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480" yWindow="180" windowWidth="20730" windowHeight="11760"/>
  </bookViews>
  <sheets>
    <sheet name="JCBits Love Calculator Model" sheetId="5" r:id="rId1"/>
    <sheet name="Calculations" sheetId="4" state="hidden" r:id="rId2"/>
    <sheet name="Lookups" sheetId="6" state="hidden" r:id="rId3"/>
    <sheet name="Data" sheetId="2" state="hidden" r:id="rId4"/>
    <sheet name="data2" sheetId="10" state="hidden" r:id="rId5"/>
    <sheet name="data3" sheetId="11" state="hidden" r:id="rId6"/>
    <sheet name="Sheet1" sheetId="7" state="hidden" r:id="rId7"/>
    <sheet name="output" sheetId="8" state="hidden" r:id="rId8"/>
    <sheet name="population data" sheetId="9" state="hidden" r:id="rId9"/>
    <sheet name="Sheet3" sheetId="12" state="hidden" r:id="rId10"/>
  </sheets>
  <calcPr calcId="144525"/>
</workbook>
</file>

<file path=xl/calcChain.xml><?xml version="1.0" encoding="utf-8"?>
<calcChain xmlns="http://schemas.openxmlformats.org/spreadsheetml/2006/main">
  <c r="C4" i="4" l="1"/>
  <c r="B8" i="4" l="1"/>
  <c r="C8" i="4"/>
  <c r="B9" i="4"/>
  <c r="C9" i="4"/>
  <c r="B10" i="4"/>
  <c r="C10" i="4"/>
  <c r="C68" i="4"/>
  <c r="C67" i="4"/>
  <c r="C66" i="4"/>
  <c r="C2" i="4"/>
  <c r="C13" i="4"/>
  <c r="H8" i="4" l="1"/>
  <c r="N9" i="4"/>
  <c r="W9" i="4"/>
  <c r="Q9" i="4"/>
  <c r="AD9" i="4"/>
  <c r="Z9" i="4"/>
  <c r="J9" i="4"/>
  <c r="V8" i="4"/>
  <c r="X9" i="4"/>
  <c r="H9" i="4"/>
  <c r="S8" i="4"/>
  <c r="R8" i="4"/>
  <c r="V9" i="4"/>
  <c r="M8" i="4"/>
  <c r="R9" i="4"/>
  <c r="AF8" i="4"/>
  <c r="L8" i="4"/>
  <c r="AE9" i="4"/>
  <c r="P9" i="4"/>
  <c r="AC8" i="4"/>
  <c r="G8" i="4"/>
  <c r="AB8" i="4"/>
  <c r="AA9" i="4"/>
  <c r="K9" i="4"/>
  <c r="W8" i="4"/>
  <c r="Z8" i="4"/>
  <c r="Z10" i="4" s="1"/>
  <c r="N8" i="4"/>
  <c r="N10" i="4" s="1"/>
  <c r="AE8" i="4"/>
  <c r="AE10" i="4" s="1"/>
  <c r="U8" i="4"/>
  <c r="K8" i="4"/>
  <c r="AD8" i="4"/>
  <c r="T8" i="4"/>
  <c r="J8" i="4"/>
  <c r="AA8" i="4"/>
  <c r="O8" i="4"/>
  <c r="AF9" i="4"/>
  <c r="S9" i="4"/>
  <c r="I9" i="4"/>
  <c r="Y8" i="4"/>
  <c r="Q8" i="4"/>
  <c r="Q10" i="4" s="1"/>
  <c r="I8" i="4"/>
  <c r="X8" i="4"/>
  <c r="P8" i="4"/>
  <c r="P10" i="4" s="1"/>
  <c r="H10" i="4"/>
  <c r="O9" i="4"/>
  <c r="G9" i="4"/>
  <c r="AC9" i="4"/>
  <c r="U9" i="4"/>
  <c r="M9" i="4"/>
  <c r="M10" i="4" s="1"/>
  <c r="AB9" i="4"/>
  <c r="AB10" i="4" s="1"/>
  <c r="T9" i="4"/>
  <c r="L9" i="4"/>
  <c r="Y9" i="4"/>
  <c r="C32" i="4"/>
  <c r="F31" i="4"/>
  <c r="C31" i="4"/>
  <c r="B31" i="4"/>
  <c r="F30" i="4"/>
  <c r="C30" i="4"/>
  <c r="B30" i="4"/>
  <c r="F29" i="4"/>
  <c r="C29" i="4"/>
  <c r="B29" i="4"/>
  <c r="F28" i="4"/>
  <c r="C28" i="4"/>
  <c r="B28" i="4"/>
  <c r="F27" i="4"/>
  <c r="C27" i="4"/>
  <c r="B27" i="4"/>
  <c r="F26" i="4"/>
  <c r="C26" i="4"/>
  <c r="B26" i="4"/>
  <c r="F25" i="4"/>
  <c r="C25" i="4"/>
  <c r="B25" i="4"/>
  <c r="F24" i="4"/>
  <c r="C24" i="4"/>
  <c r="B24" i="4"/>
  <c r="C21" i="4"/>
  <c r="C20" i="4"/>
  <c r="C19" i="4"/>
  <c r="C18" i="4"/>
  <c r="C17" i="4"/>
  <c r="C16" i="4"/>
  <c r="C15" i="4"/>
  <c r="C14" i="4"/>
  <c r="F20" i="4"/>
  <c r="F19" i="4"/>
  <c r="F18" i="4"/>
  <c r="F17" i="4"/>
  <c r="F16" i="4"/>
  <c r="F15" i="4"/>
  <c r="F14" i="4"/>
  <c r="F13" i="4"/>
  <c r="B14" i="4"/>
  <c r="B15" i="4"/>
  <c r="B17" i="4"/>
  <c r="B18" i="4"/>
  <c r="B20" i="4"/>
  <c r="B19" i="4"/>
  <c r="B16" i="4"/>
  <c r="B13" i="4"/>
  <c r="G3748" i="12"/>
  <c r="G3796" i="12"/>
  <c r="G3844" i="12"/>
  <c r="G3892" i="12"/>
  <c r="G3940" i="12"/>
  <c r="G3988" i="12"/>
  <c r="G4036" i="12"/>
  <c r="G4084" i="12"/>
  <c r="G4132" i="12"/>
  <c r="G4180" i="12"/>
  <c r="G4228" i="12"/>
  <c r="G4276" i="12"/>
  <c r="G4324" i="12"/>
  <c r="G4372" i="12"/>
  <c r="G4420" i="12"/>
  <c r="G4468" i="12"/>
  <c r="G4516" i="12"/>
  <c r="G4564" i="12"/>
  <c r="G4612" i="12"/>
  <c r="G4660" i="12"/>
  <c r="G4708" i="12"/>
  <c r="G4756" i="12"/>
  <c r="G4804" i="12"/>
  <c r="G4852" i="12"/>
  <c r="G4900" i="12"/>
  <c r="G4948" i="12"/>
  <c r="G3749" i="12"/>
  <c r="G3797" i="12"/>
  <c r="G3845" i="12"/>
  <c r="G3893" i="12"/>
  <c r="G3941" i="12"/>
  <c r="G3989" i="12"/>
  <c r="G4037" i="12"/>
  <c r="G4085" i="12"/>
  <c r="G4133" i="12"/>
  <c r="G4181" i="12"/>
  <c r="G4229" i="12"/>
  <c r="G4277" i="12"/>
  <c r="G4325" i="12"/>
  <c r="G4373" i="12"/>
  <c r="G4421" i="12"/>
  <c r="G4469" i="12"/>
  <c r="G4517" i="12"/>
  <c r="G4565" i="12"/>
  <c r="G4613" i="12"/>
  <c r="G4661" i="12"/>
  <c r="G4709" i="12"/>
  <c r="G4757" i="12"/>
  <c r="G4805" i="12"/>
  <c r="G4853" i="12"/>
  <c r="G4901" i="12"/>
  <c r="G4949" i="12"/>
  <c r="G3750" i="12"/>
  <c r="G3798" i="12"/>
  <c r="G3846" i="12"/>
  <c r="G3894" i="12"/>
  <c r="G3942" i="12"/>
  <c r="G3990" i="12"/>
  <c r="G4038" i="12"/>
  <c r="G4086" i="12"/>
  <c r="G4134" i="12"/>
  <c r="G4182" i="12"/>
  <c r="G4230" i="12"/>
  <c r="G4278" i="12"/>
  <c r="G4326" i="12"/>
  <c r="G4374" i="12"/>
  <c r="G4422" i="12"/>
  <c r="G4470" i="12"/>
  <c r="G4518" i="12"/>
  <c r="G4566" i="12"/>
  <c r="G4614" i="12"/>
  <c r="G4662" i="12"/>
  <c r="G4710" i="12"/>
  <c r="G4758" i="12"/>
  <c r="G4806" i="12"/>
  <c r="G4854" i="12"/>
  <c r="G4902" i="12"/>
  <c r="G4950" i="12"/>
  <c r="G3751" i="12"/>
  <c r="G3799" i="12"/>
  <c r="G3847" i="12"/>
  <c r="G3895" i="12"/>
  <c r="G3943" i="12"/>
  <c r="G3991" i="12"/>
  <c r="G4039" i="12"/>
  <c r="G4087" i="12"/>
  <c r="G4135" i="12"/>
  <c r="G4183" i="12"/>
  <c r="G4231" i="12"/>
  <c r="G4279" i="12"/>
  <c r="G4327" i="12"/>
  <c r="G4375" i="12"/>
  <c r="G4423" i="12"/>
  <c r="G4471" i="12"/>
  <c r="G4519" i="12"/>
  <c r="G4567" i="12"/>
  <c r="G4615" i="12"/>
  <c r="G4663" i="12"/>
  <c r="G4711" i="12"/>
  <c r="G4759" i="12"/>
  <c r="G4807" i="12"/>
  <c r="G4855" i="12"/>
  <c r="G4903" i="12"/>
  <c r="G4951" i="12"/>
  <c r="G3752" i="12"/>
  <c r="G3800" i="12"/>
  <c r="G3848" i="12"/>
  <c r="G3896" i="12"/>
  <c r="G3944" i="12"/>
  <c r="G3992" i="12"/>
  <c r="G4040" i="12"/>
  <c r="G4088" i="12"/>
  <c r="G4136" i="12"/>
  <c r="G4184" i="12"/>
  <c r="G4232" i="12"/>
  <c r="G4280" i="12"/>
  <c r="G4328" i="12"/>
  <c r="G4376" i="12"/>
  <c r="G4424" i="12"/>
  <c r="G4472" i="12"/>
  <c r="G4520" i="12"/>
  <c r="G4568" i="12"/>
  <c r="G4616" i="12"/>
  <c r="G4664" i="12"/>
  <c r="G4712" i="12"/>
  <c r="G4760" i="12"/>
  <c r="G4808" i="12"/>
  <c r="G4856" i="12"/>
  <c r="G4904" i="12"/>
  <c r="G4952" i="12"/>
  <c r="G3753" i="12"/>
  <c r="G3801" i="12"/>
  <c r="G3849" i="12"/>
  <c r="G3897" i="12"/>
  <c r="G3945" i="12"/>
  <c r="G3993" i="12"/>
  <c r="G4041" i="12"/>
  <c r="G4089" i="12"/>
  <c r="G4137" i="12"/>
  <c r="G4185" i="12"/>
  <c r="G4233" i="12"/>
  <c r="G4281" i="12"/>
  <c r="G4329" i="12"/>
  <c r="G4377" i="12"/>
  <c r="G4425" i="12"/>
  <c r="G4473" i="12"/>
  <c r="G4521" i="12"/>
  <c r="G4569" i="12"/>
  <c r="G4617" i="12"/>
  <c r="G4665" i="12"/>
  <c r="G4713" i="12"/>
  <c r="G4761" i="12"/>
  <c r="G4809" i="12"/>
  <c r="G4857" i="12"/>
  <c r="G4905" i="12"/>
  <c r="G4953" i="12"/>
  <c r="G3754" i="12"/>
  <c r="G3802" i="12"/>
  <c r="G3850" i="12"/>
  <c r="G3898" i="12"/>
  <c r="G3946" i="12"/>
  <c r="G3994" i="12"/>
  <c r="G4042" i="12"/>
  <c r="G4090" i="12"/>
  <c r="G4138" i="12"/>
  <c r="G4186" i="12"/>
  <c r="G4234" i="12"/>
  <c r="G4282" i="12"/>
  <c r="G4330" i="12"/>
  <c r="G4378" i="12"/>
  <c r="G4426" i="12"/>
  <c r="G4474" i="12"/>
  <c r="G4522" i="12"/>
  <c r="G4570" i="12"/>
  <c r="G4618" i="12"/>
  <c r="G4666" i="12"/>
  <c r="G4714" i="12"/>
  <c r="G4762" i="12"/>
  <c r="G4810" i="12"/>
  <c r="G4858" i="12"/>
  <c r="G4906" i="12"/>
  <c r="G4954" i="12"/>
  <c r="G3755" i="12"/>
  <c r="G3803" i="12"/>
  <c r="G3851" i="12"/>
  <c r="G3899" i="12"/>
  <c r="G3947" i="12"/>
  <c r="G3995" i="12"/>
  <c r="G4043" i="12"/>
  <c r="G4091" i="12"/>
  <c r="G4139" i="12"/>
  <c r="G4187" i="12"/>
  <c r="G4235" i="12"/>
  <c r="G4283" i="12"/>
  <c r="G4331" i="12"/>
  <c r="G4379" i="12"/>
  <c r="G4427" i="12"/>
  <c r="G4475" i="12"/>
  <c r="G4523" i="12"/>
  <c r="G4571" i="12"/>
  <c r="G4619" i="12"/>
  <c r="G4667" i="12"/>
  <c r="G4715" i="12"/>
  <c r="G4763" i="12"/>
  <c r="G4811" i="12"/>
  <c r="G4859" i="12"/>
  <c r="G4907" i="12"/>
  <c r="G4955" i="12"/>
  <c r="G3756" i="12"/>
  <c r="G3804" i="12"/>
  <c r="G3852" i="12"/>
  <c r="G3900" i="12"/>
  <c r="G3948" i="12"/>
  <c r="G3996" i="12"/>
  <c r="G4044" i="12"/>
  <c r="G4092" i="12"/>
  <c r="G4140" i="12"/>
  <c r="G4188" i="12"/>
  <c r="G4236" i="12"/>
  <c r="G4284" i="12"/>
  <c r="G4332" i="12"/>
  <c r="G4380" i="12"/>
  <c r="G4428" i="12"/>
  <c r="G4476" i="12"/>
  <c r="G4524" i="12"/>
  <c r="G4572" i="12"/>
  <c r="G4620" i="12"/>
  <c r="G4668" i="12"/>
  <c r="G4716" i="12"/>
  <c r="G4764" i="12"/>
  <c r="G4812" i="12"/>
  <c r="G4860" i="12"/>
  <c r="G4908" i="12"/>
  <c r="G4956" i="12"/>
  <c r="G3757" i="12"/>
  <c r="G3805" i="12"/>
  <c r="G3853" i="12"/>
  <c r="G3901" i="12"/>
  <c r="G3949" i="12"/>
  <c r="G3997" i="12"/>
  <c r="G4045" i="12"/>
  <c r="G4093" i="12"/>
  <c r="G4141" i="12"/>
  <c r="G4189" i="12"/>
  <c r="G4237" i="12"/>
  <c r="G4285" i="12"/>
  <c r="G4333" i="12"/>
  <c r="G4381" i="12"/>
  <c r="G4429" i="12"/>
  <c r="G4477" i="12"/>
  <c r="G4525" i="12"/>
  <c r="G4573" i="12"/>
  <c r="G4621" i="12"/>
  <c r="G4669" i="12"/>
  <c r="G4717" i="12"/>
  <c r="G4765" i="12"/>
  <c r="G4813" i="12"/>
  <c r="G4861" i="12"/>
  <c r="G4909" i="12"/>
  <c r="G4957" i="12"/>
  <c r="G3758" i="12"/>
  <c r="G3806" i="12"/>
  <c r="G3854" i="12"/>
  <c r="G3902" i="12"/>
  <c r="G3950" i="12"/>
  <c r="G3998" i="12"/>
  <c r="G4046" i="12"/>
  <c r="G4094" i="12"/>
  <c r="G4142" i="12"/>
  <c r="G4190" i="12"/>
  <c r="G4238" i="12"/>
  <c r="G4286" i="12"/>
  <c r="G4334" i="12"/>
  <c r="G4382" i="12"/>
  <c r="G4430" i="12"/>
  <c r="G4478" i="12"/>
  <c r="G4526" i="12"/>
  <c r="G4574" i="12"/>
  <c r="G4622" i="12"/>
  <c r="G4670" i="12"/>
  <c r="G4718" i="12"/>
  <c r="G4766" i="12"/>
  <c r="G4814" i="12"/>
  <c r="G4862" i="12"/>
  <c r="G4910" i="12"/>
  <c r="G4958" i="12"/>
  <c r="G3759" i="12"/>
  <c r="G3807" i="12"/>
  <c r="G3855" i="12"/>
  <c r="G3903" i="12"/>
  <c r="G3951" i="12"/>
  <c r="G3999" i="12"/>
  <c r="G4047" i="12"/>
  <c r="G4095" i="12"/>
  <c r="G4143" i="12"/>
  <c r="G4191" i="12"/>
  <c r="G4239" i="12"/>
  <c r="G4287" i="12"/>
  <c r="G4335" i="12"/>
  <c r="G4383" i="12"/>
  <c r="G4431" i="12"/>
  <c r="G4479" i="12"/>
  <c r="G4527" i="12"/>
  <c r="G4575" i="12"/>
  <c r="G4623" i="12"/>
  <c r="G4671" i="12"/>
  <c r="G4719" i="12"/>
  <c r="G4767" i="12"/>
  <c r="G4815" i="12"/>
  <c r="G4863" i="12"/>
  <c r="G4911" i="12"/>
  <c r="G4959" i="12"/>
  <c r="G3760" i="12"/>
  <c r="G3808" i="12"/>
  <c r="G3856" i="12"/>
  <c r="G3904" i="12"/>
  <c r="G3952" i="12"/>
  <c r="G4000" i="12"/>
  <c r="G4048" i="12"/>
  <c r="G4096" i="12"/>
  <c r="G4144" i="12"/>
  <c r="G4192" i="12"/>
  <c r="G4240" i="12"/>
  <c r="G4288" i="12"/>
  <c r="G4336" i="12"/>
  <c r="G4384" i="12"/>
  <c r="G4432" i="12"/>
  <c r="G4480" i="12"/>
  <c r="G4528" i="12"/>
  <c r="G4576" i="12"/>
  <c r="G4624" i="12"/>
  <c r="G4672" i="12"/>
  <c r="G4720" i="12"/>
  <c r="G4768" i="12"/>
  <c r="G4816" i="12"/>
  <c r="G4864" i="12"/>
  <c r="G4912" i="12"/>
  <c r="G4960" i="12"/>
  <c r="G3761" i="12"/>
  <c r="G3809" i="12"/>
  <c r="G3857" i="12"/>
  <c r="G3905" i="12"/>
  <c r="G3953" i="12"/>
  <c r="G4001" i="12"/>
  <c r="G4049" i="12"/>
  <c r="G4097" i="12"/>
  <c r="G4145" i="12"/>
  <c r="G4193" i="12"/>
  <c r="G4241" i="12"/>
  <c r="G4289" i="12"/>
  <c r="G4337" i="12"/>
  <c r="G4385" i="12"/>
  <c r="G4433" i="12"/>
  <c r="G4481" i="12"/>
  <c r="G4529" i="12"/>
  <c r="G4577" i="12"/>
  <c r="G4625" i="12"/>
  <c r="G4673" i="12"/>
  <c r="G4721" i="12"/>
  <c r="G4769" i="12"/>
  <c r="G4817" i="12"/>
  <c r="G4865" i="12"/>
  <c r="G4913" i="12"/>
  <c r="G4961" i="12"/>
  <c r="G3762" i="12"/>
  <c r="G3810" i="12"/>
  <c r="G3858" i="12"/>
  <c r="G3906" i="12"/>
  <c r="G3954" i="12"/>
  <c r="G4002" i="12"/>
  <c r="G4050" i="12"/>
  <c r="G4098" i="12"/>
  <c r="G4146" i="12"/>
  <c r="G4194" i="12"/>
  <c r="G4242" i="12"/>
  <c r="G4290" i="12"/>
  <c r="G4338" i="12"/>
  <c r="G4386" i="12"/>
  <c r="G4434" i="12"/>
  <c r="G4482" i="12"/>
  <c r="G4530" i="12"/>
  <c r="G4578" i="12"/>
  <c r="G4626" i="12"/>
  <c r="G4674" i="12"/>
  <c r="G4722" i="12"/>
  <c r="G4770" i="12"/>
  <c r="G4818" i="12"/>
  <c r="G4866" i="12"/>
  <c r="G4914" i="12"/>
  <c r="G4962" i="12"/>
  <c r="G3763" i="12"/>
  <c r="G3811" i="12"/>
  <c r="G3859" i="12"/>
  <c r="G3907" i="12"/>
  <c r="G3955" i="12"/>
  <c r="G4003" i="12"/>
  <c r="G4051" i="12"/>
  <c r="G4099" i="12"/>
  <c r="G4147" i="12"/>
  <c r="G4195" i="12"/>
  <c r="G4243" i="12"/>
  <c r="G4291" i="12"/>
  <c r="G4339" i="12"/>
  <c r="G4387" i="12"/>
  <c r="G4435" i="12"/>
  <c r="G4483" i="12"/>
  <c r="G4531" i="12"/>
  <c r="G4579" i="12"/>
  <c r="G4627" i="12"/>
  <c r="G4675" i="12"/>
  <c r="G4723" i="12"/>
  <c r="G4771" i="12"/>
  <c r="G4819" i="12"/>
  <c r="G4867" i="12"/>
  <c r="G4915" i="12"/>
  <c r="G4963" i="12"/>
  <c r="G3764" i="12"/>
  <c r="G3812" i="12"/>
  <c r="G3860" i="12"/>
  <c r="G3908" i="12"/>
  <c r="G3956" i="12"/>
  <c r="G4004" i="12"/>
  <c r="G4052" i="12"/>
  <c r="G4100" i="12"/>
  <c r="G4148" i="12"/>
  <c r="G4196" i="12"/>
  <c r="G4244" i="12"/>
  <c r="G4292" i="12"/>
  <c r="G4340" i="12"/>
  <c r="G4388" i="12"/>
  <c r="G4436" i="12"/>
  <c r="G4484" i="12"/>
  <c r="G4532" i="12"/>
  <c r="G4580" i="12"/>
  <c r="G4628" i="12"/>
  <c r="G4676" i="12"/>
  <c r="G4724" i="12"/>
  <c r="G4772" i="12"/>
  <c r="G4820" i="12"/>
  <c r="G4868" i="12"/>
  <c r="G4916" i="12"/>
  <c r="G4964" i="12"/>
  <c r="G3765" i="12"/>
  <c r="G3813" i="12"/>
  <c r="G3861" i="12"/>
  <c r="G3909" i="12"/>
  <c r="G3957" i="12"/>
  <c r="G4005" i="12"/>
  <c r="G4053" i="12"/>
  <c r="G4101" i="12"/>
  <c r="G4149" i="12"/>
  <c r="G4197" i="12"/>
  <c r="G4245" i="12"/>
  <c r="G4293" i="12"/>
  <c r="G4341" i="12"/>
  <c r="G4389" i="12"/>
  <c r="G4437" i="12"/>
  <c r="G4485" i="12"/>
  <c r="G4533" i="12"/>
  <c r="G4581" i="12"/>
  <c r="G4629" i="12"/>
  <c r="G4677" i="12"/>
  <c r="G4725" i="12"/>
  <c r="G4773" i="12"/>
  <c r="G4821" i="12"/>
  <c r="G4869" i="12"/>
  <c r="G4917" i="12"/>
  <c r="G4965" i="12"/>
  <c r="G3766" i="12"/>
  <c r="G3814" i="12"/>
  <c r="G3862" i="12"/>
  <c r="G3910" i="12"/>
  <c r="G3958" i="12"/>
  <c r="G4006" i="12"/>
  <c r="G4054" i="12"/>
  <c r="G4102" i="12"/>
  <c r="G4150" i="12"/>
  <c r="G4198" i="12"/>
  <c r="G4246" i="12"/>
  <c r="G4294" i="12"/>
  <c r="G4342" i="12"/>
  <c r="G4390" i="12"/>
  <c r="G4438" i="12"/>
  <c r="G4486" i="12"/>
  <c r="G4534" i="12"/>
  <c r="G4582" i="12"/>
  <c r="G4630" i="12"/>
  <c r="G4678" i="12"/>
  <c r="G4726" i="12"/>
  <c r="G4774" i="12"/>
  <c r="G4822" i="12"/>
  <c r="G4870" i="12"/>
  <c r="G4918" i="12"/>
  <c r="G4966" i="12"/>
  <c r="G3767" i="12"/>
  <c r="G3815" i="12"/>
  <c r="G3863" i="12"/>
  <c r="G3911" i="12"/>
  <c r="G3959" i="12"/>
  <c r="G4007" i="12"/>
  <c r="G4055" i="12"/>
  <c r="G4103" i="12"/>
  <c r="G4151" i="12"/>
  <c r="G4199" i="12"/>
  <c r="G4247" i="12"/>
  <c r="G4295" i="12"/>
  <c r="G4343" i="12"/>
  <c r="G4391" i="12"/>
  <c r="G4439" i="12"/>
  <c r="G4487" i="12"/>
  <c r="G4535" i="12"/>
  <c r="G4583" i="12"/>
  <c r="G4631" i="12"/>
  <c r="G4679" i="12"/>
  <c r="G4727" i="12"/>
  <c r="G4775" i="12"/>
  <c r="G4823" i="12"/>
  <c r="G4871" i="12"/>
  <c r="G4919" i="12"/>
  <c r="G4967" i="12"/>
  <c r="G3768" i="12"/>
  <c r="G3816" i="12"/>
  <c r="G3864" i="12"/>
  <c r="G3912" i="12"/>
  <c r="G3960" i="12"/>
  <c r="G4008" i="12"/>
  <c r="G4056" i="12"/>
  <c r="G4104" i="12"/>
  <c r="G4152" i="12"/>
  <c r="G4200" i="12"/>
  <c r="G4248" i="12"/>
  <c r="G4296" i="12"/>
  <c r="G4344" i="12"/>
  <c r="G4392" i="12"/>
  <c r="G4440" i="12"/>
  <c r="G4488" i="12"/>
  <c r="G4536" i="12"/>
  <c r="G4584" i="12"/>
  <c r="G4632" i="12"/>
  <c r="G4680" i="12"/>
  <c r="G4728" i="12"/>
  <c r="G4776" i="12"/>
  <c r="G4824" i="12"/>
  <c r="G4872" i="12"/>
  <c r="G4920" i="12"/>
  <c r="G4968" i="12"/>
  <c r="G3769" i="12"/>
  <c r="G3817" i="12"/>
  <c r="G3865" i="12"/>
  <c r="G3913" i="12"/>
  <c r="G3961" i="12"/>
  <c r="G4009" i="12"/>
  <c r="G4057" i="12"/>
  <c r="G4105" i="12"/>
  <c r="G4153" i="12"/>
  <c r="G4201" i="12"/>
  <c r="G4249" i="12"/>
  <c r="G4297" i="12"/>
  <c r="G4345" i="12"/>
  <c r="G4393" i="12"/>
  <c r="G4441" i="12"/>
  <c r="G4489" i="12"/>
  <c r="G4537" i="12"/>
  <c r="G4585" i="12"/>
  <c r="G4633" i="12"/>
  <c r="G4681" i="12"/>
  <c r="G4729" i="12"/>
  <c r="G4777" i="12"/>
  <c r="G4825" i="12"/>
  <c r="G4873" i="12"/>
  <c r="G4921" i="12"/>
  <c r="G4969" i="12"/>
  <c r="G3770" i="12"/>
  <c r="G3818" i="12"/>
  <c r="G3866" i="12"/>
  <c r="G3914" i="12"/>
  <c r="G3962" i="12"/>
  <c r="G4010" i="12"/>
  <c r="G4058" i="12"/>
  <c r="G4106" i="12"/>
  <c r="G4154" i="12"/>
  <c r="G4202" i="12"/>
  <c r="G4250" i="12"/>
  <c r="G4298" i="12"/>
  <c r="G4346" i="12"/>
  <c r="G4394" i="12"/>
  <c r="G4442" i="12"/>
  <c r="G4490" i="12"/>
  <c r="G4538" i="12"/>
  <c r="G4586" i="12"/>
  <c r="G4634" i="12"/>
  <c r="G4682" i="12"/>
  <c r="G4730" i="12"/>
  <c r="G4778" i="12"/>
  <c r="G4826" i="12"/>
  <c r="G4874" i="12"/>
  <c r="G4922" i="12"/>
  <c r="G4970" i="12"/>
  <c r="G3771" i="12"/>
  <c r="G3819" i="12"/>
  <c r="G3867" i="12"/>
  <c r="G3915" i="12"/>
  <c r="G3963" i="12"/>
  <c r="G4011" i="12"/>
  <c r="G4059" i="12"/>
  <c r="G4107" i="12"/>
  <c r="G4155" i="12"/>
  <c r="G4203" i="12"/>
  <c r="G4251" i="12"/>
  <c r="G4299" i="12"/>
  <c r="G4347" i="12"/>
  <c r="G4395" i="12"/>
  <c r="G4443" i="12"/>
  <c r="G4491" i="12"/>
  <c r="G4539" i="12"/>
  <c r="G4587" i="12"/>
  <c r="G4635" i="12"/>
  <c r="G4683" i="12"/>
  <c r="G4731" i="12"/>
  <c r="G4779" i="12"/>
  <c r="G4827" i="12"/>
  <c r="G4875" i="12"/>
  <c r="G4923" i="12"/>
  <c r="G4971" i="12"/>
  <c r="G3772" i="12"/>
  <c r="G3820" i="12"/>
  <c r="G3868" i="12"/>
  <c r="G3916" i="12"/>
  <c r="G3964" i="12"/>
  <c r="G4012" i="12"/>
  <c r="G4060" i="12"/>
  <c r="G4108" i="12"/>
  <c r="G4156" i="12"/>
  <c r="G4204" i="12"/>
  <c r="G4252" i="12"/>
  <c r="G4300" i="12"/>
  <c r="G4348" i="12"/>
  <c r="G4396" i="12"/>
  <c r="G4444" i="12"/>
  <c r="G4492" i="12"/>
  <c r="G4540" i="12"/>
  <c r="G4588" i="12"/>
  <c r="G4636" i="12"/>
  <c r="G4684" i="12"/>
  <c r="G4732" i="12"/>
  <c r="G4780" i="12"/>
  <c r="G4828" i="12"/>
  <c r="G4876" i="12"/>
  <c r="G4924" i="12"/>
  <c r="G4972" i="12"/>
  <c r="G3773" i="12"/>
  <c r="G3821" i="12"/>
  <c r="G3869" i="12"/>
  <c r="G3917" i="12"/>
  <c r="G3965" i="12"/>
  <c r="G4013" i="12"/>
  <c r="G4061" i="12"/>
  <c r="G4109" i="12"/>
  <c r="G4157" i="12"/>
  <c r="G4205" i="12"/>
  <c r="G4253" i="12"/>
  <c r="G4301" i="12"/>
  <c r="G4349" i="12"/>
  <c r="G4397" i="12"/>
  <c r="G4445" i="12"/>
  <c r="G4493" i="12"/>
  <c r="G4541" i="12"/>
  <c r="G4589" i="12"/>
  <c r="G4637" i="12"/>
  <c r="G4685" i="12"/>
  <c r="G4733" i="12"/>
  <c r="G4781" i="12"/>
  <c r="G4829" i="12"/>
  <c r="G4877" i="12"/>
  <c r="G4925" i="12"/>
  <c r="G4973" i="12"/>
  <c r="G3774" i="12"/>
  <c r="G3822" i="12"/>
  <c r="G3870" i="12"/>
  <c r="G3918" i="12"/>
  <c r="G3966" i="12"/>
  <c r="G4014" i="12"/>
  <c r="G4062" i="12"/>
  <c r="G4110" i="12"/>
  <c r="G4158" i="12"/>
  <c r="G4206" i="12"/>
  <c r="G4254" i="12"/>
  <c r="G4302" i="12"/>
  <c r="G4350" i="12"/>
  <c r="G4398" i="12"/>
  <c r="G4446" i="12"/>
  <c r="G4494" i="12"/>
  <c r="G4542" i="12"/>
  <c r="G4590" i="12"/>
  <c r="G4638" i="12"/>
  <c r="G4686" i="12"/>
  <c r="G4734" i="12"/>
  <c r="G4782" i="12"/>
  <c r="G4830" i="12"/>
  <c r="G4878" i="12"/>
  <c r="G4926" i="12"/>
  <c r="G4974" i="12"/>
  <c r="G3775" i="12"/>
  <c r="G3823" i="12"/>
  <c r="G3871" i="12"/>
  <c r="G3919" i="12"/>
  <c r="G3967" i="12"/>
  <c r="G4015" i="12"/>
  <c r="G4063" i="12"/>
  <c r="G4111" i="12"/>
  <c r="G4159" i="12"/>
  <c r="G4207" i="12"/>
  <c r="G4255" i="12"/>
  <c r="G4303" i="12"/>
  <c r="G4351" i="12"/>
  <c r="G4399" i="12"/>
  <c r="G4447" i="12"/>
  <c r="G4495" i="12"/>
  <c r="G4543" i="12"/>
  <c r="G4591" i="12"/>
  <c r="G4639" i="12"/>
  <c r="G4687" i="12"/>
  <c r="G4735" i="12"/>
  <c r="G4783" i="12"/>
  <c r="G4831" i="12"/>
  <c r="G4879" i="12"/>
  <c r="G4927" i="12"/>
  <c r="G4975" i="12"/>
  <c r="G3776" i="12"/>
  <c r="G3824" i="12"/>
  <c r="G3872" i="12"/>
  <c r="G3920" i="12"/>
  <c r="G3968" i="12"/>
  <c r="G4016" i="12"/>
  <c r="G4064" i="12"/>
  <c r="G4112" i="12"/>
  <c r="G4160" i="12"/>
  <c r="G4208" i="12"/>
  <c r="G4256" i="12"/>
  <c r="G4304" i="12"/>
  <c r="G4352" i="12"/>
  <c r="G4400" i="12"/>
  <c r="G4448" i="12"/>
  <c r="G4496" i="12"/>
  <c r="G4544" i="12"/>
  <c r="G4592" i="12"/>
  <c r="G4640" i="12"/>
  <c r="G4688" i="12"/>
  <c r="G4736" i="12"/>
  <c r="G4784" i="12"/>
  <c r="G4832" i="12"/>
  <c r="G4880" i="12"/>
  <c r="G4928" i="12"/>
  <c r="G4976" i="12"/>
  <c r="G3777" i="12"/>
  <c r="G3825" i="12"/>
  <c r="G3873" i="12"/>
  <c r="G3921" i="12"/>
  <c r="G3969" i="12"/>
  <c r="G4017" i="12"/>
  <c r="G4065" i="12"/>
  <c r="G4113" i="12"/>
  <c r="G4161" i="12"/>
  <c r="G4209" i="12"/>
  <c r="G4257" i="12"/>
  <c r="G4305" i="12"/>
  <c r="G4353" i="12"/>
  <c r="G4401" i="12"/>
  <c r="G4449" i="12"/>
  <c r="G4497" i="12"/>
  <c r="G4545" i="12"/>
  <c r="G4593" i="12"/>
  <c r="G4641" i="12"/>
  <c r="G4689" i="12"/>
  <c r="G4737" i="12"/>
  <c r="G4785" i="12"/>
  <c r="G4833" i="12"/>
  <c r="G4881" i="12"/>
  <c r="G4929" i="12"/>
  <c r="G4977" i="12"/>
  <c r="G3778" i="12"/>
  <c r="G3826" i="12"/>
  <c r="G3874" i="12"/>
  <c r="G3922" i="12"/>
  <c r="G3970" i="12"/>
  <c r="G4018" i="12"/>
  <c r="G4066" i="12"/>
  <c r="G4114" i="12"/>
  <c r="G4162" i="12"/>
  <c r="G4210" i="12"/>
  <c r="G4258" i="12"/>
  <c r="G4306" i="12"/>
  <c r="G4354" i="12"/>
  <c r="G4402" i="12"/>
  <c r="G4450" i="12"/>
  <c r="G4498" i="12"/>
  <c r="G4546" i="12"/>
  <c r="G4594" i="12"/>
  <c r="G4642" i="12"/>
  <c r="G4690" i="12"/>
  <c r="G4738" i="12"/>
  <c r="G4786" i="12"/>
  <c r="G4834" i="12"/>
  <c r="G4882" i="12"/>
  <c r="G4930" i="12"/>
  <c r="G4978" i="12"/>
  <c r="G3779" i="12"/>
  <c r="G3827" i="12"/>
  <c r="G3875" i="12"/>
  <c r="G3923" i="12"/>
  <c r="G3971" i="12"/>
  <c r="G4019" i="12"/>
  <c r="G4067" i="12"/>
  <c r="G4115" i="12"/>
  <c r="G4163" i="12"/>
  <c r="G4211" i="12"/>
  <c r="G4259" i="12"/>
  <c r="G4307" i="12"/>
  <c r="G4355" i="12"/>
  <c r="G4403" i="12"/>
  <c r="G4451" i="12"/>
  <c r="G4499" i="12"/>
  <c r="G4547" i="12"/>
  <c r="G4595" i="12"/>
  <c r="G4643" i="12"/>
  <c r="G4691" i="12"/>
  <c r="G4739" i="12"/>
  <c r="G4787" i="12"/>
  <c r="G4835" i="12"/>
  <c r="G4883" i="12"/>
  <c r="G4931" i="12"/>
  <c r="G4979" i="12"/>
  <c r="G3780" i="12"/>
  <c r="G3828" i="12"/>
  <c r="G3876" i="12"/>
  <c r="G3924" i="12"/>
  <c r="G3972" i="12"/>
  <c r="G4020" i="12"/>
  <c r="G4068" i="12"/>
  <c r="G4116" i="12"/>
  <c r="G4164" i="12"/>
  <c r="G4212" i="12"/>
  <c r="G4260" i="12"/>
  <c r="G4308" i="12"/>
  <c r="G4356" i="12"/>
  <c r="G4404" i="12"/>
  <c r="G4452" i="12"/>
  <c r="G4500" i="12"/>
  <c r="G4548" i="12"/>
  <c r="G4596" i="12"/>
  <c r="G4644" i="12"/>
  <c r="G4692" i="12"/>
  <c r="G4740" i="12"/>
  <c r="G4788" i="12"/>
  <c r="G4836" i="12"/>
  <c r="G4884" i="12"/>
  <c r="G4932" i="12"/>
  <c r="G4980" i="12"/>
  <c r="G3781" i="12"/>
  <c r="G3829" i="12"/>
  <c r="G3877" i="12"/>
  <c r="G3925" i="12"/>
  <c r="G3973" i="12"/>
  <c r="G4021" i="12"/>
  <c r="G4069" i="12"/>
  <c r="G4117" i="12"/>
  <c r="G4165" i="12"/>
  <c r="G4213" i="12"/>
  <c r="G4261" i="12"/>
  <c r="G4309" i="12"/>
  <c r="G4357" i="12"/>
  <c r="G4405" i="12"/>
  <c r="G4453" i="12"/>
  <c r="G4501" i="12"/>
  <c r="G4549" i="12"/>
  <c r="G4597" i="12"/>
  <c r="G4645" i="12"/>
  <c r="G4693" i="12"/>
  <c r="G4741" i="12"/>
  <c r="G4789" i="12"/>
  <c r="G4837" i="12"/>
  <c r="G4885" i="12"/>
  <c r="G4933" i="12"/>
  <c r="G4981" i="12"/>
  <c r="G3782" i="12"/>
  <c r="G3830" i="12"/>
  <c r="G3878" i="12"/>
  <c r="G3926" i="12"/>
  <c r="G3974" i="12"/>
  <c r="G4022" i="12"/>
  <c r="G4070" i="12"/>
  <c r="G4118" i="12"/>
  <c r="G4166" i="12"/>
  <c r="G4214" i="12"/>
  <c r="G4262" i="12"/>
  <c r="G4310" i="12"/>
  <c r="G4358" i="12"/>
  <c r="G4406" i="12"/>
  <c r="G4454" i="12"/>
  <c r="G4502" i="12"/>
  <c r="G4550" i="12"/>
  <c r="G4598" i="12"/>
  <c r="G4646" i="12"/>
  <c r="G4694" i="12"/>
  <c r="G4742" i="12"/>
  <c r="G4790" i="12"/>
  <c r="G4838" i="12"/>
  <c r="G4886" i="12"/>
  <c r="G4934" i="12"/>
  <c r="G4982" i="12"/>
  <c r="G3783" i="12"/>
  <c r="G3831" i="12"/>
  <c r="G3879" i="12"/>
  <c r="G3927" i="12"/>
  <c r="G3975" i="12"/>
  <c r="G4023" i="12"/>
  <c r="G4071" i="12"/>
  <c r="G4119" i="12"/>
  <c r="G4167" i="12"/>
  <c r="G4215" i="12"/>
  <c r="G4263" i="12"/>
  <c r="G4311" i="12"/>
  <c r="G4359" i="12"/>
  <c r="G4407" i="12"/>
  <c r="G4455" i="12"/>
  <c r="G4503" i="12"/>
  <c r="G4551" i="12"/>
  <c r="G4599" i="12"/>
  <c r="G4647" i="12"/>
  <c r="G4695" i="12"/>
  <c r="G4743" i="12"/>
  <c r="G4791" i="12"/>
  <c r="G4839" i="12"/>
  <c r="G4887" i="12"/>
  <c r="G4935" i="12"/>
  <c r="G4983" i="12"/>
  <c r="G3784" i="12"/>
  <c r="G3832" i="12"/>
  <c r="G3880" i="12"/>
  <c r="G3928" i="12"/>
  <c r="G3976" i="12"/>
  <c r="G4024" i="12"/>
  <c r="G4072" i="12"/>
  <c r="G4120" i="12"/>
  <c r="G4168" i="12"/>
  <c r="G4216" i="12"/>
  <c r="G4264" i="12"/>
  <c r="G4312" i="12"/>
  <c r="G4360" i="12"/>
  <c r="G4408" i="12"/>
  <c r="G4456" i="12"/>
  <c r="G4504" i="12"/>
  <c r="G4552" i="12"/>
  <c r="G4600" i="12"/>
  <c r="G4648" i="12"/>
  <c r="G4696" i="12"/>
  <c r="G4744" i="12"/>
  <c r="G4792" i="12"/>
  <c r="G4840" i="12"/>
  <c r="G4888" i="12"/>
  <c r="G4936" i="12"/>
  <c r="G4984" i="12"/>
  <c r="G3785" i="12"/>
  <c r="G3833" i="12"/>
  <c r="G3881" i="12"/>
  <c r="G3929" i="12"/>
  <c r="G3977" i="12"/>
  <c r="G4025" i="12"/>
  <c r="G4073" i="12"/>
  <c r="G4121" i="12"/>
  <c r="G4169" i="12"/>
  <c r="G4217" i="12"/>
  <c r="G4265" i="12"/>
  <c r="G4313" i="12"/>
  <c r="G4361" i="12"/>
  <c r="G4409" i="12"/>
  <c r="G4457" i="12"/>
  <c r="G4505" i="12"/>
  <c r="G4553" i="12"/>
  <c r="G4601" i="12"/>
  <c r="G4649" i="12"/>
  <c r="G4697" i="12"/>
  <c r="G4745" i="12"/>
  <c r="G4793" i="12"/>
  <c r="G4841" i="12"/>
  <c r="G4889" i="12"/>
  <c r="G4937" i="12"/>
  <c r="G4985" i="12"/>
  <c r="G3786" i="12"/>
  <c r="G3834" i="12"/>
  <c r="G3882" i="12"/>
  <c r="G3930" i="12"/>
  <c r="G3978" i="12"/>
  <c r="G4026" i="12"/>
  <c r="G4074" i="12"/>
  <c r="G4122" i="12"/>
  <c r="G4170" i="12"/>
  <c r="G4218" i="12"/>
  <c r="G4266" i="12"/>
  <c r="G4314" i="12"/>
  <c r="G4362" i="12"/>
  <c r="G4410" i="12"/>
  <c r="G4458" i="12"/>
  <c r="G4506" i="12"/>
  <c r="G4554" i="12"/>
  <c r="G4602" i="12"/>
  <c r="G4650" i="12"/>
  <c r="G4698" i="12"/>
  <c r="G4746" i="12"/>
  <c r="G4794" i="12"/>
  <c r="G4842" i="12"/>
  <c r="G4890" i="12"/>
  <c r="G4938" i="12"/>
  <c r="G4986" i="12"/>
  <c r="G3787" i="12"/>
  <c r="G3835" i="12"/>
  <c r="G3883" i="12"/>
  <c r="G3931" i="12"/>
  <c r="G3979" i="12"/>
  <c r="G4027" i="12"/>
  <c r="G4075" i="12"/>
  <c r="G4123" i="12"/>
  <c r="G4171" i="12"/>
  <c r="G4219" i="12"/>
  <c r="G4267" i="12"/>
  <c r="G4315" i="12"/>
  <c r="G4363" i="12"/>
  <c r="G4411" i="12"/>
  <c r="G4459" i="12"/>
  <c r="G4507" i="12"/>
  <c r="G4555" i="12"/>
  <c r="G4603" i="12"/>
  <c r="G4651" i="12"/>
  <c r="G4699" i="12"/>
  <c r="G4747" i="12"/>
  <c r="G4795" i="12"/>
  <c r="G4843" i="12"/>
  <c r="G4891" i="12"/>
  <c r="G4939" i="12"/>
  <c r="G4987" i="12"/>
  <c r="G3788" i="12"/>
  <c r="G3836" i="12"/>
  <c r="G3884" i="12"/>
  <c r="G3932" i="12"/>
  <c r="G3980" i="12"/>
  <c r="G4028" i="12"/>
  <c r="G4076" i="12"/>
  <c r="G4124" i="12"/>
  <c r="G4172" i="12"/>
  <c r="G4220" i="12"/>
  <c r="G4268" i="12"/>
  <c r="G4316" i="12"/>
  <c r="G4364" i="12"/>
  <c r="G4412" i="12"/>
  <c r="G4460" i="12"/>
  <c r="G4508" i="12"/>
  <c r="G4556" i="12"/>
  <c r="G4604" i="12"/>
  <c r="G4652" i="12"/>
  <c r="G4700" i="12"/>
  <c r="G4748" i="12"/>
  <c r="G4796" i="12"/>
  <c r="G4844" i="12"/>
  <c r="G4892" i="12"/>
  <c r="G4940" i="12"/>
  <c r="G4988" i="12"/>
  <c r="G3789" i="12"/>
  <c r="G3837" i="12"/>
  <c r="G3885" i="12"/>
  <c r="G3933" i="12"/>
  <c r="G3981" i="12"/>
  <c r="G4029" i="12"/>
  <c r="G4077" i="12"/>
  <c r="G4125" i="12"/>
  <c r="G4173" i="12"/>
  <c r="G4221" i="12"/>
  <c r="G4269" i="12"/>
  <c r="G4317" i="12"/>
  <c r="G4365" i="12"/>
  <c r="G4413" i="12"/>
  <c r="G4461" i="12"/>
  <c r="G4509" i="12"/>
  <c r="G4557" i="12"/>
  <c r="G4605" i="12"/>
  <c r="G4653" i="12"/>
  <c r="G4701" i="12"/>
  <c r="G4749" i="12"/>
  <c r="G4797" i="12"/>
  <c r="G4845" i="12"/>
  <c r="G4893" i="12"/>
  <c r="G4941" i="12"/>
  <c r="G4989" i="12"/>
  <c r="G3790" i="12"/>
  <c r="G3838" i="12"/>
  <c r="G3886" i="12"/>
  <c r="G3934" i="12"/>
  <c r="G3982" i="12"/>
  <c r="G4030" i="12"/>
  <c r="G4078" i="12"/>
  <c r="G4126" i="12"/>
  <c r="G4174" i="12"/>
  <c r="G4222" i="12"/>
  <c r="G4270" i="12"/>
  <c r="G4318" i="12"/>
  <c r="G4366" i="12"/>
  <c r="G4414" i="12"/>
  <c r="G4462" i="12"/>
  <c r="G4510" i="12"/>
  <c r="G4558" i="12"/>
  <c r="G4606" i="12"/>
  <c r="G4654" i="12"/>
  <c r="G4702" i="12"/>
  <c r="G4750" i="12"/>
  <c r="G4798" i="12"/>
  <c r="G4846" i="12"/>
  <c r="G4894" i="12"/>
  <c r="G4942" i="12"/>
  <c r="G4990" i="12"/>
  <c r="G3791" i="12"/>
  <c r="G3839" i="12"/>
  <c r="G3887" i="12"/>
  <c r="G3935" i="12"/>
  <c r="G3983" i="12"/>
  <c r="G4031" i="12"/>
  <c r="G4079" i="12"/>
  <c r="G4127" i="12"/>
  <c r="G4175" i="12"/>
  <c r="G4223" i="12"/>
  <c r="G4271" i="12"/>
  <c r="G4319" i="12"/>
  <c r="G4367" i="12"/>
  <c r="G4415" i="12"/>
  <c r="G4463" i="12"/>
  <c r="G4511" i="12"/>
  <c r="G4559" i="12"/>
  <c r="G4607" i="12"/>
  <c r="G4655" i="12"/>
  <c r="G4703" i="12"/>
  <c r="G4751" i="12"/>
  <c r="G4799" i="12"/>
  <c r="G4847" i="12"/>
  <c r="G4895" i="12"/>
  <c r="G4943" i="12"/>
  <c r="G4991" i="12"/>
  <c r="G3792" i="12"/>
  <c r="G3840" i="12"/>
  <c r="G3888" i="12"/>
  <c r="G3936" i="12"/>
  <c r="G3984" i="12"/>
  <c r="G4032" i="12"/>
  <c r="G4080" i="12"/>
  <c r="G4128" i="12"/>
  <c r="G4176" i="12"/>
  <c r="G4224" i="12"/>
  <c r="G4272" i="12"/>
  <c r="G4320" i="12"/>
  <c r="G4368" i="12"/>
  <c r="G4416" i="12"/>
  <c r="G4464" i="12"/>
  <c r="G4512" i="12"/>
  <c r="G4560" i="12"/>
  <c r="G4608" i="12"/>
  <c r="G4656" i="12"/>
  <c r="G4704" i="12"/>
  <c r="G4752" i="12"/>
  <c r="G4800" i="12"/>
  <c r="G4848" i="12"/>
  <c r="G4896" i="12"/>
  <c r="G4944" i="12"/>
  <c r="G4992" i="12"/>
  <c r="G3793" i="12"/>
  <c r="G3841" i="12"/>
  <c r="G3889" i="12"/>
  <c r="G3937" i="12"/>
  <c r="G3985" i="12"/>
  <c r="G4033" i="12"/>
  <c r="G4081" i="12"/>
  <c r="G4129" i="12"/>
  <c r="G4177" i="12"/>
  <c r="G4225" i="12"/>
  <c r="G4273" i="12"/>
  <c r="G4321" i="12"/>
  <c r="G4369" i="12"/>
  <c r="G4417" i="12"/>
  <c r="G4465" i="12"/>
  <c r="G4513" i="12"/>
  <c r="G4561" i="12"/>
  <c r="G4609" i="12"/>
  <c r="G4657" i="12"/>
  <c r="G4705" i="12"/>
  <c r="G4753" i="12"/>
  <c r="G4801" i="12"/>
  <c r="G4849" i="12"/>
  <c r="G4897" i="12"/>
  <c r="G4945" i="12"/>
  <c r="G4993" i="12"/>
  <c r="G3794" i="12"/>
  <c r="G3842" i="12"/>
  <c r="G3890" i="12"/>
  <c r="G3938" i="12"/>
  <c r="G3986" i="12"/>
  <c r="G4034" i="12"/>
  <c r="G4082" i="12"/>
  <c r="G4130" i="12"/>
  <c r="G4178" i="12"/>
  <c r="G4226" i="12"/>
  <c r="G4274" i="12"/>
  <c r="G4322" i="12"/>
  <c r="G4370" i="12"/>
  <c r="G4418" i="12"/>
  <c r="G4466" i="12"/>
  <c r="G4514" i="12"/>
  <c r="G4562" i="12"/>
  <c r="G4610" i="12"/>
  <c r="G4658" i="12"/>
  <c r="G4706" i="12"/>
  <c r="G4754" i="12"/>
  <c r="G4802" i="12"/>
  <c r="G4850" i="12"/>
  <c r="G4898" i="12"/>
  <c r="G4946" i="12"/>
  <c r="G4994" i="12"/>
  <c r="G3795" i="12"/>
  <c r="G3843" i="12"/>
  <c r="G3891" i="12"/>
  <c r="G3939" i="12"/>
  <c r="G3987" i="12"/>
  <c r="G4035" i="12"/>
  <c r="G4083" i="12"/>
  <c r="G4131" i="12"/>
  <c r="G4179" i="12"/>
  <c r="G4227" i="12"/>
  <c r="G4275" i="12"/>
  <c r="G4323" i="12"/>
  <c r="G4371" i="12"/>
  <c r="G4419" i="12"/>
  <c r="G4467" i="12"/>
  <c r="G4515" i="12"/>
  <c r="G4563" i="12"/>
  <c r="G4611" i="12"/>
  <c r="G4659" i="12"/>
  <c r="G4707" i="12"/>
  <c r="G4755" i="12"/>
  <c r="G4803" i="12"/>
  <c r="G4851" i="12"/>
  <c r="G4899" i="12"/>
  <c r="G4947" i="12"/>
  <c r="G4995" i="12"/>
  <c r="G2500" i="12"/>
  <c r="G2548" i="12"/>
  <c r="G2596" i="12"/>
  <c r="G2644" i="12"/>
  <c r="G2692" i="12"/>
  <c r="G2740" i="12"/>
  <c r="G2788" i="12"/>
  <c r="G2836" i="12"/>
  <c r="G2884" i="12"/>
  <c r="G2932" i="12"/>
  <c r="G2980" i="12"/>
  <c r="G3028" i="12"/>
  <c r="G3076" i="12"/>
  <c r="G3124" i="12"/>
  <c r="G3172" i="12"/>
  <c r="G3220" i="12"/>
  <c r="G3268" i="12"/>
  <c r="G3316" i="12"/>
  <c r="G3364" i="12"/>
  <c r="G3412" i="12"/>
  <c r="G3460" i="12"/>
  <c r="G3508" i="12"/>
  <c r="G3556" i="12"/>
  <c r="G3604" i="12"/>
  <c r="G3652" i="12"/>
  <c r="G3700" i="12"/>
  <c r="G2501" i="12"/>
  <c r="G2549" i="12"/>
  <c r="G2597" i="12"/>
  <c r="G2645" i="12"/>
  <c r="G2693" i="12"/>
  <c r="G2741" i="12"/>
  <c r="G2789" i="12"/>
  <c r="G2837" i="12"/>
  <c r="G2885" i="12"/>
  <c r="G2933" i="12"/>
  <c r="G2981" i="12"/>
  <c r="G3029" i="12"/>
  <c r="G3077" i="12"/>
  <c r="G3125" i="12"/>
  <c r="G3173" i="12"/>
  <c r="G3221" i="12"/>
  <c r="G3269" i="12"/>
  <c r="G3317" i="12"/>
  <c r="G3365" i="12"/>
  <c r="G3413" i="12"/>
  <c r="G3461" i="12"/>
  <c r="G3509" i="12"/>
  <c r="G3557" i="12"/>
  <c r="G3605" i="12"/>
  <c r="G3653" i="12"/>
  <c r="G3701" i="12"/>
  <c r="G2502" i="12"/>
  <c r="G2550" i="12"/>
  <c r="G2598" i="12"/>
  <c r="G2646" i="12"/>
  <c r="G2694" i="12"/>
  <c r="G2742" i="12"/>
  <c r="G2790" i="12"/>
  <c r="G2838" i="12"/>
  <c r="G2886" i="12"/>
  <c r="G2934" i="12"/>
  <c r="G2982" i="12"/>
  <c r="G3030" i="12"/>
  <c r="G3078" i="12"/>
  <c r="G3126" i="12"/>
  <c r="G3174" i="12"/>
  <c r="G3222" i="12"/>
  <c r="G3270" i="12"/>
  <c r="G3318" i="12"/>
  <c r="G3366" i="12"/>
  <c r="G3414" i="12"/>
  <c r="G3462" i="12"/>
  <c r="G3510" i="12"/>
  <c r="G3558" i="12"/>
  <c r="G3606" i="12"/>
  <c r="G3654" i="12"/>
  <c r="G3702" i="12"/>
  <c r="G2503" i="12"/>
  <c r="G2551" i="12"/>
  <c r="G2599" i="12"/>
  <c r="G2647" i="12"/>
  <c r="G2695" i="12"/>
  <c r="G2743" i="12"/>
  <c r="G2791" i="12"/>
  <c r="G2839" i="12"/>
  <c r="G2887" i="12"/>
  <c r="G2935" i="12"/>
  <c r="G2983" i="12"/>
  <c r="G3031" i="12"/>
  <c r="G3079" i="12"/>
  <c r="G3127" i="12"/>
  <c r="G3175" i="12"/>
  <c r="G3223" i="12"/>
  <c r="G3271" i="12"/>
  <c r="G3319" i="12"/>
  <c r="G3367" i="12"/>
  <c r="G3415" i="12"/>
  <c r="G3463" i="12"/>
  <c r="G3511" i="12"/>
  <c r="G3559" i="12"/>
  <c r="G3607" i="12"/>
  <c r="G3655" i="12"/>
  <c r="G3703" i="12"/>
  <c r="G2504" i="12"/>
  <c r="G2552" i="12"/>
  <c r="G2600" i="12"/>
  <c r="G2648" i="12"/>
  <c r="G2696" i="12"/>
  <c r="G2744" i="12"/>
  <c r="G2792" i="12"/>
  <c r="G2840" i="12"/>
  <c r="G2888" i="12"/>
  <c r="G2936" i="12"/>
  <c r="G2984" i="12"/>
  <c r="G3032" i="12"/>
  <c r="G3080" i="12"/>
  <c r="G3128" i="12"/>
  <c r="G3176" i="12"/>
  <c r="G3224" i="12"/>
  <c r="G3272" i="12"/>
  <c r="G3320" i="12"/>
  <c r="G3368" i="12"/>
  <c r="G3416" i="12"/>
  <c r="G3464" i="12"/>
  <c r="G3512" i="12"/>
  <c r="G3560" i="12"/>
  <c r="G3608" i="12"/>
  <c r="G3656" i="12"/>
  <c r="G3704" i="12"/>
  <c r="G2505" i="12"/>
  <c r="G2553" i="12"/>
  <c r="G2601" i="12"/>
  <c r="G2649" i="12"/>
  <c r="G2697" i="12"/>
  <c r="G2745" i="12"/>
  <c r="G2793" i="12"/>
  <c r="G2841" i="12"/>
  <c r="G2889" i="12"/>
  <c r="G2937" i="12"/>
  <c r="G2985" i="12"/>
  <c r="G3033" i="12"/>
  <c r="G3081" i="12"/>
  <c r="G3129" i="12"/>
  <c r="G3177" i="12"/>
  <c r="G3225" i="12"/>
  <c r="G3273" i="12"/>
  <c r="G3321" i="12"/>
  <c r="G3369" i="12"/>
  <c r="G3417" i="12"/>
  <c r="G3465" i="12"/>
  <c r="G3513" i="12"/>
  <c r="G3561" i="12"/>
  <c r="G3609" i="12"/>
  <c r="G3657" i="12"/>
  <c r="G3705" i="12"/>
  <c r="G2506" i="12"/>
  <c r="G2554" i="12"/>
  <c r="G2602" i="12"/>
  <c r="G2650" i="12"/>
  <c r="G2698" i="12"/>
  <c r="G2746" i="12"/>
  <c r="G2794" i="12"/>
  <c r="G2842" i="12"/>
  <c r="G2890" i="12"/>
  <c r="G2938" i="12"/>
  <c r="G2986" i="12"/>
  <c r="G3034" i="12"/>
  <c r="G3082" i="12"/>
  <c r="G3130" i="12"/>
  <c r="G3178" i="12"/>
  <c r="G3226" i="12"/>
  <c r="G3274" i="12"/>
  <c r="G3322" i="12"/>
  <c r="G3370" i="12"/>
  <c r="G3418" i="12"/>
  <c r="G3466" i="12"/>
  <c r="G3514" i="12"/>
  <c r="G3562" i="12"/>
  <c r="G3610" i="12"/>
  <c r="G3658" i="12"/>
  <c r="G3706" i="12"/>
  <c r="G2507" i="12"/>
  <c r="G2555" i="12"/>
  <c r="G2603" i="12"/>
  <c r="G2651" i="12"/>
  <c r="G2699" i="12"/>
  <c r="G2747" i="12"/>
  <c r="G2795" i="12"/>
  <c r="G2843" i="12"/>
  <c r="G2891" i="12"/>
  <c r="G2939" i="12"/>
  <c r="G2987" i="12"/>
  <c r="G3035" i="12"/>
  <c r="G3083" i="12"/>
  <c r="G3131" i="12"/>
  <c r="G3179" i="12"/>
  <c r="G3227" i="12"/>
  <c r="G3275" i="12"/>
  <c r="G3323" i="12"/>
  <c r="G3371" i="12"/>
  <c r="G3419" i="12"/>
  <c r="G3467" i="12"/>
  <c r="G3515" i="12"/>
  <c r="G3563" i="12"/>
  <c r="G3611" i="12"/>
  <c r="G3659" i="12"/>
  <c r="G3707" i="12"/>
  <c r="G2508" i="12"/>
  <c r="G2556" i="12"/>
  <c r="G2604" i="12"/>
  <c r="G2652" i="12"/>
  <c r="G2700" i="12"/>
  <c r="G2748" i="12"/>
  <c r="G2796" i="12"/>
  <c r="G2844" i="12"/>
  <c r="G2892" i="12"/>
  <c r="G2940" i="12"/>
  <c r="G2988" i="12"/>
  <c r="G3036" i="12"/>
  <c r="G3084" i="12"/>
  <c r="G3132" i="12"/>
  <c r="G3180" i="12"/>
  <c r="G3228" i="12"/>
  <c r="G3276" i="12"/>
  <c r="G3324" i="12"/>
  <c r="G3372" i="12"/>
  <c r="G3420" i="12"/>
  <c r="G3468" i="12"/>
  <c r="G3516" i="12"/>
  <c r="G3564" i="12"/>
  <c r="G3612" i="12"/>
  <c r="G3660" i="12"/>
  <c r="G3708" i="12"/>
  <c r="G2509" i="12"/>
  <c r="G2557" i="12"/>
  <c r="G2605" i="12"/>
  <c r="G2653" i="12"/>
  <c r="G2701" i="12"/>
  <c r="G2749" i="12"/>
  <c r="G2797" i="12"/>
  <c r="G2845" i="12"/>
  <c r="G2893" i="12"/>
  <c r="G2941" i="12"/>
  <c r="G2989" i="12"/>
  <c r="G3037" i="12"/>
  <c r="G3085" i="12"/>
  <c r="G3133" i="12"/>
  <c r="G3181" i="12"/>
  <c r="G3229" i="12"/>
  <c r="G3277" i="12"/>
  <c r="G3325" i="12"/>
  <c r="G3373" i="12"/>
  <c r="G3421" i="12"/>
  <c r="G3469" i="12"/>
  <c r="G3517" i="12"/>
  <c r="G3565" i="12"/>
  <c r="G3613" i="12"/>
  <c r="G3661" i="12"/>
  <c r="G3709" i="12"/>
  <c r="G2510" i="12"/>
  <c r="G2558" i="12"/>
  <c r="G2606" i="12"/>
  <c r="G2654" i="12"/>
  <c r="G2702" i="12"/>
  <c r="G2750" i="12"/>
  <c r="G2798" i="12"/>
  <c r="G2846" i="12"/>
  <c r="G2894" i="12"/>
  <c r="G2942" i="12"/>
  <c r="G2990" i="12"/>
  <c r="G3038" i="12"/>
  <c r="G3086" i="12"/>
  <c r="G3134" i="12"/>
  <c r="G3182" i="12"/>
  <c r="G3230" i="12"/>
  <c r="G3278" i="12"/>
  <c r="G3326" i="12"/>
  <c r="G3374" i="12"/>
  <c r="G3422" i="12"/>
  <c r="G3470" i="12"/>
  <c r="G3518" i="12"/>
  <c r="G3566" i="12"/>
  <c r="G3614" i="12"/>
  <c r="G3662" i="12"/>
  <c r="G3710" i="12"/>
  <c r="G2511" i="12"/>
  <c r="G2559" i="12"/>
  <c r="G2607" i="12"/>
  <c r="G2655" i="12"/>
  <c r="G2703" i="12"/>
  <c r="G2751" i="12"/>
  <c r="G2799" i="12"/>
  <c r="G2847" i="12"/>
  <c r="G2895" i="12"/>
  <c r="G2943" i="12"/>
  <c r="G2991" i="12"/>
  <c r="G3039" i="12"/>
  <c r="G3087" i="12"/>
  <c r="G3135" i="12"/>
  <c r="G3183" i="12"/>
  <c r="G3231" i="12"/>
  <c r="G3279" i="12"/>
  <c r="G3327" i="12"/>
  <c r="G3375" i="12"/>
  <c r="G3423" i="12"/>
  <c r="G3471" i="12"/>
  <c r="G3519" i="12"/>
  <c r="G3567" i="12"/>
  <c r="G3615" i="12"/>
  <c r="G3663" i="12"/>
  <c r="G3711" i="12"/>
  <c r="G2512" i="12"/>
  <c r="G2560" i="12"/>
  <c r="G2608" i="12"/>
  <c r="G2656" i="12"/>
  <c r="G2704" i="12"/>
  <c r="G2752" i="12"/>
  <c r="G2800" i="12"/>
  <c r="G2848" i="12"/>
  <c r="G2896" i="12"/>
  <c r="G2944" i="12"/>
  <c r="G2992" i="12"/>
  <c r="G3040" i="12"/>
  <c r="G3088" i="12"/>
  <c r="G3136" i="12"/>
  <c r="G3184" i="12"/>
  <c r="G3232" i="12"/>
  <c r="G3280" i="12"/>
  <c r="G3328" i="12"/>
  <c r="G3376" i="12"/>
  <c r="G3424" i="12"/>
  <c r="G3472" i="12"/>
  <c r="G3520" i="12"/>
  <c r="G3568" i="12"/>
  <c r="G3616" i="12"/>
  <c r="G3664" i="12"/>
  <c r="G3712" i="12"/>
  <c r="G2513" i="12"/>
  <c r="G2561" i="12"/>
  <c r="G2609" i="12"/>
  <c r="G2657" i="12"/>
  <c r="G2705" i="12"/>
  <c r="G2753" i="12"/>
  <c r="G2801" i="12"/>
  <c r="G2849" i="12"/>
  <c r="G2897" i="12"/>
  <c r="G2945" i="12"/>
  <c r="G2993" i="12"/>
  <c r="G3041" i="12"/>
  <c r="G3089" i="12"/>
  <c r="G3137" i="12"/>
  <c r="G3185" i="12"/>
  <c r="G3233" i="12"/>
  <c r="G3281" i="12"/>
  <c r="G3329" i="12"/>
  <c r="G3377" i="12"/>
  <c r="G3425" i="12"/>
  <c r="G3473" i="12"/>
  <c r="G3521" i="12"/>
  <c r="G3569" i="12"/>
  <c r="G3617" i="12"/>
  <c r="G3665" i="12"/>
  <c r="G3713" i="12"/>
  <c r="G2514" i="12"/>
  <c r="G2562" i="12"/>
  <c r="G2610" i="12"/>
  <c r="G2658" i="12"/>
  <c r="G2706" i="12"/>
  <c r="G2754" i="12"/>
  <c r="G2802" i="12"/>
  <c r="G2850" i="12"/>
  <c r="G2898" i="12"/>
  <c r="G2946" i="12"/>
  <c r="G2994" i="12"/>
  <c r="G3042" i="12"/>
  <c r="G3090" i="12"/>
  <c r="G3138" i="12"/>
  <c r="G3186" i="12"/>
  <c r="G3234" i="12"/>
  <c r="G3282" i="12"/>
  <c r="G3330" i="12"/>
  <c r="G3378" i="12"/>
  <c r="G3426" i="12"/>
  <c r="G3474" i="12"/>
  <c r="G3522" i="12"/>
  <c r="G3570" i="12"/>
  <c r="G3618" i="12"/>
  <c r="G3666" i="12"/>
  <c r="G3714" i="12"/>
  <c r="G2515" i="12"/>
  <c r="G2563" i="12"/>
  <c r="G2611" i="12"/>
  <c r="G2659" i="12"/>
  <c r="G2707" i="12"/>
  <c r="G2755" i="12"/>
  <c r="G2803" i="12"/>
  <c r="G2851" i="12"/>
  <c r="G2899" i="12"/>
  <c r="G2947" i="12"/>
  <c r="G2995" i="12"/>
  <c r="G3043" i="12"/>
  <c r="G3091" i="12"/>
  <c r="G3139" i="12"/>
  <c r="G3187" i="12"/>
  <c r="G3235" i="12"/>
  <c r="G3283" i="12"/>
  <c r="G3331" i="12"/>
  <c r="G3379" i="12"/>
  <c r="G3427" i="12"/>
  <c r="G3475" i="12"/>
  <c r="G3523" i="12"/>
  <c r="G3571" i="12"/>
  <c r="G3619" i="12"/>
  <c r="G3667" i="12"/>
  <c r="G3715" i="12"/>
  <c r="G2516" i="12"/>
  <c r="G2564" i="12"/>
  <c r="G2612" i="12"/>
  <c r="G2660" i="12"/>
  <c r="G2708" i="12"/>
  <c r="G2756" i="12"/>
  <c r="G2804" i="12"/>
  <c r="G2852" i="12"/>
  <c r="G2900" i="12"/>
  <c r="G2948" i="12"/>
  <c r="G2996" i="12"/>
  <c r="G3044" i="12"/>
  <c r="G3092" i="12"/>
  <c r="G3140" i="12"/>
  <c r="G3188" i="12"/>
  <c r="G3236" i="12"/>
  <c r="G3284" i="12"/>
  <c r="G3332" i="12"/>
  <c r="G3380" i="12"/>
  <c r="G3428" i="12"/>
  <c r="G3476" i="12"/>
  <c r="G3524" i="12"/>
  <c r="G3572" i="12"/>
  <c r="G3620" i="12"/>
  <c r="G3668" i="12"/>
  <c r="G3716" i="12"/>
  <c r="G2517" i="12"/>
  <c r="G2565" i="12"/>
  <c r="G2613" i="12"/>
  <c r="G2661" i="12"/>
  <c r="G2709" i="12"/>
  <c r="G2757" i="12"/>
  <c r="G2805" i="12"/>
  <c r="G2853" i="12"/>
  <c r="G2901" i="12"/>
  <c r="G2949" i="12"/>
  <c r="G2997" i="12"/>
  <c r="G3045" i="12"/>
  <c r="G3093" i="12"/>
  <c r="G3141" i="12"/>
  <c r="G3189" i="12"/>
  <c r="G3237" i="12"/>
  <c r="G3285" i="12"/>
  <c r="G3333" i="12"/>
  <c r="G3381" i="12"/>
  <c r="G3429" i="12"/>
  <c r="G3477" i="12"/>
  <c r="G3525" i="12"/>
  <c r="G3573" i="12"/>
  <c r="G3621" i="12"/>
  <c r="G3669" i="12"/>
  <c r="G3717" i="12"/>
  <c r="G2518" i="12"/>
  <c r="G2566" i="12"/>
  <c r="G2614" i="12"/>
  <c r="G2662" i="12"/>
  <c r="G2710" i="12"/>
  <c r="G2758" i="12"/>
  <c r="G2806" i="12"/>
  <c r="G2854" i="12"/>
  <c r="G2902" i="12"/>
  <c r="G2950" i="12"/>
  <c r="G2998" i="12"/>
  <c r="G3046" i="12"/>
  <c r="G3094" i="12"/>
  <c r="G3142" i="12"/>
  <c r="G3190" i="12"/>
  <c r="G3238" i="12"/>
  <c r="G3286" i="12"/>
  <c r="G3334" i="12"/>
  <c r="G3382" i="12"/>
  <c r="G3430" i="12"/>
  <c r="G3478" i="12"/>
  <c r="G3526" i="12"/>
  <c r="G3574" i="12"/>
  <c r="G3622" i="12"/>
  <c r="G3670" i="12"/>
  <c r="G3718" i="12"/>
  <c r="G2519" i="12"/>
  <c r="G2567" i="12"/>
  <c r="G2615" i="12"/>
  <c r="G2663" i="12"/>
  <c r="G2711" i="12"/>
  <c r="G2759" i="12"/>
  <c r="G2807" i="12"/>
  <c r="G2855" i="12"/>
  <c r="G2903" i="12"/>
  <c r="G2951" i="12"/>
  <c r="G2999" i="12"/>
  <c r="G3047" i="12"/>
  <c r="G3095" i="12"/>
  <c r="G3143" i="12"/>
  <c r="G3191" i="12"/>
  <c r="G3239" i="12"/>
  <c r="G3287" i="12"/>
  <c r="G3335" i="12"/>
  <c r="G3383" i="12"/>
  <c r="G3431" i="12"/>
  <c r="G3479" i="12"/>
  <c r="G3527" i="12"/>
  <c r="G3575" i="12"/>
  <c r="G3623" i="12"/>
  <c r="G3671" i="12"/>
  <c r="G3719" i="12"/>
  <c r="G2520" i="12"/>
  <c r="G2568" i="12"/>
  <c r="G2616" i="12"/>
  <c r="G2664" i="12"/>
  <c r="G2712" i="12"/>
  <c r="G2760" i="12"/>
  <c r="G2808" i="12"/>
  <c r="G2856" i="12"/>
  <c r="G2904" i="12"/>
  <c r="G2952" i="12"/>
  <c r="G3000" i="12"/>
  <c r="G3048" i="12"/>
  <c r="G3096" i="12"/>
  <c r="G3144" i="12"/>
  <c r="G3192" i="12"/>
  <c r="G3240" i="12"/>
  <c r="G3288" i="12"/>
  <c r="G3336" i="12"/>
  <c r="G3384" i="12"/>
  <c r="G3432" i="12"/>
  <c r="G3480" i="12"/>
  <c r="G3528" i="12"/>
  <c r="G3576" i="12"/>
  <c r="G3624" i="12"/>
  <c r="G3672" i="12"/>
  <c r="G3720" i="12"/>
  <c r="G2521" i="12"/>
  <c r="G2569" i="12"/>
  <c r="G2617" i="12"/>
  <c r="G2665" i="12"/>
  <c r="G2713" i="12"/>
  <c r="G2761" i="12"/>
  <c r="G2809" i="12"/>
  <c r="G2857" i="12"/>
  <c r="G2905" i="12"/>
  <c r="G2953" i="12"/>
  <c r="G3001" i="12"/>
  <c r="G3049" i="12"/>
  <c r="G3097" i="12"/>
  <c r="G3145" i="12"/>
  <c r="G3193" i="12"/>
  <c r="G3241" i="12"/>
  <c r="G3289" i="12"/>
  <c r="G3337" i="12"/>
  <c r="G3385" i="12"/>
  <c r="G3433" i="12"/>
  <c r="G3481" i="12"/>
  <c r="G3529" i="12"/>
  <c r="G3577" i="12"/>
  <c r="G3625" i="12"/>
  <c r="G3673" i="12"/>
  <c r="G3721" i="12"/>
  <c r="G2522" i="12"/>
  <c r="G2570" i="12"/>
  <c r="G2618" i="12"/>
  <c r="G2666" i="12"/>
  <c r="G2714" i="12"/>
  <c r="G2762" i="12"/>
  <c r="G2810" i="12"/>
  <c r="G2858" i="12"/>
  <c r="G2906" i="12"/>
  <c r="G2954" i="12"/>
  <c r="G3002" i="12"/>
  <c r="G3050" i="12"/>
  <c r="G3098" i="12"/>
  <c r="G3146" i="12"/>
  <c r="G3194" i="12"/>
  <c r="G3242" i="12"/>
  <c r="G3290" i="12"/>
  <c r="G3338" i="12"/>
  <c r="G3386" i="12"/>
  <c r="G3434" i="12"/>
  <c r="G3482" i="12"/>
  <c r="G3530" i="12"/>
  <c r="G3578" i="12"/>
  <c r="G3626" i="12"/>
  <c r="G3674" i="12"/>
  <c r="G3722" i="12"/>
  <c r="G2523" i="12"/>
  <c r="G2571" i="12"/>
  <c r="G2619" i="12"/>
  <c r="G2667" i="12"/>
  <c r="G2715" i="12"/>
  <c r="G2763" i="12"/>
  <c r="G2811" i="12"/>
  <c r="G2859" i="12"/>
  <c r="G2907" i="12"/>
  <c r="G2955" i="12"/>
  <c r="G3003" i="12"/>
  <c r="G3051" i="12"/>
  <c r="G3099" i="12"/>
  <c r="G3147" i="12"/>
  <c r="G3195" i="12"/>
  <c r="G3243" i="12"/>
  <c r="G3291" i="12"/>
  <c r="G3339" i="12"/>
  <c r="G3387" i="12"/>
  <c r="G3435" i="12"/>
  <c r="G3483" i="12"/>
  <c r="G3531" i="12"/>
  <c r="G3579" i="12"/>
  <c r="G3627" i="12"/>
  <c r="G3675" i="12"/>
  <c r="G3723" i="12"/>
  <c r="G2524" i="12"/>
  <c r="G2572" i="12"/>
  <c r="G2620" i="12"/>
  <c r="G2668" i="12"/>
  <c r="G2716" i="12"/>
  <c r="G2764" i="12"/>
  <c r="G2812" i="12"/>
  <c r="G2860" i="12"/>
  <c r="G2908" i="12"/>
  <c r="G2956" i="12"/>
  <c r="G3004" i="12"/>
  <c r="G3052" i="12"/>
  <c r="G3100" i="12"/>
  <c r="G3148" i="12"/>
  <c r="G3196" i="12"/>
  <c r="G3244" i="12"/>
  <c r="G3292" i="12"/>
  <c r="G3340" i="12"/>
  <c r="G3388" i="12"/>
  <c r="G3436" i="12"/>
  <c r="G3484" i="12"/>
  <c r="G3532" i="12"/>
  <c r="G3580" i="12"/>
  <c r="G3628" i="12"/>
  <c r="G3676" i="12"/>
  <c r="G3724" i="12"/>
  <c r="G2525" i="12"/>
  <c r="G2573" i="12"/>
  <c r="G2621" i="12"/>
  <c r="G2669" i="12"/>
  <c r="G2717" i="12"/>
  <c r="G2765" i="12"/>
  <c r="G2813" i="12"/>
  <c r="G2861" i="12"/>
  <c r="G2909" i="12"/>
  <c r="G2957" i="12"/>
  <c r="G3005" i="12"/>
  <c r="G3053" i="12"/>
  <c r="G3101" i="12"/>
  <c r="G3149" i="12"/>
  <c r="G3197" i="12"/>
  <c r="G3245" i="12"/>
  <c r="G3293" i="12"/>
  <c r="G3341" i="12"/>
  <c r="G3389" i="12"/>
  <c r="G3437" i="12"/>
  <c r="G3485" i="12"/>
  <c r="G3533" i="12"/>
  <c r="G3581" i="12"/>
  <c r="G3629" i="12"/>
  <c r="G3677" i="12"/>
  <c r="G3725" i="12"/>
  <c r="G2526" i="12"/>
  <c r="G2574" i="12"/>
  <c r="G2622" i="12"/>
  <c r="G2670" i="12"/>
  <c r="G2718" i="12"/>
  <c r="G2766" i="12"/>
  <c r="G2814" i="12"/>
  <c r="G2862" i="12"/>
  <c r="G2910" i="12"/>
  <c r="G2958" i="12"/>
  <c r="G3006" i="12"/>
  <c r="G3054" i="12"/>
  <c r="G3102" i="12"/>
  <c r="G3150" i="12"/>
  <c r="G3198" i="12"/>
  <c r="G3246" i="12"/>
  <c r="G3294" i="12"/>
  <c r="G3342" i="12"/>
  <c r="G3390" i="12"/>
  <c r="G3438" i="12"/>
  <c r="G3486" i="12"/>
  <c r="G3534" i="12"/>
  <c r="G3582" i="12"/>
  <c r="G3630" i="12"/>
  <c r="G3678" i="12"/>
  <c r="G3726" i="12"/>
  <c r="G2527" i="12"/>
  <c r="G2575" i="12"/>
  <c r="G2623" i="12"/>
  <c r="G2671" i="12"/>
  <c r="G2719" i="12"/>
  <c r="G2767" i="12"/>
  <c r="G2815" i="12"/>
  <c r="G2863" i="12"/>
  <c r="G2911" i="12"/>
  <c r="G2959" i="12"/>
  <c r="G3007" i="12"/>
  <c r="G3055" i="12"/>
  <c r="G3103" i="12"/>
  <c r="G3151" i="12"/>
  <c r="G3199" i="12"/>
  <c r="G3247" i="12"/>
  <c r="G3295" i="12"/>
  <c r="G3343" i="12"/>
  <c r="G3391" i="12"/>
  <c r="G3439" i="12"/>
  <c r="G3487" i="12"/>
  <c r="G3535" i="12"/>
  <c r="G3583" i="12"/>
  <c r="G3631" i="12"/>
  <c r="G3679" i="12"/>
  <c r="G3727" i="12"/>
  <c r="G2528" i="12"/>
  <c r="G2576" i="12"/>
  <c r="G2624" i="12"/>
  <c r="G2672" i="12"/>
  <c r="G2720" i="12"/>
  <c r="G2768" i="12"/>
  <c r="G2816" i="12"/>
  <c r="G2864" i="12"/>
  <c r="G2912" i="12"/>
  <c r="G2960" i="12"/>
  <c r="G3008" i="12"/>
  <c r="G3056" i="12"/>
  <c r="G3104" i="12"/>
  <c r="G3152" i="12"/>
  <c r="G3200" i="12"/>
  <c r="G3248" i="12"/>
  <c r="G3296" i="12"/>
  <c r="G3344" i="12"/>
  <c r="G3392" i="12"/>
  <c r="G3440" i="12"/>
  <c r="G3488" i="12"/>
  <c r="G3536" i="12"/>
  <c r="G3584" i="12"/>
  <c r="G3632" i="12"/>
  <c r="G3680" i="12"/>
  <c r="G3728" i="12"/>
  <c r="G2529" i="12"/>
  <c r="G2577" i="12"/>
  <c r="G2625" i="12"/>
  <c r="G2673" i="12"/>
  <c r="G2721" i="12"/>
  <c r="G2769" i="12"/>
  <c r="G2817" i="12"/>
  <c r="G2865" i="12"/>
  <c r="G2913" i="12"/>
  <c r="G2961" i="12"/>
  <c r="G3009" i="12"/>
  <c r="G3057" i="12"/>
  <c r="G3105" i="12"/>
  <c r="G3153" i="12"/>
  <c r="G3201" i="12"/>
  <c r="G3249" i="12"/>
  <c r="G3297" i="12"/>
  <c r="G3345" i="12"/>
  <c r="G3393" i="12"/>
  <c r="G3441" i="12"/>
  <c r="G3489" i="12"/>
  <c r="G3537" i="12"/>
  <c r="G3585" i="12"/>
  <c r="G3633" i="12"/>
  <c r="G3681" i="12"/>
  <c r="G3729" i="12"/>
  <c r="G2530" i="12"/>
  <c r="G2578" i="12"/>
  <c r="G2626" i="12"/>
  <c r="G2674" i="12"/>
  <c r="G2722" i="12"/>
  <c r="G2770" i="12"/>
  <c r="G2818" i="12"/>
  <c r="G2866" i="12"/>
  <c r="G2914" i="12"/>
  <c r="G2962" i="12"/>
  <c r="G3010" i="12"/>
  <c r="G3058" i="12"/>
  <c r="G3106" i="12"/>
  <c r="G3154" i="12"/>
  <c r="G3202" i="12"/>
  <c r="G3250" i="12"/>
  <c r="G3298" i="12"/>
  <c r="G3346" i="12"/>
  <c r="G3394" i="12"/>
  <c r="G3442" i="12"/>
  <c r="G3490" i="12"/>
  <c r="G3538" i="12"/>
  <c r="G3586" i="12"/>
  <c r="G3634" i="12"/>
  <c r="G3682" i="12"/>
  <c r="G3730" i="12"/>
  <c r="G2531" i="12"/>
  <c r="G2579" i="12"/>
  <c r="G2627" i="12"/>
  <c r="G2675" i="12"/>
  <c r="G2723" i="12"/>
  <c r="G2771" i="12"/>
  <c r="G2819" i="12"/>
  <c r="G2867" i="12"/>
  <c r="G2915" i="12"/>
  <c r="G2963" i="12"/>
  <c r="G3011" i="12"/>
  <c r="G3059" i="12"/>
  <c r="G3107" i="12"/>
  <c r="G3155" i="12"/>
  <c r="G3203" i="12"/>
  <c r="G3251" i="12"/>
  <c r="G3299" i="12"/>
  <c r="G3347" i="12"/>
  <c r="G3395" i="12"/>
  <c r="G3443" i="12"/>
  <c r="G3491" i="12"/>
  <c r="G3539" i="12"/>
  <c r="G3587" i="12"/>
  <c r="G3635" i="12"/>
  <c r="G3683" i="12"/>
  <c r="G3731" i="12"/>
  <c r="G2532" i="12"/>
  <c r="G2580" i="12"/>
  <c r="G2628" i="12"/>
  <c r="G2676" i="12"/>
  <c r="G2724" i="12"/>
  <c r="G2772" i="12"/>
  <c r="G2820" i="12"/>
  <c r="G2868" i="12"/>
  <c r="G2916" i="12"/>
  <c r="G2964" i="12"/>
  <c r="G3012" i="12"/>
  <c r="G3060" i="12"/>
  <c r="G3108" i="12"/>
  <c r="G3156" i="12"/>
  <c r="G3204" i="12"/>
  <c r="G3252" i="12"/>
  <c r="G3300" i="12"/>
  <c r="G3348" i="12"/>
  <c r="G3396" i="12"/>
  <c r="G3444" i="12"/>
  <c r="G3492" i="12"/>
  <c r="G3540" i="12"/>
  <c r="G3588" i="12"/>
  <c r="G3636" i="12"/>
  <c r="G3684" i="12"/>
  <c r="G3732" i="12"/>
  <c r="G2533" i="12"/>
  <c r="G2581" i="12"/>
  <c r="G2629" i="12"/>
  <c r="G2677" i="12"/>
  <c r="G2725" i="12"/>
  <c r="G2773" i="12"/>
  <c r="G2821" i="12"/>
  <c r="G2869" i="12"/>
  <c r="G2917" i="12"/>
  <c r="G2965" i="12"/>
  <c r="G3013" i="12"/>
  <c r="G3061" i="12"/>
  <c r="G3109" i="12"/>
  <c r="G3157" i="12"/>
  <c r="G3205" i="12"/>
  <c r="G3253" i="12"/>
  <c r="G3301" i="12"/>
  <c r="G3349" i="12"/>
  <c r="G3397" i="12"/>
  <c r="G3445" i="12"/>
  <c r="G3493" i="12"/>
  <c r="G3541" i="12"/>
  <c r="G3589" i="12"/>
  <c r="G3637" i="12"/>
  <c r="G3685" i="12"/>
  <c r="G3733" i="12"/>
  <c r="G2534" i="12"/>
  <c r="G2582" i="12"/>
  <c r="G2630" i="12"/>
  <c r="G2678" i="12"/>
  <c r="G2726" i="12"/>
  <c r="G2774" i="12"/>
  <c r="G2822" i="12"/>
  <c r="G2870" i="12"/>
  <c r="G2918" i="12"/>
  <c r="G2966" i="12"/>
  <c r="G3014" i="12"/>
  <c r="G3062" i="12"/>
  <c r="G3110" i="12"/>
  <c r="G3158" i="12"/>
  <c r="G3206" i="12"/>
  <c r="G3254" i="12"/>
  <c r="G3302" i="12"/>
  <c r="G3350" i="12"/>
  <c r="G3398" i="12"/>
  <c r="G3446" i="12"/>
  <c r="G3494" i="12"/>
  <c r="G3542" i="12"/>
  <c r="G3590" i="12"/>
  <c r="G3638" i="12"/>
  <c r="G3686" i="12"/>
  <c r="G3734" i="12"/>
  <c r="G2535" i="12"/>
  <c r="G2583" i="12"/>
  <c r="G2631" i="12"/>
  <c r="G2679" i="12"/>
  <c r="G2727" i="12"/>
  <c r="G2775" i="12"/>
  <c r="G2823" i="12"/>
  <c r="G2871" i="12"/>
  <c r="G2919" i="12"/>
  <c r="G2967" i="12"/>
  <c r="G3015" i="12"/>
  <c r="G3063" i="12"/>
  <c r="G3111" i="12"/>
  <c r="G3159" i="12"/>
  <c r="G3207" i="12"/>
  <c r="G3255" i="12"/>
  <c r="G3303" i="12"/>
  <c r="G3351" i="12"/>
  <c r="G3399" i="12"/>
  <c r="G3447" i="12"/>
  <c r="G3495" i="12"/>
  <c r="G3543" i="12"/>
  <c r="G3591" i="12"/>
  <c r="G3639" i="12"/>
  <c r="G3687" i="12"/>
  <c r="G3735" i="12"/>
  <c r="G2536" i="12"/>
  <c r="G2584" i="12"/>
  <c r="G2632" i="12"/>
  <c r="G2680" i="12"/>
  <c r="G2728" i="12"/>
  <c r="G2776" i="12"/>
  <c r="G2824" i="12"/>
  <c r="G2872" i="12"/>
  <c r="G2920" i="12"/>
  <c r="G2968" i="12"/>
  <c r="G3016" i="12"/>
  <c r="G3064" i="12"/>
  <c r="G3112" i="12"/>
  <c r="G3160" i="12"/>
  <c r="G3208" i="12"/>
  <c r="G3256" i="12"/>
  <c r="G3304" i="12"/>
  <c r="G3352" i="12"/>
  <c r="G3400" i="12"/>
  <c r="G3448" i="12"/>
  <c r="G3496" i="12"/>
  <c r="G3544" i="12"/>
  <c r="G3592" i="12"/>
  <c r="G3640" i="12"/>
  <c r="G3688" i="12"/>
  <c r="G3736" i="12"/>
  <c r="G2537" i="12"/>
  <c r="G2585" i="12"/>
  <c r="G2633" i="12"/>
  <c r="G2681" i="12"/>
  <c r="G2729" i="12"/>
  <c r="G2777" i="12"/>
  <c r="G2825" i="12"/>
  <c r="G2873" i="12"/>
  <c r="G2921" i="12"/>
  <c r="G2969" i="12"/>
  <c r="G3017" i="12"/>
  <c r="G3065" i="12"/>
  <c r="G3113" i="12"/>
  <c r="G3161" i="12"/>
  <c r="G3209" i="12"/>
  <c r="G3257" i="12"/>
  <c r="G3305" i="12"/>
  <c r="G3353" i="12"/>
  <c r="G3401" i="12"/>
  <c r="G3449" i="12"/>
  <c r="G3497" i="12"/>
  <c r="G3545" i="12"/>
  <c r="G3593" i="12"/>
  <c r="G3641" i="12"/>
  <c r="G3689" i="12"/>
  <c r="G3737" i="12"/>
  <c r="G2538" i="12"/>
  <c r="G2586" i="12"/>
  <c r="G2634" i="12"/>
  <c r="G2682" i="12"/>
  <c r="G2730" i="12"/>
  <c r="G2778" i="12"/>
  <c r="G2826" i="12"/>
  <c r="G2874" i="12"/>
  <c r="G2922" i="12"/>
  <c r="G2970" i="12"/>
  <c r="G3018" i="12"/>
  <c r="G3066" i="12"/>
  <c r="G3114" i="12"/>
  <c r="G3162" i="12"/>
  <c r="G3210" i="12"/>
  <c r="G3258" i="12"/>
  <c r="G3306" i="12"/>
  <c r="G3354" i="12"/>
  <c r="G3402" i="12"/>
  <c r="G3450" i="12"/>
  <c r="G3498" i="12"/>
  <c r="G3546" i="12"/>
  <c r="G3594" i="12"/>
  <c r="G3642" i="12"/>
  <c r="G3690" i="12"/>
  <c r="G3738" i="12"/>
  <c r="G2539" i="12"/>
  <c r="G2587" i="12"/>
  <c r="G2635" i="12"/>
  <c r="G2683" i="12"/>
  <c r="G2731" i="12"/>
  <c r="G2779" i="12"/>
  <c r="G2827" i="12"/>
  <c r="G2875" i="12"/>
  <c r="G2923" i="12"/>
  <c r="G2971" i="12"/>
  <c r="G3019" i="12"/>
  <c r="G3067" i="12"/>
  <c r="G3115" i="12"/>
  <c r="G3163" i="12"/>
  <c r="G3211" i="12"/>
  <c r="G3259" i="12"/>
  <c r="G3307" i="12"/>
  <c r="G3355" i="12"/>
  <c r="G3403" i="12"/>
  <c r="G3451" i="12"/>
  <c r="G3499" i="12"/>
  <c r="G3547" i="12"/>
  <c r="G3595" i="12"/>
  <c r="G3643" i="12"/>
  <c r="G3691" i="12"/>
  <c r="G3739" i="12"/>
  <c r="G2540" i="12"/>
  <c r="G2588" i="12"/>
  <c r="G2636" i="12"/>
  <c r="G2684" i="12"/>
  <c r="G2732" i="12"/>
  <c r="G2780" i="12"/>
  <c r="G2828" i="12"/>
  <c r="G2876" i="12"/>
  <c r="G2924" i="12"/>
  <c r="G2972" i="12"/>
  <c r="G3020" i="12"/>
  <c r="G3068" i="12"/>
  <c r="G3116" i="12"/>
  <c r="G3164" i="12"/>
  <c r="G3212" i="12"/>
  <c r="G3260" i="12"/>
  <c r="G3308" i="12"/>
  <c r="G3356" i="12"/>
  <c r="G3404" i="12"/>
  <c r="G3452" i="12"/>
  <c r="G3500" i="12"/>
  <c r="G3548" i="12"/>
  <c r="G3596" i="12"/>
  <c r="G3644" i="12"/>
  <c r="G3692" i="12"/>
  <c r="G3740" i="12"/>
  <c r="G2541" i="12"/>
  <c r="G2589" i="12"/>
  <c r="G2637" i="12"/>
  <c r="G2685" i="12"/>
  <c r="G2733" i="12"/>
  <c r="G2781" i="12"/>
  <c r="G2829" i="12"/>
  <c r="G2877" i="12"/>
  <c r="G2925" i="12"/>
  <c r="G2973" i="12"/>
  <c r="G3021" i="12"/>
  <c r="G3069" i="12"/>
  <c r="G3117" i="12"/>
  <c r="G3165" i="12"/>
  <c r="G3213" i="12"/>
  <c r="G3261" i="12"/>
  <c r="G3309" i="12"/>
  <c r="G3357" i="12"/>
  <c r="G3405" i="12"/>
  <c r="G3453" i="12"/>
  <c r="G3501" i="12"/>
  <c r="G3549" i="12"/>
  <c r="G3597" i="12"/>
  <c r="G3645" i="12"/>
  <c r="G3693" i="12"/>
  <c r="G3741" i="12"/>
  <c r="G2542" i="12"/>
  <c r="G2590" i="12"/>
  <c r="G2638" i="12"/>
  <c r="G2686" i="12"/>
  <c r="G2734" i="12"/>
  <c r="G2782" i="12"/>
  <c r="G2830" i="12"/>
  <c r="G2878" i="12"/>
  <c r="G2926" i="12"/>
  <c r="G2974" i="12"/>
  <c r="G3022" i="12"/>
  <c r="G3070" i="12"/>
  <c r="G3118" i="12"/>
  <c r="G3166" i="12"/>
  <c r="G3214" i="12"/>
  <c r="G3262" i="12"/>
  <c r="G3310" i="12"/>
  <c r="G3358" i="12"/>
  <c r="G3406" i="12"/>
  <c r="G3454" i="12"/>
  <c r="G3502" i="12"/>
  <c r="G3550" i="12"/>
  <c r="G3598" i="12"/>
  <c r="G3646" i="12"/>
  <c r="G3694" i="12"/>
  <c r="G3742" i="12"/>
  <c r="G2543" i="12"/>
  <c r="G2591" i="12"/>
  <c r="G2639" i="12"/>
  <c r="G2687" i="12"/>
  <c r="G2735" i="12"/>
  <c r="G2783" i="12"/>
  <c r="G2831" i="12"/>
  <c r="G2879" i="12"/>
  <c r="G2927" i="12"/>
  <c r="G2975" i="12"/>
  <c r="G3023" i="12"/>
  <c r="G3071" i="12"/>
  <c r="G3119" i="12"/>
  <c r="G3167" i="12"/>
  <c r="G3215" i="12"/>
  <c r="G3263" i="12"/>
  <c r="G3311" i="12"/>
  <c r="G3359" i="12"/>
  <c r="G3407" i="12"/>
  <c r="G3455" i="12"/>
  <c r="G3503" i="12"/>
  <c r="G3551" i="12"/>
  <c r="G3599" i="12"/>
  <c r="G3647" i="12"/>
  <c r="G3695" i="12"/>
  <c r="G3743" i="12"/>
  <c r="G2544" i="12"/>
  <c r="G2592" i="12"/>
  <c r="G2640" i="12"/>
  <c r="G2688" i="12"/>
  <c r="G2736" i="12"/>
  <c r="G2784" i="12"/>
  <c r="G2832" i="12"/>
  <c r="G2880" i="12"/>
  <c r="G2928" i="12"/>
  <c r="G2976" i="12"/>
  <c r="G3024" i="12"/>
  <c r="G3072" i="12"/>
  <c r="G3120" i="12"/>
  <c r="G3168" i="12"/>
  <c r="G3216" i="12"/>
  <c r="G3264" i="12"/>
  <c r="G3312" i="12"/>
  <c r="G3360" i="12"/>
  <c r="G3408" i="12"/>
  <c r="G3456" i="12"/>
  <c r="G3504" i="12"/>
  <c r="G3552" i="12"/>
  <c r="G3600" i="12"/>
  <c r="G3648" i="12"/>
  <c r="G3696" i="12"/>
  <c r="G3744" i="12"/>
  <c r="G2545" i="12"/>
  <c r="G2593" i="12"/>
  <c r="G2641" i="12"/>
  <c r="G2689" i="12"/>
  <c r="G2737" i="12"/>
  <c r="G2785" i="12"/>
  <c r="G2833" i="12"/>
  <c r="G2881" i="12"/>
  <c r="G2929" i="12"/>
  <c r="G2977" i="12"/>
  <c r="G3025" i="12"/>
  <c r="G3073" i="12"/>
  <c r="G3121" i="12"/>
  <c r="G3169" i="12"/>
  <c r="G3217" i="12"/>
  <c r="G3265" i="12"/>
  <c r="G3313" i="12"/>
  <c r="G3361" i="12"/>
  <c r="G3409" i="12"/>
  <c r="G3457" i="12"/>
  <c r="G3505" i="12"/>
  <c r="G3553" i="12"/>
  <c r="G3601" i="12"/>
  <c r="G3649" i="12"/>
  <c r="G3697" i="12"/>
  <c r="G3745" i="12"/>
  <c r="G2546" i="12"/>
  <c r="G2594" i="12"/>
  <c r="G2642" i="12"/>
  <c r="G2690" i="12"/>
  <c r="G2738" i="12"/>
  <c r="G2786" i="12"/>
  <c r="G2834" i="12"/>
  <c r="G2882" i="12"/>
  <c r="G2930" i="12"/>
  <c r="G2978" i="12"/>
  <c r="G3026" i="12"/>
  <c r="G3074" i="12"/>
  <c r="G3122" i="12"/>
  <c r="G3170" i="12"/>
  <c r="G3218" i="12"/>
  <c r="G3266" i="12"/>
  <c r="G3314" i="12"/>
  <c r="G3362" i="12"/>
  <c r="G3410" i="12"/>
  <c r="G3458" i="12"/>
  <c r="G3506" i="12"/>
  <c r="G3554" i="12"/>
  <c r="G3602" i="12"/>
  <c r="G3650" i="12"/>
  <c r="G3698" i="12"/>
  <c r="G3746" i="12"/>
  <c r="G2547" i="12"/>
  <c r="G2595" i="12"/>
  <c r="G2643" i="12"/>
  <c r="G2691" i="12"/>
  <c r="G2739" i="12"/>
  <c r="G2787" i="12"/>
  <c r="G2835" i="12"/>
  <c r="G2883" i="12"/>
  <c r="G2931" i="12"/>
  <c r="G2979" i="12"/>
  <c r="G3027" i="12"/>
  <c r="G3075" i="12"/>
  <c r="G3123" i="12"/>
  <c r="G3171" i="12"/>
  <c r="G3219" i="12"/>
  <c r="G3267" i="12"/>
  <c r="G3315" i="12"/>
  <c r="G3363" i="12"/>
  <c r="G3411" i="12"/>
  <c r="G3459" i="12"/>
  <c r="G3507" i="12"/>
  <c r="G3555" i="12"/>
  <c r="G3603" i="12"/>
  <c r="G3651" i="12"/>
  <c r="G3699" i="12"/>
  <c r="G3747" i="12"/>
  <c r="F4995" i="12"/>
  <c r="F4994" i="12"/>
  <c r="F4993" i="12"/>
  <c r="F4992" i="12"/>
  <c r="F4991" i="12"/>
  <c r="F4990" i="12"/>
  <c r="F4989" i="12"/>
  <c r="F4988" i="12"/>
  <c r="F4987" i="12"/>
  <c r="F4986" i="12"/>
  <c r="F4985" i="12"/>
  <c r="F4984" i="12"/>
  <c r="F4983" i="12"/>
  <c r="F4982" i="12"/>
  <c r="F4981" i="12"/>
  <c r="F4980" i="12"/>
  <c r="F4979" i="12"/>
  <c r="F4978" i="12"/>
  <c r="F4977" i="12"/>
  <c r="F4976" i="12"/>
  <c r="F4975" i="12"/>
  <c r="F4974" i="12"/>
  <c r="F4973" i="12"/>
  <c r="F4972" i="12"/>
  <c r="F4971" i="12"/>
  <c r="F4970" i="12"/>
  <c r="F4969" i="12"/>
  <c r="F4968" i="12"/>
  <c r="F4967" i="12"/>
  <c r="F4966" i="12"/>
  <c r="F4965" i="12"/>
  <c r="F4964" i="12"/>
  <c r="F4963" i="12"/>
  <c r="F4962" i="12"/>
  <c r="F4961" i="12"/>
  <c r="F4960" i="12"/>
  <c r="F4959" i="12"/>
  <c r="F4958" i="12"/>
  <c r="F4957" i="12"/>
  <c r="F4956" i="12"/>
  <c r="F4955" i="12"/>
  <c r="F4954" i="12"/>
  <c r="F4953" i="12"/>
  <c r="F4952" i="12"/>
  <c r="F4951" i="12"/>
  <c r="F4950" i="12"/>
  <c r="F4949" i="12"/>
  <c r="F4948" i="12"/>
  <c r="F4947" i="12"/>
  <c r="F4946" i="12"/>
  <c r="F4945" i="12"/>
  <c r="F4944" i="12"/>
  <c r="F4943" i="12"/>
  <c r="F4942" i="12"/>
  <c r="F4941" i="12"/>
  <c r="F4940" i="12"/>
  <c r="F4939" i="12"/>
  <c r="F4938" i="12"/>
  <c r="F4937" i="12"/>
  <c r="F4936" i="12"/>
  <c r="F4935" i="12"/>
  <c r="F4934" i="12"/>
  <c r="F4933" i="12"/>
  <c r="F4932" i="12"/>
  <c r="F4931" i="12"/>
  <c r="F4930" i="12"/>
  <c r="F4929" i="12"/>
  <c r="F4928" i="12"/>
  <c r="F4927" i="12"/>
  <c r="F4926" i="12"/>
  <c r="F4925" i="12"/>
  <c r="F4924" i="12"/>
  <c r="F4923" i="12"/>
  <c r="F4922" i="12"/>
  <c r="F4921" i="12"/>
  <c r="F4920" i="12"/>
  <c r="F4919" i="12"/>
  <c r="F4918" i="12"/>
  <c r="F4917" i="12"/>
  <c r="F4916" i="12"/>
  <c r="F4915" i="12"/>
  <c r="F4914" i="12"/>
  <c r="F4913" i="12"/>
  <c r="F4912" i="12"/>
  <c r="F4911" i="12"/>
  <c r="F4910" i="12"/>
  <c r="F4909" i="12"/>
  <c r="F4908" i="12"/>
  <c r="F4907" i="12"/>
  <c r="F4906" i="12"/>
  <c r="F4905" i="12"/>
  <c r="F4904" i="12"/>
  <c r="F4903" i="12"/>
  <c r="F4902" i="12"/>
  <c r="F4901" i="12"/>
  <c r="F4900" i="12"/>
  <c r="F4899" i="12"/>
  <c r="F4898" i="12"/>
  <c r="F4897" i="12"/>
  <c r="F4896" i="12"/>
  <c r="F4895" i="12"/>
  <c r="F4894" i="12"/>
  <c r="F4893" i="12"/>
  <c r="F4892" i="12"/>
  <c r="F4891" i="12"/>
  <c r="F4890" i="12"/>
  <c r="F4889" i="12"/>
  <c r="F4888" i="12"/>
  <c r="F4887" i="12"/>
  <c r="F4886" i="12"/>
  <c r="F4885" i="12"/>
  <c r="F4884" i="12"/>
  <c r="F4883" i="12"/>
  <c r="F4882" i="12"/>
  <c r="F4881" i="12"/>
  <c r="F4880" i="12"/>
  <c r="F4879" i="12"/>
  <c r="F4878" i="12"/>
  <c r="F4877" i="12"/>
  <c r="F4876" i="12"/>
  <c r="F4875" i="12"/>
  <c r="F4874" i="12"/>
  <c r="F4873" i="12"/>
  <c r="F4872" i="12"/>
  <c r="F4871" i="12"/>
  <c r="F4870" i="12"/>
  <c r="F4869" i="12"/>
  <c r="F4868" i="12"/>
  <c r="F4867" i="12"/>
  <c r="F4866" i="12"/>
  <c r="F4865" i="12"/>
  <c r="F4864" i="12"/>
  <c r="F4863" i="12"/>
  <c r="F4862" i="12"/>
  <c r="F4861" i="12"/>
  <c r="F4860" i="12"/>
  <c r="F4859" i="12"/>
  <c r="F4858" i="12"/>
  <c r="F4857" i="12"/>
  <c r="F4856" i="12"/>
  <c r="F4855" i="12"/>
  <c r="F4854" i="12"/>
  <c r="F4853" i="12"/>
  <c r="F4852" i="12"/>
  <c r="F4851" i="12"/>
  <c r="F4850" i="12"/>
  <c r="F4849" i="12"/>
  <c r="F4848" i="12"/>
  <c r="F4847" i="12"/>
  <c r="F4846" i="12"/>
  <c r="F4845" i="12"/>
  <c r="F4844" i="12"/>
  <c r="F4843" i="12"/>
  <c r="F4842" i="12"/>
  <c r="F4841" i="12"/>
  <c r="F4840" i="12"/>
  <c r="F4839" i="12"/>
  <c r="F4838" i="12"/>
  <c r="F4837" i="12"/>
  <c r="F4836" i="12"/>
  <c r="F4835" i="12"/>
  <c r="F4834" i="12"/>
  <c r="F4833" i="12"/>
  <c r="F4832" i="12"/>
  <c r="F4831" i="12"/>
  <c r="F4830" i="12"/>
  <c r="F4829" i="12"/>
  <c r="F4828" i="12"/>
  <c r="F4827" i="12"/>
  <c r="F4826" i="12"/>
  <c r="F4825" i="12"/>
  <c r="F4824" i="12"/>
  <c r="F4823" i="12"/>
  <c r="F4822" i="12"/>
  <c r="F4821" i="12"/>
  <c r="F4820" i="12"/>
  <c r="F4819" i="12"/>
  <c r="F4818" i="12"/>
  <c r="F4817" i="12"/>
  <c r="F4816" i="12"/>
  <c r="F4815" i="12"/>
  <c r="F4814" i="12"/>
  <c r="F4813" i="12"/>
  <c r="F4812" i="12"/>
  <c r="F4811" i="12"/>
  <c r="F4810" i="12"/>
  <c r="F4809" i="12"/>
  <c r="F4808" i="12"/>
  <c r="F4807" i="12"/>
  <c r="F4806" i="12"/>
  <c r="F4805" i="12"/>
  <c r="F4804" i="12"/>
  <c r="F4803" i="12"/>
  <c r="F4802" i="12"/>
  <c r="F4801" i="12"/>
  <c r="F4800" i="12"/>
  <c r="F4799" i="12"/>
  <c r="F4798" i="12"/>
  <c r="F4797" i="12"/>
  <c r="F4796" i="12"/>
  <c r="F4795" i="12"/>
  <c r="F4794" i="12"/>
  <c r="F4793" i="12"/>
  <c r="F4792" i="12"/>
  <c r="F4791" i="12"/>
  <c r="F4790" i="12"/>
  <c r="F4789" i="12"/>
  <c r="F4788" i="12"/>
  <c r="F4787" i="12"/>
  <c r="F4786" i="12"/>
  <c r="F4785" i="12"/>
  <c r="F4784" i="12"/>
  <c r="F4783" i="12"/>
  <c r="F4782" i="12"/>
  <c r="F4781" i="12"/>
  <c r="F4780" i="12"/>
  <c r="F4779" i="12"/>
  <c r="F4778" i="12"/>
  <c r="F4777" i="12"/>
  <c r="F4776" i="12"/>
  <c r="F4775" i="12"/>
  <c r="F4774" i="12"/>
  <c r="F4773" i="12"/>
  <c r="F4772" i="12"/>
  <c r="F4771" i="12"/>
  <c r="F4770" i="12"/>
  <c r="F4769" i="12"/>
  <c r="F4768" i="12"/>
  <c r="F4767" i="12"/>
  <c r="F4766" i="12"/>
  <c r="F4765" i="12"/>
  <c r="F4764" i="12"/>
  <c r="F4763" i="12"/>
  <c r="F4762" i="12"/>
  <c r="F4761" i="12"/>
  <c r="F4760" i="12"/>
  <c r="F4759" i="12"/>
  <c r="F4758" i="12"/>
  <c r="F4757" i="12"/>
  <c r="F4756" i="12"/>
  <c r="F4755" i="12"/>
  <c r="F4754" i="12"/>
  <c r="F4753" i="12"/>
  <c r="F4752" i="12"/>
  <c r="F4751" i="12"/>
  <c r="F4750" i="12"/>
  <c r="F4749" i="12"/>
  <c r="F4748" i="12"/>
  <c r="F4747" i="12"/>
  <c r="F4746" i="12"/>
  <c r="F4745" i="12"/>
  <c r="F4744" i="12"/>
  <c r="F4743" i="12"/>
  <c r="F4742" i="12"/>
  <c r="F4741" i="12"/>
  <c r="F4740" i="12"/>
  <c r="F4739" i="12"/>
  <c r="F4738" i="12"/>
  <c r="F4737" i="12"/>
  <c r="F4736" i="12"/>
  <c r="F4735" i="12"/>
  <c r="F4734" i="12"/>
  <c r="F4733" i="12"/>
  <c r="F4732" i="12"/>
  <c r="F4731" i="12"/>
  <c r="F4730" i="12"/>
  <c r="F4729" i="12"/>
  <c r="F4728" i="12"/>
  <c r="F4727" i="12"/>
  <c r="F4726" i="12"/>
  <c r="F4725" i="12"/>
  <c r="F4724" i="12"/>
  <c r="F4723" i="12"/>
  <c r="F4722" i="12"/>
  <c r="F4721" i="12"/>
  <c r="F4720" i="12"/>
  <c r="F4719" i="12"/>
  <c r="F4718" i="12"/>
  <c r="F4717" i="12"/>
  <c r="F4716" i="12"/>
  <c r="F4715" i="12"/>
  <c r="F4714" i="12"/>
  <c r="F4713" i="12"/>
  <c r="F4712" i="12"/>
  <c r="F4711" i="12"/>
  <c r="F4710" i="12"/>
  <c r="F4709" i="12"/>
  <c r="F4708" i="12"/>
  <c r="F4707" i="12"/>
  <c r="F4706" i="12"/>
  <c r="F4705" i="12"/>
  <c r="F4704" i="12"/>
  <c r="F4703" i="12"/>
  <c r="F4702" i="12"/>
  <c r="F4701" i="12"/>
  <c r="F4700" i="12"/>
  <c r="F4699" i="12"/>
  <c r="F4698" i="12"/>
  <c r="F4697" i="12"/>
  <c r="F4696" i="12"/>
  <c r="F4695" i="12"/>
  <c r="F4694" i="12"/>
  <c r="F4693" i="12"/>
  <c r="F4692" i="12"/>
  <c r="F4691" i="12"/>
  <c r="F4690" i="12"/>
  <c r="F4689" i="12"/>
  <c r="F4688" i="12"/>
  <c r="F4687" i="12"/>
  <c r="F4686" i="12"/>
  <c r="F4685" i="12"/>
  <c r="F4684" i="12"/>
  <c r="F4683" i="12"/>
  <c r="F4682" i="12"/>
  <c r="F4681" i="12"/>
  <c r="F4680" i="12"/>
  <c r="F4679" i="12"/>
  <c r="F4678" i="12"/>
  <c r="F4677" i="12"/>
  <c r="F4676" i="12"/>
  <c r="F4675" i="12"/>
  <c r="F4674" i="12"/>
  <c r="F4673" i="12"/>
  <c r="F4672" i="12"/>
  <c r="F4671" i="12"/>
  <c r="F4670" i="12"/>
  <c r="F4669" i="12"/>
  <c r="F4668" i="12"/>
  <c r="F4667" i="12"/>
  <c r="F4666" i="12"/>
  <c r="F4665" i="12"/>
  <c r="F4664" i="12"/>
  <c r="F4663" i="12"/>
  <c r="F4662" i="12"/>
  <c r="F4661" i="12"/>
  <c r="F4660" i="12"/>
  <c r="F4659" i="12"/>
  <c r="F4658" i="12"/>
  <c r="F4657" i="12"/>
  <c r="F4656" i="12"/>
  <c r="F4655" i="12"/>
  <c r="F4654" i="12"/>
  <c r="F4653" i="12"/>
  <c r="F4652" i="12"/>
  <c r="F4651" i="12"/>
  <c r="F4650" i="12"/>
  <c r="F4649" i="12"/>
  <c r="F4648" i="12"/>
  <c r="F4647" i="12"/>
  <c r="F4646" i="12"/>
  <c r="F4645" i="12"/>
  <c r="F4644" i="12"/>
  <c r="F4643" i="12"/>
  <c r="F4642" i="12"/>
  <c r="F4641" i="12"/>
  <c r="F4640" i="12"/>
  <c r="F4639" i="12"/>
  <c r="F4638" i="12"/>
  <c r="F4637" i="12"/>
  <c r="F4636" i="12"/>
  <c r="F4635" i="12"/>
  <c r="F4634" i="12"/>
  <c r="F4633" i="12"/>
  <c r="F4632" i="12"/>
  <c r="F4631" i="12"/>
  <c r="F4630" i="12"/>
  <c r="F4629" i="12"/>
  <c r="F4628" i="12"/>
  <c r="F4627" i="12"/>
  <c r="F4626" i="12"/>
  <c r="F4625" i="12"/>
  <c r="F4624" i="12"/>
  <c r="F4623" i="12"/>
  <c r="F4622" i="12"/>
  <c r="F4621" i="12"/>
  <c r="F4620" i="12"/>
  <c r="F4619" i="12"/>
  <c r="F4618" i="12"/>
  <c r="F4617" i="12"/>
  <c r="F4616" i="12"/>
  <c r="F4615" i="12"/>
  <c r="F4614" i="12"/>
  <c r="F4613" i="12"/>
  <c r="F4612" i="12"/>
  <c r="F4611" i="12"/>
  <c r="F4610" i="12"/>
  <c r="F4609" i="12"/>
  <c r="F4608" i="12"/>
  <c r="F4607" i="12"/>
  <c r="F4606" i="12"/>
  <c r="F4605" i="12"/>
  <c r="F4604" i="12"/>
  <c r="F4603" i="12"/>
  <c r="F4602" i="12"/>
  <c r="F4601" i="12"/>
  <c r="F4600" i="12"/>
  <c r="F4599" i="12"/>
  <c r="F4598" i="12"/>
  <c r="F4597" i="12"/>
  <c r="F4596" i="12"/>
  <c r="F4595" i="12"/>
  <c r="F4594" i="12"/>
  <c r="F4593" i="12"/>
  <c r="F4592" i="12"/>
  <c r="F4591" i="12"/>
  <c r="F4590" i="12"/>
  <c r="F4589" i="12"/>
  <c r="F4588" i="12"/>
  <c r="F4587" i="12"/>
  <c r="F4586" i="12"/>
  <c r="F4585" i="12"/>
  <c r="F4584" i="12"/>
  <c r="F4583" i="12"/>
  <c r="F4582" i="12"/>
  <c r="F4581" i="12"/>
  <c r="F4580" i="12"/>
  <c r="F4579" i="12"/>
  <c r="F4578" i="12"/>
  <c r="F4577" i="12"/>
  <c r="F4576" i="12"/>
  <c r="F4575" i="12"/>
  <c r="F4574" i="12"/>
  <c r="F4573" i="12"/>
  <c r="F4572" i="12"/>
  <c r="F4571" i="12"/>
  <c r="F4570" i="12"/>
  <c r="F4569" i="12"/>
  <c r="F4568" i="12"/>
  <c r="F4567" i="12"/>
  <c r="F4566" i="12"/>
  <c r="F4565" i="12"/>
  <c r="F4564" i="12"/>
  <c r="F4563" i="12"/>
  <c r="F4562" i="12"/>
  <c r="F4561" i="12"/>
  <c r="F4560" i="12"/>
  <c r="F4559" i="12"/>
  <c r="F4558" i="12"/>
  <c r="F4557" i="12"/>
  <c r="F4556" i="12"/>
  <c r="F4555" i="12"/>
  <c r="F4554" i="12"/>
  <c r="F4553" i="12"/>
  <c r="F4552" i="12"/>
  <c r="F4551" i="12"/>
  <c r="F4550" i="12"/>
  <c r="F4549" i="12"/>
  <c r="F4548" i="12"/>
  <c r="F4547" i="12"/>
  <c r="F4546" i="12"/>
  <c r="F4545" i="12"/>
  <c r="F4544" i="12"/>
  <c r="F4543" i="12"/>
  <c r="F4542" i="12"/>
  <c r="F4541" i="12"/>
  <c r="F4540" i="12"/>
  <c r="F4539" i="12"/>
  <c r="F4538" i="12"/>
  <c r="F4537" i="12"/>
  <c r="F4536" i="12"/>
  <c r="F4535" i="12"/>
  <c r="F4534" i="12"/>
  <c r="F4533" i="12"/>
  <c r="F4532" i="12"/>
  <c r="F4531" i="12"/>
  <c r="F4530" i="12"/>
  <c r="F4529" i="12"/>
  <c r="F4528" i="12"/>
  <c r="F4527" i="12"/>
  <c r="F4526" i="12"/>
  <c r="F4525" i="12"/>
  <c r="F4524" i="12"/>
  <c r="F4523" i="12"/>
  <c r="F4522" i="12"/>
  <c r="F4521" i="12"/>
  <c r="F4520" i="12"/>
  <c r="F4519" i="12"/>
  <c r="F4518" i="12"/>
  <c r="F4517" i="12"/>
  <c r="F4516" i="12"/>
  <c r="F4515" i="12"/>
  <c r="F4514" i="12"/>
  <c r="F4513" i="12"/>
  <c r="F4512" i="12"/>
  <c r="F4511" i="12"/>
  <c r="F4510" i="12"/>
  <c r="F4509" i="12"/>
  <c r="F4508" i="12"/>
  <c r="F4507" i="12"/>
  <c r="F4506" i="12"/>
  <c r="F4505" i="12"/>
  <c r="F4504" i="12"/>
  <c r="F4503" i="12"/>
  <c r="F4502" i="12"/>
  <c r="F4501" i="12"/>
  <c r="F4500" i="12"/>
  <c r="F4499" i="12"/>
  <c r="F4498" i="12"/>
  <c r="F4497" i="12"/>
  <c r="F4496" i="12"/>
  <c r="F4495" i="12"/>
  <c r="F4494" i="12"/>
  <c r="F4493" i="12"/>
  <c r="F4492" i="12"/>
  <c r="F4491" i="12"/>
  <c r="F4490" i="12"/>
  <c r="F4489" i="12"/>
  <c r="F4488" i="12"/>
  <c r="F4487" i="12"/>
  <c r="F4486" i="12"/>
  <c r="F4485" i="12"/>
  <c r="F4484" i="12"/>
  <c r="F4483" i="12"/>
  <c r="F4482" i="12"/>
  <c r="F4481" i="12"/>
  <c r="F4480" i="12"/>
  <c r="F4479" i="12"/>
  <c r="F4478" i="12"/>
  <c r="F4477" i="12"/>
  <c r="F4476" i="12"/>
  <c r="F4475" i="12"/>
  <c r="F4474" i="12"/>
  <c r="F4473" i="12"/>
  <c r="F4472" i="12"/>
  <c r="F4471" i="12"/>
  <c r="F4470" i="12"/>
  <c r="F4469" i="12"/>
  <c r="F4468" i="12"/>
  <c r="F4467" i="12"/>
  <c r="F4466" i="12"/>
  <c r="F4465" i="12"/>
  <c r="F4464" i="12"/>
  <c r="F4463" i="12"/>
  <c r="F4462" i="12"/>
  <c r="F4461" i="12"/>
  <c r="F4460" i="12"/>
  <c r="F4459" i="12"/>
  <c r="F4458" i="12"/>
  <c r="F4457" i="12"/>
  <c r="F4456" i="12"/>
  <c r="F4455" i="12"/>
  <c r="F4454" i="12"/>
  <c r="F4453" i="12"/>
  <c r="F4452" i="12"/>
  <c r="F4451" i="12"/>
  <c r="F4450" i="12"/>
  <c r="F4449" i="12"/>
  <c r="F4448" i="12"/>
  <c r="F4447" i="12"/>
  <c r="F4446" i="12"/>
  <c r="F4445" i="12"/>
  <c r="F4444" i="12"/>
  <c r="F4443" i="12"/>
  <c r="F4442" i="12"/>
  <c r="F4441" i="12"/>
  <c r="F4440" i="12"/>
  <c r="F4439" i="12"/>
  <c r="F4438" i="12"/>
  <c r="F4437" i="12"/>
  <c r="F4436" i="12"/>
  <c r="F4435" i="12"/>
  <c r="F4434" i="12"/>
  <c r="F4433" i="12"/>
  <c r="F4432" i="12"/>
  <c r="F4431" i="12"/>
  <c r="F4430" i="12"/>
  <c r="F4429" i="12"/>
  <c r="F4428" i="12"/>
  <c r="F4427" i="12"/>
  <c r="F4426" i="12"/>
  <c r="F4425" i="12"/>
  <c r="F4424" i="12"/>
  <c r="F4423" i="12"/>
  <c r="F4422" i="12"/>
  <c r="F4421" i="12"/>
  <c r="F4420" i="12"/>
  <c r="F4419" i="12"/>
  <c r="F4418" i="12"/>
  <c r="F4417" i="12"/>
  <c r="F4416" i="12"/>
  <c r="F4415" i="12"/>
  <c r="F4414" i="12"/>
  <c r="F4413" i="12"/>
  <c r="F4412" i="12"/>
  <c r="F4411" i="12"/>
  <c r="F4410" i="12"/>
  <c r="F4409" i="12"/>
  <c r="F4408" i="12"/>
  <c r="F4407" i="12"/>
  <c r="F4406" i="12"/>
  <c r="F4405" i="12"/>
  <c r="F4404" i="12"/>
  <c r="F4403" i="12"/>
  <c r="F4402" i="12"/>
  <c r="F4401" i="12"/>
  <c r="F4400" i="12"/>
  <c r="F4399" i="12"/>
  <c r="F4398" i="12"/>
  <c r="F4397" i="12"/>
  <c r="F4396" i="12"/>
  <c r="F4395" i="12"/>
  <c r="F4394" i="12"/>
  <c r="F4393" i="12"/>
  <c r="F4392" i="12"/>
  <c r="F4391" i="12"/>
  <c r="F4390" i="12"/>
  <c r="F4389" i="12"/>
  <c r="F4388" i="12"/>
  <c r="F4387" i="12"/>
  <c r="F4386" i="12"/>
  <c r="F4385" i="12"/>
  <c r="F4384" i="12"/>
  <c r="F4383" i="12"/>
  <c r="F4382" i="12"/>
  <c r="F4381" i="12"/>
  <c r="F4380" i="12"/>
  <c r="F4379" i="12"/>
  <c r="F4378" i="12"/>
  <c r="F4377" i="12"/>
  <c r="F4376" i="12"/>
  <c r="F4375" i="12"/>
  <c r="F4374" i="12"/>
  <c r="F4373" i="12"/>
  <c r="F4372" i="12"/>
  <c r="F4371" i="12"/>
  <c r="F4370" i="12"/>
  <c r="F4369" i="12"/>
  <c r="F4368" i="12"/>
  <c r="F4367" i="12"/>
  <c r="F4366" i="12"/>
  <c r="F4365" i="12"/>
  <c r="F4364" i="12"/>
  <c r="F4363" i="12"/>
  <c r="F4362" i="12"/>
  <c r="F4361" i="12"/>
  <c r="F4360" i="12"/>
  <c r="F4359" i="12"/>
  <c r="F4358" i="12"/>
  <c r="F4357" i="12"/>
  <c r="F4356" i="12"/>
  <c r="F4355" i="12"/>
  <c r="F4354" i="12"/>
  <c r="F4353" i="12"/>
  <c r="F4352" i="12"/>
  <c r="F4351" i="12"/>
  <c r="F4350" i="12"/>
  <c r="F4349" i="12"/>
  <c r="F4348" i="12"/>
  <c r="F4347" i="12"/>
  <c r="F4346" i="12"/>
  <c r="F4345" i="12"/>
  <c r="F4344" i="12"/>
  <c r="F4343" i="12"/>
  <c r="F4342" i="12"/>
  <c r="F4341" i="12"/>
  <c r="F4340" i="12"/>
  <c r="F4339" i="12"/>
  <c r="F4338" i="12"/>
  <c r="F4337" i="12"/>
  <c r="F4336" i="12"/>
  <c r="F4335" i="12"/>
  <c r="F4334" i="12"/>
  <c r="F4333" i="12"/>
  <c r="F4332" i="12"/>
  <c r="F4331" i="12"/>
  <c r="F4330" i="12"/>
  <c r="F4329" i="12"/>
  <c r="F4328" i="12"/>
  <c r="F4327" i="12"/>
  <c r="F4326" i="12"/>
  <c r="F4325" i="12"/>
  <c r="F4324" i="12"/>
  <c r="F4323" i="12"/>
  <c r="F4322" i="12"/>
  <c r="F4321" i="12"/>
  <c r="F4320" i="12"/>
  <c r="F4319" i="12"/>
  <c r="F4318" i="12"/>
  <c r="F4317" i="12"/>
  <c r="F4316" i="12"/>
  <c r="F4315" i="12"/>
  <c r="F4314" i="12"/>
  <c r="F4313" i="12"/>
  <c r="F4312" i="12"/>
  <c r="F4311" i="12"/>
  <c r="F4310" i="12"/>
  <c r="F4309" i="12"/>
  <c r="F4308" i="12"/>
  <c r="F4307" i="12"/>
  <c r="F4306" i="12"/>
  <c r="F4305" i="12"/>
  <c r="F4304" i="12"/>
  <c r="F4303" i="12"/>
  <c r="F4302" i="12"/>
  <c r="F4301" i="12"/>
  <c r="F4300" i="12"/>
  <c r="F4299" i="12"/>
  <c r="F4298" i="12"/>
  <c r="F4297" i="12"/>
  <c r="F4296" i="12"/>
  <c r="F4295" i="12"/>
  <c r="F4294" i="12"/>
  <c r="F4293" i="12"/>
  <c r="F4292" i="12"/>
  <c r="F4291" i="12"/>
  <c r="F4290" i="12"/>
  <c r="F4289" i="12"/>
  <c r="F4288" i="12"/>
  <c r="F4287" i="12"/>
  <c r="F4286" i="12"/>
  <c r="F4285" i="12"/>
  <c r="F4284" i="12"/>
  <c r="F4283" i="12"/>
  <c r="F4282" i="12"/>
  <c r="F4281" i="12"/>
  <c r="F4280" i="12"/>
  <c r="F4279" i="12"/>
  <c r="F4278" i="12"/>
  <c r="F4277" i="12"/>
  <c r="F4276" i="12"/>
  <c r="F4275" i="12"/>
  <c r="F4274" i="12"/>
  <c r="F4273" i="12"/>
  <c r="F4272" i="12"/>
  <c r="F4271" i="12"/>
  <c r="F4270" i="12"/>
  <c r="F4269" i="12"/>
  <c r="F4268" i="12"/>
  <c r="F4267" i="12"/>
  <c r="F4266" i="12"/>
  <c r="F4265" i="12"/>
  <c r="F4264" i="12"/>
  <c r="F4263" i="12"/>
  <c r="F4262" i="12"/>
  <c r="F4261" i="12"/>
  <c r="F4260" i="12"/>
  <c r="F4259" i="12"/>
  <c r="F4258" i="12"/>
  <c r="F4257" i="12"/>
  <c r="F4256" i="12"/>
  <c r="F4255" i="12"/>
  <c r="F4254" i="12"/>
  <c r="F4253" i="12"/>
  <c r="F4252" i="12"/>
  <c r="F4251" i="12"/>
  <c r="F4250" i="12"/>
  <c r="F4249" i="12"/>
  <c r="F4248" i="12"/>
  <c r="F4247" i="12"/>
  <c r="F4246" i="12"/>
  <c r="F4245" i="12"/>
  <c r="F4244" i="12"/>
  <c r="F4243" i="12"/>
  <c r="F4242" i="12"/>
  <c r="F4241" i="12"/>
  <c r="F4240" i="12"/>
  <c r="F4239" i="12"/>
  <c r="F4238" i="12"/>
  <c r="F4237" i="12"/>
  <c r="F4236" i="12"/>
  <c r="F4235" i="12"/>
  <c r="F4234" i="12"/>
  <c r="F4233" i="12"/>
  <c r="F4232" i="12"/>
  <c r="F4231" i="12"/>
  <c r="F4230" i="12"/>
  <c r="F4229" i="12"/>
  <c r="F4228" i="12"/>
  <c r="F4227" i="12"/>
  <c r="F4226" i="12"/>
  <c r="F4225" i="12"/>
  <c r="F4224" i="12"/>
  <c r="F4223" i="12"/>
  <c r="F4222" i="12"/>
  <c r="F4221" i="12"/>
  <c r="F4220" i="12"/>
  <c r="F4219" i="12"/>
  <c r="F4218" i="12"/>
  <c r="F4217" i="12"/>
  <c r="F4216" i="12"/>
  <c r="F4215" i="12"/>
  <c r="F4214" i="12"/>
  <c r="F4213" i="12"/>
  <c r="F4212" i="12"/>
  <c r="F4211" i="12"/>
  <c r="F4210" i="12"/>
  <c r="F4209" i="12"/>
  <c r="F4208" i="12"/>
  <c r="F4207" i="12"/>
  <c r="F4206" i="12"/>
  <c r="F4205" i="12"/>
  <c r="F4204" i="12"/>
  <c r="F4203" i="12"/>
  <c r="F4202" i="12"/>
  <c r="F4201" i="12"/>
  <c r="F4200" i="12"/>
  <c r="F4199" i="12"/>
  <c r="F4198" i="12"/>
  <c r="F4197" i="12"/>
  <c r="F4196" i="12"/>
  <c r="F4195" i="12"/>
  <c r="F4194" i="12"/>
  <c r="F4193" i="12"/>
  <c r="F4192" i="12"/>
  <c r="F4191" i="12"/>
  <c r="F4190" i="12"/>
  <c r="F4189" i="12"/>
  <c r="F4188" i="12"/>
  <c r="F4187" i="12"/>
  <c r="F4186" i="12"/>
  <c r="F4185" i="12"/>
  <c r="F4184" i="12"/>
  <c r="F4183" i="12"/>
  <c r="F4182" i="12"/>
  <c r="F4181" i="12"/>
  <c r="F4180" i="12"/>
  <c r="F4179" i="12"/>
  <c r="F4178" i="12"/>
  <c r="F4177" i="12"/>
  <c r="F4176" i="12"/>
  <c r="F4175" i="12"/>
  <c r="F4174" i="12"/>
  <c r="F4173" i="12"/>
  <c r="F4172" i="12"/>
  <c r="F4171" i="12"/>
  <c r="F4170" i="12"/>
  <c r="F4169" i="12"/>
  <c r="F4168" i="12"/>
  <c r="F4167" i="12"/>
  <c r="F4166" i="12"/>
  <c r="F4165" i="12"/>
  <c r="F4164" i="12"/>
  <c r="F4163" i="12"/>
  <c r="F4162" i="12"/>
  <c r="F4161" i="12"/>
  <c r="F4160" i="12"/>
  <c r="F4159" i="12"/>
  <c r="F4158" i="12"/>
  <c r="F4157" i="12"/>
  <c r="F4156" i="12"/>
  <c r="F4155" i="12"/>
  <c r="F4154" i="12"/>
  <c r="F4153" i="12"/>
  <c r="F4152" i="12"/>
  <c r="F4151" i="12"/>
  <c r="F4150" i="12"/>
  <c r="F4149" i="12"/>
  <c r="F4148" i="12"/>
  <c r="F4147" i="12"/>
  <c r="F4146" i="12"/>
  <c r="F4145" i="12"/>
  <c r="F4144" i="12"/>
  <c r="F4143" i="12"/>
  <c r="F4142" i="12"/>
  <c r="F4141" i="12"/>
  <c r="F4140" i="12"/>
  <c r="F4139" i="12"/>
  <c r="F4138" i="12"/>
  <c r="F4137" i="12"/>
  <c r="F4136" i="12"/>
  <c r="F4135" i="12"/>
  <c r="F4134" i="12"/>
  <c r="F4133" i="12"/>
  <c r="F4132" i="12"/>
  <c r="F4131" i="12"/>
  <c r="F4130" i="12"/>
  <c r="F4129" i="12"/>
  <c r="F4128" i="12"/>
  <c r="F4127" i="12"/>
  <c r="F4126" i="12"/>
  <c r="F4125" i="12"/>
  <c r="F4124" i="12"/>
  <c r="F4123" i="12"/>
  <c r="F4122" i="12"/>
  <c r="F4121" i="12"/>
  <c r="F4120" i="12"/>
  <c r="F4119" i="12"/>
  <c r="F4118" i="12"/>
  <c r="F4117" i="12"/>
  <c r="F4116" i="12"/>
  <c r="F4115" i="12"/>
  <c r="F4114" i="12"/>
  <c r="F4113" i="12"/>
  <c r="F4112" i="12"/>
  <c r="F4111" i="12"/>
  <c r="F4110" i="12"/>
  <c r="F4109" i="12"/>
  <c r="F4108" i="12"/>
  <c r="F4107" i="12"/>
  <c r="F4106" i="12"/>
  <c r="F4105" i="12"/>
  <c r="F4104" i="12"/>
  <c r="F4103" i="12"/>
  <c r="F4102" i="12"/>
  <c r="F4101" i="12"/>
  <c r="F4100" i="12"/>
  <c r="F4099" i="12"/>
  <c r="F4098" i="12"/>
  <c r="F4097" i="12"/>
  <c r="F4096" i="12"/>
  <c r="F4095" i="12"/>
  <c r="F4094" i="12"/>
  <c r="F4093" i="12"/>
  <c r="F4092" i="12"/>
  <c r="F4091" i="12"/>
  <c r="F4090" i="12"/>
  <c r="F4089" i="12"/>
  <c r="F4088" i="12"/>
  <c r="F4087" i="12"/>
  <c r="F4086" i="12"/>
  <c r="F4085" i="12"/>
  <c r="F4084" i="12"/>
  <c r="F4083" i="12"/>
  <c r="F4082" i="12"/>
  <c r="F4081" i="12"/>
  <c r="F4080" i="12"/>
  <c r="F4079" i="12"/>
  <c r="F4078" i="12"/>
  <c r="F4077" i="12"/>
  <c r="F4076" i="12"/>
  <c r="F4075" i="12"/>
  <c r="F4074" i="12"/>
  <c r="F4073" i="12"/>
  <c r="F4072" i="12"/>
  <c r="F4071" i="12"/>
  <c r="F4070" i="12"/>
  <c r="F4069" i="12"/>
  <c r="F4068" i="12"/>
  <c r="F4067" i="12"/>
  <c r="F4066" i="12"/>
  <c r="F4065" i="12"/>
  <c r="F4064" i="12"/>
  <c r="F4063" i="12"/>
  <c r="F4062" i="12"/>
  <c r="F4061" i="12"/>
  <c r="F4060" i="12"/>
  <c r="F4059" i="12"/>
  <c r="F4058" i="12"/>
  <c r="F4057" i="12"/>
  <c r="F4056" i="12"/>
  <c r="F4055" i="12"/>
  <c r="F4054" i="12"/>
  <c r="F4053" i="12"/>
  <c r="F4052" i="12"/>
  <c r="F4051" i="12"/>
  <c r="F4050" i="12"/>
  <c r="F4049" i="12"/>
  <c r="F4048" i="12"/>
  <c r="F4047" i="12"/>
  <c r="F4046" i="12"/>
  <c r="F4045" i="12"/>
  <c r="F4044" i="12"/>
  <c r="F4043" i="12"/>
  <c r="F4042" i="12"/>
  <c r="F4041" i="12"/>
  <c r="F4040" i="12"/>
  <c r="F4039" i="12"/>
  <c r="F4038" i="12"/>
  <c r="F4037" i="12"/>
  <c r="F4036" i="12"/>
  <c r="F4035" i="12"/>
  <c r="F4034" i="12"/>
  <c r="F4033" i="12"/>
  <c r="F4032" i="12"/>
  <c r="F4031" i="12"/>
  <c r="F4030" i="12"/>
  <c r="F4029" i="12"/>
  <c r="F4028" i="12"/>
  <c r="F4027" i="12"/>
  <c r="F4026" i="12"/>
  <c r="F4025" i="12"/>
  <c r="F4024" i="12"/>
  <c r="F4023" i="12"/>
  <c r="F4022" i="12"/>
  <c r="F4021" i="12"/>
  <c r="F4020" i="12"/>
  <c r="F4019" i="12"/>
  <c r="F4018" i="12"/>
  <c r="F4017" i="12"/>
  <c r="F4016" i="12"/>
  <c r="F4015" i="12"/>
  <c r="F4014" i="12"/>
  <c r="F4013" i="12"/>
  <c r="F4012" i="12"/>
  <c r="F4011" i="12"/>
  <c r="F4010" i="12"/>
  <c r="F4009" i="12"/>
  <c r="F4008" i="12"/>
  <c r="F4007" i="12"/>
  <c r="F4006" i="12"/>
  <c r="F4005" i="12"/>
  <c r="F4004" i="12"/>
  <c r="F4003" i="12"/>
  <c r="F4002" i="12"/>
  <c r="F4001" i="12"/>
  <c r="F4000" i="12"/>
  <c r="F3999" i="12"/>
  <c r="F3998" i="12"/>
  <c r="F3997" i="12"/>
  <c r="F3996" i="12"/>
  <c r="F3995" i="12"/>
  <c r="F3994" i="12"/>
  <c r="F3993" i="12"/>
  <c r="F3992" i="12"/>
  <c r="F3991" i="12"/>
  <c r="F3990" i="12"/>
  <c r="F3989" i="12"/>
  <c r="F3988" i="12"/>
  <c r="F3987" i="12"/>
  <c r="F3986" i="12"/>
  <c r="F3985" i="12"/>
  <c r="F3984" i="12"/>
  <c r="F3983" i="12"/>
  <c r="F3982" i="12"/>
  <c r="F3981" i="12"/>
  <c r="F3980" i="12"/>
  <c r="F3979" i="12"/>
  <c r="F3978" i="12"/>
  <c r="F3977" i="12"/>
  <c r="F3976" i="12"/>
  <c r="F3975" i="12"/>
  <c r="F3974" i="12"/>
  <c r="F3973" i="12"/>
  <c r="F3972" i="12"/>
  <c r="F3971" i="12"/>
  <c r="F3970" i="12"/>
  <c r="F3969" i="12"/>
  <c r="F3968" i="12"/>
  <c r="F3967" i="12"/>
  <c r="F3966" i="12"/>
  <c r="F3965" i="12"/>
  <c r="F3964" i="12"/>
  <c r="F3963" i="12"/>
  <c r="F3962" i="12"/>
  <c r="F3961" i="12"/>
  <c r="F3960" i="12"/>
  <c r="F3959" i="12"/>
  <c r="F3958" i="12"/>
  <c r="F3957" i="12"/>
  <c r="F3956" i="12"/>
  <c r="F3955" i="12"/>
  <c r="F3954" i="12"/>
  <c r="F3953" i="12"/>
  <c r="F3952" i="12"/>
  <c r="F3951" i="12"/>
  <c r="F3950" i="12"/>
  <c r="F3949" i="12"/>
  <c r="F3948" i="12"/>
  <c r="F3947" i="12"/>
  <c r="F3946" i="12"/>
  <c r="F3945" i="12"/>
  <c r="F3944" i="12"/>
  <c r="F3943" i="12"/>
  <c r="F3942" i="12"/>
  <c r="F3941" i="12"/>
  <c r="F3940" i="12"/>
  <c r="F3939" i="12"/>
  <c r="F3938" i="12"/>
  <c r="F3937" i="12"/>
  <c r="F3936" i="12"/>
  <c r="F3935" i="12"/>
  <c r="F3934" i="12"/>
  <c r="F3933" i="12"/>
  <c r="F3932" i="12"/>
  <c r="F3931" i="12"/>
  <c r="F3930" i="12"/>
  <c r="F3929" i="12"/>
  <c r="F3928" i="12"/>
  <c r="F3927" i="12"/>
  <c r="F3926" i="12"/>
  <c r="F3925" i="12"/>
  <c r="F3924" i="12"/>
  <c r="F3923" i="12"/>
  <c r="F3922" i="12"/>
  <c r="F3921" i="12"/>
  <c r="F3920" i="12"/>
  <c r="F3919" i="12"/>
  <c r="F3918" i="12"/>
  <c r="F3917" i="12"/>
  <c r="F3916" i="12"/>
  <c r="F3915" i="12"/>
  <c r="F3914" i="12"/>
  <c r="F3913" i="12"/>
  <c r="F3912" i="12"/>
  <c r="F3911" i="12"/>
  <c r="F3910" i="12"/>
  <c r="F3909" i="12"/>
  <c r="F3908" i="12"/>
  <c r="F3907" i="12"/>
  <c r="F3906" i="12"/>
  <c r="F3905" i="12"/>
  <c r="F3904" i="12"/>
  <c r="F3903" i="12"/>
  <c r="F3902" i="12"/>
  <c r="F3901" i="12"/>
  <c r="F3900" i="12"/>
  <c r="F3899" i="12"/>
  <c r="F3898" i="12"/>
  <c r="F3897" i="12"/>
  <c r="F3896" i="12"/>
  <c r="F3895" i="12"/>
  <c r="F3894" i="12"/>
  <c r="F3893" i="12"/>
  <c r="F3892" i="12"/>
  <c r="F3891" i="12"/>
  <c r="F3890" i="12"/>
  <c r="F3889" i="12"/>
  <c r="F3888" i="12"/>
  <c r="F3887" i="12"/>
  <c r="F3886" i="12"/>
  <c r="F3885" i="12"/>
  <c r="F3884" i="12"/>
  <c r="F3883" i="12"/>
  <c r="F3882" i="12"/>
  <c r="F3881" i="12"/>
  <c r="F3880" i="12"/>
  <c r="F3879" i="12"/>
  <c r="F3878" i="12"/>
  <c r="F3877" i="12"/>
  <c r="F3876" i="12"/>
  <c r="F3875" i="12"/>
  <c r="F3874" i="12"/>
  <c r="F3873" i="12"/>
  <c r="F3872" i="12"/>
  <c r="F3871" i="12"/>
  <c r="F3870" i="12"/>
  <c r="F3869" i="12"/>
  <c r="F3868" i="12"/>
  <c r="F3867" i="12"/>
  <c r="F3866" i="12"/>
  <c r="F3865" i="12"/>
  <c r="F3864" i="12"/>
  <c r="F3863" i="12"/>
  <c r="F3862" i="12"/>
  <c r="F3861" i="12"/>
  <c r="F3860" i="12"/>
  <c r="F3859" i="12"/>
  <c r="F3858" i="12"/>
  <c r="F3857" i="12"/>
  <c r="F3856" i="12"/>
  <c r="F3855" i="12"/>
  <c r="F3854" i="12"/>
  <c r="F3853" i="12"/>
  <c r="F3852" i="12"/>
  <c r="F3851" i="12"/>
  <c r="F3850" i="12"/>
  <c r="F3849" i="12"/>
  <c r="F3848" i="12"/>
  <c r="F3847" i="12"/>
  <c r="F3846" i="12"/>
  <c r="F3845" i="12"/>
  <c r="F3844" i="12"/>
  <c r="F3843" i="12"/>
  <c r="F3842" i="12"/>
  <c r="F3841" i="12"/>
  <c r="F3840" i="12"/>
  <c r="F3839" i="12"/>
  <c r="F3838" i="12"/>
  <c r="F3837" i="12"/>
  <c r="F3836" i="12"/>
  <c r="F3835" i="12"/>
  <c r="F3834" i="12"/>
  <c r="F3833" i="12"/>
  <c r="F3832" i="12"/>
  <c r="F3831" i="12"/>
  <c r="F3830" i="12"/>
  <c r="F3829" i="12"/>
  <c r="F3828" i="12"/>
  <c r="F3827" i="12"/>
  <c r="F3826" i="12"/>
  <c r="F3825" i="12"/>
  <c r="F3824" i="12"/>
  <c r="F3823" i="12"/>
  <c r="F3822" i="12"/>
  <c r="F3821" i="12"/>
  <c r="F3820" i="12"/>
  <c r="F3819" i="12"/>
  <c r="F3818" i="12"/>
  <c r="F3817" i="12"/>
  <c r="F3816" i="12"/>
  <c r="F3815" i="12"/>
  <c r="F3814" i="12"/>
  <c r="F3813" i="12"/>
  <c r="F3812" i="12"/>
  <c r="F3811" i="12"/>
  <c r="F3810" i="12"/>
  <c r="F3809" i="12"/>
  <c r="F3808" i="12"/>
  <c r="F3807" i="12"/>
  <c r="F3806" i="12"/>
  <c r="F3805" i="12"/>
  <c r="F3804" i="12"/>
  <c r="F3803" i="12"/>
  <c r="F3802" i="12"/>
  <c r="F3801" i="12"/>
  <c r="F3800" i="12"/>
  <c r="F3799" i="12"/>
  <c r="F3798" i="12"/>
  <c r="F3797" i="12"/>
  <c r="F3796" i="12"/>
  <c r="F3795" i="12"/>
  <c r="F3794" i="12"/>
  <c r="F3793" i="12"/>
  <c r="F3792" i="12"/>
  <c r="F3791" i="12"/>
  <c r="F3790" i="12"/>
  <c r="F3789" i="12"/>
  <c r="F3788" i="12"/>
  <c r="F3787" i="12"/>
  <c r="F3786" i="12"/>
  <c r="F3785" i="12"/>
  <c r="F3784" i="12"/>
  <c r="F3783" i="12"/>
  <c r="F3782" i="12"/>
  <c r="F3781" i="12"/>
  <c r="F3780" i="12"/>
  <c r="F3779" i="12"/>
  <c r="F3778" i="12"/>
  <c r="F3777" i="12"/>
  <c r="F3776" i="12"/>
  <c r="F3775" i="12"/>
  <c r="F3774" i="12"/>
  <c r="F3773" i="12"/>
  <c r="F3772" i="12"/>
  <c r="F3771" i="12"/>
  <c r="F3770" i="12"/>
  <c r="F3769" i="12"/>
  <c r="F3768" i="12"/>
  <c r="F3767" i="12"/>
  <c r="F3766" i="12"/>
  <c r="F3765" i="12"/>
  <c r="F3764" i="12"/>
  <c r="F3763" i="12"/>
  <c r="F3762" i="12"/>
  <c r="F3761" i="12"/>
  <c r="F3760" i="12"/>
  <c r="F3759" i="12"/>
  <c r="F3758" i="12"/>
  <c r="F3757" i="12"/>
  <c r="F3756" i="12"/>
  <c r="F3755" i="12"/>
  <c r="F3754" i="12"/>
  <c r="F3753" i="12"/>
  <c r="F3752" i="12"/>
  <c r="F3751" i="12"/>
  <c r="F3750" i="12"/>
  <c r="F3749" i="12"/>
  <c r="F3748" i="12"/>
  <c r="E3748" i="12"/>
  <c r="E2548" i="12"/>
  <c r="E3796" i="12" s="1"/>
  <c r="E2501" i="12"/>
  <c r="E3749" i="12" s="1"/>
  <c r="F1253" i="12"/>
  <c r="F1254" i="12"/>
  <c r="F1255" i="12"/>
  <c r="F1256" i="12"/>
  <c r="F1257" i="12"/>
  <c r="F1258" i="12"/>
  <c r="F1259" i="12"/>
  <c r="F1260" i="12"/>
  <c r="F1261" i="12"/>
  <c r="F1262" i="12"/>
  <c r="F1263" i="12"/>
  <c r="F1264" i="12"/>
  <c r="F1265" i="12"/>
  <c r="F1266" i="12"/>
  <c r="F1267" i="12"/>
  <c r="F1268" i="12"/>
  <c r="F1269" i="12"/>
  <c r="F1270" i="12"/>
  <c r="F1271" i="12"/>
  <c r="F1272" i="12"/>
  <c r="F1273" i="12"/>
  <c r="F1274" i="12"/>
  <c r="F1275" i="12"/>
  <c r="F1276" i="12"/>
  <c r="F1277" i="12"/>
  <c r="F1278" i="12"/>
  <c r="F1279" i="12"/>
  <c r="F1280" i="12"/>
  <c r="F1281" i="12"/>
  <c r="F1282" i="12"/>
  <c r="F1283" i="12"/>
  <c r="F1284" i="12"/>
  <c r="F1285" i="12"/>
  <c r="F1286" i="12"/>
  <c r="F1287" i="12"/>
  <c r="F1288" i="12"/>
  <c r="F1289" i="12"/>
  <c r="F1290" i="12"/>
  <c r="F1291" i="12"/>
  <c r="F1292" i="12"/>
  <c r="F1293" i="12"/>
  <c r="F1294" i="12"/>
  <c r="F1295" i="12"/>
  <c r="F1296" i="12"/>
  <c r="F1297" i="12"/>
  <c r="F1298" i="12"/>
  <c r="F1299" i="12"/>
  <c r="F1300" i="12"/>
  <c r="F1301" i="12"/>
  <c r="F1302" i="12"/>
  <c r="F1303" i="12"/>
  <c r="F1304" i="12"/>
  <c r="F1305" i="12"/>
  <c r="F1306" i="12"/>
  <c r="F1307" i="12"/>
  <c r="F1308" i="12"/>
  <c r="F1309" i="12"/>
  <c r="F1310" i="12"/>
  <c r="F1311" i="12"/>
  <c r="F1312" i="12"/>
  <c r="F1313" i="12"/>
  <c r="F1314" i="12"/>
  <c r="F1315" i="12"/>
  <c r="F1316" i="12"/>
  <c r="F1317" i="12"/>
  <c r="F1318" i="12"/>
  <c r="F1319" i="12"/>
  <c r="F1320" i="12"/>
  <c r="F1321" i="12"/>
  <c r="F1322" i="12"/>
  <c r="F1323" i="12"/>
  <c r="F1324" i="12"/>
  <c r="F1325" i="12"/>
  <c r="F1326" i="12"/>
  <c r="F1327" i="12"/>
  <c r="F1328" i="12"/>
  <c r="F1329" i="12"/>
  <c r="F1330" i="12"/>
  <c r="F1331" i="12"/>
  <c r="F1332" i="12"/>
  <c r="F1333" i="12"/>
  <c r="F1334" i="12"/>
  <c r="F1335" i="12"/>
  <c r="F1336" i="12"/>
  <c r="F1337" i="12"/>
  <c r="F1338" i="12"/>
  <c r="F1339" i="12"/>
  <c r="F1340" i="12"/>
  <c r="F1341" i="12"/>
  <c r="F1342" i="12"/>
  <c r="F1343" i="12"/>
  <c r="F1344" i="12"/>
  <c r="F1345" i="12"/>
  <c r="F1346" i="12"/>
  <c r="F1347" i="12"/>
  <c r="F1348" i="12"/>
  <c r="F1349" i="12"/>
  <c r="F1350" i="12"/>
  <c r="F1351" i="12"/>
  <c r="F1352" i="12"/>
  <c r="F1353" i="12"/>
  <c r="F1354" i="12"/>
  <c r="F1355" i="12"/>
  <c r="F1356" i="12"/>
  <c r="F1357" i="12"/>
  <c r="F1358" i="12"/>
  <c r="F1359" i="12"/>
  <c r="F1360" i="12"/>
  <c r="F1361" i="12"/>
  <c r="F1362" i="12"/>
  <c r="F1363" i="12"/>
  <c r="F1364" i="12"/>
  <c r="F1365" i="12"/>
  <c r="F1366" i="12"/>
  <c r="F1367" i="12"/>
  <c r="F1368" i="12"/>
  <c r="F1369" i="12"/>
  <c r="F1370" i="12"/>
  <c r="F1371" i="12"/>
  <c r="F1372" i="12"/>
  <c r="F1373" i="12"/>
  <c r="F1374" i="12"/>
  <c r="F1375" i="12"/>
  <c r="F1376" i="12"/>
  <c r="F1377" i="12"/>
  <c r="F1378" i="12"/>
  <c r="F1379" i="12"/>
  <c r="F1380" i="12"/>
  <c r="F1381" i="12"/>
  <c r="F1382" i="12"/>
  <c r="F1383" i="12"/>
  <c r="F1384" i="12"/>
  <c r="F1385" i="12"/>
  <c r="F1386" i="12"/>
  <c r="F1387" i="12"/>
  <c r="F1388" i="12"/>
  <c r="F1389" i="12"/>
  <c r="F1390" i="12"/>
  <c r="F1391" i="12"/>
  <c r="F1392" i="12"/>
  <c r="F1393" i="12"/>
  <c r="F1394" i="12"/>
  <c r="F1395" i="12"/>
  <c r="F1396" i="12"/>
  <c r="F1397" i="12"/>
  <c r="F1398" i="12"/>
  <c r="F1399" i="12"/>
  <c r="F1400" i="12"/>
  <c r="F1401" i="12"/>
  <c r="F1402" i="12"/>
  <c r="F1403" i="12"/>
  <c r="F1404" i="12"/>
  <c r="F1405" i="12"/>
  <c r="F1406" i="12"/>
  <c r="F1407" i="12"/>
  <c r="F1408" i="12"/>
  <c r="F1409" i="12"/>
  <c r="F1410" i="12"/>
  <c r="F1411" i="12"/>
  <c r="F1412" i="12"/>
  <c r="F1413" i="12"/>
  <c r="F1414" i="12"/>
  <c r="F1415" i="12"/>
  <c r="F1416" i="12"/>
  <c r="F1417" i="12"/>
  <c r="F1418" i="12"/>
  <c r="F1419" i="12"/>
  <c r="F1420" i="12"/>
  <c r="F1421" i="12"/>
  <c r="F1422" i="12"/>
  <c r="F1423" i="12"/>
  <c r="F1424" i="12"/>
  <c r="F1425" i="12"/>
  <c r="F1426" i="12"/>
  <c r="F1427" i="12"/>
  <c r="F1428" i="12"/>
  <c r="F1429" i="12"/>
  <c r="F1430" i="12"/>
  <c r="F1431" i="12"/>
  <c r="F1432" i="12"/>
  <c r="F1433" i="12"/>
  <c r="F1434" i="12"/>
  <c r="F1435" i="12"/>
  <c r="F1436" i="12"/>
  <c r="F1437" i="12"/>
  <c r="F1438" i="12"/>
  <c r="F1439" i="12"/>
  <c r="F1440" i="12"/>
  <c r="F1441" i="12"/>
  <c r="F1442" i="12"/>
  <c r="F1443" i="12"/>
  <c r="F1444" i="12"/>
  <c r="F1445" i="12"/>
  <c r="F1446" i="12"/>
  <c r="F1447" i="12"/>
  <c r="F1448" i="12"/>
  <c r="F1449" i="12"/>
  <c r="F1450" i="12"/>
  <c r="F1451" i="12"/>
  <c r="F1452" i="12"/>
  <c r="F1453" i="12"/>
  <c r="F1454" i="12"/>
  <c r="F1455" i="12"/>
  <c r="F1456" i="12"/>
  <c r="F1457" i="12"/>
  <c r="F1458" i="12"/>
  <c r="F1459" i="12"/>
  <c r="F1460" i="12"/>
  <c r="F1461" i="12"/>
  <c r="F1462" i="12"/>
  <c r="F1463" i="12"/>
  <c r="F1464" i="12"/>
  <c r="F1465" i="12"/>
  <c r="F1466" i="12"/>
  <c r="F1467" i="12"/>
  <c r="F1468" i="12"/>
  <c r="F1469" i="12"/>
  <c r="F1470" i="12"/>
  <c r="F1471" i="12"/>
  <c r="F1472" i="12"/>
  <c r="F1473" i="12"/>
  <c r="F1474" i="12"/>
  <c r="F1475" i="12"/>
  <c r="F1476" i="12"/>
  <c r="F1477" i="12"/>
  <c r="F1478" i="12"/>
  <c r="F1479" i="12"/>
  <c r="F1480" i="12"/>
  <c r="F1481" i="12"/>
  <c r="F1482" i="12"/>
  <c r="F1483" i="12"/>
  <c r="F1484" i="12"/>
  <c r="F1485" i="12"/>
  <c r="F1486" i="12"/>
  <c r="F1487" i="12"/>
  <c r="F1488" i="12"/>
  <c r="F1489" i="12"/>
  <c r="F1490" i="12"/>
  <c r="F1491" i="12"/>
  <c r="F1492" i="12"/>
  <c r="F1493" i="12"/>
  <c r="F1494" i="12"/>
  <c r="F1495" i="12"/>
  <c r="F1496" i="12"/>
  <c r="F1497" i="12"/>
  <c r="F1498" i="12"/>
  <c r="F1499" i="12"/>
  <c r="F1500" i="12"/>
  <c r="F1501" i="12"/>
  <c r="F1502" i="12"/>
  <c r="F1503" i="12"/>
  <c r="F1504" i="12"/>
  <c r="F1505" i="12"/>
  <c r="F1506" i="12"/>
  <c r="F1507" i="12"/>
  <c r="F1508" i="12"/>
  <c r="F1509" i="12"/>
  <c r="F1510" i="12"/>
  <c r="F1511" i="12"/>
  <c r="F1512" i="12"/>
  <c r="F1513" i="12"/>
  <c r="F1514" i="12"/>
  <c r="F1515" i="12"/>
  <c r="F1516" i="12"/>
  <c r="F1517" i="12"/>
  <c r="F1518" i="12"/>
  <c r="F1519" i="12"/>
  <c r="F1520" i="12"/>
  <c r="F1521" i="12"/>
  <c r="F1522" i="12"/>
  <c r="F1523" i="12"/>
  <c r="F1524" i="12"/>
  <c r="F1525" i="12"/>
  <c r="F1526" i="12"/>
  <c r="F1527" i="12"/>
  <c r="F1528" i="12"/>
  <c r="F1529" i="12"/>
  <c r="F1530" i="12"/>
  <c r="F1531" i="12"/>
  <c r="F1532" i="12"/>
  <c r="F1533" i="12"/>
  <c r="F1534" i="12"/>
  <c r="F1535" i="12"/>
  <c r="F1536" i="12"/>
  <c r="F1537" i="12"/>
  <c r="F1538" i="12"/>
  <c r="F1539" i="12"/>
  <c r="F1540" i="12"/>
  <c r="F1541" i="12"/>
  <c r="F1542" i="12"/>
  <c r="F1543" i="12"/>
  <c r="F1544" i="12"/>
  <c r="F1545" i="12"/>
  <c r="F1546" i="12"/>
  <c r="F1547" i="12"/>
  <c r="F1548" i="12"/>
  <c r="F1549" i="12"/>
  <c r="F1550" i="12"/>
  <c r="F1551" i="12"/>
  <c r="F1552" i="12"/>
  <c r="F1553" i="12"/>
  <c r="F1554" i="12"/>
  <c r="F1555" i="12"/>
  <c r="F1556" i="12"/>
  <c r="F1557" i="12"/>
  <c r="F1558" i="12"/>
  <c r="F1559" i="12"/>
  <c r="F1560" i="12"/>
  <c r="F1561" i="12"/>
  <c r="F1562" i="12"/>
  <c r="F1563" i="12"/>
  <c r="F1564" i="12"/>
  <c r="F1565" i="12"/>
  <c r="F1566" i="12"/>
  <c r="F1567" i="12"/>
  <c r="F1568" i="12"/>
  <c r="F1569" i="12"/>
  <c r="F1570" i="12"/>
  <c r="F1571" i="12"/>
  <c r="F1572" i="12"/>
  <c r="F1573" i="12"/>
  <c r="F1574" i="12"/>
  <c r="F1575" i="12"/>
  <c r="F1576" i="12"/>
  <c r="F1577" i="12"/>
  <c r="F1578" i="12"/>
  <c r="F1579" i="12"/>
  <c r="F1580" i="12"/>
  <c r="F1581" i="12"/>
  <c r="F1582" i="12"/>
  <c r="F1583" i="12"/>
  <c r="F1584" i="12"/>
  <c r="F1585" i="12"/>
  <c r="F1586" i="12"/>
  <c r="F1587" i="12"/>
  <c r="F1588" i="12"/>
  <c r="F1589" i="12"/>
  <c r="F1590" i="12"/>
  <c r="F1591" i="12"/>
  <c r="F1592" i="12"/>
  <c r="F1593" i="12"/>
  <c r="F1594" i="12"/>
  <c r="F1595" i="12"/>
  <c r="F1596" i="12"/>
  <c r="F1597" i="12"/>
  <c r="F1598" i="12"/>
  <c r="F1599" i="12"/>
  <c r="F1600" i="12"/>
  <c r="F1601" i="12"/>
  <c r="F1602" i="12"/>
  <c r="F1603" i="12"/>
  <c r="F1604" i="12"/>
  <c r="F1605" i="12"/>
  <c r="F1606" i="12"/>
  <c r="F1607" i="12"/>
  <c r="F1608" i="12"/>
  <c r="F1609" i="12"/>
  <c r="F1610" i="12"/>
  <c r="F1611" i="12"/>
  <c r="F1612" i="12"/>
  <c r="F1613" i="12"/>
  <c r="F1614" i="12"/>
  <c r="F1615" i="12"/>
  <c r="F1616" i="12"/>
  <c r="F1617" i="12"/>
  <c r="F1618" i="12"/>
  <c r="F1619" i="12"/>
  <c r="F1620" i="12"/>
  <c r="F1621" i="12"/>
  <c r="F1622" i="12"/>
  <c r="F1623" i="12"/>
  <c r="F1624" i="12"/>
  <c r="F1625" i="12"/>
  <c r="F1626" i="12"/>
  <c r="F1627" i="12"/>
  <c r="F1628" i="12"/>
  <c r="F1629" i="12"/>
  <c r="F1630" i="12"/>
  <c r="F1631" i="12"/>
  <c r="F1632" i="12"/>
  <c r="F1633" i="12"/>
  <c r="F1634" i="12"/>
  <c r="F1635" i="12"/>
  <c r="F1636" i="12"/>
  <c r="F1637" i="12"/>
  <c r="F1638" i="12"/>
  <c r="F1639" i="12"/>
  <c r="F1640" i="12"/>
  <c r="F1641" i="12"/>
  <c r="F1642" i="12"/>
  <c r="F1643" i="12"/>
  <c r="F1644" i="12"/>
  <c r="F1645" i="12"/>
  <c r="F1646" i="12"/>
  <c r="F1647" i="12"/>
  <c r="F1648" i="12"/>
  <c r="F1649" i="12"/>
  <c r="F1650" i="12"/>
  <c r="F1651" i="12"/>
  <c r="F1652" i="12"/>
  <c r="F1653" i="12"/>
  <c r="F1654" i="12"/>
  <c r="F1655" i="12"/>
  <c r="F1656" i="12"/>
  <c r="F1657" i="12"/>
  <c r="F1658" i="12"/>
  <c r="F1659" i="12"/>
  <c r="F1660" i="12"/>
  <c r="F1661" i="12"/>
  <c r="F1662" i="12"/>
  <c r="F1663" i="12"/>
  <c r="F1664" i="12"/>
  <c r="F1665" i="12"/>
  <c r="F1666" i="12"/>
  <c r="F1667" i="12"/>
  <c r="F1668" i="12"/>
  <c r="F1669" i="12"/>
  <c r="F1670" i="12"/>
  <c r="F1671" i="12"/>
  <c r="F1672" i="12"/>
  <c r="F1673" i="12"/>
  <c r="F1674" i="12"/>
  <c r="F1675" i="12"/>
  <c r="F1676" i="12"/>
  <c r="F1677" i="12"/>
  <c r="F1678" i="12"/>
  <c r="F1679" i="12"/>
  <c r="F1680" i="12"/>
  <c r="F1681" i="12"/>
  <c r="F1682" i="12"/>
  <c r="F1683" i="12"/>
  <c r="F1684" i="12"/>
  <c r="F1685" i="12"/>
  <c r="F1686" i="12"/>
  <c r="F1687" i="12"/>
  <c r="F1688" i="12"/>
  <c r="F1689" i="12"/>
  <c r="F1690" i="12"/>
  <c r="F1691" i="12"/>
  <c r="F1692" i="12"/>
  <c r="F1693" i="12"/>
  <c r="F1694" i="12"/>
  <c r="F1695" i="12"/>
  <c r="F1696" i="12"/>
  <c r="F1697" i="12"/>
  <c r="F1698" i="12"/>
  <c r="F1699" i="12"/>
  <c r="F1700" i="12"/>
  <c r="F1701" i="12"/>
  <c r="F1702" i="12"/>
  <c r="F1703" i="12"/>
  <c r="F1704" i="12"/>
  <c r="F1705" i="12"/>
  <c r="F1706" i="12"/>
  <c r="F1707" i="12"/>
  <c r="F1708" i="12"/>
  <c r="F1709" i="12"/>
  <c r="F1710" i="12"/>
  <c r="F1711" i="12"/>
  <c r="F1712" i="12"/>
  <c r="F1713" i="12"/>
  <c r="F1714" i="12"/>
  <c r="F1715" i="12"/>
  <c r="F1716" i="12"/>
  <c r="F1717" i="12"/>
  <c r="F1718" i="12"/>
  <c r="F1719" i="12"/>
  <c r="F1720" i="12"/>
  <c r="F1721" i="12"/>
  <c r="F1722" i="12"/>
  <c r="F1723" i="12"/>
  <c r="F1724" i="12"/>
  <c r="F1725" i="12"/>
  <c r="F1726" i="12"/>
  <c r="F1727" i="12"/>
  <c r="F1728" i="12"/>
  <c r="F1729" i="12"/>
  <c r="F1730" i="12"/>
  <c r="F1731" i="12"/>
  <c r="F1732" i="12"/>
  <c r="F1733" i="12"/>
  <c r="F1734" i="12"/>
  <c r="F1735" i="12"/>
  <c r="F1736" i="12"/>
  <c r="F1737" i="12"/>
  <c r="F1738" i="12"/>
  <c r="F1739" i="12"/>
  <c r="F1740" i="12"/>
  <c r="F1741" i="12"/>
  <c r="F1742" i="12"/>
  <c r="F1743" i="12"/>
  <c r="F1744" i="12"/>
  <c r="F1745" i="12"/>
  <c r="F1746" i="12"/>
  <c r="F1747" i="12"/>
  <c r="F1748" i="12"/>
  <c r="F1749" i="12"/>
  <c r="F1750" i="12"/>
  <c r="F1751" i="12"/>
  <c r="F1752" i="12"/>
  <c r="F1753" i="12"/>
  <c r="F1754" i="12"/>
  <c r="F1755" i="12"/>
  <c r="F1756" i="12"/>
  <c r="F1757" i="12"/>
  <c r="F1758" i="12"/>
  <c r="F1759" i="12"/>
  <c r="F1760" i="12"/>
  <c r="F1761" i="12"/>
  <c r="F1762" i="12"/>
  <c r="F1763" i="12"/>
  <c r="F1764" i="12"/>
  <c r="F1765" i="12"/>
  <c r="F1766" i="12"/>
  <c r="F1767" i="12"/>
  <c r="F1768" i="12"/>
  <c r="F1769" i="12"/>
  <c r="F1770" i="12"/>
  <c r="F1771" i="12"/>
  <c r="F1772" i="12"/>
  <c r="F1773" i="12"/>
  <c r="F1774" i="12"/>
  <c r="F1775" i="12"/>
  <c r="F1776" i="12"/>
  <c r="F1777" i="12"/>
  <c r="F1778" i="12"/>
  <c r="F1779" i="12"/>
  <c r="F1780" i="12"/>
  <c r="F1781" i="12"/>
  <c r="F1782" i="12"/>
  <c r="F1783" i="12"/>
  <c r="F1784" i="12"/>
  <c r="F1785" i="12"/>
  <c r="F1786" i="12"/>
  <c r="F1787" i="12"/>
  <c r="F1788" i="12"/>
  <c r="F1789" i="12"/>
  <c r="F1790" i="12"/>
  <c r="F1791" i="12"/>
  <c r="F1792" i="12"/>
  <c r="F1793" i="12"/>
  <c r="F1794" i="12"/>
  <c r="F1795" i="12"/>
  <c r="F1796" i="12"/>
  <c r="F1797" i="12"/>
  <c r="F1798" i="12"/>
  <c r="F1799" i="12"/>
  <c r="F1800" i="12"/>
  <c r="F1801" i="12"/>
  <c r="F1802" i="12"/>
  <c r="F1803" i="12"/>
  <c r="F1804" i="12"/>
  <c r="F1805" i="12"/>
  <c r="F1806" i="12"/>
  <c r="F1807" i="12"/>
  <c r="F1808" i="12"/>
  <c r="F1809" i="12"/>
  <c r="F1810" i="12"/>
  <c r="F1811" i="12"/>
  <c r="F1812" i="12"/>
  <c r="F1813" i="12"/>
  <c r="F1814" i="12"/>
  <c r="F1815" i="12"/>
  <c r="F1816" i="12"/>
  <c r="F1817" i="12"/>
  <c r="F1818" i="12"/>
  <c r="F1819" i="12"/>
  <c r="F1820" i="12"/>
  <c r="F1821" i="12"/>
  <c r="F1822" i="12"/>
  <c r="F1823" i="12"/>
  <c r="F1824" i="12"/>
  <c r="F1825" i="12"/>
  <c r="F1826" i="12"/>
  <c r="F1827" i="12"/>
  <c r="F1828" i="12"/>
  <c r="F1829" i="12"/>
  <c r="F1830" i="12"/>
  <c r="F1831" i="12"/>
  <c r="F1832" i="12"/>
  <c r="F1833" i="12"/>
  <c r="F1834" i="12"/>
  <c r="F1835" i="12"/>
  <c r="F1836" i="12"/>
  <c r="F1837" i="12"/>
  <c r="F1838" i="12"/>
  <c r="F1839" i="12"/>
  <c r="F1840" i="12"/>
  <c r="F1841" i="12"/>
  <c r="F1842" i="12"/>
  <c r="F1843" i="12"/>
  <c r="F1844" i="12"/>
  <c r="F1845" i="12"/>
  <c r="F1846" i="12"/>
  <c r="F1847" i="12"/>
  <c r="F1848" i="12"/>
  <c r="F1849" i="12"/>
  <c r="F1850" i="12"/>
  <c r="F1851" i="12"/>
  <c r="F1852" i="12"/>
  <c r="F1853" i="12"/>
  <c r="F1854" i="12"/>
  <c r="F1855" i="12"/>
  <c r="F1856" i="12"/>
  <c r="F1857" i="12"/>
  <c r="F1858" i="12"/>
  <c r="F1859" i="12"/>
  <c r="F1860" i="12"/>
  <c r="F1861" i="12"/>
  <c r="F1862" i="12"/>
  <c r="F1863" i="12"/>
  <c r="F1864" i="12"/>
  <c r="F1865" i="12"/>
  <c r="F1866" i="12"/>
  <c r="F1867" i="12"/>
  <c r="F1868" i="12"/>
  <c r="F1869" i="12"/>
  <c r="F1870" i="12"/>
  <c r="F1871" i="12"/>
  <c r="F1872" i="12"/>
  <c r="F1873" i="12"/>
  <c r="F1874" i="12"/>
  <c r="F1875" i="12"/>
  <c r="F1876" i="12"/>
  <c r="F1877" i="12"/>
  <c r="F1878" i="12"/>
  <c r="F1879" i="12"/>
  <c r="F1880" i="12"/>
  <c r="F1881" i="12"/>
  <c r="F1882" i="12"/>
  <c r="F1883" i="12"/>
  <c r="F1884" i="12"/>
  <c r="F1885" i="12"/>
  <c r="F1886" i="12"/>
  <c r="F1887" i="12"/>
  <c r="F1888" i="12"/>
  <c r="F1889" i="12"/>
  <c r="F1890" i="12"/>
  <c r="F1891" i="12"/>
  <c r="F1892" i="12"/>
  <c r="F1893" i="12"/>
  <c r="F1894" i="12"/>
  <c r="F1895" i="12"/>
  <c r="F1896" i="12"/>
  <c r="F1897" i="12"/>
  <c r="F1898" i="12"/>
  <c r="F1899" i="12"/>
  <c r="F1900" i="12"/>
  <c r="F1901" i="12"/>
  <c r="F1902" i="12"/>
  <c r="F1903" i="12"/>
  <c r="F1904" i="12"/>
  <c r="F1905" i="12"/>
  <c r="F1906" i="12"/>
  <c r="F1907" i="12"/>
  <c r="F1908" i="12"/>
  <c r="F1909" i="12"/>
  <c r="F1910" i="12"/>
  <c r="F1911" i="12"/>
  <c r="F1912" i="12"/>
  <c r="F1913" i="12"/>
  <c r="F1914" i="12"/>
  <c r="F1915" i="12"/>
  <c r="F1916" i="12"/>
  <c r="F1917" i="12"/>
  <c r="F1918" i="12"/>
  <c r="F1919" i="12"/>
  <c r="F1920" i="12"/>
  <c r="F1921" i="12"/>
  <c r="F1922" i="12"/>
  <c r="F1923" i="12"/>
  <c r="F1924" i="12"/>
  <c r="F1925" i="12"/>
  <c r="F1926" i="12"/>
  <c r="F1927" i="12"/>
  <c r="F1928" i="12"/>
  <c r="F1929" i="12"/>
  <c r="F1930" i="12"/>
  <c r="F1931" i="12"/>
  <c r="F1932" i="12"/>
  <c r="F1933" i="12"/>
  <c r="F1934" i="12"/>
  <c r="F1935" i="12"/>
  <c r="F1936" i="12"/>
  <c r="F1937" i="12"/>
  <c r="F1938" i="12"/>
  <c r="F1939" i="12"/>
  <c r="F1940" i="12"/>
  <c r="F1941" i="12"/>
  <c r="F1942" i="12"/>
  <c r="F1943" i="12"/>
  <c r="F1944" i="12"/>
  <c r="F1945" i="12"/>
  <c r="F1946" i="12"/>
  <c r="F1947" i="12"/>
  <c r="F1948" i="12"/>
  <c r="F1949" i="12"/>
  <c r="F1950" i="12"/>
  <c r="F1951" i="12"/>
  <c r="F1952" i="12"/>
  <c r="F1953" i="12"/>
  <c r="F1954" i="12"/>
  <c r="F1955" i="12"/>
  <c r="F1956" i="12"/>
  <c r="F1957" i="12"/>
  <c r="F1958" i="12"/>
  <c r="F1959" i="12"/>
  <c r="F1960" i="12"/>
  <c r="F1961" i="12"/>
  <c r="F1962" i="12"/>
  <c r="F1963" i="12"/>
  <c r="F1964" i="12"/>
  <c r="F1965" i="12"/>
  <c r="F1966" i="12"/>
  <c r="F1967" i="12"/>
  <c r="F1968" i="12"/>
  <c r="F1969" i="12"/>
  <c r="F1970" i="12"/>
  <c r="F1971" i="12"/>
  <c r="F1972" i="12"/>
  <c r="F1973" i="12"/>
  <c r="F1974" i="12"/>
  <c r="F1975" i="12"/>
  <c r="F1976" i="12"/>
  <c r="F1977" i="12"/>
  <c r="F1978" i="12"/>
  <c r="F1979" i="12"/>
  <c r="F1980" i="12"/>
  <c r="F1981" i="12"/>
  <c r="F1982" i="12"/>
  <c r="F1983" i="12"/>
  <c r="F1984" i="12"/>
  <c r="F1985" i="12"/>
  <c r="F1986" i="12"/>
  <c r="F1987" i="12"/>
  <c r="F1988" i="12"/>
  <c r="F1989" i="12"/>
  <c r="F1990" i="12"/>
  <c r="F1991" i="12"/>
  <c r="F1992" i="12"/>
  <c r="F1993" i="12"/>
  <c r="F1994" i="12"/>
  <c r="F1995" i="12"/>
  <c r="F1996" i="12"/>
  <c r="F1997" i="12"/>
  <c r="F1998" i="12"/>
  <c r="F1999" i="12"/>
  <c r="F2000" i="12"/>
  <c r="F2001" i="12"/>
  <c r="F2002" i="12"/>
  <c r="F2003" i="12"/>
  <c r="F2004" i="12"/>
  <c r="F2005" i="12"/>
  <c r="F2006" i="12"/>
  <c r="F2007" i="12"/>
  <c r="F2008" i="12"/>
  <c r="F2009" i="12"/>
  <c r="F2010" i="12"/>
  <c r="F2011" i="12"/>
  <c r="F2012" i="12"/>
  <c r="F2013" i="12"/>
  <c r="F2014" i="12"/>
  <c r="F2015" i="12"/>
  <c r="F2016" i="12"/>
  <c r="F2017" i="12"/>
  <c r="F2018" i="12"/>
  <c r="F2019" i="12"/>
  <c r="F2020" i="12"/>
  <c r="F2021" i="12"/>
  <c r="F2022" i="12"/>
  <c r="F2023" i="12"/>
  <c r="F2024" i="12"/>
  <c r="F2025" i="12"/>
  <c r="F2026" i="12"/>
  <c r="F2027" i="12"/>
  <c r="F2028" i="12"/>
  <c r="F2029" i="12"/>
  <c r="F2030" i="12"/>
  <c r="F2031" i="12"/>
  <c r="F2032" i="12"/>
  <c r="F2033" i="12"/>
  <c r="F2034" i="12"/>
  <c r="F2035" i="12"/>
  <c r="F2036" i="12"/>
  <c r="F2037" i="12"/>
  <c r="F2038" i="12"/>
  <c r="F2039" i="12"/>
  <c r="F2040" i="12"/>
  <c r="F2041" i="12"/>
  <c r="F2042" i="12"/>
  <c r="F2043" i="12"/>
  <c r="F2044" i="12"/>
  <c r="F2045" i="12"/>
  <c r="F2046" i="12"/>
  <c r="F2047" i="12"/>
  <c r="F2048" i="12"/>
  <c r="F2049" i="12"/>
  <c r="F2050" i="12"/>
  <c r="F2051" i="12"/>
  <c r="F2052" i="12"/>
  <c r="F2053" i="12"/>
  <c r="F2054" i="12"/>
  <c r="F2055" i="12"/>
  <c r="F2056" i="12"/>
  <c r="F2057" i="12"/>
  <c r="F2058" i="12"/>
  <c r="F2059" i="12"/>
  <c r="F2060" i="12"/>
  <c r="F2061" i="12"/>
  <c r="F2062" i="12"/>
  <c r="F2063" i="12"/>
  <c r="F2064" i="12"/>
  <c r="F2065" i="12"/>
  <c r="F2066" i="12"/>
  <c r="F2067" i="12"/>
  <c r="F2068" i="12"/>
  <c r="F2069" i="12"/>
  <c r="F2070" i="12"/>
  <c r="F2071" i="12"/>
  <c r="F2072" i="12"/>
  <c r="F2073" i="12"/>
  <c r="F2074" i="12"/>
  <c r="F2075" i="12"/>
  <c r="F2076" i="12"/>
  <c r="F2077" i="12"/>
  <c r="F2078" i="12"/>
  <c r="F2079" i="12"/>
  <c r="F2080" i="12"/>
  <c r="F2081" i="12"/>
  <c r="F2082" i="12"/>
  <c r="F2083" i="12"/>
  <c r="F2084" i="12"/>
  <c r="F2085" i="12"/>
  <c r="F2086" i="12"/>
  <c r="F2087" i="12"/>
  <c r="F2088" i="12"/>
  <c r="F2089" i="12"/>
  <c r="F2090" i="12"/>
  <c r="F2091" i="12"/>
  <c r="F2092" i="12"/>
  <c r="F2093" i="12"/>
  <c r="F2094" i="12"/>
  <c r="F2095" i="12"/>
  <c r="F2096" i="12"/>
  <c r="F2097" i="12"/>
  <c r="F2098" i="12"/>
  <c r="F2099" i="12"/>
  <c r="F2100" i="12"/>
  <c r="F2101" i="12"/>
  <c r="F2102" i="12"/>
  <c r="F2103" i="12"/>
  <c r="F2104" i="12"/>
  <c r="F2105" i="12"/>
  <c r="F2106" i="12"/>
  <c r="F2107" i="12"/>
  <c r="F2108" i="12"/>
  <c r="F2109" i="12"/>
  <c r="F2110" i="12"/>
  <c r="F2111" i="12"/>
  <c r="F2112" i="12"/>
  <c r="F2113" i="12"/>
  <c r="F2114" i="12"/>
  <c r="F2115" i="12"/>
  <c r="F2116" i="12"/>
  <c r="F2117" i="12"/>
  <c r="F2118" i="12"/>
  <c r="F2119" i="12"/>
  <c r="F2120" i="12"/>
  <c r="F2121" i="12"/>
  <c r="F2122" i="12"/>
  <c r="F2123" i="12"/>
  <c r="F2124" i="12"/>
  <c r="F2125" i="12"/>
  <c r="F2126" i="12"/>
  <c r="F2127" i="12"/>
  <c r="F2128" i="12"/>
  <c r="F2129" i="12"/>
  <c r="F2130" i="12"/>
  <c r="F2131" i="12"/>
  <c r="F2132" i="12"/>
  <c r="F2133" i="12"/>
  <c r="F2134" i="12"/>
  <c r="F2135" i="12"/>
  <c r="F2136" i="12"/>
  <c r="F2137" i="12"/>
  <c r="F2138" i="12"/>
  <c r="F2139" i="12"/>
  <c r="F2140" i="12"/>
  <c r="F2141" i="12"/>
  <c r="F2142" i="12"/>
  <c r="F2143" i="12"/>
  <c r="F2144" i="12"/>
  <c r="F2145" i="12"/>
  <c r="F2146" i="12"/>
  <c r="F2147" i="12"/>
  <c r="F2148" i="12"/>
  <c r="F2149" i="12"/>
  <c r="F2150" i="12"/>
  <c r="F2151" i="12"/>
  <c r="F2152" i="12"/>
  <c r="F2153" i="12"/>
  <c r="F2154" i="12"/>
  <c r="F2155" i="12"/>
  <c r="F2156" i="12"/>
  <c r="F2157" i="12"/>
  <c r="F2158" i="12"/>
  <c r="F2159" i="12"/>
  <c r="F2160" i="12"/>
  <c r="F2161" i="12"/>
  <c r="F2162" i="12"/>
  <c r="F2163" i="12"/>
  <c r="F2164" i="12"/>
  <c r="F2165" i="12"/>
  <c r="F2166" i="12"/>
  <c r="F2167" i="12"/>
  <c r="F2168" i="12"/>
  <c r="F2169" i="12"/>
  <c r="F2170" i="12"/>
  <c r="F2171" i="12"/>
  <c r="F2172" i="12"/>
  <c r="F2173" i="12"/>
  <c r="F2174" i="12"/>
  <c r="F2175" i="12"/>
  <c r="F2176" i="12"/>
  <c r="F2177" i="12"/>
  <c r="F2178" i="12"/>
  <c r="F2179" i="12"/>
  <c r="F2180" i="12"/>
  <c r="F2181" i="12"/>
  <c r="F2182" i="12"/>
  <c r="F2183" i="12"/>
  <c r="F2184" i="12"/>
  <c r="F2185" i="12"/>
  <c r="F2186" i="12"/>
  <c r="F2187" i="12"/>
  <c r="F2188" i="12"/>
  <c r="F2189" i="12"/>
  <c r="F2190" i="12"/>
  <c r="F2191" i="12"/>
  <c r="F2192" i="12"/>
  <c r="F2193" i="12"/>
  <c r="F2194" i="12"/>
  <c r="F2195" i="12"/>
  <c r="F2196" i="12"/>
  <c r="F2197" i="12"/>
  <c r="F2198" i="12"/>
  <c r="F2199" i="12"/>
  <c r="F2200" i="12"/>
  <c r="F2201" i="12"/>
  <c r="F2202" i="12"/>
  <c r="F2203" i="12"/>
  <c r="F2204" i="12"/>
  <c r="F2205" i="12"/>
  <c r="F2206" i="12"/>
  <c r="F2207" i="12"/>
  <c r="F2208" i="12"/>
  <c r="F2209" i="12"/>
  <c r="F2210" i="12"/>
  <c r="F2211" i="12"/>
  <c r="F2212" i="12"/>
  <c r="F2213" i="12"/>
  <c r="F2214" i="12"/>
  <c r="F2215" i="12"/>
  <c r="F2216" i="12"/>
  <c r="F2217" i="12"/>
  <c r="F2218" i="12"/>
  <c r="F2219" i="12"/>
  <c r="F2220" i="12"/>
  <c r="F2221" i="12"/>
  <c r="F2222" i="12"/>
  <c r="F2223" i="12"/>
  <c r="F2224" i="12"/>
  <c r="F2225" i="12"/>
  <c r="F2226" i="12"/>
  <c r="F2227" i="12"/>
  <c r="F2228" i="12"/>
  <c r="F2229" i="12"/>
  <c r="F2230" i="12"/>
  <c r="F2231" i="12"/>
  <c r="F2232" i="12"/>
  <c r="F2233" i="12"/>
  <c r="F2234" i="12"/>
  <c r="F2235" i="12"/>
  <c r="F2236" i="12"/>
  <c r="F2237" i="12"/>
  <c r="F2238" i="12"/>
  <c r="F2239" i="12"/>
  <c r="F2240" i="12"/>
  <c r="F2241" i="12"/>
  <c r="F2242" i="12"/>
  <c r="F2243" i="12"/>
  <c r="F2244" i="12"/>
  <c r="F2245" i="12"/>
  <c r="F2246" i="12"/>
  <c r="F2247" i="12"/>
  <c r="F2248" i="12"/>
  <c r="F2249" i="12"/>
  <c r="F2250" i="12"/>
  <c r="F2251" i="12"/>
  <c r="F2252" i="12"/>
  <c r="F2253" i="12"/>
  <c r="F2254" i="12"/>
  <c r="F2255" i="12"/>
  <c r="F2256" i="12"/>
  <c r="F2257" i="12"/>
  <c r="F2258" i="12"/>
  <c r="F2259" i="12"/>
  <c r="F2260" i="12"/>
  <c r="F2261" i="12"/>
  <c r="F2262" i="12"/>
  <c r="F2263" i="12"/>
  <c r="F2264" i="12"/>
  <c r="F2265" i="12"/>
  <c r="F2266" i="12"/>
  <c r="F2267" i="12"/>
  <c r="F2268" i="12"/>
  <c r="F2269" i="12"/>
  <c r="F2270" i="12"/>
  <c r="F2271" i="12"/>
  <c r="F2272" i="12"/>
  <c r="F2273" i="12"/>
  <c r="F2274" i="12"/>
  <c r="F2275" i="12"/>
  <c r="F2276" i="12"/>
  <c r="F2277" i="12"/>
  <c r="F2278" i="12"/>
  <c r="F2279" i="12"/>
  <c r="F2280" i="12"/>
  <c r="F2281" i="12"/>
  <c r="F2282" i="12"/>
  <c r="F2283" i="12"/>
  <c r="F2284" i="12"/>
  <c r="F2285" i="12"/>
  <c r="F2286" i="12"/>
  <c r="F2287" i="12"/>
  <c r="F2288" i="12"/>
  <c r="F2289" i="12"/>
  <c r="F2290" i="12"/>
  <c r="F2291" i="12"/>
  <c r="F2292" i="12"/>
  <c r="F2293" i="12"/>
  <c r="F2294" i="12"/>
  <c r="F2295" i="12"/>
  <c r="F2296" i="12"/>
  <c r="F2297" i="12"/>
  <c r="F2298" i="12"/>
  <c r="F2299" i="12"/>
  <c r="F2300" i="12"/>
  <c r="F2301" i="12"/>
  <c r="F2302" i="12"/>
  <c r="F2303" i="12"/>
  <c r="F2304" i="12"/>
  <c r="F2305" i="12"/>
  <c r="F2306" i="12"/>
  <c r="F2307" i="12"/>
  <c r="F2308" i="12"/>
  <c r="F2309" i="12"/>
  <c r="F2310" i="12"/>
  <c r="F2311" i="12"/>
  <c r="F2312" i="12"/>
  <c r="F2313" i="12"/>
  <c r="F2314" i="12"/>
  <c r="F2315" i="12"/>
  <c r="F2316" i="12"/>
  <c r="F2317" i="12"/>
  <c r="F2318" i="12"/>
  <c r="F2319" i="12"/>
  <c r="F2320" i="12"/>
  <c r="F2321" i="12"/>
  <c r="F2322" i="12"/>
  <c r="F2323" i="12"/>
  <c r="F2324" i="12"/>
  <c r="F2325" i="12"/>
  <c r="F2326" i="12"/>
  <c r="F2327" i="12"/>
  <c r="F2328" i="12"/>
  <c r="F2329" i="12"/>
  <c r="F2330" i="12"/>
  <c r="F2331" i="12"/>
  <c r="F2332" i="12"/>
  <c r="F2333" i="12"/>
  <c r="F2334" i="12"/>
  <c r="F2335" i="12"/>
  <c r="F2336" i="12"/>
  <c r="F2337" i="12"/>
  <c r="F2338" i="12"/>
  <c r="F2339" i="12"/>
  <c r="F2340" i="12"/>
  <c r="F2341" i="12"/>
  <c r="F2342" i="12"/>
  <c r="F2343" i="12"/>
  <c r="F2344" i="12"/>
  <c r="F2345" i="12"/>
  <c r="F2346" i="12"/>
  <c r="F2347" i="12"/>
  <c r="F2348" i="12"/>
  <c r="F2349" i="12"/>
  <c r="F2350" i="12"/>
  <c r="F2351" i="12"/>
  <c r="F2352" i="12"/>
  <c r="F2353" i="12"/>
  <c r="F2354" i="12"/>
  <c r="F2355" i="12"/>
  <c r="F2356" i="12"/>
  <c r="F2357" i="12"/>
  <c r="F2358" i="12"/>
  <c r="F2359" i="12"/>
  <c r="F2360" i="12"/>
  <c r="F2361" i="12"/>
  <c r="F2362" i="12"/>
  <c r="F2363" i="12"/>
  <c r="F2364" i="12"/>
  <c r="F2365" i="12"/>
  <c r="F2366" i="12"/>
  <c r="F2367" i="12"/>
  <c r="F2368" i="12"/>
  <c r="F2369" i="12"/>
  <c r="F2370" i="12"/>
  <c r="F2371" i="12"/>
  <c r="F2372" i="12"/>
  <c r="F2373" i="12"/>
  <c r="F2374" i="12"/>
  <c r="F2375" i="12"/>
  <c r="F2376" i="12"/>
  <c r="F2377" i="12"/>
  <c r="F2378" i="12"/>
  <c r="F2379" i="12"/>
  <c r="F2380" i="12"/>
  <c r="F2381" i="12"/>
  <c r="F2382" i="12"/>
  <c r="F2383" i="12"/>
  <c r="F2384" i="12"/>
  <c r="F2385" i="12"/>
  <c r="F2386" i="12"/>
  <c r="F2387" i="12"/>
  <c r="F2388" i="12"/>
  <c r="F2389" i="12"/>
  <c r="F2390" i="12"/>
  <c r="F2391" i="12"/>
  <c r="F2392" i="12"/>
  <c r="F2393" i="12"/>
  <c r="F2394" i="12"/>
  <c r="F2395" i="12"/>
  <c r="F2396" i="12"/>
  <c r="F2397" i="12"/>
  <c r="F2398" i="12"/>
  <c r="F2399" i="12"/>
  <c r="F2400" i="12"/>
  <c r="F2401" i="12"/>
  <c r="F2402" i="12"/>
  <c r="F2403" i="12"/>
  <c r="F2404" i="12"/>
  <c r="F2405" i="12"/>
  <c r="F2406" i="12"/>
  <c r="F2407" i="12"/>
  <c r="F2408" i="12"/>
  <c r="F2409" i="12"/>
  <c r="F2410" i="12"/>
  <c r="F2411" i="12"/>
  <c r="F2412" i="12"/>
  <c r="F2413" i="12"/>
  <c r="F2414" i="12"/>
  <c r="F2415" i="12"/>
  <c r="F2416" i="12"/>
  <c r="F2417" i="12"/>
  <c r="F2418" i="12"/>
  <c r="F2419" i="12"/>
  <c r="F2420" i="12"/>
  <c r="F2421" i="12"/>
  <c r="F2422" i="12"/>
  <c r="F2423" i="12"/>
  <c r="F2424" i="12"/>
  <c r="F2425" i="12"/>
  <c r="F2426" i="12"/>
  <c r="F2427" i="12"/>
  <c r="F2428" i="12"/>
  <c r="F2429" i="12"/>
  <c r="F2430" i="12"/>
  <c r="F2431" i="12"/>
  <c r="F2432" i="12"/>
  <c r="F2433" i="12"/>
  <c r="F2434" i="12"/>
  <c r="F2435" i="12"/>
  <c r="F2436" i="12"/>
  <c r="F2437" i="12"/>
  <c r="F2438" i="12"/>
  <c r="F2439" i="12"/>
  <c r="F2440" i="12"/>
  <c r="F2441" i="12"/>
  <c r="F2442" i="12"/>
  <c r="F2443" i="12"/>
  <c r="F2444" i="12"/>
  <c r="F2445" i="12"/>
  <c r="F2446" i="12"/>
  <c r="F2447" i="12"/>
  <c r="F2448" i="12"/>
  <c r="F2449" i="12"/>
  <c r="F2450" i="12"/>
  <c r="F2451" i="12"/>
  <c r="F2452" i="12"/>
  <c r="F2453" i="12"/>
  <c r="F2454" i="12"/>
  <c r="F2455" i="12"/>
  <c r="F2456" i="12"/>
  <c r="F2457" i="12"/>
  <c r="F2458" i="12"/>
  <c r="F2459" i="12"/>
  <c r="F2460" i="12"/>
  <c r="F2461" i="12"/>
  <c r="F2462" i="12"/>
  <c r="F2463" i="12"/>
  <c r="F2464" i="12"/>
  <c r="F2465" i="12"/>
  <c r="F2466" i="12"/>
  <c r="F2467" i="12"/>
  <c r="F2468" i="12"/>
  <c r="F2469" i="12"/>
  <c r="F2470" i="12"/>
  <c r="F2471" i="12"/>
  <c r="F2472" i="12"/>
  <c r="F2473" i="12"/>
  <c r="F2474" i="12"/>
  <c r="F2475" i="12"/>
  <c r="F2476" i="12"/>
  <c r="F2477" i="12"/>
  <c r="F2478" i="12"/>
  <c r="F2479" i="12"/>
  <c r="F2480" i="12"/>
  <c r="F2481" i="12"/>
  <c r="F2482" i="12"/>
  <c r="F2483" i="12"/>
  <c r="F2484" i="12"/>
  <c r="F2485" i="12"/>
  <c r="F2486" i="12"/>
  <c r="F2487" i="12"/>
  <c r="F2488" i="12"/>
  <c r="F2489" i="12"/>
  <c r="F2490" i="12"/>
  <c r="F2491" i="12"/>
  <c r="F2492" i="12"/>
  <c r="F2493" i="12"/>
  <c r="F2494" i="12"/>
  <c r="F2495" i="12"/>
  <c r="F2496" i="12"/>
  <c r="F2497" i="12"/>
  <c r="F2498" i="12"/>
  <c r="F2499" i="12"/>
  <c r="F1252" i="12"/>
  <c r="E1252" i="12"/>
  <c r="G1252" i="12"/>
  <c r="G1300" i="12"/>
  <c r="G1348" i="12"/>
  <c r="G1396" i="12"/>
  <c r="G1444" i="12"/>
  <c r="G1492" i="12"/>
  <c r="G1540" i="12"/>
  <c r="G1588" i="12"/>
  <c r="G1636" i="12"/>
  <c r="G1684" i="12"/>
  <c r="G1732" i="12"/>
  <c r="G1780" i="12"/>
  <c r="G1828" i="12"/>
  <c r="G1876" i="12"/>
  <c r="G1924" i="12"/>
  <c r="G1972" i="12"/>
  <c r="G2020" i="12"/>
  <c r="G2068" i="12"/>
  <c r="G2116" i="12"/>
  <c r="G2164" i="12"/>
  <c r="G2212" i="12"/>
  <c r="G2260" i="12"/>
  <c r="G2308" i="12"/>
  <c r="G2356" i="12"/>
  <c r="G2404" i="12"/>
  <c r="G2452" i="12"/>
  <c r="G1253" i="12"/>
  <c r="G1301" i="12"/>
  <c r="G1349" i="12"/>
  <c r="G1397" i="12"/>
  <c r="G1445" i="12"/>
  <c r="G1493" i="12"/>
  <c r="G1541" i="12"/>
  <c r="G1589" i="12"/>
  <c r="G1637" i="12"/>
  <c r="G1685" i="12"/>
  <c r="G1733" i="12"/>
  <c r="G1781" i="12"/>
  <c r="G1829" i="12"/>
  <c r="G1877" i="12"/>
  <c r="G1925" i="12"/>
  <c r="G1973" i="12"/>
  <c r="G2021" i="12"/>
  <c r="G2069" i="12"/>
  <c r="G2117" i="12"/>
  <c r="G2165" i="12"/>
  <c r="G2213" i="12"/>
  <c r="G2261" i="12"/>
  <c r="G2309" i="12"/>
  <c r="G2357" i="12"/>
  <c r="G2405" i="12"/>
  <c r="G2453" i="12"/>
  <c r="G1254" i="12"/>
  <c r="G1302" i="12"/>
  <c r="G1350" i="12"/>
  <c r="G1398" i="12"/>
  <c r="G1446" i="12"/>
  <c r="G1494" i="12"/>
  <c r="G1542" i="12"/>
  <c r="G1590" i="12"/>
  <c r="G1638" i="12"/>
  <c r="G1686" i="12"/>
  <c r="G1734" i="12"/>
  <c r="G1782" i="12"/>
  <c r="G1830" i="12"/>
  <c r="G1878" i="12"/>
  <c r="G1926" i="12"/>
  <c r="G1974" i="12"/>
  <c r="G2022" i="12"/>
  <c r="G2070" i="12"/>
  <c r="G2118" i="12"/>
  <c r="G2166" i="12"/>
  <c r="G2214" i="12"/>
  <c r="G2262" i="12"/>
  <c r="G2310" i="12"/>
  <c r="G2358" i="12"/>
  <c r="G2406" i="12"/>
  <c r="G2454" i="12"/>
  <c r="G1255" i="12"/>
  <c r="G1303" i="12"/>
  <c r="G1351" i="12"/>
  <c r="G1399" i="12"/>
  <c r="G1447" i="12"/>
  <c r="G1495" i="12"/>
  <c r="G1543" i="12"/>
  <c r="G1591" i="12"/>
  <c r="G1639" i="12"/>
  <c r="G1687" i="12"/>
  <c r="G1735" i="12"/>
  <c r="G1783" i="12"/>
  <c r="G1831" i="12"/>
  <c r="G1879" i="12"/>
  <c r="G1927" i="12"/>
  <c r="G1975" i="12"/>
  <c r="G2023" i="12"/>
  <c r="G2071" i="12"/>
  <c r="G2119" i="12"/>
  <c r="G2167" i="12"/>
  <c r="G2215" i="12"/>
  <c r="G2263" i="12"/>
  <c r="G2311" i="12"/>
  <c r="G2359" i="12"/>
  <c r="G2407" i="12"/>
  <c r="G2455" i="12"/>
  <c r="G1256" i="12"/>
  <c r="G1304" i="12"/>
  <c r="G1352" i="12"/>
  <c r="G1400" i="12"/>
  <c r="G1448" i="12"/>
  <c r="G1496" i="12"/>
  <c r="G1544" i="12"/>
  <c r="G1592" i="12"/>
  <c r="G1640" i="12"/>
  <c r="G1688" i="12"/>
  <c r="G1736" i="12"/>
  <c r="G1784" i="12"/>
  <c r="G1832" i="12"/>
  <c r="G1880" i="12"/>
  <c r="G1928" i="12"/>
  <c r="G1976" i="12"/>
  <c r="G2024" i="12"/>
  <c r="G2072" i="12"/>
  <c r="G2120" i="12"/>
  <c r="G2168" i="12"/>
  <c r="G2216" i="12"/>
  <c r="G2264" i="12"/>
  <c r="G2312" i="12"/>
  <c r="G2360" i="12"/>
  <c r="G2408" i="12"/>
  <c r="G2456" i="12"/>
  <c r="G1257" i="12"/>
  <c r="G1305" i="12"/>
  <c r="G1353" i="12"/>
  <c r="G1401" i="12"/>
  <c r="G1449" i="12"/>
  <c r="G1497" i="12"/>
  <c r="G1545" i="12"/>
  <c r="G1593" i="12"/>
  <c r="G1641" i="12"/>
  <c r="G1689" i="12"/>
  <c r="G1737" i="12"/>
  <c r="G1785" i="12"/>
  <c r="G1833" i="12"/>
  <c r="G1881" i="12"/>
  <c r="G1929" i="12"/>
  <c r="G1977" i="12"/>
  <c r="G2025" i="12"/>
  <c r="G2073" i="12"/>
  <c r="G2121" i="12"/>
  <c r="G2169" i="12"/>
  <c r="G2217" i="12"/>
  <c r="G2265" i="12"/>
  <c r="G2313" i="12"/>
  <c r="G2361" i="12"/>
  <c r="G2409" i="12"/>
  <c r="G2457" i="12"/>
  <c r="G1258" i="12"/>
  <c r="G1306" i="12"/>
  <c r="G1354" i="12"/>
  <c r="G1402" i="12"/>
  <c r="G1450" i="12"/>
  <c r="G1498" i="12"/>
  <c r="G1546" i="12"/>
  <c r="G1594" i="12"/>
  <c r="G1642" i="12"/>
  <c r="G1690" i="12"/>
  <c r="G1738" i="12"/>
  <c r="G1786" i="12"/>
  <c r="G1834" i="12"/>
  <c r="G1882" i="12"/>
  <c r="G1930" i="12"/>
  <c r="G1978" i="12"/>
  <c r="G2026" i="12"/>
  <c r="G2074" i="12"/>
  <c r="G2122" i="12"/>
  <c r="G2170" i="12"/>
  <c r="G2218" i="12"/>
  <c r="G2266" i="12"/>
  <c r="G2314" i="12"/>
  <c r="G2362" i="12"/>
  <c r="G2410" i="12"/>
  <c r="G2458" i="12"/>
  <c r="G1259" i="12"/>
  <c r="G1307" i="12"/>
  <c r="G1355" i="12"/>
  <c r="G1403" i="12"/>
  <c r="G1451" i="12"/>
  <c r="G1499" i="12"/>
  <c r="G1547" i="12"/>
  <c r="G1595" i="12"/>
  <c r="G1643" i="12"/>
  <c r="G1691" i="12"/>
  <c r="G1739" i="12"/>
  <c r="G1787" i="12"/>
  <c r="G1835" i="12"/>
  <c r="G1883" i="12"/>
  <c r="G1931" i="12"/>
  <c r="G1979" i="12"/>
  <c r="G2027" i="12"/>
  <c r="G2075" i="12"/>
  <c r="G2123" i="12"/>
  <c r="G2171" i="12"/>
  <c r="G2219" i="12"/>
  <c r="G2267" i="12"/>
  <c r="G2315" i="12"/>
  <c r="G2363" i="12"/>
  <c r="G2411" i="12"/>
  <c r="G2459" i="12"/>
  <c r="G1260" i="12"/>
  <c r="G1308" i="12"/>
  <c r="G1356" i="12"/>
  <c r="G1404" i="12"/>
  <c r="G1452" i="12"/>
  <c r="G1500" i="12"/>
  <c r="G1548" i="12"/>
  <c r="G1596" i="12"/>
  <c r="G1644" i="12"/>
  <c r="G1692" i="12"/>
  <c r="G1740" i="12"/>
  <c r="G1788" i="12"/>
  <c r="G1836" i="12"/>
  <c r="G1884" i="12"/>
  <c r="G1932" i="12"/>
  <c r="G1980" i="12"/>
  <c r="G2028" i="12"/>
  <c r="G2076" i="12"/>
  <c r="G2124" i="12"/>
  <c r="G2172" i="12"/>
  <c r="G2220" i="12"/>
  <c r="G2268" i="12"/>
  <c r="G2316" i="12"/>
  <c r="G2364" i="12"/>
  <c r="G2412" i="12"/>
  <c r="G2460" i="12"/>
  <c r="G1261" i="12"/>
  <c r="G1309" i="12"/>
  <c r="G1357" i="12"/>
  <c r="G1405" i="12"/>
  <c r="G1453" i="12"/>
  <c r="G1501" i="12"/>
  <c r="G1549" i="12"/>
  <c r="G1597" i="12"/>
  <c r="G1645" i="12"/>
  <c r="G1693" i="12"/>
  <c r="G1741" i="12"/>
  <c r="G1789" i="12"/>
  <c r="G1837" i="12"/>
  <c r="G1885" i="12"/>
  <c r="G1933" i="12"/>
  <c r="G1981" i="12"/>
  <c r="G2029" i="12"/>
  <c r="G2077" i="12"/>
  <c r="G2125" i="12"/>
  <c r="G2173" i="12"/>
  <c r="G2221" i="12"/>
  <c r="G2269" i="12"/>
  <c r="G2317" i="12"/>
  <c r="G2365" i="12"/>
  <c r="G2413" i="12"/>
  <c r="G2461" i="12"/>
  <c r="G1262" i="12"/>
  <c r="G1310" i="12"/>
  <c r="G1358" i="12"/>
  <c r="G1406" i="12"/>
  <c r="G1454" i="12"/>
  <c r="G1502" i="12"/>
  <c r="G1550" i="12"/>
  <c r="G1598" i="12"/>
  <c r="G1646" i="12"/>
  <c r="G1694" i="12"/>
  <c r="G1742" i="12"/>
  <c r="G1790" i="12"/>
  <c r="G1838" i="12"/>
  <c r="G1886" i="12"/>
  <c r="G1934" i="12"/>
  <c r="G1982" i="12"/>
  <c r="G2030" i="12"/>
  <c r="G2078" i="12"/>
  <c r="G2126" i="12"/>
  <c r="G2174" i="12"/>
  <c r="G2222" i="12"/>
  <c r="G2270" i="12"/>
  <c r="G2318" i="12"/>
  <c r="G2366" i="12"/>
  <c r="G2414" i="12"/>
  <c r="G2462" i="12"/>
  <c r="G1263" i="12"/>
  <c r="G1311" i="12"/>
  <c r="G1359" i="12"/>
  <c r="G1407" i="12"/>
  <c r="G1455" i="12"/>
  <c r="G1503" i="12"/>
  <c r="G1551" i="12"/>
  <c r="G1599" i="12"/>
  <c r="G1647" i="12"/>
  <c r="G1695" i="12"/>
  <c r="G1743" i="12"/>
  <c r="G1791" i="12"/>
  <c r="G1839" i="12"/>
  <c r="G1887" i="12"/>
  <c r="G1935" i="12"/>
  <c r="G1983" i="12"/>
  <c r="G2031" i="12"/>
  <c r="G2079" i="12"/>
  <c r="G2127" i="12"/>
  <c r="G2175" i="12"/>
  <c r="G2223" i="12"/>
  <c r="G2271" i="12"/>
  <c r="G2319" i="12"/>
  <c r="G2367" i="12"/>
  <c r="G2415" i="12"/>
  <c r="G2463" i="12"/>
  <c r="G1264" i="12"/>
  <c r="G1312" i="12"/>
  <c r="G1360" i="12"/>
  <c r="G1408" i="12"/>
  <c r="G1456" i="12"/>
  <c r="G1504" i="12"/>
  <c r="G1552" i="12"/>
  <c r="G1600" i="12"/>
  <c r="G1648" i="12"/>
  <c r="G1696" i="12"/>
  <c r="G1744" i="12"/>
  <c r="G1792" i="12"/>
  <c r="G1840" i="12"/>
  <c r="G1888" i="12"/>
  <c r="G1936" i="12"/>
  <c r="G1984" i="12"/>
  <c r="G2032" i="12"/>
  <c r="G2080" i="12"/>
  <c r="G2128" i="12"/>
  <c r="G2176" i="12"/>
  <c r="G2224" i="12"/>
  <c r="G2272" i="12"/>
  <c r="G2320" i="12"/>
  <c r="G2368" i="12"/>
  <c r="G2416" i="12"/>
  <c r="G2464" i="12"/>
  <c r="G1265" i="12"/>
  <c r="G1313" i="12"/>
  <c r="G1361" i="12"/>
  <c r="G1409" i="12"/>
  <c r="G1457" i="12"/>
  <c r="G1505" i="12"/>
  <c r="G1553" i="12"/>
  <c r="G1601" i="12"/>
  <c r="G1649" i="12"/>
  <c r="G1697" i="12"/>
  <c r="G1745" i="12"/>
  <c r="G1793" i="12"/>
  <c r="G1841" i="12"/>
  <c r="G1889" i="12"/>
  <c r="G1937" i="12"/>
  <c r="G1985" i="12"/>
  <c r="G2033" i="12"/>
  <c r="G2081" i="12"/>
  <c r="G2129" i="12"/>
  <c r="G2177" i="12"/>
  <c r="G2225" i="12"/>
  <c r="G2273" i="12"/>
  <c r="G2321" i="12"/>
  <c r="G2369" i="12"/>
  <c r="G2417" i="12"/>
  <c r="G2465" i="12"/>
  <c r="G1266" i="12"/>
  <c r="G1314" i="12"/>
  <c r="G1362" i="12"/>
  <c r="G1410" i="12"/>
  <c r="G1458" i="12"/>
  <c r="G1506" i="12"/>
  <c r="G1554" i="12"/>
  <c r="G1602" i="12"/>
  <c r="G1650" i="12"/>
  <c r="G1698" i="12"/>
  <c r="G1746" i="12"/>
  <c r="G1794" i="12"/>
  <c r="G1842" i="12"/>
  <c r="G1890" i="12"/>
  <c r="G1938" i="12"/>
  <c r="G1986" i="12"/>
  <c r="G2034" i="12"/>
  <c r="G2082" i="12"/>
  <c r="G2130" i="12"/>
  <c r="G2178" i="12"/>
  <c r="G2226" i="12"/>
  <c r="G2274" i="12"/>
  <c r="G2322" i="12"/>
  <c r="G2370" i="12"/>
  <c r="G2418" i="12"/>
  <c r="G2466" i="12"/>
  <c r="G1267" i="12"/>
  <c r="G1315" i="12"/>
  <c r="G1363" i="12"/>
  <c r="G1411" i="12"/>
  <c r="G1459" i="12"/>
  <c r="G1507" i="12"/>
  <c r="G1555" i="12"/>
  <c r="G1603" i="12"/>
  <c r="G1651" i="12"/>
  <c r="G1699" i="12"/>
  <c r="G1747" i="12"/>
  <c r="G1795" i="12"/>
  <c r="G1843" i="12"/>
  <c r="G1891" i="12"/>
  <c r="G1939" i="12"/>
  <c r="G1987" i="12"/>
  <c r="G2035" i="12"/>
  <c r="G2083" i="12"/>
  <c r="G2131" i="12"/>
  <c r="G2179" i="12"/>
  <c r="G2227" i="12"/>
  <c r="G2275" i="12"/>
  <c r="G2323" i="12"/>
  <c r="G2371" i="12"/>
  <c r="G2419" i="12"/>
  <c r="G2467" i="12"/>
  <c r="G1268" i="12"/>
  <c r="G1316" i="12"/>
  <c r="G1364" i="12"/>
  <c r="G1412" i="12"/>
  <c r="G1460" i="12"/>
  <c r="G1508" i="12"/>
  <c r="G1556" i="12"/>
  <c r="G1604" i="12"/>
  <c r="G1652" i="12"/>
  <c r="G1700" i="12"/>
  <c r="G1748" i="12"/>
  <c r="G1796" i="12"/>
  <c r="G1844" i="12"/>
  <c r="G1892" i="12"/>
  <c r="G1940" i="12"/>
  <c r="G1988" i="12"/>
  <c r="G2036" i="12"/>
  <c r="G2084" i="12"/>
  <c r="G2132" i="12"/>
  <c r="G2180" i="12"/>
  <c r="G2228" i="12"/>
  <c r="G2276" i="12"/>
  <c r="G2324" i="12"/>
  <c r="G2372" i="12"/>
  <c r="G2420" i="12"/>
  <c r="G2468" i="12"/>
  <c r="G1269" i="12"/>
  <c r="G1317" i="12"/>
  <c r="G1365" i="12"/>
  <c r="G1413" i="12"/>
  <c r="G1461" i="12"/>
  <c r="G1509" i="12"/>
  <c r="G1557" i="12"/>
  <c r="G1605" i="12"/>
  <c r="G1653" i="12"/>
  <c r="G1701" i="12"/>
  <c r="G1749" i="12"/>
  <c r="G1797" i="12"/>
  <c r="G1845" i="12"/>
  <c r="G1893" i="12"/>
  <c r="G1941" i="12"/>
  <c r="G1989" i="12"/>
  <c r="G2037" i="12"/>
  <c r="G2085" i="12"/>
  <c r="G2133" i="12"/>
  <c r="G2181" i="12"/>
  <c r="G2229" i="12"/>
  <c r="G2277" i="12"/>
  <c r="G2325" i="12"/>
  <c r="G2373" i="12"/>
  <c r="G2421" i="12"/>
  <c r="G2469" i="12"/>
  <c r="G1270" i="12"/>
  <c r="G1318" i="12"/>
  <c r="G1366" i="12"/>
  <c r="G1414" i="12"/>
  <c r="G1462" i="12"/>
  <c r="G1510" i="12"/>
  <c r="G1558" i="12"/>
  <c r="G1606" i="12"/>
  <c r="G1654" i="12"/>
  <c r="G1702" i="12"/>
  <c r="G1750" i="12"/>
  <c r="G1798" i="12"/>
  <c r="G1846" i="12"/>
  <c r="G1894" i="12"/>
  <c r="G1942" i="12"/>
  <c r="G1990" i="12"/>
  <c r="G2038" i="12"/>
  <c r="G2086" i="12"/>
  <c r="G2134" i="12"/>
  <c r="G2182" i="12"/>
  <c r="G2230" i="12"/>
  <c r="G2278" i="12"/>
  <c r="G2326" i="12"/>
  <c r="G2374" i="12"/>
  <c r="G2422" i="12"/>
  <c r="G2470" i="12"/>
  <c r="G1271" i="12"/>
  <c r="G1319" i="12"/>
  <c r="G1367" i="12"/>
  <c r="G1415" i="12"/>
  <c r="G1463" i="12"/>
  <c r="G1511" i="12"/>
  <c r="G1559" i="12"/>
  <c r="G1607" i="12"/>
  <c r="G1655" i="12"/>
  <c r="G1703" i="12"/>
  <c r="G1751" i="12"/>
  <c r="G1799" i="12"/>
  <c r="G1847" i="12"/>
  <c r="G1895" i="12"/>
  <c r="G1943" i="12"/>
  <c r="G1991" i="12"/>
  <c r="G2039" i="12"/>
  <c r="G2087" i="12"/>
  <c r="G2135" i="12"/>
  <c r="G2183" i="12"/>
  <c r="G2231" i="12"/>
  <c r="G2279" i="12"/>
  <c r="G2327" i="12"/>
  <c r="G2375" i="12"/>
  <c r="G2423" i="12"/>
  <c r="G2471" i="12"/>
  <c r="G1272" i="12"/>
  <c r="G1320" i="12"/>
  <c r="G1368" i="12"/>
  <c r="G1416" i="12"/>
  <c r="G1464" i="12"/>
  <c r="G1512" i="12"/>
  <c r="G1560" i="12"/>
  <c r="G1608" i="12"/>
  <c r="G1656" i="12"/>
  <c r="G1704" i="12"/>
  <c r="G1752" i="12"/>
  <c r="G1800" i="12"/>
  <c r="G1848" i="12"/>
  <c r="G1896" i="12"/>
  <c r="G1944" i="12"/>
  <c r="G1992" i="12"/>
  <c r="G2040" i="12"/>
  <c r="G2088" i="12"/>
  <c r="G2136" i="12"/>
  <c r="G2184" i="12"/>
  <c r="G2232" i="12"/>
  <c r="G2280" i="12"/>
  <c r="G2328" i="12"/>
  <c r="G2376" i="12"/>
  <c r="G2424" i="12"/>
  <c r="G2472" i="12"/>
  <c r="G1273" i="12"/>
  <c r="G1321" i="12"/>
  <c r="G1369" i="12"/>
  <c r="G1417" i="12"/>
  <c r="G1465" i="12"/>
  <c r="G1513" i="12"/>
  <c r="G1561" i="12"/>
  <c r="G1609" i="12"/>
  <c r="G1657" i="12"/>
  <c r="G1705" i="12"/>
  <c r="G1753" i="12"/>
  <c r="G1801" i="12"/>
  <c r="G1849" i="12"/>
  <c r="G1897" i="12"/>
  <c r="G1945" i="12"/>
  <c r="G1993" i="12"/>
  <c r="G2041" i="12"/>
  <c r="G2089" i="12"/>
  <c r="G2137" i="12"/>
  <c r="G2185" i="12"/>
  <c r="G2233" i="12"/>
  <c r="G2281" i="12"/>
  <c r="G2329" i="12"/>
  <c r="G2377" i="12"/>
  <c r="G2425" i="12"/>
  <c r="G2473" i="12"/>
  <c r="G1274" i="12"/>
  <c r="G1322" i="12"/>
  <c r="G1370" i="12"/>
  <c r="G1418" i="12"/>
  <c r="G1466" i="12"/>
  <c r="G1514" i="12"/>
  <c r="G1562" i="12"/>
  <c r="G1610" i="12"/>
  <c r="G1658" i="12"/>
  <c r="G1706" i="12"/>
  <c r="G1754" i="12"/>
  <c r="G1802" i="12"/>
  <c r="G1850" i="12"/>
  <c r="G1898" i="12"/>
  <c r="G1946" i="12"/>
  <c r="G1994" i="12"/>
  <c r="G2042" i="12"/>
  <c r="G2090" i="12"/>
  <c r="G2138" i="12"/>
  <c r="G2186" i="12"/>
  <c r="G2234" i="12"/>
  <c r="G2282" i="12"/>
  <c r="G2330" i="12"/>
  <c r="G2378" i="12"/>
  <c r="G2426" i="12"/>
  <c r="G2474" i="12"/>
  <c r="G1275" i="12"/>
  <c r="G1323" i="12"/>
  <c r="G1371" i="12"/>
  <c r="G1419" i="12"/>
  <c r="G1467" i="12"/>
  <c r="G1515" i="12"/>
  <c r="G1563" i="12"/>
  <c r="G1611" i="12"/>
  <c r="G1659" i="12"/>
  <c r="G1707" i="12"/>
  <c r="G1755" i="12"/>
  <c r="G1803" i="12"/>
  <c r="G1851" i="12"/>
  <c r="G1899" i="12"/>
  <c r="G1947" i="12"/>
  <c r="G1995" i="12"/>
  <c r="G2043" i="12"/>
  <c r="G2091" i="12"/>
  <c r="G2139" i="12"/>
  <c r="G2187" i="12"/>
  <c r="G2235" i="12"/>
  <c r="G2283" i="12"/>
  <c r="G2331" i="12"/>
  <c r="G2379" i="12"/>
  <c r="G2427" i="12"/>
  <c r="G2475" i="12"/>
  <c r="G1276" i="12"/>
  <c r="G1324" i="12"/>
  <c r="G1372" i="12"/>
  <c r="G1420" i="12"/>
  <c r="G1468" i="12"/>
  <c r="G1516" i="12"/>
  <c r="G1564" i="12"/>
  <c r="G1612" i="12"/>
  <c r="G1660" i="12"/>
  <c r="G1708" i="12"/>
  <c r="G1756" i="12"/>
  <c r="G1804" i="12"/>
  <c r="G1852" i="12"/>
  <c r="G1900" i="12"/>
  <c r="G1948" i="12"/>
  <c r="G1996" i="12"/>
  <c r="G2044" i="12"/>
  <c r="G2092" i="12"/>
  <c r="G2140" i="12"/>
  <c r="G2188" i="12"/>
  <c r="G2236" i="12"/>
  <c r="G2284" i="12"/>
  <c r="G2332" i="12"/>
  <c r="G2380" i="12"/>
  <c r="G2428" i="12"/>
  <c r="G2476" i="12"/>
  <c r="G1277" i="12"/>
  <c r="G1325" i="12"/>
  <c r="G1373" i="12"/>
  <c r="G1421" i="12"/>
  <c r="G1469" i="12"/>
  <c r="G1517" i="12"/>
  <c r="G1565" i="12"/>
  <c r="G1613" i="12"/>
  <c r="G1661" i="12"/>
  <c r="G1709" i="12"/>
  <c r="G1757" i="12"/>
  <c r="G1805" i="12"/>
  <c r="G1853" i="12"/>
  <c r="G1901" i="12"/>
  <c r="G1949" i="12"/>
  <c r="G1997" i="12"/>
  <c r="G2045" i="12"/>
  <c r="G2093" i="12"/>
  <c r="G2141" i="12"/>
  <c r="G2189" i="12"/>
  <c r="G2237" i="12"/>
  <c r="G2285" i="12"/>
  <c r="G2333" i="12"/>
  <c r="G2381" i="12"/>
  <c r="G2429" i="12"/>
  <c r="G2477" i="12"/>
  <c r="G1278" i="12"/>
  <c r="G1326" i="12"/>
  <c r="G1374" i="12"/>
  <c r="G1422" i="12"/>
  <c r="G1470" i="12"/>
  <c r="G1518" i="12"/>
  <c r="G1566" i="12"/>
  <c r="G1614" i="12"/>
  <c r="G1662" i="12"/>
  <c r="G1710" i="12"/>
  <c r="G1758" i="12"/>
  <c r="G1806" i="12"/>
  <c r="G1854" i="12"/>
  <c r="G1902" i="12"/>
  <c r="G1950" i="12"/>
  <c r="G1998" i="12"/>
  <c r="G2046" i="12"/>
  <c r="G2094" i="12"/>
  <c r="G2142" i="12"/>
  <c r="G2190" i="12"/>
  <c r="G2238" i="12"/>
  <c r="G2286" i="12"/>
  <c r="G2334" i="12"/>
  <c r="G2382" i="12"/>
  <c r="G2430" i="12"/>
  <c r="G2478" i="12"/>
  <c r="G1279" i="12"/>
  <c r="G1327" i="12"/>
  <c r="G1375" i="12"/>
  <c r="G1423" i="12"/>
  <c r="G1471" i="12"/>
  <c r="G1519" i="12"/>
  <c r="G1567" i="12"/>
  <c r="G1615" i="12"/>
  <c r="G1663" i="12"/>
  <c r="G1711" i="12"/>
  <c r="G1759" i="12"/>
  <c r="G1807" i="12"/>
  <c r="G1855" i="12"/>
  <c r="G1903" i="12"/>
  <c r="G1951" i="12"/>
  <c r="G1999" i="12"/>
  <c r="G2047" i="12"/>
  <c r="G2095" i="12"/>
  <c r="G2143" i="12"/>
  <c r="G2191" i="12"/>
  <c r="G2239" i="12"/>
  <c r="G2287" i="12"/>
  <c r="G2335" i="12"/>
  <c r="G2383" i="12"/>
  <c r="G2431" i="12"/>
  <c r="G2479" i="12"/>
  <c r="G1280" i="12"/>
  <c r="G1328" i="12"/>
  <c r="G1376" i="12"/>
  <c r="G1424" i="12"/>
  <c r="G1472" i="12"/>
  <c r="G1520" i="12"/>
  <c r="G1568" i="12"/>
  <c r="G1616" i="12"/>
  <c r="G1664" i="12"/>
  <c r="G1712" i="12"/>
  <c r="G1760" i="12"/>
  <c r="G1808" i="12"/>
  <c r="G1856" i="12"/>
  <c r="G1904" i="12"/>
  <c r="G1952" i="12"/>
  <c r="G2000" i="12"/>
  <c r="G2048" i="12"/>
  <c r="G2096" i="12"/>
  <c r="G2144" i="12"/>
  <c r="G2192" i="12"/>
  <c r="G2240" i="12"/>
  <c r="G2288" i="12"/>
  <c r="G2336" i="12"/>
  <c r="G2384" i="12"/>
  <c r="G2432" i="12"/>
  <c r="G2480" i="12"/>
  <c r="G1281" i="12"/>
  <c r="G1329" i="12"/>
  <c r="G1377" i="12"/>
  <c r="G1425" i="12"/>
  <c r="G1473" i="12"/>
  <c r="G1521" i="12"/>
  <c r="G1569" i="12"/>
  <c r="G1617" i="12"/>
  <c r="G1665" i="12"/>
  <c r="G1713" i="12"/>
  <c r="G1761" i="12"/>
  <c r="G1809" i="12"/>
  <c r="G1857" i="12"/>
  <c r="G1905" i="12"/>
  <c r="G1953" i="12"/>
  <c r="G2001" i="12"/>
  <c r="G2049" i="12"/>
  <c r="G2097" i="12"/>
  <c r="G2145" i="12"/>
  <c r="G2193" i="12"/>
  <c r="G2241" i="12"/>
  <c r="G2289" i="12"/>
  <c r="G2337" i="12"/>
  <c r="G2385" i="12"/>
  <c r="G2433" i="12"/>
  <c r="G2481" i="12"/>
  <c r="G1282" i="12"/>
  <c r="G1330" i="12"/>
  <c r="G1378" i="12"/>
  <c r="G1426" i="12"/>
  <c r="G1474" i="12"/>
  <c r="G1522" i="12"/>
  <c r="G1570" i="12"/>
  <c r="G1618" i="12"/>
  <c r="G1666" i="12"/>
  <c r="G1714" i="12"/>
  <c r="G1762" i="12"/>
  <c r="G1810" i="12"/>
  <c r="G1858" i="12"/>
  <c r="G1906" i="12"/>
  <c r="G1954" i="12"/>
  <c r="G2002" i="12"/>
  <c r="G2050" i="12"/>
  <c r="G2098" i="12"/>
  <c r="G2146" i="12"/>
  <c r="G2194" i="12"/>
  <c r="G2242" i="12"/>
  <c r="G2290" i="12"/>
  <c r="G2338" i="12"/>
  <c r="G2386" i="12"/>
  <c r="G2434" i="12"/>
  <c r="G2482" i="12"/>
  <c r="G1283" i="12"/>
  <c r="G1331" i="12"/>
  <c r="G1379" i="12"/>
  <c r="G1427" i="12"/>
  <c r="G1475" i="12"/>
  <c r="G1523" i="12"/>
  <c r="G1571" i="12"/>
  <c r="G1619" i="12"/>
  <c r="G1667" i="12"/>
  <c r="G1715" i="12"/>
  <c r="G1763" i="12"/>
  <c r="G1811" i="12"/>
  <c r="G1859" i="12"/>
  <c r="G1907" i="12"/>
  <c r="G1955" i="12"/>
  <c r="G2003" i="12"/>
  <c r="G2051" i="12"/>
  <c r="G2099" i="12"/>
  <c r="G2147" i="12"/>
  <c r="G2195" i="12"/>
  <c r="G2243" i="12"/>
  <c r="G2291" i="12"/>
  <c r="G2339" i="12"/>
  <c r="G2387" i="12"/>
  <c r="G2435" i="12"/>
  <c r="G2483" i="12"/>
  <c r="G1284" i="12"/>
  <c r="G1332" i="12"/>
  <c r="G1380" i="12"/>
  <c r="G1428" i="12"/>
  <c r="G1476" i="12"/>
  <c r="G1524" i="12"/>
  <c r="G1572" i="12"/>
  <c r="G1620" i="12"/>
  <c r="G1668" i="12"/>
  <c r="G1716" i="12"/>
  <c r="G1764" i="12"/>
  <c r="G1812" i="12"/>
  <c r="G1860" i="12"/>
  <c r="G1908" i="12"/>
  <c r="G1956" i="12"/>
  <c r="G2004" i="12"/>
  <c r="G2052" i="12"/>
  <c r="G2100" i="12"/>
  <c r="G2148" i="12"/>
  <c r="G2196" i="12"/>
  <c r="G2244" i="12"/>
  <c r="G2292" i="12"/>
  <c r="G2340" i="12"/>
  <c r="G2388" i="12"/>
  <c r="G2436" i="12"/>
  <c r="G2484" i="12"/>
  <c r="G1285" i="12"/>
  <c r="G1333" i="12"/>
  <c r="G1381" i="12"/>
  <c r="G1429" i="12"/>
  <c r="G1477" i="12"/>
  <c r="G1525" i="12"/>
  <c r="G1573" i="12"/>
  <c r="G1621" i="12"/>
  <c r="G1669" i="12"/>
  <c r="G1717" i="12"/>
  <c r="G1765" i="12"/>
  <c r="G1813" i="12"/>
  <c r="G1861" i="12"/>
  <c r="G1909" i="12"/>
  <c r="G1957" i="12"/>
  <c r="G2005" i="12"/>
  <c r="G2053" i="12"/>
  <c r="G2101" i="12"/>
  <c r="G2149" i="12"/>
  <c r="G2197" i="12"/>
  <c r="G2245" i="12"/>
  <c r="G2293" i="12"/>
  <c r="G2341" i="12"/>
  <c r="G2389" i="12"/>
  <c r="G2437" i="12"/>
  <c r="G2485" i="12"/>
  <c r="G1286" i="12"/>
  <c r="G1334" i="12"/>
  <c r="G1382" i="12"/>
  <c r="G1430" i="12"/>
  <c r="G1478" i="12"/>
  <c r="G1526" i="12"/>
  <c r="G1574" i="12"/>
  <c r="G1622" i="12"/>
  <c r="G1670" i="12"/>
  <c r="G1718" i="12"/>
  <c r="G1766" i="12"/>
  <c r="G1814" i="12"/>
  <c r="G1862" i="12"/>
  <c r="G1910" i="12"/>
  <c r="G1958" i="12"/>
  <c r="G2006" i="12"/>
  <c r="G2054" i="12"/>
  <c r="G2102" i="12"/>
  <c r="G2150" i="12"/>
  <c r="G2198" i="12"/>
  <c r="G2246" i="12"/>
  <c r="G2294" i="12"/>
  <c r="G2342" i="12"/>
  <c r="G2390" i="12"/>
  <c r="G2438" i="12"/>
  <c r="G2486" i="12"/>
  <c r="G1287" i="12"/>
  <c r="G1335" i="12"/>
  <c r="G1383" i="12"/>
  <c r="G1431" i="12"/>
  <c r="G1479" i="12"/>
  <c r="G1527" i="12"/>
  <c r="G1575" i="12"/>
  <c r="G1623" i="12"/>
  <c r="G1671" i="12"/>
  <c r="G1719" i="12"/>
  <c r="G1767" i="12"/>
  <c r="G1815" i="12"/>
  <c r="G1863" i="12"/>
  <c r="G1911" i="12"/>
  <c r="G1959" i="12"/>
  <c r="G2007" i="12"/>
  <c r="G2055" i="12"/>
  <c r="G2103" i="12"/>
  <c r="G2151" i="12"/>
  <c r="G2199" i="12"/>
  <c r="G2247" i="12"/>
  <c r="G2295" i="12"/>
  <c r="G2343" i="12"/>
  <c r="G2391" i="12"/>
  <c r="G2439" i="12"/>
  <c r="G2487" i="12"/>
  <c r="G1288" i="12"/>
  <c r="G1336" i="12"/>
  <c r="G1384" i="12"/>
  <c r="G1432" i="12"/>
  <c r="G1480" i="12"/>
  <c r="G1528" i="12"/>
  <c r="G1576" i="12"/>
  <c r="G1624" i="12"/>
  <c r="G1672" i="12"/>
  <c r="G1720" i="12"/>
  <c r="G1768" i="12"/>
  <c r="G1816" i="12"/>
  <c r="G1864" i="12"/>
  <c r="G1912" i="12"/>
  <c r="G1960" i="12"/>
  <c r="G2008" i="12"/>
  <c r="G2056" i="12"/>
  <c r="G2104" i="12"/>
  <c r="G2152" i="12"/>
  <c r="G2200" i="12"/>
  <c r="G2248" i="12"/>
  <c r="G2296" i="12"/>
  <c r="G2344" i="12"/>
  <c r="G2392" i="12"/>
  <c r="G2440" i="12"/>
  <c r="G2488" i="12"/>
  <c r="G1289" i="12"/>
  <c r="G1337" i="12"/>
  <c r="G1385" i="12"/>
  <c r="G1433" i="12"/>
  <c r="G1481" i="12"/>
  <c r="G1529" i="12"/>
  <c r="G1577" i="12"/>
  <c r="G1625" i="12"/>
  <c r="G1673" i="12"/>
  <c r="G1721" i="12"/>
  <c r="G1769" i="12"/>
  <c r="G1817" i="12"/>
  <c r="G1865" i="12"/>
  <c r="G1913" i="12"/>
  <c r="G1961" i="12"/>
  <c r="G2009" i="12"/>
  <c r="G2057" i="12"/>
  <c r="G2105" i="12"/>
  <c r="G2153" i="12"/>
  <c r="G2201" i="12"/>
  <c r="G2249" i="12"/>
  <c r="G2297" i="12"/>
  <c r="G2345" i="12"/>
  <c r="G2393" i="12"/>
  <c r="G2441" i="12"/>
  <c r="G2489" i="12"/>
  <c r="G1290" i="12"/>
  <c r="G1338" i="12"/>
  <c r="G1386" i="12"/>
  <c r="G1434" i="12"/>
  <c r="G1482" i="12"/>
  <c r="G1530" i="12"/>
  <c r="G1578" i="12"/>
  <c r="G1626" i="12"/>
  <c r="G1674" i="12"/>
  <c r="G1722" i="12"/>
  <c r="G1770" i="12"/>
  <c r="G1818" i="12"/>
  <c r="G1866" i="12"/>
  <c r="G1914" i="12"/>
  <c r="G1962" i="12"/>
  <c r="G2010" i="12"/>
  <c r="G2058" i="12"/>
  <c r="G2106" i="12"/>
  <c r="G2154" i="12"/>
  <c r="G2202" i="12"/>
  <c r="G2250" i="12"/>
  <c r="G2298" i="12"/>
  <c r="G2346" i="12"/>
  <c r="G2394" i="12"/>
  <c r="G2442" i="12"/>
  <c r="G2490" i="12"/>
  <c r="G1291" i="12"/>
  <c r="G1339" i="12"/>
  <c r="G1387" i="12"/>
  <c r="G1435" i="12"/>
  <c r="G1483" i="12"/>
  <c r="G1531" i="12"/>
  <c r="G1579" i="12"/>
  <c r="G1627" i="12"/>
  <c r="G1675" i="12"/>
  <c r="G1723" i="12"/>
  <c r="G1771" i="12"/>
  <c r="G1819" i="12"/>
  <c r="G1867" i="12"/>
  <c r="G1915" i="12"/>
  <c r="G1963" i="12"/>
  <c r="G2011" i="12"/>
  <c r="G2059" i="12"/>
  <c r="G2107" i="12"/>
  <c r="G2155" i="12"/>
  <c r="G2203" i="12"/>
  <c r="G2251" i="12"/>
  <c r="G2299" i="12"/>
  <c r="G2347" i="12"/>
  <c r="G2395" i="12"/>
  <c r="G2443" i="12"/>
  <c r="G2491" i="12"/>
  <c r="G1292" i="12"/>
  <c r="G1340" i="12"/>
  <c r="G1388" i="12"/>
  <c r="G1436" i="12"/>
  <c r="G1484" i="12"/>
  <c r="G1532" i="12"/>
  <c r="G1580" i="12"/>
  <c r="G1628" i="12"/>
  <c r="G1676" i="12"/>
  <c r="G1724" i="12"/>
  <c r="G1772" i="12"/>
  <c r="G1820" i="12"/>
  <c r="G1868" i="12"/>
  <c r="G1916" i="12"/>
  <c r="G1964" i="12"/>
  <c r="G2012" i="12"/>
  <c r="G2060" i="12"/>
  <c r="G2108" i="12"/>
  <c r="G2156" i="12"/>
  <c r="G2204" i="12"/>
  <c r="G2252" i="12"/>
  <c r="G2300" i="12"/>
  <c r="G2348" i="12"/>
  <c r="G2396" i="12"/>
  <c r="G2444" i="12"/>
  <c r="G2492" i="12"/>
  <c r="G1293" i="12"/>
  <c r="G1341" i="12"/>
  <c r="G1389" i="12"/>
  <c r="G1437" i="12"/>
  <c r="G1485" i="12"/>
  <c r="G1533" i="12"/>
  <c r="G1581" i="12"/>
  <c r="G1629" i="12"/>
  <c r="G1677" i="12"/>
  <c r="G1725" i="12"/>
  <c r="G1773" i="12"/>
  <c r="G1821" i="12"/>
  <c r="G1869" i="12"/>
  <c r="G1917" i="12"/>
  <c r="G1965" i="12"/>
  <c r="G2013" i="12"/>
  <c r="G2061" i="12"/>
  <c r="G2109" i="12"/>
  <c r="G2157" i="12"/>
  <c r="G2205" i="12"/>
  <c r="G2253" i="12"/>
  <c r="G2301" i="12"/>
  <c r="G2349" i="12"/>
  <c r="G2397" i="12"/>
  <c r="G2445" i="12"/>
  <c r="G2493" i="12"/>
  <c r="G1294" i="12"/>
  <c r="G1342" i="12"/>
  <c r="G1390" i="12"/>
  <c r="G1438" i="12"/>
  <c r="G1486" i="12"/>
  <c r="G1534" i="12"/>
  <c r="G1582" i="12"/>
  <c r="G1630" i="12"/>
  <c r="G1678" i="12"/>
  <c r="G1726" i="12"/>
  <c r="G1774" i="12"/>
  <c r="G1822" i="12"/>
  <c r="G1870" i="12"/>
  <c r="G1918" i="12"/>
  <c r="G1966" i="12"/>
  <c r="G2014" i="12"/>
  <c r="G2062" i="12"/>
  <c r="G2110" i="12"/>
  <c r="G2158" i="12"/>
  <c r="G2206" i="12"/>
  <c r="G2254" i="12"/>
  <c r="G2302" i="12"/>
  <c r="G2350" i="12"/>
  <c r="G2398" i="12"/>
  <c r="G2446" i="12"/>
  <c r="G2494" i="12"/>
  <c r="G1295" i="12"/>
  <c r="G1343" i="12"/>
  <c r="G1391" i="12"/>
  <c r="G1439" i="12"/>
  <c r="G1487" i="12"/>
  <c r="G1535" i="12"/>
  <c r="G1583" i="12"/>
  <c r="G1631" i="12"/>
  <c r="G1679" i="12"/>
  <c r="G1727" i="12"/>
  <c r="G1775" i="12"/>
  <c r="G1823" i="12"/>
  <c r="G1871" i="12"/>
  <c r="G1919" i="12"/>
  <c r="G1967" i="12"/>
  <c r="G2015" i="12"/>
  <c r="G2063" i="12"/>
  <c r="G2111" i="12"/>
  <c r="G2159" i="12"/>
  <c r="G2207" i="12"/>
  <c r="G2255" i="12"/>
  <c r="G2303" i="12"/>
  <c r="G2351" i="12"/>
  <c r="G2399" i="12"/>
  <c r="G2447" i="12"/>
  <c r="G2495" i="12"/>
  <c r="G1296" i="12"/>
  <c r="G1344" i="12"/>
  <c r="G1392" i="12"/>
  <c r="G1440" i="12"/>
  <c r="G1488" i="12"/>
  <c r="G1536" i="12"/>
  <c r="G1584" i="12"/>
  <c r="G1632" i="12"/>
  <c r="G1680" i="12"/>
  <c r="G1728" i="12"/>
  <c r="G1776" i="12"/>
  <c r="G1824" i="12"/>
  <c r="G1872" i="12"/>
  <c r="G1920" i="12"/>
  <c r="G1968" i="12"/>
  <c r="G2016" i="12"/>
  <c r="G2064" i="12"/>
  <c r="G2112" i="12"/>
  <c r="G2160" i="12"/>
  <c r="G2208" i="12"/>
  <c r="G2256" i="12"/>
  <c r="G2304" i="12"/>
  <c r="G2352" i="12"/>
  <c r="G2400" i="12"/>
  <c r="G2448" i="12"/>
  <c r="G2496" i="12"/>
  <c r="G1297" i="12"/>
  <c r="G1345" i="12"/>
  <c r="G1393" i="12"/>
  <c r="G1441" i="12"/>
  <c r="G1489" i="12"/>
  <c r="G1537" i="12"/>
  <c r="G1585" i="12"/>
  <c r="G1633" i="12"/>
  <c r="G1681" i="12"/>
  <c r="G1729" i="12"/>
  <c r="G1777" i="12"/>
  <c r="G1825" i="12"/>
  <c r="G1873" i="12"/>
  <c r="G1921" i="12"/>
  <c r="G1969" i="12"/>
  <c r="G2017" i="12"/>
  <c r="G2065" i="12"/>
  <c r="G2113" i="12"/>
  <c r="G2161" i="12"/>
  <c r="G2209" i="12"/>
  <c r="G2257" i="12"/>
  <c r="G2305" i="12"/>
  <c r="G2353" i="12"/>
  <c r="G2401" i="12"/>
  <c r="G2449" i="12"/>
  <c r="G2497" i="12"/>
  <c r="G1298" i="12"/>
  <c r="G1346" i="12"/>
  <c r="G1394" i="12"/>
  <c r="G1442" i="12"/>
  <c r="G1490" i="12"/>
  <c r="G1538" i="12"/>
  <c r="G1586" i="12"/>
  <c r="G1634" i="12"/>
  <c r="G1682" i="12"/>
  <c r="G1730" i="12"/>
  <c r="G1778" i="12"/>
  <c r="G1826" i="12"/>
  <c r="G1874" i="12"/>
  <c r="G1922" i="12"/>
  <c r="G1970" i="12"/>
  <c r="G2018" i="12"/>
  <c r="G2066" i="12"/>
  <c r="G2114" i="12"/>
  <c r="G2162" i="12"/>
  <c r="G2210" i="12"/>
  <c r="G2258" i="12"/>
  <c r="G2306" i="12"/>
  <c r="G2354" i="12"/>
  <c r="G2402" i="12"/>
  <c r="G2450" i="12"/>
  <c r="G2498" i="12"/>
  <c r="G1299" i="12"/>
  <c r="G1347" i="12"/>
  <c r="G1395" i="12"/>
  <c r="G1443" i="12"/>
  <c r="G1491" i="12"/>
  <c r="G1539" i="12"/>
  <c r="G1587" i="12"/>
  <c r="G1635" i="12"/>
  <c r="G1683" i="12"/>
  <c r="G1731" i="12"/>
  <c r="G1779" i="12"/>
  <c r="G1827" i="12"/>
  <c r="G1875" i="12"/>
  <c r="G1923" i="12"/>
  <c r="G1971" i="12"/>
  <c r="G2019" i="12"/>
  <c r="G2067" i="12"/>
  <c r="G2115" i="12"/>
  <c r="G2163" i="12"/>
  <c r="G2211" i="12"/>
  <c r="G2259" i="12"/>
  <c r="G2307" i="12"/>
  <c r="G2355" i="12"/>
  <c r="G2403" i="12"/>
  <c r="G2451" i="12"/>
  <c r="G2499" i="12"/>
  <c r="E52" i="12"/>
  <c r="E5" i="12"/>
  <c r="E53" i="12" s="1"/>
  <c r="G4" i="12"/>
  <c r="G52" i="12"/>
  <c r="G100" i="12"/>
  <c r="G148" i="12"/>
  <c r="G196" i="12"/>
  <c r="G244" i="12"/>
  <c r="G292" i="12"/>
  <c r="G340" i="12"/>
  <c r="G388" i="12"/>
  <c r="G436" i="12"/>
  <c r="G484" i="12"/>
  <c r="G532" i="12"/>
  <c r="G580" i="12"/>
  <c r="G628" i="12"/>
  <c r="G676" i="12"/>
  <c r="G724" i="12"/>
  <c r="G772" i="12"/>
  <c r="G820" i="12"/>
  <c r="G868" i="12"/>
  <c r="G916" i="12"/>
  <c r="G964" i="12"/>
  <c r="G1012" i="12"/>
  <c r="G1060" i="12"/>
  <c r="G1108" i="12"/>
  <c r="G1156" i="12"/>
  <c r="G1204" i="12"/>
  <c r="G5" i="12"/>
  <c r="G53" i="12"/>
  <c r="G101" i="12"/>
  <c r="G149" i="12"/>
  <c r="G197" i="12"/>
  <c r="G245" i="12"/>
  <c r="G293" i="12"/>
  <c r="G341" i="12"/>
  <c r="G389" i="12"/>
  <c r="G437" i="12"/>
  <c r="G485" i="12"/>
  <c r="G533" i="12"/>
  <c r="G581" i="12"/>
  <c r="G629" i="12"/>
  <c r="G677" i="12"/>
  <c r="G725" i="12"/>
  <c r="G773" i="12"/>
  <c r="G821" i="12"/>
  <c r="G869" i="12"/>
  <c r="G917" i="12"/>
  <c r="G965" i="12"/>
  <c r="G1013" i="12"/>
  <c r="G1061" i="12"/>
  <c r="G1109" i="12"/>
  <c r="G1157" i="12"/>
  <c r="G1205" i="12"/>
  <c r="G6" i="12"/>
  <c r="G54" i="12"/>
  <c r="G102" i="12"/>
  <c r="G150" i="12"/>
  <c r="G198" i="12"/>
  <c r="G246" i="12"/>
  <c r="G294" i="12"/>
  <c r="G342" i="12"/>
  <c r="G390" i="12"/>
  <c r="G438" i="12"/>
  <c r="G486" i="12"/>
  <c r="G534" i="12"/>
  <c r="G582" i="12"/>
  <c r="G630" i="12"/>
  <c r="G678" i="12"/>
  <c r="G726" i="12"/>
  <c r="G774" i="12"/>
  <c r="G822" i="12"/>
  <c r="G870" i="12"/>
  <c r="G918" i="12"/>
  <c r="G966" i="12"/>
  <c r="G1014" i="12"/>
  <c r="G1062" i="12"/>
  <c r="G1110" i="12"/>
  <c r="G1158" i="12"/>
  <c r="G1206" i="12"/>
  <c r="G7" i="12"/>
  <c r="G55" i="12"/>
  <c r="G103" i="12"/>
  <c r="G151" i="12"/>
  <c r="G199" i="12"/>
  <c r="G247" i="12"/>
  <c r="G295" i="12"/>
  <c r="G343" i="12"/>
  <c r="G391" i="12"/>
  <c r="G439" i="12"/>
  <c r="G487" i="12"/>
  <c r="G535" i="12"/>
  <c r="G583" i="12"/>
  <c r="G631" i="12"/>
  <c r="G679" i="12"/>
  <c r="G727" i="12"/>
  <c r="G775" i="12"/>
  <c r="G823" i="12"/>
  <c r="G871" i="12"/>
  <c r="G919" i="12"/>
  <c r="G967" i="12"/>
  <c r="G1015" i="12"/>
  <c r="G1063" i="12"/>
  <c r="G1111" i="12"/>
  <c r="G1159" i="12"/>
  <c r="G1207" i="12"/>
  <c r="G8" i="12"/>
  <c r="G56" i="12"/>
  <c r="G104" i="12"/>
  <c r="G152" i="12"/>
  <c r="G200" i="12"/>
  <c r="G248" i="12"/>
  <c r="G296" i="12"/>
  <c r="G344" i="12"/>
  <c r="G392" i="12"/>
  <c r="G440" i="12"/>
  <c r="G488" i="12"/>
  <c r="G536" i="12"/>
  <c r="G584" i="12"/>
  <c r="G632" i="12"/>
  <c r="G680" i="12"/>
  <c r="G728" i="12"/>
  <c r="G776" i="12"/>
  <c r="G824" i="12"/>
  <c r="G872" i="12"/>
  <c r="G920" i="12"/>
  <c r="G968" i="12"/>
  <c r="G1016" i="12"/>
  <c r="G1064" i="12"/>
  <c r="G1112" i="12"/>
  <c r="G1160" i="12"/>
  <c r="G1208" i="12"/>
  <c r="G9" i="12"/>
  <c r="G57" i="12"/>
  <c r="G105" i="12"/>
  <c r="G153" i="12"/>
  <c r="G201" i="12"/>
  <c r="G249" i="12"/>
  <c r="G297" i="12"/>
  <c r="G345" i="12"/>
  <c r="G393" i="12"/>
  <c r="G441" i="12"/>
  <c r="G489" i="12"/>
  <c r="G537" i="12"/>
  <c r="G585" i="12"/>
  <c r="G633" i="12"/>
  <c r="G681" i="12"/>
  <c r="G729" i="12"/>
  <c r="G777" i="12"/>
  <c r="G825" i="12"/>
  <c r="G873" i="12"/>
  <c r="G921" i="12"/>
  <c r="G969" i="12"/>
  <c r="G1017" i="12"/>
  <c r="G1065" i="12"/>
  <c r="G1113" i="12"/>
  <c r="G1161" i="12"/>
  <c r="G1209" i="12"/>
  <c r="G10" i="12"/>
  <c r="G58" i="12"/>
  <c r="G106" i="12"/>
  <c r="G154" i="12"/>
  <c r="G202" i="12"/>
  <c r="G250" i="12"/>
  <c r="G298" i="12"/>
  <c r="G346" i="12"/>
  <c r="G394" i="12"/>
  <c r="G442" i="12"/>
  <c r="G490" i="12"/>
  <c r="G538" i="12"/>
  <c r="G586" i="12"/>
  <c r="G634" i="12"/>
  <c r="G682" i="12"/>
  <c r="G730" i="12"/>
  <c r="G778" i="12"/>
  <c r="G826" i="12"/>
  <c r="G874" i="12"/>
  <c r="G922" i="12"/>
  <c r="G970" i="12"/>
  <c r="G1018" i="12"/>
  <c r="G1066" i="12"/>
  <c r="G1114" i="12"/>
  <c r="G1162" i="12"/>
  <c r="G1210" i="12"/>
  <c r="G11" i="12"/>
  <c r="G59" i="12"/>
  <c r="G107" i="12"/>
  <c r="G155" i="12"/>
  <c r="G203" i="12"/>
  <c r="G251" i="12"/>
  <c r="G299" i="12"/>
  <c r="G347" i="12"/>
  <c r="G395" i="12"/>
  <c r="G443" i="12"/>
  <c r="G491" i="12"/>
  <c r="G539" i="12"/>
  <c r="G587" i="12"/>
  <c r="G635" i="12"/>
  <c r="G683" i="12"/>
  <c r="G731" i="12"/>
  <c r="G779" i="12"/>
  <c r="G827" i="12"/>
  <c r="G875" i="12"/>
  <c r="G923" i="12"/>
  <c r="G971" i="12"/>
  <c r="G1019" i="12"/>
  <c r="G1067" i="12"/>
  <c r="G1115" i="12"/>
  <c r="G1163" i="12"/>
  <c r="G1211" i="12"/>
  <c r="G12" i="12"/>
  <c r="G60" i="12"/>
  <c r="G108" i="12"/>
  <c r="G156" i="12"/>
  <c r="G204" i="12"/>
  <c r="G252" i="12"/>
  <c r="G300" i="12"/>
  <c r="G348" i="12"/>
  <c r="G396" i="12"/>
  <c r="G444" i="12"/>
  <c r="G492" i="12"/>
  <c r="G540" i="12"/>
  <c r="G588" i="12"/>
  <c r="G636" i="12"/>
  <c r="G684" i="12"/>
  <c r="G732" i="12"/>
  <c r="G780" i="12"/>
  <c r="G828" i="12"/>
  <c r="G876" i="12"/>
  <c r="G924" i="12"/>
  <c r="G972" i="12"/>
  <c r="G1020" i="12"/>
  <c r="G1068" i="12"/>
  <c r="G1116" i="12"/>
  <c r="G1164" i="12"/>
  <c r="G1212" i="12"/>
  <c r="G13" i="12"/>
  <c r="G61" i="12"/>
  <c r="G109" i="12"/>
  <c r="G157" i="12"/>
  <c r="G205" i="12"/>
  <c r="G253" i="12"/>
  <c r="G301" i="12"/>
  <c r="G349" i="12"/>
  <c r="G397" i="12"/>
  <c r="G445" i="12"/>
  <c r="G493" i="12"/>
  <c r="G541" i="12"/>
  <c r="G589" i="12"/>
  <c r="G637" i="12"/>
  <c r="G685" i="12"/>
  <c r="G733" i="12"/>
  <c r="G781" i="12"/>
  <c r="G829" i="12"/>
  <c r="G877" i="12"/>
  <c r="G925" i="12"/>
  <c r="G973" i="12"/>
  <c r="G1021" i="12"/>
  <c r="G1069" i="12"/>
  <c r="G1117" i="12"/>
  <c r="G1165" i="12"/>
  <c r="G1213" i="12"/>
  <c r="G14" i="12"/>
  <c r="G62" i="12"/>
  <c r="G110" i="12"/>
  <c r="G158" i="12"/>
  <c r="G206" i="12"/>
  <c r="G254" i="12"/>
  <c r="G302" i="12"/>
  <c r="G350" i="12"/>
  <c r="G398" i="12"/>
  <c r="G446" i="12"/>
  <c r="G494" i="12"/>
  <c r="G542" i="12"/>
  <c r="G590" i="12"/>
  <c r="G638" i="12"/>
  <c r="G686" i="12"/>
  <c r="G734" i="12"/>
  <c r="G782" i="12"/>
  <c r="G830" i="12"/>
  <c r="G878" i="12"/>
  <c r="G926" i="12"/>
  <c r="G974" i="12"/>
  <c r="G1022" i="12"/>
  <c r="G1070" i="12"/>
  <c r="G1118" i="12"/>
  <c r="G1166" i="12"/>
  <c r="G1214" i="12"/>
  <c r="G15" i="12"/>
  <c r="G63" i="12"/>
  <c r="G111" i="12"/>
  <c r="G159" i="12"/>
  <c r="G207" i="12"/>
  <c r="G255" i="12"/>
  <c r="G303" i="12"/>
  <c r="G351" i="12"/>
  <c r="G399" i="12"/>
  <c r="G447" i="12"/>
  <c r="G495" i="12"/>
  <c r="G543" i="12"/>
  <c r="G591" i="12"/>
  <c r="G639" i="12"/>
  <c r="G687" i="12"/>
  <c r="G735" i="12"/>
  <c r="G783" i="12"/>
  <c r="G831" i="12"/>
  <c r="G879" i="12"/>
  <c r="G927" i="12"/>
  <c r="G975" i="12"/>
  <c r="G1023" i="12"/>
  <c r="G1071" i="12"/>
  <c r="G1119" i="12"/>
  <c r="G1167" i="12"/>
  <c r="G1215" i="12"/>
  <c r="G16" i="12"/>
  <c r="G64" i="12"/>
  <c r="G112" i="12"/>
  <c r="G160" i="12"/>
  <c r="G208" i="12"/>
  <c r="G256" i="12"/>
  <c r="G304" i="12"/>
  <c r="G352" i="12"/>
  <c r="G400" i="12"/>
  <c r="G448" i="12"/>
  <c r="G496" i="12"/>
  <c r="G544" i="12"/>
  <c r="G592" i="12"/>
  <c r="G640" i="12"/>
  <c r="G688" i="12"/>
  <c r="G736" i="12"/>
  <c r="G784" i="12"/>
  <c r="G832" i="12"/>
  <c r="G880" i="12"/>
  <c r="G928" i="12"/>
  <c r="G976" i="12"/>
  <c r="G1024" i="12"/>
  <c r="G1072" i="12"/>
  <c r="G1120" i="12"/>
  <c r="G1168" i="12"/>
  <c r="G1216" i="12"/>
  <c r="G17" i="12"/>
  <c r="G65" i="12"/>
  <c r="G113" i="12"/>
  <c r="G161" i="12"/>
  <c r="G209" i="12"/>
  <c r="G257" i="12"/>
  <c r="G305" i="12"/>
  <c r="G353" i="12"/>
  <c r="G401" i="12"/>
  <c r="G449" i="12"/>
  <c r="G497" i="12"/>
  <c r="G545" i="12"/>
  <c r="G593" i="12"/>
  <c r="G641" i="12"/>
  <c r="G689" i="12"/>
  <c r="G737" i="12"/>
  <c r="G785" i="12"/>
  <c r="G833" i="12"/>
  <c r="G881" i="12"/>
  <c r="G929" i="12"/>
  <c r="G977" i="12"/>
  <c r="G1025" i="12"/>
  <c r="G1073" i="12"/>
  <c r="G1121" i="12"/>
  <c r="G1169" i="12"/>
  <c r="G1217" i="12"/>
  <c r="G18" i="12"/>
  <c r="G66" i="12"/>
  <c r="G114" i="12"/>
  <c r="G162" i="12"/>
  <c r="G210" i="12"/>
  <c r="G258" i="12"/>
  <c r="G306" i="12"/>
  <c r="G354" i="12"/>
  <c r="G402" i="12"/>
  <c r="G450" i="12"/>
  <c r="G498" i="12"/>
  <c r="G546" i="12"/>
  <c r="G594" i="12"/>
  <c r="G642" i="12"/>
  <c r="G690" i="12"/>
  <c r="G738" i="12"/>
  <c r="G786" i="12"/>
  <c r="G834" i="12"/>
  <c r="G882" i="12"/>
  <c r="G930" i="12"/>
  <c r="G978" i="12"/>
  <c r="G1026" i="12"/>
  <c r="G1074" i="12"/>
  <c r="G1122" i="12"/>
  <c r="G1170" i="12"/>
  <c r="G1218" i="12"/>
  <c r="G19" i="12"/>
  <c r="G67" i="12"/>
  <c r="G115" i="12"/>
  <c r="G163" i="12"/>
  <c r="G211" i="12"/>
  <c r="G259" i="12"/>
  <c r="G307" i="12"/>
  <c r="G355" i="12"/>
  <c r="G403" i="12"/>
  <c r="G451" i="12"/>
  <c r="G499" i="12"/>
  <c r="G547" i="12"/>
  <c r="G595" i="12"/>
  <c r="G643" i="12"/>
  <c r="G691" i="12"/>
  <c r="G739" i="12"/>
  <c r="G787" i="12"/>
  <c r="G835" i="12"/>
  <c r="G883" i="12"/>
  <c r="G931" i="12"/>
  <c r="G979" i="12"/>
  <c r="G1027" i="12"/>
  <c r="G1075" i="12"/>
  <c r="G1123" i="12"/>
  <c r="G1171" i="12"/>
  <c r="G1219" i="12"/>
  <c r="G20" i="12"/>
  <c r="G68" i="12"/>
  <c r="G116" i="12"/>
  <c r="G164" i="12"/>
  <c r="G212" i="12"/>
  <c r="G260" i="12"/>
  <c r="G308" i="12"/>
  <c r="G356" i="12"/>
  <c r="G404" i="12"/>
  <c r="G452" i="12"/>
  <c r="G500" i="12"/>
  <c r="G548" i="12"/>
  <c r="G596" i="12"/>
  <c r="G644" i="12"/>
  <c r="G692" i="12"/>
  <c r="G740" i="12"/>
  <c r="G788" i="12"/>
  <c r="G836" i="12"/>
  <c r="G884" i="12"/>
  <c r="G932" i="12"/>
  <c r="G980" i="12"/>
  <c r="G1028" i="12"/>
  <c r="G1076" i="12"/>
  <c r="G1124" i="12"/>
  <c r="G1172" i="12"/>
  <c r="G1220" i="12"/>
  <c r="G21" i="12"/>
  <c r="G69" i="12"/>
  <c r="G117" i="12"/>
  <c r="G165" i="12"/>
  <c r="G213" i="12"/>
  <c r="G261" i="12"/>
  <c r="G309" i="12"/>
  <c r="G357" i="12"/>
  <c r="G405" i="12"/>
  <c r="G453" i="12"/>
  <c r="G501" i="12"/>
  <c r="G549" i="12"/>
  <c r="G597" i="12"/>
  <c r="G645" i="12"/>
  <c r="G693" i="12"/>
  <c r="G741" i="12"/>
  <c r="G789" i="12"/>
  <c r="G837" i="12"/>
  <c r="G885" i="12"/>
  <c r="G933" i="12"/>
  <c r="G981" i="12"/>
  <c r="G1029" i="12"/>
  <c r="G1077" i="12"/>
  <c r="G1125" i="12"/>
  <c r="G1173" i="12"/>
  <c r="G1221" i="12"/>
  <c r="G22" i="12"/>
  <c r="G70" i="12"/>
  <c r="G118" i="12"/>
  <c r="G166" i="12"/>
  <c r="G214" i="12"/>
  <c r="G262" i="12"/>
  <c r="G310" i="12"/>
  <c r="G358" i="12"/>
  <c r="G406" i="12"/>
  <c r="G454" i="12"/>
  <c r="G502" i="12"/>
  <c r="G550" i="12"/>
  <c r="G598" i="12"/>
  <c r="G646" i="12"/>
  <c r="G694" i="12"/>
  <c r="G742" i="12"/>
  <c r="G790" i="12"/>
  <c r="G838" i="12"/>
  <c r="G886" i="12"/>
  <c r="G934" i="12"/>
  <c r="G982" i="12"/>
  <c r="G1030" i="12"/>
  <c r="G1078" i="12"/>
  <c r="G1126" i="12"/>
  <c r="G1174" i="12"/>
  <c r="G1222" i="12"/>
  <c r="G23" i="12"/>
  <c r="G71" i="12"/>
  <c r="G119" i="12"/>
  <c r="G167" i="12"/>
  <c r="G215" i="12"/>
  <c r="G263" i="12"/>
  <c r="G311" i="12"/>
  <c r="G359" i="12"/>
  <c r="G407" i="12"/>
  <c r="G455" i="12"/>
  <c r="G503" i="12"/>
  <c r="G551" i="12"/>
  <c r="G599" i="12"/>
  <c r="G647" i="12"/>
  <c r="G695" i="12"/>
  <c r="G743" i="12"/>
  <c r="G791" i="12"/>
  <c r="G839" i="12"/>
  <c r="G887" i="12"/>
  <c r="G935" i="12"/>
  <c r="G983" i="12"/>
  <c r="G1031" i="12"/>
  <c r="G1079" i="12"/>
  <c r="G1127" i="12"/>
  <c r="G1175" i="12"/>
  <c r="G1223" i="12"/>
  <c r="G24" i="12"/>
  <c r="G72" i="12"/>
  <c r="G120" i="12"/>
  <c r="G168" i="12"/>
  <c r="G216" i="12"/>
  <c r="G264" i="12"/>
  <c r="G312" i="12"/>
  <c r="G360" i="12"/>
  <c r="G408" i="12"/>
  <c r="G456" i="12"/>
  <c r="G504" i="12"/>
  <c r="G552" i="12"/>
  <c r="G600" i="12"/>
  <c r="G648" i="12"/>
  <c r="G696" i="12"/>
  <c r="G744" i="12"/>
  <c r="G792" i="12"/>
  <c r="G840" i="12"/>
  <c r="G888" i="12"/>
  <c r="G936" i="12"/>
  <c r="G984" i="12"/>
  <c r="G1032" i="12"/>
  <c r="G1080" i="12"/>
  <c r="G1128" i="12"/>
  <c r="G1176" i="12"/>
  <c r="G1224" i="12"/>
  <c r="G25" i="12"/>
  <c r="G73" i="12"/>
  <c r="G121" i="12"/>
  <c r="G169" i="12"/>
  <c r="G217" i="12"/>
  <c r="G265" i="12"/>
  <c r="G313" i="12"/>
  <c r="G361" i="12"/>
  <c r="G409" i="12"/>
  <c r="G457" i="12"/>
  <c r="G505" i="12"/>
  <c r="G553" i="12"/>
  <c r="G601" i="12"/>
  <c r="G649" i="12"/>
  <c r="G697" i="12"/>
  <c r="G745" i="12"/>
  <c r="G793" i="12"/>
  <c r="G841" i="12"/>
  <c r="G889" i="12"/>
  <c r="G937" i="12"/>
  <c r="G985" i="12"/>
  <c r="G1033" i="12"/>
  <c r="G1081" i="12"/>
  <c r="G1129" i="12"/>
  <c r="G1177" i="12"/>
  <c r="G1225" i="12"/>
  <c r="G26" i="12"/>
  <c r="G74" i="12"/>
  <c r="G122" i="12"/>
  <c r="G170" i="12"/>
  <c r="G218" i="12"/>
  <c r="G266" i="12"/>
  <c r="G314" i="12"/>
  <c r="G362" i="12"/>
  <c r="G410" i="12"/>
  <c r="G458" i="12"/>
  <c r="G506" i="12"/>
  <c r="G554" i="12"/>
  <c r="G602" i="12"/>
  <c r="G650" i="12"/>
  <c r="G698" i="12"/>
  <c r="G746" i="12"/>
  <c r="G794" i="12"/>
  <c r="G842" i="12"/>
  <c r="G890" i="12"/>
  <c r="G938" i="12"/>
  <c r="G986" i="12"/>
  <c r="G1034" i="12"/>
  <c r="G1082" i="12"/>
  <c r="G1130" i="12"/>
  <c r="G1178" i="12"/>
  <c r="G1226" i="12"/>
  <c r="G27" i="12"/>
  <c r="G75" i="12"/>
  <c r="G123" i="12"/>
  <c r="G171" i="12"/>
  <c r="G219" i="12"/>
  <c r="G267" i="12"/>
  <c r="G315" i="12"/>
  <c r="G363" i="12"/>
  <c r="G411" i="12"/>
  <c r="G459" i="12"/>
  <c r="G507" i="12"/>
  <c r="G555" i="12"/>
  <c r="G603" i="12"/>
  <c r="G651" i="12"/>
  <c r="G699" i="12"/>
  <c r="G747" i="12"/>
  <c r="G795" i="12"/>
  <c r="G843" i="12"/>
  <c r="G891" i="12"/>
  <c r="G939" i="12"/>
  <c r="G987" i="12"/>
  <c r="G1035" i="12"/>
  <c r="G1083" i="12"/>
  <c r="G1131" i="12"/>
  <c r="G1179" i="12"/>
  <c r="G1227" i="12"/>
  <c r="G28" i="12"/>
  <c r="G76" i="12"/>
  <c r="G124" i="12"/>
  <c r="G172" i="12"/>
  <c r="G220" i="12"/>
  <c r="G268" i="12"/>
  <c r="G316" i="12"/>
  <c r="G364" i="12"/>
  <c r="G412" i="12"/>
  <c r="G460" i="12"/>
  <c r="G508" i="12"/>
  <c r="G556" i="12"/>
  <c r="G604" i="12"/>
  <c r="G652" i="12"/>
  <c r="G700" i="12"/>
  <c r="G748" i="12"/>
  <c r="G796" i="12"/>
  <c r="G844" i="12"/>
  <c r="G892" i="12"/>
  <c r="G940" i="12"/>
  <c r="G988" i="12"/>
  <c r="G1036" i="12"/>
  <c r="G1084" i="12"/>
  <c r="G1132" i="12"/>
  <c r="G1180" i="12"/>
  <c r="G1228" i="12"/>
  <c r="G29" i="12"/>
  <c r="G77" i="12"/>
  <c r="G125" i="12"/>
  <c r="G173" i="12"/>
  <c r="G221" i="12"/>
  <c r="G269" i="12"/>
  <c r="G317" i="12"/>
  <c r="G365" i="12"/>
  <c r="G413" i="12"/>
  <c r="G461" i="12"/>
  <c r="G509" i="12"/>
  <c r="G557" i="12"/>
  <c r="G605" i="12"/>
  <c r="G653" i="12"/>
  <c r="G701" i="12"/>
  <c r="G749" i="12"/>
  <c r="G797" i="12"/>
  <c r="G845" i="12"/>
  <c r="G893" i="12"/>
  <c r="G941" i="12"/>
  <c r="G989" i="12"/>
  <c r="G1037" i="12"/>
  <c r="G1085" i="12"/>
  <c r="G1133" i="12"/>
  <c r="G1181" i="12"/>
  <c r="G1229" i="12"/>
  <c r="G30" i="12"/>
  <c r="G78" i="12"/>
  <c r="G126" i="12"/>
  <c r="G174" i="12"/>
  <c r="G222" i="12"/>
  <c r="G270" i="12"/>
  <c r="G318" i="12"/>
  <c r="G366" i="12"/>
  <c r="G414" i="12"/>
  <c r="G462" i="12"/>
  <c r="G510" i="12"/>
  <c r="G558" i="12"/>
  <c r="G606" i="12"/>
  <c r="G654" i="12"/>
  <c r="G702" i="12"/>
  <c r="G750" i="12"/>
  <c r="G798" i="12"/>
  <c r="G846" i="12"/>
  <c r="G894" i="12"/>
  <c r="G942" i="12"/>
  <c r="G990" i="12"/>
  <c r="G1038" i="12"/>
  <c r="G1086" i="12"/>
  <c r="G1134" i="12"/>
  <c r="G1182" i="12"/>
  <c r="G1230" i="12"/>
  <c r="G31" i="12"/>
  <c r="G79" i="12"/>
  <c r="G127" i="12"/>
  <c r="G175" i="12"/>
  <c r="G223" i="12"/>
  <c r="G271" i="12"/>
  <c r="G319" i="12"/>
  <c r="G367" i="12"/>
  <c r="G415" i="12"/>
  <c r="G463" i="12"/>
  <c r="G511" i="12"/>
  <c r="G559" i="12"/>
  <c r="G607" i="12"/>
  <c r="G655" i="12"/>
  <c r="G703" i="12"/>
  <c r="G751" i="12"/>
  <c r="G799" i="12"/>
  <c r="G847" i="12"/>
  <c r="G895" i="12"/>
  <c r="G943" i="12"/>
  <c r="G991" i="12"/>
  <c r="G1039" i="12"/>
  <c r="G1087" i="12"/>
  <c r="G1135" i="12"/>
  <c r="G1183" i="12"/>
  <c r="G1231" i="12"/>
  <c r="G32" i="12"/>
  <c r="G80" i="12"/>
  <c r="G128" i="12"/>
  <c r="G176" i="12"/>
  <c r="G224" i="12"/>
  <c r="G272" i="12"/>
  <c r="G320" i="12"/>
  <c r="G368" i="12"/>
  <c r="G416" i="12"/>
  <c r="G464" i="12"/>
  <c r="G512" i="12"/>
  <c r="G560" i="12"/>
  <c r="G608" i="12"/>
  <c r="G656" i="12"/>
  <c r="G704" i="12"/>
  <c r="G752" i="12"/>
  <c r="G800" i="12"/>
  <c r="G848" i="12"/>
  <c r="G896" i="12"/>
  <c r="G944" i="12"/>
  <c r="G992" i="12"/>
  <c r="G1040" i="12"/>
  <c r="G1088" i="12"/>
  <c r="G1136" i="12"/>
  <c r="G1184" i="12"/>
  <c r="G1232" i="12"/>
  <c r="G33" i="12"/>
  <c r="G81" i="12"/>
  <c r="G129" i="12"/>
  <c r="G177" i="12"/>
  <c r="G225" i="12"/>
  <c r="G273" i="12"/>
  <c r="G321" i="12"/>
  <c r="G369" i="12"/>
  <c r="G417" i="12"/>
  <c r="G465" i="12"/>
  <c r="G513" i="12"/>
  <c r="G561" i="12"/>
  <c r="G609" i="12"/>
  <c r="G657" i="12"/>
  <c r="G705" i="12"/>
  <c r="G753" i="12"/>
  <c r="G801" i="12"/>
  <c r="G849" i="12"/>
  <c r="G897" i="12"/>
  <c r="G945" i="12"/>
  <c r="G993" i="12"/>
  <c r="G1041" i="12"/>
  <c r="G1089" i="12"/>
  <c r="G1137" i="12"/>
  <c r="G1185" i="12"/>
  <c r="G1233" i="12"/>
  <c r="G34" i="12"/>
  <c r="G82" i="12"/>
  <c r="G130" i="12"/>
  <c r="G178" i="12"/>
  <c r="G226" i="12"/>
  <c r="G274" i="12"/>
  <c r="G322" i="12"/>
  <c r="G370" i="12"/>
  <c r="G418" i="12"/>
  <c r="G466" i="12"/>
  <c r="G514" i="12"/>
  <c r="G562" i="12"/>
  <c r="G610" i="12"/>
  <c r="G658" i="12"/>
  <c r="G706" i="12"/>
  <c r="G754" i="12"/>
  <c r="G802" i="12"/>
  <c r="G850" i="12"/>
  <c r="G898" i="12"/>
  <c r="G946" i="12"/>
  <c r="G994" i="12"/>
  <c r="G1042" i="12"/>
  <c r="G1090" i="12"/>
  <c r="G1138" i="12"/>
  <c r="G1186" i="12"/>
  <c r="G1234" i="12"/>
  <c r="G35" i="12"/>
  <c r="G83" i="12"/>
  <c r="G131" i="12"/>
  <c r="G179" i="12"/>
  <c r="G227" i="12"/>
  <c r="G275" i="12"/>
  <c r="G323" i="12"/>
  <c r="G371" i="12"/>
  <c r="G419" i="12"/>
  <c r="G467" i="12"/>
  <c r="G515" i="12"/>
  <c r="G563" i="12"/>
  <c r="G611" i="12"/>
  <c r="G659" i="12"/>
  <c r="G707" i="12"/>
  <c r="G755" i="12"/>
  <c r="G803" i="12"/>
  <c r="G851" i="12"/>
  <c r="G899" i="12"/>
  <c r="G947" i="12"/>
  <c r="G995" i="12"/>
  <c r="G1043" i="12"/>
  <c r="G1091" i="12"/>
  <c r="G1139" i="12"/>
  <c r="G1187" i="12"/>
  <c r="G1235" i="12"/>
  <c r="G36" i="12"/>
  <c r="G84" i="12"/>
  <c r="G132" i="12"/>
  <c r="G180" i="12"/>
  <c r="G228" i="12"/>
  <c r="G276" i="12"/>
  <c r="G324" i="12"/>
  <c r="G372" i="12"/>
  <c r="G420" i="12"/>
  <c r="G468" i="12"/>
  <c r="G516" i="12"/>
  <c r="G564" i="12"/>
  <c r="G612" i="12"/>
  <c r="G660" i="12"/>
  <c r="G708" i="12"/>
  <c r="G756" i="12"/>
  <c r="G804" i="12"/>
  <c r="G852" i="12"/>
  <c r="G900" i="12"/>
  <c r="G948" i="12"/>
  <c r="G996" i="12"/>
  <c r="G1044" i="12"/>
  <c r="G1092" i="12"/>
  <c r="G1140" i="12"/>
  <c r="G1188" i="12"/>
  <c r="G1236" i="12"/>
  <c r="G37" i="12"/>
  <c r="G85" i="12"/>
  <c r="G133" i="12"/>
  <c r="G181" i="12"/>
  <c r="G229" i="12"/>
  <c r="G277" i="12"/>
  <c r="G325" i="12"/>
  <c r="G373" i="12"/>
  <c r="G421" i="12"/>
  <c r="G469" i="12"/>
  <c r="G517" i="12"/>
  <c r="G565" i="12"/>
  <c r="G613" i="12"/>
  <c r="G661" i="12"/>
  <c r="G709" i="12"/>
  <c r="G757" i="12"/>
  <c r="G805" i="12"/>
  <c r="G853" i="12"/>
  <c r="G901" i="12"/>
  <c r="G949" i="12"/>
  <c r="G997" i="12"/>
  <c r="G1045" i="12"/>
  <c r="G1093" i="12"/>
  <c r="G1141" i="12"/>
  <c r="G1189" i="12"/>
  <c r="G1237" i="12"/>
  <c r="G38" i="12"/>
  <c r="G86" i="12"/>
  <c r="G134" i="12"/>
  <c r="G182" i="12"/>
  <c r="G230" i="12"/>
  <c r="G278" i="12"/>
  <c r="G326" i="12"/>
  <c r="G374" i="12"/>
  <c r="G422" i="12"/>
  <c r="G470" i="12"/>
  <c r="G518" i="12"/>
  <c r="G566" i="12"/>
  <c r="G614" i="12"/>
  <c r="G662" i="12"/>
  <c r="G710" i="12"/>
  <c r="G758" i="12"/>
  <c r="G806" i="12"/>
  <c r="G854" i="12"/>
  <c r="G902" i="12"/>
  <c r="G950" i="12"/>
  <c r="G998" i="12"/>
  <c r="G1046" i="12"/>
  <c r="G1094" i="12"/>
  <c r="G1142" i="12"/>
  <c r="G1190" i="12"/>
  <c r="G1238" i="12"/>
  <c r="G39" i="12"/>
  <c r="G87" i="12"/>
  <c r="G135" i="12"/>
  <c r="G183" i="12"/>
  <c r="G231" i="12"/>
  <c r="G279" i="12"/>
  <c r="G327" i="12"/>
  <c r="G375" i="12"/>
  <c r="G423" i="12"/>
  <c r="G471" i="12"/>
  <c r="G519" i="12"/>
  <c r="G567" i="12"/>
  <c r="G615" i="12"/>
  <c r="G663" i="12"/>
  <c r="G711" i="12"/>
  <c r="G759" i="12"/>
  <c r="G807" i="12"/>
  <c r="G855" i="12"/>
  <c r="G903" i="12"/>
  <c r="G951" i="12"/>
  <c r="G999" i="12"/>
  <c r="G1047" i="12"/>
  <c r="G1095" i="12"/>
  <c r="G1143" i="12"/>
  <c r="G1191" i="12"/>
  <c r="G1239" i="12"/>
  <c r="G40" i="12"/>
  <c r="G88" i="12"/>
  <c r="G136" i="12"/>
  <c r="G184" i="12"/>
  <c r="G232" i="12"/>
  <c r="G280" i="12"/>
  <c r="G328" i="12"/>
  <c r="G376" i="12"/>
  <c r="G424" i="12"/>
  <c r="G472" i="12"/>
  <c r="G520" i="12"/>
  <c r="G568" i="12"/>
  <c r="G616" i="12"/>
  <c r="G664" i="12"/>
  <c r="G712" i="12"/>
  <c r="G760" i="12"/>
  <c r="G808" i="12"/>
  <c r="G856" i="12"/>
  <c r="G904" i="12"/>
  <c r="G952" i="12"/>
  <c r="G1000" i="12"/>
  <c r="G1048" i="12"/>
  <c r="G1096" i="12"/>
  <c r="G1144" i="12"/>
  <c r="G1192" i="12"/>
  <c r="G1240" i="12"/>
  <c r="G41" i="12"/>
  <c r="G89" i="12"/>
  <c r="G137" i="12"/>
  <c r="G185" i="12"/>
  <c r="G233" i="12"/>
  <c r="G281" i="12"/>
  <c r="G329" i="12"/>
  <c r="G377" i="12"/>
  <c r="G425" i="12"/>
  <c r="G473" i="12"/>
  <c r="G521" i="12"/>
  <c r="G569" i="12"/>
  <c r="G617" i="12"/>
  <c r="G665" i="12"/>
  <c r="G713" i="12"/>
  <c r="G761" i="12"/>
  <c r="G809" i="12"/>
  <c r="G857" i="12"/>
  <c r="G905" i="12"/>
  <c r="G953" i="12"/>
  <c r="G1001" i="12"/>
  <c r="G1049" i="12"/>
  <c r="G1097" i="12"/>
  <c r="G1145" i="12"/>
  <c r="G1193" i="12"/>
  <c r="G1241" i="12"/>
  <c r="G42" i="12"/>
  <c r="G90" i="12"/>
  <c r="G138" i="12"/>
  <c r="G186" i="12"/>
  <c r="G234" i="12"/>
  <c r="G282" i="12"/>
  <c r="G330" i="12"/>
  <c r="G378" i="12"/>
  <c r="G426" i="12"/>
  <c r="G474" i="12"/>
  <c r="G522" i="12"/>
  <c r="G570" i="12"/>
  <c r="G618" i="12"/>
  <c r="G666" i="12"/>
  <c r="G714" i="12"/>
  <c r="G762" i="12"/>
  <c r="G810" i="12"/>
  <c r="G858" i="12"/>
  <c r="G906" i="12"/>
  <c r="G954" i="12"/>
  <c r="G1002" i="12"/>
  <c r="G1050" i="12"/>
  <c r="G1098" i="12"/>
  <c r="G1146" i="12"/>
  <c r="G1194" i="12"/>
  <c r="G1242" i="12"/>
  <c r="G43" i="12"/>
  <c r="G91" i="12"/>
  <c r="G139" i="12"/>
  <c r="G187" i="12"/>
  <c r="G235" i="12"/>
  <c r="G283" i="12"/>
  <c r="G331" i="12"/>
  <c r="G379" i="12"/>
  <c r="G427" i="12"/>
  <c r="G475" i="12"/>
  <c r="G523" i="12"/>
  <c r="G571" i="12"/>
  <c r="G619" i="12"/>
  <c r="G667" i="12"/>
  <c r="G715" i="12"/>
  <c r="G763" i="12"/>
  <c r="G811" i="12"/>
  <c r="G859" i="12"/>
  <c r="G907" i="12"/>
  <c r="G955" i="12"/>
  <c r="G1003" i="12"/>
  <c r="G1051" i="12"/>
  <c r="G1099" i="12"/>
  <c r="G1147" i="12"/>
  <c r="G1195" i="12"/>
  <c r="G1243" i="12"/>
  <c r="G44" i="12"/>
  <c r="G92" i="12"/>
  <c r="G140" i="12"/>
  <c r="G188" i="12"/>
  <c r="G236" i="12"/>
  <c r="G284" i="12"/>
  <c r="G332" i="12"/>
  <c r="G380" i="12"/>
  <c r="G428" i="12"/>
  <c r="G476" i="12"/>
  <c r="G524" i="12"/>
  <c r="G572" i="12"/>
  <c r="G620" i="12"/>
  <c r="G668" i="12"/>
  <c r="G716" i="12"/>
  <c r="G764" i="12"/>
  <c r="G812" i="12"/>
  <c r="G860" i="12"/>
  <c r="G908" i="12"/>
  <c r="G956" i="12"/>
  <c r="G1004" i="12"/>
  <c r="G1052" i="12"/>
  <c r="G1100" i="12"/>
  <c r="G1148" i="12"/>
  <c r="G1196" i="12"/>
  <c r="G1244" i="12"/>
  <c r="G45" i="12"/>
  <c r="G93" i="12"/>
  <c r="G141" i="12"/>
  <c r="G189" i="12"/>
  <c r="G237" i="12"/>
  <c r="G285" i="12"/>
  <c r="G333" i="12"/>
  <c r="G381" i="12"/>
  <c r="G429" i="12"/>
  <c r="G477" i="12"/>
  <c r="G525" i="12"/>
  <c r="G573" i="12"/>
  <c r="G621" i="12"/>
  <c r="G669" i="12"/>
  <c r="G717" i="12"/>
  <c r="G765" i="12"/>
  <c r="G813" i="12"/>
  <c r="G861" i="12"/>
  <c r="G909" i="12"/>
  <c r="G957" i="12"/>
  <c r="G1005" i="12"/>
  <c r="G1053" i="12"/>
  <c r="G1101" i="12"/>
  <c r="G1149" i="12"/>
  <c r="G1197" i="12"/>
  <c r="G1245" i="12"/>
  <c r="G46" i="12"/>
  <c r="G94" i="12"/>
  <c r="G142" i="12"/>
  <c r="G190" i="12"/>
  <c r="G238" i="12"/>
  <c r="G286" i="12"/>
  <c r="G334" i="12"/>
  <c r="G382" i="12"/>
  <c r="G430" i="12"/>
  <c r="G478" i="12"/>
  <c r="G526" i="12"/>
  <c r="G574" i="12"/>
  <c r="G622" i="12"/>
  <c r="G670" i="12"/>
  <c r="G718" i="12"/>
  <c r="G766" i="12"/>
  <c r="G814" i="12"/>
  <c r="G862" i="12"/>
  <c r="G910" i="12"/>
  <c r="G958" i="12"/>
  <c r="G1006" i="12"/>
  <c r="G1054" i="12"/>
  <c r="G1102" i="12"/>
  <c r="G1150" i="12"/>
  <c r="G1198" i="12"/>
  <c r="G1246" i="12"/>
  <c r="G47" i="12"/>
  <c r="G95" i="12"/>
  <c r="G143" i="12"/>
  <c r="G191" i="12"/>
  <c r="G239" i="12"/>
  <c r="G287" i="12"/>
  <c r="G335" i="12"/>
  <c r="G383" i="12"/>
  <c r="G431" i="12"/>
  <c r="G479" i="12"/>
  <c r="G527" i="12"/>
  <c r="G575" i="12"/>
  <c r="G623" i="12"/>
  <c r="G671" i="12"/>
  <c r="G719" i="12"/>
  <c r="G767" i="12"/>
  <c r="G815" i="12"/>
  <c r="G863" i="12"/>
  <c r="G911" i="12"/>
  <c r="G959" i="12"/>
  <c r="G1007" i="12"/>
  <c r="G1055" i="12"/>
  <c r="G1103" i="12"/>
  <c r="G1151" i="12"/>
  <c r="G1199" i="12"/>
  <c r="G1247" i="12"/>
  <c r="G48" i="12"/>
  <c r="G96" i="12"/>
  <c r="G144" i="12"/>
  <c r="G192" i="12"/>
  <c r="G240" i="12"/>
  <c r="G288" i="12"/>
  <c r="G336" i="12"/>
  <c r="G384" i="12"/>
  <c r="G432" i="12"/>
  <c r="G480" i="12"/>
  <c r="G528" i="12"/>
  <c r="G576" i="12"/>
  <c r="G624" i="12"/>
  <c r="G672" i="12"/>
  <c r="G720" i="12"/>
  <c r="G768" i="12"/>
  <c r="G816" i="12"/>
  <c r="G864" i="12"/>
  <c r="G912" i="12"/>
  <c r="G960" i="12"/>
  <c r="G1008" i="12"/>
  <c r="G1056" i="12"/>
  <c r="G1104" i="12"/>
  <c r="G1152" i="12"/>
  <c r="G1200" i="12"/>
  <c r="G1248" i="12"/>
  <c r="G49" i="12"/>
  <c r="G97" i="12"/>
  <c r="G145" i="12"/>
  <c r="G193" i="12"/>
  <c r="G241" i="12"/>
  <c r="G289" i="12"/>
  <c r="G337" i="12"/>
  <c r="G385" i="12"/>
  <c r="G433" i="12"/>
  <c r="G481" i="12"/>
  <c r="G529" i="12"/>
  <c r="G577" i="12"/>
  <c r="G625" i="12"/>
  <c r="G673" i="12"/>
  <c r="G721" i="12"/>
  <c r="G769" i="12"/>
  <c r="G817" i="12"/>
  <c r="G865" i="12"/>
  <c r="G913" i="12"/>
  <c r="G961" i="12"/>
  <c r="G1009" i="12"/>
  <c r="G1057" i="12"/>
  <c r="G1105" i="12"/>
  <c r="G1153" i="12"/>
  <c r="G1201" i="12"/>
  <c r="G1249" i="12"/>
  <c r="G50" i="12"/>
  <c r="G98" i="12"/>
  <c r="G146" i="12"/>
  <c r="G194" i="12"/>
  <c r="G242" i="12"/>
  <c r="G290" i="12"/>
  <c r="G338" i="12"/>
  <c r="G386" i="12"/>
  <c r="G434" i="12"/>
  <c r="G482" i="12"/>
  <c r="G530" i="12"/>
  <c r="G578" i="12"/>
  <c r="G626" i="12"/>
  <c r="G674" i="12"/>
  <c r="G722" i="12"/>
  <c r="G770" i="12"/>
  <c r="G818" i="12"/>
  <c r="G866" i="12"/>
  <c r="G914" i="12"/>
  <c r="G962" i="12"/>
  <c r="G1010" i="12"/>
  <c r="G1058" i="12"/>
  <c r="G1106" i="12"/>
  <c r="G1154" i="12"/>
  <c r="G1202" i="12"/>
  <c r="G1250" i="12"/>
  <c r="G51" i="12"/>
  <c r="G99" i="12"/>
  <c r="G147" i="12"/>
  <c r="G195" i="12"/>
  <c r="G243" i="12"/>
  <c r="G291" i="12"/>
  <c r="G339" i="12"/>
  <c r="G387" i="12"/>
  <c r="G435" i="12"/>
  <c r="G483" i="12"/>
  <c r="G531" i="12"/>
  <c r="G579" i="12"/>
  <c r="G627" i="12"/>
  <c r="G675" i="12"/>
  <c r="G723" i="12"/>
  <c r="G771" i="12"/>
  <c r="G819" i="12"/>
  <c r="G867" i="12"/>
  <c r="G915" i="12"/>
  <c r="G963" i="12"/>
  <c r="G1011" i="12"/>
  <c r="G1059" i="12"/>
  <c r="G1107" i="12"/>
  <c r="G1155" i="12"/>
  <c r="G1203" i="12"/>
  <c r="G1251" i="12"/>
  <c r="Y10" i="4" l="1"/>
  <c r="S10" i="4"/>
  <c r="J10" i="4"/>
  <c r="W10" i="4"/>
  <c r="AA10" i="4"/>
  <c r="AC10" i="4"/>
  <c r="AD10" i="4"/>
  <c r="AF10" i="4"/>
  <c r="T10" i="4"/>
  <c r="K10" i="4"/>
  <c r="O10" i="4"/>
  <c r="U10" i="4"/>
  <c r="X10" i="4"/>
  <c r="L10" i="4"/>
  <c r="R10" i="4"/>
  <c r="V10" i="4"/>
  <c r="I10" i="4"/>
  <c r="AH8" i="4"/>
  <c r="AH9" i="4"/>
  <c r="G10" i="4"/>
  <c r="E2502" i="12"/>
  <c r="E2549" i="12"/>
  <c r="E2596" i="12"/>
  <c r="E6" i="12"/>
  <c r="E1253" i="12"/>
  <c r="E1300" i="12"/>
  <c r="E100" i="12"/>
  <c r="E1301" i="12"/>
  <c r="E101" i="12"/>
  <c r="C208" i="10"/>
  <c r="C207" i="10"/>
  <c r="C206" i="10"/>
  <c r="C205" i="10"/>
  <c r="C204" i="10"/>
  <c r="C203" i="10"/>
  <c r="C202" i="10"/>
  <c r="C201" i="10"/>
  <c r="C200" i="10"/>
  <c r="C199" i="10"/>
  <c r="C198" i="10"/>
  <c r="C197" i="10"/>
  <c r="C196" i="10"/>
  <c r="C195" i="10"/>
  <c r="C194" i="10"/>
  <c r="C193" i="10"/>
  <c r="C192" i="10"/>
  <c r="C191" i="10"/>
  <c r="C190" i="10"/>
  <c r="C189" i="10"/>
  <c r="C188" i="10"/>
  <c r="C187" i="10"/>
  <c r="C186" i="10"/>
  <c r="C185" i="10"/>
  <c r="C184" i="10"/>
  <c r="C183" i="10"/>
  <c r="C182" i="10"/>
  <c r="C181" i="10"/>
  <c r="C180" i="10"/>
  <c r="C179" i="10"/>
  <c r="C178" i="10"/>
  <c r="C177" i="10"/>
  <c r="C176" i="10"/>
  <c r="C175" i="10"/>
  <c r="C174" i="10"/>
  <c r="C173" i="10"/>
  <c r="C172" i="10"/>
  <c r="C171" i="10"/>
  <c r="C170" i="10"/>
  <c r="C169" i="10"/>
  <c r="C168" i="10"/>
  <c r="C167" i="10"/>
  <c r="C166" i="10"/>
  <c r="C165" i="10"/>
  <c r="C164" i="10"/>
  <c r="C163" i="10"/>
  <c r="C162" i="10"/>
  <c r="C161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EM208" i="10"/>
  <c r="EL208" i="10"/>
  <c r="EK208" i="10"/>
  <c r="EJ208" i="10"/>
  <c r="EI208" i="10"/>
  <c r="EH208" i="10"/>
  <c r="EG208" i="10"/>
  <c r="EF208" i="10"/>
  <c r="EE208" i="10"/>
  <c r="ED208" i="10"/>
  <c r="EC208" i="10"/>
  <c r="EB208" i="10"/>
  <c r="EA208" i="10"/>
  <c r="DZ208" i="10"/>
  <c r="DY208" i="10"/>
  <c r="DX208" i="10"/>
  <c r="DW208" i="10"/>
  <c r="DV208" i="10"/>
  <c r="DU208" i="10"/>
  <c r="DT208" i="10"/>
  <c r="DS208" i="10"/>
  <c r="DR208" i="10"/>
  <c r="DQ208" i="10"/>
  <c r="DP208" i="10"/>
  <c r="DO208" i="10"/>
  <c r="DN208" i="10"/>
  <c r="EM207" i="10"/>
  <c r="EL207" i="10"/>
  <c r="EK207" i="10"/>
  <c r="EJ207" i="10"/>
  <c r="EI207" i="10"/>
  <c r="EH207" i="10"/>
  <c r="EG207" i="10"/>
  <c r="EF207" i="10"/>
  <c r="EE207" i="10"/>
  <c r="ED207" i="10"/>
  <c r="EC207" i="10"/>
  <c r="EB207" i="10"/>
  <c r="EA207" i="10"/>
  <c r="DZ207" i="10"/>
  <c r="DY207" i="10"/>
  <c r="DX207" i="10"/>
  <c r="DW207" i="10"/>
  <c r="DV207" i="10"/>
  <c r="DU207" i="10"/>
  <c r="DT207" i="10"/>
  <c r="DS207" i="10"/>
  <c r="DR207" i="10"/>
  <c r="DQ207" i="10"/>
  <c r="DP207" i="10"/>
  <c r="DO207" i="10"/>
  <c r="DN207" i="10"/>
  <c r="EM206" i="10"/>
  <c r="EL206" i="10"/>
  <c r="EK206" i="10"/>
  <c r="EJ206" i="10"/>
  <c r="EI206" i="10"/>
  <c r="EH206" i="10"/>
  <c r="EG206" i="10"/>
  <c r="EF206" i="10"/>
  <c r="EE206" i="10"/>
  <c r="ED206" i="10"/>
  <c r="EC206" i="10"/>
  <c r="EB206" i="10"/>
  <c r="EA206" i="10"/>
  <c r="DZ206" i="10"/>
  <c r="DY206" i="10"/>
  <c r="DX206" i="10"/>
  <c r="DW206" i="10"/>
  <c r="DV206" i="10"/>
  <c r="DU206" i="10"/>
  <c r="DT206" i="10"/>
  <c r="DS206" i="10"/>
  <c r="DR206" i="10"/>
  <c r="DQ206" i="10"/>
  <c r="DP206" i="10"/>
  <c r="DO206" i="10"/>
  <c r="DN206" i="10"/>
  <c r="EM205" i="10"/>
  <c r="EL205" i="10"/>
  <c r="EK205" i="10"/>
  <c r="EJ205" i="10"/>
  <c r="EI205" i="10"/>
  <c r="EH205" i="10"/>
  <c r="EG205" i="10"/>
  <c r="EF205" i="10"/>
  <c r="EE205" i="10"/>
  <c r="ED205" i="10"/>
  <c r="EC205" i="10"/>
  <c r="EB205" i="10"/>
  <c r="EA205" i="10"/>
  <c r="DZ205" i="10"/>
  <c r="DY205" i="10"/>
  <c r="DX205" i="10"/>
  <c r="DW205" i="10"/>
  <c r="DV205" i="10"/>
  <c r="DU205" i="10"/>
  <c r="DT205" i="10"/>
  <c r="DS205" i="10"/>
  <c r="DR205" i="10"/>
  <c r="DQ205" i="10"/>
  <c r="DP205" i="10"/>
  <c r="DO205" i="10"/>
  <c r="DN205" i="10"/>
  <c r="EM204" i="10"/>
  <c r="EL204" i="10"/>
  <c r="EK204" i="10"/>
  <c r="EJ204" i="10"/>
  <c r="EI204" i="10"/>
  <c r="EH204" i="10"/>
  <c r="EG204" i="10"/>
  <c r="EF204" i="10"/>
  <c r="EE204" i="10"/>
  <c r="ED204" i="10"/>
  <c r="EC204" i="10"/>
  <c r="EB204" i="10"/>
  <c r="EA204" i="10"/>
  <c r="DZ204" i="10"/>
  <c r="DY204" i="10"/>
  <c r="DX204" i="10"/>
  <c r="DW204" i="10"/>
  <c r="DV204" i="10"/>
  <c r="DU204" i="10"/>
  <c r="DT204" i="10"/>
  <c r="DS204" i="10"/>
  <c r="DR204" i="10"/>
  <c r="DQ204" i="10"/>
  <c r="DP204" i="10"/>
  <c r="DO204" i="10"/>
  <c r="DN204" i="10"/>
  <c r="EM203" i="10"/>
  <c r="EL203" i="10"/>
  <c r="EK203" i="10"/>
  <c r="EJ203" i="10"/>
  <c r="EI203" i="10"/>
  <c r="EH203" i="10"/>
  <c r="EG203" i="10"/>
  <c r="EF203" i="10"/>
  <c r="EE203" i="10"/>
  <c r="ED203" i="10"/>
  <c r="EC203" i="10"/>
  <c r="EB203" i="10"/>
  <c r="EA203" i="10"/>
  <c r="DZ203" i="10"/>
  <c r="DY203" i="10"/>
  <c r="DX203" i="10"/>
  <c r="DW203" i="10"/>
  <c r="DV203" i="10"/>
  <c r="DU203" i="10"/>
  <c r="DT203" i="10"/>
  <c r="DS203" i="10"/>
  <c r="DR203" i="10"/>
  <c r="DQ203" i="10"/>
  <c r="DP203" i="10"/>
  <c r="DO203" i="10"/>
  <c r="DN203" i="10"/>
  <c r="EM202" i="10"/>
  <c r="EL202" i="10"/>
  <c r="EK202" i="10"/>
  <c r="EJ202" i="10"/>
  <c r="EI202" i="10"/>
  <c r="EH202" i="10"/>
  <c r="EG202" i="10"/>
  <c r="EF202" i="10"/>
  <c r="EE202" i="10"/>
  <c r="ED202" i="10"/>
  <c r="EC202" i="10"/>
  <c r="EB202" i="10"/>
  <c r="EA202" i="10"/>
  <c r="DZ202" i="10"/>
  <c r="DY202" i="10"/>
  <c r="DX202" i="10"/>
  <c r="DW202" i="10"/>
  <c r="DV202" i="10"/>
  <c r="DU202" i="10"/>
  <c r="DT202" i="10"/>
  <c r="DS202" i="10"/>
  <c r="DR202" i="10"/>
  <c r="DQ202" i="10"/>
  <c r="DP202" i="10"/>
  <c r="DO202" i="10"/>
  <c r="DN202" i="10"/>
  <c r="EM201" i="10"/>
  <c r="EL201" i="10"/>
  <c r="EK201" i="10"/>
  <c r="EJ201" i="10"/>
  <c r="EI201" i="10"/>
  <c r="EH201" i="10"/>
  <c r="EG201" i="10"/>
  <c r="EF201" i="10"/>
  <c r="EE201" i="10"/>
  <c r="ED201" i="10"/>
  <c r="EC201" i="10"/>
  <c r="EB201" i="10"/>
  <c r="EA201" i="10"/>
  <c r="DZ201" i="10"/>
  <c r="DY201" i="10"/>
  <c r="DX201" i="10"/>
  <c r="DW201" i="10"/>
  <c r="DV201" i="10"/>
  <c r="DU201" i="10"/>
  <c r="DT201" i="10"/>
  <c r="DS201" i="10"/>
  <c r="DR201" i="10"/>
  <c r="DQ201" i="10"/>
  <c r="DP201" i="10"/>
  <c r="DO201" i="10"/>
  <c r="DN201" i="10"/>
  <c r="EM200" i="10"/>
  <c r="EL200" i="10"/>
  <c r="EK200" i="10"/>
  <c r="EJ200" i="10"/>
  <c r="EI200" i="10"/>
  <c r="EH200" i="10"/>
  <c r="EG200" i="10"/>
  <c r="EF200" i="10"/>
  <c r="EE200" i="10"/>
  <c r="ED200" i="10"/>
  <c r="EC200" i="10"/>
  <c r="EB200" i="10"/>
  <c r="EA200" i="10"/>
  <c r="DZ200" i="10"/>
  <c r="DY200" i="10"/>
  <c r="DX200" i="10"/>
  <c r="DW200" i="10"/>
  <c r="DV200" i="10"/>
  <c r="DU200" i="10"/>
  <c r="DT200" i="10"/>
  <c r="DS200" i="10"/>
  <c r="DR200" i="10"/>
  <c r="DQ200" i="10"/>
  <c r="DP200" i="10"/>
  <c r="DO200" i="10"/>
  <c r="DN200" i="10"/>
  <c r="EM199" i="10"/>
  <c r="EL199" i="10"/>
  <c r="EK199" i="10"/>
  <c r="EJ199" i="10"/>
  <c r="EI199" i="10"/>
  <c r="EH199" i="10"/>
  <c r="EG199" i="10"/>
  <c r="EF199" i="10"/>
  <c r="EE199" i="10"/>
  <c r="ED199" i="10"/>
  <c r="EC199" i="10"/>
  <c r="EB199" i="10"/>
  <c r="EA199" i="10"/>
  <c r="DZ199" i="10"/>
  <c r="DY199" i="10"/>
  <c r="DX199" i="10"/>
  <c r="DW199" i="10"/>
  <c r="DV199" i="10"/>
  <c r="DU199" i="10"/>
  <c r="DT199" i="10"/>
  <c r="DS199" i="10"/>
  <c r="DR199" i="10"/>
  <c r="DQ199" i="10"/>
  <c r="DP199" i="10"/>
  <c r="DO199" i="10"/>
  <c r="DN199" i="10"/>
  <c r="EM198" i="10"/>
  <c r="EL198" i="10"/>
  <c r="EK198" i="10"/>
  <c r="EJ198" i="10"/>
  <c r="EI198" i="10"/>
  <c r="EH198" i="10"/>
  <c r="EG198" i="10"/>
  <c r="EF198" i="10"/>
  <c r="EE198" i="10"/>
  <c r="ED198" i="10"/>
  <c r="EC198" i="10"/>
  <c r="EB198" i="10"/>
  <c r="EA198" i="10"/>
  <c r="DZ198" i="10"/>
  <c r="DY198" i="10"/>
  <c r="DX198" i="10"/>
  <c r="DW198" i="10"/>
  <c r="DV198" i="10"/>
  <c r="DU198" i="10"/>
  <c r="DT198" i="10"/>
  <c r="DS198" i="10"/>
  <c r="DR198" i="10"/>
  <c r="DQ198" i="10"/>
  <c r="DP198" i="10"/>
  <c r="DO198" i="10"/>
  <c r="DN198" i="10"/>
  <c r="EM197" i="10"/>
  <c r="EL197" i="10"/>
  <c r="EK197" i="10"/>
  <c r="EJ197" i="10"/>
  <c r="EI197" i="10"/>
  <c r="EH197" i="10"/>
  <c r="EG197" i="10"/>
  <c r="EF197" i="10"/>
  <c r="EE197" i="10"/>
  <c r="ED197" i="10"/>
  <c r="EC197" i="10"/>
  <c r="EB197" i="10"/>
  <c r="EA197" i="10"/>
  <c r="DZ197" i="10"/>
  <c r="DY197" i="10"/>
  <c r="DX197" i="10"/>
  <c r="DW197" i="10"/>
  <c r="DV197" i="10"/>
  <c r="DU197" i="10"/>
  <c r="DT197" i="10"/>
  <c r="DS197" i="10"/>
  <c r="DR197" i="10"/>
  <c r="DQ197" i="10"/>
  <c r="DP197" i="10"/>
  <c r="DO197" i="10"/>
  <c r="DN197" i="10"/>
  <c r="EM196" i="10"/>
  <c r="EL196" i="10"/>
  <c r="EK196" i="10"/>
  <c r="EJ196" i="10"/>
  <c r="EI196" i="10"/>
  <c r="EH196" i="10"/>
  <c r="EG196" i="10"/>
  <c r="EF196" i="10"/>
  <c r="EE196" i="10"/>
  <c r="ED196" i="10"/>
  <c r="EC196" i="10"/>
  <c r="EB196" i="10"/>
  <c r="EA196" i="10"/>
  <c r="DZ196" i="10"/>
  <c r="DY196" i="10"/>
  <c r="DX196" i="10"/>
  <c r="DW196" i="10"/>
  <c r="DV196" i="10"/>
  <c r="DU196" i="10"/>
  <c r="DT196" i="10"/>
  <c r="DS196" i="10"/>
  <c r="DR196" i="10"/>
  <c r="DQ196" i="10"/>
  <c r="DP196" i="10"/>
  <c r="DO196" i="10"/>
  <c r="DN196" i="10"/>
  <c r="EM195" i="10"/>
  <c r="EL195" i="10"/>
  <c r="EK195" i="10"/>
  <c r="EJ195" i="10"/>
  <c r="EI195" i="10"/>
  <c r="EH195" i="10"/>
  <c r="EG195" i="10"/>
  <c r="EF195" i="10"/>
  <c r="EE195" i="10"/>
  <c r="ED195" i="10"/>
  <c r="EC195" i="10"/>
  <c r="EB195" i="10"/>
  <c r="EA195" i="10"/>
  <c r="DZ195" i="10"/>
  <c r="DY195" i="10"/>
  <c r="DX195" i="10"/>
  <c r="DW195" i="10"/>
  <c r="DV195" i="10"/>
  <c r="DU195" i="10"/>
  <c r="DT195" i="10"/>
  <c r="DS195" i="10"/>
  <c r="DR195" i="10"/>
  <c r="DQ195" i="10"/>
  <c r="DP195" i="10"/>
  <c r="DO195" i="10"/>
  <c r="DN195" i="10"/>
  <c r="EM194" i="10"/>
  <c r="EL194" i="10"/>
  <c r="EK194" i="10"/>
  <c r="EJ194" i="10"/>
  <c r="EI194" i="10"/>
  <c r="EH194" i="10"/>
  <c r="EG194" i="10"/>
  <c r="EF194" i="10"/>
  <c r="EE194" i="10"/>
  <c r="ED194" i="10"/>
  <c r="EC194" i="10"/>
  <c r="EB194" i="10"/>
  <c r="EA194" i="10"/>
  <c r="DZ194" i="10"/>
  <c r="DY194" i="10"/>
  <c r="DX194" i="10"/>
  <c r="DW194" i="10"/>
  <c r="DV194" i="10"/>
  <c r="DU194" i="10"/>
  <c r="DT194" i="10"/>
  <c r="DS194" i="10"/>
  <c r="DR194" i="10"/>
  <c r="DQ194" i="10"/>
  <c r="DP194" i="10"/>
  <c r="DO194" i="10"/>
  <c r="DN194" i="10"/>
  <c r="EM193" i="10"/>
  <c r="EL193" i="10"/>
  <c r="EK193" i="10"/>
  <c r="EJ193" i="10"/>
  <c r="EI193" i="10"/>
  <c r="EH193" i="10"/>
  <c r="EG193" i="10"/>
  <c r="EF193" i="10"/>
  <c r="EE193" i="10"/>
  <c r="ED193" i="10"/>
  <c r="EC193" i="10"/>
  <c r="EB193" i="10"/>
  <c r="EA193" i="10"/>
  <c r="DZ193" i="10"/>
  <c r="DY193" i="10"/>
  <c r="DX193" i="10"/>
  <c r="DW193" i="10"/>
  <c r="DV193" i="10"/>
  <c r="DU193" i="10"/>
  <c r="DT193" i="10"/>
  <c r="DS193" i="10"/>
  <c r="DR193" i="10"/>
  <c r="DQ193" i="10"/>
  <c r="DP193" i="10"/>
  <c r="DO193" i="10"/>
  <c r="DN193" i="10"/>
  <c r="EM192" i="10"/>
  <c r="EL192" i="10"/>
  <c r="EK192" i="10"/>
  <c r="EJ192" i="10"/>
  <c r="EI192" i="10"/>
  <c r="EH192" i="10"/>
  <c r="EG192" i="10"/>
  <c r="EF192" i="10"/>
  <c r="EE192" i="10"/>
  <c r="ED192" i="10"/>
  <c r="EC192" i="10"/>
  <c r="EB192" i="10"/>
  <c r="EA192" i="10"/>
  <c r="DZ192" i="10"/>
  <c r="DY192" i="10"/>
  <c r="DX192" i="10"/>
  <c r="DW192" i="10"/>
  <c r="DV192" i="10"/>
  <c r="DU192" i="10"/>
  <c r="DT192" i="10"/>
  <c r="DS192" i="10"/>
  <c r="DR192" i="10"/>
  <c r="DQ192" i="10"/>
  <c r="DP192" i="10"/>
  <c r="DO192" i="10"/>
  <c r="DN192" i="10"/>
  <c r="EM191" i="10"/>
  <c r="EL191" i="10"/>
  <c r="EK191" i="10"/>
  <c r="EJ191" i="10"/>
  <c r="EI191" i="10"/>
  <c r="EH191" i="10"/>
  <c r="EG191" i="10"/>
  <c r="EF191" i="10"/>
  <c r="EE191" i="10"/>
  <c r="ED191" i="10"/>
  <c r="EC191" i="10"/>
  <c r="EB191" i="10"/>
  <c r="EA191" i="10"/>
  <c r="DZ191" i="10"/>
  <c r="DY191" i="10"/>
  <c r="DX191" i="10"/>
  <c r="DW191" i="10"/>
  <c r="DV191" i="10"/>
  <c r="DU191" i="10"/>
  <c r="DT191" i="10"/>
  <c r="DS191" i="10"/>
  <c r="DR191" i="10"/>
  <c r="DQ191" i="10"/>
  <c r="DP191" i="10"/>
  <c r="DO191" i="10"/>
  <c r="DN191" i="10"/>
  <c r="EM190" i="10"/>
  <c r="EL190" i="10"/>
  <c r="EK190" i="10"/>
  <c r="EJ190" i="10"/>
  <c r="EI190" i="10"/>
  <c r="EH190" i="10"/>
  <c r="EG190" i="10"/>
  <c r="EF190" i="10"/>
  <c r="EE190" i="10"/>
  <c r="ED190" i="10"/>
  <c r="EC190" i="10"/>
  <c r="EB190" i="10"/>
  <c r="EA190" i="10"/>
  <c r="DZ190" i="10"/>
  <c r="DY190" i="10"/>
  <c r="DX190" i="10"/>
  <c r="DW190" i="10"/>
  <c r="DV190" i="10"/>
  <c r="DU190" i="10"/>
  <c r="DT190" i="10"/>
  <c r="DS190" i="10"/>
  <c r="DR190" i="10"/>
  <c r="DQ190" i="10"/>
  <c r="DP190" i="10"/>
  <c r="DO190" i="10"/>
  <c r="DN190" i="10"/>
  <c r="EM189" i="10"/>
  <c r="EL189" i="10"/>
  <c r="EK189" i="10"/>
  <c r="EJ189" i="10"/>
  <c r="EI189" i="10"/>
  <c r="EH189" i="10"/>
  <c r="EG189" i="10"/>
  <c r="EF189" i="10"/>
  <c r="EE189" i="10"/>
  <c r="ED189" i="10"/>
  <c r="EC189" i="10"/>
  <c r="EB189" i="10"/>
  <c r="EA189" i="10"/>
  <c r="DZ189" i="10"/>
  <c r="DY189" i="10"/>
  <c r="DX189" i="10"/>
  <c r="DW189" i="10"/>
  <c r="DV189" i="10"/>
  <c r="DU189" i="10"/>
  <c r="DT189" i="10"/>
  <c r="DS189" i="10"/>
  <c r="DR189" i="10"/>
  <c r="DQ189" i="10"/>
  <c r="DP189" i="10"/>
  <c r="DO189" i="10"/>
  <c r="DN189" i="10"/>
  <c r="EM188" i="10"/>
  <c r="EL188" i="10"/>
  <c r="EK188" i="10"/>
  <c r="EJ188" i="10"/>
  <c r="EI188" i="10"/>
  <c r="EH188" i="10"/>
  <c r="EG188" i="10"/>
  <c r="EF188" i="10"/>
  <c r="EE188" i="10"/>
  <c r="ED188" i="10"/>
  <c r="EC188" i="10"/>
  <c r="EB188" i="10"/>
  <c r="EA188" i="10"/>
  <c r="DZ188" i="10"/>
  <c r="DY188" i="10"/>
  <c r="DX188" i="10"/>
  <c r="DW188" i="10"/>
  <c r="DV188" i="10"/>
  <c r="DU188" i="10"/>
  <c r="DT188" i="10"/>
  <c r="DS188" i="10"/>
  <c r="DR188" i="10"/>
  <c r="DQ188" i="10"/>
  <c r="DP188" i="10"/>
  <c r="DO188" i="10"/>
  <c r="DN188" i="10"/>
  <c r="EM187" i="10"/>
  <c r="EL187" i="10"/>
  <c r="EK187" i="10"/>
  <c r="EJ187" i="10"/>
  <c r="EI187" i="10"/>
  <c r="EH187" i="10"/>
  <c r="EG187" i="10"/>
  <c r="EF187" i="10"/>
  <c r="EE187" i="10"/>
  <c r="ED187" i="10"/>
  <c r="EC187" i="10"/>
  <c r="EB187" i="10"/>
  <c r="EA187" i="10"/>
  <c r="DZ187" i="10"/>
  <c r="DY187" i="10"/>
  <c r="DX187" i="10"/>
  <c r="DW187" i="10"/>
  <c r="DV187" i="10"/>
  <c r="DU187" i="10"/>
  <c r="DT187" i="10"/>
  <c r="DS187" i="10"/>
  <c r="DR187" i="10"/>
  <c r="DQ187" i="10"/>
  <c r="DP187" i="10"/>
  <c r="DO187" i="10"/>
  <c r="DN187" i="10"/>
  <c r="EM186" i="10"/>
  <c r="EL186" i="10"/>
  <c r="EK186" i="10"/>
  <c r="EJ186" i="10"/>
  <c r="EI186" i="10"/>
  <c r="EH186" i="10"/>
  <c r="EG186" i="10"/>
  <c r="EF186" i="10"/>
  <c r="EE186" i="10"/>
  <c r="ED186" i="10"/>
  <c r="EC186" i="10"/>
  <c r="EB186" i="10"/>
  <c r="EA186" i="10"/>
  <c r="DZ186" i="10"/>
  <c r="DY186" i="10"/>
  <c r="DX186" i="10"/>
  <c r="DW186" i="10"/>
  <c r="DV186" i="10"/>
  <c r="DU186" i="10"/>
  <c r="DT186" i="10"/>
  <c r="DS186" i="10"/>
  <c r="DR186" i="10"/>
  <c r="DQ186" i="10"/>
  <c r="DP186" i="10"/>
  <c r="DO186" i="10"/>
  <c r="DN186" i="10"/>
  <c r="EM185" i="10"/>
  <c r="EL185" i="10"/>
  <c r="EK185" i="10"/>
  <c r="EJ185" i="10"/>
  <c r="EI185" i="10"/>
  <c r="EH185" i="10"/>
  <c r="EG185" i="10"/>
  <c r="EF185" i="10"/>
  <c r="EE185" i="10"/>
  <c r="ED185" i="10"/>
  <c r="EC185" i="10"/>
  <c r="EB185" i="10"/>
  <c r="EA185" i="10"/>
  <c r="DZ185" i="10"/>
  <c r="DY185" i="10"/>
  <c r="DX185" i="10"/>
  <c r="DW185" i="10"/>
  <c r="DV185" i="10"/>
  <c r="DU185" i="10"/>
  <c r="DT185" i="10"/>
  <c r="DS185" i="10"/>
  <c r="DR185" i="10"/>
  <c r="DQ185" i="10"/>
  <c r="DP185" i="10"/>
  <c r="DO185" i="10"/>
  <c r="DN185" i="10"/>
  <c r="EM184" i="10"/>
  <c r="EL184" i="10"/>
  <c r="EK184" i="10"/>
  <c r="EJ184" i="10"/>
  <c r="EI184" i="10"/>
  <c r="EH184" i="10"/>
  <c r="EG184" i="10"/>
  <c r="EF184" i="10"/>
  <c r="EE184" i="10"/>
  <c r="ED184" i="10"/>
  <c r="EC184" i="10"/>
  <c r="EB184" i="10"/>
  <c r="EA184" i="10"/>
  <c r="DZ184" i="10"/>
  <c r="DY184" i="10"/>
  <c r="DX184" i="10"/>
  <c r="DW184" i="10"/>
  <c r="DV184" i="10"/>
  <c r="DU184" i="10"/>
  <c r="DT184" i="10"/>
  <c r="DS184" i="10"/>
  <c r="DR184" i="10"/>
  <c r="DQ184" i="10"/>
  <c r="DP184" i="10"/>
  <c r="DO184" i="10"/>
  <c r="DN184" i="10"/>
  <c r="EM183" i="10"/>
  <c r="EL183" i="10"/>
  <c r="EK183" i="10"/>
  <c r="EJ183" i="10"/>
  <c r="EI183" i="10"/>
  <c r="EH183" i="10"/>
  <c r="EG183" i="10"/>
  <c r="EF183" i="10"/>
  <c r="EE183" i="10"/>
  <c r="ED183" i="10"/>
  <c r="EC183" i="10"/>
  <c r="EB183" i="10"/>
  <c r="EA183" i="10"/>
  <c r="DZ183" i="10"/>
  <c r="DY183" i="10"/>
  <c r="DX183" i="10"/>
  <c r="DW183" i="10"/>
  <c r="DV183" i="10"/>
  <c r="DU183" i="10"/>
  <c r="DT183" i="10"/>
  <c r="DS183" i="10"/>
  <c r="DR183" i="10"/>
  <c r="DQ183" i="10"/>
  <c r="DP183" i="10"/>
  <c r="DO183" i="10"/>
  <c r="DN183" i="10"/>
  <c r="EM182" i="10"/>
  <c r="EL182" i="10"/>
  <c r="EK182" i="10"/>
  <c r="EJ182" i="10"/>
  <c r="EI182" i="10"/>
  <c r="EH182" i="10"/>
  <c r="EG182" i="10"/>
  <c r="EF182" i="10"/>
  <c r="EE182" i="10"/>
  <c r="ED182" i="10"/>
  <c r="EC182" i="10"/>
  <c r="EB182" i="10"/>
  <c r="EA182" i="10"/>
  <c r="DZ182" i="10"/>
  <c r="DY182" i="10"/>
  <c r="DX182" i="10"/>
  <c r="DW182" i="10"/>
  <c r="DV182" i="10"/>
  <c r="DU182" i="10"/>
  <c r="DT182" i="10"/>
  <c r="DS182" i="10"/>
  <c r="DR182" i="10"/>
  <c r="DQ182" i="10"/>
  <c r="DP182" i="10"/>
  <c r="DO182" i="10"/>
  <c r="DN182" i="10"/>
  <c r="EM181" i="10"/>
  <c r="EL181" i="10"/>
  <c r="EK181" i="10"/>
  <c r="EJ181" i="10"/>
  <c r="EI181" i="10"/>
  <c r="EH181" i="10"/>
  <c r="EG181" i="10"/>
  <c r="EF181" i="10"/>
  <c r="EE181" i="10"/>
  <c r="ED181" i="10"/>
  <c r="EC181" i="10"/>
  <c r="EB181" i="10"/>
  <c r="EA181" i="10"/>
  <c r="DZ181" i="10"/>
  <c r="DY181" i="10"/>
  <c r="DX181" i="10"/>
  <c r="DW181" i="10"/>
  <c r="DV181" i="10"/>
  <c r="DU181" i="10"/>
  <c r="DT181" i="10"/>
  <c r="DS181" i="10"/>
  <c r="DR181" i="10"/>
  <c r="DQ181" i="10"/>
  <c r="DP181" i="10"/>
  <c r="DO181" i="10"/>
  <c r="DN181" i="10"/>
  <c r="EM180" i="10"/>
  <c r="EL180" i="10"/>
  <c r="EK180" i="10"/>
  <c r="EJ180" i="10"/>
  <c r="EI180" i="10"/>
  <c r="EH180" i="10"/>
  <c r="EG180" i="10"/>
  <c r="EF180" i="10"/>
  <c r="EE180" i="10"/>
  <c r="ED180" i="10"/>
  <c r="EC180" i="10"/>
  <c r="EB180" i="10"/>
  <c r="EA180" i="10"/>
  <c r="DZ180" i="10"/>
  <c r="DY180" i="10"/>
  <c r="DX180" i="10"/>
  <c r="DW180" i="10"/>
  <c r="DV180" i="10"/>
  <c r="DU180" i="10"/>
  <c r="DT180" i="10"/>
  <c r="DS180" i="10"/>
  <c r="DR180" i="10"/>
  <c r="DQ180" i="10"/>
  <c r="DP180" i="10"/>
  <c r="DO180" i="10"/>
  <c r="DN180" i="10"/>
  <c r="EM179" i="10"/>
  <c r="EL179" i="10"/>
  <c r="EK179" i="10"/>
  <c r="EJ179" i="10"/>
  <c r="EI179" i="10"/>
  <c r="EH179" i="10"/>
  <c r="EG179" i="10"/>
  <c r="EF179" i="10"/>
  <c r="EE179" i="10"/>
  <c r="ED179" i="10"/>
  <c r="EC179" i="10"/>
  <c r="EB179" i="10"/>
  <c r="EA179" i="10"/>
  <c r="DZ179" i="10"/>
  <c r="DY179" i="10"/>
  <c r="DX179" i="10"/>
  <c r="DW179" i="10"/>
  <c r="DV179" i="10"/>
  <c r="DU179" i="10"/>
  <c r="DT179" i="10"/>
  <c r="DS179" i="10"/>
  <c r="DR179" i="10"/>
  <c r="DQ179" i="10"/>
  <c r="DP179" i="10"/>
  <c r="DO179" i="10"/>
  <c r="DN179" i="10"/>
  <c r="EM178" i="10"/>
  <c r="EL178" i="10"/>
  <c r="EK178" i="10"/>
  <c r="EJ178" i="10"/>
  <c r="EI178" i="10"/>
  <c r="EH178" i="10"/>
  <c r="EG178" i="10"/>
  <c r="EF178" i="10"/>
  <c r="EE178" i="10"/>
  <c r="ED178" i="10"/>
  <c r="EC178" i="10"/>
  <c r="EB178" i="10"/>
  <c r="EA178" i="10"/>
  <c r="DZ178" i="10"/>
  <c r="DY178" i="10"/>
  <c r="DX178" i="10"/>
  <c r="DW178" i="10"/>
  <c r="DV178" i="10"/>
  <c r="DU178" i="10"/>
  <c r="DT178" i="10"/>
  <c r="DS178" i="10"/>
  <c r="DR178" i="10"/>
  <c r="DQ178" i="10"/>
  <c r="DP178" i="10"/>
  <c r="DO178" i="10"/>
  <c r="DN178" i="10"/>
  <c r="EM177" i="10"/>
  <c r="EL177" i="10"/>
  <c r="EK177" i="10"/>
  <c r="EJ177" i="10"/>
  <c r="EI177" i="10"/>
  <c r="EH177" i="10"/>
  <c r="EG177" i="10"/>
  <c r="EF177" i="10"/>
  <c r="EE177" i="10"/>
  <c r="ED177" i="10"/>
  <c r="EC177" i="10"/>
  <c r="EB177" i="10"/>
  <c r="EA177" i="10"/>
  <c r="DZ177" i="10"/>
  <c r="DY177" i="10"/>
  <c r="DX177" i="10"/>
  <c r="DW177" i="10"/>
  <c r="DV177" i="10"/>
  <c r="DU177" i="10"/>
  <c r="DT177" i="10"/>
  <c r="DS177" i="10"/>
  <c r="DR177" i="10"/>
  <c r="DQ177" i="10"/>
  <c r="DP177" i="10"/>
  <c r="DO177" i="10"/>
  <c r="DN177" i="10"/>
  <c r="EM176" i="10"/>
  <c r="EL176" i="10"/>
  <c r="EK176" i="10"/>
  <c r="EJ176" i="10"/>
  <c r="EI176" i="10"/>
  <c r="EH176" i="10"/>
  <c r="EG176" i="10"/>
  <c r="EF176" i="10"/>
  <c r="EE176" i="10"/>
  <c r="ED176" i="10"/>
  <c r="EC176" i="10"/>
  <c r="EB176" i="10"/>
  <c r="EA176" i="10"/>
  <c r="DZ176" i="10"/>
  <c r="DY176" i="10"/>
  <c r="DX176" i="10"/>
  <c r="DW176" i="10"/>
  <c r="DV176" i="10"/>
  <c r="DU176" i="10"/>
  <c r="DT176" i="10"/>
  <c r="DS176" i="10"/>
  <c r="DR176" i="10"/>
  <c r="DQ176" i="10"/>
  <c r="DP176" i="10"/>
  <c r="DO176" i="10"/>
  <c r="DN176" i="10"/>
  <c r="EM175" i="10"/>
  <c r="EL175" i="10"/>
  <c r="EK175" i="10"/>
  <c r="EJ175" i="10"/>
  <c r="EI175" i="10"/>
  <c r="EH175" i="10"/>
  <c r="EG175" i="10"/>
  <c r="EF175" i="10"/>
  <c r="EE175" i="10"/>
  <c r="ED175" i="10"/>
  <c r="EC175" i="10"/>
  <c r="EB175" i="10"/>
  <c r="EA175" i="10"/>
  <c r="DZ175" i="10"/>
  <c r="DY175" i="10"/>
  <c r="DX175" i="10"/>
  <c r="DW175" i="10"/>
  <c r="DV175" i="10"/>
  <c r="DU175" i="10"/>
  <c r="DT175" i="10"/>
  <c r="DS175" i="10"/>
  <c r="DR175" i="10"/>
  <c r="DQ175" i="10"/>
  <c r="DP175" i="10"/>
  <c r="DO175" i="10"/>
  <c r="DN175" i="10"/>
  <c r="EM174" i="10"/>
  <c r="EL174" i="10"/>
  <c r="EK174" i="10"/>
  <c r="EJ174" i="10"/>
  <c r="EI174" i="10"/>
  <c r="EH174" i="10"/>
  <c r="EG174" i="10"/>
  <c r="EF174" i="10"/>
  <c r="EE174" i="10"/>
  <c r="ED174" i="10"/>
  <c r="EC174" i="10"/>
  <c r="EB174" i="10"/>
  <c r="EA174" i="10"/>
  <c r="DZ174" i="10"/>
  <c r="DY174" i="10"/>
  <c r="DX174" i="10"/>
  <c r="DW174" i="10"/>
  <c r="DV174" i="10"/>
  <c r="DU174" i="10"/>
  <c r="DT174" i="10"/>
  <c r="DS174" i="10"/>
  <c r="DR174" i="10"/>
  <c r="DQ174" i="10"/>
  <c r="DP174" i="10"/>
  <c r="DO174" i="10"/>
  <c r="DN174" i="10"/>
  <c r="EM173" i="10"/>
  <c r="EL173" i="10"/>
  <c r="EK173" i="10"/>
  <c r="EJ173" i="10"/>
  <c r="EI173" i="10"/>
  <c r="EH173" i="10"/>
  <c r="EG173" i="10"/>
  <c r="EF173" i="10"/>
  <c r="EE173" i="10"/>
  <c r="ED173" i="10"/>
  <c r="EC173" i="10"/>
  <c r="EB173" i="10"/>
  <c r="EA173" i="10"/>
  <c r="DZ173" i="10"/>
  <c r="DY173" i="10"/>
  <c r="DX173" i="10"/>
  <c r="DW173" i="10"/>
  <c r="DV173" i="10"/>
  <c r="DU173" i="10"/>
  <c r="DT173" i="10"/>
  <c r="DS173" i="10"/>
  <c r="DR173" i="10"/>
  <c r="DQ173" i="10"/>
  <c r="DP173" i="10"/>
  <c r="DO173" i="10"/>
  <c r="DN173" i="10"/>
  <c r="EM172" i="10"/>
  <c r="EL172" i="10"/>
  <c r="EK172" i="10"/>
  <c r="EJ172" i="10"/>
  <c r="EI172" i="10"/>
  <c r="EH172" i="10"/>
  <c r="EG172" i="10"/>
  <c r="EF172" i="10"/>
  <c r="EE172" i="10"/>
  <c r="ED172" i="10"/>
  <c r="EC172" i="10"/>
  <c r="EB172" i="10"/>
  <c r="EA172" i="10"/>
  <c r="DZ172" i="10"/>
  <c r="DY172" i="10"/>
  <c r="DX172" i="10"/>
  <c r="DW172" i="10"/>
  <c r="DV172" i="10"/>
  <c r="DU172" i="10"/>
  <c r="DT172" i="10"/>
  <c r="DS172" i="10"/>
  <c r="DR172" i="10"/>
  <c r="DQ172" i="10"/>
  <c r="DP172" i="10"/>
  <c r="DO172" i="10"/>
  <c r="DN172" i="10"/>
  <c r="EM171" i="10"/>
  <c r="EL171" i="10"/>
  <c r="EK171" i="10"/>
  <c r="EJ171" i="10"/>
  <c r="EI171" i="10"/>
  <c r="EH171" i="10"/>
  <c r="EG171" i="10"/>
  <c r="EF171" i="10"/>
  <c r="EE171" i="10"/>
  <c r="ED171" i="10"/>
  <c r="EC171" i="10"/>
  <c r="EB171" i="10"/>
  <c r="EA171" i="10"/>
  <c r="DZ171" i="10"/>
  <c r="DY171" i="10"/>
  <c r="DX171" i="10"/>
  <c r="DW171" i="10"/>
  <c r="DV171" i="10"/>
  <c r="DU171" i="10"/>
  <c r="DT171" i="10"/>
  <c r="DS171" i="10"/>
  <c r="DR171" i="10"/>
  <c r="DQ171" i="10"/>
  <c r="DP171" i="10"/>
  <c r="DO171" i="10"/>
  <c r="DN171" i="10"/>
  <c r="EM170" i="10"/>
  <c r="EL170" i="10"/>
  <c r="EK170" i="10"/>
  <c r="EJ170" i="10"/>
  <c r="EI170" i="10"/>
  <c r="EH170" i="10"/>
  <c r="EG170" i="10"/>
  <c r="EF170" i="10"/>
  <c r="EE170" i="10"/>
  <c r="ED170" i="10"/>
  <c r="EC170" i="10"/>
  <c r="EB170" i="10"/>
  <c r="EA170" i="10"/>
  <c r="DZ170" i="10"/>
  <c r="DY170" i="10"/>
  <c r="DX170" i="10"/>
  <c r="DW170" i="10"/>
  <c r="DV170" i="10"/>
  <c r="DU170" i="10"/>
  <c r="DT170" i="10"/>
  <c r="DS170" i="10"/>
  <c r="DR170" i="10"/>
  <c r="DQ170" i="10"/>
  <c r="DP170" i="10"/>
  <c r="DO170" i="10"/>
  <c r="DN170" i="10"/>
  <c r="EM169" i="10"/>
  <c r="EL169" i="10"/>
  <c r="EK169" i="10"/>
  <c r="EJ169" i="10"/>
  <c r="EI169" i="10"/>
  <c r="EH169" i="10"/>
  <c r="EG169" i="10"/>
  <c r="EF169" i="10"/>
  <c r="EE169" i="10"/>
  <c r="ED169" i="10"/>
  <c r="EC169" i="10"/>
  <c r="EB169" i="10"/>
  <c r="EA169" i="10"/>
  <c r="DZ169" i="10"/>
  <c r="DY169" i="10"/>
  <c r="DX169" i="10"/>
  <c r="DW169" i="10"/>
  <c r="DV169" i="10"/>
  <c r="DU169" i="10"/>
  <c r="DT169" i="10"/>
  <c r="DS169" i="10"/>
  <c r="DR169" i="10"/>
  <c r="DQ169" i="10"/>
  <c r="DP169" i="10"/>
  <c r="DO169" i="10"/>
  <c r="DN169" i="10"/>
  <c r="EM168" i="10"/>
  <c r="EL168" i="10"/>
  <c r="EK168" i="10"/>
  <c r="EJ168" i="10"/>
  <c r="EI168" i="10"/>
  <c r="EH168" i="10"/>
  <c r="EG168" i="10"/>
  <c r="EF168" i="10"/>
  <c r="EE168" i="10"/>
  <c r="ED168" i="10"/>
  <c r="EC168" i="10"/>
  <c r="EB168" i="10"/>
  <c r="EA168" i="10"/>
  <c r="DZ168" i="10"/>
  <c r="DY168" i="10"/>
  <c r="DX168" i="10"/>
  <c r="DW168" i="10"/>
  <c r="DV168" i="10"/>
  <c r="DU168" i="10"/>
  <c r="DT168" i="10"/>
  <c r="DS168" i="10"/>
  <c r="DR168" i="10"/>
  <c r="DQ168" i="10"/>
  <c r="DP168" i="10"/>
  <c r="DO168" i="10"/>
  <c r="DN168" i="10"/>
  <c r="EM167" i="10"/>
  <c r="EL167" i="10"/>
  <c r="EK167" i="10"/>
  <c r="EJ167" i="10"/>
  <c r="EI167" i="10"/>
  <c r="EH167" i="10"/>
  <c r="EG167" i="10"/>
  <c r="EF167" i="10"/>
  <c r="EE167" i="10"/>
  <c r="ED167" i="10"/>
  <c r="EC167" i="10"/>
  <c r="EB167" i="10"/>
  <c r="EA167" i="10"/>
  <c r="DZ167" i="10"/>
  <c r="DY167" i="10"/>
  <c r="DX167" i="10"/>
  <c r="DW167" i="10"/>
  <c r="DV167" i="10"/>
  <c r="DU167" i="10"/>
  <c r="DT167" i="10"/>
  <c r="DS167" i="10"/>
  <c r="DR167" i="10"/>
  <c r="DQ167" i="10"/>
  <c r="DP167" i="10"/>
  <c r="DO167" i="10"/>
  <c r="DN167" i="10"/>
  <c r="EM166" i="10"/>
  <c r="EL166" i="10"/>
  <c r="EK166" i="10"/>
  <c r="EJ166" i="10"/>
  <c r="EI166" i="10"/>
  <c r="EH166" i="10"/>
  <c r="EG166" i="10"/>
  <c r="EF166" i="10"/>
  <c r="EE166" i="10"/>
  <c r="ED166" i="10"/>
  <c r="EC166" i="10"/>
  <c r="EB166" i="10"/>
  <c r="EA166" i="10"/>
  <c r="DZ166" i="10"/>
  <c r="DY166" i="10"/>
  <c r="DX166" i="10"/>
  <c r="DW166" i="10"/>
  <c r="DV166" i="10"/>
  <c r="DU166" i="10"/>
  <c r="DT166" i="10"/>
  <c r="DS166" i="10"/>
  <c r="DR166" i="10"/>
  <c r="DQ166" i="10"/>
  <c r="DP166" i="10"/>
  <c r="DO166" i="10"/>
  <c r="DN166" i="10"/>
  <c r="EM165" i="10"/>
  <c r="EL165" i="10"/>
  <c r="EK165" i="10"/>
  <c r="EJ165" i="10"/>
  <c r="EI165" i="10"/>
  <c r="EH165" i="10"/>
  <c r="EG165" i="10"/>
  <c r="EF165" i="10"/>
  <c r="EE165" i="10"/>
  <c r="ED165" i="10"/>
  <c r="EC165" i="10"/>
  <c r="EB165" i="10"/>
  <c r="EA165" i="10"/>
  <c r="DZ165" i="10"/>
  <c r="DY165" i="10"/>
  <c r="DX165" i="10"/>
  <c r="DW165" i="10"/>
  <c r="DV165" i="10"/>
  <c r="DU165" i="10"/>
  <c r="DT165" i="10"/>
  <c r="DS165" i="10"/>
  <c r="DR165" i="10"/>
  <c r="DQ165" i="10"/>
  <c r="DP165" i="10"/>
  <c r="DO165" i="10"/>
  <c r="DN165" i="10"/>
  <c r="EM164" i="10"/>
  <c r="EL164" i="10"/>
  <c r="EK164" i="10"/>
  <c r="EJ164" i="10"/>
  <c r="EI164" i="10"/>
  <c r="EH164" i="10"/>
  <c r="EG164" i="10"/>
  <c r="EF164" i="10"/>
  <c r="EE164" i="10"/>
  <c r="ED164" i="10"/>
  <c r="EC164" i="10"/>
  <c r="EB164" i="10"/>
  <c r="EA164" i="10"/>
  <c r="DZ164" i="10"/>
  <c r="DY164" i="10"/>
  <c r="DX164" i="10"/>
  <c r="DW164" i="10"/>
  <c r="DV164" i="10"/>
  <c r="DU164" i="10"/>
  <c r="DT164" i="10"/>
  <c r="DS164" i="10"/>
  <c r="DR164" i="10"/>
  <c r="DQ164" i="10"/>
  <c r="DP164" i="10"/>
  <c r="DO164" i="10"/>
  <c r="DN164" i="10"/>
  <c r="EM163" i="10"/>
  <c r="EL163" i="10"/>
  <c r="EK163" i="10"/>
  <c r="EJ163" i="10"/>
  <c r="EI163" i="10"/>
  <c r="EH163" i="10"/>
  <c r="EG163" i="10"/>
  <c r="EF163" i="10"/>
  <c r="EE163" i="10"/>
  <c r="ED163" i="10"/>
  <c r="EC163" i="10"/>
  <c r="EB163" i="10"/>
  <c r="EA163" i="10"/>
  <c r="DZ163" i="10"/>
  <c r="DY163" i="10"/>
  <c r="DX163" i="10"/>
  <c r="DW163" i="10"/>
  <c r="DV163" i="10"/>
  <c r="DU163" i="10"/>
  <c r="DT163" i="10"/>
  <c r="DS163" i="10"/>
  <c r="DR163" i="10"/>
  <c r="DQ163" i="10"/>
  <c r="DP163" i="10"/>
  <c r="DO163" i="10"/>
  <c r="DN163" i="10"/>
  <c r="EM162" i="10"/>
  <c r="EL162" i="10"/>
  <c r="EK162" i="10"/>
  <c r="EJ162" i="10"/>
  <c r="EI162" i="10"/>
  <c r="EH162" i="10"/>
  <c r="EG162" i="10"/>
  <c r="EF162" i="10"/>
  <c r="EE162" i="10"/>
  <c r="ED162" i="10"/>
  <c r="EC162" i="10"/>
  <c r="EB162" i="10"/>
  <c r="EA162" i="10"/>
  <c r="DZ162" i="10"/>
  <c r="DY162" i="10"/>
  <c r="DX162" i="10"/>
  <c r="DW162" i="10"/>
  <c r="DV162" i="10"/>
  <c r="DU162" i="10"/>
  <c r="DT162" i="10"/>
  <c r="DS162" i="10"/>
  <c r="DR162" i="10"/>
  <c r="DQ162" i="10"/>
  <c r="DP162" i="10"/>
  <c r="DO162" i="10"/>
  <c r="DN162" i="10"/>
  <c r="EM161" i="10"/>
  <c r="EL161" i="10"/>
  <c r="EK161" i="10"/>
  <c r="EJ161" i="10"/>
  <c r="EI161" i="10"/>
  <c r="EH161" i="10"/>
  <c r="EG161" i="10"/>
  <c r="EF161" i="10"/>
  <c r="EE161" i="10"/>
  <c r="ED161" i="10"/>
  <c r="EC161" i="10"/>
  <c r="EB161" i="10"/>
  <c r="EA161" i="10"/>
  <c r="DZ161" i="10"/>
  <c r="DY161" i="10"/>
  <c r="DX161" i="10"/>
  <c r="DW161" i="10"/>
  <c r="DV161" i="10"/>
  <c r="DU161" i="10"/>
  <c r="DT161" i="10"/>
  <c r="DS161" i="10"/>
  <c r="DR161" i="10"/>
  <c r="DQ161" i="10"/>
  <c r="DP161" i="10"/>
  <c r="DO161" i="10"/>
  <c r="DN161" i="10"/>
  <c r="EM156" i="10"/>
  <c r="EL156" i="10"/>
  <c r="EK156" i="10"/>
  <c r="EJ156" i="10"/>
  <c r="EI156" i="10"/>
  <c r="EH156" i="10"/>
  <c r="EG156" i="10"/>
  <c r="EF156" i="10"/>
  <c r="EE156" i="10"/>
  <c r="ED156" i="10"/>
  <c r="EC156" i="10"/>
  <c r="EB156" i="10"/>
  <c r="EA156" i="10"/>
  <c r="DZ156" i="10"/>
  <c r="DY156" i="10"/>
  <c r="DX156" i="10"/>
  <c r="DW156" i="10"/>
  <c r="DV156" i="10"/>
  <c r="DU156" i="10"/>
  <c r="DT156" i="10"/>
  <c r="DS156" i="10"/>
  <c r="DR156" i="10"/>
  <c r="DQ156" i="10"/>
  <c r="DP156" i="10"/>
  <c r="DO156" i="10"/>
  <c r="DN156" i="10"/>
  <c r="EM155" i="10"/>
  <c r="EL155" i="10"/>
  <c r="EK155" i="10"/>
  <c r="EJ155" i="10"/>
  <c r="EI155" i="10"/>
  <c r="EH155" i="10"/>
  <c r="EG155" i="10"/>
  <c r="EF155" i="10"/>
  <c r="EE155" i="10"/>
  <c r="ED155" i="10"/>
  <c r="EC155" i="10"/>
  <c r="EB155" i="10"/>
  <c r="EA155" i="10"/>
  <c r="DZ155" i="10"/>
  <c r="DY155" i="10"/>
  <c r="DX155" i="10"/>
  <c r="DW155" i="10"/>
  <c r="DV155" i="10"/>
  <c r="DU155" i="10"/>
  <c r="DT155" i="10"/>
  <c r="DS155" i="10"/>
  <c r="DR155" i="10"/>
  <c r="DQ155" i="10"/>
  <c r="DP155" i="10"/>
  <c r="DO155" i="10"/>
  <c r="DN155" i="10"/>
  <c r="EM154" i="10"/>
  <c r="EL154" i="10"/>
  <c r="EK154" i="10"/>
  <c r="EJ154" i="10"/>
  <c r="EI154" i="10"/>
  <c r="EH154" i="10"/>
  <c r="EG154" i="10"/>
  <c r="EF154" i="10"/>
  <c r="EE154" i="10"/>
  <c r="ED154" i="10"/>
  <c r="EC154" i="10"/>
  <c r="EB154" i="10"/>
  <c r="EA154" i="10"/>
  <c r="DZ154" i="10"/>
  <c r="DY154" i="10"/>
  <c r="DX154" i="10"/>
  <c r="DW154" i="10"/>
  <c r="DV154" i="10"/>
  <c r="DU154" i="10"/>
  <c r="DT154" i="10"/>
  <c r="DS154" i="10"/>
  <c r="DR154" i="10"/>
  <c r="DQ154" i="10"/>
  <c r="DP154" i="10"/>
  <c r="DO154" i="10"/>
  <c r="DN154" i="10"/>
  <c r="EM153" i="10"/>
  <c r="EL153" i="10"/>
  <c r="EK153" i="10"/>
  <c r="EJ153" i="10"/>
  <c r="EI153" i="10"/>
  <c r="EH153" i="10"/>
  <c r="EG153" i="10"/>
  <c r="EF153" i="10"/>
  <c r="EE153" i="10"/>
  <c r="ED153" i="10"/>
  <c r="EC153" i="10"/>
  <c r="EB153" i="10"/>
  <c r="EA153" i="10"/>
  <c r="DZ153" i="10"/>
  <c r="DY153" i="10"/>
  <c r="DX153" i="10"/>
  <c r="DW153" i="10"/>
  <c r="DV153" i="10"/>
  <c r="DU153" i="10"/>
  <c r="DT153" i="10"/>
  <c r="DS153" i="10"/>
  <c r="DR153" i="10"/>
  <c r="DQ153" i="10"/>
  <c r="DP153" i="10"/>
  <c r="DO153" i="10"/>
  <c r="DN153" i="10"/>
  <c r="EM152" i="10"/>
  <c r="EL152" i="10"/>
  <c r="EK152" i="10"/>
  <c r="EJ152" i="10"/>
  <c r="EI152" i="10"/>
  <c r="EH152" i="10"/>
  <c r="EG152" i="10"/>
  <c r="EF152" i="10"/>
  <c r="EE152" i="10"/>
  <c r="ED152" i="10"/>
  <c r="EC152" i="10"/>
  <c r="EB152" i="10"/>
  <c r="EA152" i="10"/>
  <c r="DZ152" i="10"/>
  <c r="DY152" i="10"/>
  <c r="DX152" i="10"/>
  <c r="DW152" i="10"/>
  <c r="DV152" i="10"/>
  <c r="DU152" i="10"/>
  <c r="DT152" i="10"/>
  <c r="DS152" i="10"/>
  <c r="DR152" i="10"/>
  <c r="DQ152" i="10"/>
  <c r="DP152" i="10"/>
  <c r="DO152" i="10"/>
  <c r="DN152" i="10"/>
  <c r="EM151" i="10"/>
  <c r="EL151" i="10"/>
  <c r="EK151" i="10"/>
  <c r="EJ151" i="10"/>
  <c r="EI151" i="10"/>
  <c r="EH151" i="10"/>
  <c r="EG151" i="10"/>
  <c r="EF151" i="10"/>
  <c r="EE151" i="10"/>
  <c r="ED151" i="10"/>
  <c r="EC151" i="10"/>
  <c r="EB151" i="10"/>
  <c r="EA151" i="10"/>
  <c r="DZ151" i="10"/>
  <c r="DY151" i="10"/>
  <c r="DX151" i="10"/>
  <c r="DW151" i="10"/>
  <c r="DV151" i="10"/>
  <c r="DU151" i="10"/>
  <c r="DT151" i="10"/>
  <c r="DS151" i="10"/>
  <c r="DR151" i="10"/>
  <c r="DQ151" i="10"/>
  <c r="DP151" i="10"/>
  <c r="DO151" i="10"/>
  <c r="DN151" i="10"/>
  <c r="EM150" i="10"/>
  <c r="EL150" i="10"/>
  <c r="EK150" i="10"/>
  <c r="EJ150" i="10"/>
  <c r="EI150" i="10"/>
  <c r="EH150" i="10"/>
  <c r="EG150" i="10"/>
  <c r="EF150" i="10"/>
  <c r="EE150" i="10"/>
  <c r="ED150" i="10"/>
  <c r="EC150" i="10"/>
  <c r="EB150" i="10"/>
  <c r="EA150" i="10"/>
  <c r="DZ150" i="10"/>
  <c r="DY150" i="10"/>
  <c r="DX150" i="10"/>
  <c r="DW150" i="10"/>
  <c r="DV150" i="10"/>
  <c r="DU150" i="10"/>
  <c r="DT150" i="10"/>
  <c r="DS150" i="10"/>
  <c r="DR150" i="10"/>
  <c r="DQ150" i="10"/>
  <c r="DP150" i="10"/>
  <c r="DO150" i="10"/>
  <c r="DN150" i="10"/>
  <c r="EM149" i="10"/>
  <c r="EL149" i="10"/>
  <c r="EK149" i="10"/>
  <c r="EJ149" i="10"/>
  <c r="EI149" i="10"/>
  <c r="EH149" i="10"/>
  <c r="EG149" i="10"/>
  <c r="EF149" i="10"/>
  <c r="EE149" i="10"/>
  <c r="ED149" i="10"/>
  <c r="EC149" i="10"/>
  <c r="EB149" i="10"/>
  <c r="EA149" i="10"/>
  <c r="DZ149" i="10"/>
  <c r="DY149" i="10"/>
  <c r="DX149" i="10"/>
  <c r="DW149" i="10"/>
  <c r="DV149" i="10"/>
  <c r="DU149" i="10"/>
  <c r="DT149" i="10"/>
  <c r="DS149" i="10"/>
  <c r="DR149" i="10"/>
  <c r="DQ149" i="10"/>
  <c r="DP149" i="10"/>
  <c r="DO149" i="10"/>
  <c r="DN149" i="10"/>
  <c r="EM148" i="10"/>
  <c r="EL148" i="10"/>
  <c r="EK148" i="10"/>
  <c r="EJ148" i="10"/>
  <c r="EI148" i="10"/>
  <c r="EH148" i="10"/>
  <c r="EG148" i="10"/>
  <c r="EF148" i="10"/>
  <c r="EE148" i="10"/>
  <c r="ED148" i="10"/>
  <c r="EC148" i="10"/>
  <c r="EB148" i="10"/>
  <c r="EA148" i="10"/>
  <c r="DZ148" i="10"/>
  <c r="DY148" i="10"/>
  <c r="DX148" i="10"/>
  <c r="DW148" i="10"/>
  <c r="DV148" i="10"/>
  <c r="DU148" i="10"/>
  <c r="DT148" i="10"/>
  <c r="DS148" i="10"/>
  <c r="DR148" i="10"/>
  <c r="DQ148" i="10"/>
  <c r="DP148" i="10"/>
  <c r="DO148" i="10"/>
  <c r="DN148" i="10"/>
  <c r="EM147" i="10"/>
  <c r="EL147" i="10"/>
  <c r="EK147" i="10"/>
  <c r="EJ147" i="10"/>
  <c r="EI147" i="10"/>
  <c r="EH147" i="10"/>
  <c r="EG147" i="10"/>
  <c r="EF147" i="10"/>
  <c r="EE147" i="10"/>
  <c r="ED147" i="10"/>
  <c r="EC147" i="10"/>
  <c r="EB147" i="10"/>
  <c r="EA147" i="10"/>
  <c r="DZ147" i="10"/>
  <c r="DY147" i="10"/>
  <c r="DX147" i="10"/>
  <c r="DW147" i="10"/>
  <c r="DV147" i="10"/>
  <c r="DU147" i="10"/>
  <c r="DT147" i="10"/>
  <c r="DS147" i="10"/>
  <c r="DR147" i="10"/>
  <c r="DQ147" i="10"/>
  <c r="DP147" i="10"/>
  <c r="DO147" i="10"/>
  <c r="DN147" i="10"/>
  <c r="EM146" i="10"/>
  <c r="EL146" i="10"/>
  <c r="EK146" i="10"/>
  <c r="EJ146" i="10"/>
  <c r="EI146" i="10"/>
  <c r="EH146" i="10"/>
  <c r="EG146" i="10"/>
  <c r="EF146" i="10"/>
  <c r="EE146" i="10"/>
  <c r="ED146" i="10"/>
  <c r="EC146" i="10"/>
  <c r="EB146" i="10"/>
  <c r="EA146" i="10"/>
  <c r="DZ146" i="10"/>
  <c r="DY146" i="10"/>
  <c r="DX146" i="10"/>
  <c r="DW146" i="10"/>
  <c r="DV146" i="10"/>
  <c r="DU146" i="10"/>
  <c r="DT146" i="10"/>
  <c r="DS146" i="10"/>
  <c r="DR146" i="10"/>
  <c r="DQ146" i="10"/>
  <c r="DP146" i="10"/>
  <c r="DO146" i="10"/>
  <c r="DN146" i="10"/>
  <c r="EM145" i="10"/>
  <c r="EL145" i="10"/>
  <c r="EK145" i="10"/>
  <c r="EJ145" i="10"/>
  <c r="EI145" i="10"/>
  <c r="EH145" i="10"/>
  <c r="EG145" i="10"/>
  <c r="EF145" i="10"/>
  <c r="EE145" i="10"/>
  <c r="ED145" i="10"/>
  <c r="EC145" i="10"/>
  <c r="EB145" i="10"/>
  <c r="EA145" i="10"/>
  <c r="DZ145" i="10"/>
  <c r="DY145" i="10"/>
  <c r="DX145" i="10"/>
  <c r="DW145" i="10"/>
  <c r="DV145" i="10"/>
  <c r="DU145" i="10"/>
  <c r="DT145" i="10"/>
  <c r="DS145" i="10"/>
  <c r="DR145" i="10"/>
  <c r="DQ145" i="10"/>
  <c r="DP145" i="10"/>
  <c r="DO145" i="10"/>
  <c r="DN145" i="10"/>
  <c r="EM144" i="10"/>
  <c r="EL144" i="10"/>
  <c r="EK144" i="10"/>
  <c r="EJ144" i="10"/>
  <c r="EI144" i="10"/>
  <c r="EH144" i="10"/>
  <c r="EG144" i="10"/>
  <c r="EF144" i="10"/>
  <c r="EE144" i="10"/>
  <c r="ED144" i="10"/>
  <c r="EC144" i="10"/>
  <c r="EB144" i="10"/>
  <c r="EA144" i="10"/>
  <c r="DZ144" i="10"/>
  <c r="DY144" i="10"/>
  <c r="DX144" i="10"/>
  <c r="DW144" i="10"/>
  <c r="DV144" i="10"/>
  <c r="DU144" i="10"/>
  <c r="DT144" i="10"/>
  <c r="DS144" i="10"/>
  <c r="DR144" i="10"/>
  <c r="DQ144" i="10"/>
  <c r="DP144" i="10"/>
  <c r="DO144" i="10"/>
  <c r="DN144" i="10"/>
  <c r="EM143" i="10"/>
  <c r="EL143" i="10"/>
  <c r="EK143" i="10"/>
  <c r="EJ143" i="10"/>
  <c r="EI143" i="10"/>
  <c r="EH143" i="10"/>
  <c r="EG143" i="10"/>
  <c r="EF143" i="10"/>
  <c r="EE143" i="10"/>
  <c r="ED143" i="10"/>
  <c r="EC143" i="10"/>
  <c r="EB143" i="10"/>
  <c r="EA143" i="10"/>
  <c r="DZ143" i="10"/>
  <c r="DY143" i="10"/>
  <c r="DX143" i="10"/>
  <c r="DW143" i="10"/>
  <c r="DV143" i="10"/>
  <c r="DU143" i="10"/>
  <c r="DT143" i="10"/>
  <c r="DS143" i="10"/>
  <c r="DR143" i="10"/>
  <c r="DQ143" i="10"/>
  <c r="DP143" i="10"/>
  <c r="DO143" i="10"/>
  <c r="DN143" i="10"/>
  <c r="EM142" i="10"/>
  <c r="EL142" i="10"/>
  <c r="EK142" i="10"/>
  <c r="EJ142" i="10"/>
  <c r="EI142" i="10"/>
  <c r="EH142" i="10"/>
  <c r="EG142" i="10"/>
  <c r="EF142" i="10"/>
  <c r="EE142" i="10"/>
  <c r="ED142" i="10"/>
  <c r="EC142" i="10"/>
  <c r="EB142" i="10"/>
  <c r="EA142" i="10"/>
  <c r="DZ142" i="10"/>
  <c r="DY142" i="10"/>
  <c r="DX142" i="10"/>
  <c r="DW142" i="10"/>
  <c r="DV142" i="10"/>
  <c r="DU142" i="10"/>
  <c r="DT142" i="10"/>
  <c r="DS142" i="10"/>
  <c r="DR142" i="10"/>
  <c r="DQ142" i="10"/>
  <c r="DP142" i="10"/>
  <c r="DO142" i="10"/>
  <c r="DN142" i="10"/>
  <c r="EM141" i="10"/>
  <c r="EL141" i="10"/>
  <c r="EK141" i="10"/>
  <c r="EJ141" i="10"/>
  <c r="EI141" i="10"/>
  <c r="EH141" i="10"/>
  <c r="EG141" i="10"/>
  <c r="EF141" i="10"/>
  <c r="EE141" i="10"/>
  <c r="ED141" i="10"/>
  <c r="EC141" i="10"/>
  <c r="EB141" i="10"/>
  <c r="EA141" i="10"/>
  <c r="DZ141" i="10"/>
  <c r="DY141" i="10"/>
  <c r="DX141" i="10"/>
  <c r="DW141" i="10"/>
  <c r="DV141" i="10"/>
  <c r="DU141" i="10"/>
  <c r="DT141" i="10"/>
  <c r="DS141" i="10"/>
  <c r="DR141" i="10"/>
  <c r="DQ141" i="10"/>
  <c r="DP141" i="10"/>
  <c r="DO141" i="10"/>
  <c r="DN141" i="10"/>
  <c r="EM140" i="10"/>
  <c r="EL140" i="10"/>
  <c r="EK140" i="10"/>
  <c r="EJ140" i="10"/>
  <c r="EI140" i="10"/>
  <c r="EH140" i="10"/>
  <c r="EG140" i="10"/>
  <c r="EF140" i="10"/>
  <c r="EE140" i="10"/>
  <c r="ED140" i="10"/>
  <c r="EC140" i="10"/>
  <c r="EB140" i="10"/>
  <c r="EA140" i="10"/>
  <c r="DZ140" i="10"/>
  <c r="DY140" i="10"/>
  <c r="DX140" i="10"/>
  <c r="DW140" i="10"/>
  <c r="DV140" i="10"/>
  <c r="DU140" i="10"/>
  <c r="DT140" i="10"/>
  <c r="DS140" i="10"/>
  <c r="DR140" i="10"/>
  <c r="DQ140" i="10"/>
  <c r="DP140" i="10"/>
  <c r="DO140" i="10"/>
  <c r="DN140" i="10"/>
  <c r="EM139" i="10"/>
  <c r="EL139" i="10"/>
  <c r="EK139" i="10"/>
  <c r="EJ139" i="10"/>
  <c r="EI139" i="10"/>
  <c r="EH139" i="10"/>
  <c r="EG139" i="10"/>
  <c r="EF139" i="10"/>
  <c r="EE139" i="10"/>
  <c r="ED139" i="10"/>
  <c r="EC139" i="10"/>
  <c r="EB139" i="10"/>
  <c r="EA139" i="10"/>
  <c r="DZ139" i="10"/>
  <c r="DY139" i="10"/>
  <c r="DX139" i="10"/>
  <c r="DW139" i="10"/>
  <c r="DV139" i="10"/>
  <c r="DU139" i="10"/>
  <c r="DT139" i="10"/>
  <c r="DS139" i="10"/>
  <c r="DR139" i="10"/>
  <c r="DQ139" i="10"/>
  <c r="DP139" i="10"/>
  <c r="DO139" i="10"/>
  <c r="DN139" i="10"/>
  <c r="EM138" i="10"/>
  <c r="EL138" i="10"/>
  <c r="EK138" i="10"/>
  <c r="EJ138" i="10"/>
  <c r="EI138" i="10"/>
  <c r="EH138" i="10"/>
  <c r="EG138" i="10"/>
  <c r="EF138" i="10"/>
  <c r="EE138" i="10"/>
  <c r="ED138" i="10"/>
  <c r="EC138" i="10"/>
  <c r="EB138" i="10"/>
  <c r="EA138" i="10"/>
  <c r="DZ138" i="10"/>
  <c r="DY138" i="10"/>
  <c r="DX138" i="10"/>
  <c r="DW138" i="10"/>
  <c r="DV138" i="10"/>
  <c r="DU138" i="10"/>
  <c r="DT138" i="10"/>
  <c r="DS138" i="10"/>
  <c r="DR138" i="10"/>
  <c r="DQ138" i="10"/>
  <c r="DP138" i="10"/>
  <c r="DO138" i="10"/>
  <c r="DN138" i="10"/>
  <c r="EM137" i="10"/>
  <c r="EL137" i="10"/>
  <c r="EK137" i="10"/>
  <c r="EJ137" i="10"/>
  <c r="EI137" i="10"/>
  <c r="EH137" i="10"/>
  <c r="EG137" i="10"/>
  <c r="EF137" i="10"/>
  <c r="EE137" i="10"/>
  <c r="ED137" i="10"/>
  <c r="EC137" i="10"/>
  <c r="EB137" i="10"/>
  <c r="EA137" i="10"/>
  <c r="DZ137" i="10"/>
  <c r="DY137" i="10"/>
  <c r="DX137" i="10"/>
  <c r="DW137" i="10"/>
  <c r="DV137" i="10"/>
  <c r="DU137" i="10"/>
  <c r="DT137" i="10"/>
  <c r="DS137" i="10"/>
  <c r="DR137" i="10"/>
  <c r="DQ137" i="10"/>
  <c r="DP137" i="10"/>
  <c r="DO137" i="10"/>
  <c r="DN137" i="10"/>
  <c r="EM136" i="10"/>
  <c r="EL136" i="10"/>
  <c r="EK136" i="10"/>
  <c r="EJ136" i="10"/>
  <c r="EI136" i="10"/>
  <c r="EH136" i="10"/>
  <c r="EG136" i="10"/>
  <c r="EF136" i="10"/>
  <c r="EE136" i="10"/>
  <c r="ED136" i="10"/>
  <c r="EC136" i="10"/>
  <c r="EB136" i="10"/>
  <c r="EA136" i="10"/>
  <c r="DZ136" i="10"/>
  <c r="DY136" i="10"/>
  <c r="DX136" i="10"/>
  <c r="DW136" i="10"/>
  <c r="DV136" i="10"/>
  <c r="DU136" i="10"/>
  <c r="DT136" i="10"/>
  <c r="DS136" i="10"/>
  <c r="DR136" i="10"/>
  <c r="DQ136" i="10"/>
  <c r="DP136" i="10"/>
  <c r="DO136" i="10"/>
  <c r="DN136" i="10"/>
  <c r="EM135" i="10"/>
  <c r="EL135" i="10"/>
  <c r="EK135" i="10"/>
  <c r="EJ135" i="10"/>
  <c r="EI135" i="10"/>
  <c r="EH135" i="10"/>
  <c r="EG135" i="10"/>
  <c r="EF135" i="10"/>
  <c r="EE135" i="10"/>
  <c r="ED135" i="10"/>
  <c r="EC135" i="10"/>
  <c r="EB135" i="10"/>
  <c r="EA135" i="10"/>
  <c r="DZ135" i="10"/>
  <c r="DY135" i="10"/>
  <c r="DX135" i="10"/>
  <c r="DW135" i="10"/>
  <c r="DV135" i="10"/>
  <c r="DU135" i="10"/>
  <c r="DT135" i="10"/>
  <c r="DS135" i="10"/>
  <c r="DR135" i="10"/>
  <c r="DQ135" i="10"/>
  <c r="DP135" i="10"/>
  <c r="DO135" i="10"/>
  <c r="DN135" i="10"/>
  <c r="EM134" i="10"/>
  <c r="EL134" i="10"/>
  <c r="EK134" i="10"/>
  <c r="EJ134" i="10"/>
  <c r="EI134" i="10"/>
  <c r="EH134" i="10"/>
  <c r="EG134" i="10"/>
  <c r="EF134" i="10"/>
  <c r="EE134" i="10"/>
  <c r="ED134" i="10"/>
  <c r="EC134" i="10"/>
  <c r="EB134" i="10"/>
  <c r="EA134" i="10"/>
  <c r="DZ134" i="10"/>
  <c r="DY134" i="10"/>
  <c r="DX134" i="10"/>
  <c r="DW134" i="10"/>
  <c r="DV134" i="10"/>
  <c r="DU134" i="10"/>
  <c r="DT134" i="10"/>
  <c r="DS134" i="10"/>
  <c r="DR134" i="10"/>
  <c r="DQ134" i="10"/>
  <c r="DP134" i="10"/>
  <c r="DO134" i="10"/>
  <c r="DN134" i="10"/>
  <c r="EM133" i="10"/>
  <c r="EL133" i="10"/>
  <c r="EK133" i="10"/>
  <c r="EJ133" i="10"/>
  <c r="EI133" i="10"/>
  <c r="EH133" i="10"/>
  <c r="EG133" i="10"/>
  <c r="EF133" i="10"/>
  <c r="EE133" i="10"/>
  <c r="ED133" i="10"/>
  <c r="EC133" i="10"/>
  <c r="EB133" i="10"/>
  <c r="EA133" i="10"/>
  <c r="DZ133" i="10"/>
  <c r="DY133" i="10"/>
  <c r="DX133" i="10"/>
  <c r="DW133" i="10"/>
  <c r="DV133" i="10"/>
  <c r="DU133" i="10"/>
  <c r="DT133" i="10"/>
  <c r="DS133" i="10"/>
  <c r="DR133" i="10"/>
  <c r="DQ133" i="10"/>
  <c r="DP133" i="10"/>
  <c r="DO133" i="10"/>
  <c r="DN133" i="10"/>
  <c r="EM132" i="10"/>
  <c r="EL132" i="10"/>
  <c r="EK132" i="10"/>
  <c r="EJ132" i="10"/>
  <c r="EI132" i="10"/>
  <c r="EH132" i="10"/>
  <c r="EG132" i="10"/>
  <c r="EF132" i="10"/>
  <c r="EE132" i="10"/>
  <c r="ED132" i="10"/>
  <c r="EC132" i="10"/>
  <c r="EB132" i="10"/>
  <c r="EA132" i="10"/>
  <c r="DZ132" i="10"/>
  <c r="DY132" i="10"/>
  <c r="DX132" i="10"/>
  <c r="DW132" i="10"/>
  <c r="DV132" i="10"/>
  <c r="DU132" i="10"/>
  <c r="DT132" i="10"/>
  <c r="DS132" i="10"/>
  <c r="DR132" i="10"/>
  <c r="DQ132" i="10"/>
  <c r="DP132" i="10"/>
  <c r="DO132" i="10"/>
  <c r="DN132" i="10"/>
  <c r="EM131" i="10"/>
  <c r="EL131" i="10"/>
  <c r="EK131" i="10"/>
  <c r="EJ131" i="10"/>
  <c r="EI131" i="10"/>
  <c r="EH131" i="10"/>
  <c r="EG131" i="10"/>
  <c r="EF131" i="10"/>
  <c r="EE131" i="10"/>
  <c r="ED131" i="10"/>
  <c r="EC131" i="10"/>
  <c r="EB131" i="10"/>
  <c r="EA131" i="10"/>
  <c r="DZ131" i="10"/>
  <c r="DY131" i="10"/>
  <c r="DX131" i="10"/>
  <c r="DW131" i="10"/>
  <c r="DV131" i="10"/>
  <c r="DU131" i="10"/>
  <c r="DT131" i="10"/>
  <c r="DS131" i="10"/>
  <c r="DR131" i="10"/>
  <c r="DQ131" i="10"/>
  <c r="DP131" i="10"/>
  <c r="DO131" i="10"/>
  <c r="DN131" i="10"/>
  <c r="EM130" i="10"/>
  <c r="EL130" i="10"/>
  <c r="EK130" i="10"/>
  <c r="EJ130" i="10"/>
  <c r="EI130" i="10"/>
  <c r="EH130" i="10"/>
  <c r="EG130" i="10"/>
  <c r="EF130" i="10"/>
  <c r="EE130" i="10"/>
  <c r="ED130" i="10"/>
  <c r="EC130" i="10"/>
  <c r="EB130" i="10"/>
  <c r="EA130" i="10"/>
  <c r="DZ130" i="10"/>
  <c r="DY130" i="10"/>
  <c r="DX130" i="10"/>
  <c r="DW130" i="10"/>
  <c r="DV130" i="10"/>
  <c r="DU130" i="10"/>
  <c r="DT130" i="10"/>
  <c r="DS130" i="10"/>
  <c r="DR130" i="10"/>
  <c r="DQ130" i="10"/>
  <c r="DP130" i="10"/>
  <c r="DO130" i="10"/>
  <c r="DN130" i="10"/>
  <c r="EM129" i="10"/>
  <c r="EL129" i="10"/>
  <c r="EK129" i="10"/>
  <c r="EJ129" i="10"/>
  <c r="EI129" i="10"/>
  <c r="EH129" i="10"/>
  <c r="EG129" i="10"/>
  <c r="EF129" i="10"/>
  <c r="EE129" i="10"/>
  <c r="ED129" i="10"/>
  <c r="EC129" i="10"/>
  <c r="EB129" i="10"/>
  <c r="EA129" i="10"/>
  <c r="DZ129" i="10"/>
  <c r="DY129" i="10"/>
  <c r="DX129" i="10"/>
  <c r="DW129" i="10"/>
  <c r="DV129" i="10"/>
  <c r="DU129" i="10"/>
  <c r="DT129" i="10"/>
  <c r="DS129" i="10"/>
  <c r="DR129" i="10"/>
  <c r="DQ129" i="10"/>
  <c r="DP129" i="10"/>
  <c r="DO129" i="10"/>
  <c r="DN129" i="10"/>
  <c r="EM128" i="10"/>
  <c r="EL128" i="10"/>
  <c r="EK128" i="10"/>
  <c r="EJ128" i="10"/>
  <c r="EI128" i="10"/>
  <c r="EH128" i="10"/>
  <c r="EG128" i="10"/>
  <c r="EF128" i="10"/>
  <c r="EE128" i="10"/>
  <c r="ED128" i="10"/>
  <c r="EC128" i="10"/>
  <c r="EB128" i="10"/>
  <c r="EA128" i="10"/>
  <c r="DZ128" i="10"/>
  <c r="DY128" i="10"/>
  <c r="DX128" i="10"/>
  <c r="DW128" i="10"/>
  <c r="DV128" i="10"/>
  <c r="DU128" i="10"/>
  <c r="DT128" i="10"/>
  <c r="DS128" i="10"/>
  <c r="DR128" i="10"/>
  <c r="DQ128" i="10"/>
  <c r="DP128" i="10"/>
  <c r="DO128" i="10"/>
  <c r="DN128" i="10"/>
  <c r="EM127" i="10"/>
  <c r="EL127" i="10"/>
  <c r="EK127" i="10"/>
  <c r="EJ127" i="10"/>
  <c r="EI127" i="10"/>
  <c r="EH127" i="10"/>
  <c r="EG127" i="10"/>
  <c r="EF127" i="10"/>
  <c r="EE127" i="10"/>
  <c r="ED127" i="10"/>
  <c r="EC127" i="10"/>
  <c r="EB127" i="10"/>
  <c r="EA127" i="10"/>
  <c r="DZ127" i="10"/>
  <c r="DY127" i="10"/>
  <c r="DX127" i="10"/>
  <c r="DW127" i="10"/>
  <c r="DV127" i="10"/>
  <c r="DU127" i="10"/>
  <c r="DT127" i="10"/>
  <c r="DS127" i="10"/>
  <c r="DR127" i="10"/>
  <c r="DQ127" i="10"/>
  <c r="DP127" i="10"/>
  <c r="DO127" i="10"/>
  <c r="DN127" i="10"/>
  <c r="EM126" i="10"/>
  <c r="EL126" i="10"/>
  <c r="EK126" i="10"/>
  <c r="EJ126" i="10"/>
  <c r="EI126" i="10"/>
  <c r="EH126" i="10"/>
  <c r="EG126" i="10"/>
  <c r="EF126" i="10"/>
  <c r="EE126" i="10"/>
  <c r="ED126" i="10"/>
  <c r="EC126" i="10"/>
  <c r="EB126" i="10"/>
  <c r="EA126" i="10"/>
  <c r="DZ126" i="10"/>
  <c r="DY126" i="10"/>
  <c r="DX126" i="10"/>
  <c r="DW126" i="10"/>
  <c r="DV126" i="10"/>
  <c r="DU126" i="10"/>
  <c r="DT126" i="10"/>
  <c r="DS126" i="10"/>
  <c r="DR126" i="10"/>
  <c r="DQ126" i="10"/>
  <c r="DP126" i="10"/>
  <c r="DO126" i="10"/>
  <c r="DN126" i="10"/>
  <c r="EM125" i="10"/>
  <c r="EL125" i="10"/>
  <c r="EK125" i="10"/>
  <c r="EJ125" i="10"/>
  <c r="EI125" i="10"/>
  <c r="EH125" i="10"/>
  <c r="EG125" i="10"/>
  <c r="EF125" i="10"/>
  <c r="EE125" i="10"/>
  <c r="ED125" i="10"/>
  <c r="EC125" i="10"/>
  <c r="EB125" i="10"/>
  <c r="EA125" i="10"/>
  <c r="DZ125" i="10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EM124" i="10"/>
  <c r="EL124" i="10"/>
  <c r="EK124" i="10"/>
  <c r="EJ124" i="10"/>
  <c r="EI124" i="10"/>
  <c r="EH124" i="10"/>
  <c r="EG124" i="10"/>
  <c r="EF124" i="10"/>
  <c r="EE124" i="10"/>
  <c r="ED124" i="10"/>
  <c r="EC124" i="10"/>
  <c r="EB124" i="10"/>
  <c r="EA124" i="10"/>
  <c r="DZ124" i="10"/>
  <c r="DY124" i="10"/>
  <c r="DX124" i="10"/>
  <c r="DW124" i="10"/>
  <c r="DV124" i="10"/>
  <c r="DU124" i="10"/>
  <c r="DT124" i="10"/>
  <c r="DS124" i="10"/>
  <c r="DR124" i="10"/>
  <c r="DQ124" i="10"/>
  <c r="DP124" i="10"/>
  <c r="DO124" i="10"/>
  <c r="DN124" i="10"/>
  <c r="EM123" i="10"/>
  <c r="EL123" i="10"/>
  <c r="EK123" i="10"/>
  <c r="EJ123" i="10"/>
  <c r="EI123" i="10"/>
  <c r="EH123" i="10"/>
  <c r="EG123" i="10"/>
  <c r="EF123" i="10"/>
  <c r="EE123" i="10"/>
  <c r="ED123" i="10"/>
  <c r="EC123" i="10"/>
  <c r="EB123" i="10"/>
  <c r="EA123" i="10"/>
  <c r="DZ123" i="10"/>
  <c r="DY123" i="10"/>
  <c r="DX123" i="10"/>
  <c r="DW123" i="10"/>
  <c r="DV123" i="10"/>
  <c r="DU123" i="10"/>
  <c r="DT123" i="10"/>
  <c r="DS123" i="10"/>
  <c r="DR123" i="10"/>
  <c r="DQ123" i="10"/>
  <c r="DP123" i="10"/>
  <c r="DO123" i="10"/>
  <c r="DN123" i="10"/>
  <c r="EM122" i="10"/>
  <c r="EL122" i="10"/>
  <c r="EK122" i="10"/>
  <c r="EJ122" i="10"/>
  <c r="EI122" i="10"/>
  <c r="EH122" i="10"/>
  <c r="EG122" i="10"/>
  <c r="EF122" i="10"/>
  <c r="EE122" i="10"/>
  <c r="ED122" i="10"/>
  <c r="EC122" i="10"/>
  <c r="EB122" i="10"/>
  <c r="EA122" i="10"/>
  <c r="DZ122" i="10"/>
  <c r="DY122" i="10"/>
  <c r="DX122" i="10"/>
  <c r="DW122" i="10"/>
  <c r="DV122" i="10"/>
  <c r="DU122" i="10"/>
  <c r="DT122" i="10"/>
  <c r="DS122" i="10"/>
  <c r="DR122" i="10"/>
  <c r="DQ122" i="10"/>
  <c r="DP122" i="10"/>
  <c r="DO122" i="10"/>
  <c r="DN122" i="10"/>
  <c r="EM121" i="10"/>
  <c r="EL121" i="10"/>
  <c r="EK121" i="10"/>
  <c r="EJ121" i="10"/>
  <c r="EI121" i="10"/>
  <c r="EH121" i="10"/>
  <c r="EG121" i="10"/>
  <c r="EF121" i="10"/>
  <c r="EE121" i="10"/>
  <c r="ED121" i="10"/>
  <c r="EC121" i="10"/>
  <c r="EB121" i="10"/>
  <c r="EA121" i="10"/>
  <c r="DZ121" i="10"/>
  <c r="DY121" i="10"/>
  <c r="DX121" i="10"/>
  <c r="DW121" i="10"/>
  <c r="DV121" i="10"/>
  <c r="DU121" i="10"/>
  <c r="DT121" i="10"/>
  <c r="DS121" i="10"/>
  <c r="DR121" i="10"/>
  <c r="DQ121" i="10"/>
  <c r="DP121" i="10"/>
  <c r="DO121" i="10"/>
  <c r="DN121" i="10"/>
  <c r="EM120" i="10"/>
  <c r="EL120" i="10"/>
  <c r="EK120" i="10"/>
  <c r="EJ120" i="10"/>
  <c r="EI120" i="10"/>
  <c r="EH120" i="10"/>
  <c r="EG120" i="10"/>
  <c r="EF120" i="10"/>
  <c r="EE120" i="10"/>
  <c r="ED120" i="10"/>
  <c r="EC120" i="10"/>
  <c r="EB120" i="10"/>
  <c r="EA120" i="10"/>
  <c r="DZ120" i="10"/>
  <c r="DY120" i="10"/>
  <c r="DX120" i="10"/>
  <c r="DW120" i="10"/>
  <c r="DV120" i="10"/>
  <c r="DU120" i="10"/>
  <c r="DT120" i="10"/>
  <c r="DS120" i="10"/>
  <c r="DR120" i="10"/>
  <c r="DQ120" i="10"/>
  <c r="DP120" i="10"/>
  <c r="DO120" i="10"/>
  <c r="DN120" i="10"/>
  <c r="EM119" i="10"/>
  <c r="EL119" i="10"/>
  <c r="EK119" i="10"/>
  <c r="EJ119" i="10"/>
  <c r="EI119" i="10"/>
  <c r="EH119" i="10"/>
  <c r="EG119" i="10"/>
  <c r="EF119" i="10"/>
  <c r="EE119" i="10"/>
  <c r="ED119" i="10"/>
  <c r="EC119" i="10"/>
  <c r="EB119" i="10"/>
  <c r="EA119" i="10"/>
  <c r="DZ119" i="10"/>
  <c r="DY119" i="10"/>
  <c r="DX119" i="10"/>
  <c r="DW119" i="10"/>
  <c r="DV119" i="10"/>
  <c r="DU119" i="10"/>
  <c r="DT119" i="10"/>
  <c r="DS119" i="10"/>
  <c r="DR119" i="10"/>
  <c r="DQ119" i="10"/>
  <c r="DP119" i="10"/>
  <c r="DO119" i="10"/>
  <c r="DN119" i="10"/>
  <c r="EM118" i="10"/>
  <c r="EL118" i="10"/>
  <c r="EK118" i="10"/>
  <c r="EJ118" i="10"/>
  <c r="EI118" i="10"/>
  <c r="EH118" i="10"/>
  <c r="EG118" i="10"/>
  <c r="EF118" i="10"/>
  <c r="EE118" i="10"/>
  <c r="ED118" i="10"/>
  <c r="EC118" i="10"/>
  <c r="EB118" i="10"/>
  <c r="EA118" i="10"/>
  <c r="DZ118" i="10"/>
  <c r="DY118" i="10"/>
  <c r="DX118" i="10"/>
  <c r="DW118" i="10"/>
  <c r="DV118" i="10"/>
  <c r="DU118" i="10"/>
  <c r="DT118" i="10"/>
  <c r="DS118" i="10"/>
  <c r="DR118" i="10"/>
  <c r="DQ118" i="10"/>
  <c r="DP118" i="10"/>
  <c r="DO118" i="10"/>
  <c r="DN118" i="10"/>
  <c r="EM117" i="10"/>
  <c r="EL117" i="10"/>
  <c r="EK117" i="10"/>
  <c r="EJ117" i="10"/>
  <c r="EI117" i="10"/>
  <c r="EH117" i="10"/>
  <c r="EG117" i="10"/>
  <c r="EF117" i="10"/>
  <c r="EE117" i="10"/>
  <c r="ED117" i="10"/>
  <c r="EC117" i="10"/>
  <c r="EB117" i="10"/>
  <c r="EA117" i="10"/>
  <c r="DZ117" i="10"/>
  <c r="DY117" i="10"/>
  <c r="DX117" i="10"/>
  <c r="DW117" i="10"/>
  <c r="DV117" i="10"/>
  <c r="DU117" i="10"/>
  <c r="DT117" i="10"/>
  <c r="DS117" i="10"/>
  <c r="DR117" i="10"/>
  <c r="DQ117" i="10"/>
  <c r="DP117" i="10"/>
  <c r="DO117" i="10"/>
  <c r="DN117" i="10"/>
  <c r="EM116" i="10"/>
  <c r="EL116" i="10"/>
  <c r="EK116" i="10"/>
  <c r="EJ116" i="10"/>
  <c r="EI116" i="10"/>
  <c r="EH116" i="10"/>
  <c r="EG116" i="10"/>
  <c r="EF116" i="10"/>
  <c r="EE116" i="10"/>
  <c r="ED116" i="10"/>
  <c r="EC116" i="10"/>
  <c r="EB116" i="10"/>
  <c r="EA116" i="10"/>
  <c r="DZ116" i="10"/>
  <c r="DY116" i="10"/>
  <c r="DX116" i="10"/>
  <c r="DW116" i="10"/>
  <c r="DV116" i="10"/>
  <c r="DU116" i="10"/>
  <c r="DT116" i="10"/>
  <c r="DS116" i="10"/>
  <c r="DR116" i="10"/>
  <c r="DQ116" i="10"/>
  <c r="DP116" i="10"/>
  <c r="DO116" i="10"/>
  <c r="DN116" i="10"/>
  <c r="EM115" i="10"/>
  <c r="EL115" i="10"/>
  <c r="EK115" i="10"/>
  <c r="EJ115" i="10"/>
  <c r="EI115" i="10"/>
  <c r="EH115" i="10"/>
  <c r="EG115" i="10"/>
  <c r="EF115" i="10"/>
  <c r="EE115" i="10"/>
  <c r="ED115" i="10"/>
  <c r="EC115" i="10"/>
  <c r="EB115" i="10"/>
  <c r="EA115" i="10"/>
  <c r="DZ115" i="10"/>
  <c r="DY115" i="10"/>
  <c r="DX115" i="10"/>
  <c r="DW115" i="10"/>
  <c r="DV115" i="10"/>
  <c r="DU115" i="10"/>
  <c r="DT115" i="10"/>
  <c r="DS115" i="10"/>
  <c r="DR115" i="10"/>
  <c r="DQ115" i="10"/>
  <c r="DP115" i="10"/>
  <c r="DO115" i="10"/>
  <c r="DN115" i="10"/>
  <c r="EM114" i="10"/>
  <c r="EL114" i="10"/>
  <c r="EK114" i="10"/>
  <c r="EJ114" i="10"/>
  <c r="EI114" i="10"/>
  <c r="EH114" i="10"/>
  <c r="EG114" i="10"/>
  <c r="EF114" i="10"/>
  <c r="EE114" i="10"/>
  <c r="ED114" i="10"/>
  <c r="EC114" i="10"/>
  <c r="EB114" i="10"/>
  <c r="EA114" i="10"/>
  <c r="DZ114" i="10"/>
  <c r="DY114" i="10"/>
  <c r="DX114" i="10"/>
  <c r="DW114" i="10"/>
  <c r="DV114" i="10"/>
  <c r="DU114" i="10"/>
  <c r="DT114" i="10"/>
  <c r="DS114" i="10"/>
  <c r="DR114" i="10"/>
  <c r="DQ114" i="10"/>
  <c r="DP114" i="10"/>
  <c r="DO114" i="10"/>
  <c r="DN114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DX113" i="10"/>
  <c r="DW113" i="10"/>
  <c r="DV113" i="10"/>
  <c r="DU113" i="10"/>
  <c r="DT113" i="10"/>
  <c r="DS113" i="10"/>
  <c r="DR113" i="10"/>
  <c r="DQ113" i="10"/>
  <c r="DP113" i="10"/>
  <c r="DO113" i="10"/>
  <c r="DN113" i="10"/>
  <c r="EM112" i="10"/>
  <c r="EL112" i="10"/>
  <c r="EK112" i="10"/>
  <c r="EJ112" i="10"/>
  <c r="EI112" i="10"/>
  <c r="EH112" i="10"/>
  <c r="EG112" i="10"/>
  <c r="EF112" i="10"/>
  <c r="EE112" i="10"/>
  <c r="ED112" i="10"/>
  <c r="EC112" i="10"/>
  <c r="EB112" i="10"/>
  <c r="EA112" i="10"/>
  <c r="DZ112" i="10"/>
  <c r="DY112" i="10"/>
  <c r="DX112" i="10"/>
  <c r="DW112" i="10"/>
  <c r="DV112" i="10"/>
  <c r="DU112" i="10"/>
  <c r="DT112" i="10"/>
  <c r="DS112" i="10"/>
  <c r="DR112" i="10"/>
  <c r="DQ112" i="10"/>
  <c r="DP112" i="10"/>
  <c r="DO112" i="10"/>
  <c r="DN112" i="10"/>
  <c r="EM111" i="10"/>
  <c r="EL111" i="10"/>
  <c r="EK111" i="10"/>
  <c r="EJ111" i="10"/>
  <c r="EI111" i="10"/>
  <c r="EH111" i="10"/>
  <c r="EG111" i="10"/>
  <c r="EF111" i="10"/>
  <c r="EE111" i="10"/>
  <c r="ED111" i="10"/>
  <c r="EC111" i="10"/>
  <c r="EB111" i="10"/>
  <c r="EA111" i="10"/>
  <c r="DZ111" i="10"/>
  <c r="DY111" i="10"/>
  <c r="DX111" i="10"/>
  <c r="DW111" i="10"/>
  <c r="DV111" i="10"/>
  <c r="DU111" i="10"/>
  <c r="DT111" i="10"/>
  <c r="DS111" i="10"/>
  <c r="DR111" i="10"/>
  <c r="DQ111" i="10"/>
  <c r="DP111" i="10"/>
  <c r="DO111" i="10"/>
  <c r="DN111" i="10"/>
  <c r="EM110" i="10"/>
  <c r="EL110" i="10"/>
  <c r="EK110" i="10"/>
  <c r="EJ110" i="10"/>
  <c r="EI110" i="10"/>
  <c r="EH110" i="10"/>
  <c r="EG110" i="10"/>
  <c r="EF110" i="10"/>
  <c r="EE110" i="10"/>
  <c r="ED110" i="10"/>
  <c r="EC110" i="10"/>
  <c r="EB110" i="10"/>
  <c r="EA110" i="10"/>
  <c r="DZ110" i="10"/>
  <c r="DY110" i="10"/>
  <c r="DX110" i="10"/>
  <c r="DW110" i="10"/>
  <c r="DV110" i="10"/>
  <c r="DU110" i="10"/>
  <c r="DT110" i="10"/>
  <c r="DS110" i="10"/>
  <c r="DR110" i="10"/>
  <c r="DQ110" i="10"/>
  <c r="DP110" i="10"/>
  <c r="DO110" i="10"/>
  <c r="DN110" i="10"/>
  <c r="EM109" i="10"/>
  <c r="EL109" i="10"/>
  <c r="EK109" i="10"/>
  <c r="EJ109" i="10"/>
  <c r="EI109" i="10"/>
  <c r="EH109" i="10"/>
  <c r="EG109" i="10"/>
  <c r="EF109" i="10"/>
  <c r="EE109" i="10"/>
  <c r="ED109" i="10"/>
  <c r="EC109" i="10"/>
  <c r="EB109" i="10"/>
  <c r="EA109" i="10"/>
  <c r="DZ109" i="10"/>
  <c r="DY109" i="10"/>
  <c r="DX109" i="10"/>
  <c r="DW109" i="10"/>
  <c r="DV109" i="10"/>
  <c r="DU109" i="10"/>
  <c r="DT109" i="10"/>
  <c r="DS109" i="10"/>
  <c r="DR109" i="10"/>
  <c r="DQ109" i="10"/>
  <c r="DP109" i="10"/>
  <c r="DO109" i="10"/>
  <c r="DN109" i="10"/>
  <c r="AH10" i="4" l="1"/>
  <c r="E3797" i="12"/>
  <c r="E2550" i="12"/>
  <c r="E2597" i="12"/>
  <c r="E3750" i="12"/>
  <c r="E2503" i="12"/>
  <c r="E3844" i="12"/>
  <c r="E2644" i="12"/>
  <c r="E3798" i="12"/>
  <c r="E2598" i="12"/>
  <c r="E1349" i="12"/>
  <c r="E149" i="12"/>
  <c r="E1348" i="12"/>
  <c r="E148" i="12"/>
  <c r="E7" i="12"/>
  <c r="E1254" i="12"/>
  <c r="E54" i="12"/>
  <c r="E3845" i="12" l="1"/>
  <c r="E2645" i="12"/>
  <c r="E3751" i="12"/>
  <c r="E2504" i="12"/>
  <c r="E2551" i="12"/>
  <c r="E3846" i="12"/>
  <c r="E2646" i="12"/>
  <c r="E3892" i="12"/>
  <c r="E2692" i="12"/>
  <c r="E1302" i="12"/>
  <c r="E102" i="12"/>
  <c r="E8" i="12"/>
  <c r="E1255" i="12"/>
  <c r="E55" i="12"/>
  <c r="E1396" i="12"/>
  <c r="E196" i="12"/>
  <c r="E1397" i="12"/>
  <c r="E197" i="12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E208" i="10"/>
  <c r="D208" i="10"/>
  <c r="E207" i="10"/>
  <c r="D207" i="10"/>
  <c r="E206" i="10"/>
  <c r="D206" i="10"/>
  <c r="E205" i="10"/>
  <c r="D205" i="10"/>
  <c r="E204" i="10"/>
  <c r="D204" i="10"/>
  <c r="E203" i="10"/>
  <c r="D203" i="10"/>
  <c r="E202" i="10"/>
  <c r="D202" i="10"/>
  <c r="E201" i="10"/>
  <c r="D201" i="10"/>
  <c r="E200" i="10"/>
  <c r="D200" i="10"/>
  <c r="E199" i="10"/>
  <c r="D199" i="10"/>
  <c r="E198" i="10"/>
  <c r="D198" i="10"/>
  <c r="E197" i="10"/>
  <c r="D197" i="10"/>
  <c r="E196" i="10"/>
  <c r="D196" i="10"/>
  <c r="E195" i="10"/>
  <c r="D195" i="10"/>
  <c r="E194" i="10"/>
  <c r="D194" i="10"/>
  <c r="E193" i="10"/>
  <c r="D193" i="10"/>
  <c r="E192" i="10"/>
  <c r="D192" i="10"/>
  <c r="E191" i="10"/>
  <c r="D191" i="10"/>
  <c r="E190" i="10"/>
  <c r="D190" i="10"/>
  <c r="E189" i="10"/>
  <c r="D189" i="10"/>
  <c r="E188" i="10"/>
  <c r="D188" i="10"/>
  <c r="E187" i="10"/>
  <c r="D187" i="10"/>
  <c r="E186" i="10"/>
  <c r="D186" i="10"/>
  <c r="E185" i="10"/>
  <c r="D185" i="10"/>
  <c r="E184" i="10"/>
  <c r="D184" i="10"/>
  <c r="E183" i="10"/>
  <c r="D183" i="10"/>
  <c r="E182" i="10"/>
  <c r="D182" i="10"/>
  <c r="E181" i="10"/>
  <c r="D181" i="10"/>
  <c r="E180" i="10"/>
  <c r="D180" i="10"/>
  <c r="E179" i="10"/>
  <c r="D179" i="10"/>
  <c r="E178" i="10"/>
  <c r="D178" i="10"/>
  <c r="E177" i="10"/>
  <c r="D177" i="10"/>
  <c r="E176" i="10"/>
  <c r="D176" i="10"/>
  <c r="E175" i="10"/>
  <c r="D175" i="10"/>
  <c r="E174" i="10"/>
  <c r="D174" i="10"/>
  <c r="E173" i="10"/>
  <c r="D173" i="10"/>
  <c r="E172" i="10"/>
  <c r="D172" i="10"/>
  <c r="E171" i="10"/>
  <c r="D171" i="10"/>
  <c r="E170" i="10"/>
  <c r="D170" i="10"/>
  <c r="E169" i="10"/>
  <c r="D169" i="10"/>
  <c r="E168" i="10"/>
  <c r="D168" i="10"/>
  <c r="E167" i="10"/>
  <c r="D167" i="10"/>
  <c r="E166" i="10"/>
  <c r="D166" i="10"/>
  <c r="E165" i="10"/>
  <c r="D165" i="10"/>
  <c r="E164" i="10"/>
  <c r="D164" i="10"/>
  <c r="E163" i="10"/>
  <c r="D163" i="10"/>
  <c r="E162" i="10"/>
  <c r="D162" i="10"/>
  <c r="E161" i="10"/>
  <c r="D161" i="10"/>
  <c r="E156" i="10"/>
  <c r="D156" i="10"/>
  <c r="E155" i="10"/>
  <c r="D155" i="10"/>
  <c r="E154" i="10"/>
  <c r="D154" i="10"/>
  <c r="E153" i="10"/>
  <c r="D153" i="10"/>
  <c r="E152" i="10"/>
  <c r="D152" i="10"/>
  <c r="E151" i="10"/>
  <c r="D151" i="10"/>
  <c r="E150" i="10"/>
  <c r="D150" i="10"/>
  <c r="E149" i="10"/>
  <c r="D149" i="10"/>
  <c r="E148" i="10"/>
  <c r="D148" i="10"/>
  <c r="E147" i="10"/>
  <c r="D147" i="10"/>
  <c r="E146" i="10"/>
  <c r="D146" i="10"/>
  <c r="E145" i="10"/>
  <c r="D145" i="10"/>
  <c r="E144" i="10"/>
  <c r="D144" i="10"/>
  <c r="E143" i="10"/>
  <c r="D143" i="10"/>
  <c r="E142" i="10"/>
  <c r="D142" i="10"/>
  <c r="E141" i="10"/>
  <c r="D141" i="10"/>
  <c r="E140" i="10"/>
  <c r="D140" i="10"/>
  <c r="E139" i="10"/>
  <c r="D139" i="10"/>
  <c r="E138" i="10"/>
  <c r="D138" i="10"/>
  <c r="E137" i="10"/>
  <c r="D137" i="10"/>
  <c r="E136" i="10"/>
  <c r="D136" i="10"/>
  <c r="E135" i="10"/>
  <c r="D135" i="10"/>
  <c r="E134" i="10"/>
  <c r="D134" i="10"/>
  <c r="E133" i="10"/>
  <c r="D133" i="10"/>
  <c r="E132" i="10"/>
  <c r="D132" i="10"/>
  <c r="E131" i="10"/>
  <c r="D131" i="10"/>
  <c r="E130" i="10"/>
  <c r="D130" i="10"/>
  <c r="E129" i="10"/>
  <c r="D129" i="10"/>
  <c r="E128" i="10"/>
  <c r="D128" i="10"/>
  <c r="E127" i="10"/>
  <c r="D127" i="10"/>
  <c r="E126" i="10"/>
  <c r="D126" i="10"/>
  <c r="E125" i="10"/>
  <c r="D125" i="10"/>
  <c r="E124" i="10"/>
  <c r="D124" i="10"/>
  <c r="E123" i="10"/>
  <c r="D123" i="10"/>
  <c r="E122" i="10"/>
  <c r="D122" i="10"/>
  <c r="E121" i="10"/>
  <c r="D121" i="10"/>
  <c r="E120" i="10"/>
  <c r="D120" i="10"/>
  <c r="E119" i="10"/>
  <c r="D119" i="10"/>
  <c r="E118" i="10"/>
  <c r="D118" i="10"/>
  <c r="E117" i="10"/>
  <c r="D117" i="10"/>
  <c r="E116" i="10"/>
  <c r="D116" i="10"/>
  <c r="E115" i="10"/>
  <c r="D115" i="10"/>
  <c r="E114" i="10"/>
  <c r="D114" i="10"/>
  <c r="E113" i="10"/>
  <c r="D113" i="10"/>
  <c r="E112" i="10"/>
  <c r="D112" i="10"/>
  <c r="E111" i="10"/>
  <c r="D111" i="10"/>
  <c r="E110" i="10"/>
  <c r="D110" i="10"/>
  <c r="E109" i="10"/>
  <c r="D109" i="10"/>
  <c r="E104" i="10"/>
  <c r="D104" i="10"/>
  <c r="E103" i="10"/>
  <c r="D103" i="10"/>
  <c r="E102" i="10"/>
  <c r="D102" i="10"/>
  <c r="E101" i="10"/>
  <c r="D101" i="10"/>
  <c r="E100" i="10"/>
  <c r="D100" i="10"/>
  <c r="E99" i="10"/>
  <c r="D99" i="10"/>
  <c r="E98" i="10"/>
  <c r="D98" i="10"/>
  <c r="E97" i="10"/>
  <c r="D97" i="10"/>
  <c r="E96" i="10"/>
  <c r="D96" i="10"/>
  <c r="E95" i="10"/>
  <c r="D95" i="10"/>
  <c r="E94" i="10"/>
  <c r="D94" i="10"/>
  <c r="E93" i="10"/>
  <c r="D93" i="10"/>
  <c r="E92" i="10"/>
  <c r="D92" i="10"/>
  <c r="E91" i="10"/>
  <c r="D91" i="10"/>
  <c r="E90" i="10"/>
  <c r="D90" i="10"/>
  <c r="E89" i="10"/>
  <c r="D89" i="10"/>
  <c r="E88" i="10"/>
  <c r="D88" i="10"/>
  <c r="E87" i="10"/>
  <c r="D87" i="10"/>
  <c r="E86" i="10"/>
  <c r="D86" i="10"/>
  <c r="E85" i="10"/>
  <c r="D85" i="10"/>
  <c r="E84" i="10"/>
  <c r="D84" i="10"/>
  <c r="E83" i="10"/>
  <c r="D83" i="10"/>
  <c r="E82" i="10"/>
  <c r="D82" i="10"/>
  <c r="E81" i="10"/>
  <c r="D81" i="10"/>
  <c r="E80" i="10"/>
  <c r="D80" i="10"/>
  <c r="E79" i="10"/>
  <c r="D79" i="10"/>
  <c r="E78" i="10"/>
  <c r="D78" i="10"/>
  <c r="E77" i="10"/>
  <c r="D77" i="10"/>
  <c r="E76" i="10"/>
  <c r="D76" i="10"/>
  <c r="E75" i="10"/>
  <c r="D75" i="10"/>
  <c r="E74" i="10"/>
  <c r="D74" i="10"/>
  <c r="E73" i="10"/>
  <c r="D73" i="10"/>
  <c r="E72" i="10"/>
  <c r="D72" i="10"/>
  <c r="E71" i="10"/>
  <c r="D71" i="10"/>
  <c r="E70" i="10"/>
  <c r="D70" i="10"/>
  <c r="E69" i="10"/>
  <c r="D69" i="10"/>
  <c r="E68" i="10"/>
  <c r="D68" i="10"/>
  <c r="E67" i="10"/>
  <c r="D67" i="10"/>
  <c r="E66" i="10"/>
  <c r="D66" i="10"/>
  <c r="E65" i="10"/>
  <c r="D65" i="10"/>
  <c r="E64" i="10"/>
  <c r="D64" i="10"/>
  <c r="E63" i="10"/>
  <c r="D63" i="10"/>
  <c r="E62" i="10"/>
  <c r="D62" i="10"/>
  <c r="E61" i="10"/>
  <c r="D61" i="10"/>
  <c r="E60" i="10"/>
  <c r="D60" i="10"/>
  <c r="E59" i="10"/>
  <c r="D59" i="10"/>
  <c r="E58" i="10"/>
  <c r="D58" i="10"/>
  <c r="E57" i="10"/>
  <c r="D57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E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" i="10"/>
  <c r="CG155" i="10"/>
  <c r="CF155" i="10"/>
  <c r="CE155" i="10"/>
  <c r="CE154" i="10" s="1"/>
  <c r="CE153" i="10" s="1"/>
  <c r="CE152" i="10" s="1"/>
  <c r="CE151" i="10" s="1"/>
  <c r="CE150" i="10" s="1"/>
  <c r="CE149" i="10" s="1"/>
  <c r="CD155" i="10"/>
  <c r="CD154" i="10" s="1"/>
  <c r="CD153" i="10" s="1"/>
  <c r="CD152" i="10" s="1"/>
  <c r="CD151" i="10" s="1"/>
  <c r="CD150" i="10" s="1"/>
  <c r="CD149" i="10" s="1"/>
  <c r="CD148" i="10" s="1"/>
  <c r="CD147" i="10" s="1"/>
  <c r="CD146" i="10" s="1"/>
  <c r="CC155" i="10"/>
  <c r="CB155" i="10"/>
  <c r="CA155" i="10"/>
  <c r="CA154" i="10" s="1"/>
  <c r="CA153" i="10" s="1"/>
  <c r="CA152" i="10" s="1"/>
  <c r="CA151" i="10" s="1"/>
  <c r="CA150" i="10" s="1"/>
  <c r="CA149" i="10" s="1"/>
  <c r="CA148" i="10" s="1"/>
  <c r="CA147" i="10" s="1"/>
  <c r="CA146" i="10" s="1"/>
  <c r="CA145" i="10" s="1"/>
  <c r="CA144" i="10" s="1"/>
  <c r="CA143" i="10" s="1"/>
  <c r="CA142" i="10" s="1"/>
  <c r="CA141" i="10" s="1"/>
  <c r="CA140" i="10" s="1"/>
  <c r="CA139" i="10" s="1"/>
  <c r="CA138" i="10" s="1"/>
  <c r="CA137" i="10" s="1"/>
  <c r="CA136" i="10" s="1"/>
  <c r="CA135" i="10" s="1"/>
  <c r="CA134" i="10" s="1"/>
  <c r="CA133" i="10" s="1"/>
  <c r="CA132" i="10" s="1"/>
  <c r="CA131" i="10" s="1"/>
  <c r="CA130" i="10" s="1"/>
  <c r="CA129" i="10" s="1"/>
  <c r="CA128" i="10" s="1"/>
  <c r="CA127" i="10" s="1"/>
  <c r="CA126" i="10" s="1"/>
  <c r="CA125" i="10" s="1"/>
  <c r="CA124" i="10" s="1"/>
  <c r="CA123" i="10" s="1"/>
  <c r="CA122" i="10" s="1"/>
  <c r="CA121" i="10" s="1"/>
  <c r="CA120" i="10" s="1"/>
  <c r="CA119" i="10" s="1"/>
  <c r="CA118" i="10" s="1"/>
  <c r="CA117" i="10" s="1"/>
  <c r="CA116" i="10" s="1"/>
  <c r="CA115" i="10" s="1"/>
  <c r="CA114" i="10" s="1"/>
  <c r="CA113" i="10" s="1"/>
  <c r="CA112" i="10" s="1"/>
  <c r="CA111" i="10" s="1"/>
  <c r="CA110" i="10" s="1"/>
  <c r="CA109" i="10" s="1"/>
  <c r="BZ155" i="10"/>
  <c r="BZ154" i="10" s="1"/>
  <c r="BZ153" i="10" s="1"/>
  <c r="BZ152" i="10" s="1"/>
  <c r="BZ151" i="10" s="1"/>
  <c r="BZ150" i="10" s="1"/>
  <c r="BZ149" i="10" s="1"/>
  <c r="BZ148" i="10" s="1"/>
  <c r="BZ147" i="10" s="1"/>
  <c r="BZ146" i="10" s="1"/>
  <c r="BY155" i="10"/>
  <c r="BV155" i="10"/>
  <c r="BV154" i="10" s="1"/>
  <c r="BV153" i="10" s="1"/>
  <c r="BV152" i="10" s="1"/>
  <c r="BV151" i="10" s="1"/>
  <c r="BV150" i="10" s="1"/>
  <c r="BV149" i="10" s="1"/>
  <c r="BV148" i="10" s="1"/>
  <c r="BV147" i="10" s="1"/>
  <c r="BV146" i="10" s="1"/>
  <c r="BV145" i="10" s="1"/>
  <c r="BV144" i="10" s="1"/>
  <c r="BU155" i="10"/>
  <c r="BT155" i="10"/>
  <c r="BS155" i="10"/>
  <c r="BS154" i="10" s="1"/>
  <c r="BS153" i="10" s="1"/>
  <c r="BS152" i="10" s="1"/>
  <c r="BS151" i="10" s="1"/>
  <c r="BS150" i="10" s="1"/>
  <c r="BS149" i="10" s="1"/>
  <c r="BS148" i="10" s="1"/>
  <c r="BS147" i="10" s="1"/>
  <c r="BS146" i="10" s="1"/>
  <c r="BS145" i="10" s="1"/>
  <c r="BS144" i="10" s="1"/>
  <c r="BS143" i="10" s="1"/>
  <c r="BS142" i="10" s="1"/>
  <c r="BS141" i="10" s="1"/>
  <c r="BS140" i="10" s="1"/>
  <c r="BS139" i="10" s="1"/>
  <c r="BS138" i="10" s="1"/>
  <c r="BS137" i="10" s="1"/>
  <c r="BS136" i="10" s="1"/>
  <c r="BS135" i="10" s="1"/>
  <c r="BS134" i="10" s="1"/>
  <c r="BS133" i="10" s="1"/>
  <c r="BS132" i="10" s="1"/>
  <c r="BS131" i="10" s="1"/>
  <c r="BS130" i="10" s="1"/>
  <c r="BS129" i="10" s="1"/>
  <c r="BS128" i="10" s="1"/>
  <c r="BS127" i="10" s="1"/>
  <c r="BS126" i="10" s="1"/>
  <c r="BS125" i="10" s="1"/>
  <c r="BS124" i="10" s="1"/>
  <c r="BS123" i="10" s="1"/>
  <c r="BS122" i="10" s="1"/>
  <c r="BS121" i="10" s="1"/>
  <c r="BS120" i="10" s="1"/>
  <c r="BS119" i="10" s="1"/>
  <c r="BS118" i="10" s="1"/>
  <c r="BS117" i="10" s="1"/>
  <c r="BS116" i="10" s="1"/>
  <c r="BS115" i="10" s="1"/>
  <c r="BS114" i="10" s="1"/>
  <c r="BS113" i="10" s="1"/>
  <c r="BS112" i="10" s="1"/>
  <c r="BS111" i="10" s="1"/>
  <c r="BS110" i="10" s="1"/>
  <c r="BS109" i="10" s="1"/>
  <c r="BR155" i="10"/>
  <c r="BR154" i="10" s="1"/>
  <c r="BR153" i="10" s="1"/>
  <c r="BR152" i="10" s="1"/>
  <c r="BR151" i="10" s="1"/>
  <c r="BR150" i="10" s="1"/>
  <c r="BR149" i="10" s="1"/>
  <c r="BR148" i="10" s="1"/>
  <c r="BR147" i="10" s="1"/>
  <c r="BR146" i="10" s="1"/>
  <c r="BP155" i="10"/>
  <c r="BN155" i="10"/>
  <c r="BN154" i="10" s="1"/>
  <c r="BN153" i="10" s="1"/>
  <c r="BN152" i="10" s="1"/>
  <c r="BN151" i="10" s="1"/>
  <c r="BN150" i="10" s="1"/>
  <c r="BN149" i="10" s="1"/>
  <c r="BN148" i="10" s="1"/>
  <c r="BN147" i="10" s="1"/>
  <c r="BN146" i="10" s="1"/>
  <c r="BM155" i="10"/>
  <c r="BK155" i="10"/>
  <c r="BK154" i="10" s="1"/>
  <c r="BK153" i="10" s="1"/>
  <c r="BK152" i="10" s="1"/>
  <c r="BK151" i="10" s="1"/>
  <c r="BK150" i="10" s="1"/>
  <c r="BK149" i="10" s="1"/>
  <c r="BK148" i="10" s="1"/>
  <c r="BK147" i="10" s="1"/>
  <c r="BK146" i="10" s="1"/>
  <c r="BK145" i="10" s="1"/>
  <c r="BK144" i="10" s="1"/>
  <c r="BK143" i="10" s="1"/>
  <c r="BK142" i="10" s="1"/>
  <c r="BK141" i="10" s="1"/>
  <c r="BK140" i="10" s="1"/>
  <c r="BK139" i="10" s="1"/>
  <c r="BK138" i="10" s="1"/>
  <c r="BK137" i="10" s="1"/>
  <c r="BK136" i="10" s="1"/>
  <c r="BK135" i="10" s="1"/>
  <c r="BK134" i="10" s="1"/>
  <c r="BK133" i="10" s="1"/>
  <c r="BK132" i="10" s="1"/>
  <c r="BK131" i="10" s="1"/>
  <c r="BK130" i="10" s="1"/>
  <c r="BK129" i="10" s="1"/>
  <c r="BK128" i="10" s="1"/>
  <c r="BK127" i="10" s="1"/>
  <c r="BK126" i="10" s="1"/>
  <c r="BK125" i="10" s="1"/>
  <c r="BK124" i="10" s="1"/>
  <c r="BK123" i="10" s="1"/>
  <c r="BK122" i="10" s="1"/>
  <c r="BK121" i="10" s="1"/>
  <c r="BK120" i="10" s="1"/>
  <c r="BK119" i="10" s="1"/>
  <c r="BK118" i="10" s="1"/>
  <c r="BK117" i="10" s="1"/>
  <c r="BK116" i="10" s="1"/>
  <c r="BK115" i="10" s="1"/>
  <c r="BK114" i="10" s="1"/>
  <c r="BK113" i="10" s="1"/>
  <c r="BK112" i="10" s="1"/>
  <c r="BK111" i="10" s="1"/>
  <c r="BK110" i="10" s="1"/>
  <c r="BK109" i="10" s="1"/>
  <c r="BJ155" i="10"/>
  <c r="BJ154" i="10" s="1"/>
  <c r="BJ153" i="10" s="1"/>
  <c r="BJ152" i="10" s="1"/>
  <c r="BJ151" i="10" s="1"/>
  <c r="BJ150" i="10" s="1"/>
  <c r="BJ149" i="10" s="1"/>
  <c r="BJ148" i="10" s="1"/>
  <c r="BJ147" i="10" s="1"/>
  <c r="BJ146" i="10" s="1"/>
  <c r="BI155" i="10"/>
  <c r="CG154" i="10"/>
  <c r="CG153" i="10" s="1"/>
  <c r="CF154" i="10"/>
  <c r="CF153" i="10" s="1"/>
  <c r="CF152" i="10" s="1"/>
  <c r="CF151" i="10" s="1"/>
  <c r="CF150" i="10" s="1"/>
  <c r="CF149" i="10" s="1"/>
  <c r="CF148" i="10" s="1"/>
  <c r="CF147" i="10" s="1"/>
  <c r="CF146" i="10" s="1"/>
  <c r="CF145" i="10" s="1"/>
  <c r="CF144" i="10" s="1"/>
  <c r="CF143" i="10" s="1"/>
  <c r="CF142" i="10" s="1"/>
  <c r="CF141" i="10" s="1"/>
  <c r="CC154" i="10"/>
  <c r="CB154" i="10"/>
  <c r="CB153" i="10" s="1"/>
  <c r="CB152" i="10" s="1"/>
  <c r="CB151" i="10" s="1"/>
  <c r="CB150" i="10" s="1"/>
  <c r="CB149" i="10" s="1"/>
  <c r="CB148" i="10" s="1"/>
  <c r="CB147" i="10" s="1"/>
  <c r="CB146" i="10" s="1"/>
  <c r="CB145" i="10" s="1"/>
  <c r="BY154" i="10"/>
  <c r="BY153" i="10" s="1"/>
  <c r="BU154" i="10"/>
  <c r="BU153" i="10" s="1"/>
  <c r="BU152" i="10" s="1"/>
  <c r="BU151" i="10" s="1"/>
  <c r="BT154" i="10"/>
  <c r="BT153" i="10" s="1"/>
  <c r="BT152" i="10" s="1"/>
  <c r="BT151" i="10" s="1"/>
  <c r="BT150" i="10" s="1"/>
  <c r="BT149" i="10" s="1"/>
  <c r="BT148" i="10" s="1"/>
  <c r="BT147" i="10" s="1"/>
  <c r="BP154" i="10"/>
  <c r="BP153" i="10" s="1"/>
  <c r="BP152" i="10" s="1"/>
  <c r="BP151" i="10" s="1"/>
  <c r="BP150" i="10" s="1"/>
  <c r="BP149" i="10" s="1"/>
  <c r="BP148" i="10" s="1"/>
  <c r="BP147" i="10" s="1"/>
  <c r="BM154" i="10"/>
  <c r="BI154" i="10"/>
  <c r="BI153" i="10" s="1"/>
  <c r="BI152" i="10" s="1"/>
  <c r="BI151" i="10" s="1"/>
  <c r="BI150" i="10" s="1"/>
  <c r="BI149" i="10" s="1"/>
  <c r="CC153" i="10"/>
  <c r="BM153" i="10"/>
  <c r="CG152" i="10"/>
  <c r="CC152" i="10"/>
  <c r="CC151" i="10" s="1"/>
  <c r="CC150" i="10" s="1"/>
  <c r="CC149" i="10" s="1"/>
  <c r="CC148" i="10" s="1"/>
  <c r="CC147" i="10" s="1"/>
  <c r="CC146" i="10" s="1"/>
  <c r="CC145" i="10" s="1"/>
  <c r="CC144" i="10" s="1"/>
  <c r="CC143" i="10" s="1"/>
  <c r="CC142" i="10" s="1"/>
  <c r="CC141" i="10" s="1"/>
  <c r="CC140" i="10" s="1"/>
  <c r="CC139" i="10" s="1"/>
  <c r="CC138" i="10" s="1"/>
  <c r="CC137" i="10" s="1"/>
  <c r="CC136" i="10" s="1"/>
  <c r="CC135" i="10" s="1"/>
  <c r="BY152" i="10"/>
  <c r="BY151" i="10" s="1"/>
  <c r="BY150" i="10" s="1"/>
  <c r="BY149" i="10" s="1"/>
  <c r="BY148" i="10" s="1"/>
  <c r="BY147" i="10" s="1"/>
  <c r="BY146" i="10" s="1"/>
  <c r="BM152" i="10"/>
  <c r="BM151" i="10" s="1"/>
  <c r="BM150" i="10" s="1"/>
  <c r="BM149" i="10" s="1"/>
  <c r="BM148" i="10" s="1"/>
  <c r="BM147" i="10" s="1"/>
  <c r="BM146" i="10" s="1"/>
  <c r="BM145" i="10" s="1"/>
  <c r="BM144" i="10" s="1"/>
  <c r="CG151" i="10"/>
  <c r="CG150" i="10" s="1"/>
  <c r="CG149" i="10" s="1"/>
  <c r="CG148" i="10" s="1"/>
  <c r="CG147" i="10" s="1"/>
  <c r="CG146" i="10" s="1"/>
  <c r="CG145" i="10" s="1"/>
  <c r="BU150" i="10"/>
  <c r="BU149" i="10" s="1"/>
  <c r="BU148" i="10" s="1"/>
  <c r="BU147" i="10" s="1"/>
  <c r="BU146" i="10" s="1"/>
  <c r="BU145" i="10" s="1"/>
  <c r="BU144" i="10" s="1"/>
  <c r="BU143" i="10" s="1"/>
  <c r="BU142" i="10" s="1"/>
  <c r="BU141" i="10" s="1"/>
  <c r="BU140" i="10" s="1"/>
  <c r="BU139" i="10" s="1"/>
  <c r="BU138" i="10" s="1"/>
  <c r="BU137" i="10" s="1"/>
  <c r="BU136" i="10" s="1"/>
  <c r="BU135" i="10" s="1"/>
  <c r="BU134" i="10" s="1"/>
  <c r="BU133" i="10" s="1"/>
  <c r="BU132" i="10" s="1"/>
  <c r="BU131" i="10" s="1"/>
  <c r="BU130" i="10" s="1"/>
  <c r="BU129" i="10" s="1"/>
  <c r="BU128" i="10" s="1"/>
  <c r="BU127" i="10" s="1"/>
  <c r="BU126" i="10" s="1"/>
  <c r="BU125" i="10" s="1"/>
  <c r="BU124" i="10" s="1"/>
  <c r="BU123" i="10" s="1"/>
  <c r="BU122" i="10" s="1"/>
  <c r="BU121" i="10" s="1"/>
  <c r="BU120" i="10" s="1"/>
  <c r="BU119" i="10" s="1"/>
  <c r="BU118" i="10" s="1"/>
  <c r="BU117" i="10" s="1"/>
  <c r="BU116" i="10" s="1"/>
  <c r="BU115" i="10" s="1"/>
  <c r="BU114" i="10" s="1"/>
  <c r="BU113" i="10" s="1"/>
  <c r="BU112" i="10" s="1"/>
  <c r="BU111" i="10" s="1"/>
  <c r="BU110" i="10" s="1"/>
  <c r="BU109" i="10" s="1"/>
  <c r="CE148" i="10"/>
  <c r="CE147" i="10" s="1"/>
  <c r="CE146" i="10" s="1"/>
  <c r="CE145" i="10" s="1"/>
  <c r="CE144" i="10" s="1"/>
  <c r="CE143" i="10" s="1"/>
  <c r="CE142" i="10" s="1"/>
  <c r="CE141" i="10" s="1"/>
  <c r="CE140" i="10" s="1"/>
  <c r="CE139" i="10" s="1"/>
  <c r="CE138" i="10" s="1"/>
  <c r="BI148" i="10"/>
  <c r="BI147" i="10"/>
  <c r="BI146" i="10" s="1"/>
  <c r="BI145" i="10" s="1"/>
  <c r="BI144" i="10" s="1"/>
  <c r="BI143" i="10" s="1"/>
  <c r="BI142" i="10" s="1"/>
  <c r="BI141" i="10" s="1"/>
  <c r="BI140" i="10" s="1"/>
  <c r="BI139" i="10" s="1"/>
  <c r="BI138" i="10" s="1"/>
  <c r="BI137" i="10" s="1"/>
  <c r="BI136" i="10" s="1"/>
  <c r="BI135" i="10" s="1"/>
  <c r="BI134" i="10" s="1"/>
  <c r="BI133" i="10" s="1"/>
  <c r="BI132" i="10" s="1"/>
  <c r="BI131" i="10" s="1"/>
  <c r="BI130" i="10" s="1"/>
  <c r="BI129" i="10" s="1"/>
  <c r="BI128" i="10" s="1"/>
  <c r="BI127" i="10" s="1"/>
  <c r="BI126" i="10" s="1"/>
  <c r="BI125" i="10" s="1"/>
  <c r="BI124" i="10" s="1"/>
  <c r="BI123" i="10" s="1"/>
  <c r="BI122" i="10" s="1"/>
  <c r="BI121" i="10" s="1"/>
  <c r="BI120" i="10" s="1"/>
  <c r="BI119" i="10" s="1"/>
  <c r="BI118" i="10" s="1"/>
  <c r="BI117" i="10" s="1"/>
  <c r="BI116" i="10" s="1"/>
  <c r="BI115" i="10" s="1"/>
  <c r="BI114" i="10" s="1"/>
  <c r="BI113" i="10" s="1"/>
  <c r="BI112" i="10" s="1"/>
  <c r="BI111" i="10" s="1"/>
  <c r="BI110" i="10" s="1"/>
  <c r="BI109" i="10" s="1"/>
  <c r="BT146" i="10"/>
  <c r="BT145" i="10" s="1"/>
  <c r="BT144" i="10" s="1"/>
  <c r="BT143" i="10" s="1"/>
  <c r="BT142" i="10" s="1"/>
  <c r="BT141" i="10" s="1"/>
  <c r="BP146" i="10"/>
  <c r="BP145" i="10" s="1"/>
  <c r="BP144" i="10" s="1"/>
  <c r="BP143" i="10" s="1"/>
  <c r="BP142" i="10" s="1"/>
  <c r="BP141" i="10" s="1"/>
  <c r="BP140" i="10" s="1"/>
  <c r="BP139" i="10" s="1"/>
  <c r="BP138" i="10" s="1"/>
  <c r="BP137" i="10" s="1"/>
  <c r="BP136" i="10" s="1"/>
  <c r="BP135" i="10" s="1"/>
  <c r="BP134" i="10" s="1"/>
  <c r="BP133" i="10" s="1"/>
  <c r="BP132" i="10" s="1"/>
  <c r="BP131" i="10" s="1"/>
  <c r="BP130" i="10" s="1"/>
  <c r="BP129" i="10" s="1"/>
  <c r="BP128" i="10" s="1"/>
  <c r="BP127" i="10" s="1"/>
  <c r="BP126" i="10" s="1"/>
  <c r="BP125" i="10" s="1"/>
  <c r="BP124" i="10" s="1"/>
  <c r="BP123" i="10" s="1"/>
  <c r="BP122" i="10" s="1"/>
  <c r="BP121" i="10" s="1"/>
  <c r="BP120" i="10" s="1"/>
  <c r="BP119" i="10" s="1"/>
  <c r="BP118" i="10" s="1"/>
  <c r="BP117" i="10" s="1"/>
  <c r="BP116" i="10" s="1"/>
  <c r="BP115" i="10" s="1"/>
  <c r="BP114" i="10" s="1"/>
  <c r="BP113" i="10" s="1"/>
  <c r="BP112" i="10" s="1"/>
  <c r="BP111" i="10" s="1"/>
  <c r="BP110" i="10" s="1"/>
  <c r="BP109" i="10" s="1"/>
  <c r="CD145" i="10"/>
  <c r="CD144" i="10" s="1"/>
  <c r="BZ145" i="10"/>
  <c r="BZ144" i="10" s="1"/>
  <c r="BZ143" i="10" s="1"/>
  <c r="BZ142" i="10" s="1"/>
  <c r="BZ141" i="10" s="1"/>
  <c r="BZ140" i="10" s="1"/>
  <c r="BZ139" i="10" s="1"/>
  <c r="BZ138" i="10" s="1"/>
  <c r="BZ137" i="10" s="1"/>
  <c r="BZ136" i="10" s="1"/>
  <c r="BY145" i="10"/>
  <c r="BR145" i="10"/>
  <c r="BR144" i="10" s="1"/>
  <c r="BR143" i="10" s="1"/>
  <c r="BR142" i="10" s="1"/>
  <c r="BR141" i="10" s="1"/>
  <c r="BR140" i="10" s="1"/>
  <c r="BJ145" i="10"/>
  <c r="BJ144" i="10" s="1"/>
  <c r="BJ143" i="10" s="1"/>
  <c r="BJ142" i="10" s="1"/>
  <c r="CG144" i="10"/>
  <c r="CG143" i="10" s="1"/>
  <c r="CG142" i="10" s="1"/>
  <c r="CG141" i="10" s="1"/>
  <c r="CG140" i="10" s="1"/>
  <c r="CG139" i="10" s="1"/>
  <c r="CG138" i="10" s="1"/>
  <c r="CG137" i="10" s="1"/>
  <c r="CG136" i="10" s="1"/>
  <c r="CG135" i="10" s="1"/>
  <c r="CG134" i="10" s="1"/>
  <c r="CG133" i="10" s="1"/>
  <c r="CB144" i="10"/>
  <c r="CB143" i="10" s="1"/>
  <c r="BY144" i="10"/>
  <c r="BY143" i="10" s="1"/>
  <c r="BY142" i="10" s="1"/>
  <c r="BY141" i="10" s="1"/>
  <c r="BY140" i="10" s="1"/>
  <c r="BY139" i="10" s="1"/>
  <c r="BY138" i="10" s="1"/>
  <c r="BY137" i="10" s="1"/>
  <c r="BY136" i="10" s="1"/>
  <c r="BY135" i="10" s="1"/>
  <c r="BY134" i="10" s="1"/>
  <c r="BY133" i="10" s="1"/>
  <c r="BY132" i="10" s="1"/>
  <c r="BY131" i="10" s="1"/>
  <c r="BY130" i="10" s="1"/>
  <c r="BY129" i="10" s="1"/>
  <c r="BY128" i="10" s="1"/>
  <c r="BY127" i="10" s="1"/>
  <c r="BY126" i="10" s="1"/>
  <c r="BY125" i="10" s="1"/>
  <c r="BY124" i="10" s="1"/>
  <c r="BY123" i="10" s="1"/>
  <c r="BY122" i="10" s="1"/>
  <c r="BY121" i="10" s="1"/>
  <c r="BY120" i="10" s="1"/>
  <c r="BY119" i="10" s="1"/>
  <c r="BY118" i="10" s="1"/>
  <c r="BY117" i="10" s="1"/>
  <c r="BY116" i="10" s="1"/>
  <c r="BY115" i="10" s="1"/>
  <c r="BY114" i="10" s="1"/>
  <c r="BY113" i="10" s="1"/>
  <c r="BY112" i="10" s="1"/>
  <c r="BY111" i="10" s="1"/>
  <c r="BY110" i="10" s="1"/>
  <c r="BY109" i="10" s="1"/>
  <c r="CD143" i="10"/>
  <c r="CD142" i="10" s="1"/>
  <c r="BV143" i="10"/>
  <c r="BV142" i="10" s="1"/>
  <c r="BM143" i="10"/>
  <c r="BM142" i="10" s="1"/>
  <c r="BM141" i="10" s="1"/>
  <c r="BM140" i="10" s="1"/>
  <c r="BM139" i="10" s="1"/>
  <c r="BM138" i="10" s="1"/>
  <c r="BM137" i="10" s="1"/>
  <c r="BM136" i="10" s="1"/>
  <c r="BM135" i="10" s="1"/>
  <c r="BM134" i="10" s="1"/>
  <c r="BM133" i="10" s="1"/>
  <c r="BM132" i="10" s="1"/>
  <c r="BM131" i="10" s="1"/>
  <c r="BM130" i="10" s="1"/>
  <c r="BM129" i="10" s="1"/>
  <c r="BM128" i="10" s="1"/>
  <c r="BM127" i="10" s="1"/>
  <c r="BM126" i="10" s="1"/>
  <c r="BM125" i="10" s="1"/>
  <c r="BM124" i="10" s="1"/>
  <c r="BM123" i="10" s="1"/>
  <c r="BM122" i="10" s="1"/>
  <c r="BM121" i="10" s="1"/>
  <c r="BM120" i="10" s="1"/>
  <c r="BM119" i="10" s="1"/>
  <c r="BM118" i="10" s="1"/>
  <c r="BM117" i="10" s="1"/>
  <c r="BM116" i="10" s="1"/>
  <c r="BM115" i="10" s="1"/>
  <c r="BM114" i="10" s="1"/>
  <c r="BM113" i="10" s="1"/>
  <c r="BM112" i="10" s="1"/>
  <c r="BM111" i="10" s="1"/>
  <c r="BM110" i="10" s="1"/>
  <c r="BM109" i="10" s="1"/>
  <c r="CB142" i="10"/>
  <c r="CD141" i="10"/>
  <c r="CD140" i="10" s="1"/>
  <c r="CD139" i="10" s="1"/>
  <c r="CD138" i="10" s="1"/>
  <c r="CD137" i="10" s="1"/>
  <c r="CD136" i="10" s="1"/>
  <c r="CD135" i="10" s="1"/>
  <c r="CD134" i="10" s="1"/>
  <c r="CD133" i="10" s="1"/>
  <c r="CD132" i="10" s="1"/>
  <c r="CD131" i="10" s="1"/>
  <c r="CD130" i="10" s="1"/>
  <c r="CD129" i="10" s="1"/>
  <c r="CD128" i="10" s="1"/>
  <c r="CD127" i="10" s="1"/>
  <c r="CD126" i="10" s="1"/>
  <c r="CD125" i="10" s="1"/>
  <c r="CD124" i="10" s="1"/>
  <c r="CD123" i="10" s="1"/>
  <c r="CD122" i="10" s="1"/>
  <c r="CD121" i="10" s="1"/>
  <c r="CD120" i="10" s="1"/>
  <c r="CD119" i="10" s="1"/>
  <c r="CD118" i="10" s="1"/>
  <c r="CD117" i="10" s="1"/>
  <c r="CD116" i="10" s="1"/>
  <c r="CD115" i="10" s="1"/>
  <c r="CD114" i="10" s="1"/>
  <c r="CD113" i="10" s="1"/>
  <c r="CD112" i="10" s="1"/>
  <c r="CD111" i="10" s="1"/>
  <c r="CD110" i="10" s="1"/>
  <c r="CD109" i="10" s="1"/>
  <c r="CB141" i="10"/>
  <c r="CB140" i="10" s="1"/>
  <c r="CB139" i="10" s="1"/>
  <c r="BV141" i="10"/>
  <c r="BV140" i="10" s="1"/>
  <c r="BV139" i="10" s="1"/>
  <c r="BV138" i="10" s="1"/>
  <c r="BV137" i="10" s="1"/>
  <c r="BV136" i="10" s="1"/>
  <c r="BV135" i="10" s="1"/>
  <c r="BV134" i="10" s="1"/>
  <c r="BV133" i="10" s="1"/>
  <c r="BV132" i="10" s="1"/>
  <c r="BV131" i="10" s="1"/>
  <c r="BJ141" i="10"/>
  <c r="CF140" i="10"/>
  <c r="CF139" i="10" s="1"/>
  <c r="CF138" i="10" s="1"/>
  <c r="CF137" i="10" s="1"/>
  <c r="CF136" i="10" s="1"/>
  <c r="CF135" i="10" s="1"/>
  <c r="CF134" i="10" s="1"/>
  <c r="CF133" i="10" s="1"/>
  <c r="CF132" i="10" s="1"/>
  <c r="CF131" i="10" s="1"/>
  <c r="CF130" i="10" s="1"/>
  <c r="CF129" i="10" s="1"/>
  <c r="CF128" i="10" s="1"/>
  <c r="CF127" i="10" s="1"/>
  <c r="CF126" i="10" s="1"/>
  <c r="CF125" i="10" s="1"/>
  <c r="CF124" i="10" s="1"/>
  <c r="CF123" i="10" s="1"/>
  <c r="CF122" i="10" s="1"/>
  <c r="CF121" i="10" s="1"/>
  <c r="CF120" i="10" s="1"/>
  <c r="CF119" i="10" s="1"/>
  <c r="CF118" i="10" s="1"/>
  <c r="CF117" i="10" s="1"/>
  <c r="CF116" i="10" s="1"/>
  <c r="CF115" i="10" s="1"/>
  <c r="CF114" i="10" s="1"/>
  <c r="CF113" i="10" s="1"/>
  <c r="CF112" i="10" s="1"/>
  <c r="CF111" i="10" s="1"/>
  <c r="CF110" i="10" s="1"/>
  <c r="CF109" i="10" s="1"/>
  <c r="BT140" i="10"/>
  <c r="BT139" i="10" s="1"/>
  <c r="BJ140" i="10"/>
  <c r="BR139" i="10"/>
  <c r="BR138" i="10" s="1"/>
  <c r="BR137" i="10" s="1"/>
  <c r="BR136" i="10" s="1"/>
  <c r="BR135" i="10" s="1"/>
  <c r="BJ139" i="10"/>
  <c r="BJ138" i="10" s="1"/>
  <c r="BJ137" i="10" s="1"/>
  <c r="CB138" i="10"/>
  <c r="BT138" i="10"/>
  <c r="CB137" i="10"/>
  <c r="CB136" i="10" s="1"/>
  <c r="CB135" i="10" s="1"/>
  <c r="CB134" i="10" s="1"/>
  <c r="CB133" i="10" s="1"/>
  <c r="CB132" i="10" s="1"/>
  <c r="CB131" i="10" s="1"/>
  <c r="CB130" i="10" s="1"/>
  <c r="CB129" i="10" s="1"/>
  <c r="CB128" i="10" s="1"/>
  <c r="CB127" i="10" s="1"/>
  <c r="CB126" i="10" s="1"/>
  <c r="CB125" i="10" s="1"/>
  <c r="CB124" i="10" s="1"/>
  <c r="CB123" i="10" s="1"/>
  <c r="CB122" i="10" s="1"/>
  <c r="CB121" i="10" s="1"/>
  <c r="CB120" i="10" s="1"/>
  <c r="CB119" i="10" s="1"/>
  <c r="CB118" i="10" s="1"/>
  <c r="CB117" i="10" s="1"/>
  <c r="CB116" i="10" s="1"/>
  <c r="CB115" i="10" s="1"/>
  <c r="CB114" i="10" s="1"/>
  <c r="CB113" i="10" s="1"/>
  <c r="CB112" i="10" s="1"/>
  <c r="CB111" i="10" s="1"/>
  <c r="CB110" i="10" s="1"/>
  <c r="CB109" i="10" s="1"/>
  <c r="BT137" i="10"/>
  <c r="BT136" i="10" s="1"/>
  <c r="BJ136" i="10"/>
  <c r="BJ135" i="10" s="1"/>
  <c r="BJ134" i="10" s="1"/>
  <c r="BJ133" i="10" s="1"/>
  <c r="BJ132" i="10" s="1"/>
  <c r="BJ131" i="10" s="1"/>
  <c r="BJ130" i="10" s="1"/>
  <c r="BJ129" i="10" s="1"/>
  <c r="BJ128" i="10" s="1"/>
  <c r="BJ127" i="10" s="1"/>
  <c r="BJ126" i="10" s="1"/>
  <c r="BJ125" i="10" s="1"/>
  <c r="BJ124" i="10" s="1"/>
  <c r="BJ123" i="10" s="1"/>
  <c r="BJ122" i="10" s="1"/>
  <c r="BJ121" i="10" s="1"/>
  <c r="BJ120" i="10" s="1"/>
  <c r="BJ119" i="10" s="1"/>
  <c r="BJ118" i="10" s="1"/>
  <c r="BJ117" i="10" s="1"/>
  <c r="BJ116" i="10" s="1"/>
  <c r="BJ115" i="10" s="1"/>
  <c r="BJ114" i="10" s="1"/>
  <c r="BJ113" i="10" s="1"/>
  <c r="BJ112" i="10" s="1"/>
  <c r="BJ111" i="10" s="1"/>
  <c r="BJ110" i="10" s="1"/>
  <c r="BJ109" i="10" s="1"/>
  <c r="BZ135" i="10"/>
  <c r="BZ134" i="10" s="1"/>
  <c r="BZ133" i="10" s="1"/>
  <c r="BZ132" i="10" s="1"/>
  <c r="BZ131" i="10" s="1"/>
  <c r="BZ130" i="10" s="1"/>
  <c r="BZ129" i="10" s="1"/>
  <c r="BZ128" i="10" s="1"/>
  <c r="BZ127" i="10" s="1"/>
  <c r="BZ126" i="10" s="1"/>
  <c r="BZ125" i="10" s="1"/>
  <c r="BZ124" i="10" s="1"/>
  <c r="BZ123" i="10" s="1"/>
  <c r="BZ122" i="10" s="1"/>
  <c r="BZ121" i="10" s="1"/>
  <c r="BZ120" i="10" s="1"/>
  <c r="BZ119" i="10" s="1"/>
  <c r="BZ118" i="10" s="1"/>
  <c r="BZ117" i="10" s="1"/>
  <c r="BZ116" i="10" s="1"/>
  <c r="BZ115" i="10" s="1"/>
  <c r="BZ114" i="10" s="1"/>
  <c r="BZ113" i="10" s="1"/>
  <c r="BZ112" i="10" s="1"/>
  <c r="BZ111" i="10" s="1"/>
  <c r="BZ110" i="10" s="1"/>
  <c r="BZ109" i="10" s="1"/>
  <c r="BT135" i="10"/>
  <c r="BT134" i="10" s="1"/>
  <c r="CC134" i="10"/>
  <c r="CC133" i="10" s="1"/>
  <c r="CC132" i="10" s="1"/>
  <c r="CC131" i="10" s="1"/>
  <c r="BR134" i="10"/>
  <c r="BR133" i="10" s="1"/>
  <c r="BR132" i="10" s="1"/>
  <c r="BR131" i="10" s="1"/>
  <c r="BR130" i="10" s="1"/>
  <c r="BR129" i="10" s="1"/>
  <c r="BR128" i="10" s="1"/>
  <c r="BR127" i="10" s="1"/>
  <c r="BR126" i="10" s="1"/>
  <c r="BR125" i="10" s="1"/>
  <c r="BR124" i="10" s="1"/>
  <c r="BR123" i="10" s="1"/>
  <c r="BR122" i="10" s="1"/>
  <c r="BR121" i="10" s="1"/>
  <c r="BR120" i="10" s="1"/>
  <c r="BR119" i="10" s="1"/>
  <c r="BR118" i="10" s="1"/>
  <c r="BR117" i="10" s="1"/>
  <c r="BR116" i="10" s="1"/>
  <c r="BR115" i="10" s="1"/>
  <c r="BR114" i="10" s="1"/>
  <c r="BR113" i="10" s="1"/>
  <c r="BR112" i="10" s="1"/>
  <c r="BR111" i="10" s="1"/>
  <c r="BR110" i="10" s="1"/>
  <c r="BR109" i="10" s="1"/>
  <c r="BT133" i="10"/>
  <c r="BT132" i="10"/>
  <c r="BT131" i="10" s="1"/>
  <c r="BT130" i="10" s="1"/>
  <c r="CC130" i="10"/>
  <c r="CC129" i="10" s="1"/>
  <c r="CC128" i="10" s="1"/>
  <c r="CC127" i="10" s="1"/>
  <c r="CC126" i="10" s="1"/>
  <c r="CC125" i="10" s="1"/>
  <c r="BV130" i="10"/>
  <c r="BV129" i="10" s="1"/>
  <c r="BV128" i="10" s="1"/>
  <c r="BV127" i="10" s="1"/>
  <c r="BV126" i="10" s="1"/>
  <c r="BV125" i="10" s="1"/>
  <c r="BV124" i="10" s="1"/>
  <c r="BV123" i="10" s="1"/>
  <c r="BV122" i="10" s="1"/>
  <c r="BV121" i="10" s="1"/>
  <c r="BV120" i="10" s="1"/>
  <c r="BV119" i="10" s="1"/>
  <c r="BV118" i="10" s="1"/>
  <c r="BV117" i="10" s="1"/>
  <c r="BV116" i="10" s="1"/>
  <c r="BV115" i="10" s="1"/>
  <c r="BV114" i="10" s="1"/>
  <c r="BV113" i="10" s="1"/>
  <c r="BV112" i="10" s="1"/>
  <c r="BV111" i="10" s="1"/>
  <c r="BV110" i="10" s="1"/>
  <c r="BV109" i="10" s="1"/>
  <c r="BT129" i="10"/>
  <c r="BT128" i="10" s="1"/>
  <c r="BT127" i="10" s="1"/>
  <c r="BT126" i="10" s="1"/>
  <c r="BT125" i="10" s="1"/>
  <c r="BT124" i="10" s="1"/>
  <c r="BT123" i="10" s="1"/>
  <c r="BT122" i="10" s="1"/>
  <c r="BT121" i="10" s="1"/>
  <c r="BT120" i="10" s="1"/>
  <c r="BT119" i="10" s="1"/>
  <c r="BT118" i="10" s="1"/>
  <c r="BT117" i="10" s="1"/>
  <c r="BT116" i="10" s="1"/>
  <c r="BT115" i="10" s="1"/>
  <c r="BT114" i="10" s="1"/>
  <c r="BT113" i="10" s="1"/>
  <c r="BT112" i="10" s="1"/>
  <c r="BT111" i="10" s="1"/>
  <c r="BT110" i="10" s="1"/>
  <c r="BT109" i="10" s="1"/>
  <c r="CC124" i="10"/>
  <c r="CC123" i="10" s="1"/>
  <c r="CC122" i="10" s="1"/>
  <c r="CC121" i="10" s="1"/>
  <c r="CC120" i="10" s="1"/>
  <c r="CC119" i="10" s="1"/>
  <c r="CC118" i="10" s="1"/>
  <c r="CC117" i="10" s="1"/>
  <c r="CC116" i="10" s="1"/>
  <c r="CC115" i="10" s="1"/>
  <c r="CC114" i="10" s="1"/>
  <c r="CC113" i="10" s="1"/>
  <c r="CC112" i="10" s="1"/>
  <c r="CC111" i="10" s="1"/>
  <c r="CC110" i="10" s="1"/>
  <c r="CC109" i="10" s="1"/>
  <c r="CG156" i="10"/>
  <c r="CF156" i="10"/>
  <c r="CE156" i="10"/>
  <c r="CD156" i="10"/>
  <c r="CC156" i="10"/>
  <c r="CB156" i="10"/>
  <c r="CA156" i="10"/>
  <c r="BZ156" i="10"/>
  <c r="BY156" i="10"/>
  <c r="BW156" i="10"/>
  <c r="BW155" i="10" s="1"/>
  <c r="BW154" i="10" s="1"/>
  <c r="BW153" i="10" s="1"/>
  <c r="BW152" i="10" s="1"/>
  <c r="BW151" i="10" s="1"/>
  <c r="BW150" i="10" s="1"/>
  <c r="BW149" i="10" s="1"/>
  <c r="BW148" i="10" s="1"/>
  <c r="BW147" i="10" s="1"/>
  <c r="BW146" i="10" s="1"/>
  <c r="BW145" i="10" s="1"/>
  <c r="BW144" i="10" s="1"/>
  <c r="BW143" i="10" s="1"/>
  <c r="BW142" i="10" s="1"/>
  <c r="BW141" i="10" s="1"/>
  <c r="BW140" i="10" s="1"/>
  <c r="BW139" i="10" s="1"/>
  <c r="BW138" i="10" s="1"/>
  <c r="BW137" i="10" s="1"/>
  <c r="BW136" i="10" s="1"/>
  <c r="BW135" i="10" s="1"/>
  <c r="BW134" i="10" s="1"/>
  <c r="BW133" i="10" s="1"/>
  <c r="BW132" i="10" s="1"/>
  <c r="BW131" i="10" s="1"/>
  <c r="BW130" i="10" s="1"/>
  <c r="BW129" i="10" s="1"/>
  <c r="BW128" i="10" s="1"/>
  <c r="BW127" i="10" s="1"/>
  <c r="BW126" i="10" s="1"/>
  <c r="BW125" i="10" s="1"/>
  <c r="BW124" i="10" s="1"/>
  <c r="BW123" i="10" s="1"/>
  <c r="BW122" i="10" s="1"/>
  <c r="BW121" i="10" s="1"/>
  <c r="BW120" i="10" s="1"/>
  <c r="BW119" i="10" s="1"/>
  <c r="BW118" i="10" s="1"/>
  <c r="BW117" i="10" s="1"/>
  <c r="BW116" i="10" s="1"/>
  <c r="BW115" i="10" s="1"/>
  <c r="BW114" i="10" s="1"/>
  <c r="BW113" i="10" s="1"/>
  <c r="BW112" i="10" s="1"/>
  <c r="BW111" i="10" s="1"/>
  <c r="BW110" i="10" s="1"/>
  <c r="BW109" i="10" s="1"/>
  <c r="BV156" i="10"/>
  <c r="BU156" i="10"/>
  <c r="BT156" i="10"/>
  <c r="BS156" i="10"/>
  <c r="BR156" i="10"/>
  <c r="BQ156" i="10"/>
  <c r="BQ155" i="10" s="1"/>
  <c r="BQ154" i="10" s="1"/>
  <c r="BQ153" i="10" s="1"/>
  <c r="BQ152" i="10" s="1"/>
  <c r="BQ151" i="10" s="1"/>
  <c r="BQ150" i="10" s="1"/>
  <c r="BQ149" i="10" s="1"/>
  <c r="BQ148" i="10" s="1"/>
  <c r="BQ147" i="10" s="1"/>
  <c r="BQ146" i="10" s="1"/>
  <c r="BQ145" i="10" s="1"/>
  <c r="BQ144" i="10" s="1"/>
  <c r="BQ143" i="10" s="1"/>
  <c r="BQ142" i="10" s="1"/>
  <c r="BQ141" i="10" s="1"/>
  <c r="BQ140" i="10" s="1"/>
  <c r="BQ139" i="10" s="1"/>
  <c r="BQ138" i="10" s="1"/>
  <c r="BQ137" i="10" s="1"/>
  <c r="BQ136" i="10" s="1"/>
  <c r="BQ135" i="10" s="1"/>
  <c r="BQ134" i="10" s="1"/>
  <c r="BQ133" i="10" s="1"/>
  <c r="BQ132" i="10" s="1"/>
  <c r="BQ131" i="10" s="1"/>
  <c r="BQ130" i="10" s="1"/>
  <c r="BQ129" i="10" s="1"/>
  <c r="BQ128" i="10" s="1"/>
  <c r="BQ127" i="10" s="1"/>
  <c r="BQ126" i="10" s="1"/>
  <c r="BQ125" i="10" s="1"/>
  <c r="BQ124" i="10" s="1"/>
  <c r="BQ123" i="10" s="1"/>
  <c r="BQ122" i="10" s="1"/>
  <c r="BQ121" i="10" s="1"/>
  <c r="BQ120" i="10" s="1"/>
  <c r="BQ119" i="10" s="1"/>
  <c r="BQ118" i="10" s="1"/>
  <c r="BQ117" i="10" s="1"/>
  <c r="BQ116" i="10" s="1"/>
  <c r="BQ115" i="10" s="1"/>
  <c r="BQ114" i="10" s="1"/>
  <c r="BQ113" i="10" s="1"/>
  <c r="BQ112" i="10" s="1"/>
  <c r="BQ111" i="10" s="1"/>
  <c r="BQ110" i="10" s="1"/>
  <c r="BQ109" i="10" s="1"/>
  <c r="BP156" i="10"/>
  <c r="BO156" i="10"/>
  <c r="BO155" i="10" s="1"/>
  <c r="BO154" i="10" s="1"/>
  <c r="BO153" i="10" s="1"/>
  <c r="BO152" i="10" s="1"/>
  <c r="BO151" i="10" s="1"/>
  <c r="BO150" i="10" s="1"/>
  <c r="BO149" i="10" s="1"/>
  <c r="BO148" i="10" s="1"/>
  <c r="BO147" i="10" s="1"/>
  <c r="BO146" i="10" s="1"/>
  <c r="BO145" i="10" s="1"/>
  <c r="BO144" i="10" s="1"/>
  <c r="BO143" i="10" s="1"/>
  <c r="BO142" i="10" s="1"/>
  <c r="BO141" i="10" s="1"/>
  <c r="BO140" i="10" s="1"/>
  <c r="BO139" i="10" s="1"/>
  <c r="BO138" i="10" s="1"/>
  <c r="BO137" i="10" s="1"/>
  <c r="BO136" i="10" s="1"/>
  <c r="BO135" i="10" s="1"/>
  <c r="BO134" i="10" s="1"/>
  <c r="BO133" i="10" s="1"/>
  <c r="BO132" i="10" s="1"/>
  <c r="BO131" i="10" s="1"/>
  <c r="BO130" i="10" s="1"/>
  <c r="BO129" i="10" s="1"/>
  <c r="BO128" i="10" s="1"/>
  <c r="BO127" i="10" s="1"/>
  <c r="BO126" i="10" s="1"/>
  <c r="BO125" i="10" s="1"/>
  <c r="BO124" i="10" s="1"/>
  <c r="BO123" i="10" s="1"/>
  <c r="BO122" i="10" s="1"/>
  <c r="BO121" i="10" s="1"/>
  <c r="BO120" i="10" s="1"/>
  <c r="BO119" i="10" s="1"/>
  <c r="BO118" i="10" s="1"/>
  <c r="BO117" i="10" s="1"/>
  <c r="BO116" i="10" s="1"/>
  <c r="BO115" i="10" s="1"/>
  <c r="BO114" i="10" s="1"/>
  <c r="BO113" i="10" s="1"/>
  <c r="BO112" i="10" s="1"/>
  <c r="BO111" i="10" s="1"/>
  <c r="BO110" i="10" s="1"/>
  <c r="BO109" i="10" s="1"/>
  <c r="BN156" i="10"/>
  <c r="BM156" i="10"/>
  <c r="BK156" i="10"/>
  <c r="BJ156" i="10"/>
  <c r="BI156" i="10"/>
  <c r="BI50" i="10"/>
  <c r="BI49" i="10"/>
  <c r="BI48" i="10" s="1"/>
  <c r="BI47" i="10" s="1"/>
  <c r="BI46" i="10" s="1"/>
  <c r="BI45" i="10" s="1"/>
  <c r="BI44" i="10" s="1"/>
  <c r="BI43" i="10" s="1"/>
  <c r="BI42" i="10" s="1"/>
  <c r="BI41" i="10" s="1"/>
  <c r="BI40" i="10" s="1"/>
  <c r="BI39" i="10" s="1"/>
  <c r="BI38" i="10" s="1"/>
  <c r="BI37" i="10" s="1"/>
  <c r="BI36" i="10" s="1"/>
  <c r="BI35" i="10" s="1"/>
  <c r="BI34" i="10" s="1"/>
  <c r="BI33" i="10" s="1"/>
  <c r="BI32" i="10" s="1"/>
  <c r="BI31" i="10" s="1"/>
  <c r="BI30" i="10" s="1"/>
  <c r="BI29" i="10" s="1"/>
  <c r="BI28" i="10" s="1"/>
  <c r="BI27" i="10" s="1"/>
  <c r="BI26" i="10" s="1"/>
  <c r="BI25" i="10" s="1"/>
  <c r="BI24" i="10" s="1"/>
  <c r="BI23" i="10" s="1"/>
  <c r="BI22" i="10" s="1"/>
  <c r="BI21" i="10" s="1"/>
  <c r="BI20" i="10" s="1"/>
  <c r="BI19" i="10" s="1"/>
  <c r="BI18" i="10" s="1"/>
  <c r="BI17" i="10" s="1"/>
  <c r="BI16" i="10" s="1"/>
  <c r="BI15" i="10" s="1"/>
  <c r="BI14" i="10" s="1"/>
  <c r="BI13" i="10" s="1"/>
  <c r="BI12" i="10" s="1"/>
  <c r="BI11" i="10" s="1"/>
  <c r="BI10" i="10" s="1"/>
  <c r="BI9" i="10" s="1"/>
  <c r="BI8" i="10" s="1"/>
  <c r="BI7" i="10" s="1"/>
  <c r="CH51" i="10"/>
  <c r="CH50" i="10" s="1"/>
  <c r="CH49" i="10" s="1"/>
  <c r="CH48" i="10" s="1"/>
  <c r="CH47" i="10" s="1"/>
  <c r="CH46" i="10" s="1"/>
  <c r="CH45" i="10" s="1"/>
  <c r="CH44" i="10" s="1"/>
  <c r="CH43" i="10" s="1"/>
  <c r="CH42" i="10" s="1"/>
  <c r="CH41" i="10" s="1"/>
  <c r="CH40" i="10" s="1"/>
  <c r="CH39" i="10" s="1"/>
  <c r="CH38" i="10" s="1"/>
  <c r="CH37" i="10" s="1"/>
  <c r="CH36" i="10" s="1"/>
  <c r="CH35" i="10" s="1"/>
  <c r="CH34" i="10" s="1"/>
  <c r="CH33" i="10" s="1"/>
  <c r="CH32" i="10" s="1"/>
  <c r="CH31" i="10" s="1"/>
  <c r="CH30" i="10" s="1"/>
  <c r="CH29" i="10" s="1"/>
  <c r="CH28" i="10" s="1"/>
  <c r="CH27" i="10" s="1"/>
  <c r="CH26" i="10" s="1"/>
  <c r="CH25" i="10" s="1"/>
  <c r="CH24" i="10" s="1"/>
  <c r="CH23" i="10" s="1"/>
  <c r="CH22" i="10" s="1"/>
  <c r="CH21" i="10" s="1"/>
  <c r="CH20" i="10" s="1"/>
  <c r="CH19" i="10" s="1"/>
  <c r="CH18" i="10" s="1"/>
  <c r="CH17" i="10" s="1"/>
  <c r="CH16" i="10" s="1"/>
  <c r="CH15" i="10" s="1"/>
  <c r="CH14" i="10" s="1"/>
  <c r="CH13" i="10" s="1"/>
  <c r="CH12" i="10" s="1"/>
  <c r="CH11" i="10" s="1"/>
  <c r="CH10" i="10" s="1"/>
  <c r="CH9" i="10" s="1"/>
  <c r="CH8" i="10" s="1"/>
  <c r="CH7" i="10" s="1"/>
  <c r="CH6" i="10" s="1"/>
  <c r="CG51" i="10"/>
  <c r="CG50" i="10" s="1"/>
  <c r="CG49" i="10" s="1"/>
  <c r="CG48" i="10" s="1"/>
  <c r="CG47" i="10" s="1"/>
  <c r="CG46" i="10" s="1"/>
  <c r="CG45" i="10" s="1"/>
  <c r="CG44" i="10" s="1"/>
  <c r="CG43" i="10" s="1"/>
  <c r="CG42" i="10" s="1"/>
  <c r="CG41" i="10" s="1"/>
  <c r="CG40" i="10" s="1"/>
  <c r="CG39" i="10" s="1"/>
  <c r="CG38" i="10" s="1"/>
  <c r="CG37" i="10" s="1"/>
  <c r="CG36" i="10" s="1"/>
  <c r="CG35" i="10" s="1"/>
  <c r="CG34" i="10" s="1"/>
  <c r="CG33" i="10" s="1"/>
  <c r="CG32" i="10" s="1"/>
  <c r="CG31" i="10" s="1"/>
  <c r="CG30" i="10" s="1"/>
  <c r="CG29" i="10" s="1"/>
  <c r="CG28" i="10" s="1"/>
  <c r="CG27" i="10" s="1"/>
  <c r="CG26" i="10" s="1"/>
  <c r="CG25" i="10" s="1"/>
  <c r="CG24" i="10" s="1"/>
  <c r="CG23" i="10" s="1"/>
  <c r="CG22" i="10" s="1"/>
  <c r="CG21" i="10" s="1"/>
  <c r="CG20" i="10" s="1"/>
  <c r="CG19" i="10" s="1"/>
  <c r="CG18" i="10" s="1"/>
  <c r="CG17" i="10" s="1"/>
  <c r="CG16" i="10" s="1"/>
  <c r="CG15" i="10" s="1"/>
  <c r="CG14" i="10" s="1"/>
  <c r="CG13" i="10" s="1"/>
  <c r="CG12" i="10" s="1"/>
  <c r="CG11" i="10" s="1"/>
  <c r="CG10" i="10" s="1"/>
  <c r="CG9" i="10" s="1"/>
  <c r="CG8" i="10" s="1"/>
  <c r="CG7" i="10" s="1"/>
  <c r="CG6" i="10" s="1"/>
  <c r="CD51" i="10"/>
  <c r="CD50" i="10" s="1"/>
  <c r="CD49" i="10" s="1"/>
  <c r="CD48" i="10" s="1"/>
  <c r="CD47" i="10" s="1"/>
  <c r="CD46" i="10" s="1"/>
  <c r="CD45" i="10" s="1"/>
  <c r="CD44" i="10" s="1"/>
  <c r="CD43" i="10" s="1"/>
  <c r="CD42" i="10" s="1"/>
  <c r="CD41" i="10" s="1"/>
  <c r="CD40" i="10" s="1"/>
  <c r="CD39" i="10" s="1"/>
  <c r="CD38" i="10" s="1"/>
  <c r="CD37" i="10" s="1"/>
  <c r="CD36" i="10" s="1"/>
  <c r="CD35" i="10" s="1"/>
  <c r="CD34" i="10" s="1"/>
  <c r="CD33" i="10" s="1"/>
  <c r="CD32" i="10" s="1"/>
  <c r="CD31" i="10" s="1"/>
  <c r="CD30" i="10" s="1"/>
  <c r="CD29" i="10" s="1"/>
  <c r="CD28" i="10" s="1"/>
  <c r="CD27" i="10" s="1"/>
  <c r="CD26" i="10" s="1"/>
  <c r="CD25" i="10" s="1"/>
  <c r="CD24" i="10" s="1"/>
  <c r="CD23" i="10" s="1"/>
  <c r="CD22" i="10" s="1"/>
  <c r="CD21" i="10" s="1"/>
  <c r="CD20" i="10" s="1"/>
  <c r="CD19" i="10" s="1"/>
  <c r="CD18" i="10" s="1"/>
  <c r="CD17" i="10" s="1"/>
  <c r="CD16" i="10" s="1"/>
  <c r="CD15" i="10" s="1"/>
  <c r="CD14" i="10" s="1"/>
  <c r="CD13" i="10" s="1"/>
  <c r="CD12" i="10" s="1"/>
  <c r="CD11" i="10" s="1"/>
  <c r="CD10" i="10" s="1"/>
  <c r="CD9" i="10" s="1"/>
  <c r="CD8" i="10" s="1"/>
  <c r="CD7" i="10" s="1"/>
  <c r="CD6" i="10" s="1"/>
  <c r="BZ51" i="10"/>
  <c r="BZ50" i="10" s="1"/>
  <c r="BZ49" i="10" s="1"/>
  <c r="BZ48" i="10" s="1"/>
  <c r="BZ47" i="10" s="1"/>
  <c r="BZ46" i="10" s="1"/>
  <c r="BZ45" i="10" s="1"/>
  <c r="BZ44" i="10" s="1"/>
  <c r="BZ43" i="10" s="1"/>
  <c r="BZ42" i="10" s="1"/>
  <c r="BZ41" i="10" s="1"/>
  <c r="BZ40" i="10" s="1"/>
  <c r="BZ39" i="10" s="1"/>
  <c r="BZ38" i="10" s="1"/>
  <c r="BZ37" i="10" s="1"/>
  <c r="BZ36" i="10" s="1"/>
  <c r="BZ35" i="10" s="1"/>
  <c r="BZ34" i="10" s="1"/>
  <c r="BZ33" i="10" s="1"/>
  <c r="BZ32" i="10" s="1"/>
  <c r="BZ31" i="10" s="1"/>
  <c r="BZ30" i="10" s="1"/>
  <c r="BZ29" i="10" s="1"/>
  <c r="BZ28" i="10" s="1"/>
  <c r="BZ27" i="10" s="1"/>
  <c r="BZ26" i="10" s="1"/>
  <c r="BZ25" i="10" s="1"/>
  <c r="BZ24" i="10" s="1"/>
  <c r="BZ23" i="10" s="1"/>
  <c r="BZ22" i="10" s="1"/>
  <c r="BZ21" i="10" s="1"/>
  <c r="BZ20" i="10" s="1"/>
  <c r="BZ19" i="10" s="1"/>
  <c r="BZ18" i="10" s="1"/>
  <c r="BZ17" i="10" s="1"/>
  <c r="BZ16" i="10" s="1"/>
  <c r="BZ15" i="10" s="1"/>
  <c r="BZ14" i="10" s="1"/>
  <c r="BZ13" i="10" s="1"/>
  <c r="BZ12" i="10" s="1"/>
  <c r="BZ11" i="10" s="1"/>
  <c r="BZ10" i="10" s="1"/>
  <c r="BZ9" i="10" s="1"/>
  <c r="BZ8" i="10" s="1"/>
  <c r="BZ7" i="10" s="1"/>
  <c r="BZ6" i="10" s="1"/>
  <c r="BY51" i="10"/>
  <c r="BY50" i="10" s="1"/>
  <c r="BY49" i="10" s="1"/>
  <c r="BY48" i="10" s="1"/>
  <c r="BY47" i="10" s="1"/>
  <c r="BY46" i="10" s="1"/>
  <c r="BY45" i="10" s="1"/>
  <c r="BY44" i="10" s="1"/>
  <c r="BY43" i="10" s="1"/>
  <c r="BY42" i="10" s="1"/>
  <c r="BY41" i="10" s="1"/>
  <c r="BY40" i="10" s="1"/>
  <c r="BY39" i="10" s="1"/>
  <c r="BY38" i="10" s="1"/>
  <c r="BY37" i="10" s="1"/>
  <c r="BY36" i="10" s="1"/>
  <c r="BY35" i="10" s="1"/>
  <c r="BY34" i="10" s="1"/>
  <c r="BY33" i="10" s="1"/>
  <c r="BY32" i="10" s="1"/>
  <c r="BY31" i="10" s="1"/>
  <c r="BY30" i="10" s="1"/>
  <c r="BY29" i="10" s="1"/>
  <c r="BY28" i="10" s="1"/>
  <c r="BY27" i="10" s="1"/>
  <c r="BY26" i="10" s="1"/>
  <c r="BY25" i="10" s="1"/>
  <c r="BY24" i="10" s="1"/>
  <c r="BY23" i="10" s="1"/>
  <c r="BY22" i="10" s="1"/>
  <c r="BY21" i="10" s="1"/>
  <c r="BY20" i="10" s="1"/>
  <c r="BY19" i="10" s="1"/>
  <c r="BY18" i="10" s="1"/>
  <c r="BY17" i="10" s="1"/>
  <c r="BY16" i="10" s="1"/>
  <c r="BY15" i="10" s="1"/>
  <c r="BY14" i="10" s="1"/>
  <c r="BY13" i="10" s="1"/>
  <c r="BY12" i="10" s="1"/>
  <c r="BY11" i="10" s="1"/>
  <c r="BY10" i="10" s="1"/>
  <c r="BY9" i="10" s="1"/>
  <c r="BY8" i="10" s="1"/>
  <c r="BY7" i="10" s="1"/>
  <c r="BY6" i="10" s="1"/>
  <c r="BV51" i="10"/>
  <c r="BV50" i="10" s="1"/>
  <c r="BV49" i="10" s="1"/>
  <c r="BV48" i="10" s="1"/>
  <c r="BV47" i="10" s="1"/>
  <c r="BV46" i="10" s="1"/>
  <c r="BV45" i="10" s="1"/>
  <c r="BV44" i="10" s="1"/>
  <c r="BV43" i="10" s="1"/>
  <c r="BV42" i="10" s="1"/>
  <c r="BV41" i="10" s="1"/>
  <c r="BV40" i="10" s="1"/>
  <c r="BV39" i="10" s="1"/>
  <c r="BV38" i="10" s="1"/>
  <c r="BV37" i="10" s="1"/>
  <c r="BV36" i="10" s="1"/>
  <c r="BV35" i="10" s="1"/>
  <c r="BV34" i="10" s="1"/>
  <c r="BV33" i="10" s="1"/>
  <c r="BV32" i="10" s="1"/>
  <c r="BV31" i="10" s="1"/>
  <c r="BV30" i="10" s="1"/>
  <c r="BV29" i="10" s="1"/>
  <c r="BV28" i="10" s="1"/>
  <c r="BV27" i="10" s="1"/>
  <c r="BV26" i="10" s="1"/>
  <c r="BV25" i="10" s="1"/>
  <c r="BV24" i="10" s="1"/>
  <c r="BV23" i="10" s="1"/>
  <c r="BV22" i="10" s="1"/>
  <c r="BV21" i="10" s="1"/>
  <c r="BV20" i="10" s="1"/>
  <c r="BV19" i="10" s="1"/>
  <c r="BV18" i="10" s="1"/>
  <c r="BV17" i="10" s="1"/>
  <c r="BV16" i="10" s="1"/>
  <c r="BV15" i="10" s="1"/>
  <c r="BV14" i="10" s="1"/>
  <c r="BV13" i="10" s="1"/>
  <c r="BV12" i="10" s="1"/>
  <c r="BV11" i="10" s="1"/>
  <c r="BV10" i="10" s="1"/>
  <c r="BV9" i="10" s="1"/>
  <c r="BV8" i="10" s="1"/>
  <c r="BV7" i="10" s="1"/>
  <c r="BV6" i="10" s="1"/>
  <c r="BR51" i="10"/>
  <c r="BR50" i="10" s="1"/>
  <c r="BR49" i="10" s="1"/>
  <c r="BR48" i="10" s="1"/>
  <c r="BR47" i="10" s="1"/>
  <c r="BR46" i="10" s="1"/>
  <c r="BR45" i="10" s="1"/>
  <c r="BR44" i="10" s="1"/>
  <c r="BR43" i="10" s="1"/>
  <c r="BR42" i="10" s="1"/>
  <c r="BR41" i="10" s="1"/>
  <c r="BR40" i="10" s="1"/>
  <c r="BR39" i="10" s="1"/>
  <c r="BR38" i="10" s="1"/>
  <c r="BR37" i="10" s="1"/>
  <c r="BR36" i="10" s="1"/>
  <c r="BR35" i="10" s="1"/>
  <c r="BR34" i="10" s="1"/>
  <c r="BR33" i="10" s="1"/>
  <c r="BR32" i="10" s="1"/>
  <c r="BR31" i="10" s="1"/>
  <c r="BR30" i="10" s="1"/>
  <c r="BR29" i="10" s="1"/>
  <c r="BR28" i="10" s="1"/>
  <c r="BR27" i="10" s="1"/>
  <c r="BR26" i="10" s="1"/>
  <c r="BR25" i="10" s="1"/>
  <c r="BR24" i="10" s="1"/>
  <c r="BR23" i="10" s="1"/>
  <c r="BR22" i="10" s="1"/>
  <c r="BR21" i="10" s="1"/>
  <c r="BR20" i="10" s="1"/>
  <c r="BR19" i="10" s="1"/>
  <c r="BR18" i="10" s="1"/>
  <c r="BR17" i="10" s="1"/>
  <c r="BR16" i="10" s="1"/>
  <c r="BR15" i="10" s="1"/>
  <c r="BR14" i="10" s="1"/>
  <c r="BR13" i="10" s="1"/>
  <c r="BR12" i="10" s="1"/>
  <c r="BR11" i="10" s="1"/>
  <c r="BR10" i="10" s="1"/>
  <c r="BR9" i="10" s="1"/>
  <c r="BR8" i="10" s="1"/>
  <c r="BR7" i="10" s="1"/>
  <c r="BR6" i="10" s="1"/>
  <c r="BQ51" i="10"/>
  <c r="BQ50" i="10" s="1"/>
  <c r="BQ49" i="10" s="1"/>
  <c r="BQ48" i="10" s="1"/>
  <c r="BQ47" i="10" s="1"/>
  <c r="BQ46" i="10" s="1"/>
  <c r="BQ45" i="10" s="1"/>
  <c r="BQ44" i="10" s="1"/>
  <c r="BQ43" i="10" s="1"/>
  <c r="BQ42" i="10" s="1"/>
  <c r="BQ41" i="10" s="1"/>
  <c r="BQ40" i="10" s="1"/>
  <c r="BQ39" i="10" s="1"/>
  <c r="BQ38" i="10" s="1"/>
  <c r="BQ37" i="10" s="1"/>
  <c r="BQ36" i="10" s="1"/>
  <c r="BQ35" i="10" s="1"/>
  <c r="BQ34" i="10" s="1"/>
  <c r="BQ33" i="10" s="1"/>
  <c r="BQ32" i="10" s="1"/>
  <c r="BQ31" i="10" s="1"/>
  <c r="BQ30" i="10" s="1"/>
  <c r="BQ29" i="10" s="1"/>
  <c r="BQ28" i="10" s="1"/>
  <c r="BQ27" i="10" s="1"/>
  <c r="BQ26" i="10" s="1"/>
  <c r="BQ25" i="10" s="1"/>
  <c r="BQ24" i="10" s="1"/>
  <c r="BQ23" i="10" s="1"/>
  <c r="BQ22" i="10" s="1"/>
  <c r="BQ21" i="10" s="1"/>
  <c r="BQ20" i="10" s="1"/>
  <c r="BQ19" i="10" s="1"/>
  <c r="BQ18" i="10" s="1"/>
  <c r="BQ17" i="10" s="1"/>
  <c r="BQ16" i="10" s="1"/>
  <c r="BQ15" i="10" s="1"/>
  <c r="BQ14" i="10" s="1"/>
  <c r="BQ13" i="10" s="1"/>
  <c r="BQ12" i="10" s="1"/>
  <c r="BQ11" i="10" s="1"/>
  <c r="BQ10" i="10" s="1"/>
  <c r="BQ9" i="10" s="1"/>
  <c r="BQ8" i="10" s="1"/>
  <c r="BQ7" i="10" s="1"/>
  <c r="BQ6" i="10" s="1"/>
  <c r="BN51" i="10"/>
  <c r="BN50" i="10" s="1"/>
  <c r="BN49" i="10" s="1"/>
  <c r="BN48" i="10" s="1"/>
  <c r="BN47" i="10" s="1"/>
  <c r="BN46" i="10" s="1"/>
  <c r="BN45" i="10" s="1"/>
  <c r="BN44" i="10" s="1"/>
  <c r="BN43" i="10" s="1"/>
  <c r="BN42" i="10" s="1"/>
  <c r="BN41" i="10" s="1"/>
  <c r="BN40" i="10" s="1"/>
  <c r="BN39" i="10" s="1"/>
  <c r="BN38" i="10" s="1"/>
  <c r="BN37" i="10" s="1"/>
  <c r="BN36" i="10" s="1"/>
  <c r="BN35" i="10" s="1"/>
  <c r="BN34" i="10" s="1"/>
  <c r="BN33" i="10" s="1"/>
  <c r="BN32" i="10" s="1"/>
  <c r="BN31" i="10" s="1"/>
  <c r="BN30" i="10" s="1"/>
  <c r="BN29" i="10" s="1"/>
  <c r="BN28" i="10" s="1"/>
  <c r="BN27" i="10" s="1"/>
  <c r="BN26" i="10" s="1"/>
  <c r="BN25" i="10" s="1"/>
  <c r="BN24" i="10" s="1"/>
  <c r="BN23" i="10" s="1"/>
  <c r="BN22" i="10" s="1"/>
  <c r="BN21" i="10" s="1"/>
  <c r="BN20" i="10" s="1"/>
  <c r="BN19" i="10" s="1"/>
  <c r="BN18" i="10" s="1"/>
  <c r="BN17" i="10" s="1"/>
  <c r="BN16" i="10" s="1"/>
  <c r="BN15" i="10" s="1"/>
  <c r="BN14" i="10" s="1"/>
  <c r="BN13" i="10" s="1"/>
  <c r="BN12" i="10" s="1"/>
  <c r="BN11" i="10" s="1"/>
  <c r="BN10" i="10" s="1"/>
  <c r="BN9" i="10" s="1"/>
  <c r="BN8" i="10" s="1"/>
  <c r="BN7" i="10" s="1"/>
  <c r="BN6" i="10" s="1"/>
  <c r="BJ51" i="10"/>
  <c r="BJ50" i="10" s="1"/>
  <c r="BJ49" i="10" s="1"/>
  <c r="BJ48" i="10" s="1"/>
  <c r="BJ47" i="10" s="1"/>
  <c r="BJ46" i="10" s="1"/>
  <c r="BJ45" i="10" s="1"/>
  <c r="BJ44" i="10" s="1"/>
  <c r="BJ43" i="10" s="1"/>
  <c r="BJ42" i="10" s="1"/>
  <c r="BJ41" i="10" s="1"/>
  <c r="BJ40" i="10" s="1"/>
  <c r="BJ39" i="10" s="1"/>
  <c r="BJ38" i="10" s="1"/>
  <c r="BJ37" i="10" s="1"/>
  <c r="BJ36" i="10" s="1"/>
  <c r="BJ35" i="10" s="1"/>
  <c r="BJ34" i="10" s="1"/>
  <c r="BJ33" i="10" s="1"/>
  <c r="BJ32" i="10" s="1"/>
  <c r="BJ31" i="10" s="1"/>
  <c r="BJ30" i="10" s="1"/>
  <c r="BJ29" i="10" s="1"/>
  <c r="BJ28" i="10" s="1"/>
  <c r="BJ27" i="10" s="1"/>
  <c r="BJ26" i="10" s="1"/>
  <c r="BJ25" i="10" s="1"/>
  <c r="BJ24" i="10" s="1"/>
  <c r="BJ23" i="10" s="1"/>
  <c r="BJ22" i="10" s="1"/>
  <c r="BJ21" i="10" s="1"/>
  <c r="BJ20" i="10" s="1"/>
  <c r="BJ19" i="10" s="1"/>
  <c r="BJ18" i="10" s="1"/>
  <c r="BJ17" i="10" s="1"/>
  <c r="BJ16" i="10" s="1"/>
  <c r="BJ15" i="10" s="1"/>
  <c r="BJ14" i="10" s="1"/>
  <c r="BJ13" i="10" s="1"/>
  <c r="BJ12" i="10" s="1"/>
  <c r="BJ11" i="10" s="1"/>
  <c r="BJ10" i="10" s="1"/>
  <c r="BJ9" i="10" s="1"/>
  <c r="BJ8" i="10" s="1"/>
  <c r="BJ7" i="10" s="1"/>
  <c r="BJ6" i="10" s="1"/>
  <c r="BI51" i="10"/>
  <c r="CH52" i="10"/>
  <c r="CG52" i="10"/>
  <c r="CF52" i="10"/>
  <c r="CF51" i="10" s="1"/>
  <c r="CF50" i="10" s="1"/>
  <c r="CF49" i="10" s="1"/>
  <c r="CF48" i="10" s="1"/>
  <c r="CF47" i="10" s="1"/>
  <c r="CF46" i="10" s="1"/>
  <c r="CF45" i="10" s="1"/>
  <c r="CF44" i="10" s="1"/>
  <c r="CF43" i="10" s="1"/>
  <c r="CF42" i="10" s="1"/>
  <c r="CF41" i="10" s="1"/>
  <c r="CF40" i="10" s="1"/>
  <c r="CF39" i="10" s="1"/>
  <c r="CF38" i="10" s="1"/>
  <c r="CF37" i="10" s="1"/>
  <c r="CF36" i="10" s="1"/>
  <c r="CF35" i="10" s="1"/>
  <c r="CF34" i="10" s="1"/>
  <c r="CF33" i="10" s="1"/>
  <c r="CF32" i="10" s="1"/>
  <c r="CF31" i="10" s="1"/>
  <c r="CF30" i="10" s="1"/>
  <c r="CF29" i="10" s="1"/>
  <c r="CF28" i="10" s="1"/>
  <c r="CF27" i="10" s="1"/>
  <c r="CF26" i="10" s="1"/>
  <c r="CF25" i="10" s="1"/>
  <c r="CF24" i="10" s="1"/>
  <c r="CF23" i="10" s="1"/>
  <c r="CF22" i="10" s="1"/>
  <c r="CF21" i="10" s="1"/>
  <c r="CF20" i="10" s="1"/>
  <c r="CF19" i="10" s="1"/>
  <c r="CF18" i="10" s="1"/>
  <c r="CF17" i="10" s="1"/>
  <c r="CF16" i="10" s="1"/>
  <c r="CF15" i="10" s="1"/>
  <c r="CF14" i="10" s="1"/>
  <c r="CF13" i="10" s="1"/>
  <c r="CF12" i="10" s="1"/>
  <c r="CF11" i="10" s="1"/>
  <c r="CF10" i="10" s="1"/>
  <c r="CF9" i="10" s="1"/>
  <c r="CF8" i="10" s="1"/>
  <c r="CF7" i="10" s="1"/>
  <c r="CF6" i="10" s="1"/>
  <c r="CE52" i="10"/>
  <c r="CE51" i="10" s="1"/>
  <c r="CE50" i="10" s="1"/>
  <c r="CE49" i="10" s="1"/>
  <c r="CE48" i="10" s="1"/>
  <c r="CE47" i="10" s="1"/>
  <c r="CE46" i="10" s="1"/>
  <c r="CE45" i="10" s="1"/>
  <c r="CE44" i="10" s="1"/>
  <c r="CE43" i="10" s="1"/>
  <c r="CE42" i="10" s="1"/>
  <c r="CE41" i="10" s="1"/>
  <c r="CE40" i="10" s="1"/>
  <c r="CE39" i="10" s="1"/>
  <c r="CE38" i="10" s="1"/>
  <c r="CE37" i="10" s="1"/>
  <c r="CE36" i="10" s="1"/>
  <c r="CE35" i="10" s="1"/>
  <c r="CE34" i="10" s="1"/>
  <c r="CE33" i="10" s="1"/>
  <c r="CE32" i="10" s="1"/>
  <c r="CE31" i="10" s="1"/>
  <c r="CE30" i="10" s="1"/>
  <c r="CE29" i="10" s="1"/>
  <c r="CE28" i="10" s="1"/>
  <c r="CE27" i="10" s="1"/>
  <c r="CE26" i="10" s="1"/>
  <c r="CE25" i="10" s="1"/>
  <c r="CE24" i="10" s="1"/>
  <c r="CE23" i="10" s="1"/>
  <c r="CE22" i="10" s="1"/>
  <c r="CE21" i="10" s="1"/>
  <c r="CE20" i="10" s="1"/>
  <c r="CE19" i="10" s="1"/>
  <c r="CE18" i="10" s="1"/>
  <c r="CE17" i="10" s="1"/>
  <c r="CE16" i="10" s="1"/>
  <c r="CE15" i="10" s="1"/>
  <c r="CE14" i="10" s="1"/>
  <c r="CE13" i="10" s="1"/>
  <c r="CE12" i="10" s="1"/>
  <c r="CE11" i="10" s="1"/>
  <c r="CE10" i="10" s="1"/>
  <c r="CE9" i="10" s="1"/>
  <c r="CE8" i="10" s="1"/>
  <c r="CE7" i="10" s="1"/>
  <c r="CE6" i="10" s="1"/>
  <c r="CD52" i="10"/>
  <c r="CC52" i="10"/>
  <c r="CC51" i="10" s="1"/>
  <c r="CC50" i="10" s="1"/>
  <c r="CC49" i="10" s="1"/>
  <c r="CC48" i="10" s="1"/>
  <c r="CC47" i="10" s="1"/>
  <c r="CC46" i="10" s="1"/>
  <c r="CC45" i="10" s="1"/>
  <c r="CC44" i="10" s="1"/>
  <c r="CC43" i="10" s="1"/>
  <c r="CC42" i="10" s="1"/>
  <c r="CC41" i="10" s="1"/>
  <c r="CC40" i="10" s="1"/>
  <c r="CC39" i="10" s="1"/>
  <c r="CC38" i="10" s="1"/>
  <c r="CC37" i="10" s="1"/>
  <c r="CC36" i="10" s="1"/>
  <c r="CC35" i="10" s="1"/>
  <c r="CC34" i="10" s="1"/>
  <c r="CC33" i="10" s="1"/>
  <c r="CC32" i="10" s="1"/>
  <c r="CC31" i="10" s="1"/>
  <c r="CC30" i="10" s="1"/>
  <c r="CC29" i="10" s="1"/>
  <c r="CC28" i="10" s="1"/>
  <c r="CC27" i="10" s="1"/>
  <c r="CC26" i="10" s="1"/>
  <c r="CC25" i="10" s="1"/>
  <c r="CC24" i="10" s="1"/>
  <c r="CC23" i="10" s="1"/>
  <c r="CC22" i="10" s="1"/>
  <c r="CC21" i="10" s="1"/>
  <c r="CC20" i="10" s="1"/>
  <c r="CC19" i="10" s="1"/>
  <c r="CC18" i="10" s="1"/>
  <c r="CC17" i="10" s="1"/>
  <c r="CC16" i="10" s="1"/>
  <c r="CC15" i="10" s="1"/>
  <c r="CC14" i="10" s="1"/>
  <c r="CC13" i="10" s="1"/>
  <c r="CC12" i="10" s="1"/>
  <c r="CC11" i="10" s="1"/>
  <c r="CC10" i="10" s="1"/>
  <c r="CC9" i="10" s="1"/>
  <c r="CC8" i="10" s="1"/>
  <c r="CC7" i="10" s="1"/>
  <c r="CC6" i="10" s="1"/>
  <c r="CB52" i="10"/>
  <c r="CB51" i="10" s="1"/>
  <c r="CB50" i="10" s="1"/>
  <c r="CB49" i="10" s="1"/>
  <c r="CB48" i="10" s="1"/>
  <c r="CB47" i="10" s="1"/>
  <c r="CB46" i="10" s="1"/>
  <c r="CB45" i="10" s="1"/>
  <c r="CB44" i="10" s="1"/>
  <c r="CB43" i="10" s="1"/>
  <c r="CB42" i="10" s="1"/>
  <c r="CB41" i="10" s="1"/>
  <c r="CB40" i="10" s="1"/>
  <c r="CB39" i="10" s="1"/>
  <c r="CB38" i="10" s="1"/>
  <c r="CB37" i="10" s="1"/>
  <c r="CB36" i="10" s="1"/>
  <c r="CB35" i="10" s="1"/>
  <c r="CB34" i="10" s="1"/>
  <c r="CB33" i="10" s="1"/>
  <c r="CB32" i="10" s="1"/>
  <c r="CB31" i="10" s="1"/>
  <c r="CB30" i="10" s="1"/>
  <c r="CB29" i="10" s="1"/>
  <c r="CB28" i="10" s="1"/>
  <c r="CB27" i="10" s="1"/>
  <c r="CB26" i="10" s="1"/>
  <c r="CB25" i="10" s="1"/>
  <c r="CB24" i="10" s="1"/>
  <c r="CB23" i="10" s="1"/>
  <c r="CB22" i="10" s="1"/>
  <c r="CB21" i="10" s="1"/>
  <c r="CB20" i="10" s="1"/>
  <c r="CB19" i="10" s="1"/>
  <c r="CB18" i="10" s="1"/>
  <c r="CB17" i="10" s="1"/>
  <c r="CB16" i="10" s="1"/>
  <c r="CB15" i="10" s="1"/>
  <c r="CB14" i="10" s="1"/>
  <c r="CB13" i="10" s="1"/>
  <c r="CB12" i="10" s="1"/>
  <c r="CB11" i="10" s="1"/>
  <c r="CB10" i="10" s="1"/>
  <c r="CB9" i="10" s="1"/>
  <c r="CB8" i="10" s="1"/>
  <c r="CB7" i="10" s="1"/>
  <c r="CB6" i="10" s="1"/>
  <c r="CA52" i="10"/>
  <c r="CA51" i="10" s="1"/>
  <c r="CA50" i="10" s="1"/>
  <c r="CA49" i="10" s="1"/>
  <c r="CA48" i="10" s="1"/>
  <c r="CA47" i="10" s="1"/>
  <c r="CA46" i="10" s="1"/>
  <c r="CA45" i="10" s="1"/>
  <c r="CA44" i="10" s="1"/>
  <c r="CA43" i="10" s="1"/>
  <c r="CA42" i="10" s="1"/>
  <c r="CA41" i="10" s="1"/>
  <c r="CA40" i="10" s="1"/>
  <c r="CA39" i="10" s="1"/>
  <c r="CA38" i="10" s="1"/>
  <c r="CA37" i="10" s="1"/>
  <c r="CA36" i="10" s="1"/>
  <c r="CA35" i="10" s="1"/>
  <c r="CA34" i="10" s="1"/>
  <c r="CA33" i="10" s="1"/>
  <c r="CA32" i="10" s="1"/>
  <c r="CA31" i="10" s="1"/>
  <c r="CA30" i="10" s="1"/>
  <c r="CA29" i="10" s="1"/>
  <c r="CA28" i="10" s="1"/>
  <c r="CA27" i="10" s="1"/>
  <c r="CA26" i="10" s="1"/>
  <c r="CA25" i="10" s="1"/>
  <c r="CA24" i="10" s="1"/>
  <c r="CA23" i="10" s="1"/>
  <c r="CA22" i="10" s="1"/>
  <c r="CA21" i="10" s="1"/>
  <c r="CA20" i="10" s="1"/>
  <c r="CA19" i="10" s="1"/>
  <c r="CA18" i="10" s="1"/>
  <c r="CA17" i="10" s="1"/>
  <c r="CA16" i="10" s="1"/>
  <c r="CA15" i="10" s="1"/>
  <c r="CA14" i="10" s="1"/>
  <c r="CA13" i="10" s="1"/>
  <c r="CA12" i="10" s="1"/>
  <c r="CA11" i="10" s="1"/>
  <c r="CA10" i="10" s="1"/>
  <c r="CA9" i="10" s="1"/>
  <c r="CA8" i="10" s="1"/>
  <c r="CA7" i="10" s="1"/>
  <c r="CA6" i="10" s="1"/>
  <c r="BZ52" i="10"/>
  <c r="BY52" i="10"/>
  <c r="BX52" i="10"/>
  <c r="BX51" i="10" s="1"/>
  <c r="BX50" i="10" s="1"/>
  <c r="BX49" i="10" s="1"/>
  <c r="BX48" i="10" s="1"/>
  <c r="BX47" i="10" s="1"/>
  <c r="BX46" i="10" s="1"/>
  <c r="BX45" i="10" s="1"/>
  <c r="BX44" i="10" s="1"/>
  <c r="BX43" i="10" s="1"/>
  <c r="BX42" i="10" s="1"/>
  <c r="BX41" i="10" s="1"/>
  <c r="BX40" i="10" s="1"/>
  <c r="BX39" i="10" s="1"/>
  <c r="BX38" i="10" s="1"/>
  <c r="BX37" i="10" s="1"/>
  <c r="BX36" i="10" s="1"/>
  <c r="BX35" i="10" s="1"/>
  <c r="BX34" i="10" s="1"/>
  <c r="BX33" i="10" s="1"/>
  <c r="BX32" i="10" s="1"/>
  <c r="BX31" i="10" s="1"/>
  <c r="BX30" i="10" s="1"/>
  <c r="BX29" i="10" s="1"/>
  <c r="BX28" i="10" s="1"/>
  <c r="BX27" i="10" s="1"/>
  <c r="BX26" i="10" s="1"/>
  <c r="BX25" i="10" s="1"/>
  <c r="BX24" i="10" s="1"/>
  <c r="BX23" i="10" s="1"/>
  <c r="BX22" i="10" s="1"/>
  <c r="BX21" i="10" s="1"/>
  <c r="BX20" i="10" s="1"/>
  <c r="BX19" i="10" s="1"/>
  <c r="BX18" i="10" s="1"/>
  <c r="BX17" i="10" s="1"/>
  <c r="BX16" i="10" s="1"/>
  <c r="BX15" i="10" s="1"/>
  <c r="BX14" i="10" s="1"/>
  <c r="BX13" i="10" s="1"/>
  <c r="BX12" i="10" s="1"/>
  <c r="BX11" i="10" s="1"/>
  <c r="BX10" i="10" s="1"/>
  <c r="BX9" i="10" s="1"/>
  <c r="BX8" i="10" s="1"/>
  <c r="BX7" i="10" s="1"/>
  <c r="BX6" i="10" s="1"/>
  <c r="BW52" i="10"/>
  <c r="BW51" i="10" s="1"/>
  <c r="BW50" i="10" s="1"/>
  <c r="BW49" i="10" s="1"/>
  <c r="BW48" i="10" s="1"/>
  <c r="BW47" i="10" s="1"/>
  <c r="BW46" i="10" s="1"/>
  <c r="BW45" i="10" s="1"/>
  <c r="BW44" i="10" s="1"/>
  <c r="BW43" i="10" s="1"/>
  <c r="BW42" i="10" s="1"/>
  <c r="BW41" i="10" s="1"/>
  <c r="BW40" i="10" s="1"/>
  <c r="BW39" i="10" s="1"/>
  <c r="BW38" i="10" s="1"/>
  <c r="BW37" i="10" s="1"/>
  <c r="BW36" i="10" s="1"/>
  <c r="BW35" i="10" s="1"/>
  <c r="BW34" i="10" s="1"/>
  <c r="BW33" i="10" s="1"/>
  <c r="BW32" i="10" s="1"/>
  <c r="BW31" i="10" s="1"/>
  <c r="BW30" i="10" s="1"/>
  <c r="BW29" i="10" s="1"/>
  <c r="BW28" i="10" s="1"/>
  <c r="BW27" i="10" s="1"/>
  <c r="BW26" i="10" s="1"/>
  <c r="BW25" i="10" s="1"/>
  <c r="BW24" i="10" s="1"/>
  <c r="BW23" i="10" s="1"/>
  <c r="BW22" i="10" s="1"/>
  <c r="BW21" i="10" s="1"/>
  <c r="BW20" i="10" s="1"/>
  <c r="BW19" i="10" s="1"/>
  <c r="BW18" i="10" s="1"/>
  <c r="BW17" i="10" s="1"/>
  <c r="BW16" i="10" s="1"/>
  <c r="BW15" i="10" s="1"/>
  <c r="BW14" i="10" s="1"/>
  <c r="BW13" i="10" s="1"/>
  <c r="BW12" i="10" s="1"/>
  <c r="BW11" i="10" s="1"/>
  <c r="BW10" i="10" s="1"/>
  <c r="BW9" i="10" s="1"/>
  <c r="BW8" i="10" s="1"/>
  <c r="BW7" i="10" s="1"/>
  <c r="BW6" i="10" s="1"/>
  <c r="BV52" i="10"/>
  <c r="BU52" i="10"/>
  <c r="BU51" i="10" s="1"/>
  <c r="BU50" i="10" s="1"/>
  <c r="BU49" i="10" s="1"/>
  <c r="BU48" i="10" s="1"/>
  <c r="BU47" i="10" s="1"/>
  <c r="BU46" i="10" s="1"/>
  <c r="BU45" i="10" s="1"/>
  <c r="BU44" i="10" s="1"/>
  <c r="BU43" i="10" s="1"/>
  <c r="BU42" i="10" s="1"/>
  <c r="BU41" i="10" s="1"/>
  <c r="BU40" i="10" s="1"/>
  <c r="BU39" i="10" s="1"/>
  <c r="BU38" i="10" s="1"/>
  <c r="BU37" i="10" s="1"/>
  <c r="BU36" i="10" s="1"/>
  <c r="BU35" i="10" s="1"/>
  <c r="BU34" i="10" s="1"/>
  <c r="BU33" i="10" s="1"/>
  <c r="BU32" i="10" s="1"/>
  <c r="BU31" i="10" s="1"/>
  <c r="BU30" i="10" s="1"/>
  <c r="BU29" i="10" s="1"/>
  <c r="BU28" i="10" s="1"/>
  <c r="BU27" i="10" s="1"/>
  <c r="BU26" i="10" s="1"/>
  <c r="BU25" i="10" s="1"/>
  <c r="BU24" i="10" s="1"/>
  <c r="BU23" i="10" s="1"/>
  <c r="BU22" i="10" s="1"/>
  <c r="BU21" i="10" s="1"/>
  <c r="BU20" i="10" s="1"/>
  <c r="BU19" i="10" s="1"/>
  <c r="BU18" i="10" s="1"/>
  <c r="BU17" i="10" s="1"/>
  <c r="BU16" i="10" s="1"/>
  <c r="BU15" i="10" s="1"/>
  <c r="BU14" i="10" s="1"/>
  <c r="BU13" i="10" s="1"/>
  <c r="BU12" i="10" s="1"/>
  <c r="BU11" i="10" s="1"/>
  <c r="BU10" i="10" s="1"/>
  <c r="BU9" i="10" s="1"/>
  <c r="BU8" i="10" s="1"/>
  <c r="BU7" i="10" s="1"/>
  <c r="BU6" i="10" s="1"/>
  <c r="BT52" i="10"/>
  <c r="BT51" i="10" s="1"/>
  <c r="BT50" i="10" s="1"/>
  <c r="BT49" i="10" s="1"/>
  <c r="BT48" i="10" s="1"/>
  <c r="BT47" i="10" s="1"/>
  <c r="BT46" i="10" s="1"/>
  <c r="BT45" i="10" s="1"/>
  <c r="BT44" i="10" s="1"/>
  <c r="BT43" i="10" s="1"/>
  <c r="BT42" i="10" s="1"/>
  <c r="BT41" i="10" s="1"/>
  <c r="BT40" i="10" s="1"/>
  <c r="BT39" i="10" s="1"/>
  <c r="BT38" i="10" s="1"/>
  <c r="BT37" i="10" s="1"/>
  <c r="BT36" i="10" s="1"/>
  <c r="BT35" i="10" s="1"/>
  <c r="BT34" i="10" s="1"/>
  <c r="BT33" i="10" s="1"/>
  <c r="BT32" i="10" s="1"/>
  <c r="BT31" i="10" s="1"/>
  <c r="BT30" i="10" s="1"/>
  <c r="BT29" i="10" s="1"/>
  <c r="BT28" i="10" s="1"/>
  <c r="BT27" i="10" s="1"/>
  <c r="BT26" i="10" s="1"/>
  <c r="BT25" i="10" s="1"/>
  <c r="BT24" i="10" s="1"/>
  <c r="BT23" i="10" s="1"/>
  <c r="BT22" i="10" s="1"/>
  <c r="BT21" i="10" s="1"/>
  <c r="BT20" i="10" s="1"/>
  <c r="BT19" i="10" s="1"/>
  <c r="BT18" i="10" s="1"/>
  <c r="BT17" i="10" s="1"/>
  <c r="BT16" i="10" s="1"/>
  <c r="BT15" i="10" s="1"/>
  <c r="BT14" i="10" s="1"/>
  <c r="BT13" i="10" s="1"/>
  <c r="BT12" i="10" s="1"/>
  <c r="BT11" i="10" s="1"/>
  <c r="BT10" i="10" s="1"/>
  <c r="BT9" i="10" s="1"/>
  <c r="BT8" i="10" s="1"/>
  <c r="BT7" i="10" s="1"/>
  <c r="BT6" i="10" s="1"/>
  <c r="BS52" i="10"/>
  <c r="BS51" i="10" s="1"/>
  <c r="BS50" i="10" s="1"/>
  <c r="BS49" i="10" s="1"/>
  <c r="BS48" i="10" s="1"/>
  <c r="BS47" i="10" s="1"/>
  <c r="BS46" i="10" s="1"/>
  <c r="BS45" i="10" s="1"/>
  <c r="BS44" i="10" s="1"/>
  <c r="BS43" i="10" s="1"/>
  <c r="BS42" i="10" s="1"/>
  <c r="BS41" i="10" s="1"/>
  <c r="BS40" i="10" s="1"/>
  <c r="BS39" i="10" s="1"/>
  <c r="BS38" i="10" s="1"/>
  <c r="BS37" i="10" s="1"/>
  <c r="BS36" i="10" s="1"/>
  <c r="BS35" i="10" s="1"/>
  <c r="BS34" i="10" s="1"/>
  <c r="BS33" i="10" s="1"/>
  <c r="BS32" i="10" s="1"/>
  <c r="BS31" i="10" s="1"/>
  <c r="BS30" i="10" s="1"/>
  <c r="BS29" i="10" s="1"/>
  <c r="BS28" i="10" s="1"/>
  <c r="BS27" i="10" s="1"/>
  <c r="BS26" i="10" s="1"/>
  <c r="BS25" i="10" s="1"/>
  <c r="BS24" i="10" s="1"/>
  <c r="BS23" i="10" s="1"/>
  <c r="BS22" i="10" s="1"/>
  <c r="BS21" i="10" s="1"/>
  <c r="BS20" i="10" s="1"/>
  <c r="BS19" i="10" s="1"/>
  <c r="BS18" i="10" s="1"/>
  <c r="BS17" i="10" s="1"/>
  <c r="BS16" i="10" s="1"/>
  <c r="BS15" i="10" s="1"/>
  <c r="BS14" i="10" s="1"/>
  <c r="BS13" i="10" s="1"/>
  <c r="BS12" i="10" s="1"/>
  <c r="BS11" i="10" s="1"/>
  <c r="BS10" i="10" s="1"/>
  <c r="BS9" i="10" s="1"/>
  <c r="BS8" i="10" s="1"/>
  <c r="BS7" i="10" s="1"/>
  <c r="BS6" i="10" s="1"/>
  <c r="BR52" i="10"/>
  <c r="BQ52" i="10"/>
  <c r="BP52" i="10"/>
  <c r="BP51" i="10" s="1"/>
  <c r="BP50" i="10" s="1"/>
  <c r="BP49" i="10" s="1"/>
  <c r="BP48" i="10" s="1"/>
  <c r="BP47" i="10" s="1"/>
  <c r="BP46" i="10" s="1"/>
  <c r="BP45" i="10" s="1"/>
  <c r="BP44" i="10" s="1"/>
  <c r="BP43" i="10" s="1"/>
  <c r="BP42" i="10" s="1"/>
  <c r="BP41" i="10" s="1"/>
  <c r="BP40" i="10" s="1"/>
  <c r="BP39" i="10" s="1"/>
  <c r="BP38" i="10" s="1"/>
  <c r="BP37" i="10" s="1"/>
  <c r="BP36" i="10" s="1"/>
  <c r="BP35" i="10" s="1"/>
  <c r="BP34" i="10" s="1"/>
  <c r="BP33" i="10" s="1"/>
  <c r="BP32" i="10" s="1"/>
  <c r="BP31" i="10" s="1"/>
  <c r="BP30" i="10" s="1"/>
  <c r="BP29" i="10" s="1"/>
  <c r="BP28" i="10" s="1"/>
  <c r="BP27" i="10" s="1"/>
  <c r="BP26" i="10" s="1"/>
  <c r="BP25" i="10" s="1"/>
  <c r="BP24" i="10" s="1"/>
  <c r="BP23" i="10" s="1"/>
  <c r="BP22" i="10" s="1"/>
  <c r="BP21" i="10" s="1"/>
  <c r="BP20" i="10" s="1"/>
  <c r="BP19" i="10" s="1"/>
  <c r="BP18" i="10" s="1"/>
  <c r="BP17" i="10" s="1"/>
  <c r="BP16" i="10" s="1"/>
  <c r="BP15" i="10" s="1"/>
  <c r="BP14" i="10" s="1"/>
  <c r="BP13" i="10" s="1"/>
  <c r="BP12" i="10" s="1"/>
  <c r="BP11" i="10" s="1"/>
  <c r="BP10" i="10" s="1"/>
  <c r="BP9" i="10" s="1"/>
  <c r="BP8" i="10" s="1"/>
  <c r="BP7" i="10" s="1"/>
  <c r="BP6" i="10" s="1"/>
  <c r="BO52" i="10"/>
  <c r="BO51" i="10" s="1"/>
  <c r="BO50" i="10" s="1"/>
  <c r="BO49" i="10" s="1"/>
  <c r="BO48" i="10" s="1"/>
  <c r="BO47" i="10" s="1"/>
  <c r="BO46" i="10" s="1"/>
  <c r="BO45" i="10" s="1"/>
  <c r="BO44" i="10" s="1"/>
  <c r="BO43" i="10" s="1"/>
  <c r="BO42" i="10" s="1"/>
  <c r="BO41" i="10" s="1"/>
  <c r="BO40" i="10" s="1"/>
  <c r="BO39" i="10" s="1"/>
  <c r="BO38" i="10" s="1"/>
  <c r="BO37" i="10" s="1"/>
  <c r="BO36" i="10" s="1"/>
  <c r="BO35" i="10" s="1"/>
  <c r="BO34" i="10" s="1"/>
  <c r="BO33" i="10" s="1"/>
  <c r="BO32" i="10" s="1"/>
  <c r="BO31" i="10" s="1"/>
  <c r="BO30" i="10" s="1"/>
  <c r="BO29" i="10" s="1"/>
  <c r="BO28" i="10" s="1"/>
  <c r="BO27" i="10" s="1"/>
  <c r="BO26" i="10" s="1"/>
  <c r="BO25" i="10" s="1"/>
  <c r="BO24" i="10" s="1"/>
  <c r="BO23" i="10" s="1"/>
  <c r="BO22" i="10" s="1"/>
  <c r="BO21" i="10" s="1"/>
  <c r="BO20" i="10" s="1"/>
  <c r="BO19" i="10" s="1"/>
  <c r="BO18" i="10" s="1"/>
  <c r="BO17" i="10" s="1"/>
  <c r="BO16" i="10" s="1"/>
  <c r="BO15" i="10" s="1"/>
  <c r="BO14" i="10" s="1"/>
  <c r="BO13" i="10" s="1"/>
  <c r="BO12" i="10" s="1"/>
  <c r="BO11" i="10" s="1"/>
  <c r="BO10" i="10" s="1"/>
  <c r="BO9" i="10" s="1"/>
  <c r="BO8" i="10" s="1"/>
  <c r="BO7" i="10" s="1"/>
  <c r="BO6" i="10" s="1"/>
  <c r="BN52" i="10"/>
  <c r="BM52" i="10"/>
  <c r="BM51" i="10" s="1"/>
  <c r="BM50" i="10" s="1"/>
  <c r="BM49" i="10" s="1"/>
  <c r="BM48" i="10" s="1"/>
  <c r="BM47" i="10" s="1"/>
  <c r="BM46" i="10" s="1"/>
  <c r="BM45" i="10" s="1"/>
  <c r="BM44" i="10" s="1"/>
  <c r="BM43" i="10" s="1"/>
  <c r="BM42" i="10" s="1"/>
  <c r="BM41" i="10" s="1"/>
  <c r="BM40" i="10" s="1"/>
  <c r="BM39" i="10" s="1"/>
  <c r="BM38" i="10" s="1"/>
  <c r="BM37" i="10" s="1"/>
  <c r="BM36" i="10" s="1"/>
  <c r="BM35" i="10" s="1"/>
  <c r="BM34" i="10" s="1"/>
  <c r="BM33" i="10" s="1"/>
  <c r="BM32" i="10" s="1"/>
  <c r="BM31" i="10" s="1"/>
  <c r="BM30" i="10" s="1"/>
  <c r="BM29" i="10" s="1"/>
  <c r="BM28" i="10" s="1"/>
  <c r="BM27" i="10" s="1"/>
  <c r="BM26" i="10" s="1"/>
  <c r="BM25" i="10" s="1"/>
  <c r="BM24" i="10" s="1"/>
  <c r="BM23" i="10" s="1"/>
  <c r="BM22" i="10" s="1"/>
  <c r="BM21" i="10" s="1"/>
  <c r="BM20" i="10" s="1"/>
  <c r="BM19" i="10" s="1"/>
  <c r="BM18" i="10" s="1"/>
  <c r="BM17" i="10" s="1"/>
  <c r="BM16" i="10" s="1"/>
  <c r="BM15" i="10" s="1"/>
  <c r="BM14" i="10" s="1"/>
  <c r="BM13" i="10" s="1"/>
  <c r="BM12" i="10" s="1"/>
  <c r="BM11" i="10" s="1"/>
  <c r="BM10" i="10" s="1"/>
  <c r="BM9" i="10" s="1"/>
  <c r="BM8" i="10" s="1"/>
  <c r="BM7" i="10" s="1"/>
  <c r="BM6" i="10" s="1"/>
  <c r="BL52" i="10"/>
  <c r="BL51" i="10" s="1"/>
  <c r="BL50" i="10" s="1"/>
  <c r="BL49" i="10" s="1"/>
  <c r="BL48" i="10" s="1"/>
  <c r="BL47" i="10" s="1"/>
  <c r="BL46" i="10" s="1"/>
  <c r="BL45" i="10" s="1"/>
  <c r="BL44" i="10" s="1"/>
  <c r="BL43" i="10" s="1"/>
  <c r="BL42" i="10" s="1"/>
  <c r="BL41" i="10" s="1"/>
  <c r="BL40" i="10" s="1"/>
  <c r="BL39" i="10" s="1"/>
  <c r="BL38" i="10" s="1"/>
  <c r="BL37" i="10" s="1"/>
  <c r="BL36" i="10" s="1"/>
  <c r="BL35" i="10" s="1"/>
  <c r="BL34" i="10" s="1"/>
  <c r="BL33" i="10" s="1"/>
  <c r="BL32" i="10" s="1"/>
  <c r="BL31" i="10" s="1"/>
  <c r="BL30" i="10" s="1"/>
  <c r="BL29" i="10" s="1"/>
  <c r="BL28" i="10" s="1"/>
  <c r="BL27" i="10" s="1"/>
  <c r="BL26" i="10" s="1"/>
  <c r="BL25" i="10" s="1"/>
  <c r="BL24" i="10" s="1"/>
  <c r="BL23" i="10" s="1"/>
  <c r="BL22" i="10" s="1"/>
  <c r="BL21" i="10" s="1"/>
  <c r="BL20" i="10" s="1"/>
  <c r="BL19" i="10" s="1"/>
  <c r="BL18" i="10" s="1"/>
  <c r="BL17" i="10" s="1"/>
  <c r="BL16" i="10" s="1"/>
  <c r="BL15" i="10" s="1"/>
  <c r="BL14" i="10" s="1"/>
  <c r="BL13" i="10" s="1"/>
  <c r="BL12" i="10" s="1"/>
  <c r="BL11" i="10" s="1"/>
  <c r="BL10" i="10" s="1"/>
  <c r="BL9" i="10" s="1"/>
  <c r="BL8" i="10" s="1"/>
  <c r="BL7" i="10" s="1"/>
  <c r="BL6" i="10" s="1"/>
  <c r="BK52" i="10"/>
  <c r="BK51" i="10" s="1"/>
  <c r="BK50" i="10" s="1"/>
  <c r="BK49" i="10" s="1"/>
  <c r="BK48" i="10" s="1"/>
  <c r="BK47" i="10" s="1"/>
  <c r="BK46" i="10" s="1"/>
  <c r="BK45" i="10" s="1"/>
  <c r="BK44" i="10" s="1"/>
  <c r="BK43" i="10" s="1"/>
  <c r="BK42" i="10" s="1"/>
  <c r="BK41" i="10" s="1"/>
  <c r="BK40" i="10" s="1"/>
  <c r="BK39" i="10" s="1"/>
  <c r="BK38" i="10" s="1"/>
  <c r="BK37" i="10" s="1"/>
  <c r="BK36" i="10" s="1"/>
  <c r="BK35" i="10" s="1"/>
  <c r="BK34" i="10" s="1"/>
  <c r="BK33" i="10" s="1"/>
  <c r="BK32" i="10" s="1"/>
  <c r="BK31" i="10" s="1"/>
  <c r="BK30" i="10" s="1"/>
  <c r="BK29" i="10" s="1"/>
  <c r="BK28" i="10" s="1"/>
  <c r="BK27" i="10" s="1"/>
  <c r="BK26" i="10" s="1"/>
  <c r="BK25" i="10" s="1"/>
  <c r="BK24" i="10" s="1"/>
  <c r="BK23" i="10" s="1"/>
  <c r="BK22" i="10" s="1"/>
  <c r="BK21" i="10" s="1"/>
  <c r="BK20" i="10" s="1"/>
  <c r="BK19" i="10" s="1"/>
  <c r="BK18" i="10" s="1"/>
  <c r="BK17" i="10" s="1"/>
  <c r="BK16" i="10" s="1"/>
  <c r="BK15" i="10" s="1"/>
  <c r="BK14" i="10" s="1"/>
  <c r="BK13" i="10" s="1"/>
  <c r="BK12" i="10" s="1"/>
  <c r="BK11" i="10" s="1"/>
  <c r="BK10" i="10" s="1"/>
  <c r="BK9" i="10" s="1"/>
  <c r="BK8" i="10" s="1"/>
  <c r="BK7" i="10" s="1"/>
  <c r="BK6" i="10" s="1"/>
  <c r="BJ52" i="10"/>
  <c r="BI52" i="10"/>
  <c r="CG208" i="10"/>
  <c r="CE208" i="10"/>
  <c r="CC208" i="10"/>
  <c r="CB208" i="10"/>
  <c r="CA208" i="10"/>
  <c r="BZ208" i="10"/>
  <c r="BY208" i="10"/>
  <c r="BX208" i="10"/>
  <c r="BV208" i="10"/>
  <c r="BU208" i="10"/>
  <c r="BT208" i="10"/>
  <c r="BS208" i="10"/>
  <c r="BR208" i="10"/>
  <c r="BO208" i="10"/>
  <c r="BM208" i="10"/>
  <c r="BL208" i="10"/>
  <c r="BK208" i="10"/>
  <c r="BJ208" i="10"/>
  <c r="BI208" i="10"/>
  <c r="CE207" i="10"/>
  <c r="CB207" i="10"/>
  <c r="CA207" i="10"/>
  <c r="BZ207" i="10"/>
  <c r="BX207" i="10"/>
  <c r="BV207" i="10"/>
  <c r="BT207" i="10"/>
  <c r="BS207" i="10"/>
  <c r="BR207" i="10"/>
  <c r="BO207" i="10"/>
  <c r="BK207" i="10"/>
  <c r="BJ207" i="10"/>
  <c r="CB206" i="10"/>
  <c r="CA206" i="10"/>
  <c r="BX206" i="10"/>
  <c r="BT206" i="10"/>
  <c r="BK206" i="10"/>
  <c r="BX205" i="10"/>
  <c r="AI161" i="10"/>
  <c r="AJ161" i="10"/>
  <c r="AK161" i="10"/>
  <c r="AL161" i="10"/>
  <c r="AM161" i="10"/>
  <c r="BN208" i="10" s="1"/>
  <c r="BN207" i="10" s="1"/>
  <c r="AN161" i="10"/>
  <c r="AP161" i="10"/>
  <c r="BQ208" i="10" s="1"/>
  <c r="AQ161" i="10"/>
  <c r="AR161" i="10"/>
  <c r="AS161" i="10"/>
  <c r="AT161" i="10"/>
  <c r="AU161" i="10"/>
  <c r="AW161" i="10"/>
  <c r="AY161" i="10"/>
  <c r="AZ161" i="10"/>
  <c r="BA161" i="10"/>
  <c r="BC161" i="10"/>
  <c r="CD208" i="10" s="1"/>
  <c r="CD207" i="10" s="1"/>
  <c r="BD161" i="10"/>
  <c r="AI162" i="10"/>
  <c r="AJ162" i="10"/>
  <c r="AK162" i="10"/>
  <c r="AL162" i="10"/>
  <c r="AM162" i="10"/>
  <c r="AN162" i="10"/>
  <c r="AP162" i="10"/>
  <c r="AQ162" i="10"/>
  <c r="AR162" i="10"/>
  <c r="AS162" i="10"/>
  <c r="AT162" i="10"/>
  <c r="AU162" i="10"/>
  <c r="AW162" i="10"/>
  <c r="AY162" i="10"/>
  <c r="AZ162" i="10"/>
  <c r="BA162" i="10"/>
  <c r="BC162" i="10"/>
  <c r="BD162" i="10"/>
  <c r="AI163" i="10"/>
  <c r="AJ163" i="10"/>
  <c r="AK163" i="10"/>
  <c r="AL163" i="10"/>
  <c r="AM163" i="10"/>
  <c r="AN163" i="10"/>
  <c r="AP163" i="10"/>
  <c r="AQ163" i="10"/>
  <c r="AR163" i="10"/>
  <c r="AS163" i="10"/>
  <c r="AT163" i="10"/>
  <c r="AU163" i="10"/>
  <c r="AW163" i="10"/>
  <c r="AY163" i="10"/>
  <c r="AZ163" i="10"/>
  <c r="BA163" i="10"/>
  <c r="BC163" i="10"/>
  <c r="BD163" i="10"/>
  <c r="AI164" i="10"/>
  <c r="AJ164" i="10"/>
  <c r="AK164" i="10"/>
  <c r="AL164" i="10"/>
  <c r="AM164" i="10"/>
  <c r="AN164" i="10"/>
  <c r="AP164" i="10"/>
  <c r="AQ164" i="10"/>
  <c r="AR164" i="10"/>
  <c r="AS164" i="10"/>
  <c r="AT164" i="10"/>
  <c r="AU164" i="10"/>
  <c r="AW164" i="10"/>
  <c r="AY164" i="10"/>
  <c r="AZ164" i="10"/>
  <c r="BA164" i="10"/>
  <c r="BC164" i="10"/>
  <c r="BD164" i="10"/>
  <c r="AI165" i="10"/>
  <c r="AJ165" i="10"/>
  <c r="AK165" i="10"/>
  <c r="AL165" i="10"/>
  <c r="AM165" i="10"/>
  <c r="AN165" i="10"/>
  <c r="AP165" i="10"/>
  <c r="AQ165" i="10"/>
  <c r="AR165" i="10"/>
  <c r="AS165" i="10"/>
  <c r="AT165" i="10"/>
  <c r="AU165" i="10"/>
  <c r="AW165" i="10"/>
  <c r="AY165" i="10"/>
  <c r="AZ165" i="10"/>
  <c r="BA165" i="10"/>
  <c r="BC165" i="10"/>
  <c r="BD165" i="10"/>
  <c r="AI166" i="10"/>
  <c r="AJ166" i="10"/>
  <c r="AK166" i="10"/>
  <c r="AL166" i="10"/>
  <c r="AM166" i="10"/>
  <c r="AN166" i="10"/>
  <c r="AP166" i="10"/>
  <c r="AQ166" i="10"/>
  <c r="AR166" i="10"/>
  <c r="AS166" i="10"/>
  <c r="AT166" i="10"/>
  <c r="AU166" i="10"/>
  <c r="AW166" i="10"/>
  <c r="AY166" i="10"/>
  <c r="AZ166" i="10"/>
  <c r="BA166" i="10"/>
  <c r="BC166" i="10"/>
  <c r="BD166" i="10"/>
  <c r="AI167" i="10"/>
  <c r="AJ167" i="10"/>
  <c r="AK167" i="10"/>
  <c r="AL167" i="10"/>
  <c r="AM167" i="10"/>
  <c r="AN167" i="10"/>
  <c r="AP167" i="10"/>
  <c r="AQ167" i="10"/>
  <c r="AR167" i="10"/>
  <c r="AS167" i="10"/>
  <c r="AT167" i="10"/>
  <c r="AU167" i="10"/>
  <c r="AW167" i="10"/>
  <c r="AY167" i="10"/>
  <c r="AZ167" i="10"/>
  <c r="BA167" i="10"/>
  <c r="BC167" i="10"/>
  <c r="BD167" i="10"/>
  <c r="AI168" i="10"/>
  <c r="AJ168" i="10"/>
  <c r="AK168" i="10"/>
  <c r="AL168" i="10"/>
  <c r="AM168" i="10"/>
  <c r="AN168" i="10"/>
  <c r="AP168" i="10"/>
  <c r="AQ168" i="10"/>
  <c r="AR168" i="10"/>
  <c r="AS168" i="10"/>
  <c r="AT168" i="10"/>
  <c r="AU168" i="10"/>
  <c r="AW168" i="10"/>
  <c r="AY168" i="10"/>
  <c r="AZ168" i="10"/>
  <c r="BA168" i="10"/>
  <c r="BC168" i="10"/>
  <c r="BD168" i="10"/>
  <c r="AI169" i="10"/>
  <c r="AJ169" i="10"/>
  <c r="AK169" i="10"/>
  <c r="AL169" i="10"/>
  <c r="AM169" i="10"/>
  <c r="AN169" i="10"/>
  <c r="AP169" i="10"/>
  <c r="AQ169" i="10"/>
  <c r="AR169" i="10"/>
  <c r="AS169" i="10"/>
  <c r="AT169" i="10"/>
  <c r="AU169" i="10"/>
  <c r="AW169" i="10"/>
  <c r="AY169" i="10"/>
  <c r="AZ169" i="10"/>
  <c r="BA169" i="10"/>
  <c r="BC169" i="10"/>
  <c r="BD169" i="10"/>
  <c r="AI170" i="10"/>
  <c r="AJ170" i="10"/>
  <c r="AK170" i="10"/>
  <c r="AL170" i="10"/>
  <c r="AM170" i="10"/>
  <c r="AN170" i="10"/>
  <c r="AP170" i="10"/>
  <c r="AQ170" i="10"/>
  <c r="AR170" i="10"/>
  <c r="AS170" i="10"/>
  <c r="AT170" i="10"/>
  <c r="AU170" i="10"/>
  <c r="AW170" i="10"/>
  <c r="AY170" i="10"/>
  <c r="AZ170" i="10"/>
  <c r="BA170" i="10"/>
  <c r="BC170" i="10"/>
  <c r="BD170" i="10"/>
  <c r="AI171" i="10"/>
  <c r="AJ171" i="10"/>
  <c r="AK171" i="10"/>
  <c r="AL171" i="10"/>
  <c r="AM171" i="10"/>
  <c r="AN171" i="10"/>
  <c r="AP171" i="10"/>
  <c r="AQ171" i="10"/>
  <c r="AR171" i="10"/>
  <c r="AS171" i="10"/>
  <c r="AT171" i="10"/>
  <c r="AU171" i="10"/>
  <c r="AW171" i="10"/>
  <c r="AY171" i="10"/>
  <c r="AZ171" i="10"/>
  <c r="BA171" i="10"/>
  <c r="BC171" i="10"/>
  <c r="BD171" i="10"/>
  <c r="AI172" i="10"/>
  <c r="AJ172" i="10"/>
  <c r="AK172" i="10"/>
  <c r="AL172" i="10"/>
  <c r="AM172" i="10"/>
  <c r="AN172" i="10"/>
  <c r="AP172" i="10"/>
  <c r="AQ172" i="10"/>
  <c r="AR172" i="10"/>
  <c r="AS172" i="10"/>
  <c r="AT172" i="10"/>
  <c r="AU172" i="10"/>
  <c r="AW172" i="10"/>
  <c r="AY172" i="10"/>
  <c r="AZ172" i="10"/>
  <c r="BA172" i="10"/>
  <c r="BD172" i="10"/>
  <c r="AI173" i="10"/>
  <c r="AJ173" i="10"/>
  <c r="AK173" i="10"/>
  <c r="AL173" i="10"/>
  <c r="AM173" i="10"/>
  <c r="AN173" i="10"/>
  <c r="AP173" i="10"/>
  <c r="AQ173" i="10"/>
  <c r="AR173" i="10"/>
  <c r="AS173" i="10"/>
  <c r="AT173" i="10"/>
  <c r="AU173" i="10"/>
  <c r="AW173" i="10"/>
  <c r="AY173" i="10"/>
  <c r="AZ173" i="10"/>
  <c r="BA173" i="10"/>
  <c r="BC173" i="10"/>
  <c r="BD173" i="10"/>
  <c r="AI174" i="10"/>
  <c r="AJ174" i="10"/>
  <c r="AK174" i="10"/>
  <c r="AL174" i="10"/>
  <c r="AM174" i="10"/>
  <c r="AN174" i="10"/>
  <c r="AP174" i="10"/>
  <c r="AQ174" i="10"/>
  <c r="AR174" i="10"/>
  <c r="AS174" i="10"/>
  <c r="AT174" i="10"/>
  <c r="AU174" i="10"/>
  <c r="AW174" i="10"/>
  <c r="AY174" i="10"/>
  <c r="AZ174" i="10"/>
  <c r="BA174" i="10"/>
  <c r="BD174" i="10"/>
  <c r="AI175" i="10"/>
  <c r="AJ175" i="10"/>
  <c r="AK175" i="10"/>
  <c r="AL175" i="10"/>
  <c r="AM175" i="10"/>
  <c r="AN175" i="10"/>
  <c r="AP175" i="10"/>
  <c r="AQ175" i="10"/>
  <c r="AR175" i="10"/>
  <c r="AS175" i="10"/>
  <c r="AT175" i="10"/>
  <c r="AU175" i="10"/>
  <c r="AW175" i="10"/>
  <c r="AY175" i="10"/>
  <c r="AZ175" i="10"/>
  <c r="BA175" i="10"/>
  <c r="BC175" i="10"/>
  <c r="BD175" i="10"/>
  <c r="AI176" i="10"/>
  <c r="AJ176" i="10"/>
  <c r="AK176" i="10"/>
  <c r="AL176" i="10"/>
  <c r="AM176" i="10"/>
  <c r="AN176" i="10"/>
  <c r="AP176" i="10"/>
  <c r="AQ176" i="10"/>
  <c r="AR176" i="10"/>
  <c r="AS176" i="10"/>
  <c r="AT176" i="10"/>
  <c r="AU176" i="10"/>
  <c r="AW176" i="10"/>
  <c r="AY176" i="10"/>
  <c r="AZ176" i="10"/>
  <c r="BA176" i="10"/>
  <c r="BD176" i="10"/>
  <c r="AI177" i="10"/>
  <c r="AJ177" i="10"/>
  <c r="AK177" i="10"/>
  <c r="AL177" i="10"/>
  <c r="AM177" i="10"/>
  <c r="AN177" i="10"/>
  <c r="AP177" i="10"/>
  <c r="AQ177" i="10"/>
  <c r="AR177" i="10"/>
  <c r="AS177" i="10"/>
  <c r="AT177" i="10"/>
  <c r="AU177" i="10"/>
  <c r="AW177" i="10"/>
  <c r="AY177" i="10"/>
  <c r="AZ177" i="10"/>
  <c r="BA177" i="10"/>
  <c r="BD177" i="10"/>
  <c r="AI178" i="10"/>
  <c r="AJ178" i="10"/>
  <c r="AK178" i="10"/>
  <c r="AL178" i="10"/>
  <c r="AM178" i="10"/>
  <c r="AN178" i="10"/>
  <c r="AP178" i="10"/>
  <c r="AQ178" i="10"/>
  <c r="AR178" i="10"/>
  <c r="AS178" i="10"/>
  <c r="AT178" i="10"/>
  <c r="AU178" i="10"/>
  <c r="AW178" i="10"/>
  <c r="AY178" i="10"/>
  <c r="AZ178" i="10"/>
  <c r="BA178" i="10"/>
  <c r="BD178" i="10"/>
  <c r="AI179" i="10"/>
  <c r="AJ179" i="10"/>
  <c r="AK179" i="10"/>
  <c r="AL179" i="10"/>
  <c r="AN179" i="10"/>
  <c r="AP179" i="10"/>
  <c r="AQ179" i="10"/>
  <c r="AR179" i="10"/>
  <c r="AS179" i="10"/>
  <c r="AT179" i="10"/>
  <c r="AU179" i="10"/>
  <c r="AW179" i="10"/>
  <c r="AY179" i="10"/>
  <c r="AZ179" i="10"/>
  <c r="BA179" i="10"/>
  <c r="BD179" i="10"/>
  <c r="AI180" i="10"/>
  <c r="AJ180" i="10"/>
  <c r="AK180" i="10"/>
  <c r="AL180" i="10"/>
  <c r="AN180" i="10"/>
  <c r="AP180" i="10"/>
  <c r="AQ180" i="10"/>
  <c r="AR180" i="10"/>
  <c r="AS180" i="10"/>
  <c r="AT180" i="10"/>
  <c r="AU180" i="10"/>
  <c r="AW180" i="10"/>
  <c r="AY180" i="10"/>
  <c r="AZ180" i="10"/>
  <c r="BA180" i="10"/>
  <c r="BD180" i="10"/>
  <c r="AI181" i="10"/>
  <c r="AJ181" i="10"/>
  <c r="AK181" i="10"/>
  <c r="AL181" i="10"/>
  <c r="AN181" i="10"/>
  <c r="AP181" i="10"/>
  <c r="AQ181" i="10"/>
  <c r="AR181" i="10"/>
  <c r="AS181" i="10"/>
  <c r="AT181" i="10"/>
  <c r="AU181" i="10"/>
  <c r="AW181" i="10"/>
  <c r="AY181" i="10"/>
  <c r="AZ181" i="10"/>
  <c r="BA181" i="10"/>
  <c r="BD181" i="10"/>
  <c r="AI182" i="10"/>
  <c r="AJ182" i="10"/>
  <c r="AK182" i="10"/>
  <c r="AL182" i="10"/>
  <c r="AN182" i="10"/>
  <c r="AO182" i="10"/>
  <c r="BP208" i="10" s="1"/>
  <c r="BP207" i="10" s="1"/>
  <c r="BP206" i="10" s="1"/>
  <c r="BP205" i="10" s="1"/>
  <c r="AP182" i="10"/>
  <c r="AQ182" i="10"/>
  <c r="AR182" i="10"/>
  <c r="AS182" i="10"/>
  <c r="AT182" i="10"/>
  <c r="AU182" i="10"/>
  <c r="AW182" i="10"/>
  <c r="AY182" i="10"/>
  <c r="AZ182" i="10"/>
  <c r="BA182" i="10"/>
  <c r="BD182" i="10"/>
  <c r="AI183" i="10"/>
  <c r="AJ183" i="10"/>
  <c r="AK183" i="10"/>
  <c r="AL183" i="10"/>
  <c r="AN183" i="10"/>
  <c r="AP183" i="10"/>
  <c r="AQ183" i="10"/>
  <c r="AR183" i="10"/>
  <c r="AS183" i="10"/>
  <c r="AT183" i="10"/>
  <c r="AU183" i="10"/>
  <c r="AW183" i="10"/>
  <c r="AY183" i="10"/>
  <c r="AZ183" i="10"/>
  <c r="BA183" i="10"/>
  <c r="BD183" i="10"/>
  <c r="AI184" i="10"/>
  <c r="AJ184" i="10"/>
  <c r="AK184" i="10"/>
  <c r="AL184" i="10"/>
  <c r="AN184" i="10"/>
  <c r="AO184" i="10"/>
  <c r="AP184" i="10"/>
  <c r="AQ184" i="10"/>
  <c r="AR184" i="10"/>
  <c r="AS184" i="10"/>
  <c r="AT184" i="10"/>
  <c r="AU184" i="10"/>
  <c r="AW184" i="10"/>
  <c r="AY184" i="10"/>
  <c r="AZ184" i="10"/>
  <c r="BA184" i="10"/>
  <c r="BD184" i="10"/>
  <c r="AI185" i="10"/>
  <c r="AJ185" i="10"/>
  <c r="AK185" i="10"/>
  <c r="AL185" i="10"/>
  <c r="AN185" i="10"/>
  <c r="AP185" i="10"/>
  <c r="AQ185" i="10"/>
  <c r="AR185" i="10"/>
  <c r="AS185" i="10"/>
  <c r="AT185" i="10"/>
  <c r="AU185" i="10"/>
  <c r="AW185" i="10"/>
  <c r="AY185" i="10"/>
  <c r="AZ185" i="10"/>
  <c r="BA185" i="10"/>
  <c r="BD185" i="10"/>
  <c r="AI186" i="10"/>
  <c r="AJ186" i="10"/>
  <c r="AK186" i="10"/>
  <c r="AL186" i="10"/>
  <c r="AN186" i="10"/>
  <c r="AO186" i="10"/>
  <c r="AP186" i="10"/>
  <c r="AQ186" i="10"/>
  <c r="AR186" i="10"/>
  <c r="AS186" i="10"/>
  <c r="AT186" i="10"/>
  <c r="AU186" i="10"/>
  <c r="AW186" i="10"/>
  <c r="AY186" i="10"/>
  <c r="AZ186" i="10"/>
  <c r="BA186" i="10"/>
  <c r="BD186" i="10"/>
  <c r="AI187" i="10"/>
  <c r="AJ187" i="10"/>
  <c r="AK187" i="10"/>
  <c r="AL187" i="10"/>
  <c r="AN187" i="10"/>
  <c r="AP187" i="10"/>
  <c r="AQ187" i="10"/>
  <c r="AR187" i="10"/>
  <c r="AS187" i="10"/>
  <c r="AT187" i="10"/>
  <c r="AU187" i="10"/>
  <c r="AW187" i="10"/>
  <c r="AY187" i="10"/>
  <c r="AZ187" i="10"/>
  <c r="BA187" i="10"/>
  <c r="BD187" i="10"/>
  <c r="AI188" i="10"/>
  <c r="AJ188" i="10"/>
  <c r="AK188" i="10"/>
  <c r="AL188" i="10"/>
  <c r="AN188" i="10"/>
  <c r="AP188" i="10"/>
  <c r="AQ188" i="10"/>
  <c r="AR188" i="10"/>
  <c r="AS188" i="10"/>
  <c r="AT188" i="10"/>
  <c r="AU188" i="10"/>
  <c r="AW188" i="10"/>
  <c r="AY188" i="10"/>
  <c r="AZ188" i="10"/>
  <c r="BA188" i="10"/>
  <c r="BD188" i="10"/>
  <c r="AI189" i="10"/>
  <c r="AJ189" i="10"/>
  <c r="AK189" i="10"/>
  <c r="AL189" i="10"/>
  <c r="AN189" i="10"/>
  <c r="AP189" i="10"/>
  <c r="AQ189" i="10"/>
  <c r="AR189" i="10"/>
  <c r="AS189" i="10"/>
  <c r="AT189" i="10"/>
  <c r="AU189" i="10"/>
  <c r="AW189" i="10"/>
  <c r="AY189" i="10"/>
  <c r="AZ189" i="10"/>
  <c r="BA189" i="10"/>
  <c r="BD189" i="10"/>
  <c r="AI190" i="10"/>
  <c r="AJ190" i="10"/>
  <c r="AK190" i="10"/>
  <c r="AL190" i="10"/>
  <c r="AN190" i="10"/>
  <c r="AP190" i="10"/>
  <c r="AQ190" i="10"/>
  <c r="AR190" i="10"/>
  <c r="AS190" i="10"/>
  <c r="AT190" i="10"/>
  <c r="AU190" i="10"/>
  <c r="AW190" i="10"/>
  <c r="AY190" i="10"/>
  <c r="AZ190" i="10"/>
  <c r="BA190" i="10"/>
  <c r="BD190" i="10"/>
  <c r="AI191" i="10"/>
  <c r="AJ191" i="10"/>
  <c r="AK191" i="10"/>
  <c r="AL191" i="10"/>
  <c r="AN191" i="10"/>
  <c r="AP191" i="10"/>
  <c r="AQ191" i="10"/>
  <c r="AR191" i="10"/>
  <c r="AS191" i="10"/>
  <c r="AT191" i="10"/>
  <c r="AU191" i="10"/>
  <c r="AW191" i="10"/>
  <c r="AY191" i="10"/>
  <c r="AZ191" i="10"/>
  <c r="BA191" i="10"/>
  <c r="BD191" i="10"/>
  <c r="AI192" i="10"/>
  <c r="AJ192" i="10"/>
  <c r="AK192" i="10"/>
  <c r="AL192" i="10"/>
  <c r="AN192" i="10"/>
  <c r="AP192" i="10"/>
  <c r="AQ192" i="10"/>
  <c r="AR192" i="10"/>
  <c r="AS192" i="10"/>
  <c r="AT192" i="10"/>
  <c r="AU192" i="10"/>
  <c r="AW192" i="10"/>
  <c r="AY192" i="10"/>
  <c r="AZ192" i="10"/>
  <c r="BA192" i="10"/>
  <c r="BD192" i="10"/>
  <c r="AI193" i="10"/>
  <c r="AJ193" i="10"/>
  <c r="AK193" i="10"/>
  <c r="AL193" i="10"/>
  <c r="AN193" i="10"/>
  <c r="AP193" i="10"/>
  <c r="AQ193" i="10"/>
  <c r="AR193" i="10"/>
  <c r="AS193" i="10"/>
  <c r="AT193" i="10"/>
  <c r="AU193" i="10"/>
  <c r="AW193" i="10"/>
  <c r="AY193" i="10"/>
  <c r="AZ193" i="10"/>
  <c r="BA193" i="10"/>
  <c r="BD193" i="10"/>
  <c r="AI194" i="10"/>
  <c r="AJ194" i="10"/>
  <c r="AK194" i="10"/>
  <c r="AL194" i="10"/>
  <c r="AN194" i="10"/>
  <c r="AQ194" i="10"/>
  <c r="AR194" i="10"/>
  <c r="AS194" i="10"/>
  <c r="AT194" i="10"/>
  <c r="AU194" i="10"/>
  <c r="AW194" i="10"/>
  <c r="AY194" i="10"/>
  <c r="AZ194" i="10"/>
  <c r="BA194" i="10"/>
  <c r="BD194" i="10"/>
  <c r="AI195" i="10"/>
  <c r="AJ195" i="10"/>
  <c r="AK195" i="10"/>
  <c r="AL195" i="10"/>
  <c r="AN195" i="10"/>
  <c r="AP195" i="10"/>
  <c r="AQ195" i="10"/>
  <c r="AR195" i="10"/>
  <c r="AS195" i="10"/>
  <c r="AT195" i="10"/>
  <c r="AU195" i="10"/>
  <c r="AW195" i="10"/>
  <c r="AY195" i="10"/>
  <c r="AZ195" i="10"/>
  <c r="BA195" i="10"/>
  <c r="BD195" i="10"/>
  <c r="AI196" i="10"/>
  <c r="AJ196" i="10"/>
  <c r="AK196" i="10"/>
  <c r="AL196" i="10"/>
  <c r="AN196" i="10"/>
  <c r="AP196" i="10"/>
  <c r="AQ196" i="10"/>
  <c r="AR196" i="10"/>
  <c r="AS196" i="10"/>
  <c r="AT196" i="10"/>
  <c r="AU196" i="10"/>
  <c r="AW196" i="10"/>
  <c r="AY196" i="10"/>
  <c r="AZ196" i="10"/>
  <c r="BA196" i="10"/>
  <c r="BD196" i="10"/>
  <c r="AI197" i="10"/>
  <c r="AJ197" i="10"/>
  <c r="AK197" i="10"/>
  <c r="AL197" i="10"/>
  <c r="AN197" i="10"/>
  <c r="AP197" i="10"/>
  <c r="AQ197" i="10"/>
  <c r="AR197" i="10"/>
  <c r="AS197" i="10"/>
  <c r="AT197" i="10"/>
  <c r="AU197" i="10"/>
  <c r="AV197" i="10"/>
  <c r="BW208" i="10" s="1"/>
  <c r="BW207" i="10" s="1"/>
  <c r="BW206" i="10" s="1"/>
  <c r="AW197" i="10"/>
  <c r="AY197" i="10"/>
  <c r="AZ197" i="10"/>
  <c r="BA197" i="10"/>
  <c r="BD197" i="10"/>
  <c r="AI198" i="10"/>
  <c r="AJ198" i="10"/>
  <c r="AK198" i="10"/>
  <c r="AL198" i="10"/>
  <c r="AN198" i="10"/>
  <c r="AP198" i="10"/>
  <c r="AQ198" i="10"/>
  <c r="AR198" i="10"/>
  <c r="AS198" i="10"/>
  <c r="AT198" i="10"/>
  <c r="AU198" i="10"/>
  <c r="AW198" i="10"/>
  <c r="AY198" i="10"/>
  <c r="AZ198" i="10"/>
  <c r="BA198" i="10"/>
  <c r="BD198" i="10"/>
  <c r="AI199" i="10"/>
  <c r="AJ199" i="10"/>
  <c r="AK199" i="10"/>
  <c r="AL199" i="10"/>
  <c r="AN199" i="10"/>
  <c r="AP199" i="10"/>
  <c r="AQ199" i="10"/>
  <c r="AR199" i="10"/>
  <c r="AS199" i="10"/>
  <c r="AT199" i="10"/>
  <c r="AU199" i="10"/>
  <c r="AV199" i="10"/>
  <c r="AW199" i="10"/>
  <c r="AY199" i="10"/>
  <c r="AZ199" i="10"/>
  <c r="BA199" i="10"/>
  <c r="BD199" i="10"/>
  <c r="BG199" i="10"/>
  <c r="CH208" i="10" s="1"/>
  <c r="CH207" i="10" s="1"/>
  <c r="AI200" i="10"/>
  <c r="AJ200" i="10"/>
  <c r="AK200" i="10"/>
  <c r="AL200" i="10"/>
  <c r="AN200" i="10"/>
  <c r="AP200" i="10"/>
  <c r="AQ200" i="10"/>
  <c r="AR200" i="10"/>
  <c r="AS200" i="10"/>
  <c r="AT200" i="10"/>
  <c r="AU200" i="10"/>
  <c r="AV200" i="10"/>
  <c r="AW200" i="10"/>
  <c r="AY200" i="10"/>
  <c r="AZ200" i="10"/>
  <c r="BA200" i="10"/>
  <c r="BD200" i="10"/>
  <c r="BG200" i="10"/>
  <c r="AI201" i="10"/>
  <c r="AJ201" i="10"/>
  <c r="AK201" i="10"/>
  <c r="AL201" i="10"/>
  <c r="AN201" i="10"/>
  <c r="AO201" i="10"/>
  <c r="AQ201" i="10"/>
  <c r="AR201" i="10"/>
  <c r="AS201" i="10"/>
  <c r="AT201" i="10"/>
  <c r="AU201" i="10"/>
  <c r="AV201" i="10"/>
  <c r="AW201" i="10"/>
  <c r="AY201" i="10"/>
  <c r="AZ201" i="10"/>
  <c r="BA201" i="10"/>
  <c r="BD201" i="10"/>
  <c r="BG201" i="10"/>
  <c r="AI202" i="10"/>
  <c r="AJ202" i="10"/>
  <c r="AK202" i="10"/>
  <c r="AL202" i="10"/>
  <c r="AN202" i="10"/>
  <c r="AO202" i="10"/>
  <c r="AP202" i="10"/>
  <c r="AQ202" i="10"/>
  <c r="AR202" i="10"/>
  <c r="AS202" i="10"/>
  <c r="AT202" i="10"/>
  <c r="AU202" i="10"/>
  <c r="AV202" i="10"/>
  <c r="AW202" i="10"/>
  <c r="AY202" i="10"/>
  <c r="AZ202" i="10"/>
  <c r="BA202" i="10"/>
  <c r="BD202" i="10"/>
  <c r="BG202" i="10"/>
  <c r="AI203" i="10"/>
  <c r="AJ203" i="10"/>
  <c r="AK203" i="10"/>
  <c r="AL203" i="10"/>
  <c r="AN203" i="10"/>
  <c r="AO203" i="10"/>
  <c r="AQ203" i="10"/>
  <c r="AR203" i="10"/>
  <c r="AS203" i="10"/>
  <c r="AT203" i="10"/>
  <c r="AU203" i="10"/>
  <c r="AV203" i="10"/>
  <c r="AW203" i="10"/>
  <c r="AY203" i="10"/>
  <c r="AZ203" i="10"/>
  <c r="BA203" i="10"/>
  <c r="BD203" i="10"/>
  <c r="BG203" i="10"/>
  <c r="AI204" i="10"/>
  <c r="AJ204" i="10"/>
  <c r="AK204" i="10"/>
  <c r="AL204" i="10"/>
  <c r="AN204" i="10"/>
  <c r="AO204" i="10"/>
  <c r="AP204" i="10"/>
  <c r="AQ204" i="10"/>
  <c r="AR204" i="10"/>
  <c r="AS204" i="10"/>
  <c r="AT204" i="10"/>
  <c r="AU204" i="10"/>
  <c r="AV204" i="10"/>
  <c r="AW204" i="10"/>
  <c r="AY204" i="10"/>
  <c r="AZ204" i="10"/>
  <c r="BA204" i="10"/>
  <c r="BD204" i="10"/>
  <c r="BG204" i="10"/>
  <c r="AI205" i="10"/>
  <c r="AJ205" i="10"/>
  <c r="AK205" i="10"/>
  <c r="AL205" i="10"/>
  <c r="AN205" i="10"/>
  <c r="AO205" i="10"/>
  <c r="AP205" i="10"/>
  <c r="AQ205" i="10"/>
  <c r="AR205" i="10"/>
  <c r="AS205" i="10"/>
  <c r="AT205" i="10"/>
  <c r="AU205" i="10"/>
  <c r="AV205" i="10"/>
  <c r="AW205" i="10"/>
  <c r="AY205" i="10"/>
  <c r="AZ205" i="10"/>
  <c r="BA205" i="10"/>
  <c r="BD205" i="10"/>
  <c r="BG205" i="10"/>
  <c r="AI206" i="10"/>
  <c r="AJ206" i="10"/>
  <c r="AK206" i="10"/>
  <c r="AL206" i="10"/>
  <c r="AN206" i="10"/>
  <c r="AO206" i="10"/>
  <c r="AP206" i="10"/>
  <c r="AQ206" i="10"/>
  <c r="AR206" i="10"/>
  <c r="AS206" i="10"/>
  <c r="AT206" i="10"/>
  <c r="AU206" i="10"/>
  <c r="AV206" i="10"/>
  <c r="AW206" i="10"/>
  <c r="AY206" i="10"/>
  <c r="AZ206" i="10"/>
  <c r="BA206" i="10"/>
  <c r="BD206" i="10"/>
  <c r="BG206" i="10"/>
  <c r="AI207" i="10"/>
  <c r="AJ207" i="10"/>
  <c r="AK207" i="10"/>
  <c r="AL207" i="10"/>
  <c r="AN207" i="10"/>
  <c r="AO207" i="10"/>
  <c r="AP207" i="10"/>
  <c r="AQ207" i="10"/>
  <c r="AR207" i="10"/>
  <c r="AS207" i="10"/>
  <c r="AT207" i="10"/>
  <c r="AU207" i="10"/>
  <c r="AV207" i="10"/>
  <c r="AW207" i="10"/>
  <c r="AY207" i="10"/>
  <c r="AZ207" i="10"/>
  <c r="BA207" i="10"/>
  <c r="BD207" i="10"/>
  <c r="BG207" i="10"/>
  <c r="AI208" i="10"/>
  <c r="AJ208" i="10"/>
  <c r="AK208" i="10"/>
  <c r="AL208" i="10"/>
  <c r="AM208" i="10"/>
  <c r="AN208" i="10"/>
  <c r="AO208" i="10"/>
  <c r="AP208" i="10"/>
  <c r="AQ208" i="10"/>
  <c r="AR208" i="10"/>
  <c r="AS208" i="10"/>
  <c r="AT208" i="10"/>
  <c r="AU208" i="10"/>
  <c r="AV208" i="10"/>
  <c r="AW208" i="10"/>
  <c r="AY208" i="10"/>
  <c r="AZ208" i="10"/>
  <c r="BA208" i="10"/>
  <c r="BD208" i="10"/>
  <c r="BE208" i="10"/>
  <c r="CF208" i="10" s="1"/>
  <c r="CF207" i="10" s="1"/>
  <c r="CF206" i="10" s="1"/>
  <c r="CF205" i="10" s="1"/>
  <c r="BG208" i="10"/>
  <c r="AH208" i="10"/>
  <c r="AH207" i="10"/>
  <c r="AH206" i="10"/>
  <c r="AH205" i="10"/>
  <c r="AH204" i="10"/>
  <c r="AH203" i="10"/>
  <c r="AH202" i="10"/>
  <c r="AH201" i="10"/>
  <c r="AH200" i="10"/>
  <c r="AH199" i="10"/>
  <c r="AH198" i="10"/>
  <c r="AH197" i="10"/>
  <c r="AH196" i="10"/>
  <c r="AH195" i="10"/>
  <c r="AH194" i="10"/>
  <c r="AH193" i="10"/>
  <c r="AH192" i="10"/>
  <c r="AH191" i="10"/>
  <c r="AH190" i="10"/>
  <c r="AH189" i="10"/>
  <c r="AH188" i="10"/>
  <c r="AH187" i="10"/>
  <c r="AH186" i="10"/>
  <c r="AH185" i="10"/>
  <c r="AH184" i="10"/>
  <c r="AH183" i="10"/>
  <c r="AH182" i="10"/>
  <c r="AH181" i="10"/>
  <c r="AH180" i="10"/>
  <c r="AH179" i="10"/>
  <c r="AH178" i="10"/>
  <c r="AH177" i="10"/>
  <c r="AH176" i="10"/>
  <c r="AH175" i="10"/>
  <c r="AH174" i="10"/>
  <c r="AH173" i="10"/>
  <c r="AH172" i="10"/>
  <c r="AH171" i="10"/>
  <c r="AH170" i="10"/>
  <c r="AH169" i="10"/>
  <c r="AH168" i="10"/>
  <c r="AH167" i="10"/>
  <c r="AH166" i="10"/>
  <c r="AH165" i="10"/>
  <c r="AH164" i="10"/>
  <c r="AH163" i="10"/>
  <c r="AH162" i="10"/>
  <c r="AH161" i="10"/>
  <c r="BI103" i="10"/>
  <c r="BI102" i="10"/>
  <c r="BI104" i="10"/>
  <c r="BG104" i="10"/>
  <c r="BF104" i="10"/>
  <c r="BE104" i="10"/>
  <c r="BD104" i="10"/>
  <c r="BC104" i="10"/>
  <c r="BB104" i="10"/>
  <c r="BA104" i="10"/>
  <c r="AZ104" i="10"/>
  <c r="AY104" i="10"/>
  <c r="AX104" i="10"/>
  <c r="AW104" i="10"/>
  <c r="AV104" i="10"/>
  <c r="AU104" i="10"/>
  <c r="AT104" i="10"/>
  <c r="AS104" i="10"/>
  <c r="AR104" i="10"/>
  <c r="AQ104" i="10"/>
  <c r="AP104" i="10"/>
  <c r="AO104" i="10"/>
  <c r="AN104" i="10"/>
  <c r="AM104" i="10"/>
  <c r="AL104" i="10"/>
  <c r="AK104" i="10"/>
  <c r="AJ104" i="10"/>
  <c r="AI104" i="10"/>
  <c r="AH104" i="10"/>
  <c r="BG103" i="10"/>
  <c r="BF103" i="10"/>
  <c r="BE103" i="10"/>
  <c r="BD103" i="10"/>
  <c r="BC103" i="10"/>
  <c r="BB103" i="10"/>
  <c r="BA103" i="10"/>
  <c r="AZ103" i="10"/>
  <c r="AY103" i="10"/>
  <c r="AX103" i="10"/>
  <c r="AW103" i="10"/>
  <c r="AV103" i="10"/>
  <c r="AU103" i="10"/>
  <c r="AT103" i="10"/>
  <c r="AS103" i="10"/>
  <c r="AR103" i="10"/>
  <c r="AQ103" i="10"/>
  <c r="AP103" i="10"/>
  <c r="AO103" i="10"/>
  <c r="AN103" i="10"/>
  <c r="AM103" i="10"/>
  <c r="AL103" i="10"/>
  <c r="AK103" i="10"/>
  <c r="AJ103" i="10"/>
  <c r="AI103" i="10"/>
  <c r="AH103" i="10"/>
  <c r="BG102" i="10"/>
  <c r="BF102" i="10"/>
  <c r="BE102" i="10"/>
  <c r="BD102" i="10"/>
  <c r="BC102" i="10"/>
  <c r="BB102" i="10"/>
  <c r="BA102" i="10"/>
  <c r="AZ102" i="10"/>
  <c r="AY102" i="10"/>
  <c r="AX102" i="10"/>
  <c r="AW102" i="10"/>
  <c r="AV102" i="10"/>
  <c r="AU102" i="10"/>
  <c r="AT102" i="10"/>
  <c r="AS102" i="10"/>
  <c r="AR102" i="10"/>
  <c r="AQ102" i="10"/>
  <c r="AP102" i="10"/>
  <c r="AO102" i="10"/>
  <c r="AN102" i="10"/>
  <c r="AM102" i="10"/>
  <c r="AL102" i="10"/>
  <c r="AK102" i="10"/>
  <c r="AJ102" i="10"/>
  <c r="AI102" i="10"/>
  <c r="AH102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AU101" i="10"/>
  <c r="AT101" i="10"/>
  <c r="AS101" i="10"/>
  <c r="AR101" i="10"/>
  <c r="AQ101" i="10"/>
  <c r="AP101" i="10"/>
  <c r="AO101" i="10"/>
  <c r="AN101" i="10"/>
  <c r="AM101" i="10"/>
  <c r="AL101" i="10"/>
  <c r="AK101" i="10"/>
  <c r="AJ101" i="10"/>
  <c r="AI101" i="10"/>
  <c r="AH101" i="10"/>
  <c r="BG100" i="10"/>
  <c r="BF100" i="10"/>
  <c r="BE100" i="10"/>
  <c r="BD100" i="10"/>
  <c r="BC100" i="10"/>
  <c r="BB100" i="10"/>
  <c r="BA100" i="10"/>
  <c r="AZ100" i="10"/>
  <c r="AY100" i="10"/>
  <c r="AX100" i="10"/>
  <c r="AW100" i="10"/>
  <c r="AV100" i="10"/>
  <c r="AU100" i="10"/>
  <c r="AT100" i="10"/>
  <c r="AS100" i="10"/>
  <c r="AR100" i="10"/>
  <c r="AQ100" i="10"/>
  <c r="AP100" i="10"/>
  <c r="AO100" i="10"/>
  <c r="AN100" i="10"/>
  <c r="AM100" i="10"/>
  <c r="AL100" i="10"/>
  <c r="AK100" i="10"/>
  <c r="AJ100" i="10"/>
  <c r="AI100" i="10"/>
  <c r="AH100" i="10"/>
  <c r="BG99" i="10"/>
  <c r="BF99" i="10"/>
  <c r="BE99" i="10"/>
  <c r="BD99" i="10"/>
  <c r="BC99" i="10"/>
  <c r="BB99" i="10"/>
  <c r="BA99" i="10"/>
  <c r="AZ99" i="10"/>
  <c r="AY99" i="10"/>
  <c r="AX99" i="10"/>
  <c r="AW99" i="10"/>
  <c r="AV99" i="10"/>
  <c r="AU99" i="10"/>
  <c r="AT99" i="10"/>
  <c r="AS99" i="10"/>
  <c r="AR99" i="10"/>
  <c r="AQ99" i="10"/>
  <c r="AP99" i="10"/>
  <c r="AO99" i="10"/>
  <c r="AN99" i="10"/>
  <c r="AM99" i="10"/>
  <c r="AL99" i="10"/>
  <c r="AK99" i="10"/>
  <c r="AJ99" i="10"/>
  <c r="AI99" i="10"/>
  <c r="AH99" i="10"/>
  <c r="BG98" i="10"/>
  <c r="BF98" i="10"/>
  <c r="BE98" i="10"/>
  <c r="BD98" i="10"/>
  <c r="BC98" i="10"/>
  <c r="BB98" i="10"/>
  <c r="BA98" i="10"/>
  <c r="AZ98" i="10"/>
  <c r="AY98" i="10"/>
  <c r="AX98" i="10"/>
  <c r="AW98" i="10"/>
  <c r="AV98" i="10"/>
  <c r="AU98" i="10"/>
  <c r="AT98" i="10"/>
  <c r="AS98" i="10"/>
  <c r="AR98" i="10"/>
  <c r="AQ98" i="10"/>
  <c r="AP98" i="10"/>
  <c r="AO98" i="10"/>
  <c r="AN98" i="10"/>
  <c r="AM98" i="10"/>
  <c r="AL98" i="10"/>
  <c r="AK98" i="10"/>
  <c r="AJ98" i="10"/>
  <c r="AI98" i="10"/>
  <c r="AH98" i="10"/>
  <c r="BG97" i="10"/>
  <c r="BF97" i="10"/>
  <c r="BE97" i="10"/>
  <c r="BD97" i="10"/>
  <c r="BC97" i="10"/>
  <c r="BB97" i="10"/>
  <c r="BA97" i="10"/>
  <c r="AZ97" i="10"/>
  <c r="AY97" i="10"/>
  <c r="AX97" i="10"/>
  <c r="AW97" i="10"/>
  <c r="AV97" i="10"/>
  <c r="AU97" i="10"/>
  <c r="AT97" i="10"/>
  <c r="AS97" i="10"/>
  <c r="AR97" i="10"/>
  <c r="AQ97" i="10"/>
  <c r="AP97" i="10"/>
  <c r="AO97" i="10"/>
  <c r="AN97" i="10"/>
  <c r="AM97" i="10"/>
  <c r="AL97" i="10"/>
  <c r="AK97" i="10"/>
  <c r="AJ97" i="10"/>
  <c r="AI97" i="10"/>
  <c r="AH97" i="10"/>
  <c r="BG96" i="10"/>
  <c r="BF96" i="10"/>
  <c r="BE96" i="10"/>
  <c r="BD96" i="10"/>
  <c r="BC96" i="10"/>
  <c r="BB96" i="10"/>
  <c r="BA96" i="10"/>
  <c r="AZ96" i="10"/>
  <c r="AY96" i="10"/>
  <c r="AX96" i="10"/>
  <c r="AW96" i="10"/>
  <c r="AV96" i="10"/>
  <c r="AU96" i="10"/>
  <c r="AT96" i="10"/>
  <c r="AS96" i="10"/>
  <c r="AR96" i="10"/>
  <c r="AQ96" i="10"/>
  <c r="AP96" i="10"/>
  <c r="AO96" i="10"/>
  <c r="AN96" i="10"/>
  <c r="AM96" i="10"/>
  <c r="AL96" i="10"/>
  <c r="AK96" i="10"/>
  <c r="AJ96" i="10"/>
  <c r="AI96" i="10"/>
  <c r="AH96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AT95" i="10"/>
  <c r="AS95" i="10"/>
  <c r="AR95" i="10"/>
  <c r="AQ95" i="10"/>
  <c r="AP95" i="10"/>
  <c r="AO95" i="10"/>
  <c r="AN95" i="10"/>
  <c r="AM95" i="10"/>
  <c r="AL95" i="10"/>
  <c r="AK95" i="10"/>
  <c r="AJ95" i="10"/>
  <c r="AI95" i="10"/>
  <c r="AH95" i="10"/>
  <c r="BG94" i="10"/>
  <c r="BF94" i="10"/>
  <c r="BE94" i="10"/>
  <c r="BD94" i="10"/>
  <c r="BC94" i="10"/>
  <c r="BB94" i="10"/>
  <c r="BA94" i="10"/>
  <c r="AZ94" i="10"/>
  <c r="AY94" i="10"/>
  <c r="AX94" i="10"/>
  <c r="AW94" i="10"/>
  <c r="AV94" i="10"/>
  <c r="AU94" i="10"/>
  <c r="AT94" i="10"/>
  <c r="AS94" i="10"/>
  <c r="AR94" i="10"/>
  <c r="AQ94" i="10"/>
  <c r="AP94" i="10"/>
  <c r="AO94" i="10"/>
  <c r="AN94" i="10"/>
  <c r="AM94" i="10"/>
  <c r="AL94" i="10"/>
  <c r="AK94" i="10"/>
  <c r="AJ94" i="10"/>
  <c r="AI94" i="10"/>
  <c r="AH94" i="10"/>
  <c r="BG93" i="10"/>
  <c r="BF93" i="10"/>
  <c r="BE93" i="10"/>
  <c r="BD93" i="10"/>
  <c r="BC93" i="10"/>
  <c r="BB93" i="10"/>
  <c r="BA93" i="10"/>
  <c r="AZ93" i="10"/>
  <c r="AY93" i="10"/>
  <c r="AX93" i="10"/>
  <c r="AW93" i="10"/>
  <c r="AV93" i="10"/>
  <c r="AU93" i="10"/>
  <c r="AT93" i="10"/>
  <c r="AS93" i="10"/>
  <c r="AR93" i="10"/>
  <c r="AQ93" i="10"/>
  <c r="AP93" i="10"/>
  <c r="AO93" i="10"/>
  <c r="AN93" i="10"/>
  <c r="AM93" i="10"/>
  <c r="AL93" i="10"/>
  <c r="AK93" i="10"/>
  <c r="AJ93" i="10"/>
  <c r="AI93" i="10"/>
  <c r="AH93" i="10"/>
  <c r="BG92" i="10"/>
  <c r="BF92" i="10"/>
  <c r="BE92" i="10"/>
  <c r="BD92" i="10"/>
  <c r="BC92" i="10"/>
  <c r="BB92" i="10"/>
  <c r="BA92" i="10"/>
  <c r="AZ92" i="10"/>
  <c r="AY92" i="10"/>
  <c r="AX92" i="10"/>
  <c r="AW92" i="10"/>
  <c r="AV92" i="10"/>
  <c r="AU92" i="10"/>
  <c r="AT92" i="10"/>
  <c r="AS92" i="10"/>
  <c r="AR92" i="10"/>
  <c r="AQ92" i="10"/>
  <c r="AP92" i="10"/>
  <c r="AO92" i="10"/>
  <c r="AN92" i="10"/>
  <c r="AM92" i="10"/>
  <c r="AL92" i="10"/>
  <c r="AK92" i="10"/>
  <c r="AJ92" i="10"/>
  <c r="AI92" i="10"/>
  <c r="AH92" i="10"/>
  <c r="BG91" i="10"/>
  <c r="BF91" i="10"/>
  <c r="BE91" i="10"/>
  <c r="BD91" i="10"/>
  <c r="BC91" i="10"/>
  <c r="BB91" i="10"/>
  <c r="BA91" i="10"/>
  <c r="AZ91" i="10"/>
  <c r="AY91" i="10"/>
  <c r="AX91" i="10"/>
  <c r="AW91" i="10"/>
  <c r="AV91" i="10"/>
  <c r="AU91" i="10"/>
  <c r="AT91" i="10"/>
  <c r="AS91" i="10"/>
  <c r="AR91" i="10"/>
  <c r="AQ91" i="10"/>
  <c r="AP91" i="10"/>
  <c r="AO91" i="10"/>
  <c r="AN91" i="10"/>
  <c r="AM91" i="10"/>
  <c r="AL91" i="10"/>
  <c r="AK91" i="10"/>
  <c r="AJ91" i="10"/>
  <c r="AI91" i="10"/>
  <c r="AH91" i="10"/>
  <c r="BG90" i="10"/>
  <c r="BF90" i="10"/>
  <c r="BE90" i="10"/>
  <c r="BD90" i="10"/>
  <c r="BC90" i="10"/>
  <c r="BB90" i="10"/>
  <c r="BA90" i="10"/>
  <c r="AZ90" i="10"/>
  <c r="AY90" i="10"/>
  <c r="AX90" i="10"/>
  <c r="AW90" i="10"/>
  <c r="AV90" i="10"/>
  <c r="AU90" i="10"/>
  <c r="AT90" i="10"/>
  <c r="AS90" i="10"/>
  <c r="AR90" i="10"/>
  <c r="AQ90" i="10"/>
  <c r="AP90" i="10"/>
  <c r="AO90" i="10"/>
  <c r="AN90" i="10"/>
  <c r="AM90" i="10"/>
  <c r="AL90" i="10"/>
  <c r="AK90" i="10"/>
  <c r="AJ90" i="10"/>
  <c r="AI90" i="10"/>
  <c r="AH90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AU89" i="10"/>
  <c r="AT89" i="10"/>
  <c r="AS89" i="10"/>
  <c r="AR89" i="10"/>
  <c r="AQ89" i="10"/>
  <c r="AP89" i="10"/>
  <c r="AO89" i="10"/>
  <c r="AN89" i="10"/>
  <c r="AM89" i="10"/>
  <c r="AL89" i="10"/>
  <c r="AK89" i="10"/>
  <c r="AJ89" i="10"/>
  <c r="AI89" i="10"/>
  <c r="AH89" i="10"/>
  <c r="BG88" i="10"/>
  <c r="BF88" i="10"/>
  <c r="BE88" i="10"/>
  <c r="BD88" i="10"/>
  <c r="BC88" i="10"/>
  <c r="BB88" i="10"/>
  <c r="BA88" i="10"/>
  <c r="AZ88" i="10"/>
  <c r="AY88" i="10"/>
  <c r="AX88" i="10"/>
  <c r="AW88" i="10"/>
  <c r="AV88" i="10"/>
  <c r="AU88" i="10"/>
  <c r="AT88" i="10"/>
  <c r="AS88" i="10"/>
  <c r="AR88" i="10"/>
  <c r="AQ88" i="10"/>
  <c r="AP88" i="10"/>
  <c r="AO88" i="10"/>
  <c r="AN88" i="10"/>
  <c r="AM88" i="10"/>
  <c r="AL88" i="10"/>
  <c r="AK88" i="10"/>
  <c r="AJ88" i="10"/>
  <c r="AI88" i="10"/>
  <c r="AH88" i="10"/>
  <c r="BG87" i="10"/>
  <c r="BF87" i="10"/>
  <c r="BE87" i="10"/>
  <c r="BD87" i="10"/>
  <c r="BC87" i="10"/>
  <c r="BB87" i="10"/>
  <c r="BA87" i="10"/>
  <c r="AZ87" i="10"/>
  <c r="AY87" i="10"/>
  <c r="AX87" i="10"/>
  <c r="AW87" i="10"/>
  <c r="AV87" i="10"/>
  <c r="AU87" i="10"/>
  <c r="AT87" i="10"/>
  <c r="AS87" i="10"/>
  <c r="AR87" i="10"/>
  <c r="AQ87" i="10"/>
  <c r="AP87" i="10"/>
  <c r="AO87" i="10"/>
  <c r="AN87" i="10"/>
  <c r="AM87" i="10"/>
  <c r="AL87" i="10"/>
  <c r="AK87" i="10"/>
  <c r="AJ87" i="10"/>
  <c r="AI87" i="10"/>
  <c r="AH87" i="10"/>
  <c r="BG86" i="10"/>
  <c r="BF86" i="10"/>
  <c r="BE86" i="10"/>
  <c r="BD86" i="10"/>
  <c r="BC86" i="10"/>
  <c r="BB86" i="10"/>
  <c r="BA86" i="10"/>
  <c r="AZ86" i="10"/>
  <c r="AY86" i="10"/>
  <c r="AX86" i="10"/>
  <c r="AW86" i="10"/>
  <c r="AV86" i="10"/>
  <c r="AU86" i="10"/>
  <c r="AT86" i="10"/>
  <c r="AS86" i="10"/>
  <c r="AR86" i="10"/>
  <c r="AQ86" i="10"/>
  <c r="AP86" i="10"/>
  <c r="AO86" i="10"/>
  <c r="AN86" i="10"/>
  <c r="AM86" i="10"/>
  <c r="AL86" i="10"/>
  <c r="AK86" i="10"/>
  <c r="AJ86" i="10"/>
  <c r="AI86" i="10"/>
  <c r="AH86" i="10"/>
  <c r="BG85" i="10"/>
  <c r="BF85" i="10"/>
  <c r="BE85" i="10"/>
  <c r="BD85" i="10"/>
  <c r="BC85" i="10"/>
  <c r="BB85" i="10"/>
  <c r="BA85" i="10"/>
  <c r="AZ85" i="10"/>
  <c r="AY85" i="10"/>
  <c r="AX85" i="10"/>
  <c r="AW85" i="10"/>
  <c r="AV85" i="10"/>
  <c r="AU85" i="10"/>
  <c r="AT85" i="10"/>
  <c r="AS85" i="10"/>
  <c r="AR85" i="10"/>
  <c r="AQ85" i="10"/>
  <c r="AP85" i="10"/>
  <c r="AO85" i="10"/>
  <c r="AN85" i="10"/>
  <c r="AM85" i="10"/>
  <c r="AL85" i="10"/>
  <c r="AK85" i="10"/>
  <c r="AJ85" i="10"/>
  <c r="AI85" i="10"/>
  <c r="AH85" i="10"/>
  <c r="BG84" i="10"/>
  <c r="BF84" i="10"/>
  <c r="BE84" i="10"/>
  <c r="BD84" i="10"/>
  <c r="BC84" i="10"/>
  <c r="BB84" i="10"/>
  <c r="BA84" i="10"/>
  <c r="AZ84" i="10"/>
  <c r="AY84" i="10"/>
  <c r="AX84" i="10"/>
  <c r="AW84" i="10"/>
  <c r="AV84" i="10"/>
  <c r="AU84" i="10"/>
  <c r="AT84" i="10"/>
  <c r="AS84" i="10"/>
  <c r="AR84" i="10"/>
  <c r="AQ84" i="10"/>
  <c r="AP84" i="10"/>
  <c r="AO84" i="10"/>
  <c r="AN84" i="10"/>
  <c r="AM84" i="10"/>
  <c r="AL84" i="10"/>
  <c r="AK84" i="10"/>
  <c r="AJ84" i="10"/>
  <c r="AI84" i="10"/>
  <c r="AH84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AU83" i="10"/>
  <c r="AT83" i="10"/>
  <c r="AS83" i="10"/>
  <c r="AR83" i="10"/>
  <c r="AQ83" i="10"/>
  <c r="AP83" i="10"/>
  <c r="AO83" i="10"/>
  <c r="AN83" i="10"/>
  <c r="AM83" i="10"/>
  <c r="AL83" i="10"/>
  <c r="AK83" i="10"/>
  <c r="AJ83" i="10"/>
  <c r="AI83" i="10"/>
  <c r="AH83" i="10"/>
  <c r="BG82" i="10"/>
  <c r="BF82" i="10"/>
  <c r="BE82" i="10"/>
  <c r="BD82" i="10"/>
  <c r="BC82" i="10"/>
  <c r="BB82" i="10"/>
  <c r="BA82" i="10"/>
  <c r="AZ82" i="10"/>
  <c r="AY82" i="10"/>
  <c r="AX82" i="10"/>
  <c r="AW82" i="10"/>
  <c r="AV82" i="10"/>
  <c r="AU82" i="10"/>
  <c r="AT82" i="10"/>
  <c r="AS82" i="10"/>
  <c r="AR82" i="10"/>
  <c r="AQ82" i="10"/>
  <c r="AP82" i="10"/>
  <c r="AO82" i="10"/>
  <c r="AN82" i="10"/>
  <c r="AM82" i="10"/>
  <c r="AL82" i="10"/>
  <c r="AK82" i="10"/>
  <c r="AJ82" i="10"/>
  <c r="AI82" i="10"/>
  <c r="AH82" i="10"/>
  <c r="BG81" i="10"/>
  <c r="BF81" i="10"/>
  <c r="BE81" i="10"/>
  <c r="BD81" i="10"/>
  <c r="BC81" i="10"/>
  <c r="BB81" i="10"/>
  <c r="BA81" i="10"/>
  <c r="AZ81" i="10"/>
  <c r="AY81" i="10"/>
  <c r="AX81" i="10"/>
  <c r="AW81" i="10"/>
  <c r="AV81" i="10"/>
  <c r="AU81" i="10"/>
  <c r="AT81" i="10"/>
  <c r="AS81" i="10"/>
  <c r="AR81" i="10"/>
  <c r="AQ81" i="10"/>
  <c r="AP81" i="10"/>
  <c r="AO81" i="10"/>
  <c r="AN81" i="10"/>
  <c r="AM81" i="10"/>
  <c r="AL81" i="10"/>
  <c r="AK81" i="10"/>
  <c r="AJ81" i="10"/>
  <c r="AI81" i="10"/>
  <c r="AH81" i="10"/>
  <c r="BG80" i="10"/>
  <c r="BF80" i="10"/>
  <c r="BE80" i="10"/>
  <c r="BD80" i="10"/>
  <c r="BC80" i="10"/>
  <c r="BB80" i="10"/>
  <c r="BA80" i="10"/>
  <c r="AZ80" i="10"/>
  <c r="AY80" i="10"/>
  <c r="AX80" i="10"/>
  <c r="AW80" i="10"/>
  <c r="AV80" i="10"/>
  <c r="AU80" i="10"/>
  <c r="AT80" i="10"/>
  <c r="AS80" i="10"/>
  <c r="AR80" i="10"/>
  <c r="AQ80" i="10"/>
  <c r="AP80" i="10"/>
  <c r="AO80" i="10"/>
  <c r="AN80" i="10"/>
  <c r="AM80" i="10"/>
  <c r="AL80" i="10"/>
  <c r="AK80" i="10"/>
  <c r="AJ80" i="10"/>
  <c r="AI80" i="10"/>
  <c r="AH80" i="10"/>
  <c r="BG79" i="10"/>
  <c r="BF79" i="10"/>
  <c r="BE79" i="10"/>
  <c r="BD79" i="10"/>
  <c r="BC79" i="10"/>
  <c r="BB79" i="10"/>
  <c r="BA79" i="10"/>
  <c r="AZ79" i="10"/>
  <c r="AY79" i="10"/>
  <c r="AX79" i="10"/>
  <c r="AW79" i="10"/>
  <c r="AV79" i="10"/>
  <c r="AU79" i="10"/>
  <c r="AT79" i="10"/>
  <c r="AS79" i="10"/>
  <c r="AR79" i="10"/>
  <c r="AQ79" i="10"/>
  <c r="AP79" i="10"/>
  <c r="AO79" i="10"/>
  <c r="AN79" i="10"/>
  <c r="AM79" i="10"/>
  <c r="AL79" i="10"/>
  <c r="AK79" i="10"/>
  <c r="AJ79" i="10"/>
  <c r="AI79" i="10"/>
  <c r="AH79" i="10"/>
  <c r="BG78" i="10"/>
  <c r="BF78" i="10"/>
  <c r="BE78" i="10"/>
  <c r="BD78" i="10"/>
  <c r="BC78" i="10"/>
  <c r="BB78" i="10"/>
  <c r="BA78" i="10"/>
  <c r="AZ78" i="10"/>
  <c r="AY78" i="10"/>
  <c r="AX78" i="10"/>
  <c r="AW78" i="10"/>
  <c r="AV78" i="10"/>
  <c r="AU78" i="10"/>
  <c r="AT78" i="10"/>
  <c r="AS78" i="10"/>
  <c r="AR78" i="10"/>
  <c r="AQ78" i="10"/>
  <c r="AP78" i="10"/>
  <c r="AO78" i="10"/>
  <c r="AN78" i="10"/>
  <c r="AM78" i="10"/>
  <c r="AL78" i="10"/>
  <c r="AK78" i="10"/>
  <c r="AJ78" i="10"/>
  <c r="AI78" i="10"/>
  <c r="AH78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AT77" i="10"/>
  <c r="AS77" i="10"/>
  <c r="AR77" i="10"/>
  <c r="AQ77" i="10"/>
  <c r="AP77" i="10"/>
  <c r="AO77" i="10"/>
  <c r="AN77" i="10"/>
  <c r="AM77" i="10"/>
  <c r="AL77" i="10"/>
  <c r="AK77" i="10"/>
  <c r="AJ77" i="10"/>
  <c r="AI77" i="10"/>
  <c r="AH77" i="10"/>
  <c r="BG76" i="10"/>
  <c r="BF76" i="10"/>
  <c r="BE76" i="10"/>
  <c r="BD76" i="10"/>
  <c r="BC76" i="10"/>
  <c r="BB76" i="10"/>
  <c r="BA76" i="10"/>
  <c r="AZ76" i="10"/>
  <c r="AY76" i="10"/>
  <c r="AX76" i="10"/>
  <c r="AW76" i="10"/>
  <c r="AV76" i="10"/>
  <c r="AU76" i="10"/>
  <c r="AT76" i="10"/>
  <c r="AS76" i="10"/>
  <c r="AR76" i="10"/>
  <c r="AQ76" i="10"/>
  <c r="AP76" i="10"/>
  <c r="AO76" i="10"/>
  <c r="AN76" i="10"/>
  <c r="AM76" i="10"/>
  <c r="AL76" i="10"/>
  <c r="AK76" i="10"/>
  <c r="AJ76" i="10"/>
  <c r="AI76" i="10"/>
  <c r="AH76" i="10"/>
  <c r="BG75" i="10"/>
  <c r="BF75" i="10"/>
  <c r="BE75" i="10"/>
  <c r="BD75" i="10"/>
  <c r="BC75" i="10"/>
  <c r="BB75" i="10"/>
  <c r="BA75" i="10"/>
  <c r="AZ75" i="10"/>
  <c r="AY75" i="10"/>
  <c r="AX75" i="10"/>
  <c r="AW75" i="10"/>
  <c r="AV75" i="10"/>
  <c r="AU75" i="10"/>
  <c r="AT75" i="10"/>
  <c r="AS75" i="10"/>
  <c r="AR75" i="10"/>
  <c r="AQ75" i="10"/>
  <c r="AP75" i="10"/>
  <c r="AO75" i="10"/>
  <c r="AN75" i="10"/>
  <c r="AM75" i="10"/>
  <c r="AL75" i="10"/>
  <c r="AK75" i="10"/>
  <c r="AJ75" i="10"/>
  <c r="AI75" i="10"/>
  <c r="AH75" i="10"/>
  <c r="BG74" i="10"/>
  <c r="BF74" i="10"/>
  <c r="BE74" i="10"/>
  <c r="BD74" i="10"/>
  <c r="BC74" i="10"/>
  <c r="BB74" i="10"/>
  <c r="BA74" i="10"/>
  <c r="AZ74" i="10"/>
  <c r="AY74" i="10"/>
  <c r="AX74" i="10"/>
  <c r="AW74" i="10"/>
  <c r="AV74" i="10"/>
  <c r="AU74" i="10"/>
  <c r="AT74" i="10"/>
  <c r="AS74" i="10"/>
  <c r="AR74" i="10"/>
  <c r="AQ74" i="10"/>
  <c r="AP74" i="10"/>
  <c r="AO74" i="10"/>
  <c r="AN74" i="10"/>
  <c r="AM74" i="10"/>
  <c r="AL74" i="10"/>
  <c r="AK74" i="10"/>
  <c r="AJ74" i="10"/>
  <c r="AI74" i="10"/>
  <c r="AH74" i="10"/>
  <c r="BG73" i="10"/>
  <c r="BF73" i="10"/>
  <c r="BE73" i="10"/>
  <c r="BD73" i="10"/>
  <c r="BC73" i="10"/>
  <c r="BB73" i="10"/>
  <c r="BA73" i="10"/>
  <c r="AZ73" i="10"/>
  <c r="AY73" i="10"/>
  <c r="AX73" i="10"/>
  <c r="AW73" i="10"/>
  <c r="AV73" i="10"/>
  <c r="AU73" i="10"/>
  <c r="AT73" i="10"/>
  <c r="AS73" i="10"/>
  <c r="AR73" i="10"/>
  <c r="AQ73" i="10"/>
  <c r="AP73" i="10"/>
  <c r="AO73" i="10"/>
  <c r="AN73" i="10"/>
  <c r="AM73" i="10"/>
  <c r="AL73" i="10"/>
  <c r="AK73" i="10"/>
  <c r="AJ73" i="10"/>
  <c r="AI73" i="10"/>
  <c r="AH73" i="10"/>
  <c r="BG72" i="10"/>
  <c r="BF72" i="10"/>
  <c r="BE72" i="10"/>
  <c r="BD72" i="10"/>
  <c r="BC72" i="10"/>
  <c r="BB72" i="10"/>
  <c r="BA72" i="10"/>
  <c r="AZ72" i="10"/>
  <c r="AY72" i="10"/>
  <c r="AX72" i="10"/>
  <c r="AW72" i="10"/>
  <c r="AV72" i="10"/>
  <c r="AU72" i="10"/>
  <c r="AT72" i="10"/>
  <c r="AS72" i="10"/>
  <c r="AR72" i="10"/>
  <c r="AQ72" i="10"/>
  <c r="AP72" i="10"/>
  <c r="AO72" i="10"/>
  <c r="AN72" i="10"/>
  <c r="AM72" i="10"/>
  <c r="AL72" i="10"/>
  <c r="AK72" i="10"/>
  <c r="AJ72" i="10"/>
  <c r="AI72" i="10"/>
  <c r="AH72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AU71" i="10"/>
  <c r="AT71" i="10"/>
  <c r="AS71" i="10"/>
  <c r="AR71" i="10"/>
  <c r="AQ71" i="10"/>
  <c r="AP71" i="10"/>
  <c r="AO71" i="10"/>
  <c r="AN71" i="10"/>
  <c r="AM71" i="10"/>
  <c r="AL71" i="10"/>
  <c r="AK71" i="10"/>
  <c r="AJ71" i="10"/>
  <c r="AI71" i="10"/>
  <c r="AH71" i="10"/>
  <c r="BG70" i="10"/>
  <c r="BF70" i="10"/>
  <c r="BE70" i="10"/>
  <c r="BD70" i="10"/>
  <c r="BC70" i="10"/>
  <c r="BB70" i="10"/>
  <c r="BA70" i="10"/>
  <c r="AZ70" i="10"/>
  <c r="AY70" i="10"/>
  <c r="AX70" i="10"/>
  <c r="AW70" i="10"/>
  <c r="AV70" i="10"/>
  <c r="AU70" i="10"/>
  <c r="AT70" i="10"/>
  <c r="AS70" i="10"/>
  <c r="AR70" i="10"/>
  <c r="AQ70" i="10"/>
  <c r="AP70" i="10"/>
  <c r="AO70" i="10"/>
  <c r="AN70" i="10"/>
  <c r="AM70" i="10"/>
  <c r="AL70" i="10"/>
  <c r="AK70" i="10"/>
  <c r="AJ70" i="10"/>
  <c r="AI70" i="10"/>
  <c r="AH70" i="10"/>
  <c r="BG69" i="10"/>
  <c r="BF69" i="10"/>
  <c r="BE69" i="10"/>
  <c r="BD69" i="10"/>
  <c r="BC69" i="10"/>
  <c r="BB69" i="10"/>
  <c r="BA69" i="10"/>
  <c r="AZ69" i="10"/>
  <c r="AY69" i="10"/>
  <c r="AX69" i="10"/>
  <c r="AW69" i="10"/>
  <c r="AV69" i="10"/>
  <c r="AU69" i="10"/>
  <c r="AT69" i="10"/>
  <c r="AS69" i="10"/>
  <c r="AR69" i="10"/>
  <c r="AQ69" i="10"/>
  <c r="AP69" i="10"/>
  <c r="AO69" i="10"/>
  <c r="AN69" i="10"/>
  <c r="AM69" i="10"/>
  <c r="AL69" i="10"/>
  <c r="AK69" i="10"/>
  <c r="AJ69" i="10"/>
  <c r="AI69" i="10"/>
  <c r="AH69" i="10"/>
  <c r="BG68" i="10"/>
  <c r="BF68" i="10"/>
  <c r="BE68" i="10"/>
  <c r="BD68" i="10"/>
  <c r="BC68" i="10"/>
  <c r="BB68" i="10"/>
  <c r="BA68" i="10"/>
  <c r="AZ68" i="10"/>
  <c r="AY68" i="10"/>
  <c r="AX68" i="10"/>
  <c r="AW68" i="10"/>
  <c r="AV68" i="10"/>
  <c r="AU68" i="10"/>
  <c r="AT68" i="10"/>
  <c r="AS68" i="10"/>
  <c r="AR68" i="10"/>
  <c r="AQ68" i="10"/>
  <c r="AP68" i="10"/>
  <c r="AO68" i="10"/>
  <c r="AN68" i="10"/>
  <c r="AM68" i="10"/>
  <c r="AL68" i="10"/>
  <c r="AK68" i="10"/>
  <c r="AJ68" i="10"/>
  <c r="AI68" i="10"/>
  <c r="AH68" i="10"/>
  <c r="BG67" i="10"/>
  <c r="BF67" i="10"/>
  <c r="BE67" i="10"/>
  <c r="BD67" i="10"/>
  <c r="BC67" i="10"/>
  <c r="BB67" i="10"/>
  <c r="BA67" i="10"/>
  <c r="AZ67" i="10"/>
  <c r="AY67" i="10"/>
  <c r="AX67" i="10"/>
  <c r="AW67" i="10"/>
  <c r="AV67" i="10"/>
  <c r="AU67" i="10"/>
  <c r="AT67" i="10"/>
  <c r="AS67" i="10"/>
  <c r="AR67" i="10"/>
  <c r="AQ67" i="10"/>
  <c r="AP67" i="10"/>
  <c r="AO67" i="10"/>
  <c r="AN67" i="10"/>
  <c r="AM67" i="10"/>
  <c r="AL67" i="10"/>
  <c r="AK67" i="10"/>
  <c r="AJ67" i="10"/>
  <c r="AI67" i="10"/>
  <c r="AH67" i="10"/>
  <c r="BG66" i="10"/>
  <c r="BF66" i="10"/>
  <c r="BE66" i="10"/>
  <c r="BD66" i="10"/>
  <c r="BC66" i="10"/>
  <c r="BB66" i="10"/>
  <c r="BA66" i="10"/>
  <c r="AZ66" i="10"/>
  <c r="AY66" i="10"/>
  <c r="AX66" i="10"/>
  <c r="AW66" i="10"/>
  <c r="AV66" i="10"/>
  <c r="AU66" i="10"/>
  <c r="AT66" i="10"/>
  <c r="AS66" i="10"/>
  <c r="AR66" i="10"/>
  <c r="AQ66" i="10"/>
  <c r="AP66" i="10"/>
  <c r="AO66" i="10"/>
  <c r="AN66" i="10"/>
  <c r="AM66" i="10"/>
  <c r="AL66" i="10"/>
  <c r="AK66" i="10"/>
  <c r="AJ66" i="10"/>
  <c r="AI66" i="10"/>
  <c r="AH66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AR65" i="10"/>
  <c r="AQ65" i="10"/>
  <c r="AP65" i="10"/>
  <c r="AO65" i="10"/>
  <c r="AN65" i="10"/>
  <c r="AM65" i="10"/>
  <c r="AL65" i="10"/>
  <c r="AK65" i="10"/>
  <c r="AJ65" i="10"/>
  <c r="AI65" i="10"/>
  <c r="AH65" i="10"/>
  <c r="BG64" i="10"/>
  <c r="BF64" i="10"/>
  <c r="BE64" i="10"/>
  <c r="BD64" i="10"/>
  <c r="BC64" i="10"/>
  <c r="BB64" i="10"/>
  <c r="BA64" i="10"/>
  <c r="AZ64" i="10"/>
  <c r="AY64" i="10"/>
  <c r="AX64" i="10"/>
  <c r="AW64" i="10"/>
  <c r="AV64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I64" i="10"/>
  <c r="AH64" i="10"/>
  <c r="BG63" i="10"/>
  <c r="BF63" i="10"/>
  <c r="BE63" i="10"/>
  <c r="BD63" i="10"/>
  <c r="BC63" i="10"/>
  <c r="BB63" i="10"/>
  <c r="BA63" i="10"/>
  <c r="AZ63" i="10"/>
  <c r="AY63" i="10"/>
  <c r="AX63" i="10"/>
  <c r="AW63" i="10"/>
  <c r="AV63" i="10"/>
  <c r="AU63" i="10"/>
  <c r="AT63" i="10"/>
  <c r="AS63" i="10"/>
  <c r="AR63" i="10"/>
  <c r="AQ63" i="10"/>
  <c r="AP63" i="10"/>
  <c r="AO63" i="10"/>
  <c r="AN63" i="10"/>
  <c r="AM63" i="10"/>
  <c r="AL63" i="10"/>
  <c r="AK63" i="10"/>
  <c r="AJ63" i="10"/>
  <c r="AI63" i="10"/>
  <c r="AH63" i="10"/>
  <c r="BG62" i="10"/>
  <c r="BF62" i="10"/>
  <c r="BE62" i="10"/>
  <c r="BD62" i="10"/>
  <c r="BC62" i="10"/>
  <c r="BB62" i="10"/>
  <c r="BA62" i="10"/>
  <c r="AZ62" i="10"/>
  <c r="AY62" i="10"/>
  <c r="AX62" i="10"/>
  <c r="AW62" i="10"/>
  <c r="AV62" i="10"/>
  <c r="AU62" i="10"/>
  <c r="AT62" i="10"/>
  <c r="AS62" i="10"/>
  <c r="AR62" i="10"/>
  <c r="AQ62" i="10"/>
  <c r="AP62" i="10"/>
  <c r="AO62" i="10"/>
  <c r="AN62" i="10"/>
  <c r="AM62" i="10"/>
  <c r="AL62" i="10"/>
  <c r="AK62" i="10"/>
  <c r="AJ62" i="10"/>
  <c r="AI62" i="10"/>
  <c r="AH62" i="10"/>
  <c r="BG61" i="10"/>
  <c r="BF61" i="10"/>
  <c r="BE61" i="10"/>
  <c r="BD61" i="10"/>
  <c r="BC61" i="10"/>
  <c r="BB61" i="10"/>
  <c r="BA61" i="10"/>
  <c r="AZ61" i="10"/>
  <c r="AY61" i="10"/>
  <c r="AX61" i="10"/>
  <c r="AW61" i="10"/>
  <c r="AV61" i="10"/>
  <c r="AU61" i="10"/>
  <c r="AT61" i="10"/>
  <c r="AS61" i="10"/>
  <c r="AR61" i="10"/>
  <c r="AQ61" i="10"/>
  <c r="AP61" i="10"/>
  <c r="AO61" i="10"/>
  <c r="AN61" i="10"/>
  <c r="AM61" i="10"/>
  <c r="AL61" i="10"/>
  <c r="AK61" i="10"/>
  <c r="AJ61" i="10"/>
  <c r="AI61" i="10"/>
  <c r="AH61" i="10"/>
  <c r="BG60" i="10"/>
  <c r="BF60" i="10"/>
  <c r="BE60" i="10"/>
  <c r="BD60" i="10"/>
  <c r="BC60" i="10"/>
  <c r="BB60" i="10"/>
  <c r="BA60" i="10"/>
  <c r="AZ60" i="10"/>
  <c r="AY60" i="10"/>
  <c r="AX60" i="10"/>
  <c r="AW60" i="10"/>
  <c r="AV60" i="10"/>
  <c r="AU60" i="10"/>
  <c r="AT60" i="10"/>
  <c r="AS60" i="10"/>
  <c r="AR60" i="10"/>
  <c r="AQ60" i="10"/>
  <c r="AP60" i="10"/>
  <c r="AO60" i="10"/>
  <c r="AN60" i="10"/>
  <c r="AM60" i="10"/>
  <c r="AL60" i="10"/>
  <c r="AK60" i="10"/>
  <c r="AJ60" i="10"/>
  <c r="AI60" i="10"/>
  <c r="AH60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AO59" i="10"/>
  <c r="AN59" i="10"/>
  <c r="AM59" i="10"/>
  <c r="AL59" i="10"/>
  <c r="AK59" i="10"/>
  <c r="AJ59" i="10"/>
  <c r="AI59" i="10"/>
  <c r="AH59" i="10"/>
  <c r="BG58" i="10"/>
  <c r="BF58" i="10"/>
  <c r="BE58" i="10"/>
  <c r="BD58" i="10"/>
  <c r="BC58" i="10"/>
  <c r="BB58" i="10"/>
  <c r="BA58" i="10"/>
  <c r="AZ58" i="10"/>
  <c r="AY58" i="10"/>
  <c r="AX58" i="10"/>
  <c r="AW58" i="10"/>
  <c r="AV58" i="10"/>
  <c r="AU58" i="10"/>
  <c r="AT58" i="10"/>
  <c r="AS58" i="10"/>
  <c r="AR58" i="10"/>
  <c r="AQ58" i="10"/>
  <c r="AP58" i="10"/>
  <c r="AO58" i="10"/>
  <c r="AN58" i="10"/>
  <c r="AM58" i="10"/>
  <c r="AL58" i="10"/>
  <c r="AK58" i="10"/>
  <c r="AJ58" i="10"/>
  <c r="AI58" i="10"/>
  <c r="AH58" i="10"/>
  <c r="BG57" i="10"/>
  <c r="CH104" i="10" s="1"/>
  <c r="CH103" i="10" s="1"/>
  <c r="BF57" i="10"/>
  <c r="CG104" i="10" s="1"/>
  <c r="CG103" i="10" s="1"/>
  <c r="CG102" i="10" s="1"/>
  <c r="BE57" i="10"/>
  <c r="CF104" i="10" s="1"/>
  <c r="CF103" i="10" s="1"/>
  <c r="BD57" i="10"/>
  <c r="CE104" i="10" s="1"/>
  <c r="CE103" i="10" s="1"/>
  <c r="CE102" i="10" s="1"/>
  <c r="BC57" i="10"/>
  <c r="CD104" i="10" s="1"/>
  <c r="CD103" i="10" s="1"/>
  <c r="BB57" i="10"/>
  <c r="CC104" i="10" s="1"/>
  <c r="CC103" i="10" s="1"/>
  <c r="CC102" i="10" s="1"/>
  <c r="BA57" i="10"/>
  <c r="CB104" i="10" s="1"/>
  <c r="CB103" i="10" s="1"/>
  <c r="AZ57" i="10"/>
  <c r="CA104" i="10" s="1"/>
  <c r="CA103" i="10" s="1"/>
  <c r="CA102" i="10" s="1"/>
  <c r="AY57" i="10"/>
  <c r="BZ104" i="10" s="1"/>
  <c r="BZ103" i="10" s="1"/>
  <c r="AX57" i="10"/>
  <c r="BY104" i="10" s="1"/>
  <c r="BY103" i="10" s="1"/>
  <c r="BY102" i="10" s="1"/>
  <c r="AW57" i="10"/>
  <c r="BX104" i="10" s="1"/>
  <c r="BX103" i="10" s="1"/>
  <c r="AV57" i="10"/>
  <c r="BW104" i="10" s="1"/>
  <c r="BW103" i="10" s="1"/>
  <c r="BW102" i="10" s="1"/>
  <c r="AU57" i="10"/>
  <c r="BV104" i="10" s="1"/>
  <c r="BV103" i="10" s="1"/>
  <c r="AT57" i="10"/>
  <c r="BU104" i="10" s="1"/>
  <c r="BU103" i="10" s="1"/>
  <c r="BU102" i="10" s="1"/>
  <c r="AS57" i="10"/>
  <c r="BT104" i="10" s="1"/>
  <c r="BT103" i="10" s="1"/>
  <c r="AR57" i="10"/>
  <c r="BS104" i="10" s="1"/>
  <c r="BS103" i="10" s="1"/>
  <c r="BS102" i="10" s="1"/>
  <c r="AQ57" i="10"/>
  <c r="BR104" i="10" s="1"/>
  <c r="BR103" i="10" s="1"/>
  <c r="AP57" i="10"/>
  <c r="BQ104" i="10" s="1"/>
  <c r="BQ103" i="10" s="1"/>
  <c r="BQ102" i="10" s="1"/>
  <c r="AO57" i="10"/>
  <c r="BP104" i="10" s="1"/>
  <c r="BP103" i="10" s="1"/>
  <c r="AN57" i="10"/>
  <c r="BO104" i="10" s="1"/>
  <c r="BO103" i="10" s="1"/>
  <c r="BO102" i="10" s="1"/>
  <c r="AM57" i="10"/>
  <c r="BN104" i="10" s="1"/>
  <c r="BN103" i="10" s="1"/>
  <c r="AL57" i="10"/>
  <c r="BM104" i="10" s="1"/>
  <c r="BM103" i="10" s="1"/>
  <c r="BM102" i="10" s="1"/>
  <c r="AK57" i="10"/>
  <c r="BL104" i="10" s="1"/>
  <c r="BL103" i="10" s="1"/>
  <c r="AJ57" i="10"/>
  <c r="BK104" i="10" s="1"/>
  <c r="BK103" i="10" s="1"/>
  <c r="BK102" i="10" s="1"/>
  <c r="AI57" i="10"/>
  <c r="BJ104" i="10" s="1"/>
  <c r="BJ103" i="10" s="1"/>
  <c r="AH57" i="10"/>
  <c r="BG156" i="10"/>
  <c r="CH156" i="10" s="1"/>
  <c r="CH155" i="10" s="1"/>
  <c r="CH154" i="10" s="1"/>
  <c r="CH153" i="10" s="1"/>
  <c r="CH152" i="10" s="1"/>
  <c r="CH151" i="10" s="1"/>
  <c r="CH150" i="10" s="1"/>
  <c r="CH149" i="10" s="1"/>
  <c r="CH148" i="10" s="1"/>
  <c r="CH147" i="10" s="1"/>
  <c r="CH146" i="10" s="1"/>
  <c r="CH145" i="10" s="1"/>
  <c r="CH144" i="10" s="1"/>
  <c r="CH143" i="10" s="1"/>
  <c r="BC156" i="10"/>
  <c r="BA156" i="10"/>
  <c r="AZ156" i="10"/>
  <c r="AY156" i="10"/>
  <c r="AW156" i="10"/>
  <c r="BX156" i="10" s="1"/>
  <c r="BX155" i="10" s="1"/>
  <c r="BX154" i="10" s="1"/>
  <c r="BX153" i="10" s="1"/>
  <c r="BX152" i="10" s="1"/>
  <c r="BX151" i="10" s="1"/>
  <c r="BX150" i="10" s="1"/>
  <c r="BX149" i="10" s="1"/>
  <c r="BX148" i="10" s="1"/>
  <c r="BX147" i="10" s="1"/>
  <c r="BX146" i="10" s="1"/>
  <c r="BX145" i="10" s="1"/>
  <c r="BX144" i="10" s="1"/>
  <c r="BX143" i="10" s="1"/>
  <c r="BX142" i="10" s="1"/>
  <c r="BX141" i="10" s="1"/>
  <c r="BX140" i="10" s="1"/>
  <c r="BX139" i="10" s="1"/>
  <c r="BX138" i="10" s="1"/>
  <c r="BX137" i="10" s="1"/>
  <c r="BX136" i="10" s="1"/>
  <c r="BX135" i="10" s="1"/>
  <c r="BX134" i="10" s="1"/>
  <c r="BX133" i="10" s="1"/>
  <c r="BX132" i="10" s="1"/>
  <c r="BX131" i="10" s="1"/>
  <c r="BX130" i="10" s="1"/>
  <c r="BX129" i="10" s="1"/>
  <c r="BX128" i="10" s="1"/>
  <c r="BX127" i="10" s="1"/>
  <c r="BX126" i="10" s="1"/>
  <c r="BX125" i="10" s="1"/>
  <c r="BX124" i="10" s="1"/>
  <c r="BX123" i="10" s="1"/>
  <c r="BX122" i="10" s="1"/>
  <c r="BX121" i="10" s="1"/>
  <c r="BX120" i="10" s="1"/>
  <c r="BX119" i="10" s="1"/>
  <c r="BX118" i="10" s="1"/>
  <c r="BX117" i="10" s="1"/>
  <c r="BX116" i="10" s="1"/>
  <c r="BX115" i="10" s="1"/>
  <c r="BX114" i="10" s="1"/>
  <c r="BX113" i="10" s="1"/>
  <c r="BX112" i="10" s="1"/>
  <c r="BX111" i="10" s="1"/>
  <c r="BX110" i="10" s="1"/>
  <c r="BX109" i="10" s="1"/>
  <c r="AV156" i="10"/>
  <c r="AU156" i="10"/>
  <c r="AT156" i="10"/>
  <c r="AS156" i="10"/>
  <c r="AR156" i="10"/>
  <c r="AQ156" i="10"/>
  <c r="AP156" i="10"/>
  <c r="AO156" i="10"/>
  <c r="AN156" i="10"/>
  <c r="AL156" i="10"/>
  <c r="AK156" i="10"/>
  <c r="BL156" i="10" s="1"/>
  <c r="BL155" i="10" s="1"/>
  <c r="BL154" i="10" s="1"/>
  <c r="BL153" i="10" s="1"/>
  <c r="BL152" i="10" s="1"/>
  <c r="BL151" i="10" s="1"/>
  <c r="BL150" i="10" s="1"/>
  <c r="BL149" i="10" s="1"/>
  <c r="BL148" i="10" s="1"/>
  <c r="BL147" i="10" s="1"/>
  <c r="BL146" i="10" s="1"/>
  <c r="BL145" i="10" s="1"/>
  <c r="BL144" i="10" s="1"/>
  <c r="BL143" i="10" s="1"/>
  <c r="BL142" i="10" s="1"/>
  <c r="BL141" i="10" s="1"/>
  <c r="BL140" i="10" s="1"/>
  <c r="BL139" i="10" s="1"/>
  <c r="BL138" i="10" s="1"/>
  <c r="BL137" i="10" s="1"/>
  <c r="BL136" i="10" s="1"/>
  <c r="BL135" i="10" s="1"/>
  <c r="BL134" i="10" s="1"/>
  <c r="BL133" i="10" s="1"/>
  <c r="BL132" i="10" s="1"/>
  <c r="BL131" i="10" s="1"/>
  <c r="BL130" i="10" s="1"/>
  <c r="BL129" i="10" s="1"/>
  <c r="BL128" i="10" s="1"/>
  <c r="BL127" i="10" s="1"/>
  <c r="BL126" i="10" s="1"/>
  <c r="BL125" i="10" s="1"/>
  <c r="BL124" i="10" s="1"/>
  <c r="BL123" i="10" s="1"/>
  <c r="BL122" i="10" s="1"/>
  <c r="BL121" i="10" s="1"/>
  <c r="BL120" i="10" s="1"/>
  <c r="BL119" i="10" s="1"/>
  <c r="BL118" i="10" s="1"/>
  <c r="BL117" i="10" s="1"/>
  <c r="BL116" i="10" s="1"/>
  <c r="BL115" i="10" s="1"/>
  <c r="BL114" i="10" s="1"/>
  <c r="BL113" i="10" s="1"/>
  <c r="BL112" i="10" s="1"/>
  <c r="BL111" i="10" s="1"/>
  <c r="BL110" i="10" s="1"/>
  <c r="BL109" i="10" s="1"/>
  <c r="AJ156" i="10"/>
  <c r="AI156" i="10"/>
  <c r="AH156" i="10"/>
  <c r="BG155" i="10"/>
  <c r="BC155" i="10"/>
  <c r="BA155" i="10"/>
  <c r="AZ155" i="10"/>
  <c r="AY155" i="10"/>
  <c r="AW155" i="10"/>
  <c r="AV155" i="10"/>
  <c r="AU155" i="10"/>
  <c r="AT155" i="10"/>
  <c r="AS155" i="10"/>
  <c r="AR155" i="10"/>
  <c r="AQ155" i="10"/>
  <c r="AP155" i="10"/>
  <c r="AO155" i="10"/>
  <c r="AN155" i="10"/>
  <c r="AL155" i="10"/>
  <c r="AK155" i="10"/>
  <c r="AJ155" i="10"/>
  <c r="AI155" i="10"/>
  <c r="AH155" i="10"/>
  <c r="BG154" i="10"/>
  <c r="BC154" i="10"/>
  <c r="BA154" i="10"/>
  <c r="AZ154" i="10"/>
  <c r="AY154" i="10"/>
  <c r="AW154" i="10"/>
  <c r="AV154" i="10"/>
  <c r="AU154" i="10"/>
  <c r="AT154" i="10"/>
  <c r="AS154" i="10"/>
  <c r="AR154" i="10"/>
  <c r="AQ154" i="10"/>
  <c r="AP154" i="10"/>
  <c r="AO154" i="10"/>
  <c r="AN154" i="10"/>
  <c r="AL154" i="10"/>
  <c r="AK154" i="10"/>
  <c r="AJ154" i="10"/>
  <c r="AI154" i="10"/>
  <c r="AH154" i="10"/>
  <c r="BG153" i="10"/>
  <c r="BC153" i="10"/>
  <c r="BA153" i="10"/>
  <c r="AZ153" i="10"/>
  <c r="AY153" i="10"/>
  <c r="AW153" i="10"/>
  <c r="AV153" i="10"/>
  <c r="AU153" i="10"/>
  <c r="AT153" i="10"/>
  <c r="AS153" i="10"/>
  <c r="AR153" i="10"/>
  <c r="AQ153" i="10"/>
  <c r="AP153" i="10"/>
  <c r="AO153" i="10"/>
  <c r="AN153" i="10"/>
  <c r="AL153" i="10"/>
  <c r="AK153" i="10"/>
  <c r="AJ153" i="10"/>
  <c r="AI153" i="10"/>
  <c r="AH153" i="10"/>
  <c r="BG152" i="10"/>
  <c r="BC152" i="10"/>
  <c r="BA152" i="10"/>
  <c r="AZ152" i="10"/>
  <c r="AY152" i="10"/>
  <c r="AW152" i="10"/>
  <c r="AV152" i="10"/>
  <c r="AU152" i="10"/>
  <c r="AT152" i="10"/>
  <c r="AS152" i="10"/>
  <c r="AR152" i="10"/>
  <c r="AQ152" i="10"/>
  <c r="AP152" i="10"/>
  <c r="AO152" i="10"/>
  <c r="AN152" i="10"/>
  <c r="AL152" i="10"/>
  <c r="AK152" i="10"/>
  <c r="AJ152" i="10"/>
  <c r="AI152" i="10"/>
  <c r="AH152" i="10"/>
  <c r="BG151" i="10"/>
  <c r="BC151" i="10"/>
  <c r="BA151" i="10"/>
  <c r="AZ151" i="10"/>
  <c r="AY151" i="10"/>
  <c r="AW151" i="10"/>
  <c r="AV151" i="10"/>
  <c r="AU151" i="10"/>
  <c r="AT151" i="10"/>
  <c r="AS151" i="10"/>
  <c r="AR151" i="10"/>
  <c r="AQ151" i="10"/>
  <c r="AO151" i="10"/>
  <c r="AN151" i="10"/>
  <c r="AL151" i="10"/>
  <c r="AK151" i="10"/>
  <c r="AJ151" i="10"/>
  <c r="AI151" i="10"/>
  <c r="AH151" i="10"/>
  <c r="BG150" i="10"/>
  <c r="BC150" i="10"/>
  <c r="BA150" i="10"/>
  <c r="AZ150" i="10"/>
  <c r="AY150" i="10"/>
  <c r="AV150" i="10"/>
  <c r="AU150" i="10"/>
  <c r="AT150" i="10"/>
  <c r="AS150" i="10"/>
  <c r="AR150" i="10"/>
  <c r="AQ150" i="10"/>
  <c r="AO150" i="10"/>
  <c r="AN150" i="10"/>
  <c r="AL150" i="10"/>
  <c r="AK150" i="10"/>
  <c r="AJ150" i="10"/>
  <c r="AI150" i="10"/>
  <c r="AH150" i="10"/>
  <c r="BG149" i="10"/>
  <c r="BC149" i="10"/>
  <c r="BA149" i="10"/>
  <c r="AZ149" i="10"/>
  <c r="AY149" i="10"/>
  <c r="AW149" i="10"/>
  <c r="AV149" i="10"/>
  <c r="AU149" i="10"/>
  <c r="AT149" i="10"/>
  <c r="AS149" i="10"/>
  <c r="AR149" i="10"/>
  <c r="AQ149" i="10"/>
  <c r="AO149" i="10"/>
  <c r="AN149" i="10"/>
  <c r="AL149" i="10"/>
  <c r="AK149" i="10"/>
  <c r="AJ149" i="10"/>
  <c r="AI149" i="10"/>
  <c r="AH149" i="10"/>
  <c r="BG148" i="10"/>
  <c r="BC148" i="10"/>
  <c r="BA148" i="10"/>
  <c r="AZ148" i="10"/>
  <c r="AY148" i="10"/>
  <c r="AU148" i="10"/>
  <c r="AT148" i="10"/>
  <c r="AS148" i="10"/>
  <c r="AR148" i="10"/>
  <c r="AQ148" i="10"/>
  <c r="AO148" i="10"/>
  <c r="AN148" i="10"/>
  <c r="AL148" i="10"/>
  <c r="AJ148" i="10"/>
  <c r="AI148" i="10"/>
  <c r="AH148" i="10"/>
  <c r="BG147" i="10"/>
  <c r="BC147" i="10"/>
  <c r="BA147" i="10"/>
  <c r="AZ147" i="10"/>
  <c r="AY147" i="10"/>
  <c r="AV147" i="10"/>
  <c r="AU147" i="10"/>
  <c r="AT147" i="10"/>
  <c r="AS147" i="10"/>
  <c r="AR147" i="10"/>
  <c r="AQ147" i="10"/>
  <c r="AO147" i="10"/>
  <c r="AN147" i="10"/>
  <c r="AL147" i="10"/>
  <c r="AK147" i="10"/>
  <c r="AJ147" i="10"/>
  <c r="AI147" i="10"/>
  <c r="AH147" i="10"/>
  <c r="BG146" i="10"/>
  <c r="BC146" i="10"/>
  <c r="BA146" i="10"/>
  <c r="AZ146" i="10"/>
  <c r="AY146" i="10"/>
  <c r="AU146" i="10"/>
  <c r="AT146" i="10"/>
  <c r="AS146" i="10"/>
  <c r="AR146" i="10"/>
  <c r="AQ146" i="10"/>
  <c r="AO146" i="10"/>
  <c r="AN146" i="10"/>
  <c r="AL146" i="10"/>
  <c r="AK146" i="10"/>
  <c r="AJ146" i="10"/>
  <c r="AI146" i="10"/>
  <c r="AH146" i="10"/>
  <c r="BG145" i="10"/>
  <c r="BC145" i="10"/>
  <c r="BA145" i="10"/>
  <c r="AZ145" i="10"/>
  <c r="AY145" i="10"/>
  <c r="AU145" i="10"/>
  <c r="AT145" i="10"/>
  <c r="AS145" i="10"/>
  <c r="AR145" i="10"/>
  <c r="AQ145" i="10"/>
  <c r="AO145" i="10"/>
  <c r="AN145" i="10"/>
  <c r="AM145" i="10"/>
  <c r="BN145" i="10" s="1"/>
  <c r="BN144" i="10" s="1"/>
  <c r="BN143" i="10" s="1"/>
  <c r="BN142" i="10" s="1"/>
  <c r="BN141" i="10" s="1"/>
  <c r="BN140" i="10" s="1"/>
  <c r="BN139" i="10" s="1"/>
  <c r="BN138" i="10" s="1"/>
  <c r="BN137" i="10" s="1"/>
  <c r="BN136" i="10" s="1"/>
  <c r="BN135" i="10" s="1"/>
  <c r="BN134" i="10" s="1"/>
  <c r="BN133" i="10" s="1"/>
  <c r="BN132" i="10" s="1"/>
  <c r="BN131" i="10" s="1"/>
  <c r="BN130" i="10" s="1"/>
  <c r="BN129" i="10" s="1"/>
  <c r="BN128" i="10" s="1"/>
  <c r="BN127" i="10" s="1"/>
  <c r="BN126" i="10" s="1"/>
  <c r="BN125" i="10" s="1"/>
  <c r="BN124" i="10" s="1"/>
  <c r="BN123" i="10" s="1"/>
  <c r="BN122" i="10" s="1"/>
  <c r="BN121" i="10" s="1"/>
  <c r="BN120" i="10" s="1"/>
  <c r="BN119" i="10" s="1"/>
  <c r="BN118" i="10" s="1"/>
  <c r="BN117" i="10" s="1"/>
  <c r="BN116" i="10" s="1"/>
  <c r="BN115" i="10" s="1"/>
  <c r="BN114" i="10" s="1"/>
  <c r="BN113" i="10" s="1"/>
  <c r="BN112" i="10" s="1"/>
  <c r="BN111" i="10" s="1"/>
  <c r="BN110" i="10" s="1"/>
  <c r="BN109" i="10" s="1"/>
  <c r="AL145" i="10"/>
  <c r="AK145" i="10"/>
  <c r="AJ145" i="10"/>
  <c r="AI145" i="10"/>
  <c r="AH145" i="10"/>
  <c r="BG144" i="10"/>
  <c r="BC144" i="10"/>
  <c r="BA144" i="10"/>
  <c r="AZ144" i="10"/>
  <c r="AY144" i="10"/>
  <c r="AU144" i="10"/>
  <c r="AT144" i="10"/>
  <c r="AS144" i="10"/>
  <c r="AR144" i="10"/>
  <c r="AQ144" i="10"/>
  <c r="AO144" i="10"/>
  <c r="AN144" i="10"/>
  <c r="AM144" i="10"/>
  <c r="AL144" i="10"/>
  <c r="AK144" i="10"/>
  <c r="AJ144" i="10"/>
  <c r="AI144" i="10"/>
  <c r="AH144" i="10"/>
  <c r="BC143" i="10"/>
  <c r="BA143" i="10"/>
  <c r="AZ143" i="10"/>
  <c r="AY143" i="10"/>
  <c r="AW143" i="10"/>
  <c r="AU143" i="10"/>
  <c r="AT143" i="10"/>
  <c r="AS143" i="10"/>
  <c r="AR143" i="10"/>
  <c r="AQ143" i="10"/>
  <c r="AO143" i="10"/>
  <c r="AN143" i="10"/>
  <c r="AM143" i="10"/>
  <c r="AL143" i="10"/>
  <c r="AK143" i="10"/>
  <c r="AJ143" i="10"/>
  <c r="AI143" i="10"/>
  <c r="AH143" i="10"/>
  <c r="BG142" i="10"/>
  <c r="BC142" i="10"/>
  <c r="BA142" i="10"/>
  <c r="AZ142" i="10"/>
  <c r="AY142" i="10"/>
  <c r="AW142" i="10"/>
  <c r="AV142" i="10"/>
  <c r="AU142" i="10"/>
  <c r="AT142" i="10"/>
  <c r="AS142" i="10"/>
  <c r="AR142" i="10"/>
  <c r="AQ142" i="10"/>
  <c r="AO142" i="10"/>
  <c r="AM142" i="10"/>
  <c r="AL142" i="10"/>
  <c r="AK142" i="10"/>
  <c r="AJ142" i="10"/>
  <c r="AI142" i="10"/>
  <c r="AH142" i="10"/>
  <c r="BG141" i="10"/>
  <c r="BC141" i="10"/>
  <c r="BA141" i="10"/>
  <c r="AZ141" i="10"/>
  <c r="AY141" i="10"/>
  <c r="AW141" i="10"/>
  <c r="AU141" i="10"/>
  <c r="AT141" i="10"/>
  <c r="AS141" i="10"/>
  <c r="AR141" i="10"/>
  <c r="AQ141" i="10"/>
  <c r="AO141" i="10"/>
  <c r="AM141" i="10"/>
  <c r="AL141" i="10"/>
  <c r="AK141" i="10"/>
  <c r="AJ141" i="10"/>
  <c r="AI141" i="10"/>
  <c r="AH141" i="10"/>
  <c r="BG140" i="10"/>
  <c r="BC140" i="10"/>
  <c r="BA140" i="10"/>
  <c r="AZ140" i="10"/>
  <c r="AY140" i="10"/>
  <c r="AW140" i="10"/>
  <c r="AV140" i="10"/>
  <c r="AU140" i="10"/>
  <c r="AT140" i="10"/>
  <c r="AS140" i="10"/>
  <c r="AR140" i="10"/>
  <c r="AQ140" i="10"/>
  <c r="AO140" i="10"/>
  <c r="AM140" i="10"/>
  <c r="AL140" i="10"/>
  <c r="AK140" i="10"/>
  <c r="AJ140" i="10"/>
  <c r="AI140" i="10"/>
  <c r="AH140" i="10"/>
  <c r="BC139" i="10"/>
  <c r="BA139" i="10"/>
  <c r="AZ139" i="10"/>
  <c r="AY139" i="10"/>
  <c r="AW139" i="10"/>
  <c r="AV139" i="10"/>
  <c r="AU139" i="10"/>
  <c r="AT139" i="10"/>
  <c r="AS139" i="10"/>
  <c r="AR139" i="10"/>
  <c r="AQ139" i="10"/>
  <c r="AO139" i="10"/>
  <c r="AM139" i="10"/>
  <c r="AL139" i="10"/>
  <c r="AK139" i="10"/>
  <c r="AJ139" i="10"/>
  <c r="AI139" i="10"/>
  <c r="AH139" i="10"/>
  <c r="BC138" i="10"/>
  <c r="BA138" i="10"/>
  <c r="AZ138" i="10"/>
  <c r="AY138" i="10"/>
  <c r="AW138" i="10"/>
  <c r="AV138" i="10"/>
  <c r="AU138" i="10"/>
  <c r="AT138" i="10"/>
  <c r="AS138" i="10"/>
  <c r="AR138" i="10"/>
  <c r="AQ138" i="10"/>
  <c r="AO138" i="10"/>
  <c r="AM138" i="10"/>
  <c r="AL138" i="10"/>
  <c r="AK138" i="10"/>
  <c r="AJ138" i="10"/>
  <c r="AI138" i="10"/>
  <c r="AH138" i="10"/>
  <c r="BD137" i="10"/>
  <c r="BC137" i="10"/>
  <c r="BA137" i="10"/>
  <c r="AZ137" i="10"/>
  <c r="AY137" i="10"/>
  <c r="AW137" i="10"/>
  <c r="AV137" i="10"/>
  <c r="AU137" i="10"/>
  <c r="AT137" i="10"/>
  <c r="AS137" i="10"/>
  <c r="AR137" i="10"/>
  <c r="AQ137" i="10"/>
  <c r="AO137" i="10"/>
  <c r="AN137" i="10"/>
  <c r="AM137" i="10"/>
  <c r="AL137" i="10"/>
  <c r="AK137" i="10"/>
  <c r="AJ137" i="10"/>
  <c r="AI137" i="10"/>
  <c r="AH137" i="10"/>
  <c r="BD136" i="10"/>
  <c r="BC136" i="10"/>
  <c r="BA136" i="10"/>
  <c r="AZ136" i="10"/>
  <c r="AY136" i="10"/>
  <c r="AW136" i="10"/>
  <c r="AU136" i="10"/>
  <c r="AT136" i="10"/>
  <c r="AS136" i="10"/>
  <c r="AR136" i="10"/>
  <c r="AQ136" i="10"/>
  <c r="AO136" i="10"/>
  <c r="AN136" i="10"/>
  <c r="AM136" i="10"/>
  <c r="AL136" i="10"/>
  <c r="AK136" i="10"/>
  <c r="AJ136" i="10"/>
  <c r="AI136" i="10"/>
  <c r="AH136" i="10"/>
  <c r="BD135" i="10"/>
  <c r="BC135" i="10"/>
  <c r="BA135" i="10"/>
  <c r="AZ135" i="10"/>
  <c r="AY135" i="10"/>
  <c r="AW135" i="10"/>
  <c r="AU135" i="10"/>
  <c r="AT135" i="10"/>
  <c r="AS135" i="10"/>
  <c r="AR135" i="10"/>
  <c r="AQ135" i="10"/>
  <c r="AO135" i="10"/>
  <c r="AM135" i="10"/>
  <c r="AL135" i="10"/>
  <c r="AK135" i="10"/>
  <c r="AJ135" i="10"/>
  <c r="AI135" i="10"/>
  <c r="AH135" i="10"/>
  <c r="BD134" i="10"/>
  <c r="BC134" i="10"/>
  <c r="BA134" i="10"/>
  <c r="AZ134" i="10"/>
  <c r="AY134" i="10"/>
  <c r="AW134" i="10"/>
  <c r="AU134" i="10"/>
  <c r="AT134" i="10"/>
  <c r="AS134" i="10"/>
  <c r="AR134" i="10"/>
  <c r="AQ134" i="10"/>
  <c r="AO134" i="10"/>
  <c r="AN134" i="10"/>
  <c r="AM134" i="10"/>
  <c r="AL134" i="10"/>
  <c r="AK134" i="10"/>
  <c r="AJ134" i="10"/>
  <c r="AI134" i="10"/>
  <c r="AH134" i="10"/>
  <c r="BD133" i="10"/>
  <c r="BC133" i="10"/>
  <c r="BA133" i="10"/>
  <c r="AZ133" i="10"/>
  <c r="AY133" i="10"/>
  <c r="AW133" i="10"/>
  <c r="AU133" i="10"/>
  <c r="AT133" i="10"/>
  <c r="AS133" i="10"/>
  <c r="AR133" i="10"/>
  <c r="AQ133" i="10"/>
  <c r="AO133" i="10"/>
  <c r="AM133" i="10"/>
  <c r="AL133" i="10"/>
  <c r="AK133" i="10"/>
  <c r="AJ133" i="10"/>
  <c r="AI133" i="10"/>
  <c r="AH133" i="10"/>
  <c r="BF132" i="10"/>
  <c r="BD132" i="10"/>
  <c r="BC132" i="10"/>
  <c r="BA132" i="10"/>
  <c r="AZ132" i="10"/>
  <c r="AY132" i="10"/>
  <c r="AW132" i="10"/>
  <c r="AU132" i="10"/>
  <c r="AT132" i="10"/>
  <c r="AS132" i="10"/>
  <c r="AR132" i="10"/>
  <c r="AQ132" i="10"/>
  <c r="AO132" i="10"/>
  <c r="AN132" i="10"/>
  <c r="AM132" i="10"/>
  <c r="AL132" i="10"/>
  <c r="AK132" i="10"/>
  <c r="AJ132" i="10"/>
  <c r="AI132" i="10"/>
  <c r="AH132" i="10"/>
  <c r="BD131" i="10"/>
  <c r="BC131" i="10"/>
  <c r="BA131" i="10"/>
  <c r="AZ131" i="10"/>
  <c r="AY131" i="10"/>
  <c r="AW131" i="10"/>
  <c r="AU131" i="10"/>
  <c r="AT131" i="10"/>
  <c r="AS131" i="10"/>
  <c r="AR131" i="10"/>
  <c r="AQ131" i="10"/>
  <c r="AO131" i="10"/>
  <c r="AM131" i="10"/>
  <c r="AL131" i="10"/>
  <c r="AK131" i="10"/>
  <c r="AJ131" i="10"/>
  <c r="AI131" i="10"/>
  <c r="AH131" i="10"/>
  <c r="BD130" i="10"/>
  <c r="BC130" i="10"/>
  <c r="BA130" i="10"/>
  <c r="AZ130" i="10"/>
  <c r="AY130" i="10"/>
  <c r="AW130" i="10"/>
  <c r="AU130" i="10"/>
  <c r="AT130" i="10"/>
  <c r="AS130" i="10"/>
  <c r="AR130" i="10"/>
  <c r="AQ130" i="10"/>
  <c r="AO130" i="10"/>
  <c r="AM130" i="10"/>
  <c r="AL130" i="10"/>
  <c r="AK130" i="10"/>
  <c r="AJ130" i="10"/>
  <c r="AI130" i="10"/>
  <c r="AH130" i="10"/>
  <c r="BD129" i="10"/>
  <c r="BC129" i="10"/>
  <c r="BA129" i="10"/>
  <c r="AZ129" i="10"/>
  <c r="AY129" i="10"/>
  <c r="AW129" i="10"/>
  <c r="AU129" i="10"/>
  <c r="AT129" i="10"/>
  <c r="AS129" i="10"/>
  <c r="AR129" i="10"/>
  <c r="AQ129" i="10"/>
  <c r="AO129" i="10"/>
  <c r="AM129" i="10"/>
  <c r="AL129" i="10"/>
  <c r="AK129" i="10"/>
  <c r="AJ129" i="10"/>
  <c r="AI129" i="10"/>
  <c r="AH129" i="10"/>
  <c r="BD128" i="10"/>
  <c r="BC128" i="10"/>
  <c r="BA128" i="10"/>
  <c r="AZ128" i="10"/>
  <c r="AY128" i="10"/>
  <c r="AW128" i="10"/>
  <c r="AU128" i="10"/>
  <c r="AT128" i="10"/>
  <c r="AS128" i="10"/>
  <c r="AR128" i="10"/>
  <c r="AQ128" i="10"/>
  <c r="AO128" i="10"/>
  <c r="AM128" i="10"/>
  <c r="AL128" i="10"/>
  <c r="AK128" i="10"/>
  <c r="AJ128" i="10"/>
  <c r="AI128" i="10"/>
  <c r="AH128" i="10"/>
  <c r="BD127" i="10"/>
  <c r="BC127" i="10"/>
  <c r="BA127" i="10"/>
  <c r="AZ127" i="10"/>
  <c r="AY127" i="10"/>
  <c r="AW127" i="10"/>
  <c r="AU127" i="10"/>
  <c r="AT127" i="10"/>
  <c r="AS127" i="10"/>
  <c r="AR127" i="10"/>
  <c r="AQ127" i="10"/>
  <c r="AO127" i="10"/>
  <c r="AM127" i="10"/>
  <c r="AL127" i="10"/>
  <c r="AK127" i="10"/>
  <c r="AJ127" i="10"/>
  <c r="AI127" i="10"/>
  <c r="AH127" i="10"/>
  <c r="BD126" i="10"/>
  <c r="BC126" i="10"/>
  <c r="BA126" i="10"/>
  <c r="AZ126" i="10"/>
  <c r="AY126" i="10"/>
  <c r="AW126" i="10"/>
  <c r="AU126" i="10"/>
  <c r="AT126" i="10"/>
  <c r="AS126" i="10"/>
  <c r="AR126" i="10"/>
  <c r="AQ126" i="10"/>
  <c r="AO126" i="10"/>
  <c r="AM126" i="10"/>
  <c r="AL126" i="10"/>
  <c r="AK126" i="10"/>
  <c r="AJ126" i="10"/>
  <c r="AI126" i="10"/>
  <c r="AH126" i="10"/>
  <c r="BD125" i="10"/>
  <c r="BC125" i="10"/>
  <c r="BA125" i="10"/>
  <c r="AZ125" i="10"/>
  <c r="AY125" i="10"/>
  <c r="AW125" i="10"/>
  <c r="AU125" i="10"/>
  <c r="AT125" i="10"/>
  <c r="AS125" i="10"/>
  <c r="AR125" i="10"/>
  <c r="AQ125" i="10"/>
  <c r="AO125" i="10"/>
  <c r="AN125" i="10"/>
  <c r="AM125" i="10"/>
  <c r="AL125" i="10"/>
  <c r="AK125" i="10"/>
  <c r="AJ125" i="10"/>
  <c r="AI125" i="10"/>
  <c r="AH125" i="10"/>
  <c r="BD124" i="10"/>
  <c r="BC124" i="10"/>
  <c r="BA124" i="10"/>
  <c r="AZ124" i="10"/>
  <c r="AY124" i="10"/>
  <c r="AW124" i="10"/>
  <c r="AU124" i="10"/>
  <c r="AT124" i="10"/>
  <c r="AS124" i="10"/>
  <c r="AR124" i="10"/>
  <c r="AQ124" i="10"/>
  <c r="AO124" i="10"/>
  <c r="AN124" i="10"/>
  <c r="AM124" i="10"/>
  <c r="AL124" i="10"/>
  <c r="AK124" i="10"/>
  <c r="AJ124" i="10"/>
  <c r="AI124" i="10"/>
  <c r="AH124" i="10"/>
  <c r="BD123" i="10"/>
  <c r="BC123" i="10"/>
  <c r="BA123" i="10"/>
  <c r="AZ123" i="10"/>
  <c r="AY123" i="10"/>
  <c r="AW123" i="10"/>
  <c r="AU123" i="10"/>
  <c r="AT123" i="10"/>
  <c r="AS123" i="10"/>
  <c r="AR123" i="10"/>
  <c r="AQ123" i="10"/>
  <c r="AO123" i="10"/>
  <c r="AN123" i="10"/>
  <c r="AM123" i="10"/>
  <c r="AL123" i="10"/>
  <c r="AK123" i="10"/>
  <c r="AJ123" i="10"/>
  <c r="AI123" i="10"/>
  <c r="AH123" i="10"/>
  <c r="BF122" i="10"/>
  <c r="BD122" i="10"/>
  <c r="BC122" i="10"/>
  <c r="BA122" i="10"/>
  <c r="AZ122" i="10"/>
  <c r="AY122" i="10"/>
  <c r="AW122" i="10"/>
  <c r="AU122" i="10"/>
  <c r="AT122" i="10"/>
  <c r="AS122" i="10"/>
  <c r="AR122" i="10"/>
  <c r="AQ122" i="10"/>
  <c r="AO122" i="10"/>
  <c r="AN122" i="10"/>
  <c r="AM122" i="10"/>
  <c r="AL122" i="10"/>
  <c r="AK122" i="10"/>
  <c r="AJ122" i="10"/>
  <c r="AI122" i="10"/>
  <c r="AH122" i="10"/>
  <c r="BF121" i="10"/>
  <c r="BD121" i="10"/>
  <c r="BC121" i="10"/>
  <c r="BA121" i="10"/>
  <c r="AZ121" i="10"/>
  <c r="AY121" i="10"/>
  <c r="AW121" i="10"/>
  <c r="AU121" i="10"/>
  <c r="AT121" i="10"/>
  <c r="AS121" i="10"/>
  <c r="AR121" i="10"/>
  <c r="AQ121" i="10"/>
  <c r="AO121" i="10"/>
  <c r="AN121" i="10"/>
  <c r="AM121" i="10"/>
  <c r="AL121" i="10"/>
  <c r="AK121" i="10"/>
  <c r="AJ121" i="10"/>
  <c r="AI121" i="10"/>
  <c r="AH121" i="10"/>
  <c r="BF120" i="10"/>
  <c r="BD120" i="10"/>
  <c r="BC120" i="10"/>
  <c r="BA120" i="10"/>
  <c r="AZ120" i="10"/>
  <c r="AY120" i="10"/>
  <c r="AW120" i="10"/>
  <c r="AU120" i="10"/>
  <c r="AT120" i="10"/>
  <c r="AS120" i="10"/>
  <c r="AR120" i="10"/>
  <c r="AQ120" i="10"/>
  <c r="AO120" i="10"/>
  <c r="AN120" i="10"/>
  <c r="AM120" i="10"/>
  <c r="AL120" i="10"/>
  <c r="AK120" i="10"/>
  <c r="AJ120" i="10"/>
  <c r="AI120" i="10"/>
  <c r="AH120" i="10"/>
  <c r="BF119" i="10"/>
  <c r="BD119" i="10"/>
  <c r="BC119" i="10"/>
  <c r="BA119" i="10"/>
  <c r="AZ119" i="10"/>
  <c r="AY119" i="10"/>
  <c r="AW119" i="10"/>
  <c r="AU119" i="10"/>
  <c r="AT119" i="10"/>
  <c r="AS119" i="10"/>
  <c r="AR119" i="10"/>
  <c r="AQ119" i="10"/>
  <c r="AO119" i="10"/>
  <c r="AN119" i="10"/>
  <c r="AM119" i="10"/>
  <c r="AL119" i="10"/>
  <c r="AK119" i="10"/>
  <c r="AJ119" i="10"/>
  <c r="AI119" i="10"/>
  <c r="AH119" i="10"/>
  <c r="BF118" i="10"/>
  <c r="BD118" i="10"/>
  <c r="BC118" i="10"/>
  <c r="BA118" i="10"/>
  <c r="AZ118" i="10"/>
  <c r="AY118" i="10"/>
  <c r="AW118" i="10"/>
  <c r="AU118" i="10"/>
  <c r="AT118" i="10"/>
  <c r="AS118" i="10"/>
  <c r="AR118" i="10"/>
  <c r="AQ118" i="10"/>
  <c r="AO118" i="10"/>
  <c r="AN118" i="10"/>
  <c r="AM118" i="10"/>
  <c r="AL118" i="10"/>
  <c r="AK118" i="10"/>
  <c r="AJ118" i="10"/>
  <c r="AI118" i="10"/>
  <c r="AH118" i="10"/>
  <c r="BF117" i="10"/>
  <c r="BD117" i="10"/>
  <c r="BC117" i="10"/>
  <c r="BA117" i="10"/>
  <c r="AZ117" i="10"/>
  <c r="AY117" i="10"/>
  <c r="AW117" i="10"/>
  <c r="AU117" i="10"/>
  <c r="AT117" i="10"/>
  <c r="AS117" i="10"/>
  <c r="AR117" i="10"/>
  <c r="AQ117" i="10"/>
  <c r="AO117" i="10"/>
  <c r="AN117" i="10"/>
  <c r="AM117" i="10"/>
  <c r="AL117" i="10"/>
  <c r="AK117" i="10"/>
  <c r="AJ117" i="10"/>
  <c r="AI117" i="10"/>
  <c r="AH117" i="10"/>
  <c r="BF116" i="10"/>
  <c r="BD116" i="10"/>
  <c r="BC116" i="10"/>
  <c r="BA116" i="10"/>
  <c r="AZ116" i="10"/>
  <c r="AY116" i="10"/>
  <c r="AW116" i="10"/>
  <c r="AU116" i="10"/>
  <c r="AT116" i="10"/>
  <c r="AS116" i="10"/>
  <c r="AR116" i="10"/>
  <c r="AQ116" i="10"/>
  <c r="AO116" i="10"/>
  <c r="AN116" i="10"/>
  <c r="AM116" i="10"/>
  <c r="AL116" i="10"/>
  <c r="AK116" i="10"/>
  <c r="AJ116" i="10"/>
  <c r="AI116" i="10"/>
  <c r="AH116" i="10"/>
  <c r="BF115" i="10"/>
  <c r="BD115" i="10"/>
  <c r="BC115" i="10"/>
  <c r="BA115" i="10"/>
  <c r="AZ115" i="10"/>
  <c r="AY115" i="10"/>
  <c r="AW115" i="10"/>
  <c r="AU115" i="10"/>
  <c r="AT115" i="10"/>
  <c r="AS115" i="10"/>
  <c r="AR115" i="10"/>
  <c r="AQ115" i="10"/>
  <c r="AO115" i="10"/>
  <c r="AN115" i="10"/>
  <c r="AM115" i="10"/>
  <c r="AL115" i="10"/>
  <c r="AK115" i="10"/>
  <c r="AJ115" i="10"/>
  <c r="AI115" i="10"/>
  <c r="AH115" i="10"/>
  <c r="BF114" i="10"/>
  <c r="BD114" i="10"/>
  <c r="BC114" i="10"/>
  <c r="BA114" i="10"/>
  <c r="AZ114" i="10"/>
  <c r="AY114" i="10"/>
  <c r="AW114" i="10"/>
  <c r="AU114" i="10"/>
  <c r="AT114" i="10"/>
  <c r="AS114" i="10"/>
  <c r="AR114" i="10"/>
  <c r="AQ114" i="10"/>
  <c r="AO114" i="10"/>
  <c r="AN114" i="10"/>
  <c r="AM114" i="10"/>
  <c r="AL114" i="10"/>
  <c r="AK114" i="10"/>
  <c r="AJ114" i="10"/>
  <c r="AI114" i="10"/>
  <c r="AH114" i="10"/>
  <c r="BF113" i="10"/>
  <c r="BD113" i="10"/>
  <c r="BC113" i="10"/>
  <c r="BA113" i="10"/>
  <c r="AZ113" i="10"/>
  <c r="AY113" i="10"/>
  <c r="AW113" i="10"/>
  <c r="AU113" i="10"/>
  <c r="AT113" i="10"/>
  <c r="AS113" i="10"/>
  <c r="AR113" i="10"/>
  <c r="AQ113" i="10"/>
  <c r="AO113" i="10"/>
  <c r="AN113" i="10"/>
  <c r="AM113" i="10"/>
  <c r="AL113" i="10"/>
  <c r="AK113" i="10"/>
  <c r="AJ113" i="10"/>
  <c r="AI113" i="10"/>
  <c r="AH113" i="10"/>
  <c r="BF112" i="10"/>
  <c r="BD112" i="10"/>
  <c r="BC112" i="10"/>
  <c r="BA112" i="10"/>
  <c r="AZ112" i="10"/>
  <c r="AY112" i="10"/>
  <c r="AW112" i="10"/>
  <c r="AU112" i="10"/>
  <c r="AT112" i="10"/>
  <c r="AS112" i="10"/>
  <c r="AR112" i="10"/>
  <c r="AQ112" i="10"/>
  <c r="AO112" i="10"/>
  <c r="AN112" i="10"/>
  <c r="AM112" i="10"/>
  <c r="AL112" i="10"/>
  <c r="AK112" i="10"/>
  <c r="AJ112" i="10"/>
  <c r="AI112" i="10"/>
  <c r="AH112" i="10"/>
  <c r="BF111" i="10"/>
  <c r="BD111" i="10"/>
  <c r="BC111" i="10"/>
  <c r="BA111" i="10"/>
  <c r="AZ111" i="10"/>
  <c r="AY111" i="10"/>
  <c r="AW111" i="10"/>
  <c r="AU111" i="10"/>
  <c r="AT111" i="10"/>
  <c r="AS111" i="10"/>
  <c r="AR111" i="10"/>
  <c r="AQ111" i="10"/>
  <c r="AO111" i="10"/>
  <c r="AN111" i="10"/>
  <c r="AM111" i="10"/>
  <c r="AL111" i="10"/>
  <c r="AK111" i="10"/>
  <c r="AJ111" i="10"/>
  <c r="AI111" i="10"/>
  <c r="AH111" i="10"/>
  <c r="BF110" i="10"/>
  <c r="BD110" i="10"/>
  <c r="BC110" i="10"/>
  <c r="BA110" i="10"/>
  <c r="AZ110" i="10"/>
  <c r="AY110" i="10"/>
  <c r="AW110" i="10"/>
  <c r="AU110" i="10"/>
  <c r="AT110" i="10"/>
  <c r="AS110" i="10"/>
  <c r="AR110" i="10"/>
  <c r="AQ110" i="10"/>
  <c r="AO110" i="10"/>
  <c r="AN110" i="10"/>
  <c r="AM110" i="10"/>
  <c r="AL110" i="10"/>
  <c r="AK110" i="10"/>
  <c r="AJ110" i="10"/>
  <c r="AI110" i="10"/>
  <c r="AH110" i="10"/>
  <c r="BF109" i="10"/>
  <c r="BD109" i="10"/>
  <c r="BC109" i="10"/>
  <c r="BA109" i="10"/>
  <c r="AZ109" i="10"/>
  <c r="AY109" i="10"/>
  <c r="AW109" i="10"/>
  <c r="AU109" i="10"/>
  <c r="AT109" i="10"/>
  <c r="AS109" i="10"/>
  <c r="AR109" i="10"/>
  <c r="AQ109" i="10"/>
  <c r="AO109" i="10"/>
  <c r="AN109" i="10"/>
  <c r="AM109" i="10"/>
  <c r="AL109" i="10"/>
  <c r="AK109" i="10"/>
  <c r="AJ109" i="10"/>
  <c r="AI109" i="10"/>
  <c r="AH109" i="10"/>
  <c r="BG52" i="10"/>
  <c r="BF52" i="10"/>
  <c r="BE52" i="10"/>
  <c r="BD52" i="10"/>
  <c r="BC52" i="10"/>
  <c r="BB52" i="10"/>
  <c r="BA52" i="10"/>
  <c r="AZ52" i="10"/>
  <c r="AY52" i="10"/>
  <c r="AX52" i="10"/>
  <c r="AW52" i="10"/>
  <c r="AV52" i="10"/>
  <c r="AU52" i="10"/>
  <c r="AT52" i="10"/>
  <c r="AS52" i="10"/>
  <c r="AR52" i="10"/>
  <c r="AQ52" i="10"/>
  <c r="AP52" i="10"/>
  <c r="AO52" i="10"/>
  <c r="AN52" i="10"/>
  <c r="AM52" i="10"/>
  <c r="AL52" i="10"/>
  <c r="AK52" i="10"/>
  <c r="AJ52" i="10"/>
  <c r="AI52" i="10"/>
  <c r="AH52" i="10"/>
  <c r="BG51" i="10"/>
  <c r="BF51" i="10"/>
  <c r="BE51" i="10"/>
  <c r="BD51" i="10"/>
  <c r="BC51" i="10"/>
  <c r="BB51" i="10"/>
  <c r="BA51" i="10"/>
  <c r="AZ51" i="10"/>
  <c r="AY51" i="10"/>
  <c r="AX51" i="10"/>
  <c r="AW51" i="10"/>
  <c r="AV51" i="10"/>
  <c r="AU51" i="10"/>
  <c r="AT51" i="10"/>
  <c r="AS51" i="10"/>
  <c r="AR51" i="10"/>
  <c r="AQ51" i="10"/>
  <c r="AP51" i="10"/>
  <c r="AO51" i="10"/>
  <c r="AN51" i="10"/>
  <c r="AM51" i="10"/>
  <c r="AL51" i="10"/>
  <c r="AK51" i="10"/>
  <c r="AJ51" i="10"/>
  <c r="AI51" i="10"/>
  <c r="AH51" i="10"/>
  <c r="BG50" i="10"/>
  <c r="BF50" i="10"/>
  <c r="BE50" i="10"/>
  <c r="BD50" i="10"/>
  <c r="BC50" i="10"/>
  <c r="BB50" i="10"/>
  <c r="BA50" i="10"/>
  <c r="AZ50" i="10"/>
  <c r="AY50" i="10"/>
  <c r="AX50" i="10"/>
  <c r="AW50" i="10"/>
  <c r="AV50" i="10"/>
  <c r="AU50" i="10"/>
  <c r="AT50" i="10"/>
  <c r="AS50" i="10"/>
  <c r="AR50" i="10"/>
  <c r="AQ50" i="10"/>
  <c r="AP50" i="10"/>
  <c r="AO50" i="10"/>
  <c r="AN50" i="10"/>
  <c r="AM50" i="10"/>
  <c r="AL50" i="10"/>
  <c r="AK50" i="10"/>
  <c r="AJ50" i="10"/>
  <c r="AI50" i="10"/>
  <c r="AH50" i="10"/>
  <c r="BG49" i="10"/>
  <c r="BF49" i="10"/>
  <c r="BE49" i="10"/>
  <c r="BD49" i="10"/>
  <c r="BC49" i="10"/>
  <c r="BB49" i="10"/>
  <c r="BA49" i="10"/>
  <c r="AZ49" i="10"/>
  <c r="AY49" i="10"/>
  <c r="AX49" i="10"/>
  <c r="AW49" i="10"/>
  <c r="AV49" i="10"/>
  <c r="AU49" i="10"/>
  <c r="AT49" i="10"/>
  <c r="AS49" i="10"/>
  <c r="AR49" i="10"/>
  <c r="AQ49" i="10"/>
  <c r="AP49" i="10"/>
  <c r="AO49" i="10"/>
  <c r="AN49" i="10"/>
  <c r="AM49" i="10"/>
  <c r="AL49" i="10"/>
  <c r="AK49" i="10"/>
  <c r="AJ49" i="10"/>
  <c r="AI49" i="10"/>
  <c r="AH49" i="10"/>
  <c r="BG48" i="10"/>
  <c r="BF48" i="10"/>
  <c r="BE48" i="10"/>
  <c r="BD48" i="10"/>
  <c r="BC48" i="10"/>
  <c r="BB48" i="10"/>
  <c r="BA48" i="10"/>
  <c r="AZ48" i="10"/>
  <c r="AY48" i="10"/>
  <c r="AX48" i="10"/>
  <c r="AW48" i="10"/>
  <c r="AV48" i="10"/>
  <c r="AU48" i="10"/>
  <c r="AT48" i="10"/>
  <c r="AS48" i="10"/>
  <c r="AR48" i="10"/>
  <c r="AQ48" i="10"/>
  <c r="AP48" i="10"/>
  <c r="AO48" i="10"/>
  <c r="AN48" i="10"/>
  <c r="AM48" i="10"/>
  <c r="AL48" i="10"/>
  <c r="AK48" i="10"/>
  <c r="AJ48" i="10"/>
  <c r="AI48" i="10"/>
  <c r="AH48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AT47" i="10"/>
  <c r="AS47" i="10"/>
  <c r="AR47" i="10"/>
  <c r="AQ47" i="10"/>
  <c r="AP47" i="10"/>
  <c r="AO47" i="10"/>
  <c r="AN47" i="10"/>
  <c r="AM47" i="10"/>
  <c r="AL47" i="10"/>
  <c r="AK47" i="10"/>
  <c r="AJ47" i="10"/>
  <c r="AI47" i="10"/>
  <c r="AH47" i="10"/>
  <c r="BG46" i="10"/>
  <c r="BF46" i="10"/>
  <c r="BE46" i="10"/>
  <c r="BD46" i="10"/>
  <c r="BC46" i="10"/>
  <c r="BB46" i="10"/>
  <c r="BA46" i="10"/>
  <c r="AZ46" i="10"/>
  <c r="AY46" i="10"/>
  <c r="AX46" i="10"/>
  <c r="AW46" i="10"/>
  <c r="AV46" i="10"/>
  <c r="AU46" i="10"/>
  <c r="AT46" i="10"/>
  <c r="AS46" i="10"/>
  <c r="AR46" i="10"/>
  <c r="AQ46" i="10"/>
  <c r="AP46" i="10"/>
  <c r="AO46" i="10"/>
  <c r="AN46" i="10"/>
  <c r="AM46" i="10"/>
  <c r="AL46" i="10"/>
  <c r="AK46" i="10"/>
  <c r="AJ46" i="10"/>
  <c r="AI46" i="10"/>
  <c r="AH46" i="10"/>
  <c r="BG45" i="10"/>
  <c r="BF45" i="10"/>
  <c r="BE45" i="10"/>
  <c r="BD45" i="10"/>
  <c r="BC45" i="10"/>
  <c r="BB45" i="10"/>
  <c r="BA45" i="10"/>
  <c r="AZ45" i="10"/>
  <c r="AY45" i="10"/>
  <c r="AX45" i="10"/>
  <c r="AW45" i="10"/>
  <c r="AV45" i="10"/>
  <c r="AU45" i="10"/>
  <c r="AT45" i="10"/>
  <c r="AS45" i="10"/>
  <c r="AR45" i="10"/>
  <c r="AQ45" i="10"/>
  <c r="AP45" i="10"/>
  <c r="AO45" i="10"/>
  <c r="AN45" i="10"/>
  <c r="AM45" i="10"/>
  <c r="AL45" i="10"/>
  <c r="AK45" i="10"/>
  <c r="AJ45" i="10"/>
  <c r="AI45" i="10"/>
  <c r="AH45" i="10"/>
  <c r="BG44" i="10"/>
  <c r="BF44" i="10"/>
  <c r="BE44" i="10"/>
  <c r="BD44" i="10"/>
  <c r="BC44" i="10"/>
  <c r="BB44" i="10"/>
  <c r="BA44" i="10"/>
  <c r="AZ44" i="10"/>
  <c r="AY44" i="10"/>
  <c r="AX44" i="10"/>
  <c r="AW44" i="10"/>
  <c r="AV44" i="10"/>
  <c r="AU44" i="10"/>
  <c r="AT44" i="10"/>
  <c r="AS44" i="10"/>
  <c r="AR44" i="10"/>
  <c r="AQ44" i="10"/>
  <c r="AP44" i="10"/>
  <c r="AO44" i="10"/>
  <c r="AN44" i="10"/>
  <c r="AM44" i="10"/>
  <c r="AL44" i="10"/>
  <c r="AK44" i="10"/>
  <c r="AJ44" i="10"/>
  <c r="AI44" i="10"/>
  <c r="AH44" i="10"/>
  <c r="BG43" i="10"/>
  <c r="BF43" i="10"/>
  <c r="BE43" i="10"/>
  <c r="BD43" i="10"/>
  <c r="BC43" i="10"/>
  <c r="BB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O43" i="10"/>
  <c r="AN43" i="10"/>
  <c r="AM43" i="10"/>
  <c r="AL43" i="10"/>
  <c r="AK43" i="10"/>
  <c r="AJ43" i="10"/>
  <c r="AI43" i="10"/>
  <c r="AH43" i="10"/>
  <c r="BG42" i="10"/>
  <c r="BF42" i="10"/>
  <c r="BE42" i="10"/>
  <c r="BD42" i="10"/>
  <c r="BC42" i="10"/>
  <c r="BB42" i="10"/>
  <c r="BA42" i="10"/>
  <c r="AZ42" i="10"/>
  <c r="AY42" i="10"/>
  <c r="AX42" i="10"/>
  <c r="AW42" i="10"/>
  <c r="AV42" i="10"/>
  <c r="AU42" i="10"/>
  <c r="AT42" i="10"/>
  <c r="AS42" i="10"/>
  <c r="AR42" i="10"/>
  <c r="AQ42" i="10"/>
  <c r="AP42" i="10"/>
  <c r="AO42" i="10"/>
  <c r="AN42" i="10"/>
  <c r="AM42" i="10"/>
  <c r="AL42" i="10"/>
  <c r="AK42" i="10"/>
  <c r="AJ42" i="10"/>
  <c r="AI42" i="10"/>
  <c r="AH42" i="10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AS41" i="10"/>
  <c r="AR41" i="10"/>
  <c r="AQ41" i="10"/>
  <c r="AP41" i="10"/>
  <c r="AO41" i="10"/>
  <c r="AN41" i="10"/>
  <c r="AM41" i="10"/>
  <c r="AL41" i="10"/>
  <c r="AK41" i="10"/>
  <c r="AJ41" i="10"/>
  <c r="AI41" i="10"/>
  <c r="AH41" i="10"/>
  <c r="BG40" i="10"/>
  <c r="BF40" i="10"/>
  <c r="BE40" i="10"/>
  <c r="BD40" i="10"/>
  <c r="BC40" i="10"/>
  <c r="BB40" i="10"/>
  <c r="BA40" i="10"/>
  <c r="AZ40" i="10"/>
  <c r="AY40" i="10"/>
  <c r="AX40" i="10"/>
  <c r="AW40" i="10"/>
  <c r="AV40" i="10"/>
  <c r="AU40" i="10"/>
  <c r="AT40" i="10"/>
  <c r="AS40" i="10"/>
  <c r="AR40" i="10"/>
  <c r="AQ40" i="10"/>
  <c r="AP40" i="10"/>
  <c r="AO40" i="10"/>
  <c r="AN40" i="10"/>
  <c r="AM40" i="10"/>
  <c r="AL40" i="10"/>
  <c r="AK40" i="10"/>
  <c r="AJ40" i="10"/>
  <c r="AI40" i="10"/>
  <c r="AH40" i="10"/>
  <c r="BG39" i="10"/>
  <c r="BF39" i="10"/>
  <c r="BE39" i="10"/>
  <c r="BD39" i="10"/>
  <c r="BC39" i="10"/>
  <c r="BB39" i="10"/>
  <c r="BA39" i="10"/>
  <c r="AZ39" i="10"/>
  <c r="AY39" i="10"/>
  <c r="AX39" i="10"/>
  <c r="AW39" i="10"/>
  <c r="AV39" i="10"/>
  <c r="AU39" i="10"/>
  <c r="AT39" i="10"/>
  <c r="AS39" i="10"/>
  <c r="AR39" i="10"/>
  <c r="AQ39" i="10"/>
  <c r="AP39" i="10"/>
  <c r="AO39" i="10"/>
  <c r="AN39" i="10"/>
  <c r="AM39" i="10"/>
  <c r="AL39" i="10"/>
  <c r="AK39" i="10"/>
  <c r="AJ39" i="10"/>
  <c r="AI39" i="10"/>
  <c r="AH39" i="10"/>
  <c r="BG38" i="10"/>
  <c r="BF38" i="10"/>
  <c r="BE38" i="10"/>
  <c r="BD38" i="10"/>
  <c r="BC38" i="10"/>
  <c r="BB38" i="10"/>
  <c r="BA38" i="10"/>
  <c r="AZ38" i="10"/>
  <c r="AY38" i="10"/>
  <c r="AX38" i="10"/>
  <c r="AW38" i="10"/>
  <c r="AV38" i="10"/>
  <c r="AU38" i="10"/>
  <c r="AT38" i="10"/>
  <c r="AS38" i="10"/>
  <c r="AR38" i="10"/>
  <c r="AQ38" i="10"/>
  <c r="AP38" i="10"/>
  <c r="AO38" i="10"/>
  <c r="AN38" i="10"/>
  <c r="AM38" i="10"/>
  <c r="AL38" i="10"/>
  <c r="AK38" i="10"/>
  <c r="AJ38" i="10"/>
  <c r="AI38" i="10"/>
  <c r="AH38" i="10"/>
  <c r="BG37" i="10"/>
  <c r="BF37" i="10"/>
  <c r="BE37" i="10"/>
  <c r="BD37" i="10"/>
  <c r="BC37" i="10"/>
  <c r="BB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O37" i="10"/>
  <c r="AN37" i="10"/>
  <c r="AM37" i="10"/>
  <c r="AL37" i="10"/>
  <c r="AK37" i="10"/>
  <c r="AJ37" i="10"/>
  <c r="AI37" i="10"/>
  <c r="AH37" i="10"/>
  <c r="BG36" i="10"/>
  <c r="BF36" i="10"/>
  <c r="BE36" i="10"/>
  <c r="BD36" i="10"/>
  <c r="BC36" i="10"/>
  <c r="BB36" i="10"/>
  <c r="BA36" i="10"/>
  <c r="AZ36" i="10"/>
  <c r="AY36" i="10"/>
  <c r="AX36" i="10"/>
  <c r="AW36" i="10"/>
  <c r="AV36" i="10"/>
  <c r="AU36" i="10"/>
  <c r="AT36" i="10"/>
  <c r="AS36" i="10"/>
  <c r="AR36" i="10"/>
  <c r="AQ36" i="10"/>
  <c r="AP36" i="10"/>
  <c r="AO36" i="10"/>
  <c r="AN36" i="10"/>
  <c r="AM36" i="10"/>
  <c r="AL36" i="10"/>
  <c r="AK36" i="10"/>
  <c r="AJ36" i="10"/>
  <c r="AI36" i="10"/>
  <c r="AH36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AT35" i="10"/>
  <c r="AS35" i="10"/>
  <c r="AR35" i="10"/>
  <c r="AQ35" i="10"/>
  <c r="AP35" i="10"/>
  <c r="AO35" i="10"/>
  <c r="AN35" i="10"/>
  <c r="AM35" i="10"/>
  <c r="AL35" i="10"/>
  <c r="AK35" i="10"/>
  <c r="AJ35" i="10"/>
  <c r="AI35" i="10"/>
  <c r="AH35" i="10"/>
  <c r="BG34" i="10"/>
  <c r="BF34" i="10"/>
  <c r="BE34" i="10"/>
  <c r="BD34" i="10"/>
  <c r="BC34" i="10"/>
  <c r="BB34" i="10"/>
  <c r="BA34" i="10"/>
  <c r="AZ34" i="10"/>
  <c r="AY34" i="10"/>
  <c r="AX34" i="10"/>
  <c r="AW34" i="10"/>
  <c r="AV34" i="10"/>
  <c r="AU34" i="10"/>
  <c r="AT34" i="10"/>
  <c r="AS34" i="10"/>
  <c r="AR34" i="10"/>
  <c r="AQ34" i="10"/>
  <c r="AP34" i="10"/>
  <c r="AO34" i="10"/>
  <c r="AN34" i="10"/>
  <c r="AM34" i="10"/>
  <c r="AL34" i="10"/>
  <c r="AK34" i="10"/>
  <c r="AJ34" i="10"/>
  <c r="AI34" i="10"/>
  <c r="AH34" i="10"/>
  <c r="BG33" i="10"/>
  <c r="BF33" i="10"/>
  <c r="BE33" i="10"/>
  <c r="BD33" i="10"/>
  <c r="BC33" i="10"/>
  <c r="BB33" i="10"/>
  <c r="BA33" i="10"/>
  <c r="AZ33" i="10"/>
  <c r="AY33" i="10"/>
  <c r="AX33" i="10"/>
  <c r="AW33" i="10"/>
  <c r="AV33" i="10"/>
  <c r="AU33" i="10"/>
  <c r="AT33" i="10"/>
  <c r="AS33" i="10"/>
  <c r="AR33" i="10"/>
  <c r="AQ33" i="10"/>
  <c r="AP33" i="10"/>
  <c r="AO33" i="10"/>
  <c r="AN33" i="10"/>
  <c r="AM33" i="10"/>
  <c r="AL33" i="10"/>
  <c r="AK33" i="10"/>
  <c r="AJ33" i="10"/>
  <c r="AI33" i="10"/>
  <c r="AH33" i="10"/>
  <c r="BG32" i="10"/>
  <c r="BF32" i="10"/>
  <c r="BE32" i="10"/>
  <c r="BD32" i="10"/>
  <c r="BC32" i="10"/>
  <c r="BB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O32" i="10"/>
  <c r="AN32" i="10"/>
  <c r="AM32" i="10"/>
  <c r="AL32" i="10"/>
  <c r="AK32" i="10"/>
  <c r="AJ32" i="10"/>
  <c r="AI32" i="10"/>
  <c r="AH32" i="10"/>
  <c r="BG31" i="10"/>
  <c r="BF31" i="10"/>
  <c r="BE31" i="10"/>
  <c r="BD31" i="10"/>
  <c r="BC31" i="10"/>
  <c r="BB31" i="10"/>
  <c r="BA31" i="10"/>
  <c r="AZ31" i="10"/>
  <c r="AY31" i="10"/>
  <c r="AX31" i="10"/>
  <c r="AW31" i="10"/>
  <c r="AV31" i="10"/>
  <c r="AU31" i="10"/>
  <c r="AT31" i="10"/>
  <c r="AS31" i="10"/>
  <c r="AR31" i="10"/>
  <c r="AQ31" i="10"/>
  <c r="AP31" i="10"/>
  <c r="AO31" i="10"/>
  <c r="AN31" i="10"/>
  <c r="AM31" i="10"/>
  <c r="AL31" i="10"/>
  <c r="AK31" i="10"/>
  <c r="AJ31" i="10"/>
  <c r="AI31" i="10"/>
  <c r="AH31" i="10"/>
  <c r="BG30" i="10"/>
  <c r="BF30" i="10"/>
  <c r="BE30" i="10"/>
  <c r="BD30" i="10"/>
  <c r="BC30" i="10"/>
  <c r="BB30" i="10"/>
  <c r="BA30" i="10"/>
  <c r="AZ30" i="10"/>
  <c r="AY30" i="10"/>
  <c r="AX30" i="10"/>
  <c r="AW30" i="10"/>
  <c r="AV30" i="10"/>
  <c r="AU30" i="10"/>
  <c r="AT30" i="10"/>
  <c r="AS30" i="10"/>
  <c r="AR30" i="10"/>
  <c r="AQ30" i="10"/>
  <c r="AP30" i="10"/>
  <c r="AO30" i="10"/>
  <c r="AN30" i="10"/>
  <c r="AM30" i="10"/>
  <c r="AL30" i="10"/>
  <c r="AK30" i="10"/>
  <c r="AJ30" i="10"/>
  <c r="AI30" i="10"/>
  <c r="AH30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O29" i="10"/>
  <c r="AN29" i="10"/>
  <c r="AM29" i="10"/>
  <c r="AL29" i="10"/>
  <c r="AK29" i="10"/>
  <c r="AJ29" i="10"/>
  <c r="AI29" i="10"/>
  <c r="AH29" i="10"/>
  <c r="BG28" i="10"/>
  <c r="BF28" i="10"/>
  <c r="BE28" i="10"/>
  <c r="BD28" i="10"/>
  <c r="BC28" i="10"/>
  <c r="BB28" i="10"/>
  <c r="BA28" i="10"/>
  <c r="AZ28" i="10"/>
  <c r="AY28" i="10"/>
  <c r="AX28" i="10"/>
  <c r="AW28" i="10"/>
  <c r="AV28" i="10"/>
  <c r="AU28" i="10"/>
  <c r="AT28" i="10"/>
  <c r="AS28" i="10"/>
  <c r="AR28" i="10"/>
  <c r="AQ28" i="10"/>
  <c r="AP28" i="10"/>
  <c r="AO28" i="10"/>
  <c r="AN28" i="10"/>
  <c r="AM28" i="10"/>
  <c r="AL28" i="10"/>
  <c r="AK28" i="10"/>
  <c r="AJ28" i="10"/>
  <c r="AI28" i="10"/>
  <c r="AH28" i="10"/>
  <c r="BG27" i="10"/>
  <c r="BF27" i="10"/>
  <c r="BE27" i="10"/>
  <c r="BD27" i="10"/>
  <c r="BC27" i="10"/>
  <c r="BB27" i="10"/>
  <c r="BA27" i="10"/>
  <c r="AZ27" i="10"/>
  <c r="AY27" i="10"/>
  <c r="AX27" i="10"/>
  <c r="AW27" i="10"/>
  <c r="AV27" i="10"/>
  <c r="AU27" i="10"/>
  <c r="AT27" i="10"/>
  <c r="AS27" i="10"/>
  <c r="AR27" i="10"/>
  <c r="AQ27" i="10"/>
  <c r="AP27" i="10"/>
  <c r="AO27" i="10"/>
  <c r="AN27" i="10"/>
  <c r="AM27" i="10"/>
  <c r="AL27" i="10"/>
  <c r="AK27" i="10"/>
  <c r="AJ27" i="10"/>
  <c r="AI27" i="10"/>
  <c r="AH27" i="10"/>
  <c r="BG26" i="10"/>
  <c r="BF26" i="10"/>
  <c r="BE26" i="10"/>
  <c r="BD26" i="10"/>
  <c r="BC26" i="10"/>
  <c r="BB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O26" i="10"/>
  <c r="AN26" i="10"/>
  <c r="AM26" i="10"/>
  <c r="AL26" i="10"/>
  <c r="AK26" i="10"/>
  <c r="AJ26" i="10"/>
  <c r="AI26" i="10"/>
  <c r="AH26" i="10"/>
  <c r="BG25" i="10"/>
  <c r="BF25" i="10"/>
  <c r="BE25" i="10"/>
  <c r="BD25" i="10"/>
  <c r="BC25" i="10"/>
  <c r="BB25" i="10"/>
  <c r="BA25" i="10"/>
  <c r="AZ25" i="10"/>
  <c r="AY25" i="10"/>
  <c r="AX25" i="10"/>
  <c r="AW25" i="10"/>
  <c r="AV25" i="10"/>
  <c r="AU25" i="10"/>
  <c r="AT25" i="10"/>
  <c r="AS25" i="10"/>
  <c r="AR25" i="10"/>
  <c r="AQ25" i="10"/>
  <c r="AP25" i="10"/>
  <c r="AO25" i="10"/>
  <c r="AN25" i="10"/>
  <c r="AM25" i="10"/>
  <c r="AL25" i="10"/>
  <c r="AK25" i="10"/>
  <c r="AJ25" i="10"/>
  <c r="AI25" i="10"/>
  <c r="AH25" i="10"/>
  <c r="BG24" i="10"/>
  <c r="BF24" i="10"/>
  <c r="BE24" i="10"/>
  <c r="BD24" i="10"/>
  <c r="BC24" i="10"/>
  <c r="BB24" i="10"/>
  <c r="BA24" i="10"/>
  <c r="AZ24" i="10"/>
  <c r="AY24" i="10"/>
  <c r="AX24" i="10"/>
  <c r="AW24" i="10"/>
  <c r="AV24" i="10"/>
  <c r="AU24" i="10"/>
  <c r="AT24" i="10"/>
  <c r="AS24" i="10"/>
  <c r="AR24" i="10"/>
  <c r="AQ24" i="10"/>
  <c r="AP24" i="10"/>
  <c r="AO24" i="10"/>
  <c r="AN24" i="10"/>
  <c r="AM24" i="10"/>
  <c r="AL24" i="10"/>
  <c r="AK24" i="10"/>
  <c r="AJ24" i="10"/>
  <c r="AI24" i="10"/>
  <c r="AH24" i="10"/>
  <c r="BG23" i="10"/>
  <c r="BF23" i="10"/>
  <c r="BE23" i="10"/>
  <c r="BD23" i="10"/>
  <c r="BC23" i="10"/>
  <c r="BB23" i="10"/>
  <c r="BA23" i="10"/>
  <c r="AZ23" i="10"/>
  <c r="AY23" i="10"/>
  <c r="AX23" i="10"/>
  <c r="AW23" i="10"/>
  <c r="AV23" i="10"/>
  <c r="AU23" i="10"/>
  <c r="AT23" i="10"/>
  <c r="AS23" i="10"/>
  <c r="AR23" i="10"/>
  <c r="AQ23" i="10"/>
  <c r="AP23" i="10"/>
  <c r="AO23" i="10"/>
  <c r="AN23" i="10"/>
  <c r="AM23" i="10"/>
  <c r="AL23" i="10"/>
  <c r="AK23" i="10"/>
  <c r="AJ23" i="10"/>
  <c r="AI23" i="10"/>
  <c r="AH23" i="10"/>
  <c r="BG22" i="10"/>
  <c r="BF22" i="10"/>
  <c r="BE22" i="10"/>
  <c r="BD22" i="10"/>
  <c r="BC22" i="10"/>
  <c r="BB22" i="10"/>
  <c r="BA22" i="10"/>
  <c r="AZ22" i="10"/>
  <c r="AY22" i="10"/>
  <c r="AX22" i="10"/>
  <c r="AW22" i="10"/>
  <c r="AV22" i="10"/>
  <c r="AU22" i="10"/>
  <c r="AT22" i="10"/>
  <c r="AS22" i="10"/>
  <c r="AR22" i="10"/>
  <c r="AQ22" i="10"/>
  <c r="AP22" i="10"/>
  <c r="AO22" i="10"/>
  <c r="AN22" i="10"/>
  <c r="AM22" i="10"/>
  <c r="AL22" i="10"/>
  <c r="AK22" i="10"/>
  <c r="AJ22" i="10"/>
  <c r="AI22" i="10"/>
  <c r="AH22" i="10"/>
  <c r="BG21" i="10"/>
  <c r="BF21" i="10"/>
  <c r="BE21" i="10"/>
  <c r="BD21" i="10"/>
  <c r="BC21" i="10"/>
  <c r="BB21" i="10"/>
  <c r="BA21" i="10"/>
  <c r="AZ21" i="10"/>
  <c r="AY21" i="10"/>
  <c r="AX21" i="10"/>
  <c r="AW21" i="10"/>
  <c r="AV21" i="10"/>
  <c r="AU21" i="10"/>
  <c r="AT21" i="10"/>
  <c r="AS21" i="10"/>
  <c r="AR21" i="10"/>
  <c r="AQ21" i="10"/>
  <c r="AP21" i="10"/>
  <c r="AO21" i="10"/>
  <c r="AN21" i="10"/>
  <c r="AM21" i="10"/>
  <c r="AL21" i="10"/>
  <c r="AK21" i="10"/>
  <c r="AJ21" i="10"/>
  <c r="AI21" i="10"/>
  <c r="AH21" i="10"/>
  <c r="BG20" i="10"/>
  <c r="BF20" i="10"/>
  <c r="BE20" i="10"/>
  <c r="BD20" i="10"/>
  <c r="BC20" i="10"/>
  <c r="BB20" i="10"/>
  <c r="BA20" i="10"/>
  <c r="AZ20" i="10"/>
  <c r="AY20" i="10"/>
  <c r="AX20" i="10"/>
  <c r="AW20" i="10"/>
  <c r="AV20" i="10"/>
  <c r="AU20" i="10"/>
  <c r="AT20" i="10"/>
  <c r="AS20" i="10"/>
  <c r="AR20" i="10"/>
  <c r="AQ20" i="10"/>
  <c r="AP20" i="10"/>
  <c r="AO20" i="10"/>
  <c r="AN20" i="10"/>
  <c r="AM20" i="10"/>
  <c r="AL20" i="10"/>
  <c r="AK20" i="10"/>
  <c r="AJ20" i="10"/>
  <c r="AI20" i="10"/>
  <c r="AH20" i="10"/>
  <c r="BG19" i="10"/>
  <c r="BF19" i="10"/>
  <c r="BE19" i="10"/>
  <c r="BD19" i="10"/>
  <c r="BC19" i="10"/>
  <c r="BB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O19" i="10"/>
  <c r="AN19" i="10"/>
  <c r="AM19" i="10"/>
  <c r="AL19" i="10"/>
  <c r="AK19" i="10"/>
  <c r="AJ19" i="10"/>
  <c r="AI19" i="10"/>
  <c r="AH19" i="10"/>
  <c r="BG18" i="10"/>
  <c r="BF18" i="10"/>
  <c r="BE18" i="10"/>
  <c r="BD18" i="10"/>
  <c r="BC18" i="10"/>
  <c r="BB18" i="10"/>
  <c r="BA18" i="10"/>
  <c r="AZ18" i="10"/>
  <c r="AY18" i="10"/>
  <c r="AX18" i="10"/>
  <c r="AW18" i="10"/>
  <c r="AV18" i="10"/>
  <c r="AU18" i="10"/>
  <c r="AT18" i="10"/>
  <c r="AS18" i="10"/>
  <c r="AR18" i="10"/>
  <c r="AQ18" i="10"/>
  <c r="AP18" i="10"/>
  <c r="AO18" i="10"/>
  <c r="AN18" i="10"/>
  <c r="AM18" i="10"/>
  <c r="AL18" i="10"/>
  <c r="AK18" i="10"/>
  <c r="AJ18" i="10"/>
  <c r="AI18" i="10"/>
  <c r="AH18" i="10"/>
  <c r="BG17" i="10"/>
  <c r="BF17" i="10"/>
  <c r="BE17" i="10"/>
  <c r="BD17" i="10"/>
  <c r="BC17" i="10"/>
  <c r="BB17" i="10"/>
  <c r="BA17" i="10"/>
  <c r="AZ17" i="10"/>
  <c r="AY17" i="10"/>
  <c r="AX17" i="10"/>
  <c r="AW17" i="10"/>
  <c r="AV17" i="10"/>
  <c r="AU17" i="10"/>
  <c r="AT17" i="10"/>
  <c r="AS17" i="10"/>
  <c r="AR17" i="10"/>
  <c r="AQ17" i="10"/>
  <c r="AP17" i="10"/>
  <c r="AO17" i="10"/>
  <c r="AN17" i="10"/>
  <c r="AM17" i="10"/>
  <c r="AL17" i="10"/>
  <c r="AK17" i="10"/>
  <c r="AJ17" i="10"/>
  <c r="AI17" i="10"/>
  <c r="AH17" i="10"/>
  <c r="BG16" i="10"/>
  <c r="BF16" i="10"/>
  <c r="BE16" i="10"/>
  <c r="BD16" i="10"/>
  <c r="BC16" i="10"/>
  <c r="BB16" i="10"/>
  <c r="BA16" i="10"/>
  <c r="AZ16" i="10"/>
  <c r="AY16" i="10"/>
  <c r="AX16" i="10"/>
  <c r="AW16" i="10"/>
  <c r="AV16" i="10"/>
  <c r="AU16" i="10"/>
  <c r="AT16" i="10"/>
  <c r="AS16" i="10"/>
  <c r="AR16" i="10"/>
  <c r="AQ16" i="10"/>
  <c r="AP16" i="10"/>
  <c r="AO16" i="10"/>
  <c r="AN16" i="10"/>
  <c r="AM16" i="10"/>
  <c r="AL16" i="10"/>
  <c r="AK16" i="10"/>
  <c r="AJ16" i="10"/>
  <c r="AI16" i="10"/>
  <c r="AH16" i="10"/>
  <c r="BG15" i="10"/>
  <c r="BF15" i="10"/>
  <c r="BE15" i="10"/>
  <c r="BD15" i="10"/>
  <c r="BC15" i="10"/>
  <c r="BB15" i="10"/>
  <c r="BA15" i="10"/>
  <c r="AZ15" i="10"/>
  <c r="AY15" i="10"/>
  <c r="AX15" i="10"/>
  <c r="AW15" i="10"/>
  <c r="AV15" i="10"/>
  <c r="AU15" i="10"/>
  <c r="AT15" i="10"/>
  <c r="AS15" i="10"/>
  <c r="AR15" i="10"/>
  <c r="AQ15" i="10"/>
  <c r="AP15" i="10"/>
  <c r="AO15" i="10"/>
  <c r="AN15" i="10"/>
  <c r="AM15" i="10"/>
  <c r="AL15" i="10"/>
  <c r="AK15" i="10"/>
  <c r="AJ15" i="10"/>
  <c r="AI15" i="10"/>
  <c r="AH15" i="10"/>
  <c r="BG14" i="10"/>
  <c r="BF14" i="10"/>
  <c r="BE14" i="10"/>
  <c r="BD14" i="10"/>
  <c r="BC14" i="10"/>
  <c r="BB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O14" i="10"/>
  <c r="AN14" i="10"/>
  <c r="AM14" i="10"/>
  <c r="AL14" i="10"/>
  <c r="AK14" i="10"/>
  <c r="AJ14" i="10"/>
  <c r="AI14" i="10"/>
  <c r="AH14" i="10"/>
  <c r="BG13" i="10"/>
  <c r="BF13" i="10"/>
  <c r="BE13" i="10"/>
  <c r="BD13" i="10"/>
  <c r="BC13" i="10"/>
  <c r="BB13" i="10"/>
  <c r="BA13" i="10"/>
  <c r="AZ13" i="10"/>
  <c r="AY13" i="10"/>
  <c r="AX13" i="10"/>
  <c r="AW13" i="10"/>
  <c r="AV13" i="10"/>
  <c r="AU13" i="10"/>
  <c r="AT13" i="10"/>
  <c r="AS13" i="10"/>
  <c r="AR13" i="10"/>
  <c r="AQ13" i="10"/>
  <c r="AP13" i="10"/>
  <c r="AO13" i="10"/>
  <c r="AN13" i="10"/>
  <c r="AM13" i="10"/>
  <c r="AL13" i="10"/>
  <c r="AK13" i="10"/>
  <c r="AJ13" i="10"/>
  <c r="AI13" i="10"/>
  <c r="AH13" i="10"/>
  <c r="BG12" i="10"/>
  <c r="BF12" i="10"/>
  <c r="BE12" i="10"/>
  <c r="BD12" i="10"/>
  <c r="BC12" i="10"/>
  <c r="BB12" i="10"/>
  <c r="BA12" i="10"/>
  <c r="AZ12" i="10"/>
  <c r="AY12" i="10"/>
  <c r="AX12" i="10"/>
  <c r="AW12" i="10"/>
  <c r="AV12" i="10"/>
  <c r="AU12" i="10"/>
  <c r="AT12" i="10"/>
  <c r="AS12" i="10"/>
  <c r="AR12" i="10"/>
  <c r="AQ12" i="10"/>
  <c r="AP12" i="10"/>
  <c r="AO12" i="10"/>
  <c r="AN12" i="10"/>
  <c r="AM12" i="10"/>
  <c r="AL12" i="10"/>
  <c r="AK12" i="10"/>
  <c r="AJ12" i="10"/>
  <c r="AI12" i="10"/>
  <c r="AH12" i="10"/>
  <c r="BG11" i="10"/>
  <c r="BF11" i="10"/>
  <c r="BE11" i="10"/>
  <c r="BD11" i="10"/>
  <c r="BC11" i="10"/>
  <c r="BB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O11" i="10"/>
  <c r="AN11" i="10"/>
  <c r="AM11" i="10"/>
  <c r="AL11" i="10"/>
  <c r="AK11" i="10"/>
  <c r="AJ11" i="10"/>
  <c r="AI11" i="10"/>
  <c r="AH11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BG5" i="10"/>
  <c r="BF5" i="10"/>
  <c r="BE5" i="10"/>
  <c r="BD5" i="10"/>
  <c r="BC5" i="10"/>
  <c r="BB5" i="10"/>
  <c r="BA5" i="10"/>
  <c r="AZ5" i="10"/>
  <c r="AY5" i="10"/>
  <c r="AX5" i="10"/>
  <c r="AW5" i="10"/>
  <c r="AV5" i="10"/>
  <c r="AU5" i="10"/>
  <c r="AT5" i="10"/>
  <c r="AS5" i="10"/>
  <c r="AR5" i="10"/>
  <c r="AQ5" i="10"/>
  <c r="AP5" i="10"/>
  <c r="AO5" i="10"/>
  <c r="AN5" i="10"/>
  <c r="AM5" i="10"/>
  <c r="AL5" i="10"/>
  <c r="AK5" i="10"/>
  <c r="AJ5" i="10"/>
  <c r="AI5" i="10"/>
  <c r="AH5" i="10"/>
  <c r="E3893" i="12" l="1"/>
  <c r="E2693" i="12"/>
  <c r="E2741" i="12" s="1"/>
  <c r="E3799" i="12"/>
  <c r="E2599" i="12"/>
  <c r="E3752" i="12"/>
  <c r="E2552" i="12"/>
  <c r="E2505" i="12"/>
  <c r="E3941" i="12"/>
  <c r="E3894" i="12"/>
  <c r="E2694" i="12"/>
  <c r="E3940" i="12"/>
  <c r="E2740" i="12"/>
  <c r="E1444" i="12"/>
  <c r="E244" i="12"/>
  <c r="E1303" i="12"/>
  <c r="E103" i="12"/>
  <c r="E9" i="12"/>
  <c r="E1256" i="12"/>
  <c r="E56" i="12"/>
  <c r="E1350" i="12"/>
  <c r="E150" i="12"/>
  <c r="E1445" i="12"/>
  <c r="E245" i="12"/>
  <c r="BL5" i="10"/>
  <c r="BT5" i="10"/>
  <c r="CB5" i="10"/>
  <c r="BJ5" i="10"/>
  <c r="CG5" i="10"/>
  <c r="BM5" i="10"/>
  <c r="BU5" i="10"/>
  <c r="CC5" i="10"/>
  <c r="BN5" i="10"/>
  <c r="CH5" i="10"/>
  <c r="BQ5" i="10"/>
  <c r="BO5" i="10"/>
  <c r="BW5" i="10"/>
  <c r="CE5" i="10"/>
  <c r="BR5" i="10"/>
  <c r="BP5" i="10"/>
  <c r="BX5" i="10"/>
  <c r="CF5" i="10"/>
  <c r="BV5" i="10"/>
  <c r="BY5" i="10"/>
  <c r="BZ5" i="10"/>
  <c r="BK5" i="10"/>
  <c r="BS5" i="10"/>
  <c r="CA5" i="10"/>
  <c r="CD5" i="10"/>
  <c r="CH142" i="10"/>
  <c r="CH141" i="10" s="1"/>
  <c r="CH140" i="10" s="1"/>
  <c r="CH139" i="10" s="1"/>
  <c r="CH138" i="10" s="1"/>
  <c r="CH137" i="10" s="1"/>
  <c r="CH136" i="10" s="1"/>
  <c r="CH135" i="10" s="1"/>
  <c r="CH134" i="10" s="1"/>
  <c r="CH133" i="10" s="1"/>
  <c r="CH132" i="10" s="1"/>
  <c r="CH131" i="10" s="1"/>
  <c r="CH130" i="10" s="1"/>
  <c r="CH129" i="10" s="1"/>
  <c r="CH128" i="10" s="1"/>
  <c r="CH127" i="10" s="1"/>
  <c r="CH126" i="10" s="1"/>
  <c r="CH125" i="10" s="1"/>
  <c r="CH124" i="10" s="1"/>
  <c r="CH123" i="10" s="1"/>
  <c r="CH122" i="10" s="1"/>
  <c r="CH121" i="10" s="1"/>
  <c r="CH120" i="10" s="1"/>
  <c r="CH119" i="10" s="1"/>
  <c r="CH118" i="10" s="1"/>
  <c r="CH117" i="10" s="1"/>
  <c r="CH116" i="10" s="1"/>
  <c r="CH115" i="10" s="1"/>
  <c r="CH114" i="10" s="1"/>
  <c r="CH113" i="10" s="1"/>
  <c r="CH112" i="10" s="1"/>
  <c r="CH111" i="10" s="1"/>
  <c r="CH110" i="10" s="1"/>
  <c r="CH109" i="10" s="1"/>
  <c r="CG132" i="10"/>
  <c r="CG131" i="10" s="1"/>
  <c r="CG130" i="10" s="1"/>
  <c r="CG129" i="10" s="1"/>
  <c r="CG128" i="10" s="1"/>
  <c r="CG127" i="10" s="1"/>
  <c r="CG126" i="10" s="1"/>
  <c r="CG125" i="10" s="1"/>
  <c r="CG124" i="10" s="1"/>
  <c r="CG123" i="10" s="1"/>
  <c r="CG122" i="10" s="1"/>
  <c r="CG121" i="10" s="1"/>
  <c r="CG120" i="10" s="1"/>
  <c r="CG119" i="10" s="1"/>
  <c r="CG118" i="10" s="1"/>
  <c r="CG117" i="10" s="1"/>
  <c r="CG116" i="10" s="1"/>
  <c r="CG115" i="10" s="1"/>
  <c r="CG114" i="10" s="1"/>
  <c r="CG113" i="10" s="1"/>
  <c r="CG112" i="10" s="1"/>
  <c r="CG111" i="10" s="1"/>
  <c r="CG110" i="10" s="1"/>
  <c r="CG109" i="10" s="1"/>
  <c r="CE137" i="10"/>
  <c r="CE136" i="10" s="1"/>
  <c r="CE135" i="10" s="1"/>
  <c r="CE134" i="10" s="1"/>
  <c r="CE133" i="10" s="1"/>
  <c r="CE132" i="10" s="1"/>
  <c r="CE131" i="10" s="1"/>
  <c r="CE130" i="10" s="1"/>
  <c r="CE129" i="10" s="1"/>
  <c r="CE128" i="10" s="1"/>
  <c r="CE127" i="10" s="1"/>
  <c r="CE126" i="10" s="1"/>
  <c r="CE125" i="10" s="1"/>
  <c r="CE124" i="10" s="1"/>
  <c r="CE123" i="10" s="1"/>
  <c r="CE122" i="10" s="1"/>
  <c r="CE121" i="10" s="1"/>
  <c r="CE120" i="10" s="1"/>
  <c r="CE119" i="10" s="1"/>
  <c r="CE118" i="10" s="1"/>
  <c r="CE117" i="10" s="1"/>
  <c r="CE116" i="10" s="1"/>
  <c r="CE115" i="10" s="1"/>
  <c r="CE114" i="10" s="1"/>
  <c r="CE113" i="10" s="1"/>
  <c r="CE112" i="10" s="1"/>
  <c r="CE111" i="10" s="1"/>
  <c r="CE110" i="10" s="1"/>
  <c r="CE109" i="10" s="1"/>
  <c r="BI6" i="10"/>
  <c r="CJ7" i="10"/>
  <c r="DB7" i="10" s="1"/>
  <c r="CJ8" i="10"/>
  <c r="CQ7" i="10"/>
  <c r="BN206" i="10"/>
  <c r="BS206" i="10"/>
  <c r="CD206" i="10"/>
  <c r="CA205" i="10"/>
  <c r="BI207" i="10"/>
  <c r="CJ208" i="10"/>
  <c r="CX208" i="10" s="1"/>
  <c r="CP208" i="10"/>
  <c r="BM207" i="10"/>
  <c r="BQ207" i="10"/>
  <c r="BU207" i="10"/>
  <c r="BY207" i="10"/>
  <c r="CC207" i="10"/>
  <c r="CG207" i="10"/>
  <c r="BT205" i="10"/>
  <c r="CB205" i="10"/>
  <c r="CM208" i="10"/>
  <c r="CF204" i="10"/>
  <c r="BK205" i="10"/>
  <c r="BP204" i="10"/>
  <c r="BO206" i="10"/>
  <c r="BZ206" i="10"/>
  <c r="CE206" i="10"/>
  <c r="BX204" i="10"/>
  <c r="CO208" i="10"/>
  <c r="CS208" i="10"/>
  <c r="BW205" i="10"/>
  <c r="BJ206" i="10"/>
  <c r="BV206" i="10"/>
  <c r="BR206" i="10"/>
  <c r="CH206" i="10"/>
  <c r="BL207" i="10"/>
  <c r="BM101" i="10"/>
  <c r="BU101" i="10"/>
  <c r="CC101" i="10"/>
  <c r="BI101" i="10"/>
  <c r="BQ101" i="10"/>
  <c r="BY101" i="10"/>
  <c r="CG101" i="10"/>
  <c r="BJ102" i="10"/>
  <c r="BN102" i="10"/>
  <c r="BR102" i="10"/>
  <c r="BV102" i="10"/>
  <c r="BZ102" i="10"/>
  <c r="CD102" i="10"/>
  <c r="CH102" i="10"/>
  <c r="BL102" i="10"/>
  <c r="BP102" i="10"/>
  <c r="BT102" i="10"/>
  <c r="BX102" i="10"/>
  <c r="CB102" i="10"/>
  <c r="CF102" i="10"/>
  <c r="BO101" i="10"/>
  <c r="BW101" i="10"/>
  <c r="CE101" i="10"/>
  <c r="CJ103" i="10"/>
  <c r="BK101" i="10"/>
  <c r="BS101" i="10"/>
  <c r="CA101" i="10"/>
  <c r="CJ104" i="10"/>
  <c r="CS104" i="10" s="1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C69" i="9"/>
  <c r="D69" i="9"/>
  <c r="C70" i="9"/>
  <c r="D70" i="9"/>
  <c r="C71" i="9"/>
  <c r="D71" i="9"/>
  <c r="C72" i="9"/>
  <c r="D72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B82" i="9"/>
  <c r="B81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D45" i="9"/>
  <c r="C45" i="9"/>
  <c r="B45" i="9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E2553" i="12" l="1"/>
  <c r="E3753" i="12"/>
  <c r="E2506" i="12"/>
  <c r="E3800" i="12"/>
  <c r="E2600" i="12"/>
  <c r="E3847" i="12"/>
  <c r="E2647" i="12"/>
  <c r="E3988" i="12"/>
  <c r="E2788" i="12"/>
  <c r="E3942" i="12"/>
  <c r="E2742" i="12"/>
  <c r="E3989" i="12"/>
  <c r="E2789" i="12"/>
  <c r="E1304" i="12"/>
  <c r="E104" i="12"/>
  <c r="E10" i="12"/>
  <c r="E1257" i="12"/>
  <c r="E57" i="12"/>
  <c r="E1351" i="12"/>
  <c r="E151" i="12"/>
  <c r="E1493" i="12"/>
  <c r="E293" i="12"/>
  <c r="E292" i="12"/>
  <c r="E1492" i="12"/>
  <c r="E1398" i="12"/>
  <c r="E198" i="12"/>
  <c r="DB104" i="10"/>
  <c r="CP104" i="10"/>
  <c r="CL104" i="10"/>
  <c r="CO104" i="10"/>
  <c r="DF104" i="10"/>
  <c r="DG7" i="10"/>
  <c r="DI208" i="10"/>
  <c r="DF208" i="10"/>
  <c r="DE208" i="10"/>
  <c r="CW7" i="10"/>
  <c r="DY7" i="10" s="1"/>
  <c r="CV7" i="10"/>
  <c r="CN7" i="10"/>
  <c r="DP7" i="10" s="1"/>
  <c r="CX7" i="10"/>
  <c r="CO7" i="10"/>
  <c r="CY7" i="10"/>
  <c r="DI7" i="10"/>
  <c r="CS7" i="10"/>
  <c r="CR7" i="10"/>
  <c r="CP7" i="10"/>
  <c r="DF7" i="10"/>
  <c r="EH7" i="10" s="1"/>
  <c r="DK7" i="10"/>
  <c r="CU7" i="10"/>
  <c r="DA7" i="10"/>
  <c r="EC7" i="10" s="1"/>
  <c r="CZ7" i="10"/>
  <c r="EB7" i="10" s="1"/>
  <c r="DD7" i="10"/>
  <c r="CT7" i="10"/>
  <c r="DV7" i="10" s="1"/>
  <c r="DJ7" i="10"/>
  <c r="DE7" i="10"/>
  <c r="EG7" i="10" s="1"/>
  <c r="DC7" i="10"/>
  <c r="CM7" i="10"/>
  <c r="DH7" i="10"/>
  <c r="CL7" i="10"/>
  <c r="BI5" i="10"/>
  <c r="CJ6" i="10"/>
  <c r="DH8" i="10"/>
  <c r="DD8" i="10"/>
  <c r="EF8" i="10" s="1"/>
  <c r="CZ8" i="10"/>
  <c r="CV8" i="10"/>
  <c r="DX8" i="10" s="1"/>
  <c r="CR8" i="10"/>
  <c r="CN8" i="10"/>
  <c r="DF8" i="10"/>
  <c r="CP8" i="10"/>
  <c r="DB8" i="10"/>
  <c r="CL8" i="10"/>
  <c r="CX8" i="10"/>
  <c r="DJ8" i="10"/>
  <c r="CT8" i="10"/>
  <c r="DC8" i="10"/>
  <c r="CO8" i="10"/>
  <c r="CU8" i="10"/>
  <c r="DW8" i="10" s="1"/>
  <c r="CQ8" i="10"/>
  <c r="DK8" i="10"/>
  <c r="CY8" i="10"/>
  <c r="CM8" i="10"/>
  <c r="DG8" i="10"/>
  <c r="DE8" i="10"/>
  <c r="EG8" i="10" s="1"/>
  <c r="CW8" i="10"/>
  <c r="DI8" i="10"/>
  <c r="DA8" i="10"/>
  <c r="CS8" i="10"/>
  <c r="DU8" i="10" s="1"/>
  <c r="BR205" i="10"/>
  <c r="BO205" i="10"/>
  <c r="BL206" i="10"/>
  <c r="CB204" i="10"/>
  <c r="CG206" i="10"/>
  <c r="BY206" i="10"/>
  <c r="BQ206" i="10"/>
  <c r="DK208" i="10"/>
  <c r="DC208" i="10"/>
  <c r="CU208" i="10"/>
  <c r="DH208" i="10"/>
  <c r="CZ208" i="10"/>
  <c r="CR208" i="10"/>
  <c r="DG208" i="10"/>
  <c r="CQ208" i="10"/>
  <c r="DD208" i="10"/>
  <c r="CN208" i="10"/>
  <c r="CY208" i="10"/>
  <c r="CV208" i="10"/>
  <c r="CH205" i="10"/>
  <c r="BV205" i="10"/>
  <c r="BW204" i="10"/>
  <c r="DA208" i="10"/>
  <c r="BX203" i="10"/>
  <c r="BZ205" i="10"/>
  <c r="BP203" i="10"/>
  <c r="CF203" i="10"/>
  <c r="DJ208" i="10"/>
  <c r="DB208" i="10"/>
  <c r="CT208" i="10"/>
  <c r="BI206" i="10"/>
  <c r="CJ207" i="10"/>
  <c r="CO207" i="10" s="1"/>
  <c r="CD205" i="10"/>
  <c r="BN205" i="10"/>
  <c r="CW208" i="10"/>
  <c r="BT204" i="10"/>
  <c r="CC206" i="10"/>
  <c r="BU206" i="10"/>
  <c r="BM206" i="10"/>
  <c r="CL208" i="10"/>
  <c r="BJ205" i="10"/>
  <c r="CE205" i="10"/>
  <c r="BK204" i="10"/>
  <c r="CA204" i="10"/>
  <c r="BS205" i="10"/>
  <c r="BS100" i="10"/>
  <c r="DJ103" i="10"/>
  <c r="DB103" i="10"/>
  <c r="CT103" i="10"/>
  <c r="CL103" i="10"/>
  <c r="DF103" i="10"/>
  <c r="CX103" i="10"/>
  <c r="CP103" i="10"/>
  <c r="DH103" i="10"/>
  <c r="CR103" i="10"/>
  <c r="CZ103" i="10"/>
  <c r="DD103" i="10"/>
  <c r="CN103" i="10"/>
  <c r="CV103" i="10"/>
  <c r="DI103" i="10"/>
  <c r="DA103" i="10"/>
  <c r="CS103" i="10"/>
  <c r="DU103" i="10" s="1"/>
  <c r="DK103" i="10"/>
  <c r="DC103" i="10"/>
  <c r="EE103" i="10" s="1"/>
  <c r="CU103" i="10"/>
  <c r="CM103" i="10"/>
  <c r="BI100" i="10"/>
  <c r="BU100" i="10"/>
  <c r="CE100" i="10"/>
  <c r="BO100" i="10"/>
  <c r="CB101" i="10"/>
  <c r="BT101" i="10"/>
  <c r="BL101" i="10"/>
  <c r="CD101" i="10"/>
  <c r="BV101" i="10"/>
  <c r="BN101" i="10"/>
  <c r="CG100" i="10"/>
  <c r="BQ100" i="10"/>
  <c r="CA100" i="10"/>
  <c r="BK100" i="10"/>
  <c r="DE103" i="10"/>
  <c r="CW103" i="10"/>
  <c r="CO103" i="10"/>
  <c r="DG103" i="10"/>
  <c r="EI103" i="10" s="1"/>
  <c r="CY103" i="10"/>
  <c r="CQ103" i="10"/>
  <c r="DS103" i="10" s="1"/>
  <c r="CC100" i="10"/>
  <c r="BM100" i="10"/>
  <c r="BW100" i="10"/>
  <c r="CF101" i="10"/>
  <c r="BX101" i="10"/>
  <c r="BP101" i="10"/>
  <c r="CH101" i="10"/>
  <c r="BZ101" i="10"/>
  <c r="BR101" i="10"/>
  <c r="BJ101" i="10"/>
  <c r="BY100" i="10"/>
  <c r="CJ102" i="10"/>
  <c r="DD104" i="10"/>
  <c r="CV104" i="10"/>
  <c r="DK104" i="10"/>
  <c r="EM104" i="10" s="1"/>
  <c r="DC104" i="10"/>
  <c r="EE104" i="10" s="1"/>
  <c r="CU104" i="10"/>
  <c r="DI104" i="10"/>
  <c r="DE104" i="10"/>
  <c r="DH104" i="10"/>
  <c r="CZ104" i="10"/>
  <c r="CR104" i="10"/>
  <c r="CN104" i="10"/>
  <c r="DG104" i="10"/>
  <c r="CY104" i="10"/>
  <c r="CQ104" i="10"/>
  <c r="CM104" i="10"/>
  <c r="CX104" i="10"/>
  <c r="DA104" i="10"/>
  <c r="DJ104" i="10"/>
  <c r="CT104" i="10"/>
  <c r="CW104" i="10"/>
  <c r="DY104" i="10" s="1"/>
  <c r="CJ156" i="10"/>
  <c r="CT156" i="10" s="1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AG37" i="8"/>
  <c r="AH37" i="8"/>
  <c r="AI37" i="8"/>
  <c r="AJ37" i="8"/>
  <c r="AK37" i="8"/>
  <c r="AL37" i="8"/>
  <c r="AM37" i="8"/>
  <c r="AN37" i="8"/>
  <c r="AO37" i="8"/>
  <c r="AP37" i="8"/>
  <c r="AQ37" i="8"/>
  <c r="C331" i="7"/>
  <c r="C37" i="8"/>
  <c r="C35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AA27" i="8"/>
  <c r="AB27" i="8"/>
  <c r="AC27" i="8"/>
  <c r="AD27" i="8"/>
  <c r="AE27" i="8"/>
  <c r="AF27" i="8"/>
  <c r="AG27" i="8"/>
  <c r="AH27" i="8"/>
  <c r="AI27" i="8"/>
  <c r="AJ27" i="8"/>
  <c r="AK27" i="8"/>
  <c r="AL27" i="8"/>
  <c r="AM27" i="8"/>
  <c r="AN27" i="8"/>
  <c r="AO27" i="8"/>
  <c r="AP27" i="8"/>
  <c r="AQ27" i="8"/>
  <c r="C27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D404" i="7"/>
  <c r="E404" i="7" s="1"/>
  <c r="D369" i="7"/>
  <c r="E369" i="7" s="1"/>
  <c r="D334" i="7"/>
  <c r="E334" i="7" s="1"/>
  <c r="F334" i="7" s="1"/>
  <c r="G334" i="7" s="1"/>
  <c r="H334" i="7" s="1"/>
  <c r="I334" i="7" s="1"/>
  <c r="J334" i="7" s="1"/>
  <c r="K334" i="7" s="1"/>
  <c r="L334" i="7" s="1"/>
  <c r="M334" i="7" s="1"/>
  <c r="N334" i="7" s="1"/>
  <c r="O334" i="7" s="1"/>
  <c r="P334" i="7" s="1"/>
  <c r="Q334" i="7" s="1"/>
  <c r="R334" i="7" s="1"/>
  <c r="S334" i="7" s="1"/>
  <c r="T334" i="7" s="1"/>
  <c r="U334" i="7" s="1"/>
  <c r="V334" i="7" s="1"/>
  <c r="W334" i="7" s="1"/>
  <c r="X334" i="7" s="1"/>
  <c r="Y334" i="7" s="1"/>
  <c r="Z334" i="7" s="1"/>
  <c r="AA334" i="7" s="1"/>
  <c r="AB334" i="7" s="1"/>
  <c r="AC334" i="7" s="1"/>
  <c r="AD334" i="7" s="1"/>
  <c r="AE334" i="7" s="1"/>
  <c r="AF334" i="7" s="1"/>
  <c r="AG334" i="7" s="1"/>
  <c r="AH334" i="7" s="1"/>
  <c r="AI334" i="7" s="1"/>
  <c r="AJ334" i="7" s="1"/>
  <c r="AK334" i="7" s="1"/>
  <c r="AL334" i="7" s="1"/>
  <c r="AM334" i="7" s="1"/>
  <c r="AN334" i="7" s="1"/>
  <c r="AO334" i="7" s="1"/>
  <c r="AP334" i="7" s="1"/>
  <c r="AQ334" i="7" s="1"/>
  <c r="D299" i="7"/>
  <c r="E299" i="7" s="1"/>
  <c r="F299" i="7" s="1"/>
  <c r="G299" i="7" s="1"/>
  <c r="H299" i="7" s="1"/>
  <c r="I299" i="7" s="1"/>
  <c r="J299" i="7" s="1"/>
  <c r="K299" i="7" s="1"/>
  <c r="L299" i="7" s="1"/>
  <c r="M299" i="7" s="1"/>
  <c r="N299" i="7" s="1"/>
  <c r="O299" i="7" s="1"/>
  <c r="P299" i="7" s="1"/>
  <c r="Q299" i="7" s="1"/>
  <c r="R299" i="7" s="1"/>
  <c r="S299" i="7" s="1"/>
  <c r="T299" i="7" s="1"/>
  <c r="U299" i="7" s="1"/>
  <c r="V299" i="7" s="1"/>
  <c r="W299" i="7" s="1"/>
  <c r="X299" i="7" s="1"/>
  <c r="Y299" i="7" s="1"/>
  <c r="Z299" i="7" s="1"/>
  <c r="AA299" i="7" s="1"/>
  <c r="AB299" i="7" s="1"/>
  <c r="AC299" i="7" s="1"/>
  <c r="AD299" i="7" s="1"/>
  <c r="AE299" i="7" s="1"/>
  <c r="AF299" i="7" s="1"/>
  <c r="AG299" i="7" s="1"/>
  <c r="AH299" i="7" s="1"/>
  <c r="AI299" i="7" s="1"/>
  <c r="AJ299" i="7" s="1"/>
  <c r="AK299" i="7" s="1"/>
  <c r="AL299" i="7" s="1"/>
  <c r="AM299" i="7" s="1"/>
  <c r="AN299" i="7" s="1"/>
  <c r="AO299" i="7" s="1"/>
  <c r="AP299" i="7" s="1"/>
  <c r="AQ299" i="7" s="1"/>
  <c r="E3801" i="12" l="1"/>
  <c r="E2601" i="12"/>
  <c r="E3895" i="12"/>
  <c r="E2695" i="12"/>
  <c r="E3848" i="12"/>
  <c r="E2648" i="12"/>
  <c r="E3754" i="12"/>
  <c r="E2507" i="12"/>
  <c r="E2554" i="12"/>
  <c r="E4036" i="12"/>
  <c r="E2836" i="12"/>
  <c r="E4037" i="12"/>
  <c r="E2837" i="12"/>
  <c r="E3990" i="12"/>
  <c r="E2790" i="12"/>
  <c r="E1399" i="12"/>
  <c r="E199" i="12"/>
  <c r="E1446" i="12"/>
  <c r="E246" i="12"/>
  <c r="E1305" i="12"/>
  <c r="E105" i="12"/>
  <c r="E11" i="12"/>
  <c r="E1258" i="12"/>
  <c r="E58" i="12"/>
  <c r="E340" i="12"/>
  <c r="E1540" i="12"/>
  <c r="E1352" i="12"/>
  <c r="E152" i="12"/>
  <c r="E1541" i="12"/>
  <c r="E341" i="12"/>
  <c r="DU104" i="10"/>
  <c r="DT104" i="10"/>
  <c r="EK104" i="10"/>
  <c r="DN104" i="10"/>
  <c r="DS104" i="10"/>
  <c r="DZ104" i="10"/>
  <c r="DO103" i="10"/>
  <c r="DO104" i="10"/>
  <c r="EB103" i="10"/>
  <c r="EI104" i="10"/>
  <c r="EJ103" i="10"/>
  <c r="DR8" i="10"/>
  <c r="DT7" i="10"/>
  <c r="DV104" i="10"/>
  <c r="DP104" i="10"/>
  <c r="EA103" i="10"/>
  <c r="EC103" i="10"/>
  <c r="DR103" i="10"/>
  <c r="DY8" i="10"/>
  <c r="DQ8" i="10"/>
  <c r="EH8" i="10"/>
  <c r="EF7" i="10"/>
  <c r="DU7" i="10"/>
  <c r="EL104" i="10"/>
  <c r="DX104" i="10"/>
  <c r="DZ103" i="10"/>
  <c r="EE8" i="10"/>
  <c r="DP8" i="10"/>
  <c r="EM7" i="10"/>
  <c r="EL7" i="10"/>
  <c r="DN7" i="10"/>
  <c r="EK7" i="10"/>
  <c r="A7" i="10"/>
  <c r="EC104" i="10"/>
  <c r="EB104" i="10"/>
  <c r="EF104" i="10"/>
  <c r="DQ103" i="10"/>
  <c r="DX103" i="10"/>
  <c r="EH103" i="10"/>
  <c r="EI8" i="10"/>
  <c r="DV8" i="10"/>
  <c r="DT8" i="10"/>
  <c r="EJ7" i="10"/>
  <c r="EA7" i="10"/>
  <c r="DS7" i="10"/>
  <c r="EJ104" i="10"/>
  <c r="DY103" i="10"/>
  <c r="DP103" i="10"/>
  <c r="EM103" i="10"/>
  <c r="EL103" i="10"/>
  <c r="DN103" i="10"/>
  <c r="EK103" i="10"/>
  <c r="A103" i="10"/>
  <c r="DO8" i="10"/>
  <c r="DO7" i="10"/>
  <c r="DW7" i="10"/>
  <c r="DQ7" i="10"/>
  <c r="ED7" i="10"/>
  <c r="ED104" i="10"/>
  <c r="EG104" i="10"/>
  <c r="EG103" i="10"/>
  <c r="DW103" i="10"/>
  <c r="EF103" i="10"/>
  <c r="DV103" i="10"/>
  <c r="EA8" i="10"/>
  <c r="DZ8" i="10"/>
  <c r="EB8" i="10"/>
  <c r="EE7" i="10"/>
  <c r="DZ7" i="10"/>
  <c r="DR104" i="10"/>
  <c r="EI7" i="10"/>
  <c r="ED103" i="10"/>
  <c r="DN8" i="10"/>
  <c r="EL8" i="10"/>
  <c r="EK8" i="10"/>
  <c r="EM8" i="10"/>
  <c r="A8" i="10"/>
  <c r="A104" i="10"/>
  <c r="EH104" i="10"/>
  <c r="EA104" i="10"/>
  <c r="DW104" i="10"/>
  <c r="DT103" i="10"/>
  <c r="EC8" i="10"/>
  <c r="DS8" i="10"/>
  <c r="ED8" i="10"/>
  <c r="EJ8" i="10"/>
  <c r="DR7" i="10"/>
  <c r="DX7" i="10"/>
  <c r="DQ104" i="10"/>
  <c r="CL207" i="10"/>
  <c r="DJ207" i="10"/>
  <c r="CP207" i="10"/>
  <c r="DF207" i="10"/>
  <c r="CT207" i="10"/>
  <c r="CX207" i="10"/>
  <c r="CJ5" i="10"/>
  <c r="CL5" i="10" s="1"/>
  <c r="DJ6" i="10"/>
  <c r="CN6" i="10"/>
  <c r="CS6" i="10"/>
  <c r="DU6" i="10" s="1"/>
  <c r="DI6" i="10"/>
  <c r="DK6" i="10"/>
  <c r="CL6" i="10"/>
  <c r="DB6" i="10"/>
  <c r="ED6" i="10" s="1"/>
  <c r="CM6" i="10"/>
  <c r="CW6" i="10"/>
  <c r="CR6" i="10"/>
  <c r="DF6" i="10"/>
  <c r="EH6" i="10" s="1"/>
  <c r="CU6" i="10"/>
  <c r="DH6" i="10"/>
  <c r="DA6" i="10"/>
  <c r="CY6" i="10"/>
  <c r="EA6" i="10" s="1"/>
  <c r="CV6" i="10"/>
  <c r="CT6" i="10"/>
  <c r="DV6" i="10" s="1"/>
  <c r="DG6" i="10"/>
  <c r="CO6" i="10"/>
  <c r="DQ6" i="10" s="1"/>
  <c r="DE6" i="10"/>
  <c r="DC6" i="10"/>
  <c r="DD6" i="10"/>
  <c r="CX6" i="10"/>
  <c r="DZ6" i="10" s="1"/>
  <c r="CZ6" i="10"/>
  <c r="CQ6" i="10"/>
  <c r="CP6" i="10"/>
  <c r="DI9" i="10"/>
  <c r="CJ9" i="10"/>
  <c r="DA9" i="10" s="1"/>
  <c r="BM205" i="10"/>
  <c r="CC205" i="10"/>
  <c r="BW203" i="10"/>
  <c r="CH204" i="10"/>
  <c r="BY205" i="10"/>
  <c r="CB203" i="10"/>
  <c r="BO204" i="10"/>
  <c r="BS204" i="10"/>
  <c r="BK203" i="10"/>
  <c r="BJ204" i="10"/>
  <c r="BN204" i="10"/>
  <c r="DE207" i="10"/>
  <c r="CW207" i="10"/>
  <c r="DI207" i="10"/>
  <c r="CS207" i="10"/>
  <c r="DD207" i="10"/>
  <c r="CN207" i="10"/>
  <c r="DA207" i="10"/>
  <c r="CZ207" i="10"/>
  <c r="CQ207" i="10"/>
  <c r="DG207" i="10"/>
  <c r="DC207" i="10"/>
  <c r="CY207" i="10"/>
  <c r="DK207" i="10"/>
  <c r="CV207" i="10"/>
  <c r="CR207" i="10"/>
  <c r="DH207" i="10"/>
  <c r="CM207" i="10"/>
  <c r="CU207" i="10"/>
  <c r="BP202" i="10"/>
  <c r="BX202" i="10"/>
  <c r="DB207" i="10"/>
  <c r="BU205" i="10"/>
  <c r="BT203" i="10"/>
  <c r="CJ206" i="10"/>
  <c r="DF206" i="10" s="1"/>
  <c r="BI205" i="10"/>
  <c r="BV204" i="10"/>
  <c r="BQ205" i="10"/>
  <c r="CG205" i="10"/>
  <c r="BL205" i="10"/>
  <c r="BR204" i="10"/>
  <c r="CA203" i="10"/>
  <c r="CE204" i="10"/>
  <c r="CD204" i="10"/>
  <c r="CF202" i="10"/>
  <c r="BZ204" i="10"/>
  <c r="CP102" i="10"/>
  <c r="DF102" i="10"/>
  <c r="CN102" i="10"/>
  <c r="DD102" i="10"/>
  <c r="CT102" i="10"/>
  <c r="DJ102" i="10"/>
  <c r="CR102" i="10"/>
  <c r="DH102" i="10"/>
  <c r="CX102" i="10"/>
  <c r="CL102" i="10"/>
  <c r="CV102" i="10"/>
  <c r="DB102" i="10"/>
  <c r="CZ102" i="10"/>
  <c r="BJ100" i="10"/>
  <c r="DC101" i="10"/>
  <c r="BZ100" i="10"/>
  <c r="CS102" i="10"/>
  <c r="DI102" i="10"/>
  <c r="CY102" i="10"/>
  <c r="CO102" i="10"/>
  <c r="DE102" i="10"/>
  <c r="BY99" i="10"/>
  <c r="BR100" i="10"/>
  <c r="CH100" i="10"/>
  <c r="BX100" i="10"/>
  <c r="BW99" i="10"/>
  <c r="CC99" i="10"/>
  <c r="BQ99" i="10"/>
  <c r="CQ102" i="10"/>
  <c r="DG102" i="10"/>
  <c r="BT100" i="10"/>
  <c r="BO99" i="10"/>
  <c r="BU99" i="10"/>
  <c r="CJ101" i="10"/>
  <c r="DK101" i="10" s="1"/>
  <c r="CU102" i="10"/>
  <c r="DW102" i="10" s="1"/>
  <c r="DK102" i="10"/>
  <c r="DA102" i="10"/>
  <c r="BK99" i="10"/>
  <c r="CQ101" i="10"/>
  <c r="BN100" i="10"/>
  <c r="CD100" i="10"/>
  <c r="CW102" i="10"/>
  <c r="CM102" i="10"/>
  <c r="DC102" i="10"/>
  <c r="EE102" i="10" s="1"/>
  <c r="BP100" i="10"/>
  <c r="CF100" i="10"/>
  <c r="BM99" i="10"/>
  <c r="CA99" i="10"/>
  <c r="CG99" i="10"/>
  <c r="CY101" i="10"/>
  <c r="BV100" i="10"/>
  <c r="BL100" i="10"/>
  <c r="CB100" i="10"/>
  <c r="CE99" i="10"/>
  <c r="BI99" i="10"/>
  <c r="BS99" i="10"/>
  <c r="DJ156" i="10"/>
  <c r="DI156" i="10"/>
  <c r="CM156" i="10"/>
  <c r="DA156" i="10"/>
  <c r="CS156" i="10"/>
  <c r="CL156" i="10"/>
  <c r="CQ156" i="10"/>
  <c r="DF156" i="10"/>
  <c r="DK156" i="10"/>
  <c r="CR156" i="10"/>
  <c r="CN156" i="10"/>
  <c r="DD156" i="10"/>
  <c r="DH156" i="10"/>
  <c r="CZ156" i="10"/>
  <c r="CV156" i="10"/>
  <c r="DE156" i="10"/>
  <c r="CX156" i="10"/>
  <c r="DC156" i="10"/>
  <c r="CO156" i="10"/>
  <c r="CW156" i="10"/>
  <c r="CJ155" i="10"/>
  <c r="DI155" i="10" s="1"/>
  <c r="DB156" i="10"/>
  <c r="DG156" i="10"/>
  <c r="CP156" i="10"/>
  <c r="CU156" i="10"/>
  <c r="CY156" i="10"/>
  <c r="F404" i="7"/>
  <c r="G404" i="7" s="1"/>
  <c r="H404" i="7" s="1"/>
  <c r="I404" i="7" s="1"/>
  <c r="F369" i="7"/>
  <c r="G369" i="7" s="1"/>
  <c r="H369" i="7" s="1"/>
  <c r="I369" i="7" s="1"/>
  <c r="D134" i="7"/>
  <c r="E134" i="7" s="1"/>
  <c r="F134" i="7" s="1"/>
  <c r="G134" i="7" s="1"/>
  <c r="H134" i="7" s="1"/>
  <c r="I134" i="7" s="1"/>
  <c r="J134" i="7" s="1"/>
  <c r="K134" i="7" s="1"/>
  <c r="L134" i="7" s="1"/>
  <c r="M134" i="7" s="1"/>
  <c r="N134" i="7" s="1"/>
  <c r="O134" i="7" s="1"/>
  <c r="P134" i="7" s="1"/>
  <c r="Q134" i="7" s="1"/>
  <c r="R134" i="7" s="1"/>
  <c r="S134" i="7" s="1"/>
  <c r="T134" i="7" s="1"/>
  <c r="U134" i="7" s="1"/>
  <c r="V134" i="7" s="1"/>
  <c r="W134" i="7" s="1"/>
  <c r="X134" i="7" s="1"/>
  <c r="Y134" i="7" s="1"/>
  <c r="Z134" i="7" s="1"/>
  <c r="AA134" i="7" s="1"/>
  <c r="AB134" i="7" s="1"/>
  <c r="AC134" i="7" s="1"/>
  <c r="AD134" i="7" s="1"/>
  <c r="AE134" i="7" s="1"/>
  <c r="AF134" i="7" s="1"/>
  <c r="AG134" i="7" s="1"/>
  <c r="AH134" i="7" s="1"/>
  <c r="AI134" i="7" s="1"/>
  <c r="AJ134" i="7" s="1"/>
  <c r="AK134" i="7" s="1"/>
  <c r="AL134" i="7" s="1"/>
  <c r="AM134" i="7" s="1"/>
  <c r="AN134" i="7" s="1"/>
  <c r="AO134" i="7" s="1"/>
  <c r="AP134" i="7" s="1"/>
  <c r="AQ134" i="7" s="1"/>
  <c r="D99" i="7"/>
  <c r="E99" i="7" s="1"/>
  <c r="F99" i="7" s="1"/>
  <c r="G99" i="7" s="1"/>
  <c r="H99" i="7" s="1"/>
  <c r="I99" i="7" s="1"/>
  <c r="J99" i="7" s="1"/>
  <c r="K99" i="7" s="1"/>
  <c r="L99" i="7" s="1"/>
  <c r="M99" i="7" s="1"/>
  <c r="N99" i="7" s="1"/>
  <c r="O99" i="7" s="1"/>
  <c r="P99" i="7" s="1"/>
  <c r="Q99" i="7" s="1"/>
  <c r="R99" i="7" s="1"/>
  <c r="S99" i="7" s="1"/>
  <c r="T99" i="7" s="1"/>
  <c r="U99" i="7" s="1"/>
  <c r="V99" i="7" s="1"/>
  <c r="W99" i="7" s="1"/>
  <c r="X99" i="7" s="1"/>
  <c r="Y99" i="7" s="1"/>
  <c r="Z99" i="7" s="1"/>
  <c r="AA99" i="7" s="1"/>
  <c r="AB99" i="7" s="1"/>
  <c r="AC99" i="7" s="1"/>
  <c r="AD99" i="7" s="1"/>
  <c r="AE99" i="7" s="1"/>
  <c r="AF99" i="7" s="1"/>
  <c r="AG99" i="7" s="1"/>
  <c r="AH99" i="7" s="1"/>
  <c r="AI99" i="7" s="1"/>
  <c r="AJ99" i="7" s="1"/>
  <c r="AK99" i="7" s="1"/>
  <c r="AL99" i="7" s="1"/>
  <c r="AM99" i="7" s="1"/>
  <c r="AN99" i="7" s="1"/>
  <c r="AO99" i="7" s="1"/>
  <c r="AP99" i="7" s="1"/>
  <c r="AQ99" i="7" s="1"/>
  <c r="E64" i="7"/>
  <c r="F64" i="7" s="1"/>
  <c r="G64" i="7" s="1"/>
  <c r="H64" i="7" s="1"/>
  <c r="I64" i="7" s="1"/>
  <c r="J64" i="7" s="1"/>
  <c r="K64" i="7" s="1"/>
  <c r="L64" i="7" s="1"/>
  <c r="M64" i="7" s="1"/>
  <c r="N64" i="7" s="1"/>
  <c r="O64" i="7" s="1"/>
  <c r="P64" i="7" s="1"/>
  <c r="Q64" i="7" s="1"/>
  <c r="R64" i="7" s="1"/>
  <c r="S64" i="7" s="1"/>
  <c r="T64" i="7" s="1"/>
  <c r="U64" i="7" s="1"/>
  <c r="V64" i="7" s="1"/>
  <c r="W64" i="7" s="1"/>
  <c r="X64" i="7" s="1"/>
  <c r="Y64" i="7" s="1"/>
  <c r="Z64" i="7" s="1"/>
  <c r="AA64" i="7" s="1"/>
  <c r="AB64" i="7" s="1"/>
  <c r="AC64" i="7" s="1"/>
  <c r="AD64" i="7" s="1"/>
  <c r="AE64" i="7" s="1"/>
  <c r="AF64" i="7" s="1"/>
  <c r="AG64" i="7" s="1"/>
  <c r="AH64" i="7" s="1"/>
  <c r="AI64" i="7" s="1"/>
  <c r="AJ64" i="7" s="1"/>
  <c r="AK64" i="7" s="1"/>
  <c r="AL64" i="7" s="1"/>
  <c r="AM64" i="7" s="1"/>
  <c r="AN64" i="7" s="1"/>
  <c r="AO64" i="7" s="1"/>
  <c r="AP64" i="7" s="1"/>
  <c r="AQ64" i="7" s="1"/>
  <c r="D64" i="7"/>
  <c r="E2555" i="12" l="1"/>
  <c r="E3755" i="12"/>
  <c r="E2508" i="12"/>
  <c r="E3802" i="12"/>
  <c r="E2602" i="12"/>
  <c r="E2696" i="12"/>
  <c r="E3896" i="12"/>
  <c r="E3943" i="12"/>
  <c r="E2743" i="12"/>
  <c r="E3849" i="12"/>
  <c r="E2649" i="12"/>
  <c r="E4085" i="12"/>
  <c r="E2885" i="12"/>
  <c r="E4084" i="12"/>
  <c r="E2884" i="12"/>
  <c r="E4038" i="12"/>
  <c r="E2838" i="12"/>
  <c r="E1306" i="12"/>
  <c r="E106" i="12"/>
  <c r="E1589" i="12"/>
  <c r="E389" i="12"/>
  <c r="E12" i="12"/>
  <c r="E1259" i="12"/>
  <c r="E59" i="12"/>
  <c r="E1353" i="12"/>
  <c r="E153" i="12"/>
  <c r="E1400" i="12"/>
  <c r="E200" i="12"/>
  <c r="E1494" i="12"/>
  <c r="E294" i="12"/>
  <c r="E388" i="12"/>
  <c r="E1588" i="12"/>
  <c r="E1447" i="12"/>
  <c r="E247" i="12"/>
  <c r="CO101" i="10"/>
  <c r="CS101" i="10"/>
  <c r="DS102" i="10"/>
  <c r="CM101" i="10"/>
  <c r="DY102" i="10"/>
  <c r="EJ102" i="10"/>
  <c r="CJ100" i="10"/>
  <c r="DF100" i="10" s="1"/>
  <c r="EC102" i="10"/>
  <c r="C104" i="10"/>
  <c r="EG102" i="10"/>
  <c r="DS6" i="10"/>
  <c r="DY6" i="10"/>
  <c r="DO102" i="10"/>
  <c r="DQ102" i="10"/>
  <c r="EB102" i="10"/>
  <c r="DV102" i="10"/>
  <c r="EB6" i="10"/>
  <c r="DX6" i="10"/>
  <c r="DO6" i="10"/>
  <c r="C8" i="10"/>
  <c r="ED102" i="10"/>
  <c r="DP102" i="10"/>
  <c r="EF6" i="10"/>
  <c r="EC6" i="10"/>
  <c r="EK6" i="10"/>
  <c r="EM6" i="10"/>
  <c r="EL6" i="10"/>
  <c r="DN6" i="10"/>
  <c r="A6" i="10"/>
  <c r="C7" i="10"/>
  <c r="EA102" i="10"/>
  <c r="DG101" i="10"/>
  <c r="DU102" i="10"/>
  <c r="EL102" i="10"/>
  <c r="DN102" i="10"/>
  <c r="EK102" i="10"/>
  <c r="EM102" i="10"/>
  <c r="A102" i="10"/>
  <c r="EH102" i="10"/>
  <c r="EE6" i="10"/>
  <c r="EJ6" i="10"/>
  <c r="EF102" i="10"/>
  <c r="DX102" i="10"/>
  <c r="DE101" i="10"/>
  <c r="DI101" i="10"/>
  <c r="DZ102" i="10"/>
  <c r="DR102" i="10"/>
  <c r="CW9" i="10"/>
  <c r="EG6" i="10"/>
  <c r="DW6" i="10"/>
  <c r="EI102" i="10"/>
  <c r="DT102" i="10"/>
  <c r="DR6" i="10"/>
  <c r="EI6" i="10"/>
  <c r="DT6" i="10"/>
  <c r="DP6" i="10"/>
  <c r="C103" i="10"/>
  <c r="DL156" i="10"/>
  <c r="DK5" i="10"/>
  <c r="CV5" i="10"/>
  <c r="CO5" i="10"/>
  <c r="DE5" i="10"/>
  <c r="CT5" i="10"/>
  <c r="DJ5" i="10"/>
  <c r="CY5" i="10"/>
  <c r="DI5" i="10"/>
  <c r="CM5" i="10"/>
  <c r="CN5" i="10"/>
  <c r="DD5" i="10"/>
  <c r="CW5" i="10"/>
  <c r="DB5" i="10"/>
  <c r="CQ5" i="10"/>
  <c r="DG5" i="10"/>
  <c r="CR5" i="10"/>
  <c r="DH5" i="10"/>
  <c r="DA5" i="10"/>
  <c r="CP5" i="10"/>
  <c r="DF5" i="10"/>
  <c r="CU5" i="10"/>
  <c r="CZ5" i="10"/>
  <c r="CS5" i="10"/>
  <c r="CX5" i="10"/>
  <c r="DC5" i="10"/>
  <c r="CJ10" i="10"/>
  <c r="DJ9" i="10"/>
  <c r="DF9" i="10"/>
  <c r="EH9" i="10" s="1"/>
  <c r="DB9" i="10"/>
  <c r="EC9" i="10" s="1"/>
  <c r="CX9" i="10"/>
  <c r="CT9" i="10"/>
  <c r="CP9" i="10"/>
  <c r="CL9" i="10"/>
  <c r="CV9" i="10"/>
  <c r="DX9" i="10" s="1"/>
  <c r="DH9" i="10"/>
  <c r="CR9" i="10"/>
  <c r="DT9" i="10" s="1"/>
  <c r="DD9" i="10"/>
  <c r="CN9" i="10"/>
  <c r="CZ9" i="10"/>
  <c r="DK9" i="10"/>
  <c r="DG9" i="10"/>
  <c r="EI9" i="10" s="1"/>
  <c r="CQ9" i="10"/>
  <c r="DS9" i="10" s="1"/>
  <c r="CU9" i="10"/>
  <c r="CY9" i="10"/>
  <c r="EA9" i="10" s="1"/>
  <c r="DE9" i="10"/>
  <c r="CM9" i="10"/>
  <c r="CO9" i="10"/>
  <c r="DC9" i="10"/>
  <c r="EE9" i="10" s="1"/>
  <c r="CJ11" i="10"/>
  <c r="CS10" i="10"/>
  <c r="CS9" i="10"/>
  <c r="BZ203" i="10"/>
  <c r="CA202" i="10"/>
  <c r="BL204" i="10"/>
  <c r="BQ204" i="10"/>
  <c r="CJ205" i="10"/>
  <c r="CT205" i="10" s="1"/>
  <c r="BI204" i="10"/>
  <c r="BX201" i="10"/>
  <c r="BJ203" i="10"/>
  <c r="BS203" i="10"/>
  <c r="CB202" i="10"/>
  <c r="CH203" i="10"/>
  <c r="DF205" i="10"/>
  <c r="CC204" i="10"/>
  <c r="CD203" i="10"/>
  <c r="CO206" i="10"/>
  <c r="CT206" i="10"/>
  <c r="CL206" i="10"/>
  <c r="BU204" i="10"/>
  <c r="CX205" i="10"/>
  <c r="CE203" i="10"/>
  <c r="BR203" i="10"/>
  <c r="CG204" i="10"/>
  <c r="BV203" i="10"/>
  <c r="DA206" i="10"/>
  <c r="DI206" i="10"/>
  <c r="CS206" i="10"/>
  <c r="CW206" i="10"/>
  <c r="CZ206" i="10"/>
  <c r="DE206" i="10"/>
  <c r="DD206" i="10"/>
  <c r="CN206" i="10"/>
  <c r="CU206" i="10"/>
  <c r="CY206" i="10"/>
  <c r="CQ206" i="10"/>
  <c r="CM206" i="10"/>
  <c r="CV206" i="10"/>
  <c r="CR206" i="10"/>
  <c r="DK206" i="10"/>
  <c r="DC206" i="10"/>
  <c r="DG206" i="10"/>
  <c r="DH206" i="10"/>
  <c r="CX206" i="10"/>
  <c r="BN203" i="10"/>
  <c r="BK202" i="10"/>
  <c r="BO203" i="10"/>
  <c r="DB205" i="10"/>
  <c r="BY204" i="10"/>
  <c r="BW202" i="10"/>
  <c r="BM204" i="10"/>
  <c r="CF201" i="10"/>
  <c r="DJ206" i="10"/>
  <c r="BT202" i="10"/>
  <c r="BP201" i="10"/>
  <c r="DB206" i="10"/>
  <c r="CP206" i="10"/>
  <c r="BS98" i="10"/>
  <c r="DD100" i="10"/>
  <c r="BN99" i="10"/>
  <c r="BU98" i="10"/>
  <c r="CW100" i="10"/>
  <c r="BT99" i="10"/>
  <c r="BQ98" i="10"/>
  <c r="BW98" i="10"/>
  <c r="DK100" i="10"/>
  <c r="CH99" i="10"/>
  <c r="BY98" i="10"/>
  <c r="CE98" i="10"/>
  <c r="BL99" i="10"/>
  <c r="CG98" i="10"/>
  <c r="BM98" i="10"/>
  <c r="BP99" i="10"/>
  <c r="CW101" i="10"/>
  <c r="CM100" i="10"/>
  <c r="BJ99" i="10"/>
  <c r="CP100" i="10"/>
  <c r="CD99" i="10"/>
  <c r="BK98" i="10"/>
  <c r="BO98" i="10"/>
  <c r="CC98" i="10"/>
  <c r="BX99" i="10"/>
  <c r="CU100" i="10"/>
  <c r="BR99" i="10"/>
  <c r="BI98" i="10"/>
  <c r="CB99" i="10"/>
  <c r="BV99" i="10"/>
  <c r="CA98" i="10"/>
  <c r="CF99" i="10"/>
  <c r="CV101" i="10"/>
  <c r="CX101" i="10"/>
  <c r="CR101" i="10"/>
  <c r="CT101" i="10"/>
  <c r="DF101" i="10"/>
  <c r="CZ101" i="10"/>
  <c r="DB101" i="10"/>
  <c r="CN101" i="10"/>
  <c r="CL101" i="10"/>
  <c r="DH101" i="10"/>
  <c r="DJ101" i="10"/>
  <c r="DD101" i="10"/>
  <c r="CP101" i="10"/>
  <c r="DR101" i="10" s="1"/>
  <c r="CR100" i="10"/>
  <c r="DA101" i="10"/>
  <c r="CU101" i="10"/>
  <c r="BZ99" i="10"/>
  <c r="CP155" i="10"/>
  <c r="CM155" i="10"/>
  <c r="CS155" i="10"/>
  <c r="DC155" i="10"/>
  <c r="CQ155" i="10"/>
  <c r="CO155" i="10"/>
  <c r="CL155" i="10"/>
  <c r="CT155" i="10"/>
  <c r="CY155" i="10"/>
  <c r="DB155" i="10"/>
  <c r="CJ154" i="10"/>
  <c r="CO154" i="10" s="1"/>
  <c r="DH155" i="10"/>
  <c r="DD155" i="10"/>
  <c r="CR155" i="10"/>
  <c r="CV155" i="10"/>
  <c r="CZ155" i="10"/>
  <c r="CN155" i="10"/>
  <c r="DF155" i="10"/>
  <c r="DE155" i="10"/>
  <c r="CX155" i="10"/>
  <c r="DK155" i="10"/>
  <c r="DJ155" i="10"/>
  <c r="CU155" i="10"/>
  <c r="DG155" i="10"/>
  <c r="DA155" i="10"/>
  <c r="CW155" i="10"/>
  <c r="J404" i="7"/>
  <c r="J369" i="7"/>
  <c r="D30" i="7"/>
  <c r="E30" i="7" s="1"/>
  <c r="F30" i="7" s="1"/>
  <c r="G30" i="7" s="1"/>
  <c r="H30" i="7" s="1"/>
  <c r="I30" i="7" s="1"/>
  <c r="J30" i="7" s="1"/>
  <c r="K30" i="7" s="1"/>
  <c r="L30" i="7" s="1"/>
  <c r="M30" i="7" s="1"/>
  <c r="N30" i="7" s="1"/>
  <c r="O30" i="7" s="1"/>
  <c r="P30" i="7" s="1"/>
  <c r="Q30" i="7" s="1"/>
  <c r="R30" i="7" s="1"/>
  <c r="S30" i="7" s="1"/>
  <c r="T30" i="7" s="1"/>
  <c r="U30" i="7" s="1"/>
  <c r="V30" i="7" s="1"/>
  <c r="W30" i="7" s="1"/>
  <c r="X30" i="7" s="1"/>
  <c r="Y30" i="7" s="1"/>
  <c r="Z30" i="7" s="1"/>
  <c r="AA30" i="7" s="1"/>
  <c r="AB30" i="7" s="1"/>
  <c r="AC30" i="7" s="1"/>
  <c r="AD30" i="7" s="1"/>
  <c r="AE30" i="7" s="1"/>
  <c r="AF30" i="7" s="1"/>
  <c r="AG30" i="7" s="1"/>
  <c r="AH30" i="7" s="1"/>
  <c r="AI30" i="7" s="1"/>
  <c r="AJ30" i="7" s="1"/>
  <c r="AK30" i="7" s="1"/>
  <c r="AL30" i="7" s="1"/>
  <c r="AM30" i="7" s="1"/>
  <c r="AN30" i="7" s="1"/>
  <c r="AO30" i="7" s="1"/>
  <c r="AP30" i="7" s="1"/>
  <c r="AQ30" i="7" s="1"/>
  <c r="E2603" i="12" l="1"/>
  <c r="E3803" i="12"/>
  <c r="E3991" i="12"/>
  <c r="E2791" i="12"/>
  <c r="E3944" i="12"/>
  <c r="E2744" i="12"/>
  <c r="E3850" i="12"/>
  <c r="E2650" i="12"/>
  <c r="E3897" i="12"/>
  <c r="E2697" i="12"/>
  <c r="E3756" i="12"/>
  <c r="E2556" i="12"/>
  <c r="E2509" i="12"/>
  <c r="E4086" i="12"/>
  <c r="E2886" i="12"/>
  <c r="E4133" i="12"/>
  <c r="E2933" i="12"/>
  <c r="E4132" i="12"/>
  <c r="E2932" i="12"/>
  <c r="E1307" i="12"/>
  <c r="E107" i="12"/>
  <c r="E436" i="12"/>
  <c r="E1636" i="12"/>
  <c r="E1542" i="12"/>
  <c r="E342" i="12"/>
  <c r="E13" i="12"/>
  <c r="E1260" i="12"/>
  <c r="E60" i="12"/>
  <c r="E1637" i="12"/>
  <c r="E437" i="12"/>
  <c r="E1448" i="12"/>
  <c r="E248" i="12"/>
  <c r="E1354" i="12"/>
  <c r="E154" i="12"/>
  <c r="E1495" i="12"/>
  <c r="E295" i="12"/>
  <c r="E1401" i="12"/>
  <c r="E201" i="12"/>
  <c r="DP5" i="10"/>
  <c r="EC101" i="10"/>
  <c r="ED101" i="10"/>
  <c r="DI100" i="10"/>
  <c r="DG100" i="10"/>
  <c r="EH100" i="10" s="1"/>
  <c r="CT100" i="10"/>
  <c r="DV100" i="10" s="1"/>
  <c r="CO100" i="10"/>
  <c r="EC5" i="10"/>
  <c r="DX5" i="10"/>
  <c r="DJ100" i="10"/>
  <c r="EJ100" i="10" s="1"/>
  <c r="CX100" i="10"/>
  <c r="CV100" i="10"/>
  <c r="DT5" i="10"/>
  <c r="EK5" i="10"/>
  <c r="EH101" i="10"/>
  <c r="DA100" i="10"/>
  <c r="DH100" i="10"/>
  <c r="DS101" i="10"/>
  <c r="CY100" i="10"/>
  <c r="CS100" i="10"/>
  <c r="CQ100" i="10"/>
  <c r="DR100" i="10" s="1"/>
  <c r="DC100" i="10"/>
  <c r="DX101" i="10"/>
  <c r="DE100" i="10"/>
  <c r="EF100" i="10" s="1"/>
  <c r="DB100" i="10"/>
  <c r="CL100" i="10"/>
  <c r="CN100" i="10"/>
  <c r="CZ100" i="10"/>
  <c r="DO101" i="10"/>
  <c r="DT100" i="10"/>
  <c r="EB101" i="10"/>
  <c r="DW100" i="10"/>
  <c r="DY101" i="10"/>
  <c r="EL9" i="10"/>
  <c r="DN9" i="10"/>
  <c r="EM9" i="10"/>
  <c r="EK9" i="10"/>
  <c r="A9" i="10"/>
  <c r="EE5" i="10"/>
  <c r="EJ5" i="10"/>
  <c r="DL5" i="10"/>
  <c r="DO5" i="10"/>
  <c r="EI101" i="10"/>
  <c r="DU101" i="10"/>
  <c r="A5" i="10"/>
  <c r="DZ5" i="10"/>
  <c r="EF101" i="10"/>
  <c r="DV101" i="10"/>
  <c r="DQ9" i="10"/>
  <c r="EB9" i="10"/>
  <c r="DV9" i="10"/>
  <c r="DU5" i="10"/>
  <c r="EI5" i="10"/>
  <c r="EA5" i="10"/>
  <c r="EG101" i="10"/>
  <c r="DN5" i="10"/>
  <c r="DR9" i="10"/>
  <c r="DT101" i="10"/>
  <c r="DU100" i="10"/>
  <c r="DO9" i="10"/>
  <c r="DP9" i="10"/>
  <c r="DZ9" i="10"/>
  <c r="EB5" i="10"/>
  <c r="DS5" i="10"/>
  <c r="EE101" i="10"/>
  <c r="EL5" i="10"/>
  <c r="EJ101" i="10"/>
  <c r="DZ101" i="10"/>
  <c r="EG9" i="10"/>
  <c r="EF9" i="10"/>
  <c r="ED9" i="10"/>
  <c r="DW5" i="10"/>
  <c r="ED5" i="10"/>
  <c r="DV5" i="10"/>
  <c r="C6" i="10"/>
  <c r="EA101" i="10"/>
  <c r="DY5" i="10"/>
  <c r="EM101" i="10"/>
  <c r="EL101" i="10"/>
  <c r="DN101" i="10"/>
  <c r="EK101" i="10"/>
  <c r="A101" i="10"/>
  <c r="EM100" i="10"/>
  <c r="DN100" i="10"/>
  <c r="EH5" i="10"/>
  <c r="EG5" i="10"/>
  <c r="DQ101" i="10"/>
  <c r="C102" i="10"/>
  <c r="EM5" i="10"/>
  <c r="DW101" i="10"/>
  <c r="DP101" i="10"/>
  <c r="DU9" i="10"/>
  <c r="DW9" i="10"/>
  <c r="EJ9" i="10"/>
  <c r="DR5" i="10"/>
  <c r="EF5" i="10"/>
  <c r="DQ5" i="10"/>
  <c r="DY9" i="10"/>
  <c r="CP205" i="10"/>
  <c r="CL205" i="10"/>
  <c r="DF11" i="10"/>
  <c r="CZ11" i="10"/>
  <c r="CP11" i="10"/>
  <c r="DH11" i="10"/>
  <c r="CX11" i="10"/>
  <c r="CR11" i="10"/>
  <c r="DT11" i="10" s="1"/>
  <c r="DB11" i="10"/>
  <c r="CV11" i="10"/>
  <c r="DX11" i="10" s="1"/>
  <c r="CL11" i="10"/>
  <c r="CT11" i="10"/>
  <c r="DJ11" i="10"/>
  <c r="CN11" i="10"/>
  <c r="DD11" i="10"/>
  <c r="EF11" i="10" s="1"/>
  <c r="CQ11" i="10"/>
  <c r="DS11" i="10" s="1"/>
  <c r="DG11" i="10"/>
  <c r="CU11" i="10"/>
  <c r="DW11" i="10" s="1"/>
  <c r="DK11" i="10"/>
  <c r="DA11" i="10"/>
  <c r="DE11" i="10"/>
  <c r="CM11" i="10"/>
  <c r="DO11" i="10" s="1"/>
  <c r="DJ10" i="10"/>
  <c r="CZ10" i="10"/>
  <c r="EB10" i="10" s="1"/>
  <c r="DH10" i="10"/>
  <c r="DB10" i="10"/>
  <c r="ED10" i="10" s="1"/>
  <c r="DF10" i="10"/>
  <c r="CV10" i="10"/>
  <c r="CR10" i="10"/>
  <c r="CN10" i="10"/>
  <c r="DP10" i="10" s="1"/>
  <c r="DD10" i="10"/>
  <c r="CL10" i="10"/>
  <c r="CX10" i="10"/>
  <c r="CT10" i="10"/>
  <c r="CP10" i="10"/>
  <c r="CQ10" i="10"/>
  <c r="DG10" i="10"/>
  <c r="CU10" i="10"/>
  <c r="DW10" i="10" s="1"/>
  <c r="DK10" i="10"/>
  <c r="CY10" i="10"/>
  <c r="EA10" i="10" s="1"/>
  <c r="DC10" i="10"/>
  <c r="CM10" i="10"/>
  <c r="DO10" i="10" s="1"/>
  <c r="CO10" i="10"/>
  <c r="DE10" i="10"/>
  <c r="EG10" i="10" s="1"/>
  <c r="DI10" i="10"/>
  <c r="CS11" i="10"/>
  <c r="DU11" i="10" s="1"/>
  <c r="CY11" i="10"/>
  <c r="EA11" i="10" s="1"/>
  <c r="DC11" i="10"/>
  <c r="EE11" i="10" s="1"/>
  <c r="CW10" i="10"/>
  <c r="DI11" i="10"/>
  <c r="CO11" i="10"/>
  <c r="DA10" i="10"/>
  <c r="CW11" i="10"/>
  <c r="DY11" i="10" s="1"/>
  <c r="CF200" i="10"/>
  <c r="BV202" i="10"/>
  <c r="BR202" i="10"/>
  <c r="BL203" i="10"/>
  <c r="BM203" i="10"/>
  <c r="BP200" i="10"/>
  <c r="BK201" i="10"/>
  <c r="CG203" i="10"/>
  <c r="CE202" i="10"/>
  <c r="BS202" i="10"/>
  <c r="BX200" i="10"/>
  <c r="BQ203" i="10"/>
  <c r="BW201" i="10"/>
  <c r="BO202" i="10"/>
  <c r="BN202" i="10"/>
  <c r="DJ205" i="10"/>
  <c r="CC203" i="10"/>
  <c r="CB201" i="10"/>
  <c r="BJ202" i="10"/>
  <c r="BI203" i="10"/>
  <c r="CJ204" i="10"/>
  <c r="CL204" i="10" s="1"/>
  <c r="CA201" i="10"/>
  <c r="BT201" i="10"/>
  <c r="BY203" i="10"/>
  <c r="BU203" i="10"/>
  <c r="CD202" i="10"/>
  <c r="CH202" i="10"/>
  <c r="DI205" i="10"/>
  <c r="CS205" i="10"/>
  <c r="DA205" i="10"/>
  <c r="CW205" i="10"/>
  <c r="DE205" i="10"/>
  <c r="CZ205" i="10"/>
  <c r="DD205" i="10"/>
  <c r="CN205" i="10"/>
  <c r="CR205" i="10"/>
  <c r="CQ205" i="10"/>
  <c r="CY205" i="10"/>
  <c r="CU205" i="10"/>
  <c r="DH205" i="10"/>
  <c r="DK205" i="10"/>
  <c r="CV205" i="10"/>
  <c r="CM205" i="10"/>
  <c r="DC205" i="10"/>
  <c r="DG205" i="10"/>
  <c r="CO205" i="10"/>
  <c r="BZ202" i="10"/>
  <c r="CA97" i="10"/>
  <c r="CB98" i="10"/>
  <c r="CJ99" i="10"/>
  <c r="CM99" i="10" s="1"/>
  <c r="BJ98" i="10"/>
  <c r="CH98" i="10"/>
  <c r="BQ97" i="10"/>
  <c r="BR98" i="10"/>
  <c r="BK97" i="10"/>
  <c r="BL98" i="10"/>
  <c r="BU97" i="10"/>
  <c r="BV98" i="10"/>
  <c r="BI97" i="10"/>
  <c r="CC97" i="10"/>
  <c r="BM97" i="10"/>
  <c r="BY97" i="10"/>
  <c r="BW97" i="10"/>
  <c r="BT98" i="10"/>
  <c r="BN98" i="10"/>
  <c r="BS97" i="10"/>
  <c r="BZ98" i="10"/>
  <c r="CF98" i="10"/>
  <c r="BX98" i="10"/>
  <c r="BO97" i="10"/>
  <c r="CD98" i="10"/>
  <c r="BP98" i="10"/>
  <c r="CG97" i="10"/>
  <c r="CE97" i="10"/>
  <c r="DE154" i="10"/>
  <c r="CQ154" i="10"/>
  <c r="DB154" i="10"/>
  <c r="DA154" i="10"/>
  <c r="DG154" i="10"/>
  <c r="DC154" i="10"/>
  <c r="CW154" i="10"/>
  <c r="DI154" i="10"/>
  <c r="CY154" i="10"/>
  <c r="DJ154" i="10"/>
  <c r="CX154" i="10"/>
  <c r="CU154" i="10"/>
  <c r="DK154" i="10"/>
  <c r="CT154" i="10"/>
  <c r="CS154" i="10"/>
  <c r="CP154" i="10"/>
  <c r="CM154" i="10"/>
  <c r="DF154" i="10"/>
  <c r="CL154" i="10"/>
  <c r="CJ153" i="10"/>
  <c r="DB153" i="10" s="1"/>
  <c r="CN154" i="10"/>
  <c r="CR154" i="10"/>
  <c r="DD154" i="10"/>
  <c r="CZ154" i="10"/>
  <c r="DH154" i="10"/>
  <c r="CV154" i="10"/>
  <c r="K404" i="7"/>
  <c r="K369" i="7"/>
  <c r="C4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Z143" i="7"/>
  <c r="AA143" i="7"/>
  <c r="AB143" i="7"/>
  <c r="AC143" i="7"/>
  <c r="AD143" i="7"/>
  <c r="AE143" i="7"/>
  <c r="AF143" i="7"/>
  <c r="AG143" i="7"/>
  <c r="AH143" i="7"/>
  <c r="AI143" i="7"/>
  <c r="AJ143" i="7"/>
  <c r="AK143" i="7"/>
  <c r="AL143" i="7"/>
  <c r="AM143" i="7"/>
  <c r="AN143" i="7"/>
  <c r="AO143" i="7"/>
  <c r="AP143" i="7"/>
  <c r="AQ143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Z144" i="7"/>
  <c r="AA144" i="7"/>
  <c r="AB144" i="7"/>
  <c r="AC144" i="7"/>
  <c r="AD144" i="7"/>
  <c r="AE144" i="7"/>
  <c r="AF144" i="7"/>
  <c r="AG144" i="7"/>
  <c r="AH144" i="7"/>
  <c r="AI144" i="7"/>
  <c r="AJ144" i="7"/>
  <c r="AK144" i="7"/>
  <c r="AL144" i="7"/>
  <c r="AM144" i="7"/>
  <c r="AN144" i="7"/>
  <c r="AO144" i="7"/>
  <c r="AP144" i="7"/>
  <c r="AQ144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AF145" i="7"/>
  <c r="AG145" i="7"/>
  <c r="AH145" i="7"/>
  <c r="AI145" i="7"/>
  <c r="AJ145" i="7"/>
  <c r="AK145" i="7"/>
  <c r="AL145" i="7"/>
  <c r="AM145" i="7"/>
  <c r="AN145" i="7"/>
  <c r="AO145" i="7"/>
  <c r="AP145" i="7"/>
  <c r="AQ145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Z146" i="7"/>
  <c r="AA146" i="7"/>
  <c r="AB146" i="7"/>
  <c r="AC146" i="7"/>
  <c r="AD146" i="7"/>
  <c r="AE146" i="7"/>
  <c r="AF146" i="7"/>
  <c r="AG146" i="7"/>
  <c r="AH146" i="7"/>
  <c r="AI146" i="7"/>
  <c r="AJ146" i="7"/>
  <c r="AK146" i="7"/>
  <c r="AL146" i="7"/>
  <c r="AM146" i="7"/>
  <c r="AN146" i="7"/>
  <c r="AO146" i="7"/>
  <c r="AP146" i="7"/>
  <c r="AQ146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AJ147" i="7"/>
  <c r="AK147" i="7"/>
  <c r="AL147" i="7"/>
  <c r="AM147" i="7"/>
  <c r="AN147" i="7"/>
  <c r="AO147" i="7"/>
  <c r="AP147" i="7"/>
  <c r="AQ147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AD149" i="7"/>
  <c r="AE149" i="7"/>
  <c r="AF149" i="7"/>
  <c r="AG149" i="7"/>
  <c r="AH149" i="7"/>
  <c r="AI149" i="7"/>
  <c r="AJ149" i="7"/>
  <c r="AK149" i="7"/>
  <c r="AL149" i="7"/>
  <c r="AM149" i="7"/>
  <c r="AN149" i="7"/>
  <c r="AO149" i="7"/>
  <c r="AP149" i="7"/>
  <c r="AQ149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O150" i="7"/>
  <c r="AP150" i="7"/>
  <c r="AQ150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V151" i="7"/>
  <c r="W151" i="7"/>
  <c r="X151" i="7"/>
  <c r="Y151" i="7"/>
  <c r="Z151" i="7"/>
  <c r="AA151" i="7"/>
  <c r="AB151" i="7"/>
  <c r="AC151" i="7"/>
  <c r="AD151" i="7"/>
  <c r="AE151" i="7"/>
  <c r="AF151" i="7"/>
  <c r="AG151" i="7"/>
  <c r="AH151" i="7"/>
  <c r="AI151" i="7"/>
  <c r="AJ151" i="7"/>
  <c r="AK151" i="7"/>
  <c r="AL151" i="7"/>
  <c r="AM151" i="7"/>
  <c r="AN151" i="7"/>
  <c r="AO151" i="7"/>
  <c r="AP151" i="7"/>
  <c r="AQ151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AF153" i="7"/>
  <c r="AG153" i="7"/>
  <c r="AH153" i="7"/>
  <c r="AI153" i="7"/>
  <c r="AJ153" i="7"/>
  <c r="AK153" i="7"/>
  <c r="AL153" i="7"/>
  <c r="AM153" i="7"/>
  <c r="AN153" i="7"/>
  <c r="AO153" i="7"/>
  <c r="AP153" i="7"/>
  <c r="AQ153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AJ154" i="7"/>
  <c r="AK154" i="7"/>
  <c r="AL154" i="7"/>
  <c r="AM154" i="7"/>
  <c r="AN154" i="7"/>
  <c r="AO154" i="7"/>
  <c r="AP154" i="7"/>
  <c r="AQ154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Z155" i="7"/>
  <c r="AA155" i="7"/>
  <c r="AB155" i="7"/>
  <c r="AC155" i="7"/>
  <c r="AD155" i="7"/>
  <c r="AE155" i="7"/>
  <c r="AF155" i="7"/>
  <c r="AG155" i="7"/>
  <c r="AH155" i="7"/>
  <c r="AI155" i="7"/>
  <c r="AJ155" i="7"/>
  <c r="AK155" i="7"/>
  <c r="AL155" i="7"/>
  <c r="AM155" i="7"/>
  <c r="AN155" i="7"/>
  <c r="AO155" i="7"/>
  <c r="AP155" i="7"/>
  <c r="AQ155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AJ156" i="7"/>
  <c r="AK156" i="7"/>
  <c r="AL156" i="7"/>
  <c r="AM156" i="7"/>
  <c r="AN156" i="7"/>
  <c r="AO156" i="7"/>
  <c r="AP156" i="7"/>
  <c r="AQ156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AF157" i="7"/>
  <c r="AG157" i="7"/>
  <c r="AH157" i="7"/>
  <c r="AI157" i="7"/>
  <c r="AJ157" i="7"/>
  <c r="AK157" i="7"/>
  <c r="AL157" i="7"/>
  <c r="AM157" i="7"/>
  <c r="AN157" i="7"/>
  <c r="AO157" i="7"/>
  <c r="AP157" i="7"/>
  <c r="AQ157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AF158" i="7"/>
  <c r="AG158" i="7"/>
  <c r="AH158" i="7"/>
  <c r="AI158" i="7"/>
  <c r="AJ158" i="7"/>
  <c r="AK158" i="7"/>
  <c r="AL158" i="7"/>
  <c r="AM158" i="7"/>
  <c r="AN158" i="7"/>
  <c r="AO158" i="7"/>
  <c r="AP158" i="7"/>
  <c r="AQ158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AF159" i="7"/>
  <c r="AG159" i="7"/>
  <c r="AH159" i="7"/>
  <c r="AI159" i="7"/>
  <c r="AJ159" i="7"/>
  <c r="AK159" i="7"/>
  <c r="AL159" i="7"/>
  <c r="AM159" i="7"/>
  <c r="AN159" i="7"/>
  <c r="AO159" i="7"/>
  <c r="AP159" i="7"/>
  <c r="AQ159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AJ160" i="7"/>
  <c r="AK160" i="7"/>
  <c r="AL160" i="7"/>
  <c r="AM160" i="7"/>
  <c r="AN160" i="7"/>
  <c r="AO160" i="7"/>
  <c r="AP160" i="7"/>
  <c r="AQ160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Z161" i="7"/>
  <c r="AA161" i="7"/>
  <c r="AB161" i="7"/>
  <c r="AC161" i="7"/>
  <c r="AD161" i="7"/>
  <c r="AE161" i="7"/>
  <c r="AF161" i="7"/>
  <c r="AG161" i="7"/>
  <c r="AH161" i="7"/>
  <c r="AI161" i="7"/>
  <c r="AJ161" i="7"/>
  <c r="AK161" i="7"/>
  <c r="AL161" i="7"/>
  <c r="AM161" i="7"/>
  <c r="AN161" i="7"/>
  <c r="AO161" i="7"/>
  <c r="AP161" i="7"/>
  <c r="AQ161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AF162" i="7"/>
  <c r="AG162" i="7"/>
  <c r="AH162" i="7"/>
  <c r="AI162" i="7"/>
  <c r="AJ162" i="7"/>
  <c r="AK162" i="7"/>
  <c r="AL162" i="7"/>
  <c r="AM162" i="7"/>
  <c r="AN162" i="7"/>
  <c r="AO162" i="7"/>
  <c r="AP162" i="7"/>
  <c r="AQ162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Z163" i="7"/>
  <c r="AA163" i="7"/>
  <c r="AB163" i="7"/>
  <c r="AC163" i="7"/>
  <c r="AD163" i="7"/>
  <c r="AE163" i="7"/>
  <c r="AF163" i="7"/>
  <c r="AG163" i="7"/>
  <c r="AH163" i="7"/>
  <c r="AI163" i="7"/>
  <c r="AJ163" i="7"/>
  <c r="AK163" i="7"/>
  <c r="AL163" i="7"/>
  <c r="AM163" i="7"/>
  <c r="AN163" i="7"/>
  <c r="AO163" i="7"/>
  <c r="AP163" i="7"/>
  <c r="AQ163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Z164" i="7"/>
  <c r="AA164" i="7"/>
  <c r="AB164" i="7"/>
  <c r="AC164" i="7"/>
  <c r="AD164" i="7"/>
  <c r="AE164" i="7"/>
  <c r="AF164" i="7"/>
  <c r="AG164" i="7"/>
  <c r="AH164" i="7"/>
  <c r="AI164" i="7"/>
  <c r="AJ164" i="7"/>
  <c r="AK164" i="7"/>
  <c r="AL164" i="7"/>
  <c r="AM164" i="7"/>
  <c r="AN164" i="7"/>
  <c r="AO164" i="7"/>
  <c r="AP164" i="7"/>
  <c r="AQ164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Z165" i="7"/>
  <c r="AA165" i="7"/>
  <c r="AB165" i="7"/>
  <c r="AC165" i="7"/>
  <c r="AD165" i="7"/>
  <c r="AE165" i="7"/>
  <c r="AF165" i="7"/>
  <c r="AG165" i="7"/>
  <c r="AH165" i="7"/>
  <c r="AI165" i="7"/>
  <c r="AJ165" i="7"/>
  <c r="AK165" i="7"/>
  <c r="AL165" i="7"/>
  <c r="AM165" i="7"/>
  <c r="AN165" i="7"/>
  <c r="AO165" i="7"/>
  <c r="AP165" i="7"/>
  <c r="AQ165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AB166" i="7"/>
  <c r="AC166" i="7"/>
  <c r="AD166" i="7"/>
  <c r="AE166" i="7"/>
  <c r="AF166" i="7"/>
  <c r="AG166" i="7"/>
  <c r="AH166" i="7"/>
  <c r="AI166" i="7"/>
  <c r="AJ166" i="7"/>
  <c r="AK166" i="7"/>
  <c r="AL166" i="7"/>
  <c r="AM166" i="7"/>
  <c r="AN166" i="7"/>
  <c r="AO166" i="7"/>
  <c r="AP166" i="7"/>
  <c r="AQ166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AF167" i="7"/>
  <c r="AG167" i="7"/>
  <c r="AH167" i="7"/>
  <c r="AI167" i="7"/>
  <c r="AJ167" i="7"/>
  <c r="AK167" i="7"/>
  <c r="AL167" i="7"/>
  <c r="AM167" i="7"/>
  <c r="AN167" i="7"/>
  <c r="AO167" i="7"/>
  <c r="AP167" i="7"/>
  <c r="AQ167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AJ168" i="7"/>
  <c r="AK168" i="7"/>
  <c r="AL168" i="7"/>
  <c r="AM168" i="7"/>
  <c r="AN168" i="7"/>
  <c r="AO168" i="7"/>
  <c r="AP168" i="7"/>
  <c r="AQ168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AJ176" i="7"/>
  <c r="AK176" i="7"/>
  <c r="AL176" i="7"/>
  <c r="AM176" i="7"/>
  <c r="AN176" i="7"/>
  <c r="AO176" i="7"/>
  <c r="AP176" i="7"/>
  <c r="AQ176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AJ177" i="7"/>
  <c r="AK177" i="7"/>
  <c r="AL177" i="7"/>
  <c r="AM177" i="7"/>
  <c r="AN177" i="7"/>
  <c r="AO177" i="7"/>
  <c r="AP177" i="7"/>
  <c r="AQ177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K178" i="7"/>
  <c r="AL178" i="7"/>
  <c r="AM178" i="7"/>
  <c r="AN178" i="7"/>
  <c r="AO178" i="7"/>
  <c r="AP178" i="7"/>
  <c r="AQ178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K179" i="7"/>
  <c r="AL179" i="7"/>
  <c r="AM179" i="7"/>
  <c r="AN179" i="7"/>
  <c r="AO179" i="7"/>
  <c r="AP179" i="7"/>
  <c r="AQ179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K180" i="7"/>
  <c r="AL180" i="7"/>
  <c r="AM180" i="7"/>
  <c r="AN180" i="7"/>
  <c r="AO180" i="7"/>
  <c r="AP180" i="7"/>
  <c r="AQ180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AF181" i="7"/>
  <c r="AG181" i="7"/>
  <c r="AH181" i="7"/>
  <c r="AI181" i="7"/>
  <c r="AJ181" i="7"/>
  <c r="AK181" i="7"/>
  <c r="AL181" i="7"/>
  <c r="AM181" i="7"/>
  <c r="AN181" i="7"/>
  <c r="AO181" i="7"/>
  <c r="AP181" i="7"/>
  <c r="AQ181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K182" i="7"/>
  <c r="AL182" i="7"/>
  <c r="AM182" i="7"/>
  <c r="AN182" i="7"/>
  <c r="AO182" i="7"/>
  <c r="AP182" i="7"/>
  <c r="AQ182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K183" i="7"/>
  <c r="AL183" i="7"/>
  <c r="AM183" i="7"/>
  <c r="AN183" i="7"/>
  <c r="AO183" i="7"/>
  <c r="AP183" i="7"/>
  <c r="AQ183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K184" i="7"/>
  <c r="AL184" i="7"/>
  <c r="AM184" i="7"/>
  <c r="AN184" i="7"/>
  <c r="AO184" i="7"/>
  <c r="AP184" i="7"/>
  <c r="AQ184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K185" i="7"/>
  <c r="AL185" i="7"/>
  <c r="AM185" i="7"/>
  <c r="AN185" i="7"/>
  <c r="AO185" i="7"/>
  <c r="AP185" i="7"/>
  <c r="AQ185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AF186" i="7"/>
  <c r="AG186" i="7"/>
  <c r="AH186" i="7"/>
  <c r="AI186" i="7"/>
  <c r="AJ186" i="7"/>
  <c r="AK186" i="7"/>
  <c r="AL186" i="7"/>
  <c r="AM186" i="7"/>
  <c r="AN186" i="7"/>
  <c r="AO186" i="7"/>
  <c r="AP186" i="7"/>
  <c r="AQ186" i="7"/>
  <c r="C187" i="7"/>
  <c r="D187" i="7"/>
  <c r="E187" i="7"/>
  <c r="F187" i="7"/>
  <c r="G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AJ187" i="7"/>
  <c r="AK187" i="7"/>
  <c r="AL187" i="7"/>
  <c r="AM187" i="7"/>
  <c r="AN187" i="7"/>
  <c r="AO187" i="7"/>
  <c r="AP187" i="7"/>
  <c r="AQ187" i="7"/>
  <c r="C188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K188" i="7"/>
  <c r="AL188" i="7"/>
  <c r="AM188" i="7"/>
  <c r="AN188" i="7"/>
  <c r="AO188" i="7"/>
  <c r="AP188" i="7"/>
  <c r="AQ188" i="7"/>
  <c r="C189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K189" i="7"/>
  <c r="AL189" i="7"/>
  <c r="AM189" i="7"/>
  <c r="AN189" i="7"/>
  <c r="AO189" i="7"/>
  <c r="AP189" i="7"/>
  <c r="AQ189" i="7"/>
  <c r="C190" i="7"/>
  <c r="D190" i="7"/>
  <c r="E190" i="7"/>
  <c r="F190" i="7"/>
  <c r="G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K190" i="7"/>
  <c r="AL190" i="7"/>
  <c r="AM190" i="7"/>
  <c r="AN190" i="7"/>
  <c r="AO190" i="7"/>
  <c r="AP190" i="7"/>
  <c r="AQ190" i="7"/>
  <c r="C191" i="7"/>
  <c r="D191" i="7"/>
  <c r="E191" i="7"/>
  <c r="F191" i="7"/>
  <c r="G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K191" i="7"/>
  <c r="AL191" i="7"/>
  <c r="AM191" i="7"/>
  <c r="AN191" i="7"/>
  <c r="AO191" i="7"/>
  <c r="AP191" i="7"/>
  <c r="AQ191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AJ192" i="7"/>
  <c r="AK192" i="7"/>
  <c r="AL192" i="7"/>
  <c r="AM192" i="7"/>
  <c r="AN192" i="7"/>
  <c r="AO192" i="7"/>
  <c r="AP192" i="7"/>
  <c r="AQ192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K193" i="7"/>
  <c r="AL193" i="7"/>
  <c r="AM193" i="7"/>
  <c r="AN193" i="7"/>
  <c r="AO193" i="7"/>
  <c r="AP193" i="7"/>
  <c r="AQ193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AJ194" i="7"/>
  <c r="AK194" i="7"/>
  <c r="AL194" i="7"/>
  <c r="AM194" i="7"/>
  <c r="AN194" i="7"/>
  <c r="AO194" i="7"/>
  <c r="AP194" i="7"/>
  <c r="AQ194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K195" i="7"/>
  <c r="AL195" i="7"/>
  <c r="AM195" i="7"/>
  <c r="AN195" i="7"/>
  <c r="AO195" i="7"/>
  <c r="AP195" i="7"/>
  <c r="AQ195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AJ196" i="7"/>
  <c r="AK196" i="7"/>
  <c r="AL196" i="7"/>
  <c r="AM196" i="7"/>
  <c r="AN196" i="7"/>
  <c r="AO196" i="7"/>
  <c r="AP196" i="7"/>
  <c r="AQ196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K197" i="7"/>
  <c r="AL197" i="7"/>
  <c r="AM197" i="7"/>
  <c r="AN197" i="7"/>
  <c r="AO197" i="7"/>
  <c r="AP197" i="7"/>
  <c r="AQ197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K198" i="7"/>
  <c r="AL198" i="7"/>
  <c r="AM198" i="7"/>
  <c r="AN198" i="7"/>
  <c r="AO198" i="7"/>
  <c r="AP198" i="7"/>
  <c r="AQ198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K199" i="7"/>
  <c r="AL199" i="7"/>
  <c r="AM199" i="7"/>
  <c r="AN199" i="7"/>
  <c r="AO199" i="7"/>
  <c r="AP199" i="7"/>
  <c r="AQ199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K200" i="7"/>
  <c r="AL200" i="7"/>
  <c r="AM200" i="7"/>
  <c r="AN200" i="7"/>
  <c r="AO200" i="7"/>
  <c r="AP200" i="7"/>
  <c r="AQ200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AF201" i="7"/>
  <c r="AG201" i="7"/>
  <c r="AH201" i="7"/>
  <c r="AI201" i="7"/>
  <c r="AJ201" i="7"/>
  <c r="AK201" i="7"/>
  <c r="AL201" i="7"/>
  <c r="AM201" i="7"/>
  <c r="AN201" i="7"/>
  <c r="AO201" i="7"/>
  <c r="AP201" i="7"/>
  <c r="AQ201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K210" i="7"/>
  <c r="AL210" i="7"/>
  <c r="AM210" i="7"/>
  <c r="AN210" i="7"/>
  <c r="AO210" i="7"/>
  <c r="AP210" i="7"/>
  <c r="AQ210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K211" i="7"/>
  <c r="AL211" i="7"/>
  <c r="AM211" i="7"/>
  <c r="AN211" i="7"/>
  <c r="AO211" i="7"/>
  <c r="AP211" i="7"/>
  <c r="AQ211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K212" i="7"/>
  <c r="AL212" i="7"/>
  <c r="AM212" i="7"/>
  <c r="AN212" i="7"/>
  <c r="AO212" i="7"/>
  <c r="AP212" i="7"/>
  <c r="AQ212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K213" i="7"/>
  <c r="AL213" i="7"/>
  <c r="AM213" i="7"/>
  <c r="AN213" i="7"/>
  <c r="AO213" i="7"/>
  <c r="AP213" i="7"/>
  <c r="AQ213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K214" i="7"/>
  <c r="AL214" i="7"/>
  <c r="AM214" i="7"/>
  <c r="AN214" i="7"/>
  <c r="AO214" i="7"/>
  <c r="AP214" i="7"/>
  <c r="AQ214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K215" i="7"/>
  <c r="AL215" i="7"/>
  <c r="AM215" i="7"/>
  <c r="AN215" i="7"/>
  <c r="AO215" i="7"/>
  <c r="AP215" i="7"/>
  <c r="AQ215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K216" i="7"/>
  <c r="AL216" i="7"/>
  <c r="AM216" i="7"/>
  <c r="AN216" i="7"/>
  <c r="AO216" i="7"/>
  <c r="AP216" i="7"/>
  <c r="AQ216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K217" i="7"/>
  <c r="AL217" i="7"/>
  <c r="AM217" i="7"/>
  <c r="AN217" i="7"/>
  <c r="AO217" i="7"/>
  <c r="AP217" i="7"/>
  <c r="AQ217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K218" i="7"/>
  <c r="AL218" i="7"/>
  <c r="AM218" i="7"/>
  <c r="AN218" i="7"/>
  <c r="AO218" i="7"/>
  <c r="AP218" i="7"/>
  <c r="AQ218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K219" i="7"/>
  <c r="AL219" i="7"/>
  <c r="AM219" i="7"/>
  <c r="AN219" i="7"/>
  <c r="AO219" i="7"/>
  <c r="AP219" i="7"/>
  <c r="AQ219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K220" i="7"/>
  <c r="AL220" i="7"/>
  <c r="AM220" i="7"/>
  <c r="AN220" i="7"/>
  <c r="AO220" i="7"/>
  <c r="AP220" i="7"/>
  <c r="AQ220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K221" i="7"/>
  <c r="AL221" i="7"/>
  <c r="AM221" i="7"/>
  <c r="AN221" i="7"/>
  <c r="AO221" i="7"/>
  <c r="AP221" i="7"/>
  <c r="AQ221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K222" i="7"/>
  <c r="AL222" i="7"/>
  <c r="AM222" i="7"/>
  <c r="AN222" i="7"/>
  <c r="AO222" i="7"/>
  <c r="AP222" i="7"/>
  <c r="AQ222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K223" i="7"/>
  <c r="AL223" i="7"/>
  <c r="AM223" i="7"/>
  <c r="AN223" i="7"/>
  <c r="AO223" i="7"/>
  <c r="AP223" i="7"/>
  <c r="AQ223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K224" i="7"/>
  <c r="AL224" i="7"/>
  <c r="AM224" i="7"/>
  <c r="AN224" i="7"/>
  <c r="AO224" i="7"/>
  <c r="AP224" i="7"/>
  <c r="AQ224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K225" i="7"/>
  <c r="AL225" i="7"/>
  <c r="AM225" i="7"/>
  <c r="AN225" i="7"/>
  <c r="AO225" i="7"/>
  <c r="AP225" i="7"/>
  <c r="AQ225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K226" i="7"/>
  <c r="AL226" i="7"/>
  <c r="AM226" i="7"/>
  <c r="AN226" i="7"/>
  <c r="AO226" i="7"/>
  <c r="AP226" i="7"/>
  <c r="AQ226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K227" i="7"/>
  <c r="AL227" i="7"/>
  <c r="AM227" i="7"/>
  <c r="AN227" i="7"/>
  <c r="AO227" i="7"/>
  <c r="AP227" i="7"/>
  <c r="AQ227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K228" i="7"/>
  <c r="AL228" i="7"/>
  <c r="AM228" i="7"/>
  <c r="AN228" i="7"/>
  <c r="AO228" i="7"/>
  <c r="AP228" i="7"/>
  <c r="AQ228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K229" i="7"/>
  <c r="AL229" i="7"/>
  <c r="AM229" i="7"/>
  <c r="AN229" i="7"/>
  <c r="AO229" i="7"/>
  <c r="AP229" i="7"/>
  <c r="AQ229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K230" i="7"/>
  <c r="AL230" i="7"/>
  <c r="AM230" i="7"/>
  <c r="AN230" i="7"/>
  <c r="AO230" i="7"/>
  <c r="AP230" i="7"/>
  <c r="AQ230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K231" i="7"/>
  <c r="AL231" i="7"/>
  <c r="AM231" i="7"/>
  <c r="AN231" i="7"/>
  <c r="AO231" i="7"/>
  <c r="AP231" i="7"/>
  <c r="AQ231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K232" i="7"/>
  <c r="AL232" i="7"/>
  <c r="AM232" i="7"/>
  <c r="AN232" i="7"/>
  <c r="AO232" i="7"/>
  <c r="AP232" i="7"/>
  <c r="AQ232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K233" i="7"/>
  <c r="AL233" i="7"/>
  <c r="AM233" i="7"/>
  <c r="AN233" i="7"/>
  <c r="AO233" i="7"/>
  <c r="AP233" i="7"/>
  <c r="AQ233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K234" i="7"/>
  <c r="AL234" i="7"/>
  <c r="AM234" i="7"/>
  <c r="AN234" i="7"/>
  <c r="AO234" i="7"/>
  <c r="AP234" i="7"/>
  <c r="AQ234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K235" i="7"/>
  <c r="AL235" i="7"/>
  <c r="AM235" i="7"/>
  <c r="AN235" i="7"/>
  <c r="AO235" i="7"/>
  <c r="AP235" i="7"/>
  <c r="AQ235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K241" i="7"/>
  <c r="AL241" i="7"/>
  <c r="AM241" i="7"/>
  <c r="AN241" i="7"/>
  <c r="AO241" i="7"/>
  <c r="AP241" i="7"/>
  <c r="AQ241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K242" i="7"/>
  <c r="AL242" i="7"/>
  <c r="AM242" i="7"/>
  <c r="AN242" i="7"/>
  <c r="AO242" i="7"/>
  <c r="AP242" i="7"/>
  <c r="AQ242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K243" i="7"/>
  <c r="AL243" i="7"/>
  <c r="AM243" i="7"/>
  <c r="AN243" i="7"/>
  <c r="AO243" i="7"/>
  <c r="AP243" i="7"/>
  <c r="AQ243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K244" i="7"/>
  <c r="AL244" i="7"/>
  <c r="AM244" i="7"/>
  <c r="AN244" i="7"/>
  <c r="AO244" i="7"/>
  <c r="AP244" i="7"/>
  <c r="AQ244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K245" i="7"/>
  <c r="AL245" i="7"/>
  <c r="AM245" i="7"/>
  <c r="AN245" i="7"/>
  <c r="AO245" i="7"/>
  <c r="AP245" i="7"/>
  <c r="AQ245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K246" i="7"/>
  <c r="AL246" i="7"/>
  <c r="AM246" i="7"/>
  <c r="AN246" i="7"/>
  <c r="AO246" i="7"/>
  <c r="AP246" i="7"/>
  <c r="AQ246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K247" i="7"/>
  <c r="AL247" i="7"/>
  <c r="AM247" i="7"/>
  <c r="AN247" i="7"/>
  <c r="AO247" i="7"/>
  <c r="AP247" i="7"/>
  <c r="AQ247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K248" i="7"/>
  <c r="AL248" i="7"/>
  <c r="AM248" i="7"/>
  <c r="AN248" i="7"/>
  <c r="AO248" i="7"/>
  <c r="AP248" i="7"/>
  <c r="AQ248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K249" i="7"/>
  <c r="AL249" i="7"/>
  <c r="AM249" i="7"/>
  <c r="AN249" i="7"/>
  <c r="AO249" i="7"/>
  <c r="AP249" i="7"/>
  <c r="AQ249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K250" i="7"/>
  <c r="AL250" i="7"/>
  <c r="AM250" i="7"/>
  <c r="AN250" i="7"/>
  <c r="AO250" i="7"/>
  <c r="AP250" i="7"/>
  <c r="AQ250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K251" i="7"/>
  <c r="AL251" i="7"/>
  <c r="AM251" i="7"/>
  <c r="AN251" i="7"/>
  <c r="AO251" i="7"/>
  <c r="AP251" i="7"/>
  <c r="AQ251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K252" i="7"/>
  <c r="AL252" i="7"/>
  <c r="AM252" i="7"/>
  <c r="AN252" i="7"/>
  <c r="AO252" i="7"/>
  <c r="AP252" i="7"/>
  <c r="AQ252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K253" i="7"/>
  <c r="AL253" i="7"/>
  <c r="AM253" i="7"/>
  <c r="AN253" i="7"/>
  <c r="AO253" i="7"/>
  <c r="AP253" i="7"/>
  <c r="AQ253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K254" i="7"/>
  <c r="AL254" i="7"/>
  <c r="AM254" i="7"/>
  <c r="AN254" i="7"/>
  <c r="AO254" i="7"/>
  <c r="AP254" i="7"/>
  <c r="AQ254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K255" i="7"/>
  <c r="AL255" i="7"/>
  <c r="AM255" i="7"/>
  <c r="AN255" i="7"/>
  <c r="AO255" i="7"/>
  <c r="AP255" i="7"/>
  <c r="AQ255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K256" i="7"/>
  <c r="AL256" i="7"/>
  <c r="AM256" i="7"/>
  <c r="AN256" i="7"/>
  <c r="AO256" i="7"/>
  <c r="AP256" i="7"/>
  <c r="AQ256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K257" i="7"/>
  <c r="AL257" i="7"/>
  <c r="AM257" i="7"/>
  <c r="AN257" i="7"/>
  <c r="AO257" i="7"/>
  <c r="AP257" i="7"/>
  <c r="AQ257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K258" i="7"/>
  <c r="AL258" i="7"/>
  <c r="AM258" i="7"/>
  <c r="AN258" i="7"/>
  <c r="AO258" i="7"/>
  <c r="AP258" i="7"/>
  <c r="AQ258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K259" i="7"/>
  <c r="AL259" i="7"/>
  <c r="AM259" i="7"/>
  <c r="AN259" i="7"/>
  <c r="AO259" i="7"/>
  <c r="AP259" i="7"/>
  <c r="AQ259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K260" i="7"/>
  <c r="AL260" i="7"/>
  <c r="AM260" i="7"/>
  <c r="AN260" i="7"/>
  <c r="AO260" i="7"/>
  <c r="AP260" i="7"/>
  <c r="AQ260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K261" i="7"/>
  <c r="AL261" i="7"/>
  <c r="AM261" i="7"/>
  <c r="AN261" i="7"/>
  <c r="AO261" i="7"/>
  <c r="AP261" i="7"/>
  <c r="AQ261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AF262" i="7"/>
  <c r="AG262" i="7"/>
  <c r="AH262" i="7"/>
  <c r="AI262" i="7"/>
  <c r="AJ262" i="7"/>
  <c r="AK262" i="7"/>
  <c r="AL262" i="7"/>
  <c r="AM262" i="7"/>
  <c r="AN262" i="7"/>
  <c r="AO262" i="7"/>
  <c r="AP262" i="7"/>
  <c r="AQ262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AF263" i="7"/>
  <c r="AG263" i="7"/>
  <c r="AH263" i="7"/>
  <c r="AI263" i="7"/>
  <c r="AJ263" i="7"/>
  <c r="AK263" i="7"/>
  <c r="AL263" i="7"/>
  <c r="AM263" i="7"/>
  <c r="AN263" i="7"/>
  <c r="AO263" i="7"/>
  <c r="AP263" i="7"/>
  <c r="AQ263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AB264" i="7"/>
  <c r="AC264" i="7"/>
  <c r="AD264" i="7"/>
  <c r="AE264" i="7"/>
  <c r="AF264" i="7"/>
  <c r="AG264" i="7"/>
  <c r="AH264" i="7"/>
  <c r="AI264" i="7"/>
  <c r="AJ264" i="7"/>
  <c r="AK264" i="7"/>
  <c r="AL264" i="7"/>
  <c r="AM264" i="7"/>
  <c r="AN264" i="7"/>
  <c r="AO264" i="7"/>
  <c r="AP264" i="7"/>
  <c r="AQ264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AJ265" i="7"/>
  <c r="AK265" i="7"/>
  <c r="AL265" i="7"/>
  <c r="AM265" i="7"/>
  <c r="AN265" i="7"/>
  <c r="AO265" i="7"/>
  <c r="AP265" i="7"/>
  <c r="AQ265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AF266" i="7"/>
  <c r="AG266" i="7"/>
  <c r="AH266" i="7"/>
  <c r="AI266" i="7"/>
  <c r="AJ266" i="7"/>
  <c r="AK266" i="7"/>
  <c r="AL266" i="7"/>
  <c r="AM266" i="7"/>
  <c r="AN266" i="7"/>
  <c r="AO266" i="7"/>
  <c r="AP266" i="7"/>
  <c r="AQ266" i="7"/>
  <c r="AQ133" i="7"/>
  <c r="AP133" i="7"/>
  <c r="AO133" i="7"/>
  <c r="AN133" i="7"/>
  <c r="AM133" i="7"/>
  <c r="AL133" i="7"/>
  <c r="AL403" i="7" s="1"/>
  <c r="AK133" i="7"/>
  <c r="AJ133" i="7"/>
  <c r="AI133" i="7"/>
  <c r="AH133" i="7"/>
  <c r="AG133" i="7"/>
  <c r="AF133" i="7"/>
  <c r="AE133" i="7"/>
  <c r="AD133" i="7"/>
  <c r="AD403" i="7" s="1"/>
  <c r="AC133" i="7"/>
  <c r="AB133" i="7"/>
  <c r="AA133" i="7"/>
  <c r="AA403" i="7" s="1"/>
  <c r="Z133" i="7"/>
  <c r="Y133" i="7"/>
  <c r="X133" i="7"/>
  <c r="W133" i="7"/>
  <c r="V133" i="7"/>
  <c r="V403" i="7" s="1"/>
  <c r="U133" i="7"/>
  <c r="T133" i="7"/>
  <c r="S133" i="7"/>
  <c r="S403" i="7" s="1"/>
  <c r="R133" i="7"/>
  <c r="Q133" i="7"/>
  <c r="P133" i="7"/>
  <c r="O133" i="7"/>
  <c r="O403" i="7" s="1"/>
  <c r="N133" i="7"/>
  <c r="N403" i="7" s="1"/>
  <c r="M133" i="7"/>
  <c r="L133" i="7"/>
  <c r="K133" i="7"/>
  <c r="K403" i="7" s="1"/>
  <c r="J133" i="7"/>
  <c r="I133" i="7"/>
  <c r="H133" i="7"/>
  <c r="G133" i="7"/>
  <c r="G403" i="7" s="1"/>
  <c r="F133" i="7"/>
  <c r="F403" i="7" s="1"/>
  <c r="E133" i="7"/>
  <c r="D133" i="7"/>
  <c r="C133" i="7"/>
  <c r="C403" i="7" s="1"/>
  <c r="AQ132" i="7"/>
  <c r="AP132" i="7"/>
  <c r="AO132" i="7"/>
  <c r="AN132" i="7"/>
  <c r="AN402" i="7" s="1"/>
  <c r="AM132" i="7"/>
  <c r="AM402" i="7" s="1"/>
  <c r="AL132" i="7"/>
  <c r="AK132" i="7"/>
  <c r="AJ132" i="7"/>
  <c r="AJ402" i="7" s="1"/>
  <c r="AI132" i="7"/>
  <c r="AH132" i="7"/>
  <c r="AG132" i="7"/>
  <c r="AF132" i="7"/>
  <c r="AF402" i="7" s="1"/>
  <c r="AE132" i="7"/>
  <c r="AE402" i="7" s="1"/>
  <c r="AD132" i="7"/>
  <c r="AC132" i="7"/>
  <c r="AB132" i="7"/>
  <c r="AB402" i="7" s="1"/>
  <c r="AA132" i="7"/>
  <c r="Z132" i="7"/>
  <c r="Y132" i="7"/>
  <c r="X132" i="7"/>
  <c r="X402" i="7" s="1"/>
  <c r="W132" i="7"/>
  <c r="W402" i="7" s="1"/>
  <c r="V132" i="7"/>
  <c r="U132" i="7"/>
  <c r="T132" i="7"/>
  <c r="T402" i="7" s="1"/>
  <c r="S132" i="7"/>
  <c r="R132" i="7"/>
  <c r="Q132" i="7"/>
  <c r="P132" i="7"/>
  <c r="P402" i="7" s="1"/>
  <c r="O132" i="7"/>
  <c r="O402" i="7" s="1"/>
  <c r="N132" i="7"/>
  <c r="M132" i="7"/>
  <c r="L132" i="7"/>
  <c r="L402" i="7" s="1"/>
  <c r="K132" i="7"/>
  <c r="J132" i="7"/>
  <c r="I132" i="7"/>
  <c r="H132" i="7"/>
  <c r="H402" i="7" s="1"/>
  <c r="G132" i="7"/>
  <c r="G402" i="7" s="1"/>
  <c r="F132" i="7"/>
  <c r="E132" i="7"/>
  <c r="D132" i="7"/>
  <c r="D402" i="7" s="1"/>
  <c r="C132" i="7"/>
  <c r="AQ131" i="7"/>
  <c r="AP131" i="7"/>
  <c r="AO131" i="7"/>
  <c r="AO401" i="7" s="1"/>
  <c r="AN131" i="7"/>
  <c r="AN401" i="7" s="1"/>
  <c r="AM131" i="7"/>
  <c r="AL131" i="7"/>
  <c r="AK131" i="7"/>
  <c r="AK401" i="7" s="1"/>
  <c r="AJ131" i="7"/>
  <c r="AI131" i="7"/>
  <c r="AH131" i="7"/>
  <c r="AG131" i="7"/>
  <c r="AG401" i="7" s="1"/>
  <c r="AF131" i="7"/>
  <c r="AF401" i="7" s="1"/>
  <c r="AE131" i="7"/>
  <c r="AD131" i="7"/>
  <c r="AC131" i="7"/>
  <c r="AC401" i="7" s="1"/>
  <c r="AB131" i="7"/>
  <c r="AA131" i="7"/>
  <c r="Z131" i="7"/>
  <c r="Y131" i="7"/>
  <c r="Y401" i="7" s="1"/>
  <c r="X131" i="7"/>
  <c r="X401" i="7" s="1"/>
  <c r="W131" i="7"/>
  <c r="V131" i="7"/>
  <c r="U131" i="7"/>
  <c r="U401" i="7" s="1"/>
  <c r="T131" i="7"/>
  <c r="S131" i="7"/>
  <c r="R131" i="7"/>
  <c r="Q131" i="7"/>
  <c r="Q401" i="7" s="1"/>
  <c r="P131" i="7"/>
  <c r="P401" i="7" s="1"/>
  <c r="O131" i="7"/>
  <c r="N131" i="7"/>
  <c r="M131" i="7"/>
  <c r="M401" i="7" s="1"/>
  <c r="L131" i="7"/>
  <c r="K131" i="7"/>
  <c r="J131" i="7"/>
  <c r="I131" i="7"/>
  <c r="I401" i="7" s="1"/>
  <c r="H131" i="7"/>
  <c r="H401" i="7" s="1"/>
  <c r="G131" i="7"/>
  <c r="F131" i="7"/>
  <c r="E131" i="7"/>
  <c r="E401" i="7" s="1"/>
  <c r="D131" i="7"/>
  <c r="C131" i="7"/>
  <c r="C401" i="7" s="1"/>
  <c r="AQ130" i="7"/>
  <c r="AP130" i="7"/>
  <c r="AP400" i="7" s="1"/>
  <c r="AO130" i="7"/>
  <c r="AO400" i="7" s="1"/>
  <c r="AN130" i="7"/>
  <c r="AM130" i="7"/>
  <c r="AL130" i="7"/>
  <c r="AL400" i="7" s="1"/>
  <c r="AK130" i="7"/>
  <c r="AJ130" i="7"/>
  <c r="AI130" i="7"/>
  <c r="AH130" i="7"/>
  <c r="AH400" i="7" s="1"/>
  <c r="AG130" i="7"/>
  <c r="AG400" i="7" s="1"/>
  <c r="AF130" i="7"/>
  <c r="AE130" i="7"/>
  <c r="AD130" i="7"/>
  <c r="AD400" i="7" s="1"/>
  <c r="AC130" i="7"/>
  <c r="AB130" i="7"/>
  <c r="AA130" i="7"/>
  <c r="Z130" i="7"/>
  <c r="Z400" i="7" s="1"/>
  <c r="Y130" i="7"/>
  <c r="Y400" i="7" s="1"/>
  <c r="X130" i="7"/>
  <c r="W130" i="7"/>
  <c r="V130" i="7"/>
  <c r="V400" i="7" s="1"/>
  <c r="U130" i="7"/>
  <c r="T130" i="7"/>
  <c r="S130" i="7"/>
  <c r="R130" i="7"/>
  <c r="R400" i="7" s="1"/>
  <c r="Q130" i="7"/>
  <c r="Q400" i="7" s="1"/>
  <c r="P130" i="7"/>
  <c r="O130" i="7"/>
  <c r="N130" i="7"/>
  <c r="N400" i="7" s="1"/>
  <c r="M130" i="7"/>
  <c r="L130" i="7"/>
  <c r="K130" i="7"/>
  <c r="J130" i="7"/>
  <c r="J400" i="7" s="1"/>
  <c r="I130" i="7"/>
  <c r="I400" i="7" s="1"/>
  <c r="H130" i="7"/>
  <c r="G130" i="7"/>
  <c r="F130" i="7"/>
  <c r="F400" i="7" s="1"/>
  <c r="E130" i="7"/>
  <c r="D130" i="7"/>
  <c r="C130" i="7"/>
  <c r="AQ129" i="7"/>
  <c r="AQ399" i="7" s="1"/>
  <c r="AP129" i="7"/>
  <c r="AP399" i="7" s="1"/>
  <c r="AO129" i="7"/>
  <c r="AN129" i="7"/>
  <c r="AM129" i="7"/>
  <c r="AM399" i="7" s="1"/>
  <c r="AL129" i="7"/>
  <c r="AK129" i="7"/>
  <c r="AJ129" i="7"/>
  <c r="AI129" i="7"/>
  <c r="AI399" i="7" s="1"/>
  <c r="AH129" i="7"/>
  <c r="AH399" i="7" s="1"/>
  <c r="AG129" i="7"/>
  <c r="AF129" i="7"/>
  <c r="AE129" i="7"/>
  <c r="AE399" i="7" s="1"/>
  <c r="AD129" i="7"/>
  <c r="AC129" i="7"/>
  <c r="AB129" i="7"/>
  <c r="AA129" i="7"/>
  <c r="AA399" i="7" s="1"/>
  <c r="Z129" i="7"/>
  <c r="Z399" i="7" s="1"/>
  <c r="Y129" i="7"/>
  <c r="X129" i="7"/>
  <c r="X399" i="7" s="1"/>
  <c r="W129" i="7"/>
  <c r="W399" i="7" s="1"/>
  <c r="V129" i="7"/>
  <c r="U129" i="7"/>
  <c r="T129" i="7"/>
  <c r="T399" i="7" s="1"/>
  <c r="S129" i="7"/>
  <c r="S399" i="7" s="1"/>
  <c r="R129" i="7"/>
  <c r="R399" i="7" s="1"/>
  <c r="Q129" i="7"/>
  <c r="P129" i="7"/>
  <c r="P399" i="7" s="1"/>
  <c r="O129" i="7"/>
  <c r="O399" i="7" s="1"/>
  <c r="N129" i="7"/>
  <c r="M129" i="7"/>
  <c r="L129" i="7"/>
  <c r="L399" i="7" s="1"/>
  <c r="K129" i="7"/>
  <c r="K399" i="7" s="1"/>
  <c r="J129" i="7"/>
  <c r="J399" i="7" s="1"/>
  <c r="I129" i="7"/>
  <c r="H129" i="7"/>
  <c r="H399" i="7" s="1"/>
  <c r="G129" i="7"/>
  <c r="G399" i="7" s="1"/>
  <c r="F129" i="7"/>
  <c r="E129" i="7"/>
  <c r="D129" i="7"/>
  <c r="D399" i="7" s="1"/>
  <c r="C129" i="7"/>
  <c r="C399" i="7" s="1"/>
  <c r="AQ128" i="7"/>
  <c r="AQ398" i="7" s="1"/>
  <c r="AP128" i="7"/>
  <c r="AO128" i="7"/>
  <c r="AO398" i="7" s="1"/>
  <c r="AN128" i="7"/>
  <c r="AN398" i="7" s="1"/>
  <c r="AM128" i="7"/>
  <c r="AL128" i="7"/>
  <c r="AK128" i="7"/>
  <c r="AK398" i="7" s="1"/>
  <c r="AJ128" i="7"/>
  <c r="AJ398" i="7" s="1"/>
  <c r="AI128" i="7"/>
  <c r="AI398" i="7" s="1"/>
  <c r="AH128" i="7"/>
  <c r="AG128" i="7"/>
  <c r="AG398" i="7" s="1"/>
  <c r="AF128" i="7"/>
  <c r="AF398" i="7" s="1"/>
  <c r="AE128" i="7"/>
  <c r="AD128" i="7"/>
  <c r="AC128" i="7"/>
  <c r="AC398" i="7" s="1"/>
  <c r="AB128" i="7"/>
  <c r="AB398" i="7" s="1"/>
  <c r="AA128" i="7"/>
  <c r="AA398" i="7" s="1"/>
  <c r="Z128" i="7"/>
  <c r="Y128" i="7"/>
  <c r="Y398" i="7" s="1"/>
  <c r="X128" i="7"/>
  <c r="X398" i="7" s="1"/>
  <c r="W128" i="7"/>
  <c r="V128" i="7"/>
  <c r="U128" i="7"/>
  <c r="U398" i="7" s="1"/>
  <c r="T128" i="7"/>
  <c r="T398" i="7" s="1"/>
  <c r="S128" i="7"/>
  <c r="S398" i="7" s="1"/>
  <c r="R128" i="7"/>
  <c r="Q128" i="7"/>
  <c r="Q398" i="7" s="1"/>
  <c r="P128" i="7"/>
  <c r="P398" i="7" s="1"/>
  <c r="O128" i="7"/>
  <c r="N128" i="7"/>
  <c r="M128" i="7"/>
  <c r="M398" i="7" s="1"/>
  <c r="L128" i="7"/>
  <c r="L398" i="7" s="1"/>
  <c r="K128" i="7"/>
  <c r="K398" i="7" s="1"/>
  <c r="J128" i="7"/>
  <c r="I128" i="7"/>
  <c r="I398" i="7" s="1"/>
  <c r="H128" i="7"/>
  <c r="H398" i="7" s="1"/>
  <c r="G128" i="7"/>
  <c r="F128" i="7"/>
  <c r="E128" i="7"/>
  <c r="E398" i="7" s="1"/>
  <c r="D128" i="7"/>
  <c r="D398" i="7" s="1"/>
  <c r="C128" i="7"/>
  <c r="C398" i="7" s="1"/>
  <c r="AQ127" i="7"/>
  <c r="AP127" i="7"/>
  <c r="AP397" i="7" s="1"/>
  <c r="AO127" i="7"/>
  <c r="AO397" i="7" s="1"/>
  <c r="AN127" i="7"/>
  <c r="AM127" i="7"/>
  <c r="AL127" i="7"/>
  <c r="AL397" i="7" s="1"/>
  <c r="AK127" i="7"/>
  <c r="AK397" i="7" s="1"/>
  <c r="AJ127" i="7"/>
  <c r="AJ397" i="7" s="1"/>
  <c r="AI127" i="7"/>
  <c r="AH127" i="7"/>
  <c r="AH397" i="7" s="1"/>
  <c r="AG127" i="7"/>
  <c r="AG397" i="7" s="1"/>
  <c r="AF127" i="7"/>
  <c r="AE127" i="7"/>
  <c r="AD127" i="7"/>
  <c r="AD397" i="7" s="1"/>
  <c r="AC127" i="7"/>
  <c r="AC397" i="7" s="1"/>
  <c r="AB127" i="7"/>
  <c r="AB397" i="7" s="1"/>
  <c r="AA127" i="7"/>
  <c r="Z127" i="7"/>
  <c r="Z397" i="7" s="1"/>
  <c r="Y127" i="7"/>
  <c r="Y397" i="7" s="1"/>
  <c r="X127" i="7"/>
  <c r="W127" i="7"/>
  <c r="V127" i="7"/>
  <c r="V397" i="7" s="1"/>
  <c r="U127" i="7"/>
  <c r="U397" i="7" s="1"/>
  <c r="T127" i="7"/>
  <c r="T397" i="7" s="1"/>
  <c r="S127" i="7"/>
  <c r="R127" i="7"/>
  <c r="R397" i="7" s="1"/>
  <c r="Q127" i="7"/>
  <c r="Q397" i="7" s="1"/>
  <c r="P127" i="7"/>
  <c r="O127" i="7"/>
  <c r="N127" i="7"/>
  <c r="N397" i="7" s="1"/>
  <c r="M127" i="7"/>
  <c r="M397" i="7" s="1"/>
  <c r="L127" i="7"/>
  <c r="L397" i="7" s="1"/>
  <c r="K127" i="7"/>
  <c r="J127" i="7"/>
  <c r="J397" i="7" s="1"/>
  <c r="I127" i="7"/>
  <c r="I397" i="7" s="1"/>
  <c r="H127" i="7"/>
  <c r="G127" i="7"/>
  <c r="F127" i="7"/>
  <c r="F397" i="7" s="1"/>
  <c r="E127" i="7"/>
  <c r="E397" i="7" s="1"/>
  <c r="D127" i="7"/>
  <c r="D397" i="7" s="1"/>
  <c r="C127" i="7"/>
  <c r="AQ126" i="7"/>
  <c r="AQ396" i="7" s="1"/>
  <c r="AP126" i="7"/>
  <c r="AP396" i="7" s="1"/>
  <c r="AO126" i="7"/>
  <c r="AN126" i="7"/>
  <c r="AM126" i="7"/>
  <c r="AM396" i="7" s="1"/>
  <c r="AL126" i="7"/>
  <c r="AL396" i="7" s="1"/>
  <c r="AK126" i="7"/>
  <c r="AK396" i="7" s="1"/>
  <c r="AJ126" i="7"/>
  <c r="AI126" i="7"/>
  <c r="AI396" i="7" s="1"/>
  <c r="AH126" i="7"/>
  <c r="AH396" i="7" s="1"/>
  <c r="AG126" i="7"/>
  <c r="AF126" i="7"/>
  <c r="AE126" i="7"/>
  <c r="AE396" i="7" s="1"/>
  <c r="AD126" i="7"/>
  <c r="AD396" i="7" s="1"/>
  <c r="AC126" i="7"/>
  <c r="AC396" i="7" s="1"/>
  <c r="AB126" i="7"/>
  <c r="AA126" i="7"/>
  <c r="AA396" i="7" s="1"/>
  <c r="Z126" i="7"/>
  <c r="Z396" i="7" s="1"/>
  <c r="Y126" i="7"/>
  <c r="X126" i="7"/>
  <c r="W126" i="7"/>
  <c r="W396" i="7" s="1"/>
  <c r="V126" i="7"/>
  <c r="V396" i="7" s="1"/>
  <c r="U126" i="7"/>
  <c r="U396" i="7" s="1"/>
  <c r="T126" i="7"/>
  <c r="S126" i="7"/>
  <c r="S396" i="7" s="1"/>
  <c r="R126" i="7"/>
  <c r="R396" i="7" s="1"/>
  <c r="Q126" i="7"/>
  <c r="P126" i="7"/>
  <c r="O126" i="7"/>
  <c r="O396" i="7" s="1"/>
  <c r="N126" i="7"/>
  <c r="N396" i="7" s="1"/>
  <c r="M126" i="7"/>
  <c r="M396" i="7" s="1"/>
  <c r="L126" i="7"/>
  <c r="K126" i="7"/>
  <c r="K396" i="7" s="1"/>
  <c r="J126" i="7"/>
  <c r="J396" i="7" s="1"/>
  <c r="I126" i="7"/>
  <c r="H126" i="7"/>
  <c r="G126" i="7"/>
  <c r="G396" i="7" s="1"/>
  <c r="F126" i="7"/>
  <c r="F396" i="7" s="1"/>
  <c r="E126" i="7"/>
  <c r="E396" i="7" s="1"/>
  <c r="D126" i="7"/>
  <c r="C126" i="7"/>
  <c r="C396" i="7" s="1"/>
  <c r="AQ125" i="7"/>
  <c r="AQ395" i="7" s="1"/>
  <c r="AP125" i="7"/>
  <c r="AO125" i="7"/>
  <c r="AN125" i="7"/>
  <c r="AN395" i="7" s="1"/>
  <c r="AM125" i="7"/>
  <c r="AM395" i="7" s="1"/>
  <c r="AL125" i="7"/>
  <c r="AL395" i="7" s="1"/>
  <c r="AK125" i="7"/>
  <c r="AJ125" i="7"/>
  <c r="AJ395" i="7" s="1"/>
  <c r="AI125" i="7"/>
  <c r="AI395" i="7" s="1"/>
  <c r="AH125" i="7"/>
  <c r="AG125" i="7"/>
  <c r="AF125" i="7"/>
  <c r="AF395" i="7" s="1"/>
  <c r="AE125" i="7"/>
  <c r="AE395" i="7" s="1"/>
  <c r="AD125" i="7"/>
  <c r="AD395" i="7" s="1"/>
  <c r="AC125" i="7"/>
  <c r="AB125" i="7"/>
  <c r="AB395" i="7" s="1"/>
  <c r="AA125" i="7"/>
  <c r="AA395" i="7" s="1"/>
  <c r="Z125" i="7"/>
  <c r="Y125" i="7"/>
  <c r="X125" i="7"/>
  <c r="X395" i="7" s="1"/>
  <c r="W125" i="7"/>
  <c r="W395" i="7" s="1"/>
  <c r="V125" i="7"/>
  <c r="V395" i="7" s="1"/>
  <c r="U125" i="7"/>
  <c r="T125" i="7"/>
  <c r="T395" i="7" s="1"/>
  <c r="S125" i="7"/>
  <c r="S395" i="7" s="1"/>
  <c r="R125" i="7"/>
  <c r="Q125" i="7"/>
  <c r="P125" i="7"/>
  <c r="P395" i="7" s="1"/>
  <c r="O125" i="7"/>
  <c r="O395" i="7" s="1"/>
  <c r="N125" i="7"/>
  <c r="N395" i="7" s="1"/>
  <c r="M125" i="7"/>
  <c r="L125" i="7"/>
  <c r="L395" i="7" s="1"/>
  <c r="K125" i="7"/>
  <c r="K395" i="7" s="1"/>
  <c r="J125" i="7"/>
  <c r="I125" i="7"/>
  <c r="H125" i="7"/>
  <c r="H395" i="7" s="1"/>
  <c r="G125" i="7"/>
  <c r="G395" i="7" s="1"/>
  <c r="F125" i="7"/>
  <c r="F395" i="7" s="1"/>
  <c r="E125" i="7"/>
  <c r="D125" i="7"/>
  <c r="D395" i="7" s="1"/>
  <c r="C125" i="7"/>
  <c r="C395" i="7" s="1"/>
  <c r="AQ124" i="7"/>
  <c r="AP124" i="7"/>
  <c r="AO124" i="7"/>
  <c r="AO394" i="7" s="1"/>
  <c r="AN124" i="7"/>
  <c r="AN394" i="7" s="1"/>
  <c r="AM124" i="7"/>
  <c r="AM394" i="7" s="1"/>
  <c r="AL124" i="7"/>
  <c r="AK124" i="7"/>
  <c r="AK394" i="7" s="1"/>
  <c r="AJ124" i="7"/>
  <c r="AJ394" i="7" s="1"/>
  <c r="AI124" i="7"/>
  <c r="AH124" i="7"/>
  <c r="AG124" i="7"/>
  <c r="AG394" i="7" s="1"/>
  <c r="AF124" i="7"/>
  <c r="AF394" i="7" s="1"/>
  <c r="AE124" i="7"/>
  <c r="AE394" i="7" s="1"/>
  <c r="AD124" i="7"/>
  <c r="AC124" i="7"/>
  <c r="AC394" i="7" s="1"/>
  <c r="AB124" i="7"/>
  <c r="AB394" i="7" s="1"/>
  <c r="AA124" i="7"/>
  <c r="Z124" i="7"/>
  <c r="Y124" i="7"/>
  <c r="Y394" i="7" s="1"/>
  <c r="X124" i="7"/>
  <c r="X394" i="7" s="1"/>
  <c r="W124" i="7"/>
  <c r="W394" i="7" s="1"/>
  <c r="V124" i="7"/>
  <c r="U124" i="7"/>
  <c r="U394" i="7" s="1"/>
  <c r="T124" i="7"/>
  <c r="T394" i="7" s="1"/>
  <c r="S124" i="7"/>
  <c r="R124" i="7"/>
  <c r="Q124" i="7"/>
  <c r="Q394" i="7" s="1"/>
  <c r="P124" i="7"/>
  <c r="P394" i="7" s="1"/>
  <c r="O124" i="7"/>
  <c r="O394" i="7" s="1"/>
  <c r="N124" i="7"/>
  <c r="M124" i="7"/>
  <c r="M394" i="7" s="1"/>
  <c r="L124" i="7"/>
  <c r="L394" i="7" s="1"/>
  <c r="K124" i="7"/>
  <c r="J124" i="7"/>
  <c r="I124" i="7"/>
  <c r="I394" i="7" s="1"/>
  <c r="H124" i="7"/>
  <c r="H394" i="7" s="1"/>
  <c r="G124" i="7"/>
  <c r="G394" i="7" s="1"/>
  <c r="F124" i="7"/>
  <c r="E124" i="7"/>
  <c r="E394" i="7" s="1"/>
  <c r="D124" i="7"/>
  <c r="D394" i="7" s="1"/>
  <c r="C124" i="7"/>
  <c r="AQ123" i="7"/>
  <c r="AP123" i="7"/>
  <c r="AP393" i="7" s="1"/>
  <c r="AO123" i="7"/>
  <c r="AO393" i="7" s="1"/>
  <c r="AN123" i="7"/>
  <c r="AN393" i="7" s="1"/>
  <c r="AM123" i="7"/>
  <c r="AL123" i="7"/>
  <c r="AL393" i="7" s="1"/>
  <c r="AK123" i="7"/>
  <c r="AK393" i="7" s="1"/>
  <c r="AJ123" i="7"/>
  <c r="AI123" i="7"/>
  <c r="AH123" i="7"/>
  <c r="AH393" i="7" s="1"/>
  <c r="AG123" i="7"/>
  <c r="AG393" i="7" s="1"/>
  <c r="AF123" i="7"/>
  <c r="AF393" i="7" s="1"/>
  <c r="AE123" i="7"/>
  <c r="AD123" i="7"/>
  <c r="AD393" i="7" s="1"/>
  <c r="AC123" i="7"/>
  <c r="AC393" i="7" s="1"/>
  <c r="AB123" i="7"/>
  <c r="AA123" i="7"/>
  <c r="Z123" i="7"/>
  <c r="Z393" i="7" s="1"/>
  <c r="Y123" i="7"/>
  <c r="Y393" i="7" s="1"/>
  <c r="X123" i="7"/>
  <c r="X393" i="7" s="1"/>
  <c r="W123" i="7"/>
  <c r="V123" i="7"/>
  <c r="V393" i="7" s="1"/>
  <c r="U123" i="7"/>
  <c r="U393" i="7" s="1"/>
  <c r="T123" i="7"/>
  <c r="S123" i="7"/>
  <c r="R123" i="7"/>
  <c r="R393" i="7" s="1"/>
  <c r="Q123" i="7"/>
  <c r="Q393" i="7" s="1"/>
  <c r="P123" i="7"/>
  <c r="P393" i="7" s="1"/>
  <c r="O123" i="7"/>
  <c r="N123" i="7"/>
  <c r="N393" i="7" s="1"/>
  <c r="M123" i="7"/>
  <c r="M393" i="7" s="1"/>
  <c r="L123" i="7"/>
  <c r="K123" i="7"/>
  <c r="J123" i="7"/>
  <c r="J393" i="7" s="1"/>
  <c r="I123" i="7"/>
  <c r="I393" i="7" s="1"/>
  <c r="H123" i="7"/>
  <c r="H393" i="7" s="1"/>
  <c r="G123" i="7"/>
  <c r="F123" i="7"/>
  <c r="F393" i="7" s="1"/>
  <c r="E123" i="7"/>
  <c r="E393" i="7" s="1"/>
  <c r="D123" i="7"/>
  <c r="C123" i="7"/>
  <c r="AQ122" i="7"/>
  <c r="AQ392" i="7" s="1"/>
  <c r="AP122" i="7"/>
  <c r="AP392" i="7" s="1"/>
  <c r="AO122" i="7"/>
  <c r="AO392" i="7" s="1"/>
  <c r="AN122" i="7"/>
  <c r="AM122" i="7"/>
  <c r="AM392" i="7" s="1"/>
  <c r="AL122" i="7"/>
  <c r="AL392" i="7" s="1"/>
  <c r="AK122" i="7"/>
  <c r="AJ122" i="7"/>
  <c r="AI122" i="7"/>
  <c r="AI392" i="7" s="1"/>
  <c r="AH122" i="7"/>
  <c r="AH392" i="7" s="1"/>
  <c r="AG122" i="7"/>
  <c r="AG392" i="7" s="1"/>
  <c r="AF122" i="7"/>
  <c r="AE122" i="7"/>
  <c r="AE392" i="7" s="1"/>
  <c r="AD122" i="7"/>
  <c r="AD392" i="7" s="1"/>
  <c r="AC122" i="7"/>
  <c r="AB122" i="7"/>
  <c r="AA122" i="7"/>
  <c r="AA392" i="7" s="1"/>
  <c r="Z122" i="7"/>
  <c r="Z392" i="7" s="1"/>
  <c r="Y122" i="7"/>
  <c r="Y392" i="7" s="1"/>
  <c r="X122" i="7"/>
  <c r="W122" i="7"/>
  <c r="W392" i="7" s="1"/>
  <c r="V122" i="7"/>
  <c r="V392" i="7" s="1"/>
  <c r="U122" i="7"/>
  <c r="T122" i="7"/>
  <c r="S122" i="7"/>
  <c r="S392" i="7" s="1"/>
  <c r="R122" i="7"/>
  <c r="R392" i="7" s="1"/>
  <c r="Q122" i="7"/>
  <c r="Q392" i="7" s="1"/>
  <c r="P122" i="7"/>
  <c r="O122" i="7"/>
  <c r="O392" i="7" s="1"/>
  <c r="N122" i="7"/>
  <c r="N392" i="7" s="1"/>
  <c r="M122" i="7"/>
  <c r="L122" i="7"/>
  <c r="K122" i="7"/>
  <c r="K392" i="7" s="1"/>
  <c r="J122" i="7"/>
  <c r="J392" i="7" s="1"/>
  <c r="I122" i="7"/>
  <c r="I392" i="7" s="1"/>
  <c r="H122" i="7"/>
  <c r="G122" i="7"/>
  <c r="G392" i="7" s="1"/>
  <c r="F122" i="7"/>
  <c r="F392" i="7" s="1"/>
  <c r="E122" i="7"/>
  <c r="D122" i="7"/>
  <c r="C122" i="7"/>
  <c r="C392" i="7" s="1"/>
  <c r="AQ121" i="7"/>
  <c r="AQ391" i="7" s="1"/>
  <c r="AP121" i="7"/>
  <c r="AP391" i="7" s="1"/>
  <c r="AO121" i="7"/>
  <c r="AN121" i="7"/>
  <c r="AN391" i="7" s="1"/>
  <c r="AM121" i="7"/>
  <c r="AM391" i="7" s="1"/>
  <c r="AL121" i="7"/>
  <c r="AK121" i="7"/>
  <c r="AJ121" i="7"/>
  <c r="AJ391" i="7" s="1"/>
  <c r="AI121" i="7"/>
  <c r="AI391" i="7" s="1"/>
  <c r="AH121" i="7"/>
  <c r="AH391" i="7" s="1"/>
  <c r="AG121" i="7"/>
  <c r="AF121" i="7"/>
  <c r="AF391" i="7" s="1"/>
  <c r="AE121" i="7"/>
  <c r="AE391" i="7" s="1"/>
  <c r="AD121" i="7"/>
  <c r="AC121" i="7"/>
  <c r="AB121" i="7"/>
  <c r="AB391" i="7" s="1"/>
  <c r="AA121" i="7"/>
  <c r="AA391" i="7" s="1"/>
  <c r="Z121" i="7"/>
  <c r="Z391" i="7" s="1"/>
  <c r="Y121" i="7"/>
  <c r="X121" i="7"/>
  <c r="X391" i="7" s="1"/>
  <c r="W121" i="7"/>
  <c r="W391" i="7" s="1"/>
  <c r="V121" i="7"/>
  <c r="U121" i="7"/>
  <c r="T121" i="7"/>
  <c r="T391" i="7" s="1"/>
  <c r="S121" i="7"/>
  <c r="S391" i="7" s="1"/>
  <c r="R121" i="7"/>
  <c r="R391" i="7" s="1"/>
  <c r="Q121" i="7"/>
  <c r="P121" i="7"/>
  <c r="P391" i="7" s="1"/>
  <c r="O121" i="7"/>
  <c r="O391" i="7" s="1"/>
  <c r="N121" i="7"/>
  <c r="M121" i="7"/>
  <c r="L121" i="7"/>
  <c r="L391" i="7" s="1"/>
  <c r="K121" i="7"/>
  <c r="K391" i="7" s="1"/>
  <c r="J121" i="7"/>
  <c r="J391" i="7" s="1"/>
  <c r="I121" i="7"/>
  <c r="H121" i="7"/>
  <c r="H391" i="7" s="1"/>
  <c r="G121" i="7"/>
  <c r="G391" i="7" s="1"/>
  <c r="F121" i="7"/>
  <c r="E121" i="7"/>
  <c r="D121" i="7"/>
  <c r="D391" i="7" s="1"/>
  <c r="C121" i="7"/>
  <c r="C391" i="7" s="1"/>
  <c r="AQ120" i="7"/>
  <c r="AQ390" i="7" s="1"/>
  <c r="AP120" i="7"/>
  <c r="AO120" i="7"/>
  <c r="AO390" i="7" s="1"/>
  <c r="AN120" i="7"/>
  <c r="AN390" i="7" s="1"/>
  <c r="AM120" i="7"/>
  <c r="AL120" i="7"/>
  <c r="AK120" i="7"/>
  <c r="AK390" i="7" s="1"/>
  <c r="AJ120" i="7"/>
  <c r="AJ390" i="7" s="1"/>
  <c r="AI120" i="7"/>
  <c r="AI390" i="7" s="1"/>
  <c r="AH120" i="7"/>
  <c r="AG120" i="7"/>
  <c r="AG390" i="7" s="1"/>
  <c r="AF120" i="7"/>
  <c r="AF390" i="7" s="1"/>
  <c r="AE120" i="7"/>
  <c r="AD120" i="7"/>
  <c r="AC120" i="7"/>
  <c r="AC390" i="7" s="1"/>
  <c r="AB120" i="7"/>
  <c r="AB390" i="7" s="1"/>
  <c r="AA120" i="7"/>
  <c r="AA390" i="7" s="1"/>
  <c r="Z120" i="7"/>
  <c r="Y120" i="7"/>
  <c r="Y390" i="7" s="1"/>
  <c r="X120" i="7"/>
  <c r="X390" i="7" s="1"/>
  <c r="W120" i="7"/>
  <c r="V120" i="7"/>
  <c r="U120" i="7"/>
  <c r="U390" i="7" s="1"/>
  <c r="T120" i="7"/>
  <c r="T390" i="7" s="1"/>
  <c r="S120" i="7"/>
  <c r="S390" i="7" s="1"/>
  <c r="R120" i="7"/>
  <c r="Q120" i="7"/>
  <c r="Q390" i="7" s="1"/>
  <c r="P120" i="7"/>
  <c r="P390" i="7" s="1"/>
  <c r="O120" i="7"/>
  <c r="N120" i="7"/>
  <c r="M120" i="7"/>
  <c r="M390" i="7" s="1"/>
  <c r="L120" i="7"/>
  <c r="L390" i="7" s="1"/>
  <c r="K120" i="7"/>
  <c r="K390" i="7" s="1"/>
  <c r="J120" i="7"/>
  <c r="I120" i="7"/>
  <c r="I390" i="7" s="1"/>
  <c r="H120" i="7"/>
  <c r="H390" i="7" s="1"/>
  <c r="G120" i="7"/>
  <c r="F120" i="7"/>
  <c r="E120" i="7"/>
  <c r="E390" i="7" s="1"/>
  <c r="D120" i="7"/>
  <c r="D390" i="7" s="1"/>
  <c r="C120" i="7"/>
  <c r="C390" i="7" s="1"/>
  <c r="AQ119" i="7"/>
  <c r="AP119" i="7"/>
  <c r="AP389" i="7" s="1"/>
  <c r="AO119" i="7"/>
  <c r="AO389" i="7" s="1"/>
  <c r="AN119" i="7"/>
  <c r="AM119" i="7"/>
  <c r="AL119" i="7"/>
  <c r="AL389" i="7" s="1"/>
  <c r="AK119" i="7"/>
  <c r="AK389" i="7" s="1"/>
  <c r="AJ119" i="7"/>
  <c r="AJ389" i="7" s="1"/>
  <c r="AI119" i="7"/>
  <c r="AI389" i="7" s="1"/>
  <c r="AH119" i="7"/>
  <c r="AH389" i="7" s="1"/>
  <c r="AG119" i="7"/>
  <c r="AG389" i="7" s="1"/>
  <c r="AF119" i="7"/>
  <c r="AE119" i="7"/>
  <c r="AE389" i="7" s="1"/>
  <c r="AD119" i="7"/>
  <c r="AD389" i="7" s="1"/>
  <c r="AC119" i="7"/>
  <c r="AC389" i="7" s="1"/>
  <c r="AB119" i="7"/>
  <c r="AB389" i="7" s="1"/>
  <c r="AA119" i="7"/>
  <c r="AA389" i="7" s="1"/>
  <c r="Z119" i="7"/>
  <c r="Z389" i="7" s="1"/>
  <c r="Y119" i="7"/>
  <c r="Y389" i="7" s="1"/>
  <c r="X119" i="7"/>
  <c r="W119" i="7"/>
  <c r="W389" i="7" s="1"/>
  <c r="V119" i="7"/>
  <c r="V389" i="7" s="1"/>
  <c r="U119" i="7"/>
  <c r="U389" i="7" s="1"/>
  <c r="T119" i="7"/>
  <c r="T389" i="7" s="1"/>
  <c r="S119" i="7"/>
  <c r="S389" i="7" s="1"/>
  <c r="R119" i="7"/>
  <c r="R389" i="7" s="1"/>
  <c r="Q119" i="7"/>
  <c r="Q389" i="7" s="1"/>
  <c r="P119" i="7"/>
  <c r="O119" i="7"/>
  <c r="O389" i="7" s="1"/>
  <c r="N119" i="7"/>
  <c r="N389" i="7" s="1"/>
  <c r="M119" i="7"/>
  <c r="M389" i="7" s="1"/>
  <c r="L119" i="7"/>
  <c r="L389" i="7" s="1"/>
  <c r="K119" i="7"/>
  <c r="K389" i="7" s="1"/>
  <c r="J119" i="7"/>
  <c r="J389" i="7" s="1"/>
  <c r="I119" i="7"/>
  <c r="I389" i="7" s="1"/>
  <c r="H119" i="7"/>
  <c r="G119" i="7"/>
  <c r="G389" i="7" s="1"/>
  <c r="F119" i="7"/>
  <c r="F389" i="7" s="1"/>
  <c r="E119" i="7"/>
  <c r="E389" i="7" s="1"/>
  <c r="D119" i="7"/>
  <c r="D389" i="7" s="1"/>
  <c r="C119" i="7"/>
  <c r="C389" i="7" s="1"/>
  <c r="AQ118" i="7"/>
  <c r="AQ388" i="7" s="1"/>
  <c r="AP118" i="7"/>
  <c r="AP388" i="7" s="1"/>
  <c r="AO118" i="7"/>
  <c r="AN118" i="7"/>
  <c r="AN388" i="7" s="1"/>
  <c r="AM118" i="7"/>
  <c r="AM388" i="7" s="1"/>
  <c r="AL118" i="7"/>
  <c r="AL388" i="7" s="1"/>
  <c r="AK118" i="7"/>
  <c r="AK388" i="7" s="1"/>
  <c r="AJ118" i="7"/>
  <c r="AJ388" i="7" s="1"/>
  <c r="AI118" i="7"/>
  <c r="AI388" i="7" s="1"/>
  <c r="AH118" i="7"/>
  <c r="AH388" i="7" s="1"/>
  <c r="AG118" i="7"/>
  <c r="AF118" i="7"/>
  <c r="AF388" i="7" s="1"/>
  <c r="AE118" i="7"/>
  <c r="AE388" i="7" s="1"/>
  <c r="AD118" i="7"/>
  <c r="AD388" i="7" s="1"/>
  <c r="AC118" i="7"/>
  <c r="AC388" i="7" s="1"/>
  <c r="AB118" i="7"/>
  <c r="AB388" i="7" s="1"/>
  <c r="AA118" i="7"/>
  <c r="AA388" i="7" s="1"/>
  <c r="Z118" i="7"/>
  <c r="Z388" i="7" s="1"/>
  <c r="Y118" i="7"/>
  <c r="X118" i="7"/>
  <c r="X388" i="7" s="1"/>
  <c r="W118" i="7"/>
  <c r="W388" i="7" s="1"/>
  <c r="V118" i="7"/>
  <c r="V388" i="7" s="1"/>
  <c r="U118" i="7"/>
  <c r="U388" i="7" s="1"/>
  <c r="T118" i="7"/>
  <c r="T388" i="7" s="1"/>
  <c r="S118" i="7"/>
  <c r="S388" i="7" s="1"/>
  <c r="R118" i="7"/>
  <c r="R388" i="7" s="1"/>
  <c r="Q118" i="7"/>
  <c r="P118" i="7"/>
  <c r="P388" i="7" s="1"/>
  <c r="O118" i="7"/>
  <c r="O388" i="7" s="1"/>
  <c r="N118" i="7"/>
  <c r="N388" i="7" s="1"/>
  <c r="M118" i="7"/>
  <c r="M388" i="7" s="1"/>
  <c r="L118" i="7"/>
  <c r="L388" i="7" s="1"/>
  <c r="K118" i="7"/>
  <c r="K388" i="7" s="1"/>
  <c r="J118" i="7"/>
  <c r="J388" i="7" s="1"/>
  <c r="I118" i="7"/>
  <c r="H118" i="7"/>
  <c r="H388" i="7" s="1"/>
  <c r="G118" i="7"/>
  <c r="G388" i="7" s="1"/>
  <c r="F118" i="7"/>
  <c r="F388" i="7" s="1"/>
  <c r="E118" i="7"/>
  <c r="E388" i="7" s="1"/>
  <c r="D118" i="7"/>
  <c r="D388" i="7" s="1"/>
  <c r="C118" i="7"/>
  <c r="C388" i="7" s="1"/>
  <c r="AQ117" i="7"/>
  <c r="AQ387" i="7" s="1"/>
  <c r="AP117" i="7"/>
  <c r="AO117" i="7"/>
  <c r="AO387" i="7" s="1"/>
  <c r="AN117" i="7"/>
  <c r="AN387" i="7" s="1"/>
  <c r="AM117" i="7"/>
  <c r="AM387" i="7" s="1"/>
  <c r="AL117" i="7"/>
  <c r="AL387" i="7" s="1"/>
  <c r="AK117" i="7"/>
  <c r="AK387" i="7" s="1"/>
  <c r="AJ117" i="7"/>
  <c r="AJ387" i="7" s="1"/>
  <c r="AI117" i="7"/>
  <c r="AI387" i="7" s="1"/>
  <c r="AH117" i="7"/>
  <c r="AG117" i="7"/>
  <c r="AG387" i="7" s="1"/>
  <c r="AF117" i="7"/>
  <c r="AF387" i="7" s="1"/>
  <c r="AE117" i="7"/>
  <c r="AE387" i="7" s="1"/>
  <c r="AD117" i="7"/>
  <c r="AD387" i="7" s="1"/>
  <c r="AC117" i="7"/>
  <c r="AC387" i="7" s="1"/>
  <c r="AB117" i="7"/>
  <c r="AB387" i="7" s="1"/>
  <c r="AA117" i="7"/>
  <c r="AA387" i="7" s="1"/>
  <c r="Z117" i="7"/>
  <c r="Y117" i="7"/>
  <c r="Y387" i="7" s="1"/>
  <c r="X117" i="7"/>
  <c r="X387" i="7" s="1"/>
  <c r="W117" i="7"/>
  <c r="W387" i="7" s="1"/>
  <c r="V117" i="7"/>
  <c r="V387" i="7" s="1"/>
  <c r="U117" i="7"/>
  <c r="U387" i="7" s="1"/>
  <c r="T117" i="7"/>
  <c r="T387" i="7" s="1"/>
  <c r="S117" i="7"/>
  <c r="S387" i="7" s="1"/>
  <c r="R117" i="7"/>
  <c r="Q117" i="7"/>
  <c r="Q387" i="7" s="1"/>
  <c r="P117" i="7"/>
  <c r="P387" i="7" s="1"/>
  <c r="O117" i="7"/>
  <c r="O387" i="7" s="1"/>
  <c r="N117" i="7"/>
  <c r="N387" i="7" s="1"/>
  <c r="M117" i="7"/>
  <c r="M387" i="7" s="1"/>
  <c r="L117" i="7"/>
  <c r="L387" i="7" s="1"/>
  <c r="K117" i="7"/>
  <c r="K387" i="7" s="1"/>
  <c r="J117" i="7"/>
  <c r="I117" i="7"/>
  <c r="I387" i="7" s="1"/>
  <c r="H117" i="7"/>
  <c r="H387" i="7" s="1"/>
  <c r="G117" i="7"/>
  <c r="G387" i="7" s="1"/>
  <c r="F117" i="7"/>
  <c r="F387" i="7" s="1"/>
  <c r="E117" i="7"/>
  <c r="E387" i="7" s="1"/>
  <c r="D117" i="7"/>
  <c r="D387" i="7" s="1"/>
  <c r="C117" i="7"/>
  <c r="C387" i="7" s="1"/>
  <c r="AQ116" i="7"/>
  <c r="AP116" i="7"/>
  <c r="AP386" i="7" s="1"/>
  <c r="AO116" i="7"/>
  <c r="AO386" i="7" s="1"/>
  <c r="AN116" i="7"/>
  <c r="AN386" i="7" s="1"/>
  <c r="AM116" i="7"/>
  <c r="AM386" i="7" s="1"/>
  <c r="AL116" i="7"/>
  <c r="AL386" i="7" s="1"/>
  <c r="AK116" i="7"/>
  <c r="AK386" i="7" s="1"/>
  <c r="AJ116" i="7"/>
  <c r="AJ386" i="7" s="1"/>
  <c r="AI116" i="7"/>
  <c r="AH116" i="7"/>
  <c r="AH386" i="7" s="1"/>
  <c r="AG116" i="7"/>
  <c r="AG386" i="7" s="1"/>
  <c r="AF116" i="7"/>
  <c r="AF386" i="7" s="1"/>
  <c r="AE116" i="7"/>
  <c r="AE386" i="7" s="1"/>
  <c r="AD116" i="7"/>
  <c r="AD386" i="7" s="1"/>
  <c r="AC116" i="7"/>
  <c r="AC386" i="7" s="1"/>
  <c r="AB116" i="7"/>
  <c r="AB386" i="7" s="1"/>
  <c r="AA116" i="7"/>
  <c r="Z116" i="7"/>
  <c r="Z386" i="7" s="1"/>
  <c r="Y116" i="7"/>
  <c r="Y386" i="7" s="1"/>
  <c r="X116" i="7"/>
  <c r="X386" i="7" s="1"/>
  <c r="W116" i="7"/>
  <c r="W386" i="7" s="1"/>
  <c r="V116" i="7"/>
  <c r="V386" i="7" s="1"/>
  <c r="U116" i="7"/>
  <c r="U386" i="7" s="1"/>
  <c r="T116" i="7"/>
  <c r="T386" i="7" s="1"/>
  <c r="S116" i="7"/>
  <c r="R116" i="7"/>
  <c r="R386" i="7" s="1"/>
  <c r="Q116" i="7"/>
  <c r="Q386" i="7" s="1"/>
  <c r="P116" i="7"/>
  <c r="P386" i="7" s="1"/>
  <c r="O116" i="7"/>
  <c r="O386" i="7" s="1"/>
  <c r="N116" i="7"/>
  <c r="N386" i="7" s="1"/>
  <c r="M116" i="7"/>
  <c r="M386" i="7" s="1"/>
  <c r="L116" i="7"/>
  <c r="L386" i="7" s="1"/>
  <c r="K116" i="7"/>
  <c r="J116" i="7"/>
  <c r="J386" i="7" s="1"/>
  <c r="I116" i="7"/>
  <c r="I386" i="7" s="1"/>
  <c r="H116" i="7"/>
  <c r="H386" i="7" s="1"/>
  <c r="G116" i="7"/>
  <c r="G386" i="7" s="1"/>
  <c r="F116" i="7"/>
  <c r="F386" i="7" s="1"/>
  <c r="E116" i="7"/>
  <c r="E386" i="7" s="1"/>
  <c r="D116" i="7"/>
  <c r="D386" i="7" s="1"/>
  <c r="C116" i="7"/>
  <c r="AQ115" i="7"/>
  <c r="AQ385" i="7" s="1"/>
  <c r="AP115" i="7"/>
  <c r="AP385" i="7" s="1"/>
  <c r="AO115" i="7"/>
  <c r="AO385" i="7" s="1"/>
  <c r="AN115" i="7"/>
  <c r="AN385" i="7" s="1"/>
  <c r="AM115" i="7"/>
  <c r="AM385" i="7" s="1"/>
  <c r="AL115" i="7"/>
  <c r="AL385" i="7" s="1"/>
  <c r="AK115" i="7"/>
  <c r="AK385" i="7" s="1"/>
  <c r="AJ115" i="7"/>
  <c r="AI115" i="7"/>
  <c r="AI385" i="7" s="1"/>
  <c r="AH115" i="7"/>
  <c r="AH385" i="7" s="1"/>
  <c r="AG115" i="7"/>
  <c r="AG385" i="7" s="1"/>
  <c r="AF115" i="7"/>
  <c r="AF385" i="7" s="1"/>
  <c r="AE115" i="7"/>
  <c r="AE385" i="7" s="1"/>
  <c r="AD115" i="7"/>
  <c r="AD385" i="7" s="1"/>
  <c r="AC115" i="7"/>
  <c r="AC385" i="7" s="1"/>
  <c r="AB115" i="7"/>
  <c r="AA115" i="7"/>
  <c r="AA385" i="7" s="1"/>
  <c r="Z115" i="7"/>
  <c r="Z385" i="7" s="1"/>
  <c r="Y115" i="7"/>
  <c r="Y385" i="7" s="1"/>
  <c r="X115" i="7"/>
  <c r="X385" i="7" s="1"/>
  <c r="W115" i="7"/>
  <c r="W385" i="7" s="1"/>
  <c r="V115" i="7"/>
  <c r="V385" i="7" s="1"/>
  <c r="U115" i="7"/>
  <c r="U385" i="7" s="1"/>
  <c r="T115" i="7"/>
  <c r="S115" i="7"/>
  <c r="S385" i="7" s="1"/>
  <c r="R115" i="7"/>
  <c r="R385" i="7" s="1"/>
  <c r="Q115" i="7"/>
  <c r="Q385" i="7" s="1"/>
  <c r="P115" i="7"/>
  <c r="P385" i="7" s="1"/>
  <c r="O115" i="7"/>
  <c r="O385" i="7" s="1"/>
  <c r="N115" i="7"/>
  <c r="N385" i="7" s="1"/>
  <c r="M115" i="7"/>
  <c r="M385" i="7" s="1"/>
  <c r="L115" i="7"/>
  <c r="K115" i="7"/>
  <c r="K385" i="7" s="1"/>
  <c r="J115" i="7"/>
  <c r="J385" i="7" s="1"/>
  <c r="I115" i="7"/>
  <c r="I385" i="7" s="1"/>
  <c r="H115" i="7"/>
  <c r="H385" i="7" s="1"/>
  <c r="G115" i="7"/>
  <c r="G385" i="7" s="1"/>
  <c r="F115" i="7"/>
  <c r="F385" i="7" s="1"/>
  <c r="E115" i="7"/>
  <c r="E385" i="7" s="1"/>
  <c r="D115" i="7"/>
  <c r="C115" i="7"/>
  <c r="C385" i="7" s="1"/>
  <c r="AQ114" i="7"/>
  <c r="AQ384" i="7" s="1"/>
  <c r="AP114" i="7"/>
  <c r="AP384" i="7" s="1"/>
  <c r="AO114" i="7"/>
  <c r="AO384" i="7" s="1"/>
  <c r="AN114" i="7"/>
  <c r="AN384" i="7" s="1"/>
  <c r="AM114" i="7"/>
  <c r="AM384" i="7" s="1"/>
  <c r="AL114" i="7"/>
  <c r="AL384" i="7" s="1"/>
  <c r="AK114" i="7"/>
  <c r="AJ114" i="7"/>
  <c r="AJ384" i="7" s="1"/>
  <c r="AI114" i="7"/>
  <c r="AI384" i="7" s="1"/>
  <c r="AH114" i="7"/>
  <c r="AH384" i="7" s="1"/>
  <c r="AG114" i="7"/>
  <c r="AG384" i="7" s="1"/>
  <c r="AF114" i="7"/>
  <c r="AF384" i="7" s="1"/>
  <c r="AE114" i="7"/>
  <c r="AE384" i="7" s="1"/>
  <c r="AD114" i="7"/>
  <c r="AD384" i="7" s="1"/>
  <c r="AC114" i="7"/>
  <c r="AB114" i="7"/>
  <c r="AB384" i="7" s="1"/>
  <c r="AA114" i="7"/>
  <c r="AA384" i="7" s="1"/>
  <c r="Z114" i="7"/>
  <c r="Z384" i="7" s="1"/>
  <c r="Y114" i="7"/>
  <c r="Y384" i="7" s="1"/>
  <c r="X114" i="7"/>
  <c r="X384" i="7" s="1"/>
  <c r="W114" i="7"/>
  <c r="W384" i="7" s="1"/>
  <c r="V114" i="7"/>
  <c r="V384" i="7" s="1"/>
  <c r="U114" i="7"/>
  <c r="T114" i="7"/>
  <c r="T384" i="7" s="1"/>
  <c r="S114" i="7"/>
  <c r="S384" i="7" s="1"/>
  <c r="R114" i="7"/>
  <c r="R384" i="7" s="1"/>
  <c r="Q114" i="7"/>
  <c r="Q384" i="7" s="1"/>
  <c r="P114" i="7"/>
  <c r="P384" i="7" s="1"/>
  <c r="O114" i="7"/>
  <c r="O384" i="7" s="1"/>
  <c r="N114" i="7"/>
  <c r="N384" i="7" s="1"/>
  <c r="M114" i="7"/>
  <c r="L114" i="7"/>
  <c r="L384" i="7" s="1"/>
  <c r="K114" i="7"/>
  <c r="K384" i="7" s="1"/>
  <c r="J114" i="7"/>
  <c r="J384" i="7" s="1"/>
  <c r="I114" i="7"/>
  <c r="I384" i="7" s="1"/>
  <c r="H114" i="7"/>
  <c r="H384" i="7" s="1"/>
  <c r="G114" i="7"/>
  <c r="G384" i="7" s="1"/>
  <c r="F114" i="7"/>
  <c r="F384" i="7" s="1"/>
  <c r="E114" i="7"/>
  <c r="D114" i="7"/>
  <c r="D384" i="7" s="1"/>
  <c r="C114" i="7"/>
  <c r="C384" i="7" s="1"/>
  <c r="AQ113" i="7"/>
  <c r="AQ383" i="7" s="1"/>
  <c r="AP113" i="7"/>
  <c r="AP383" i="7" s="1"/>
  <c r="AO113" i="7"/>
  <c r="AO383" i="7" s="1"/>
  <c r="AN113" i="7"/>
  <c r="AN383" i="7" s="1"/>
  <c r="AM113" i="7"/>
  <c r="AM383" i="7" s="1"/>
  <c r="AL113" i="7"/>
  <c r="AK113" i="7"/>
  <c r="AK383" i="7" s="1"/>
  <c r="AJ113" i="7"/>
  <c r="AJ383" i="7" s="1"/>
  <c r="AI113" i="7"/>
  <c r="AI383" i="7" s="1"/>
  <c r="AH113" i="7"/>
  <c r="AH383" i="7" s="1"/>
  <c r="AG113" i="7"/>
  <c r="AG383" i="7" s="1"/>
  <c r="AF113" i="7"/>
  <c r="AF383" i="7" s="1"/>
  <c r="AE113" i="7"/>
  <c r="AE383" i="7" s="1"/>
  <c r="AD113" i="7"/>
  <c r="AC113" i="7"/>
  <c r="AC383" i="7" s="1"/>
  <c r="AB113" i="7"/>
  <c r="AB383" i="7" s="1"/>
  <c r="AA113" i="7"/>
  <c r="AA383" i="7" s="1"/>
  <c r="Z113" i="7"/>
  <c r="Z383" i="7" s="1"/>
  <c r="Y113" i="7"/>
  <c r="Y383" i="7" s="1"/>
  <c r="X113" i="7"/>
  <c r="X383" i="7" s="1"/>
  <c r="W113" i="7"/>
  <c r="W383" i="7" s="1"/>
  <c r="V113" i="7"/>
  <c r="U113" i="7"/>
  <c r="U383" i="7" s="1"/>
  <c r="T113" i="7"/>
  <c r="T383" i="7" s="1"/>
  <c r="S113" i="7"/>
  <c r="S383" i="7" s="1"/>
  <c r="R113" i="7"/>
  <c r="R383" i="7" s="1"/>
  <c r="Q113" i="7"/>
  <c r="Q383" i="7" s="1"/>
  <c r="P113" i="7"/>
  <c r="P383" i="7" s="1"/>
  <c r="O113" i="7"/>
  <c r="O383" i="7" s="1"/>
  <c r="N113" i="7"/>
  <c r="M113" i="7"/>
  <c r="M383" i="7" s="1"/>
  <c r="L113" i="7"/>
  <c r="L383" i="7" s="1"/>
  <c r="K113" i="7"/>
  <c r="K383" i="7" s="1"/>
  <c r="J113" i="7"/>
  <c r="J383" i="7" s="1"/>
  <c r="I113" i="7"/>
  <c r="I383" i="7" s="1"/>
  <c r="H113" i="7"/>
  <c r="H383" i="7" s="1"/>
  <c r="G113" i="7"/>
  <c r="G383" i="7" s="1"/>
  <c r="F113" i="7"/>
  <c r="E113" i="7"/>
  <c r="E383" i="7" s="1"/>
  <c r="D113" i="7"/>
  <c r="D383" i="7" s="1"/>
  <c r="C113" i="7"/>
  <c r="C383" i="7" s="1"/>
  <c r="AQ112" i="7"/>
  <c r="AQ382" i="7" s="1"/>
  <c r="AP112" i="7"/>
  <c r="AP382" i="7" s="1"/>
  <c r="AO112" i="7"/>
  <c r="AO382" i="7" s="1"/>
  <c r="AN112" i="7"/>
  <c r="AN382" i="7" s="1"/>
  <c r="AM112" i="7"/>
  <c r="AL112" i="7"/>
  <c r="AL382" i="7" s="1"/>
  <c r="AK112" i="7"/>
  <c r="AK382" i="7" s="1"/>
  <c r="AJ112" i="7"/>
  <c r="AJ382" i="7" s="1"/>
  <c r="AI112" i="7"/>
  <c r="AI382" i="7" s="1"/>
  <c r="AH112" i="7"/>
  <c r="AH382" i="7" s="1"/>
  <c r="AG112" i="7"/>
  <c r="AG382" i="7" s="1"/>
  <c r="AF112" i="7"/>
  <c r="AF382" i="7" s="1"/>
  <c r="AE112" i="7"/>
  <c r="AD112" i="7"/>
  <c r="AD382" i="7" s="1"/>
  <c r="AC112" i="7"/>
  <c r="AC382" i="7" s="1"/>
  <c r="AB112" i="7"/>
  <c r="AB382" i="7" s="1"/>
  <c r="AA112" i="7"/>
  <c r="AA382" i="7" s="1"/>
  <c r="Z112" i="7"/>
  <c r="Z382" i="7" s="1"/>
  <c r="Y112" i="7"/>
  <c r="Y382" i="7" s="1"/>
  <c r="X112" i="7"/>
  <c r="X382" i="7" s="1"/>
  <c r="W112" i="7"/>
  <c r="V112" i="7"/>
  <c r="V382" i="7" s="1"/>
  <c r="U112" i="7"/>
  <c r="U382" i="7" s="1"/>
  <c r="T112" i="7"/>
  <c r="T382" i="7" s="1"/>
  <c r="S112" i="7"/>
  <c r="S382" i="7" s="1"/>
  <c r="R112" i="7"/>
  <c r="R382" i="7" s="1"/>
  <c r="Q112" i="7"/>
  <c r="Q382" i="7" s="1"/>
  <c r="P112" i="7"/>
  <c r="P382" i="7" s="1"/>
  <c r="O112" i="7"/>
  <c r="N112" i="7"/>
  <c r="N382" i="7" s="1"/>
  <c r="M112" i="7"/>
  <c r="M382" i="7" s="1"/>
  <c r="L112" i="7"/>
  <c r="L382" i="7" s="1"/>
  <c r="K112" i="7"/>
  <c r="K382" i="7" s="1"/>
  <c r="J112" i="7"/>
  <c r="J382" i="7" s="1"/>
  <c r="I112" i="7"/>
  <c r="I382" i="7" s="1"/>
  <c r="H112" i="7"/>
  <c r="H382" i="7" s="1"/>
  <c r="G112" i="7"/>
  <c r="F112" i="7"/>
  <c r="F382" i="7" s="1"/>
  <c r="E112" i="7"/>
  <c r="E382" i="7" s="1"/>
  <c r="D112" i="7"/>
  <c r="D382" i="7" s="1"/>
  <c r="C112" i="7"/>
  <c r="C382" i="7" s="1"/>
  <c r="AQ111" i="7"/>
  <c r="AQ381" i="7" s="1"/>
  <c r="AP111" i="7"/>
  <c r="AP381" i="7" s="1"/>
  <c r="AO111" i="7"/>
  <c r="AO381" i="7" s="1"/>
  <c r="AN111" i="7"/>
  <c r="AM111" i="7"/>
  <c r="AM381" i="7" s="1"/>
  <c r="AL111" i="7"/>
  <c r="AL381" i="7" s="1"/>
  <c r="AK111" i="7"/>
  <c r="AK381" i="7" s="1"/>
  <c r="AJ111" i="7"/>
  <c r="AJ381" i="7" s="1"/>
  <c r="AI111" i="7"/>
  <c r="AI381" i="7" s="1"/>
  <c r="AH111" i="7"/>
  <c r="AH381" i="7" s="1"/>
  <c r="AG111" i="7"/>
  <c r="AG381" i="7" s="1"/>
  <c r="AF111" i="7"/>
  <c r="AE111" i="7"/>
  <c r="AE381" i="7" s="1"/>
  <c r="AD111" i="7"/>
  <c r="AD381" i="7" s="1"/>
  <c r="AC111" i="7"/>
  <c r="AC381" i="7" s="1"/>
  <c r="AB111" i="7"/>
  <c r="AB381" i="7" s="1"/>
  <c r="AA111" i="7"/>
  <c r="AA381" i="7" s="1"/>
  <c r="Z111" i="7"/>
  <c r="Z381" i="7" s="1"/>
  <c r="Y111" i="7"/>
  <c r="Y381" i="7" s="1"/>
  <c r="X111" i="7"/>
  <c r="W111" i="7"/>
  <c r="W381" i="7" s="1"/>
  <c r="V111" i="7"/>
  <c r="V381" i="7" s="1"/>
  <c r="U111" i="7"/>
  <c r="U381" i="7" s="1"/>
  <c r="T111" i="7"/>
  <c r="T381" i="7" s="1"/>
  <c r="S111" i="7"/>
  <c r="S381" i="7" s="1"/>
  <c r="R111" i="7"/>
  <c r="R381" i="7" s="1"/>
  <c r="Q111" i="7"/>
  <c r="Q381" i="7" s="1"/>
  <c r="P111" i="7"/>
  <c r="O111" i="7"/>
  <c r="O381" i="7" s="1"/>
  <c r="N111" i="7"/>
  <c r="N381" i="7" s="1"/>
  <c r="M111" i="7"/>
  <c r="M381" i="7" s="1"/>
  <c r="L111" i="7"/>
  <c r="L381" i="7" s="1"/>
  <c r="K111" i="7"/>
  <c r="K381" i="7" s="1"/>
  <c r="J111" i="7"/>
  <c r="J381" i="7" s="1"/>
  <c r="I111" i="7"/>
  <c r="I381" i="7" s="1"/>
  <c r="H111" i="7"/>
  <c r="G111" i="7"/>
  <c r="G381" i="7" s="1"/>
  <c r="F111" i="7"/>
  <c r="F381" i="7" s="1"/>
  <c r="E111" i="7"/>
  <c r="E381" i="7" s="1"/>
  <c r="D111" i="7"/>
  <c r="D381" i="7" s="1"/>
  <c r="C111" i="7"/>
  <c r="C381" i="7" s="1"/>
  <c r="AQ110" i="7"/>
  <c r="AQ380" i="7" s="1"/>
  <c r="AP110" i="7"/>
  <c r="AP380" i="7" s="1"/>
  <c r="AO110" i="7"/>
  <c r="AN110" i="7"/>
  <c r="AN380" i="7" s="1"/>
  <c r="AM110" i="7"/>
  <c r="AM380" i="7" s="1"/>
  <c r="AL110" i="7"/>
  <c r="AL380" i="7" s="1"/>
  <c r="AK110" i="7"/>
  <c r="AK380" i="7" s="1"/>
  <c r="AJ110" i="7"/>
  <c r="AJ380" i="7" s="1"/>
  <c r="AI110" i="7"/>
  <c r="AI380" i="7" s="1"/>
  <c r="AH110" i="7"/>
  <c r="AH380" i="7" s="1"/>
  <c r="AG110" i="7"/>
  <c r="AF110" i="7"/>
  <c r="AF380" i="7" s="1"/>
  <c r="AE110" i="7"/>
  <c r="AE380" i="7" s="1"/>
  <c r="AD110" i="7"/>
  <c r="AD380" i="7" s="1"/>
  <c r="AC110" i="7"/>
  <c r="AC380" i="7" s="1"/>
  <c r="AB110" i="7"/>
  <c r="AB380" i="7" s="1"/>
  <c r="AA110" i="7"/>
  <c r="AA380" i="7" s="1"/>
  <c r="Z110" i="7"/>
  <c r="Z380" i="7" s="1"/>
  <c r="Y110" i="7"/>
  <c r="X110" i="7"/>
  <c r="X380" i="7" s="1"/>
  <c r="W110" i="7"/>
  <c r="W380" i="7" s="1"/>
  <c r="V110" i="7"/>
  <c r="V380" i="7" s="1"/>
  <c r="U110" i="7"/>
  <c r="U380" i="7" s="1"/>
  <c r="T110" i="7"/>
  <c r="T380" i="7" s="1"/>
  <c r="S110" i="7"/>
  <c r="S380" i="7" s="1"/>
  <c r="R110" i="7"/>
  <c r="R380" i="7" s="1"/>
  <c r="Q110" i="7"/>
  <c r="P110" i="7"/>
  <c r="P380" i="7" s="1"/>
  <c r="O110" i="7"/>
  <c r="O380" i="7" s="1"/>
  <c r="N110" i="7"/>
  <c r="N380" i="7" s="1"/>
  <c r="M110" i="7"/>
  <c r="M380" i="7" s="1"/>
  <c r="L110" i="7"/>
  <c r="L380" i="7" s="1"/>
  <c r="K110" i="7"/>
  <c r="K380" i="7" s="1"/>
  <c r="J110" i="7"/>
  <c r="J380" i="7" s="1"/>
  <c r="I110" i="7"/>
  <c r="H110" i="7"/>
  <c r="H380" i="7" s="1"/>
  <c r="G110" i="7"/>
  <c r="G380" i="7" s="1"/>
  <c r="F110" i="7"/>
  <c r="F380" i="7" s="1"/>
  <c r="E110" i="7"/>
  <c r="E380" i="7" s="1"/>
  <c r="D110" i="7"/>
  <c r="D380" i="7" s="1"/>
  <c r="C110" i="7"/>
  <c r="C380" i="7" s="1"/>
  <c r="AQ109" i="7"/>
  <c r="AQ379" i="7" s="1"/>
  <c r="AP109" i="7"/>
  <c r="AO109" i="7"/>
  <c r="AO379" i="7" s="1"/>
  <c r="AN109" i="7"/>
  <c r="AN379" i="7" s="1"/>
  <c r="AM109" i="7"/>
  <c r="AM379" i="7" s="1"/>
  <c r="AL109" i="7"/>
  <c r="AL379" i="7" s="1"/>
  <c r="AK109" i="7"/>
  <c r="AK379" i="7" s="1"/>
  <c r="AJ109" i="7"/>
  <c r="AJ379" i="7" s="1"/>
  <c r="AI109" i="7"/>
  <c r="AI379" i="7" s="1"/>
  <c r="AH109" i="7"/>
  <c r="AG109" i="7"/>
  <c r="AG379" i="7" s="1"/>
  <c r="AF109" i="7"/>
  <c r="AF379" i="7" s="1"/>
  <c r="AE109" i="7"/>
  <c r="AE379" i="7" s="1"/>
  <c r="AD109" i="7"/>
  <c r="AD379" i="7" s="1"/>
  <c r="AC109" i="7"/>
  <c r="AC379" i="7" s="1"/>
  <c r="AB109" i="7"/>
  <c r="AB379" i="7" s="1"/>
  <c r="AA109" i="7"/>
  <c r="AA379" i="7" s="1"/>
  <c r="Z109" i="7"/>
  <c r="Y109" i="7"/>
  <c r="Y379" i="7" s="1"/>
  <c r="X109" i="7"/>
  <c r="X379" i="7" s="1"/>
  <c r="W109" i="7"/>
  <c r="W379" i="7" s="1"/>
  <c r="V109" i="7"/>
  <c r="V379" i="7" s="1"/>
  <c r="U109" i="7"/>
  <c r="U379" i="7" s="1"/>
  <c r="T109" i="7"/>
  <c r="T379" i="7" s="1"/>
  <c r="S109" i="7"/>
  <c r="S379" i="7" s="1"/>
  <c r="R109" i="7"/>
  <c r="Q109" i="7"/>
  <c r="Q379" i="7" s="1"/>
  <c r="P109" i="7"/>
  <c r="P379" i="7" s="1"/>
  <c r="O109" i="7"/>
  <c r="O379" i="7" s="1"/>
  <c r="N109" i="7"/>
  <c r="N379" i="7" s="1"/>
  <c r="M109" i="7"/>
  <c r="M379" i="7" s="1"/>
  <c r="L109" i="7"/>
  <c r="L379" i="7" s="1"/>
  <c r="K109" i="7"/>
  <c r="K379" i="7" s="1"/>
  <c r="J109" i="7"/>
  <c r="I109" i="7"/>
  <c r="I379" i="7" s="1"/>
  <c r="H109" i="7"/>
  <c r="H379" i="7" s="1"/>
  <c r="G109" i="7"/>
  <c r="G379" i="7" s="1"/>
  <c r="F109" i="7"/>
  <c r="F379" i="7" s="1"/>
  <c r="E109" i="7"/>
  <c r="E379" i="7" s="1"/>
  <c r="D109" i="7"/>
  <c r="D379" i="7" s="1"/>
  <c r="C109" i="7"/>
  <c r="C379" i="7" s="1"/>
  <c r="AQ108" i="7"/>
  <c r="AP108" i="7"/>
  <c r="AO108" i="7"/>
  <c r="AN108" i="7"/>
  <c r="AM108" i="7"/>
  <c r="AL108" i="7"/>
  <c r="AL135" i="7" s="1"/>
  <c r="AL136" i="7" s="1"/>
  <c r="AK108" i="7"/>
  <c r="AJ108" i="7"/>
  <c r="AI108" i="7"/>
  <c r="AH108" i="7"/>
  <c r="AG108" i="7"/>
  <c r="AF108" i="7"/>
  <c r="AE108" i="7"/>
  <c r="AD108" i="7"/>
  <c r="AD135" i="7" s="1"/>
  <c r="AD136" i="7" s="1"/>
  <c r="AC108" i="7"/>
  <c r="AB108" i="7"/>
  <c r="AA108" i="7"/>
  <c r="Z108" i="7"/>
  <c r="Y108" i="7"/>
  <c r="X108" i="7"/>
  <c r="W108" i="7"/>
  <c r="V108" i="7"/>
  <c r="V135" i="7" s="1"/>
  <c r="V136" i="7" s="1"/>
  <c r="U108" i="7"/>
  <c r="T108" i="7"/>
  <c r="S108" i="7"/>
  <c r="R108" i="7"/>
  <c r="Q108" i="7"/>
  <c r="P108" i="7"/>
  <c r="O108" i="7"/>
  <c r="N108" i="7"/>
  <c r="N135" i="7" s="1"/>
  <c r="N136" i="7" s="1"/>
  <c r="M108" i="7"/>
  <c r="L108" i="7"/>
  <c r="K108" i="7"/>
  <c r="J108" i="7"/>
  <c r="I108" i="7"/>
  <c r="H108" i="7"/>
  <c r="G108" i="7"/>
  <c r="F108" i="7"/>
  <c r="F135" i="7" s="1"/>
  <c r="F136" i="7" s="1"/>
  <c r="E108" i="7"/>
  <c r="D108" i="7"/>
  <c r="C108" i="7"/>
  <c r="AQ98" i="7"/>
  <c r="AQ368" i="7" s="1"/>
  <c r="AP98" i="7"/>
  <c r="AP368" i="7" s="1"/>
  <c r="AO98" i="7"/>
  <c r="AO368" i="7" s="1"/>
  <c r="AN98" i="7"/>
  <c r="AN368" i="7" s="1"/>
  <c r="AM98" i="7"/>
  <c r="AM368" i="7" s="1"/>
  <c r="AL98" i="7"/>
  <c r="AL368" i="7" s="1"/>
  <c r="AK98" i="7"/>
  <c r="AK368" i="7" s="1"/>
  <c r="AJ98" i="7"/>
  <c r="AI98" i="7"/>
  <c r="AI368" i="7" s="1"/>
  <c r="AH98" i="7"/>
  <c r="AH368" i="7" s="1"/>
  <c r="AG98" i="7"/>
  <c r="AG368" i="7" s="1"/>
  <c r="AF98" i="7"/>
  <c r="AF368" i="7" s="1"/>
  <c r="AE98" i="7"/>
  <c r="AE368" i="7" s="1"/>
  <c r="AD98" i="7"/>
  <c r="AD368" i="7" s="1"/>
  <c r="AC98" i="7"/>
  <c r="AC368" i="7" s="1"/>
  <c r="AB98" i="7"/>
  <c r="AA98" i="7"/>
  <c r="AA368" i="7" s="1"/>
  <c r="Z98" i="7"/>
  <c r="Z368" i="7" s="1"/>
  <c r="Y98" i="7"/>
  <c r="Y368" i="7" s="1"/>
  <c r="X98" i="7"/>
  <c r="X368" i="7" s="1"/>
  <c r="W98" i="7"/>
  <c r="W368" i="7" s="1"/>
  <c r="V98" i="7"/>
  <c r="V368" i="7" s="1"/>
  <c r="U98" i="7"/>
  <c r="U368" i="7" s="1"/>
  <c r="T98" i="7"/>
  <c r="S98" i="7"/>
  <c r="S368" i="7" s="1"/>
  <c r="R98" i="7"/>
  <c r="R368" i="7" s="1"/>
  <c r="Q98" i="7"/>
  <c r="Q368" i="7" s="1"/>
  <c r="P98" i="7"/>
  <c r="P368" i="7" s="1"/>
  <c r="O98" i="7"/>
  <c r="O368" i="7" s="1"/>
  <c r="N98" i="7"/>
  <c r="N368" i="7" s="1"/>
  <c r="M98" i="7"/>
  <c r="M368" i="7" s="1"/>
  <c r="L98" i="7"/>
  <c r="K98" i="7"/>
  <c r="K368" i="7" s="1"/>
  <c r="J98" i="7"/>
  <c r="J368" i="7" s="1"/>
  <c r="I98" i="7"/>
  <c r="I368" i="7" s="1"/>
  <c r="H98" i="7"/>
  <c r="H368" i="7" s="1"/>
  <c r="G98" i="7"/>
  <c r="G368" i="7" s="1"/>
  <c r="F98" i="7"/>
  <c r="F368" i="7" s="1"/>
  <c r="E98" i="7"/>
  <c r="E368" i="7" s="1"/>
  <c r="D98" i="7"/>
  <c r="C98" i="7"/>
  <c r="C368" i="7" s="1"/>
  <c r="AQ97" i="7"/>
  <c r="AQ367" i="7" s="1"/>
  <c r="AP97" i="7"/>
  <c r="AP367" i="7" s="1"/>
  <c r="AO97" i="7"/>
  <c r="AO367" i="7" s="1"/>
  <c r="AN97" i="7"/>
  <c r="AN367" i="7" s="1"/>
  <c r="AM97" i="7"/>
  <c r="AM367" i="7" s="1"/>
  <c r="AL97" i="7"/>
  <c r="AL367" i="7" s="1"/>
  <c r="AK97" i="7"/>
  <c r="AJ97" i="7"/>
  <c r="AJ367" i="7" s="1"/>
  <c r="AI97" i="7"/>
  <c r="AI367" i="7" s="1"/>
  <c r="AH97" i="7"/>
  <c r="AH367" i="7" s="1"/>
  <c r="AG97" i="7"/>
  <c r="AG367" i="7" s="1"/>
  <c r="AF97" i="7"/>
  <c r="AF367" i="7" s="1"/>
  <c r="AE97" i="7"/>
  <c r="AE367" i="7" s="1"/>
  <c r="AD97" i="7"/>
  <c r="AD367" i="7" s="1"/>
  <c r="AC97" i="7"/>
  <c r="AB97" i="7"/>
  <c r="AB367" i="7" s="1"/>
  <c r="AA97" i="7"/>
  <c r="AA367" i="7" s="1"/>
  <c r="Z97" i="7"/>
  <c r="Z367" i="7" s="1"/>
  <c r="Y97" i="7"/>
  <c r="Y367" i="7" s="1"/>
  <c r="X97" i="7"/>
  <c r="X367" i="7" s="1"/>
  <c r="W97" i="7"/>
  <c r="W367" i="7" s="1"/>
  <c r="V97" i="7"/>
  <c r="V367" i="7" s="1"/>
  <c r="U97" i="7"/>
  <c r="T97" i="7"/>
  <c r="T367" i="7" s="1"/>
  <c r="S97" i="7"/>
  <c r="S367" i="7" s="1"/>
  <c r="R97" i="7"/>
  <c r="R367" i="7" s="1"/>
  <c r="Q97" i="7"/>
  <c r="Q367" i="7" s="1"/>
  <c r="P97" i="7"/>
  <c r="P367" i="7" s="1"/>
  <c r="O97" i="7"/>
  <c r="O367" i="7" s="1"/>
  <c r="N97" i="7"/>
  <c r="N367" i="7" s="1"/>
  <c r="M97" i="7"/>
  <c r="L97" i="7"/>
  <c r="L367" i="7" s="1"/>
  <c r="K97" i="7"/>
  <c r="K367" i="7" s="1"/>
  <c r="J97" i="7"/>
  <c r="J367" i="7" s="1"/>
  <c r="I97" i="7"/>
  <c r="I367" i="7" s="1"/>
  <c r="H97" i="7"/>
  <c r="H367" i="7" s="1"/>
  <c r="G97" i="7"/>
  <c r="G367" i="7" s="1"/>
  <c r="F97" i="7"/>
  <c r="F367" i="7" s="1"/>
  <c r="E97" i="7"/>
  <c r="D97" i="7"/>
  <c r="D367" i="7" s="1"/>
  <c r="C97" i="7"/>
  <c r="C367" i="7" s="1"/>
  <c r="AQ96" i="7"/>
  <c r="AQ366" i="7" s="1"/>
  <c r="AP96" i="7"/>
  <c r="AP366" i="7" s="1"/>
  <c r="AO96" i="7"/>
  <c r="AO366" i="7" s="1"/>
  <c r="AN96" i="7"/>
  <c r="AN366" i="7" s="1"/>
  <c r="AM96" i="7"/>
  <c r="AM366" i="7" s="1"/>
  <c r="AL96" i="7"/>
  <c r="AK96" i="7"/>
  <c r="AK366" i="7" s="1"/>
  <c r="AJ96" i="7"/>
  <c r="AJ366" i="7" s="1"/>
  <c r="AI96" i="7"/>
  <c r="AI366" i="7" s="1"/>
  <c r="AH96" i="7"/>
  <c r="AH366" i="7" s="1"/>
  <c r="AG96" i="7"/>
  <c r="AG366" i="7" s="1"/>
  <c r="AF96" i="7"/>
  <c r="AF366" i="7" s="1"/>
  <c r="AE96" i="7"/>
  <c r="AE366" i="7" s="1"/>
  <c r="AD96" i="7"/>
  <c r="AC96" i="7"/>
  <c r="AC366" i="7" s="1"/>
  <c r="AB96" i="7"/>
  <c r="AB366" i="7" s="1"/>
  <c r="AA96" i="7"/>
  <c r="AA366" i="7" s="1"/>
  <c r="Z96" i="7"/>
  <c r="Z366" i="7" s="1"/>
  <c r="Y96" i="7"/>
  <c r="Y366" i="7" s="1"/>
  <c r="X96" i="7"/>
  <c r="X366" i="7" s="1"/>
  <c r="W96" i="7"/>
  <c r="W366" i="7" s="1"/>
  <c r="V96" i="7"/>
  <c r="U96" i="7"/>
  <c r="U366" i="7" s="1"/>
  <c r="T96" i="7"/>
  <c r="T366" i="7" s="1"/>
  <c r="S96" i="7"/>
  <c r="S366" i="7" s="1"/>
  <c r="R96" i="7"/>
  <c r="R366" i="7" s="1"/>
  <c r="Q96" i="7"/>
  <c r="Q366" i="7" s="1"/>
  <c r="P96" i="7"/>
  <c r="P366" i="7" s="1"/>
  <c r="O96" i="7"/>
  <c r="O366" i="7" s="1"/>
  <c r="N96" i="7"/>
  <c r="M96" i="7"/>
  <c r="M366" i="7" s="1"/>
  <c r="L96" i="7"/>
  <c r="L366" i="7" s="1"/>
  <c r="K96" i="7"/>
  <c r="K366" i="7" s="1"/>
  <c r="J96" i="7"/>
  <c r="J366" i="7" s="1"/>
  <c r="I96" i="7"/>
  <c r="I366" i="7" s="1"/>
  <c r="H96" i="7"/>
  <c r="H366" i="7" s="1"/>
  <c r="G96" i="7"/>
  <c r="G366" i="7" s="1"/>
  <c r="F96" i="7"/>
  <c r="E96" i="7"/>
  <c r="E366" i="7" s="1"/>
  <c r="D96" i="7"/>
  <c r="D366" i="7" s="1"/>
  <c r="C96" i="7"/>
  <c r="C366" i="7" s="1"/>
  <c r="AQ95" i="7"/>
  <c r="AQ365" i="7" s="1"/>
  <c r="AP95" i="7"/>
  <c r="AP365" i="7" s="1"/>
  <c r="AO95" i="7"/>
  <c r="AO365" i="7" s="1"/>
  <c r="AN95" i="7"/>
  <c r="AN365" i="7" s="1"/>
  <c r="AM95" i="7"/>
  <c r="AL95" i="7"/>
  <c r="AL365" i="7" s="1"/>
  <c r="AK95" i="7"/>
  <c r="AK365" i="7" s="1"/>
  <c r="AJ95" i="7"/>
  <c r="AJ365" i="7" s="1"/>
  <c r="AI95" i="7"/>
  <c r="AI365" i="7" s="1"/>
  <c r="AH95" i="7"/>
  <c r="AH365" i="7" s="1"/>
  <c r="AG95" i="7"/>
  <c r="AG365" i="7" s="1"/>
  <c r="AF95" i="7"/>
  <c r="AF365" i="7" s="1"/>
  <c r="AE95" i="7"/>
  <c r="AD95" i="7"/>
  <c r="AD365" i="7" s="1"/>
  <c r="AC95" i="7"/>
  <c r="AC365" i="7" s="1"/>
  <c r="AB95" i="7"/>
  <c r="AB365" i="7" s="1"/>
  <c r="AA95" i="7"/>
  <c r="AA365" i="7" s="1"/>
  <c r="Z95" i="7"/>
  <c r="Z365" i="7" s="1"/>
  <c r="Y95" i="7"/>
  <c r="Y365" i="7" s="1"/>
  <c r="X95" i="7"/>
  <c r="X365" i="7" s="1"/>
  <c r="W95" i="7"/>
  <c r="V95" i="7"/>
  <c r="V365" i="7" s="1"/>
  <c r="U95" i="7"/>
  <c r="U365" i="7" s="1"/>
  <c r="T95" i="7"/>
  <c r="T365" i="7" s="1"/>
  <c r="S95" i="7"/>
  <c r="S365" i="7" s="1"/>
  <c r="R95" i="7"/>
  <c r="R365" i="7" s="1"/>
  <c r="Q95" i="7"/>
  <c r="Q365" i="7" s="1"/>
  <c r="P95" i="7"/>
  <c r="P365" i="7" s="1"/>
  <c r="O95" i="7"/>
  <c r="N95" i="7"/>
  <c r="N365" i="7" s="1"/>
  <c r="M95" i="7"/>
  <c r="M365" i="7" s="1"/>
  <c r="L95" i="7"/>
  <c r="L365" i="7" s="1"/>
  <c r="K95" i="7"/>
  <c r="K365" i="7" s="1"/>
  <c r="J95" i="7"/>
  <c r="J365" i="7" s="1"/>
  <c r="I95" i="7"/>
  <c r="I365" i="7" s="1"/>
  <c r="H95" i="7"/>
  <c r="H365" i="7" s="1"/>
  <c r="G95" i="7"/>
  <c r="F95" i="7"/>
  <c r="F365" i="7" s="1"/>
  <c r="E95" i="7"/>
  <c r="E365" i="7" s="1"/>
  <c r="D95" i="7"/>
  <c r="D365" i="7" s="1"/>
  <c r="C95" i="7"/>
  <c r="C365" i="7" s="1"/>
  <c r="AQ94" i="7"/>
  <c r="AQ364" i="7" s="1"/>
  <c r="AP94" i="7"/>
  <c r="AP364" i="7" s="1"/>
  <c r="AO94" i="7"/>
  <c r="AO364" i="7" s="1"/>
  <c r="AN94" i="7"/>
  <c r="AM94" i="7"/>
  <c r="AM364" i="7" s="1"/>
  <c r="AL94" i="7"/>
  <c r="AL364" i="7" s="1"/>
  <c r="AK94" i="7"/>
  <c r="AK364" i="7" s="1"/>
  <c r="AJ94" i="7"/>
  <c r="AJ364" i="7" s="1"/>
  <c r="AI94" i="7"/>
  <c r="AI364" i="7" s="1"/>
  <c r="AH94" i="7"/>
  <c r="AH364" i="7" s="1"/>
  <c r="AG94" i="7"/>
  <c r="AG364" i="7" s="1"/>
  <c r="AF94" i="7"/>
  <c r="AE94" i="7"/>
  <c r="AE364" i="7" s="1"/>
  <c r="AD94" i="7"/>
  <c r="AD364" i="7" s="1"/>
  <c r="AC94" i="7"/>
  <c r="AC364" i="7" s="1"/>
  <c r="AB94" i="7"/>
  <c r="AB364" i="7" s="1"/>
  <c r="AA94" i="7"/>
  <c r="AA364" i="7" s="1"/>
  <c r="Z94" i="7"/>
  <c r="Z364" i="7" s="1"/>
  <c r="Y94" i="7"/>
  <c r="Y364" i="7" s="1"/>
  <c r="X94" i="7"/>
  <c r="W94" i="7"/>
  <c r="W364" i="7" s="1"/>
  <c r="V94" i="7"/>
  <c r="V364" i="7" s="1"/>
  <c r="U94" i="7"/>
  <c r="U364" i="7" s="1"/>
  <c r="T94" i="7"/>
  <c r="T364" i="7" s="1"/>
  <c r="S94" i="7"/>
  <c r="S364" i="7" s="1"/>
  <c r="R94" i="7"/>
  <c r="R364" i="7" s="1"/>
  <c r="Q94" i="7"/>
  <c r="Q364" i="7" s="1"/>
  <c r="P94" i="7"/>
  <c r="O94" i="7"/>
  <c r="O364" i="7" s="1"/>
  <c r="N94" i="7"/>
  <c r="N364" i="7" s="1"/>
  <c r="M94" i="7"/>
  <c r="M364" i="7" s="1"/>
  <c r="L94" i="7"/>
  <c r="L364" i="7" s="1"/>
  <c r="K94" i="7"/>
  <c r="K364" i="7" s="1"/>
  <c r="J94" i="7"/>
  <c r="J364" i="7" s="1"/>
  <c r="I94" i="7"/>
  <c r="I364" i="7" s="1"/>
  <c r="H94" i="7"/>
  <c r="G94" i="7"/>
  <c r="G364" i="7" s="1"/>
  <c r="F94" i="7"/>
  <c r="F364" i="7" s="1"/>
  <c r="E94" i="7"/>
  <c r="E364" i="7" s="1"/>
  <c r="D94" i="7"/>
  <c r="D364" i="7" s="1"/>
  <c r="C94" i="7"/>
  <c r="C364" i="7" s="1"/>
  <c r="AQ93" i="7"/>
  <c r="AQ363" i="7" s="1"/>
  <c r="AP93" i="7"/>
  <c r="AP363" i="7" s="1"/>
  <c r="AO93" i="7"/>
  <c r="AN93" i="7"/>
  <c r="AN363" i="7" s="1"/>
  <c r="AM93" i="7"/>
  <c r="AM363" i="7" s="1"/>
  <c r="AL93" i="7"/>
  <c r="AL363" i="7" s="1"/>
  <c r="AK93" i="7"/>
  <c r="AK363" i="7" s="1"/>
  <c r="AJ93" i="7"/>
  <c r="AJ363" i="7" s="1"/>
  <c r="AI93" i="7"/>
  <c r="AI363" i="7" s="1"/>
  <c r="AH93" i="7"/>
  <c r="AH363" i="7" s="1"/>
  <c r="AG93" i="7"/>
  <c r="AF93" i="7"/>
  <c r="AF363" i="7" s="1"/>
  <c r="AE93" i="7"/>
  <c r="AE363" i="7" s="1"/>
  <c r="AD93" i="7"/>
  <c r="AD363" i="7" s="1"/>
  <c r="AC93" i="7"/>
  <c r="AC363" i="7" s="1"/>
  <c r="AB93" i="7"/>
  <c r="AB363" i="7" s="1"/>
  <c r="AA93" i="7"/>
  <c r="AA363" i="7" s="1"/>
  <c r="Z93" i="7"/>
  <c r="Z363" i="7" s="1"/>
  <c r="Y93" i="7"/>
  <c r="X93" i="7"/>
  <c r="X363" i="7" s="1"/>
  <c r="W93" i="7"/>
  <c r="W363" i="7" s="1"/>
  <c r="V93" i="7"/>
  <c r="V363" i="7" s="1"/>
  <c r="U93" i="7"/>
  <c r="U363" i="7" s="1"/>
  <c r="T93" i="7"/>
  <c r="T363" i="7" s="1"/>
  <c r="S93" i="7"/>
  <c r="S363" i="7" s="1"/>
  <c r="R93" i="7"/>
  <c r="R363" i="7" s="1"/>
  <c r="Q93" i="7"/>
  <c r="P93" i="7"/>
  <c r="P363" i="7" s="1"/>
  <c r="O93" i="7"/>
  <c r="O363" i="7" s="1"/>
  <c r="N93" i="7"/>
  <c r="N363" i="7" s="1"/>
  <c r="M93" i="7"/>
  <c r="M363" i="7" s="1"/>
  <c r="L93" i="7"/>
  <c r="L363" i="7" s="1"/>
  <c r="K93" i="7"/>
  <c r="K363" i="7" s="1"/>
  <c r="J93" i="7"/>
  <c r="J363" i="7" s="1"/>
  <c r="I93" i="7"/>
  <c r="H93" i="7"/>
  <c r="H363" i="7" s="1"/>
  <c r="G93" i="7"/>
  <c r="G363" i="7" s="1"/>
  <c r="F93" i="7"/>
  <c r="F363" i="7" s="1"/>
  <c r="E93" i="7"/>
  <c r="E363" i="7" s="1"/>
  <c r="D93" i="7"/>
  <c r="D363" i="7" s="1"/>
  <c r="C93" i="7"/>
  <c r="C363" i="7" s="1"/>
  <c r="AQ92" i="7"/>
  <c r="AQ362" i="7" s="1"/>
  <c r="AP92" i="7"/>
  <c r="AO92" i="7"/>
  <c r="AO362" i="7" s="1"/>
  <c r="AN92" i="7"/>
  <c r="AN362" i="7" s="1"/>
  <c r="AM92" i="7"/>
  <c r="AM362" i="7" s="1"/>
  <c r="AL92" i="7"/>
  <c r="AL362" i="7" s="1"/>
  <c r="AK92" i="7"/>
  <c r="AK362" i="7" s="1"/>
  <c r="AJ92" i="7"/>
  <c r="AJ362" i="7" s="1"/>
  <c r="AI92" i="7"/>
  <c r="AI362" i="7" s="1"/>
  <c r="AH92" i="7"/>
  <c r="AG92" i="7"/>
  <c r="AG362" i="7" s="1"/>
  <c r="AF92" i="7"/>
  <c r="AF362" i="7" s="1"/>
  <c r="AE92" i="7"/>
  <c r="AE362" i="7" s="1"/>
  <c r="AD92" i="7"/>
  <c r="AD362" i="7" s="1"/>
  <c r="AC92" i="7"/>
  <c r="AC362" i="7" s="1"/>
  <c r="AB92" i="7"/>
  <c r="AB362" i="7" s="1"/>
  <c r="AA92" i="7"/>
  <c r="AA362" i="7" s="1"/>
  <c r="Z92" i="7"/>
  <c r="Y92" i="7"/>
  <c r="Y362" i="7" s="1"/>
  <c r="X92" i="7"/>
  <c r="X362" i="7" s="1"/>
  <c r="W92" i="7"/>
  <c r="W362" i="7" s="1"/>
  <c r="V92" i="7"/>
  <c r="V362" i="7" s="1"/>
  <c r="U92" i="7"/>
  <c r="U362" i="7" s="1"/>
  <c r="T92" i="7"/>
  <c r="T362" i="7" s="1"/>
  <c r="S92" i="7"/>
  <c r="S362" i="7" s="1"/>
  <c r="R92" i="7"/>
  <c r="Q92" i="7"/>
  <c r="Q362" i="7" s="1"/>
  <c r="P92" i="7"/>
  <c r="P362" i="7" s="1"/>
  <c r="O92" i="7"/>
  <c r="O362" i="7" s="1"/>
  <c r="N92" i="7"/>
  <c r="N362" i="7" s="1"/>
  <c r="M92" i="7"/>
  <c r="M362" i="7" s="1"/>
  <c r="L92" i="7"/>
  <c r="L362" i="7" s="1"/>
  <c r="K92" i="7"/>
  <c r="K362" i="7" s="1"/>
  <c r="J92" i="7"/>
  <c r="I92" i="7"/>
  <c r="I362" i="7" s="1"/>
  <c r="H92" i="7"/>
  <c r="H362" i="7" s="1"/>
  <c r="G92" i="7"/>
  <c r="G362" i="7" s="1"/>
  <c r="F92" i="7"/>
  <c r="F362" i="7" s="1"/>
  <c r="E92" i="7"/>
  <c r="E362" i="7" s="1"/>
  <c r="D92" i="7"/>
  <c r="D362" i="7" s="1"/>
  <c r="C92" i="7"/>
  <c r="C362" i="7" s="1"/>
  <c r="AQ91" i="7"/>
  <c r="AP91" i="7"/>
  <c r="AP361" i="7" s="1"/>
  <c r="AO91" i="7"/>
  <c r="AO361" i="7" s="1"/>
  <c r="AN91" i="7"/>
  <c r="AN361" i="7" s="1"/>
  <c r="AM91" i="7"/>
  <c r="AM361" i="7" s="1"/>
  <c r="AL91" i="7"/>
  <c r="AL361" i="7" s="1"/>
  <c r="AK91" i="7"/>
  <c r="AK361" i="7" s="1"/>
  <c r="AJ91" i="7"/>
  <c r="AJ361" i="7" s="1"/>
  <c r="AI91" i="7"/>
  <c r="AH91" i="7"/>
  <c r="AH361" i="7" s="1"/>
  <c r="AG91" i="7"/>
  <c r="AG361" i="7" s="1"/>
  <c r="AF91" i="7"/>
  <c r="AF361" i="7" s="1"/>
  <c r="AE91" i="7"/>
  <c r="AE361" i="7" s="1"/>
  <c r="AD91" i="7"/>
  <c r="AD361" i="7" s="1"/>
  <c r="AC91" i="7"/>
  <c r="AC361" i="7" s="1"/>
  <c r="AB91" i="7"/>
  <c r="AB361" i="7" s="1"/>
  <c r="AA91" i="7"/>
  <c r="Z91" i="7"/>
  <c r="Z361" i="7" s="1"/>
  <c r="Y91" i="7"/>
  <c r="Y361" i="7" s="1"/>
  <c r="X91" i="7"/>
  <c r="X361" i="7" s="1"/>
  <c r="W91" i="7"/>
  <c r="W361" i="7" s="1"/>
  <c r="V91" i="7"/>
  <c r="V361" i="7" s="1"/>
  <c r="U91" i="7"/>
  <c r="U361" i="7" s="1"/>
  <c r="T91" i="7"/>
  <c r="T361" i="7" s="1"/>
  <c r="S91" i="7"/>
  <c r="R91" i="7"/>
  <c r="R361" i="7" s="1"/>
  <c r="Q91" i="7"/>
  <c r="Q361" i="7" s="1"/>
  <c r="P91" i="7"/>
  <c r="P361" i="7" s="1"/>
  <c r="O91" i="7"/>
  <c r="O361" i="7" s="1"/>
  <c r="N91" i="7"/>
  <c r="N361" i="7" s="1"/>
  <c r="M91" i="7"/>
  <c r="M361" i="7" s="1"/>
  <c r="L91" i="7"/>
  <c r="L361" i="7" s="1"/>
  <c r="K91" i="7"/>
  <c r="J91" i="7"/>
  <c r="J361" i="7" s="1"/>
  <c r="I91" i="7"/>
  <c r="I361" i="7" s="1"/>
  <c r="H91" i="7"/>
  <c r="H361" i="7" s="1"/>
  <c r="G91" i="7"/>
  <c r="G361" i="7" s="1"/>
  <c r="F91" i="7"/>
  <c r="F361" i="7" s="1"/>
  <c r="E91" i="7"/>
  <c r="E361" i="7" s="1"/>
  <c r="D91" i="7"/>
  <c r="D361" i="7" s="1"/>
  <c r="C91" i="7"/>
  <c r="AQ90" i="7"/>
  <c r="AQ360" i="7" s="1"/>
  <c r="AP90" i="7"/>
  <c r="AP360" i="7" s="1"/>
  <c r="AO90" i="7"/>
  <c r="AO360" i="7" s="1"/>
  <c r="AN90" i="7"/>
  <c r="AN360" i="7" s="1"/>
  <c r="AM90" i="7"/>
  <c r="AM360" i="7" s="1"/>
  <c r="AL90" i="7"/>
  <c r="AL360" i="7" s="1"/>
  <c r="AK90" i="7"/>
  <c r="AK360" i="7" s="1"/>
  <c r="AJ90" i="7"/>
  <c r="AI90" i="7"/>
  <c r="AI360" i="7" s="1"/>
  <c r="AH90" i="7"/>
  <c r="AH360" i="7" s="1"/>
  <c r="AG90" i="7"/>
  <c r="AG360" i="7" s="1"/>
  <c r="AF90" i="7"/>
  <c r="AF360" i="7" s="1"/>
  <c r="AE90" i="7"/>
  <c r="AE360" i="7" s="1"/>
  <c r="AD90" i="7"/>
  <c r="AD360" i="7" s="1"/>
  <c r="AC90" i="7"/>
  <c r="AC360" i="7" s="1"/>
  <c r="AB90" i="7"/>
  <c r="AA90" i="7"/>
  <c r="AA360" i="7" s="1"/>
  <c r="Z90" i="7"/>
  <c r="Z360" i="7" s="1"/>
  <c r="Y90" i="7"/>
  <c r="Y360" i="7" s="1"/>
  <c r="X90" i="7"/>
  <c r="X360" i="7" s="1"/>
  <c r="W90" i="7"/>
  <c r="W360" i="7" s="1"/>
  <c r="V90" i="7"/>
  <c r="V360" i="7" s="1"/>
  <c r="U90" i="7"/>
  <c r="U360" i="7" s="1"/>
  <c r="T90" i="7"/>
  <c r="S90" i="7"/>
  <c r="S360" i="7" s="1"/>
  <c r="R90" i="7"/>
  <c r="R360" i="7" s="1"/>
  <c r="Q90" i="7"/>
  <c r="Q360" i="7" s="1"/>
  <c r="P90" i="7"/>
  <c r="P360" i="7" s="1"/>
  <c r="O90" i="7"/>
  <c r="O360" i="7" s="1"/>
  <c r="N90" i="7"/>
  <c r="N360" i="7" s="1"/>
  <c r="M90" i="7"/>
  <c r="M360" i="7" s="1"/>
  <c r="L90" i="7"/>
  <c r="K90" i="7"/>
  <c r="K360" i="7" s="1"/>
  <c r="J90" i="7"/>
  <c r="J360" i="7" s="1"/>
  <c r="I90" i="7"/>
  <c r="I360" i="7" s="1"/>
  <c r="H90" i="7"/>
  <c r="H360" i="7" s="1"/>
  <c r="G90" i="7"/>
  <c r="G360" i="7" s="1"/>
  <c r="F90" i="7"/>
  <c r="F360" i="7" s="1"/>
  <c r="E90" i="7"/>
  <c r="E360" i="7" s="1"/>
  <c r="D90" i="7"/>
  <c r="C90" i="7"/>
  <c r="C360" i="7" s="1"/>
  <c r="AQ89" i="7"/>
  <c r="AQ359" i="7" s="1"/>
  <c r="AP89" i="7"/>
  <c r="AP359" i="7" s="1"/>
  <c r="AO89" i="7"/>
  <c r="AO359" i="7" s="1"/>
  <c r="AN89" i="7"/>
  <c r="AN359" i="7" s="1"/>
  <c r="AM89" i="7"/>
  <c r="AM359" i="7" s="1"/>
  <c r="AL89" i="7"/>
  <c r="AL359" i="7" s="1"/>
  <c r="AK89" i="7"/>
  <c r="AJ89" i="7"/>
  <c r="AJ359" i="7" s="1"/>
  <c r="AI89" i="7"/>
  <c r="AI359" i="7" s="1"/>
  <c r="AH89" i="7"/>
  <c r="AH359" i="7" s="1"/>
  <c r="AG89" i="7"/>
  <c r="AG359" i="7" s="1"/>
  <c r="AF89" i="7"/>
  <c r="AF359" i="7" s="1"/>
  <c r="AE89" i="7"/>
  <c r="AE359" i="7" s="1"/>
  <c r="AD89" i="7"/>
  <c r="AD359" i="7" s="1"/>
  <c r="AC89" i="7"/>
  <c r="AB89" i="7"/>
  <c r="AB359" i="7" s="1"/>
  <c r="AA89" i="7"/>
  <c r="AA359" i="7" s="1"/>
  <c r="Z89" i="7"/>
  <c r="Z359" i="7" s="1"/>
  <c r="Y89" i="7"/>
  <c r="Y359" i="7" s="1"/>
  <c r="X89" i="7"/>
  <c r="X359" i="7" s="1"/>
  <c r="W89" i="7"/>
  <c r="W359" i="7" s="1"/>
  <c r="V89" i="7"/>
  <c r="V359" i="7" s="1"/>
  <c r="U89" i="7"/>
  <c r="T89" i="7"/>
  <c r="T359" i="7" s="1"/>
  <c r="S89" i="7"/>
  <c r="S359" i="7" s="1"/>
  <c r="R89" i="7"/>
  <c r="R359" i="7" s="1"/>
  <c r="Q89" i="7"/>
  <c r="Q359" i="7" s="1"/>
  <c r="P89" i="7"/>
  <c r="P359" i="7" s="1"/>
  <c r="O89" i="7"/>
  <c r="O359" i="7" s="1"/>
  <c r="N89" i="7"/>
  <c r="N359" i="7" s="1"/>
  <c r="M89" i="7"/>
  <c r="L89" i="7"/>
  <c r="L359" i="7" s="1"/>
  <c r="K89" i="7"/>
  <c r="K359" i="7" s="1"/>
  <c r="J89" i="7"/>
  <c r="J359" i="7" s="1"/>
  <c r="I89" i="7"/>
  <c r="I359" i="7" s="1"/>
  <c r="H89" i="7"/>
  <c r="H359" i="7" s="1"/>
  <c r="G89" i="7"/>
  <c r="G359" i="7" s="1"/>
  <c r="F89" i="7"/>
  <c r="F359" i="7" s="1"/>
  <c r="E89" i="7"/>
  <c r="D89" i="7"/>
  <c r="D359" i="7" s="1"/>
  <c r="C89" i="7"/>
  <c r="C359" i="7" s="1"/>
  <c r="AQ88" i="7"/>
  <c r="AQ358" i="7" s="1"/>
  <c r="AP88" i="7"/>
  <c r="AP358" i="7" s="1"/>
  <c r="AO88" i="7"/>
  <c r="AO358" i="7" s="1"/>
  <c r="AN88" i="7"/>
  <c r="AN358" i="7" s="1"/>
  <c r="AM88" i="7"/>
  <c r="AM358" i="7" s="1"/>
  <c r="AL88" i="7"/>
  <c r="AK88" i="7"/>
  <c r="AK358" i="7" s="1"/>
  <c r="AJ88" i="7"/>
  <c r="AJ358" i="7" s="1"/>
  <c r="AI88" i="7"/>
  <c r="AI358" i="7" s="1"/>
  <c r="AH88" i="7"/>
  <c r="AH358" i="7" s="1"/>
  <c r="AG88" i="7"/>
  <c r="AG358" i="7" s="1"/>
  <c r="AF88" i="7"/>
  <c r="AF358" i="7" s="1"/>
  <c r="AE88" i="7"/>
  <c r="AE358" i="7" s="1"/>
  <c r="AD88" i="7"/>
  <c r="AC88" i="7"/>
  <c r="AC358" i="7" s="1"/>
  <c r="AB88" i="7"/>
  <c r="AB358" i="7" s="1"/>
  <c r="AA88" i="7"/>
  <c r="AA358" i="7" s="1"/>
  <c r="Z88" i="7"/>
  <c r="Z358" i="7" s="1"/>
  <c r="Y88" i="7"/>
  <c r="Y358" i="7" s="1"/>
  <c r="X88" i="7"/>
  <c r="X358" i="7" s="1"/>
  <c r="W88" i="7"/>
  <c r="W358" i="7" s="1"/>
  <c r="V88" i="7"/>
  <c r="U88" i="7"/>
  <c r="U358" i="7" s="1"/>
  <c r="T88" i="7"/>
  <c r="T358" i="7" s="1"/>
  <c r="S88" i="7"/>
  <c r="S358" i="7" s="1"/>
  <c r="R88" i="7"/>
  <c r="R358" i="7" s="1"/>
  <c r="Q88" i="7"/>
  <c r="Q358" i="7" s="1"/>
  <c r="P88" i="7"/>
  <c r="P358" i="7" s="1"/>
  <c r="O88" i="7"/>
  <c r="O358" i="7" s="1"/>
  <c r="N88" i="7"/>
  <c r="M88" i="7"/>
  <c r="M358" i="7" s="1"/>
  <c r="L88" i="7"/>
  <c r="L358" i="7" s="1"/>
  <c r="K88" i="7"/>
  <c r="K358" i="7" s="1"/>
  <c r="J88" i="7"/>
  <c r="J358" i="7" s="1"/>
  <c r="I88" i="7"/>
  <c r="I358" i="7" s="1"/>
  <c r="H88" i="7"/>
  <c r="H358" i="7" s="1"/>
  <c r="G88" i="7"/>
  <c r="G358" i="7" s="1"/>
  <c r="F88" i="7"/>
  <c r="E88" i="7"/>
  <c r="E358" i="7" s="1"/>
  <c r="D88" i="7"/>
  <c r="D358" i="7" s="1"/>
  <c r="C88" i="7"/>
  <c r="C358" i="7" s="1"/>
  <c r="AQ87" i="7"/>
  <c r="AQ357" i="7" s="1"/>
  <c r="AP87" i="7"/>
  <c r="AP357" i="7" s="1"/>
  <c r="AO87" i="7"/>
  <c r="AO357" i="7" s="1"/>
  <c r="AN87" i="7"/>
  <c r="AN357" i="7" s="1"/>
  <c r="AM87" i="7"/>
  <c r="AL87" i="7"/>
  <c r="AL357" i="7" s="1"/>
  <c r="AK87" i="7"/>
  <c r="AK357" i="7" s="1"/>
  <c r="AJ87" i="7"/>
  <c r="AJ357" i="7" s="1"/>
  <c r="AI87" i="7"/>
  <c r="AI357" i="7" s="1"/>
  <c r="AH87" i="7"/>
  <c r="AH357" i="7" s="1"/>
  <c r="AG87" i="7"/>
  <c r="AG357" i="7" s="1"/>
  <c r="AF87" i="7"/>
  <c r="AF357" i="7" s="1"/>
  <c r="AE87" i="7"/>
  <c r="AD87" i="7"/>
  <c r="AD357" i="7" s="1"/>
  <c r="AC87" i="7"/>
  <c r="AC357" i="7" s="1"/>
  <c r="AB87" i="7"/>
  <c r="AB357" i="7" s="1"/>
  <c r="AA87" i="7"/>
  <c r="AA357" i="7" s="1"/>
  <c r="Z87" i="7"/>
  <c r="Z357" i="7" s="1"/>
  <c r="Y87" i="7"/>
  <c r="Y357" i="7" s="1"/>
  <c r="X87" i="7"/>
  <c r="X357" i="7" s="1"/>
  <c r="W87" i="7"/>
  <c r="V87" i="7"/>
  <c r="V357" i="7" s="1"/>
  <c r="U87" i="7"/>
  <c r="U357" i="7" s="1"/>
  <c r="T87" i="7"/>
  <c r="T357" i="7" s="1"/>
  <c r="S87" i="7"/>
  <c r="S357" i="7" s="1"/>
  <c r="R87" i="7"/>
  <c r="R357" i="7" s="1"/>
  <c r="Q87" i="7"/>
  <c r="Q357" i="7" s="1"/>
  <c r="P87" i="7"/>
  <c r="P357" i="7" s="1"/>
  <c r="O87" i="7"/>
  <c r="N87" i="7"/>
  <c r="N357" i="7" s="1"/>
  <c r="M87" i="7"/>
  <c r="M357" i="7" s="1"/>
  <c r="L87" i="7"/>
  <c r="L357" i="7" s="1"/>
  <c r="K87" i="7"/>
  <c r="K357" i="7" s="1"/>
  <c r="J87" i="7"/>
  <c r="J357" i="7" s="1"/>
  <c r="I87" i="7"/>
  <c r="I357" i="7" s="1"/>
  <c r="H87" i="7"/>
  <c r="H357" i="7" s="1"/>
  <c r="G87" i="7"/>
  <c r="F87" i="7"/>
  <c r="F357" i="7" s="1"/>
  <c r="E87" i="7"/>
  <c r="E357" i="7" s="1"/>
  <c r="D87" i="7"/>
  <c r="D357" i="7" s="1"/>
  <c r="C87" i="7"/>
  <c r="C357" i="7" s="1"/>
  <c r="AQ86" i="7"/>
  <c r="AQ356" i="7" s="1"/>
  <c r="AP86" i="7"/>
  <c r="AP356" i="7" s="1"/>
  <c r="AO86" i="7"/>
  <c r="AO356" i="7" s="1"/>
  <c r="AN86" i="7"/>
  <c r="AM86" i="7"/>
  <c r="AM356" i="7" s="1"/>
  <c r="AL86" i="7"/>
  <c r="AL356" i="7" s="1"/>
  <c r="AK86" i="7"/>
  <c r="AK356" i="7" s="1"/>
  <c r="AJ86" i="7"/>
  <c r="AJ356" i="7" s="1"/>
  <c r="AI86" i="7"/>
  <c r="AI356" i="7" s="1"/>
  <c r="AH86" i="7"/>
  <c r="AH356" i="7" s="1"/>
  <c r="AG86" i="7"/>
  <c r="AG356" i="7" s="1"/>
  <c r="AF86" i="7"/>
  <c r="AE86" i="7"/>
  <c r="AE356" i="7" s="1"/>
  <c r="AD86" i="7"/>
  <c r="AD356" i="7" s="1"/>
  <c r="AC86" i="7"/>
  <c r="AC356" i="7" s="1"/>
  <c r="AB86" i="7"/>
  <c r="AB356" i="7" s="1"/>
  <c r="AA86" i="7"/>
  <c r="AA356" i="7" s="1"/>
  <c r="Z86" i="7"/>
  <c r="Z356" i="7" s="1"/>
  <c r="Y86" i="7"/>
  <c r="Y356" i="7" s="1"/>
  <c r="X86" i="7"/>
  <c r="W86" i="7"/>
  <c r="W356" i="7" s="1"/>
  <c r="V86" i="7"/>
  <c r="V356" i="7" s="1"/>
  <c r="U86" i="7"/>
  <c r="U356" i="7" s="1"/>
  <c r="T86" i="7"/>
  <c r="T356" i="7" s="1"/>
  <c r="S86" i="7"/>
  <c r="S356" i="7" s="1"/>
  <c r="R86" i="7"/>
  <c r="R356" i="7" s="1"/>
  <c r="Q86" i="7"/>
  <c r="Q356" i="7" s="1"/>
  <c r="P86" i="7"/>
  <c r="O86" i="7"/>
  <c r="O356" i="7" s="1"/>
  <c r="N86" i="7"/>
  <c r="N356" i="7" s="1"/>
  <c r="M86" i="7"/>
  <c r="M356" i="7" s="1"/>
  <c r="L86" i="7"/>
  <c r="L356" i="7" s="1"/>
  <c r="K86" i="7"/>
  <c r="K356" i="7" s="1"/>
  <c r="J86" i="7"/>
  <c r="J356" i="7" s="1"/>
  <c r="I86" i="7"/>
  <c r="I356" i="7" s="1"/>
  <c r="H86" i="7"/>
  <c r="G86" i="7"/>
  <c r="G356" i="7" s="1"/>
  <c r="F86" i="7"/>
  <c r="F356" i="7" s="1"/>
  <c r="E86" i="7"/>
  <c r="E356" i="7" s="1"/>
  <c r="D86" i="7"/>
  <c r="D356" i="7" s="1"/>
  <c r="C86" i="7"/>
  <c r="C356" i="7" s="1"/>
  <c r="AQ85" i="7"/>
  <c r="AQ355" i="7" s="1"/>
  <c r="AP85" i="7"/>
  <c r="AP355" i="7" s="1"/>
  <c r="AO85" i="7"/>
  <c r="AN85" i="7"/>
  <c r="AN355" i="7" s="1"/>
  <c r="AM85" i="7"/>
  <c r="AM355" i="7" s="1"/>
  <c r="AL85" i="7"/>
  <c r="AL355" i="7" s="1"/>
  <c r="AK85" i="7"/>
  <c r="AK355" i="7" s="1"/>
  <c r="AJ85" i="7"/>
  <c r="AJ355" i="7" s="1"/>
  <c r="AI85" i="7"/>
  <c r="AI355" i="7" s="1"/>
  <c r="AH85" i="7"/>
  <c r="AH355" i="7" s="1"/>
  <c r="AG85" i="7"/>
  <c r="AF85" i="7"/>
  <c r="AF355" i="7" s="1"/>
  <c r="AE85" i="7"/>
  <c r="AE355" i="7" s="1"/>
  <c r="AD85" i="7"/>
  <c r="AD355" i="7" s="1"/>
  <c r="AC85" i="7"/>
  <c r="AC355" i="7" s="1"/>
  <c r="AB85" i="7"/>
  <c r="AB355" i="7" s="1"/>
  <c r="AA85" i="7"/>
  <c r="AA355" i="7" s="1"/>
  <c r="Z85" i="7"/>
  <c r="Z355" i="7" s="1"/>
  <c r="Y85" i="7"/>
  <c r="X85" i="7"/>
  <c r="X355" i="7" s="1"/>
  <c r="W85" i="7"/>
  <c r="W355" i="7" s="1"/>
  <c r="V85" i="7"/>
  <c r="V355" i="7" s="1"/>
  <c r="U85" i="7"/>
  <c r="U355" i="7" s="1"/>
  <c r="T85" i="7"/>
  <c r="T355" i="7" s="1"/>
  <c r="S85" i="7"/>
  <c r="S355" i="7" s="1"/>
  <c r="R85" i="7"/>
  <c r="R355" i="7" s="1"/>
  <c r="Q85" i="7"/>
  <c r="P85" i="7"/>
  <c r="P355" i="7" s="1"/>
  <c r="O85" i="7"/>
  <c r="O355" i="7" s="1"/>
  <c r="N85" i="7"/>
  <c r="N355" i="7" s="1"/>
  <c r="M85" i="7"/>
  <c r="M355" i="7" s="1"/>
  <c r="L85" i="7"/>
  <c r="L355" i="7" s="1"/>
  <c r="K85" i="7"/>
  <c r="K355" i="7" s="1"/>
  <c r="J85" i="7"/>
  <c r="J355" i="7" s="1"/>
  <c r="I85" i="7"/>
  <c r="H85" i="7"/>
  <c r="H355" i="7" s="1"/>
  <c r="G85" i="7"/>
  <c r="G355" i="7" s="1"/>
  <c r="F85" i="7"/>
  <c r="F355" i="7" s="1"/>
  <c r="E85" i="7"/>
  <c r="E355" i="7" s="1"/>
  <c r="D85" i="7"/>
  <c r="D355" i="7" s="1"/>
  <c r="C85" i="7"/>
  <c r="C355" i="7" s="1"/>
  <c r="AQ84" i="7"/>
  <c r="AQ354" i="7" s="1"/>
  <c r="AP84" i="7"/>
  <c r="AO84" i="7"/>
  <c r="AO354" i="7" s="1"/>
  <c r="AN84" i="7"/>
  <c r="AN354" i="7" s="1"/>
  <c r="AM84" i="7"/>
  <c r="AM354" i="7" s="1"/>
  <c r="AL84" i="7"/>
  <c r="AL354" i="7" s="1"/>
  <c r="AK84" i="7"/>
  <c r="AK354" i="7" s="1"/>
  <c r="AJ84" i="7"/>
  <c r="AJ354" i="7" s="1"/>
  <c r="AI84" i="7"/>
  <c r="AI354" i="7" s="1"/>
  <c r="AH84" i="7"/>
  <c r="AG84" i="7"/>
  <c r="AG354" i="7" s="1"/>
  <c r="AF84" i="7"/>
  <c r="AF354" i="7" s="1"/>
  <c r="AE84" i="7"/>
  <c r="AE354" i="7" s="1"/>
  <c r="AD84" i="7"/>
  <c r="AD354" i="7" s="1"/>
  <c r="AC84" i="7"/>
  <c r="AC354" i="7" s="1"/>
  <c r="AB84" i="7"/>
  <c r="AB354" i="7" s="1"/>
  <c r="AA84" i="7"/>
  <c r="AA354" i="7" s="1"/>
  <c r="Z84" i="7"/>
  <c r="Y84" i="7"/>
  <c r="Y354" i="7" s="1"/>
  <c r="X84" i="7"/>
  <c r="X354" i="7" s="1"/>
  <c r="W84" i="7"/>
  <c r="W354" i="7" s="1"/>
  <c r="V84" i="7"/>
  <c r="V354" i="7" s="1"/>
  <c r="U84" i="7"/>
  <c r="U354" i="7" s="1"/>
  <c r="T84" i="7"/>
  <c r="T354" i="7" s="1"/>
  <c r="S84" i="7"/>
  <c r="S354" i="7" s="1"/>
  <c r="R84" i="7"/>
  <c r="Q84" i="7"/>
  <c r="Q354" i="7" s="1"/>
  <c r="P84" i="7"/>
  <c r="P354" i="7" s="1"/>
  <c r="O84" i="7"/>
  <c r="O354" i="7" s="1"/>
  <c r="N84" i="7"/>
  <c r="N354" i="7" s="1"/>
  <c r="M84" i="7"/>
  <c r="M354" i="7" s="1"/>
  <c r="L84" i="7"/>
  <c r="L354" i="7" s="1"/>
  <c r="K84" i="7"/>
  <c r="K354" i="7" s="1"/>
  <c r="J84" i="7"/>
  <c r="I84" i="7"/>
  <c r="I354" i="7" s="1"/>
  <c r="H84" i="7"/>
  <c r="H354" i="7" s="1"/>
  <c r="G84" i="7"/>
  <c r="G354" i="7" s="1"/>
  <c r="F84" i="7"/>
  <c r="F354" i="7" s="1"/>
  <c r="E84" i="7"/>
  <c r="E354" i="7" s="1"/>
  <c r="D84" i="7"/>
  <c r="D354" i="7" s="1"/>
  <c r="C84" i="7"/>
  <c r="C354" i="7" s="1"/>
  <c r="AQ83" i="7"/>
  <c r="AP83" i="7"/>
  <c r="AP353" i="7" s="1"/>
  <c r="AO83" i="7"/>
  <c r="AO353" i="7" s="1"/>
  <c r="AN83" i="7"/>
  <c r="AN353" i="7" s="1"/>
  <c r="AM83" i="7"/>
  <c r="AM353" i="7" s="1"/>
  <c r="AL83" i="7"/>
  <c r="AL353" i="7" s="1"/>
  <c r="AK83" i="7"/>
  <c r="AK353" i="7" s="1"/>
  <c r="AJ83" i="7"/>
  <c r="AJ353" i="7" s="1"/>
  <c r="AI83" i="7"/>
  <c r="AH83" i="7"/>
  <c r="AH353" i="7" s="1"/>
  <c r="AG83" i="7"/>
  <c r="AG353" i="7" s="1"/>
  <c r="AF83" i="7"/>
  <c r="AF353" i="7" s="1"/>
  <c r="AE83" i="7"/>
  <c r="AE353" i="7" s="1"/>
  <c r="AD83" i="7"/>
  <c r="AD353" i="7" s="1"/>
  <c r="AC83" i="7"/>
  <c r="AC353" i="7" s="1"/>
  <c r="AB83" i="7"/>
  <c r="AB353" i="7" s="1"/>
  <c r="AA83" i="7"/>
  <c r="Z83" i="7"/>
  <c r="Z353" i="7" s="1"/>
  <c r="Y83" i="7"/>
  <c r="Y353" i="7" s="1"/>
  <c r="X83" i="7"/>
  <c r="X353" i="7" s="1"/>
  <c r="W83" i="7"/>
  <c r="W353" i="7" s="1"/>
  <c r="V83" i="7"/>
  <c r="V353" i="7" s="1"/>
  <c r="U83" i="7"/>
  <c r="U353" i="7" s="1"/>
  <c r="T83" i="7"/>
  <c r="T353" i="7" s="1"/>
  <c r="S83" i="7"/>
  <c r="R83" i="7"/>
  <c r="R353" i="7" s="1"/>
  <c r="Q83" i="7"/>
  <c r="Q353" i="7" s="1"/>
  <c r="P83" i="7"/>
  <c r="P353" i="7" s="1"/>
  <c r="O83" i="7"/>
  <c r="O353" i="7" s="1"/>
  <c r="N83" i="7"/>
  <c r="N353" i="7" s="1"/>
  <c r="M83" i="7"/>
  <c r="M353" i="7" s="1"/>
  <c r="L83" i="7"/>
  <c r="L353" i="7" s="1"/>
  <c r="K83" i="7"/>
  <c r="J83" i="7"/>
  <c r="J353" i="7" s="1"/>
  <c r="I83" i="7"/>
  <c r="I353" i="7" s="1"/>
  <c r="H83" i="7"/>
  <c r="H353" i="7" s="1"/>
  <c r="G83" i="7"/>
  <c r="G353" i="7" s="1"/>
  <c r="F83" i="7"/>
  <c r="F353" i="7" s="1"/>
  <c r="E83" i="7"/>
  <c r="E353" i="7" s="1"/>
  <c r="D83" i="7"/>
  <c r="D353" i="7" s="1"/>
  <c r="C83" i="7"/>
  <c r="AQ82" i="7"/>
  <c r="AQ352" i="7" s="1"/>
  <c r="AP82" i="7"/>
  <c r="AP352" i="7" s="1"/>
  <c r="AO82" i="7"/>
  <c r="AO352" i="7" s="1"/>
  <c r="AN82" i="7"/>
  <c r="AN352" i="7" s="1"/>
  <c r="AM82" i="7"/>
  <c r="AM352" i="7" s="1"/>
  <c r="AL82" i="7"/>
  <c r="AL352" i="7" s="1"/>
  <c r="AK82" i="7"/>
  <c r="AK352" i="7" s="1"/>
  <c r="AJ82" i="7"/>
  <c r="AI82" i="7"/>
  <c r="AI352" i="7" s="1"/>
  <c r="AH82" i="7"/>
  <c r="AH352" i="7" s="1"/>
  <c r="AG82" i="7"/>
  <c r="AG352" i="7" s="1"/>
  <c r="AF82" i="7"/>
  <c r="AF352" i="7" s="1"/>
  <c r="AE82" i="7"/>
  <c r="AE352" i="7" s="1"/>
  <c r="AD82" i="7"/>
  <c r="AD352" i="7" s="1"/>
  <c r="AC82" i="7"/>
  <c r="AC352" i="7" s="1"/>
  <c r="AB82" i="7"/>
  <c r="AA82" i="7"/>
  <c r="AA352" i="7" s="1"/>
  <c r="Z82" i="7"/>
  <c r="Z352" i="7" s="1"/>
  <c r="Y82" i="7"/>
  <c r="Y352" i="7" s="1"/>
  <c r="X82" i="7"/>
  <c r="X352" i="7" s="1"/>
  <c r="W82" i="7"/>
  <c r="W352" i="7" s="1"/>
  <c r="V82" i="7"/>
  <c r="V352" i="7" s="1"/>
  <c r="U82" i="7"/>
  <c r="U352" i="7" s="1"/>
  <c r="T82" i="7"/>
  <c r="S82" i="7"/>
  <c r="S352" i="7" s="1"/>
  <c r="R82" i="7"/>
  <c r="R352" i="7" s="1"/>
  <c r="Q82" i="7"/>
  <c r="Q352" i="7" s="1"/>
  <c r="P82" i="7"/>
  <c r="P352" i="7" s="1"/>
  <c r="O82" i="7"/>
  <c r="O352" i="7" s="1"/>
  <c r="N82" i="7"/>
  <c r="N352" i="7" s="1"/>
  <c r="M82" i="7"/>
  <c r="M352" i="7" s="1"/>
  <c r="L82" i="7"/>
  <c r="K82" i="7"/>
  <c r="K352" i="7" s="1"/>
  <c r="J82" i="7"/>
  <c r="J352" i="7" s="1"/>
  <c r="I82" i="7"/>
  <c r="I352" i="7" s="1"/>
  <c r="H82" i="7"/>
  <c r="H352" i="7" s="1"/>
  <c r="G82" i="7"/>
  <c r="G352" i="7" s="1"/>
  <c r="F82" i="7"/>
  <c r="F352" i="7" s="1"/>
  <c r="E82" i="7"/>
  <c r="E352" i="7" s="1"/>
  <c r="D82" i="7"/>
  <c r="C82" i="7"/>
  <c r="C352" i="7" s="1"/>
  <c r="AQ81" i="7"/>
  <c r="AQ351" i="7" s="1"/>
  <c r="AP81" i="7"/>
  <c r="AP351" i="7" s="1"/>
  <c r="AO81" i="7"/>
  <c r="AO351" i="7" s="1"/>
  <c r="AN81" i="7"/>
  <c r="AN351" i="7" s="1"/>
  <c r="AM81" i="7"/>
  <c r="AM351" i="7" s="1"/>
  <c r="AL81" i="7"/>
  <c r="AL351" i="7" s="1"/>
  <c r="AK81" i="7"/>
  <c r="AJ81" i="7"/>
  <c r="AJ351" i="7" s="1"/>
  <c r="AI81" i="7"/>
  <c r="AI351" i="7" s="1"/>
  <c r="AH81" i="7"/>
  <c r="AH351" i="7" s="1"/>
  <c r="AG81" i="7"/>
  <c r="AG351" i="7" s="1"/>
  <c r="AF81" i="7"/>
  <c r="AF351" i="7" s="1"/>
  <c r="AE81" i="7"/>
  <c r="AE351" i="7" s="1"/>
  <c r="AD81" i="7"/>
  <c r="AD351" i="7" s="1"/>
  <c r="AC81" i="7"/>
  <c r="AB81" i="7"/>
  <c r="AB351" i="7" s="1"/>
  <c r="AA81" i="7"/>
  <c r="AA351" i="7" s="1"/>
  <c r="Z81" i="7"/>
  <c r="Z351" i="7" s="1"/>
  <c r="Y81" i="7"/>
  <c r="Y351" i="7" s="1"/>
  <c r="X81" i="7"/>
  <c r="X351" i="7" s="1"/>
  <c r="W81" i="7"/>
  <c r="W351" i="7" s="1"/>
  <c r="V81" i="7"/>
  <c r="V351" i="7" s="1"/>
  <c r="U81" i="7"/>
  <c r="T81" i="7"/>
  <c r="T351" i="7" s="1"/>
  <c r="S81" i="7"/>
  <c r="S351" i="7" s="1"/>
  <c r="R81" i="7"/>
  <c r="R351" i="7" s="1"/>
  <c r="Q81" i="7"/>
  <c r="Q351" i="7" s="1"/>
  <c r="P81" i="7"/>
  <c r="P351" i="7" s="1"/>
  <c r="O81" i="7"/>
  <c r="O351" i="7" s="1"/>
  <c r="N81" i="7"/>
  <c r="N351" i="7" s="1"/>
  <c r="M81" i="7"/>
  <c r="L81" i="7"/>
  <c r="L351" i="7" s="1"/>
  <c r="K81" i="7"/>
  <c r="K351" i="7" s="1"/>
  <c r="J81" i="7"/>
  <c r="J351" i="7" s="1"/>
  <c r="I81" i="7"/>
  <c r="I351" i="7" s="1"/>
  <c r="H81" i="7"/>
  <c r="H351" i="7" s="1"/>
  <c r="G81" i="7"/>
  <c r="G351" i="7" s="1"/>
  <c r="F81" i="7"/>
  <c r="F351" i="7" s="1"/>
  <c r="E81" i="7"/>
  <c r="D81" i="7"/>
  <c r="D351" i="7" s="1"/>
  <c r="C81" i="7"/>
  <c r="C351" i="7" s="1"/>
  <c r="AQ80" i="7"/>
  <c r="AQ350" i="7" s="1"/>
  <c r="AP80" i="7"/>
  <c r="AP350" i="7" s="1"/>
  <c r="AO80" i="7"/>
  <c r="AO350" i="7" s="1"/>
  <c r="AN80" i="7"/>
  <c r="AN350" i="7" s="1"/>
  <c r="AM80" i="7"/>
  <c r="AM350" i="7" s="1"/>
  <c r="AL80" i="7"/>
  <c r="AK80" i="7"/>
  <c r="AK350" i="7" s="1"/>
  <c r="AJ80" i="7"/>
  <c r="AJ350" i="7" s="1"/>
  <c r="AI80" i="7"/>
  <c r="AI350" i="7" s="1"/>
  <c r="AH80" i="7"/>
  <c r="AH350" i="7" s="1"/>
  <c r="AG80" i="7"/>
  <c r="AG350" i="7" s="1"/>
  <c r="AF80" i="7"/>
  <c r="AF350" i="7" s="1"/>
  <c r="AE80" i="7"/>
  <c r="AE350" i="7" s="1"/>
  <c r="AD80" i="7"/>
  <c r="AC80" i="7"/>
  <c r="AC350" i="7" s="1"/>
  <c r="AB80" i="7"/>
  <c r="AB350" i="7" s="1"/>
  <c r="AA80" i="7"/>
  <c r="AA350" i="7" s="1"/>
  <c r="Z80" i="7"/>
  <c r="Z350" i="7" s="1"/>
  <c r="Y80" i="7"/>
  <c r="Y350" i="7" s="1"/>
  <c r="X80" i="7"/>
  <c r="X350" i="7" s="1"/>
  <c r="W80" i="7"/>
  <c r="W350" i="7" s="1"/>
  <c r="V80" i="7"/>
  <c r="U80" i="7"/>
  <c r="U350" i="7" s="1"/>
  <c r="T80" i="7"/>
  <c r="T350" i="7" s="1"/>
  <c r="S80" i="7"/>
  <c r="S350" i="7" s="1"/>
  <c r="R80" i="7"/>
  <c r="R350" i="7" s="1"/>
  <c r="Q80" i="7"/>
  <c r="Q350" i="7" s="1"/>
  <c r="P80" i="7"/>
  <c r="P350" i="7" s="1"/>
  <c r="O80" i="7"/>
  <c r="O350" i="7" s="1"/>
  <c r="N80" i="7"/>
  <c r="M80" i="7"/>
  <c r="M350" i="7" s="1"/>
  <c r="L80" i="7"/>
  <c r="L350" i="7" s="1"/>
  <c r="K80" i="7"/>
  <c r="K350" i="7" s="1"/>
  <c r="J80" i="7"/>
  <c r="J350" i="7" s="1"/>
  <c r="I80" i="7"/>
  <c r="I350" i="7" s="1"/>
  <c r="H80" i="7"/>
  <c r="H350" i="7" s="1"/>
  <c r="G80" i="7"/>
  <c r="G350" i="7" s="1"/>
  <c r="F80" i="7"/>
  <c r="E80" i="7"/>
  <c r="E350" i="7" s="1"/>
  <c r="D80" i="7"/>
  <c r="D350" i="7" s="1"/>
  <c r="C80" i="7"/>
  <c r="C350" i="7" s="1"/>
  <c r="AQ79" i="7"/>
  <c r="AQ349" i="7" s="1"/>
  <c r="AP79" i="7"/>
  <c r="AP349" i="7" s="1"/>
  <c r="AO79" i="7"/>
  <c r="AO349" i="7" s="1"/>
  <c r="AN79" i="7"/>
  <c r="AN349" i="7" s="1"/>
  <c r="AM79" i="7"/>
  <c r="AL79" i="7"/>
  <c r="AL349" i="7" s="1"/>
  <c r="AK79" i="7"/>
  <c r="AK349" i="7" s="1"/>
  <c r="AJ79" i="7"/>
  <c r="AJ349" i="7" s="1"/>
  <c r="AI79" i="7"/>
  <c r="AI349" i="7" s="1"/>
  <c r="AH79" i="7"/>
  <c r="AH349" i="7" s="1"/>
  <c r="AG79" i="7"/>
  <c r="AG349" i="7" s="1"/>
  <c r="AF79" i="7"/>
  <c r="AF349" i="7" s="1"/>
  <c r="AE79" i="7"/>
  <c r="AD79" i="7"/>
  <c r="AD349" i="7" s="1"/>
  <c r="AC79" i="7"/>
  <c r="AC349" i="7" s="1"/>
  <c r="AB79" i="7"/>
  <c r="AB349" i="7" s="1"/>
  <c r="AA79" i="7"/>
  <c r="AA349" i="7" s="1"/>
  <c r="Z79" i="7"/>
  <c r="Z349" i="7" s="1"/>
  <c r="Y79" i="7"/>
  <c r="Y349" i="7" s="1"/>
  <c r="X79" i="7"/>
  <c r="X349" i="7" s="1"/>
  <c r="W79" i="7"/>
  <c r="V79" i="7"/>
  <c r="V349" i="7" s="1"/>
  <c r="U79" i="7"/>
  <c r="U349" i="7" s="1"/>
  <c r="T79" i="7"/>
  <c r="T349" i="7" s="1"/>
  <c r="S79" i="7"/>
  <c r="S349" i="7" s="1"/>
  <c r="R79" i="7"/>
  <c r="R349" i="7" s="1"/>
  <c r="Q79" i="7"/>
  <c r="Q349" i="7" s="1"/>
  <c r="P79" i="7"/>
  <c r="P349" i="7" s="1"/>
  <c r="O79" i="7"/>
  <c r="N79" i="7"/>
  <c r="N349" i="7" s="1"/>
  <c r="M79" i="7"/>
  <c r="M349" i="7" s="1"/>
  <c r="L79" i="7"/>
  <c r="L349" i="7" s="1"/>
  <c r="K79" i="7"/>
  <c r="K349" i="7" s="1"/>
  <c r="J79" i="7"/>
  <c r="J349" i="7" s="1"/>
  <c r="I79" i="7"/>
  <c r="I349" i="7" s="1"/>
  <c r="H79" i="7"/>
  <c r="H349" i="7" s="1"/>
  <c r="G79" i="7"/>
  <c r="F79" i="7"/>
  <c r="F349" i="7" s="1"/>
  <c r="E79" i="7"/>
  <c r="E349" i="7" s="1"/>
  <c r="D79" i="7"/>
  <c r="D349" i="7" s="1"/>
  <c r="C79" i="7"/>
  <c r="C349" i="7" s="1"/>
  <c r="AQ78" i="7"/>
  <c r="AQ348" i="7" s="1"/>
  <c r="AP78" i="7"/>
  <c r="AP348" i="7" s="1"/>
  <c r="AO78" i="7"/>
  <c r="AO348" i="7" s="1"/>
  <c r="AN78" i="7"/>
  <c r="AM78" i="7"/>
  <c r="AM348" i="7" s="1"/>
  <c r="AL78" i="7"/>
  <c r="AL348" i="7" s="1"/>
  <c r="AK78" i="7"/>
  <c r="AK348" i="7" s="1"/>
  <c r="AJ78" i="7"/>
  <c r="AJ348" i="7" s="1"/>
  <c r="AI78" i="7"/>
  <c r="AI348" i="7" s="1"/>
  <c r="AH78" i="7"/>
  <c r="AH348" i="7" s="1"/>
  <c r="AG78" i="7"/>
  <c r="AG348" i="7" s="1"/>
  <c r="AF78" i="7"/>
  <c r="AE78" i="7"/>
  <c r="AE348" i="7" s="1"/>
  <c r="AD78" i="7"/>
  <c r="AD348" i="7" s="1"/>
  <c r="AC78" i="7"/>
  <c r="AC348" i="7" s="1"/>
  <c r="AB78" i="7"/>
  <c r="AB348" i="7" s="1"/>
  <c r="AA78" i="7"/>
  <c r="AA348" i="7" s="1"/>
  <c r="Z78" i="7"/>
  <c r="Z348" i="7" s="1"/>
  <c r="Y78" i="7"/>
  <c r="Y348" i="7" s="1"/>
  <c r="X78" i="7"/>
  <c r="W78" i="7"/>
  <c r="W348" i="7" s="1"/>
  <c r="V78" i="7"/>
  <c r="V348" i="7" s="1"/>
  <c r="U78" i="7"/>
  <c r="U348" i="7" s="1"/>
  <c r="T78" i="7"/>
  <c r="T348" i="7" s="1"/>
  <c r="S78" i="7"/>
  <c r="S348" i="7" s="1"/>
  <c r="R78" i="7"/>
  <c r="R348" i="7" s="1"/>
  <c r="Q78" i="7"/>
  <c r="Q348" i="7" s="1"/>
  <c r="P78" i="7"/>
  <c r="O78" i="7"/>
  <c r="O348" i="7" s="1"/>
  <c r="N78" i="7"/>
  <c r="N348" i="7" s="1"/>
  <c r="M78" i="7"/>
  <c r="M348" i="7" s="1"/>
  <c r="L78" i="7"/>
  <c r="L348" i="7" s="1"/>
  <c r="K78" i="7"/>
  <c r="K348" i="7" s="1"/>
  <c r="J78" i="7"/>
  <c r="J348" i="7" s="1"/>
  <c r="I78" i="7"/>
  <c r="I348" i="7" s="1"/>
  <c r="H78" i="7"/>
  <c r="G78" i="7"/>
  <c r="G348" i="7" s="1"/>
  <c r="F78" i="7"/>
  <c r="F348" i="7" s="1"/>
  <c r="E78" i="7"/>
  <c r="E348" i="7" s="1"/>
  <c r="D78" i="7"/>
  <c r="D348" i="7" s="1"/>
  <c r="C78" i="7"/>
  <c r="C348" i="7" s="1"/>
  <c r="AQ77" i="7"/>
  <c r="AQ347" i="7" s="1"/>
  <c r="AP77" i="7"/>
  <c r="AP347" i="7" s="1"/>
  <c r="AO77" i="7"/>
  <c r="AN77" i="7"/>
  <c r="AN347" i="7" s="1"/>
  <c r="AM77" i="7"/>
  <c r="AM347" i="7" s="1"/>
  <c r="AL77" i="7"/>
  <c r="AL347" i="7" s="1"/>
  <c r="AK77" i="7"/>
  <c r="AK347" i="7" s="1"/>
  <c r="AJ77" i="7"/>
  <c r="AJ347" i="7" s="1"/>
  <c r="AI77" i="7"/>
  <c r="AI347" i="7" s="1"/>
  <c r="AH77" i="7"/>
  <c r="AH347" i="7" s="1"/>
  <c r="AG77" i="7"/>
  <c r="AF77" i="7"/>
  <c r="AF347" i="7" s="1"/>
  <c r="AE77" i="7"/>
  <c r="AE347" i="7" s="1"/>
  <c r="AD77" i="7"/>
  <c r="AD347" i="7" s="1"/>
  <c r="AC77" i="7"/>
  <c r="AC347" i="7" s="1"/>
  <c r="AB77" i="7"/>
  <c r="AB347" i="7" s="1"/>
  <c r="AA77" i="7"/>
  <c r="AA347" i="7" s="1"/>
  <c r="Z77" i="7"/>
  <c r="Z347" i="7" s="1"/>
  <c r="Y77" i="7"/>
  <c r="X77" i="7"/>
  <c r="X347" i="7" s="1"/>
  <c r="W77" i="7"/>
  <c r="W347" i="7" s="1"/>
  <c r="V77" i="7"/>
  <c r="V347" i="7" s="1"/>
  <c r="U77" i="7"/>
  <c r="U347" i="7" s="1"/>
  <c r="T77" i="7"/>
  <c r="T347" i="7" s="1"/>
  <c r="S77" i="7"/>
  <c r="S347" i="7" s="1"/>
  <c r="R77" i="7"/>
  <c r="R347" i="7" s="1"/>
  <c r="Q77" i="7"/>
  <c r="P77" i="7"/>
  <c r="P347" i="7" s="1"/>
  <c r="O77" i="7"/>
  <c r="O347" i="7" s="1"/>
  <c r="N77" i="7"/>
  <c r="N347" i="7" s="1"/>
  <c r="M77" i="7"/>
  <c r="M347" i="7" s="1"/>
  <c r="L77" i="7"/>
  <c r="L347" i="7" s="1"/>
  <c r="K77" i="7"/>
  <c r="K347" i="7" s="1"/>
  <c r="J77" i="7"/>
  <c r="J347" i="7" s="1"/>
  <c r="I77" i="7"/>
  <c r="H77" i="7"/>
  <c r="H347" i="7" s="1"/>
  <c r="G77" i="7"/>
  <c r="G347" i="7" s="1"/>
  <c r="F77" i="7"/>
  <c r="F347" i="7" s="1"/>
  <c r="E77" i="7"/>
  <c r="E347" i="7" s="1"/>
  <c r="D77" i="7"/>
  <c r="D347" i="7" s="1"/>
  <c r="C77" i="7"/>
  <c r="C347" i="7" s="1"/>
  <c r="AQ76" i="7"/>
  <c r="AQ346" i="7" s="1"/>
  <c r="AP76" i="7"/>
  <c r="AO76" i="7"/>
  <c r="AO346" i="7" s="1"/>
  <c r="AN76" i="7"/>
  <c r="AN346" i="7" s="1"/>
  <c r="AM76" i="7"/>
  <c r="AM346" i="7" s="1"/>
  <c r="AL76" i="7"/>
  <c r="AL346" i="7" s="1"/>
  <c r="AK76" i="7"/>
  <c r="AK346" i="7" s="1"/>
  <c r="AJ76" i="7"/>
  <c r="AJ346" i="7" s="1"/>
  <c r="AI76" i="7"/>
  <c r="AI346" i="7" s="1"/>
  <c r="AH76" i="7"/>
  <c r="AG76" i="7"/>
  <c r="AG346" i="7" s="1"/>
  <c r="AF76" i="7"/>
  <c r="AF346" i="7" s="1"/>
  <c r="AE76" i="7"/>
  <c r="AE346" i="7" s="1"/>
  <c r="AD76" i="7"/>
  <c r="AD346" i="7" s="1"/>
  <c r="AC76" i="7"/>
  <c r="AC346" i="7" s="1"/>
  <c r="AB76" i="7"/>
  <c r="AB346" i="7" s="1"/>
  <c r="AA76" i="7"/>
  <c r="AA346" i="7" s="1"/>
  <c r="Z76" i="7"/>
  <c r="Y76" i="7"/>
  <c r="Y346" i="7" s="1"/>
  <c r="X76" i="7"/>
  <c r="X346" i="7" s="1"/>
  <c r="W76" i="7"/>
  <c r="W346" i="7" s="1"/>
  <c r="V76" i="7"/>
  <c r="V346" i="7" s="1"/>
  <c r="U76" i="7"/>
  <c r="U346" i="7" s="1"/>
  <c r="T76" i="7"/>
  <c r="T346" i="7" s="1"/>
  <c r="S76" i="7"/>
  <c r="S346" i="7" s="1"/>
  <c r="R76" i="7"/>
  <c r="Q76" i="7"/>
  <c r="Q346" i="7" s="1"/>
  <c r="P76" i="7"/>
  <c r="P346" i="7" s="1"/>
  <c r="O76" i="7"/>
  <c r="O346" i="7" s="1"/>
  <c r="N76" i="7"/>
  <c r="N346" i="7" s="1"/>
  <c r="M76" i="7"/>
  <c r="M346" i="7" s="1"/>
  <c r="L76" i="7"/>
  <c r="L346" i="7" s="1"/>
  <c r="K76" i="7"/>
  <c r="K346" i="7" s="1"/>
  <c r="J76" i="7"/>
  <c r="I76" i="7"/>
  <c r="I346" i="7" s="1"/>
  <c r="H76" i="7"/>
  <c r="H346" i="7" s="1"/>
  <c r="G76" i="7"/>
  <c r="G346" i="7" s="1"/>
  <c r="F76" i="7"/>
  <c r="F346" i="7" s="1"/>
  <c r="E76" i="7"/>
  <c r="E346" i="7" s="1"/>
  <c r="D76" i="7"/>
  <c r="D346" i="7" s="1"/>
  <c r="C76" i="7"/>
  <c r="C346" i="7" s="1"/>
  <c r="AQ75" i="7"/>
  <c r="AP75" i="7"/>
  <c r="AP345" i="7" s="1"/>
  <c r="AO75" i="7"/>
  <c r="AO345" i="7" s="1"/>
  <c r="AN75" i="7"/>
  <c r="AM75" i="7"/>
  <c r="AM345" i="7" s="1"/>
  <c r="AL75" i="7"/>
  <c r="AL345" i="7" s="1"/>
  <c r="AK75" i="7"/>
  <c r="AK345" i="7" s="1"/>
  <c r="AJ75" i="7"/>
  <c r="AJ345" i="7" s="1"/>
  <c r="AI75" i="7"/>
  <c r="AH75" i="7"/>
  <c r="AH345" i="7" s="1"/>
  <c r="AG75" i="7"/>
  <c r="AG345" i="7" s="1"/>
  <c r="AF75" i="7"/>
  <c r="AE75" i="7"/>
  <c r="AE345" i="7" s="1"/>
  <c r="AD75" i="7"/>
  <c r="AD345" i="7" s="1"/>
  <c r="AC75" i="7"/>
  <c r="AC345" i="7" s="1"/>
  <c r="AB75" i="7"/>
  <c r="AB345" i="7" s="1"/>
  <c r="AA75" i="7"/>
  <c r="Z75" i="7"/>
  <c r="Z345" i="7" s="1"/>
  <c r="Y75" i="7"/>
  <c r="Y345" i="7" s="1"/>
  <c r="X75" i="7"/>
  <c r="W75" i="7"/>
  <c r="W345" i="7" s="1"/>
  <c r="V75" i="7"/>
  <c r="V345" i="7" s="1"/>
  <c r="U75" i="7"/>
  <c r="U345" i="7" s="1"/>
  <c r="T75" i="7"/>
  <c r="T345" i="7" s="1"/>
  <c r="S75" i="7"/>
  <c r="R75" i="7"/>
  <c r="R345" i="7" s="1"/>
  <c r="Q75" i="7"/>
  <c r="Q345" i="7" s="1"/>
  <c r="P75" i="7"/>
  <c r="P345" i="7" s="1"/>
  <c r="O75" i="7"/>
  <c r="O345" i="7" s="1"/>
  <c r="N75" i="7"/>
  <c r="N345" i="7" s="1"/>
  <c r="M75" i="7"/>
  <c r="M345" i="7" s="1"/>
  <c r="L75" i="7"/>
  <c r="L345" i="7" s="1"/>
  <c r="K75" i="7"/>
  <c r="J75" i="7"/>
  <c r="J345" i="7" s="1"/>
  <c r="I75" i="7"/>
  <c r="I345" i="7" s="1"/>
  <c r="H75" i="7"/>
  <c r="H345" i="7" s="1"/>
  <c r="G75" i="7"/>
  <c r="G345" i="7" s="1"/>
  <c r="F75" i="7"/>
  <c r="F345" i="7" s="1"/>
  <c r="E75" i="7"/>
  <c r="E345" i="7" s="1"/>
  <c r="D75" i="7"/>
  <c r="D345" i="7" s="1"/>
  <c r="C75" i="7"/>
  <c r="AQ74" i="7"/>
  <c r="AQ344" i="7" s="1"/>
  <c r="AP74" i="7"/>
  <c r="AP344" i="7" s="1"/>
  <c r="AO74" i="7"/>
  <c r="AO344" i="7" s="1"/>
  <c r="AN74" i="7"/>
  <c r="AN344" i="7" s="1"/>
  <c r="AM74" i="7"/>
  <c r="AM344" i="7" s="1"/>
  <c r="AL74" i="7"/>
  <c r="AL344" i="7" s="1"/>
  <c r="AK74" i="7"/>
  <c r="AK344" i="7" s="1"/>
  <c r="AJ74" i="7"/>
  <c r="AI74" i="7"/>
  <c r="AI344" i="7" s="1"/>
  <c r="AH74" i="7"/>
  <c r="AH344" i="7" s="1"/>
  <c r="AG74" i="7"/>
  <c r="AG344" i="7" s="1"/>
  <c r="AF74" i="7"/>
  <c r="AF344" i="7" s="1"/>
  <c r="AE74" i="7"/>
  <c r="AE344" i="7" s="1"/>
  <c r="AD74" i="7"/>
  <c r="AD344" i="7" s="1"/>
  <c r="AC74" i="7"/>
  <c r="AC344" i="7" s="1"/>
  <c r="AB74" i="7"/>
  <c r="AA74" i="7"/>
  <c r="AA344" i="7" s="1"/>
  <c r="Z74" i="7"/>
  <c r="Z344" i="7" s="1"/>
  <c r="Y74" i="7"/>
  <c r="Y344" i="7" s="1"/>
  <c r="X74" i="7"/>
  <c r="X344" i="7" s="1"/>
  <c r="W74" i="7"/>
  <c r="W344" i="7" s="1"/>
  <c r="V74" i="7"/>
  <c r="V344" i="7" s="1"/>
  <c r="U74" i="7"/>
  <c r="U344" i="7" s="1"/>
  <c r="T74" i="7"/>
  <c r="S74" i="7"/>
  <c r="S344" i="7" s="1"/>
  <c r="R74" i="7"/>
  <c r="R344" i="7" s="1"/>
  <c r="Q74" i="7"/>
  <c r="Q344" i="7" s="1"/>
  <c r="P74" i="7"/>
  <c r="O74" i="7"/>
  <c r="O344" i="7" s="1"/>
  <c r="N74" i="7"/>
  <c r="N344" i="7" s="1"/>
  <c r="M74" i="7"/>
  <c r="M344" i="7" s="1"/>
  <c r="L74" i="7"/>
  <c r="K74" i="7"/>
  <c r="K344" i="7" s="1"/>
  <c r="J74" i="7"/>
  <c r="J344" i="7" s="1"/>
  <c r="I74" i="7"/>
  <c r="H74" i="7"/>
  <c r="G74" i="7"/>
  <c r="G344" i="7" s="1"/>
  <c r="F74" i="7"/>
  <c r="F344" i="7" s="1"/>
  <c r="E74" i="7"/>
  <c r="D74" i="7"/>
  <c r="C74" i="7"/>
  <c r="C344" i="7" s="1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C73" i="7"/>
  <c r="AQ63" i="7"/>
  <c r="AQ333" i="7" s="1"/>
  <c r="AP63" i="7"/>
  <c r="AP333" i="7" s="1"/>
  <c r="AO63" i="7"/>
  <c r="AO333" i="7" s="1"/>
  <c r="AN63" i="7"/>
  <c r="AN333" i="7" s="1"/>
  <c r="AM63" i="7"/>
  <c r="AM333" i="7" s="1"/>
  <c r="AL63" i="7"/>
  <c r="AL333" i="7" s="1"/>
  <c r="AK63" i="7"/>
  <c r="AK333" i="7" s="1"/>
  <c r="AJ63" i="7"/>
  <c r="AJ333" i="7" s="1"/>
  <c r="AI63" i="7"/>
  <c r="AI333" i="7" s="1"/>
  <c r="AH63" i="7"/>
  <c r="AH333" i="7" s="1"/>
  <c r="AG63" i="7"/>
  <c r="AG333" i="7" s="1"/>
  <c r="AF63" i="7"/>
  <c r="AF333" i="7" s="1"/>
  <c r="AE63" i="7"/>
  <c r="AE333" i="7" s="1"/>
  <c r="AD63" i="7"/>
  <c r="AD333" i="7" s="1"/>
  <c r="AC63" i="7"/>
  <c r="AC333" i="7" s="1"/>
  <c r="AB63" i="7"/>
  <c r="AB333" i="7" s="1"/>
  <c r="AA63" i="7"/>
  <c r="AA333" i="7" s="1"/>
  <c r="Z63" i="7"/>
  <c r="Z333" i="7" s="1"/>
  <c r="Y63" i="7"/>
  <c r="Y333" i="7" s="1"/>
  <c r="X63" i="7"/>
  <c r="X333" i="7" s="1"/>
  <c r="W63" i="7"/>
  <c r="W333" i="7" s="1"/>
  <c r="V63" i="7"/>
  <c r="V333" i="7" s="1"/>
  <c r="U63" i="7"/>
  <c r="U333" i="7" s="1"/>
  <c r="T63" i="7"/>
  <c r="T333" i="7" s="1"/>
  <c r="S63" i="7"/>
  <c r="S333" i="7" s="1"/>
  <c r="R63" i="7"/>
  <c r="R333" i="7" s="1"/>
  <c r="Q63" i="7"/>
  <c r="Q333" i="7" s="1"/>
  <c r="P63" i="7"/>
  <c r="P333" i="7" s="1"/>
  <c r="O63" i="7"/>
  <c r="O333" i="7" s="1"/>
  <c r="N63" i="7"/>
  <c r="N333" i="7" s="1"/>
  <c r="M63" i="7"/>
  <c r="M333" i="7" s="1"/>
  <c r="L63" i="7"/>
  <c r="L333" i="7" s="1"/>
  <c r="K63" i="7"/>
  <c r="K333" i="7" s="1"/>
  <c r="J63" i="7"/>
  <c r="J333" i="7" s="1"/>
  <c r="I63" i="7"/>
  <c r="I333" i="7" s="1"/>
  <c r="H63" i="7"/>
  <c r="H333" i="7" s="1"/>
  <c r="G63" i="7"/>
  <c r="G333" i="7" s="1"/>
  <c r="F63" i="7"/>
  <c r="F333" i="7" s="1"/>
  <c r="E63" i="7"/>
  <c r="E333" i="7" s="1"/>
  <c r="D63" i="7"/>
  <c r="D333" i="7" s="1"/>
  <c r="C63" i="7"/>
  <c r="C333" i="7" s="1"/>
  <c r="AQ62" i="7"/>
  <c r="AQ332" i="7" s="1"/>
  <c r="AP62" i="7"/>
  <c r="AP332" i="7" s="1"/>
  <c r="AO62" i="7"/>
  <c r="AO332" i="7" s="1"/>
  <c r="AN62" i="7"/>
  <c r="AN332" i="7" s="1"/>
  <c r="AM62" i="7"/>
  <c r="AM332" i="7" s="1"/>
  <c r="AL62" i="7"/>
  <c r="AL332" i="7" s="1"/>
  <c r="AK62" i="7"/>
  <c r="AK332" i="7" s="1"/>
  <c r="AJ62" i="7"/>
  <c r="AJ332" i="7" s="1"/>
  <c r="AI62" i="7"/>
  <c r="AI332" i="7" s="1"/>
  <c r="AH62" i="7"/>
  <c r="AH332" i="7" s="1"/>
  <c r="AG62" i="7"/>
  <c r="AG332" i="7" s="1"/>
  <c r="AF62" i="7"/>
  <c r="AF332" i="7" s="1"/>
  <c r="AE62" i="7"/>
  <c r="AE332" i="7" s="1"/>
  <c r="AD62" i="7"/>
  <c r="AD332" i="7" s="1"/>
  <c r="AC62" i="7"/>
  <c r="AC332" i="7" s="1"/>
  <c r="AB62" i="7"/>
  <c r="AB332" i="7" s="1"/>
  <c r="AA62" i="7"/>
  <c r="AA332" i="7" s="1"/>
  <c r="Z62" i="7"/>
  <c r="Z332" i="7" s="1"/>
  <c r="Y62" i="7"/>
  <c r="Y332" i="7" s="1"/>
  <c r="X62" i="7"/>
  <c r="X332" i="7" s="1"/>
  <c r="W62" i="7"/>
  <c r="W332" i="7" s="1"/>
  <c r="V62" i="7"/>
  <c r="V332" i="7" s="1"/>
  <c r="U62" i="7"/>
  <c r="U332" i="7" s="1"/>
  <c r="T62" i="7"/>
  <c r="T332" i="7" s="1"/>
  <c r="S62" i="7"/>
  <c r="S332" i="7" s="1"/>
  <c r="R62" i="7"/>
  <c r="R332" i="7" s="1"/>
  <c r="Q62" i="7"/>
  <c r="Q332" i="7" s="1"/>
  <c r="P62" i="7"/>
  <c r="P332" i="7" s="1"/>
  <c r="O62" i="7"/>
  <c r="O332" i="7" s="1"/>
  <c r="N62" i="7"/>
  <c r="N332" i="7" s="1"/>
  <c r="M62" i="7"/>
  <c r="M332" i="7" s="1"/>
  <c r="L62" i="7"/>
  <c r="L332" i="7" s="1"/>
  <c r="K62" i="7"/>
  <c r="K332" i="7" s="1"/>
  <c r="J62" i="7"/>
  <c r="J332" i="7" s="1"/>
  <c r="I62" i="7"/>
  <c r="I332" i="7" s="1"/>
  <c r="H62" i="7"/>
  <c r="H332" i="7" s="1"/>
  <c r="G62" i="7"/>
  <c r="G332" i="7" s="1"/>
  <c r="F62" i="7"/>
  <c r="F332" i="7" s="1"/>
  <c r="E62" i="7"/>
  <c r="E332" i="7" s="1"/>
  <c r="D62" i="7"/>
  <c r="D332" i="7" s="1"/>
  <c r="C62" i="7"/>
  <c r="C332" i="7" s="1"/>
  <c r="AQ61" i="7"/>
  <c r="AQ331" i="7" s="1"/>
  <c r="AP61" i="7"/>
  <c r="AP331" i="7" s="1"/>
  <c r="AO61" i="7"/>
  <c r="AO331" i="7" s="1"/>
  <c r="AN61" i="7"/>
  <c r="AN331" i="7" s="1"/>
  <c r="AM61" i="7"/>
  <c r="AM331" i="7" s="1"/>
  <c r="AL61" i="7"/>
  <c r="AL331" i="7" s="1"/>
  <c r="AK61" i="7"/>
  <c r="AK331" i="7" s="1"/>
  <c r="AJ61" i="7"/>
  <c r="AJ331" i="7" s="1"/>
  <c r="AI61" i="7"/>
  <c r="AI331" i="7" s="1"/>
  <c r="AH61" i="7"/>
  <c r="AH331" i="7" s="1"/>
  <c r="AG61" i="7"/>
  <c r="AG331" i="7" s="1"/>
  <c r="AF61" i="7"/>
  <c r="AF331" i="7" s="1"/>
  <c r="AE61" i="7"/>
  <c r="AE331" i="7" s="1"/>
  <c r="AD61" i="7"/>
  <c r="AD331" i="7" s="1"/>
  <c r="AC61" i="7"/>
  <c r="AC331" i="7" s="1"/>
  <c r="AB61" i="7"/>
  <c r="AB331" i="7" s="1"/>
  <c r="AA61" i="7"/>
  <c r="AA331" i="7" s="1"/>
  <c r="Z61" i="7"/>
  <c r="Z331" i="7" s="1"/>
  <c r="Y61" i="7"/>
  <c r="Y331" i="7" s="1"/>
  <c r="X61" i="7"/>
  <c r="X331" i="7" s="1"/>
  <c r="W61" i="7"/>
  <c r="W331" i="7" s="1"/>
  <c r="V61" i="7"/>
  <c r="V331" i="7" s="1"/>
  <c r="U61" i="7"/>
  <c r="U331" i="7" s="1"/>
  <c r="T61" i="7"/>
  <c r="T331" i="7" s="1"/>
  <c r="S61" i="7"/>
  <c r="S331" i="7" s="1"/>
  <c r="R61" i="7"/>
  <c r="R331" i="7" s="1"/>
  <c r="Q61" i="7"/>
  <c r="Q331" i="7" s="1"/>
  <c r="P61" i="7"/>
  <c r="P331" i="7" s="1"/>
  <c r="O61" i="7"/>
  <c r="O331" i="7" s="1"/>
  <c r="N61" i="7"/>
  <c r="N331" i="7" s="1"/>
  <c r="M61" i="7"/>
  <c r="M331" i="7" s="1"/>
  <c r="L61" i="7"/>
  <c r="L331" i="7" s="1"/>
  <c r="K61" i="7"/>
  <c r="K331" i="7" s="1"/>
  <c r="J61" i="7"/>
  <c r="J331" i="7" s="1"/>
  <c r="I61" i="7"/>
  <c r="I331" i="7" s="1"/>
  <c r="H61" i="7"/>
  <c r="H331" i="7" s="1"/>
  <c r="G61" i="7"/>
  <c r="G331" i="7" s="1"/>
  <c r="F61" i="7"/>
  <c r="F331" i="7" s="1"/>
  <c r="E61" i="7"/>
  <c r="E331" i="7" s="1"/>
  <c r="D61" i="7"/>
  <c r="D331" i="7" s="1"/>
  <c r="C61" i="7"/>
  <c r="AQ60" i="7"/>
  <c r="AQ330" i="7" s="1"/>
  <c r="AP60" i="7"/>
  <c r="AP330" i="7" s="1"/>
  <c r="AO60" i="7"/>
  <c r="AO330" i="7" s="1"/>
  <c r="AN60" i="7"/>
  <c r="AN330" i="7" s="1"/>
  <c r="AM60" i="7"/>
  <c r="AM330" i="7" s="1"/>
  <c r="AL60" i="7"/>
  <c r="AL330" i="7" s="1"/>
  <c r="AK60" i="7"/>
  <c r="AK330" i="7" s="1"/>
  <c r="AJ60" i="7"/>
  <c r="AJ330" i="7" s="1"/>
  <c r="AI60" i="7"/>
  <c r="AI330" i="7" s="1"/>
  <c r="AH60" i="7"/>
  <c r="AH330" i="7" s="1"/>
  <c r="AG60" i="7"/>
  <c r="AG330" i="7" s="1"/>
  <c r="AF60" i="7"/>
  <c r="AF330" i="7" s="1"/>
  <c r="AE60" i="7"/>
  <c r="AE330" i="7" s="1"/>
  <c r="AD60" i="7"/>
  <c r="AD330" i="7" s="1"/>
  <c r="AC60" i="7"/>
  <c r="AC330" i="7" s="1"/>
  <c r="AB60" i="7"/>
  <c r="AB330" i="7" s="1"/>
  <c r="AA60" i="7"/>
  <c r="AA330" i="7" s="1"/>
  <c r="Z60" i="7"/>
  <c r="Z330" i="7" s="1"/>
  <c r="Y60" i="7"/>
  <c r="Y330" i="7" s="1"/>
  <c r="X60" i="7"/>
  <c r="X330" i="7" s="1"/>
  <c r="W60" i="7"/>
  <c r="W330" i="7" s="1"/>
  <c r="V60" i="7"/>
  <c r="V330" i="7" s="1"/>
  <c r="U60" i="7"/>
  <c r="U330" i="7" s="1"/>
  <c r="T60" i="7"/>
  <c r="T330" i="7" s="1"/>
  <c r="S60" i="7"/>
  <c r="S330" i="7" s="1"/>
  <c r="R60" i="7"/>
  <c r="R330" i="7" s="1"/>
  <c r="Q60" i="7"/>
  <c r="Q330" i="7" s="1"/>
  <c r="P60" i="7"/>
  <c r="P330" i="7" s="1"/>
  <c r="O60" i="7"/>
  <c r="O330" i="7" s="1"/>
  <c r="N60" i="7"/>
  <c r="N330" i="7" s="1"/>
  <c r="M60" i="7"/>
  <c r="M330" i="7" s="1"/>
  <c r="L60" i="7"/>
  <c r="L330" i="7" s="1"/>
  <c r="K60" i="7"/>
  <c r="K330" i="7" s="1"/>
  <c r="J60" i="7"/>
  <c r="J330" i="7" s="1"/>
  <c r="I60" i="7"/>
  <c r="I330" i="7" s="1"/>
  <c r="H60" i="7"/>
  <c r="H330" i="7" s="1"/>
  <c r="G60" i="7"/>
  <c r="G330" i="7" s="1"/>
  <c r="F60" i="7"/>
  <c r="F330" i="7" s="1"/>
  <c r="E60" i="7"/>
  <c r="E330" i="7" s="1"/>
  <c r="D60" i="7"/>
  <c r="D330" i="7" s="1"/>
  <c r="C60" i="7"/>
  <c r="C330" i="7" s="1"/>
  <c r="AQ59" i="7"/>
  <c r="AQ329" i="7" s="1"/>
  <c r="AP59" i="7"/>
  <c r="AP329" i="7" s="1"/>
  <c r="AO59" i="7"/>
  <c r="AO329" i="7" s="1"/>
  <c r="AN59" i="7"/>
  <c r="AN329" i="7" s="1"/>
  <c r="AM59" i="7"/>
  <c r="AM329" i="7" s="1"/>
  <c r="AL59" i="7"/>
  <c r="AL329" i="7" s="1"/>
  <c r="AK59" i="7"/>
  <c r="AK329" i="7" s="1"/>
  <c r="AJ59" i="7"/>
  <c r="AJ329" i="7" s="1"/>
  <c r="AI59" i="7"/>
  <c r="AI329" i="7" s="1"/>
  <c r="AH59" i="7"/>
  <c r="AH329" i="7" s="1"/>
  <c r="AG59" i="7"/>
  <c r="AG329" i="7" s="1"/>
  <c r="AF59" i="7"/>
  <c r="AF329" i="7" s="1"/>
  <c r="AE59" i="7"/>
  <c r="AE329" i="7" s="1"/>
  <c r="AD59" i="7"/>
  <c r="AD329" i="7" s="1"/>
  <c r="AC59" i="7"/>
  <c r="AC329" i="7" s="1"/>
  <c r="AB59" i="7"/>
  <c r="AB329" i="7" s="1"/>
  <c r="AA59" i="7"/>
  <c r="AA329" i="7" s="1"/>
  <c r="Z59" i="7"/>
  <c r="Z329" i="7" s="1"/>
  <c r="Y59" i="7"/>
  <c r="Y329" i="7" s="1"/>
  <c r="X59" i="7"/>
  <c r="X329" i="7" s="1"/>
  <c r="W59" i="7"/>
  <c r="W329" i="7" s="1"/>
  <c r="V59" i="7"/>
  <c r="V329" i="7" s="1"/>
  <c r="U59" i="7"/>
  <c r="U329" i="7" s="1"/>
  <c r="T59" i="7"/>
  <c r="T329" i="7" s="1"/>
  <c r="S59" i="7"/>
  <c r="S329" i="7" s="1"/>
  <c r="R59" i="7"/>
  <c r="R329" i="7" s="1"/>
  <c r="Q59" i="7"/>
  <c r="Q329" i="7" s="1"/>
  <c r="P59" i="7"/>
  <c r="P329" i="7" s="1"/>
  <c r="O59" i="7"/>
  <c r="O329" i="7" s="1"/>
  <c r="N59" i="7"/>
  <c r="N329" i="7" s="1"/>
  <c r="M59" i="7"/>
  <c r="M329" i="7" s="1"/>
  <c r="L59" i="7"/>
  <c r="L329" i="7" s="1"/>
  <c r="K59" i="7"/>
  <c r="K329" i="7" s="1"/>
  <c r="J59" i="7"/>
  <c r="J329" i="7" s="1"/>
  <c r="I59" i="7"/>
  <c r="I329" i="7" s="1"/>
  <c r="H59" i="7"/>
  <c r="H329" i="7" s="1"/>
  <c r="G59" i="7"/>
  <c r="G329" i="7" s="1"/>
  <c r="F59" i="7"/>
  <c r="F329" i="7" s="1"/>
  <c r="E59" i="7"/>
  <c r="E329" i="7" s="1"/>
  <c r="D59" i="7"/>
  <c r="D329" i="7" s="1"/>
  <c r="C59" i="7"/>
  <c r="C329" i="7" s="1"/>
  <c r="AQ58" i="7"/>
  <c r="AQ328" i="7" s="1"/>
  <c r="AP58" i="7"/>
  <c r="AP328" i="7" s="1"/>
  <c r="AO58" i="7"/>
  <c r="AO328" i="7" s="1"/>
  <c r="AN58" i="7"/>
  <c r="AN328" i="7" s="1"/>
  <c r="AM58" i="7"/>
  <c r="AM328" i="7" s="1"/>
  <c r="AL58" i="7"/>
  <c r="AL328" i="7" s="1"/>
  <c r="AK58" i="7"/>
  <c r="AK328" i="7" s="1"/>
  <c r="AJ58" i="7"/>
  <c r="AJ328" i="7" s="1"/>
  <c r="AI58" i="7"/>
  <c r="AI328" i="7" s="1"/>
  <c r="AH58" i="7"/>
  <c r="AH328" i="7" s="1"/>
  <c r="AG58" i="7"/>
  <c r="AG328" i="7" s="1"/>
  <c r="AF58" i="7"/>
  <c r="AF328" i="7" s="1"/>
  <c r="AE58" i="7"/>
  <c r="AE328" i="7" s="1"/>
  <c r="AD58" i="7"/>
  <c r="AD328" i="7" s="1"/>
  <c r="AC58" i="7"/>
  <c r="AC328" i="7" s="1"/>
  <c r="AB58" i="7"/>
  <c r="AB328" i="7" s="1"/>
  <c r="AA58" i="7"/>
  <c r="AA328" i="7" s="1"/>
  <c r="Z58" i="7"/>
  <c r="Z328" i="7" s="1"/>
  <c r="Y58" i="7"/>
  <c r="Y328" i="7" s="1"/>
  <c r="X58" i="7"/>
  <c r="X328" i="7" s="1"/>
  <c r="W58" i="7"/>
  <c r="W328" i="7" s="1"/>
  <c r="V58" i="7"/>
  <c r="V328" i="7" s="1"/>
  <c r="U58" i="7"/>
  <c r="U328" i="7" s="1"/>
  <c r="T58" i="7"/>
  <c r="T328" i="7" s="1"/>
  <c r="S58" i="7"/>
  <c r="S328" i="7" s="1"/>
  <c r="R58" i="7"/>
  <c r="R328" i="7" s="1"/>
  <c r="Q58" i="7"/>
  <c r="Q328" i="7" s="1"/>
  <c r="P58" i="7"/>
  <c r="P328" i="7" s="1"/>
  <c r="O58" i="7"/>
  <c r="O328" i="7" s="1"/>
  <c r="N58" i="7"/>
  <c r="N328" i="7" s="1"/>
  <c r="M58" i="7"/>
  <c r="M328" i="7" s="1"/>
  <c r="L58" i="7"/>
  <c r="L328" i="7" s="1"/>
  <c r="K58" i="7"/>
  <c r="K328" i="7" s="1"/>
  <c r="J58" i="7"/>
  <c r="J328" i="7" s="1"/>
  <c r="I58" i="7"/>
  <c r="I328" i="7" s="1"/>
  <c r="H58" i="7"/>
  <c r="H328" i="7" s="1"/>
  <c r="G58" i="7"/>
  <c r="G328" i="7" s="1"/>
  <c r="F58" i="7"/>
  <c r="F328" i="7" s="1"/>
  <c r="E58" i="7"/>
  <c r="E328" i="7" s="1"/>
  <c r="D58" i="7"/>
  <c r="D328" i="7" s="1"/>
  <c r="C58" i="7"/>
  <c r="C328" i="7" s="1"/>
  <c r="AQ57" i="7"/>
  <c r="AQ327" i="7" s="1"/>
  <c r="AP57" i="7"/>
  <c r="AP327" i="7" s="1"/>
  <c r="AO57" i="7"/>
  <c r="AO327" i="7" s="1"/>
  <c r="AN57" i="7"/>
  <c r="AN327" i="7" s="1"/>
  <c r="AM57" i="7"/>
  <c r="AM327" i="7" s="1"/>
  <c r="AL57" i="7"/>
  <c r="AL327" i="7" s="1"/>
  <c r="AK57" i="7"/>
  <c r="AK327" i="7" s="1"/>
  <c r="AJ57" i="7"/>
  <c r="AJ327" i="7" s="1"/>
  <c r="AI57" i="7"/>
  <c r="AI327" i="7" s="1"/>
  <c r="AH57" i="7"/>
  <c r="AH327" i="7" s="1"/>
  <c r="AG57" i="7"/>
  <c r="AG327" i="7" s="1"/>
  <c r="AF57" i="7"/>
  <c r="AF327" i="7" s="1"/>
  <c r="AE57" i="7"/>
  <c r="AE327" i="7" s="1"/>
  <c r="AD57" i="7"/>
  <c r="AD327" i="7" s="1"/>
  <c r="AC57" i="7"/>
  <c r="AC327" i="7" s="1"/>
  <c r="AB57" i="7"/>
  <c r="AB327" i="7" s="1"/>
  <c r="AA57" i="7"/>
  <c r="AA327" i="7" s="1"/>
  <c r="Z57" i="7"/>
  <c r="Z327" i="7" s="1"/>
  <c r="Y57" i="7"/>
  <c r="Y327" i="7" s="1"/>
  <c r="X57" i="7"/>
  <c r="X327" i="7" s="1"/>
  <c r="W57" i="7"/>
  <c r="W327" i="7" s="1"/>
  <c r="V57" i="7"/>
  <c r="V327" i="7" s="1"/>
  <c r="U57" i="7"/>
  <c r="U327" i="7" s="1"/>
  <c r="T57" i="7"/>
  <c r="T327" i="7" s="1"/>
  <c r="S57" i="7"/>
  <c r="S327" i="7" s="1"/>
  <c r="R57" i="7"/>
  <c r="R327" i="7" s="1"/>
  <c r="Q57" i="7"/>
  <c r="Q327" i="7" s="1"/>
  <c r="P57" i="7"/>
  <c r="P327" i="7" s="1"/>
  <c r="O57" i="7"/>
  <c r="O327" i="7" s="1"/>
  <c r="N57" i="7"/>
  <c r="N327" i="7" s="1"/>
  <c r="M57" i="7"/>
  <c r="M327" i="7" s="1"/>
  <c r="L57" i="7"/>
  <c r="L327" i="7" s="1"/>
  <c r="K57" i="7"/>
  <c r="K327" i="7" s="1"/>
  <c r="J57" i="7"/>
  <c r="J327" i="7" s="1"/>
  <c r="I57" i="7"/>
  <c r="I327" i="7" s="1"/>
  <c r="H57" i="7"/>
  <c r="H327" i="7" s="1"/>
  <c r="G57" i="7"/>
  <c r="G327" i="7" s="1"/>
  <c r="F57" i="7"/>
  <c r="F327" i="7" s="1"/>
  <c r="E57" i="7"/>
  <c r="E327" i="7" s="1"/>
  <c r="D57" i="7"/>
  <c r="D327" i="7" s="1"/>
  <c r="C57" i="7"/>
  <c r="C327" i="7" s="1"/>
  <c r="AQ56" i="7"/>
  <c r="AQ326" i="7" s="1"/>
  <c r="AP56" i="7"/>
  <c r="AP326" i="7" s="1"/>
  <c r="AO56" i="7"/>
  <c r="AO326" i="7" s="1"/>
  <c r="AN56" i="7"/>
  <c r="AN326" i="7" s="1"/>
  <c r="AM56" i="7"/>
  <c r="AM326" i="7" s="1"/>
  <c r="AL56" i="7"/>
  <c r="AL326" i="7" s="1"/>
  <c r="AK56" i="7"/>
  <c r="AK326" i="7" s="1"/>
  <c r="AJ56" i="7"/>
  <c r="AJ326" i="7" s="1"/>
  <c r="AI56" i="7"/>
  <c r="AI326" i="7" s="1"/>
  <c r="AH56" i="7"/>
  <c r="AH326" i="7" s="1"/>
  <c r="AG56" i="7"/>
  <c r="AG326" i="7" s="1"/>
  <c r="AF56" i="7"/>
  <c r="AF326" i="7" s="1"/>
  <c r="AE56" i="7"/>
  <c r="AE326" i="7" s="1"/>
  <c r="AD56" i="7"/>
  <c r="AD326" i="7" s="1"/>
  <c r="AC56" i="7"/>
  <c r="AC326" i="7" s="1"/>
  <c r="AB56" i="7"/>
  <c r="AB326" i="7" s="1"/>
  <c r="AA56" i="7"/>
  <c r="AA326" i="7" s="1"/>
  <c r="Z56" i="7"/>
  <c r="Z326" i="7" s="1"/>
  <c r="Y56" i="7"/>
  <c r="Y326" i="7" s="1"/>
  <c r="X56" i="7"/>
  <c r="X326" i="7" s="1"/>
  <c r="W56" i="7"/>
  <c r="W326" i="7" s="1"/>
  <c r="V56" i="7"/>
  <c r="V326" i="7" s="1"/>
  <c r="U56" i="7"/>
  <c r="U326" i="7" s="1"/>
  <c r="T56" i="7"/>
  <c r="T326" i="7" s="1"/>
  <c r="S56" i="7"/>
  <c r="S326" i="7" s="1"/>
  <c r="R56" i="7"/>
  <c r="R326" i="7" s="1"/>
  <c r="Q56" i="7"/>
  <c r="Q326" i="7" s="1"/>
  <c r="P56" i="7"/>
  <c r="P326" i="7" s="1"/>
  <c r="O56" i="7"/>
  <c r="O326" i="7" s="1"/>
  <c r="N56" i="7"/>
  <c r="N326" i="7" s="1"/>
  <c r="M56" i="7"/>
  <c r="M326" i="7" s="1"/>
  <c r="L56" i="7"/>
  <c r="L326" i="7" s="1"/>
  <c r="K56" i="7"/>
  <c r="K326" i="7" s="1"/>
  <c r="J56" i="7"/>
  <c r="J326" i="7" s="1"/>
  <c r="I56" i="7"/>
  <c r="I326" i="7" s="1"/>
  <c r="H56" i="7"/>
  <c r="H326" i="7" s="1"/>
  <c r="G56" i="7"/>
  <c r="G326" i="7" s="1"/>
  <c r="F56" i="7"/>
  <c r="F326" i="7" s="1"/>
  <c r="E56" i="7"/>
  <c r="E326" i="7" s="1"/>
  <c r="D56" i="7"/>
  <c r="D326" i="7" s="1"/>
  <c r="C56" i="7"/>
  <c r="C326" i="7" s="1"/>
  <c r="AQ55" i="7"/>
  <c r="AQ325" i="7" s="1"/>
  <c r="AP55" i="7"/>
  <c r="AP325" i="7" s="1"/>
  <c r="AO55" i="7"/>
  <c r="AO325" i="7" s="1"/>
  <c r="AN55" i="7"/>
  <c r="AN325" i="7" s="1"/>
  <c r="AM55" i="7"/>
  <c r="AM325" i="7" s="1"/>
  <c r="AL55" i="7"/>
  <c r="AL325" i="7" s="1"/>
  <c r="AK55" i="7"/>
  <c r="AK325" i="7" s="1"/>
  <c r="AJ55" i="7"/>
  <c r="AJ325" i="7" s="1"/>
  <c r="AI55" i="7"/>
  <c r="AI325" i="7" s="1"/>
  <c r="AH55" i="7"/>
  <c r="AH325" i="7" s="1"/>
  <c r="AG55" i="7"/>
  <c r="AG325" i="7" s="1"/>
  <c r="AF55" i="7"/>
  <c r="AF325" i="7" s="1"/>
  <c r="AE55" i="7"/>
  <c r="AE325" i="7" s="1"/>
  <c r="AD55" i="7"/>
  <c r="AD325" i="7" s="1"/>
  <c r="AC55" i="7"/>
  <c r="AC325" i="7" s="1"/>
  <c r="AB55" i="7"/>
  <c r="AB325" i="7" s="1"/>
  <c r="AA55" i="7"/>
  <c r="AA325" i="7" s="1"/>
  <c r="Z55" i="7"/>
  <c r="Z325" i="7" s="1"/>
  <c r="Y55" i="7"/>
  <c r="Y325" i="7" s="1"/>
  <c r="X55" i="7"/>
  <c r="X325" i="7" s="1"/>
  <c r="W55" i="7"/>
  <c r="W325" i="7" s="1"/>
  <c r="V55" i="7"/>
  <c r="V325" i="7" s="1"/>
  <c r="U55" i="7"/>
  <c r="U325" i="7" s="1"/>
  <c r="T55" i="7"/>
  <c r="T325" i="7" s="1"/>
  <c r="S55" i="7"/>
  <c r="S325" i="7" s="1"/>
  <c r="R55" i="7"/>
  <c r="R325" i="7" s="1"/>
  <c r="Q55" i="7"/>
  <c r="Q325" i="7" s="1"/>
  <c r="P55" i="7"/>
  <c r="P325" i="7" s="1"/>
  <c r="O55" i="7"/>
  <c r="O325" i="7" s="1"/>
  <c r="N55" i="7"/>
  <c r="N325" i="7" s="1"/>
  <c r="M55" i="7"/>
  <c r="M325" i="7" s="1"/>
  <c r="L55" i="7"/>
  <c r="L325" i="7" s="1"/>
  <c r="K55" i="7"/>
  <c r="K325" i="7" s="1"/>
  <c r="J55" i="7"/>
  <c r="J325" i="7" s="1"/>
  <c r="I55" i="7"/>
  <c r="I325" i="7" s="1"/>
  <c r="H55" i="7"/>
  <c r="H325" i="7" s="1"/>
  <c r="G55" i="7"/>
  <c r="G325" i="7" s="1"/>
  <c r="F55" i="7"/>
  <c r="F325" i="7" s="1"/>
  <c r="E55" i="7"/>
  <c r="E325" i="7" s="1"/>
  <c r="D55" i="7"/>
  <c r="D325" i="7" s="1"/>
  <c r="C55" i="7"/>
  <c r="C325" i="7" s="1"/>
  <c r="AQ54" i="7"/>
  <c r="AQ324" i="7" s="1"/>
  <c r="AP54" i="7"/>
  <c r="AP324" i="7" s="1"/>
  <c r="AO54" i="7"/>
  <c r="AO324" i="7" s="1"/>
  <c r="AN54" i="7"/>
  <c r="AN324" i="7" s="1"/>
  <c r="AM54" i="7"/>
  <c r="AM324" i="7" s="1"/>
  <c r="AL54" i="7"/>
  <c r="AL324" i="7" s="1"/>
  <c r="AK54" i="7"/>
  <c r="AK324" i="7" s="1"/>
  <c r="AJ54" i="7"/>
  <c r="AJ324" i="7" s="1"/>
  <c r="AI54" i="7"/>
  <c r="AI324" i="7" s="1"/>
  <c r="AH54" i="7"/>
  <c r="AH324" i="7" s="1"/>
  <c r="AG54" i="7"/>
  <c r="AG324" i="7" s="1"/>
  <c r="AF54" i="7"/>
  <c r="AF324" i="7" s="1"/>
  <c r="AE54" i="7"/>
  <c r="AE324" i="7" s="1"/>
  <c r="AD54" i="7"/>
  <c r="AD324" i="7" s="1"/>
  <c r="AC54" i="7"/>
  <c r="AC324" i="7" s="1"/>
  <c r="AB54" i="7"/>
  <c r="AB324" i="7" s="1"/>
  <c r="AA54" i="7"/>
  <c r="AA324" i="7" s="1"/>
  <c r="Z54" i="7"/>
  <c r="Z324" i="7" s="1"/>
  <c r="Y54" i="7"/>
  <c r="Y324" i="7" s="1"/>
  <c r="X54" i="7"/>
  <c r="X324" i="7" s="1"/>
  <c r="W54" i="7"/>
  <c r="W324" i="7" s="1"/>
  <c r="V54" i="7"/>
  <c r="V324" i="7" s="1"/>
  <c r="U54" i="7"/>
  <c r="U324" i="7" s="1"/>
  <c r="T54" i="7"/>
  <c r="T324" i="7" s="1"/>
  <c r="S54" i="7"/>
  <c r="S324" i="7" s="1"/>
  <c r="R54" i="7"/>
  <c r="R324" i="7" s="1"/>
  <c r="Q54" i="7"/>
  <c r="Q324" i="7" s="1"/>
  <c r="P54" i="7"/>
  <c r="P324" i="7" s="1"/>
  <c r="O54" i="7"/>
  <c r="O324" i="7" s="1"/>
  <c r="N54" i="7"/>
  <c r="N324" i="7" s="1"/>
  <c r="M54" i="7"/>
  <c r="M324" i="7" s="1"/>
  <c r="L54" i="7"/>
  <c r="L324" i="7" s="1"/>
  <c r="K54" i="7"/>
  <c r="K324" i="7" s="1"/>
  <c r="J54" i="7"/>
  <c r="J324" i="7" s="1"/>
  <c r="I54" i="7"/>
  <c r="I324" i="7" s="1"/>
  <c r="H54" i="7"/>
  <c r="H324" i="7" s="1"/>
  <c r="G54" i="7"/>
  <c r="G324" i="7" s="1"/>
  <c r="F54" i="7"/>
  <c r="F324" i="7" s="1"/>
  <c r="E54" i="7"/>
  <c r="E324" i="7" s="1"/>
  <c r="D54" i="7"/>
  <c r="D324" i="7" s="1"/>
  <c r="C54" i="7"/>
  <c r="C324" i="7" s="1"/>
  <c r="AQ53" i="7"/>
  <c r="AQ323" i="7" s="1"/>
  <c r="AP53" i="7"/>
  <c r="AP323" i="7" s="1"/>
  <c r="AO53" i="7"/>
  <c r="AO323" i="7" s="1"/>
  <c r="AN53" i="7"/>
  <c r="AN323" i="7" s="1"/>
  <c r="AM53" i="7"/>
  <c r="AM323" i="7" s="1"/>
  <c r="AL53" i="7"/>
  <c r="AL323" i="7" s="1"/>
  <c r="AK53" i="7"/>
  <c r="AK323" i="7" s="1"/>
  <c r="AJ53" i="7"/>
  <c r="AJ323" i="7" s="1"/>
  <c r="AI53" i="7"/>
  <c r="AI323" i="7" s="1"/>
  <c r="AH53" i="7"/>
  <c r="AH323" i="7" s="1"/>
  <c r="AG53" i="7"/>
  <c r="AG323" i="7" s="1"/>
  <c r="AF53" i="7"/>
  <c r="AF323" i="7" s="1"/>
  <c r="AE53" i="7"/>
  <c r="AE323" i="7" s="1"/>
  <c r="AD53" i="7"/>
  <c r="AD323" i="7" s="1"/>
  <c r="AC53" i="7"/>
  <c r="AC323" i="7" s="1"/>
  <c r="AB53" i="7"/>
  <c r="AB323" i="7" s="1"/>
  <c r="AA53" i="7"/>
  <c r="AA323" i="7" s="1"/>
  <c r="Z53" i="7"/>
  <c r="Z323" i="7" s="1"/>
  <c r="Y53" i="7"/>
  <c r="Y323" i="7" s="1"/>
  <c r="X53" i="7"/>
  <c r="X323" i="7" s="1"/>
  <c r="W53" i="7"/>
  <c r="W323" i="7" s="1"/>
  <c r="V53" i="7"/>
  <c r="V323" i="7" s="1"/>
  <c r="U53" i="7"/>
  <c r="U323" i="7" s="1"/>
  <c r="T53" i="7"/>
  <c r="T323" i="7" s="1"/>
  <c r="S53" i="7"/>
  <c r="S323" i="7" s="1"/>
  <c r="R53" i="7"/>
  <c r="R323" i="7" s="1"/>
  <c r="Q53" i="7"/>
  <c r="Q323" i="7" s="1"/>
  <c r="P53" i="7"/>
  <c r="P323" i="7" s="1"/>
  <c r="O53" i="7"/>
  <c r="O323" i="7" s="1"/>
  <c r="N53" i="7"/>
  <c r="N323" i="7" s="1"/>
  <c r="M53" i="7"/>
  <c r="M323" i="7" s="1"/>
  <c r="L53" i="7"/>
  <c r="L323" i="7" s="1"/>
  <c r="K53" i="7"/>
  <c r="K323" i="7" s="1"/>
  <c r="J53" i="7"/>
  <c r="J323" i="7" s="1"/>
  <c r="I53" i="7"/>
  <c r="I323" i="7" s="1"/>
  <c r="H53" i="7"/>
  <c r="H323" i="7" s="1"/>
  <c r="G53" i="7"/>
  <c r="G323" i="7" s="1"/>
  <c r="F53" i="7"/>
  <c r="F323" i="7" s="1"/>
  <c r="E53" i="7"/>
  <c r="E323" i="7" s="1"/>
  <c r="D53" i="7"/>
  <c r="D323" i="7" s="1"/>
  <c r="C53" i="7"/>
  <c r="C323" i="7" s="1"/>
  <c r="AQ52" i="7"/>
  <c r="AQ322" i="7" s="1"/>
  <c r="AP52" i="7"/>
  <c r="AP322" i="7" s="1"/>
  <c r="AO52" i="7"/>
  <c r="AO322" i="7" s="1"/>
  <c r="AN52" i="7"/>
  <c r="AN322" i="7" s="1"/>
  <c r="AM52" i="7"/>
  <c r="AM322" i="7" s="1"/>
  <c r="AL52" i="7"/>
  <c r="AL322" i="7" s="1"/>
  <c r="AK52" i="7"/>
  <c r="AK322" i="7" s="1"/>
  <c r="AJ52" i="7"/>
  <c r="AJ322" i="7" s="1"/>
  <c r="AI52" i="7"/>
  <c r="AI322" i="7" s="1"/>
  <c r="AH52" i="7"/>
  <c r="AH322" i="7" s="1"/>
  <c r="AG52" i="7"/>
  <c r="AG322" i="7" s="1"/>
  <c r="AF52" i="7"/>
  <c r="AF322" i="7" s="1"/>
  <c r="AE52" i="7"/>
  <c r="AE322" i="7" s="1"/>
  <c r="AD52" i="7"/>
  <c r="AD322" i="7" s="1"/>
  <c r="AC52" i="7"/>
  <c r="AC322" i="7" s="1"/>
  <c r="AB52" i="7"/>
  <c r="AB322" i="7" s="1"/>
  <c r="AA52" i="7"/>
  <c r="AA322" i="7" s="1"/>
  <c r="Z52" i="7"/>
  <c r="Z322" i="7" s="1"/>
  <c r="Y52" i="7"/>
  <c r="Y322" i="7" s="1"/>
  <c r="X52" i="7"/>
  <c r="X322" i="7" s="1"/>
  <c r="W52" i="7"/>
  <c r="W322" i="7" s="1"/>
  <c r="V52" i="7"/>
  <c r="V322" i="7" s="1"/>
  <c r="U52" i="7"/>
  <c r="U322" i="7" s="1"/>
  <c r="T52" i="7"/>
  <c r="T322" i="7" s="1"/>
  <c r="S52" i="7"/>
  <c r="S322" i="7" s="1"/>
  <c r="R52" i="7"/>
  <c r="R322" i="7" s="1"/>
  <c r="Q52" i="7"/>
  <c r="Q322" i="7" s="1"/>
  <c r="P52" i="7"/>
  <c r="P322" i="7" s="1"/>
  <c r="O52" i="7"/>
  <c r="O322" i="7" s="1"/>
  <c r="N52" i="7"/>
  <c r="N322" i="7" s="1"/>
  <c r="M52" i="7"/>
  <c r="M322" i="7" s="1"/>
  <c r="L52" i="7"/>
  <c r="L322" i="7" s="1"/>
  <c r="K52" i="7"/>
  <c r="K322" i="7" s="1"/>
  <c r="J52" i="7"/>
  <c r="J322" i="7" s="1"/>
  <c r="I52" i="7"/>
  <c r="I322" i="7" s="1"/>
  <c r="H52" i="7"/>
  <c r="H322" i="7" s="1"/>
  <c r="G52" i="7"/>
  <c r="G322" i="7" s="1"/>
  <c r="F52" i="7"/>
  <c r="F322" i="7" s="1"/>
  <c r="E52" i="7"/>
  <c r="E322" i="7" s="1"/>
  <c r="D52" i="7"/>
  <c r="D322" i="7" s="1"/>
  <c r="C52" i="7"/>
  <c r="C322" i="7" s="1"/>
  <c r="AQ51" i="7"/>
  <c r="AQ321" i="7" s="1"/>
  <c r="AP51" i="7"/>
  <c r="AP321" i="7" s="1"/>
  <c r="AO51" i="7"/>
  <c r="AO321" i="7" s="1"/>
  <c r="AN51" i="7"/>
  <c r="AN321" i="7" s="1"/>
  <c r="AM51" i="7"/>
  <c r="AM321" i="7" s="1"/>
  <c r="AL51" i="7"/>
  <c r="AL321" i="7" s="1"/>
  <c r="AK51" i="7"/>
  <c r="AK321" i="7" s="1"/>
  <c r="AJ51" i="7"/>
  <c r="AJ321" i="7" s="1"/>
  <c r="AI51" i="7"/>
  <c r="AI321" i="7" s="1"/>
  <c r="AH51" i="7"/>
  <c r="AH321" i="7" s="1"/>
  <c r="AG51" i="7"/>
  <c r="AG321" i="7" s="1"/>
  <c r="AF51" i="7"/>
  <c r="AF321" i="7" s="1"/>
  <c r="AE51" i="7"/>
  <c r="AE321" i="7" s="1"/>
  <c r="AD51" i="7"/>
  <c r="AD321" i="7" s="1"/>
  <c r="AC51" i="7"/>
  <c r="AC321" i="7" s="1"/>
  <c r="AB51" i="7"/>
  <c r="AB321" i="7" s="1"/>
  <c r="AA51" i="7"/>
  <c r="AA321" i="7" s="1"/>
  <c r="Z51" i="7"/>
  <c r="Z321" i="7" s="1"/>
  <c r="Y51" i="7"/>
  <c r="Y321" i="7" s="1"/>
  <c r="X51" i="7"/>
  <c r="X321" i="7" s="1"/>
  <c r="W51" i="7"/>
  <c r="W321" i="7" s="1"/>
  <c r="V51" i="7"/>
  <c r="V321" i="7" s="1"/>
  <c r="U51" i="7"/>
  <c r="U321" i="7" s="1"/>
  <c r="T51" i="7"/>
  <c r="T321" i="7" s="1"/>
  <c r="S51" i="7"/>
  <c r="S321" i="7" s="1"/>
  <c r="R51" i="7"/>
  <c r="R321" i="7" s="1"/>
  <c r="Q51" i="7"/>
  <c r="Q321" i="7" s="1"/>
  <c r="P51" i="7"/>
  <c r="P321" i="7" s="1"/>
  <c r="O51" i="7"/>
  <c r="O321" i="7" s="1"/>
  <c r="N51" i="7"/>
  <c r="N321" i="7" s="1"/>
  <c r="M51" i="7"/>
  <c r="M321" i="7" s="1"/>
  <c r="L51" i="7"/>
  <c r="L321" i="7" s="1"/>
  <c r="K51" i="7"/>
  <c r="K321" i="7" s="1"/>
  <c r="J51" i="7"/>
  <c r="J321" i="7" s="1"/>
  <c r="I51" i="7"/>
  <c r="I321" i="7" s="1"/>
  <c r="H51" i="7"/>
  <c r="H321" i="7" s="1"/>
  <c r="G51" i="7"/>
  <c r="G321" i="7" s="1"/>
  <c r="F51" i="7"/>
  <c r="F321" i="7" s="1"/>
  <c r="E51" i="7"/>
  <c r="E321" i="7" s="1"/>
  <c r="D51" i="7"/>
  <c r="D321" i="7" s="1"/>
  <c r="C51" i="7"/>
  <c r="C321" i="7" s="1"/>
  <c r="AQ50" i="7"/>
  <c r="AQ320" i="7" s="1"/>
  <c r="AP50" i="7"/>
  <c r="AP320" i="7" s="1"/>
  <c r="AO50" i="7"/>
  <c r="AO320" i="7" s="1"/>
  <c r="AN50" i="7"/>
  <c r="AN320" i="7" s="1"/>
  <c r="AM50" i="7"/>
  <c r="AM320" i="7" s="1"/>
  <c r="AL50" i="7"/>
  <c r="AL320" i="7" s="1"/>
  <c r="AK50" i="7"/>
  <c r="AK320" i="7" s="1"/>
  <c r="AJ50" i="7"/>
  <c r="AJ320" i="7" s="1"/>
  <c r="AI50" i="7"/>
  <c r="AI320" i="7" s="1"/>
  <c r="AH50" i="7"/>
  <c r="AH320" i="7" s="1"/>
  <c r="AG50" i="7"/>
  <c r="AG320" i="7" s="1"/>
  <c r="AF50" i="7"/>
  <c r="AF320" i="7" s="1"/>
  <c r="AE50" i="7"/>
  <c r="AE320" i="7" s="1"/>
  <c r="AD50" i="7"/>
  <c r="AD320" i="7" s="1"/>
  <c r="AC50" i="7"/>
  <c r="AC320" i="7" s="1"/>
  <c r="AB50" i="7"/>
  <c r="AB320" i="7" s="1"/>
  <c r="AA50" i="7"/>
  <c r="AA320" i="7" s="1"/>
  <c r="Z50" i="7"/>
  <c r="Z320" i="7" s="1"/>
  <c r="Y50" i="7"/>
  <c r="Y320" i="7" s="1"/>
  <c r="X50" i="7"/>
  <c r="X320" i="7" s="1"/>
  <c r="W50" i="7"/>
  <c r="W320" i="7" s="1"/>
  <c r="V50" i="7"/>
  <c r="V320" i="7" s="1"/>
  <c r="U50" i="7"/>
  <c r="U320" i="7" s="1"/>
  <c r="T50" i="7"/>
  <c r="T320" i="7" s="1"/>
  <c r="S50" i="7"/>
  <c r="S320" i="7" s="1"/>
  <c r="R50" i="7"/>
  <c r="R320" i="7" s="1"/>
  <c r="Q50" i="7"/>
  <c r="Q320" i="7" s="1"/>
  <c r="P50" i="7"/>
  <c r="P320" i="7" s="1"/>
  <c r="O50" i="7"/>
  <c r="O320" i="7" s="1"/>
  <c r="N50" i="7"/>
  <c r="N320" i="7" s="1"/>
  <c r="M50" i="7"/>
  <c r="M320" i="7" s="1"/>
  <c r="L50" i="7"/>
  <c r="L320" i="7" s="1"/>
  <c r="K50" i="7"/>
  <c r="K320" i="7" s="1"/>
  <c r="J50" i="7"/>
  <c r="J320" i="7" s="1"/>
  <c r="I50" i="7"/>
  <c r="I320" i="7" s="1"/>
  <c r="H50" i="7"/>
  <c r="H320" i="7" s="1"/>
  <c r="G50" i="7"/>
  <c r="G320" i="7" s="1"/>
  <c r="F50" i="7"/>
  <c r="F320" i="7" s="1"/>
  <c r="E50" i="7"/>
  <c r="E320" i="7" s="1"/>
  <c r="D50" i="7"/>
  <c r="D320" i="7" s="1"/>
  <c r="C50" i="7"/>
  <c r="C320" i="7" s="1"/>
  <c r="AQ49" i="7"/>
  <c r="AQ319" i="7" s="1"/>
  <c r="AP49" i="7"/>
  <c r="AP319" i="7" s="1"/>
  <c r="AO49" i="7"/>
  <c r="AO319" i="7" s="1"/>
  <c r="AN49" i="7"/>
  <c r="AN319" i="7" s="1"/>
  <c r="AM49" i="7"/>
  <c r="AM319" i="7" s="1"/>
  <c r="AL49" i="7"/>
  <c r="AL319" i="7" s="1"/>
  <c r="AK49" i="7"/>
  <c r="AK319" i="7" s="1"/>
  <c r="AJ49" i="7"/>
  <c r="AJ319" i="7" s="1"/>
  <c r="AI49" i="7"/>
  <c r="AI319" i="7" s="1"/>
  <c r="AH49" i="7"/>
  <c r="AH319" i="7" s="1"/>
  <c r="AG49" i="7"/>
  <c r="AG319" i="7" s="1"/>
  <c r="AF49" i="7"/>
  <c r="AF319" i="7" s="1"/>
  <c r="AE49" i="7"/>
  <c r="AE319" i="7" s="1"/>
  <c r="AD49" i="7"/>
  <c r="AD319" i="7" s="1"/>
  <c r="AC49" i="7"/>
  <c r="AC319" i="7" s="1"/>
  <c r="AB49" i="7"/>
  <c r="AB319" i="7" s="1"/>
  <c r="AA49" i="7"/>
  <c r="AA319" i="7" s="1"/>
  <c r="Z49" i="7"/>
  <c r="Z319" i="7" s="1"/>
  <c r="Y49" i="7"/>
  <c r="Y319" i="7" s="1"/>
  <c r="X49" i="7"/>
  <c r="X319" i="7" s="1"/>
  <c r="W49" i="7"/>
  <c r="W319" i="7" s="1"/>
  <c r="V49" i="7"/>
  <c r="V319" i="7" s="1"/>
  <c r="U49" i="7"/>
  <c r="U319" i="7" s="1"/>
  <c r="T49" i="7"/>
  <c r="T319" i="7" s="1"/>
  <c r="S49" i="7"/>
  <c r="S319" i="7" s="1"/>
  <c r="R49" i="7"/>
  <c r="R319" i="7" s="1"/>
  <c r="Q49" i="7"/>
  <c r="Q319" i="7" s="1"/>
  <c r="P49" i="7"/>
  <c r="P319" i="7" s="1"/>
  <c r="O49" i="7"/>
  <c r="O319" i="7" s="1"/>
  <c r="N49" i="7"/>
  <c r="N319" i="7" s="1"/>
  <c r="M49" i="7"/>
  <c r="M319" i="7" s="1"/>
  <c r="L49" i="7"/>
  <c r="L319" i="7" s="1"/>
  <c r="K49" i="7"/>
  <c r="K319" i="7" s="1"/>
  <c r="J49" i="7"/>
  <c r="J319" i="7" s="1"/>
  <c r="I49" i="7"/>
  <c r="I319" i="7" s="1"/>
  <c r="H49" i="7"/>
  <c r="H319" i="7" s="1"/>
  <c r="G49" i="7"/>
  <c r="G319" i="7" s="1"/>
  <c r="F49" i="7"/>
  <c r="F319" i="7" s="1"/>
  <c r="E49" i="7"/>
  <c r="E319" i="7" s="1"/>
  <c r="D49" i="7"/>
  <c r="D319" i="7" s="1"/>
  <c r="C49" i="7"/>
  <c r="C319" i="7" s="1"/>
  <c r="AQ48" i="7"/>
  <c r="AQ318" i="7" s="1"/>
  <c r="AP48" i="7"/>
  <c r="AP318" i="7" s="1"/>
  <c r="AO48" i="7"/>
  <c r="AO318" i="7" s="1"/>
  <c r="AN48" i="7"/>
  <c r="AN318" i="7" s="1"/>
  <c r="AM48" i="7"/>
  <c r="AM318" i="7" s="1"/>
  <c r="AL48" i="7"/>
  <c r="AL318" i="7" s="1"/>
  <c r="AK48" i="7"/>
  <c r="AK318" i="7" s="1"/>
  <c r="AJ48" i="7"/>
  <c r="AJ318" i="7" s="1"/>
  <c r="AI48" i="7"/>
  <c r="AI318" i="7" s="1"/>
  <c r="AH48" i="7"/>
  <c r="AH318" i="7" s="1"/>
  <c r="AG48" i="7"/>
  <c r="AG318" i="7" s="1"/>
  <c r="AF48" i="7"/>
  <c r="AF318" i="7" s="1"/>
  <c r="AE48" i="7"/>
  <c r="AE318" i="7" s="1"/>
  <c r="AD48" i="7"/>
  <c r="AD318" i="7" s="1"/>
  <c r="AC48" i="7"/>
  <c r="AC318" i="7" s="1"/>
  <c r="AB48" i="7"/>
  <c r="AB318" i="7" s="1"/>
  <c r="AA48" i="7"/>
  <c r="AA318" i="7" s="1"/>
  <c r="Z48" i="7"/>
  <c r="Z318" i="7" s="1"/>
  <c r="Y48" i="7"/>
  <c r="Y318" i="7" s="1"/>
  <c r="X48" i="7"/>
  <c r="X318" i="7" s="1"/>
  <c r="W48" i="7"/>
  <c r="W318" i="7" s="1"/>
  <c r="V48" i="7"/>
  <c r="V318" i="7" s="1"/>
  <c r="U48" i="7"/>
  <c r="U318" i="7" s="1"/>
  <c r="T48" i="7"/>
  <c r="T318" i="7" s="1"/>
  <c r="S48" i="7"/>
  <c r="S318" i="7" s="1"/>
  <c r="R48" i="7"/>
  <c r="R318" i="7" s="1"/>
  <c r="Q48" i="7"/>
  <c r="Q318" i="7" s="1"/>
  <c r="P48" i="7"/>
  <c r="P318" i="7" s="1"/>
  <c r="O48" i="7"/>
  <c r="O318" i="7" s="1"/>
  <c r="N48" i="7"/>
  <c r="N318" i="7" s="1"/>
  <c r="M48" i="7"/>
  <c r="M318" i="7" s="1"/>
  <c r="L48" i="7"/>
  <c r="L318" i="7" s="1"/>
  <c r="K48" i="7"/>
  <c r="K318" i="7" s="1"/>
  <c r="J48" i="7"/>
  <c r="J318" i="7" s="1"/>
  <c r="I48" i="7"/>
  <c r="I318" i="7" s="1"/>
  <c r="H48" i="7"/>
  <c r="H318" i="7" s="1"/>
  <c r="G48" i="7"/>
  <c r="G318" i="7" s="1"/>
  <c r="F48" i="7"/>
  <c r="F318" i="7" s="1"/>
  <c r="E48" i="7"/>
  <c r="E318" i="7" s="1"/>
  <c r="D48" i="7"/>
  <c r="D318" i="7" s="1"/>
  <c r="C48" i="7"/>
  <c r="C318" i="7" s="1"/>
  <c r="AQ47" i="7"/>
  <c r="AQ317" i="7" s="1"/>
  <c r="AP47" i="7"/>
  <c r="AP317" i="7" s="1"/>
  <c r="AO47" i="7"/>
  <c r="AO317" i="7" s="1"/>
  <c r="AN47" i="7"/>
  <c r="AN317" i="7" s="1"/>
  <c r="AM47" i="7"/>
  <c r="AM317" i="7" s="1"/>
  <c r="AL47" i="7"/>
  <c r="AL317" i="7" s="1"/>
  <c r="AK47" i="7"/>
  <c r="AK317" i="7" s="1"/>
  <c r="AJ47" i="7"/>
  <c r="AJ317" i="7" s="1"/>
  <c r="AI47" i="7"/>
  <c r="AI317" i="7" s="1"/>
  <c r="AH47" i="7"/>
  <c r="AH317" i="7" s="1"/>
  <c r="AG47" i="7"/>
  <c r="AG317" i="7" s="1"/>
  <c r="AF47" i="7"/>
  <c r="AF317" i="7" s="1"/>
  <c r="AE47" i="7"/>
  <c r="AE317" i="7" s="1"/>
  <c r="AD47" i="7"/>
  <c r="AD317" i="7" s="1"/>
  <c r="AC47" i="7"/>
  <c r="AC317" i="7" s="1"/>
  <c r="AB47" i="7"/>
  <c r="AB317" i="7" s="1"/>
  <c r="AA47" i="7"/>
  <c r="AA317" i="7" s="1"/>
  <c r="Z47" i="7"/>
  <c r="Z317" i="7" s="1"/>
  <c r="Y47" i="7"/>
  <c r="Y317" i="7" s="1"/>
  <c r="X47" i="7"/>
  <c r="X317" i="7" s="1"/>
  <c r="W47" i="7"/>
  <c r="W317" i="7" s="1"/>
  <c r="V47" i="7"/>
  <c r="V317" i="7" s="1"/>
  <c r="U47" i="7"/>
  <c r="U317" i="7" s="1"/>
  <c r="T47" i="7"/>
  <c r="T317" i="7" s="1"/>
  <c r="S47" i="7"/>
  <c r="S317" i="7" s="1"/>
  <c r="R47" i="7"/>
  <c r="R317" i="7" s="1"/>
  <c r="Q47" i="7"/>
  <c r="Q317" i="7" s="1"/>
  <c r="P47" i="7"/>
  <c r="P317" i="7" s="1"/>
  <c r="O47" i="7"/>
  <c r="O317" i="7" s="1"/>
  <c r="N47" i="7"/>
  <c r="N317" i="7" s="1"/>
  <c r="M47" i="7"/>
  <c r="M317" i="7" s="1"/>
  <c r="L47" i="7"/>
  <c r="L317" i="7" s="1"/>
  <c r="K47" i="7"/>
  <c r="K317" i="7" s="1"/>
  <c r="J47" i="7"/>
  <c r="J317" i="7" s="1"/>
  <c r="I47" i="7"/>
  <c r="I317" i="7" s="1"/>
  <c r="H47" i="7"/>
  <c r="H317" i="7" s="1"/>
  <c r="G47" i="7"/>
  <c r="G317" i="7" s="1"/>
  <c r="F47" i="7"/>
  <c r="F317" i="7" s="1"/>
  <c r="E47" i="7"/>
  <c r="E317" i="7" s="1"/>
  <c r="D47" i="7"/>
  <c r="D317" i="7" s="1"/>
  <c r="C47" i="7"/>
  <c r="C317" i="7" s="1"/>
  <c r="AQ46" i="7"/>
  <c r="AQ316" i="7" s="1"/>
  <c r="AP46" i="7"/>
  <c r="AP316" i="7" s="1"/>
  <c r="AO46" i="7"/>
  <c r="AO316" i="7" s="1"/>
  <c r="AN46" i="7"/>
  <c r="AN316" i="7" s="1"/>
  <c r="AM46" i="7"/>
  <c r="AM316" i="7" s="1"/>
  <c r="AL46" i="7"/>
  <c r="AL316" i="7" s="1"/>
  <c r="AK46" i="7"/>
  <c r="AK316" i="7" s="1"/>
  <c r="AJ46" i="7"/>
  <c r="AJ316" i="7" s="1"/>
  <c r="AI46" i="7"/>
  <c r="AI316" i="7" s="1"/>
  <c r="AH46" i="7"/>
  <c r="AH316" i="7" s="1"/>
  <c r="AG46" i="7"/>
  <c r="AG316" i="7" s="1"/>
  <c r="AF46" i="7"/>
  <c r="AF316" i="7" s="1"/>
  <c r="AE46" i="7"/>
  <c r="AE316" i="7" s="1"/>
  <c r="AD46" i="7"/>
  <c r="AD316" i="7" s="1"/>
  <c r="AC46" i="7"/>
  <c r="AC316" i="7" s="1"/>
  <c r="AB46" i="7"/>
  <c r="AB316" i="7" s="1"/>
  <c r="AA46" i="7"/>
  <c r="AA316" i="7" s="1"/>
  <c r="Z46" i="7"/>
  <c r="Z316" i="7" s="1"/>
  <c r="Y46" i="7"/>
  <c r="Y316" i="7" s="1"/>
  <c r="X46" i="7"/>
  <c r="X316" i="7" s="1"/>
  <c r="W46" i="7"/>
  <c r="W316" i="7" s="1"/>
  <c r="V46" i="7"/>
  <c r="V316" i="7" s="1"/>
  <c r="U46" i="7"/>
  <c r="U316" i="7" s="1"/>
  <c r="T46" i="7"/>
  <c r="T316" i="7" s="1"/>
  <c r="S46" i="7"/>
  <c r="S316" i="7" s="1"/>
  <c r="R46" i="7"/>
  <c r="R316" i="7" s="1"/>
  <c r="Q46" i="7"/>
  <c r="Q316" i="7" s="1"/>
  <c r="P46" i="7"/>
  <c r="P316" i="7" s="1"/>
  <c r="O46" i="7"/>
  <c r="O316" i="7" s="1"/>
  <c r="N46" i="7"/>
  <c r="N316" i="7" s="1"/>
  <c r="M46" i="7"/>
  <c r="M316" i="7" s="1"/>
  <c r="L46" i="7"/>
  <c r="L316" i="7" s="1"/>
  <c r="K46" i="7"/>
  <c r="K316" i="7" s="1"/>
  <c r="J46" i="7"/>
  <c r="J316" i="7" s="1"/>
  <c r="I46" i="7"/>
  <c r="I316" i="7" s="1"/>
  <c r="H46" i="7"/>
  <c r="H316" i="7" s="1"/>
  <c r="G46" i="7"/>
  <c r="G316" i="7" s="1"/>
  <c r="F46" i="7"/>
  <c r="F316" i="7" s="1"/>
  <c r="E46" i="7"/>
  <c r="E316" i="7" s="1"/>
  <c r="D46" i="7"/>
  <c r="D316" i="7" s="1"/>
  <c r="C46" i="7"/>
  <c r="C316" i="7" s="1"/>
  <c r="AQ45" i="7"/>
  <c r="AQ315" i="7" s="1"/>
  <c r="AP45" i="7"/>
  <c r="AP315" i="7" s="1"/>
  <c r="AO45" i="7"/>
  <c r="AO315" i="7" s="1"/>
  <c r="AN45" i="7"/>
  <c r="AN315" i="7" s="1"/>
  <c r="AM45" i="7"/>
  <c r="AM315" i="7" s="1"/>
  <c r="AL45" i="7"/>
  <c r="AL315" i="7" s="1"/>
  <c r="AK45" i="7"/>
  <c r="AK315" i="7" s="1"/>
  <c r="AJ45" i="7"/>
  <c r="AJ315" i="7" s="1"/>
  <c r="AI45" i="7"/>
  <c r="AI315" i="7" s="1"/>
  <c r="AH45" i="7"/>
  <c r="AH315" i="7" s="1"/>
  <c r="AG45" i="7"/>
  <c r="AG315" i="7" s="1"/>
  <c r="AF45" i="7"/>
  <c r="AF315" i="7" s="1"/>
  <c r="AE45" i="7"/>
  <c r="AE315" i="7" s="1"/>
  <c r="AD45" i="7"/>
  <c r="AD315" i="7" s="1"/>
  <c r="AC45" i="7"/>
  <c r="AC315" i="7" s="1"/>
  <c r="AB45" i="7"/>
  <c r="AB315" i="7" s="1"/>
  <c r="AA45" i="7"/>
  <c r="AA315" i="7" s="1"/>
  <c r="Z45" i="7"/>
  <c r="Z315" i="7" s="1"/>
  <c r="Y45" i="7"/>
  <c r="Y315" i="7" s="1"/>
  <c r="X45" i="7"/>
  <c r="X315" i="7" s="1"/>
  <c r="W45" i="7"/>
  <c r="W315" i="7" s="1"/>
  <c r="V45" i="7"/>
  <c r="V315" i="7" s="1"/>
  <c r="U45" i="7"/>
  <c r="U315" i="7" s="1"/>
  <c r="T45" i="7"/>
  <c r="T315" i="7" s="1"/>
  <c r="S45" i="7"/>
  <c r="S315" i="7" s="1"/>
  <c r="R45" i="7"/>
  <c r="R315" i="7" s="1"/>
  <c r="Q45" i="7"/>
  <c r="Q315" i="7" s="1"/>
  <c r="P45" i="7"/>
  <c r="P315" i="7" s="1"/>
  <c r="O45" i="7"/>
  <c r="O315" i="7" s="1"/>
  <c r="N45" i="7"/>
  <c r="N315" i="7" s="1"/>
  <c r="M45" i="7"/>
  <c r="M315" i="7" s="1"/>
  <c r="L45" i="7"/>
  <c r="L315" i="7" s="1"/>
  <c r="K45" i="7"/>
  <c r="K315" i="7" s="1"/>
  <c r="J45" i="7"/>
  <c r="J315" i="7" s="1"/>
  <c r="I45" i="7"/>
  <c r="I315" i="7" s="1"/>
  <c r="H45" i="7"/>
  <c r="H315" i="7" s="1"/>
  <c r="G45" i="7"/>
  <c r="G315" i="7" s="1"/>
  <c r="F45" i="7"/>
  <c r="F315" i="7" s="1"/>
  <c r="E45" i="7"/>
  <c r="E315" i="7" s="1"/>
  <c r="D45" i="7"/>
  <c r="D315" i="7" s="1"/>
  <c r="C45" i="7"/>
  <c r="C315" i="7" s="1"/>
  <c r="AQ44" i="7"/>
  <c r="AQ314" i="7" s="1"/>
  <c r="AP44" i="7"/>
  <c r="AP314" i="7" s="1"/>
  <c r="AO44" i="7"/>
  <c r="AO314" i="7" s="1"/>
  <c r="AN44" i="7"/>
  <c r="AN314" i="7" s="1"/>
  <c r="AM44" i="7"/>
  <c r="AM314" i="7" s="1"/>
  <c r="AL44" i="7"/>
  <c r="AL314" i="7" s="1"/>
  <c r="AK44" i="7"/>
  <c r="AK314" i="7" s="1"/>
  <c r="AJ44" i="7"/>
  <c r="AJ314" i="7" s="1"/>
  <c r="AI44" i="7"/>
  <c r="AI314" i="7" s="1"/>
  <c r="AH44" i="7"/>
  <c r="AH314" i="7" s="1"/>
  <c r="AG44" i="7"/>
  <c r="AG314" i="7" s="1"/>
  <c r="AF44" i="7"/>
  <c r="AF314" i="7" s="1"/>
  <c r="AE44" i="7"/>
  <c r="AE314" i="7" s="1"/>
  <c r="AD44" i="7"/>
  <c r="AD314" i="7" s="1"/>
  <c r="AC44" i="7"/>
  <c r="AC314" i="7" s="1"/>
  <c r="AB44" i="7"/>
  <c r="AB314" i="7" s="1"/>
  <c r="AA44" i="7"/>
  <c r="AA314" i="7" s="1"/>
  <c r="Z44" i="7"/>
  <c r="Z314" i="7" s="1"/>
  <c r="Y44" i="7"/>
  <c r="Y314" i="7" s="1"/>
  <c r="X44" i="7"/>
  <c r="X314" i="7" s="1"/>
  <c r="W44" i="7"/>
  <c r="W314" i="7" s="1"/>
  <c r="V44" i="7"/>
  <c r="V314" i="7" s="1"/>
  <c r="U44" i="7"/>
  <c r="U314" i="7" s="1"/>
  <c r="T44" i="7"/>
  <c r="T314" i="7" s="1"/>
  <c r="S44" i="7"/>
  <c r="S314" i="7" s="1"/>
  <c r="R44" i="7"/>
  <c r="R314" i="7" s="1"/>
  <c r="Q44" i="7"/>
  <c r="Q314" i="7" s="1"/>
  <c r="P44" i="7"/>
  <c r="P314" i="7" s="1"/>
  <c r="O44" i="7"/>
  <c r="O314" i="7" s="1"/>
  <c r="N44" i="7"/>
  <c r="N314" i="7" s="1"/>
  <c r="M44" i="7"/>
  <c r="M314" i="7" s="1"/>
  <c r="L44" i="7"/>
  <c r="L314" i="7" s="1"/>
  <c r="K44" i="7"/>
  <c r="K314" i="7" s="1"/>
  <c r="J44" i="7"/>
  <c r="J314" i="7" s="1"/>
  <c r="I44" i="7"/>
  <c r="I314" i="7" s="1"/>
  <c r="H44" i="7"/>
  <c r="H314" i="7" s="1"/>
  <c r="G44" i="7"/>
  <c r="G314" i="7" s="1"/>
  <c r="F44" i="7"/>
  <c r="F314" i="7" s="1"/>
  <c r="E44" i="7"/>
  <c r="E314" i="7" s="1"/>
  <c r="D44" i="7"/>
  <c r="D314" i="7" s="1"/>
  <c r="C44" i="7"/>
  <c r="C314" i="7" s="1"/>
  <c r="AQ43" i="7"/>
  <c r="AQ313" i="7" s="1"/>
  <c r="AP43" i="7"/>
  <c r="AP313" i="7" s="1"/>
  <c r="AO43" i="7"/>
  <c r="AO313" i="7" s="1"/>
  <c r="AN43" i="7"/>
  <c r="AN313" i="7" s="1"/>
  <c r="AM43" i="7"/>
  <c r="AM313" i="7" s="1"/>
  <c r="AL43" i="7"/>
  <c r="AL313" i="7" s="1"/>
  <c r="AK43" i="7"/>
  <c r="AK313" i="7" s="1"/>
  <c r="AJ43" i="7"/>
  <c r="AJ313" i="7" s="1"/>
  <c r="AI43" i="7"/>
  <c r="AI313" i="7" s="1"/>
  <c r="AH43" i="7"/>
  <c r="AH313" i="7" s="1"/>
  <c r="AG43" i="7"/>
  <c r="AG313" i="7" s="1"/>
  <c r="AF43" i="7"/>
  <c r="AF313" i="7" s="1"/>
  <c r="AE43" i="7"/>
  <c r="AE313" i="7" s="1"/>
  <c r="AD43" i="7"/>
  <c r="AD313" i="7" s="1"/>
  <c r="AC43" i="7"/>
  <c r="AC313" i="7" s="1"/>
  <c r="AB43" i="7"/>
  <c r="AB313" i="7" s="1"/>
  <c r="AA43" i="7"/>
  <c r="AA313" i="7" s="1"/>
  <c r="Z43" i="7"/>
  <c r="Z313" i="7" s="1"/>
  <c r="Y43" i="7"/>
  <c r="Y313" i="7" s="1"/>
  <c r="X43" i="7"/>
  <c r="X313" i="7" s="1"/>
  <c r="W43" i="7"/>
  <c r="W313" i="7" s="1"/>
  <c r="V43" i="7"/>
  <c r="V313" i="7" s="1"/>
  <c r="U43" i="7"/>
  <c r="U313" i="7" s="1"/>
  <c r="T43" i="7"/>
  <c r="T313" i="7" s="1"/>
  <c r="S43" i="7"/>
  <c r="S313" i="7" s="1"/>
  <c r="R43" i="7"/>
  <c r="R313" i="7" s="1"/>
  <c r="Q43" i="7"/>
  <c r="Q313" i="7" s="1"/>
  <c r="P43" i="7"/>
  <c r="P313" i="7" s="1"/>
  <c r="O43" i="7"/>
  <c r="O313" i="7" s="1"/>
  <c r="N43" i="7"/>
  <c r="N313" i="7" s="1"/>
  <c r="M43" i="7"/>
  <c r="M313" i="7" s="1"/>
  <c r="L43" i="7"/>
  <c r="L313" i="7" s="1"/>
  <c r="K43" i="7"/>
  <c r="K313" i="7" s="1"/>
  <c r="J43" i="7"/>
  <c r="J313" i="7" s="1"/>
  <c r="I43" i="7"/>
  <c r="I313" i="7" s="1"/>
  <c r="H43" i="7"/>
  <c r="H313" i="7" s="1"/>
  <c r="G43" i="7"/>
  <c r="G313" i="7" s="1"/>
  <c r="F43" i="7"/>
  <c r="F313" i="7" s="1"/>
  <c r="E43" i="7"/>
  <c r="E313" i="7" s="1"/>
  <c r="D43" i="7"/>
  <c r="D313" i="7" s="1"/>
  <c r="C43" i="7"/>
  <c r="C313" i="7" s="1"/>
  <c r="AQ42" i="7"/>
  <c r="AQ312" i="7" s="1"/>
  <c r="AP42" i="7"/>
  <c r="AP312" i="7" s="1"/>
  <c r="AO42" i="7"/>
  <c r="AO312" i="7" s="1"/>
  <c r="AN42" i="7"/>
  <c r="AN312" i="7" s="1"/>
  <c r="AM42" i="7"/>
  <c r="AM312" i="7" s="1"/>
  <c r="AL42" i="7"/>
  <c r="AL312" i="7" s="1"/>
  <c r="AK42" i="7"/>
  <c r="AK312" i="7" s="1"/>
  <c r="AJ42" i="7"/>
  <c r="AJ312" i="7" s="1"/>
  <c r="AI42" i="7"/>
  <c r="AI312" i="7" s="1"/>
  <c r="AH42" i="7"/>
  <c r="AH312" i="7" s="1"/>
  <c r="AG42" i="7"/>
  <c r="AG312" i="7" s="1"/>
  <c r="AF42" i="7"/>
  <c r="AF312" i="7" s="1"/>
  <c r="AE42" i="7"/>
  <c r="AE312" i="7" s="1"/>
  <c r="AD42" i="7"/>
  <c r="AD312" i="7" s="1"/>
  <c r="AC42" i="7"/>
  <c r="AC312" i="7" s="1"/>
  <c r="AB42" i="7"/>
  <c r="AB312" i="7" s="1"/>
  <c r="AA42" i="7"/>
  <c r="AA312" i="7" s="1"/>
  <c r="Z42" i="7"/>
  <c r="Z312" i="7" s="1"/>
  <c r="Y42" i="7"/>
  <c r="Y312" i="7" s="1"/>
  <c r="X42" i="7"/>
  <c r="X312" i="7" s="1"/>
  <c r="W42" i="7"/>
  <c r="W312" i="7" s="1"/>
  <c r="V42" i="7"/>
  <c r="V312" i="7" s="1"/>
  <c r="U42" i="7"/>
  <c r="U312" i="7" s="1"/>
  <c r="T42" i="7"/>
  <c r="T312" i="7" s="1"/>
  <c r="S42" i="7"/>
  <c r="S312" i="7" s="1"/>
  <c r="R42" i="7"/>
  <c r="R312" i="7" s="1"/>
  <c r="Q42" i="7"/>
  <c r="Q312" i="7" s="1"/>
  <c r="P42" i="7"/>
  <c r="P312" i="7" s="1"/>
  <c r="O42" i="7"/>
  <c r="O312" i="7" s="1"/>
  <c r="N42" i="7"/>
  <c r="N312" i="7" s="1"/>
  <c r="M42" i="7"/>
  <c r="M312" i="7" s="1"/>
  <c r="L42" i="7"/>
  <c r="L312" i="7" s="1"/>
  <c r="K42" i="7"/>
  <c r="K312" i="7" s="1"/>
  <c r="J42" i="7"/>
  <c r="J312" i="7" s="1"/>
  <c r="I42" i="7"/>
  <c r="I312" i="7" s="1"/>
  <c r="H42" i="7"/>
  <c r="H312" i="7" s="1"/>
  <c r="G42" i="7"/>
  <c r="G312" i="7" s="1"/>
  <c r="F42" i="7"/>
  <c r="F312" i="7" s="1"/>
  <c r="E42" i="7"/>
  <c r="E312" i="7" s="1"/>
  <c r="D42" i="7"/>
  <c r="D312" i="7" s="1"/>
  <c r="C42" i="7"/>
  <c r="C312" i="7" s="1"/>
  <c r="AQ41" i="7"/>
  <c r="AQ311" i="7" s="1"/>
  <c r="AP41" i="7"/>
  <c r="AP311" i="7" s="1"/>
  <c r="AO41" i="7"/>
  <c r="AO311" i="7" s="1"/>
  <c r="AN41" i="7"/>
  <c r="AN311" i="7" s="1"/>
  <c r="AM41" i="7"/>
  <c r="AM311" i="7" s="1"/>
  <c r="AL41" i="7"/>
  <c r="AL311" i="7" s="1"/>
  <c r="AK41" i="7"/>
  <c r="AK311" i="7" s="1"/>
  <c r="AJ41" i="7"/>
  <c r="AJ311" i="7" s="1"/>
  <c r="AI41" i="7"/>
  <c r="AI311" i="7" s="1"/>
  <c r="AH41" i="7"/>
  <c r="AH311" i="7" s="1"/>
  <c r="AG41" i="7"/>
  <c r="AG311" i="7" s="1"/>
  <c r="AF41" i="7"/>
  <c r="AF311" i="7" s="1"/>
  <c r="AE41" i="7"/>
  <c r="AE311" i="7" s="1"/>
  <c r="AD41" i="7"/>
  <c r="AD311" i="7" s="1"/>
  <c r="AC41" i="7"/>
  <c r="AC311" i="7" s="1"/>
  <c r="AB41" i="7"/>
  <c r="AB311" i="7" s="1"/>
  <c r="AA41" i="7"/>
  <c r="AA311" i="7" s="1"/>
  <c r="Z41" i="7"/>
  <c r="Z311" i="7" s="1"/>
  <c r="Y41" i="7"/>
  <c r="Y311" i="7" s="1"/>
  <c r="X41" i="7"/>
  <c r="X311" i="7" s="1"/>
  <c r="W41" i="7"/>
  <c r="W311" i="7" s="1"/>
  <c r="V41" i="7"/>
  <c r="V311" i="7" s="1"/>
  <c r="U41" i="7"/>
  <c r="U311" i="7" s="1"/>
  <c r="T41" i="7"/>
  <c r="T311" i="7" s="1"/>
  <c r="S41" i="7"/>
  <c r="S311" i="7" s="1"/>
  <c r="R41" i="7"/>
  <c r="R311" i="7" s="1"/>
  <c r="Q41" i="7"/>
  <c r="Q311" i="7" s="1"/>
  <c r="P41" i="7"/>
  <c r="P311" i="7" s="1"/>
  <c r="O41" i="7"/>
  <c r="O311" i="7" s="1"/>
  <c r="N41" i="7"/>
  <c r="N311" i="7" s="1"/>
  <c r="M41" i="7"/>
  <c r="M311" i="7" s="1"/>
  <c r="L41" i="7"/>
  <c r="L311" i="7" s="1"/>
  <c r="K41" i="7"/>
  <c r="K311" i="7" s="1"/>
  <c r="J41" i="7"/>
  <c r="J311" i="7" s="1"/>
  <c r="I41" i="7"/>
  <c r="I311" i="7" s="1"/>
  <c r="H41" i="7"/>
  <c r="H311" i="7" s="1"/>
  <c r="G41" i="7"/>
  <c r="G311" i="7" s="1"/>
  <c r="F41" i="7"/>
  <c r="F311" i="7" s="1"/>
  <c r="E41" i="7"/>
  <c r="E311" i="7" s="1"/>
  <c r="D41" i="7"/>
  <c r="D311" i="7" s="1"/>
  <c r="C41" i="7"/>
  <c r="C311" i="7" s="1"/>
  <c r="AQ40" i="7"/>
  <c r="AQ310" i="7" s="1"/>
  <c r="AP40" i="7"/>
  <c r="AP310" i="7" s="1"/>
  <c r="AO40" i="7"/>
  <c r="AO310" i="7" s="1"/>
  <c r="AN40" i="7"/>
  <c r="AN310" i="7" s="1"/>
  <c r="AM40" i="7"/>
  <c r="AM310" i="7" s="1"/>
  <c r="AL40" i="7"/>
  <c r="AL310" i="7" s="1"/>
  <c r="AK40" i="7"/>
  <c r="AK310" i="7" s="1"/>
  <c r="AJ40" i="7"/>
  <c r="AJ310" i="7" s="1"/>
  <c r="AI40" i="7"/>
  <c r="AI310" i="7" s="1"/>
  <c r="AH40" i="7"/>
  <c r="AH310" i="7" s="1"/>
  <c r="AG40" i="7"/>
  <c r="AG310" i="7" s="1"/>
  <c r="AF40" i="7"/>
  <c r="AF310" i="7" s="1"/>
  <c r="AE40" i="7"/>
  <c r="AE310" i="7" s="1"/>
  <c r="AD40" i="7"/>
  <c r="AD310" i="7" s="1"/>
  <c r="AC40" i="7"/>
  <c r="AC310" i="7" s="1"/>
  <c r="AB40" i="7"/>
  <c r="AB310" i="7" s="1"/>
  <c r="AA40" i="7"/>
  <c r="AA310" i="7" s="1"/>
  <c r="Z40" i="7"/>
  <c r="Z310" i="7" s="1"/>
  <c r="Y40" i="7"/>
  <c r="Y310" i="7" s="1"/>
  <c r="X40" i="7"/>
  <c r="X310" i="7" s="1"/>
  <c r="W40" i="7"/>
  <c r="W310" i="7" s="1"/>
  <c r="V40" i="7"/>
  <c r="V310" i="7" s="1"/>
  <c r="U40" i="7"/>
  <c r="U310" i="7" s="1"/>
  <c r="T40" i="7"/>
  <c r="T310" i="7" s="1"/>
  <c r="S40" i="7"/>
  <c r="S310" i="7" s="1"/>
  <c r="R40" i="7"/>
  <c r="R310" i="7" s="1"/>
  <c r="Q40" i="7"/>
  <c r="Q310" i="7" s="1"/>
  <c r="P40" i="7"/>
  <c r="P310" i="7" s="1"/>
  <c r="O40" i="7"/>
  <c r="O310" i="7" s="1"/>
  <c r="N40" i="7"/>
  <c r="N310" i="7" s="1"/>
  <c r="M40" i="7"/>
  <c r="M310" i="7" s="1"/>
  <c r="L40" i="7"/>
  <c r="L310" i="7" s="1"/>
  <c r="K40" i="7"/>
  <c r="K310" i="7" s="1"/>
  <c r="J40" i="7"/>
  <c r="J310" i="7" s="1"/>
  <c r="I40" i="7"/>
  <c r="I310" i="7" s="1"/>
  <c r="H40" i="7"/>
  <c r="H310" i="7" s="1"/>
  <c r="G40" i="7"/>
  <c r="G310" i="7" s="1"/>
  <c r="F40" i="7"/>
  <c r="F310" i="7" s="1"/>
  <c r="E40" i="7"/>
  <c r="E310" i="7" s="1"/>
  <c r="D40" i="7"/>
  <c r="D310" i="7" s="1"/>
  <c r="C40" i="7"/>
  <c r="C310" i="7" s="1"/>
  <c r="AQ39" i="7"/>
  <c r="AQ309" i="7" s="1"/>
  <c r="AP39" i="7"/>
  <c r="AP309" i="7" s="1"/>
  <c r="AO39" i="7"/>
  <c r="AO309" i="7" s="1"/>
  <c r="AN39" i="7"/>
  <c r="AN309" i="7" s="1"/>
  <c r="AM39" i="7"/>
  <c r="AM309" i="7" s="1"/>
  <c r="AL39" i="7"/>
  <c r="AL309" i="7" s="1"/>
  <c r="AK39" i="7"/>
  <c r="AK309" i="7" s="1"/>
  <c r="AJ39" i="7"/>
  <c r="AJ309" i="7" s="1"/>
  <c r="AI39" i="7"/>
  <c r="AI309" i="7" s="1"/>
  <c r="AH39" i="7"/>
  <c r="AH309" i="7" s="1"/>
  <c r="AG39" i="7"/>
  <c r="AG309" i="7" s="1"/>
  <c r="AF39" i="7"/>
  <c r="AF309" i="7" s="1"/>
  <c r="AE39" i="7"/>
  <c r="AE309" i="7" s="1"/>
  <c r="AD39" i="7"/>
  <c r="AD309" i="7" s="1"/>
  <c r="AC39" i="7"/>
  <c r="AC309" i="7" s="1"/>
  <c r="AB39" i="7"/>
  <c r="AB309" i="7" s="1"/>
  <c r="AA39" i="7"/>
  <c r="AA309" i="7" s="1"/>
  <c r="Z39" i="7"/>
  <c r="Z309" i="7" s="1"/>
  <c r="Y39" i="7"/>
  <c r="Y309" i="7" s="1"/>
  <c r="X39" i="7"/>
  <c r="X309" i="7" s="1"/>
  <c r="W39" i="7"/>
  <c r="W309" i="7" s="1"/>
  <c r="V39" i="7"/>
  <c r="V309" i="7" s="1"/>
  <c r="U39" i="7"/>
  <c r="U309" i="7" s="1"/>
  <c r="T39" i="7"/>
  <c r="T309" i="7" s="1"/>
  <c r="S39" i="7"/>
  <c r="S309" i="7" s="1"/>
  <c r="R39" i="7"/>
  <c r="R309" i="7" s="1"/>
  <c r="Q39" i="7"/>
  <c r="Q309" i="7" s="1"/>
  <c r="P39" i="7"/>
  <c r="P309" i="7" s="1"/>
  <c r="O39" i="7"/>
  <c r="O309" i="7" s="1"/>
  <c r="N39" i="7"/>
  <c r="N309" i="7" s="1"/>
  <c r="M39" i="7"/>
  <c r="M309" i="7" s="1"/>
  <c r="L39" i="7"/>
  <c r="L309" i="7" s="1"/>
  <c r="K39" i="7"/>
  <c r="K309" i="7" s="1"/>
  <c r="J39" i="7"/>
  <c r="J309" i="7" s="1"/>
  <c r="I39" i="7"/>
  <c r="I309" i="7" s="1"/>
  <c r="H39" i="7"/>
  <c r="H309" i="7" s="1"/>
  <c r="G39" i="7"/>
  <c r="G309" i="7" s="1"/>
  <c r="F39" i="7"/>
  <c r="F309" i="7" s="1"/>
  <c r="E39" i="7"/>
  <c r="E309" i="7" s="1"/>
  <c r="D39" i="7"/>
  <c r="D309" i="7" s="1"/>
  <c r="C39" i="7"/>
  <c r="C309" i="7" s="1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AQ29" i="7"/>
  <c r="AQ298" i="7" s="1"/>
  <c r="AP29" i="7"/>
  <c r="AP298" i="7" s="1"/>
  <c r="AO29" i="7"/>
  <c r="AO298" i="7" s="1"/>
  <c r="AN29" i="7"/>
  <c r="AN298" i="7" s="1"/>
  <c r="AM29" i="7"/>
  <c r="AM298" i="7" s="1"/>
  <c r="AL29" i="7"/>
  <c r="AL298" i="7" s="1"/>
  <c r="AK29" i="7"/>
  <c r="AK298" i="7" s="1"/>
  <c r="AJ29" i="7"/>
  <c r="AJ298" i="7" s="1"/>
  <c r="AI29" i="7"/>
  <c r="AI298" i="7" s="1"/>
  <c r="AH29" i="7"/>
  <c r="AH298" i="7" s="1"/>
  <c r="AG29" i="7"/>
  <c r="AG298" i="7" s="1"/>
  <c r="AF29" i="7"/>
  <c r="AF298" i="7" s="1"/>
  <c r="AE29" i="7"/>
  <c r="AE298" i="7" s="1"/>
  <c r="AD29" i="7"/>
  <c r="AD298" i="7" s="1"/>
  <c r="AC29" i="7"/>
  <c r="AC298" i="7" s="1"/>
  <c r="AB29" i="7"/>
  <c r="AB298" i="7" s="1"/>
  <c r="AA29" i="7"/>
  <c r="AA298" i="7" s="1"/>
  <c r="Z29" i="7"/>
  <c r="Z298" i="7" s="1"/>
  <c r="Y29" i="7"/>
  <c r="Y298" i="7" s="1"/>
  <c r="X29" i="7"/>
  <c r="X298" i="7" s="1"/>
  <c r="W29" i="7"/>
  <c r="W298" i="7" s="1"/>
  <c r="V29" i="7"/>
  <c r="V298" i="7" s="1"/>
  <c r="U29" i="7"/>
  <c r="U298" i="7" s="1"/>
  <c r="T29" i="7"/>
  <c r="T298" i="7" s="1"/>
  <c r="S29" i="7"/>
  <c r="S298" i="7" s="1"/>
  <c r="R29" i="7"/>
  <c r="R298" i="7" s="1"/>
  <c r="Q29" i="7"/>
  <c r="Q298" i="7" s="1"/>
  <c r="P29" i="7"/>
  <c r="P298" i="7" s="1"/>
  <c r="O29" i="7"/>
  <c r="O298" i="7" s="1"/>
  <c r="N29" i="7"/>
  <c r="N298" i="7" s="1"/>
  <c r="M29" i="7"/>
  <c r="M298" i="7" s="1"/>
  <c r="L29" i="7"/>
  <c r="L298" i="7" s="1"/>
  <c r="K29" i="7"/>
  <c r="K298" i="7" s="1"/>
  <c r="J29" i="7"/>
  <c r="J298" i="7" s="1"/>
  <c r="I29" i="7"/>
  <c r="I298" i="7" s="1"/>
  <c r="H29" i="7"/>
  <c r="H298" i="7" s="1"/>
  <c r="G29" i="7"/>
  <c r="G298" i="7" s="1"/>
  <c r="F29" i="7"/>
  <c r="F298" i="7" s="1"/>
  <c r="E29" i="7"/>
  <c r="E298" i="7" s="1"/>
  <c r="D29" i="7"/>
  <c r="D298" i="7" s="1"/>
  <c r="C29" i="7"/>
  <c r="C298" i="7" s="1"/>
  <c r="AQ28" i="7"/>
  <c r="AQ297" i="7" s="1"/>
  <c r="AP28" i="7"/>
  <c r="AP297" i="7" s="1"/>
  <c r="AO28" i="7"/>
  <c r="AO297" i="7" s="1"/>
  <c r="AN28" i="7"/>
  <c r="AN297" i="7" s="1"/>
  <c r="AM28" i="7"/>
  <c r="AM297" i="7" s="1"/>
  <c r="AL28" i="7"/>
  <c r="AL297" i="7" s="1"/>
  <c r="AK28" i="7"/>
  <c r="AK297" i="7" s="1"/>
  <c r="AJ28" i="7"/>
  <c r="AJ297" i="7" s="1"/>
  <c r="AI28" i="7"/>
  <c r="AI297" i="7" s="1"/>
  <c r="AH28" i="7"/>
  <c r="AH297" i="7" s="1"/>
  <c r="AG28" i="7"/>
  <c r="AG297" i="7" s="1"/>
  <c r="AF28" i="7"/>
  <c r="AF297" i="7" s="1"/>
  <c r="AE28" i="7"/>
  <c r="AE297" i="7" s="1"/>
  <c r="AD28" i="7"/>
  <c r="AD297" i="7" s="1"/>
  <c r="AC28" i="7"/>
  <c r="AC297" i="7" s="1"/>
  <c r="AB28" i="7"/>
  <c r="AB297" i="7" s="1"/>
  <c r="AA28" i="7"/>
  <c r="AA297" i="7" s="1"/>
  <c r="Z28" i="7"/>
  <c r="Z297" i="7" s="1"/>
  <c r="Y28" i="7"/>
  <c r="Y297" i="7" s="1"/>
  <c r="X28" i="7"/>
  <c r="X297" i="7" s="1"/>
  <c r="W28" i="7"/>
  <c r="W297" i="7" s="1"/>
  <c r="V28" i="7"/>
  <c r="V297" i="7" s="1"/>
  <c r="U28" i="7"/>
  <c r="U297" i="7" s="1"/>
  <c r="T28" i="7"/>
  <c r="T297" i="7" s="1"/>
  <c r="S28" i="7"/>
  <c r="S297" i="7" s="1"/>
  <c r="R28" i="7"/>
  <c r="R297" i="7" s="1"/>
  <c r="Q28" i="7"/>
  <c r="Q297" i="7" s="1"/>
  <c r="P28" i="7"/>
  <c r="P297" i="7" s="1"/>
  <c r="O28" i="7"/>
  <c r="O297" i="7" s="1"/>
  <c r="N28" i="7"/>
  <c r="N297" i="7" s="1"/>
  <c r="M28" i="7"/>
  <c r="M297" i="7" s="1"/>
  <c r="L28" i="7"/>
  <c r="L297" i="7" s="1"/>
  <c r="K28" i="7"/>
  <c r="K297" i="7" s="1"/>
  <c r="J28" i="7"/>
  <c r="J297" i="7" s="1"/>
  <c r="I28" i="7"/>
  <c r="I297" i="7" s="1"/>
  <c r="H28" i="7"/>
  <c r="H297" i="7" s="1"/>
  <c r="G28" i="7"/>
  <c r="G297" i="7" s="1"/>
  <c r="F28" i="7"/>
  <c r="F297" i="7" s="1"/>
  <c r="E28" i="7"/>
  <c r="E297" i="7" s="1"/>
  <c r="D28" i="7"/>
  <c r="D297" i="7" s="1"/>
  <c r="C28" i="7"/>
  <c r="C297" i="7" s="1"/>
  <c r="AQ27" i="7"/>
  <c r="AQ296" i="7" s="1"/>
  <c r="AP27" i="7"/>
  <c r="AP296" i="7" s="1"/>
  <c r="AO27" i="7"/>
  <c r="AO296" i="7" s="1"/>
  <c r="AN27" i="7"/>
  <c r="AN296" i="7" s="1"/>
  <c r="AM27" i="7"/>
  <c r="AM296" i="7" s="1"/>
  <c r="AL27" i="7"/>
  <c r="AL296" i="7" s="1"/>
  <c r="AK27" i="7"/>
  <c r="AK296" i="7" s="1"/>
  <c r="AJ27" i="7"/>
  <c r="AJ296" i="7" s="1"/>
  <c r="AI27" i="7"/>
  <c r="AI296" i="7" s="1"/>
  <c r="AH27" i="7"/>
  <c r="AH296" i="7" s="1"/>
  <c r="AG27" i="7"/>
  <c r="AG296" i="7" s="1"/>
  <c r="AF27" i="7"/>
  <c r="AF296" i="7" s="1"/>
  <c r="AE27" i="7"/>
  <c r="AE296" i="7" s="1"/>
  <c r="AD27" i="7"/>
  <c r="AD296" i="7" s="1"/>
  <c r="AC27" i="7"/>
  <c r="AC296" i="7" s="1"/>
  <c r="AB27" i="7"/>
  <c r="AB296" i="7" s="1"/>
  <c r="AA27" i="7"/>
  <c r="AA296" i="7" s="1"/>
  <c r="Z27" i="7"/>
  <c r="Z296" i="7" s="1"/>
  <c r="Y27" i="7"/>
  <c r="Y296" i="7" s="1"/>
  <c r="X27" i="7"/>
  <c r="X296" i="7" s="1"/>
  <c r="W27" i="7"/>
  <c r="W296" i="7" s="1"/>
  <c r="V27" i="7"/>
  <c r="V296" i="7" s="1"/>
  <c r="U27" i="7"/>
  <c r="U296" i="7" s="1"/>
  <c r="T27" i="7"/>
  <c r="T296" i="7" s="1"/>
  <c r="S27" i="7"/>
  <c r="S296" i="7" s="1"/>
  <c r="R27" i="7"/>
  <c r="R296" i="7" s="1"/>
  <c r="Q27" i="7"/>
  <c r="Q296" i="7" s="1"/>
  <c r="P27" i="7"/>
  <c r="P296" i="7" s="1"/>
  <c r="O27" i="7"/>
  <c r="O296" i="7" s="1"/>
  <c r="N27" i="7"/>
  <c r="N296" i="7" s="1"/>
  <c r="M27" i="7"/>
  <c r="M296" i="7" s="1"/>
  <c r="L27" i="7"/>
  <c r="L296" i="7" s="1"/>
  <c r="K27" i="7"/>
  <c r="K296" i="7" s="1"/>
  <c r="J27" i="7"/>
  <c r="J296" i="7" s="1"/>
  <c r="I27" i="7"/>
  <c r="I296" i="7" s="1"/>
  <c r="H27" i="7"/>
  <c r="H296" i="7" s="1"/>
  <c r="G27" i="7"/>
  <c r="G296" i="7" s="1"/>
  <c r="F27" i="7"/>
  <c r="F296" i="7" s="1"/>
  <c r="E27" i="7"/>
  <c r="E296" i="7" s="1"/>
  <c r="D27" i="7"/>
  <c r="D296" i="7" s="1"/>
  <c r="C27" i="7"/>
  <c r="C296" i="7" s="1"/>
  <c r="AQ26" i="7"/>
  <c r="AQ295" i="7" s="1"/>
  <c r="AP26" i="7"/>
  <c r="AP295" i="7" s="1"/>
  <c r="AO26" i="7"/>
  <c r="AO295" i="7" s="1"/>
  <c r="AN26" i="7"/>
  <c r="AN295" i="7" s="1"/>
  <c r="AM26" i="7"/>
  <c r="AM295" i="7" s="1"/>
  <c r="AL26" i="7"/>
  <c r="AL295" i="7" s="1"/>
  <c r="AK26" i="7"/>
  <c r="AK295" i="7" s="1"/>
  <c r="AJ26" i="7"/>
  <c r="AJ295" i="7" s="1"/>
  <c r="AI26" i="7"/>
  <c r="AI295" i="7" s="1"/>
  <c r="AH26" i="7"/>
  <c r="AH295" i="7" s="1"/>
  <c r="AG26" i="7"/>
  <c r="AG295" i="7" s="1"/>
  <c r="AF26" i="7"/>
  <c r="AF295" i="7" s="1"/>
  <c r="AE26" i="7"/>
  <c r="AE295" i="7" s="1"/>
  <c r="AD26" i="7"/>
  <c r="AD295" i="7" s="1"/>
  <c r="AC26" i="7"/>
  <c r="AC295" i="7" s="1"/>
  <c r="AB26" i="7"/>
  <c r="AB295" i="7" s="1"/>
  <c r="AA26" i="7"/>
  <c r="AA295" i="7" s="1"/>
  <c r="Z26" i="7"/>
  <c r="Z295" i="7" s="1"/>
  <c r="Y26" i="7"/>
  <c r="Y295" i="7" s="1"/>
  <c r="X26" i="7"/>
  <c r="X295" i="7" s="1"/>
  <c r="W26" i="7"/>
  <c r="W295" i="7" s="1"/>
  <c r="V26" i="7"/>
  <c r="V295" i="7" s="1"/>
  <c r="U26" i="7"/>
  <c r="U295" i="7" s="1"/>
  <c r="T26" i="7"/>
  <c r="T295" i="7" s="1"/>
  <c r="S26" i="7"/>
  <c r="S295" i="7" s="1"/>
  <c r="R26" i="7"/>
  <c r="R295" i="7" s="1"/>
  <c r="Q26" i="7"/>
  <c r="Q295" i="7" s="1"/>
  <c r="P26" i="7"/>
  <c r="P295" i="7" s="1"/>
  <c r="O26" i="7"/>
  <c r="O295" i="7" s="1"/>
  <c r="N26" i="7"/>
  <c r="N295" i="7" s="1"/>
  <c r="M26" i="7"/>
  <c r="M295" i="7" s="1"/>
  <c r="L26" i="7"/>
  <c r="L295" i="7" s="1"/>
  <c r="K26" i="7"/>
  <c r="K295" i="7" s="1"/>
  <c r="J26" i="7"/>
  <c r="J295" i="7" s="1"/>
  <c r="I26" i="7"/>
  <c r="I295" i="7" s="1"/>
  <c r="H26" i="7"/>
  <c r="H295" i="7" s="1"/>
  <c r="G26" i="7"/>
  <c r="G295" i="7" s="1"/>
  <c r="F26" i="7"/>
  <c r="F295" i="7" s="1"/>
  <c r="E26" i="7"/>
  <c r="E295" i="7" s="1"/>
  <c r="D26" i="7"/>
  <c r="D295" i="7" s="1"/>
  <c r="C26" i="7"/>
  <c r="C295" i="7" s="1"/>
  <c r="AQ25" i="7"/>
  <c r="AQ294" i="7" s="1"/>
  <c r="AP25" i="7"/>
  <c r="AP294" i="7" s="1"/>
  <c r="AO25" i="7"/>
  <c r="AO294" i="7" s="1"/>
  <c r="AN25" i="7"/>
  <c r="AN294" i="7" s="1"/>
  <c r="AM25" i="7"/>
  <c r="AM294" i="7" s="1"/>
  <c r="AL25" i="7"/>
  <c r="AL294" i="7" s="1"/>
  <c r="AK25" i="7"/>
  <c r="AK294" i="7" s="1"/>
  <c r="AJ25" i="7"/>
  <c r="AJ294" i="7" s="1"/>
  <c r="AI25" i="7"/>
  <c r="AI294" i="7" s="1"/>
  <c r="AH25" i="7"/>
  <c r="AH294" i="7" s="1"/>
  <c r="AG25" i="7"/>
  <c r="AG294" i="7" s="1"/>
  <c r="AF25" i="7"/>
  <c r="AF294" i="7" s="1"/>
  <c r="AE25" i="7"/>
  <c r="AE294" i="7" s="1"/>
  <c r="AD25" i="7"/>
  <c r="AD294" i="7" s="1"/>
  <c r="AC25" i="7"/>
  <c r="AC294" i="7" s="1"/>
  <c r="AB25" i="7"/>
  <c r="AB294" i="7" s="1"/>
  <c r="AA25" i="7"/>
  <c r="AA294" i="7" s="1"/>
  <c r="Z25" i="7"/>
  <c r="Z294" i="7" s="1"/>
  <c r="Y25" i="7"/>
  <c r="Y294" i="7" s="1"/>
  <c r="X25" i="7"/>
  <c r="X294" i="7" s="1"/>
  <c r="W25" i="7"/>
  <c r="W294" i="7" s="1"/>
  <c r="V25" i="7"/>
  <c r="V294" i="7" s="1"/>
  <c r="U25" i="7"/>
  <c r="U294" i="7" s="1"/>
  <c r="T25" i="7"/>
  <c r="T294" i="7" s="1"/>
  <c r="S25" i="7"/>
  <c r="S294" i="7" s="1"/>
  <c r="R25" i="7"/>
  <c r="R294" i="7" s="1"/>
  <c r="Q25" i="7"/>
  <c r="Q294" i="7" s="1"/>
  <c r="P25" i="7"/>
  <c r="P294" i="7" s="1"/>
  <c r="O25" i="7"/>
  <c r="O294" i="7" s="1"/>
  <c r="N25" i="7"/>
  <c r="N294" i="7" s="1"/>
  <c r="M25" i="7"/>
  <c r="M294" i="7" s="1"/>
  <c r="L25" i="7"/>
  <c r="L294" i="7" s="1"/>
  <c r="K25" i="7"/>
  <c r="K294" i="7" s="1"/>
  <c r="J25" i="7"/>
  <c r="J294" i="7" s="1"/>
  <c r="I25" i="7"/>
  <c r="I294" i="7" s="1"/>
  <c r="H25" i="7"/>
  <c r="H294" i="7" s="1"/>
  <c r="G25" i="7"/>
  <c r="G294" i="7" s="1"/>
  <c r="F25" i="7"/>
  <c r="F294" i="7" s="1"/>
  <c r="E25" i="7"/>
  <c r="E294" i="7" s="1"/>
  <c r="D25" i="7"/>
  <c r="D294" i="7" s="1"/>
  <c r="C25" i="7"/>
  <c r="C294" i="7" s="1"/>
  <c r="AQ24" i="7"/>
  <c r="AQ293" i="7" s="1"/>
  <c r="AP24" i="7"/>
  <c r="AP293" i="7" s="1"/>
  <c r="AO24" i="7"/>
  <c r="AO293" i="7" s="1"/>
  <c r="AN24" i="7"/>
  <c r="AN293" i="7" s="1"/>
  <c r="AM24" i="7"/>
  <c r="AM293" i="7" s="1"/>
  <c r="AL24" i="7"/>
  <c r="AL293" i="7" s="1"/>
  <c r="AK24" i="7"/>
  <c r="AK293" i="7" s="1"/>
  <c r="AJ24" i="7"/>
  <c r="AJ293" i="7" s="1"/>
  <c r="AI24" i="7"/>
  <c r="AI293" i="7" s="1"/>
  <c r="AH24" i="7"/>
  <c r="AH293" i="7" s="1"/>
  <c r="AG24" i="7"/>
  <c r="AG293" i="7" s="1"/>
  <c r="AF24" i="7"/>
  <c r="AF293" i="7" s="1"/>
  <c r="AE24" i="7"/>
  <c r="AE293" i="7" s="1"/>
  <c r="AD24" i="7"/>
  <c r="AD293" i="7" s="1"/>
  <c r="AC24" i="7"/>
  <c r="AC293" i="7" s="1"/>
  <c r="AB24" i="7"/>
  <c r="AB293" i="7" s="1"/>
  <c r="AA24" i="7"/>
  <c r="AA293" i="7" s="1"/>
  <c r="Z24" i="7"/>
  <c r="Z293" i="7" s="1"/>
  <c r="Y24" i="7"/>
  <c r="Y293" i="7" s="1"/>
  <c r="X24" i="7"/>
  <c r="X293" i="7" s="1"/>
  <c r="W24" i="7"/>
  <c r="W293" i="7" s="1"/>
  <c r="V24" i="7"/>
  <c r="V293" i="7" s="1"/>
  <c r="U24" i="7"/>
  <c r="U293" i="7" s="1"/>
  <c r="T24" i="7"/>
  <c r="T293" i="7" s="1"/>
  <c r="S24" i="7"/>
  <c r="S293" i="7" s="1"/>
  <c r="R24" i="7"/>
  <c r="R293" i="7" s="1"/>
  <c r="Q24" i="7"/>
  <c r="Q293" i="7" s="1"/>
  <c r="P24" i="7"/>
  <c r="P293" i="7" s="1"/>
  <c r="O24" i="7"/>
  <c r="O293" i="7" s="1"/>
  <c r="N24" i="7"/>
  <c r="N293" i="7" s="1"/>
  <c r="M24" i="7"/>
  <c r="M293" i="7" s="1"/>
  <c r="L24" i="7"/>
  <c r="L293" i="7" s="1"/>
  <c r="K24" i="7"/>
  <c r="K293" i="7" s="1"/>
  <c r="J24" i="7"/>
  <c r="J293" i="7" s="1"/>
  <c r="I24" i="7"/>
  <c r="I293" i="7" s="1"/>
  <c r="H24" i="7"/>
  <c r="H293" i="7" s="1"/>
  <c r="G24" i="7"/>
  <c r="G293" i="7" s="1"/>
  <c r="F24" i="7"/>
  <c r="F293" i="7" s="1"/>
  <c r="E24" i="7"/>
  <c r="E293" i="7" s="1"/>
  <c r="D24" i="7"/>
  <c r="D293" i="7" s="1"/>
  <c r="C24" i="7"/>
  <c r="C293" i="7" s="1"/>
  <c r="AQ23" i="7"/>
  <c r="AQ292" i="7" s="1"/>
  <c r="AP23" i="7"/>
  <c r="AP292" i="7" s="1"/>
  <c r="AO23" i="7"/>
  <c r="AO292" i="7" s="1"/>
  <c r="AN23" i="7"/>
  <c r="AN292" i="7" s="1"/>
  <c r="AM23" i="7"/>
  <c r="AM292" i="7" s="1"/>
  <c r="AL23" i="7"/>
  <c r="AL292" i="7" s="1"/>
  <c r="AK23" i="7"/>
  <c r="AK292" i="7" s="1"/>
  <c r="AJ23" i="7"/>
  <c r="AJ292" i="7" s="1"/>
  <c r="AI23" i="7"/>
  <c r="AI292" i="7" s="1"/>
  <c r="AH23" i="7"/>
  <c r="AH292" i="7" s="1"/>
  <c r="AG23" i="7"/>
  <c r="AG292" i="7" s="1"/>
  <c r="AF23" i="7"/>
  <c r="AF292" i="7" s="1"/>
  <c r="AE23" i="7"/>
  <c r="AE292" i="7" s="1"/>
  <c r="AD23" i="7"/>
  <c r="AD292" i="7" s="1"/>
  <c r="AC23" i="7"/>
  <c r="AC292" i="7" s="1"/>
  <c r="AB23" i="7"/>
  <c r="AB292" i="7" s="1"/>
  <c r="AA23" i="7"/>
  <c r="AA292" i="7" s="1"/>
  <c r="Z23" i="7"/>
  <c r="Z292" i="7" s="1"/>
  <c r="Y23" i="7"/>
  <c r="Y292" i="7" s="1"/>
  <c r="X23" i="7"/>
  <c r="X292" i="7" s="1"/>
  <c r="W23" i="7"/>
  <c r="W292" i="7" s="1"/>
  <c r="V23" i="7"/>
  <c r="V292" i="7" s="1"/>
  <c r="U23" i="7"/>
  <c r="U292" i="7" s="1"/>
  <c r="T23" i="7"/>
  <c r="T292" i="7" s="1"/>
  <c r="S23" i="7"/>
  <c r="S292" i="7" s="1"/>
  <c r="R23" i="7"/>
  <c r="R292" i="7" s="1"/>
  <c r="Q23" i="7"/>
  <c r="Q292" i="7" s="1"/>
  <c r="P23" i="7"/>
  <c r="P292" i="7" s="1"/>
  <c r="O23" i="7"/>
  <c r="O292" i="7" s="1"/>
  <c r="N23" i="7"/>
  <c r="N292" i="7" s="1"/>
  <c r="M23" i="7"/>
  <c r="M292" i="7" s="1"/>
  <c r="L23" i="7"/>
  <c r="L292" i="7" s="1"/>
  <c r="K23" i="7"/>
  <c r="K292" i="7" s="1"/>
  <c r="J23" i="7"/>
  <c r="J292" i="7" s="1"/>
  <c r="I23" i="7"/>
  <c r="I292" i="7" s="1"/>
  <c r="H23" i="7"/>
  <c r="H292" i="7" s="1"/>
  <c r="G23" i="7"/>
  <c r="G292" i="7" s="1"/>
  <c r="F23" i="7"/>
  <c r="F292" i="7" s="1"/>
  <c r="E23" i="7"/>
  <c r="E292" i="7" s="1"/>
  <c r="D23" i="7"/>
  <c r="D292" i="7" s="1"/>
  <c r="C23" i="7"/>
  <c r="C292" i="7" s="1"/>
  <c r="AQ22" i="7"/>
  <c r="AQ291" i="7" s="1"/>
  <c r="AP22" i="7"/>
  <c r="AP291" i="7" s="1"/>
  <c r="AO22" i="7"/>
  <c r="AO291" i="7" s="1"/>
  <c r="AN22" i="7"/>
  <c r="AN291" i="7" s="1"/>
  <c r="AM22" i="7"/>
  <c r="AM291" i="7" s="1"/>
  <c r="AL22" i="7"/>
  <c r="AL291" i="7" s="1"/>
  <c r="AK22" i="7"/>
  <c r="AK291" i="7" s="1"/>
  <c r="AJ22" i="7"/>
  <c r="AJ291" i="7" s="1"/>
  <c r="AI22" i="7"/>
  <c r="AI291" i="7" s="1"/>
  <c r="AH22" i="7"/>
  <c r="AH291" i="7" s="1"/>
  <c r="AG22" i="7"/>
  <c r="AG291" i="7" s="1"/>
  <c r="AF22" i="7"/>
  <c r="AF291" i="7" s="1"/>
  <c r="AE22" i="7"/>
  <c r="AE291" i="7" s="1"/>
  <c r="AD22" i="7"/>
  <c r="AD291" i="7" s="1"/>
  <c r="AC22" i="7"/>
  <c r="AC291" i="7" s="1"/>
  <c r="AB22" i="7"/>
  <c r="AB291" i="7" s="1"/>
  <c r="AA22" i="7"/>
  <c r="AA291" i="7" s="1"/>
  <c r="Z22" i="7"/>
  <c r="Z291" i="7" s="1"/>
  <c r="Y22" i="7"/>
  <c r="Y291" i="7" s="1"/>
  <c r="X22" i="7"/>
  <c r="X291" i="7" s="1"/>
  <c r="W22" i="7"/>
  <c r="W291" i="7" s="1"/>
  <c r="V22" i="7"/>
  <c r="V291" i="7" s="1"/>
  <c r="U22" i="7"/>
  <c r="U291" i="7" s="1"/>
  <c r="T22" i="7"/>
  <c r="T291" i="7" s="1"/>
  <c r="S22" i="7"/>
  <c r="S291" i="7" s="1"/>
  <c r="R22" i="7"/>
  <c r="R291" i="7" s="1"/>
  <c r="Q22" i="7"/>
  <c r="Q291" i="7" s="1"/>
  <c r="P22" i="7"/>
  <c r="P291" i="7" s="1"/>
  <c r="O22" i="7"/>
  <c r="O291" i="7" s="1"/>
  <c r="N22" i="7"/>
  <c r="N291" i="7" s="1"/>
  <c r="M22" i="7"/>
  <c r="M291" i="7" s="1"/>
  <c r="L22" i="7"/>
  <c r="L291" i="7" s="1"/>
  <c r="K22" i="7"/>
  <c r="K291" i="7" s="1"/>
  <c r="J22" i="7"/>
  <c r="J291" i="7" s="1"/>
  <c r="I22" i="7"/>
  <c r="I291" i="7" s="1"/>
  <c r="H22" i="7"/>
  <c r="H291" i="7" s="1"/>
  <c r="G22" i="7"/>
  <c r="G291" i="7" s="1"/>
  <c r="F22" i="7"/>
  <c r="F291" i="7" s="1"/>
  <c r="E22" i="7"/>
  <c r="E291" i="7" s="1"/>
  <c r="D22" i="7"/>
  <c r="D291" i="7" s="1"/>
  <c r="C22" i="7"/>
  <c r="C291" i="7" s="1"/>
  <c r="AQ21" i="7"/>
  <c r="AQ290" i="7" s="1"/>
  <c r="AP21" i="7"/>
  <c r="AP290" i="7" s="1"/>
  <c r="AO21" i="7"/>
  <c r="AO290" i="7" s="1"/>
  <c r="AN21" i="7"/>
  <c r="AN290" i="7" s="1"/>
  <c r="AM21" i="7"/>
  <c r="AM290" i="7" s="1"/>
  <c r="AL21" i="7"/>
  <c r="AL290" i="7" s="1"/>
  <c r="AK21" i="7"/>
  <c r="AK290" i="7" s="1"/>
  <c r="AJ21" i="7"/>
  <c r="AJ290" i="7" s="1"/>
  <c r="AI21" i="7"/>
  <c r="AI290" i="7" s="1"/>
  <c r="AH21" i="7"/>
  <c r="AH290" i="7" s="1"/>
  <c r="AG21" i="7"/>
  <c r="AG290" i="7" s="1"/>
  <c r="AF21" i="7"/>
  <c r="AF290" i="7" s="1"/>
  <c r="AE21" i="7"/>
  <c r="AE290" i="7" s="1"/>
  <c r="AD21" i="7"/>
  <c r="AD290" i="7" s="1"/>
  <c r="AC21" i="7"/>
  <c r="AC290" i="7" s="1"/>
  <c r="AB21" i="7"/>
  <c r="AB290" i="7" s="1"/>
  <c r="AA21" i="7"/>
  <c r="AA290" i="7" s="1"/>
  <c r="Z21" i="7"/>
  <c r="Z290" i="7" s="1"/>
  <c r="Y21" i="7"/>
  <c r="Y290" i="7" s="1"/>
  <c r="X21" i="7"/>
  <c r="X290" i="7" s="1"/>
  <c r="W21" i="7"/>
  <c r="W290" i="7" s="1"/>
  <c r="V21" i="7"/>
  <c r="V290" i="7" s="1"/>
  <c r="U21" i="7"/>
  <c r="U290" i="7" s="1"/>
  <c r="T21" i="7"/>
  <c r="T290" i="7" s="1"/>
  <c r="S21" i="7"/>
  <c r="S290" i="7" s="1"/>
  <c r="R21" i="7"/>
  <c r="R290" i="7" s="1"/>
  <c r="Q21" i="7"/>
  <c r="Q290" i="7" s="1"/>
  <c r="P21" i="7"/>
  <c r="P290" i="7" s="1"/>
  <c r="O21" i="7"/>
  <c r="O290" i="7" s="1"/>
  <c r="N21" i="7"/>
  <c r="N290" i="7" s="1"/>
  <c r="M21" i="7"/>
  <c r="M290" i="7" s="1"/>
  <c r="L21" i="7"/>
  <c r="L290" i="7" s="1"/>
  <c r="K21" i="7"/>
  <c r="K290" i="7" s="1"/>
  <c r="J21" i="7"/>
  <c r="J290" i="7" s="1"/>
  <c r="I21" i="7"/>
  <c r="I290" i="7" s="1"/>
  <c r="H21" i="7"/>
  <c r="H290" i="7" s="1"/>
  <c r="G21" i="7"/>
  <c r="G290" i="7" s="1"/>
  <c r="F21" i="7"/>
  <c r="F290" i="7" s="1"/>
  <c r="E21" i="7"/>
  <c r="E290" i="7" s="1"/>
  <c r="D21" i="7"/>
  <c r="D290" i="7" s="1"/>
  <c r="C21" i="7"/>
  <c r="C290" i="7" s="1"/>
  <c r="AQ20" i="7"/>
  <c r="AQ289" i="7" s="1"/>
  <c r="AP20" i="7"/>
  <c r="AP289" i="7" s="1"/>
  <c r="AO20" i="7"/>
  <c r="AO289" i="7" s="1"/>
  <c r="AN20" i="7"/>
  <c r="AN289" i="7" s="1"/>
  <c r="AM20" i="7"/>
  <c r="AM289" i="7" s="1"/>
  <c r="AL20" i="7"/>
  <c r="AL289" i="7" s="1"/>
  <c r="AK20" i="7"/>
  <c r="AK289" i="7" s="1"/>
  <c r="AJ20" i="7"/>
  <c r="AJ289" i="7" s="1"/>
  <c r="AI20" i="7"/>
  <c r="AI289" i="7" s="1"/>
  <c r="AH20" i="7"/>
  <c r="AH289" i="7" s="1"/>
  <c r="AG20" i="7"/>
  <c r="AG289" i="7" s="1"/>
  <c r="AF20" i="7"/>
  <c r="AF289" i="7" s="1"/>
  <c r="AE20" i="7"/>
  <c r="AE289" i="7" s="1"/>
  <c r="AD20" i="7"/>
  <c r="AD289" i="7" s="1"/>
  <c r="AC20" i="7"/>
  <c r="AC289" i="7" s="1"/>
  <c r="AB20" i="7"/>
  <c r="AB289" i="7" s="1"/>
  <c r="AA20" i="7"/>
  <c r="AA289" i="7" s="1"/>
  <c r="Z20" i="7"/>
  <c r="Z289" i="7" s="1"/>
  <c r="Y20" i="7"/>
  <c r="Y289" i="7" s="1"/>
  <c r="X20" i="7"/>
  <c r="X289" i="7" s="1"/>
  <c r="W20" i="7"/>
  <c r="W289" i="7" s="1"/>
  <c r="V20" i="7"/>
  <c r="V289" i="7" s="1"/>
  <c r="U20" i="7"/>
  <c r="U289" i="7" s="1"/>
  <c r="T20" i="7"/>
  <c r="T289" i="7" s="1"/>
  <c r="S20" i="7"/>
  <c r="S289" i="7" s="1"/>
  <c r="R20" i="7"/>
  <c r="R289" i="7" s="1"/>
  <c r="Q20" i="7"/>
  <c r="Q289" i="7" s="1"/>
  <c r="P20" i="7"/>
  <c r="P289" i="7" s="1"/>
  <c r="O20" i="7"/>
  <c r="O289" i="7" s="1"/>
  <c r="N20" i="7"/>
  <c r="N289" i="7" s="1"/>
  <c r="M20" i="7"/>
  <c r="M289" i="7" s="1"/>
  <c r="L20" i="7"/>
  <c r="L289" i="7" s="1"/>
  <c r="K20" i="7"/>
  <c r="K289" i="7" s="1"/>
  <c r="J20" i="7"/>
  <c r="J289" i="7" s="1"/>
  <c r="I20" i="7"/>
  <c r="I289" i="7" s="1"/>
  <c r="H20" i="7"/>
  <c r="H289" i="7" s="1"/>
  <c r="G20" i="7"/>
  <c r="G289" i="7" s="1"/>
  <c r="F20" i="7"/>
  <c r="F289" i="7" s="1"/>
  <c r="E20" i="7"/>
  <c r="E289" i="7" s="1"/>
  <c r="D20" i="7"/>
  <c r="D289" i="7" s="1"/>
  <c r="C20" i="7"/>
  <c r="C289" i="7" s="1"/>
  <c r="AQ19" i="7"/>
  <c r="AQ288" i="7" s="1"/>
  <c r="AP19" i="7"/>
  <c r="AP288" i="7" s="1"/>
  <c r="AO19" i="7"/>
  <c r="AO288" i="7" s="1"/>
  <c r="AN19" i="7"/>
  <c r="AN288" i="7" s="1"/>
  <c r="AM19" i="7"/>
  <c r="AM288" i="7" s="1"/>
  <c r="AL19" i="7"/>
  <c r="AL288" i="7" s="1"/>
  <c r="AK19" i="7"/>
  <c r="AK288" i="7" s="1"/>
  <c r="AJ19" i="7"/>
  <c r="AJ288" i="7" s="1"/>
  <c r="AI19" i="7"/>
  <c r="AI288" i="7" s="1"/>
  <c r="AH19" i="7"/>
  <c r="AH288" i="7" s="1"/>
  <c r="AG19" i="7"/>
  <c r="AG288" i="7" s="1"/>
  <c r="AF19" i="7"/>
  <c r="AF288" i="7" s="1"/>
  <c r="AE19" i="7"/>
  <c r="AE288" i="7" s="1"/>
  <c r="AD19" i="7"/>
  <c r="AD288" i="7" s="1"/>
  <c r="AC19" i="7"/>
  <c r="AC288" i="7" s="1"/>
  <c r="AB19" i="7"/>
  <c r="AB288" i="7" s="1"/>
  <c r="AA19" i="7"/>
  <c r="AA288" i="7" s="1"/>
  <c r="Z19" i="7"/>
  <c r="Z288" i="7" s="1"/>
  <c r="Y19" i="7"/>
  <c r="Y288" i="7" s="1"/>
  <c r="X19" i="7"/>
  <c r="X288" i="7" s="1"/>
  <c r="W19" i="7"/>
  <c r="W288" i="7" s="1"/>
  <c r="V19" i="7"/>
  <c r="V288" i="7" s="1"/>
  <c r="U19" i="7"/>
  <c r="U288" i="7" s="1"/>
  <c r="T19" i="7"/>
  <c r="T288" i="7" s="1"/>
  <c r="S19" i="7"/>
  <c r="S288" i="7" s="1"/>
  <c r="R19" i="7"/>
  <c r="R288" i="7" s="1"/>
  <c r="Q19" i="7"/>
  <c r="Q288" i="7" s="1"/>
  <c r="P19" i="7"/>
  <c r="P288" i="7" s="1"/>
  <c r="O19" i="7"/>
  <c r="O288" i="7" s="1"/>
  <c r="N19" i="7"/>
  <c r="N288" i="7" s="1"/>
  <c r="M19" i="7"/>
  <c r="M288" i="7" s="1"/>
  <c r="L19" i="7"/>
  <c r="L288" i="7" s="1"/>
  <c r="K19" i="7"/>
  <c r="K288" i="7" s="1"/>
  <c r="J19" i="7"/>
  <c r="J288" i="7" s="1"/>
  <c r="I19" i="7"/>
  <c r="I288" i="7" s="1"/>
  <c r="H19" i="7"/>
  <c r="H288" i="7" s="1"/>
  <c r="G19" i="7"/>
  <c r="G288" i="7" s="1"/>
  <c r="F19" i="7"/>
  <c r="F288" i="7" s="1"/>
  <c r="E19" i="7"/>
  <c r="E288" i="7" s="1"/>
  <c r="D19" i="7"/>
  <c r="D288" i="7" s="1"/>
  <c r="C19" i="7"/>
  <c r="C288" i="7" s="1"/>
  <c r="AQ18" i="7"/>
  <c r="AQ287" i="7" s="1"/>
  <c r="AP18" i="7"/>
  <c r="AP287" i="7" s="1"/>
  <c r="AO18" i="7"/>
  <c r="AO287" i="7" s="1"/>
  <c r="AN18" i="7"/>
  <c r="AN287" i="7" s="1"/>
  <c r="AM18" i="7"/>
  <c r="AM287" i="7" s="1"/>
  <c r="AL18" i="7"/>
  <c r="AL287" i="7" s="1"/>
  <c r="AK18" i="7"/>
  <c r="AK287" i="7" s="1"/>
  <c r="AJ18" i="7"/>
  <c r="AJ287" i="7" s="1"/>
  <c r="AI18" i="7"/>
  <c r="AI287" i="7" s="1"/>
  <c r="AH18" i="7"/>
  <c r="AH287" i="7" s="1"/>
  <c r="AG18" i="7"/>
  <c r="AG287" i="7" s="1"/>
  <c r="AF18" i="7"/>
  <c r="AF287" i="7" s="1"/>
  <c r="AE18" i="7"/>
  <c r="AE287" i="7" s="1"/>
  <c r="AD18" i="7"/>
  <c r="AD287" i="7" s="1"/>
  <c r="AC18" i="7"/>
  <c r="AC287" i="7" s="1"/>
  <c r="AB18" i="7"/>
  <c r="AB287" i="7" s="1"/>
  <c r="AA18" i="7"/>
  <c r="AA287" i="7" s="1"/>
  <c r="Z18" i="7"/>
  <c r="Z287" i="7" s="1"/>
  <c r="Y18" i="7"/>
  <c r="Y287" i="7" s="1"/>
  <c r="X18" i="7"/>
  <c r="X287" i="7" s="1"/>
  <c r="W18" i="7"/>
  <c r="W287" i="7" s="1"/>
  <c r="V18" i="7"/>
  <c r="V287" i="7" s="1"/>
  <c r="U18" i="7"/>
  <c r="U287" i="7" s="1"/>
  <c r="T18" i="7"/>
  <c r="T287" i="7" s="1"/>
  <c r="S18" i="7"/>
  <c r="S287" i="7" s="1"/>
  <c r="R18" i="7"/>
  <c r="R287" i="7" s="1"/>
  <c r="Q18" i="7"/>
  <c r="Q287" i="7" s="1"/>
  <c r="P18" i="7"/>
  <c r="P287" i="7" s="1"/>
  <c r="O18" i="7"/>
  <c r="O287" i="7" s="1"/>
  <c r="N18" i="7"/>
  <c r="N287" i="7" s="1"/>
  <c r="M18" i="7"/>
  <c r="M287" i="7" s="1"/>
  <c r="L18" i="7"/>
  <c r="L287" i="7" s="1"/>
  <c r="K18" i="7"/>
  <c r="K287" i="7" s="1"/>
  <c r="J18" i="7"/>
  <c r="J287" i="7" s="1"/>
  <c r="I18" i="7"/>
  <c r="I287" i="7" s="1"/>
  <c r="H18" i="7"/>
  <c r="H287" i="7" s="1"/>
  <c r="G18" i="7"/>
  <c r="G287" i="7" s="1"/>
  <c r="F18" i="7"/>
  <c r="F287" i="7" s="1"/>
  <c r="E18" i="7"/>
  <c r="E287" i="7" s="1"/>
  <c r="D18" i="7"/>
  <c r="D287" i="7" s="1"/>
  <c r="C18" i="7"/>
  <c r="C287" i="7" s="1"/>
  <c r="AQ17" i="7"/>
  <c r="AQ286" i="7" s="1"/>
  <c r="AP17" i="7"/>
  <c r="AP286" i="7" s="1"/>
  <c r="AO17" i="7"/>
  <c r="AO286" i="7" s="1"/>
  <c r="AN17" i="7"/>
  <c r="AN286" i="7" s="1"/>
  <c r="AM17" i="7"/>
  <c r="AM286" i="7" s="1"/>
  <c r="AL17" i="7"/>
  <c r="AL286" i="7" s="1"/>
  <c r="AK17" i="7"/>
  <c r="AK286" i="7" s="1"/>
  <c r="AJ17" i="7"/>
  <c r="AJ286" i="7" s="1"/>
  <c r="AI17" i="7"/>
  <c r="AI286" i="7" s="1"/>
  <c r="AH17" i="7"/>
  <c r="AH286" i="7" s="1"/>
  <c r="AG17" i="7"/>
  <c r="AG286" i="7" s="1"/>
  <c r="AF17" i="7"/>
  <c r="AF286" i="7" s="1"/>
  <c r="AE17" i="7"/>
  <c r="AE286" i="7" s="1"/>
  <c r="AD17" i="7"/>
  <c r="AD286" i="7" s="1"/>
  <c r="AC17" i="7"/>
  <c r="AC286" i="7" s="1"/>
  <c r="AB17" i="7"/>
  <c r="AB286" i="7" s="1"/>
  <c r="AA17" i="7"/>
  <c r="AA286" i="7" s="1"/>
  <c r="Z17" i="7"/>
  <c r="Z286" i="7" s="1"/>
  <c r="Y17" i="7"/>
  <c r="Y286" i="7" s="1"/>
  <c r="X17" i="7"/>
  <c r="X286" i="7" s="1"/>
  <c r="W17" i="7"/>
  <c r="W286" i="7" s="1"/>
  <c r="V17" i="7"/>
  <c r="V286" i="7" s="1"/>
  <c r="U17" i="7"/>
  <c r="U286" i="7" s="1"/>
  <c r="T17" i="7"/>
  <c r="T286" i="7" s="1"/>
  <c r="S17" i="7"/>
  <c r="S286" i="7" s="1"/>
  <c r="R17" i="7"/>
  <c r="R286" i="7" s="1"/>
  <c r="Q17" i="7"/>
  <c r="Q286" i="7" s="1"/>
  <c r="P17" i="7"/>
  <c r="P286" i="7" s="1"/>
  <c r="O17" i="7"/>
  <c r="O286" i="7" s="1"/>
  <c r="N17" i="7"/>
  <c r="N286" i="7" s="1"/>
  <c r="M17" i="7"/>
  <c r="M286" i="7" s="1"/>
  <c r="L17" i="7"/>
  <c r="L286" i="7" s="1"/>
  <c r="K17" i="7"/>
  <c r="K286" i="7" s="1"/>
  <c r="J17" i="7"/>
  <c r="J286" i="7" s="1"/>
  <c r="I17" i="7"/>
  <c r="I286" i="7" s="1"/>
  <c r="H17" i="7"/>
  <c r="H286" i="7" s="1"/>
  <c r="G17" i="7"/>
  <c r="G286" i="7" s="1"/>
  <c r="F17" i="7"/>
  <c r="F286" i="7" s="1"/>
  <c r="E17" i="7"/>
  <c r="E286" i="7" s="1"/>
  <c r="D17" i="7"/>
  <c r="D286" i="7" s="1"/>
  <c r="C17" i="7"/>
  <c r="C286" i="7" s="1"/>
  <c r="AQ16" i="7"/>
  <c r="AQ285" i="7" s="1"/>
  <c r="AP16" i="7"/>
  <c r="AP285" i="7" s="1"/>
  <c r="AO16" i="7"/>
  <c r="AO285" i="7" s="1"/>
  <c r="AN16" i="7"/>
  <c r="AN285" i="7" s="1"/>
  <c r="AM16" i="7"/>
  <c r="AM285" i="7" s="1"/>
  <c r="AL16" i="7"/>
  <c r="AL285" i="7" s="1"/>
  <c r="AK16" i="7"/>
  <c r="AK285" i="7" s="1"/>
  <c r="AJ16" i="7"/>
  <c r="AJ285" i="7" s="1"/>
  <c r="AI16" i="7"/>
  <c r="AI285" i="7" s="1"/>
  <c r="AH16" i="7"/>
  <c r="AH285" i="7" s="1"/>
  <c r="AG16" i="7"/>
  <c r="AG285" i="7" s="1"/>
  <c r="AF16" i="7"/>
  <c r="AF285" i="7" s="1"/>
  <c r="AE16" i="7"/>
  <c r="AE285" i="7" s="1"/>
  <c r="AD16" i="7"/>
  <c r="AD285" i="7" s="1"/>
  <c r="AC16" i="7"/>
  <c r="AC285" i="7" s="1"/>
  <c r="AB16" i="7"/>
  <c r="AB285" i="7" s="1"/>
  <c r="AA16" i="7"/>
  <c r="AA285" i="7" s="1"/>
  <c r="Z16" i="7"/>
  <c r="Z285" i="7" s="1"/>
  <c r="Y16" i="7"/>
  <c r="Y285" i="7" s="1"/>
  <c r="X16" i="7"/>
  <c r="X285" i="7" s="1"/>
  <c r="W16" i="7"/>
  <c r="W285" i="7" s="1"/>
  <c r="V16" i="7"/>
  <c r="V285" i="7" s="1"/>
  <c r="U16" i="7"/>
  <c r="U285" i="7" s="1"/>
  <c r="T16" i="7"/>
  <c r="T285" i="7" s="1"/>
  <c r="S16" i="7"/>
  <c r="S285" i="7" s="1"/>
  <c r="R16" i="7"/>
  <c r="R285" i="7" s="1"/>
  <c r="Q16" i="7"/>
  <c r="Q285" i="7" s="1"/>
  <c r="P16" i="7"/>
  <c r="P285" i="7" s="1"/>
  <c r="O16" i="7"/>
  <c r="O285" i="7" s="1"/>
  <c r="N16" i="7"/>
  <c r="N285" i="7" s="1"/>
  <c r="M16" i="7"/>
  <c r="M285" i="7" s="1"/>
  <c r="L16" i="7"/>
  <c r="L285" i="7" s="1"/>
  <c r="K16" i="7"/>
  <c r="K285" i="7" s="1"/>
  <c r="J16" i="7"/>
  <c r="J285" i="7" s="1"/>
  <c r="I16" i="7"/>
  <c r="I285" i="7" s="1"/>
  <c r="H16" i="7"/>
  <c r="H285" i="7" s="1"/>
  <c r="G16" i="7"/>
  <c r="G285" i="7" s="1"/>
  <c r="F16" i="7"/>
  <c r="F285" i="7" s="1"/>
  <c r="E16" i="7"/>
  <c r="E285" i="7" s="1"/>
  <c r="D16" i="7"/>
  <c r="D285" i="7" s="1"/>
  <c r="C16" i="7"/>
  <c r="C285" i="7" s="1"/>
  <c r="AQ15" i="7"/>
  <c r="AQ284" i="7" s="1"/>
  <c r="AP15" i="7"/>
  <c r="AP284" i="7" s="1"/>
  <c r="AO15" i="7"/>
  <c r="AO284" i="7" s="1"/>
  <c r="AN15" i="7"/>
  <c r="AN284" i="7" s="1"/>
  <c r="AM15" i="7"/>
  <c r="AM284" i="7" s="1"/>
  <c r="AL15" i="7"/>
  <c r="AL284" i="7" s="1"/>
  <c r="AK15" i="7"/>
  <c r="AK284" i="7" s="1"/>
  <c r="AJ15" i="7"/>
  <c r="AJ284" i="7" s="1"/>
  <c r="AI15" i="7"/>
  <c r="AI284" i="7" s="1"/>
  <c r="AH15" i="7"/>
  <c r="AH284" i="7" s="1"/>
  <c r="AG15" i="7"/>
  <c r="AG284" i="7" s="1"/>
  <c r="AF15" i="7"/>
  <c r="AF284" i="7" s="1"/>
  <c r="AE15" i="7"/>
  <c r="AE284" i="7" s="1"/>
  <c r="AD15" i="7"/>
  <c r="AD284" i="7" s="1"/>
  <c r="AC15" i="7"/>
  <c r="AC284" i="7" s="1"/>
  <c r="AB15" i="7"/>
  <c r="AB284" i="7" s="1"/>
  <c r="AA15" i="7"/>
  <c r="AA284" i="7" s="1"/>
  <c r="Z15" i="7"/>
  <c r="Z284" i="7" s="1"/>
  <c r="Y15" i="7"/>
  <c r="Y284" i="7" s="1"/>
  <c r="X15" i="7"/>
  <c r="X284" i="7" s="1"/>
  <c r="W15" i="7"/>
  <c r="W284" i="7" s="1"/>
  <c r="V15" i="7"/>
  <c r="V284" i="7" s="1"/>
  <c r="U15" i="7"/>
  <c r="U284" i="7" s="1"/>
  <c r="T15" i="7"/>
  <c r="T284" i="7" s="1"/>
  <c r="S15" i="7"/>
  <c r="S284" i="7" s="1"/>
  <c r="R15" i="7"/>
  <c r="R284" i="7" s="1"/>
  <c r="Q15" i="7"/>
  <c r="Q284" i="7" s="1"/>
  <c r="P15" i="7"/>
  <c r="P284" i="7" s="1"/>
  <c r="O15" i="7"/>
  <c r="O284" i="7" s="1"/>
  <c r="N15" i="7"/>
  <c r="N284" i="7" s="1"/>
  <c r="M15" i="7"/>
  <c r="M284" i="7" s="1"/>
  <c r="L15" i="7"/>
  <c r="L284" i="7" s="1"/>
  <c r="K15" i="7"/>
  <c r="K284" i="7" s="1"/>
  <c r="J15" i="7"/>
  <c r="J284" i="7" s="1"/>
  <c r="I15" i="7"/>
  <c r="I284" i="7" s="1"/>
  <c r="H15" i="7"/>
  <c r="H284" i="7" s="1"/>
  <c r="G15" i="7"/>
  <c r="G284" i="7" s="1"/>
  <c r="F15" i="7"/>
  <c r="F284" i="7" s="1"/>
  <c r="E15" i="7"/>
  <c r="E284" i="7" s="1"/>
  <c r="D15" i="7"/>
  <c r="D284" i="7" s="1"/>
  <c r="C15" i="7"/>
  <c r="C284" i="7" s="1"/>
  <c r="AQ14" i="7"/>
  <c r="AQ283" i="7" s="1"/>
  <c r="AP14" i="7"/>
  <c r="AP283" i="7" s="1"/>
  <c r="AO14" i="7"/>
  <c r="AO283" i="7" s="1"/>
  <c r="AN14" i="7"/>
  <c r="AN283" i="7" s="1"/>
  <c r="AM14" i="7"/>
  <c r="AM283" i="7" s="1"/>
  <c r="AL14" i="7"/>
  <c r="AL283" i="7" s="1"/>
  <c r="AK14" i="7"/>
  <c r="AK283" i="7" s="1"/>
  <c r="AJ14" i="7"/>
  <c r="AJ283" i="7" s="1"/>
  <c r="AI14" i="7"/>
  <c r="AI283" i="7" s="1"/>
  <c r="AH14" i="7"/>
  <c r="AH283" i="7" s="1"/>
  <c r="AG14" i="7"/>
  <c r="AG283" i="7" s="1"/>
  <c r="AF14" i="7"/>
  <c r="AF283" i="7" s="1"/>
  <c r="AE14" i="7"/>
  <c r="AE283" i="7" s="1"/>
  <c r="AD14" i="7"/>
  <c r="AD283" i="7" s="1"/>
  <c r="AC14" i="7"/>
  <c r="AC283" i="7" s="1"/>
  <c r="AB14" i="7"/>
  <c r="AB283" i="7" s="1"/>
  <c r="AA14" i="7"/>
  <c r="AA283" i="7" s="1"/>
  <c r="Z14" i="7"/>
  <c r="Z283" i="7" s="1"/>
  <c r="Y14" i="7"/>
  <c r="Y283" i="7" s="1"/>
  <c r="X14" i="7"/>
  <c r="X283" i="7" s="1"/>
  <c r="W14" i="7"/>
  <c r="W283" i="7" s="1"/>
  <c r="V14" i="7"/>
  <c r="V283" i="7" s="1"/>
  <c r="U14" i="7"/>
  <c r="U283" i="7" s="1"/>
  <c r="T14" i="7"/>
  <c r="T283" i="7" s="1"/>
  <c r="S14" i="7"/>
  <c r="S283" i="7" s="1"/>
  <c r="R14" i="7"/>
  <c r="R283" i="7" s="1"/>
  <c r="Q14" i="7"/>
  <c r="Q283" i="7" s="1"/>
  <c r="P14" i="7"/>
  <c r="P283" i="7" s="1"/>
  <c r="O14" i="7"/>
  <c r="O283" i="7" s="1"/>
  <c r="N14" i="7"/>
  <c r="N283" i="7" s="1"/>
  <c r="M14" i="7"/>
  <c r="M283" i="7" s="1"/>
  <c r="L14" i="7"/>
  <c r="L283" i="7" s="1"/>
  <c r="K14" i="7"/>
  <c r="K283" i="7" s="1"/>
  <c r="J14" i="7"/>
  <c r="J283" i="7" s="1"/>
  <c r="I14" i="7"/>
  <c r="I283" i="7" s="1"/>
  <c r="H14" i="7"/>
  <c r="H283" i="7" s="1"/>
  <c r="G14" i="7"/>
  <c r="G283" i="7" s="1"/>
  <c r="F14" i="7"/>
  <c r="F283" i="7" s="1"/>
  <c r="E14" i="7"/>
  <c r="E283" i="7" s="1"/>
  <c r="D14" i="7"/>
  <c r="D283" i="7" s="1"/>
  <c r="C14" i="7"/>
  <c r="C283" i="7" s="1"/>
  <c r="AQ13" i="7"/>
  <c r="AQ282" i="7" s="1"/>
  <c r="AP13" i="7"/>
  <c r="AP282" i="7" s="1"/>
  <c r="AO13" i="7"/>
  <c r="AO282" i="7" s="1"/>
  <c r="AN13" i="7"/>
  <c r="AN282" i="7" s="1"/>
  <c r="AM13" i="7"/>
  <c r="AM282" i="7" s="1"/>
  <c r="AL13" i="7"/>
  <c r="AL282" i="7" s="1"/>
  <c r="AK13" i="7"/>
  <c r="AK282" i="7" s="1"/>
  <c r="AJ13" i="7"/>
  <c r="AJ282" i="7" s="1"/>
  <c r="AI13" i="7"/>
  <c r="AI282" i="7" s="1"/>
  <c r="AH13" i="7"/>
  <c r="AH282" i="7" s="1"/>
  <c r="AG13" i="7"/>
  <c r="AG282" i="7" s="1"/>
  <c r="AF13" i="7"/>
  <c r="AF282" i="7" s="1"/>
  <c r="AE13" i="7"/>
  <c r="AE282" i="7" s="1"/>
  <c r="AD13" i="7"/>
  <c r="AD282" i="7" s="1"/>
  <c r="AC13" i="7"/>
  <c r="AC282" i="7" s="1"/>
  <c r="AB13" i="7"/>
  <c r="AB282" i="7" s="1"/>
  <c r="AA13" i="7"/>
  <c r="AA282" i="7" s="1"/>
  <c r="Z13" i="7"/>
  <c r="Z282" i="7" s="1"/>
  <c r="Y13" i="7"/>
  <c r="Y282" i="7" s="1"/>
  <c r="X13" i="7"/>
  <c r="X282" i="7" s="1"/>
  <c r="W13" i="7"/>
  <c r="W282" i="7" s="1"/>
  <c r="V13" i="7"/>
  <c r="V282" i="7" s="1"/>
  <c r="U13" i="7"/>
  <c r="U282" i="7" s="1"/>
  <c r="T13" i="7"/>
  <c r="T282" i="7" s="1"/>
  <c r="S13" i="7"/>
  <c r="S282" i="7" s="1"/>
  <c r="R13" i="7"/>
  <c r="R282" i="7" s="1"/>
  <c r="Q13" i="7"/>
  <c r="Q282" i="7" s="1"/>
  <c r="P13" i="7"/>
  <c r="P282" i="7" s="1"/>
  <c r="O13" i="7"/>
  <c r="O282" i="7" s="1"/>
  <c r="N13" i="7"/>
  <c r="N282" i="7" s="1"/>
  <c r="M13" i="7"/>
  <c r="M282" i="7" s="1"/>
  <c r="L13" i="7"/>
  <c r="L282" i="7" s="1"/>
  <c r="K13" i="7"/>
  <c r="K282" i="7" s="1"/>
  <c r="J13" i="7"/>
  <c r="J282" i="7" s="1"/>
  <c r="I13" i="7"/>
  <c r="I282" i="7" s="1"/>
  <c r="H13" i="7"/>
  <c r="H282" i="7" s="1"/>
  <c r="G13" i="7"/>
  <c r="G282" i="7" s="1"/>
  <c r="F13" i="7"/>
  <c r="F282" i="7" s="1"/>
  <c r="E13" i="7"/>
  <c r="E282" i="7" s="1"/>
  <c r="D13" i="7"/>
  <c r="D282" i="7" s="1"/>
  <c r="C13" i="7"/>
  <c r="C282" i="7" s="1"/>
  <c r="AQ12" i="7"/>
  <c r="AQ281" i="7" s="1"/>
  <c r="AP12" i="7"/>
  <c r="AP281" i="7" s="1"/>
  <c r="AO12" i="7"/>
  <c r="AO281" i="7" s="1"/>
  <c r="AN12" i="7"/>
  <c r="AN281" i="7" s="1"/>
  <c r="AM12" i="7"/>
  <c r="AM281" i="7" s="1"/>
  <c r="AL12" i="7"/>
  <c r="AL281" i="7" s="1"/>
  <c r="AK12" i="7"/>
  <c r="AK281" i="7" s="1"/>
  <c r="AJ12" i="7"/>
  <c r="AJ281" i="7" s="1"/>
  <c r="AI12" i="7"/>
  <c r="AI281" i="7" s="1"/>
  <c r="AH12" i="7"/>
  <c r="AH281" i="7" s="1"/>
  <c r="AG12" i="7"/>
  <c r="AG281" i="7" s="1"/>
  <c r="AF12" i="7"/>
  <c r="AF281" i="7" s="1"/>
  <c r="AE12" i="7"/>
  <c r="AE281" i="7" s="1"/>
  <c r="AD12" i="7"/>
  <c r="AD281" i="7" s="1"/>
  <c r="AC12" i="7"/>
  <c r="AC281" i="7" s="1"/>
  <c r="AB12" i="7"/>
  <c r="AB281" i="7" s="1"/>
  <c r="AA12" i="7"/>
  <c r="AA281" i="7" s="1"/>
  <c r="Z12" i="7"/>
  <c r="Z281" i="7" s="1"/>
  <c r="Y12" i="7"/>
  <c r="Y281" i="7" s="1"/>
  <c r="X12" i="7"/>
  <c r="X281" i="7" s="1"/>
  <c r="W12" i="7"/>
  <c r="W281" i="7" s="1"/>
  <c r="V12" i="7"/>
  <c r="V281" i="7" s="1"/>
  <c r="U12" i="7"/>
  <c r="U281" i="7" s="1"/>
  <c r="T12" i="7"/>
  <c r="T281" i="7" s="1"/>
  <c r="S12" i="7"/>
  <c r="S281" i="7" s="1"/>
  <c r="R12" i="7"/>
  <c r="R281" i="7" s="1"/>
  <c r="Q12" i="7"/>
  <c r="Q281" i="7" s="1"/>
  <c r="P12" i="7"/>
  <c r="P281" i="7" s="1"/>
  <c r="O12" i="7"/>
  <c r="O281" i="7" s="1"/>
  <c r="N12" i="7"/>
  <c r="N281" i="7" s="1"/>
  <c r="M12" i="7"/>
  <c r="M281" i="7" s="1"/>
  <c r="L12" i="7"/>
  <c r="L281" i="7" s="1"/>
  <c r="K12" i="7"/>
  <c r="K281" i="7" s="1"/>
  <c r="J12" i="7"/>
  <c r="J281" i="7" s="1"/>
  <c r="I12" i="7"/>
  <c r="I281" i="7" s="1"/>
  <c r="H12" i="7"/>
  <c r="H281" i="7" s="1"/>
  <c r="G12" i="7"/>
  <c r="G281" i="7" s="1"/>
  <c r="F12" i="7"/>
  <c r="F281" i="7" s="1"/>
  <c r="E12" i="7"/>
  <c r="E281" i="7" s="1"/>
  <c r="D12" i="7"/>
  <c r="D281" i="7" s="1"/>
  <c r="C12" i="7"/>
  <c r="C281" i="7" s="1"/>
  <c r="AQ11" i="7"/>
  <c r="AQ280" i="7" s="1"/>
  <c r="AP11" i="7"/>
  <c r="AP280" i="7" s="1"/>
  <c r="AO11" i="7"/>
  <c r="AO280" i="7" s="1"/>
  <c r="AN11" i="7"/>
  <c r="AN280" i="7" s="1"/>
  <c r="AM11" i="7"/>
  <c r="AM280" i="7" s="1"/>
  <c r="AL11" i="7"/>
  <c r="AL280" i="7" s="1"/>
  <c r="AK11" i="7"/>
  <c r="AK280" i="7" s="1"/>
  <c r="AJ11" i="7"/>
  <c r="AJ280" i="7" s="1"/>
  <c r="AI11" i="7"/>
  <c r="AI280" i="7" s="1"/>
  <c r="AH11" i="7"/>
  <c r="AH280" i="7" s="1"/>
  <c r="AG11" i="7"/>
  <c r="AG280" i="7" s="1"/>
  <c r="AF11" i="7"/>
  <c r="AF280" i="7" s="1"/>
  <c r="AE11" i="7"/>
  <c r="AE280" i="7" s="1"/>
  <c r="AD11" i="7"/>
  <c r="AD280" i="7" s="1"/>
  <c r="AC11" i="7"/>
  <c r="AC280" i="7" s="1"/>
  <c r="AB11" i="7"/>
  <c r="AB280" i="7" s="1"/>
  <c r="AA11" i="7"/>
  <c r="AA280" i="7" s="1"/>
  <c r="Z11" i="7"/>
  <c r="Z280" i="7" s="1"/>
  <c r="Y11" i="7"/>
  <c r="Y280" i="7" s="1"/>
  <c r="X11" i="7"/>
  <c r="X280" i="7" s="1"/>
  <c r="W11" i="7"/>
  <c r="W280" i="7" s="1"/>
  <c r="V11" i="7"/>
  <c r="V280" i="7" s="1"/>
  <c r="U11" i="7"/>
  <c r="U280" i="7" s="1"/>
  <c r="T11" i="7"/>
  <c r="T280" i="7" s="1"/>
  <c r="S11" i="7"/>
  <c r="S280" i="7" s="1"/>
  <c r="R11" i="7"/>
  <c r="R280" i="7" s="1"/>
  <c r="Q11" i="7"/>
  <c r="Q280" i="7" s="1"/>
  <c r="P11" i="7"/>
  <c r="P280" i="7" s="1"/>
  <c r="O11" i="7"/>
  <c r="O280" i="7" s="1"/>
  <c r="N11" i="7"/>
  <c r="N280" i="7" s="1"/>
  <c r="M11" i="7"/>
  <c r="M280" i="7" s="1"/>
  <c r="L11" i="7"/>
  <c r="L280" i="7" s="1"/>
  <c r="K11" i="7"/>
  <c r="K280" i="7" s="1"/>
  <c r="J11" i="7"/>
  <c r="J280" i="7" s="1"/>
  <c r="I11" i="7"/>
  <c r="I280" i="7" s="1"/>
  <c r="H11" i="7"/>
  <c r="H280" i="7" s="1"/>
  <c r="G11" i="7"/>
  <c r="G280" i="7" s="1"/>
  <c r="F11" i="7"/>
  <c r="F280" i="7" s="1"/>
  <c r="E11" i="7"/>
  <c r="E280" i="7" s="1"/>
  <c r="D11" i="7"/>
  <c r="D280" i="7" s="1"/>
  <c r="C11" i="7"/>
  <c r="C280" i="7" s="1"/>
  <c r="AQ10" i="7"/>
  <c r="AQ279" i="7" s="1"/>
  <c r="AP10" i="7"/>
  <c r="AP279" i="7" s="1"/>
  <c r="AO10" i="7"/>
  <c r="AO279" i="7" s="1"/>
  <c r="AN10" i="7"/>
  <c r="AN279" i="7" s="1"/>
  <c r="AM10" i="7"/>
  <c r="AM279" i="7" s="1"/>
  <c r="AL10" i="7"/>
  <c r="AL279" i="7" s="1"/>
  <c r="AK10" i="7"/>
  <c r="AK279" i="7" s="1"/>
  <c r="AJ10" i="7"/>
  <c r="AJ279" i="7" s="1"/>
  <c r="AI10" i="7"/>
  <c r="AI279" i="7" s="1"/>
  <c r="AH10" i="7"/>
  <c r="AH279" i="7" s="1"/>
  <c r="AG10" i="7"/>
  <c r="AG279" i="7" s="1"/>
  <c r="AF10" i="7"/>
  <c r="AF279" i="7" s="1"/>
  <c r="AE10" i="7"/>
  <c r="AE279" i="7" s="1"/>
  <c r="AD10" i="7"/>
  <c r="AD279" i="7" s="1"/>
  <c r="AC10" i="7"/>
  <c r="AC279" i="7" s="1"/>
  <c r="AB10" i="7"/>
  <c r="AB279" i="7" s="1"/>
  <c r="AA10" i="7"/>
  <c r="AA279" i="7" s="1"/>
  <c r="Z10" i="7"/>
  <c r="Z279" i="7" s="1"/>
  <c r="Y10" i="7"/>
  <c r="Y279" i="7" s="1"/>
  <c r="X10" i="7"/>
  <c r="X279" i="7" s="1"/>
  <c r="W10" i="7"/>
  <c r="W279" i="7" s="1"/>
  <c r="V10" i="7"/>
  <c r="V279" i="7" s="1"/>
  <c r="U10" i="7"/>
  <c r="U279" i="7" s="1"/>
  <c r="T10" i="7"/>
  <c r="T279" i="7" s="1"/>
  <c r="S10" i="7"/>
  <c r="S279" i="7" s="1"/>
  <c r="R10" i="7"/>
  <c r="R279" i="7" s="1"/>
  <c r="Q10" i="7"/>
  <c r="Q279" i="7" s="1"/>
  <c r="P10" i="7"/>
  <c r="P279" i="7" s="1"/>
  <c r="O10" i="7"/>
  <c r="O279" i="7" s="1"/>
  <c r="N10" i="7"/>
  <c r="N279" i="7" s="1"/>
  <c r="M10" i="7"/>
  <c r="M279" i="7" s="1"/>
  <c r="L10" i="7"/>
  <c r="L279" i="7" s="1"/>
  <c r="K10" i="7"/>
  <c r="K279" i="7" s="1"/>
  <c r="J10" i="7"/>
  <c r="J279" i="7" s="1"/>
  <c r="I10" i="7"/>
  <c r="I279" i="7" s="1"/>
  <c r="H10" i="7"/>
  <c r="H279" i="7" s="1"/>
  <c r="G10" i="7"/>
  <c r="G279" i="7" s="1"/>
  <c r="F10" i="7"/>
  <c r="F279" i="7" s="1"/>
  <c r="E10" i="7"/>
  <c r="E279" i="7" s="1"/>
  <c r="D10" i="7"/>
  <c r="D279" i="7" s="1"/>
  <c r="C10" i="7"/>
  <c r="C279" i="7" s="1"/>
  <c r="AQ9" i="7"/>
  <c r="AQ278" i="7" s="1"/>
  <c r="AP9" i="7"/>
  <c r="AP278" i="7" s="1"/>
  <c r="AO9" i="7"/>
  <c r="AO278" i="7" s="1"/>
  <c r="AN9" i="7"/>
  <c r="AN278" i="7" s="1"/>
  <c r="AM9" i="7"/>
  <c r="AM278" i="7" s="1"/>
  <c r="AL9" i="7"/>
  <c r="AL278" i="7" s="1"/>
  <c r="AK9" i="7"/>
  <c r="AK278" i="7" s="1"/>
  <c r="AJ9" i="7"/>
  <c r="AJ278" i="7" s="1"/>
  <c r="AI9" i="7"/>
  <c r="AI278" i="7" s="1"/>
  <c r="AH9" i="7"/>
  <c r="AH278" i="7" s="1"/>
  <c r="AG9" i="7"/>
  <c r="AG278" i="7" s="1"/>
  <c r="AF9" i="7"/>
  <c r="AF278" i="7" s="1"/>
  <c r="AE9" i="7"/>
  <c r="AE278" i="7" s="1"/>
  <c r="AD9" i="7"/>
  <c r="AD278" i="7" s="1"/>
  <c r="AC9" i="7"/>
  <c r="AC278" i="7" s="1"/>
  <c r="AB9" i="7"/>
  <c r="AB278" i="7" s="1"/>
  <c r="AA9" i="7"/>
  <c r="AA278" i="7" s="1"/>
  <c r="Z9" i="7"/>
  <c r="Z278" i="7" s="1"/>
  <c r="Y9" i="7"/>
  <c r="Y278" i="7" s="1"/>
  <c r="X9" i="7"/>
  <c r="X278" i="7" s="1"/>
  <c r="W9" i="7"/>
  <c r="W278" i="7" s="1"/>
  <c r="V9" i="7"/>
  <c r="V278" i="7" s="1"/>
  <c r="U9" i="7"/>
  <c r="U278" i="7" s="1"/>
  <c r="T9" i="7"/>
  <c r="T278" i="7" s="1"/>
  <c r="S9" i="7"/>
  <c r="S278" i="7" s="1"/>
  <c r="R9" i="7"/>
  <c r="R278" i="7" s="1"/>
  <c r="Q9" i="7"/>
  <c r="Q278" i="7" s="1"/>
  <c r="P9" i="7"/>
  <c r="P278" i="7" s="1"/>
  <c r="O9" i="7"/>
  <c r="O278" i="7" s="1"/>
  <c r="N9" i="7"/>
  <c r="N278" i="7" s="1"/>
  <c r="M9" i="7"/>
  <c r="M278" i="7" s="1"/>
  <c r="L9" i="7"/>
  <c r="L278" i="7" s="1"/>
  <c r="K9" i="7"/>
  <c r="K278" i="7" s="1"/>
  <c r="J9" i="7"/>
  <c r="J278" i="7" s="1"/>
  <c r="I9" i="7"/>
  <c r="I278" i="7" s="1"/>
  <c r="H9" i="7"/>
  <c r="H278" i="7" s="1"/>
  <c r="G9" i="7"/>
  <c r="G278" i="7" s="1"/>
  <c r="F9" i="7"/>
  <c r="F278" i="7" s="1"/>
  <c r="E9" i="7"/>
  <c r="E278" i="7" s="1"/>
  <c r="D9" i="7"/>
  <c r="D278" i="7" s="1"/>
  <c r="C9" i="7"/>
  <c r="C278" i="7" s="1"/>
  <c r="AQ8" i="7"/>
  <c r="AQ277" i="7" s="1"/>
  <c r="AP8" i="7"/>
  <c r="AP277" i="7" s="1"/>
  <c r="AO8" i="7"/>
  <c r="AO277" i="7" s="1"/>
  <c r="AN8" i="7"/>
  <c r="AN277" i="7" s="1"/>
  <c r="AM8" i="7"/>
  <c r="AM277" i="7" s="1"/>
  <c r="AL8" i="7"/>
  <c r="AL277" i="7" s="1"/>
  <c r="AK8" i="7"/>
  <c r="AK277" i="7" s="1"/>
  <c r="AJ8" i="7"/>
  <c r="AJ277" i="7" s="1"/>
  <c r="AI8" i="7"/>
  <c r="AI277" i="7" s="1"/>
  <c r="AH8" i="7"/>
  <c r="AH277" i="7" s="1"/>
  <c r="AG8" i="7"/>
  <c r="AG277" i="7" s="1"/>
  <c r="AF8" i="7"/>
  <c r="AF277" i="7" s="1"/>
  <c r="AE8" i="7"/>
  <c r="AE277" i="7" s="1"/>
  <c r="AD8" i="7"/>
  <c r="AD277" i="7" s="1"/>
  <c r="AC8" i="7"/>
  <c r="AC277" i="7" s="1"/>
  <c r="AB8" i="7"/>
  <c r="AB277" i="7" s="1"/>
  <c r="AA8" i="7"/>
  <c r="AA277" i="7" s="1"/>
  <c r="Z8" i="7"/>
  <c r="Z277" i="7" s="1"/>
  <c r="Y8" i="7"/>
  <c r="Y277" i="7" s="1"/>
  <c r="X8" i="7"/>
  <c r="X277" i="7" s="1"/>
  <c r="W8" i="7"/>
  <c r="W277" i="7" s="1"/>
  <c r="V8" i="7"/>
  <c r="V277" i="7" s="1"/>
  <c r="U8" i="7"/>
  <c r="U277" i="7" s="1"/>
  <c r="T8" i="7"/>
  <c r="T277" i="7" s="1"/>
  <c r="S8" i="7"/>
  <c r="S277" i="7" s="1"/>
  <c r="R8" i="7"/>
  <c r="R277" i="7" s="1"/>
  <c r="Q8" i="7"/>
  <c r="Q277" i="7" s="1"/>
  <c r="P8" i="7"/>
  <c r="P277" i="7" s="1"/>
  <c r="O8" i="7"/>
  <c r="O277" i="7" s="1"/>
  <c r="N8" i="7"/>
  <c r="N277" i="7" s="1"/>
  <c r="M8" i="7"/>
  <c r="M277" i="7" s="1"/>
  <c r="L8" i="7"/>
  <c r="L277" i="7" s="1"/>
  <c r="K8" i="7"/>
  <c r="K277" i="7" s="1"/>
  <c r="J8" i="7"/>
  <c r="J277" i="7" s="1"/>
  <c r="I8" i="7"/>
  <c r="I277" i="7" s="1"/>
  <c r="H8" i="7"/>
  <c r="H277" i="7" s="1"/>
  <c r="G8" i="7"/>
  <c r="G277" i="7" s="1"/>
  <c r="F8" i="7"/>
  <c r="F277" i="7" s="1"/>
  <c r="E8" i="7"/>
  <c r="E277" i="7" s="1"/>
  <c r="D8" i="7"/>
  <c r="D277" i="7" s="1"/>
  <c r="C8" i="7"/>
  <c r="C277" i="7" s="1"/>
  <c r="AQ7" i="7"/>
  <c r="AQ276" i="7" s="1"/>
  <c r="AP7" i="7"/>
  <c r="AP276" i="7" s="1"/>
  <c r="AO7" i="7"/>
  <c r="AO276" i="7" s="1"/>
  <c r="AN7" i="7"/>
  <c r="AN276" i="7" s="1"/>
  <c r="AM7" i="7"/>
  <c r="AM276" i="7" s="1"/>
  <c r="AL7" i="7"/>
  <c r="AL276" i="7" s="1"/>
  <c r="AK7" i="7"/>
  <c r="AK276" i="7" s="1"/>
  <c r="AJ7" i="7"/>
  <c r="AJ276" i="7" s="1"/>
  <c r="AI7" i="7"/>
  <c r="AI276" i="7" s="1"/>
  <c r="AH7" i="7"/>
  <c r="AH276" i="7" s="1"/>
  <c r="AG7" i="7"/>
  <c r="AG276" i="7" s="1"/>
  <c r="AF7" i="7"/>
  <c r="AF276" i="7" s="1"/>
  <c r="AE7" i="7"/>
  <c r="AE276" i="7" s="1"/>
  <c r="AD7" i="7"/>
  <c r="AD276" i="7" s="1"/>
  <c r="AC7" i="7"/>
  <c r="AC276" i="7" s="1"/>
  <c r="AB7" i="7"/>
  <c r="AB276" i="7" s="1"/>
  <c r="AA7" i="7"/>
  <c r="AA276" i="7" s="1"/>
  <c r="Z7" i="7"/>
  <c r="Z276" i="7" s="1"/>
  <c r="Y7" i="7"/>
  <c r="Y276" i="7" s="1"/>
  <c r="X7" i="7"/>
  <c r="X276" i="7" s="1"/>
  <c r="W7" i="7"/>
  <c r="W276" i="7" s="1"/>
  <c r="V7" i="7"/>
  <c r="V276" i="7" s="1"/>
  <c r="U7" i="7"/>
  <c r="U276" i="7" s="1"/>
  <c r="T7" i="7"/>
  <c r="T276" i="7" s="1"/>
  <c r="S7" i="7"/>
  <c r="S276" i="7" s="1"/>
  <c r="R7" i="7"/>
  <c r="R276" i="7" s="1"/>
  <c r="Q7" i="7"/>
  <c r="Q276" i="7" s="1"/>
  <c r="P7" i="7"/>
  <c r="P276" i="7" s="1"/>
  <c r="O7" i="7"/>
  <c r="O276" i="7" s="1"/>
  <c r="N7" i="7"/>
  <c r="N276" i="7" s="1"/>
  <c r="M7" i="7"/>
  <c r="M276" i="7" s="1"/>
  <c r="L7" i="7"/>
  <c r="L276" i="7" s="1"/>
  <c r="K7" i="7"/>
  <c r="K276" i="7" s="1"/>
  <c r="J7" i="7"/>
  <c r="J276" i="7" s="1"/>
  <c r="I7" i="7"/>
  <c r="I276" i="7" s="1"/>
  <c r="H7" i="7"/>
  <c r="H276" i="7" s="1"/>
  <c r="G7" i="7"/>
  <c r="G276" i="7" s="1"/>
  <c r="F7" i="7"/>
  <c r="F276" i="7" s="1"/>
  <c r="E7" i="7"/>
  <c r="E276" i="7" s="1"/>
  <c r="D7" i="7"/>
  <c r="D276" i="7" s="1"/>
  <c r="C7" i="7"/>
  <c r="C276" i="7" s="1"/>
  <c r="AQ6" i="7"/>
  <c r="AQ275" i="7" s="1"/>
  <c r="AP6" i="7"/>
  <c r="AP275" i="7" s="1"/>
  <c r="AO6" i="7"/>
  <c r="AO275" i="7" s="1"/>
  <c r="AN6" i="7"/>
  <c r="AN275" i="7" s="1"/>
  <c r="AM6" i="7"/>
  <c r="AM275" i="7" s="1"/>
  <c r="AL6" i="7"/>
  <c r="AL275" i="7" s="1"/>
  <c r="AK6" i="7"/>
  <c r="AK275" i="7" s="1"/>
  <c r="AJ6" i="7"/>
  <c r="AJ275" i="7" s="1"/>
  <c r="AI6" i="7"/>
  <c r="AI275" i="7" s="1"/>
  <c r="AH6" i="7"/>
  <c r="AH275" i="7" s="1"/>
  <c r="AG6" i="7"/>
  <c r="AG275" i="7" s="1"/>
  <c r="AF6" i="7"/>
  <c r="AF275" i="7" s="1"/>
  <c r="AE6" i="7"/>
  <c r="AE275" i="7" s="1"/>
  <c r="AD6" i="7"/>
  <c r="AD275" i="7" s="1"/>
  <c r="AC6" i="7"/>
  <c r="AC275" i="7" s="1"/>
  <c r="AB6" i="7"/>
  <c r="AB275" i="7" s="1"/>
  <c r="AA6" i="7"/>
  <c r="AA275" i="7" s="1"/>
  <c r="Z6" i="7"/>
  <c r="Z275" i="7" s="1"/>
  <c r="Y6" i="7"/>
  <c r="Y275" i="7" s="1"/>
  <c r="X6" i="7"/>
  <c r="X275" i="7" s="1"/>
  <c r="W6" i="7"/>
  <c r="W275" i="7" s="1"/>
  <c r="V6" i="7"/>
  <c r="V275" i="7" s="1"/>
  <c r="U6" i="7"/>
  <c r="U275" i="7" s="1"/>
  <c r="T6" i="7"/>
  <c r="T275" i="7" s="1"/>
  <c r="S6" i="7"/>
  <c r="S275" i="7" s="1"/>
  <c r="R6" i="7"/>
  <c r="R275" i="7" s="1"/>
  <c r="Q6" i="7"/>
  <c r="Q275" i="7" s="1"/>
  <c r="P6" i="7"/>
  <c r="P275" i="7" s="1"/>
  <c r="O6" i="7"/>
  <c r="O275" i="7" s="1"/>
  <c r="N6" i="7"/>
  <c r="N275" i="7" s="1"/>
  <c r="M6" i="7"/>
  <c r="M275" i="7" s="1"/>
  <c r="L6" i="7"/>
  <c r="L275" i="7" s="1"/>
  <c r="K6" i="7"/>
  <c r="K275" i="7" s="1"/>
  <c r="J6" i="7"/>
  <c r="J275" i="7" s="1"/>
  <c r="I6" i="7"/>
  <c r="I275" i="7" s="1"/>
  <c r="H6" i="7"/>
  <c r="H275" i="7" s="1"/>
  <c r="G6" i="7"/>
  <c r="G275" i="7" s="1"/>
  <c r="F6" i="7"/>
  <c r="F275" i="7" s="1"/>
  <c r="E6" i="7"/>
  <c r="E275" i="7" s="1"/>
  <c r="D6" i="7"/>
  <c r="D275" i="7" s="1"/>
  <c r="C6" i="7"/>
  <c r="C275" i="7" s="1"/>
  <c r="AQ5" i="7"/>
  <c r="AQ274" i="7" s="1"/>
  <c r="AP5" i="7"/>
  <c r="AP274" i="7" s="1"/>
  <c r="AO5" i="7"/>
  <c r="AO274" i="7" s="1"/>
  <c r="AN5" i="7"/>
  <c r="AN274" i="7" s="1"/>
  <c r="AM5" i="7"/>
  <c r="AM274" i="7" s="1"/>
  <c r="AL5" i="7"/>
  <c r="AL274" i="7" s="1"/>
  <c r="AK5" i="7"/>
  <c r="AK274" i="7" s="1"/>
  <c r="AJ5" i="7"/>
  <c r="AJ274" i="7" s="1"/>
  <c r="AI5" i="7"/>
  <c r="AI274" i="7" s="1"/>
  <c r="AH5" i="7"/>
  <c r="AH274" i="7" s="1"/>
  <c r="AG5" i="7"/>
  <c r="AG274" i="7" s="1"/>
  <c r="AF5" i="7"/>
  <c r="AF274" i="7" s="1"/>
  <c r="AE5" i="7"/>
  <c r="AE274" i="7" s="1"/>
  <c r="AD5" i="7"/>
  <c r="AD274" i="7" s="1"/>
  <c r="AC5" i="7"/>
  <c r="AC274" i="7" s="1"/>
  <c r="AB5" i="7"/>
  <c r="AB274" i="7" s="1"/>
  <c r="AA5" i="7"/>
  <c r="AA274" i="7" s="1"/>
  <c r="Z5" i="7"/>
  <c r="Z274" i="7" s="1"/>
  <c r="Y5" i="7"/>
  <c r="Y274" i="7" s="1"/>
  <c r="X5" i="7"/>
  <c r="X274" i="7" s="1"/>
  <c r="W5" i="7"/>
  <c r="W274" i="7" s="1"/>
  <c r="V5" i="7"/>
  <c r="V274" i="7" s="1"/>
  <c r="U5" i="7"/>
  <c r="U274" i="7" s="1"/>
  <c r="T5" i="7"/>
  <c r="T274" i="7" s="1"/>
  <c r="S5" i="7"/>
  <c r="S274" i="7" s="1"/>
  <c r="R5" i="7"/>
  <c r="R274" i="7" s="1"/>
  <c r="Q5" i="7"/>
  <c r="Q274" i="7" s="1"/>
  <c r="P5" i="7"/>
  <c r="P274" i="7" s="1"/>
  <c r="O5" i="7"/>
  <c r="O274" i="7" s="1"/>
  <c r="N5" i="7"/>
  <c r="N274" i="7" s="1"/>
  <c r="M5" i="7"/>
  <c r="M274" i="7" s="1"/>
  <c r="L5" i="7"/>
  <c r="L274" i="7" s="1"/>
  <c r="K5" i="7"/>
  <c r="K274" i="7" s="1"/>
  <c r="J5" i="7"/>
  <c r="J274" i="7" s="1"/>
  <c r="I5" i="7"/>
  <c r="I274" i="7" s="1"/>
  <c r="H5" i="7"/>
  <c r="H274" i="7" s="1"/>
  <c r="G5" i="7"/>
  <c r="G274" i="7" s="1"/>
  <c r="F5" i="7"/>
  <c r="F274" i="7" s="1"/>
  <c r="E5" i="7"/>
  <c r="E274" i="7" s="1"/>
  <c r="D5" i="7"/>
  <c r="D274" i="7" s="1"/>
  <c r="C5" i="7"/>
  <c r="AQ4" i="7"/>
  <c r="AP4" i="7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L31" i="7" s="1"/>
  <c r="K4" i="7"/>
  <c r="J4" i="7"/>
  <c r="I4" i="7"/>
  <c r="H4" i="7"/>
  <c r="G4" i="7"/>
  <c r="F4" i="7"/>
  <c r="E4" i="7"/>
  <c r="D4" i="7"/>
  <c r="D31" i="7" s="1"/>
  <c r="AB7" i="2"/>
  <c r="AA7" i="2"/>
  <c r="Z7" i="2"/>
  <c r="Y7" i="2"/>
  <c r="AB6" i="2"/>
  <c r="AA6" i="2"/>
  <c r="Z6" i="2"/>
  <c r="Y6" i="2"/>
  <c r="AB5" i="2"/>
  <c r="AA5" i="2"/>
  <c r="Z5" i="2"/>
  <c r="Y5" i="2"/>
  <c r="AB27" i="2"/>
  <c r="AA27" i="2"/>
  <c r="Z27" i="2"/>
  <c r="Y27" i="2"/>
  <c r="AB26" i="2"/>
  <c r="AA26" i="2"/>
  <c r="Z26" i="2"/>
  <c r="Y26" i="2"/>
  <c r="AB25" i="2"/>
  <c r="AA25" i="2"/>
  <c r="Z25" i="2"/>
  <c r="Y25" i="2"/>
  <c r="AB24" i="2"/>
  <c r="AA24" i="2"/>
  <c r="Z24" i="2"/>
  <c r="Y24" i="2"/>
  <c r="AB23" i="2"/>
  <c r="AA23" i="2"/>
  <c r="Z23" i="2"/>
  <c r="Y23" i="2"/>
  <c r="AB22" i="2"/>
  <c r="AA22" i="2"/>
  <c r="Z22" i="2"/>
  <c r="Y22" i="2"/>
  <c r="AB21" i="2"/>
  <c r="AA21" i="2"/>
  <c r="Z21" i="2"/>
  <c r="Y21" i="2"/>
  <c r="AB20" i="2"/>
  <c r="AA20" i="2"/>
  <c r="Z20" i="2"/>
  <c r="Y20" i="2"/>
  <c r="AB19" i="2"/>
  <c r="AA19" i="2"/>
  <c r="Z19" i="2"/>
  <c r="Y19" i="2"/>
  <c r="AB18" i="2"/>
  <c r="AA18" i="2"/>
  <c r="Z18" i="2"/>
  <c r="Y18" i="2"/>
  <c r="AB17" i="2"/>
  <c r="AA17" i="2"/>
  <c r="Z17" i="2"/>
  <c r="Y17" i="2"/>
  <c r="AB16" i="2"/>
  <c r="AA16" i="2"/>
  <c r="Z16" i="2"/>
  <c r="Y16" i="2"/>
  <c r="AB15" i="2"/>
  <c r="AA15" i="2"/>
  <c r="Z15" i="2"/>
  <c r="Y15" i="2"/>
  <c r="AB14" i="2"/>
  <c r="AA14" i="2"/>
  <c r="Z14" i="2"/>
  <c r="Y14" i="2"/>
  <c r="AB13" i="2"/>
  <c r="AA13" i="2"/>
  <c r="Z13" i="2"/>
  <c r="Y13" i="2"/>
  <c r="AB12" i="2"/>
  <c r="AA12" i="2"/>
  <c r="Z12" i="2"/>
  <c r="Y12" i="2"/>
  <c r="AB11" i="2"/>
  <c r="AA11" i="2"/>
  <c r="Z11" i="2"/>
  <c r="Y11" i="2"/>
  <c r="AB10" i="2"/>
  <c r="AA10" i="2"/>
  <c r="Z10" i="2"/>
  <c r="Y10" i="2"/>
  <c r="AB9" i="2"/>
  <c r="AA9" i="2"/>
  <c r="Z9" i="2"/>
  <c r="Y9" i="2"/>
  <c r="AB8" i="2"/>
  <c r="AA8" i="2"/>
  <c r="Z8" i="2"/>
  <c r="Y8" i="2"/>
  <c r="AB30" i="2"/>
  <c r="AA30" i="2"/>
  <c r="Z30" i="2"/>
  <c r="Y30" i="2"/>
  <c r="AB29" i="2"/>
  <c r="AA29" i="2"/>
  <c r="Z29" i="2"/>
  <c r="Y29" i="2"/>
  <c r="AB28" i="2"/>
  <c r="AA28" i="2"/>
  <c r="Z28" i="2"/>
  <c r="Y28" i="2"/>
  <c r="N1096" i="2"/>
  <c r="M1096" i="2"/>
  <c r="L1096" i="2"/>
  <c r="K1096" i="2"/>
  <c r="N1095" i="2"/>
  <c r="M1095" i="2"/>
  <c r="L1095" i="2"/>
  <c r="K1095" i="2"/>
  <c r="N1094" i="2"/>
  <c r="M1094" i="2"/>
  <c r="L1094" i="2"/>
  <c r="K1094" i="2"/>
  <c r="N1093" i="2"/>
  <c r="M1093" i="2"/>
  <c r="L1093" i="2"/>
  <c r="K1093" i="2"/>
  <c r="N1092" i="2"/>
  <c r="M1092" i="2"/>
  <c r="L1092" i="2"/>
  <c r="K1092" i="2"/>
  <c r="N1091" i="2"/>
  <c r="M1091" i="2"/>
  <c r="L1091" i="2"/>
  <c r="K1091" i="2"/>
  <c r="N1090" i="2"/>
  <c r="M1090" i="2"/>
  <c r="L1090" i="2"/>
  <c r="K1090" i="2"/>
  <c r="N1089" i="2"/>
  <c r="M1089" i="2"/>
  <c r="L1089" i="2"/>
  <c r="K1089" i="2"/>
  <c r="N1088" i="2"/>
  <c r="M1088" i="2"/>
  <c r="L1088" i="2"/>
  <c r="K1088" i="2"/>
  <c r="N1087" i="2"/>
  <c r="M1087" i="2"/>
  <c r="L1087" i="2"/>
  <c r="K1087" i="2"/>
  <c r="N1086" i="2"/>
  <c r="M1086" i="2"/>
  <c r="L1086" i="2"/>
  <c r="K1086" i="2"/>
  <c r="N1085" i="2"/>
  <c r="M1085" i="2"/>
  <c r="L1085" i="2"/>
  <c r="K1085" i="2"/>
  <c r="N1084" i="2"/>
  <c r="M1084" i="2"/>
  <c r="L1084" i="2"/>
  <c r="K1084" i="2"/>
  <c r="N1083" i="2"/>
  <c r="M1083" i="2"/>
  <c r="L1083" i="2"/>
  <c r="K1083" i="2"/>
  <c r="N1082" i="2"/>
  <c r="M1082" i="2"/>
  <c r="L1082" i="2"/>
  <c r="K1082" i="2"/>
  <c r="N1081" i="2"/>
  <c r="M1081" i="2"/>
  <c r="L1081" i="2"/>
  <c r="K1081" i="2"/>
  <c r="N1080" i="2"/>
  <c r="M1080" i="2"/>
  <c r="L1080" i="2"/>
  <c r="K1080" i="2"/>
  <c r="N1079" i="2"/>
  <c r="M1079" i="2"/>
  <c r="L1079" i="2"/>
  <c r="K1079" i="2"/>
  <c r="N1078" i="2"/>
  <c r="M1078" i="2"/>
  <c r="L1078" i="2"/>
  <c r="K1078" i="2"/>
  <c r="N1077" i="2"/>
  <c r="M1077" i="2"/>
  <c r="L1077" i="2"/>
  <c r="K1077" i="2"/>
  <c r="N1076" i="2"/>
  <c r="M1076" i="2"/>
  <c r="L1076" i="2"/>
  <c r="K1076" i="2"/>
  <c r="N1075" i="2"/>
  <c r="M1075" i="2"/>
  <c r="L1075" i="2"/>
  <c r="K1075" i="2"/>
  <c r="N1074" i="2"/>
  <c r="M1074" i="2"/>
  <c r="L1074" i="2"/>
  <c r="K1074" i="2"/>
  <c r="N1073" i="2"/>
  <c r="M1073" i="2"/>
  <c r="L1073" i="2"/>
  <c r="K1073" i="2"/>
  <c r="N1072" i="2"/>
  <c r="M1072" i="2"/>
  <c r="L1072" i="2"/>
  <c r="K1072" i="2"/>
  <c r="N1071" i="2"/>
  <c r="M1071" i="2"/>
  <c r="L1071" i="2"/>
  <c r="K1071" i="2"/>
  <c r="N1070" i="2"/>
  <c r="M1070" i="2"/>
  <c r="L1070" i="2"/>
  <c r="K1070" i="2"/>
  <c r="N1069" i="2"/>
  <c r="M1069" i="2"/>
  <c r="L1069" i="2"/>
  <c r="K1069" i="2"/>
  <c r="N1068" i="2"/>
  <c r="M1068" i="2"/>
  <c r="L1068" i="2"/>
  <c r="K1068" i="2"/>
  <c r="N1067" i="2"/>
  <c r="M1067" i="2"/>
  <c r="L1067" i="2"/>
  <c r="K1067" i="2"/>
  <c r="N1066" i="2"/>
  <c r="M1066" i="2"/>
  <c r="L1066" i="2"/>
  <c r="K1066" i="2"/>
  <c r="N1065" i="2"/>
  <c r="M1065" i="2"/>
  <c r="L1065" i="2"/>
  <c r="K1065" i="2"/>
  <c r="N1064" i="2"/>
  <c r="M1064" i="2"/>
  <c r="L1064" i="2"/>
  <c r="K1064" i="2"/>
  <c r="N1063" i="2"/>
  <c r="M1063" i="2"/>
  <c r="L1063" i="2"/>
  <c r="K1063" i="2"/>
  <c r="N1062" i="2"/>
  <c r="M1062" i="2"/>
  <c r="L1062" i="2"/>
  <c r="K1062" i="2"/>
  <c r="N1061" i="2"/>
  <c r="M1061" i="2"/>
  <c r="L1061" i="2"/>
  <c r="K1061" i="2"/>
  <c r="N1060" i="2"/>
  <c r="M1060" i="2"/>
  <c r="L1060" i="2"/>
  <c r="K1060" i="2"/>
  <c r="N1059" i="2"/>
  <c r="M1059" i="2"/>
  <c r="L1059" i="2"/>
  <c r="K1059" i="2"/>
  <c r="N1058" i="2"/>
  <c r="M1058" i="2"/>
  <c r="L1058" i="2"/>
  <c r="K1058" i="2"/>
  <c r="N1057" i="2"/>
  <c r="M1057" i="2"/>
  <c r="L1057" i="2"/>
  <c r="K1057" i="2"/>
  <c r="N1056" i="2"/>
  <c r="M1056" i="2"/>
  <c r="L1056" i="2"/>
  <c r="K1056" i="2"/>
  <c r="N1054" i="2"/>
  <c r="M1054" i="2"/>
  <c r="L1054" i="2"/>
  <c r="K1054" i="2"/>
  <c r="N1053" i="2"/>
  <c r="M1053" i="2"/>
  <c r="L1053" i="2"/>
  <c r="K1053" i="2"/>
  <c r="N1052" i="2"/>
  <c r="M1052" i="2"/>
  <c r="L1052" i="2"/>
  <c r="K1052" i="2"/>
  <c r="N1051" i="2"/>
  <c r="M1051" i="2"/>
  <c r="L1051" i="2"/>
  <c r="K1051" i="2"/>
  <c r="N1050" i="2"/>
  <c r="M1050" i="2"/>
  <c r="L1050" i="2"/>
  <c r="K1050" i="2"/>
  <c r="N1049" i="2"/>
  <c r="M1049" i="2"/>
  <c r="L1049" i="2"/>
  <c r="K1049" i="2"/>
  <c r="N1048" i="2"/>
  <c r="M1048" i="2"/>
  <c r="L1048" i="2"/>
  <c r="K1048" i="2"/>
  <c r="N1047" i="2"/>
  <c r="M1047" i="2"/>
  <c r="L1047" i="2"/>
  <c r="K1047" i="2"/>
  <c r="N1046" i="2"/>
  <c r="M1046" i="2"/>
  <c r="L1046" i="2"/>
  <c r="K1046" i="2"/>
  <c r="N1045" i="2"/>
  <c r="M1045" i="2"/>
  <c r="L1045" i="2"/>
  <c r="K1045" i="2"/>
  <c r="N1044" i="2"/>
  <c r="M1044" i="2"/>
  <c r="L1044" i="2"/>
  <c r="K1044" i="2"/>
  <c r="N1043" i="2"/>
  <c r="M1043" i="2"/>
  <c r="L1043" i="2"/>
  <c r="K1043" i="2"/>
  <c r="N1042" i="2"/>
  <c r="M1042" i="2"/>
  <c r="L1042" i="2"/>
  <c r="K1042" i="2"/>
  <c r="N1041" i="2"/>
  <c r="M1041" i="2"/>
  <c r="L1041" i="2"/>
  <c r="K1041" i="2"/>
  <c r="N1040" i="2"/>
  <c r="M1040" i="2"/>
  <c r="L1040" i="2"/>
  <c r="K1040" i="2"/>
  <c r="N1039" i="2"/>
  <c r="M1039" i="2"/>
  <c r="L1039" i="2"/>
  <c r="K1039" i="2"/>
  <c r="N1038" i="2"/>
  <c r="M1038" i="2"/>
  <c r="L1038" i="2"/>
  <c r="K1038" i="2"/>
  <c r="N1037" i="2"/>
  <c r="M1037" i="2"/>
  <c r="L1037" i="2"/>
  <c r="K1037" i="2"/>
  <c r="N1036" i="2"/>
  <c r="M1036" i="2"/>
  <c r="L1036" i="2"/>
  <c r="K1036" i="2"/>
  <c r="N1035" i="2"/>
  <c r="M1035" i="2"/>
  <c r="L1035" i="2"/>
  <c r="K1035" i="2"/>
  <c r="N1034" i="2"/>
  <c r="M1034" i="2"/>
  <c r="L1034" i="2"/>
  <c r="K1034" i="2"/>
  <c r="N1033" i="2"/>
  <c r="M1033" i="2"/>
  <c r="L1033" i="2"/>
  <c r="K1033" i="2"/>
  <c r="N1032" i="2"/>
  <c r="M1032" i="2"/>
  <c r="L1032" i="2"/>
  <c r="K1032" i="2"/>
  <c r="N1031" i="2"/>
  <c r="M1031" i="2"/>
  <c r="L1031" i="2"/>
  <c r="K1031" i="2"/>
  <c r="N1030" i="2"/>
  <c r="M1030" i="2"/>
  <c r="L1030" i="2"/>
  <c r="K1030" i="2"/>
  <c r="N1029" i="2"/>
  <c r="M1029" i="2"/>
  <c r="L1029" i="2"/>
  <c r="K1029" i="2"/>
  <c r="N1028" i="2"/>
  <c r="M1028" i="2"/>
  <c r="L1028" i="2"/>
  <c r="K1028" i="2"/>
  <c r="N1027" i="2"/>
  <c r="M1027" i="2"/>
  <c r="L1027" i="2"/>
  <c r="K1027" i="2"/>
  <c r="N1026" i="2"/>
  <c r="M1026" i="2"/>
  <c r="L1026" i="2"/>
  <c r="K1026" i="2"/>
  <c r="N1025" i="2"/>
  <c r="M1025" i="2"/>
  <c r="L1025" i="2"/>
  <c r="K1025" i="2"/>
  <c r="N1024" i="2"/>
  <c r="M1024" i="2"/>
  <c r="L1024" i="2"/>
  <c r="K1024" i="2"/>
  <c r="N1023" i="2"/>
  <c r="M1023" i="2"/>
  <c r="L1023" i="2"/>
  <c r="K1023" i="2"/>
  <c r="N1022" i="2"/>
  <c r="M1022" i="2"/>
  <c r="L1022" i="2"/>
  <c r="K1022" i="2"/>
  <c r="N1021" i="2"/>
  <c r="M1021" i="2"/>
  <c r="L1021" i="2"/>
  <c r="K1021" i="2"/>
  <c r="N1020" i="2"/>
  <c r="M1020" i="2"/>
  <c r="L1020" i="2"/>
  <c r="K1020" i="2"/>
  <c r="N1019" i="2"/>
  <c r="M1019" i="2"/>
  <c r="L1019" i="2"/>
  <c r="K1019" i="2"/>
  <c r="N1018" i="2"/>
  <c r="M1018" i="2"/>
  <c r="L1018" i="2"/>
  <c r="K1018" i="2"/>
  <c r="N1017" i="2"/>
  <c r="M1017" i="2"/>
  <c r="L1017" i="2"/>
  <c r="K1017" i="2"/>
  <c r="N1016" i="2"/>
  <c r="M1016" i="2"/>
  <c r="L1016" i="2"/>
  <c r="K1016" i="2"/>
  <c r="N1015" i="2"/>
  <c r="M1015" i="2"/>
  <c r="L1015" i="2"/>
  <c r="K1015" i="2"/>
  <c r="N1014" i="2"/>
  <c r="M1014" i="2"/>
  <c r="L1014" i="2"/>
  <c r="K1014" i="2"/>
  <c r="N1012" i="2"/>
  <c r="M1012" i="2"/>
  <c r="L1012" i="2"/>
  <c r="K1012" i="2"/>
  <c r="N1011" i="2"/>
  <c r="M1011" i="2"/>
  <c r="L1011" i="2"/>
  <c r="K1011" i="2"/>
  <c r="N1010" i="2"/>
  <c r="M1010" i="2"/>
  <c r="L1010" i="2"/>
  <c r="K1010" i="2"/>
  <c r="N1009" i="2"/>
  <c r="M1009" i="2"/>
  <c r="L1009" i="2"/>
  <c r="K1009" i="2"/>
  <c r="N1008" i="2"/>
  <c r="M1008" i="2"/>
  <c r="L1008" i="2"/>
  <c r="K1008" i="2"/>
  <c r="N1007" i="2"/>
  <c r="M1007" i="2"/>
  <c r="L1007" i="2"/>
  <c r="K1007" i="2"/>
  <c r="N1006" i="2"/>
  <c r="M1006" i="2"/>
  <c r="L1006" i="2"/>
  <c r="K1006" i="2"/>
  <c r="N1005" i="2"/>
  <c r="M1005" i="2"/>
  <c r="L1005" i="2"/>
  <c r="K1005" i="2"/>
  <c r="N1004" i="2"/>
  <c r="M1004" i="2"/>
  <c r="L1004" i="2"/>
  <c r="K1004" i="2"/>
  <c r="N1003" i="2"/>
  <c r="M1003" i="2"/>
  <c r="L1003" i="2"/>
  <c r="K1003" i="2"/>
  <c r="N1002" i="2"/>
  <c r="M1002" i="2"/>
  <c r="L1002" i="2"/>
  <c r="K1002" i="2"/>
  <c r="N1001" i="2"/>
  <c r="M1001" i="2"/>
  <c r="L1001" i="2"/>
  <c r="K1001" i="2"/>
  <c r="N1000" i="2"/>
  <c r="M1000" i="2"/>
  <c r="L1000" i="2"/>
  <c r="K1000" i="2"/>
  <c r="N999" i="2"/>
  <c r="M999" i="2"/>
  <c r="L999" i="2"/>
  <c r="K999" i="2"/>
  <c r="N998" i="2"/>
  <c r="M998" i="2"/>
  <c r="L998" i="2"/>
  <c r="K998" i="2"/>
  <c r="N997" i="2"/>
  <c r="M997" i="2"/>
  <c r="L997" i="2"/>
  <c r="K997" i="2"/>
  <c r="N996" i="2"/>
  <c r="M996" i="2"/>
  <c r="L996" i="2"/>
  <c r="K996" i="2"/>
  <c r="N995" i="2"/>
  <c r="M995" i="2"/>
  <c r="L995" i="2"/>
  <c r="K995" i="2"/>
  <c r="N994" i="2"/>
  <c r="M994" i="2"/>
  <c r="L994" i="2"/>
  <c r="K994" i="2"/>
  <c r="N993" i="2"/>
  <c r="M993" i="2"/>
  <c r="L993" i="2"/>
  <c r="K993" i="2"/>
  <c r="N992" i="2"/>
  <c r="M992" i="2"/>
  <c r="L992" i="2"/>
  <c r="K992" i="2"/>
  <c r="N991" i="2"/>
  <c r="M991" i="2"/>
  <c r="L991" i="2"/>
  <c r="K991" i="2"/>
  <c r="N990" i="2"/>
  <c r="M990" i="2"/>
  <c r="L990" i="2"/>
  <c r="K990" i="2"/>
  <c r="N989" i="2"/>
  <c r="M989" i="2"/>
  <c r="L989" i="2"/>
  <c r="K989" i="2"/>
  <c r="N988" i="2"/>
  <c r="M988" i="2"/>
  <c r="L988" i="2"/>
  <c r="K988" i="2"/>
  <c r="N987" i="2"/>
  <c r="M987" i="2"/>
  <c r="L987" i="2"/>
  <c r="K987" i="2"/>
  <c r="N986" i="2"/>
  <c r="M986" i="2"/>
  <c r="L986" i="2"/>
  <c r="K986" i="2"/>
  <c r="N985" i="2"/>
  <c r="M985" i="2"/>
  <c r="L985" i="2"/>
  <c r="K985" i="2"/>
  <c r="N984" i="2"/>
  <c r="M984" i="2"/>
  <c r="L984" i="2"/>
  <c r="K984" i="2"/>
  <c r="N983" i="2"/>
  <c r="M983" i="2"/>
  <c r="L983" i="2"/>
  <c r="K983" i="2"/>
  <c r="N982" i="2"/>
  <c r="M982" i="2"/>
  <c r="L982" i="2"/>
  <c r="K982" i="2"/>
  <c r="N981" i="2"/>
  <c r="M981" i="2"/>
  <c r="L981" i="2"/>
  <c r="K981" i="2"/>
  <c r="N980" i="2"/>
  <c r="M980" i="2"/>
  <c r="L980" i="2"/>
  <c r="K980" i="2"/>
  <c r="N979" i="2"/>
  <c r="M979" i="2"/>
  <c r="L979" i="2"/>
  <c r="K979" i="2"/>
  <c r="N978" i="2"/>
  <c r="M978" i="2"/>
  <c r="L978" i="2"/>
  <c r="K978" i="2"/>
  <c r="N977" i="2"/>
  <c r="M977" i="2"/>
  <c r="L977" i="2"/>
  <c r="K977" i="2"/>
  <c r="N976" i="2"/>
  <c r="M976" i="2"/>
  <c r="L976" i="2"/>
  <c r="K976" i="2"/>
  <c r="N975" i="2"/>
  <c r="M975" i="2"/>
  <c r="L975" i="2"/>
  <c r="K975" i="2"/>
  <c r="N974" i="2"/>
  <c r="M974" i="2"/>
  <c r="L974" i="2"/>
  <c r="K974" i="2"/>
  <c r="N973" i="2"/>
  <c r="M973" i="2"/>
  <c r="L973" i="2"/>
  <c r="K973" i="2"/>
  <c r="N972" i="2"/>
  <c r="M972" i="2"/>
  <c r="L972" i="2"/>
  <c r="K972" i="2"/>
  <c r="N970" i="2"/>
  <c r="M970" i="2"/>
  <c r="L970" i="2"/>
  <c r="K970" i="2"/>
  <c r="N969" i="2"/>
  <c r="M969" i="2"/>
  <c r="L969" i="2"/>
  <c r="K969" i="2"/>
  <c r="N968" i="2"/>
  <c r="M968" i="2"/>
  <c r="L968" i="2"/>
  <c r="K968" i="2"/>
  <c r="N967" i="2"/>
  <c r="M967" i="2"/>
  <c r="L967" i="2"/>
  <c r="K967" i="2"/>
  <c r="N966" i="2"/>
  <c r="M966" i="2"/>
  <c r="L966" i="2"/>
  <c r="K966" i="2"/>
  <c r="N965" i="2"/>
  <c r="M965" i="2"/>
  <c r="L965" i="2"/>
  <c r="K965" i="2"/>
  <c r="N964" i="2"/>
  <c r="M964" i="2"/>
  <c r="L964" i="2"/>
  <c r="K964" i="2"/>
  <c r="N963" i="2"/>
  <c r="M963" i="2"/>
  <c r="L963" i="2"/>
  <c r="K963" i="2"/>
  <c r="N962" i="2"/>
  <c r="M962" i="2"/>
  <c r="L962" i="2"/>
  <c r="K962" i="2"/>
  <c r="N961" i="2"/>
  <c r="M961" i="2"/>
  <c r="L961" i="2"/>
  <c r="K961" i="2"/>
  <c r="N960" i="2"/>
  <c r="M960" i="2"/>
  <c r="L960" i="2"/>
  <c r="K960" i="2"/>
  <c r="N959" i="2"/>
  <c r="M959" i="2"/>
  <c r="L959" i="2"/>
  <c r="K959" i="2"/>
  <c r="N958" i="2"/>
  <c r="M958" i="2"/>
  <c r="L958" i="2"/>
  <c r="K958" i="2"/>
  <c r="N957" i="2"/>
  <c r="M957" i="2"/>
  <c r="L957" i="2"/>
  <c r="K957" i="2"/>
  <c r="N956" i="2"/>
  <c r="M956" i="2"/>
  <c r="L956" i="2"/>
  <c r="K956" i="2"/>
  <c r="N955" i="2"/>
  <c r="M955" i="2"/>
  <c r="L955" i="2"/>
  <c r="K955" i="2"/>
  <c r="N954" i="2"/>
  <c r="M954" i="2"/>
  <c r="L954" i="2"/>
  <c r="K954" i="2"/>
  <c r="N953" i="2"/>
  <c r="M953" i="2"/>
  <c r="L953" i="2"/>
  <c r="K953" i="2"/>
  <c r="N952" i="2"/>
  <c r="M952" i="2"/>
  <c r="L952" i="2"/>
  <c r="K952" i="2"/>
  <c r="N951" i="2"/>
  <c r="M951" i="2"/>
  <c r="L951" i="2"/>
  <c r="K951" i="2"/>
  <c r="N950" i="2"/>
  <c r="M950" i="2"/>
  <c r="L950" i="2"/>
  <c r="K950" i="2"/>
  <c r="N949" i="2"/>
  <c r="M949" i="2"/>
  <c r="L949" i="2"/>
  <c r="K949" i="2"/>
  <c r="N948" i="2"/>
  <c r="M948" i="2"/>
  <c r="L948" i="2"/>
  <c r="K948" i="2"/>
  <c r="N947" i="2"/>
  <c r="M947" i="2"/>
  <c r="L947" i="2"/>
  <c r="K947" i="2"/>
  <c r="N946" i="2"/>
  <c r="M946" i="2"/>
  <c r="L946" i="2"/>
  <c r="K946" i="2"/>
  <c r="N945" i="2"/>
  <c r="M945" i="2"/>
  <c r="L945" i="2"/>
  <c r="K945" i="2"/>
  <c r="N944" i="2"/>
  <c r="M944" i="2"/>
  <c r="L944" i="2"/>
  <c r="K944" i="2"/>
  <c r="N943" i="2"/>
  <c r="M943" i="2"/>
  <c r="L943" i="2"/>
  <c r="K943" i="2"/>
  <c r="N942" i="2"/>
  <c r="M942" i="2"/>
  <c r="L942" i="2"/>
  <c r="K942" i="2"/>
  <c r="N941" i="2"/>
  <c r="M941" i="2"/>
  <c r="L941" i="2"/>
  <c r="K941" i="2"/>
  <c r="N940" i="2"/>
  <c r="M940" i="2"/>
  <c r="L940" i="2"/>
  <c r="K940" i="2"/>
  <c r="N939" i="2"/>
  <c r="M939" i="2"/>
  <c r="L939" i="2"/>
  <c r="K939" i="2"/>
  <c r="N938" i="2"/>
  <c r="M938" i="2"/>
  <c r="L938" i="2"/>
  <c r="K938" i="2"/>
  <c r="N937" i="2"/>
  <c r="M937" i="2"/>
  <c r="L937" i="2"/>
  <c r="K937" i="2"/>
  <c r="N936" i="2"/>
  <c r="M936" i="2"/>
  <c r="L936" i="2"/>
  <c r="K936" i="2"/>
  <c r="N935" i="2"/>
  <c r="M935" i="2"/>
  <c r="L935" i="2"/>
  <c r="K935" i="2"/>
  <c r="N934" i="2"/>
  <c r="M934" i="2"/>
  <c r="L934" i="2"/>
  <c r="K934" i="2"/>
  <c r="N933" i="2"/>
  <c r="M933" i="2"/>
  <c r="L933" i="2"/>
  <c r="K933" i="2"/>
  <c r="N932" i="2"/>
  <c r="M932" i="2"/>
  <c r="L932" i="2"/>
  <c r="K932" i="2"/>
  <c r="N931" i="2"/>
  <c r="M931" i="2"/>
  <c r="L931" i="2"/>
  <c r="K931" i="2"/>
  <c r="N930" i="2"/>
  <c r="M930" i="2"/>
  <c r="L930" i="2"/>
  <c r="K930" i="2"/>
  <c r="N928" i="2"/>
  <c r="M928" i="2"/>
  <c r="L928" i="2"/>
  <c r="K928" i="2"/>
  <c r="N927" i="2"/>
  <c r="M927" i="2"/>
  <c r="L927" i="2"/>
  <c r="K927" i="2"/>
  <c r="N926" i="2"/>
  <c r="M926" i="2"/>
  <c r="L926" i="2"/>
  <c r="K926" i="2"/>
  <c r="N925" i="2"/>
  <c r="M925" i="2"/>
  <c r="L925" i="2"/>
  <c r="K925" i="2"/>
  <c r="N924" i="2"/>
  <c r="M924" i="2"/>
  <c r="L924" i="2"/>
  <c r="K924" i="2"/>
  <c r="N923" i="2"/>
  <c r="M923" i="2"/>
  <c r="L923" i="2"/>
  <c r="K923" i="2"/>
  <c r="N922" i="2"/>
  <c r="M922" i="2"/>
  <c r="L922" i="2"/>
  <c r="K922" i="2"/>
  <c r="N921" i="2"/>
  <c r="M921" i="2"/>
  <c r="L921" i="2"/>
  <c r="K921" i="2"/>
  <c r="N920" i="2"/>
  <c r="M920" i="2"/>
  <c r="L920" i="2"/>
  <c r="K920" i="2"/>
  <c r="N919" i="2"/>
  <c r="M919" i="2"/>
  <c r="L919" i="2"/>
  <c r="K919" i="2"/>
  <c r="N918" i="2"/>
  <c r="M918" i="2"/>
  <c r="L918" i="2"/>
  <c r="K918" i="2"/>
  <c r="N917" i="2"/>
  <c r="M917" i="2"/>
  <c r="L917" i="2"/>
  <c r="K917" i="2"/>
  <c r="N916" i="2"/>
  <c r="M916" i="2"/>
  <c r="L916" i="2"/>
  <c r="K916" i="2"/>
  <c r="N915" i="2"/>
  <c r="M915" i="2"/>
  <c r="L915" i="2"/>
  <c r="K915" i="2"/>
  <c r="N914" i="2"/>
  <c r="M914" i="2"/>
  <c r="L914" i="2"/>
  <c r="K914" i="2"/>
  <c r="N913" i="2"/>
  <c r="M913" i="2"/>
  <c r="L913" i="2"/>
  <c r="K913" i="2"/>
  <c r="N912" i="2"/>
  <c r="M912" i="2"/>
  <c r="L912" i="2"/>
  <c r="K912" i="2"/>
  <c r="N911" i="2"/>
  <c r="M911" i="2"/>
  <c r="L911" i="2"/>
  <c r="K911" i="2"/>
  <c r="N910" i="2"/>
  <c r="M910" i="2"/>
  <c r="L910" i="2"/>
  <c r="K910" i="2"/>
  <c r="N909" i="2"/>
  <c r="M909" i="2"/>
  <c r="L909" i="2"/>
  <c r="K909" i="2"/>
  <c r="N908" i="2"/>
  <c r="M908" i="2"/>
  <c r="L908" i="2"/>
  <c r="K908" i="2"/>
  <c r="N907" i="2"/>
  <c r="M907" i="2"/>
  <c r="L907" i="2"/>
  <c r="K907" i="2"/>
  <c r="N906" i="2"/>
  <c r="M906" i="2"/>
  <c r="L906" i="2"/>
  <c r="K906" i="2"/>
  <c r="N905" i="2"/>
  <c r="M905" i="2"/>
  <c r="L905" i="2"/>
  <c r="K905" i="2"/>
  <c r="N904" i="2"/>
  <c r="M904" i="2"/>
  <c r="L904" i="2"/>
  <c r="K904" i="2"/>
  <c r="N903" i="2"/>
  <c r="M903" i="2"/>
  <c r="L903" i="2"/>
  <c r="K903" i="2"/>
  <c r="N902" i="2"/>
  <c r="M902" i="2"/>
  <c r="L902" i="2"/>
  <c r="K902" i="2"/>
  <c r="N901" i="2"/>
  <c r="M901" i="2"/>
  <c r="L901" i="2"/>
  <c r="K901" i="2"/>
  <c r="N900" i="2"/>
  <c r="M900" i="2"/>
  <c r="L900" i="2"/>
  <c r="K900" i="2"/>
  <c r="N899" i="2"/>
  <c r="M899" i="2"/>
  <c r="L899" i="2"/>
  <c r="K899" i="2"/>
  <c r="N898" i="2"/>
  <c r="M898" i="2"/>
  <c r="L898" i="2"/>
  <c r="K898" i="2"/>
  <c r="N897" i="2"/>
  <c r="M897" i="2"/>
  <c r="L897" i="2"/>
  <c r="K897" i="2"/>
  <c r="N896" i="2"/>
  <c r="M896" i="2"/>
  <c r="L896" i="2"/>
  <c r="K896" i="2"/>
  <c r="N895" i="2"/>
  <c r="M895" i="2"/>
  <c r="L895" i="2"/>
  <c r="K895" i="2"/>
  <c r="N894" i="2"/>
  <c r="M894" i="2"/>
  <c r="L894" i="2"/>
  <c r="K894" i="2"/>
  <c r="N893" i="2"/>
  <c r="M893" i="2"/>
  <c r="L893" i="2"/>
  <c r="K893" i="2"/>
  <c r="N892" i="2"/>
  <c r="M892" i="2"/>
  <c r="L892" i="2"/>
  <c r="K892" i="2"/>
  <c r="N891" i="2"/>
  <c r="M891" i="2"/>
  <c r="L891" i="2"/>
  <c r="K891" i="2"/>
  <c r="N890" i="2"/>
  <c r="M890" i="2"/>
  <c r="L890" i="2"/>
  <c r="K890" i="2"/>
  <c r="N889" i="2"/>
  <c r="M889" i="2"/>
  <c r="L889" i="2"/>
  <c r="K889" i="2"/>
  <c r="N888" i="2"/>
  <c r="M888" i="2"/>
  <c r="L888" i="2"/>
  <c r="K888" i="2"/>
  <c r="N886" i="2"/>
  <c r="M886" i="2"/>
  <c r="L886" i="2"/>
  <c r="K886" i="2"/>
  <c r="N885" i="2"/>
  <c r="M885" i="2"/>
  <c r="L885" i="2"/>
  <c r="K885" i="2"/>
  <c r="N884" i="2"/>
  <c r="M884" i="2"/>
  <c r="L884" i="2"/>
  <c r="K884" i="2"/>
  <c r="N883" i="2"/>
  <c r="M883" i="2"/>
  <c r="L883" i="2"/>
  <c r="K883" i="2"/>
  <c r="N882" i="2"/>
  <c r="M882" i="2"/>
  <c r="L882" i="2"/>
  <c r="K882" i="2"/>
  <c r="N881" i="2"/>
  <c r="M881" i="2"/>
  <c r="L881" i="2"/>
  <c r="K881" i="2"/>
  <c r="N880" i="2"/>
  <c r="M880" i="2"/>
  <c r="L880" i="2"/>
  <c r="K880" i="2"/>
  <c r="N879" i="2"/>
  <c r="M879" i="2"/>
  <c r="L879" i="2"/>
  <c r="K879" i="2"/>
  <c r="N878" i="2"/>
  <c r="M878" i="2"/>
  <c r="L878" i="2"/>
  <c r="K878" i="2"/>
  <c r="N877" i="2"/>
  <c r="M877" i="2"/>
  <c r="L877" i="2"/>
  <c r="K877" i="2"/>
  <c r="N876" i="2"/>
  <c r="M876" i="2"/>
  <c r="L876" i="2"/>
  <c r="K876" i="2"/>
  <c r="N875" i="2"/>
  <c r="M875" i="2"/>
  <c r="L875" i="2"/>
  <c r="K875" i="2"/>
  <c r="N874" i="2"/>
  <c r="M874" i="2"/>
  <c r="L874" i="2"/>
  <c r="K874" i="2"/>
  <c r="N873" i="2"/>
  <c r="M873" i="2"/>
  <c r="L873" i="2"/>
  <c r="K873" i="2"/>
  <c r="N872" i="2"/>
  <c r="M872" i="2"/>
  <c r="L872" i="2"/>
  <c r="K872" i="2"/>
  <c r="N871" i="2"/>
  <c r="M871" i="2"/>
  <c r="L871" i="2"/>
  <c r="K871" i="2"/>
  <c r="N870" i="2"/>
  <c r="M870" i="2"/>
  <c r="L870" i="2"/>
  <c r="K870" i="2"/>
  <c r="N869" i="2"/>
  <c r="M869" i="2"/>
  <c r="L869" i="2"/>
  <c r="K869" i="2"/>
  <c r="N868" i="2"/>
  <c r="M868" i="2"/>
  <c r="L868" i="2"/>
  <c r="K868" i="2"/>
  <c r="N867" i="2"/>
  <c r="M867" i="2"/>
  <c r="L867" i="2"/>
  <c r="K867" i="2"/>
  <c r="N866" i="2"/>
  <c r="M866" i="2"/>
  <c r="L866" i="2"/>
  <c r="K866" i="2"/>
  <c r="N865" i="2"/>
  <c r="M865" i="2"/>
  <c r="L865" i="2"/>
  <c r="K865" i="2"/>
  <c r="N864" i="2"/>
  <c r="M864" i="2"/>
  <c r="L864" i="2"/>
  <c r="K864" i="2"/>
  <c r="N863" i="2"/>
  <c r="M863" i="2"/>
  <c r="L863" i="2"/>
  <c r="K863" i="2"/>
  <c r="N862" i="2"/>
  <c r="M862" i="2"/>
  <c r="L862" i="2"/>
  <c r="K862" i="2"/>
  <c r="N861" i="2"/>
  <c r="M861" i="2"/>
  <c r="L861" i="2"/>
  <c r="K861" i="2"/>
  <c r="N860" i="2"/>
  <c r="M860" i="2"/>
  <c r="L860" i="2"/>
  <c r="K860" i="2"/>
  <c r="N859" i="2"/>
  <c r="M859" i="2"/>
  <c r="L859" i="2"/>
  <c r="K859" i="2"/>
  <c r="N858" i="2"/>
  <c r="M858" i="2"/>
  <c r="L858" i="2"/>
  <c r="K858" i="2"/>
  <c r="N857" i="2"/>
  <c r="M857" i="2"/>
  <c r="L857" i="2"/>
  <c r="K857" i="2"/>
  <c r="N856" i="2"/>
  <c r="M856" i="2"/>
  <c r="L856" i="2"/>
  <c r="K856" i="2"/>
  <c r="N855" i="2"/>
  <c r="M855" i="2"/>
  <c r="L855" i="2"/>
  <c r="K855" i="2"/>
  <c r="N854" i="2"/>
  <c r="M854" i="2"/>
  <c r="L854" i="2"/>
  <c r="K854" i="2"/>
  <c r="N853" i="2"/>
  <c r="M853" i="2"/>
  <c r="L853" i="2"/>
  <c r="K853" i="2"/>
  <c r="N852" i="2"/>
  <c r="M852" i="2"/>
  <c r="L852" i="2"/>
  <c r="K852" i="2"/>
  <c r="N851" i="2"/>
  <c r="M851" i="2"/>
  <c r="L851" i="2"/>
  <c r="K851" i="2"/>
  <c r="N850" i="2"/>
  <c r="M850" i="2"/>
  <c r="L850" i="2"/>
  <c r="K850" i="2"/>
  <c r="N849" i="2"/>
  <c r="M849" i="2"/>
  <c r="L849" i="2"/>
  <c r="K849" i="2"/>
  <c r="N848" i="2"/>
  <c r="M848" i="2"/>
  <c r="L848" i="2"/>
  <c r="K848" i="2"/>
  <c r="N847" i="2"/>
  <c r="M847" i="2"/>
  <c r="L847" i="2"/>
  <c r="K847" i="2"/>
  <c r="N846" i="2"/>
  <c r="M846" i="2"/>
  <c r="L846" i="2"/>
  <c r="K846" i="2"/>
  <c r="N844" i="2"/>
  <c r="M844" i="2"/>
  <c r="L844" i="2"/>
  <c r="K844" i="2"/>
  <c r="N843" i="2"/>
  <c r="M843" i="2"/>
  <c r="L843" i="2"/>
  <c r="K843" i="2"/>
  <c r="N842" i="2"/>
  <c r="M842" i="2"/>
  <c r="L842" i="2"/>
  <c r="K842" i="2"/>
  <c r="N841" i="2"/>
  <c r="M841" i="2"/>
  <c r="L841" i="2"/>
  <c r="K841" i="2"/>
  <c r="N840" i="2"/>
  <c r="M840" i="2"/>
  <c r="L840" i="2"/>
  <c r="K840" i="2"/>
  <c r="N839" i="2"/>
  <c r="M839" i="2"/>
  <c r="L839" i="2"/>
  <c r="K839" i="2"/>
  <c r="N838" i="2"/>
  <c r="M838" i="2"/>
  <c r="L838" i="2"/>
  <c r="K838" i="2"/>
  <c r="N837" i="2"/>
  <c r="M837" i="2"/>
  <c r="L837" i="2"/>
  <c r="K837" i="2"/>
  <c r="N836" i="2"/>
  <c r="M836" i="2"/>
  <c r="L836" i="2"/>
  <c r="K836" i="2"/>
  <c r="N835" i="2"/>
  <c r="M835" i="2"/>
  <c r="L835" i="2"/>
  <c r="K835" i="2"/>
  <c r="N834" i="2"/>
  <c r="M834" i="2"/>
  <c r="L834" i="2"/>
  <c r="K834" i="2"/>
  <c r="N833" i="2"/>
  <c r="M833" i="2"/>
  <c r="L833" i="2"/>
  <c r="K833" i="2"/>
  <c r="N832" i="2"/>
  <c r="M832" i="2"/>
  <c r="L832" i="2"/>
  <c r="K832" i="2"/>
  <c r="N831" i="2"/>
  <c r="M831" i="2"/>
  <c r="L831" i="2"/>
  <c r="K831" i="2"/>
  <c r="N830" i="2"/>
  <c r="M830" i="2"/>
  <c r="L830" i="2"/>
  <c r="K830" i="2"/>
  <c r="N829" i="2"/>
  <c r="M829" i="2"/>
  <c r="L829" i="2"/>
  <c r="K829" i="2"/>
  <c r="N828" i="2"/>
  <c r="M828" i="2"/>
  <c r="L828" i="2"/>
  <c r="K828" i="2"/>
  <c r="N827" i="2"/>
  <c r="M827" i="2"/>
  <c r="L827" i="2"/>
  <c r="K827" i="2"/>
  <c r="N826" i="2"/>
  <c r="M826" i="2"/>
  <c r="L826" i="2"/>
  <c r="K826" i="2"/>
  <c r="N825" i="2"/>
  <c r="M825" i="2"/>
  <c r="L825" i="2"/>
  <c r="K825" i="2"/>
  <c r="N824" i="2"/>
  <c r="M824" i="2"/>
  <c r="L824" i="2"/>
  <c r="K824" i="2"/>
  <c r="N823" i="2"/>
  <c r="M823" i="2"/>
  <c r="L823" i="2"/>
  <c r="K823" i="2"/>
  <c r="N822" i="2"/>
  <c r="M822" i="2"/>
  <c r="L822" i="2"/>
  <c r="K822" i="2"/>
  <c r="N821" i="2"/>
  <c r="M821" i="2"/>
  <c r="L821" i="2"/>
  <c r="K821" i="2"/>
  <c r="N820" i="2"/>
  <c r="M820" i="2"/>
  <c r="L820" i="2"/>
  <c r="K820" i="2"/>
  <c r="N819" i="2"/>
  <c r="M819" i="2"/>
  <c r="L819" i="2"/>
  <c r="K819" i="2"/>
  <c r="N818" i="2"/>
  <c r="M818" i="2"/>
  <c r="L818" i="2"/>
  <c r="K818" i="2"/>
  <c r="N817" i="2"/>
  <c r="M817" i="2"/>
  <c r="L817" i="2"/>
  <c r="K817" i="2"/>
  <c r="N816" i="2"/>
  <c r="M816" i="2"/>
  <c r="L816" i="2"/>
  <c r="K816" i="2"/>
  <c r="N815" i="2"/>
  <c r="M815" i="2"/>
  <c r="L815" i="2"/>
  <c r="K815" i="2"/>
  <c r="N814" i="2"/>
  <c r="M814" i="2"/>
  <c r="L814" i="2"/>
  <c r="K814" i="2"/>
  <c r="N813" i="2"/>
  <c r="M813" i="2"/>
  <c r="L813" i="2"/>
  <c r="K813" i="2"/>
  <c r="N812" i="2"/>
  <c r="M812" i="2"/>
  <c r="L812" i="2"/>
  <c r="K812" i="2"/>
  <c r="N811" i="2"/>
  <c r="M811" i="2"/>
  <c r="L811" i="2"/>
  <c r="K811" i="2"/>
  <c r="N810" i="2"/>
  <c r="M810" i="2"/>
  <c r="L810" i="2"/>
  <c r="K810" i="2"/>
  <c r="N809" i="2"/>
  <c r="M809" i="2"/>
  <c r="L809" i="2"/>
  <c r="K809" i="2"/>
  <c r="N808" i="2"/>
  <c r="M808" i="2"/>
  <c r="L808" i="2"/>
  <c r="K808" i="2"/>
  <c r="N807" i="2"/>
  <c r="M807" i="2"/>
  <c r="L807" i="2"/>
  <c r="K807" i="2"/>
  <c r="N806" i="2"/>
  <c r="M806" i="2"/>
  <c r="L806" i="2"/>
  <c r="K806" i="2"/>
  <c r="N805" i="2"/>
  <c r="M805" i="2"/>
  <c r="L805" i="2"/>
  <c r="K805" i="2"/>
  <c r="N804" i="2"/>
  <c r="M804" i="2"/>
  <c r="L804" i="2"/>
  <c r="K804" i="2"/>
  <c r="N802" i="2"/>
  <c r="M802" i="2"/>
  <c r="L802" i="2"/>
  <c r="K802" i="2"/>
  <c r="N801" i="2"/>
  <c r="M801" i="2"/>
  <c r="L801" i="2"/>
  <c r="K801" i="2"/>
  <c r="N800" i="2"/>
  <c r="M800" i="2"/>
  <c r="L800" i="2"/>
  <c r="K800" i="2"/>
  <c r="N799" i="2"/>
  <c r="M799" i="2"/>
  <c r="L799" i="2"/>
  <c r="K799" i="2"/>
  <c r="N798" i="2"/>
  <c r="M798" i="2"/>
  <c r="L798" i="2"/>
  <c r="K798" i="2"/>
  <c r="N797" i="2"/>
  <c r="M797" i="2"/>
  <c r="L797" i="2"/>
  <c r="K797" i="2"/>
  <c r="N796" i="2"/>
  <c r="M796" i="2"/>
  <c r="L796" i="2"/>
  <c r="K796" i="2"/>
  <c r="N795" i="2"/>
  <c r="M795" i="2"/>
  <c r="L795" i="2"/>
  <c r="K795" i="2"/>
  <c r="N794" i="2"/>
  <c r="M794" i="2"/>
  <c r="L794" i="2"/>
  <c r="K794" i="2"/>
  <c r="N793" i="2"/>
  <c r="M793" i="2"/>
  <c r="L793" i="2"/>
  <c r="K793" i="2"/>
  <c r="N792" i="2"/>
  <c r="M792" i="2"/>
  <c r="L792" i="2"/>
  <c r="K792" i="2"/>
  <c r="N791" i="2"/>
  <c r="M791" i="2"/>
  <c r="L791" i="2"/>
  <c r="K791" i="2"/>
  <c r="N790" i="2"/>
  <c r="M790" i="2"/>
  <c r="L790" i="2"/>
  <c r="K790" i="2"/>
  <c r="N789" i="2"/>
  <c r="M789" i="2"/>
  <c r="L789" i="2"/>
  <c r="K789" i="2"/>
  <c r="N788" i="2"/>
  <c r="M788" i="2"/>
  <c r="L788" i="2"/>
  <c r="K788" i="2"/>
  <c r="N787" i="2"/>
  <c r="M787" i="2"/>
  <c r="L787" i="2"/>
  <c r="K787" i="2"/>
  <c r="N786" i="2"/>
  <c r="M786" i="2"/>
  <c r="L786" i="2"/>
  <c r="K786" i="2"/>
  <c r="N785" i="2"/>
  <c r="M785" i="2"/>
  <c r="L785" i="2"/>
  <c r="K785" i="2"/>
  <c r="N784" i="2"/>
  <c r="M784" i="2"/>
  <c r="L784" i="2"/>
  <c r="K784" i="2"/>
  <c r="N783" i="2"/>
  <c r="M783" i="2"/>
  <c r="L783" i="2"/>
  <c r="K783" i="2"/>
  <c r="N782" i="2"/>
  <c r="M782" i="2"/>
  <c r="L782" i="2"/>
  <c r="K782" i="2"/>
  <c r="N781" i="2"/>
  <c r="M781" i="2"/>
  <c r="L781" i="2"/>
  <c r="K781" i="2"/>
  <c r="N780" i="2"/>
  <c r="M780" i="2"/>
  <c r="L780" i="2"/>
  <c r="K780" i="2"/>
  <c r="N779" i="2"/>
  <c r="M779" i="2"/>
  <c r="L779" i="2"/>
  <c r="K779" i="2"/>
  <c r="N778" i="2"/>
  <c r="M778" i="2"/>
  <c r="L778" i="2"/>
  <c r="K778" i="2"/>
  <c r="N777" i="2"/>
  <c r="M777" i="2"/>
  <c r="L777" i="2"/>
  <c r="K777" i="2"/>
  <c r="N776" i="2"/>
  <c r="M776" i="2"/>
  <c r="L776" i="2"/>
  <c r="K776" i="2"/>
  <c r="N775" i="2"/>
  <c r="M775" i="2"/>
  <c r="L775" i="2"/>
  <c r="K775" i="2"/>
  <c r="N774" i="2"/>
  <c r="M774" i="2"/>
  <c r="L774" i="2"/>
  <c r="K774" i="2"/>
  <c r="N773" i="2"/>
  <c r="M773" i="2"/>
  <c r="L773" i="2"/>
  <c r="K773" i="2"/>
  <c r="N772" i="2"/>
  <c r="M772" i="2"/>
  <c r="L772" i="2"/>
  <c r="K772" i="2"/>
  <c r="N771" i="2"/>
  <c r="M771" i="2"/>
  <c r="L771" i="2"/>
  <c r="K771" i="2"/>
  <c r="N770" i="2"/>
  <c r="M770" i="2"/>
  <c r="L770" i="2"/>
  <c r="K770" i="2"/>
  <c r="N769" i="2"/>
  <c r="M769" i="2"/>
  <c r="L769" i="2"/>
  <c r="K769" i="2"/>
  <c r="N768" i="2"/>
  <c r="M768" i="2"/>
  <c r="L768" i="2"/>
  <c r="K768" i="2"/>
  <c r="N767" i="2"/>
  <c r="M767" i="2"/>
  <c r="L767" i="2"/>
  <c r="K767" i="2"/>
  <c r="N766" i="2"/>
  <c r="M766" i="2"/>
  <c r="L766" i="2"/>
  <c r="K766" i="2"/>
  <c r="N765" i="2"/>
  <c r="M765" i="2"/>
  <c r="L765" i="2"/>
  <c r="K765" i="2"/>
  <c r="N764" i="2"/>
  <c r="M764" i="2"/>
  <c r="L764" i="2"/>
  <c r="K764" i="2"/>
  <c r="N763" i="2"/>
  <c r="M763" i="2"/>
  <c r="L763" i="2"/>
  <c r="K763" i="2"/>
  <c r="N762" i="2"/>
  <c r="M762" i="2"/>
  <c r="L762" i="2"/>
  <c r="K762" i="2"/>
  <c r="N760" i="2"/>
  <c r="M760" i="2"/>
  <c r="L760" i="2"/>
  <c r="K760" i="2"/>
  <c r="N759" i="2"/>
  <c r="M759" i="2"/>
  <c r="L759" i="2"/>
  <c r="K759" i="2"/>
  <c r="N758" i="2"/>
  <c r="M758" i="2"/>
  <c r="L758" i="2"/>
  <c r="K758" i="2"/>
  <c r="N757" i="2"/>
  <c r="M757" i="2"/>
  <c r="L757" i="2"/>
  <c r="K757" i="2"/>
  <c r="N756" i="2"/>
  <c r="M756" i="2"/>
  <c r="L756" i="2"/>
  <c r="K756" i="2"/>
  <c r="N755" i="2"/>
  <c r="M755" i="2"/>
  <c r="L755" i="2"/>
  <c r="K755" i="2"/>
  <c r="N754" i="2"/>
  <c r="M754" i="2"/>
  <c r="L754" i="2"/>
  <c r="K754" i="2"/>
  <c r="N753" i="2"/>
  <c r="M753" i="2"/>
  <c r="L753" i="2"/>
  <c r="K753" i="2"/>
  <c r="N752" i="2"/>
  <c r="M752" i="2"/>
  <c r="L752" i="2"/>
  <c r="K752" i="2"/>
  <c r="N751" i="2"/>
  <c r="M751" i="2"/>
  <c r="L751" i="2"/>
  <c r="K751" i="2"/>
  <c r="N750" i="2"/>
  <c r="M750" i="2"/>
  <c r="L750" i="2"/>
  <c r="K750" i="2"/>
  <c r="N749" i="2"/>
  <c r="M749" i="2"/>
  <c r="L749" i="2"/>
  <c r="K749" i="2"/>
  <c r="N748" i="2"/>
  <c r="M748" i="2"/>
  <c r="L748" i="2"/>
  <c r="K748" i="2"/>
  <c r="N747" i="2"/>
  <c r="M747" i="2"/>
  <c r="L747" i="2"/>
  <c r="K747" i="2"/>
  <c r="N746" i="2"/>
  <c r="M746" i="2"/>
  <c r="L746" i="2"/>
  <c r="K746" i="2"/>
  <c r="N745" i="2"/>
  <c r="M745" i="2"/>
  <c r="L745" i="2"/>
  <c r="K745" i="2"/>
  <c r="N744" i="2"/>
  <c r="M744" i="2"/>
  <c r="L744" i="2"/>
  <c r="K744" i="2"/>
  <c r="N743" i="2"/>
  <c r="M743" i="2"/>
  <c r="L743" i="2"/>
  <c r="K743" i="2"/>
  <c r="N742" i="2"/>
  <c r="M742" i="2"/>
  <c r="L742" i="2"/>
  <c r="K742" i="2"/>
  <c r="N741" i="2"/>
  <c r="M741" i="2"/>
  <c r="L741" i="2"/>
  <c r="K741" i="2"/>
  <c r="N740" i="2"/>
  <c r="M740" i="2"/>
  <c r="L740" i="2"/>
  <c r="K740" i="2"/>
  <c r="N739" i="2"/>
  <c r="M739" i="2"/>
  <c r="L739" i="2"/>
  <c r="K739" i="2"/>
  <c r="N738" i="2"/>
  <c r="M738" i="2"/>
  <c r="L738" i="2"/>
  <c r="K738" i="2"/>
  <c r="N737" i="2"/>
  <c r="M737" i="2"/>
  <c r="L737" i="2"/>
  <c r="K737" i="2"/>
  <c r="N736" i="2"/>
  <c r="M736" i="2"/>
  <c r="L736" i="2"/>
  <c r="K736" i="2"/>
  <c r="N735" i="2"/>
  <c r="M735" i="2"/>
  <c r="L735" i="2"/>
  <c r="K735" i="2"/>
  <c r="N734" i="2"/>
  <c r="M734" i="2"/>
  <c r="L734" i="2"/>
  <c r="K734" i="2"/>
  <c r="N733" i="2"/>
  <c r="M733" i="2"/>
  <c r="L733" i="2"/>
  <c r="K733" i="2"/>
  <c r="N732" i="2"/>
  <c r="M732" i="2"/>
  <c r="L732" i="2"/>
  <c r="K732" i="2"/>
  <c r="N731" i="2"/>
  <c r="M731" i="2"/>
  <c r="L731" i="2"/>
  <c r="K731" i="2"/>
  <c r="N730" i="2"/>
  <c r="M730" i="2"/>
  <c r="L730" i="2"/>
  <c r="K730" i="2"/>
  <c r="N729" i="2"/>
  <c r="M729" i="2"/>
  <c r="L729" i="2"/>
  <c r="K729" i="2"/>
  <c r="N728" i="2"/>
  <c r="M728" i="2"/>
  <c r="L728" i="2"/>
  <c r="K728" i="2"/>
  <c r="N727" i="2"/>
  <c r="M727" i="2"/>
  <c r="L727" i="2"/>
  <c r="K727" i="2"/>
  <c r="N726" i="2"/>
  <c r="M726" i="2"/>
  <c r="L726" i="2"/>
  <c r="K726" i="2"/>
  <c r="N725" i="2"/>
  <c r="M725" i="2"/>
  <c r="L725" i="2"/>
  <c r="K725" i="2"/>
  <c r="N724" i="2"/>
  <c r="M724" i="2"/>
  <c r="L724" i="2"/>
  <c r="K724" i="2"/>
  <c r="N723" i="2"/>
  <c r="M723" i="2"/>
  <c r="L723" i="2"/>
  <c r="K723" i="2"/>
  <c r="N722" i="2"/>
  <c r="M722" i="2"/>
  <c r="L722" i="2"/>
  <c r="K722" i="2"/>
  <c r="N721" i="2"/>
  <c r="M721" i="2"/>
  <c r="L721" i="2"/>
  <c r="K721" i="2"/>
  <c r="N720" i="2"/>
  <c r="M720" i="2"/>
  <c r="L720" i="2"/>
  <c r="K720" i="2"/>
  <c r="N718" i="2"/>
  <c r="M718" i="2"/>
  <c r="L718" i="2"/>
  <c r="K718" i="2"/>
  <c r="N717" i="2"/>
  <c r="M717" i="2"/>
  <c r="L717" i="2"/>
  <c r="K717" i="2"/>
  <c r="N716" i="2"/>
  <c r="M716" i="2"/>
  <c r="L716" i="2"/>
  <c r="K716" i="2"/>
  <c r="N715" i="2"/>
  <c r="M715" i="2"/>
  <c r="L715" i="2"/>
  <c r="K715" i="2"/>
  <c r="N714" i="2"/>
  <c r="M714" i="2"/>
  <c r="L714" i="2"/>
  <c r="K714" i="2"/>
  <c r="N713" i="2"/>
  <c r="M713" i="2"/>
  <c r="L713" i="2"/>
  <c r="K713" i="2"/>
  <c r="N712" i="2"/>
  <c r="M712" i="2"/>
  <c r="L712" i="2"/>
  <c r="K712" i="2"/>
  <c r="N711" i="2"/>
  <c r="M711" i="2"/>
  <c r="L711" i="2"/>
  <c r="K711" i="2"/>
  <c r="N710" i="2"/>
  <c r="M710" i="2"/>
  <c r="L710" i="2"/>
  <c r="K710" i="2"/>
  <c r="N709" i="2"/>
  <c r="M709" i="2"/>
  <c r="L709" i="2"/>
  <c r="K709" i="2"/>
  <c r="N708" i="2"/>
  <c r="M708" i="2"/>
  <c r="L708" i="2"/>
  <c r="K708" i="2"/>
  <c r="N707" i="2"/>
  <c r="M707" i="2"/>
  <c r="L707" i="2"/>
  <c r="K707" i="2"/>
  <c r="N706" i="2"/>
  <c r="M706" i="2"/>
  <c r="L706" i="2"/>
  <c r="K706" i="2"/>
  <c r="N705" i="2"/>
  <c r="M705" i="2"/>
  <c r="L705" i="2"/>
  <c r="K705" i="2"/>
  <c r="N704" i="2"/>
  <c r="M704" i="2"/>
  <c r="L704" i="2"/>
  <c r="K704" i="2"/>
  <c r="N703" i="2"/>
  <c r="M703" i="2"/>
  <c r="L703" i="2"/>
  <c r="K703" i="2"/>
  <c r="N702" i="2"/>
  <c r="M702" i="2"/>
  <c r="L702" i="2"/>
  <c r="K702" i="2"/>
  <c r="N701" i="2"/>
  <c r="M701" i="2"/>
  <c r="L701" i="2"/>
  <c r="K701" i="2"/>
  <c r="N700" i="2"/>
  <c r="M700" i="2"/>
  <c r="L700" i="2"/>
  <c r="K700" i="2"/>
  <c r="N699" i="2"/>
  <c r="M699" i="2"/>
  <c r="L699" i="2"/>
  <c r="K699" i="2"/>
  <c r="N698" i="2"/>
  <c r="M698" i="2"/>
  <c r="L698" i="2"/>
  <c r="K698" i="2"/>
  <c r="N697" i="2"/>
  <c r="M697" i="2"/>
  <c r="L697" i="2"/>
  <c r="K697" i="2"/>
  <c r="N696" i="2"/>
  <c r="M696" i="2"/>
  <c r="L696" i="2"/>
  <c r="K696" i="2"/>
  <c r="N695" i="2"/>
  <c r="M695" i="2"/>
  <c r="L695" i="2"/>
  <c r="K695" i="2"/>
  <c r="N694" i="2"/>
  <c r="M694" i="2"/>
  <c r="L694" i="2"/>
  <c r="K694" i="2"/>
  <c r="N693" i="2"/>
  <c r="M693" i="2"/>
  <c r="L693" i="2"/>
  <c r="K693" i="2"/>
  <c r="N692" i="2"/>
  <c r="M692" i="2"/>
  <c r="L692" i="2"/>
  <c r="K692" i="2"/>
  <c r="N691" i="2"/>
  <c r="M691" i="2"/>
  <c r="L691" i="2"/>
  <c r="K691" i="2"/>
  <c r="N690" i="2"/>
  <c r="M690" i="2"/>
  <c r="L690" i="2"/>
  <c r="K690" i="2"/>
  <c r="N689" i="2"/>
  <c r="M689" i="2"/>
  <c r="L689" i="2"/>
  <c r="K689" i="2"/>
  <c r="N688" i="2"/>
  <c r="M688" i="2"/>
  <c r="L688" i="2"/>
  <c r="K688" i="2"/>
  <c r="N687" i="2"/>
  <c r="M687" i="2"/>
  <c r="L687" i="2"/>
  <c r="K687" i="2"/>
  <c r="N686" i="2"/>
  <c r="M686" i="2"/>
  <c r="L686" i="2"/>
  <c r="K686" i="2"/>
  <c r="N685" i="2"/>
  <c r="M685" i="2"/>
  <c r="L685" i="2"/>
  <c r="K685" i="2"/>
  <c r="N684" i="2"/>
  <c r="M684" i="2"/>
  <c r="L684" i="2"/>
  <c r="K684" i="2"/>
  <c r="N683" i="2"/>
  <c r="M683" i="2"/>
  <c r="L683" i="2"/>
  <c r="K683" i="2"/>
  <c r="N682" i="2"/>
  <c r="M682" i="2"/>
  <c r="L682" i="2"/>
  <c r="K682" i="2"/>
  <c r="N681" i="2"/>
  <c r="M681" i="2"/>
  <c r="L681" i="2"/>
  <c r="K681" i="2"/>
  <c r="N680" i="2"/>
  <c r="M680" i="2"/>
  <c r="L680" i="2"/>
  <c r="K680" i="2"/>
  <c r="N679" i="2"/>
  <c r="M679" i="2"/>
  <c r="L679" i="2"/>
  <c r="K679" i="2"/>
  <c r="N678" i="2"/>
  <c r="M678" i="2"/>
  <c r="L678" i="2"/>
  <c r="K678" i="2"/>
  <c r="N676" i="2"/>
  <c r="M676" i="2"/>
  <c r="L676" i="2"/>
  <c r="K676" i="2"/>
  <c r="N675" i="2"/>
  <c r="M675" i="2"/>
  <c r="L675" i="2"/>
  <c r="K675" i="2"/>
  <c r="N674" i="2"/>
  <c r="M674" i="2"/>
  <c r="L674" i="2"/>
  <c r="K674" i="2"/>
  <c r="N673" i="2"/>
  <c r="M673" i="2"/>
  <c r="L673" i="2"/>
  <c r="K673" i="2"/>
  <c r="N672" i="2"/>
  <c r="M672" i="2"/>
  <c r="L672" i="2"/>
  <c r="K672" i="2"/>
  <c r="N671" i="2"/>
  <c r="M671" i="2"/>
  <c r="L671" i="2"/>
  <c r="K671" i="2"/>
  <c r="N670" i="2"/>
  <c r="M670" i="2"/>
  <c r="L670" i="2"/>
  <c r="K670" i="2"/>
  <c r="N669" i="2"/>
  <c r="M669" i="2"/>
  <c r="L669" i="2"/>
  <c r="K669" i="2"/>
  <c r="N668" i="2"/>
  <c r="M668" i="2"/>
  <c r="L668" i="2"/>
  <c r="K668" i="2"/>
  <c r="N667" i="2"/>
  <c r="M667" i="2"/>
  <c r="L667" i="2"/>
  <c r="K667" i="2"/>
  <c r="N666" i="2"/>
  <c r="M666" i="2"/>
  <c r="L666" i="2"/>
  <c r="K666" i="2"/>
  <c r="N665" i="2"/>
  <c r="M665" i="2"/>
  <c r="L665" i="2"/>
  <c r="K665" i="2"/>
  <c r="N664" i="2"/>
  <c r="M664" i="2"/>
  <c r="L664" i="2"/>
  <c r="K664" i="2"/>
  <c r="N663" i="2"/>
  <c r="M663" i="2"/>
  <c r="L663" i="2"/>
  <c r="K663" i="2"/>
  <c r="N662" i="2"/>
  <c r="M662" i="2"/>
  <c r="L662" i="2"/>
  <c r="K662" i="2"/>
  <c r="N661" i="2"/>
  <c r="M661" i="2"/>
  <c r="L661" i="2"/>
  <c r="K661" i="2"/>
  <c r="N660" i="2"/>
  <c r="M660" i="2"/>
  <c r="L660" i="2"/>
  <c r="K660" i="2"/>
  <c r="N659" i="2"/>
  <c r="M659" i="2"/>
  <c r="L659" i="2"/>
  <c r="K659" i="2"/>
  <c r="N658" i="2"/>
  <c r="M658" i="2"/>
  <c r="L658" i="2"/>
  <c r="K658" i="2"/>
  <c r="N657" i="2"/>
  <c r="M657" i="2"/>
  <c r="L657" i="2"/>
  <c r="K657" i="2"/>
  <c r="N656" i="2"/>
  <c r="M656" i="2"/>
  <c r="L656" i="2"/>
  <c r="K656" i="2"/>
  <c r="N655" i="2"/>
  <c r="M655" i="2"/>
  <c r="L655" i="2"/>
  <c r="K655" i="2"/>
  <c r="N654" i="2"/>
  <c r="M654" i="2"/>
  <c r="L654" i="2"/>
  <c r="K654" i="2"/>
  <c r="N653" i="2"/>
  <c r="M653" i="2"/>
  <c r="L653" i="2"/>
  <c r="K653" i="2"/>
  <c r="N652" i="2"/>
  <c r="M652" i="2"/>
  <c r="L652" i="2"/>
  <c r="K652" i="2"/>
  <c r="N651" i="2"/>
  <c r="M651" i="2"/>
  <c r="L651" i="2"/>
  <c r="K651" i="2"/>
  <c r="N650" i="2"/>
  <c r="M650" i="2"/>
  <c r="L650" i="2"/>
  <c r="K650" i="2"/>
  <c r="N649" i="2"/>
  <c r="M649" i="2"/>
  <c r="L649" i="2"/>
  <c r="K649" i="2"/>
  <c r="N648" i="2"/>
  <c r="M648" i="2"/>
  <c r="L648" i="2"/>
  <c r="K648" i="2"/>
  <c r="N647" i="2"/>
  <c r="M647" i="2"/>
  <c r="L647" i="2"/>
  <c r="K647" i="2"/>
  <c r="N646" i="2"/>
  <c r="M646" i="2"/>
  <c r="L646" i="2"/>
  <c r="K646" i="2"/>
  <c r="N645" i="2"/>
  <c r="M645" i="2"/>
  <c r="L645" i="2"/>
  <c r="K645" i="2"/>
  <c r="N644" i="2"/>
  <c r="M644" i="2"/>
  <c r="L644" i="2"/>
  <c r="K644" i="2"/>
  <c r="N643" i="2"/>
  <c r="M643" i="2"/>
  <c r="L643" i="2"/>
  <c r="K643" i="2"/>
  <c r="N642" i="2"/>
  <c r="M642" i="2"/>
  <c r="L642" i="2"/>
  <c r="K642" i="2"/>
  <c r="N641" i="2"/>
  <c r="M641" i="2"/>
  <c r="L641" i="2"/>
  <c r="K641" i="2"/>
  <c r="N640" i="2"/>
  <c r="M640" i="2"/>
  <c r="L640" i="2"/>
  <c r="K640" i="2"/>
  <c r="N639" i="2"/>
  <c r="M639" i="2"/>
  <c r="L639" i="2"/>
  <c r="K639" i="2"/>
  <c r="N638" i="2"/>
  <c r="M638" i="2"/>
  <c r="L638" i="2"/>
  <c r="K638" i="2"/>
  <c r="N637" i="2"/>
  <c r="M637" i="2"/>
  <c r="L637" i="2"/>
  <c r="K637" i="2"/>
  <c r="N636" i="2"/>
  <c r="M636" i="2"/>
  <c r="L636" i="2"/>
  <c r="K636" i="2"/>
  <c r="N634" i="2"/>
  <c r="M634" i="2"/>
  <c r="L634" i="2"/>
  <c r="K634" i="2"/>
  <c r="N633" i="2"/>
  <c r="M633" i="2"/>
  <c r="L633" i="2"/>
  <c r="K633" i="2"/>
  <c r="N632" i="2"/>
  <c r="M632" i="2"/>
  <c r="L632" i="2"/>
  <c r="K632" i="2"/>
  <c r="N631" i="2"/>
  <c r="M631" i="2"/>
  <c r="L631" i="2"/>
  <c r="K631" i="2"/>
  <c r="N630" i="2"/>
  <c r="M630" i="2"/>
  <c r="L630" i="2"/>
  <c r="K630" i="2"/>
  <c r="N629" i="2"/>
  <c r="M629" i="2"/>
  <c r="L629" i="2"/>
  <c r="K629" i="2"/>
  <c r="N628" i="2"/>
  <c r="M628" i="2"/>
  <c r="L628" i="2"/>
  <c r="K628" i="2"/>
  <c r="N627" i="2"/>
  <c r="M627" i="2"/>
  <c r="L627" i="2"/>
  <c r="K627" i="2"/>
  <c r="N626" i="2"/>
  <c r="M626" i="2"/>
  <c r="L626" i="2"/>
  <c r="K626" i="2"/>
  <c r="N625" i="2"/>
  <c r="M625" i="2"/>
  <c r="L625" i="2"/>
  <c r="K625" i="2"/>
  <c r="N624" i="2"/>
  <c r="M624" i="2"/>
  <c r="L624" i="2"/>
  <c r="K624" i="2"/>
  <c r="N623" i="2"/>
  <c r="M623" i="2"/>
  <c r="L623" i="2"/>
  <c r="K623" i="2"/>
  <c r="N622" i="2"/>
  <c r="M622" i="2"/>
  <c r="L622" i="2"/>
  <c r="K622" i="2"/>
  <c r="N621" i="2"/>
  <c r="M621" i="2"/>
  <c r="L621" i="2"/>
  <c r="K621" i="2"/>
  <c r="N620" i="2"/>
  <c r="M620" i="2"/>
  <c r="L620" i="2"/>
  <c r="K620" i="2"/>
  <c r="N619" i="2"/>
  <c r="M619" i="2"/>
  <c r="L619" i="2"/>
  <c r="K619" i="2"/>
  <c r="N618" i="2"/>
  <c r="M618" i="2"/>
  <c r="L618" i="2"/>
  <c r="K618" i="2"/>
  <c r="N617" i="2"/>
  <c r="M617" i="2"/>
  <c r="L617" i="2"/>
  <c r="K617" i="2"/>
  <c r="N616" i="2"/>
  <c r="M616" i="2"/>
  <c r="L616" i="2"/>
  <c r="K616" i="2"/>
  <c r="N615" i="2"/>
  <c r="M615" i="2"/>
  <c r="L615" i="2"/>
  <c r="K615" i="2"/>
  <c r="N614" i="2"/>
  <c r="M614" i="2"/>
  <c r="L614" i="2"/>
  <c r="K614" i="2"/>
  <c r="N613" i="2"/>
  <c r="M613" i="2"/>
  <c r="L613" i="2"/>
  <c r="K613" i="2"/>
  <c r="N612" i="2"/>
  <c r="M612" i="2"/>
  <c r="L612" i="2"/>
  <c r="K612" i="2"/>
  <c r="N611" i="2"/>
  <c r="M611" i="2"/>
  <c r="L611" i="2"/>
  <c r="K611" i="2"/>
  <c r="N610" i="2"/>
  <c r="M610" i="2"/>
  <c r="L610" i="2"/>
  <c r="K610" i="2"/>
  <c r="N609" i="2"/>
  <c r="M609" i="2"/>
  <c r="L609" i="2"/>
  <c r="K609" i="2"/>
  <c r="N608" i="2"/>
  <c r="M608" i="2"/>
  <c r="L608" i="2"/>
  <c r="K608" i="2"/>
  <c r="N607" i="2"/>
  <c r="M607" i="2"/>
  <c r="L607" i="2"/>
  <c r="K607" i="2"/>
  <c r="N606" i="2"/>
  <c r="M606" i="2"/>
  <c r="L606" i="2"/>
  <c r="K606" i="2"/>
  <c r="N605" i="2"/>
  <c r="M605" i="2"/>
  <c r="L605" i="2"/>
  <c r="K605" i="2"/>
  <c r="N604" i="2"/>
  <c r="M604" i="2"/>
  <c r="L604" i="2"/>
  <c r="K604" i="2"/>
  <c r="N603" i="2"/>
  <c r="M603" i="2"/>
  <c r="L603" i="2"/>
  <c r="K603" i="2"/>
  <c r="N602" i="2"/>
  <c r="M602" i="2"/>
  <c r="L602" i="2"/>
  <c r="K602" i="2"/>
  <c r="N601" i="2"/>
  <c r="M601" i="2"/>
  <c r="L601" i="2"/>
  <c r="K601" i="2"/>
  <c r="N600" i="2"/>
  <c r="M600" i="2"/>
  <c r="L600" i="2"/>
  <c r="K600" i="2"/>
  <c r="N599" i="2"/>
  <c r="M599" i="2"/>
  <c r="L599" i="2"/>
  <c r="K599" i="2"/>
  <c r="N598" i="2"/>
  <c r="M598" i="2"/>
  <c r="L598" i="2"/>
  <c r="K598" i="2"/>
  <c r="N597" i="2"/>
  <c r="M597" i="2"/>
  <c r="L597" i="2"/>
  <c r="K597" i="2"/>
  <c r="N596" i="2"/>
  <c r="M596" i="2"/>
  <c r="L596" i="2"/>
  <c r="K596" i="2"/>
  <c r="N595" i="2"/>
  <c r="M595" i="2"/>
  <c r="L595" i="2"/>
  <c r="K595" i="2"/>
  <c r="N594" i="2"/>
  <c r="M594" i="2"/>
  <c r="L594" i="2"/>
  <c r="K594" i="2"/>
  <c r="N592" i="2"/>
  <c r="M592" i="2"/>
  <c r="L592" i="2"/>
  <c r="K592" i="2"/>
  <c r="N591" i="2"/>
  <c r="M591" i="2"/>
  <c r="L591" i="2"/>
  <c r="K591" i="2"/>
  <c r="N590" i="2"/>
  <c r="M590" i="2"/>
  <c r="L590" i="2"/>
  <c r="K590" i="2"/>
  <c r="N589" i="2"/>
  <c r="M589" i="2"/>
  <c r="L589" i="2"/>
  <c r="K589" i="2"/>
  <c r="N588" i="2"/>
  <c r="M588" i="2"/>
  <c r="L588" i="2"/>
  <c r="K588" i="2"/>
  <c r="N587" i="2"/>
  <c r="M587" i="2"/>
  <c r="L587" i="2"/>
  <c r="K587" i="2"/>
  <c r="N586" i="2"/>
  <c r="M586" i="2"/>
  <c r="L586" i="2"/>
  <c r="K586" i="2"/>
  <c r="N585" i="2"/>
  <c r="M585" i="2"/>
  <c r="L585" i="2"/>
  <c r="K585" i="2"/>
  <c r="N584" i="2"/>
  <c r="M584" i="2"/>
  <c r="L584" i="2"/>
  <c r="K584" i="2"/>
  <c r="N583" i="2"/>
  <c r="M583" i="2"/>
  <c r="L583" i="2"/>
  <c r="K583" i="2"/>
  <c r="N582" i="2"/>
  <c r="M582" i="2"/>
  <c r="L582" i="2"/>
  <c r="K582" i="2"/>
  <c r="N581" i="2"/>
  <c r="M581" i="2"/>
  <c r="L581" i="2"/>
  <c r="K581" i="2"/>
  <c r="N580" i="2"/>
  <c r="M580" i="2"/>
  <c r="L580" i="2"/>
  <c r="K580" i="2"/>
  <c r="N579" i="2"/>
  <c r="M579" i="2"/>
  <c r="L579" i="2"/>
  <c r="K579" i="2"/>
  <c r="N578" i="2"/>
  <c r="M578" i="2"/>
  <c r="L578" i="2"/>
  <c r="K578" i="2"/>
  <c r="N577" i="2"/>
  <c r="M577" i="2"/>
  <c r="L577" i="2"/>
  <c r="K577" i="2"/>
  <c r="N576" i="2"/>
  <c r="M576" i="2"/>
  <c r="L576" i="2"/>
  <c r="K576" i="2"/>
  <c r="N575" i="2"/>
  <c r="M575" i="2"/>
  <c r="L575" i="2"/>
  <c r="K575" i="2"/>
  <c r="N574" i="2"/>
  <c r="M574" i="2"/>
  <c r="L574" i="2"/>
  <c r="K574" i="2"/>
  <c r="N573" i="2"/>
  <c r="M573" i="2"/>
  <c r="L573" i="2"/>
  <c r="K573" i="2"/>
  <c r="N572" i="2"/>
  <c r="M572" i="2"/>
  <c r="L572" i="2"/>
  <c r="K572" i="2"/>
  <c r="N571" i="2"/>
  <c r="M571" i="2"/>
  <c r="L571" i="2"/>
  <c r="K571" i="2"/>
  <c r="N570" i="2"/>
  <c r="M570" i="2"/>
  <c r="L570" i="2"/>
  <c r="K570" i="2"/>
  <c r="N569" i="2"/>
  <c r="M569" i="2"/>
  <c r="L569" i="2"/>
  <c r="K569" i="2"/>
  <c r="N568" i="2"/>
  <c r="M568" i="2"/>
  <c r="L568" i="2"/>
  <c r="K568" i="2"/>
  <c r="N567" i="2"/>
  <c r="M567" i="2"/>
  <c r="L567" i="2"/>
  <c r="K567" i="2"/>
  <c r="N566" i="2"/>
  <c r="M566" i="2"/>
  <c r="L566" i="2"/>
  <c r="K566" i="2"/>
  <c r="N565" i="2"/>
  <c r="M565" i="2"/>
  <c r="L565" i="2"/>
  <c r="K565" i="2"/>
  <c r="N564" i="2"/>
  <c r="M564" i="2"/>
  <c r="L564" i="2"/>
  <c r="K564" i="2"/>
  <c r="N563" i="2"/>
  <c r="M563" i="2"/>
  <c r="L563" i="2"/>
  <c r="K563" i="2"/>
  <c r="N562" i="2"/>
  <c r="M562" i="2"/>
  <c r="L562" i="2"/>
  <c r="K562" i="2"/>
  <c r="N561" i="2"/>
  <c r="M561" i="2"/>
  <c r="L561" i="2"/>
  <c r="K561" i="2"/>
  <c r="N560" i="2"/>
  <c r="M560" i="2"/>
  <c r="L560" i="2"/>
  <c r="K560" i="2"/>
  <c r="N559" i="2"/>
  <c r="M559" i="2"/>
  <c r="L559" i="2"/>
  <c r="K559" i="2"/>
  <c r="N558" i="2"/>
  <c r="M558" i="2"/>
  <c r="L558" i="2"/>
  <c r="K558" i="2"/>
  <c r="N557" i="2"/>
  <c r="M557" i="2"/>
  <c r="L557" i="2"/>
  <c r="K557" i="2"/>
  <c r="N556" i="2"/>
  <c r="M556" i="2"/>
  <c r="L556" i="2"/>
  <c r="K556" i="2"/>
  <c r="N555" i="2"/>
  <c r="M555" i="2"/>
  <c r="L555" i="2"/>
  <c r="K555" i="2"/>
  <c r="N554" i="2"/>
  <c r="M554" i="2"/>
  <c r="L554" i="2"/>
  <c r="K554" i="2"/>
  <c r="N553" i="2"/>
  <c r="M553" i="2"/>
  <c r="L553" i="2"/>
  <c r="K553" i="2"/>
  <c r="N552" i="2"/>
  <c r="M552" i="2"/>
  <c r="L552" i="2"/>
  <c r="K552" i="2"/>
  <c r="N550" i="2"/>
  <c r="M550" i="2"/>
  <c r="L550" i="2"/>
  <c r="K550" i="2"/>
  <c r="N549" i="2"/>
  <c r="M549" i="2"/>
  <c r="L549" i="2"/>
  <c r="K549" i="2"/>
  <c r="N548" i="2"/>
  <c r="M548" i="2"/>
  <c r="L548" i="2"/>
  <c r="K548" i="2"/>
  <c r="N547" i="2"/>
  <c r="M547" i="2"/>
  <c r="L547" i="2"/>
  <c r="K547" i="2"/>
  <c r="N546" i="2"/>
  <c r="M546" i="2"/>
  <c r="L546" i="2"/>
  <c r="K546" i="2"/>
  <c r="N545" i="2"/>
  <c r="M545" i="2"/>
  <c r="L545" i="2"/>
  <c r="K545" i="2"/>
  <c r="N544" i="2"/>
  <c r="M544" i="2"/>
  <c r="L544" i="2"/>
  <c r="K544" i="2"/>
  <c r="N543" i="2"/>
  <c r="M543" i="2"/>
  <c r="L543" i="2"/>
  <c r="K543" i="2"/>
  <c r="N542" i="2"/>
  <c r="M542" i="2"/>
  <c r="L542" i="2"/>
  <c r="K542" i="2"/>
  <c r="N541" i="2"/>
  <c r="M541" i="2"/>
  <c r="L541" i="2"/>
  <c r="K541" i="2"/>
  <c r="N540" i="2"/>
  <c r="M540" i="2"/>
  <c r="L540" i="2"/>
  <c r="K540" i="2"/>
  <c r="N539" i="2"/>
  <c r="M539" i="2"/>
  <c r="L539" i="2"/>
  <c r="K539" i="2"/>
  <c r="N538" i="2"/>
  <c r="M538" i="2"/>
  <c r="L538" i="2"/>
  <c r="K538" i="2"/>
  <c r="N537" i="2"/>
  <c r="M537" i="2"/>
  <c r="L537" i="2"/>
  <c r="K537" i="2"/>
  <c r="N536" i="2"/>
  <c r="M536" i="2"/>
  <c r="L536" i="2"/>
  <c r="K536" i="2"/>
  <c r="N535" i="2"/>
  <c r="M535" i="2"/>
  <c r="L535" i="2"/>
  <c r="K535" i="2"/>
  <c r="N534" i="2"/>
  <c r="M534" i="2"/>
  <c r="L534" i="2"/>
  <c r="K534" i="2"/>
  <c r="N533" i="2"/>
  <c r="M533" i="2"/>
  <c r="L533" i="2"/>
  <c r="K533" i="2"/>
  <c r="N532" i="2"/>
  <c r="M532" i="2"/>
  <c r="L532" i="2"/>
  <c r="K532" i="2"/>
  <c r="N531" i="2"/>
  <c r="M531" i="2"/>
  <c r="L531" i="2"/>
  <c r="K531" i="2"/>
  <c r="N530" i="2"/>
  <c r="M530" i="2"/>
  <c r="L530" i="2"/>
  <c r="K530" i="2"/>
  <c r="N529" i="2"/>
  <c r="M529" i="2"/>
  <c r="L529" i="2"/>
  <c r="K529" i="2"/>
  <c r="N528" i="2"/>
  <c r="M528" i="2"/>
  <c r="L528" i="2"/>
  <c r="K528" i="2"/>
  <c r="N527" i="2"/>
  <c r="M527" i="2"/>
  <c r="L527" i="2"/>
  <c r="K527" i="2"/>
  <c r="N526" i="2"/>
  <c r="M526" i="2"/>
  <c r="L526" i="2"/>
  <c r="K526" i="2"/>
  <c r="N525" i="2"/>
  <c r="M525" i="2"/>
  <c r="L525" i="2"/>
  <c r="K525" i="2"/>
  <c r="N524" i="2"/>
  <c r="M524" i="2"/>
  <c r="L524" i="2"/>
  <c r="K524" i="2"/>
  <c r="N523" i="2"/>
  <c r="M523" i="2"/>
  <c r="L523" i="2"/>
  <c r="K523" i="2"/>
  <c r="N522" i="2"/>
  <c r="M522" i="2"/>
  <c r="L522" i="2"/>
  <c r="K522" i="2"/>
  <c r="N521" i="2"/>
  <c r="M521" i="2"/>
  <c r="L521" i="2"/>
  <c r="K521" i="2"/>
  <c r="N520" i="2"/>
  <c r="M520" i="2"/>
  <c r="L520" i="2"/>
  <c r="K520" i="2"/>
  <c r="N519" i="2"/>
  <c r="M519" i="2"/>
  <c r="L519" i="2"/>
  <c r="K519" i="2"/>
  <c r="N518" i="2"/>
  <c r="M518" i="2"/>
  <c r="L518" i="2"/>
  <c r="K518" i="2"/>
  <c r="N517" i="2"/>
  <c r="M517" i="2"/>
  <c r="L517" i="2"/>
  <c r="K517" i="2"/>
  <c r="N516" i="2"/>
  <c r="M516" i="2"/>
  <c r="L516" i="2"/>
  <c r="K516" i="2"/>
  <c r="N515" i="2"/>
  <c r="M515" i="2"/>
  <c r="L515" i="2"/>
  <c r="K515" i="2"/>
  <c r="N514" i="2"/>
  <c r="M514" i="2"/>
  <c r="L514" i="2"/>
  <c r="K514" i="2"/>
  <c r="N513" i="2"/>
  <c r="M513" i="2"/>
  <c r="L513" i="2"/>
  <c r="K513" i="2"/>
  <c r="N512" i="2"/>
  <c r="M512" i="2"/>
  <c r="L512" i="2"/>
  <c r="K512" i="2"/>
  <c r="N511" i="2"/>
  <c r="M511" i="2"/>
  <c r="L511" i="2"/>
  <c r="K511" i="2"/>
  <c r="N510" i="2"/>
  <c r="M510" i="2"/>
  <c r="L510" i="2"/>
  <c r="K510" i="2"/>
  <c r="N508" i="2"/>
  <c r="M508" i="2"/>
  <c r="L508" i="2"/>
  <c r="K508" i="2"/>
  <c r="N507" i="2"/>
  <c r="M507" i="2"/>
  <c r="L507" i="2"/>
  <c r="K507" i="2"/>
  <c r="N506" i="2"/>
  <c r="M506" i="2"/>
  <c r="L506" i="2"/>
  <c r="K506" i="2"/>
  <c r="N505" i="2"/>
  <c r="M505" i="2"/>
  <c r="L505" i="2"/>
  <c r="K505" i="2"/>
  <c r="N504" i="2"/>
  <c r="M504" i="2"/>
  <c r="L504" i="2"/>
  <c r="K504" i="2"/>
  <c r="N503" i="2"/>
  <c r="M503" i="2"/>
  <c r="L503" i="2"/>
  <c r="K503" i="2"/>
  <c r="N502" i="2"/>
  <c r="M502" i="2"/>
  <c r="L502" i="2"/>
  <c r="K502" i="2"/>
  <c r="N501" i="2"/>
  <c r="M501" i="2"/>
  <c r="L501" i="2"/>
  <c r="K501" i="2"/>
  <c r="N500" i="2"/>
  <c r="M500" i="2"/>
  <c r="L500" i="2"/>
  <c r="K500" i="2"/>
  <c r="N499" i="2"/>
  <c r="M499" i="2"/>
  <c r="L499" i="2"/>
  <c r="K499" i="2"/>
  <c r="N498" i="2"/>
  <c r="M498" i="2"/>
  <c r="L498" i="2"/>
  <c r="K498" i="2"/>
  <c r="N497" i="2"/>
  <c r="M497" i="2"/>
  <c r="L497" i="2"/>
  <c r="K497" i="2"/>
  <c r="N496" i="2"/>
  <c r="M496" i="2"/>
  <c r="L496" i="2"/>
  <c r="K496" i="2"/>
  <c r="N495" i="2"/>
  <c r="M495" i="2"/>
  <c r="L495" i="2"/>
  <c r="K495" i="2"/>
  <c r="N494" i="2"/>
  <c r="M494" i="2"/>
  <c r="L494" i="2"/>
  <c r="K494" i="2"/>
  <c r="N493" i="2"/>
  <c r="M493" i="2"/>
  <c r="L493" i="2"/>
  <c r="K493" i="2"/>
  <c r="N492" i="2"/>
  <c r="M492" i="2"/>
  <c r="L492" i="2"/>
  <c r="K492" i="2"/>
  <c r="N491" i="2"/>
  <c r="M491" i="2"/>
  <c r="L491" i="2"/>
  <c r="K491" i="2"/>
  <c r="N490" i="2"/>
  <c r="M490" i="2"/>
  <c r="L490" i="2"/>
  <c r="K490" i="2"/>
  <c r="N489" i="2"/>
  <c r="M489" i="2"/>
  <c r="L489" i="2"/>
  <c r="K489" i="2"/>
  <c r="N488" i="2"/>
  <c r="M488" i="2"/>
  <c r="L488" i="2"/>
  <c r="K488" i="2"/>
  <c r="N487" i="2"/>
  <c r="M487" i="2"/>
  <c r="L487" i="2"/>
  <c r="K487" i="2"/>
  <c r="N486" i="2"/>
  <c r="M486" i="2"/>
  <c r="L486" i="2"/>
  <c r="K486" i="2"/>
  <c r="N485" i="2"/>
  <c r="M485" i="2"/>
  <c r="L485" i="2"/>
  <c r="K485" i="2"/>
  <c r="N484" i="2"/>
  <c r="M484" i="2"/>
  <c r="L484" i="2"/>
  <c r="K484" i="2"/>
  <c r="N483" i="2"/>
  <c r="M483" i="2"/>
  <c r="L483" i="2"/>
  <c r="K483" i="2"/>
  <c r="N482" i="2"/>
  <c r="M482" i="2"/>
  <c r="L482" i="2"/>
  <c r="K482" i="2"/>
  <c r="N481" i="2"/>
  <c r="M481" i="2"/>
  <c r="L481" i="2"/>
  <c r="K481" i="2"/>
  <c r="N480" i="2"/>
  <c r="M480" i="2"/>
  <c r="L480" i="2"/>
  <c r="K480" i="2"/>
  <c r="N479" i="2"/>
  <c r="M479" i="2"/>
  <c r="L479" i="2"/>
  <c r="K479" i="2"/>
  <c r="N478" i="2"/>
  <c r="M478" i="2"/>
  <c r="L478" i="2"/>
  <c r="K478" i="2"/>
  <c r="N477" i="2"/>
  <c r="M477" i="2"/>
  <c r="L477" i="2"/>
  <c r="K477" i="2"/>
  <c r="N476" i="2"/>
  <c r="M476" i="2"/>
  <c r="L476" i="2"/>
  <c r="K476" i="2"/>
  <c r="N475" i="2"/>
  <c r="M475" i="2"/>
  <c r="L475" i="2"/>
  <c r="K475" i="2"/>
  <c r="N474" i="2"/>
  <c r="M474" i="2"/>
  <c r="L474" i="2"/>
  <c r="K474" i="2"/>
  <c r="N473" i="2"/>
  <c r="M473" i="2"/>
  <c r="L473" i="2"/>
  <c r="K473" i="2"/>
  <c r="N472" i="2"/>
  <c r="M472" i="2"/>
  <c r="L472" i="2"/>
  <c r="K472" i="2"/>
  <c r="N471" i="2"/>
  <c r="M471" i="2"/>
  <c r="L471" i="2"/>
  <c r="K471" i="2"/>
  <c r="N470" i="2"/>
  <c r="M470" i="2"/>
  <c r="L470" i="2"/>
  <c r="K470" i="2"/>
  <c r="N469" i="2"/>
  <c r="M469" i="2"/>
  <c r="L469" i="2"/>
  <c r="K469" i="2"/>
  <c r="N468" i="2"/>
  <c r="M468" i="2"/>
  <c r="L468" i="2"/>
  <c r="K468" i="2"/>
  <c r="N466" i="2"/>
  <c r="M466" i="2"/>
  <c r="L466" i="2"/>
  <c r="K466" i="2"/>
  <c r="N465" i="2"/>
  <c r="M465" i="2"/>
  <c r="L465" i="2"/>
  <c r="K465" i="2"/>
  <c r="N464" i="2"/>
  <c r="M464" i="2"/>
  <c r="L464" i="2"/>
  <c r="K464" i="2"/>
  <c r="N463" i="2"/>
  <c r="M463" i="2"/>
  <c r="L463" i="2"/>
  <c r="K463" i="2"/>
  <c r="N462" i="2"/>
  <c r="M462" i="2"/>
  <c r="L462" i="2"/>
  <c r="K462" i="2"/>
  <c r="N461" i="2"/>
  <c r="M461" i="2"/>
  <c r="L461" i="2"/>
  <c r="K461" i="2"/>
  <c r="N460" i="2"/>
  <c r="M460" i="2"/>
  <c r="L460" i="2"/>
  <c r="K460" i="2"/>
  <c r="N459" i="2"/>
  <c r="M459" i="2"/>
  <c r="L459" i="2"/>
  <c r="K459" i="2"/>
  <c r="N458" i="2"/>
  <c r="M458" i="2"/>
  <c r="L458" i="2"/>
  <c r="K458" i="2"/>
  <c r="N457" i="2"/>
  <c r="M457" i="2"/>
  <c r="L457" i="2"/>
  <c r="K457" i="2"/>
  <c r="N456" i="2"/>
  <c r="M456" i="2"/>
  <c r="L456" i="2"/>
  <c r="K456" i="2"/>
  <c r="N455" i="2"/>
  <c r="M455" i="2"/>
  <c r="L455" i="2"/>
  <c r="K455" i="2"/>
  <c r="N454" i="2"/>
  <c r="M454" i="2"/>
  <c r="L454" i="2"/>
  <c r="K454" i="2"/>
  <c r="N453" i="2"/>
  <c r="M453" i="2"/>
  <c r="L453" i="2"/>
  <c r="K453" i="2"/>
  <c r="N452" i="2"/>
  <c r="M452" i="2"/>
  <c r="L452" i="2"/>
  <c r="K452" i="2"/>
  <c r="N451" i="2"/>
  <c r="M451" i="2"/>
  <c r="L451" i="2"/>
  <c r="K451" i="2"/>
  <c r="N450" i="2"/>
  <c r="M450" i="2"/>
  <c r="L450" i="2"/>
  <c r="K450" i="2"/>
  <c r="N449" i="2"/>
  <c r="M449" i="2"/>
  <c r="L449" i="2"/>
  <c r="K449" i="2"/>
  <c r="N448" i="2"/>
  <c r="M448" i="2"/>
  <c r="L448" i="2"/>
  <c r="K448" i="2"/>
  <c r="N447" i="2"/>
  <c r="M447" i="2"/>
  <c r="L447" i="2"/>
  <c r="K447" i="2"/>
  <c r="N446" i="2"/>
  <c r="M446" i="2"/>
  <c r="L446" i="2"/>
  <c r="K446" i="2"/>
  <c r="N445" i="2"/>
  <c r="M445" i="2"/>
  <c r="L445" i="2"/>
  <c r="K445" i="2"/>
  <c r="N444" i="2"/>
  <c r="M444" i="2"/>
  <c r="L444" i="2"/>
  <c r="K444" i="2"/>
  <c r="N443" i="2"/>
  <c r="M443" i="2"/>
  <c r="L443" i="2"/>
  <c r="K443" i="2"/>
  <c r="N442" i="2"/>
  <c r="M442" i="2"/>
  <c r="L442" i="2"/>
  <c r="K442" i="2"/>
  <c r="N441" i="2"/>
  <c r="M441" i="2"/>
  <c r="L441" i="2"/>
  <c r="K441" i="2"/>
  <c r="N440" i="2"/>
  <c r="M440" i="2"/>
  <c r="L440" i="2"/>
  <c r="K440" i="2"/>
  <c r="N439" i="2"/>
  <c r="M439" i="2"/>
  <c r="L439" i="2"/>
  <c r="K439" i="2"/>
  <c r="N438" i="2"/>
  <c r="M438" i="2"/>
  <c r="L438" i="2"/>
  <c r="K438" i="2"/>
  <c r="N437" i="2"/>
  <c r="M437" i="2"/>
  <c r="L437" i="2"/>
  <c r="K437" i="2"/>
  <c r="N436" i="2"/>
  <c r="M436" i="2"/>
  <c r="L436" i="2"/>
  <c r="K436" i="2"/>
  <c r="N435" i="2"/>
  <c r="M435" i="2"/>
  <c r="L435" i="2"/>
  <c r="K435" i="2"/>
  <c r="N434" i="2"/>
  <c r="M434" i="2"/>
  <c r="L434" i="2"/>
  <c r="K434" i="2"/>
  <c r="N433" i="2"/>
  <c r="M433" i="2"/>
  <c r="L433" i="2"/>
  <c r="K433" i="2"/>
  <c r="N432" i="2"/>
  <c r="M432" i="2"/>
  <c r="L432" i="2"/>
  <c r="K432" i="2"/>
  <c r="N431" i="2"/>
  <c r="M431" i="2"/>
  <c r="L431" i="2"/>
  <c r="K431" i="2"/>
  <c r="N430" i="2"/>
  <c r="M430" i="2"/>
  <c r="L430" i="2"/>
  <c r="K430" i="2"/>
  <c r="N429" i="2"/>
  <c r="M429" i="2"/>
  <c r="L429" i="2"/>
  <c r="K429" i="2"/>
  <c r="N428" i="2"/>
  <c r="M428" i="2"/>
  <c r="L428" i="2"/>
  <c r="K428" i="2"/>
  <c r="N427" i="2"/>
  <c r="M427" i="2"/>
  <c r="L427" i="2"/>
  <c r="K427" i="2"/>
  <c r="N426" i="2"/>
  <c r="M426" i="2"/>
  <c r="L426" i="2"/>
  <c r="K426" i="2"/>
  <c r="N424" i="2"/>
  <c r="M424" i="2"/>
  <c r="L424" i="2"/>
  <c r="K424" i="2"/>
  <c r="N423" i="2"/>
  <c r="M423" i="2"/>
  <c r="L423" i="2"/>
  <c r="K423" i="2"/>
  <c r="N422" i="2"/>
  <c r="M422" i="2"/>
  <c r="L422" i="2"/>
  <c r="K422" i="2"/>
  <c r="N421" i="2"/>
  <c r="M421" i="2"/>
  <c r="L421" i="2"/>
  <c r="K421" i="2"/>
  <c r="N420" i="2"/>
  <c r="M420" i="2"/>
  <c r="L420" i="2"/>
  <c r="K420" i="2"/>
  <c r="N419" i="2"/>
  <c r="M419" i="2"/>
  <c r="L419" i="2"/>
  <c r="K419" i="2"/>
  <c r="N418" i="2"/>
  <c r="M418" i="2"/>
  <c r="L418" i="2"/>
  <c r="K418" i="2"/>
  <c r="N417" i="2"/>
  <c r="M417" i="2"/>
  <c r="L417" i="2"/>
  <c r="K417" i="2"/>
  <c r="N416" i="2"/>
  <c r="M416" i="2"/>
  <c r="L416" i="2"/>
  <c r="K416" i="2"/>
  <c r="N415" i="2"/>
  <c r="M415" i="2"/>
  <c r="L415" i="2"/>
  <c r="K415" i="2"/>
  <c r="N414" i="2"/>
  <c r="M414" i="2"/>
  <c r="L414" i="2"/>
  <c r="K414" i="2"/>
  <c r="N413" i="2"/>
  <c r="M413" i="2"/>
  <c r="L413" i="2"/>
  <c r="K413" i="2"/>
  <c r="N412" i="2"/>
  <c r="M412" i="2"/>
  <c r="L412" i="2"/>
  <c r="K412" i="2"/>
  <c r="N411" i="2"/>
  <c r="M411" i="2"/>
  <c r="L411" i="2"/>
  <c r="K411" i="2"/>
  <c r="N410" i="2"/>
  <c r="M410" i="2"/>
  <c r="L410" i="2"/>
  <c r="K410" i="2"/>
  <c r="N409" i="2"/>
  <c r="M409" i="2"/>
  <c r="L409" i="2"/>
  <c r="K409" i="2"/>
  <c r="N408" i="2"/>
  <c r="M408" i="2"/>
  <c r="L408" i="2"/>
  <c r="K408" i="2"/>
  <c r="N407" i="2"/>
  <c r="M407" i="2"/>
  <c r="L407" i="2"/>
  <c r="K407" i="2"/>
  <c r="N406" i="2"/>
  <c r="M406" i="2"/>
  <c r="L406" i="2"/>
  <c r="K406" i="2"/>
  <c r="N405" i="2"/>
  <c r="M405" i="2"/>
  <c r="L405" i="2"/>
  <c r="K405" i="2"/>
  <c r="N404" i="2"/>
  <c r="M404" i="2"/>
  <c r="L404" i="2"/>
  <c r="K404" i="2"/>
  <c r="N403" i="2"/>
  <c r="M403" i="2"/>
  <c r="L403" i="2"/>
  <c r="K403" i="2"/>
  <c r="N402" i="2"/>
  <c r="M402" i="2"/>
  <c r="L402" i="2"/>
  <c r="K402" i="2"/>
  <c r="N401" i="2"/>
  <c r="M401" i="2"/>
  <c r="L401" i="2"/>
  <c r="K401" i="2"/>
  <c r="N400" i="2"/>
  <c r="M400" i="2"/>
  <c r="L400" i="2"/>
  <c r="K400" i="2"/>
  <c r="N399" i="2"/>
  <c r="M399" i="2"/>
  <c r="L399" i="2"/>
  <c r="K399" i="2"/>
  <c r="N398" i="2"/>
  <c r="M398" i="2"/>
  <c r="L398" i="2"/>
  <c r="K398" i="2"/>
  <c r="N397" i="2"/>
  <c r="M397" i="2"/>
  <c r="L397" i="2"/>
  <c r="K397" i="2"/>
  <c r="N396" i="2"/>
  <c r="M396" i="2"/>
  <c r="L396" i="2"/>
  <c r="K396" i="2"/>
  <c r="N395" i="2"/>
  <c r="M395" i="2"/>
  <c r="L395" i="2"/>
  <c r="K395" i="2"/>
  <c r="N394" i="2"/>
  <c r="M394" i="2"/>
  <c r="L394" i="2"/>
  <c r="K394" i="2"/>
  <c r="N393" i="2"/>
  <c r="M393" i="2"/>
  <c r="L393" i="2"/>
  <c r="K393" i="2"/>
  <c r="N392" i="2"/>
  <c r="M392" i="2"/>
  <c r="L392" i="2"/>
  <c r="K392" i="2"/>
  <c r="N391" i="2"/>
  <c r="M391" i="2"/>
  <c r="L391" i="2"/>
  <c r="K391" i="2"/>
  <c r="N390" i="2"/>
  <c r="M390" i="2"/>
  <c r="L390" i="2"/>
  <c r="K390" i="2"/>
  <c r="N389" i="2"/>
  <c r="M389" i="2"/>
  <c r="L389" i="2"/>
  <c r="K389" i="2"/>
  <c r="N388" i="2"/>
  <c r="M388" i="2"/>
  <c r="L388" i="2"/>
  <c r="K388" i="2"/>
  <c r="N387" i="2"/>
  <c r="M387" i="2"/>
  <c r="L387" i="2"/>
  <c r="K387" i="2"/>
  <c r="N386" i="2"/>
  <c r="M386" i="2"/>
  <c r="L386" i="2"/>
  <c r="K386" i="2"/>
  <c r="N385" i="2"/>
  <c r="M385" i="2"/>
  <c r="L385" i="2"/>
  <c r="K385" i="2"/>
  <c r="N384" i="2"/>
  <c r="M384" i="2"/>
  <c r="L384" i="2"/>
  <c r="K384" i="2"/>
  <c r="N382" i="2"/>
  <c r="M382" i="2"/>
  <c r="L382" i="2"/>
  <c r="K382" i="2"/>
  <c r="N381" i="2"/>
  <c r="M381" i="2"/>
  <c r="L381" i="2"/>
  <c r="K381" i="2"/>
  <c r="N380" i="2"/>
  <c r="M380" i="2"/>
  <c r="L380" i="2"/>
  <c r="K380" i="2"/>
  <c r="N379" i="2"/>
  <c r="M379" i="2"/>
  <c r="L379" i="2"/>
  <c r="K379" i="2"/>
  <c r="N378" i="2"/>
  <c r="M378" i="2"/>
  <c r="L378" i="2"/>
  <c r="K378" i="2"/>
  <c r="N377" i="2"/>
  <c r="M377" i="2"/>
  <c r="L377" i="2"/>
  <c r="K377" i="2"/>
  <c r="N376" i="2"/>
  <c r="M376" i="2"/>
  <c r="L376" i="2"/>
  <c r="K376" i="2"/>
  <c r="N375" i="2"/>
  <c r="M375" i="2"/>
  <c r="L375" i="2"/>
  <c r="K375" i="2"/>
  <c r="N374" i="2"/>
  <c r="M374" i="2"/>
  <c r="L374" i="2"/>
  <c r="K374" i="2"/>
  <c r="N373" i="2"/>
  <c r="M373" i="2"/>
  <c r="L373" i="2"/>
  <c r="K373" i="2"/>
  <c r="N372" i="2"/>
  <c r="M372" i="2"/>
  <c r="L372" i="2"/>
  <c r="K372" i="2"/>
  <c r="N371" i="2"/>
  <c r="M371" i="2"/>
  <c r="L371" i="2"/>
  <c r="K371" i="2"/>
  <c r="N370" i="2"/>
  <c r="M370" i="2"/>
  <c r="L370" i="2"/>
  <c r="K370" i="2"/>
  <c r="N369" i="2"/>
  <c r="M369" i="2"/>
  <c r="L369" i="2"/>
  <c r="K369" i="2"/>
  <c r="N368" i="2"/>
  <c r="M368" i="2"/>
  <c r="L368" i="2"/>
  <c r="K368" i="2"/>
  <c r="N367" i="2"/>
  <c r="M367" i="2"/>
  <c r="L367" i="2"/>
  <c r="K367" i="2"/>
  <c r="N366" i="2"/>
  <c r="M366" i="2"/>
  <c r="L366" i="2"/>
  <c r="K366" i="2"/>
  <c r="N365" i="2"/>
  <c r="M365" i="2"/>
  <c r="L365" i="2"/>
  <c r="K365" i="2"/>
  <c r="N364" i="2"/>
  <c r="M364" i="2"/>
  <c r="L364" i="2"/>
  <c r="K364" i="2"/>
  <c r="N363" i="2"/>
  <c r="M363" i="2"/>
  <c r="L363" i="2"/>
  <c r="K363" i="2"/>
  <c r="N362" i="2"/>
  <c r="M362" i="2"/>
  <c r="L362" i="2"/>
  <c r="K362" i="2"/>
  <c r="N361" i="2"/>
  <c r="M361" i="2"/>
  <c r="L361" i="2"/>
  <c r="K361" i="2"/>
  <c r="N360" i="2"/>
  <c r="M360" i="2"/>
  <c r="L360" i="2"/>
  <c r="K360" i="2"/>
  <c r="N359" i="2"/>
  <c r="M359" i="2"/>
  <c r="L359" i="2"/>
  <c r="K359" i="2"/>
  <c r="N358" i="2"/>
  <c r="M358" i="2"/>
  <c r="L358" i="2"/>
  <c r="K358" i="2"/>
  <c r="N357" i="2"/>
  <c r="M357" i="2"/>
  <c r="L357" i="2"/>
  <c r="K357" i="2"/>
  <c r="N356" i="2"/>
  <c r="M356" i="2"/>
  <c r="L356" i="2"/>
  <c r="K356" i="2"/>
  <c r="N355" i="2"/>
  <c r="M355" i="2"/>
  <c r="L355" i="2"/>
  <c r="K355" i="2"/>
  <c r="N354" i="2"/>
  <c r="M354" i="2"/>
  <c r="L354" i="2"/>
  <c r="K354" i="2"/>
  <c r="N353" i="2"/>
  <c r="M353" i="2"/>
  <c r="L353" i="2"/>
  <c r="K353" i="2"/>
  <c r="N352" i="2"/>
  <c r="M352" i="2"/>
  <c r="L352" i="2"/>
  <c r="K352" i="2"/>
  <c r="N351" i="2"/>
  <c r="M351" i="2"/>
  <c r="L351" i="2"/>
  <c r="K351" i="2"/>
  <c r="N350" i="2"/>
  <c r="M350" i="2"/>
  <c r="L350" i="2"/>
  <c r="K350" i="2"/>
  <c r="N349" i="2"/>
  <c r="M349" i="2"/>
  <c r="L349" i="2"/>
  <c r="K349" i="2"/>
  <c r="N348" i="2"/>
  <c r="M348" i="2"/>
  <c r="L348" i="2"/>
  <c r="K348" i="2"/>
  <c r="N347" i="2"/>
  <c r="M347" i="2"/>
  <c r="L347" i="2"/>
  <c r="K347" i="2"/>
  <c r="N346" i="2"/>
  <c r="M346" i="2"/>
  <c r="L346" i="2"/>
  <c r="K346" i="2"/>
  <c r="N345" i="2"/>
  <c r="M345" i="2"/>
  <c r="L345" i="2"/>
  <c r="K345" i="2"/>
  <c r="N344" i="2"/>
  <c r="M344" i="2"/>
  <c r="L344" i="2"/>
  <c r="K344" i="2"/>
  <c r="N343" i="2"/>
  <c r="M343" i="2"/>
  <c r="L343" i="2"/>
  <c r="K343" i="2"/>
  <c r="N342" i="2"/>
  <c r="M342" i="2"/>
  <c r="L342" i="2"/>
  <c r="K342" i="2"/>
  <c r="N340" i="2"/>
  <c r="M340" i="2"/>
  <c r="L340" i="2"/>
  <c r="K340" i="2"/>
  <c r="N339" i="2"/>
  <c r="M339" i="2"/>
  <c r="L339" i="2"/>
  <c r="K339" i="2"/>
  <c r="N338" i="2"/>
  <c r="M338" i="2"/>
  <c r="L338" i="2"/>
  <c r="K338" i="2"/>
  <c r="N337" i="2"/>
  <c r="M337" i="2"/>
  <c r="L337" i="2"/>
  <c r="K337" i="2"/>
  <c r="N336" i="2"/>
  <c r="M336" i="2"/>
  <c r="L336" i="2"/>
  <c r="K336" i="2"/>
  <c r="N335" i="2"/>
  <c r="M335" i="2"/>
  <c r="L335" i="2"/>
  <c r="K335" i="2"/>
  <c r="N334" i="2"/>
  <c r="M334" i="2"/>
  <c r="L334" i="2"/>
  <c r="K334" i="2"/>
  <c r="N333" i="2"/>
  <c r="M333" i="2"/>
  <c r="L333" i="2"/>
  <c r="K333" i="2"/>
  <c r="N332" i="2"/>
  <c r="M332" i="2"/>
  <c r="L332" i="2"/>
  <c r="K332" i="2"/>
  <c r="N331" i="2"/>
  <c r="M331" i="2"/>
  <c r="L331" i="2"/>
  <c r="K331" i="2"/>
  <c r="N330" i="2"/>
  <c r="M330" i="2"/>
  <c r="L330" i="2"/>
  <c r="K330" i="2"/>
  <c r="N329" i="2"/>
  <c r="M329" i="2"/>
  <c r="L329" i="2"/>
  <c r="K329" i="2"/>
  <c r="N328" i="2"/>
  <c r="M328" i="2"/>
  <c r="L328" i="2"/>
  <c r="K328" i="2"/>
  <c r="N327" i="2"/>
  <c r="M327" i="2"/>
  <c r="L327" i="2"/>
  <c r="K327" i="2"/>
  <c r="N326" i="2"/>
  <c r="M326" i="2"/>
  <c r="L326" i="2"/>
  <c r="K326" i="2"/>
  <c r="N325" i="2"/>
  <c r="M325" i="2"/>
  <c r="L325" i="2"/>
  <c r="K325" i="2"/>
  <c r="N324" i="2"/>
  <c r="M324" i="2"/>
  <c r="L324" i="2"/>
  <c r="K324" i="2"/>
  <c r="N323" i="2"/>
  <c r="M323" i="2"/>
  <c r="L323" i="2"/>
  <c r="K323" i="2"/>
  <c r="N322" i="2"/>
  <c r="M322" i="2"/>
  <c r="L322" i="2"/>
  <c r="K322" i="2"/>
  <c r="N321" i="2"/>
  <c r="M321" i="2"/>
  <c r="L321" i="2"/>
  <c r="K321" i="2"/>
  <c r="N320" i="2"/>
  <c r="M320" i="2"/>
  <c r="L320" i="2"/>
  <c r="K320" i="2"/>
  <c r="N319" i="2"/>
  <c r="M319" i="2"/>
  <c r="L319" i="2"/>
  <c r="K319" i="2"/>
  <c r="N318" i="2"/>
  <c r="M318" i="2"/>
  <c r="L318" i="2"/>
  <c r="K318" i="2"/>
  <c r="N317" i="2"/>
  <c r="M317" i="2"/>
  <c r="L317" i="2"/>
  <c r="K317" i="2"/>
  <c r="N316" i="2"/>
  <c r="M316" i="2"/>
  <c r="L316" i="2"/>
  <c r="K316" i="2"/>
  <c r="N315" i="2"/>
  <c r="M315" i="2"/>
  <c r="L315" i="2"/>
  <c r="K315" i="2"/>
  <c r="N314" i="2"/>
  <c r="M314" i="2"/>
  <c r="L314" i="2"/>
  <c r="K314" i="2"/>
  <c r="N313" i="2"/>
  <c r="M313" i="2"/>
  <c r="L313" i="2"/>
  <c r="K313" i="2"/>
  <c r="N312" i="2"/>
  <c r="M312" i="2"/>
  <c r="L312" i="2"/>
  <c r="K312" i="2"/>
  <c r="N311" i="2"/>
  <c r="M311" i="2"/>
  <c r="L311" i="2"/>
  <c r="K311" i="2"/>
  <c r="N310" i="2"/>
  <c r="M310" i="2"/>
  <c r="L310" i="2"/>
  <c r="K310" i="2"/>
  <c r="N309" i="2"/>
  <c r="M309" i="2"/>
  <c r="L309" i="2"/>
  <c r="K309" i="2"/>
  <c r="N308" i="2"/>
  <c r="M308" i="2"/>
  <c r="L308" i="2"/>
  <c r="K308" i="2"/>
  <c r="N307" i="2"/>
  <c r="M307" i="2"/>
  <c r="L307" i="2"/>
  <c r="K307" i="2"/>
  <c r="N306" i="2"/>
  <c r="M306" i="2"/>
  <c r="L306" i="2"/>
  <c r="K306" i="2"/>
  <c r="N305" i="2"/>
  <c r="M305" i="2"/>
  <c r="L305" i="2"/>
  <c r="K305" i="2"/>
  <c r="N304" i="2"/>
  <c r="M304" i="2"/>
  <c r="L304" i="2"/>
  <c r="K304" i="2"/>
  <c r="N303" i="2"/>
  <c r="M303" i="2"/>
  <c r="L303" i="2"/>
  <c r="K303" i="2"/>
  <c r="N302" i="2"/>
  <c r="M302" i="2"/>
  <c r="L302" i="2"/>
  <c r="K302" i="2"/>
  <c r="N301" i="2"/>
  <c r="M301" i="2"/>
  <c r="L301" i="2"/>
  <c r="K301" i="2"/>
  <c r="N300" i="2"/>
  <c r="M300" i="2"/>
  <c r="L300" i="2"/>
  <c r="K300" i="2"/>
  <c r="N298" i="2"/>
  <c r="M298" i="2"/>
  <c r="L298" i="2"/>
  <c r="K298" i="2"/>
  <c r="N297" i="2"/>
  <c r="M297" i="2"/>
  <c r="L297" i="2"/>
  <c r="K297" i="2"/>
  <c r="N296" i="2"/>
  <c r="M296" i="2"/>
  <c r="L296" i="2"/>
  <c r="K296" i="2"/>
  <c r="N295" i="2"/>
  <c r="M295" i="2"/>
  <c r="L295" i="2"/>
  <c r="K295" i="2"/>
  <c r="N294" i="2"/>
  <c r="M294" i="2"/>
  <c r="L294" i="2"/>
  <c r="K294" i="2"/>
  <c r="N293" i="2"/>
  <c r="M293" i="2"/>
  <c r="L293" i="2"/>
  <c r="K293" i="2"/>
  <c r="N292" i="2"/>
  <c r="M292" i="2"/>
  <c r="L292" i="2"/>
  <c r="K292" i="2"/>
  <c r="N291" i="2"/>
  <c r="M291" i="2"/>
  <c r="L291" i="2"/>
  <c r="K291" i="2"/>
  <c r="N290" i="2"/>
  <c r="M290" i="2"/>
  <c r="L290" i="2"/>
  <c r="K290" i="2"/>
  <c r="N289" i="2"/>
  <c r="M289" i="2"/>
  <c r="L289" i="2"/>
  <c r="K289" i="2"/>
  <c r="N288" i="2"/>
  <c r="M288" i="2"/>
  <c r="L288" i="2"/>
  <c r="K288" i="2"/>
  <c r="N287" i="2"/>
  <c r="M287" i="2"/>
  <c r="L287" i="2"/>
  <c r="K287" i="2"/>
  <c r="N286" i="2"/>
  <c r="M286" i="2"/>
  <c r="L286" i="2"/>
  <c r="K286" i="2"/>
  <c r="N285" i="2"/>
  <c r="M285" i="2"/>
  <c r="L285" i="2"/>
  <c r="K285" i="2"/>
  <c r="N284" i="2"/>
  <c r="M284" i="2"/>
  <c r="L284" i="2"/>
  <c r="K284" i="2"/>
  <c r="N283" i="2"/>
  <c r="M283" i="2"/>
  <c r="L283" i="2"/>
  <c r="K283" i="2"/>
  <c r="N282" i="2"/>
  <c r="M282" i="2"/>
  <c r="L282" i="2"/>
  <c r="K282" i="2"/>
  <c r="N281" i="2"/>
  <c r="M281" i="2"/>
  <c r="L281" i="2"/>
  <c r="K281" i="2"/>
  <c r="N280" i="2"/>
  <c r="M280" i="2"/>
  <c r="L280" i="2"/>
  <c r="K280" i="2"/>
  <c r="N279" i="2"/>
  <c r="M279" i="2"/>
  <c r="L279" i="2"/>
  <c r="K279" i="2"/>
  <c r="N278" i="2"/>
  <c r="M278" i="2"/>
  <c r="L278" i="2"/>
  <c r="K278" i="2"/>
  <c r="N277" i="2"/>
  <c r="M277" i="2"/>
  <c r="L277" i="2"/>
  <c r="K277" i="2"/>
  <c r="N276" i="2"/>
  <c r="M276" i="2"/>
  <c r="L276" i="2"/>
  <c r="K276" i="2"/>
  <c r="N275" i="2"/>
  <c r="M275" i="2"/>
  <c r="L275" i="2"/>
  <c r="K275" i="2"/>
  <c r="N274" i="2"/>
  <c r="M274" i="2"/>
  <c r="L274" i="2"/>
  <c r="K274" i="2"/>
  <c r="N273" i="2"/>
  <c r="M273" i="2"/>
  <c r="L273" i="2"/>
  <c r="K273" i="2"/>
  <c r="N272" i="2"/>
  <c r="M272" i="2"/>
  <c r="L272" i="2"/>
  <c r="K272" i="2"/>
  <c r="N271" i="2"/>
  <c r="M271" i="2"/>
  <c r="L271" i="2"/>
  <c r="K271" i="2"/>
  <c r="N270" i="2"/>
  <c r="M270" i="2"/>
  <c r="L270" i="2"/>
  <c r="K270" i="2"/>
  <c r="N269" i="2"/>
  <c r="M269" i="2"/>
  <c r="L269" i="2"/>
  <c r="K269" i="2"/>
  <c r="N268" i="2"/>
  <c r="M268" i="2"/>
  <c r="L268" i="2"/>
  <c r="K268" i="2"/>
  <c r="N267" i="2"/>
  <c r="M267" i="2"/>
  <c r="L267" i="2"/>
  <c r="K267" i="2"/>
  <c r="N266" i="2"/>
  <c r="M266" i="2"/>
  <c r="L266" i="2"/>
  <c r="K266" i="2"/>
  <c r="N265" i="2"/>
  <c r="M265" i="2"/>
  <c r="L265" i="2"/>
  <c r="K265" i="2"/>
  <c r="N264" i="2"/>
  <c r="M264" i="2"/>
  <c r="L264" i="2"/>
  <c r="K264" i="2"/>
  <c r="N263" i="2"/>
  <c r="M263" i="2"/>
  <c r="L263" i="2"/>
  <c r="K263" i="2"/>
  <c r="N262" i="2"/>
  <c r="M262" i="2"/>
  <c r="L262" i="2"/>
  <c r="K262" i="2"/>
  <c r="N261" i="2"/>
  <c r="M261" i="2"/>
  <c r="L261" i="2"/>
  <c r="K261" i="2"/>
  <c r="N260" i="2"/>
  <c r="M260" i="2"/>
  <c r="L260" i="2"/>
  <c r="K260" i="2"/>
  <c r="N259" i="2"/>
  <c r="M259" i="2"/>
  <c r="L259" i="2"/>
  <c r="K259" i="2"/>
  <c r="N258" i="2"/>
  <c r="M258" i="2"/>
  <c r="L258" i="2"/>
  <c r="K258" i="2"/>
  <c r="N256" i="2"/>
  <c r="M256" i="2"/>
  <c r="L256" i="2"/>
  <c r="K256" i="2"/>
  <c r="N255" i="2"/>
  <c r="M255" i="2"/>
  <c r="L255" i="2"/>
  <c r="K255" i="2"/>
  <c r="N254" i="2"/>
  <c r="M254" i="2"/>
  <c r="L254" i="2"/>
  <c r="K254" i="2"/>
  <c r="N253" i="2"/>
  <c r="M253" i="2"/>
  <c r="L253" i="2"/>
  <c r="K253" i="2"/>
  <c r="N252" i="2"/>
  <c r="M252" i="2"/>
  <c r="L252" i="2"/>
  <c r="K252" i="2"/>
  <c r="N251" i="2"/>
  <c r="M251" i="2"/>
  <c r="L251" i="2"/>
  <c r="K251" i="2"/>
  <c r="N250" i="2"/>
  <c r="M250" i="2"/>
  <c r="L250" i="2"/>
  <c r="K250" i="2"/>
  <c r="N249" i="2"/>
  <c r="M249" i="2"/>
  <c r="L249" i="2"/>
  <c r="K249" i="2"/>
  <c r="N248" i="2"/>
  <c r="M248" i="2"/>
  <c r="L248" i="2"/>
  <c r="K248" i="2"/>
  <c r="N247" i="2"/>
  <c r="M247" i="2"/>
  <c r="L247" i="2"/>
  <c r="K247" i="2"/>
  <c r="N246" i="2"/>
  <c r="M246" i="2"/>
  <c r="L246" i="2"/>
  <c r="K246" i="2"/>
  <c r="N245" i="2"/>
  <c r="M245" i="2"/>
  <c r="L245" i="2"/>
  <c r="K245" i="2"/>
  <c r="N244" i="2"/>
  <c r="M244" i="2"/>
  <c r="L244" i="2"/>
  <c r="K244" i="2"/>
  <c r="N243" i="2"/>
  <c r="M243" i="2"/>
  <c r="L243" i="2"/>
  <c r="K243" i="2"/>
  <c r="N242" i="2"/>
  <c r="M242" i="2"/>
  <c r="L242" i="2"/>
  <c r="K242" i="2"/>
  <c r="N241" i="2"/>
  <c r="M241" i="2"/>
  <c r="L241" i="2"/>
  <c r="K241" i="2"/>
  <c r="N240" i="2"/>
  <c r="M240" i="2"/>
  <c r="L240" i="2"/>
  <c r="K240" i="2"/>
  <c r="N239" i="2"/>
  <c r="M239" i="2"/>
  <c r="L239" i="2"/>
  <c r="K239" i="2"/>
  <c r="N238" i="2"/>
  <c r="M238" i="2"/>
  <c r="L238" i="2"/>
  <c r="K238" i="2"/>
  <c r="N237" i="2"/>
  <c r="M237" i="2"/>
  <c r="L237" i="2"/>
  <c r="K237" i="2"/>
  <c r="N236" i="2"/>
  <c r="M236" i="2"/>
  <c r="L236" i="2"/>
  <c r="K236" i="2"/>
  <c r="N235" i="2"/>
  <c r="M235" i="2"/>
  <c r="L235" i="2"/>
  <c r="K235" i="2"/>
  <c r="N234" i="2"/>
  <c r="M234" i="2"/>
  <c r="L234" i="2"/>
  <c r="K234" i="2"/>
  <c r="N233" i="2"/>
  <c r="M233" i="2"/>
  <c r="L233" i="2"/>
  <c r="K233" i="2"/>
  <c r="N232" i="2"/>
  <c r="M232" i="2"/>
  <c r="L232" i="2"/>
  <c r="K232" i="2"/>
  <c r="N231" i="2"/>
  <c r="M231" i="2"/>
  <c r="L231" i="2"/>
  <c r="K231" i="2"/>
  <c r="N230" i="2"/>
  <c r="M230" i="2"/>
  <c r="L230" i="2"/>
  <c r="K230" i="2"/>
  <c r="N229" i="2"/>
  <c r="M229" i="2"/>
  <c r="L229" i="2"/>
  <c r="K229" i="2"/>
  <c r="N228" i="2"/>
  <c r="M228" i="2"/>
  <c r="L228" i="2"/>
  <c r="K228" i="2"/>
  <c r="N227" i="2"/>
  <c r="M227" i="2"/>
  <c r="L227" i="2"/>
  <c r="K227" i="2"/>
  <c r="N226" i="2"/>
  <c r="M226" i="2"/>
  <c r="L226" i="2"/>
  <c r="K226" i="2"/>
  <c r="N225" i="2"/>
  <c r="M225" i="2"/>
  <c r="L225" i="2"/>
  <c r="K225" i="2"/>
  <c r="N224" i="2"/>
  <c r="M224" i="2"/>
  <c r="L224" i="2"/>
  <c r="K224" i="2"/>
  <c r="N223" i="2"/>
  <c r="M223" i="2"/>
  <c r="L223" i="2"/>
  <c r="K223" i="2"/>
  <c r="N222" i="2"/>
  <c r="M222" i="2"/>
  <c r="L222" i="2"/>
  <c r="K222" i="2"/>
  <c r="N221" i="2"/>
  <c r="M221" i="2"/>
  <c r="L221" i="2"/>
  <c r="K221" i="2"/>
  <c r="N220" i="2"/>
  <c r="M220" i="2"/>
  <c r="L220" i="2"/>
  <c r="K220" i="2"/>
  <c r="N219" i="2"/>
  <c r="M219" i="2"/>
  <c r="L219" i="2"/>
  <c r="K219" i="2"/>
  <c r="N218" i="2"/>
  <c r="M218" i="2"/>
  <c r="L218" i="2"/>
  <c r="K218" i="2"/>
  <c r="N217" i="2"/>
  <c r="M217" i="2"/>
  <c r="L217" i="2"/>
  <c r="K217" i="2"/>
  <c r="N216" i="2"/>
  <c r="M216" i="2"/>
  <c r="L216" i="2"/>
  <c r="K216" i="2"/>
  <c r="N214" i="2"/>
  <c r="M214" i="2"/>
  <c r="L214" i="2"/>
  <c r="K214" i="2"/>
  <c r="N213" i="2"/>
  <c r="M213" i="2"/>
  <c r="L213" i="2"/>
  <c r="K213" i="2"/>
  <c r="N212" i="2"/>
  <c r="M212" i="2"/>
  <c r="L212" i="2"/>
  <c r="K212" i="2"/>
  <c r="N211" i="2"/>
  <c r="M211" i="2"/>
  <c r="L211" i="2"/>
  <c r="K211" i="2"/>
  <c r="N210" i="2"/>
  <c r="M210" i="2"/>
  <c r="L210" i="2"/>
  <c r="K210" i="2"/>
  <c r="N209" i="2"/>
  <c r="M209" i="2"/>
  <c r="L209" i="2"/>
  <c r="K209" i="2"/>
  <c r="N208" i="2"/>
  <c r="M208" i="2"/>
  <c r="L208" i="2"/>
  <c r="K208" i="2"/>
  <c r="N207" i="2"/>
  <c r="M207" i="2"/>
  <c r="L207" i="2"/>
  <c r="K207" i="2"/>
  <c r="N206" i="2"/>
  <c r="M206" i="2"/>
  <c r="L206" i="2"/>
  <c r="K206" i="2"/>
  <c r="N205" i="2"/>
  <c r="M205" i="2"/>
  <c r="L205" i="2"/>
  <c r="K205" i="2"/>
  <c r="N204" i="2"/>
  <c r="M204" i="2"/>
  <c r="L204" i="2"/>
  <c r="K204" i="2"/>
  <c r="N203" i="2"/>
  <c r="M203" i="2"/>
  <c r="L203" i="2"/>
  <c r="K203" i="2"/>
  <c r="N202" i="2"/>
  <c r="M202" i="2"/>
  <c r="L202" i="2"/>
  <c r="K202" i="2"/>
  <c r="N201" i="2"/>
  <c r="M201" i="2"/>
  <c r="L201" i="2"/>
  <c r="K201" i="2"/>
  <c r="N200" i="2"/>
  <c r="M200" i="2"/>
  <c r="L200" i="2"/>
  <c r="K200" i="2"/>
  <c r="N199" i="2"/>
  <c r="M199" i="2"/>
  <c r="L199" i="2"/>
  <c r="K199" i="2"/>
  <c r="N198" i="2"/>
  <c r="M198" i="2"/>
  <c r="L198" i="2"/>
  <c r="K198" i="2"/>
  <c r="N197" i="2"/>
  <c r="M197" i="2"/>
  <c r="L197" i="2"/>
  <c r="K197" i="2"/>
  <c r="N196" i="2"/>
  <c r="M196" i="2"/>
  <c r="L196" i="2"/>
  <c r="K196" i="2"/>
  <c r="N195" i="2"/>
  <c r="M195" i="2"/>
  <c r="L195" i="2"/>
  <c r="K195" i="2"/>
  <c r="N194" i="2"/>
  <c r="M194" i="2"/>
  <c r="L194" i="2"/>
  <c r="K194" i="2"/>
  <c r="N193" i="2"/>
  <c r="M193" i="2"/>
  <c r="L193" i="2"/>
  <c r="K193" i="2"/>
  <c r="N192" i="2"/>
  <c r="M192" i="2"/>
  <c r="L192" i="2"/>
  <c r="K192" i="2"/>
  <c r="N191" i="2"/>
  <c r="M191" i="2"/>
  <c r="L191" i="2"/>
  <c r="K191" i="2"/>
  <c r="N190" i="2"/>
  <c r="M190" i="2"/>
  <c r="L190" i="2"/>
  <c r="K190" i="2"/>
  <c r="N189" i="2"/>
  <c r="M189" i="2"/>
  <c r="L189" i="2"/>
  <c r="K189" i="2"/>
  <c r="N188" i="2"/>
  <c r="M188" i="2"/>
  <c r="L188" i="2"/>
  <c r="K188" i="2"/>
  <c r="N187" i="2"/>
  <c r="M187" i="2"/>
  <c r="L187" i="2"/>
  <c r="K187" i="2"/>
  <c r="N186" i="2"/>
  <c r="M186" i="2"/>
  <c r="L186" i="2"/>
  <c r="K186" i="2"/>
  <c r="N185" i="2"/>
  <c r="M185" i="2"/>
  <c r="L185" i="2"/>
  <c r="K185" i="2"/>
  <c r="N184" i="2"/>
  <c r="M184" i="2"/>
  <c r="L184" i="2"/>
  <c r="K184" i="2"/>
  <c r="N183" i="2"/>
  <c r="M183" i="2"/>
  <c r="L183" i="2"/>
  <c r="K183" i="2"/>
  <c r="N182" i="2"/>
  <c r="M182" i="2"/>
  <c r="L182" i="2"/>
  <c r="K182" i="2"/>
  <c r="N181" i="2"/>
  <c r="M181" i="2"/>
  <c r="L181" i="2"/>
  <c r="K181" i="2"/>
  <c r="N180" i="2"/>
  <c r="M180" i="2"/>
  <c r="L180" i="2"/>
  <c r="K180" i="2"/>
  <c r="N179" i="2"/>
  <c r="M179" i="2"/>
  <c r="L179" i="2"/>
  <c r="K179" i="2"/>
  <c r="N178" i="2"/>
  <c r="M178" i="2"/>
  <c r="L178" i="2"/>
  <c r="K178" i="2"/>
  <c r="N177" i="2"/>
  <c r="M177" i="2"/>
  <c r="L177" i="2"/>
  <c r="K177" i="2"/>
  <c r="N176" i="2"/>
  <c r="M176" i="2"/>
  <c r="L176" i="2"/>
  <c r="K176" i="2"/>
  <c r="N175" i="2"/>
  <c r="M175" i="2"/>
  <c r="L175" i="2"/>
  <c r="K175" i="2"/>
  <c r="N174" i="2"/>
  <c r="M174" i="2"/>
  <c r="L174" i="2"/>
  <c r="K174" i="2"/>
  <c r="N172" i="2"/>
  <c r="M172" i="2"/>
  <c r="L172" i="2"/>
  <c r="K172" i="2"/>
  <c r="N171" i="2"/>
  <c r="M171" i="2"/>
  <c r="L171" i="2"/>
  <c r="K171" i="2"/>
  <c r="N170" i="2"/>
  <c r="M170" i="2"/>
  <c r="L170" i="2"/>
  <c r="K170" i="2"/>
  <c r="N169" i="2"/>
  <c r="M169" i="2"/>
  <c r="L169" i="2"/>
  <c r="K169" i="2"/>
  <c r="N168" i="2"/>
  <c r="M168" i="2"/>
  <c r="L168" i="2"/>
  <c r="K168" i="2"/>
  <c r="N167" i="2"/>
  <c r="M167" i="2"/>
  <c r="L167" i="2"/>
  <c r="K167" i="2"/>
  <c r="N166" i="2"/>
  <c r="M166" i="2"/>
  <c r="L166" i="2"/>
  <c r="K166" i="2"/>
  <c r="N165" i="2"/>
  <c r="M165" i="2"/>
  <c r="L165" i="2"/>
  <c r="K165" i="2"/>
  <c r="N164" i="2"/>
  <c r="M164" i="2"/>
  <c r="L164" i="2"/>
  <c r="K164" i="2"/>
  <c r="N163" i="2"/>
  <c r="M163" i="2"/>
  <c r="L163" i="2"/>
  <c r="K163" i="2"/>
  <c r="N162" i="2"/>
  <c r="M162" i="2"/>
  <c r="L162" i="2"/>
  <c r="K162" i="2"/>
  <c r="N161" i="2"/>
  <c r="M161" i="2"/>
  <c r="L161" i="2"/>
  <c r="K161" i="2"/>
  <c r="N160" i="2"/>
  <c r="M160" i="2"/>
  <c r="L160" i="2"/>
  <c r="K160" i="2"/>
  <c r="N159" i="2"/>
  <c r="M159" i="2"/>
  <c r="L159" i="2"/>
  <c r="K159" i="2"/>
  <c r="N158" i="2"/>
  <c r="M158" i="2"/>
  <c r="L158" i="2"/>
  <c r="K158" i="2"/>
  <c r="N157" i="2"/>
  <c r="M157" i="2"/>
  <c r="L157" i="2"/>
  <c r="K157" i="2"/>
  <c r="N156" i="2"/>
  <c r="M156" i="2"/>
  <c r="L156" i="2"/>
  <c r="K156" i="2"/>
  <c r="N155" i="2"/>
  <c r="M155" i="2"/>
  <c r="L155" i="2"/>
  <c r="K155" i="2"/>
  <c r="N154" i="2"/>
  <c r="M154" i="2"/>
  <c r="L154" i="2"/>
  <c r="K154" i="2"/>
  <c r="N153" i="2"/>
  <c r="M153" i="2"/>
  <c r="L153" i="2"/>
  <c r="K153" i="2"/>
  <c r="N152" i="2"/>
  <c r="M152" i="2"/>
  <c r="L152" i="2"/>
  <c r="K152" i="2"/>
  <c r="N151" i="2"/>
  <c r="M151" i="2"/>
  <c r="L151" i="2"/>
  <c r="K151" i="2"/>
  <c r="N150" i="2"/>
  <c r="M150" i="2"/>
  <c r="L150" i="2"/>
  <c r="K150" i="2"/>
  <c r="N149" i="2"/>
  <c r="M149" i="2"/>
  <c r="L149" i="2"/>
  <c r="K149" i="2"/>
  <c r="N148" i="2"/>
  <c r="M148" i="2"/>
  <c r="L148" i="2"/>
  <c r="K148" i="2"/>
  <c r="N147" i="2"/>
  <c r="M147" i="2"/>
  <c r="L147" i="2"/>
  <c r="K147" i="2"/>
  <c r="N146" i="2"/>
  <c r="M146" i="2"/>
  <c r="L146" i="2"/>
  <c r="K146" i="2"/>
  <c r="N145" i="2"/>
  <c r="M145" i="2"/>
  <c r="L145" i="2"/>
  <c r="K145" i="2"/>
  <c r="N144" i="2"/>
  <c r="M144" i="2"/>
  <c r="L144" i="2"/>
  <c r="K144" i="2"/>
  <c r="N143" i="2"/>
  <c r="M143" i="2"/>
  <c r="L143" i="2"/>
  <c r="K143" i="2"/>
  <c r="N142" i="2"/>
  <c r="M142" i="2"/>
  <c r="L142" i="2"/>
  <c r="K142" i="2"/>
  <c r="N141" i="2"/>
  <c r="M141" i="2"/>
  <c r="L141" i="2"/>
  <c r="K141" i="2"/>
  <c r="N140" i="2"/>
  <c r="M140" i="2"/>
  <c r="L140" i="2"/>
  <c r="K140" i="2"/>
  <c r="N139" i="2"/>
  <c r="M139" i="2"/>
  <c r="L139" i="2"/>
  <c r="K139" i="2"/>
  <c r="N138" i="2"/>
  <c r="M138" i="2"/>
  <c r="L138" i="2"/>
  <c r="K138" i="2"/>
  <c r="N137" i="2"/>
  <c r="M137" i="2"/>
  <c r="L137" i="2"/>
  <c r="K137" i="2"/>
  <c r="N136" i="2"/>
  <c r="M136" i="2"/>
  <c r="L136" i="2"/>
  <c r="K136" i="2"/>
  <c r="N135" i="2"/>
  <c r="M135" i="2"/>
  <c r="L135" i="2"/>
  <c r="K135" i="2"/>
  <c r="N134" i="2"/>
  <c r="M134" i="2"/>
  <c r="L134" i="2"/>
  <c r="K134" i="2"/>
  <c r="N133" i="2"/>
  <c r="M133" i="2"/>
  <c r="L133" i="2"/>
  <c r="K133" i="2"/>
  <c r="N132" i="2"/>
  <c r="M132" i="2"/>
  <c r="L132" i="2"/>
  <c r="K132" i="2"/>
  <c r="N130" i="2"/>
  <c r="L130" i="2"/>
  <c r="K130" i="2"/>
  <c r="N129" i="2"/>
  <c r="L129" i="2"/>
  <c r="K129" i="2"/>
  <c r="N128" i="2"/>
  <c r="L128" i="2"/>
  <c r="K128" i="2"/>
  <c r="N127" i="2"/>
  <c r="L127" i="2"/>
  <c r="K127" i="2"/>
  <c r="N126" i="2"/>
  <c r="L126" i="2"/>
  <c r="K126" i="2"/>
  <c r="N125" i="2"/>
  <c r="L125" i="2"/>
  <c r="K125" i="2"/>
  <c r="N124" i="2"/>
  <c r="L124" i="2"/>
  <c r="K124" i="2"/>
  <c r="N123" i="2"/>
  <c r="L123" i="2"/>
  <c r="K123" i="2"/>
  <c r="N122" i="2"/>
  <c r="L122" i="2"/>
  <c r="K122" i="2"/>
  <c r="N121" i="2"/>
  <c r="L121" i="2"/>
  <c r="K121" i="2"/>
  <c r="N120" i="2"/>
  <c r="L120" i="2"/>
  <c r="K120" i="2"/>
  <c r="N119" i="2"/>
  <c r="L119" i="2"/>
  <c r="K119" i="2"/>
  <c r="N118" i="2"/>
  <c r="L118" i="2"/>
  <c r="K118" i="2"/>
  <c r="N117" i="2"/>
  <c r="L117" i="2"/>
  <c r="K117" i="2"/>
  <c r="N116" i="2"/>
  <c r="L116" i="2"/>
  <c r="K116" i="2"/>
  <c r="N115" i="2"/>
  <c r="L115" i="2"/>
  <c r="K115" i="2"/>
  <c r="N114" i="2"/>
  <c r="L114" i="2"/>
  <c r="K114" i="2"/>
  <c r="N113" i="2"/>
  <c r="L113" i="2"/>
  <c r="K113" i="2"/>
  <c r="N112" i="2"/>
  <c r="L112" i="2"/>
  <c r="K112" i="2"/>
  <c r="N111" i="2"/>
  <c r="L111" i="2"/>
  <c r="K111" i="2"/>
  <c r="N110" i="2"/>
  <c r="L110" i="2"/>
  <c r="K110" i="2"/>
  <c r="N109" i="2"/>
  <c r="L109" i="2"/>
  <c r="K109" i="2"/>
  <c r="N108" i="2"/>
  <c r="M108" i="2"/>
  <c r="L108" i="2"/>
  <c r="K108" i="2"/>
  <c r="N107" i="2"/>
  <c r="M107" i="2"/>
  <c r="L107" i="2"/>
  <c r="K107" i="2"/>
  <c r="N106" i="2"/>
  <c r="M106" i="2"/>
  <c r="L106" i="2"/>
  <c r="K106" i="2"/>
  <c r="N105" i="2"/>
  <c r="M105" i="2"/>
  <c r="L105" i="2"/>
  <c r="K105" i="2"/>
  <c r="N104" i="2"/>
  <c r="M104" i="2"/>
  <c r="L104" i="2"/>
  <c r="K104" i="2"/>
  <c r="N103" i="2"/>
  <c r="M103" i="2"/>
  <c r="L103" i="2"/>
  <c r="K103" i="2"/>
  <c r="N102" i="2"/>
  <c r="M102" i="2"/>
  <c r="L102" i="2"/>
  <c r="K102" i="2"/>
  <c r="N101" i="2"/>
  <c r="M101" i="2"/>
  <c r="L101" i="2"/>
  <c r="K101" i="2"/>
  <c r="N100" i="2"/>
  <c r="M100" i="2"/>
  <c r="L100" i="2"/>
  <c r="K100" i="2"/>
  <c r="N99" i="2"/>
  <c r="M99" i="2"/>
  <c r="L99" i="2"/>
  <c r="K99" i="2"/>
  <c r="N98" i="2"/>
  <c r="M98" i="2"/>
  <c r="L98" i="2"/>
  <c r="K98" i="2"/>
  <c r="N97" i="2"/>
  <c r="M97" i="2"/>
  <c r="L97" i="2"/>
  <c r="K97" i="2"/>
  <c r="N96" i="2"/>
  <c r="M96" i="2"/>
  <c r="L96" i="2"/>
  <c r="K96" i="2"/>
  <c r="N95" i="2"/>
  <c r="M95" i="2"/>
  <c r="L95" i="2"/>
  <c r="K95" i="2"/>
  <c r="N94" i="2"/>
  <c r="M94" i="2"/>
  <c r="L94" i="2"/>
  <c r="K94" i="2"/>
  <c r="N93" i="2"/>
  <c r="M93" i="2"/>
  <c r="L93" i="2"/>
  <c r="K93" i="2"/>
  <c r="N92" i="2"/>
  <c r="M92" i="2"/>
  <c r="L92" i="2"/>
  <c r="K92" i="2"/>
  <c r="N91" i="2"/>
  <c r="M91" i="2"/>
  <c r="L91" i="2"/>
  <c r="K91" i="2"/>
  <c r="N90" i="2"/>
  <c r="M90" i="2"/>
  <c r="L90" i="2"/>
  <c r="K90" i="2"/>
  <c r="N88" i="2"/>
  <c r="M88" i="2"/>
  <c r="L88" i="2"/>
  <c r="K88" i="2"/>
  <c r="N87" i="2"/>
  <c r="M87" i="2"/>
  <c r="L87" i="2"/>
  <c r="K87" i="2"/>
  <c r="N86" i="2"/>
  <c r="M86" i="2"/>
  <c r="L86" i="2"/>
  <c r="K86" i="2"/>
  <c r="N85" i="2"/>
  <c r="M85" i="2"/>
  <c r="L85" i="2"/>
  <c r="K85" i="2"/>
  <c r="N84" i="2"/>
  <c r="M84" i="2"/>
  <c r="L84" i="2"/>
  <c r="K84" i="2"/>
  <c r="N83" i="2"/>
  <c r="M83" i="2"/>
  <c r="L83" i="2"/>
  <c r="K83" i="2"/>
  <c r="N82" i="2"/>
  <c r="M82" i="2"/>
  <c r="L82" i="2"/>
  <c r="K82" i="2"/>
  <c r="N81" i="2"/>
  <c r="M81" i="2"/>
  <c r="L81" i="2"/>
  <c r="K81" i="2"/>
  <c r="N80" i="2"/>
  <c r="M80" i="2"/>
  <c r="L80" i="2"/>
  <c r="K80" i="2"/>
  <c r="N79" i="2"/>
  <c r="M79" i="2"/>
  <c r="L79" i="2"/>
  <c r="K79" i="2"/>
  <c r="N78" i="2"/>
  <c r="M78" i="2"/>
  <c r="L78" i="2"/>
  <c r="K78" i="2"/>
  <c r="N77" i="2"/>
  <c r="M77" i="2"/>
  <c r="L77" i="2"/>
  <c r="K77" i="2"/>
  <c r="N76" i="2"/>
  <c r="M76" i="2"/>
  <c r="L76" i="2"/>
  <c r="K76" i="2"/>
  <c r="N75" i="2"/>
  <c r="M75" i="2"/>
  <c r="L75" i="2"/>
  <c r="K75" i="2"/>
  <c r="N74" i="2"/>
  <c r="M74" i="2"/>
  <c r="L74" i="2"/>
  <c r="K74" i="2"/>
  <c r="N73" i="2"/>
  <c r="M73" i="2"/>
  <c r="L73" i="2"/>
  <c r="K73" i="2"/>
  <c r="N72" i="2"/>
  <c r="M72" i="2"/>
  <c r="L72" i="2"/>
  <c r="K72" i="2"/>
  <c r="N71" i="2"/>
  <c r="M71" i="2"/>
  <c r="L71" i="2"/>
  <c r="K71" i="2"/>
  <c r="N70" i="2"/>
  <c r="M70" i="2"/>
  <c r="L70" i="2"/>
  <c r="K70" i="2"/>
  <c r="N69" i="2"/>
  <c r="M69" i="2"/>
  <c r="L69" i="2"/>
  <c r="K69" i="2"/>
  <c r="N68" i="2"/>
  <c r="M68" i="2"/>
  <c r="L68" i="2"/>
  <c r="K68" i="2"/>
  <c r="N67" i="2"/>
  <c r="M67" i="2"/>
  <c r="L67" i="2"/>
  <c r="K67" i="2"/>
  <c r="N66" i="2"/>
  <c r="M66" i="2"/>
  <c r="L66" i="2"/>
  <c r="K66" i="2"/>
  <c r="N65" i="2"/>
  <c r="M65" i="2"/>
  <c r="L65" i="2"/>
  <c r="K65" i="2"/>
  <c r="N64" i="2"/>
  <c r="M64" i="2"/>
  <c r="L64" i="2"/>
  <c r="K64" i="2"/>
  <c r="N63" i="2"/>
  <c r="M63" i="2"/>
  <c r="L63" i="2"/>
  <c r="K63" i="2"/>
  <c r="N62" i="2"/>
  <c r="M62" i="2"/>
  <c r="L62" i="2"/>
  <c r="K62" i="2"/>
  <c r="N61" i="2"/>
  <c r="M61" i="2"/>
  <c r="L61" i="2"/>
  <c r="K61" i="2"/>
  <c r="N60" i="2"/>
  <c r="M60" i="2"/>
  <c r="L60" i="2"/>
  <c r="K60" i="2"/>
  <c r="N59" i="2"/>
  <c r="M59" i="2"/>
  <c r="L59" i="2"/>
  <c r="K59" i="2"/>
  <c r="N58" i="2"/>
  <c r="M58" i="2"/>
  <c r="L58" i="2"/>
  <c r="K58" i="2"/>
  <c r="N57" i="2"/>
  <c r="M57" i="2"/>
  <c r="L57" i="2"/>
  <c r="K57" i="2"/>
  <c r="N56" i="2"/>
  <c r="M56" i="2"/>
  <c r="L56" i="2"/>
  <c r="K56" i="2"/>
  <c r="N55" i="2"/>
  <c r="M55" i="2"/>
  <c r="L55" i="2"/>
  <c r="K55" i="2"/>
  <c r="N54" i="2"/>
  <c r="M54" i="2"/>
  <c r="L54" i="2"/>
  <c r="K54" i="2"/>
  <c r="N53" i="2"/>
  <c r="M53" i="2"/>
  <c r="L53" i="2"/>
  <c r="K53" i="2"/>
  <c r="N52" i="2"/>
  <c r="M52" i="2"/>
  <c r="L52" i="2"/>
  <c r="K52" i="2"/>
  <c r="N51" i="2"/>
  <c r="M51" i="2"/>
  <c r="L51" i="2"/>
  <c r="K51" i="2"/>
  <c r="N50" i="2"/>
  <c r="M50" i="2"/>
  <c r="L50" i="2"/>
  <c r="K50" i="2"/>
  <c r="N49" i="2"/>
  <c r="M49" i="2"/>
  <c r="L49" i="2"/>
  <c r="K49" i="2"/>
  <c r="N48" i="2"/>
  <c r="M48" i="2"/>
  <c r="L48" i="2"/>
  <c r="K48" i="2"/>
  <c r="K7" i="2"/>
  <c r="L7" i="2"/>
  <c r="M7" i="2"/>
  <c r="N7" i="2"/>
  <c r="K8" i="2"/>
  <c r="L8" i="2"/>
  <c r="M8" i="2"/>
  <c r="N8" i="2"/>
  <c r="K9" i="2"/>
  <c r="L9" i="2"/>
  <c r="M9" i="2"/>
  <c r="N9" i="2"/>
  <c r="K10" i="2"/>
  <c r="L10" i="2"/>
  <c r="M10" i="2"/>
  <c r="N10" i="2"/>
  <c r="K11" i="2"/>
  <c r="L11" i="2"/>
  <c r="M11" i="2"/>
  <c r="N11" i="2"/>
  <c r="K12" i="2"/>
  <c r="L12" i="2"/>
  <c r="M12" i="2"/>
  <c r="N12" i="2"/>
  <c r="K13" i="2"/>
  <c r="L13" i="2"/>
  <c r="M13" i="2"/>
  <c r="N13" i="2"/>
  <c r="K14" i="2"/>
  <c r="L14" i="2"/>
  <c r="M14" i="2"/>
  <c r="N14" i="2"/>
  <c r="K15" i="2"/>
  <c r="L15" i="2"/>
  <c r="M15" i="2"/>
  <c r="N15" i="2"/>
  <c r="K16" i="2"/>
  <c r="L16" i="2"/>
  <c r="M16" i="2"/>
  <c r="N16" i="2"/>
  <c r="K17" i="2"/>
  <c r="L17" i="2"/>
  <c r="M17" i="2"/>
  <c r="N17" i="2"/>
  <c r="K18" i="2"/>
  <c r="L18" i="2"/>
  <c r="M18" i="2"/>
  <c r="N18" i="2"/>
  <c r="K19" i="2"/>
  <c r="L19" i="2"/>
  <c r="M19" i="2"/>
  <c r="N19" i="2"/>
  <c r="K20" i="2"/>
  <c r="L20" i="2"/>
  <c r="M20" i="2"/>
  <c r="N20" i="2"/>
  <c r="K21" i="2"/>
  <c r="L21" i="2"/>
  <c r="M21" i="2"/>
  <c r="N21" i="2"/>
  <c r="K22" i="2"/>
  <c r="L22" i="2"/>
  <c r="M22" i="2"/>
  <c r="N22" i="2"/>
  <c r="K23" i="2"/>
  <c r="L23" i="2"/>
  <c r="M23" i="2"/>
  <c r="N23" i="2"/>
  <c r="K24" i="2"/>
  <c r="L24" i="2"/>
  <c r="M24" i="2"/>
  <c r="N24" i="2"/>
  <c r="K25" i="2"/>
  <c r="L25" i="2"/>
  <c r="M25" i="2"/>
  <c r="N25" i="2"/>
  <c r="K26" i="2"/>
  <c r="L26" i="2"/>
  <c r="M26" i="2"/>
  <c r="N26" i="2"/>
  <c r="K27" i="2"/>
  <c r="L27" i="2"/>
  <c r="M27" i="2"/>
  <c r="N27" i="2"/>
  <c r="K28" i="2"/>
  <c r="L28" i="2"/>
  <c r="M28" i="2"/>
  <c r="N28" i="2"/>
  <c r="K29" i="2"/>
  <c r="L29" i="2"/>
  <c r="M29" i="2"/>
  <c r="N29" i="2"/>
  <c r="K30" i="2"/>
  <c r="L30" i="2"/>
  <c r="M30" i="2"/>
  <c r="N30" i="2"/>
  <c r="K31" i="2"/>
  <c r="L31" i="2"/>
  <c r="M31" i="2"/>
  <c r="N31" i="2"/>
  <c r="K32" i="2"/>
  <c r="L32" i="2"/>
  <c r="M32" i="2"/>
  <c r="N32" i="2"/>
  <c r="K33" i="2"/>
  <c r="L33" i="2"/>
  <c r="M33" i="2"/>
  <c r="N33" i="2"/>
  <c r="K34" i="2"/>
  <c r="L34" i="2"/>
  <c r="M34" i="2"/>
  <c r="N34" i="2"/>
  <c r="K35" i="2"/>
  <c r="L35" i="2"/>
  <c r="M35" i="2"/>
  <c r="N35" i="2"/>
  <c r="K36" i="2"/>
  <c r="L36" i="2"/>
  <c r="M36" i="2"/>
  <c r="N36" i="2"/>
  <c r="K37" i="2"/>
  <c r="L37" i="2"/>
  <c r="M37" i="2"/>
  <c r="N37" i="2"/>
  <c r="K38" i="2"/>
  <c r="L38" i="2"/>
  <c r="M38" i="2"/>
  <c r="N38" i="2"/>
  <c r="K39" i="2"/>
  <c r="L39" i="2"/>
  <c r="M39" i="2"/>
  <c r="N39" i="2"/>
  <c r="K40" i="2"/>
  <c r="L40" i="2"/>
  <c r="M40" i="2"/>
  <c r="N40" i="2"/>
  <c r="K41" i="2"/>
  <c r="L41" i="2"/>
  <c r="M41" i="2"/>
  <c r="N41" i="2"/>
  <c r="K42" i="2"/>
  <c r="L42" i="2"/>
  <c r="M42" i="2"/>
  <c r="N42" i="2"/>
  <c r="K43" i="2"/>
  <c r="L43" i="2"/>
  <c r="M43" i="2"/>
  <c r="N43" i="2"/>
  <c r="K44" i="2"/>
  <c r="L44" i="2"/>
  <c r="M44" i="2"/>
  <c r="N44" i="2"/>
  <c r="K45" i="2"/>
  <c r="L45" i="2"/>
  <c r="M45" i="2"/>
  <c r="N45" i="2"/>
  <c r="K46" i="2"/>
  <c r="L46" i="2"/>
  <c r="M46" i="2"/>
  <c r="N46" i="2"/>
  <c r="L6" i="2"/>
  <c r="M6" i="2"/>
  <c r="N6" i="2"/>
  <c r="K6" i="2"/>
  <c r="E3898" i="12" l="1"/>
  <c r="E2698" i="12"/>
  <c r="E3992" i="12"/>
  <c r="E2792" i="12"/>
  <c r="E2557" i="12"/>
  <c r="E3757" i="12"/>
  <c r="E2510" i="12"/>
  <c r="E3804" i="12"/>
  <c r="E2604" i="12"/>
  <c r="E4039" i="12"/>
  <c r="E2839" i="12"/>
  <c r="E3945" i="12"/>
  <c r="E2745" i="12"/>
  <c r="E2651" i="12"/>
  <c r="E3851" i="12"/>
  <c r="E4180" i="12"/>
  <c r="E2980" i="12"/>
  <c r="E4181" i="12"/>
  <c r="E2981" i="12"/>
  <c r="E4134" i="12"/>
  <c r="E2934" i="12"/>
  <c r="E1402" i="12"/>
  <c r="E202" i="12"/>
  <c r="E14" i="12"/>
  <c r="E1261" i="12"/>
  <c r="E61" i="12"/>
  <c r="E1590" i="12"/>
  <c r="E390" i="12"/>
  <c r="E1496" i="12"/>
  <c r="E296" i="12"/>
  <c r="E1449" i="12"/>
  <c r="E249" i="12"/>
  <c r="E1685" i="12"/>
  <c r="E485" i="12"/>
  <c r="E484" i="12"/>
  <c r="E1684" i="12"/>
  <c r="E1355" i="12"/>
  <c r="E155" i="12"/>
  <c r="E1543" i="12"/>
  <c r="E343" i="12"/>
  <c r="E1308" i="12"/>
  <c r="E108" i="12"/>
  <c r="EC100" i="10"/>
  <c r="DQ100" i="10"/>
  <c r="EL100" i="10"/>
  <c r="DY100" i="10"/>
  <c r="DX100" i="10"/>
  <c r="EK100" i="10"/>
  <c r="DS100" i="10"/>
  <c r="EA100" i="10"/>
  <c r="ED100" i="10"/>
  <c r="EE100" i="10"/>
  <c r="EG100" i="10"/>
  <c r="EI100" i="10"/>
  <c r="EB100" i="10"/>
  <c r="C100" i="10" s="1"/>
  <c r="DO100" i="10"/>
  <c r="DZ100" i="10"/>
  <c r="DP100" i="10"/>
  <c r="A100" i="10"/>
  <c r="DG99" i="10"/>
  <c r="EF10" i="10"/>
  <c r="DZ11" i="10"/>
  <c r="C101" i="10"/>
  <c r="CU99" i="10"/>
  <c r="DE99" i="10"/>
  <c r="DP11" i="10"/>
  <c r="EJ11" i="10"/>
  <c r="CQ99" i="10"/>
  <c r="EI10" i="10"/>
  <c r="DT10" i="10"/>
  <c r="EG11" i="10"/>
  <c r="DR11" i="10"/>
  <c r="DA99" i="10"/>
  <c r="CY99" i="10"/>
  <c r="EC10" i="10"/>
  <c r="DS10" i="10"/>
  <c r="DX10" i="10"/>
  <c r="EC11" i="10"/>
  <c r="DV11" i="10"/>
  <c r="EB11" i="10"/>
  <c r="DC99" i="10"/>
  <c r="EM10" i="10"/>
  <c r="EL10" i="10"/>
  <c r="DN10" i="10"/>
  <c r="EK10" i="10"/>
  <c r="A10" i="10"/>
  <c r="CW99" i="10"/>
  <c r="DK99" i="10"/>
  <c r="DQ11" i="10"/>
  <c r="DQ10" i="10"/>
  <c r="DR10" i="10"/>
  <c r="EH10" i="10"/>
  <c r="EM11" i="10"/>
  <c r="EL11" i="10"/>
  <c r="DN11" i="10"/>
  <c r="EK11" i="10"/>
  <c r="A11" i="10"/>
  <c r="EH11" i="10"/>
  <c r="DI99" i="10"/>
  <c r="DV10" i="10"/>
  <c r="DU10" i="10"/>
  <c r="CS99" i="10"/>
  <c r="CO99" i="10"/>
  <c r="DY10" i="10"/>
  <c r="EE10" i="10"/>
  <c r="DZ10" i="10"/>
  <c r="EJ10" i="10"/>
  <c r="EI11" i="10"/>
  <c r="ED11" i="10"/>
  <c r="C5" i="10"/>
  <c r="C9" i="10"/>
  <c r="CJ13" i="10"/>
  <c r="CJ12" i="10"/>
  <c r="CW12" i="10" s="1"/>
  <c r="BR201" i="10"/>
  <c r="CH201" i="10"/>
  <c r="BU202" i="10"/>
  <c r="DA204" i="10"/>
  <c r="CS204" i="10"/>
  <c r="DI204" i="10"/>
  <c r="CZ204" i="10"/>
  <c r="CN204" i="10"/>
  <c r="DE204" i="10"/>
  <c r="DD204" i="10"/>
  <c r="CW204" i="10"/>
  <c r="CV204" i="10"/>
  <c r="CU204" i="10"/>
  <c r="CY204" i="10"/>
  <c r="CR204" i="10"/>
  <c r="DH204" i="10"/>
  <c r="DK204" i="10"/>
  <c r="DG204" i="10"/>
  <c r="DC204" i="10"/>
  <c r="CM204" i="10"/>
  <c r="CQ204" i="10"/>
  <c r="DF204" i="10"/>
  <c r="BQ202" i="10"/>
  <c r="BS201" i="10"/>
  <c r="CG202" i="10"/>
  <c r="BP199" i="10"/>
  <c r="BL202" i="10"/>
  <c r="BV201" i="10"/>
  <c r="CX204" i="10"/>
  <c r="BT200" i="10"/>
  <c r="BI202" i="10"/>
  <c r="CJ203" i="10"/>
  <c r="CO203" i="10" s="1"/>
  <c r="BO201" i="10"/>
  <c r="CT204" i="10"/>
  <c r="DJ204" i="10"/>
  <c r="CO204" i="10"/>
  <c r="CD201" i="10"/>
  <c r="BY202" i="10"/>
  <c r="CA200" i="10"/>
  <c r="CB200" i="10"/>
  <c r="BN201" i="10"/>
  <c r="BK200" i="10"/>
  <c r="CP203" i="10"/>
  <c r="BM202" i="10"/>
  <c r="CF199" i="10"/>
  <c r="BZ201" i="10"/>
  <c r="DB204" i="10"/>
  <c r="BJ201" i="10"/>
  <c r="CC202" i="10"/>
  <c r="BW200" i="10"/>
  <c r="BX199" i="10"/>
  <c r="CE201" i="10"/>
  <c r="CP204" i="10"/>
  <c r="CG96" i="10"/>
  <c r="CD97" i="10"/>
  <c r="BX97" i="10"/>
  <c r="BZ97" i="10"/>
  <c r="BN97" i="10"/>
  <c r="BW96" i="10"/>
  <c r="BM96" i="10"/>
  <c r="BI96" i="10"/>
  <c r="CB97" i="10"/>
  <c r="CJ98" i="10"/>
  <c r="CU98" i="10" s="1"/>
  <c r="BU96" i="10"/>
  <c r="BK96" i="10"/>
  <c r="BQ96" i="10"/>
  <c r="BJ97" i="10"/>
  <c r="CE96" i="10"/>
  <c r="BP97" i="10"/>
  <c r="BO96" i="10"/>
  <c r="CF97" i="10"/>
  <c r="BS96" i="10"/>
  <c r="BT97" i="10"/>
  <c r="BY96" i="10"/>
  <c r="CC96" i="10"/>
  <c r="CA96" i="10"/>
  <c r="BV97" i="10"/>
  <c r="BL97" i="10"/>
  <c r="BR97" i="10"/>
  <c r="CH97" i="10"/>
  <c r="CV99" i="10"/>
  <c r="CZ99" i="10"/>
  <c r="DB99" i="10"/>
  <c r="CL99" i="10"/>
  <c r="CN99" i="10"/>
  <c r="CT99" i="10"/>
  <c r="CP99" i="10"/>
  <c r="DF99" i="10"/>
  <c r="DD99" i="10"/>
  <c r="CX99" i="10"/>
  <c r="DH99" i="10"/>
  <c r="DJ99" i="10"/>
  <c r="CR99" i="10"/>
  <c r="DA153" i="10"/>
  <c r="DJ153" i="10"/>
  <c r="CS153" i="10"/>
  <c r="CJ152" i="10"/>
  <c r="CP152" i="10" s="1"/>
  <c r="DF153" i="10"/>
  <c r="CP153" i="10"/>
  <c r="DK153" i="10"/>
  <c r="CT153" i="10"/>
  <c r="DE153" i="10"/>
  <c r="CU153" i="10"/>
  <c r="DG153" i="10"/>
  <c r="CV153" i="10"/>
  <c r="DH153" i="10"/>
  <c r="CZ153" i="10"/>
  <c r="CN153" i="10"/>
  <c r="DD153" i="10"/>
  <c r="CR153" i="10"/>
  <c r="DI153" i="10"/>
  <c r="CW153" i="10"/>
  <c r="CL153" i="10"/>
  <c r="CM153" i="10"/>
  <c r="CQ153" i="10"/>
  <c r="CX153" i="10"/>
  <c r="CO153" i="10"/>
  <c r="CY153" i="10"/>
  <c r="DC153" i="10"/>
  <c r="T31" i="7"/>
  <c r="AB31" i="7"/>
  <c r="AJ31" i="7"/>
  <c r="L404" i="7"/>
  <c r="L369" i="7"/>
  <c r="M31" i="7"/>
  <c r="AC31" i="7"/>
  <c r="E31" i="7"/>
  <c r="U31" i="7"/>
  <c r="AK31" i="7"/>
  <c r="G31" i="7"/>
  <c r="AE31" i="7"/>
  <c r="O31" i="7"/>
  <c r="O32" i="7" s="1"/>
  <c r="AM31" i="7"/>
  <c r="H31" i="7"/>
  <c r="P31" i="7"/>
  <c r="X31" i="7"/>
  <c r="AF31" i="7"/>
  <c r="AN31" i="7"/>
  <c r="W31" i="7"/>
  <c r="I31" i="7"/>
  <c r="Q31" i="7"/>
  <c r="Y31" i="7"/>
  <c r="AG31" i="7"/>
  <c r="AO31" i="7"/>
  <c r="D344" i="7"/>
  <c r="L344" i="7"/>
  <c r="T344" i="7"/>
  <c r="AB344" i="7"/>
  <c r="AJ344" i="7"/>
  <c r="C345" i="7"/>
  <c r="J31" i="7"/>
  <c r="R31" i="7"/>
  <c r="Z31" i="7"/>
  <c r="AH31" i="7"/>
  <c r="AP31" i="7"/>
  <c r="K31" i="7"/>
  <c r="K32" i="7" s="1"/>
  <c r="S31" i="7"/>
  <c r="AA31" i="7"/>
  <c r="AI31" i="7"/>
  <c r="AQ31" i="7"/>
  <c r="G135" i="7"/>
  <c r="G136" i="7" s="1"/>
  <c r="O135" i="7"/>
  <c r="O136" i="7" s="1"/>
  <c r="W135" i="7"/>
  <c r="W136" i="7" s="1"/>
  <c r="AE135" i="7"/>
  <c r="AE136" i="7" s="1"/>
  <c r="AM135" i="7"/>
  <c r="AM136" i="7" s="1"/>
  <c r="I135" i="7"/>
  <c r="I136" i="7" s="1"/>
  <c r="Q135" i="7"/>
  <c r="Q136" i="7" s="1"/>
  <c r="Y135" i="7"/>
  <c r="Y136" i="7" s="1"/>
  <c r="AG135" i="7"/>
  <c r="AG136" i="7" s="1"/>
  <c r="AO135" i="7"/>
  <c r="AO136" i="7" s="1"/>
  <c r="K345" i="7"/>
  <c r="S345" i="7"/>
  <c r="AA345" i="7"/>
  <c r="AI345" i="7"/>
  <c r="AQ345" i="7"/>
  <c r="J346" i="7"/>
  <c r="R346" i="7"/>
  <c r="Z346" i="7"/>
  <c r="AH346" i="7"/>
  <c r="AP346" i="7"/>
  <c r="I347" i="7"/>
  <c r="Q347" i="7"/>
  <c r="Y347" i="7"/>
  <c r="AG347" i="7"/>
  <c r="AO347" i="7"/>
  <c r="H348" i="7"/>
  <c r="P348" i="7"/>
  <c r="X348" i="7"/>
  <c r="AF348" i="7"/>
  <c r="AN348" i="7"/>
  <c r="G349" i="7"/>
  <c r="O349" i="7"/>
  <c r="W349" i="7"/>
  <c r="AE349" i="7"/>
  <c r="AM349" i="7"/>
  <c r="F350" i="7"/>
  <c r="N350" i="7"/>
  <c r="V350" i="7"/>
  <c r="AD350" i="7"/>
  <c r="AL350" i="7"/>
  <c r="E351" i="7"/>
  <c r="M351" i="7"/>
  <c r="U351" i="7"/>
  <c r="AC351" i="7"/>
  <c r="AK351" i="7"/>
  <c r="D352" i="7"/>
  <c r="L352" i="7"/>
  <c r="T352" i="7"/>
  <c r="AB352" i="7"/>
  <c r="AJ352" i="7"/>
  <c r="C353" i="7"/>
  <c r="K353" i="7"/>
  <c r="S353" i="7"/>
  <c r="AA353" i="7"/>
  <c r="AI353" i="7"/>
  <c r="AQ353" i="7"/>
  <c r="J354" i="7"/>
  <c r="R354" i="7"/>
  <c r="Z354" i="7"/>
  <c r="AH354" i="7"/>
  <c r="AP354" i="7"/>
  <c r="I355" i="7"/>
  <c r="Q355" i="7"/>
  <c r="Y355" i="7"/>
  <c r="AG355" i="7"/>
  <c r="AO355" i="7"/>
  <c r="H356" i="7"/>
  <c r="P356" i="7"/>
  <c r="X356" i="7"/>
  <c r="AF356" i="7"/>
  <c r="AN356" i="7"/>
  <c r="G357" i="7"/>
  <c r="O357" i="7"/>
  <c r="W357" i="7"/>
  <c r="AE357" i="7"/>
  <c r="AM357" i="7"/>
  <c r="F358" i="7"/>
  <c r="N358" i="7"/>
  <c r="V358" i="7"/>
  <c r="AD358" i="7"/>
  <c r="AL358" i="7"/>
  <c r="E359" i="7"/>
  <c r="M359" i="7"/>
  <c r="U359" i="7"/>
  <c r="AC359" i="7"/>
  <c r="AK359" i="7"/>
  <c r="D360" i="7"/>
  <c r="L360" i="7"/>
  <c r="T360" i="7"/>
  <c r="AB360" i="7"/>
  <c r="AJ360" i="7"/>
  <c r="C361" i="7"/>
  <c r="K361" i="7"/>
  <c r="S361" i="7"/>
  <c r="AA361" i="7"/>
  <c r="AI361" i="7"/>
  <c r="AQ361" i="7"/>
  <c r="J362" i="7"/>
  <c r="R362" i="7"/>
  <c r="Z362" i="7"/>
  <c r="AH362" i="7"/>
  <c r="AP362" i="7"/>
  <c r="I363" i="7"/>
  <c r="Q363" i="7"/>
  <c r="Y363" i="7"/>
  <c r="AG363" i="7"/>
  <c r="AO363" i="7"/>
  <c r="H364" i="7"/>
  <c r="P364" i="7"/>
  <c r="X364" i="7"/>
  <c r="AF364" i="7"/>
  <c r="AN364" i="7"/>
  <c r="G365" i="7"/>
  <c r="O365" i="7"/>
  <c r="W365" i="7"/>
  <c r="AE365" i="7"/>
  <c r="AM365" i="7"/>
  <c r="F366" i="7"/>
  <c r="N366" i="7"/>
  <c r="V366" i="7"/>
  <c r="AD366" i="7"/>
  <c r="AL366" i="7"/>
  <c r="E367" i="7"/>
  <c r="M367" i="7"/>
  <c r="U367" i="7"/>
  <c r="AC367" i="7"/>
  <c r="AK367" i="7"/>
  <c r="D368" i="7"/>
  <c r="L368" i="7"/>
  <c r="T368" i="7"/>
  <c r="AB368" i="7"/>
  <c r="AJ368" i="7"/>
  <c r="K135" i="7"/>
  <c r="K136" i="7" s="1"/>
  <c r="S135" i="7"/>
  <c r="S136" i="7" s="1"/>
  <c r="AA135" i="7"/>
  <c r="AA136" i="7" s="1"/>
  <c r="AI135" i="7"/>
  <c r="AI136" i="7" s="1"/>
  <c r="AQ135" i="7"/>
  <c r="AQ136" i="7" s="1"/>
  <c r="J379" i="7"/>
  <c r="R379" i="7"/>
  <c r="Z379" i="7"/>
  <c r="AH379" i="7"/>
  <c r="AP379" i="7"/>
  <c r="I380" i="7"/>
  <c r="Q380" i="7"/>
  <c r="Y380" i="7"/>
  <c r="AG380" i="7"/>
  <c r="AO380" i="7"/>
  <c r="H381" i="7"/>
  <c r="P381" i="7"/>
  <c r="X381" i="7"/>
  <c r="AF381" i="7"/>
  <c r="AN381" i="7"/>
  <c r="G382" i="7"/>
  <c r="O382" i="7"/>
  <c r="W382" i="7"/>
  <c r="AE382" i="7"/>
  <c r="AM382" i="7"/>
  <c r="F383" i="7"/>
  <c r="N383" i="7"/>
  <c r="V383" i="7"/>
  <c r="AD383" i="7"/>
  <c r="AL383" i="7"/>
  <c r="E384" i="7"/>
  <c r="M384" i="7"/>
  <c r="U384" i="7"/>
  <c r="AC384" i="7"/>
  <c r="AK384" i="7"/>
  <c r="D385" i="7"/>
  <c r="L385" i="7"/>
  <c r="T385" i="7"/>
  <c r="AB385" i="7"/>
  <c r="AJ385" i="7"/>
  <c r="C386" i="7"/>
  <c r="K386" i="7"/>
  <c r="S386" i="7"/>
  <c r="AA386" i="7"/>
  <c r="AI386" i="7"/>
  <c r="AQ386" i="7"/>
  <c r="J387" i="7"/>
  <c r="R387" i="7"/>
  <c r="F100" i="7"/>
  <c r="F101" i="7" s="1"/>
  <c r="N100" i="7"/>
  <c r="N101" i="7" s="1"/>
  <c r="V100" i="7"/>
  <c r="V101" i="7" s="1"/>
  <c r="D135" i="7"/>
  <c r="D136" i="7" s="1"/>
  <c r="L135" i="7"/>
  <c r="L136" i="7" s="1"/>
  <c r="T135" i="7"/>
  <c r="T136" i="7" s="1"/>
  <c r="AB135" i="7"/>
  <c r="AB136" i="7" s="1"/>
  <c r="AJ135" i="7"/>
  <c r="AJ136" i="7" s="1"/>
  <c r="G100" i="7"/>
  <c r="G101" i="7" s="1"/>
  <c r="O100" i="7"/>
  <c r="O101" i="7" s="1"/>
  <c r="W100" i="7"/>
  <c r="W101" i="7" s="1"/>
  <c r="AE100" i="7"/>
  <c r="AE101" i="7" s="1"/>
  <c r="AM100" i="7"/>
  <c r="AM101" i="7" s="1"/>
  <c r="E135" i="7"/>
  <c r="E136" i="7" s="1"/>
  <c r="M135" i="7"/>
  <c r="M136" i="7" s="1"/>
  <c r="U135" i="7"/>
  <c r="U136" i="7" s="1"/>
  <c r="AC135" i="7"/>
  <c r="AC136" i="7" s="1"/>
  <c r="AK135" i="7"/>
  <c r="AK136" i="7" s="1"/>
  <c r="Z387" i="7"/>
  <c r="AH387" i="7"/>
  <c r="AP387" i="7"/>
  <c r="I388" i="7"/>
  <c r="Q388" i="7"/>
  <c r="Y388" i="7"/>
  <c r="AG388" i="7"/>
  <c r="AO388" i="7"/>
  <c r="H389" i="7"/>
  <c r="P389" i="7"/>
  <c r="X389" i="7"/>
  <c r="AF389" i="7"/>
  <c r="AN389" i="7"/>
  <c r="G390" i="7"/>
  <c r="O390" i="7"/>
  <c r="W390" i="7"/>
  <c r="AE390" i="7"/>
  <c r="AM390" i="7"/>
  <c r="F391" i="7"/>
  <c r="N391" i="7"/>
  <c r="V391" i="7"/>
  <c r="AD391" i="7"/>
  <c r="AL391" i="7"/>
  <c r="E392" i="7"/>
  <c r="M392" i="7"/>
  <c r="U392" i="7"/>
  <c r="AC392" i="7"/>
  <c r="AK392" i="7"/>
  <c r="D393" i="7"/>
  <c r="L393" i="7"/>
  <c r="T393" i="7"/>
  <c r="AB393" i="7"/>
  <c r="AJ393" i="7"/>
  <c r="C394" i="7"/>
  <c r="K394" i="7"/>
  <c r="S394" i="7"/>
  <c r="AA394" i="7"/>
  <c r="AI394" i="7"/>
  <c r="AQ394" i="7"/>
  <c r="J395" i="7"/>
  <c r="R395" i="7"/>
  <c r="Z395" i="7"/>
  <c r="AH395" i="7"/>
  <c r="AP395" i="7"/>
  <c r="I396" i="7"/>
  <c r="Q396" i="7"/>
  <c r="Y396" i="7"/>
  <c r="AG396" i="7"/>
  <c r="AO396" i="7"/>
  <c r="H397" i="7"/>
  <c r="P397" i="7"/>
  <c r="X397" i="7"/>
  <c r="AF397" i="7"/>
  <c r="AN397" i="7"/>
  <c r="G398" i="7"/>
  <c r="O398" i="7"/>
  <c r="W398" i="7"/>
  <c r="AE398" i="7"/>
  <c r="AM398" i="7"/>
  <c r="F399" i="7"/>
  <c r="N399" i="7"/>
  <c r="V399" i="7"/>
  <c r="AD399" i="7"/>
  <c r="AL399" i="7"/>
  <c r="E400" i="7"/>
  <c r="M400" i="7"/>
  <c r="U400" i="7"/>
  <c r="AC400" i="7"/>
  <c r="AK400" i="7"/>
  <c r="D401" i="7"/>
  <c r="L401" i="7"/>
  <c r="T401" i="7"/>
  <c r="AB401" i="7"/>
  <c r="AJ401" i="7"/>
  <c r="C402" i="7"/>
  <c r="K402" i="7"/>
  <c r="S402" i="7"/>
  <c r="AA402" i="7"/>
  <c r="AI402" i="7"/>
  <c r="AQ402" i="7"/>
  <c r="J403" i="7"/>
  <c r="R403" i="7"/>
  <c r="Z403" i="7"/>
  <c r="AH403" i="7"/>
  <c r="AP403" i="7"/>
  <c r="H135" i="7"/>
  <c r="H136" i="7" s="1"/>
  <c r="P135" i="7"/>
  <c r="P136" i="7" s="1"/>
  <c r="X135" i="7"/>
  <c r="X136" i="7" s="1"/>
  <c r="AF135" i="7"/>
  <c r="AF136" i="7" s="1"/>
  <c r="AN135" i="7"/>
  <c r="AN136" i="7" s="1"/>
  <c r="W403" i="7"/>
  <c r="AE403" i="7"/>
  <c r="AM403" i="7"/>
  <c r="AI403" i="7"/>
  <c r="F31" i="7"/>
  <c r="N31" i="7"/>
  <c r="V31" i="7"/>
  <c r="AD31" i="7"/>
  <c r="AL31" i="7"/>
  <c r="J100" i="7"/>
  <c r="J101" i="7" s="1"/>
  <c r="R100" i="7"/>
  <c r="R101" i="7" s="1"/>
  <c r="Z100" i="7"/>
  <c r="Z101" i="7" s="1"/>
  <c r="AH100" i="7"/>
  <c r="AH101" i="7" s="1"/>
  <c r="AP100" i="7"/>
  <c r="AP101" i="7" s="1"/>
  <c r="C100" i="7"/>
  <c r="C101" i="7" s="1"/>
  <c r="K100" i="7"/>
  <c r="K101" i="7" s="1"/>
  <c r="S100" i="7"/>
  <c r="S101" i="7" s="1"/>
  <c r="AA100" i="7"/>
  <c r="AA101" i="7" s="1"/>
  <c r="AI100" i="7"/>
  <c r="AI101" i="7" s="1"/>
  <c r="AQ100" i="7"/>
  <c r="AQ101" i="7" s="1"/>
  <c r="D100" i="7"/>
  <c r="D101" i="7" s="1"/>
  <c r="L100" i="7"/>
  <c r="L101" i="7" s="1"/>
  <c r="T100" i="7"/>
  <c r="T101" i="7" s="1"/>
  <c r="AB100" i="7"/>
  <c r="AB101" i="7" s="1"/>
  <c r="AJ100" i="7"/>
  <c r="AJ101" i="7" s="1"/>
  <c r="J135" i="7"/>
  <c r="J136" i="7" s="1"/>
  <c r="R135" i="7"/>
  <c r="R136" i="7" s="1"/>
  <c r="Z135" i="7"/>
  <c r="Z136" i="7" s="1"/>
  <c r="AH135" i="7"/>
  <c r="AH136" i="7" s="1"/>
  <c r="AP135" i="7"/>
  <c r="AP136" i="7" s="1"/>
  <c r="J308" i="7"/>
  <c r="J65" i="7"/>
  <c r="J66" i="7" s="1"/>
  <c r="R308" i="7"/>
  <c r="R65" i="7"/>
  <c r="R66" i="7" s="1"/>
  <c r="Z308" i="7"/>
  <c r="Z65" i="7"/>
  <c r="Z66" i="7" s="1"/>
  <c r="AH308" i="7"/>
  <c r="AH65" i="7"/>
  <c r="AH66" i="7" s="1"/>
  <c r="AP308" i="7"/>
  <c r="AP65" i="7"/>
  <c r="AP66" i="7" s="1"/>
  <c r="H343" i="7"/>
  <c r="H100" i="7"/>
  <c r="H101" i="7" s="1"/>
  <c r="P343" i="7"/>
  <c r="P100" i="7"/>
  <c r="P101" i="7" s="1"/>
  <c r="X343" i="7"/>
  <c r="X100" i="7"/>
  <c r="X101" i="7" s="1"/>
  <c r="AF343" i="7"/>
  <c r="AF100" i="7"/>
  <c r="AF101" i="7" s="1"/>
  <c r="AN343" i="7"/>
  <c r="AN100" i="7"/>
  <c r="AN101" i="7" s="1"/>
  <c r="C308" i="7"/>
  <c r="C65" i="7"/>
  <c r="C66" i="7" s="1"/>
  <c r="K308" i="7"/>
  <c r="K65" i="7"/>
  <c r="K66" i="7" s="1"/>
  <c r="S308" i="7"/>
  <c r="S65" i="7"/>
  <c r="S66" i="7" s="1"/>
  <c r="AA308" i="7"/>
  <c r="AA65" i="7"/>
  <c r="AA66" i="7" s="1"/>
  <c r="AI308" i="7"/>
  <c r="AI65" i="7"/>
  <c r="AI66" i="7" s="1"/>
  <c r="AQ308" i="7"/>
  <c r="AQ65" i="7"/>
  <c r="AQ66" i="7" s="1"/>
  <c r="I343" i="7"/>
  <c r="I100" i="7"/>
  <c r="I101" i="7" s="1"/>
  <c r="Q343" i="7"/>
  <c r="Q100" i="7"/>
  <c r="Q101" i="7" s="1"/>
  <c r="Y343" i="7"/>
  <c r="Y100" i="7"/>
  <c r="Y101" i="7" s="1"/>
  <c r="AG343" i="7"/>
  <c r="AG100" i="7"/>
  <c r="AG101" i="7" s="1"/>
  <c r="AO343" i="7"/>
  <c r="AO100" i="7"/>
  <c r="AO101" i="7" s="1"/>
  <c r="AP270" i="7"/>
  <c r="AH270" i="7"/>
  <c r="Z270" i="7"/>
  <c r="R270" i="7"/>
  <c r="J270" i="7"/>
  <c r="AJ237" i="7"/>
  <c r="AB237" i="7"/>
  <c r="T237" i="7"/>
  <c r="L237" i="7"/>
  <c r="D237" i="7"/>
  <c r="D308" i="7"/>
  <c r="D65" i="7"/>
  <c r="D66" i="7" s="1"/>
  <c r="L308" i="7"/>
  <c r="L65" i="7"/>
  <c r="L66" i="7" s="1"/>
  <c r="T308" i="7"/>
  <c r="T65" i="7"/>
  <c r="T66" i="7" s="1"/>
  <c r="AB308" i="7"/>
  <c r="AB65" i="7"/>
  <c r="AB66" i="7" s="1"/>
  <c r="AJ308" i="7"/>
  <c r="AJ65" i="7"/>
  <c r="AJ66" i="7" s="1"/>
  <c r="E308" i="7"/>
  <c r="E65" i="7"/>
  <c r="E66" i="7" s="1"/>
  <c r="M308" i="7"/>
  <c r="M65" i="7"/>
  <c r="M66" i="7" s="1"/>
  <c r="U308" i="7"/>
  <c r="U65" i="7"/>
  <c r="U66" i="7" s="1"/>
  <c r="AC308" i="7"/>
  <c r="AC65" i="7"/>
  <c r="AC66" i="7" s="1"/>
  <c r="AK308" i="7"/>
  <c r="AK65" i="7"/>
  <c r="AK66" i="7" s="1"/>
  <c r="F308" i="7"/>
  <c r="F65" i="7"/>
  <c r="F66" i="7" s="1"/>
  <c r="N308" i="7"/>
  <c r="N65" i="7"/>
  <c r="N66" i="7" s="1"/>
  <c r="V308" i="7"/>
  <c r="V65" i="7"/>
  <c r="V66" i="7" s="1"/>
  <c r="AD308" i="7"/>
  <c r="AD65" i="7"/>
  <c r="AD66" i="7" s="1"/>
  <c r="AL308" i="7"/>
  <c r="AL65" i="7"/>
  <c r="AL66" i="7" s="1"/>
  <c r="G308" i="7"/>
  <c r="G65" i="7"/>
  <c r="G66" i="7" s="1"/>
  <c r="O308" i="7"/>
  <c r="O65" i="7"/>
  <c r="O66" i="7" s="1"/>
  <c r="W308" i="7"/>
  <c r="W65" i="7"/>
  <c r="W66" i="7" s="1"/>
  <c r="AE308" i="7"/>
  <c r="AE65" i="7"/>
  <c r="AE66" i="7" s="1"/>
  <c r="AM308" i="7"/>
  <c r="AM65" i="7"/>
  <c r="AM66" i="7" s="1"/>
  <c r="E343" i="7"/>
  <c r="E100" i="7"/>
  <c r="E101" i="7" s="1"/>
  <c r="M343" i="7"/>
  <c r="M100" i="7"/>
  <c r="M101" i="7" s="1"/>
  <c r="U343" i="7"/>
  <c r="U100" i="7"/>
  <c r="U101" i="7" s="1"/>
  <c r="AC343" i="7"/>
  <c r="AC100" i="7"/>
  <c r="AC101" i="7" s="1"/>
  <c r="AK343" i="7"/>
  <c r="AK100" i="7"/>
  <c r="AK101" i="7" s="1"/>
  <c r="C378" i="7"/>
  <c r="C135" i="7"/>
  <c r="C136" i="7" s="1"/>
  <c r="AL270" i="7"/>
  <c r="AD270" i="7"/>
  <c r="V270" i="7"/>
  <c r="N270" i="7"/>
  <c r="F270" i="7"/>
  <c r="AN237" i="7"/>
  <c r="AF237" i="7"/>
  <c r="X237" i="7"/>
  <c r="P237" i="7"/>
  <c r="H237" i="7"/>
  <c r="H308" i="7"/>
  <c r="H65" i="7"/>
  <c r="H66" i="7" s="1"/>
  <c r="P308" i="7"/>
  <c r="P65" i="7"/>
  <c r="P66" i="7" s="1"/>
  <c r="X308" i="7"/>
  <c r="X65" i="7"/>
  <c r="X66" i="7" s="1"/>
  <c r="AF308" i="7"/>
  <c r="AF65" i="7"/>
  <c r="AF66" i="7" s="1"/>
  <c r="AN308" i="7"/>
  <c r="AN65" i="7"/>
  <c r="AN66" i="7" s="1"/>
  <c r="AD100" i="7"/>
  <c r="AD101" i="7" s="1"/>
  <c r="AL100" i="7"/>
  <c r="AL101" i="7" s="1"/>
  <c r="AQ403" i="7"/>
  <c r="I308" i="7"/>
  <c r="I65" i="7"/>
  <c r="I66" i="7" s="1"/>
  <c r="Q308" i="7"/>
  <c r="Q65" i="7"/>
  <c r="Q66" i="7" s="1"/>
  <c r="Y308" i="7"/>
  <c r="Y65" i="7"/>
  <c r="Y66" i="7" s="1"/>
  <c r="AG308" i="7"/>
  <c r="AG65" i="7"/>
  <c r="AG66" i="7" s="1"/>
  <c r="AO308" i="7"/>
  <c r="AO65" i="7"/>
  <c r="AO66" i="7" s="1"/>
  <c r="C31" i="7"/>
  <c r="C32" i="7" s="1"/>
  <c r="D273" i="7"/>
  <c r="D32" i="7"/>
  <c r="E273" i="7"/>
  <c r="E32" i="7"/>
  <c r="F273" i="7"/>
  <c r="F32" i="7"/>
  <c r="G273" i="7"/>
  <c r="G32" i="7"/>
  <c r="H273" i="7"/>
  <c r="H32" i="7"/>
  <c r="I273" i="7"/>
  <c r="I32" i="7"/>
  <c r="J273" i="7"/>
  <c r="J32" i="7"/>
  <c r="K273" i="7"/>
  <c r="L273" i="7"/>
  <c r="L32" i="7"/>
  <c r="M273" i="7"/>
  <c r="M32" i="7"/>
  <c r="N273" i="7"/>
  <c r="N32" i="7"/>
  <c r="O273" i="7"/>
  <c r="P273" i="7"/>
  <c r="P32" i="7"/>
  <c r="Q273" i="7"/>
  <c r="Q32" i="7"/>
  <c r="R273" i="7"/>
  <c r="R32" i="7"/>
  <c r="S273" i="7"/>
  <c r="S32" i="7"/>
  <c r="T273" i="7"/>
  <c r="T32" i="7"/>
  <c r="U273" i="7"/>
  <c r="U32" i="7"/>
  <c r="V273" i="7"/>
  <c r="V32" i="7"/>
  <c r="W273" i="7"/>
  <c r="W32" i="7"/>
  <c r="X273" i="7"/>
  <c r="X32" i="7"/>
  <c r="Y273" i="7"/>
  <c r="Y32" i="7"/>
  <c r="Z273" i="7"/>
  <c r="Z32" i="7"/>
  <c r="AA273" i="7"/>
  <c r="AA32" i="7"/>
  <c r="AB273" i="7"/>
  <c r="AB32" i="7"/>
  <c r="AC273" i="7"/>
  <c r="AC32" i="7"/>
  <c r="AD273" i="7"/>
  <c r="AD32" i="7"/>
  <c r="AE273" i="7"/>
  <c r="AE32" i="7"/>
  <c r="AF273" i="7"/>
  <c r="AF32" i="7"/>
  <c r="AG273" i="7"/>
  <c r="AG32" i="7"/>
  <c r="AH273" i="7"/>
  <c r="AH32" i="7"/>
  <c r="AI273" i="7"/>
  <c r="AI32" i="7"/>
  <c r="AJ273" i="7"/>
  <c r="AJ32" i="7"/>
  <c r="AK273" i="7"/>
  <c r="AK32" i="7"/>
  <c r="AL273" i="7"/>
  <c r="AL32" i="7"/>
  <c r="AM273" i="7"/>
  <c r="AM32" i="7"/>
  <c r="AN273" i="7"/>
  <c r="AN32" i="7"/>
  <c r="AO273" i="7"/>
  <c r="AO32" i="7"/>
  <c r="AP273" i="7"/>
  <c r="AP32" i="7"/>
  <c r="AQ273" i="7"/>
  <c r="AQ32" i="7"/>
  <c r="C273" i="7"/>
  <c r="C274" i="7"/>
  <c r="AM389" i="7"/>
  <c r="AQ389" i="7"/>
  <c r="F390" i="7"/>
  <c r="J390" i="7"/>
  <c r="N390" i="7"/>
  <c r="R390" i="7"/>
  <c r="V390" i="7"/>
  <c r="Z390" i="7"/>
  <c r="AD390" i="7"/>
  <c r="AH390" i="7"/>
  <c r="AL390" i="7"/>
  <c r="AP390" i="7"/>
  <c r="E391" i="7"/>
  <c r="I391" i="7"/>
  <c r="M391" i="7"/>
  <c r="Q391" i="7"/>
  <c r="U391" i="7"/>
  <c r="Y391" i="7"/>
  <c r="AC391" i="7"/>
  <c r="AG391" i="7"/>
  <c r="AK391" i="7"/>
  <c r="AO391" i="7"/>
  <c r="D392" i="7"/>
  <c r="H392" i="7"/>
  <c r="L392" i="7"/>
  <c r="P392" i="7"/>
  <c r="T392" i="7"/>
  <c r="X392" i="7"/>
  <c r="AB392" i="7"/>
  <c r="AF392" i="7"/>
  <c r="AJ392" i="7"/>
  <c r="AN392" i="7"/>
  <c r="C393" i="7"/>
  <c r="G393" i="7"/>
  <c r="K393" i="7"/>
  <c r="O393" i="7"/>
  <c r="S393" i="7"/>
  <c r="W393" i="7"/>
  <c r="AA393" i="7"/>
  <c r="AE393" i="7"/>
  <c r="AI393" i="7"/>
  <c r="AM393" i="7"/>
  <c r="AQ393" i="7"/>
  <c r="F394" i="7"/>
  <c r="J394" i="7"/>
  <c r="N394" i="7"/>
  <c r="R394" i="7"/>
  <c r="V394" i="7"/>
  <c r="Z394" i="7"/>
  <c r="AD394" i="7"/>
  <c r="AH394" i="7"/>
  <c r="AL394" i="7"/>
  <c r="AP394" i="7"/>
  <c r="E395" i="7"/>
  <c r="I395" i="7"/>
  <c r="M395" i="7"/>
  <c r="Q395" i="7"/>
  <c r="U395" i="7"/>
  <c r="Y395" i="7"/>
  <c r="AC395" i="7"/>
  <c r="AG395" i="7"/>
  <c r="AK395" i="7"/>
  <c r="AO395" i="7"/>
  <c r="D396" i="7"/>
  <c r="H396" i="7"/>
  <c r="L396" i="7"/>
  <c r="P396" i="7"/>
  <c r="T396" i="7"/>
  <c r="X396" i="7"/>
  <c r="AB396" i="7"/>
  <c r="AF396" i="7"/>
  <c r="AJ396" i="7"/>
  <c r="AN396" i="7"/>
  <c r="C397" i="7"/>
  <c r="G397" i="7"/>
  <c r="K397" i="7"/>
  <c r="O397" i="7"/>
  <c r="S397" i="7"/>
  <c r="W397" i="7"/>
  <c r="AA397" i="7"/>
  <c r="AE397" i="7"/>
  <c r="AI397" i="7"/>
  <c r="AM397" i="7"/>
  <c r="AQ397" i="7"/>
  <c r="F398" i="7"/>
  <c r="F206" i="7"/>
  <c r="O206" i="7"/>
  <c r="AP206" i="7"/>
  <c r="AH206" i="7"/>
  <c r="AD206" i="7"/>
  <c r="V206" i="7"/>
  <c r="R206" i="7"/>
  <c r="N206" i="7"/>
  <c r="J206" i="7"/>
  <c r="W173" i="7"/>
  <c r="AF173" i="7"/>
  <c r="L173" i="7"/>
  <c r="AO270" i="7"/>
  <c r="AK270" i="7"/>
  <c r="AG270" i="7"/>
  <c r="AC270" i="7"/>
  <c r="Y270" i="7"/>
  <c r="U270" i="7"/>
  <c r="Q270" i="7"/>
  <c r="M270" i="7"/>
  <c r="I270" i="7"/>
  <c r="E270" i="7"/>
  <c r="AC237" i="7"/>
  <c r="Q237" i="7"/>
  <c r="AL237" i="7"/>
  <c r="F237" i="7"/>
  <c r="AQ237" i="7"/>
  <c r="AM237" i="7"/>
  <c r="AI237" i="7"/>
  <c r="AE237" i="7"/>
  <c r="AA237" i="7"/>
  <c r="W237" i="7"/>
  <c r="S237" i="7"/>
  <c r="O237" i="7"/>
  <c r="K237" i="7"/>
  <c r="G237" i="7"/>
  <c r="C237" i="7"/>
  <c r="C173" i="7"/>
  <c r="AB399" i="7"/>
  <c r="AF399" i="7"/>
  <c r="AJ399" i="7"/>
  <c r="AN399" i="7"/>
  <c r="C400" i="7"/>
  <c r="G400" i="7"/>
  <c r="K400" i="7"/>
  <c r="O400" i="7"/>
  <c r="S400" i="7"/>
  <c r="W400" i="7"/>
  <c r="AA400" i="7"/>
  <c r="AE400" i="7"/>
  <c r="AI400" i="7"/>
  <c r="AM400" i="7"/>
  <c r="AQ400" i="7"/>
  <c r="F401" i="7"/>
  <c r="J401" i="7"/>
  <c r="N401" i="7"/>
  <c r="R401" i="7"/>
  <c r="V401" i="7"/>
  <c r="Z401" i="7"/>
  <c r="AD401" i="7"/>
  <c r="AH401" i="7"/>
  <c r="AL401" i="7"/>
  <c r="AP401" i="7"/>
  <c r="E402" i="7"/>
  <c r="I402" i="7"/>
  <c r="M402" i="7"/>
  <c r="Q402" i="7"/>
  <c r="U402" i="7"/>
  <c r="Y402" i="7"/>
  <c r="AC402" i="7"/>
  <c r="AG402" i="7"/>
  <c r="AK402" i="7"/>
  <c r="AO402" i="7"/>
  <c r="D403" i="7"/>
  <c r="H403" i="7"/>
  <c r="L403" i="7"/>
  <c r="P403" i="7"/>
  <c r="T403" i="7"/>
  <c r="X403" i="7"/>
  <c r="AB403" i="7"/>
  <c r="AF403" i="7"/>
  <c r="AJ403" i="7"/>
  <c r="AN403" i="7"/>
  <c r="AM173" i="7"/>
  <c r="AE173" i="7"/>
  <c r="O173" i="7"/>
  <c r="G173" i="7"/>
  <c r="AN173" i="7"/>
  <c r="AJ173" i="7"/>
  <c r="AB173" i="7"/>
  <c r="X173" i="7"/>
  <c r="T173" i="7"/>
  <c r="P173" i="7"/>
  <c r="H173" i="7"/>
  <c r="D173" i="7"/>
  <c r="AL206" i="7"/>
  <c r="Z206" i="7"/>
  <c r="AO206" i="7"/>
  <c r="AK206" i="7"/>
  <c r="AN270" i="7"/>
  <c r="AJ270" i="7"/>
  <c r="AF270" i="7"/>
  <c r="AB270" i="7"/>
  <c r="X270" i="7"/>
  <c r="T270" i="7"/>
  <c r="P270" i="7"/>
  <c r="L270" i="7"/>
  <c r="H270" i="7"/>
  <c r="D270" i="7"/>
  <c r="AD237" i="7"/>
  <c r="V237" i="7"/>
  <c r="N237" i="7"/>
  <c r="J398" i="7"/>
  <c r="N398" i="7"/>
  <c r="R398" i="7"/>
  <c r="V398" i="7"/>
  <c r="Z398" i="7"/>
  <c r="AD398" i="7"/>
  <c r="AH398" i="7"/>
  <c r="AL398" i="7"/>
  <c r="AP398" i="7"/>
  <c r="E399" i="7"/>
  <c r="I399" i="7"/>
  <c r="M399" i="7"/>
  <c r="Q399" i="7"/>
  <c r="U399" i="7"/>
  <c r="Y399" i="7"/>
  <c r="AC399" i="7"/>
  <c r="AG399" i="7"/>
  <c r="AK399" i="7"/>
  <c r="AO399" i="7"/>
  <c r="D400" i="7"/>
  <c r="H400" i="7"/>
  <c r="L400" i="7"/>
  <c r="P400" i="7"/>
  <c r="T400" i="7"/>
  <c r="X400" i="7"/>
  <c r="AB400" i="7"/>
  <c r="AF400" i="7"/>
  <c r="AJ400" i="7"/>
  <c r="AN400" i="7"/>
  <c r="G401" i="7"/>
  <c r="K401" i="7"/>
  <c r="O401" i="7"/>
  <c r="S401" i="7"/>
  <c r="W401" i="7"/>
  <c r="AA401" i="7"/>
  <c r="AE401" i="7"/>
  <c r="AI401" i="7"/>
  <c r="AM401" i="7"/>
  <c r="AQ401" i="7"/>
  <c r="F402" i="7"/>
  <c r="J402" i="7"/>
  <c r="N402" i="7"/>
  <c r="R402" i="7"/>
  <c r="V402" i="7"/>
  <c r="Z402" i="7"/>
  <c r="AD402" i="7"/>
  <c r="AH402" i="7"/>
  <c r="AL402" i="7"/>
  <c r="AP402" i="7"/>
  <c r="E403" i="7"/>
  <c r="I403" i="7"/>
  <c r="M403" i="7"/>
  <c r="Q403" i="7"/>
  <c r="U403" i="7"/>
  <c r="Y403" i="7"/>
  <c r="AC403" i="7"/>
  <c r="AG403" i="7"/>
  <c r="AK403" i="7"/>
  <c r="AO403" i="7"/>
  <c r="AQ270" i="7"/>
  <c r="AM270" i="7"/>
  <c r="AI270" i="7"/>
  <c r="AE270" i="7"/>
  <c r="AA270" i="7"/>
  <c r="W270" i="7"/>
  <c r="S270" i="7"/>
  <c r="O270" i="7"/>
  <c r="K270" i="7"/>
  <c r="G270" i="7"/>
  <c r="C270" i="7"/>
  <c r="AO237" i="7"/>
  <c r="AK237" i="7"/>
  <c r="AG237" i="7"/>
  <c r="Y237" i="7"/>
  <c r="U237" i="7"/>
  <c r="M237" i="7"/>
  <c r="I237" i="7"/>
  <c r="E237" i="7"/>
  <c r="AM206" i="7"/>
  <c r="AE206" i="7"/>
  <c r="W206" i="7"/>
  <c r="G206" i="7"/>
  <c r="C104" i="7"/>
  <c r="C343" i="7"/>
  <c r="D104" i="7"/>
  <c r="D343" i="7"/>
  <c r="F104" i="7"/>
  <c r="F343" i="7"/>
  <c r="G104" i="7"/>
  <c r="G343" i="7"/>
  <c r="J104" i="7"/>
  <c r="J343" i="7"/>
  <c r="K104" i="7"/>
  <c r="K343" i="7"/>
  <c r="L104" i="7"/>
  <c r="L343" i="7"/>
  <c r="N104" i="7"/>
  <c r="N343" i="7"/>
  <c r="O104" i="7"/>
  <c r="O343" i="7"/>
  <c r="R104" i="7"/>
  <c r="R343" i="7"/>
  <c r="S104" i="7"/>
  <c r="S343" i="7"/>
  <c r="T104" i="7"/>
  <c r="T343" i="7"/>
  <c r="V104" i="7"/>
  <c r="V343" i="7"/>
  <c r="W104" i="7"/>
  <c r="W343" i="7"/>
  <c r="Z104" i="7"/>
  <c r="Z343" i="7"/>
  <c r="AA104" i="7"/>
  <c r="AA343" i="7"/>
  <c r="AB104" i="7"/>
  <c r="AB343" i="7"/>
  <c r="AD104" i="7"/>
  <c r="AD343" i="7"/>
  <c r="AE104" i="7"/>
  <c r="AE343" i="7"/>
  <c r="AH104" i="7"/>
  <c r="AH343" i="7"/>
  <c r="AI104" i="7"/>
  <c r="AI343" i="7"/>
  <c r="AJ104" i="7"/>
  <c r="AJ343" i="7"/>
  <c r="AL104" i="7"/>
  <c r="AL343" i="7"/>
  <c r="AM104" i="7"/>
  <c r="AM343" i="7"/>
  <c r="AP104" i="7"/>
  <c r="AP343" i="7"/>
  <c r="AQ104" i="7"/>
  <c r="AQ343" i="7"/>
  <c r="E104" i="7"/>
  <c r="E344" i="7"/>
  <c r="H104" i="7"/>
  <c r="H344" i="7"/>
  <c r="I104" i="7"/>
  <c r="I344" i="7"/>
  <c r="P104" i="7"/>
  <c r="P344" i="7"/>
  <c r="X104" i="7"/>
  <c r="X345" i="7"/>
  <c r="AF104" i="7"/>
  <c r="AF345" i="7"/>
  <c r="AN104" i="7"/>
  <c r="AN345" i="7"/>
  <c r="C139" i="7"/>
  <c r="D378" i="7"/>
  <c r="D139" i="7"/>
  <c r="E378" i="7"/>
  <c r="E407" i="7" s="1"/>
  <c r="E408" i="7" s="1"/>
  <c r="E42" i="8" s="1"/>
  <c r="E139" i="7"/>
  <c r="F378" i="7"/>
  <c r="F139" i="7"/>
  <c r="G378" i="7"/>
  <c r="G139" i="7"/>
  <c r="H378" i="7"/>
  <c r="H407" i="7" s="1"/>
  <c r="H408" i="7" s="1"/>
  <c r="H42" i="8" s="1"/>
  <c r="H139" i="7"/>
  <c r="I378" i="7"/>
  <c r="I407" i="7" s="1"/>
  <c r="I408" i="7" s="1"/>
  <c r="I42" i="8" s="1"/>
  <c r="I139" i="7"/>
  <c r="J378" i="7"/>
  <c r="J407" i="7" s="1"/>
  <c r="J408" i="7" s="1"/>
  <c r="J42" i="8" s="1"/>
  <c r="J139" i="7"/>
  <c r="K378" i="7"/>
  <c r="K407" i="7" s="1"/>
  <c r="K408" i="7" s="1"/>
  <c r="K42" i="8" s="1"/>
  <c r="K139" i="7"/>
  <c r="L378" i="7"/>
  <c r="L139" i="7"/>
  <c r="M378" i="7"/>
  <c r="M139" i="7"/>
  <c r="N378" i="7"/>
  <c r="N139" i="7"/>
  <c r="O378" i="7"/>
  <c r="O139" i="7"/>
  <c r="P378" i="7"/>
  <c r="P407" i="7" s="1"/>
  <c r="P408" i="7" s="1"/>
  <c r="P42" i="8" s="1"/>
  <c r="P139" i="7"/>
  <c r="Q378" i="7"/>
  <c r="Q407" i="7" s="1"/>
  <c r="Q408" i="7" s="1"/>
  <c r="Q42" i="8" s="1"/>
  <c r="Q139" i="7"/>
  <c r="R378" i="7"/>
  <c r="R407" i="7" s="1"/>
  <c r="R408" i="7" s="1"/>
  <c r="R42" i="8" s="1"/>
  <c r="R139" i="7"/>
  <c r="S378" i="7"/>
  <c r="S407" i="7" s="1"/>
  <c r="S408" i="7" s="1"/>
  <c r="S42" i="8" s="1"/>
  <c r="S139" i="7"/>
  <c r="T378" i="7"/>
  <c r="T139" i="7"/>
  <c r="U378" i="7"/>
  <c r="U139" i="7"/>
  <c r="V378" i="7"/>
  <c r="V139" i="7"/>
  <c r="W378" i="7"/>
  <c r="W139" i="7"/>
  <c r="X378" i="7"/>
  <c r="X407" i="7" s="1"/>
  <c r="X408" i="7" s="1"/>
  <c r="X42" i="8" s="1"/>
  <c r="X139" i="7"/>
  <c r="Y378" i="7"/>
  <c r="Y139" i="7"/>
  <c r="Z378" i="7"/>
  <c r="Z407" i="7" s="1"/>
  <c r="Z408" i="7" s="1"/>
  <c r="Z42" i="8" s="1"/>
  <c r="Z139" i="7"/>
  <c r="AA378" i="7"/>
  <c r="AA139" i="7"/>
  <c r="AB378" i="7"/>
  <c r="AB139" i="7"/>
  <c r="AC378" i="7"/>
  <c r="AC139" i="7"/>
  <c r="AD378" i="7"/>
  <c r="AD139" i="7"/>
  <c r="AE378" i="7"/>
  <c r="AE139" i="7"/>
  <c r="AF378" i="7"/>
  <c r="AF139" i="7"/>
  <c r="AG378" i="7"/>
  <c r="AG139" i="7"/>
  <c r="AH378" i="7"/>
  <c r="AH139" i="7"/>
  <c r="AI378" i="7"/>
  <c r="AI139" i="7"/>
  <c r="AJ378" i="7"/>
  <c r="AJ139" i="7"/>
  <c r="AK378" i="7"/>
  <c r="AK139" i="7"/>
  <c r="AL378" i="7"/>
  <c r="AL139" i="7"/>
  <c r="AM378" i="7"/>
  <c r="AM139" i="7"/>
  <c r="AN378" i="7"/>
  <c r="AN139" i="7"/>
  <c r="AO378" i="7"/>
  <c r="AO139" i="7"/>
  <c r="AP378" i="7"/>
  <c r="AP139" i="7"/>
  <c r="AQ378" i="7"/>
  <c r="AQ139" i="7"/>
  <c r="AQ206" i="7"/>
  <c r="AI206" i="7"/>
  <c r="AA206" i="7"/>
  <c r="S206" i="7"/>
  <c r="K206" i="7"/>
  <c r="C206" i="7"/>
  <c r="AO173" i="7"/>
  <c r="AK173" i="7"/>
  <c r="AG173" i="7"/>
  <c r="AC173" i="7"/>
  <c r="Y173" i="7"/>
  <c r="U173" i="7"/>
  <c r="Q173" i="7"/>
  <c r="M173" i="7"/>
  <c r="I173" i="7"/>
  <c r="E173" i="7"/>
  <c r="AQ173" i="7"/>
  <c r="AI173" i="7"/>
  <c r="AA173" i="7"/>
  <c r="S173" i="7"/>
  <c r="K173" i="7"/>
  <c r="AG206" i="7"/>
  <c r="AC206" i="7"/>
  <c r="Y206" i="7"/>
  <c r="U206" i="7"/>
  <c r="Q206" i="7"/>
  <c r="M206" i="7"/>
  <c r="I206" i="7"/>
  <c r="E206" i="7"/>
  <c r="AP237" i="7"/>
  <c r="AH237" i="7"/>
  <c r="Z237" i="7"/>
  <c r="R237" i="7"/>
  <c r="J237" i="7"/>
  <c r="AN206" i="7"/>
  <c r="AJ206" i="7"/>
  <c r="AF206" i="7"/>
  <c r="AB206" i="7"/>
  <c r="X206" i="7"/>
  <c r="T206" i="7"/>
  <c r="P206" i="7"/>
  <c r="L206" i="7"/>
  <c r="H206" i="7"/>
  <c r="D206" i="7"/>
  <c r="AP173" i="7"/>
  <c r="AL173" i="7"/>
  <c r="AH173" i="7"/>
  <c r="AD173" i="7"/>
  <c r="Z173" i="7"/>
  <c r="V173" i="7"/>
  <c r="R173" i="7"/>
  <c r="N173" i="7"/>
  <c r="J173" i="7"/>
  <c r="F173" i="7"/>
  <c r="F34" i="7"/>
  <c r="J34" i="7"/>
  <c r="N34" i="7"/>
  <c r="R34" i="7"/>
  <c r="V34" i="7"/>
  <c r="Z34" i="7"/>
  <c r="AD34" i="7"/>
  <c r="AH34" i="7"/>
  <c r="AL34" i="7"/>
  <c r="AP34" i="7"/>
  <c r="E69" i="7"/>
  <c r="I69" i="7"/>
  <c r="M69" i="7"/>
  <c r="Q69" i="7"/>
  <c r="U69" i="7"/>
  <c r="Y69" i="7"/>
  <c r="AC69" i="7"/>
  <c r="AG69" i="7"/>
  <c r="AK69" i="7"/>
  <c r="AO69" i="7"/>
  <c r="M104" i="7"/>
  <c r="Q104" i="7"/>
  <c r="U104" i="7"/>
  <c r="Y104" i="7"/>
  <c r="AC104" i="7"/>
  <c r="AG104" i="7"/>
  <c r="AK104" i="7"/>
  <c r="AO104" i="7"/>
  <c r="C34" i="7"/>
  <c r="O34" i="7"/>
  <c r="AA34" i="7"/>
  <c r="AM34" i="7"/>
  <c r="K34" i="7"/>
  <c r="W34" i="7"/>
  <c r="AI34" i="7"/>
  <c r="D34" i="7"/>
  <c r="H34" i="7"/>
  <c r="L34" i="7"/>
  <c r="P34" i="7"/>
  <c r="T34" i="7"/>
  <c r="X34" i="7"/>
  <c r="AB34" i="7"/>
  <c r="AF34" i="7"/>
  <c r="AJ34" i="7"/>
  <c r="AN34" i="7"/>
  <c r="F69" i="7"/>
  <c r="J69" i="7"/>
  <c r="N69" i="7"/>
  <c r="R69" i="7"/>
  <c r="V69" i="7"/>
  <c r="Z69" i="7"/>
  <c r="AD69" i="7"/>
  <c r="AH69" i="7"/>
  <c r="AL69" i="7"/>
  <c r="AP69" i="7"/>
  <c r="G34" i="7"/>
  <c r="S34" i="7"/>
  <c r="AE34" i="7"/>
  <c r="AQ34" i="7"/>
  <c r="E34" i="7"/>
  <c r="I34" i="7"/>
  <c r="M34" i="7"/>
  <c r="Q34" i="7"/>
  <c r="U34" i="7"/>
  <c r="Y34" i="7"/>
  <c r="AC34" i="7"/>
  <c r="AG34" i="7"/>
  <c r="AK34" i="7"/>
  <c r="AO34" i="7"/>
  <c r="C69" i="7"/>
  <c r="G69" i="7"/>
  <c r="K69" i="7"/>
  <c r="O69" i="7"/>
  <c r="S69" i="7"/>
  <c r="W69" i="7"/>
  <c r="AA69" i="7"/>
  <c r="AE69" i="7"/>
  <c r="AI69" i="7"/>
  <c r="AM69" i="7"/>
  <c r="AQ69" i="7"/>
  <c r="D69" i="7"/>
  <c r="H69" i="7"/>
  <c r="L69" i="7"/>
  <c r="P69" i="7"/>
  <c r="T69" i="7"/>
  <c r="X69" i="7"/>
  <c r="AB69" i="7"/>
  <c r="AF69" i="7"/>
  <c r="AJ69" i="7"/>
  <c r="AN69" i="7"/>
  <c r="E13" i="6"/>
  <c r="E14" i="6"/>
  <c r="E15" i="6"/>
  <c r="E16" i="6"/>
  <c r="E17" i="6"/>
  <c r="E18" i="6"/>
  <c r="E12" i="6"/>
  <c r="E11" i="6"/>
  <c r="E10" i="6"/>
  <c r="E9" i="6"/>
  <c r="E3758" i="12" l="1"/>
  <c r="E2558" i="12"/>
  <c r="E2511" i="12"/>
  <c r="E3899" i="12"/>
  <c r="E2699" i="12"/>
  <c r="E3993" i="12"/>
  <c r="E2793" i="12"/>
  <c r="E2605" i="12"/>
  <c r="E3805" i="12"/>
  <c r="E4040" i="12"/>
  <c r="E2840" i="12"/>
  <c r="E4087" i="12"/>
  <c r="E2887" i="12"/>
  <c r="E3946" i="12"/>
  <c r="E2746" i="12"/>
  <c r="E3852" i="12"/>
  <c r="E2652" i="12"/>
  <c r="E4182" i="12"/>
  <c r="E2982" i="12"/>
  <c r="E4228" i="12"/>
  <c r="E3028" i="12"/>
  <c r="E4229" i="12"/>
  <c r="E3029" i="12"/>
  <c r="E1638" i="12"/>
  <c r="E438" i="12"/>
  <c r="E532" i="12"/>
  <c r="E1732" i="12"/>
  <c r="E1356" i="12"/>
  <c r="E156" i="12"/>
  <c r="E1733" i="12"/>
  <c r="E533" i="12"/>
  <c r="E1309" i="12"/>
  <c r="E109" i="12"/>
  <c r="E1591" i="12"/>
  <c r="E391" i="12"/>
  <c r="E1497" i="12"/>
  <c r="E297" i="12"/>
  <c r="E15" i="12"/>
  <c r="E1262" i="12"/>
  <c r="E62" i="12"/>
  <c r="E1450" i="12"/>
  <c r="E250" i="12"/>
  <c r="E1403" i="12"/>
  <c r="E203" i="12"/>
  <c r="E1544" i="12"/>
  <c r="E344" i="12"/>
  <c r="EF99" i="10"/>
  <c r="DR99" i="10"/>
  <c r="EE99" i="10"/>
  <c r="EC99" i="10"/>
  <c r="DT99" i="10"/>
  <c r="CY98" i="10"/>
  <c r="EJ99" i="10"/>
  <c r="ED99" i="10"/>
  <c r="EG99" i="10"/>
  <c r="DZ99" i="10"/>
  <c r="EB99" i="10"/>
  <c r="DQ99" i="10"/>
  <c r="C11" i="10"/>
  <c r="DY99" i="10"/>
  <c r="DW99" i="10"/>
  <c r="DX99" i="10"/>
  <c r="DU99" i="10"/>
  <c r="EH99" i="10"/>
  <c r="DK98" i="10"/>
  <c r="CM98" i="10"/>
  <c r="C10" i="10"/>
  <c r="EM99" i="10"/>
  <c r="EL99" i="10"/>
  <c r="DN99" i="10"/>
  <c r="EK99" i="10"/>
  <c r="A99" i="10"/>
  <c r="DV99" i="10"/>
  <c r="DS99" i="10"/>
  <c r="EI99" i="10"/>
  <c r="DP99" i="10"/>
  <c r="EA99" i="10"/>
  <c r="DO99" i="10"/>
  <c r="CT203" i="10"/>
  <c r="DJ203" i="10"/>
  <c r="DF203" i="10"/>
  <c r="DB203" i="10"/>
  <c r="DI12" i="10"/>
  <c r="DA12" i="10"/>
  <c r="DB13" i="10"/>
  <c r="CV13" i="10"/>
  <c r="CL13" i="10"/>
  <c r="DJ13" i="10"/>
  <c r="DD13" i="10"/>
  <c r="EF13" i="10" s="1"/>
  <c r="CT13" i="10"/>
  <c r="CN13" i="10"/>
  <c r="DH13" i="10"/>
  <c r="CX13" i="10"/>
  <c r="CR13" i="10"/>
  <c r="CZ13" i="10"/>
  <c r="DF13" i="10"/>
  <c r="EH13" i="10" s="1"/>
  <c r="CP13" i="10"/>
  <c r="DR13" i="10" s="1"/>
  <c r="CQ13" i="10"/>
  <c r="DG13" i="10"/>
  <c r="DK13" i="10"/>
  <c r="CU13" i="10"/>
  <c r="DC13" i="10"/>
  <c r="CM13" i="10"/>
  <c r="CO13" i="10"/>
  <c r="CY13" i="10"/>
  <c r="EA13" i="10" s="1"/>
  <c r="DE13" i="10"/>
  <c r="DI13" i="10"/>
  <c r="CS13" i="10"/>
  <c r="DU13" i="10" s="1"/>
  <c r="CV12" i="10"/>
  <c r="DD12" i="10"/>
  <c r="CX12" i="10"/>
  <c r="CN12" i="10"/>
  <c r="DH12" i="10"/>
  <c r="EJ12" i="10" s="1"/>
  <c r="DB12" i="10"/>
  <c r="CR12" i="10"/>
  <c r="CL12" i="10"/>
  <c r="CT12" i="10"/>
  <c r="DV12" i="10" s="1"/>
  <c r="DJ12" i="10"/>
  <c r="CZ12" i="10"/>
  <c r="DF12" i="10"/>
  <c r="CP12" i="10"/>
  <c r="DR12" i="10" s="1"/>
  <c r="CQ12" i="10"/>
  <c r="DG12" i="10"/>
  <c r="CU12" i="10"/>
  <c r="DW12" i="10" s="1"/>
  <c r="DK12" i="10"/>
  <c r="CM12" i="10"/>
  <c r="DC12" i="10"/>
  <c r="EE12" i="10" s="1"/>
  <c r="DE12" i="10"/>
  <c r="CO12" i="10"/>
  <c r="DQ12" i="10" s="1"/>
  <c r="CY12" i="10"/>
  <c r="DA13" i="10"/>
  <c r="CS12" i="10"/>
  <c r="DU12" i="10" s="1"/>
  <c r="CW13" i="10"/>
  <c r="CF198" i="10"/>
  <c r="BK199" i="10"/>
  <c r="BY201" i="10"/>
  <c r="BT199" i="10"/>
  <c r="BS200" i="10"/>
  <c r="CH200" i="10"/>
  <c r="CC201" i="10"/>
  <c r="CB199" i="10"/>
  <c r="CS203" i="10"/>
  <c r="DI203" i="10"/>
  <c r="DA203" i="10"/>
  <c r="DD203" i="10"/>
  <c r="CN203" i="10"/>
  <c r="CW203" i="10"/>
  <c r="DE203" i="10"/>
  <c r="CZ203" i="10"/>
  <c r="CU203" i="10"/>
  <c r="CQ203" i="10"/>
  <c r="DG203" i="10"/>
  <c r="DH203" i="10"/>
  <c r="CY203" i="10"/>
  <c r="CV203" i="10"/>
  <c r="DK203" i="10"/>
  <c r="CR203" i="10"/>
  <c r="CM203" i="10"/>
  <c r="DC203" i="10"/>
  <c r="BL201" i="10"/>
  <c r="CO202" i="10"/>
  <c r="CG201" i="10"/>
  <c r="BQ201" i="10"/>
  <c r="BX198" i="10"/>
  <c r="BZ200" i="10"/>
  <c r="BM201" i="10"/>
  <c r="BN200" i="10"/>
  <c r="CA199" i="10"/>
  <c r="CD200" i="10"/>
  <c r="CL202" i="10"/>
  <c r="BI201" i="10"/>
  <c r="CJ202" i="10"/>
  <c r="DF202" i="10" s="1"/>
  <c r="CX202" i="10"/>
  <c r="BU201" i="10"/>
  <c r="BR200" i="10"/>
  <c r="CE200" i="10"/>
  <c r="BW199" i="10"/>
  <c r="BJ200" i="10"/>
  <c r="BO200" i="10"/>
  <c r="CL203" i="10"/>
  <c r="BV200" i="10"/>
  <c r="BP198" i="10"/>
  <c r="CX203" i="10"/>
  <c r="BT96" i="10"/>
  <c r="CF96" i="10"/>
  <c r="BP96" i="10"/>
  <c r="BK95" i="10"/>
  <c r="DD98" i="10"/>
  <c r="DF98" i="10"/>
  <c r="DB98" i="10"/>
  <c r="CV98" i="10"/>
  <c r="CR98" i="10"/>
  <c r="DH98" i="10"/>
  <c r="CT98" i="10"/>
  <c r="CN98" i="10"/>
  <c r="CX98" i="10"/>
  <c r="CL98" i="10"/>
  <c r="CP98" i="10"/>
  <c r="CZ98" i="10"/>
  <c r="DJ98" i="10"/>
  <c r="BI95" i="10"/>
  <c r="BW95" i="10"/>
  <c r="DC98" i="10"/>
  <c r="CD96" i="10"/>
  <c r="BR96" i="10"/>
  <c r="BV96" i="10"/>
  <c r="CC95" i="10"/>
  <c r="CW98" i="10"/>
  <c r="DI98" i="10"/>
  <c r="CS98" i="10"/>
  <c r="BJ96" i="10"/>
  <c r="CB96" i="10"/>
  <c r="BZ96" i="10"/>
  <c r="DG98" i="10"/>
  <c r="BL96" i="10"/>
  <c r="CA95" i="10"/>
  <c r="BY95" i="10"/>
  <c r="BO95" i="10"/>
  <c r="CE95" i="10"/>
  <c r="BQ95" i="10"/>
  <c r="BU95" i="10"/>
  <c r="DE98" i="10"/>
  <c r="BN96" i="10"/>
  <c r="BX96" i="10"/>
  <c r="CG95" i="10"/>
  <c r="CH96" i="10"/>
  <c r="CO98" i="10"/>
  <c r="BS95" i="10"/>
  <c r="CJ97" i="10"/>
  <c r="BM95" i="10"/>
  <c r="CQ98" i="10"/>
  <c r="DA98" i="10"/>
  <c r="DK152" i="10"/>
  <c r="DI152" i="10"/>
  <c r="DC152" i="10"/>
  <c r="CW152" i="10"/>
  <c r="CQ152" i="10"/>
  <c r="CU152" i="10"/>
  <c r="CL152" i="10"/>
  <c r="DF152" i="10"/>
  <c r="DE152" i="10"/>
  <c r="CO152" i="10"/>
  <c r="CM152" i="10"/>
  <c r="DB152" i="10"/>
  <c r="DG152" i="10"/>
  <c r="CT152" i="10"/>
  <c r="CY152" i="10"/>
  <c r="CX152" i="10"/>
  <c r="CS152" i="10"/>
  <c r="DH152" i="10"/>
  <c r="CV152" i="10"/>
  <c r="CN152" i="10"/>
  <c r="DD152" i="10"/>
  <c r="CZ152" i="10"/>
  <c r="CR152" i="10"/>
  <c r="DJ152" i="10"/>
  <c r="CJ151" i="10"/>
  <c r="CW151" i="10" s="1"/>
  <c r="DA152" i="10"/>
  <c r="AO405" i="7"/>
  <c r="AO406" i="7" s="1"/>
  <c r="AO40" i="8" s="1"/>
  <c r="AO407" i="7"/>
  <c r="AO408" i="7" s="1"/>
  <c r="AO42" i="8" s="1"/>
  <c r="AP405" i="7"/>
  <c r="AP406" i="7" s="1"/>
  <c r="AP40" i="8" s="1"/>
  <c r="AP407" i="7"/>
  <c r="AP408" i="7" s="1"/>
  <c r="AP42" i="8" s="1"/>
  <c r="AL405" i="7"/>
  <c r="AL406" i="7" s="1"/>
  <c r="AL40" i="8" s="1"/>
  <c r="AL407" i="7"/>
  <c r="AL408" i="7" s="1"/>
  <c r="AL42" i="8" s="1"/>
  <c r="AH405" i="7"/>
  <c r="AH406" i="7" s="1"/>
  <c r="AH40" i="8" s="1"/>
  <c r="AH407" i="7"/>
  <c r="AH408" i="7" s="1"/>
  <c r="AH42" i="8" s="1"/>
  <c r="AD405" i="7"/>
  <c r="AD406" i="7" s="1"/>
  <c r="AD40" i="8" s="1"/>
  <c r="AD407" i="7"/>
  <c r="AD408" i="7" s="1"/>
  <c r="AD42" i="8" s="1"/>
  <c r="N405" i="7"/>
  <c r="N406" i="7" s="1"/>
  <c r="N40" i="8" s="1"/>
  <c r="N407" i="7"/>
  <c r="N408" i="7" s="1"/>
  <c r="N42" i="8" s="1"/>
  <c r="F405" i="7"/>
  <c r="F406" i="7" s="1"/>
  <c r="F40" i="8" s="1"/>
  <c r="F407" i="7"/>
  <c r="F408" i="7" s="1"/>
  <c r="F42" i="8" s="1"/>
  <c r="AM370" i="7"/>
  <c r="AM371" i="7" s="1"/>
  <c r="AM30" i="8" s="1"/>
  <c r="AM372" i="7"/>
  <c r="AM373" i="7" s="1"/>
  <c r="AM32" i="8" s="1"/>
  <c r="AH370" i="7"/>
  <c r="AH371" i="7" s="1"/>
  <c r="AH30" i="8" s="1"/>
  <c r="AH372" i="7"/>
  <c r="AH373" i="7" s="1"/>
  <c r="AH32" i="8" s="1"/>
  <c r="AA370" i="7"/>
  <c r="AA371" i="7" s="1"/>
  <c r="AA30" i="8" s="1"/>
  <c r="AA372" i="7"/>
  <c r="AA373" i="7" s="1"/>
  <c r="AA32" i="8" s="1"/>
  <c r="T370" i="7"/>
  <c r="T371" i="7" s="1"/>
  <c r="T30" i="8" s="1"/>
  <c r="T372" i="7"/>
  <c r="T373" i="7" s="1"/>
  <c r="T32" i="8" s="1"/>
  <c r="N370" i="7"/>
  <c r="N371" i="7" s="1"/>
  <c r="N30" i="8" s="1"/>
  <c r="N372" i="7"/>
  <c r="N373" i="7" s="1"/>
  <c r="N32" i="8" s="1"/>
  <c r="G370" i="7"/>
  <c r="G371" i="7" s="1"/>
  <c r="G30" i="8" s="1"/>
  <c r="G372" i="7"/>
  <c r="G373" i="7" s="1"/>
  <c r="G32" i="8" s="1"/>
  <c r="U370" i="7"/>
  <c r="U371" i="7" s="1"/>
  <c r="U30" i="8" s="1"/>
  <c r="U372" i="7"/>
  <c r="U373" i="7" s="1"/>
  <c r="U32" i="8" s="1"/>
  <c r="AO370" i="7"/>
  <c r="AO371" i="7" s="1"/>
  <c r="AO30" i="8" s="1"/>
  <c r="AO372" i="7"/>
  <c r="AO373" i="7" s="1"/>
  <c r="AO32" i="8" s="1"/>
  <c r="I372" i="7"/>
  <c r="I373" i="7" s="1"/>
  <c r="I32" i="8" s="1"/>
  <c r="AF372" i="7"/>
  <c r="AF373" i="7" s="1"/>
  <c r="AF32" i="8" s="1"/>
  <c r="V405" i="7"/>
  <c r="V406" i="7" s="1"/>
  <c r="V40" i="8" s="1"/>
  <c r="V407" i="7"/>
  <c r="V408" i="7" s="1"/>
  <c r="V42" i="8" s="1"/>
  <c r="Y405" i="7"/>
  <c r="Y406" i="7" s="1"/>
  <c r="Y40" i="8" s="1"/>
  <c r="Y407" i="7"/>
  <c r="Y408" i="7" s="1"/>
  <c r="Y42" i="8" s="1"/>
  <c r="M405" i="7"/>
  <c r="M406" i="7" s="1"/>
  <c r="M40" i="8" s="1"/>
  <c r="M407" i="7"/>
  <c r="M408" i="7" s="1"/>
  <c r="M42" i="8" s="1"/>
  <c r="AL370" i="7"/>
  <c r="AL371" i="7" s="1"/>
  <c r="AL30" i="8" s="1"/>
  <c r="AL372" i="7"/>
  <c r="AL373" i="7" s="1"/>
  <c r="AL32" i="8" s="1"/>
  <c r="AE370" i="7"/>
  <c r="AE371" i="7" s="1"/>
  <c r="AE30" i="8" s="1"/>
  <c r="AE372" i="7"/>
  <c r="AE373" i="7" s="1"/>
  <c r="AE32" i="8" s="1"/>
  <c r="Z370" i="7"/>
  <c r="Z371" i="7" s="1"/>
  <c r="Z30" i="8" s="1"/>
  <c r="Z372" i="7"/>
  <c r="Z373" i="7" s="1"/>
  <c r="Z32" i="8" s="1"/>
  <c r="S370" i="7"/>
  <c r="S371" i="7" s="1"/>
  <c r="S30" i="8" s="1"/>
  <c r="S372" i="7"/>
  <c r="S373" i="7" s="1"/>
  <c r="S32" i="8" s="1"/>
  <c r="L370" i="7"/>
  <c r="L371" i="7" s="1"/>
  <c r="L30" i="8" s="1"/>
  <c r="L372" i="7"/>
  <c r="L373" i="7" s="1"/>
  <c r="L32" i="8" s="1"/>
  <c r="F370" i="7"/>
  <c r="F371" i="7" s="1"/>
  <c r="F30" i="8" s="1"/>
  <c r="F372" i="7"/>
  <c r="F373" i="7" s="1"/>
  <c r="F32" i="8" s="1"/>
  <c r="C407" i="7"/>
  <c r="C408" i="7" s="1"/>
  <c r="C42" i="8" s="1"/>
  <c r="M370" i="7"/>
  <c r="M371" i="7" s="1"/>
  <c r="M30" i="8" s="1"/>
  <c r="M372" i="7"/>
  <c r="M373" i="7" s="1"/>
  <c r="M32" i="8" s="1"/>
  <c r="AG370" i="7"/>
  <c r="AG371" i="7" s="1"/>
  <c r="AG30" i="8" s="1"/>
  <c r="AG372" i="7"/>
  <c r="AG373" i="7" s="1"/>
  <c r="AG32" i="8" s="1"/>
  <c r="X372" i="7"/>
  <c r="X373" i="7" s="1"/>
  <c r="X32" i="8" s="1"/>
  <c r="AG405" i="7"/>
  <c r="AG406" i="7" s="1"/>
  <c r="AG40" i="8" s="1"/>
  <c r="AG407" i="7"/>
  <c r="AG408" i="7" s="1"/>
  <c r="AG42" i="8" s="1"/>
  <c r="U405" i="7"/>
  <c r="U406" i="7" s="1"/>
  <c r="U40" i="8" s="1"/>
  <c r="U407" i="7"/>
  <c r="U408" i="7" s="1"/>
  <c r="U42" i="8" s="1"/>
  <c r="AK405" i="7"/>
  <c r="AK406" i="7" s="1"/>
  <c r="AK40" i="8" s="1"/>
  <c r="AK407" i="7"/>
  <c r="AK408" i="7" s="1"/>
  <c r="AK42" i="8" s="1"/>
  <c r="AN405" i="7"/>
  <c r="AN406" i="7" s="1"/>
  <c r="AN40" i="8" s="1"/>
  <c r="AN407" i="7"/>
  <c r="AN408" i="7" s="1"/>
  <c r="AN42" i="8" s="1"/>
  <c r="AF405" i="7"/>
  <c r="AF406" i="7" s="1"/>
  <c r="AF40" i="8" s="1"/>
  <c r="AF407" i="7"/>
  <c r="AF408" i="7" s="1"/>
  <c r="AF42" i="8" s="1"/>
  <c r="AB405" i="7"/>
  <c r="AB406" i="7" s="1"/>
  <c r="AB40" i="8" s="1"/>
  <c r="AB407" i="7"/>
  <c r="AB408" i="7" s="1"/>
  <c r="AB42" i="8" s="1"/>
  <c r="L405" i="7"/>
  <c r="L406" i="7" s="1"/>
  <c r="L40" i="8" s="1"/>
  <c r="L407" i="7"/>
  <c r="L408" i="7" s="1"/>
  <c r="L42" i="8" s="1"/>
  <c r="D405" i="7"/>
  <c r="D406" i="7" s="1"/>
  <c r="D40" i="8" s="1"/>
  <c r="D407" i="7"/>
  <c r="D408" i="7" s="1"/>
  <c r="D42" i="8" s="1"/>
  <c r="AQ370" i="7"/>
  <c r="AQ371" i="7" s="1"/>
  <c r="AQ30" i="8" s="1"/>
  <c r="AQ372" i="7"/>
  <c r="AQ373" i="7" s="1"/>
  <c r="AQ32" i="8" s="1"/>
  <c r="AJ370" i="7"/>
  <c r="AJ371" i="7" s="1"/>
  <c r="AJ30" i="8" s="1"/>
  <c r="AJ372" i="7"/>
  <c r="AJ373" i="7" s="1"/>
  <c r="AJ32" i="8" s="1"/>
  <c r="AD370" i="7"/>
  <c r="AD371" i="7" s="1"/>
  <c r="AD30" i="8" s="1"/>
  <c r="AD372" i="7"/>
  <c r="AD373" i="7" s="1"/>
  <c r="AD32" i="8" s="1"/>
  <c r="W370" i="7"/>
  <c r="W371" i="7" s="1"/>
  <c r="W30" i="8" s="1"/>
  <c r="W372" i="7"/>
  <c r="W373" i="7" s="1"/>
  <c r="W32" i="8" s="1"/>
  <c r="R370" i="7"/>
  <c r="R371" i="7" s="1"/>
  <c r="R30" i="8" s="1"/>
  <c r="R372" i="7"/>
  <c r="R373" i="7" s="1"/>
  <c r="R32" i="8" s="1"/>
  <c r="K370" i="7"/>
  <c r="K371" i="7" s="1"/>
  <c r="K30" i="8" s="1"/>
  <c r="K372" i="7"/>
  <c r="K373" i="7" s="1"/>
  <c r="K32" i="8" s="1"/>
  <c r="D370" i="7"/>
  <c r="D371" i="7" s="1"/>
  <c r="D30" i="8" s="1"/>
  <c r="D372" i="7"/>
  <c r="D373" i="7" s="1"/>
  <c r="D32" i="8" s="1"/>
  <c r="AK370" i="7"/>
  <c r="AK371" i="7" s="1"/>
  <c r="AK30" i="8" s="1"/>
  <c r="AK372" i="7"/>
  <c r="AK373" i="7" s="1"/>
  <c r="AK32" i="8" s="1"/>
  <c r="E372" i="7"/>
  <c r="E373" i="7" s="1"/>
  <c r="E32" i="8" s="1"/>
  <c r="Y370" i="7"/>
  <c r="Y371" i="7" s="1"/>
  <c r="Y30" i="8" s="1"/>
  <c r="Y372" i="7"/>
  <c r="Y373" i="7" s="1"/>
  <c r="Y32" i="8" s="1"/>
  <c r="P372" i="7"/>
  <c r="P373" i="7" s="1"/>
  <c r="P32" i="8" s="1"/>
  <c r="T405" i="7"/>
  <c r="T406" i="7" s="1"/>
  <c r="T40" i="8" s="1"/>
  <c r="T407" i="7"/>
  <c r="T408" i="7" s="1"/>
  <c r="T42" i="8" s="1"/>
  <c r="AC405" i="7"/>
  <c r="AC406" i="7" s="1"/>
  <c r="AC40" i="8" s="1"/>
  <c r="AC407" i="7"/>
  <c r="AC408" i="7" s="1"/>
  <c r="AC42" i="8" s="1"/>
  <c r="AJ405" i="7"/>
  <c r="AJ406" i="7" s="1"/>
  <c r="AJ40" i="8" s="1"/>
  <c r="AJ407" i="7"/>
  <c r="AJ408" i="7" s="1"/>
  <c r="AJ42" i="8" s="1"/>
  <c r="AQ405" i="7"/>
  <c r="AQ406" i="7" s="1"/>
  <c r="AQ40" i="8" s="1"/>
  <c r="AQ407" i="7"/>
  <c r="AQ408" i="7" s="1"/>
  <c r="AQ42" i="8" s="1"/>
  <c r="AM405" i="7"/>
  <c r="AM406" i="7" s="1"/>
  <c r="AM40" i="8" s="1"/>
  <c r="AM407" i="7"/>
  <c r="AM408" i="7" s="1"/>
  <c r="AM42" i="8" s="1"/>
  <c r="AI405" i="7"/>
  <c r="AI406" i="7" s="1"/>
  <c r="AI40" i="8" s="1"/>
  <c r="AI407" i="7"/>
  <c r="AI408" i="7" s="1"/>
  <c r="AI42" i="8" s="1"/>
  <c r="AE405" i="7"/>
  <c r="AE406" i="7" s="1"/>
  <c r="AE40" i="8" s="1"/>
  <c r="AE407" i="7"/>
  <c r="AE408" i="7" s="1"/>
  <c r="AE42" i="8" s="1"/>
  <c r="AA405" i="7"/>
  <c r="AA406" i="7" s="1"/>
  <c r="AA40" i="8" s="1"/>
  <c r="AA407" i="7"/>
  <c r="AA408" i="7" s="1"/>
  <c r="AA42" i="8" s="1"/>
  <c r="W405" i="7"/>
  <c r="W406" i="7" s="1"/>
  <c r="W40" i="8" s="1"/>
  <c r="W407" i="7"/>
  <c r="W408" i="7" s="1"/>
  <c r="W42" i="8" s="1"/>
  <c r="O405" i="7"/>
  <c r="O406" i="7" s="1"/>
  <c r="O40" i="8" s="1"/>
  <c r="O407" i="7"/>
  <c r="O408" i="7" s="1"/>
  <c r="O42" i="8" s="1"/>
  <c r="G405" i="7"/>
  <c r="G406" i="7" s="1"/>
  <c r="G40" i="8" s="1"/>
  <c r="G407" i="7"/>
  <c r="G408" i="7" s="1"/>
  <c r="G42" i="8" s="1"/>
  <c r="AP370" i="7"/>
  <c r="AP371" i="7" s="1"/>
  <c r="AP30" i="8" s="1"/>
  <c r="AP372" i="7"/>
  <c r="AP373" i="7" s="1"/>
  <c r="AP32" i="8" s="1"/>
  <c r="AI370" i="7"/>
  <c r="AI371" i="7" s="1"/>
  <c r="AI30" i="8" s="1"/>
  <c r="AI372" i="7"/>
  <c r="AI373" i="7" s="1"/>
  <c r="AI32" i="8" s="1"/>
  <c r="AB370" i="7"/>
  <c r="AB371" i="7" s="1"/>
  <c r="AB30" i="8" s="1"/>
  <c r="AB372" i="7"/>
  <c r="AB373" i="7" s="1"/>
  <c r="AB32" i="8" s="1"/>
  <c r="V370" i="7"/>
  <c r="V371" i="7" s="1"/>
  <c r="V30" i="8" s="1"/>
  <c r="V372" i="7"/>
  <c r="V373" i="7" s="1"/>
  <c r="V32" i="8" s="1"/>
  <c r="O370" i="7"/>
  <c r="O371" i="7" s="1"/>
  <c r="O30" i="8" s="1"/>
  <c r="O372" i="7"/>
  <c r="O373" i="7" s="1"/>
  <c r="O32" i="8" s="1"/>
  <c r="J370" i="7"/>
  <c r="J371" i="7" s="1"/>
  <c r="J30" i="8" s="1"/>
  <c r="J372" i="7"/>
  <c r="J373" i="7" s="1"/>
  <c r="J32" i="8" s="1"/>
  <c r="C370" i="7"/>
  <c r="C371" i="7" s="1"/>
  <c r="C30" i="8" s="1"/>
  <c r="C372" i="7"/>
  <c r="C373" i="7" s="1"/>
  <c r="C32" i="8" s="1"/>
  <c r="AC370" i="7"/>
  <c r="AC371" i="7" s="1"/>
  <c r="AC30" i="8" s="1"/>
  <c r="AC372" i="7"/>
  <c r="AC373" i="7" s="1"/>
  <c r="AC32" i="8" s="1"/>
  <c r="Q370" i="7"/>
  <c r="Q371" i="7" s="1"/>
  <c r="Q30" i="8" s="1"/>
  <c r="Q372" i="7"/>
  <c r="Q373" i="7" s="1"/>
  <c r="Q32" i="8" s="1"/>
  <c r="AN372" i="7"/>
  <c r="AN373" i="7" s="1"/>
  <c r="AN32" i="8" s="1"/>
  <c r="H372" i="7"/>
  <c r="H373" i="7" s="1"/>
  <c r="H32" i="8" s="1"/>
  <c r="Z405" i="7"/>
  <c r="Z406" i="7" s="1"/>
  <c r="Z40" i="8" s="1"/>
  <c r="R405" i="7"/>
  <c r="R406" i="7" s="1"/>
  <c r="R40" i="8" s="1"/>
  <c r="J405" i="7"/>
  <c r="J406" i="7" s="1"/>
  <c r="J40" i="8" s="1"/>
  <c r="Q405" i="7"/>
  <c r="Q406" i="7" s="1"/>
  <c r="Q40" i="8" s="1"/>
  <c r="I405" i="7"/>
  <c r="I406" i="7" s="1"/>
  <c r="I40" i="8" s="1"/>
  <c r="E405" i="7"/>
  <c r="E406" i="7" s="1"/>
  <c r="E40" i="8" s="1"/>
  <c r="X405" i="7"/>
  <c r="X406" i="7" s="1"/>
  <c r="X40" i="8" s="1"/>
  <c r="P405" i="7"/>
  <c r="P406" i="7" s="1"/>
  <c r="P40" i="8" s="1"/>
  <c r="H405" i="7"/>
  <c r="H406" i="7" s="1"/>
  <c r="H40" i="8" s="1"/>
  <c r="S405" i="7"/>
  <c r="S406" i="7" s="1"/>
  <c r="S40" i="8" s="1"/>
  <c r="K405" i="7"/>
  <c r="K406" i="7" s="1"/>
  <c r="K40" i="8" s="1"/>
  <c r="AO335" i="7"/>
  <c r="AO337" i="7"/>
  <c r="AO338" i="7" s="1"/>
  <c r="AG335" i="7"/>
  <c r="AG337" i="7"/>
  <c r="AG338" i="7" s="1"/>
  <c r="Y335" i="7"/>
  <c r="Y337" i="7"/>
  <c r="Y338" i="7" s="1"/>
  <c r="Q335" i="7"/>
  <c r="Q337" i="7"/>
  <c r="Q338" i="7" s="1"/>
  <c r="I335" i="7"/>
  <c r="I337" i="7"/>
  <c r="I338" i="7" s="1"/>
  <c r="AN335" i="7"/>
  <c r="AN337" i="7"/>
  <c r="AN338" i="7" s="1"/>
  <c r="AF335" i="7"/>
  <c r="AF337" i="7"/>
  <c r="AF338" i="7" s="1"/>
  <c r="X335" i="7"/>
  <c r="X337" i="7"/>
  <c r="X338" i="7" s="1"/>
  <c r="P335" i="7"/>
  <c r="P337" i="7"/>
  <c r="P338" i="7" s="1"/>
  <c r="H335" i="7"/>
  <c r="H337" i="7"/>
  <c r="H338" i="7" s="1"/>
  <c r="AM335" i="7"/>
  <c r="AM337" i="7"/>
  <c r="AM338" i="7" s="1"/>
  <c r="AE335" i="7"/>
  <c r="AE337" i="7"/>
  <c r="AE338" i="7" s="1"/>
  <c r="W335" i="7"/>
  <c r="W337" i="7"/>
  <c r="W338" i="7" s="1"/>
  <c r="O335" i="7"/>
  <c r="O337" i="7"/>
  <c r="O338" i="7" s="1"/>
  <c r="G335" i="7"/>
  <c r="G337" i="7"/>
  <c r="G338" i="7" s="1"/>
  <c r="AL335" i="7"/>
  <c r="AL337" i="7"/>
  <c r="AL338" i="7" s="1"/>
  <c r="AD335" i="7"/>
  <c r="AD337" i="7"/>
  <c r="AD338" i="7" s="1"/>
  <c r="V335" i="7"/>
  <c r="V337" i="7"/>
  <c r="V338" i="7" s="1"/>
  <c r="N335" i="7"/>
  <c r="N337" i="7"/>
  <c r="N338" i="7" s="1"/>
  <c r="F335" i="7"/>
  <c r="F337" i="7"/>
  <c r="F338" i="7" s="1"/>
  <c r="AK335" i="7"/>
  <c r="AK337" i="7"/>
  <c r="AK338" i="7" s="1"/>
  <c r="AC335" i="7"/>
  <c r="AC337" i="7"/>
  <c r="AC338" i="7" s="1"/>
  <c r="U335" i="7"/>
  <c r="U337" i="7"/>
  <c r="U338" i="7" s="1"/>
  <c r="M335" i="7"/>
  <c r="M337" i="7"/>
  <c r="M338" i="7" s="1"/>
  <c r="E335" i="7"/>
  <c r="E337" i="7"/>
  <c r="E338" i="7" s="1"/>
  <c r="AJ335" i="7"/>
  <c r="AJ337" i="7"/>
  <c r="AJ338" i="7" s="1"/>
  <c r="AB335" i="7"/>
  <c r="AB337" i="7"/>
  <c r="AB338" i="7" s="1"/>
  <c r="T335" i="7"/>
  <c r="T337" i="7"/>
  <c r="T338" i="7" s="1"/>
  <c r="L335" i="7"/>
  <c r="L337" i="7"/>
  <c r="L338" i="7" s="1"/>
  <c r="D335" i="7"/>
  <c r="D337" i="7"/>
  <c r="D338" i="7" s="1"/>
  <c r="AQ335" i="7"/>
  <c r="AQ337" i="7"/>
  <c r="AQ338" i="7" s="1"/>
  <c r="AI335" i="7"/>
  <c r="AI337" i="7"/>
  <c r="AI338" i="7" s="1"/>
  <c r="AA335" i="7"/>
  <c r="AA337" i="7"/>
  <c r="AA338" i="7" s="1"/>
  <c r="S335" i="7"/>
  <c r="S337" i="7"/>
  <c r="S338" i="7" s="1"/>
  <c r="K335" i="7"/>
  <c r="K337" i="7"/>
  <c r="K338" i="7" s="1"/>
  <c r="C335" i="7"/>
  <c r="C337" i="7"/>
  <c r="C338" i="7" s="1"/>
  <c r="AP335" i="7"/>
  <c r="AP337" i="7"/>
  <c r="AP338" i="7" s="1"/>
  <c r="AH335" i="7"/>
  <c r="AH337" i="7"/>
  <c r="AH338" i="7" s="1"/>
  <c r="Z335" i="7"/>
  <c r="Z337" i="7"/>
  <c r="Z338" i="7" s="1"/>
  <c r="R335" i="7"/>
  <c r="R337" i="7"/>
  <c r="R338" i="7" s="1"/>
  <c r="J335" i="7"/>
  <c r="J337" i="7"/>
  <c r="J338" i="7" s="1"/>
  <c r="C302" i="7"/>
  <c r="C303" i="7" s="1"/>
  <c r="AF336" i="7"/>
  <c r="AE336" i="7"/>
  <c r="AL336" i="7"/>
  <c r="F336" i="7"/>
  <c r="M336" i="7"/>
  <c r="T336" i="7"/>
  <c r="S336" i="7"/>
  <c r="AP336" i="7"/>
  <c r="J336" i="7"/>
  <c r="AO336" i="7"/>
  <c r="I336" i="7"/>
  <c r="X336" i="7"/>
  <c r="W336" i="7"/>
  <c r="AD336" i="7"/>
  <c r="AK336" i="7"/>
  <c r="E336" i="7"/>
  <c r="L336" i="7"/>
  <c r="AQ336" i="7"/>
  <c r="K336" i="7"/>
  <c r="AH336" i="7"/>
  <c r="AG336" i="7"/>
  <c r="P336" i="7"/>
  <c r="O336" i="7"/>
  <c r="V336" i="7"/>
  <c r="AC336" i="7"/>
  <c r="AJ336" i="7"/>
  <c r="D336" i="7"/>
  <c r="AI336" i="7"/>
  <c r="C336" i="7"/>
  <c r="Z336" i="7"/>
  <c r="Y336" i="7"/>
  <c r="AN336" i="7"/>
  <c r="H336" i="7"/>
  <c r="AM336" i="7"/>
  <c r="G336" i="7"/>
  <c r="N336" i="7"/>
  <c r="U336" i="7"/>
  <c r="AB336" i="7"/>
  <c r="AA336" i="7"/>
  <c r="R336" i="7"/>
  <c r="Q336" i="7"/>
  <c r="AQ300" i="7"/>
  <c r="AQ301" i="7" s="1"/>
  <c r="AQ302" i="7"/>
  <c r="AQ303" i="7" s="1"/>
  <c r="AP300" i="7"/>
  <c r="AP301" i="7" s="1"/>
  <c r="AP302" i="7"/>
  <c r="AP303" i="7" s="1"/>
  <c r="AO300" i="7"/>
  <c r="AO301" i="7" s="1"/>
  <c r="AO302" i="7"/>
  <c r="AO303" i="7" s="1"/>
  <c r="AN300" i="7"/>
  <c r="AN301" i="7" s="1"/>
  <c r="AN302" i="7"/>
  <c r="AN303" i="7" s="1"/>
  <c r="AM300" i="7"/>
  <c r="AM301" i="7" s="1"/>
  <c r="AM302" i="7"/>
  <c r="AM303" i="7" s="1"/>
  <c r="AL300" i="7"/>
  <c r="AL301" i="7" s="1"/>
  <c r="AL302" i="7"/>
  <c r="AL303" i="7" s="1"/>
  <c r="AK300" i="7"/>
  <c r="AK301" i="7" s="1"/>
  <c r="AK302" i="7"/>
  <c r="AK303" i="7" s="1"/>
  <c r="AJ300" i="7"/>
  <c r="AJ301" i="7" s="1"/>
  <c r="AJ302" i="7"/>
  <c r="AJ303" i="7" s="1"/>
  <c r="AI300" i="7"/>
  <c r="AI301" i="7" s="1"/>
  <c r="AI302" i="7"/>
  <c r="AI303" i="7" s="1"/>
  <c r="AH300" i="7"/>
  <c r="AH301" i="7" s="1"/>
  <c r="AH302" i="7"/>
  <c r="AH303" i="7" s="1"/>
  <c r="AG300" i="7"/>
  <c r="AG301" i="7" s="1"/>
  <c r="AG302" i="7"/>
  <c r="AG303" i="7" s="1"/>
  <c r="AF300" i="7"/>
  <c r="AF301" i="7" s="1"/>
  <c r="AF302" i="7"/>
  <c r="AF303" i="7" s="1"/>
  <c r="AE300" i="7"/>
  <c r="AE301" i="7" s="1"/>
  <c r="AE302" i="7"/>
  <c r="AE303" i="7" s="1"/>
  <c r="AD300" i="7"/>
  <c r="AD301" i="7" s="1"/>
  <c r="AD302" i="7"/>
  <c r="AD303" i="7" s="1"/>
  <c r="AC300" i="7"/>
  <c r="AC301" i="7" s="1"/>
  <c r="AC302" i="7"/>
  <c r="AC303" i="7" s="1"/>
  <c r="AB300" i="7"/>
  <c r="AB301" i="7" s="1"/>
  <c r="AB302" i="7"/>
  <c r="AB303" i="7" s="1"/>
  <c r="AA300" i="7"/>
  <c r="AA301" i="7" s="1"/>
  <c r="AA302" i="7"/>
  <c r="AA303" i="7" s="1"/>
  <c r="Z300" i="7"/>
  <c r="Z301" i="7" s="1"/>
  <c r="Z302" i="7"/>
  <c r="Z303" i="7" s="1"/>
  <c r="Y300" i="7"/>
  <c r="Y301" i="7" s="1"/>
  <c r="Y302" i="7"/>
  <c r="Y303" i="7" s="1"/>
  <c r="X300" i="7"/>
  <c r="X301" i="7" s="1"/>
  <c r="X302" i="7"/>
  <c r="X303" i="7" s="1"/>
  <c r="W300" i="7"/>
  <c r="W301" i="7" s="1"/>
  <c r="W302" i="7"/>
  <c r="W303" i="7" s="1"/>
  <c r="V300" i="7"/>
  <c r="V301" i="7" s="1"/>
  <c r="V302" i="7"/>
  <c r="V303" i="7" s="1"/>
  <c r="U300" i="7"/>
  <c r="U301" i="7" s="1"/>
  <c r="U302" i="7"/>
  <c r="U303" i="7" s="1"/>
  <c r="T300" i="7"/>
  <c r="T301" i="7" s="1"/>
  <c r="T302" i="7"/>
  <c r="T303" i="7" s="1"/>
  <c r="S300" i="7"/>
  <c r="S301" i="7" s="1"/>
  <c r="S302" i="7"/>
  <c r="S303" i="7" s="1"/>
  <c r="R300" i="7"/>
  <c r="R301" i="7" s="1"/>
  <c r="R302" i="7"/>
  <c r="R303" i="7" s="1"/>
  <c r="Q300" i="7"/>
  <c r="Q301" i="7" s="1"/>
  <c r="Q302" i="7"/>
  <c r="Q303" i="7" s="1"/>
  <c r="P300" i="7"/>
  <c r="P301" i="7" s="1"/>
  <c r="P302" i="7"/>
  <c r="P303" i="7" s="1"/>
  <c r="O300" i="7"/>
  <c r="O301" i="7" s="1"/>
  <c r="O302" i="7"/>
  <c r="O303" i="7" s="1"/>
  <c r="N300" i="7"/>
  <c r="N301" i="7" s="1"/>
  <c r="N302" i="7"/>
  <c r="N303" i="7" s="1"/>
  <c r="M300" i="7"/>
  <c r="M301" i="7" s="1"/>
  <c r="M302" i="7"/>
  <c r="M303" i="7" s="1"/>
  <c r="L300" i="7"/>
  <c r="L301" i="7" s="1"/>
  <c r="L302" i="7"/>
  <c r="L303" i="7" s="1"/>
  <c r="K300" i="7"/>
  <c r="K301" i="7" s="1"/>
  <c r="K302" i="7"/>
  <c r="K303" i="7" s="1"/>
  <c r="J300" i="7"/>
  <c r="J301" i="7" s="1"/>
  <c r="J302" i="7"/>
  <c r="J303" i="7" s="1"/>
  <c r="I300" i="7"/>
  <c r="I301" i="7" s="1"/>
  <c r="I302" i="7"/>
  <c r="I303" i="7" s="1"/>
  <c r="H300" i="7"/>
  <c r="H301" i="7" s="1"/>
  <c r="H302" i="7"/>
  <c r="H303" i="7" s="1"/>
  <c r="G300" i="7"/>
  <c r="G301" i="7" s="1"/>
  <c r="G302" i="7"/>
  <c r="G303" i="7" s="1"/>
  <c r="F300" i="7"/>
  <c r="F301" i="7" s="1"/>
  <c r="F302" i="7"/>
  <c r="F303" i="7" s="1"/>
  <c r="E300" i="7"/>
  <c r="E301" i="7" s="1"/>
  <c r="E302" i="7"/>
  <c r="E303" i="7" s="1"/>
  <c r="D300" i="7"/>
  <c r="D301" i="7" s="1"/>
  <c r="D302" i="7"/>
  <c r="D303" i="7" s="1"/>
  <c r="AN370" i="7"/>
  <c r="AN371" i="7" s="1"/>
  <c r="AN30" i="8" s="1"/>
  <c r="H370" i="7"/>
  <c r="H371" i="7" s="1"/>
  <c r="H30" i="8" s="1"/>
  <c r="I370" i="7"/>
  <c r="I371" i="7" s="1"/>
  <c r="I30" i="8" s="1"/>
  <c r="AF370" i="7"/>
  <c r="AF371" i="7" s="1"/>
  <c r="AF30" i="8" s="1"/>
  <c r="C405" i="7"/>
  <c r="C406" i="7" s="1"/>
  <c r="C40" i="8" s="1"/>
  <c r="X370" i="7"/>
  <c r="X371" i="7" s="1"/>
  <c r="X30" i="8" s="1"/>
  <c r="E370" i="7"/>
  <c r="E371" i="7" s="1"/>
  <c r="E30" i="8" s="1"/>
  <c r="P370" i="7"/>
  <c r="P371" i="7" s="1"/>
  <c r="P30" i="8" s="1"/>
  <c r="M404" i="7"/>
  <c r="M369" i="7"/>
  <c r="C300" i="7"/>
  <c r="C301" i="7" s="1"/>
  <c r="E3853" i="12" l="1"/>
  <c r="E2653" i="12"/>
  <c r="E3994" i="12"/>
  <c r="E2794" i="12"/>
  <c r="E4041" i="12"/>
  <c r="E2841" i="12"/>
  <c r="E4135" i="12"/>
  <c r="E2935" i="12"/>
  <c r="E3947" i="12"/>
  <c r="E2747" i="12"/>
  <c r="E4088" i="12"/>
  <c r="E2888" i="12"/>
  <c r="E3759" i="12"/>
  <c r="E2512" i="12"/>
  <c r="E2559" i="12"/>
  <c r="E3806" i="12"/>
  <c r="E2606" i="12"/>
  <c r="E3900" i="12"/>
  <c r="E2700" i="12"/>
  <c r="E4276" i="12"/>
  <c r="E3076" i="12"/>
  <c r="E4277" i="12"/>
  <c r="E3077" i="12"/>
  <c r="E4230" i="12"/>
  <c r="E3030" i="12"/>
  <c r="E1781" i="12"/>
  <c r="E581" i="12"/>
  <c r="E1592" i="12"/>
  <c r="E392" i="12"/>
  <c r="E16" i="12"/>
  <c r="E1263" i="12"/>
  <c r="E63" i="12"/>
  <c r="E1545" i="12"/>
  <c r="E345" i="12"/>
  <c r="E1404" i="12"/>
  <c r="E204" i="12"/>
  <c r="E1451" i="12"/>
  <c r="E251" i="12"/>
  <c r="E1639" i="12"/>
  <c r="E439" i="12"/>
  <c r="E1498" i="12"/>
  <c r="E298" i="12"/>
  <c r="E580" i="12"/>
  <c r="E1780" i="12"/>
  <c r="E1357" i="12"/>
  <c r="E157" i="12"/>
  <c r="E1686" i="12"/>
  <c r="E486" i="12"/>
  <c r="E1310" i="12"/>
  <c r="E110" i="12"/>
  <c r="DT98" i="10"/>
  <c r="EJ98" i="10"/>
  <c r="DY98" i="10"/>
  <c r="EC98" i="10"/>
  <c r="DS98" i="10"/>
  <c r="EG12" i="10"/>
  <c r="EH12" i="10"/>
  <c r="DP12" i="10"/>
  <c r="DQ13" i="10"/>
  <c r="EB98" i="10"/>
  <c r="DX98" i="10"/>
  <c r="EB12" i="10"/>
  <c r="DZ12" i="10"/>
  <c r="DO13" i="10"/>
  <c r="EB13" i="10"/>
  <c r="EL13" i="10"/>
  <c r="DN13" i="10"/>
  <c r="EK13" i="10"/>
  <c r="EM13" i="10"/>
  <c r="A13" i="10"/>
  <c r="DY12" i="10"/>
  <c r="EG98" i="10"/>
  <c r="EI98" i="10"/>
  <c r="DR98" i="10"/>
  <c r="ED98" i="10"/>
  <c r="DO12" i="10"/>
  <c r="EF12" i="10"/>
  <c r="EE13" i="10"/>
  <c r="DT13" i="10"/>
  <c r="DX13" i="10"/>
  <c r="C99" i="10"/>
  <c r="EL98" i="10"/>
  <c r="DN98" i="10"/>
  <c r="EK98" i="10"/>
  <c r="EM98" i="10"/>
  <c r="A98" i="10"/>
  <c r="EH98" i="10"/>
  <c r="DY13" i="10"/>
  <c r="DX12" i="10"/>
  <c r="DW13" i="10"/>
  <c r="DZ13" i="10"/>
  <c r="ED13" i="10"/>
  <c r="EA98" i="10"/>
  <c r="DZ98" i="10"/>
  <c r="EF98" i="10"/>
  <c r="EM12" i="10"/>
  <c r="EL12" i="10"/>
  <c r="DN12" i="10"/>
  <c r="EK12" i="10"/>
  <c r="A12" i="10"/>
  <c r="EJ13" i="10"/>
  <c r="EC12" i="10"/>
  <c r="DQ98" i="10"/>
  <c r="EE98" i="10"/>
  <c r="DP98" i="10"/>
  <c r="EC13" i="10"/>
  <c r="EI12" i="10"/>
  <c r="DT12" i="10"/>
  <c r="EI13" i="10"/>
  <c r="DP13" i="10"/>
  <c r="DU98" i="10"/>
  <c r="DV98" i="10"/>
  <c r="EA12" i="10"/>
  <c r="DS12" i="10"/>
  <c r="ED12" i="10"/>
  <c r="EG13" i="10"/>
  <c r="DS13" i="10"/>
  <c r="DV13" i="10"/>
  <c r="DO98" i="10"/>
  <c r="DW98" i="10"/>
  <c r="CJ14" i="10"/>
  <c r="DA14" i="10" s="1"/>
  <c r="BP197" i="10"/>
  <c r="CD199" i="10"/>
  <c r="BN199" i="10"/>
  <c r="BZ199" i="10"/>
  <c r="BQ200" i="10"/>
  <c r="CB198" i="10"/>
  <c r="CH199" i="10"/>
  <c r="BT198" i="10"/>
  <c r="BK198" i="10"/>
  <c r="BO199" i="10"/>
  <c r="BW198" i="10"/>
  <c r="BR199" i="10"/>
  <c r="DA202" i="10"/>
  <c r="DI202" i="10"/>
  <c r="CS202" i="10"/>
  <c r="CN202" i="10"/>
  <c r="DD202" i="10"/>
  <c r="CZ202" i="10"/>
  <c r="DE202" i="10"/>
  <c r="CW202" i="10"/>
  <c r="CU202" i="10"/>
  <c r="CV202" i="10"/>
  <c r="DG202" i="10"/>
  <c r="CQ202" i="10"/>
  <c r="DC202" i="10"/>
  <c r="DK202" i="10"/>
  <c r="CY202" i="10"/>
  <c r="CR202" i="10"/>
  <c r="CM202" i="10"/>
  <c r="DH202" i="10"/>
  <c r="CT202" i="10"/>
  <c r="BL200" i="10"/>
  <c r="CL201" i="10"/>
  <c r="BI200" i="10"/>
  <c r="CJ201" i="10"/>
  <c r="BM200" i="10"/>
  <c r="CG200" i="10"/>
  <c r="DJ201" i="10"/>
  <c r="BY200" i="10"/>
  <c r="DB201" i="10"/>
  <c r="CF197" i="10"/>
  <c r="BV199" i="10"/>
  <c r="BJ199" i="10"/>
  <c r="CE199" i="10"/>
  <c r="BU200" i="10"/>
  <c r="CA198" i="10"/>
  <c r="CP202" i="10"/>
  <c r="BX197" i="10"/>
  <c r="DJ202" i="10"/>
  <c r="CC200" i="10"/>
  <c r="DF201" i="10"/>
  <c r="BS199" i="10"/>
  <c r="DB202" i="10"/>
  <c r="DJ97" i="10"/>
  <c r="CX97" i="10"/>
  <c r="CT97" i="10"/>
  <c r="DH97" i="10"/>
  <c r="CR97" i="10"/>
  <c r="DB97" i="10"/>
  <c r="DD97" i="10"/>
  <c r="CP97" i="10"/>
  <c r="CV97" i="10"/>
  <c r="CZ97" i="10"/>
  <c r="CL97" i="10"/>
  <c r="CN97" i="10"/>
  <c r="DF97" i="10"/>
  <c r="CH95" i="10"/>
  <c r="DA97" i="10"/>
  <c r="BZ95" i="10"/>
  <c r="BJ95" i="10"/>
  <c r="CY97" i="10"/>
  <c r="DG97" i="10"/>
  <c r="CJ96" i="10"/>
  <c r="DA96" i="10" s="1"/>
  <c r="BK94" i="10"/>
  <c r="DI97" i="10"/>
  <c r="BS94" i="10"/>
  <c r="DK97" i="10"/>
  <c r="BX95" i="10"/>
  <c r="BU94" i="10"/>
  <c r="CE94" i="10"/>
  <c r="BY94" i="10"/>
  <c r="CO97" i="10"/>
  <c r="DC97" i="10"/>
  <c r="CM97" i="10"/>
  <c r="CC94" i="10"/>
  <c r="BR95" i="10"/>
  <c r="BI94" i="10"/>
  <c r="CF95" i="10"/>
  <c r="BM94" i="10"/>
  <c r="CG94" i="10"/>
  <c r="BN95" i="10"/>
  <c r="BL95" i="10"/>
  <c r="DE97" i="10"/>
  <c r="CU97" i="10"/>
  <c r="BW94" i="10"/>
  <c r="CS97" i="10"/>
  <c r="DU97" i="10" s="1"/>
  <c r="BT95" i="10"/>
  <c r="CQ97" i="10"/>
  <c r="BQ94" i="10"/>
  <c r="BO94" i="10"/>
  <c r="CA94" i="10"/>
  <c r="CB95" i="10"/>
  <c r="BV95" i="10"/>
  <c r="CD95" i="10"/>
  <c r="BP95" i="10"/>
  <c r="CW97" i="10"/>
  <c r="CO151" i="10"/>
  <c r="DA151" i="10"/>
  <c r="DB151" i="10"/>
  <c r="CT151" i="10"/>
  <c r="CS151" i="10"/>
  <c r="CX151" i="10"/>
  <c r="DI151" i="10"/>
  <c r="CM151" i="10"/>
  <c r="DD151" i="10"/>
  <c r="DH151" i="10"/>
  <c r="CR151" i="10"/>
  <c r="CN151" i="10"/>
  <c r="CZ151" i="10"/>
  <c r="CV151" i="10"/>
  <c r="DF151" i="10"/>
  <c r="DJ151" i="10"/>
  <c r="DC151" i="10"/>
  <c r="CU151" i="10"/>
  <c r="CP151" i="10"/>
  <c r="CY151" i="10"/>
  <c r="DG151" i="10"/>
  <c r="CL151" i="10"/>
  <c r="CQ151" i="10"/>
  <c r="DE151" i="10"/>
  <c r="DK151" i="10"/>
  <c r="CJ150" i="10"/>
  <c r="CX150" i="10" s="1"/>
  <c r="N404" i="7"/>
  <c r="N369" i="7"/>
  <c r="E4183" i="12" l="1"/>
  <c r="E2983" i="12"/>
  <c r="E3807" i="12"/>
  <c r="E2607" i="12"/>
  <c r="E2560" i="12"/>
  <c r="E2513" i="12"/>
  <c r="E3760" i="12"/>
  <c r="E4089" i="12"/>
  <c r="E2889" i="12"/>
  <c r="E4042" i="12"/>
  <c r="E2842" i="12"/>
  <c r="E4136" i="12"/>
  <c r="E2936" i="12"/>
  <c r="E3948" i="12"/>
  <c r="E2748" i="12"/>
  <c r="E3995" i="12"/>
  <c r="E2795" i="12"/>
  <c r="E3901" i="12"/>
  <c r="E2701" i="12"/>
  <c r="E3854" i="12"/>
  <c r="E2654" i="12"/>
  <c r="E4325" i="12"/>
  <c r="E3125" i="12"/>
  <c r="E4278" i="12"/>
  <c r="E3078" i="12"/>
  <c r="E4324" i="12"/>
  <c r="E3124" i="12"/>
  <c r="E1358" i="12"/>
  <c r="E158" i="12"/>
  <c r="E1546" i="12"/>
  <c r="E346" i="12"/>
  <c r="E1734" i="12"/>
  <c r="E534" i="12"/>
  <c r="E1687" i="12"/>
  <c r="E487" i="12"/>
  <c r="E1311" i="12"/>
  <c r="E111" i="12"/>
  <c r="E1405" i="12"/>
  <c r="E205" i="12"/>
  <c r="E1640" i="12"/>
  <c r="E440" i="12"/>
  <c r="E1499" i="12"/>
  <c r="E299" i="12"/>
  <c r="E1452" i="12"/>
  <c r="E252" i="12"/>
  <c r="E17" i="12"/>
  <c r="E1264" i="12"/>
  <c r="E64" i="12"/>
  <c r="E628" i="12"/>
  <c r="E1828" i="12"/>
  <c r="E1829" i="12"/>
  <c r="E629" i="12"/>
  <c r="E1593" i="12"/>
  <c r="E393" i="12"/>
  <c r="DO97" i="10"/>
  <c r="EE97" i="10"/>
  <c r="EH97" i="10"/>
  <c r="DE96" i="10"/>
  <c r="DX97" i="10"/>
  <c r="DG96" i="10"/>
  <c r="DY97" i="10"/>
  <c r="EG97" i="10"/>
  <c r="CS96" i="10"/>
  <c r="EC97" i="10"/>
  <c r="DR97" i="10"/>
  <c r="DW97" i="10"/>
  <c r="DQ97" i="10"/>
  <c r="EF97" i="10"/>
  <c r="DI96" i="10"/>
  <c r="DK96" i="10"/>
  <c r="ED97" i="10"/>
  <c r="DT97" i="10"/>
  <c r="C98" i="10"/>
  <c r="C13" i="10"/>
  <c r="CO96" i="10"/>
  <c r="EI97" i="10"/>
  <c r="DP97" i="10"/>
  <c r="EJ97" i="10"/>
  <c r="C12" i="10"/>
  <c r="DS97" i="10"/>
  <c r="EA97" i="10"/>
  <c r="EM97" i="10"/>
  <c r="EL97" i="10"/>
  <c r="DN97" i="10"/>
  <c r="EK97" i="10"/>
  <c r="A97" i="10"/>
  <c r="DV97" i="10"/>
  <c r="CW96" i="10"/>
  <c r="CU96" i="10"/>
  <c r="CY96" i="10"/>
  <c r="CQ96" i="10"/>
  <c r="EB97" i="10"/>
  <c r="DZ97" i="10"/>
  <c r="CW14" i="10"/>
  <c r="CS14" i="10"/>
  <c r="DI14" i="10"/>
  <c r="DH14" i="10"/>
  <c r="DB14" i="10"/>
  <c r="ED14" i="10" s="1"/>
  <c r="CR14" i="10"/>
  <c r="DJ14" i="10"/>
  <c r="CT14" i="10"/>
  <c r="DD14" i="10"/>
  <c r="CX14" i="10"/>
  <c r="CN14" i="10"/>
  <c r="DP14" i="10" s="1"/>
  <c r="CV14" i="10"/>
  <c r="CL14" i="10"/>
  <c r="CZ14" i="10"/>
  <c r="CP14" i="10"/>
  <c r="DF14" i="10"/>
  <c r="CQ14" i="10"/>
  <c r="DS14" i="10" s="1"/>
  <c r="DG14" i="10"/>
  <c r="EI14" i="10" s="1"/>
  <c r="DK14" i="10"/>
  <c r="CU14" i="10"/>
  <c r="DW14" i="10" s="1"/>
  <c r="CY14" i="10"/>
  <c r="EA14" i="10" s="1"/>
  <c r="CO14" i="10"/>
  <c r="DC14" i="10"/>
  <c r="CM14" i="10"/>
  <c r="DE14" i="10"/>
  <c r="EG14" i="10" s="1"/>
  <c r="CJ15" i="10"/>
  <c r="DI15" i="10" s="1"/>
  <c r="CE198" i="10"/>
  <c r="BV198" i="10"/>
  <c r="BM199" i="10"/>
  <c r="BU199" i="10"/>
  <c r="BJ198" i="10"/>
  <c r="CF196" i="10"/>
  <c r="DI201" i="10"/>
  <c r="DA201" i="10"/>
  <c r="CS201" i="10"/>
  <c r="DD201" i="10"/>
  <c r="CW201" i="10"/>
  <c r="CN201" i="10"/>
  <c r="DE201" i="10"/>
  <c r="CZ201" i="10"/>
  <c r="CV201" i="10"/>
  <c r="CU201" i="10"/>
  <c r="CR201" i="10"/>
  <c r="CY201" i="10"/>
  <c r="DK201" i="10"/>
  <c r="DC201" i="10"/>
  <c r="CQ201" i="10"/>
  <c r="DG201" i="10"/>
  <c r="DH201" i="10"/>
  <c r="CM201" i="10"/>
  <c r="CO201" i="10"/>
  <c r="BR198" i="10"/>
  <c r="BT197" i="10"/>
  <c r="BZ198" i="10"/>
  <c r="CD198" i="10"/>
  <c r="CC199" i="10"/>
  <c r="CX201" i="10"/>
  <c r="CG199" i="10"/>
  <c r="BI199" i="10"/>
  <c r="CJ200" i="10"/>
  <c r="DB200" i="10" s="1"/>
  <c r="BO198" i="10"/>
  <c r="CB197" i="10"/>
  <c r="CA197" i="10"/>
  <c r="BW197" i="10"/>
  <c r="BK197" i="10"/>
  <c r="CH198" i="10"/>
  <c r="BQ199" i="10"/>
  <c r="BN198" i="10"/>
  <c r="BP196" i="10"/>
  <c r="BS198" i="10"/>
  <c r="BX196" i="10"/>
  <c r="BY199" i="10"/>
  <c r="CP201" i="10"/>
  <c r="CO200" i="10"/>
  <c r="BL199" i="10"/>
  <c r="CT201" i="10"/>
  <c r="BR94" i="10"/>
  <c r="BS93" i="10"/>
  <c r="BJ94" i="10"/>
  <c r="BP94" i="10"/>
  <c r="BV94" i="10"/>
  <c r="CA93" i="10"/>
  <c r="BQ93" i="10"/>
  <c r="BT94" i="10"/>
  <c r="BN94" i="10"/>
  <c r="BM93" i="10"/>
  <c r="CE93" i="10"/>
  <c r="BX94" i="10"/>
  <c r="CZ96" i="10"/>
  <c r="DJ96" i="10"/>
  <c r="CP96" i="10"/>
  <c r="CL96" i="10"/>
  <c r="DF96" i="10"/>
  <c r="DB96" i="10"/>
  <c r="DH96" i="10"/>
  <c r="EI96" i="10" s="1"/>
  <c r="CX96" i="10"/>
  <c r="CV96" i="10"/>
  <c r="CN96" i="10"/>
  <c r="DP96" i="10" s="1"/>
  <c r="DD96" i="10"/>
  <c r="CR96" i="10"/>
  <c r="CT96" i="10"/>
  <c r="CM96" i="10"/>
  <c r="CH94" i="10"/>
  <c r="BI93" i="10"/>
  <c r="CC93" i="10"/>
  <c r="BZ94" i="10"/>
  <c r="CD94" i="10"/>
  <c r="CB94" i="10"/>
  <c r="BO93" i="10"/>
  <c r="BW93" i="10"/>
  <c r="BL94" i="10"/>
  <c r="CG93" i="10"/>
  <c r="CF94" i="10"/>
  <c r="CJ95" i="10"/>
  <c r="CS95" i="10" s="1"/>
  <c r="BY93" i="10"/>
  <c r="BU93" i="10"/>
  <c r="BK93" i="10"/>
  <c r="DC96" i="10"/>
  <c r="DG150" i="10"/>
  <c r="DC150" i="10"/>
  <c r="DE150" i="10"/>
  <c r="CL150" i="10"/>
  <c r="DA150" i="10"/>
  <c r="CU150" i="10"/>
  <c r="DF150" i="10"/>
  <c r="DI150" i="10"/>
  <c r="DB150" i="10"/>
  <c r="DJ150" i="10"/>
  <c r="CJ149" i="10"/>
  <c r="CM149" i="10" s="1"/>
  <c r="CT150" i="10"/>
  <c r="CO150" i="10"/>
  <c r="CS150" i="10"/>
  <c r="CN150" i="10"/>
  <c r="CV150" i="10"/>
  <c r="CR150" i="10"/>
  <c r="DH150" i="10"/>
  <c r="DD150" i="10"/>
  <c r="CZ150" i="10"/>
  <c r="CM150" i="10"/>
  <c r="DK150" i="10"/>
  <c r="CQ150" i="10"/>
  <c r="CY150" i="10"/>
  <c r="CP150" i="10"/>
  <c r="CW150" i="10"/>
  <c r="O404" i="7"/>
  <c r="O369" i="7"/>
  <c r="C3" i="4"/>
  <c r="C5" i="4" s="1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J60" i="4"/>
  <c r="J58" i="4"/>
  <c r="J56" i="4"/>
  <c r="J54" i="4"/>
  <c r="J52" i="4"/>
  <c r="J50" i="4"/>
  <c r="J48" i="4"/>
  <c r="J46" i="4"/>
  <c r="J44" i="4"/>
  <c r="J42" i="4"/>
  <c r="J40" i="4"/>
  <c r="J38" i="4"/>
  <c r="J36" i="4"/>
  <c r="O37" i="4"/>
  <c r="Q37" i="4" s="1"/>
  <c r="O61" i="4"/>
  <c r="P61" i="4" s="1"/>
  <c r="O62" i="4"/>
  <c r="P62" i="4" s="1"/>
  <c r="O63" i="4"/>
  <c r="P63" i="4" s="1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36" i="4"/>
  <c r="P36" i="4" s="1"/>
  <c r="O38" i="4"/>
  <c r="P38" i="4" s="1"/>
  <c r="O39" i="4"/>
  <c r="P39" i="4" s="1"/>
  <c r="O40" i="4"/>
  <c r="P40" i="4" s="1"/>
  <c r="O41" i="4"/>
  <c r="P41" i="4" s="1"/>
  <c r="O42" i="4"/>
  <c r="P42" i="4" s="1"/>
  <c r="O43" i="4"/>
  <c r="P43" i="4" s="1"/>
  <c r="O44" i="4"/>
  <c r="P44" i="4" s="1"/>
  <c r="O45" i="4"/>
  <c r="P45" i="4" s="1"/>
  <c r="O46" i="4"/>
  <c r="P46" i="4" s="1"/>
  <c r="O47" i="4"/>
  <c r="P47" i="4" s="1"/>
  <c r="O48" i="4"/>
  <c r="P48" i="4" s="1"/>
  <c r="O49" i="4"/>
  <c r="P49" i="4" s="1"/>
  <c r="O50" i="4"/>
  <c r="P50" i="4" s="1"/>
  <c r="O51" i="4"/>
  <c r="P51" i="4" s="1"/>
  <c r="O52" i="4"/>
  <c r="P52" i="4" s="1"/>
  <c r="O53" i="4"/>
  <c r="P53" i="4" s="1"/>
  <c r="O54" i="4"/>
  <c r="P54" i="4" s="1"/>
  <c r="O55" i="4"/>
  <c r="P55" i="4" s="1"/>
  <c r="O56" i="4"/>
  <c r="P56" i="4" s="1"/>
  <c r="O57" i="4"/>
  <c r="P57" i="4" s="1"/>
  <c r="O58" i="4"/>
  <c r="P58" i="4" s="1"/>
  <c r="O59" i="4"/>
  <c r="P59" i="4" s="1"/>
  <c r="O60" i="4"/>
  <c r="P60" i="4" s="1"/>
  <c r="O35" i="4"/>
  <c r="P35" i="4" s="1"/>
  <c r="L60" i="4"/>
  <c r="K60" i="4"/>
  <c r="L59" i="4"/>
  <c r="K59" i="4"/>
  <c r="J59" i="4"/>
  <c r="L58" i="4"/>
  <c r="K58" i="4"/>
  <c r="L57" i="4"/>
  <c r="K57" i="4"/>
  <c r="J57" i="4"/>
  <c r="L56" i="4"/>
  <c r="K56" i="4"/>
  <c r="L55" i="4"/>
  <c r="K55" i="4"/>
  <c r="J55" i="4"/>
  <c r="L54" i="4"/>
  <c r="K54" i="4"/>
  <c r="L53" i="4"/>
  <c r="K53" i="4"/>
  <c r="J53" i="4"/>
  <c r="L52" i="4"/>
  <c r="K52" i="4"/>
  <c r="L51" i="4"/>
  <c r="K51" i="4"/>
  <c r="J51" i="4"/>
  <c r="L50" i="4"/>
  <c r="K50" i="4"/>
  <c r="L49" i="4"/>
  <c r="K49" i="4"/>
  <c r="J49" i="4"/>
  <c r="L48" i="4"/>
  <c r="K48" i="4"/>
  <c r="L47" i="4"/>
  <c r="K47" i="4"/>
  <c r="J47" i="4"/>
  <c r="L46" i="4"/>
  <c r="K46" i="4"/>
  <c r="L45" i="4"/>
  <c r="K45" i="4"/>
  <c r="J45" i="4"/>
  <c r="L44" i="4"/>
  <c r="K44" i="4"/>
  <c r="L43" i="4"/>
  <c r="K43" i="4"/>
  <c r="J43" i="4"/>
  <c r="L42" i="4"/>
  <c r="K42" i="4"/>
  <c r="L41" i="4"/>
  <c r="K41" i="4"/>
  <c r="J41" i="4"/>
  <c r="L40" i="4"/>
  <c r="K40" i="4"/>
  <c r="L39" i="4"/>
  <c r="K39" i="4"/>
  <c r="J39" i="4"/>
  <c r="L38" i="4"/>
  <c r="K38" i="4"/>
  <c r="L37" i="4"/>
  <c r="K37" i="4"/>
  <c r="J37" i="4"/>
  <c r="L36" i="4"/>
  <c r="K36" i="4"/>
  <c r="L35" i="4"/>
  <c r="K35" i="4"/>
  <c r="J35" i="4"/>
  <c r="E5" i="4" l="1"/>
  <c r="P81" i="4"/>
  <c r="P73" i="4"/>
  <c r="P65" i="4"/>
  <c r="P88" i="4"/>
  <c r="P80" i="4"/>
  <c r="P72" i="4"/>
  <c r="P64" i="4"/>
  <c r="P87" i="4"/>
  <c r="P79" i="4"/>
  <c r="P71" i="4"/>
  <c r="P86" i="4"/>
  <c r="P78" i="4"/>
  <c r="P70" i="4"/>
  <c r="P85" i="4"/>
  <c r="P77" i="4"/>
  <c r="P69" i="4"/>
  <c r="P84" i="4"/>
  <c r="P76" i="4"/>
  <c r="P68" i="4"/>
  <c r="P83" i="4"/>
  <c r="P75" i="4"/>
  <c r="P67" i="4"/>
  <c r="P82" i="4"/>
  <c r="P74" i="4"/>
  <c r="P66" i="4"/>
  <c r="E3996" i="12"/>
  <c r="E2796" i="12"/>
  <c r="E3761" i="12"/>
  <c r="E2561" i="12"/>
  <c r="E2514" i="12"/>
  <c r="E3902" i="12"/>
  <c r="E2702" i="12"/>
  <c r="E4184" i="12"/>
  <c r="E2984" i="12"/>
  <c r="E3808" i="12"/>
  <c r="E2608" i="12"/>
  <c r="E3855" i="12"/>
  <c r="E2655" i="12"/>
  <c r="E2749" i="12"/>
  <c r="E3949" i="12"/>
  <c r="E2890" i="12"/>
  <c r="E4090" i="12"/>
  <c r="E3031" i="12"/>
  <c r="E4231" i="12"/>
  <c r="E4043" i="12"/>
  <c r="E2843" i="12"/>
  <c r="E4137" i="12"/>
  <c r="E2937" i="12"/>
  <c r="E4372" i="12"/>
  <c r="E3172" i="12"/>
  <c r="E4373" i="12"/>
  <c r="E3173" i="12"/>
  <c r="E4326" i="12"/>
  <c r="E3126" i="12"/>
  <c r="E1547" i="12"/>
  <c r="E347" i="12"/>
  <c r="E1735" i="12"/>
  <c r="E535" i="12"/>
  <c r="E676" i="12"/>
  <c r="E1876" i="12"/>
  <c r="E1688" i="12"/>
  <c r="E488" i="12"/>
  <c r="E1782" i="12"/>
  <c r="E582" i="12"/>
  <c r="E1312" i="12"/>
  <c r="E112" i="12"/>
  <c r="E1453" i="12"/>
  <c r="E253" i="12"/>
  <c r="E1594" i="12"/>
  <c r="E394" i="12"/>
  <c r="E1641" i="12"/>
  <c r="E441" i="12"/>
  <c r="E18" i="12"/>
  <c r="E1265" i="12"/>
  <c r="E65" i="12"/>
  <c r="E1500" i="12"/>
  <c r="E300" i="12"/>
  <c r="E1359" i="12"/>
  <c r="E159" i="12"/>
  <c r="E1406" i="12"/>
  <c r="E206" i="12"/>
  <c r="E1877" i="12"/>
  <c r="E677" i="12"/>
  <c r="DV96" i="10"/>
  <c r="DR96" i="10"/>
  <c r="EB96" i="10"/>
  <c r="C97" i="10"/>
  <c r="EH96" i="10"/>
  <c r="EA96" i="10"/>
  <c r="DU96" i="10"/>
  <c r="DT96" i="10"/>
  <c r="EM96" i="10"/>
  <c r="EL96" i="10"/>
  <c r="DN96" i="10"/>
  <c r="EK96" i="10"/>
  <c r="A96" i="10"/>
  <c r="DX14" i="10"/>
  <c r="EJ14" i="10"/>
  <c r="DW96" i="10"/>
  <c r="DQ96" i="10"/>
  <c r="EF96" i="10"/>
  <c r="DY96" i="10"/>
  <c r="DZ14" i="10"/>
  <c r="DU14" i="10"/>
  <c r="DX96" i="10"/>
  <c r="EF14" i="10"/>
  <c r="DY14" i="10"/>
  <c r="EC14" i="10"/>
  <c r="EM14" i="10"/>
  <c r="EL14" i="10"/>
  <c r="EK14" i="10"/>
  <c r="DN14" i="10"/>
  <c r="C14" i="10" s="1"/>
  <c r="A14" i="10"/>
  <c r="DZ96" i="10"/>
  <c r="DO14" i="10"/>
  <c r="EH14" i="10"/>
  <c r="DV14" i="10"/>
  <c r="EJ96" i="10"/>
  <c r="CJ94" i="10"/>
  <c r="CV94" i="10" s="1"/>
  <c r="EE14" i="10"/>
  <c r="DR14" i="10"/>
  <c r="EG96" i="10"/>
  <c r="EE96" i="10"/>
  <c r="DO96" i="10"/>
  <c r="ED96" i="10"/>
  <c r="DQ14" i="10"/>
  <c r="EB14" i="10"/>
  <c r="DT14" i="10"/>
  <c r="DS96" i="10"/>
  <c r="EC96" i="10"/>
  <c r="CT200" i="10"/>
  <c r="DF200" i="10"/>
  <c r="CS149" i="10"/>
  <c r="DB149" i="10"/>
  <c r="DA15" i="10"/>
  <c r="CS15" i="10"/>
  <c r="DU15" i="10" s="1"/>
  <c r="CJ17" i="10"/>
  <c r="CJ16" i="10"/>
  <c r="CW15" i="10"/>
  <c r="CX15" i="10"/>
  <c r="DJ15" i="10"/>
  <c r="DD15" i="10"/>
  <c r="CT15" i="10"/>
  <c r="DV15" i="10" s="1"/>
  <c r="CN15" i="10"/>
  <c r="DB15" i="10"/>
  <c r="CV15" i="10"/>
  <c r="CZ15" i="10"/>
  <c r="DH15" i="10"/>
  <c r="EJ15" i="10" s="1"/>
  <c r="CR15" i="10"/>
  <c r="CL15" i="10"/>
  <c r="DF15" i="10"/>
  <c r="EH15" i="10" s="1"/>
  <c r="CP15" i="10"/>
  <c r="DR15" i="10" s="1"/>
  <c r="CQ15" i="10"/>
  <c r="DG15" i="10"/>
  <c r="DK15" i="10"/>
  <c r="CU15" i="10"/>
  <c r="DW15" i="10" s="1"/>
  <c r="CM15" i="10"/>
  <c r="DC15" i="10"/>
  <c r="DE15" i="10"/>
  <c r="EG15" i="10" s="1"/>
  <c r="CY15" i="10"/>
  <c r="EA15" i="10" s="1"/>
  <c r="CO15" i="10"/>
  <c r="DI16" i="10"/>
  <c r="BK196" i="10"/>
  <c r="CG198" i="10"/>
  <c r="BU198" i="10"/>
  <c r="BV197" i="10"/>
  <c r="BY198" i="10"/>
  <c r="BS197" i="10"/>
  <c r="BN197" i="10"/>
  <c r="CH197" i="10"/>
  <c r="BW196" i="10"/>
  <c r="DI200" i="10"/>
  <c r="DA200" i="10"/>
  <c r="CS200" i="10"/>
  <c r="DD200" i="10"/>
  <c r="CZ200" i="10"/>
  <c r="CN200" i="10"/>
  <c r="CW200" i="10"/>
  <c r="DE200" i="10"/>
  <c r="CQ200" i="10"/>
  <c r="DK200" i="10"/>
  <c r="CY200" i="10"/>
  <c r="DH200" i="10"/>
  <c r="DG200" i="10"/>
  <c r="DC200" i="10"/>
  <c r="CU200" i="10"/>
  <c r="CM200" i="10"/>
  <c r="CR200" i="10"/>
  <c r="CV200" i="10"/>
  <c r="DJ200" i="10"/>
  <c r="CD197" i="10"/>
  <c r="BT196" i="10"/>
  <c r="CF195" i="10"/>
  <c r="CX200" i="10"/>
  <c r="BL198" i="10"/>
  <c r="CB196" i="10"/>
  <c r="BI198" i="10"/>
  <c r="CJ199" i="10"/>
  <c r="DF199" i="10" s="1"/>
  <c r="BJ197" i="10"/>
  <c r="BM198" i="10"/>
  <c r="CE197" i="10"/>
  <c r="BX195" i="10"/>
  <c r="BP195" i="10"/>
  <c r="BQ198" i="10"/>
  <c r="CA196" i="10"/>
  <c r="BO197" i="10"/>
  <c r="CL200" i="10"/>
  <c r="CC198" i="10"/>
  <c r="BZ197" i="10"/>
  <c r="BR197" i="10"/>
  <c r="CP200" i="10"/>
  <c r="CX94" i="10"/>
  <c r="CP94" i="10"/>
  <c r="DF94" i="10"/>
  <c r="CR94" i="10"/>
  <c r="BK92" i="10"/>
  <c r="BY92" i="10"/>
  <c r="DI95" i="10"/>
  <c r="CO95" i="10"/>
  <c r="DG95" i="10"/>
  <c r="CH93" i="10"/>
  <c r="DA94" i="10"/>
  <c r="BX93" i="10"/>
  <c r="BM92" i="10"/>
  <c r="CW94" i="10"/>
  <c r="BT93" i="10"/>
  <c r="CA92" i="10"/>
  <c r="BP93" i="10"/>
  <c r="BS92" i="10"/>
  <c r="CG92" i="10"/>
  <c r="BW92" i="10"/>
  <c r="DE94" i="10"/>
  <c r="CB93" i="10"/>
  <c r="DC94" i="10"/>
  <c r="BZ93" i="10"/>
  <c r="DK95" i="10"/>
  <c r="DA95" i="10"/>
  <c r="CW95" i="10"/>
  <c r="BU92" i="10"/>
  <c r="DF95" i="10"/>
  <c r="DH95" i="10"/>
  <c r="CP95" i="10"/>
  <c r="CT95" i="10"/>
  <c r="DD95" i="10"/>
  <c r="CV95" i="10"/>
  <c r="CL95" i="10"/>
  <c r="CN95" i="10"/>
  <c r="CX95" i="10"/>
  <c r="DB95" i="10"/>
  <c r="DJ95" i="10"/>
  <c r="CZ95" i="10"/>
  <c r="CR95" i="10"/>
  <c r="DE95" i="10"/>
  <c r="EG95" i="10" s="1"/>
  <c r="DC95" i="10"/>
  <c r="BI92" i="10"/>
  <c r="CE92" i="10"/>
  <c r="BN93" i="10"/>
  <c r="CQ94" i="10"/>
  <c r="BQ92" i="10"/>
  <c r="BV93" i="10"/>
  <c r="CY94" i="10"/>
  <c r="CM94" i="10"/>
  <c r="BJ93" i="10"/>
  <c r="CU94" i="10"/>
  <c r="BR93" i="10"/>
  <c r="DI94" i="10"/>
  <c r="CF93" i="10"/>
  <c r="CO94" i="10"/>
  <c r="BL93" i="10"/>
  <c r="BO92" i="10"/>
  <c r="CD93" i="10"/>
  <c r="DG94" i="10"/>
  <c r="CC92" i="10"/>
  <c r="CQ95" i="10"/>
  <c r="DS95" i="10" s="1"/>
  <c r="CY95" i="10"/>
  <c r="CM95" i="10"/>
  <c r="CU95" i="10"/>
  <c r="DW95" i="10" s="1"/>
  <c r="DA149" i="10"/>
  <c r="DI149" i="10"/>
  <c r="CL149" i="10"/>
  <c r="DJ149" i="10"/>
  <c r="CO149" i="10"/>
  <c r="CP149" i="10"/>
  <c r="CQ149" i="10"/>
  <c r="CW149" i="10"/>
  <c r="DK149" i="10"/>
  <c r="DF149" i="10"/>
  <c r="CT149" i="10"/>
  <c r="CU149" i="10"/>
  <c r="DE149" i="10"/>
  <c r="CX149" i="10"/>
  <c r="DG149" i="10"/>
  <c r="CY149" i="10"/>
  <c r="DC149" i="10"/>
  <c r="DH149" i="10"/>
  <c r="CN149" i="10"/>
  <c r="CR149" i="10"/>
  <c r="DD149" i="10"/>
  <c r="CV149" i="10"/>
  <c r="CZ149" i="10"/>
  <c r="CJ148" i="10"/>
  <c r="DI148" i="10" s="1"/>
  <c r="P404" i="7"/>
  <c r="P369" i="7"/>
  <c r="F3" i="4"/>
  <c r="D5" i="4"/>
  <c r="P37" i="4"/>
  <c r="Q59" i="4"/>
  <c r="Q51" i="4"/>
  <c r="Q43" i="4"/>
  <c r="Q57" i="4"/>
  <c r="Q49" i="4"/>
  <c r="Q41" i="4"/>
  <c r="Q55" i="4"/>
  <c r="Q47" i="4"/>
  <c r="Q39" i="4"/>
  <c r="Q53" i="4"/>
  <c r="Q45" i="4"/>
  <c r="Q87" i="4"/>
  <c r="Q83" i="4"/>
  <c r="Q79" i="4"/>
  <c r="Q75" i="4"/>
  <c r="Q71" i="4"/>
  <c r="Q67" i="4"/>
  <c r="Q63" i="4"/>
  <c r="Q86" i="4"/>
  <c r="Q82" i="4"/>
  <c r="Q78" i="4"/>
  <c r="Q74" i="4"/>
  <c r="Q70" i="4"/>
  <c r="Q66" i="4"/>
  <c r="Q62" i="4"/>
  <c r="Q58" i="4"/>
  <c r="Q54" i="4"/>
  <c r="Q50" i="4"/>
  <c r="Q46" i="4"/>
  <c r="Q42" i="4"/>
  <c r="Q38" i="4"/>
  <c r="Q85" i="4"/>
  <c r="Q81" i="4"/>
  <c r="Q77" i="4"/>
  <c r="Q73" i="4"/>
  <c r="Q69" i="4"/>
  <c r="Q65" i="4"/>
  <c r="Q61" i="4"/>
  <c r="Q88" i="4"/>
  <c r="Q84" i="4"/>
  <c r="Q80" i="4"/>
  <c r="Q76" i="4"/>
  <c r="Q72" i="4"/>
  <c r="Q68" i="4"/>
  <c r="Q64" i="4"/>
  <c r="Q60" i="4"/>
  <c r="Q56" i="4"/>
  <c r="Q52" i="4"/>
  <c r="Q48" i="4"/>
  <c r="Q44" i="4"/>
  <c r="Q40" i="4"/>
  <c r="Q36" i="4"/>
  <c r="Q35" i="4"/>
  <c r="K3" i="4" l="1"/>
  <c r="M3" i="4"/>
  <c r="J3" i="4"/>
  <c r="E2938" i="12"/>
  <c r="E4138" i="12"/>
  <c r="E4185" i="12"/>
  <c r="E2985" i="12"/>
  <c r="E2750" i="12"/>
  <c r="E3950" i="12"/>
  <c r="E3997" i="12"/>
  <c r="E2797" i="12"/>
  <c r="E4091" i="12"/>
  <c r="E2891" i="12"/>
  <c r="E3903" i="12"/>
  <c r="E2703" i="12"/>
  <c r="E3762" i="12"/>
  <c r="E2562" i="12"/>
  <c r="E2515" i="12"/>
  <c r="E3809" i="12"/>
  <c r="E2609" i="12"/>
  <c r="E3856" i="12"/>
  <c r="E2656" i="12"/>
  <c r="E4279" i="12"/>
  <c r="E3079" i="12"/>
  <c r="E4044" i="12"/>
  <c r="E2844" i="12"/>
  <c r="E4232" i="12"/>
  <c r="E3032" i="12"/>
  <c r="E4374" i="12"/>
  <c r="E3174" i="12"/>
  <c r="E4420" i="12"/>
  <c r="E3220" i="12"/>
  <c r="E4421" i="12"/>
  <c r="E3221" i="12"/>
  <c r="E1642" i="12"/>
  <c r="E442" i="12"/>
  <c r="E1736" i="12"/>
  <c r="E536" i="12"/>
  <c r="E1548" i="12"/>
  <c r="E348" i="12"/>
  <c r="E1501" i="12"/>
  <c r="E301" i="12"/>
  <c r="E1925" i="12"/>
  <c r="E725" i="12"/>
  <c r="E1313" i="12"/>
  <c r="E113" i="12"/>
  <c r="E724" i="12"/>
  <c r="E1924" i="12"/>
  <c r="E1360" i="12"/>
  <c r="E160" i="12"/>
  <c r="E1783" i="12"/>
  <c r="E583" i="12"/>
  <c r="E1454" i="12"/>
  <c r="E254" i="12"/>
  <c r="E19" i="12"/>
  <c r="E1266" i="12"/>
  <c r="E66" i="12"/>
  <c r="E1689" i="12"/>
  <c r="E489" i="12"/>
  <c r="E1830" i="12"/>
  <c r="E630" i="12"/>
  <c r="E1595" i="12"/>
  <c r="E395" i="12"/>
  <c r="E1407" i="12"/>
  <c r="E207" i="12"/>
  <c r="DO95" i="10"/>
  <c r="DX95" i="10"/>
  <c r="EC95" i="10"/>
  <c r="CS94" i="10"/>
  <c r="DK94" i="10"/>
  <c r="EK94" i="10" s="1"/>
  <c r="CN94" i="10"/>
  <c r="DH94" i="10"/>
  <c r="EH94" i="10" s="1"/>
  <c r="DB94" i="10"/>
  <c r="CT94" i="10"/>
  <c r="DV94" i="10" s="1"/>
  <c r="DD94" i="10"/>
  <c r="EE94" i="10" s="1"/>
  <c r="DJ94" i="10"/>
  <c r="CZ94" i="10"/>
  <c r="EB94" i="10" s="1"/>
  <c r="DT94" i="10"/>
  <c r="DX94" i="10"/>
  <c r="CL94" i="10"/>
  <c r="DQ94" i="10"/>
  <c r="DT95" i="10"/>
  <c r="EF95" i="10"/>
  <c r="EC15" i="10"/>
  <c r="EA95" i="10"/>
  <c r="EB95" i="10"/>
  <c r="DV95" i="10"/>
  <c r="DU94" i="10"/>
  <c r="DP94" i="10"/>
  <c r="EL94" i="10"/>
  <c r="EM94" i="10"/>
  <c r="A94" i="10"/>
  <c r="EE15" i="10"/>
  <c r="EL15" i="10"/>
  <c r="DN15" i="10"/>
  <c r="EK15" i="10"/>
  <c r="EM15" i="10"/>
  <c r="A15" i="10"/>
  <c r="EF15" i="10"/>
  <c r="DU95" i="10"/>
  <c r="DR95" i="10"/>
  <c r="EI95" i="10"/>
  <c r="ED94" i="10"/>
  <c r="DO15" i="10"/>
  <c r="DT15" i="10"/>
  <c r="C96" i="10"/>
  <c r="ED95" i="10"/>
  <c r="EJ95" i="10"/>
  <c r="DQ95" i="10"/>
  <c r="DR94" i="10"/>
  <c r="DZ15" i="10"/>
  <c r="EI94" i="10"/>
  <c r="DW94" i="10"/>
  <c r="DZ95" i="10"/>
  <c r="EH95" i="10"/>
  <c r="EG94" i="10"/>
  <c r="DY94" i="10"/>
  <c r="EB15" i="10"/>
  <c r="DY15" i="10"/>
  <c r="DP95" i="10"/>
  <c r="EI15" i="10"/>
  <c r="DX15" i="10"/>
  <c r="DP15" i="10"/>
  <c r="DO94" i="10"/>
  <c r="EE95" i="10"/>
  <c r="EM95" i="10"/>
  <c r="EL95" i="10"/>
  <c r="DN95" i="10"/>
  <c r="C95" i="10" s="1"/>
  <c r="EK95" i="10"/>
  <c r="A95" i="10"/>
  <c r="DY95" i="10"/>
  <c r="DQ15" i="10"/>
  <c r="DS15" i="10"/>
  <c r="ED15" i="10"/>
  <c r="CT199" i="10"/>
  <c r="CP199" i="10"/>
  <c r="CX199" i="10"/>
  <c r="DJ17" i="10"/>
  <c r="CT17" i="10"/>
  <c r="CZ17" i="10"/>
  <c r="DB17" i="10"/>
  <c r="DD17" i="10"/>
  <c r="CN17" i="10"/>
  <c r="CR17" i="10"/>
  <c r="DT17" i="10" s="1"/>
  <c r="CV17" i="10"/>
  <c r="CX17" i="10"/>
  <c r="DH17" i="10"/>
  <c r="CL17" i="10"/>
  <c r="DF17" i="10"/>
  <c r="CP17" i="10"/>
  <c r="CQ17" i="10"/>
  <c r="DG17" i="10"/>
  <c r="EI17" i="10" s="1"/>
  <c r="DK17" i="10"/>
  <c r="CU17" i="10"/>
  <c r="DE17" i="10"/>
  <c r="CY17" i="10"/>
  <c r="EA17" i="10" s="1"/>
  <c r="CM17" i="10"/>
  <c r="CO17" i="10"/>
  <c r="DC17" i="10"/>
  <c r="CW17" i="10"/>
  <c r="DY17" i="10" s="1"/>
  <c r="DA17" i="10"/>
  <c r="DD16" i="10"/>
  <c r="CN16" i="10"/>
  <c r="DJ16" i="10"/>
  <c r="CZ16" i="10"/>
  <c r="CT16" i="10"/>
  <c r="CR16" i="10"/>
  <c r="DB16" i="10"/>
  <c r="ED16" i="10" s="1"/>
  <c r="CX16" i="10"/>
  <c r="CV16" i="10"/>
  <c r="DH16" i="10"/>
  <c r="EJ16" i="10" s="1"/>
  <c r="CL16" i="10"/>
  <c r="CP16" i="10"/>
  <c r="DR16" i="10" s="1"/>
  <c r="DF16" i="10"/>
  <c r="CQ16" i="10"/>
  <c r="DG16" i="10"/>
  <c r="EI16" i="10" s="1"/>
  <c r="DK16" i="10"/>
  <c r="CU16" i="10"/>
  <c r="DE16" i="10"/>
  <c r="CM16" i="10"/>
  <c r="CY16" i="10"/>
  <c r="DC16" i="10"/>
  <c r="EE16" i="10" s="1"/>
  <c r="CO16" i="10"/>
  <c r="CW16" i="10"/>
  <c r="DY16" i="10" s="1"/>
  <c r="DA16" i="10"/>
  <c r="CS17" i="10"/>
  <c r="DU17" i="10" s="1"/>
  <c r="DI17" i="10"/>
  <c r="CS16" i="10"/>
  <c r="DU16" i="10" s="1"/>
  <c r="CB195" i="10"/>
  <c r="BT195" i="10"/>
  <c r="CH196" i="10"/>
  <c r="BS196" i="10"/>
  <c r="CG197" i="10"/>
  <c r="BZ196" i="10"/>
  <c r="BO196" i="10"/>
  <c r="BQ197" i="10"/>
  <c r="BX194" i="10"/>
  <c r="DI199" i="10"/>
  <c r="DA199" i="10"/>
  <c r="CS199" i="10"/>
  <c r="CN199" i="10"/>
  <c r="CZ199" i="10"/>
  <c r="DD199" i="10"/>
  <c r="CW199" i="10"/>
  <c r="DE199" i="10"/>
  <c r="DH199" i="10"/>
  <c r="CM199" i="10"/>
  <c r="DG199" i="10"/>
  <c r="DK199" i="10"/>
  <c r="CQ199" i="10"/>
  <c r="CV199" i="10"/>
  <c r="CY199" i="10"/>
  <c r="CU199" i="10"/>
  <c r="DC199" i="10"/>
  <c r="CR199" i="10"/>
  <c r="CF194" i="10"/>
  <c r="BV196" i="10"/>
  <c r="DJ199" i="10"/>
  <c r="BR196" i="10"/>
  <c r="BM197" i="10"/>
  <c r="CJ198" i="10"/>
  <c r="CT198" i="10" s="1"/>
  <c r="BI197" i="10"/>
  <c r="BL197" i="10"/>
  <c r="CD196" i="10"/>
  <c r="BW195" i="10"/>
  <c r="BN196" i="10"/>
  <c r="BY197" i="10"/>
  <c r="BK195" i="10"/>
  <c r="CC197" i="10"/>
  <c r="CA195" i="10"/>
  <c r="BP194" i="10"/>
  <c r="CE196" i="10"/>
  <c r="BJ196" i="10"/>
  <c r="CL199" i="10"/>
  <c r="CO199" i="10"/>
  <c r="DB199" i="10"/>
  <c r="BU197" i="10"/>
  <c r="CD92" i="10"/>
  <c r="BV92" i="10"/>
  <c r="BN92" i="10"/>
  <c r="BI91" i="10"/>
  <c r="CB92" i="10"/>
  <c r="BP92" i="10"/>
  <c r="BT92" i="10"/>
  <c r="BX92" i="10"/>
  <c r="BY91" i="10"/>
  <c r="CC91" i="10"/>
  <c r="CF92" i="10"/>
  <c r="BJ92" i="10"/>
  <c r="BQ91" i="10"/>
  <c r="CJ93" i="10"/>
  <c r="BU91" i="10"/>
  <c r="CG91" i="10"/>
  <c r="BK91" i="10"/>
  <c r="BO91" i="10"/>
  <c r="CE91" i="10"/>
  <c r="BZ92" i="10"/>
  <c r="BW91" i="10"/>
  <c r="BS91" i="10"/>
  <c r="CA91" i="10"/>
  <c r="BM91" i="10"/>
  <c r="CH92" i="10"/>
  <c r="BL92" i="10"/>
  <c r="BR92" i="10"/>
  <c r="CP148" i="10"/>
  <c r="DF148" i="10"/>
  <c r="CJ147" i="10"/>
  <c r="CX147" i="10" s="1"/>
  <c r="CY148" i="10"/>
  <c r="CO148" i="10"/>
  <c r="CX148" i="10"/>
  <c r="DG148" i="10"/>
  <c r="DJ148" i="10"/>
  <c r="CQ148" i="10"/>
  <c r="DK148" i="10"/>
  <c r="CU148" i="10"/>
  <c r="CM148" i="10"/>
  <c r="CL148" i="10"/>
  <c r="CR148" i="10"/>
  <c r="CZ148" i="10"/>
  <c r="CV148" i="10"/>
  <c r="CN148" i="10"/>
  <c r="DD148" i="10"/>
  <c r="DH148" i="10"/>
  <c r="DA148" i="10"/>
  <c r="CW148" i="10"/>
  <c r="CT148" i="10"/>
  <c r="DE148" i="10"/>
  <c r="DC148" i="10"/>
  <c r="DB148" i="10"/>
  <c r="CS148" i="10"/>
  <c r="Q404" i="7"/>
  <c r="Q369" i="7"/>
  <c r="I3" i="4"/>
  <c r="H3" i="4"/>
  <c r="K6" i="5" l="1"/>
  <c r="E4045" i="12"/>
  <c r="E2845" i="12"/>
  <c r="E4092" i="12"/>
  <c r="E2892" i="12"/>
  <c r="E3763" i="12"/>
  <c r="E2516" i="12"/>
  <c r="E2563" i="12"/>
  <c r="E3810" i="12"/>
  <c r="E2610" i="12"/>
  <c r="E3127" i="12"/>
  <c r="E4327" i="12"/>
  <c r="E3998" i="12"/>
  <c r="E2798" i="12"/>
  <c r="E3951" i="12"/>
  <c r="E2751" i="12"/>
  <c r="E3033" i="12"/>
  <c r="E4233" i="12"/>
  <c r="E3904" i="12"/>
  <c r="E2704" i="12"/>
  <c r="E4139" i="12"/>
  <c r="E2939" i="12"/>
  <c r="E4280" i="12"/>
  <c r="E3080" i="12"/>
  <c r="E3857" i="12"/>
  <c r="E2657" i="12"/>
  <c r="E4186" i="12"/>
  <c r="E2986" i="12"/>
  <c r="E4469" i="12"/>
  <c r="E3269" i="12"/>
  <c r="E4422" i="12"/>
  <c r="E3222" i="12"/>
  <c r="E4468" i="12"/>
  <c r="E3268" i="12"/>
  <c r="E1408" i="12"/>
  <c r="E208" i="12"/>
  <c r="E1549" i="12"/>
  <c r="E349" i="12"/>
  <c r="E1455" i="12"/>
  <c r="E255" i="12"/>
  <c r="E1314" i="12"/>
  <c r="E114" i="12"/>
  <c r="E1596" i="12"/>
  <c r="E396" i="12"/>
  <c r="E1643" i="12"/>
  <c r="E443" i="12"/>
  <c r="E20" i="12"/>
  <c r="E1267" i="12"/>
  <c r="E67" i="12"/>
  <c r="E772" i="12"/>
  <c r="E1972" i="12"/>
  <c r="E1502" i="12"/>
  <c r="E302" i="12"/>
  <c r="E1361" i="12"/>
  <c r="E161" i="12"/>
  <c r="E1784" i="12"/>
  <c r="E584" i="12"/>
  <c r="E1878" i="12"/>
  <c r="E678" i="12"/>
  <c r="E1831" i="12"/>
  <c r="E631" i="12"/>
  <c r="E1973" i="12"/>
  <c r="E773" i="12"/>
  <c r="E1690" i="12"/>
  <c r="E490" i="12"/>
  <c r="E1737" i="12"/>
  <c r="E537" i="12"/>
  <c r="EF94" i="10"/>
  <c r="DN94" i="10"/>
  <c r="C94" i="10" s="1"/>
  <c r="EJ94" i="10"/>
  <c r="DS94" i="10"/>
  <c r="EC94" i="10"/>
  <c r="DZ94" i="10"/>
  <c r="EA94" i="10"/>
  <c r="DQ16" i="10"/>
  <c r="DS16" i="10"/>
  <c r="DT16" i="10"/>
  <c r="EE17" i="10"/>
  <c r="DS17" i="10"/>
  <c r="DP17" i="10"/>
  <c r="EH16" i="10"/>
  <c r="DV16" i="10"/>
  <c r="DQ17" i="10"/>
  <c r="DR17" i="10"/>
  <c r="EF17" i="10"/>
  <c r="EA16" i="10"/>
  <c r="EB16" i="10"/>
  <c r="DO17" i="10"/>
  <c r="EH17" i="10"/>
  <c r="ED17" i="10"/>
  <c r="DO16" i="10"/>
  <c r="EM16" i="10"/>
  <c r="EK16" i="10"/>
  <c r="DN16" i="10"/>
  <c r="EL16" i="10"/>
  <c r="A16" i="10"/>
  <c r="EL17" i="10"/>
  <c r="DN17" i="10"/>
  <c r="EK17" i="10"/>
  <c r="EM17" i="10"/>
  <c r="A17" i="10"/>
  <c r="EB17" i="10"/>
  <c r="EG16" i="10"/>
  <c r="DP16" i="10"/>
  <c r="EG17" i="10"/>
  <c r="EJ17" i="10"/>
  <c r="DV17" i="10"/>
  <c r="C15" i="10"/>
  <c r="DW16" i="10"/>
  <c r="DX16" i="10"/>
  <c r="EF16" i="10"/>
  <c r="DW17" i="10"/>
  <c r="DZ17" i="10"/>
  <c r="CJ92" i="10"/>
  <c r="CP92" i="10" s="1"/>
  <c r="EC16" i="10"/>
  <c r="DZ16" i="10"/>
  <c r="EC17" i="10"/>
  <c r="DX17" i="10"/>
  <c r="CJ18" i="10"/>
  <c r="CW18" i="10" s="1"/>
  <c r="CC196" i="10"/>
  <c r="CE195" i="10"/>
  <c r="CA194" i="10"/>
  <c r="BK194" i="10"/>
  <c r="BN195" i="10"/>
  <c r="CL198" i="10"/>
  <c r="CP198" i="10"/>
  <c r="BV195" i="10"/>
  <c r="BQ196" i="10"/>
  <c r="BZ195" i="10"/>
  <c r="BS195" i="10"/>
  <c r="BT194" i="10"/>
  <c r="CX198" i="10"/>
  <c r="CD195" i="10"/>
  <c r="CJ197" i="10"/>
  <c r="CT197" i="10" s="1"/>
  <c r="BI196" i="10"/>
  <c r="BR195" i="10"/>
  <c r="BU196" i="10"/>
  <c r="BP193" i="10"/>
  <c r="BY196" i="10"/>
  <c r="BW194" i="10"/>
  <c r="BL196" i="10"/>
  <c r="CS198" i="10"/>
  <c r="DI198" i="10"/>
  <c r="DA198" i="10"/>
  <c r="CN198" i="10"/>
  <c r="CW198" i="10"/>
  <c r="CZ198" i="10"/>
  <c r="DE198" i="10"/>
  <c r="DD198" i="10"/>
  <c r="CQ198" i="10"/>
  <c r="CU198" i="10"/>
  <c r="CR198" i="10"/>
  <c r="CV198" i="10"/>
  <c r="DK198" i="10"/>
  <c r="DG198" i="10"/>
  <c r="CY198" i="10"/>
  <c r="CM198" i="10"/>
  <c r="DH198" i="10"/>
  <c r="DC198" i="10"/>
  <c r="CF193" i="10"/>
  <c r="BX193" i="10"/>
  <c r="BO195" i="10"/>
  <c r="CG196" i="10"/>
  <c r="CH195" i="10"/>
  <c r="CB194" i="10"/>
  <c r="BJ195" i="10"/>
  <c r="DF198" i="10"/>
  <c r="DB198" i="10"/>
  <c r="CO198" i="10"/>
  <c r="CP197" i="10"/>
  <c r="BM196" i="10"/>
  <c r="DJ198" i="10"/>
  <c r="DD92" i="10"/>
  <c r="CO92" i="10"/>
  <c r="BL91" i="10"/>
  <c r="BM90" i="10"/>
  <c r="BS90" i="10"/>
  <c r="BZ91" i="10"/>
  <c r="BO90" i="10"/>
  <c r="CG90" i="10"/>
  <c r="DB93" i="10"/>
  <c r="CP93" i="10"/>
  <c r="DD93" i="10"/>
  <c r="CV93" i="10"/>
  <c r="CZ93" i="10"/>
  <c r="CL93" i="10"/>
  <c r="CN93" i="10"/>
  <c r="CX93" i="10"/>
  <c r="CT93" i="10"/>
  <c r="DF93" i="10"/>
  <c r="DH93" i="10"/>
  <c r="CR93" i="10"/>
  <c r="DJ93" i="10"/>
  <c r="CM93" i="10"/>
  <c r="DA93" i="10"/>
  <c r="CS93" i="10"/>
  <c r="BI90" i="10"/>
  <c r="BV91" i="10"/>
  <c r="CO93" i="10"/>
  <c r="DC93" i="10"/>
  <c r="BQ90" i="10"/>
  <c r="CF91" i="10"/>
  <c r="BT91" i="10"/>
  <c r="CB91" i="10"/>
  <c r="CY93" i="10"/>
  <c r="BR91" i="10"/>
  <c r="DK92" i="10"/>
  <c r="CH91" i="10"/>
  <c r="CA90" i="10"/>
  <c r="BW90" i="10"/>
  <c r="CE90" i="10"/>
  <c r="BK90" i="10"/>
  <c r="BU90" i="10"/>
  <c r="DI93" i="10"/>
  <c r="BY90" i="10"/>
  <c r="CW93" i="10"/>
  <c r="DE93" i="10"/>
  <c r="BN91" i="10"/>
  <c r="CQ92" i="10"/>
  <c r="DG92" i="10"/>
  <c r="CD91" i="10"/>
  <c r="CU93" i="10"/>
  <c r="DK93" i="10"/>
  <c r="CM92" i="10"/>
  <c r="BJ91" i="10"/>
  <c r="CC90" i="10"/>
  <c r="DA92" i="10"/>
  <c r="BX91" i="10"/>
  <c r="BP91" i="10"/>
  <c r="CQ93" i="10"/>
  <c r="DG93" i="10"/>
  <c r="CY147" i="10"/>
  <c r="DG147" i="10"/>
  <c r="DF147" i="10"/>
  <c r="DB147" i="10"/>
  <c r="DE147" i="10"/>
  <c r="CW147" i="10"/>
  <c r="DA147" i="10"/>
  <c r="CL147" i="10"/>
  <c r="CU147" i="10"/>
  <c r="DJ147" i="10"/>
  <c r="DI147" i="10"/>
  <c r="CQ147" i="10"/>
  <c r="CS147" i="10"/>
  <c r="DC147" i="10"/>
  <c r="CT147" i="10"/>
  <c r="CO147" i="10"/>
  <c r="CP147" i="10"/>
  <c r="CM147" i="10"/>
  <c r="DK147" i="10"/>
  <c r="CJ146" i="10"/>
  <c r="CU146" i="10" s="1"/>
  <c r="CZ147" i="10"/>
  <c r="CR147" i="10"/>
  <c r="DH147" i="10"/>
  <c r="CV147" i="10"/>
  <c r="DD147" i="10"/>
  <c r="CN147" i="10"/>
  <c r="R404" i="7"/>
  <c r="R369" i="7"/>
  <c r="E4281" i="12" l="1"/>
  <c r="E3081" i="12"/>
  <c r="E4328" i="12"/>
  <c r="E3128" i="12"/>
  <c r="E3999" i="12"/>
  <c r="E2799" i="12"/>
  <c r="E3811" i="12"/>
  <c r="E2611" i="12"/>
  <c r="E3764" i="12"/>
  <c r="E2564" i="12"/>
  <c r="E2517" i="12"/>
  <c r="E4187" i="12"/>
  <c r="E2987" i="12"/>
  <c r="E4046" i="12"/>
  <c r="E2846" i="12"/>
  <c r="E4140" i="12"/>
  <c r="E2940" i="12"/>
  <c r="E4234" i="12"/>
  <c r="E3034" i="12"/>
  <c r="E3952" i="12"/>
  <c r="E2752" i="12"/>
  <c r="E4375" i="12"/>
  <c r="E3175" i="12"/>
  <c r="E4093" i="12"/>
  <c r="E2893" i="12"/>
  <c r="E2705" i="12"/>
  <c r="E3905" i="12"/>
  <c r="E3858" i="12"/>
  <c r="E2658" i="12"/>
  <c r="E4470" i="12"/>
  <c r="E3270" i="12"/>
  <c r="E4517" i="12"/>
  <c r="E3317" i="12"/>
  <c r="E4516" i="12"/>
  <c r="E3316" i="12"/>
  <c r="E820" i="12"/>
  <c r="E2020" i="12"/>
  <c r="E1362" i="12"/>
  <c r="E162" i="12"/>
  <c r="E1738" i="12"/>
  <c r="E538" i="12"/>
  <c r="E1832" i="12"/>
  <c r="E632" i="12"/>
  <c r="E1315" i="12"/>
  <c r="E115" i="12"/>
  <c r="E1503" i="12"/>
  <c r="E303" i="12"/>
  <c r="E2021" i="12"/>
  <c r="E821" i="12"/>
  <c r="E1409" i="12"/>
  <c r="E209" i="12"/>
  <c r="E21" i="12"/>
  <c r="E1268" i="12"/>
  <c r="E68" i="12"/>
  <c r="E1691" i="12"/>
  <c r="E491" i="12"/>
  <c r="E1597" i="12"/>
  <c r="E397" i="12"/>
  <c r="E1879" i="12"/>
  <c r="E679" i="12"/>
  <c r="E1550" i="12"/>
  <c r="E350" i="12"/>
  <c r="E1644" i="12"/>
  <c r="E444" i="12"/>
  <c r="E1456" i="12"/>
  <c r="E256" i="12"/>
  <c r="E1785" i="12"/>
  <c r="E585" i="12"/>
  <c r="E1926" i="12"/>
  <c r="E726" i="12"/>
  <c r="EE93" i="10"/>
  <c r="DS93" i="10"/>
  <c r="DW93" i="10"/>
  <c r="EC93" i="10"/>
  <c r="DP93" i="10"/>
  <c r="DH92" i="10"/>
  <c r="CS92" i="10"/>
  <c r="CU92" i="10"/>
  <c r="CV92" i="10"/>
  <c r="CN92" i="10"/>
  <c r="DO92" i="10" s="1"/>
  <c r="DC92" i="10"/>
  <c r="EE92" i="10" s="1"/>
  <c r="CR92" i="10"/>
  <c r="CX92" i="10"/>
  <c r="DQ93" i="10"/>
  <c r="DJ92" i="10"/>
  <c r="EL92" i="10" s="1"/>
  <c r="CL92" i="10"/>
  <c r="DE92" i="10"/>
  <c r="DB92" i="10"/>
  <c r="EC92" i="10" s="1"/>
  <c r="EG93" i="10"/>
  <c r="CW92" i="10"/>
  <c r="CY92" i="10"/>
  <c r="CT92" i="10"/>
  <c r="DS92" i="10" s="1"/>
  <c r="DF92" i="10"/>
  <c r="EH92" i="10" s="1"/>
  <c r="CZ92" i="10"/>
  <c r="DI92" i="10"/>
  <c r="DO93" i="10"/>
  <c r="EM93" i="10"/>
  <c r="EL93" i="10"/>
  <c r="DN93" i="10"/>
  <c r="EK93" i="10"/>
  <c r="A93" i="10"/>
  <c r="DI18" i="10"/>
  <c r="EI92" i="10"/>
  <c r="EB93" i="10"/>
  <c r="DZ92" i="10"/>
  <c r="DT93" i="10"/>
  <c r="DX93" i="10"/>
  <c r="DN92" i="10"/>
  <c r="A92" i="10"/>
  <c r="C16" i="10"/>
  <c r="EJ93" i="10"/>
  <c r="EF93" i="10"/>
  <c r="EH93" i="10"/>
  <c r="DR93" i="10"/>
  <c r="EI93" i="10"/>
  <c r="DY93" i="10"/>
  <c r="DV93" i="10"/>
  <c r="ED93" i="10"/>
  <c r="DQ92" i="10"/>
  <c r="EA93" i="10"/>
  <c r="DU93" i="10"/>
  <c r="DZ93" i="10"/>
  <c r="EB92" i="10"/>
  <c r="C17" i="10"/>
  <c r="DA18" i="10"/>
  <c r="EC18" i="10" s="1"/>
  <c r="CJ19" i="10"/>
  <c r="DA19" i="10" s="1"/>
  <c r="CV18" i="10"/>
  <c r="CT18" i="10"/>
  <c r="DV18" i="10" s="1"/>
  <c r="DB18" i="10"/>
  <c r="CZ18" i="10"/>
  <c r="DD18" i="10"/>
  <c r="CR18" i="10"/>
  <c r="DJ18" i="10"/>
  <c r="CN18" i="10"/>
  <c r="CX18" i="10"/>
  <c r="DY18" i="10" s="1"/>
  <c r="DH18" i="10"/>
  <c r="CL18" i="10"/>
  <c r="CP18" i="10"/>
  <c r="DF18" i="10"/>
  <c r="CQ18" i="10"/>
  <c r="DG18" i="10"/>
  <c r="EI18" i="10" s="1"/>
  <c r="DK18" i="10"/>
  <c r="CU18" i="10"/>
  <c r="DW18" i="10" s="1"/>
  <c r="DE18" i="10"/>
  <c r="CM18" i="10"/>
  <c r="CY18" i="10"/>
  <c r="DC18" i="10"/>
  <c r="CO18" i="10"/>
  <c r="DQ18" i="10" s="1"/>
  <c r="CS18" i="10"/>
  <c r="DU18" i="10" s="1"/>
  <c r="CH194" i="10"/>
  <c r="BO194" i="10"/>
  <c r="CF192" i="10"/>
  <c r="BL195" i="10"/>
  <c r="BY195" i="10"/>
  <c r="CX197" i="10"/>
  <c r="CL197" i="10"/>
  <c r="CD194" i="10"/>
  <c r="BQ195" i="10"/>
  <c r="BK193" i="10"/>
  <c r="BJ194" i="10"/>
  <c r="CO197" i="10"/>
  <c r="DB197" i="10"/>
  <c r="BU195" i="10"/>
  <c r="CJ196" i="10"/>
  <c r="CO196" i="10" s="1"/>
  <c r="BI195" i="10"/>
  <c r="BS194" i="10"/>
  <c r="CE194" i="10"/>
  <c r="CB193" i="10"/>
  <c r="CG195" i="10"/>
  <c r="BX192" i="10"/>
  <c r="BW193" i="10"/>
  <c r="BP192" i="10"/>
  <c r="BR194" i="10"/>
  <c r="DI197" i="10"/>
  <c r="CS197" i="10"/>
  <c r="DA197" i="10"/>
  <c r="CN197" i="10"/>
  <c r="CZ197" i="10"/>
  <c r="CW197" i="10"/>
  <c r="DE197" i="10"/>
  <c r="DD197" i="10"/>
  <c r="DK197" i="10"/>
  <c r="CR197" i="10"/>
  <c r="CU197" i="10"/>
  <c r="CV197" i="10"/>
  <c r="DC197" i="10"/>
  <c r="CY197" i="10"/>
  <c r="CQ197" i="10"/>
  <c r="DH197" i="10"/>
  <c r="DG197" i="10"/>
  <c r="CM197" i="10"/>
  <c r="BZ194" i="10"/>
  <c r="BV194" i="10"/>
  <c r="BN194" i="10"/>
  <c r="CA193" i="10"/>
  <c r="CC195" i="10"/>
  <c r="CP196" i="10"/>
  <c r="BM195" i="10"/>
  <c r="DJ197" i="10"/>
  <c r="BT193" i="10"/>
  <c r="DF197" i="10"/>
  <c r="BX90" i="10"/>
  <c r="BJ90" i="10"/>
  <c r="CD90" i="10"/>
  <c r="CB90" i="10"/>
  <c r="CF90" i="10"/>
  <c r="BI89" i="10"/>
  <c r="BR90" i="10"/>
  <c r="BO89" i="10"/>
  <c r="BS89" i="10"/>
  <c r="BL90" i="10"/>
  <c r="BP90" i="10"/>
  <c r="CC89" i="10"/>
  <c r="BU89" i="10"/>
  <c r="CE89" i="10"/>
  <c r="CA89" i="10"/>
  <c r="BV90" i="10"/>
  <c r="CJ91" i="10"/>
  <c r="DE91" i="10" s="1"/>
  <c r="BN90" i="10"/>
  <c r="BY89" i="10"/>
  <c r="BK89" i="10"/>
  <c r="BW89" i="10"/>
  <c r="CH90" i="10"/>
  <c r="BT90" i="10"/>
  <c r="BQ89" i="10"/>
  <c r="CG89" i="10"/>
  <c r="BZ90" i="10"/>
  <c r="BM89" i="10"/>
  <c r="DJ146" i="10"/>
  <c r="CX146" i="10"/>
  <c r="CV146" i="10"/>
  <c r="DD146" i="10"/>
  <c r="DH146" i="10"/>
  <c r="CR146" i="10"/>
  <c r="CZ146" i="10"/>
  <c r="CN146" i="10"/>
  <c r="CS146" i="10"/>
  <c r="CO146" i="10"/>
  <c r="DE146" i="10"/>
  <c r="DI146" i="10"/>
  <c r="DF146" i="10"/>
  <c r="DC146" i="10"/>
  <c r="DK146" i="10"/>
  <c r="CP146" i="10"/>
  <c r="CY146" i="10"/>
  <c r="DB146" i="10"/>
  <c r="CL146" i="10"/>
  <c r="DA146" i="10"/>
  <c r="CW146" i="10"/>
  <c r="CJ145" i="10"/>
  <c r="DG145" i="10" s="1"/>
  <c r="CQ146" i="10"/>
  <c r="CT146" i="10"/>
  <c r="CM146" i="10"/>
  <c r="DG146" i="10"/>
  <c r="S404" i="7"/>
  <c r="S369" i="7"/>
  <c r="E3859" i="12" l="1"/>
  <c r="E2659" i="12"/>
  <c r="E4047" i="12"/>
  <c r="E2847" i="12"/>
  <c r="E3906" i="12"/>
  <c r="E2706" i="12"/>
  <c r="E2800" i="12"/>
  <c r="E4000" i="12"/>
  <c r="E4235" i="12"/>
  <c r="E3035" i="12"/>
  <c r="E4423" i="12"/>
  <c r="E3223" i="12"/>
  <c r="E4376" i="12"/>
  <c r="E3176" i="12"/>
  <c r="E2894" i="12"/>
  <c r="E4094" i="12"/>
  <c r="E4282" i="12"/>
  <c r="E3082" i="12"/>
  <c r="E3765" i="12"/>
  <c r="E2518" i="12"/>
  <c r="E2565" i="12"/>
  <c r="E3812" i="12"/>
  <c r="E2612" i="12"/>
  <c r="E3953" i="12"/>
  <c r="E2753" i="12"/>
  <c r="E4329" i="12"/>
  <c r="E3129" i="12"/>
  <c r="E4141" i="12"/>
  <c r="E2941" i="12"/>
  <c r="E4188" i="12"/>
  <c r="E2988" i="12"/>
  <c r="E4564" i="12"/>
  <c r="E3364" i="12"/>
  <c r="E4518" i="12"/>
  <c r="E3318" i="12"/>
  <c r="E4565" i="12"/>
  <c r="E3365" i="12"/>
  <c r="E1833" i="12"/>
  <c r="E633" i="12"/>
  <c r="E22" i="12"/>
  <c r="E1269" i="12"/>
  <c r="E69" i="12"/>
  <c r="E868" i="12"/>
  <c r="E2068" i="12"/>
  <c r="E1457" i="12"/>
  <c r="E257" i="12"/>
  <c r="E1880" i="12"/>
  <c r="E680" i="12"/>
  <c r="E2069" i="12"/>
  <c r="E869" i="12"/>
  <c r="E1786" i="12"/>
  <c r="E586" i="12"/>
  <c r="E1739" i="12"/>
  <c r="E539" i="12"/>
  <c r="E1645" i="12"/>
  <c r="E445" i="12"/>
  <c r="E1692" i="12"/>
  <c r="E492" i="12"/>
  <c r="E1551" i="12"/>
  <c r="E351" i="12"/>
  <c r="E1410" i="12"/>
  <c r="E210" i="12"/>
  <c r="E1974" i="12"/>
  <c r="E774" i="12"/>
  <c r="E1598" i="12"/>
  <c r="E398" i="12"/>
  <c r="E1316" i="12"/>
  <c r="E116" i="12"/>
  <c r="E1363" i="12"/>
  <c r="E163" i="12"/>
  <c r="E1504" i="12"/>
  <c r="E304" i="12"/>
  <c r="E1927" i="12"/>
  <c r="E727" i="12"/>
  <c r="EF92" i="10"/>
  <c r="EK92" i="10"/>
  <c r="ED92" i="10"/>
  <c r="EM92" i="10"/>
  <c r="DP92" i="10"/>
  <c r="DT92" i="10"/>
  <c r="EJ92" i="10"/>
  <c r="EG92" i="10"/>
  <c r="DY92" i="10"/>
  <c r="EA92" i="10"/>
  <c r="DW92" i="10"/>
  <c r="DU92" i="10"/>
  <c r="DV92" i="10"/>
  <c r="DX92" i="10"/>
  <c r="DR92" i="10"/>
  <c r="C92" i="10" s="1"/>
  <c r="DP18" i="10"/>
  <c r="DT18" i="10"/>
  <c r="EE18" i="10"/>
  <c r="EH18" i="10"/>
  <c r="EF18" i="10"/>
  <c r="EA18" i="10"/>
  <c r="DR18" i="10"/>
  <c r="EB18" i="10"/>
  <c r="C93" i="10"/>
  <c r="DS18" i="10"/>
  <c r="DO18" i="10"/>
  <c r="EL18" i="10"/>
  <c r="DN18" i="10"/>
  <c r="C18" i="10" s="1"/>
  <c r="EM18" i="10"/>
  <c r="EK18" i="10"/>
  <c r="A18" i="10"/>
  <c r="ED18" i="10"/>
  <c r="EG18" i="10"/>
  <c r="EJ18" i="10"/>
  <c r="DZ18" i="10"/>
  <c r="DX18" i="10"/>
  <c r="CX196" i="10"/>
  <c r="DF196" i="10"/>
  <c r="DJ196" i="10"/>
  <c r="CL196" i="10"/>
  <c r="DI19" i="10"/>
  <c r="CW19" i="10"/>
  <c r="CS19" i="10"/>
  <c r="DU19" i="10" s="1"/>
  <c r="CJ21" i="10"/>
  <c r="CJ20" i="10"/>
  <c r="DI20" i="10" s="1"/>
  <c r="DB19" i="10"/>
  <c r="CV19" i="10"/>
  <c r="DD19" i="10"/>
  <c r="CZ19" i="10"/>
  <c r="EB19" i="10" s="1"/>
  <c r="DJ19" i="10"/>
  <c r="CR19" i="10"/>
  <c r="CT19" i="10"/>
  <c r="CN19" i="10"/>
  <c r="CX19" i="10"/>
  <c r="DH19" i="10"/>
  <c r="EJ19" i="10" s="1"/>
  <c r="CL19" i="10"/>
  <c r="DF19" i="10"/>
  <c r="EH19" i="10" s="1"/>
  <c r="CP19" i="10"/>
  <c r="CQ19" i="10"/>
  <c r="DG19" i="10"/>
  <c r="DK19" i="10"/>
  <c r="CU19" i="10"/>
  <c r="DW19" i="10" s="1"/>
  <c r="CO19" i="10"/>
  <c r="DQ19" i="10" s="1"/>
  <c r="DC19" i="10"/>
  <c r="CY19" i="10"/>
  <c r="EA19" i="10" s="1"/>
  <c r="DE19" i="10"/>
  <c r="CM19" i="10"/>
  <c r="BX191" i="10"/>
  <c r="BS193" i="10"/>
  <c r="BQ194" i="10"/>
  <c r="BL194" i="10"/>
  <c r="BO193" i="10"/>
  <c r="BT192" i="10"/>
  <c r="CC194" i="10"/>
  <c r="BN193" i="10"/>
  <c r="BZ193" i="10"/>
  <c r="BR193" i="10"/>
  <c r="BW192" i="10"/>
  <c r="CG194" i="10"/>
  <c r="BU194" i="10"/>
  <c r="BJ193" i="10"/>
  <c r="CT196" i="10"/>
  <c r="CE193" i="10"/>
  <c r="BI194" i="10"/>
  <c r="CJ195" i="10"/>
  <c r="CO195" i="10" s="1"/>
  <c r="BK192" i="10"/>
  <c r="BY194" i="10"/>
  <c r="CF191" i="10"/>
  <c r="CH193" i="10"/>
  <c r="BM194" i="10"/>
  <c r="CA192" i="10"/>
  <c r="BV193" i="10"/>
  <c r="BP191" i="10"/>
  <c r="CB192" i="10"/>
  <c r="DI196" i="10"/>
  <c r="DA196" i="10"/>
  <c r="CS196" i="10"/>
  <c r="DE196" i="10"/>
  <c r="CZ196" i="10"/>
  <c r="CW196" i="10"/>
  <c r="CN196" i="10"/>
  <c r="DD196" i="10"/>
  <c r="CQ196" i="10"/>
  <c r="CY196" i="10"/>
  <c r="DC196" i="10"/>
  <c r="DG196" i="10"/>
  <c r="CU196" i="10"/>
  <c r="CR196" i="10"/>
  <c r="DK196" i="10"/>
  <c r="DH196" i="10"/>
  <c r="CV196" i="10"/>
  <c r="CM196" i="10"/>
  <c r="CD193" i="10"/>
  <c r="DB196" i="10"/>
  <c r="BM88" i="10"/>
  <c r="BZ89" i="10"/>
  <c r="BQ88" i="10"/>
  <c r="CH89" i="10"/>
  <c r="BK88" i="10"/>
  <c r="CQ91" i="10"/>
  <c r="CY91" i="10"/>
  <c r="CE88" i="10"/>
  <c r="CO91" i="10"/>
  <c r="BI88" i="10"/>
  <c r="CB89" i="10"/>
  <c r="CM91" i="10"/>
  <c r="DC91" i="10"/>
  <c r="DK91" i="10"/>
  <c r="BN89" i="10"/>
  <c r="BU88" i="10"/>
  <c r="BP89" i="10"/>
  <c r="BS88" i="10"/>
  <c r="BR89" i="10"/>
  <c r="BJ89" i="10"/>
  <c r="CG88" i="10"/>
  <c r="BT89" i="10"/>
  <c r="BW88" i="10"/>
  <c r="BY88" i="10"/>
  <c r="DF91" i="10"/>
  <c r="CV91" i="10"/>
  <c r="CR91" i="10"/>
  <c r="CT91" i="10"/>
  <c r="DB91" i="10"/>
  <c r="CL91" i="10"/>
  <c r="DD91" i="10"/>
  <c r="DH91" i="10"/>
  <c r="CX91" i="10"/>
  <c r="CP91" i="10"/>
  <c r="DJ91" i="10"/>
  <c r="CZ91" i="10"/>
  <c r="CN91" i="10"/>
  <c r="CA88" i="10"/>
  <c r="CS91" i="10"/>
  <c r="CU91" i="10"/>
  <c r="CF89" i="10"/>
  <c r="CD89" i="10"/>
  <c r="BX89" i="10"/>
  <c r="CW91" i="10"/>
  <c r="BV89" i="10"/>
  <c r="CC88" i="10"/>
  <c r="BL89" i="10"/>
  <c r="BO88" i="10"/>
  <c r="CJ90" i="10"/>
  <c r="DI91" i="10"/>
  <c r="DG91" i="10"/>
  <c r="DA91" i="10"/>
  <c r="CO145" i="10"/>
  <c r="CS145" i="10"/>
  <c r="CL145" i="10"/>
  <c r="CU145" i="10"/>
  <c r="CY145" i="10"/>
  <c r="DC145" i="10"/>
  <c r="CQ145" i="10"/>
  <c r="DK145" i="10"/>
  <c r="DF145" i="10"/>
  <c r="DA145" i="10"/>
  <c r="DJ145" i="10"/>
  <c r="CZ145" i="10"/>
  <c r="DH145" i="10"/>
  <c r="CV145" i="10"/>
  <c r="CN145" i="10"/>
  <c r="CR145" i="10"/>
  <c r="DD145" i="10"/>
  <c r="DB145" i="10"/>
  <c r="CP145" i="10"/>
  <c r="CT145" i="10"/>
  <c r="DE145" i="10"/>
  <c r="CJ144" i="10"/>
  <c r="CW144" i="10" s="1"/>
  <c r="CX145" i="10"/>
  <c r="CW145" i="10"/>
  <c r="CM145" i="10"/>
  <c r="DI145" i="10"/>
  <c r="T404" i="7"/>
  <c r="T369" i="7"/>
  <c r="E4236" i="12" l="1"/>
  <c r="E3036" i="12"/>
  <c r="E2660" i="12"/>
  <c r="E3860" i="12"/>
  <c r="E2942" i="12"/>
  <c r="E4142" i="12"/>
  <c r="E4048" i="12"/>
  <c r="E2848" i="12"/>
  <c r="E3224" i="12"/>
  <c r="E4424" i="12"/>
  <c r="E3954" i="12"/>
  <c r="E2754" i="12"/>
  <c r="E4189" i="12"/>
  <c r="E2989" i="12"/>
  <c r="E3813" i="12"/>
  <c r="E2613" i="12"/>
  <c r="E2519" i="12"/>
  <c r="E2566" i="12"/>
  <c r="E3766" i="12"/>
  <c r="E3271" i="12"/>
  <c r="E4471" i="12"/>
  <c r="E4095" i="12"/>
  <c r="E2895" i="12"/>
  <c r="E4377" i="12"/>
  <c r="E3177" i="12"/>
  <c r="E4330" i="12"/>
  <c r="E3130" i="12"/>
  <c r="E4283" i="12"/>
  <c r="E3083" i="12"/>
  <c r="E3907" i="12"/>
  <c r="E2707" i="12"/>
  <c r="E4001" i="12"/>
  <c r="E2801" i="12"/>
  <c r="E4613" i="12"/>
  <c r="E3413" i="12"/>
  <c r="E4566" i="12"/>
  <c r="E3366" i="12"/>
  <c r="E4612" i="12"/>
  <c r="E3412" i="12"/>
  <c r="E1364" i="12"/>
  <c r="E164" i="12"/>
  <c r="E1599" i="12"/>
  <c r="E399" i="12"/>
  <c r="E1834" i="12"/>
  <c r="E634" i="12"/>
  <c r="E916" i="12"/>
  <c r="E2116" i="12"/>
  <c r="E1975" i="12"/>
  <c r="E775" i="12"/>
  <c r="E1646" i="12"/>
  <c r="E446" i="12"/>
  <c r="E1740" i="12"/>
  <c r="E540" i="12"/>
  <c r="E2117" i="12"/>
  <c r="E917" i="12"/>
  <c r="E1317" i="12"/>
  <c r="E117" i="12"/>
  <c r="E1552" i="12"/>
  <c r="E352" i="12"/>
  <c r="E2022" i="12"/>
  <c r="E822" i="12"/>
  <c r="E1693" i="12"/>
  <c r="E493" i="12"/>
  <c r="E1928" i="12"/>
  <c r="E728" i="12"/>
  <c r="E23" i="12"/>
  <c r="E1270" i="12"/>
  <c r="E70" i="12"/>
  <c r="E1881" i="12"/>
  <c r="E681" i="12"/>
  <c r="E1411" i="12"/>
  <c r="E211" i="12"/>
  <c r="E1458" i="12"/>
  <c r="E258" i="12"/>
  <c r="E1787" i="12"/>
  <c r="E587" i="12"/>
  <c r="E1505" i="12"/>
  <c r="E305" i="12"/>
  <c r="EC91" i="10"/>
  <c r="EB91" i="10"/>
  <c r="EG91" i="10"/>
  <c r="DS91" i="10"/>
  <c r="ED91" i="10"/>
  <c r="EE91" i="10"/>
  <c r="DY91" i="10"/>
  <c r="DV91" i="10"/>
  <c r="EM91" i="10"/>
  <c r="EL91" i="10"/>
  <c r="DN91" i="10"/>
  <c r="EK91" i="10"/>
  <c r="A91" i="10"/>
  <c r="DP91" i="10"/>
  <c r="EE19" i="10"/>
  <c r="EL19" i="10"/>
  <c r="DN19" i="10"/>
  <c r="EK19" i="10"/>
  <c r="EM19" i="10"/>
  <c r="A19" i="10"/>
  <c r="EF19" i="10"/>
  <c r="DY19" i="10"/>
  <c r="CJ89" i="10"/>
  <c r="CP89" i="10" s="1"/>
  <c r="DO91" i="10"/>
  <c r="DX19" i="10"/>
  <c r="EI91" i="10"/>
  <c r="DT91" i="10"/>
  <c r="DZ19" i="10"/>
  <c r="ED19" i="10"/>
  <c r="DR91" i="10"/>
  <c r="DX91" i="10"/>
  <c r="DP19" i="10"/>
  <c r="DZ91" i="10"/>
  <c r="EH91" i="10"/>
  <c r="DQ91" i="10"/>
  <c r="CW20" i="10"/>
  <c r="EI19" i="10"/>
  <c r="DV19" i="10"/>
  <c r="CS20" i="10"/>
  <c r="DU20" i="10" s="1"/>
  <c r="DW91" i="10"/>
  <c r="EJ91" i="10"/>
  <c r="DO19" i="10"/>
  <c r="DS19" i="10"/>
  <c r="DT19" i="10"/>
  <c r="EC19" i="10"/>
  <c r="DU91" i="10"/>
  <c r="EF91" i="10"/>
  <c r="EA91" i="10"/>
  <c r="EG19" i="10"/>
  <c r="DR19" i="10"/>
  <c r="DB21" i="10"/>
  <c r="DD21" i="10"/>
  <c r="CV21" i="10"/>
  <c r="CZ21" i="10"/>
  <c r="EB21" i="10" s="1"/>
  <c r="CR21" i="10"/>
  <c r="CT21" i="10"/>
  <c r="DJ21" i="10"/>
  <c r="CN21" i="10"/>
  <c r="DP21" i="10" s="1"/>
  <c r="CX21" i="10"/>
  <c r="DH21" i="10"/>
  <c r="CL21" i="10"/>
  <c r="DF21" i="10"/>
  <c r="EH21" i="10" s="1"/>
  <c r="CP21" i="10"/>
  <c r="CQ21" i="10"/>
  <c r="DG21" i="10"/>
  <c r="DK21" i="10"/>
  <c r="CU21" i="10"/>
  <c r="DE21" i="10"/>
  <c r="DC21" i="10"/>
  <c r="CY21" i="10"/>
  <c r="EA21" i="10" s="1"/>
  <c r="CO21" i="10"/>
  <c r="DQ21" i="10" s="1"/>
  <c r="CM21" i="10"/>
  <c r="DA21" i="10"/>
  <c r="CW21" i="10"/>
  <c r="DY21" i="10" s="1"/>
  <c r="DB20" i="10"/>
  <c r="DD20" i="10"/>
  <c r="CV20" i="10"/>
  <c r="CZ20" i="10"/>
  <c r="CT20" i="10"/>
  <c r="DJ20" i="10"/>
  <c r="CR20" i="10"/>
  <c r="CN20" i="10"/>
  <c r="DP20" i="10" s="1"/>
  <c r="CX20" i="10"/>
  <c r="DH20" i="10"/>
  <c r="CL20" i="10"/>
  <c r="DF20" i="10"/>
  <c r="EH20" i="10" s="1"/>
  <c r="CP20" i="10"/>
  <c r="CQ20" i="10"/>
  <c r="DG20" i="10"/>
  <c r="DK20" i="10"/>
  <c r="CU20" i="10"/>
  <c r="DW20" i="10" s="1"/>
  <c r="CO20" i="10"/>
  <c r="DQ20" i="10" s="1"/>
  <c r="CY20" i="10"/>
  <c r="DE20" i="10"/>
  <c r="EG20" i="10" s="1"/>
  <c r="DC20" i="10"/>
  <c r="CM20" i="10"/>
  <c r="DI21" i="10"/>
  <c r="DA20" i="10"/>
  <c r="EC20" i="10" s="1"/>
  <c r="CS21" i="10"/>
  <c r="DU21" i="10" s="1"/>
  <c r="CD192" i="10"/>
  <c r="CB191" i="10"/>
  <c r="BV192" i="10"/>
  <c r="BM193" i="10"/>
  <c r="CF190" i="10"/>
  <c r="BK191" i="10"/>
  <c r="CL195" i="10"/>
  <c r="BJ192" i="10"/>
  <c r="CG193" i="10"/>
  <c r="BR192" i="10"/>
  <c r="BN192" i="10"/>
  <c r="BL193" i="10"/>
  <c r="CP195" i="10"/>
  <c r="DJ195" i="10"/>
  <c r="BT191" i="10"/>
  <c r="BS192" i="10"/>
  <c r="BP190" i="10"/>
  <c r="CA191" i="10"/>
  <c r="CH192" i="10"/>
  <c r="BY193" i="10"/>
  <c r="DA195" i="10"/>
  <c r="DI195" i="10"/>
  <c r="CS195" i="10"/>
  <c r="DD195" i="10"/>
  <c r="CZ195" i="10"/>
  <c r="DE195" i="10"/>
  <c r="CW195" i="10"/>
  <c r="CN195" i="10"/>
  <c r="DK195" i="10"/>
  <c r="CV195" i="10"/>
  <c r="DG195" i="10"/>
  <c r="CU195" i="10"/>
  <c r="DC195" i="10"/>
  <c r="CR195" i="10"/>
  <c r="DH195" i="10"/>
  <c r="CM195" i="10"/>
  <c r="CY195" i="10"/>
  <c r="CQ195" i="10"/>
  <c r="CE192" i="10"/>
  <c r="BU193" i="10"/>
  <c r="BW191" i="10"/>
  <c r="BZ192" i="10"/>
  <c r="CC193" i="10"/>
  <c r="BO192" i="10"/>
  <c r="BQ193" i="10"/>
  <c r="BX190" i="10"/>
  <c r="DB195" i="10"/>
  <c r="BI193" i="10"/>
  <c r="CJ194" i="10"/>
  <c r="DJ194" i="10" s="1"/>
  <c r="CX195" i="10"/>
  <c r="DF195" i="10"/>
  <c r="CT195" i="10"/>
  <c r="DD89" i="10"/>
  <c r="DH89" i="10"/>
  <c r="CV89" i="10"/>
  <c r="CR89" i="10"/>
  <c r="CZ89" i="10"/>
  <c r="DH90" i="10"/>
  <c r="DB90" i="10"/>
  <c r="CZ90" i="10"/>
  <c r="DJ90" i="10"/>
  <c r="CP90" i="10"/>
  <c r="CV90" i="10"/>
  <c r="CX90" i="10"/>
  <c r="CL90" i="10"/>
  <c r="DD90" i="10"/>
  <c r="CN90" i="10"/>
  <c r="CT90" i="10"/>
  <c r="CR90" i="10"/>
  <c r="DF90" i="10"/>
  <c r="CO90" i="10"/>
  <c r="CY90" i="10"/>
  <c r="DG89" i="10"/>
  <c r="CD88" i="10"/>
  <c r="CU90" i="10"/>
  <c r="CS90" i="10"/>
  <c r="CQ90" i="10"/>
  <c r="DE89" i="10"/>
  <c r="CB88" i="10"/>
  <c r="CH88" i="10"/>
  <c r="DC89" i="10"/>
  <c r="BZ88" i="10"/>
  <c r="BO87" i="10"/>
  <c r="CC87" i="10"/>
  <c r="DG90" i="10"/>
  <c r="BY87" i="10"/>
  <c r="CW90" i="10"/>
  <c r="DY90" i="10" s="1"/>
  <c r="CM90" i="10"/>
  <c r="BS87" i="10"/>
  <c r="BU87" i="10"/>
  <c r="DE90" i="10"/>
  <c r="DK90" i="10"/>
  <c r="DC90" i="10"/>
  <c r="BX88" i="10"/>
  <c r="DI89" i="10"/>
  <c r="CF88" i="10"/>
  <c r="CA87" i="10"/>
  <c r="BT88" i="10"/>
  <c r="CW89" i="10"/>
  <c r="CM89" i="10"/>
  <c r="BJ88" i="10"/>
  <c r="BK87" i="10"/>
  <c r="BQ87" i="10"/>
  <c r="BM87" i="10"/>
  <c r="CO89" i="10"/>
  <c r="BL88" i="10"/>
  <c r="CY89" i="10"/>
  <c r="BV88" i="10"/>
  <c r="DA90" i="10"/>
  <c r="DI90" i="10"/>
  <c r="BW87" i="10"/>
  <c r="CG87" i="10"/>
  <c r="CU89" i="10"/>
  <c r="BR88" i="10"/>
  <c r="BP88" i="10"/>
  <c r="CS89" i="10"/>
  <c r="CQ89" i="10"/>
  <c r="BN88" i="10"/>
  <c r="BI87" i="10"/>
  <c r="CE87" i="10"/>
  <c r="DG144" i="10"/>
  <c r="DK144" i="10"/>
  <c r="DB144" i="10"/>
  <c r="DJ144" i="10"/>
  <c r="DI144" i="10"/>
  <c r="CQ144" i="10"/>
  <c r="DC144" i="10"/>
  <c r="CU144" i="10"/>
  <c r="CO144" i="10"/>
  <c r="CM144" i="10"/>
  <c r="CJ143" i="10"/>
  <c r="CQ143" i="10" s="1"/>
  <c r="DD144" i="10"/>
  <c r="CV144" i="10"/>
  <c r="CZ144" i="10"/>
  <c r="CR144" i="10"/>
  <c r="DH144" i="10"/>
  <c r="CN144" i="10"/>
  <c r="CT144" i="10"/>
  <c r="CP144" i="10"/>
  <c r="CS144" i="10"/>
  <c r="DE144" i="10"/>
  <c r="CY144" i="10"/>
  <c r="CL144" i="10"/>
  <c r="DA144" i="10"/>
  <c r="DF144" i="10"/>
  <c r="CX144" i="10"/>
  <c r="U404" i="7"/>
  <c r="U369" i="7"/>
  <c r="E4284" i="12" l="1"/>
  <c r="E3084" i="12"/>
  <c r="E2661" i="12"/>
  <c r="E3861" i="12"/>
  <c r="E4096" i="12"/>
  <c r="E2896" i="12"/>
  <c r="E2755" i="12"/>
  <c r="E3955" i="12"/>
  <c r="E4143" i="12"/>
  <c r="E2943" i="12"/>
  <c r="E4237" i="12"/>
  <c r="E3037" i="12"/>
  <c r="E3814" i="12"/>
  <c r="E2614" i="12"/>
  <c r="E4331" i="12"/>
  <c r="E3131" i="12"/>
  <c r="E4190" i="12"/>
  <c r="E2990" i="12"/>
  <c r="E4519" i="12"/>
  <c r="E3319" i="12"/>
  <c r="E4002" i="12"/>
  <c r="E2802" i="12"/>
  <c r="E3178" i="12"/>
  <c r="E4378" i="12"/>
  <c r="E3908" i="12"/>
  <c r="E2708" i="12"/>
  <c r="E4049" i="12"/>
  <c r="E2849" i="12"/>
  <c r="E4425" i="12"/>
  <c r="E3225" i="12"/>
  <c r="E3767" i="12"/>
  <c r="E2520" i="12"/>
  <c r="E2567" i="12"/>
  <c r="E4472" i="12"/>
  <c r="E3272" i="12"/>
  <c r="E4660" i="12"/>
  <c r="E3460" i="12"/>
  <c r="E4614" i="12"/>
  <c r="E3414" i="12"/>
  <c r="E4661" i="12"/>
  <c r="E3461" i="12"/>
  <c r="E1741" i="12"/>
  <c r="E541" i="12"/>
  <c r="E2165" i="12"/>
  <c r="E965" i="12"/>
  <c r="E1553" i="12"/>
  <c r="E353" i="12"/>
  <c r="E1929" i="12"/>
  <c r="E729" i="12"/>
  <c r="E964" i="12"/>
  <c r="E2164" i="12"/>
  <c r="E2070" i="12"/>
  <c r="E870" i="12"/>
  <c r="E1788" i="12"/>
  <c r="E588" i="12"/>
  <c r="E1882" i="12"/>
  <c r="E682" i="12"/>
  <c r="E1835" i="12"/>
  <c r="E635" i="12"/>
  <c r="E1318" i="12"/>
  <c r="E118" i="12"/>
  <c r="E1600" i="12"/>
  <c r="E400" i="12"/>
  <c r="E1694" i="12"/>
  <c r="E494" i="12"/>
  <c r="E1647" i="12"/>
  <c r="E447" i="12"/>
  <c r="E1506" i="12"/>
  <c r="E306" i="12"/>
  <c r="E24" i="12"/>
  <c r="E1271" i="12"/>
  <c r="E71" i="12"/>
  <c r="E1976" i="12"/>
  <c r="E776" i="12"/>
  <c r="E1365" i="12"/>
  <c r="E165" i="12"/>
  <c r="E2023" i="12"/>
  <c r="E823" i="12"/>
  <c r="E1412" i="12"/>
  <c r="E212" i="12"/>
  <c r="E1459" i="12"/>
  <c r="E259" i="12"/>
  <c r="CN89" i="10"/>
  <c r="DO89" i="10" s="1"/>
  <c r="DA89" i="10"/>
  <c r="DK89" i="10"/>
  <c r="DJ89" i="10"/>
  <c r="CX89" i="10"/>
  <c r="DY89" i="10" s="1"/>
  <c r="CL89" i="10"/>
  <c r="EM89" i="10" s="1"/>
  <c r="DW90" i="10"/>
  <c r="DP90" i="10"/>
  <c r="ED90" i="10"/>
  <c r="EC90" i="10"/>
  <c r="CJ88" i="10"/>
  <c r="DB88" i="10" s="1"/>
  <c r="DQ90" i="10"/>
  <c r="DX90" i="10"/>
  <c r="DR89" i="10"/>
  <c r="EG90" i="10"/>
  <c r="DU90" i="10"/>
  <c r="DV90" i="10"/>
  <c r="EB90" i="10"/>
  <c r="DX89" i="10"/>
  <c r="EE20" i="10"/>
  <c r="DR20" i="10"/>
  <c r="DV20" i="10"/>
  <c r="DR21" i="10"/>
  <c r="DT21" i="10"/>
  <c r="DQ89" i="10"/>
  <c r="EB20" i="10"/>
  <c r="EF90" i="10"/>
  <c r="EJ90" i="10"/>
  <c r="DN89" i="10"/>
  <c r="EK89" i="10"/>
  <c r="EA20" i="10"/>
  <c r="EM20" i="10"/>
  <c r="EL20" i="10"/>
  <c r="DN20" i="10"/>
  <c r="EK20" i="10"/>
  <c r="A20" i="10"/>
  <c r="DX20" i="10"/>
  <c r="EE21" i="10"/>
  <c r="EL21" i="10"/>
  <c r="DN21" i="10"/>
  <c r="EK21" i="10"/>
  <c r="EM21" i="10"/>
  <c r="A21" i="10"/>
  <c r="DX21" i="10"/>
  <c r="DO90" i="10"/>
  <c r="EI89" i="10"/>
  <c r="EL90" i="10"/>
  <c r="DN90" i="10"/>
  <c r="EK90" i="10"/>
  <c r="EM90" i="10"/>
  <c r="A90" i="10"/>
  <c r="EJ89" i="10"/>
  <c r="EJ20" i="10"/>
  <c r="EF20" i="10"/>
  <c r="EG21" i="10"/>
  <c r="EJ21" i="10"/>
  <c r="EF21" i="10"/>
  <c r="EA90" i="10"/>
  <c r="DZ90" i="10"/>
  <c r="DZ20" i="10"/>
  <c r="ED20" i="10"/>
  <c r="DW21" i="10"/>
  <c r="DZ21" i="10"/>
  <c r="ED21" i="10"/>
  <c r="DY20" i="10"/>
  <c r="DP89" i="10"/>
  <c r="C91" i="10"/>
  <c r="EE90" i="10"/>
  <c r="EI90" i="10"/>
  <c r="EH90" i="10"/>
  <c r="DR90" i="10"/>
  <c r="DF89" i="10"/>
  <c r="EH89" i="10" s="1"/>
  <c r="CT89" i="10"/>
  <c r="DV89" i="10" s="1"/>
  <c r="EI20" i="10"/>
  <c r="DT20" i="10"/>
  <c r="EC21" i="10"/>
  <c r="EI21" i="10"/>
  <c r="DS90" i="10"/>
  <c r="DT90" i="10"/>
  <c r="DB89" i="10"/>
  <c r="ED89" i="10" s="1"/>
  <c r="DO20" i="10"/>
  <c r="DS20" i="10"/>
  <c r="DO21" i="10"/>
  <c r="DS21" i="10"/>
  <c r="DV21" i="10"/>
  <c r="C19" i="10"/>
  <c r="CX194" i="10"/>
  <c r="CL194" i="10"/>
  <c r="DB194" i="10"/>
  <c r="CT194" i="10"/>
  <c r="CO194" i="10"/>
  <c r="CJ22" i="10"/>
  <c r="DI22" i="10" s="1"/>
  <c r="CJ23" i="10"/>
  <c r="CC192" i="10"/>
  <c r="BK190" i="10"/>
  <c r="BM192" i="10"/>
  <c r="CB190" i="10"/>
  <c r="CS194" i="10"/>
  <c r="DA194" i="10"/>
  <c r="DI194" i="10"/>
  <c r="CN194" i="10"/>
  <c r="CZ194" i="10"/>
  <c r="DE194" i="10"/>
  <c r="DD194" i="10"/>
  <c r="CW194" i="10"/>
  <c r="CR194" i="10"/>
  <c r="DC194" i="10"/>
  <c r="DK194" i="10"/>
  <c r="CQ194" i="10"/>
  <c r="CU194" i="10"/>
  <c r="CM194" i="10"/>
  <c r="DH194" i="10"/>
  <c r="CY194" i="10"/>
  <c r="DG194" i="10"/>
  <c r="CV194" i="10"/>
  <c r="BO191" i="10"/>
  <c r="BZ191" i="10"/>
  <c r="BU192" i="10"/>
  <c r="CH191" i="10"/>
  <c r="BT190" i="10"/>
  <c r="BL192" i="10"/>
  <c r="BJ191" i="10"/>
  <c r="CP194" i="10"/>
  <c r="BX189" i="10"/>
  <c r="BP189" i="10"/>
  <c r="BR191" i="10"/>
  <c r="CF189" i="10"/>
  <c r="BV191" i="10"/>
  <c r="BI192" i="10"/>
  <c r="CJ193" i="10"/>
  <c r="CX193" i="10" s="1"/>
  <c r="BQ192" i="10"/>
  <c r="DF194" i="10"/>
  <c r="BW190" i="10"/>
  <c r="CE191" i="10"/>
  <c r="DB193" i="10"/>
  <c r="BY192" i="10"/>
  <c r="CA190" i="10"/>
  <c r="BS191" i="10"/>
  <c r="BN191" i="10"/>
  <c r="CG192" i="10"/>
  <c r="CD191" i="10"/>
  <c r="CE86" i="10"/>
  <c r="CS88" i="10"/>
  <c r="BP87" i="10"/>
  <c r="DJ88" i="10"/>
  <c r="DD88" i="10"/>
  <c r="BX87" i="10"/>
  <c r="DA88" i="10"/>
  <c r="CX88" i="10"/>
  <c r="CR88" i="10"/>
  <c r="DH88" i="10"/>
  <c r="CQ88" i="10"/>
  <c r="BN87" i="10"/>
  <c r="CU88" i="10"/>
  <c r="BR87" i="10"/>
  <c r="BW86" i="10"/>
  <c r="CY88" i="10"/>
  <c r="BV87" i="10"/>
  <c r="CP88" i="10"/>
  <c r="BK86" i="10"/>
  <c r="CF87" i="10"/>
  <c r="DI88" i="10"/>
  <c r="BU86" i="10"/>
  <c r="DF88" i="10"/>
  <c r="DC88" i="10"/>
  <c r="BZ87" i="10"/>
  <c r="DE88" i="10"/>
  <c r="CB87" i="10"/>
  <c r="CZ88" i="10"/>
  <c r="BM86" i="10"/>
  <c r="CN88" i="10"/>
  <c r="CW88" i="10"/>
  <c r="BT87" i="10"/>
  <c r="BS86" i="10"/>
  <c r="BY86" i="10"/>
  <c r="CC86" i="10"/>
  <c r="DG88" i="10"/>
  <c r="CD87" i="10"/>
  <c r="BI86" i="10"/>
  <c r="CG86" i="10"/>
  <c r="CO88" i="10"/>
  <c r="BL87" i="10"/>
  <c r="BQ86" i="10"/>
  <c r="BJ87" i="10"/>
  <c r="CM88" i="10"/>
  <c r="CA86" i="10"/>
  <c r="CV88" i="10"/>
  <c r="BO86" i="10"/>
  <c r="CH87" i="10"/>
  <c r="DK88" i="10"/>
  <c r="CP143" i="10"/>
  <c r="CL143" i="10"/>
  <c r="CM143" i="10"/>
  <c r="DG143" i="10"/>
  <c r="DA143" i="10"/>
  <c r="CY143" i="10"/>
  <c r="CW143" i="10"/>
  <c r="DF143" i="10"/>
  <c r="DJ143" i="10"/>
  <c r="DE143" i="10"/>
  <c r="DC143" i="10"/>
  <c r="CO143" i="10"/>
  <c r="DH143" i="10"/>
  <c r="CR143" i="10"/>
  <c r="CZ143" i="10"/>
  <c r="DD143" i="10"/>
  <c r="CV143" i="10"/>
  <c r="CN143" i="10"/>
  <c r="DI143" i="10"/>
  <c r="DB143" i="10"/>
  <c r="CX143" i="10"/>
  <c r="CS143" i="10"/>
  <c r="CT143" i="10"/>
  <c r="CJ142" i="10"/>
  <c r="CS142" i="10" s="1"/>
  <c r="CU143" i="10"/>
  <c r="DK143" i="10"/>
  <c r="V404" i="7"/>
  <c r="V369" i="7"/>
  <c r="E3768" i="12" l="1"/>
  <c r="E2568" i="12"/>
  <c r="E2521" i="12"/>
  <c r="E4379" i="12"/>
  <c r="E3179" i="12"/>
  <c r="E4426" i="12"/>
  <c r="E3226" i="12"/>
  <c r="E2803" i="12"/>
  <c r="E4003" i="12"/>
  <c r="E4473" i="12"/>
  <c r="E3273" i="12"/>
  <c r="E4050" i="12"/>
  <c r="E2850" i="12"/>
  <c r="E3862" i="12"/>
  <c r="E2662" i="12"/>
  <c r="E2944" i="12"/>
  <c r="E4144" i="12"/>
  <c r="E4097" i="12"/>
  <c r="E2897" i="12"/>
  <c r="E4567" i="12"/>
  <c r="E3367" i="12"/>
  <c r="E4285" i="12"/>
  <c r="E3085" i="12"/>
  <c r="E4520" i="12"/>
  <c r="E3320" i="12"/>
  <c r="E2709" i="12"/>
  <c r="E3909" i="12"/>
  <c r="E3956" i="12"/>
  <c r="E2756" i="12"/>
  <c r="E4238" i="12"/>
  <c r="E3038" i="12"/>
  <c r="E4191" i="12"/>
  <c r="E2991" i="12"/>
  <c r="E3132" i="12"/>
  <c r="E4332" i="12"/>
  <c r="E3815" i="12"/>
  <c r="E2615" i="12"/>
  <c r="E4662" i="12"/>
  <c r="E3462" i="12"/>
  <c r="E4708" i="12"/>
  <c r="E3508" i="12"/>
  <c r="E4709" i="12"/>
  <c r="E3509" i="12"/>
  <c r="E1507" i="12"/>
  <c r="E307" i="12"/>
  <c r="E1742" i="12"/>
  <c r="E542" i="12"/>
  <c r="E1930" i="12"/>
  <c r="E730" i="12"/>
  <c r="E1977" i="12"/>
  <c r="E777" i="12"/>
  <c r="E1460" i="12"/>
  <c r="E260" i="12"/>
  <c r="E1319" i="12"/>
  <c r="E119" i="12"/>
  <c r="E1648" i="12"/>
  <c r="E448" i="12"/>
  <c r="E1836" i="12"/>
  <c r="E636" i="12"/>
  <c r="E1601" i="12"/>
  <c r="E401" i="12"/>
  <c r="E2071" i="12"/>
  <c r="E871" i="12"/>
  <c r="E25" i="12"/>
  <c r="E1272" i="12"/>
  <c r="E72" i="12"/>
  <c r="E1366" i="12"/>
  <c r="E166" i="12"/>
  <c r="E2118" i="12"/>
  <c r="E918" i="12"/>
  <c r="E2213" i="12"/>
  <c r="E1013" i="12"/>
  <c r="E1554" i="12"/>
  <c r="E354" i="12"/>
  <c r="E1413" i="12"/>
  <c r="E213" i="12"/>
  <c r="E1695" i="12"/>
  <c r="E495" i="12"/>
  <c r="E1883" i="12"/>
  <c r="E683" i="12"/>
  <c r="E1789" i="12"/>
  <c r="E589" i="12"/>
  <c r="E2024" i="12"/>
  <c r="E824" i="12"/>
  <c r="E1012" i="12"/>
  <c r="E2212" i="12"/>
  <c r="EL89" i="10"/>
  <c r="DZ89" i="10"/>
  <c r="DW89" i="10"/>
  <c r="EH88" i="10"/>
  <c r="DU89" i="10"/>
  <c r="DQ88" i="10"/>
  <c r="EE88" i="10"/>
  <c r="EA88" i="10"/>
  <c r="CL88" i="10"/>
  <c r="DN88" i="10" s="1"/>
  <c r="EI88" i="10"/>
  <c r="CT88" i="10"/>
  <c r="DS88" i="10" s="1"/>
  <c r="DO88" i="10"/>
  <c r="CJ87" i="10"/>
  <c r="CZ87" i="10" s="1"/>
  <c r="DT88" i="10"/>
  <c r="DU88" i="10"/>
  <c r="C20" i="10"/>
  <c r="DZ88" i="10"/>
  <c r="EM88" i="10"/>
  <c r="EL88" i="10"/>
  <c r="EK88" i="10"/>
  <c r="A88" i="10"/>
  <c r="DY88" i="10"/>
  <c r="EC88" i="10"/>
  <c r="C90" i="10"/>
  <c r="C21" i="10"/>
  <c r="DX88" i="10"/>
  <c r="DP88" i="10"/>
  <c r="DT89" i="10"/>
  <c r="EE89" i="10"/>
  <c r="DW88" i="10"/>
  <c r="EF88" i="10"/>
  <c r="EA89" i="10"/>
  <c r="EF89" i="10"/>
  <c r="A89" i="10"/>
  <c r="EB88" i="10"/>
  <c r="DS89" i="10"/>
  <c r="EB89" i="10"/>
  <c r="DV88" i="10"/>
  <c r="EG88" i="10"/>
  <c r="DR88" i="10"/>
  <c r="EJ88" i="10"/>
  <c r="EG89" i="10"/>
  <c r="EC89" i="10"/>
  <c r="ED88" i="10"/>
  <c r="DJ193" i="10"/>
  <c r="DA22" i="10"/>
  <c r="DB23" i="10"/>
  <c r="CV23" i="10"/>
  <c r="DD23" i="10"/>
  <c r="CZ23" i="10"/>
  <c r="CT23" i="10"/>
  <c r="DV23" i="10" s="1"/>
  <c r="DJ23" i="10"/>
  <c r="CR23" i="10"/>
  <c r="CN23" i="10"/>
  <c r="CX23" i="10"/>
  <c r="DH23" i="10"/>
  <c r="CL23" i="10"/>
  <c r="DF23" i="10"/>
  <c r="CP23" i="10"/>
  <c r="DR23" i="10" s="1"/>
  <c r="CQ23" i="10"/>
  <c r="DG23" i="10"/>
  <c r="CU23" i="10"/>
  <c r="DK23" i="10"/>
  <c r="DC23" i="10"/>
  <c r="DB22" i="10"/>
  <c r="CV22" i="10"/>
  <c r="DD22" i="10"/>
  <c r="CZ22" i="10"/>
  <c r="CR22" i="10"/>
  <c r="DJ22" i="10"/>
  <c r="CT22" i="10"/>
  <c r="DV22" i="10" s="1"/>
  <c r="CN22" i="10"/>
  <c r="CX22" i="10"/>
  <c r="DH22" i="10"/>
  <c r="CL22" i="10"/>
  <c r="CP22" i="10"/>
  <c r="DF22" i="10"/>
  <c r="CQ22" i="10"/>
  <c r="DG22" i="10"/>
  <c r="EI22" i="10" s="1"/>
  <c r="CU22" i="10"/>
  <c r="DK22" i="10"/>
  <c r="CY22" i="10"/>
  <c r="EA22" i="10" s="1"/>
  <c r="CM22" i="10"/>
  <c r="DO22" i="10" s="1"/>
  <c r="CO22" i="10"/>
  <c r="DC22" i="10"/>
  <c r="DE22" i="10"/>
  <c r="CY23" i="10"/>
  <c r="EA23" i="10" s="1"/>
  <c r="DI23" i="10"/>
  <c r="CM23" i="10"/>
  <c r="DA23" i="10"/>
  <c r="CO23" i="10"/>
  <c r="DQ23" i="10" s="1"/>
  <c r="CW23" i="10"/>
  <c r="CS22" i="10"/>
  <c r="CJ24" i="10"/>
  <c r="DE23" i="10"/>
  <c r="EG23" i="10" s="1"/>
  <c r="CW22" i="10"/>
  <c r="DY22" i="10" s="1"/>
  <c r="CS23" i="10"/>
  <c r="CD190" i="10"/>
  <c r="BN190" i="10"/>
  <c r="BQ191" i="10"/>
  <c r="CJ192" i="10"/>
  <c r="CL192" i="10" s="1"/>
  <c r="BI191" i="10"/>
  <c r="BP188" i="10"/>
  <c r="BJ190" i="10"/>
  <c r="BT189" i="10"/>
  <c r="BU191" i="10"/>
  <c r="BO190" i="10"/>
  <c r="CB189" i="10"/>
  <c r="CG191" i="10"/>
  <c r="DB192" i="10"/>
  <c r="BY191" i="10"/>
  <c r="CT193" i="10"/>
  <c r="BV190" i="10"/>
  <c r="BR190" i="10"/>
  <c r="BX188" i="10"/>
  <c r="BK189" i="10"/>
  <c r="BS190" i="10"/>
  <c r="BW189" i="10"/>
  <c r="DI193" i="10"/>
  <c r="DA193" i="10"/>
  <c r="CS193" i="10"/>
  <c r="CZ193" i="10"/>
  <c r="DD193" i="10"/>
  <c r="CN193" i="10"/>
  <c r="DE193" i="10"/>
  <c r="CW193" i="10"/>
  <c r="CY193" i="10"/>
  <c r="DG193" i="10"/>
  <c r="CM193" i="10"/>
  <c r="DK193" i="10"/>
  <c r="DC193" i="10"/>
  <c r="CR193" i="10"/>
  <c r="CU193" i="10"/>
  <c r="CQ193" i="10"/>
  <c r="CV193" i="10"/>
  <c r="DH193" i="10"/>
  <c r="CO192" i="10"/>
  <c r="BL191" i="10"/>
  <c r="BZ190" i="10"/>
  <c r="BM191" i="10"/>
  <c r="CP192" i="10"/>
  <c r="DF193" i="10"/>
  <c r="CA189" i="10"/>
  <c r="CE190" i="10"/>
  <c r="CL193" i="10"/>
  <c r="CF188" i="10"/>
  <c r="CO193" i="10"/>
  <c r="CH190" i="10"/>
  <c r="CP193" i="10"/>
  <c r="CC191" i="10"/>
  <c r="DH87" i="10"/>
  <c r="DB87" i="10"/>
  <c r="CR87" i="10"/>
  <c r="CN87" i="10"/>
  <c r="DJ87" i="10"/>
  <c r="CT87" i="10"/>
  <c r="CX87" i="10"/>
  <c r="CP87" i="10"/>
  <c r="CV87" i="10"/>
  <c r="CH86" i="10"/>
  <c r="DK87" i="10"/>
  <c r="CA85" i="10"/>
  <c r="BQ85" i="10"/>
  <c r="CG85" i="10"/>
  <c r="BK85" i="10"/>
  <c r="BO85" i="10"/>
  <c r="CD86" i="10"/>
  <c r="BY85" i="10"/>
  <c r="CW87" i="10"/>
  <c r="BT86" i="10"/>
  <c r="BM85" i="10"/>
  <c r="DC87" i="10"/>
  <c r="BZ86" i="10"/>
  <c r="BU85" i="10"/>
  <c r="CQ87" i="10"/>
  <c r="BN86" i="10"/>
  <c r="CO87" i="10"/>
  <c r="BL86" i="10"/>
  <c r="BI85" i="10"/>
  <c r="BW85" i="10"/>
  <c r="BJ86" i="10"/>
  <c r="CC85" i="10"/>
  <c r="BS85" i="10"/>
  <c r="DE87" i="10"/>
  <c r="CB86" i="10"/>
  <c r="DI87" i="10"/>
  <c r="CF86" i="10"/>
  <c r="CY87" i="10"/>
  <c r="BV86" i="10"/>
  <c r="BR86" i="10"/>
  <c r="CU87" i="10"/>
  <c r="DA87" i="10"/>
  <c r="BX86" i="10"/>
  <c r="CS87" i="10"/>
  <c r="BP86" i="10"/>
  <c r="CE85" i="10"/>
  <c r="DI142" i="10"/>
  <c r="CL142" i="10"/>
  <c r="CM142" i="10"/>
  <c r="DJ142" i="10"/>
  <c r="CX142" i="10"/>
  <c r="DB142" i="10"/>
  <c r="DG142" i="10"/>
  <c r="CQ142" i="10"/>
  <c r="DF142" i="10"/>
  <c r="CT142" i="10"/>
  <c r="DA142" i="10"/>
  <c r="CP142" i="10"/>
  <c r="DC142" i="10"/>
  <c r="CW142" i="10"/>
  <c r="CJ141" i="10"/>
  <c r="DI141" i="10" s="1"/>
  <c r="DK142" i="10"/>
  <c r="CU142" i="10"/>
  <c r="CO142" i="10"/>
  <c r="CV142" i="10"/>
  <c r="DD142" i="10"/>
  <c r="CR142" i="10"/>
  <c r="CN142" i="10"/>
  <c r="DH142" i="10"/>
  <c r="CZ142" i="10"/>
  <c r="CY142" i="10"/>
  <c r="DE142" i="10"/>
  <c r="W404" i="7"/>
  <c r="W369" i="7"/>
  <c r="E4192" i="12" l="1"/>
  <c r="E2992" i="12"/>
  <c r="E4051" i="12"/>
  <c r="E2851" i="12"/>
  <c r="E4286" i="12"/>
  <c r="E3086" i="12"/>
  <c r="E3133" i="12"/>
  <c r="E4333" i="12"/>
  <c r="E3910" i="12"/>
  <c r="E2710" i="12"/>
  <c r="E4474" i="12"/>
  <c r="E3274" i="12"/>
  <c r="E3863" i="12"/>
  <c r="E2663" i="12"/>
  <c r="E4004" i="12"/>
  <c r="E2804" i="12"/>
  <c r="E4615" i="12"/>
  <c r="E3415" i="12"/>
  <c r="E4098" i="12"/>
  <c r="E2898" i="12"/>
  <c r="E4427" i="12"/>
  <c r="E3227" i="12"/>
  <c r="E2945" i="12"/>
  <c r="E4145" i="12"/>
  <c r="E4521" i="12"/>
  <c r="E3321" i="12"/>
  <c r="E3769" i="12"/>
  <c r="E2569" i="12"/>
  <c r="E2522" i="12"/>
  <c r="E4380" i="12"/>
  <c r="E3180" i="12"/>
  <c r="E3957" i="12"/>
  <c r="E2757" i="12"/>
  <c r="E3816" i="12"/>
  <c r="E2616" i="12"/>
  <c r="E4239" i="12"/>
  <c r="E3039" i="12"/>
  <c r="E3368" i="12"/>
  <c r="E4568" i="12"/>
  <c r="E4710" i="12"/>
  <c r="E3510" i="12"/>
  <c r="E4757" i="12"/>
  <c r="E3557" i="12"/>
  <c r="E4756" i="12"/>
  <c r="E3556" i="12"/>
  <c r="E1884" i="12"/>
  <c r="E684" i="12"/>
  <c r="E2025" i="12"/>
  <c r="E825" i="12"/>
  <c r="E1837" i="12"/>
  <c r="E637" i="12"/>
  <c r="E1602" i="12"/>
  <c r="E402" i="12"/>
  <c r="E1320" i="12"/>
  <c r="E120" i="12"/>
  <c r="E1696" i="12"/>
  <c r="E496" i="12"/>
  <c r="E1978" i="12"/>
  <c r="E778" i="12"/>
  <c r="E1931" i="12"/>
  <c r="E731" i="12"/>
  <c r="E2261" i="12"/>
  <c r="E1061" i="12"/>
  <c r="E26" i="12"/>
  <c r="E1273" i="12"/>
  <c r="E73" i="12"/>
  <c r="E2119" i="12"/>
  <c r="E919" i="12"/>
  <c r="E1367" i="12"/>
  <c r="E167" i="12"/>
  <c r="E1790" i="12"/>
  <c r="E590" i="12"/>
  <c r="E1743" i="12"/>
  <c r="E543" i="12"/>
  <c r="E2166" i="12"/>
  <c r="E966" i="12"/>
  <c r="E1060" i="12"/>
  <c r="E2260" i="12"/>
  <c r="E1649" i="12"/>
  <c r="E449" i="12"/>
  <c r="E308" i="12"/>
  <c r="E1508" i="12"/>
  <c r="E1555" i="12"/>
  <c r="E355" i="12"/>
  <c r="E2072" i="12"/>
  <c r="E872" i="12"/>
  <c r="E1461" i="12"/>
  <c r="E261" i="12"/>
  <c r="E1414" i="12"/>
  <c r="E214" i="12"/>
  <c r="DD87" i="10"/>
  <c r="CL87" i="10"/>
  <c r="EL87" i="10" s="1"/>
  <c r="DQ87" i="10"/>
  <c r="C89" i="10"/>
  <c r="CM87" i="10"/>
  <c r="DO87" i="10" s="1"/>
  <c r="DG87" i="10"/>
  <c r="EI87" i="10" s="1"/>
  <c r="DF87" i="10"/>
  <c r="EE87" i="10" s="1"/>
  <c r="DU87" i="10"/>
  <c r="EF87" i="10"/>
  <c r="DZ87" i="10"/>
  <c r="EJ87" i="10"/>
  <c r="DW22" i="10"/>
  <c r="DP22" i="10"/>
  <c r="EE23" i="10"/>
  <c r="EJ23" i="10"/>
  <c r="DX23" i="10"/>
  <c r="EM87" i="10"/>
  <c r="EK87" i="10"/>
  <c r="A87" i="10"/>
  <c r="DZ23" i="10"/>
  <c r="ED23" i="10"/>
  <c r="EC87" i="10"/>
  <c r="DY87" i="10"/>
  <c r="DV87" i="10"/>
  <c r="EG22" i="10"/>
  <c r="DS22" i="10"/>
  <c r="DW23" i="10"/>
  <c r="DP23" i="10"/>
  <c r="EC22" i="10"/>
  <c r="EG87" i="10"/>
  <c r="DW87" i="10"/>
  <c r="DU22" i="10"/>
  <c r="EE22" i="10"/>
  <c r="EH22" i="10"/>
  <c r="DT22" i="10"/>
  <c r="EI23" i="10"/>
  <c r="DT23" i="10"/>
  <c r="DS87" i="10"/>
  <c r="DP87" i="10"/>
  <c r="DY23" i="10"/>
  <c r="DQ22" i="10"/>
  <c r="DR22" i="10"/>
  <c r="EB22" i="10"/>
  <c r="DS23" i="10"/>
  <c r="EL22" i="10"/>
  <c r="DN22" i="10"/>
  <c r="EM22" i="10"/>
  <c r="EK22" i="10"/>
  <c r="A22" i="10"/>
  <c r="EF22" i="10"/>
  <c r="EB87" i="10"/>
  <c r="DX87" i="10"/>
  <c r="DT87" i="10"/>
  <c r="EC23" i="10"/>
  <c r="EJ22" i="10"/>
  <c r="DX22" i="10"/>
  <c r="EH23" i="10"/>
  <c r="EB23" i="10"/>
  <c r="EH87" i="10"/>
  <c r="EA87" i="10"/>
  <c r="DR87" i="10"/>
  <c r="ED87" i="10"/>
  <c r="DU23" i="10"/>
  <c r="DO23" i="10"/>
  <c r="DZ22" i="10"/>
  <c r="ED22" i="10"/>
  <c r="EL23" i="10"/>
  <c r="DN23" i="10"/>
  <c r="EK23" i="10"/>
  <c r="EM23" i="10"/>
  <c r="A23" i="10"/>
  <c r="EF23" i="10"/>
  <c r="C88" i="10"/>
  <c r="A142" i="10"/>
  <c r="DJ192" i="10"/>
  <c r="CX192" i="10"/>
  <c r="DF192" i="10"/>
  <c r="DB24" i="10"/>
  <c r="CV24" i="10"/>
  <c r="DD24" i="10"/>
  <c r="CZ24" i="10"/>
  <c r="CT24" i="10"/>
  <c r="CR24" i="10"/>
  <c r="DJ24" i="10"/>
  <c r="CN24" i="10"/>
  <c r="DP24" i="10" s="1"/>
  <c r="CX24" i="10"/>
  <c r="DH24" i="10"/>
  <c r="CL24" i="10"/>
  <c r="CP24" i="10"/>
  <c r="DR24" i="10" s="1"/>
  <c r="DF24" i="10"/>
  <c r="CQ24" i="10"/>
  <c r="DS24" i="10" s="1"/>
  <c r="DG24" i="10"/>
  <c r="EI24" i="10" s="1"/>
  <c r="DK24" i="10"/>
  <c r="CU24" i="10"/>
  <c r="DW24" i="10" s="1"/>
  <c r="CS24" i="10"/>
  <c r="CO24" i="10"/>
  <c r="CM24" i="10"/>
  <c r="CW24" i="10"/>
  <c r="DI24" i="10"/>
  <c r="DA24" i="10"/>
  <c r="DC24" i="10"/>
  <c r="EE24" i="10" s="1"/>
  <c r="CY24" i="10"/>
  <c r="DE24" i="10"/>
  <c r="CA188" i="10"/>
  <c r="BZ189" i="10"/>
  <c r="BS189" i="10"/>
  <c r="BX187" i="10"/>
  <c r="BV189" i="10"/>
  <c r="BN189" i="10"/>
  <c r="CC190" i="10"/>
  <c r="CE189" i="10"/>
  <c r="CG190" i="10"/>
  <c r="BO189" i="10"/>
  <c r="BT188" i="10"/>
  <c r="DA192" i="10"/>
  <c r="CS192" i="10"/>
  <c r="DI192" i="10"/>
  <c r="CW192" i="10"/>
  <c r="DE192" i="10"/>
  <c r="CN192" i="10"/>
  <c r="DD192" i="10"/>
  <c r="CZ192" i="10"/>
  <c r="DC192" i="10"/>
  <c r="CQ192" i="10"/>
  <c r="DG192" i="10"/>
  <c r="DK192" i="10"/>
  <c r="CU192" i="10"/>
  <c r="CY192" i="10"/>
  <c r="CR192" i="10"/>
  <c r="CM192" i="10"/>
  <c r="CV192" i="10"/>
  <c r="DH192" i="10"/>
  <c r="BL190" i="10"/>
  <c r="BW188" i="10"/>
  <c r="BK188" i="10"/>
  <c r="BR189" i="10"/>
  <c r="BP187" i="10"/>
  <c r="BQ190" i="10"/>
  <c r="CH189" i="10"/>
  <c r="CF187" i="10"/>
  <c r="BM190" i="10"/>
  <c r="BY190" i="10"/>
  <c r="CB188" i="10"/>
  <c r="BU190" i="10"/>
  <c r="BJ189" i="10"/>
  <c r="BI190" i="10"/>
  <c r="CJ191" i="10"/>
  <c r="CT191" i="10" s="1"/>
  <c r="CT192" i="10"/>
  <c r="CD189" i="10"/>
  <c r="BP85" i="10"/>
  <c r="CF85" i="10"/>
  <c r="BS84" i="10"/>
  <c r="CJ86" i="10"/>
  <c r="CQ86" i="10" s="1"/>
  <c r="BR85" i="10"/>
  <c r="BJ85" i="10"/>
  <c r="BI84" i="10"/>
  <c r="BN85" i="10"/>
  <c r="BZ85" i="10"/>
  <c r="BT85" i="10"/>
  <c r="CD85" i="10"/>
  <c r="BK84" i="10"/>
  <c r="BQ84" i="10"/>
  <c r="BX85" i="10"/>
  <c r="BV85" i="10"/>
  <c r="CB85" i="10"/>
  <c r="CC84" i="10"/>
  <c r="CH85" i="10"/>
  <c r="CE84" i="10"/>
  <c r="BW84" i="10"/>
  <c r="BL85" i="10"/>
  <c r="BU84" i="10"/>
  <c r="BM84" i="10"/>
  <c r="BY84" i="10"/>
  <c r="BO84" i="10"/>
  <c r="CG84" i="10"/>
  <c r="CA84" i="10"/>
  <c r="CS141" i="10"/>
  <c r="CM141" i="10"/>
  <c r="DJ141" i="10"/>
  <c r="CP141" i="10"/>
  <c r="DG141" i="10"/>
  <c r="CQ141" i="10"/>
  <c r="DF141" i="10"/>
  <c r="DE141" i="10"/>
  <c r="CX141" i="10"/>
  <c r="CT141" i="10"/>
  <c r="DB141" i="10"/>
  <c r="CO141" i="10"/>
  <c r="CW141" i="10"/>
  <c r="CJ140" i="10"/>
  <c r="CP140" i="10" s="1"/>
  <c r="CU141" i="10"/>
  <c r="CR141" i="10"/>
  <c r="DH141" i="10"/>
  <c r="DD141" i="10"/>
  <c r="CV141" i="10"/>
  <c r="CN141" i="10"/>
  <c r="CZ141" i="10"/>
  <c r="DC141" i="10"/>
  <c r="CY141" i="10"/>
  <c r="DA141" i="10"/>
  <c r="CL141" i="10"/>
  <c r="DK141" i="10"/>
  <c r="X404" i="7"/>
  <c r="X369" i="7"/>
  <c r="E2805" i="12" l="1"/>
  <c r="E4005" i="12"/>
  <c r="E4428" i="12"/>
  <c r="E3228" i="12"/>
  <c r="E2993" i="12"/>
  <c r="E4193" i="12"/>
  <c r="E4381" i="12"/>
  <c r="E3181" i="12"/>
  <c r="E4052" i="12"/>
  <c r="E2852" i="12"/>
  <c r="E4616" i="12"/>
  <c r="E3416" i="12"/>
  <c r="E4475" i="12"/>
  <c r="E3275" i="12"/>
  <c r="E3911" i="12"/>
  <c r="E2711" i="12"/>
  <c r="E4334" i="12"/>
  <c r="E3134" i="12"/>
  <c r="E3817" i="12"/>
  <c r="E2617" i="12"/>
  <c r="E4146" i="12"/>
  <c r="E2946" i="12"/>
  <c r="E4522" i="12"/>
  <c r="E3322" i="12"/>
  <c r="E4099" i="12"/>
  <c r="E2899" i="12"/>
  <c r="E3770" i="12"/>
  <c r="E2570" i="12"/>
  <c r="E2523" i="12"/>
  <c r="E3864" i="12"/>
  <c r="E2664" i="12"/>
  <c r="E4287" i="12"/>
  <c r="E3087" i="12"/>
  <c r="E4569" i="12"/>
  <c r="E3369" i="12"/>
  <c r="E4663" i="12"/>
  <c r="E3463" i="12"/>
  <c r="E3958" i="12"/>
  <c r="E2758" i="12"/>
  <c r="E4240" i="12"/>
  <c r="E3040" i="12"/>
  <c r="E4758" i="12"/>
  <c r="E3558" i="12"/>
  <c r="E4804" i="12"/>
  <c r="E3604" i="12"/>
  <c r="E4805" i="12"/>
  <c r="E3605" i="12"/>
  <c r="E1108" i="12"/>
  <c r="E2308" i="12"/>
  <c r="E1979" i="12"/>
  <c r="E779" i="12"/>
  <c r="E1650" i="12"/>
  <c r="E450" i="12"/>
  <c r="E1603" i="12"/>
  <c r="E403" i="12"/>
  <c r="E2214" i="12"/>
  <c r="E1014" i="12"/>
  <c r="E2167" i="12"/>
  <c r="E967" i="12"/>
  <c r="E2026" i="12"/>
  <c r="E826" i="12"/>
  <c r="E1885" i="12"/>
  <c r="E685" i="12"/>
  <c r="E1462" i="12"/>
  <c r="E262" i="12"/>
  <c r="E1791" i="12"/>
  <c r="E591" i="12"/>
  <c r="E1321" i="12"/>
  <c r="E121" i="12"/>
  <c r="E356" i="12"/>
  <c r="E1556" i="12"/>
  <c r="E1744" i="12"/>
  <c r="E544" i="12"/>
  <c r="E2073" i="12"/>
  <c r="E873" i="12"/>
  <c r="E1509" i="12"/>
  <c r="E309" i="12"/>
  <c r="E1697" i="12"/>
  <c r="E497" i="12"/>
  <c r="E1838" i="12"/>
  <c r="E638" i="12"/>
  <c r="E27" i="12"/>
  <c r="E1274" i="12"/>
  <c r="E74" i="12"/>
  <c r="E2309" i="12"/>
  <c r="E1109" i="12"/>
  <c r="E1368" i="12"/>
  <c r="E168" i="12"/>
  <c r="E1932" i="12"/>
  <c r="E732" i="12"/>
  <c r="E2120" i="12"/>
  <c r="E920" i="12"/>
  <c r="E1415" i="12"/>
  <c r="E215" i="12"/>
  <c r="DN87" i="10"/>
  <c r="EB24" i="10"/>
  <c r="DK86" i="10"/>
  <c r="EA24" i="10"/>
  <c r="DZ24" i="10"/>
  <c r="ED24" i="10"/>
  <c r="C22" i="10"/>
  <c r="EC24" i="10"/>
  <c r="C23" i="10"/>
  <c r="DE86" i="10"/>
  <c r="CW86" i="10"/>
  <c r="DT24" i="10"/>
  <c r="CM86" i="10"/>
  <c r="CO86" i="10"/>
  <c r="CU86" i="10"/>
  <c r="DY24" i="10"/>
  <c r="EH24" i="10"/>
  <c r="DV24" i="10"/>
  <c r="DQ24" i="10"/>
  <c r="EM24" i="10"/>
  <c r="EL24" i="10"/>
  <c r="DN24" i="10"/>
  <c r="EK24" i="10"/>
  <c r="A24" i="10"/>
  <c r="EF24" i="10"/>
  <c r="C87" i="10"/>
  <c r="DO24" i="10"/>
  <c r="DA86" i="10"/>
  <c r="EG24" i="10"/>
  <c r="DU24" i="10"/>
  <c r="EJ24" i="10"/>
  <c r="DX24" i="10"/>
  <c r="A141" i="10"/>
  <c r="DI140" i="10"/>
  <c r="CM140" i="10"/>
  <c r="CJ25" i="10"/>
  <c r="DI25" i="10" s="1"/>
  <c r="CW25" i="10"/>
  <c r="CD188" i="10"/>
  <c r="CJ190" i="10"/>
  <c r="BI189" i="10"/>
  <c r="BU189" i="10"/>
  <c r="DB190" i="10"/>
  <c r="BY189" i="10"/>
  <c r="CF186" i="10"/>
  <c r="CT190" i="10"/>
  <c r="BQ189" i="10"/>
  <c r="BR188" i="10"/>
  <c r="BW187" i="10"/>
  <c r="BO188" i="10"/>
  <c r="CE188" i="10"/>
  <c r="BN188" i="10"/>
  <c r="BX186" i="10"/>
  <c r="BZ188" i="10"/>
  <c r="CL191" i="10"/>
  <c r="CX191" i="10"/>
  <c r="DB191" i="10"/>
  <c r="BJ188" i="10"/>
  <c r="CB187" i="10"/>
  <c r="BM189" i="10"/>
  <c r="CH188" i="10"/>
  <c r="BP186" i="10"/>
  <c r="BK187" i="10"/>
  <c r="BL189" i="10"/>
  <c r="BT187" i="10"/>
  <c r="CG189" i="10"/>
  <c r="DJ190" i="10"/>
  <c r="CC189" i="10"/>
  <c r="BV188" i="10"/>
  <c r="CA187" i="10"/>
  <c r="DI191" i="10"/>
  <c r="CS191" i="10"/>
  <c r="DA191" i="10"/>
  <c r="DE191" i="10"/>
  <c r="CW191" i="10"/>
  <c r="CZ191" i="10"/>
  <c r="CN191" i="10"/>
  <c r="DD191" i="10"/>
  <c r="CU191" i="10"/>
  <c r="DG191" i="10"/>
  <c r="CR191" i="10"/>
  <c r="DH191" i="10"/>
  <c r="CQ191" i="10"/>
  <c r="CY191" i="10"/>
  <c r="CV191" i="10"/>
  <c r="DC191" i="10"/>
  <c r="CM191" i="10"/>
  <c r="DK191" i="10"/>
  <c r="CP191" i="10"/>
  <c r="CO191" i="10"/>
  <c r="DJ191" i="10"/>
  <c r="DF191" i="10"/>
  <c r="BS188" i="10"/>
  <c r="BY83" i="10"/>
  <c r="BX84" i="10"/>
  <c r="BN84" i="10"/>
  <c r="CF84" i="10"/>
  <c r="CG83" i="10"/>
  <c r="BW83" i="10"/>
  <c r="CH84" i="10"/>
  <c r="CB84" i="10"/>
  <c r="BT84" i="10"/>
  <c r="DF86" i="10"/>
  <c r="CT86" i="10"/>
  <c r="CN86" i="10"/>
  <c r="CL86" i="10"/>
  <c r="CZ86" i="10"/>
  <c r="CV86" i="10"/>
  <c r="DD86" i="10"/>
  <c r="DJ86" i="10"/>
  <c r="CR86" i="10"/>
  <c r="DB86" i="10"/>
  <c r="CP86" i="10"/>
  <c r="CX86" i="10"/>
  <c r="DH86" i="10"/>
  <c r="DI86" i="10"/>
  <c r="BU83" i="10"/>
  <c r="BK83" i="10"/>
  <c r="CJ85" i="10"/>
  <c r="DA85" i="10" s="1"/>
  <c r="CA83" i="10"/>
  <c r="BO83" i="10"/>
  <c r="BM83" i="10"/>
  <c r="CC83" i="10"/>
  <c r="CY85" i="10"/>
  <c r="BV84" i="10"/>
  <c r="CD84" i="10"/>
  <c r="BZ84" i="10"/>
  <c r="BJ84" i="10"/>
  <c r="BS83" i="10"/>
  <c r="BP84" i="10"/>
  <c r="BL84" i="10"/>
  <c r="CE83" i="10"/>
  <c r="CY86" i="10"/>
  <c r="BQ83" i="10"/>
  <c r="DG86" i="10"/>
  <c r="DC86" i="10"/>
  <c r="BI83" i="10"/>
  <c r="BR84" i="10"/>
  <c r="CS86" i="10"/>
  <c r="CX140" i="10"/>
  <c r="DE140" i="10"/>
  <c r="DF140" i="10"/>
  <c r="CJ139" i="10"/>
  <c r="CL139" i="10" s="1"/>
  <c r="DA140" i="10"/>
  <c r="CW140" i="10"/>
  <c r="CO140" i="10"/>
  <c r="CQ140" i="10"/>
  <c r="CU140" i="10"/>
  <c r="CY140" i="10"/>
  <c r="CL140" i="10"/>
  <c r="DD140" i="10"/>
  <c r="CV140" i="10"/>
  <c r="DH140" i="10"/>
  <c r="CR140" i="10"/>
  <c r="CN140" i="10"/>
  <c r="CZ140" i="10"/>
  <c r="DJ140" i="10"/>
  <c r="DK140" i="10"/>
  <c r="DB140" i="10"/>
  <c r="CT140" i="10"/>
  <c r="CS140" i="10"/>
  <c r="DG140" i="10"/>
  <c r="DC140" i="10"/>
  <c r="Y404" i="7"/>
  <c r="Y369" i="7"/>
  <c r="E4570" i="12" l="1"/>
  <c r="E3370" i="12"/>
  <c r="E3959" i="12"/>
  <c r="E2759" i="12"/>
  <c r="E4429" i="12"/>
  <c r="E3229" i="12"/>
  <c r="E4006" i="12"/>
  <c r="E2806" i="12"/>
  <c r="E3912" i="12"/>
  <c r="E2712" i="12"/>
  <c r="E4194" i="12"/>
  <c r="E2994" i="12"/>
  <c r="E4523" i="12"/>
  <c r="E3323" i="12"/>
  <c r="E3511" i="12"/>
  <c r="E4711" i="12"/>
  <c r="E3771" i="12"/>
  <c r="E2524" i="12"/>
  <c r="E2571" i="12"/>
  <c r="E3041" i="12"/>
  <c r="E4241" i="12"/>
  <c r="E3818" i="12"/>
  <c r="E2618" i="12"/>
  <c r="E3865" i="12"/>
  <c r="E2665" i="12"/>
  <c r="E4664" i="12"/>
  <c r="E3464" i="12"/>
  <c r="E4476" i="12"/>
  <c r="E3276" i="12"/>
  <c r="E3417" i="12"/>
  <c r="E4617" i="12"/>
  <c r="E4147" i="12"/>
  <c r="E2947" i="12"/>
  <c r="E4382" i="12"/>
  <c r="E3182" i="12"/>
  <c r="E4100" i="12"/>
  <c r="E2900" i="12"/>
  <c r="E4288" i="12"/>
  <c r="E3088" i="12"/>
  <c r="E3135" i="12"/>
  <c r="E4335" i="12"/>
  <c r="E4053" i="12"/>
  <c r="E2853" i="12"/>
  <c r="E4806" i="12"/>
  <c r="E3606" i="12"/>
  <c r="E4852" i="12"/>
  <c r="E3652" i="12"/>
  <c r="E4853" i="12"/>
  <c r="E3653" i="12"/>
  <c r="E1745" i="12"/>
  <c r="E545" i="12"/>
  <c r="E1933" i="12"/>
  <c r="E733" i="12"/>
  <c r="E1651" i="12"/>
  <c r="E451" i="12"/>
  <c r="E1463" i="12"/>
  <c r="E263" i="12"/>
  <c r="E1557" i="12"/>
  <c r="E357" i="12"/>
  <c r="E1369" i="12"/>
  <c r="E169" i="12"/>
  <c r="E2074" i="12"/>
  <c r="E874" i="12"/>
  <c r="E1698" i="12"/>
  <c r="E498" i="12"/>
  <c r="E2357" i="12"/>
  <c r="E1157" i="12"/>
  <c r="E404" i="12"/>
  <c r="E1604" i="12"/>
  <c r="E2168" i="12"/>
  <c r="E968" i="12"/>
  <c r="E1322" i="12"/>
  <c r="E122" i="12"/>
  <c r="E2121" i="12"/>
  <c r="E921" i="12"/>
  <c r="E1839" i="12"/>
  <c r="E639" i="12"/>
  <c r="E1980" i="12"/>
  <c r="E780" i="12"/>
  <c r="E28" i="12"/>
  <c r="E1275" i="12"/>
  <c r="E75" i="12"/>
  <c r="E2215" i="12"/>
  <c r="E1015" i="12"/>
  <c r="E1886" i="12"/>
  <c r="E686" i="12"/>
  <c r="E1792" i="12"/>
  <c r="E592" i="12"/>
  <c r="E1510" i="12"/>
  <c r="E310" i="12"/>
  <c r="E2262" i="12"/>
  <c r="E1062" i="12"/>
  <c r="E2027" i="12"/>
  <c r="E827" i="12"/>
  <c r="E1416" i="12"/>
  <c r="E216" i="12"/>
  <c r="E1156" i="12"/>
  <c r="E2356" i="12"/>
  <c r="CS85" i="10"/>
  <c r="EE86" i="10"/>
  <c r="EA86" i="10"/>
  <c r="CM85" i="10"/>
  <c r="DW86" i="10"/>
  <c r="DG85" i="10"/>
  <c r="CW85" i="10"/>
  <c r="CU85" i="10"/>
  <c r="CJ84" i="10"/>
  <c r="CP84" i="10" s="1"/>
  <c r="DT86" i="10"/>
  <c r="EH86" i="10"/>
  <c r="EF86" i="10"/>
  <c r="C24" i="10"/>
  <c r="DQ86" i="10"/>
  <c r="EI86" i="10"/>
  <c r="DX86" i="10"/>
  <c r="DO86" i="10"/>
  <c r="EJ86" i="10"/>
  <c r="EB86" i="10"/>
  <c r="DA25" i="10"/>
  <c r="EC86" i="10"/>
  <c r="EL86" i="10"/>
  <c r="DN86" i="10"/>
  <c r="EK86" i="10"/>
  <c r="EM86" i="10"/>
  <c r="A86" i="10"/>
  <c r="DY86" i="10"/>
  <c r="DU86" i="10"/>
  <c r="DR86" i="10"/>
  <c r="DP86" i="10"/>
  <c r="EG86" i="10"/>
  <c r="DZ86" i="10"/>
  <c r="CO85" i="10"/>
  <c r="DC85" i="10"/>
  <c r="ED86" i="10"/>
  <c r="DV86" i="10"/>
  <c r="DS86" i="10"/>
  <c r="A140" i="10"/>
  <c r="CS25" i="10"/>
  <c r="DU25" i="10" s="1"/>
  <c r="CS26" i="10"/>
  <c r="CJ26" i="10"/>
  <c r="CW26" i="10" s="1"/>
  <c r="DB25" i="10"/>
  <c r="ED25" i="10" s="1"/>
  <c r="CV25" i="10"/>
  <c r="DD25" i="10"/>
  <c r="CZ25" i="10"/>
  <c r="DJ25" i="10"/>
  <c r="CR25" i="10"/>
  <c r="CT25" i="10"/>
  <c r="DV25" i="10" s="1"/>
  <c r="CN25" i="10"/>
  <c r="CX25" i="10"/>
  <c r="DZ25" i="10" s="1"/>
  <c r="DH25" i="10"/>
  <c r="CL25" i="10"/>
  <c r="CP25" i="10"/>
  <c r="DF25" i="10"/>
  <c r="EH25" i="10" s="1"/>
  <c r="CQ25" i="10"/>
  <c r="DG25" i="10"/>
  <c r="CU25" i="10"/>
  <c r="DK25" i="10"/>
  <c r="CO25" i="10"/>
  <c r="DC25" i="10"/>
  <c r="CY25" i="10"/>
  <c r="CM25" i="10"/>
  <c r="DO25" i="10" s="1"/>
  <c r="DE25" i="10"/>
  <c r="DI26" i="10"/>
  <c r="BV187" i="10"/>
  <c r="BL188" i="10"/>
  <c r="BM188" i="10"/>
  <c r="BW186" i="10"/>
  <c r="CS190" i="10"/>
  <c r="DA190" i="10"/>
  <c r="DI190" i="10"/>
  <c r="CN190" i="10"/>
  <c r="CZ190" i="10"/>
  <c r="DD190" i="10"/>
  <c r="CW190" i="10"/>
  <c r="DE190" i="10"/>
  <c r="CY190" i="10"/>
  <c r="DK190" i="10"/>
  <c r="CM190" i="10"/>
  <c r="CV190" i="10"/>
  <c r="DC190" i="10"/>
  <c r="CQ190" i="10"/>
  <c r="DH190" i="10"/>
  <c r="CR190" i="10"/>
  <c r="CU190" i="10"/>
  <c r="DG190" i="10"/>
  <c r="CG188" i="10"/>
  <c r="CO190" i="10"/>
  <c r="BP185" i="10"/>
  <c r="CP190" i="10"/>
  <c r="BJ187" i="10"/>
  <c r="BN187" i="10"/>
  <c r="BO187" i="10"/>
  <c r="BR187" i="10"/>
  <c r="CX190" i="10"/>
  <c r="CL190" i="10"/>
  <c r="BS187" i="10"/>
  <c r="CA186" i="10"/>
  <c r="CC188" i="10"/>
  <c r="BT186" i="10"/>
  <c r="CH187" i="10"/>
  <c r="CB186" i="10"/>
  <c r="BZ187" i="10"/>
  <c r="CF185" i="10"/>
  <c r="BU188" i="10"/>
  <c r="CD187" i="10"/>
  <c r="DF190" i="10"/>
  <c r="BK186" i="10"/>
  <c r="BX185" i="10"/>
  <c r="CE187" i="10"/>
  <c r="BQ188" i="10"/>
  <c r="BY188" i="10"/>
  <c r="BI188" i="10"/>
  <c r="CJ189" i="10"/>
  <c r="CL189" i="10" s="1"/>
  <c r="CX84" i="10"/>
  <c r="DD84" i="10"/>
  <c r="CV84" i="10"/>
  <c r="CR84" i="10"/>
  <c r="DH84" i="10"/>
  <c r="CT84" i="10"/>
  <c r="CZ84" i="10"/>
  <c r="CL84" i="10"/>
  <c r="BK82" i="10"/>
  <c r="CB83" i="10"/>
  <c r="BW82" i="10"/>
  <c r="DA84" i="10"/>
  <c r="BX83" i="10"/>
  <c r="BR83" i="10"/>
  <c r="CU84" i="10"/>
  <c r="BQ82" i="10"/>
  <c r="BS82" i="10"/>
  <c r="BZ83" i="10"/>
  <c r="BV83" i="10"/>
  <c r="CY84" i="10"/>
  <c r="BM82" i="10"/>
  <c r="CA82" i="10"/>
  <c r="DE85" i="10"/>
  <c r="DI85" i="10"/>
  <c r="CF83" i="10"/>
  <c r="BL83" i="10"/>
  <c r="CO84" i="10"/>
  <c r="BU82" i="10"/>
  <c r="DK84" i="10"/>
  <c r="CH83" i="10"/>
  <c r="BN83" i="10"/>
  <c r="BY82" i="10"/>
  <c r="BI82" i="10"/>
  <c r="CE82" i="10"/>
  <c r="BP83" i="10"/>
  <c r="CM84" i="10"/>
  <c r="BJ83" i="10"/>
  <c r="CD83" i="10"/>
  <c r="DG84" i="10"/>
  <c r="CC82" i="10"/>
  <c r="BO82" i="10"/>
  <c r="CV85" i="10"/>
  <c r="DF85" i="10"/>
  <c r="CP85" i="10"/>
  <c r="CR85" i="10"/>
  <c r="DD85" i="10"/>
  <c r="CL85" i="10"/>
  <c r="CT85" i="10"/>
  <c r="DH85" i="10"/>
  <c r="EJ85" i="10" s="1"/>
  <c r="CZ85" i="10"/>
  <c r="DJ85" i="10"/>
  <c r="CN85" i="10"/>
  <c r="DO85" i="10" s="1"/>
  <c r="CX85" i="10"/>
  <c r="DB85" i="10"/>
  <c r="BT83" i="10"/>
  <c r="CW84" i="10"/>
  <c r="DK85" i="10"/>
  <c r="CG82" i="10"/>
  <c r="CQ85" i="10"/>
  <c r="CO139" i="10"/>
  <c r="DE139" i="10"/>
  <c r="CX139" i="10"/>
  <c r="DJ139" i="10"/>
  <c r="DI139" i="10"/>
  <c r="CQ139" i="10"/>
  <c r="CP139" i="10"/>
  <c r="DA139" i="10"/>
  <c r="CT139" i="10"/>
  <c r="CW139" i="10"/>
  <c r="DK139" i="10"/>
  <c r="DF139" i="10"/>
  <c r="CY139" i="10"/>
  <c r="CS139" i="10"/>
  <c r="CM139" i="10"/>
  <c r="A139" i="10" s="1"/>
  <c r="CU139" i="10"/>
  <c r="DB139" i="10"/>
  <c r="DC139" i="10"/>
  <c r="CR139" i="10"/>
  <c r="CZ139" i="10"/>
  <c r="DD139" i="10"/>
  <c r="DH139" i="10"/>
  <c r="CN139" i="10"/>
  <c r="CV139" i="10"/>
  <c r="CJ138" i="10"/>
  <c r="DF138" i="10" s="1"/>
  <c r="DG139" i="10"/>
  <c r="Z404" i="7"/>
  <c r="Z369" i="7"/>
  <c r="E4383" i="12" l="1"/>
  <c r="E3183" i="12"/>
  <c r="E4054" i="12"/>
  <c r="E2854" i="12"/>
  <c r="E4336" i="12"/>
  <c r="E3136" i="12"/>
  <c r="E3866" i="12"/>
  <c r="E2666" i="12"/>
  <c r="E4759" i="12"/>
  <c r="E3559" i="12"/>
  <c r="E3465" i="12"/>
  <c r="E4665" i="12"/>
  <c r="E3371" i="12"/>
  <c r="E4571" i="12"/>
  <c r="E4477" i="12"/>
  <c r="E3277" i="12"/>
  <c r="E4148" i="12"/>
  <c r="E2948" i="12"/>
  <c r="E4524" i="12"/>
  <c r="E3324" i="12"/>
  <c r="E4289" i="12"/>
  <c r="E3089" i="12"/>
  <c r="E4242" i="12"/>
  <c r="E3042" i="12"/>
  <c r="E4007" i="12"/>
  <c r="E2807" i="12"/>
  <c r="E2901" i="12"/>
  <c r="E4101" i="12"/>
  <c r="E4430" i="12"/>
  <c r="E3230" i="12"/>
  <c r="E4712" i="12"/>
  <c r="E3512" i="12"/>
  <c r="E2619" i="12"/>
  <c r="E3819" i="12"/>
  <c r="E2572" i="12"/>
  <c r="E2525" i="12"/>
  <c r="E3772" i="12"/>
  <c r="E3960" i="12"/>
  <c r="E2760" i="12"/>
  <c r="E4618" i="12"/>
  <c r="E3418" i="12"/>
  <c r="E4195" i="12"/>
  <c r="E2995" i="12"/>
  <c r="E3913" i="12"/>
  <c r="E2713" i="12"/>
  <c r="E4901" i="12"/>
  <c r="E3701" i="12"/>
  <c r="E4900" i="12"/>
  <c r="E3700" i="12"/>
  <c r="E4854" i="12"/>
  <c r="E3654" i="12"/>
  <c r="E1204" i="12"/>
  <c r="E2404" i="12"/>
  <c r="E1370" i="12"/>
  <c r="E170" i="12"/>
  <c r="E1746" i="12"/>
  <c r="E546" i="12"/>
  <c r="E1511" i="12"/>
  <c r="E311" i="12"/>
  <c r="E1323" i="12"/>
  <c r="E123" i="12"/>
  <c r="E1840" i="12"/>
  <c r="E640" i="12"/>
  <c r="E29" i="12"/>
  <c r="E1276" i="12"/>
  <c r="E76" i="12"/>
  <c r="E1464" i="12"/>
  <c r="E264" i="12"/>
  <c r="E828" i="12"/>
  <c r="E2028" i="12"/>
  <c r="E2216" i="12"/>
  <c r="E1016" i="12"/>
  <c r="E2122" i="12"/>
  <c r="E922" i="12"/>
  <c r="E1699" i="12"/>
  <c r="E499" i="12"/>
  <c r="E1887" i="12"/>
  <c r="E687" i="12"/>
  <c r="E1417" i="12"/>
  <c r="E217" i="12"/>
  <c r="E1981" i="12"/>
  <c r="E781" i="12"/>
  <c r="E1934" i="12"/>
  <c r="E734" i="12"/>
  <c r="E2310" i="12"/>
  <c r="E1110" i="12"/>
  <c r="E2263" i="12"/>
  <c r="E1063" i="12"/>
  <c r="E452" i="12"/>
  <c r="E1652" i="12"/>
  <c r="E2075" i="12"/>
  <c r="E875" i="12"/>
  <c r="E2169" i="12"/>
  <c r="E969" i="12"/>
  <c r="E2405" i="12"/>
  <c r="E1205" i="12"/>
  <c r="E1605" i="12"/>
  <c r="E405" i="12"/>
  <c r="E1793" i="12"/>
  <c r="E593" i="12"/>
  <c r="E1558" i="12"/>
  <c r="E358" i="12"/>
  <c r="ED85" i="10"/>
  <c r="EF85" i="10"/>
  <c r="CQ84" i="10"/>
  <c r="DI84" i="10"/>
  <c r="EK84" i="10" s="1"/>
  <c r="DC84" i="10"/>
  <c r="DE84" i="10"/>
  <c r="EG84" i="10" s="1"/>
  <c r="DF84" i="10"/>
  <c r="EB85" i="10"/>
  <c r="DX85" i="10"/>
  <c r="CS84" i="10"/>
  <c r="DU84" i="10" s="1"/>
  <c r="CN84" i="10"/>
  <c r="DN84" i="10" s="1"/>
  <c r="DJ84" i="10"/>
  <c r="EL84" i="10" s="1"/>
  <c r="DY84" i="10"/>
  <c r="DB84" i="10"/>
  <c r="EC84" i="10" s="1"/>
  <c r="DY85" i="10"/>
  <c r="DS85" i="10"/>
  <c r="EA84" i="10"/>
  <c r="DU85" i="10"/>
  <c r="EH85" i="10"/>
  <c r="DW84" i="10"/>
  <c r="EM84" i="10"/>
  <c r="DR84" i="10"/>
  <c r="EG25" i="10"/>
  <c r="DS25" i="10"/>
  <c r="DT25" i="10"/>
  <c r="DP84" i="10"/>
  <c r="EI85" i="10"/>
  <c r="DY25" i="10"/>
  <c r="DQ84" i="10"/>
  <c r="EB84" i="10"/>
  <c r="EA25" i="10"/>
  <c r="DR25" i="10"/>
  <c r="EB25" i="10"/>
  <c r="C86" i="10"/>
  <c r="DV85" i="10"/>
  <c r="DV84" i="10"/>
  <c r="DZ84" i="10"/>
  <c r="EE25" i="10"/>
  <c r="EM25" i="10"/>
  <c r="EL25" i="10"/>
  <c r="DN25" i="10"/>
  <c r="EK25" i="10"/>
  <c r="A25" i="10"/>
  <c r="EF25" i="10"/>
  <c r="EM85" i="10"/>
  <c r="EL85" i="10"/>
  <c r="DN85" i="10"/>
  <c r="EK85" i="10"/>
  <c r="A85" i="10"/>
  <c r="ED84" i="10"/>
  <c r="DQ25" i="10"/>
  <c r="EJ25" i="10"/>
  <c r="DX25" i="10"/>
  <c r="DS84" i="10"/>
  <c r="EA85" i="10"/>
  <c r="EC85" i="10"/>
  <c r="DZ85" i="10"/>
  <c r="DT85" i="10"/>
  <c r="DT84" i="10"/>
  <c r="DW25" i="10"/>
  <c r="DP25" i="10"/>
  <c r="DA26" i="10"/>
  <c r="EE85" i="10"/>
  <c r="DP85" i="10"/>
  <c r="DR85" i="10"/>
  <c r="DO84" i="10"/>
  <c r="EG85" i="10"/>
  <c r="DX84" i="10"/>
  <c r="EI25" i="10"/>
  <c r="DQ85" i="10"/>
  <c r="EC25" i="10"/>
  <c r="DW85" i="10"/>
  <c r="CJ27" i="10"/>
  <c r="CS27" i="10" s="1"/>
  <c r="DB26" i="10"/>
  <c r="DD26" i="10"/>
  <c r="EF26" i="10" s="1"/>
  <c r="CV26" i="10"/>
  <c r="CZ26" i="10"/>
  <c r="CT26" i="10"/>
  <c r="DV26" i="10" s="1"/>
  <c r="CR26" i="10"/>
  <c r="DT26" i="10" s="1"/>
  <c r="DJ26" i="10"/>
  <c r="CN26" i="10"/>
  <c r="CX26" i="10"/>
  <c r="DH26" i="10"/>
  <c r="EJ26" i="10" s="1"/>
  <c r="CL26" i="10"/>
  <c r="DF26" i="10"/>
  <c r="CP26" i="10"/>
  <c r="CQ26" i="10"/>
  <c r="DS26" i="10" s="1"/>
  <c r="DG26" i="10"/>
  <c r="DK26" i="10"/>
  <c r="CU26" i="10"/>
  <c r="DC26" i="10"/>
  <c r="EE26" i="10" s="1"/>
  <c r="CO26" i="10"/>
  <c r="CM26" i="10"/>
  <c r="DO26" i="10" s="1"/>
  <c r="DE26" i="10"/>
  <c r="CY26" i="10"/>
  <c r="EA26" i="10" s="1"/>
  <c r="CS189" i="10"/>
  <c r="DA189" i="10"/>
  <c r="DI189" i="10"/>
  <c r="DD189" i="10"/>
  <c r="CW189" i="10"/>
  <c r="CN189" i="10"/>
  <c r="DE189" i="10"/>
  <c r="CZ189" i="10"/>
  <c r="DG189" i="10"/>
  <c r="DK189" i="10"/>
  <c r="CV189" i="10"/>
  <c r="CU189" i="10"/>
  <c r="CR189" i="10"/>
  <c r="CQ189" i="10"/>
  <c r="DC189" i="10"/>
  <c r="CY189" i="10"/>
  <c r="DH189" i="10"/>
  <c r="CM189" i="10"/>
  <c r="DB189" i="10"/>
  <c r="BK185" i="10"/>
  <c r="BU187" i="10"/>
  <c r="BZ186" i="10"/>
  <c r="CC187" i="10"/>
  <c r="BS186" i="10"/>
  <c r="BR186" i="10"/>
  <c r="BN186" i="10"/>
  <c r="CG187" i="10"/>
  <c r="BL187" i="10"/>
  <c r="CJ188" i="10"/>
  <c r="DJ188" i="10" s="1"/>
  <c r="BI187" i="10"/>
  <c r="CT189" i="10"/>
  <c r="BX184" i="10"/>
  <c r="CX189" i="10"/>
  <c r="CH186" i="10"/>
  <c r="DF189" i="10"/>
  <c r="BP184" i="10"/>
  <c r="DJ189" i="10"/>
  <c r="BW185" i="10"/>
  <c r="CO189" i="10"/>
  <c r="BQ187" i="10"/>
  <c r="CD186" i="10"/>
  <c r="CF184" i="10"/>
  <c r="BT185" i="10"/>
  <c r="CA185" i="10"/>
  <c r="BO186" i="10"/>
  <c r="BJ186" i="10"/>
  <c r="BM187" i="10"/>
  <c r="DB188" i="10"/>
  <c r="BY187" i="10"/>
  <c r="CE186" i="10"/>
  <c r="CB185" i="10"/>
  <c r="CP189" i="10"/>
  <c r="BV186" i="10"/>
  <c r="BO81" i="10"/>
  <c r="BP82" i="10"/>
  <c r="BY81" i="10"/>
  <c r="BL82" i="10"/>
  <c r="BQ81" i="10"/>
  <c r="CB82" i="10"/>
  <c r="CD82" i="10"/>
  <c r="BI81" i="10"/>
  <c r="BU81" i="10"/>
  <c r="CF82" i="10"/>
  <c r="BT82" i="10"/>
  <c r="CC81" i="10"/>
  <c r="BJ82" i="10"/>
  <c r="CE81" i="10"/>
  <c r="CJ83" i="10"/>
  <c r="CS83" i="10" s="1"/>
  <c r="BN82" i="10"/>
  <c r="CA81" i="10"/>
  <c r="BV82" i="10"/>
  <c r="BS81" i="10"/>
  <c r="BR82" i="10"/>
  <c r="BW81" i="10"/>
  <c r="BK81" i="10"/>
  <c r="CG81" i="10"/>
  <c r="CH82" i="10"/>
  <c r="BM81" i="10"/>
  <c r="BZ82" i="10"/>
  <c r="BX82" i="10"/>
  <c r="CW138" i="10"/>
  <c r="CL138" i="10"/>
  <c r="CT138" i="10"/>
  <c r="DK138" i="10"/>
  <c r="CY138" i="10"/>
  <c r="CQ138" i="10"/>
  <c r="CS138" i="10"/>
  <c r="CP138" i="10"/>
  <c r="CJ137" i="10"/>
  <c r="DE137" i="10" s="1"/>
  <c r="DG138" i="10"/>
  <c r="CU138" i="10"/>
  <c r="DJ138" i="10"/>
  <c r="DC138" i="10"/>
  <c r="CM138" i="10"/>
  <c r="CV138" i="10"/>
  <c r="DD138" i="10"/>
  <c r="CR138" i="10"/>
  <c r="CN138" i="10"/>
  <c r="DH138" i="10"/>
  <c r="CZ138" i="10"/>
  <c r="DB138" i="10"/>
  <c r="DE138" i="10"/>
  <c r="CO138" i="10"/>
  <c r="DA138" i="10"/>
  <c r="CX138" i="10"/>
  <c r="DI138" i="10"/>
  <c r="AA404" i="7"/>
  <c r="AA369" i="7"/>
  <c r="E4949" i="12" l="1"/>
  <c r="E2452" i="12"/>
  <c r="E4948" i="12"/>
  <c r="E2453" i="12"/>
  <c r="E4760" i="12"/>
  <c r="E3560" i="12"/>
  <c r="E3090" i="12"/>
  <c r="E4290" i="12"/>
  <c r="E4525" i="12"/>
  <c r="E3325" i="12"/>
  <c r="E2714" i="12"/>
  <c r="E3914" i="12"/>
  <c r="E4008" i="12"/>
  <c r="E2808" i="12"/>
  <c r="E3278" i="12"/>
  <c r="E4478" i="12"/>
  <c r="E4337" i="12"/>
  <c r="E3137" i="12"/>
  <c r="E4384" i="12"/>
  <c r="E3184" i="12"/>
  <c r="E3961" i="12"/>
  <c r="E2761" i="12"/>
  <c r="E4619" i="12"/>
  <c r="E3419" i="12"/>
  <c r="E2573" i="12"/>
  <c r="E3773" i="12"/>
  <c r="E2526" i="12"/>
  <c r="E3372" i="12"/>
  <c r="E4572" i="12"/>
  <c r="E4102" i="12"/>
  <c r="E2902" i="12"/>
  <c r="E3043" i="12"/>
  <c r="E4243" i="12"/>
  <c r="E3820" i="12"/>
  <c r="E2620" i="12"/>
  <c r="E4149" i="12"/>
  <c r="E2949" i="12"/>
  <c r="E4713" i="12"/>
  <c r="E3513" i="12"/>
  <c r="E4055" i="12"/>
  <c r="E2855" i="12"/>
  <c r="E4196" i="12"/>
  <c r="E2996" i="12"/>
  <c r="E3607" i="12"/>
  <c r="E4807" i="12"/>
  <c r="E4431" i="12"/>
  <c r="E3231" i="12"/>
  <c r="E4666" i="12"/>
  <c r="E3466" i="12"/>
  <c r="E2667" i="12"/>
  <c r="E3867" i="12"/>
  <c r="E4902" i="12"/>
  <c r="E3702" i="12"/>
  <c r="E1559" i="12"/>
  <c r="E359" i="12"/>
  <c r="E1653" i="12"/>
  <c r="E453" i="12"/>
  <c r="E2029" i="12"/>
  <c r="E829" i="12"/>
  <c r="E2170" i="12"/>
  <c r="E970" i="12"/>
  <c r="E124" i="12"/>
  <c r="E1324" i="12"/>
  <c r="E500" i="12"/>
  <c r="E1700" i="12"/>
  <c r="E1794" i="12"/>
  <c r="E594" i="12"/>
  <c r="E2311" i="12"/>
  <c r="E1111" i="12"/>
  <c r="E1465" i="12"/>
  <c r="E265" i="12"/>
  <c r="E2264" i="12"/>
  <c r="E1064" i="12"/>
  <c r="E30" i="12"/>
  <c r="E1277" i="12"/>
  <c r="E77" i="12"/>
  <c r="E1888" i="12"/>
  <c r="E688" i="12"/>
  <c r="E1418" i="12"/>
  <c r="E218" i="12"/>
  <c r="E1606" i="12"/>
  <c r="E406" i="12"/>
  <c r="E2217" i="12"/>
  <c r="E1017" i="12"/>
  <c r="E2358" i="12"/>
  <c r="E1158" i="12"/>
  <c r="E1935" i="12"/>
  <c r="E735" i="12"/>
  <c r="E876" i="12"/>
  <c r="E2076" i="12"/>
  <c r="E1371" i="12"/>
  <c r="E171" i="12"/>
  <c r="E1841" i="12"/>
  <c r="E641" i="12"/>
  <c r="E2123" i="12"/>
  <c r="E923" i="12"/>
  <c r="E1982" i="12"/>
  <c r="E782" i="12"/>
  <c r="E1747" i="12"/>
  <c r="E547" i="12"/>
  <c r="E1512" i="12"/>
  <c r="E312" i="12"/>
  <c r="EI84" i="10"/>
  <c r="EE84" i="10"/>
  <c r="A84" i="10"/>
  <c r="EH84" i="10"/>
  <c r="EJ84" i="10"/>
  <c r="EF84" i="10"/>
  <c r="C85" i="10"/>
  <c r="EI26" i="10"/>
  <c r="EG26" i="10"/>
  <c r="DR26" i="10"/>
  <c r="EB26" i="10"/>
  <c r="DY26" i="10"/>
  <c r="EC26" i="10"/>
  <c r="C25" i="10"/>
  <c r="C84" i="10"/>
  <c r="EH26" i="10"/>
  <c r="DQ26" i="10"/>
  <c r="EL26" i="10"/>
  <c r="DN26" i="10"/>
  <c r="EK26" i="10"/>
  <c r="EM26" i="10"/>
  <c r="A26" i="10"/>
  <c r="DX26" i="10"/>
  <c r="DU26" i="10"/>
  <c r="DW26" i="10"/>
  <c r="DZ26" i="10"/>
  <c r="ED26" i="10"/>
  <c r="DP26" i="10"/>
  <c r="A138" i="10"/>
  <c r="CQ137" i="10"/>
  <c r="CT188" i="10"/>
  <c r="CT137" i="10"/>
  <c r="CS137" i="10"/>
  <c r="DA27" i="10"/>
  <c r="CW27" i="10"/>
  <c r="DY27" i="10" s="1"/>
  <c r="DI27" i="10"/>
  <c r="CJ28" i="10"/>
  <c r="CW28" i="10" s="1"/>
  <c r="DB27" i="10"/>
  <c r="CV27" i="10"/>
  <c r="DX27" i="10" s="1"/>
  <c r="DD27" i="10"/>
  <c r="CZ27" i="10"/>
  <c r="CR27" i="10"/>
  <c r="DT27" i="10" s="1"/>
  <c r="DJ27" i="10"/>
  <c r="CT27" i="10"/>
  <c r="CN27" i="10"/>
  <c r="CX27" i="10"/>
  <c r="DH27" i="10"/>
  <c r="EJ27" i="10" s="1"/>
  <c r="CL27" i="10"/>
  <c r="CP27" i="10"/>
  <c r="DF27" i="10"/>
  <c r="CQ27" i="10"/>
  <c r="DS27" i="10" s="1"/>
  <c r="DG27" i="10"/>
  <c r="CU27" i="10"/>
  <c r="DK27" i="10"/>
  <c r="DE27" i="10"/>
  <c r="EG27" i="10" s="1"/>
  <c r="CO27" i="10"/>
  <c r="CY27" i="10"/>
  <c r="EA27" i="10" s="1"/>
  <c r="DC27" i="10"/>
  <c r="CM27" i="10"/>
  <c r="DO27" i="10" s="1"/>
  <c r="BM186" i="10"/>
  <c r="BW184" i="10"/>
  <c r="BI186" i="10"/>
  <c r="CJ187" i="10"/>
  <c r="CO188" i="10"/>
  <c r="CB184" i="10"/>
  <c r="DB187" i="10"/>
  <c r="BY186" i="10"/>
  <c r="BJ185" i="10"/>
  <c r="CA184" i="10"/>
  <c r="CF183" i="10"/>
  <c r="CT187" i="10"/>
  <c r="BQ186" i="10"/>
  <c r="BX183" i="10"/>
  <c r="CL188" i="10"/>
  <c r="BR185" i="10"/>
  <c r="DF187" i="10"/>
  <c r="CC186" i="10"/>
  <c r="CX187" i="10"/>
  <c r="BU186" i="10"/>
  <c r="CH185" i="10"/>
  <c r="CS188" i="10"/>
  <c r="DA188" i="10"/>
  <c r="DI188" i="10"/>
  <c r="CZ188" i="10"/>
  <c r="DE188" i="10"/>
  <c r="CW188" i="10"/>
  <c r="DD188" i="10"/>
  <c r="CN188" i="10"/>
  <c r="CM188" i="10"/>
  <c r="CR188" i="10"/>
  <c r="DG188" i="10"/>
  <c r="CY188" i="10"/>
  <c r="CQ188" i="10"/>
  <c r="CU188" i="10"/>
  <c r="CV188" i="10"/>
  <c r="DC188" i="10"/>
  <c r="DK188" i="10"/>
  <c r="DH188" i="10"/>
  <c r="DJ187" i="10"/>
  <c r="CG186" i="10"/>
  <c r="DF188" i="10"/>
  <c r="CX188" i="10"/>
  <c r="BV185" i="10"/>
  <c r="CE185" i="10"/>
  <c r="CP188" i="10"/>
  <c r="BO185" i="10"/>
  <c r="BT184" i="10"/>
  <c r="CD185" i="10"/>
  <c r="BP183" i="10"/>
  <c r="BL186" i="10"/>
  <c r="CO187" i="10"/>
  <c r="BN185" i="10"/>
  <c r="BS185" i="10"/>
  <c r="BZ185" i="10"/>
  <c r="BK184" i="10"/>
  <c r="BM80" i="10"/>
  <c r="BZ81" i="10"/>
  <c r="CH81" i="10"/>
  <c r="BK80" i="10"/>
  <c r="BR81" i="10"/>
  <c r="CY83" i="10"/>
  <c r="BN81" i="10"/>
  <c r="DI83" i="10"/>
  <c r="CB81" i="10"/>
  <c r="BL81" i="10"/>
  <c r="BP81" i="10"/>
  <c r="DC83" i="10"/>
  <c r="DK83" i="10"/>
  <c r="CU83" i="10"/>
  <c r="BV81" i="10"/>
  <c r="CQ83" i="10"/>
  <c r="BJ81" i="10"/>
  <c r="BT81" i="10"/>
  <c r="BU80" i="10"/>
  <c r="CJ82" i="10"/>
  <c r="DC82" i="10" s="1"/>
  <c r="DE83" i="10"/>
  <c r="EG83" i="10" s="1"/>
  <c r="CO83" i="10"/>
  <c r="BX81" i="10"/>
  <c r="CG80" i="10"/>
  <c r="BW80" i="10"/>
  <c r="BS80" i="10"/>
  <c r="CA80" i="10"/>
  <c r="CT83" i="10"/>
  <c r="DB83" i="10"/>
  <c r="ED83" i="10" s="1"/>
  <c r="DH83" i="10"/>
  <c r="DF83" i="10"/>
  <c r="CX83" i="10"/>
  <c r="DJ83" i="10"/>
  <c r="CN83" i="10"/>
  <c r="CZ83" i="10"/>
  <c r="CV83" i="10"/>
  <c r="DX83" i="10" s="1"/>
  <c r="DD83" i="10"/>
  <c r="EF83" i="10" s="1"/>
  <c r="CR83" i="10"/>
  <c r="CP83" i="10"/>
  <c r="CL83" i="10"/>
  <c r="CM83" i="10"/>
  <c r="CW83" i="10"/>
  <c r="CD81" i="10"/>
  <c r="BQ80" i="10"/>
  <c r="BY80" i="10"/>
  <c r="BO80" i="10"/>
  <c r="DA83" i="10"/>
  <c r="CE80" i="10"/>
  <c r="CC80" i="10"/>
  <c r="CF81" i="10"/>
  <c r="BI80" i="10"/>
  <c r="DG83" i="10"/>
  <c r="DB137" i="10"/>
  <c r="DC137" i="10"/>
  <c r="DA137" i="10"/>
  <c r="CP137" i="10"/>
  <c r="CU137" i="10"/>
  <c r="CW137" i="10"/>
  <c r="CM137" i="10"/>
  <c r="CO137" i="10"/>
  <c r="CY137" i="10"/>
  <c r="CJ136" i="10"/>
  <c r="CY136" i="10" s="1"/>
  <c r="DG137" i="10"/>
  <c r="DI137" i="10"/>
  <c r="DD137" i="10"/>
  <c r="DH137" i="10"/>
  <c r="CV137" i="10"/>
  <c r="CN137" i="10"/>
  <c r="CR137" i="10"/>
  <c r="CZ137" i="10"/>
  <c r="DK137" i="10"/>
  <c r="CL137" i="10"/>
  <c r="DF137" i="10"/>
  <c r="DJ137" i="10"/>
  <c r="CX137" i="10"/>
  <c r="AB404" i="7"/>
  <c r="AB369" i="7"/>
  <c r="E4950" i="12" l="1"/>
  <c r="E3608" i="12"/>
  <c r="E4808" i="12"/>
  <c r="E4855" i="12"/>
  <c r="E3655" i="12"/>
  <c r="E4620" i="12"/>
  <c r="E3420" i="12"/>
  <c r="E4432" i="12"/>
  <c r="E3232" i="12"/>
  <c r="E3044" i="12"/>
  <c r="E4244" i="12"/>
  <c r="E3868" i="12"/>
  <c r="E2668" i="12"/>
  <c r="E3774" i="12"/>
  <c r="E2527" i="12"/>
  <c r="E2574" i="12"/>
  <c r="E2762" i="12"/>
  <c r="E3962" i="12"/>
  <c r="E4009" i="12"/>
  <c r="E2809" i="12"/>
  <c r="E3915" i="12"/>
  <c r="E2715" i="12"/>
  <c r="E4385" i="12"/>
  <c r="E3185" i="12"/>
  <c r="E4573" i="12"/>
  <c r="E3373" i="12"/>
  <c r="E4714" i="12"/>
  <c r="E3514" i="12"/>
  <c r="E4103" i="12"/>
  <c r="E2903" i="12"/>
  <c r="E3821" i="12"/>
  <c r="E2621" i="12"/>
  <c r="E4667" i="12"/>
  <c r="E3467" i="12"/>
  <c r="E4056" i="12"/>
  <c r="E2856" i="12"/>
  <c r="E4291" i="12"/>
  <c r="E3091" i="12"/>
  <c r="E3279" i="12"/>
  <c r="E4479" i="12"/>
  <c r="E4761" i="12"/>
  <c r="E3561" i="12"/>
  <c r="E4150" i="12"/>
  <c r="E2950" i="12"/>
  <c r="E3326" i="12"/>
  <c r="E4526" i="12"/>
  <c r="E4338" i="12"/>
  <c r="E3138" i="12"/>
  <c r="E2997" i="12"/>
  <c r="E4197" i="12"/>
  <c r="E2406" i="12"/>
  <c r="E1206" i="12"/>
  <c r="E2359" i="12"/>
  <c r="E1159" i="12"/>
  <c r="E2218" i="12"/>
  <c r="E1018" i="12"/>
  <c r="E1795" i="12"/>
  <c r="E595" i="12"/>
  <c r="E1419" i="12"/>
  <c r="E219" i="12"/>
  <c r="E2265" i="12"/>
  <c r="E1065" i="12"/>
  <c r="E1325" i="12"/>
  <c r="E125" i="12"/>
  <c r="E1842" i="12"/>
  <c r="E642" i="12"/>
  <c r="E2077" i="12"/>
  <c r="E877" i="12"/>
  <c r="E2030" i="12"/>
  <c r="E830" i="12"/>
  <c r="E1654" i="12"/>
  <c r="E454" i="12"/>
  <c r="E31" i="12"/>
  <c r="E1278" i="12"/>
  <c r="E78" i="12"/>
  <c r="E2312" i="12"/>
  <c r="E1112" i="12"/>
  <c r="E1701" i="12"/>
  <c r="E501" i="12"/>
  <c r="E924" i="12"/>
  <c r="E2124" i="12"/>
  <c r="E2171" i="12"/>
  <c r="E971" i="12"/>
  <c r="E1983" i="12"/>
  <c r="E783" i="12"/>
  <c r="E1466" i="12"/>
  <c r="E266" i="12"/>
  <c r="E548" i="12"/>
  <c r="E1748" i="12"/>
  <c r="E1513" i="12"/>
  <c r="E313" i="12"/>
  <c r="E1607" i="12"/>
  <c r="E407" i="12"/>
  <c r="E1560" i="12"/>
  <c r="E360" i="12"/>
  <c r="E1889" i="12"/>
  <c r="E689" i="12"/>
  <c r="E1936" i="12"/>
  <c r="E736" i="12"/>
  <c r="E172" i="12"/>
  <c r="E1372" i="12"/>
  <c r="CJ81" i="10"/>
  <c r="CP81" i="10" s="1"/>
  <c r="DG82" i="10"/>
  <c r="DQ83" i="10"/>
  <c r="CY82" i="10"/>
  <c r="DI82" i="10"/>
  <c r="DT83" i="10"/>
  <c r="EJ83" i="10"/>
  <c r="DA82" i="10"/>
  <c r="EI27" i="10"/>
  <c r="DV27" i="10"/>
  <c r="DU27" i="10"/>
  <c r="DV83" i="10"/>
  <c r="DW83" i="10"/>
  <c r="CQ82" i="10"/>
  <c r="EE27" i="10"/>
  <c r="EH27" i="10"/>
  <c r="EC27" i="10"/>
  <c r="EB83" i="10"/>
  <c r="EA83" i="10"/>
  <c r="DR27" i="10"/>
  <c r="EB27" i="10"/>
  <c r="C26" i="10"/>
  <c r="DY83" i="10"/>
  <c r="DP83" i="10"/>
  <c r="EE83" i="10"/>
  <c r="DQ27" i="10"/>
  <c r="EM27" i="10"/>
  <c r="EL27" i="10"/>
  <c r="DN27" i="10"/>
  <c r="EK27" i="10"/>
  <c r="A27" i="10"/>
  <c r="EF27" i="10"/>
  <c r="DO83" i="10"/>
  <c r="DU83" i="10"/>
  <c r="EC83" i="10"/>
  <c r="EM83" i="10"/>
  <c r="EL83" i="10"/>
  <c r="DN83" i="10"/>
  <c r="EK83" i="10"/>
  <c r="A83" i="10"/>
  <c r="DZ83" i="10"/>
  <c r="DZ27" i="10"/>
  <c r="ED27" i="10"/>
  <c r="EI83" i="10"/>
  <c r="DR83" i="10"/>
  <c r="EH83" i="10"/>
  <c r="DS83" i="10"/>
  <c r="DW27" i="10"/>
  <c r="DP27" i="10"/>
  <c r="A137" i="10"/>
  <c r="DB28" i="10"/>
  <c r="DD28" i="10"/>
  <c r="CV28" i="10"/>
  <c r="CZ28" i="10"/>
  <c r="EB28" i="10" s="1"/>
  <c r="CT28" i="10"/>
  <c r="DJ28" i="10"/>
  <c r="CR28" i="10"/>
  <c r="CN28" i="10"/>
  <c r="CX28" i="10"/>
  <c r="DH28" i="10"/>
  <c r="CL28" i="10"/>
  <c r="CP28" i="10"/>
  <c r="DF28" i="10"/>
  <c r="CQ28" i="10"/>
  <c r="DG28" i="10"/>
  <c r="CU28" i="10"/>
  <c r="DW28" i="10" s="1"/>
  <c r="DK28" i="10"/>
  <c r="DE28" i="10"/>
  <c r="EG28" i="10" s="1"/>
  <c r="CY28" i="10"/>
  <c r="CO28" i="10"/>
  <c r="DQ28" i="10" s="1"/>
  <c r="DC28" i="10"/>
  <c r="CM28" i="10"/>
  <c r="CJ29" i="10"/>
  <c r="CW29" i="10" s="1"/>
  <c r="DA28" i="10"/>
  <c r="EC28" i="10" s="1"/>
  <c r="DI28" i="10"/>
  <c r="CJ30" i="10"/>
  <c r="CS28" i="10"/>
  <c r="DU28" i="10" s="1"/>
  <c r="BP182" i="10"/>
  <c r="BK183" i="10"/>
  <c r="BS184" i="10"/>
  <c r="CD184" i="10"/>
  <c r="BO184" i="10"/>
  <c r="BQ185" i="10"/>
  <c r="CA183" i="10"/>
  <c r="BY185" i="10"/>
  <c r="BW183" i="10"/>
  <c r="BL185" i="10"/>
  <c r="BV184" i="10"/>
  <c r="CG185" i="10"/>
  <c r="CH184" i="10"/>
  <c r="CC185" i="10"/>
  <c r="DI187" i="10"/>
  <c r="DA187" i="10"/>
  <c r="CS187" i="10"/>
  <c r="DD187" i="10"/>
  <c r="CW187" i="10"/>
  <c r="CN187" i="10"/>
  <c r="DE187" i="10"/>
  <c r="CZ187" i="10"/>
  <c r="DK187" i="10"/>
  <c r="CU187" i="10"/>
  <c r="CM187" i="10"/>
  <c r="CY187" i="10"/>
  <c r="DC187" i="10"/>
  <c r="CV187" i="10"/>
  <c r="CQ187" i="10"/>
  <c r="DG187" i="10"/>
  <c r="CR187" i="10"/>
  <c r="DH187" i="10"/>
  <c r="BZ184" i="10"/>
  <c r="BN184" i="10"/>
  <c r="BT183" i="10"/>
  <c r="BX182" i="10"/>
  <c r="CF182" i="10"/>
  <c r="BJ184" i="10"/>
  <c r="CB183" i="10"/>
  <c r="BI185" i="10"/>
  <c r="CJ186" i="10"/>
  <c r="DJ186" i="10" s="1"/>
  <c r="CP186" i="10"/>
  <c r="BM185" i="10"/>
  <c r="CE184" i="10"/>
  <c r="CX186" i="10"/>
  <c r="BU185" i="10"/>
  <c r="BR184" i="10"/>
  <c r="CL187" i="10"/>
  <c r="CP187" i="10"/>
  <c r="CL81" i="10"/>
  <c r="BO79" i="10"/>
  <c r="BQ79" i="10"/>
  <c r="CZ81" i="10"/>
  <c r="BU79" i="10"/>
  <c r="CM81" i="10"/>
  <c r="BJ80" i="10"/>
  <c r="BP80" i="10"/>
  <c r="DE81" i="10"/>
  <c r="CB80" i="10"/>
  <c r="BK79" i="10"/>
  <c r="DC81" i="10"/>
  <c r="BZ80" i="10"/>
  <c r="DI81" i="10"/>
  <c r="CF80" i="10"/>
  <c r="CE79" i="10"/>
  <c r="CR81" i="10"/>
  <c r="BS79" i="10"/>
  <c r="CG79" i="10"/>
  <c r="CX81" i="10"/>
  <c r="CM82" i="10"/>
  <c r="CS82" i="10"/>
  <c r="DE82" i="10"/>
  <c r="CN81" i="10"/>
  <c r="DH81" i="10"/>
  <c r="BY79" i="10"/>
  <c r="DG81" i="10"/>
  <c r="CD80" i="10"/>
  <c r="CV81" i="10"/>
  <c r="DJ81" i="10"/>
  <c r="CW81" i="10"/>
  <c r="BT80" i="10"/>
  <c r="CO81" i="10"/>
  <c r="BL80" i="10"/>
  <c r="CU81" i="10"/>
  <c r="BR80" i="10"/>
  <c r="DK81" i="10"/>
  <c r="CH80" i="10"/>
  <c r="BM79" i="10"/>
  <c r="BI79" i="10"/>
  <c r="CC79" i="10"/>
  <c r="DB81" i="10"/>
  <c r="CA79" i="10"/>
  <c r="BW79" i="10"/>
  <c r="DA81" i="10"/>
  <c r="BX80" i="10"/>
  <c r="CR82" i="10"/>
  <c r="DB82" i="10"/>
  <c r="CT82" i="10"/>
  <c r="DD82" i="10"/>
  <c r="CV82" i="10"/>
  <c r="CZ82" i="10"/>
  <c r="DJ82" i="10"/>
  <c r="CP82" i="10"/>
  <c r="CX82" i="10"/>
  <c r="CN82" i="10"/>
  <c r="CL82" i="10"/>
  <c r="DF82" i="10"/>
  <c r="DH82" i="10"/>
  <c r="CW82" i="10"/>
  <c r="CY81" i="10"/>
  <c r="BV80" i="10"/>
  <c r="CO82" i="10"/>
  <c r="CQ81" i="10"/>
  <c r="BN80" i="10"/>
  <c r="CU82" i="10"/>
  <c r="DK82" i="10"/>
  <c r="CX136" i="10"/>
  <c r="CW136" i="10"/>
  <c r="CU136" i="10"/>
  <c r="DJ136" i="10"/>
  <c r="DA136" i="10"/>
  <c r="CP136" i="10"/>
  <c r="DK136" i="10"/>
  <c r="DF136" i="10"/>
  <c r="DB136" i="10"/>
  <c r="CT136" i="10"/>
  <c r="DI136" i="10"/>
  <c r="CJ135" i="10"/>
  <c r="DC135" i="10" s="1"/>
  <c r="CZ136" i="10"/>
  <c r="DH136" i="10"/>
  <c r="DD136" i="10"/>
  <c r="CN136" i="10"/>
  <c r="CR136" i="10"/>
  <c r="CV136" i="10"/>
  <c r="CO136" i="10"/>
  <c r="CS136" i="10"/>
  <c r="CM136" i="10"/>
  <c r="CL136" i="10"/>
  <c r="CQ136" i="10"/>
  <c r="DE136" i="10"/>
  <c r="DG136" i="10"/>
  <c r="DC136" i="10"/>
  <c r="AC404" i="7"/>
  <c r="AC369" i="7"/>
  <c r="E2454" i="12" l="1"/>
  <c r="E4245" i="12"/>
  <c r="E3045" i="12"/>
  <c r="E4010" i="12"/>
  <c r="E2810" i="12"/>
  <c r="E4480" i="12"/>
  <c r="E3280" i="12"/>
  <c r="E4386" i="12"/>
  <c r="E3186" i="12"/>
  <c r="E3869" i="12"/>
  <c r="E2669" i="12"/>
  <c r="E4433" i="12"/>
  <c r="E3233" i="12"/>
  <c r="E3822" i="12"/>
  <c r="E2622" i="12"/>
  <c r="E4527" i="12"/>
  <c r="E3327" i="12"/>
  <c r="E3775" i="12"/>
  <c r="E2528" i="12"/>
  <c r="E2575" i="12"/>
  <c r="E3468" i="12"/>
  <c r="E4668" i="12"/>
  <c r="E4339" i="12"/>
  <c r="E3139" i="12"/>
  <c r="E2951" i="12"/>
  <c r="E4151" i="12"/>
  <c r="E3963" i="12"/>
  <c r="E2763" i="12"/>
  <c r="E4574" i="12"/>
  <c r="E3374" i="12"/>
  <c r="E3916" i="12"/>
  <c r="E2716" i="12"/>
  <c r="E4903" i="12"/>
  <c r="E3703" i="12"/>
  <c r="E4198" i="12"/>
  <c r="E2998" i="12"/>
  <c r="E4104" i="12"/>
  <c r="E2904" i="12"/>
  <c r="E4762" i="12"/>
  <c r="E3562" i="12"/>
  <c r="E4057" i="12"/>
  <c r="E2857" i="12"/>
  <c r="E4809" i="12"/>
  <c r="E3609" i="12"/>
  <c r="E4715" i="12"/>
  <c r="E3515" i="12"/>
  <c r="E4621" i="12"/>
  <c r="E3421" i="12"/>
  <c r="E4292" i="12"/>
  <c r="E3092" i="12"/>
  <c r="E4856" i="12"/>
  <c r="E3656" i="12"/>
  <c r="E1984" i="12"/>
  <c r="E784" i="12"/>
  <c r="E1890" i="12"/>
  <c r="E690" i="12"/>
  <c r="E1843" i="12"/>
  <c r="E643" i="12"/>
  <c r="E2219" i="12"/>
  <c r="E1019" i="12"/>
  <c r="E1937" i="12"/>
  <c r="E737" i="12"/>
  <c r="E32" i="12"/>
  <c r="E1279" i="12"/>
  <c r="E79" i="12"/>
  <c r="E596" i="12"/>
  <c r="E1796" i="12"/>
  <c r="E972" i="12"/>
  <c r="E2172" i="12"/>
  <c r="E1702" i="12"/>
  <c r="E502" i="12"/>
  <c r="E1373" i="12"/>
  <c r="E173" i="12"/>
  <c r="E2266" i="12"/>
  <c r="E1066" i="12"/>
  <c r="E1608" i="12"/>
  <c r="E408" i="12"/>
  <c r="E1514" i="12"/>
  <c r="E314" i="12"/>
  <c r="E1749" i="12"/>
  <c r="E549" i="12"/>
  <c r="E2078" i="12"/>
  <c r="E878" i="12"/>
  <c r="E2313" i="12"/>
  <c r="E1113" i="12"/>
  <c r="E2407" i="12"/>
  <c r="E1207" i="12"/>
  <c r="E1655" i="12"/>
  <c r="E455" i="12"/>
  <c r="E2031" i="12"/>
  <c r="E831" i="12"/>
  <c r="E2360" i="12"/>
  <c r="E1160" i="12"/>
  <c r="E220" i="12"/>
  <c r="E1420" i="12"/>
  <c r="E2125" i="12"/>
  <c r="E925" i="12"/>
  <c r="E1467" i="12"/>
  <c r="E267" i="12"/>
  <c r="E1561" i="12"/>
  <c r="E361" i="12"/>
  <c r="E1326" i="12"/>
  <c r="E126" i="12"/>
  <c r="CS81" i="10"/>
  <c r="DR81" i="10" s="1"/>
  <c r="DF81" i="10"/>
  <c r="EE82" i="10"/>
  <c r="CT81" i="10"/>
  <c r="DD81" i="10"/>
  <c r="ED81" i="10" s="1"/>
  <c r="DZ82" i="10"/>
  <c r="DT82" i="10"/>
  <c r="DY81" i="10"/>
  <c r="EJ82" i="10"/>
  <c r="DX82" i="10"/>
  <c r="DW81" i="10"/>
  <c r="EI81" i="10"/>
  <c r="EJ81" i="10"/>
  <c r="DY82" i="10"/>
  <c r="EB82" i="10"/>
  <c r="DZ81" i="10"/>
  <c r="DO81" i="10"/>
  <c r="EE28" i="10"/>
  <c r="EH28" i="10"/>
  <c r="DV28" i="10"/>
  <c r="EA82" i="10"/>
  <c r="DR28" i="10"/>
  <c r="DW82" i="10"/>
  <c r="EF82" i="10"/>
  <c r="EB81" i="10"/>
  <c r="EA28" i="10"/>
  <c r="EM28" i="10"/>
  <c r="EL28" i="10"/>
  <c r="DN28" i="10"/>
  <c r="EK28" i="10"/>
  <c r="A28" i="10"/>
  <c r="DX28" i="10"/>
  <c r="DV82" i="10"/>
  <c r="DQ81" i="10"/>
  <c r="DV81" i="10"/>
  <c r="EJ28" i="10"/>
  <c r="EF28" i="10"/>
  <c r="C83" i="10"/>
  <c r="EI82" i="10"/>
  <c r="EH82" i="10"/>
  <c r="EL82" i="10"/>
  <c r="EK82" i="10"/>
  <c r="EM82" i="10"/>
  <c r="DN82" i="10"/>
  <c r="A82" i="10"/>
  <c r="DP82" i="10"/>
  <c r="ED82" i="10"/>
  <c r="DP81" i="10"/>
  <c r="DT81" i="10"/>
  <c r="EG81" i="10"/>
  <c r="DZ28" i="10"/>
  <c r="ED28" i="10"/>
  <c r="C27" i="10"/>
  <c r="EC82" i="10"/>
  <c r="DA29" i="10"/>
  <c r="DS82" i="10"/>
  <c r="DP28" i="10"/>
  <c r="DR82" i="10"/>
  <c r="DU82" i="10"/>
  <c r="DU81" i="10"/>
  <c r="EH81" i="10"/>
  <c r="DI29" i="10"/>
  <c r="EI28" i="10"/>
  <c r="DT28" i="10"/>
  <c r="DQ82" i="10"/>
  <c r="EG82" i="10"/>
  <c r="EA81" i="10"/>
  <c r="EC81" i="10"/>
  <c r="DX81" i="10"/>
  <c r="DO82" i="10"/>
  <c r="EM81" i="10"/>
  <c r="EL81" i="10"/>
  <c r="DN81" i="10"/>
  <c r="EK81" i="10"/>
  <c r="DO28" i="10"/>
  <c r="DS28" i="10"/>
  <c r="DY28" i="10"/>
  <c r="A136" i="10"/>
  <c r="CS29" i="10"/>
  <c r="DB30" i="10"/>
  <c r="CV30" i="10"/>
  <c r="DD30" i="10"/>
  <c r="CZ30" i="10"/>
  <c r="EB30" i="10" s="1"/>
  <c r="CR30" i="10"/>
  <c r="DJ30" i="10"/>
  <c r="CT30" i="10"/>
  <c r="CN30" i="10"/>
  <c r="DP30" i="10" s="1"/>
  <c r="CX30" i="10"/>
  <c r="DH30" i="10"/>
  <c r="CL30" i="10"/>
  <c r="CP30" i="10"/>
  <c r="DF30" i="10"/>
  <c r="CQ30" i="10"/>
  <c r="DG30" i="10"/>
  <c r="DK30" i="10"/>
  <c r="CU30" i="10"/>
  <c r="CJ31" i="10"/>
  <c r="DC31" i="10" s="1"/>
  <c r="CY30" i="10"/>
  <c r="DC30" i="10"/>
  <c r="EE30" i="10" s="1"/>
  <c r="CO30" i="10"/>
  <c r="DE30" i="10"/>
  <c r="EG30" i="10" s="1"/>
  <c r="CY31" i="10"/>
  <c r="CM30" i="10"/>
  <c r="DO30" i="10" s="1"/>
  <c r="DB29" i="10"/>
  <c r="CV29" i="10"/>
  <c r="DD29" i="10"/>
  <c r="CZ29" i="10"/>
  <c r="EB29" i="10" s="1"/>
  <c r="CT29" i="10"/>
  <c r="DJ29" i="10"/>
  <c r="CR29" i="10"/>
  <c r="CN29" i="10"/>
  <c r="DP29" i="10" s="1"/>
  <c r="CX29" i="10"/>
  <c r="DH29" i="10"/>
  <c r="CL29" i="10"/>
  <c r="DF29" i="10"/>
  <c r="EH29" i="10" s="1"/>
  <c r="CP29" i="10"/>
  <c r="CQ29" i="10"/>
  <c r="DG29" i="10"/>
  <c r="EI29" i="10" s="1"/>
  <c r="CU29" i="10"/>
  <c r="DW29" i="10" s="1"/>
  <c r="DK29" i="10"/>
  <c r="DC29" i="10"/>
  <c r="CO29" i="10"/>
  <c r="DE29" i="10"/>
  <c r="EG29" i="10" s="1"/>
  <c r="CM29" i="10"/>
  <c r="CY29" i="10"/>
  <c r="DI30" i="10"/>
  <c r="CS30" i="10"/>
  <c r="DU30" i="10" s="1"/>
  <c r="DA30" i="10"/>
  <c r="CW30" i="10"/>
  <c r="CB182" i="10"/>
  <c r="CF181" i="10"/>
  <c r="BT182" i="10"/>
  <c r="BZ183" i="10"/>
  <c r="CC184" i="10"/>
  <c r="BL184" i="10"/>
  <c r="BY184" i="10"/>
  <c r="BQ184" i="10"/>
  <c r="CD183" i="10"/>
  <c r="BK182" i="10"/>
  <c r="BR183" i="10"/>
  <c r="CE183" i="10"/>
  <c r="DI186" i="10"/>
  <c r="CS186" i="10"/>
  <c r="DA186" i="10"/>
  <c r="CZ186" i="10"/>
  <c r="CN186" i="10"/>
  <c r="CW186" i="10"/>
  <c r="DD186" i="10"/>
  <c r="DE186" i="10"/>
  <c r="CM186" i="10"/>
  <c r="CQ186" i="10"/>
  <c r="DC186" i="10"/>
  <c r="DK186" i="10"/>
  <c r="CY186" i="10"/>
  <c r="CR186" i="10"/>
  <c r="DG186" i="10"/>
  <c r="CV186" i="10"/>
  <c r="CU186" i="10"/>
  <c r="DH186" i="10"/>
  <c r="DF186" i="10"/>
  <c r="CG184" i="10"/>
  <c r="CO186" i="10"/>
  <c r="DB186" i="10"/>
  <c r="CT186" i="10"/>
  <c r="BI184" i="10"/>
  <c r="CJ185" i="10"/>
  <c r="CP185" i="10" s="1"/>
  <c r="BJ183" i="10"/>
  <c r="BX181" i="10"/>
  <c r="BN183" i="10"/>
  <c r="CH183" i="10"/>
  <c r="BV183" i="10"/>
  <c r="BW182" i="10"/>
  <c r="CA182" i="10"/>
  <c r="BO183" i="10"/>
  <c r="BS183" i="10"/>
  <c r="BP181" i="10"/>
  <c r="BU184" i="10"/>
  <c r="CX185" i="10"/>
  <c r="BM184" i="10"/>
  <c r="CL186" i="10"/>
  <c r="CH79" i="10"/>
  <c r="BV79" i="10"/>
  <c r="BX79" i="10"/>
  <c r="CA78" i="10"/>
  <c r="BM78" i="10"/>
  <c r="BR79" i="10"/>
  <c r="BT79" i="10"/>
  <c r="CD79" i="10"/>
  <c r="BS78" i="10"/>
  <c r="CE78" i="10"/>
  <c r="BZ79" i="10"/>
  <c r="CB79" i="10"/>
  <c r="BJ79" i="10"/>
  <c r="BO78" i="10"/>
  <c r="BN79" i="10"/>
  <c r="BI78" i="10"/>
  <c r="BW78" i="10"/>
  <c r="BL79" i="10"/>
  <c r="BY78" i="10"/>
  <c r="CG78" i="10"/>
  <c r="CF79" i="10"/>
  <c r="BK78" i="10"/>
  <c r="BP79" i="10"/>
  <c r="BU78" i="10"/>
  <c r="BQ78" i="10"/>
  <c r="CC78" i="10"/>
  <c r="CJ80" i="10"/>
  <c r="CS135" i="10"/>
  <c r="DJ135" i="10"/>
  <c r="CV135" i="10"/>
  <c r="DH135" i="10"/>
  <c r="CR135" i="10"/>
  <c r="CZ135" i="10"/>
  <c r="CN135" i="10"/>
  <c r="DD135" i="10"/>
  <c r="CU135" i="10"/>
  <c r="CY135" i="10"/>
  <c r="CL135" i="10"/>
  <c r="DI135" i="10"/>
  <c r="DA135" i="10"/>
  <c r="DB135" i="10"/>
  <c r="DE135" i="10"/>
  <c r="CO135" i="10"/>
  <c r="DK135" i="10"/>
  <c r="DG135" i="10"/>
  <c r="CQ135" i="10"/>
  <c r="CJ134" i="10"/>
  <c r="CO134" i="10" s="1"/>
  <c r="DF135" i="10"/>
  <c r="CP135" i="10"/>
  <c r="CT135" i="10"/>
  <c r="CW135" i="10"/>
  <c r="CX135" i="10"/>
  <c r="CM135" i="10"/>
  <c r="AD404" i="7"/>
  <c r="AD369" i="7"/>
  <c r="E4951" i="12" l="1"/>
  <c r="E2455" i="12"/>
  <c r="E4199" i="12"/>
  <c r="E2999" i="12"/>
  <c r="E4575" i="12"/>
  <c r="E3375" i="12"/>
  <c r="E4434" i="12"/>
  <c r="E3234" i="12"/>
  <c r="E4669" i="12"/>
  <c r="E3469" i="12"/>
  <c r="E4810" i="12"/>
  <c r="E3610" i="12"/>
  <c r="E3964" i="12"/>
  <c r="E2764" i="12"/>
  <c r="E4387" i="12"/>
  <c r="E3187" i="12"/>
  <c r="E3870" i="12"/>
  <c r="E2670" i="12"/>
  <c r="E4528" i="12"/>
  <c r="E3328" i="12"/>
  <c r="E4763" i="12"/>
  <c r="E3563" i="12"/>
  <c r="E4152" i="12"/>
  <c r="E2952" i="12"/>
  <c r="E4622" i="12"/>
  <c r="E3422" i="12"/>
  <c r="E4716" i="12"/>
  <c r="E3516" i="12"/>
  <c r="E4481" i="12"/>
  <c r="E3281" i="12"/>
  <c r="E4058" i="12"/>
  <c r="E2858" i="12"/>
  <c r="E4904" i="12"/>
  <c r="E3704" i="12"/>
  <c r="E4857" i="12"/>
  <c r="E3657" i="12"/>
  <c r="E4246" i="12"/>
  <c r="E3046" i="12"/>
  <c r="E4011" i="12"/>
  <c r="E2811" i="12"/>
  <c r="E3823" i="12"/>
  <c r="E2623" i="12"/>
  <c r="E3776" i="12"/>
  <c r="E2576" i="12"/>
  <c r="E2529" i="12"/>
  <c r="E3917" i="12"/>
  <c r="E2717" i="12"/>
  <c r="E4293" i="12"/>
  <c r="E3093" i="12"/>
  <c r="E4340" i="12"/>
  <c r="E3140" i="12"/>
  <c r="E4105" i="12"/>
  <c r="E2905" i="12"/>
  <c r="E1020" i="12"/>
  <c r="E2220" i="12"/>
  <c r="E2267" i="12"/>
  <c r="E1067" i="12"/>
  <c r="E1515" i="12"/>
  <c r="E315" i="12"/>
  <c r="E2079" i="12"/>
  <c r="E879" i="12"/>
  <c r="E2126" i="12"/>
  <c r="E926" i="12"/>
  <c r="E2314" i="12"/>
  <c r="E1114" i="12"/>
  <c r="E644" i="12"/>
  <c r="E1844" i="12"/>
  <c r="E1891" i="12"/>
  <c r="E691" i="12"/>
  <c r="E2173" i="12"/>
  <c r="E973" i="12"/>
  <c r="E1703" i="12"/>
  <c r="E503" i="12"/>
  <c r="E1797" i="12"/>
  <c r="E597" i="12"/>
  <c r="E1421" i="12"/>
  <c r="E221" i="12"/>
  <c r="E1327" i="12"/>
  <c r="E127" i="12"/>
  <c r="E1938" i="12"/>
  <c r="E738" i="12"/>
  <c r="E1374" i="12"/>
  <c r="E174" i="12"/>
  <c r="E1562" i="12"/>
  <c r="E362" i="12"/>
  <c r="E1750" i="12"/>
  <c r="E550" i="12"/>
  <c r="E33" i="12"/>
  <c r="E1280" i="12"/>
  <c r="E80" i="12"/>
  <c r="E268" i="12"/>
  <c r="E1468" i="12"/>
  <c r="E1985" i="12"/>
  <c r="E785" i="12"/>
  <c r="E2032" i="12"/>
  <c r="E832" i="12"/>
  <c r="E1609" i="12"/>
  <c r="E409" i="12"/>
  <c r="E2408" i="12"/>
  <c r="E1208" i="12"/>
  <c r="E2361" i="12"/>
  <c r="E1161" i="12"/>
  <c r="E1656" i="12"/>
  <c r="E456" i="12"/>
  <c r="A81" i="10"/>
  <c r="EF81" i="10"/>
  <c r="EE81" i="10"/>
  <c r="DS81" i="10"/>
  <c r="C81" i="10" s="1"/>
  <c r="EC30" i="10"/>
  <c r="DZ29" i="10"/>
  <c r="ED29" i="10"/>
  <c r="DW30" i="10"/>
  <c r="DZ30" i="10"/>
  <c r="ED30" i="10"/>
  <c r="DU29" i="10"/>
  <c r="DT29" i="10"/>
  <c r="EI30" i="10"/>
  <c r="DV30" i="10"/>
  <c r="EA29" i="10"/>
  <c r="DS29" i="10"/>
  <c r="DS30" i="10"/>
  <c r="EC29" i="10"/>
  <c r="DO29" i="10"/>
  <c r="DR29" i="10"/>
  <c r="DV29" i="10"/>
  <c r="DQ30" i="10"/>
  <c r="EH30" i="10"/>
  <c r="DT30" i="10"/>
  <c r="DY29" i="10"/>
  <c r="DR30" i="10"/>
  <c r="DQ29" i="10"/>
  <c r="EM29" i="10"/>
  <c r="EL29" i="10"/>
  <c r="DN29" i="10"/>
  <c r="C29" i="10" s="1"/>
  <c r="EK29" i="10"/>
  <c r="A29" i="10"/>
  <c r="EF29" i="10"/>
  <c r="EA30" i="10"/>
  <c r="EL30" i="10"/>
  <c r="DN30" i="10"/>
  <c r="EK30" i="10"/>
  <c r="EM30" i="10"/>
  <c r="A30" i="10"/>
  <c r="EF30" i="10"/>
  <c r="DY30" i="10"/>
  <c r="EE29" i="10"/>
  <c r="EJ29" i="10"/>
  <c r="DX29" i="10"/>
  <c r="EJ30" i="10"/>
  <c r="DX30" i="10"/>
  <c r="C82" i="10"/>
  <c r="C28" i="10"/>
  <c r="A135" i="10"/>
  <c r="DJ185" i="10"/>
  <c r="DB31" i="10"/>
  <c r="DD31" i="10"/>
  <c r="CV31" i="10"/>
  <c r="DX31" i="10" s="1"/>
  <c r="CZ31" i="10"/>
  <c r="CT31" i="10"/>
  <c r="CR31" i="10"/>
  <c r="DJ31" i="10"/>
  <c r="CN31" i="10"/>
  <c r="CX31" i="10"/>
  <c r="DH31" i="10"/>
  <c r="CL31" i="10"/>
  <c r="DF31" i="10"/>
  <c r="CP31" i="10"/>
  <c r="CQ31" i="10"/>
  <c r="DG31" i="10"/>
  <c r="DK31" i="10"/>
  <c r="CU31" i="10"/>
  <c r="CW31" i="10"/>
  <c r="DI31" i="10"/>
  <c r="DE31" i="10"/>
  <c r="CO31" i="10"/>
  <c r="DQ31" i="10" s="1"/>
  <c r="CM31" i="10"/>
  <c r="DO31" i="10" s="1"/>
  <c r="CS31" i="10"/>
  <c r="DU31" i="10" s="1"/>
  <c r="DA31" i="10"/>
  <c r="EC31" i="10" s="1"/>
  <c r="CJ32" i="10"/>
  <c r="BU183" i="10"/>
  <c r="BJ182" i="10"/>
  <c r="CE182" i="10"/>
  <c r="BK181" i="10"/>
  <c r="BQ183" i="10"/>
  <c r="BL183" i="10"/>
  <c r="BZ182" i="10"/>
  <c r="CF180" i="10"/>
  <c r="BM183" i="10"/>
  <c r="BP180" i="10"/>
  <c r="BO182" i="10"/>
  <c r="BW181" i="10"/>
  <c r="CH182" i="10"/>
  <c r="BX180" i="10"/>
  <c r="DA185" i="10"/>
  <c r="DI185" i="10"/>
  <c r="CS185" i="10"/>
  <c r="DE185" i="10"/>
  <c r="CW185" i="10"/>
  <c r="CZ185" i="10"/>
  <c r="DD185" i="10"/>
  <c r="CN185" i="10"/>
  <c r="CV185" i="10"/>
  <c r="CR185" i="10"/>
  <c r="CY185" i="10"/>
  <c r="DK185" i="10"/>
  <c r="CQ185" i="10"/>
  <c r="CM185" i="10"/>
  <c r="DH185" i="10"/>
  <c r="DG185" i="10"/>
  <c r="DC185" i="10"/>
  <c r="CU185" i="10"/>
  <c r="CT185" i="10"/>
  <c r="CO185" i="10"/>
  <c r="CJ184" i="10"/>
  <c r="CO184" i="10" s="1"/>
  <c r="CL184" i="10"/>
  <c r="BI183" i="10"/>
  <c r="BR182" i="10"/>
  <c r="CD182" i="10"/>
  <c r="DB184" i="10"/>
  <c r="BY183" i="10"/>
  <c r="DF184" i="10"/>
  <c r="CC183" i="10"/>
  <c r="BT181" i="10"/>
  <c r="CB181" i="10"/>
  <c r="BS182" i="10"/>
  <c r="CA181" i="10"/>
  <c r="BV182" i="10"/>
  <c r="BN182" i="10"/>
  <c r="CL185" i="10"/>
  <c r="DJ184" i="10"/>
  <c r="CG183" i="10"/>
  <c r="DB185" i="10"/>
  <c r="DF185" i="10"/>
  <c r="CT80" i="10"/>
  <c r="CX80" i="10"/>
  <c r="CN80" i="10"/>
  <c r="DJ80" i="10"/>
  <c r="DB80" i="10"/>
  <c r="CZ80" i="10"/>
  <c r="CL80" i="10"/>
  <c r="CR80" i="10"/>
  <c r="DH80" i="10"/>
  <c r="CV80" i="10"/>
  <c r="CP80" i="10"/>
  <c r="DD80" i="10"/>
  <c r="DF80" i="10"/>
  <c r="CS80" i="10"/>
  <c r="DI80" i="10"/>
  <c r="BN78" i="10"/>
  <c r="BJ78" i="10"/>
  <c r="BZ78" i="10"/>
  <c r="BS77" i="10"/>
  <c r="BT78" i="10"/>
  <c r="BM77" i="10"/>
  <c r="BX78" i="10"/>
  <c r="CH78" i="10"/>
  <c r="CC77" i="10"/>
  <c r="BU77" i="10"/>
  <c r="BK77" i="10"/>
  <c r="CG77" i="10"/>
  <c r="BL78" i="10"/>
  <c r="CJ79" i="10"/>
  <c r="CU79" i="10" s="1"/>
  <c r="CQ80" i="10"/>
  <c r="DS80" i="10" s="1"/>
  <c r="CM80" i="10"/>
  <c r="DC80" i="10"/>
  <c r="CW80" i="10"/>
  <c r="DA80" i="10"/>
  <c r="DK80" i="10"/>
  <c r="CO80" i="10"/>
  <c r="BI77" i="10"/>
  <c r="BO77" i="10"/>
  <c r="CB78" i="10"/>
  <c r="CE77" i="10"/>
  <c r="CD78" i="10"/>
  <c r="BR78" i="10"/>
  <c r="CA77" i="10"/>
  <c r="BV78" i="10"/>
  <c r="BQ77" i="10"/>
  <c r="BP78" i="10"/>
  <c r="CF78" i="10"/>
  <c r="BY77" i="10"/>
  <c r="BW77" i="10"/>
  <c r="DE80" i="10"/>
  <c r="DG80" i="10"/>
  <c r="CU80" i="10"/>
  <c r="CY80" i="10"/>
  <c r="DI134" i="10"/>
  <c r="CP134" i="10"/>
  <c r="CU134" i="10"/>
  <c r="DB134" i="10"/>
  <c r="DH134" i="10"/>
  <c r="CN134" i="10"/>
  <c r="DD134" i="10"/>
  <c r="CV134" i="10"/>
  <c r="CR134" i="10"/>
  <c r="CZ134" i="10"/>
  <c r="CQ134" i="10"/>
  <c r="CL134" i="10"/>
  <c r="DJ134" i="10"/>
  <c r="CS134" i="10"/>
  <c r="CW134" i="10"/>
  <c r="CY134" i="10"/>
  <c r="DE134" i="10"/>
  <c r="DA134" i="10"/>
  <c r="DG134" i="10"/>
  <c r="DK134" i="10"/>
  <c r="CJ133" i="10"/>
  <c r="DF133" i="10" s="1"/>
  <c r="CX134" i="10"/>
  <c r="CT134" i="10"/>
  <c r="DF134" i="10"/>
  <c r="CM134" i="10"/>
  <c r="DC134" i="10"/>
  <c r="AE404" i="7"/>
  <c r="AE369" i="7"/>
  <c r="E2456" i="12" l="1"/>
  <c r="E4952" i="12"/>
  <c r="E4905" i="12"/>
  <c r="E3705" i="12"/>
  <c r="E4388" i="12"/>
  <c r="E3188" i="12"/>
  <c r="E2671" i="12"/>
  <c r="E3871" i="12"/>
  <c r="E4670" i="12"/>
  <c r="E3470" i="12"/>
  <c r="E3918" i="12"/>
  <c r="E2718" i="12"/>
  <c r="E4717" i="12"/>
  <c r="E3517" i="12"/>
  <c r="E4341" i="12"/>
  <c r="E3141" i="12"/>
  <c r="E3824" i="12"/>
  <c r="E2624" i="12"/>
  <c r="E4059" i="12"/>
  <c r="E2859" i="12"/>
  <c r="E4106" i="12"/>
  <c r="E2906" i="12"/>
  <c r="E4200" i="12"/>
  <c r="E3000" i="12"/>
  <c r="E4435" i="12"/>
  <c r="E3235" i="12"/>
  <c r="E4482" i="12"/>
  <c r="E3282" i="12"/>
  <c r="E3965" i="12"/>
  <c r="E2765" i="12"/>
  <c r="E4294" i="12"/>
  <c r="E3094" i="12"/>
  <c r="E4529" i="12"/>
  <c r="E3329" i="12"/>
  <c r="E3611" i="12"/>
  <c r="E4811" i="12"/>
  <c r="E2812" i="12"/>
  <c r="E4012" i="12"/>
  <c r="E4623" i="12"/>
  <c r="E3423" i="12"/>
  <c r="E2953" i="12"/>
  <c r="E4153" i="12"/>
  <c r="E2530" i="12"/>
  <c r="E2577" i="12"/>
  <c r="E3777" i="12"/>
  <c r="E4764" i="12"/>
  <c r="E3564" i="12"/>
  <c r="E4576" i="12"/>
  <c r="E3376" i="12"/>
  <c r="E4858" i="12"/>
  <c r="E3658" i="12"/>
  <c r="E3047" i="12"/>
  <c r="E4247" i="12"/>
  <c r="E2409" i="12"/>
  <c r="E1209" i="12"/>
  <c r="E1068" i="12"/>
  <c r="E2268" i="12"/>
  <c r="E1610" i="12"/>
  <c r="E410" i="12"/>
  <c r="E1469" i="12"/>
  <c r="E269" i="12"/>
  <c r="E1939" i="12"/>
  <c r="E739" i="12"/>
  <c r="E2127" i="12"/>
  <c r="E927" i="12"/>
  <c r="E2033" i="12"/>
  <c r="E833" i="12"/>
  <c r="E316" i="12"/>
  <c r="E1516" i="12"/>
  <c r="E1422" i="12"/>
  <c r="E222" i="12"/>
  <c r="E1657" i="12"/>
  <c r="E457" i="12"/>
  <c r="E1328" i="12"/>
  <c r="E128" i="12"/>
  <c r="E692" i="12"/>
  <c r="E1892" i="12"/>
  <c r="E1986" i="12"/>
  <c r="E786" i="12"/>
  <c r="E1751" i="12"/>
  <c r="E551" i="12"/>
  <c r="E2362" i="12"/>
  <c r="E1162" i="12"/>
  <c r="E2315" i="12"/>
  <c r="E1115" i="12"/>
  <c r="E1845" i="12"/>
  <c r="E645" i="12"/>
  <c r="E1704" i="12"/>
  <c r="E504" i="12"/>
  <c r="E2080" i="12"/>
  <c r="E880" i="12"/>
  <c r="E34" i="12"/>
  <c r="E1281" i="12"/>
  <c r="E81" i="12"/>
  <c r="E1563" i="12"/>
  <c r="E363" i="12"/>
  <c r="E1798" i="12"/>
  <c r="E598" i="12"/>
  <c r="E1375" i="12"/>
  <c r="E175" i="12"/>
  <c r="E2221" i="12"/>
  <c r="E1021" i="12"/>
  <c r="E2174" i="12"/>
  <c r="E974" i="12"/>
  <c r="EA80" i="10"/>
  <c r="DW80" i="10"/>
  <c r="DQ80" i="10"/>
  <c r="EI80" i="10"/>
  <c r="EE80" i="10"/>
  <c r="DY80" i="10"/>
  <c r="EJ80" i="10"/>
  <c r="DV80" i="10"/>
  <c r="DP31" i="10"/>
  <c r="DT80" i="10"/>
  <c r="EI31" i="10"/>
  <c r="DO80" i="10"/>
  <c r="EM80" i="10"/>
  <c r="EL80" i="10"/>
  <c r="DN80" i="10"/>
  <c r="EK80" i="10"/>
  <c r="A80" i="10"/>
  <c r="DS31" i="10"/>
  <c r="DT31" i="10"/>
  <c r="DU80" i="10"/>
  <c r="EB80" i="10"/>
  <c r="DR31" i="10"/>
  <c r="DV31" i="10"/>
  <c r="EH80" i="10"/>
  <c r="ED80" i="10"/>
  <c r="EG31" i="10"/>
  <c r="EH31" i="10"/>
  <c r="EB31" i="10"/>
  <c r="EM31" i="10"/>
  <c r="EL31" i="10"/>
  <c r="DN31" i="10"/>
  <c r="EK31" i="10"/>
  <c r="A31" i="10"/>
  <c r="EF80" i="10"/>
  <c r="EG80" i="10"/>
  <c r="DR80" i="10"/>
  <c r="DP80" i="10"/>
  <c r="DY31" i="10"/>
  <c r="EJ31" i="10"/>
  <c r="EF31" i="10"/>
  <c r="EE31" i="10"/>
  <c r="EC80" i="10"/>
  <c r="DX80" i="10"/>
  <c r="DZ80" i="10"/>
  <c r="DW31" i="10"/>
  <c r="DZ31" i="10"/>
  <c r="ED31" i="10"/>
  <c r="C30" i="10"/>
  <c r="EA31" i="10"/>
  <c r="A134" i="10"/>
  <c r="DB32" i="10"/>
  <c r="ED32" i="10" s="1"/>
  <c r="CV32" i="10"/>
  <c r="DD32" i="10"/>
  <c r="CZ32" i="10"/>
  <c r="CT32" i="10"/>
  <c r="CR32" i="10"/>
  <c r="DJ32" i="10"/>
  <c r="CN32" i="10"/>
  <c r="CX32" i="10"/>
  <c r="DZ32" i="10" s="1"/>
  <c r="DH32" i="10"/>
  <c r="CL32" i="10"/>
  <c r="DF32" i="10"/>
  <c r="CP32" i="10"/>
  <c r="CQ32" i="10"/>
  <c r="DG32" i="10"/>
  <c r="DK32" i="10"/>
  <c r="CU32" i="10"/>
  <c r="DW32" i="10" s="1"/>
  <c r="DA32" i="10"/>
  <c r="CJ33" i="10"/>
  <c r="DC33" i="10"/>
  <c r="CO32" i="10"/>
  <c r="DQ32" i="10" s="1"/>
  <c r="DI32" i="10"/>
  <c r="CW32" i="10"/>
  <c r="DE32" i="10"/>
  <c r="EG32" i="10" s="1"/>
  <c r="CS32" i="10"/>
  <c r="DU32" i="10" s="1"/>
  <c r="CM32" i="10"/>
  <c r="CY32" i="10"/>
  <c r="DC32" i="10"/>
  <c r="BT180" i="10"/>
  <c r="BW180" i="10"/>
  <c r="CF179" i="10"/>
  <c r="BL182" i="10"/>
  <c r="BK180" i="10"/>
  <c r="BJ181" i="10"/>
  <c r="BN181" i="10"/>
  <c r="CA180" i="10"/>
  <c r="CB180" i="10"/>
  <c r="CC182" i="10"/>
  <c r="CD181" i="10"/>
  <c r="BI182" i="10"/>
  <c r="CJ183" i="10"/>
  <c r="CO183" i="10" s="1"/>
  <c r="BX179" i="10"/>
  <c r="BP179" i="10"/>
  <c r="CG182" i="10"/>
  <c r="CH181" i="10"/>
  <c r="BO181" i="10"/>
  <c r="BM182" i="10"/>
  <c r="BZ181" i="10"/>
  <c r="BQ182" i="10"/>
  <c r="CX183" i="10"/>
  <c r="BU182" i="10"/>
  <c r="BV181" i="10"/>
  <c r="BS181" i="10"/>
  <c r="DB183" i="10"/>
  <c r="BY182" i="10"/>
  <c r="BR181" i="10"/>
  <c r="DI184" i="10"/>
  <c r="DA184" i="10"/>
  <c r="CS184" i="10"/>
  <c r="DD184" i="10"/>
  <c r="CZ184" i="10"/>
  <c r="CN184" i="10"/>
  <c r="CW184" i="10"/>
  <c r="DE184" i="10"/>
  <c r="DG184" i="10"/>
  <c r="CU184" i="10"/>
  <c r="CM184" i="10"/>
  <c r="DK184" i="10"/>
  <c r="CR184" i="10"/>
  <c r="DC184" i="10"/>
  <c r="DH184" i="10"/>
  <c r="CQ184" i="10"/>
  <c r="CY184" i="10"/>
  <c r="CV184" i="10"/>
  <c r="CP184" i="10"/>
  <c r="CT184" i="10"/>
  <c r="CE181" i="10"/>
  <c r="CX184" i="10"/>
  <c r="BY76" i="10"/>
  <c r="BV77" i="10"/>
  <c r="CE76" i="10"/>
  <c r="BO76" i="10"/>
  <c r="DD79" i="10"/>
  <c r="DH79" i="10"/>
  <c r="CR79" i="10"/>
  <c r="CL79" i="10"/>
  <c r="DJ79" i="10"/>
  <c r="CN79" i="10"/>
  <c r="CX79" i="10"/>
  <c r="DF79" i="10"/>
  <c r="CP79" i="10"/>
  <c r="CV79" i="10"/>
  <c r="CZ79" i="10"/>
  <c r="DB79" i="10"/>
  <c r="CT79" i="10"/>
  <c r="CG76" i="10"/>
  <c r="BU76" i="10"/>
  <c r="CH77" i="10"/>
  <c r="BM76" i="10"/>
  <c r="CM79" i="10"/>
  <c r="CS79" i="10"/>
  <c r="CY79" i="10"/>
  <c r="BR77" i="10"/>
  <c r="CO79" i="10"/>
  <c r="CC76" i="10"/>
  <c r="BX77" i="10"/>
  <c r="CW79" i="10"/>
  <c r="BZ77" i="10"/>
  <c r="BN77" i="10"/>
  <c r="BW76" i="10"/>
  <c r="DI79" i="10"/>
  <c r="BQ76" i="10"/>
  <c r="CA76" i="10"/>
  <c r="CD77" i="10"/>
  <c r="DE79" i="10"/>
  <c r="CJ78" i="10"/>
  <c r="CS78" i="10" s="1"/>
  <c r="BL77" i="10"/>
  <c r="BK76" i="10"/>
  <c r="DA79" i="10"/>
  <c r="BT77" i="10"/>
  <c r="DC79" i="10"/>
  <c r="CQ79" i="10"/>
  <c r="DI78" i="10"/>
  <c r="CF77" i="10"/>
  <c r="DG79" i="10"/>
  <c r="CB77" i="10"/>
  <c r="BI76" i="10"/>
  <c r="DK79" i="10"/>
  <c r="BS76" i="10"/>
  <c r="BJ77" i="10"/>
  <c r="BP77" i="10"/>
  <c r="DJ133" i="10"/>
  <c r="DC133" i="10"/>
  <c r="DE133" i="10"/>
  <c r="CP133" i="10"/>
  <c r="CS133" i="10"/>
  <c r="CX133" i="10"/>
  <c r="DK133" i="10"/>
  <c r="DG133" i="10"/>
  <c r="CM133" i="10"/>
  <c r="CO133" i="10"/>
  <c r="CJ132" i="10"/>
  <c r="CM132" i="10" s="1"/>
  <c r="DH133" i="10"/>
  <c r="CN133" i="10"/>
  <c r="DD133" i="10"/>
  <c r="CZ133" i="10"/>
  <c r="CV133" i="10"/>
  <c r="CR133" i="10"/>
  <c r="DI133" i="10"/>
  <c r="DA133" i="10"/>
  <c r="DB133" i="10"/>
  <c r="CL133" i="10"/>
  <c r="CW133" i="10"/>
  <c r="CQ133" i="10"/>
  <c r="CY133" i="10"/>
  <c r="CU133" i="10"/>
  <c r="CT133" i="10"/>
  <c r="AF404" i="7"/>
  <c r="AF369" i="7"/>
  <c r="E4953" i="12" l="1"/>
  <c r="E2457" i="12"/>
  <c r="E4577" i="12"/>
  <c r="E3377" i="12"/>
  <c r="E4483" i="12"/>
  <c r="E3283" i="12"/>
  <c r="E3872" i="12"/>
  <c r="E2672" i="12"/>
  <c r="E4718" i="12"/>
  <c r="E3518" i="12"/>
  <c r="E4671" i="12"/>
  <c r="E3471" i="12"/>
  <c r="E4342" i="12"/>
  <c r="E3142" i="12"/>
  <c r="E4248" i="12"/>
  <c r="E3048" i="12"/>
  <c r="E3189" i="12"/>
  <c r="E4389" i="12"/>
  <c r="E3612" i="12"/>
  <c r="E4812" i="12"/>
  <c r="E3919" i="12"/>
  <c r="E2719" i="12"/>
  <c r="E4624" i="12"/>
  <c r="E3424" i="12"/>
  <c r="E4013" i="12"/>
  <c r="E2813" i="12"/>
  <c r="E4154" i="12"/>
  <c r="E2954" i="12"/>
  <c r="E3565" i="12"/>
  <c r="E4765" i="12"/>
  <c r="E4436" i="12"/>
  <c r="E3236" i="12"/>
  <c r="E4060" i="12"/>
  <c r="E2860" i="12"/>
  <c r="E4295" i="12"/>
  <c r="E3095" i="12"/>
  <c r="E3825" i="12"/>
  <c r="E2625" i="12"/>
  <c r="E4530" i="12"/>
  <c r="E3330" i="12"/>
  <c r="E4107" i="12"/>
  <c r="E2907" i="12"/>
  <c r="E3966" i="12"/>
  <c r="E2766" i="12"/>
  <c r="E4201" i="12"/>
  <c r="E3001" i="12"/>
  <c r="E4906" i="12"/>
  <c r="E3706" i="12"/>
  <c r="E2578" i="12"/>
  <c r="E3778" i="12"/>
  <c r="E2531" i="12"/>
  <c r="E4859" i="12"/>
  <c r="E3659" i="12"/>
  <c r="E35" i="12"/>
  <c r="E1282" i="12"/>
  <c r="E82" i="12"/>
  <c r="E2363" i="12"/>
  <c r="E1163" i="12"/>
  <c r="E1517" i="12"/>
  <c r="E317" i="12"/>
  <c r="E1423" i="12"/>
  <c r="E223" i="12"/>
  <c r="E2128" i="12"/>
  <c r="E928" i="12"/>
  <c r="E2410" i="12"/>
  <c r="E1210" i="12"/>
  <c r="E1376" i="12"/>
  <c r="E176" i="12"/>
  <c r="E2081" i="12"/>
  <c r="E881" i="12"/>
  <c r="E1658" i="12"/>
  <c r="E458" i="12"/>
  <c r="E1846" i="12"/>
  <c r="E646" i="12"/>
  <c r="E364" i="12"/>
  <c r="E1564" i="12"/>
  <c r="E1752" i="12"/>
  <c r="E552" i="12"/>
  <c r="E1799" i="12"/>
  <c r="E599" i="12"/>
  <c r="E1705" i="12"/>
  <c r="E505" i="12"/>
  <c r="E2175" i="12"/>
  <c r="E975" i="12"/>
  <c r="E740" i="12"/>
  <c r="E1940" i="12"/>
  <c r="E2222" i="12"/>
  <c r="E1022" i="12"/>
  <c r="E1611" i="12"/>
  <c r="E411" i="12"/>
  <c r="E1116" i="12"/>
  <c r="E2316" i="12"/>
  <c r="E1893" i="12"/>
  <c r="E693" i="12"/>
  <c r="E2034" i="12"/>
  <c r="E834" i="12"/>
  <c r="E1470" i="12"/>
  <c r="E270" i="12"/>
  <c r="E1987" i="12"/>
  <c r="E787" i="12"/>
  <c r="E2269" i="12"/>
  <c r="E1069" i="12"/>
  <c r="E1329" i="12"/>
  <c r="E129" i="12"/>
  <c r="DU79" i="10"/>
  <c r="CO78" i="10"/>
  <c r="EB79" i="10"/>
  <c r="DT79" i="10"/>
  <c r="EE79" i="10"/>
  <c r="CM78" i="10"/>
  <c r="EG79" i="10"/>
  <c r="DO79" i="10"/>
  <c r="DG78" i="10"/>
  <c r="DZ79" i="10"/>
  <c r="CW78" i="10"/>
  <c r="DQ79" i="10"/>
  <c r="DK78" i="10"/>
  <c r="EH79" i="10"/>
  <c r="DO32" i="10"/>
  <c r="EC32" i="10"/>
  <c r="EJ32" i="10"/>
  <c r="DX32" i="10"/>
  <c r="DS79" i="10"/>
  <c r="CU78" i="10"/>
  <c r="DP79" i="10"/>
  <c r="DP32" i="10"/>
  <c r="EA79" i="10"/>
  <c r="DV79" i="10"/>
  <c r="DY32" i="10"/>
  <c r="EI32" i="10"/>
  <c r="DC78" i="10"/>
  <c r="ED79" i="10"/>
  <c r="EM79" i="10"/>
  <c r="EL79" i="10"/>
  <c r="DN79" i="10"/>
  <c r="EK79" i="10"/>
  <c r="A79" i="10"/>
  <c r="DS32" i="10"/>
  <c r="DT32" i="10"/>
  <c r="DV32" i="10"/>
  <c r="C80" i="10"/>
  <c r="DE78" i="10"/>
  <c r="EC79" i="10"/>
  <c r="DX79" i="10"/>
  <c r="EJ79" i="10"/>
  <c r="EE32" i="10"/>
  <c r="EH32" i="10"/>
  <c r="EB32" i="10"/>
  <c r="DY79" i="10"/>
  <c r="DR32" i="10"/>
  <c r="C31" i="10"/>
  <c r="EI79" i="10"/>
  <c r="DR79" i="10"/>
  <c r="EF79" i="10"/>
  <c r="EA32" i="10"/>
  <c r="EM32" i="10"/>
  <c r="EL32" i="10"/>
  <c r="DN32" i="10"/>
  <c r="EK32" i="10"/>
  <c r="A32" i="10"/>
  <c r="EF32" i="10"/>
  <c r="DW79" i="10"/>
  <c r="A133" i="10"/>
  <c r="CP183" i="10"/>
  <c r="DJ183" i="10"/>
  <c r="CT183" i="10"/>
  <c r="DB33" i="10"/>
  <c r="CV33" i="10"/>
  <c r="DX33" i="10" s="1"/>
  <c r="DD33" i="10"/>
  <c r="CZ33" i="10"/>
  <c r="DJ33" i="10"/>
  <c r="CR33" i="10"/>
  <c r="DT33" i="10" s="1"/>
  <c r="CT33" i="10"/>
  <c r="CN33" i="10"/>
  <c r="CX33" i="10"/>
  <c r="DH33" i="10"/>
  <c r="EJ33" i="10" s="1"/>
  <c r="CL33" i="10"/>
  <c r="CP33" i="10"/>
  <c r="DF33" i="10"/>
  <c r="CQ33" i="10"/>
  <c r="DS33" i="10" s="1"/>
  <c r="DG33" i="10"/>
  <c r="DK33" i="10"/>
  <c r="CU33" i="10"/>
  <c r="CS33" i="10"/>
  <c r="DU33" i="10" s="1"/>
  <c r="CY33" i="10"/>
  <c r="EA33" i="10" s="1"/>
  <c r="DA33" i="10"/>
  <c r="EC33" i="10" s="1"/>
  <c r="DI33" i="10"/>
  <c r="DE33" i="10"/>
  <c r="EG33" i="10" s="1"/>
  <c r="CO33" i="10"/>
  <c r="CW33" i="10"/>
  <c r="CM33" i="10"/>
  <c r="BP178" i="10"/>
  <c r="CL182" i="10"/>
  <c r="BI181" i="10"/>
  <c r="CJ182" i="10"/>
  <c r="DF182" i="10"/>
  <c r="CC181" i="10"/>
  <c r="CA179" i="10"/>
  <c r="BJ180" i="10"/>
  <c r="CO182" i="10"/>
  <c r="BL181" i="10"/>
  <c r="BW179" i="10"/>
  <c r="BR180" i="10"/>
  <c r="BS180" i="10"/>
  <c r="CX182" i="10"/>
  <c r="BU181" i="10"/>
  <c r="BZ180" i="10"/>
  <c r="BO180" i="10"/>
  <c r="DJ182" i="10"/>
  <c r="CG181" i="10"/>
  <c r="BX178" i="10"/>
  <c r="CL183" i="10"/>
  <c r="DF183" i="10"/>
  <c r="CD180" i="10"/>
  <c r="CB179" i="10"/>
  <c r="BN180" i="10"/>
  <c r="BK179" i="10"/>
  <c r="CF178" i="10"/>
  <c r="CE180" i="10"/>
  <c r="DB182" i="10"/>
  <c r="BY181" i="10"/>
  <c r="BV180" i="10"/>
  <c r="CT182" i="10"/>
  <c r="BQ181" i="10"/>
  <c r="CP182" i="10"/>
  <c r="BM181" i="10"/>
  <c r="CH180" i="10"/>
  <c r="CS183" i="10"/>
  <c r="DA183" i="10"/>
  <c r="DI183" i="10"/>
  <c r="DE183" i="10"/>
  <c r="CW183" i="10"/>
  <c r="CZ183" i="10"/>
  <c r="CN183" i="10"/>
  <c r="DD183" i="10"/>
  <c r="DC183" i="10"/>
  <c r="CR183" i="10"/>
  <c r="DK183" i="10"/>
  <c r="DH183" i="10"/>
  <c r="DG183" i="10"/>
  <c r="CQ183" i="10"/>
  <c r="CM183" i="10"/>
  <c r="CU183" i="10"/>
  <c r="CV183" i="10"/>
  <c r="CY183" i="10"/>
  <c r="BT179" i="10"/>
  <c r="BT76" i="10"/>
  <c r="BW75" i="10"/>
  <c r="BZ76" i="10"/>
  <c r="BR76" i="10"/>
  <c r="BY75" i="10"/>
  <c r="BJ76" i="10"/>
  <c r="CB76" i="10"/>
  <c r="BL76" i="10"/>
  <c r="CD76" i="10"/>
  <c r="CJ77" i="10"/>
  <c r="CQ77" i="10" s="1"/>
  <c r="BN76" i="10"/>
  <c r="BM75" i="10"/>
  <c r="BU75" i="10"/>
  <c r="BO75" i="10"/>
  <c r="BV76" i="10"/>
  <c r="BP76" i="10"/>
  <c r="BS75" i="10"/>
  <c r="BI75" i="10"/>
  <c r="BK75" i="10"/>
  <c r="CP78" i="10"/>
  <c r="CX78" i="10"/>
  <c r="DJ78" i="10"/>
  <c r="DD78" i="10"/>
  <c r="CT78" i="10"/>
  <c r="CZ78" i="10"/>
  <c r="DF78" i="10"/>
  <c r="CN78" i="10"/>
  <c r="CR78" i="10"/>
  <c r="DH78" i="10"/>
  <c r="DB78" i="10"/>
  <c r="CV78" i="10"/>
  <c r="CL78" i="10"/>
  <c r="CA75" i="10"/>
  <c r="CQ78" i="10"/>
  <c r="DA78" i="10"/>
  <c r="CH76" i="10"/>
  <c r="CG75" i="10"/>
  <c r="CY78" i="10"/>
  <c r="CF76" i="10"/>
  <c r="BX76" i="10"/>
  <c r="DA77" i="10"/>
  <c r="CE75" i="10"/>
  <c r="BQ75" i="10"/>
  <c r="CC75" i="10"/>
  <c r="DF132" i="10"/>
  <c r="DG132" i="10"/>
  <c r="DJ132" i="10"/>
  <c r="DK132" i="10"/>
  <c r="CP132" i="10"/>
  <c r="DA132" i="10"/>
  <c r="CU132" i="10"/>
  <c r="CY132" i="10"/>
  <c r="DE132" i="10"/>
  <c r="CJ131" i="10"/>
  <c r="DJ131" i="10" s="1"/>
  <c r="DD132" i="10"/>
  <c r="CZ132" i="10"/>
  <c r="CR132" i="10"/>
  <c r="CN132" i="10"/>
  <c r="CV132" i="10"/>
  <c r="DH132" i="10"/>
  <c r="CW132" i="10"/>
  <c r="CO132" i="10"/>
  <c r="DI132" i="10"/>
  <c r="DC132" i="10"/>
  <c r="CX132" i="10"/>
  <c r="CS132" i="10"/>
  <c r="CT132" i="10"/>
  <c r="CQ132" i="10"/>
  <c r="DB132" i="10"/>
  <c r="CL132" i="10"/>
  <c r="AG404" i="7"/>
  <c r="AG369" i="7"/>
  <c r="E2458" i="12" l="1"/>
  <c r="E4954" i="12"/>
  <c r="E4155" i="12"/>
  <c r="E2955" i="12"/>
  <c r="E4108" i="12"/>
  <c r="E2908" i="12"/>
  <c r="E2861" i="12"/>
  <c r="E4061" i="12"/>
  <c r="E4766" i="12"/>
  <c r="E3566" i="12"/>
  <c r="E3826" i="12"/>
  <c r="E2626" i="12"/>
  <c r="E4437" i="12"/>
  <c r="E3237" i="12"/>
  <c r="E4578" i="12"/>
  <c r="E3378" i="12"/>
  <c r="E4484" i="12"/>
  <c r="E3284" i="12"/>
  <c r="E4672" i="12"/>
  <c r="E3472" i="12"/>
  <c r="E4296" i="12"/>
  <c r="E3096" i="12"/>
  <c r="E3920" i="12"/>
  <c r="E2720" i="12"/>
  <c r="E4249" i="12"/>
  <c r="E3049" i="12"/>
  <c r="E3873" i="12"/>
  <c r="E2673" i="12"/>
  <c r="E3967" i="12"/>
  <c r="E2767" i="12"/>
  <c r="E4390" i="12"/>
  <c r="E3190" i="12"/>
  <c r="E4531" i="12"/>
  <c r="E3331" i="12"/>
  <c r="E4907" i="12"/>
  <c r="E3707" i="12"/>
  <c r="E3613" i="12"/>
  <c r="E4813" i="12"/>
  <c r="E4014" i="12"/>
  <c r="E2814" i="12"/>
  <c r="E4343" i="12"/>
  <c r="E3143" i="12"/>
  <c r="E4202" i="12"/>
  <c r="E3002" i="12"/>
  <c r="E4719" i="12"/>
  <c r="E3519" i="12"/>
  <c r="E4625" i="12"/>
  <c r="E3425" i="12"/>
  <c r="E2532" i="12"/>
  <c r="E3779" i="12"/>
  <c r="E2579" i="12"/>
  <c r="E4860" i="12"/>
  <c r="E3660" i="12"/>
  <c r="E788" i="12"/>
  <c r="E1988" i="12"/>
  <c r="E2035" i="12"/>
  <c r="E835" i="12"/>
  <c r="E2223" i="12"/>
  <c r="E1023" i="12"/>
  <c r="E1424" i="12"/>
  <c r="E224" i="12"/>
  <c r="E1565" i="12"/>
  <c r="E365" i="12"/>
  <c r="E1164" i="12"/>
  <c r="E2364" i="12"/>
  <c r="E412" i="12"/>
  <c r="E1612" i="12"/>
  <c r="E1518" i="12"/>
  <c r="E318" i="12"/>
  <c r="E1659" i="12"/>
  <c r="E459" i="12"/>
  <c r="E1753" i="12"/>
  <c r="E553" i="12"/>
  <c r="E1894" i="12"/>
  <c r="E694" i="12"/>
  <c r="E2411" i="12"/>
  <c r="E1211" i="12"/>
  <c r="E1377" i="12"/>
  <c r="E177" i="12"/>
  <c r="E2082" i="12"/>
  <c r="E882" i="12"/>
  <c r="E2270" i="12"/>
  <c r="E1070" i="12"/>
  <c r="E1847" i="12"/>
  <c r="E647" i="12"/>
  <c r="E1706" i="12"/>
  <c r="E506" i="12"/>
  <c r="E2176" i="12"/>
  <c r="E976" i="12"/>
  <c r="E1330" i="12"/>
  <c r="E130" i="12"/>
  <c r="E2317" i="12"/>
  <c r="E1117" i="12"/>
  <c r="E1941" i="12"/>
  <c r="E741" i="12"/>
  <c r="E1800" i="12"/>
  <c r="E600" i="12"/>
  <c r="E2129" i="12"/>
  <c r="E929" i="12"/>
  <c r="E1471" i="12"/>
  <c r="E271" i="12"/>
  <c r="E36" i="12"/>
  <c r="E1283" i="12"/>
  <c r="E83" i="12"/>
  <c r="DS78" i="10"/>
  <c r="EJ78" i="10"/>
  <c r="DQ78" i="10"/>
  <c r="DI77" i="10"/>
  <c r="EB78" i="10"/>
  <c r="DV78" i="10"/>
  <c r="CS77" i="10"/>
  <c r="C79" i="10"/>
  <c r="DK77" i="10"/>
  <c r="DZ78" i="10"/>
  <c r="DE77" i="10"/>
  <c r="DT78" i="10"/>
  <c r="CJ76" i="10"/>
  <c r="CP76" i="10" s="1"/>
  <c r="ED78" i="10"/>
  <c r="DQ33" i="10"/>
  <c r="EI33" i="10"/>
  <c r="DV33" i="10"/>
  <c r="DR78" i="10"/>
  <c r="CY77" i="10"/>
  <c r="DG77" i="10"/>
  <c r="EH33" i="10"/>
  <c r="EC78" i="10"/>
  <c r="DP78" i="10"/>
  <c r="DC77" i="10"/>
  <c r="DR33" i="10"/>
  <c r="EB33" i="10"/>
  <c r="EG78" i="10"/>
  <c r="EH78" i="10"/>
  <c r="EM33" i="10"/>
  <c r="EL33" i="10"/>
  <c r="DN33" i="10"/>
  <c r="EK33" i="10"/>
  <c r="A33" i="10"/>
  <c r="EF33" i="10"/>
  <c r="EE33" i="10"/>
  <c r="EI78" i="10"/>
  <c r="DW78" i="10"/>
  <c r="EA78" i="10"/>
  <c r="CM77" i="10"/>
  <c r="CW77" i="10"/>
  <c r="DO33" i="10"/>
  <c r="DW33" i="10"/>
  <c r="DZ33" i="10"/>
  <c r="ED33" i="10"/>
  <c r="DO78" i="10"/>
  <c r="DY78" i="10"/>
  <c r="EE78" i="10"/>
  <c r="EL78" i="10"/>
  <c r="DN78" i="10"/>
  <c r="EK78" i="10"/>
  <c r="EM78" i="10"/>
  <c r="A78" i="10"/>
  <c r="DX78" i="10"/>
  <c r="EF78" i="10"/>
  <c r="DY33" i="10"/>
  <c r="DP33" i="10"/>
  <c r="C32" i="10"/>
  <c r="DU78" i="10"/>
  <c r="A132" i="10"/>
  <c r="CJ35" i="10"/>
  <c r="CJ34" i="10"/>
  <c r="DA34" i="10" s="1"/>
  <c r="BI180" i="10"/>
  <c r="CJ181" i="10"/>
  <c r="CL181" i="10" s="1"/>
  <c r="BM180" i="10"/>
  <c r="BV179" i="10"/>
  <c r="CE179" i="10"/>
  <c r="BK178" i="10"/>
  <c r="CG180" i="10"/>
  <c r="BZ179" i="10"/>
  <c r="BS179" i="10"/>
  <c r="BW178" i="10"/>
  <c r="BJ179" i="10"/>
  <c r="DF181" i="10"/>
  <c r="CC180" i="10"/>
  <c r="CB178" i="10"/>
  <c r="BP177" i="10"/>
  <c r="BT178" i="10"/>
  <c r="CH179" i="10"/>
  <c r="BQ180" i="10"/>
  <c r="BY180" i="10"/>
  <c r="CF177" i="10"/>
  <c r="BN179" i="10"/>
  <c r="CD179" i="10"/>
  <c r="BX177" i="10"/>
  <c r="BO179" i="10"/>
  <c r="BU180" i="10"/>
  <c r="BR179" i="10"/>
  <c r="CO181" i="10"/>
  <c r="BL180" i="10"/>
  <c r="CA178" i="10"/>
  <c r="DA182" i="10"/>
  <c r="CS182" i="10"/>
  <c r="DI182" i="10"/>
  <c r="CW182" i="10"/>
  <c r="DE182" i="10"/>
  <c r="DD182" i="10"/>
  <c r="CN182" i="10"/>
  <c r="CZ182" i="10"/>
  <c r="CQ182" i="10"/>
  <c r="DG182" i="10"/>
  <c r="CR182" i="10"/>
  <c r="DC182" i="10"/>
  <c r="CV182" i="10"/>
  <c r="CU182" i="10"/>
  <c r="CM182" i="10"/>
  <c r="DK182" i="10"/>
  <c r="CY182" i="10"/>
  <c r="DH182" i="10"/>
  <c r="CC74" i="10"/>
  <c r="BK74" i="10"/>
  <c r="CR76" i="10"/>
  <c r="BM74" i="10"/>
  <c r="CD75" i="10"/>
  <c r="CB75" i="10"/>
  <c r="BY74" i="10"/>
  <c r="BZ75" i="10"/>
  <c r="BT75" i="10"/>
  <c r="DF76" i="10"/>
  <c r="CE74" i="10"/>
  <c r="CF75" i="10"/>
  <c r="CA74" i="10"/>
  <c r="CN76" i="10"/>
  <c r="BS74" i="10"/>
  <c r="CY76" i="10"/>
  <c r="BV75" i="10"/>
  <c r="CX76" i="10"/>
  <c r="BN75" i="10"/>
  <c r="DB76" i="10"/>
  <c r="BQ74" i="10"/>
  <c r="CH75" i="10"/>
  <c r="DK76" i="10"/>
  <c r="DD76" i="10"/>
  <c r="BI74" i="10"/>
  <c r="BU74" i="10"/>
  <c r="CO76" i="10"/>
  <c r="BL75" i="10"/>
  <c r="BR75" i="10"/>
  <c r="CZ76" i="10"/>
  <c r="CT76" i="10"/>
  <c r="DA76" i="10"/>
  <c r="BX75" i="10"/>
  <c r="CG74" i="10"/>
  <c r="CL76" i="10"/>
  <c r="BP75" i="10"/>
  <c r="BO74" i="10"/>
  <c r="DB77" i="10"/>
  <c r="ED77" i="10" s="1"/>
  <c r="DH77" i="10"/>
  <c r="EJ77" i="10" s="1"/>
  <c r="CX77" i="10"/>
  <c r="CP77" i="10"/>
  <c r="CZ77" i="10"/>
  <c r="DD77" i="10"/>
  <c r="CN77" i="10"/>
  <c r="CV77" i="10"/>
  <c r="CR77" i="10"/>
  <c r="DF77" i="10"/>
  <c r="EH77" i="10" s="1"/>
  <c r="CT77" i="10"/>
  <c r="DJ77" i="10"/>
  <c r="CL77" i="10"/>
  <c r="CO77" i="10"/>
  <c r="BJ75" i="10"/>
  <c r="CU77" i="10"/>
  <c r="BW74" i="10"/>
  <c r="CT131" i="10"/>
  <c r="DK131" i="10"/>
  <c r="DA131" i="10"/>
  <c r="DC131" i="10"/>
  <c r="DE131" i="10"/>
  <c r="CP131" i="10"/>
  <c r="CX131" i="10"/>
  <c r="DI131" i="10"/>
  <c r="CQ131" i="10"/>
  <c r="CM131" i="10"/>
  <c r="CU131" i="10"/>
  <c r="CY131" i="10"/>
  <c r="DG131" i="10"/>
  <c r="CW131" i="10"/>
  <c r="CO131" i="10"/>
  <c r="CS131" i="10"/>
  <c r="CL131" i="10"/>
  <c r="CJ130" i="10"/>
  <c r="DE130" i="10" s="1"/>
  <c r="CV131" i="10"/>
  <c r="CZ131" i="10"/>
  <c r="DH131" i="10"/>
  <c r="DD131" i="10"/>
  <c r="CN131" i="10"/>
  <c r="CR131" i="10"/>
  <c r="DB131" i="10"/>
  <c r="DF131" i="10"/>
  <c r="AH404" i="7"/>
  <c r="AH369" i="7"/>
  <c r="E2459" i="12" l="1"/>
  <c r="E4955" i="12"/>
  <c r="E4673" i="12"/>
  <c r="E3473" i="12"/>
  <c r="E2862" i="12"/>
  <c r="E4062" i="12"/>
  <c r="E4391" i="12"/>
  <c r="E3191" i="12"/>
  <c r="E4579" i="12"/>
  <c r="E3379" i="12"/>
  <c r="E4297" i="12"/>
  <c r="E3097" i="12"/>
  <c r="E4532" i="12"/>
  <c r="E3332" i="12"/>
  <c r="E4814" i="12"/>
  <c r="E3614" i="12"/>
  <c r="E4438" i="12"/>
  <c r="E3238" i="12"/>
  <c r="E3780" i="12"/>
  <c r="E2580" i="12"/>
  <c r="E2533" i="12"/>
  <c r="E4109" i="12"/>
  <c r="E2909" i="12"/>
  <c r="E4626" i="12"/>
  <c r="E3426" i="12"/>
  <c r="E4767" i="12"/>
  <c r="E3567" i="12"/>
  <c r="E4015" i="12"/>
  <c r="E2815" i="12"/>
  <c r="E4344" i="12"/>
  <c r="E3144" i="12"/>
  <c r="E4485" i="12"/>
  <c r="E3285" i="12"/>
  <c r="E4156" i="12"/>
  <c r="E2956" i="12"/>
  <c r="E4908" i="12"/>
  <c r="E3708" i="12"/>
  <c r="E4861" i="12"/>
  <c r="E3661" i="12"/>
  <c r="E4250" i="12"/>
  <c r="E3050" i="12"/>
  <c r="E3921" i="12"/>
  <c r="E2721" i="12"/>
  <c r="E3520" i="12"/>
  <c r="E4720" i="12"/>
  <c r="E3874" i="12"/>
  <c r="E2674" i="12"/>
  <c r="E4203" i="12"/>
  <c r="E3003" i="12"/>
  <c r="E3968" i="12"/>
  <c r="E2768" i="12"/>
  <c r="E2627" i="12"/>
  <c r="E3827" i="12"/>
  <c r="E1989" i="12"/>
  <c r="E789" i="12"/>
  <c r="E1519" i="12"/>
  <c r="E319" i="12"/>
  <c r="E2365" i="12"/>
  <c r="E1165" i="12"/>
  <c r="E1895" i="12"/>
  <c r="E695" i="12"/>
  <c r="E1566" i="12"/>
  <c r="E366" i="12"/>
  <c r="E1472" i="12"/>
  <c r="E272" i="12"/>
  <c r="E1613" i="12"/>
  <c r="E413" i="12"/>
  <c r="E1754" i="12"/>
  <c r="E554" i="12"/>
  <c r="E1707" i="12"/>
  <c r="E507" i="12"/>
  <c r="E2177" i="12"/>
  <c r="E977" i="12"/>
  <c r="E1378" i="12"/>
  <c r="E178" i="12"/>
  <c r="E2318" i="12"/>
  <c r="E1118" i="12"/>
  <c r="E1942" i="12"/>
  <c r="E742" i="12"/>
  <c r="E2271" i="12"/>
  <c r="E1071" i="12"/>
  <c r="E460" i="12"/>
  <c r="E1660" i="12"/>
  <c r="E1848" i="12"/>
  <c r="E648" i="12"/>
  <c r="E2224" i="12"/>
  <c r="E1024" i="12"/>
  <c r="E2130" i="12"/>
  <c r="E930" i="12"/>
  <c r="E1801" i="12"/>
  <c r="E601" i="12"/>
  <c r="E2083" i="12"/>
  <c r="E883" i="12"/>
  <c r="E1331" i="12"/>
  <c r="E131" i="12"/>
  <c r="E1212" i="12"/>
  <c r="E2412" i="12"/>
  <c r="E1425" i="12"/>
  <c r="E225" i="12"/>
  <c r="E37" i="12"/>
  <c r="E1284" i="12"/>
  <c r="E84" i="12"/>
  <c r="E836" i="12"/>
  <c r="E2036" i="12"/>
  <c r="CM76" i="10"/>
  <c r="EL76" i="10" s="1"/>
  <c r="DC76" i="10"/>
  <c r="EC76" i="10" s="1"/>
  <c r="DJ76" i="10"/>
  <c r="CV76" i="10"/>
  <c r="CQ76" i="10"/>
  <c r="DI76" i="10"/>
  <c r="DE76" i="10"/>
  <c r="ED76" i="10" s="1"/>
  <c r="DV77" i="10"/>
  <c r="DP77" i="10"/>
  <c r="EA76" i="10"/>
  <c r="DG76" i="10"/>
  <c r="C78" i="10"/>
  <c r="CS76" i="10"/>
  <c r="CU76" i="10"/>
  <c r="A76" i="10" s="1"/>
  <c r="CW76" i="10"/>
  <c r="DR77" i="10"/>
  <c r="DZ77" i="10"/>
  <c r="DH76" i="10"/>
  <c r="EA77" i="10"/>
  <c r="DQ76" i="10"/>
  <c r="C33" i="10"/>
  <c r="EG77" i="10"/>
  <c r="EC77" i="10"/>
  <c r="DU77" i="10"/>
  <c r="DW77" i="10"/>
  <c r="DT77" i="10"/>
  <c r="DZ76" i="10"/>
  <c r="DX77" i="10"/>
  <c r="EB76" i="10"/>
  <c r="EH76" i="10"/>
  <c r="EI77" i="10"/>
  <c r="DS77" i="10"/>
  <c r="EJ76" i="10"/>
  <c r="EF77" i="10"/>
  <c r="DY76" i="10"/>
  <c r="DY77" i="10"/>
  <c r="DQ77" i="10"/>
  <c r="EM77" i="10"/>
  <c r="EL77" i="10"/>
  <c r="DN77" i="10"/>
  <c r="EK77" i="10"/>
  <c r="A77" i="10"/>
  <c r="EB77" i="10"/>
  <c r="EM76" i="10"/>
  <c r="DN76" i="10"/>
  <c r="EK76" i="10"/>
  <c r="DP76" i="10"/>
  <c r="DO77" i="10"/>
  <c r="EE77" i="10"/>
  <c r="DR76" i="10"/>
  <c r="A131" i="10"/>
  <c r="CX181" i="10"/>
  <c r="CS34" i="10"/>
  <c r="DI34" i="10"/>
  <c r="CW34" i="10"/>
  <c r="DB35" i="10"/>
  <c r="DD35" i="10"/>
  <c r="CV35" i="10"/>
  <c r="CZ35" i="10"/>
  <c r="DJ35" i="10"/>
  <c r="CR35" i="10"/>
  <c r="CT35" i="10"/>
  <c r="CN35" i="10"/>
  <c r="CX35" i="10"/>
  <c r="DH35" i="10"/>
  <c r="CL35" i="10"/>
  <c r="CP35" i="10"/>
  <c r="DR35" i="10" s="1"/>
  <c r="DF35" i="10"/>
  <c r="CQ35" i="10"/>
  <c r="DG35" i="10"/>
  <c r="EI35" i="10" s="1"/>
  <c r="CU35" i="10"/>
  <c r="DK35" i="10"/>
  <c r="CM35" i="10"/>
  <c r="CY35" i="10"/>
  <c r="CO35" i="10"/>
  <c r="DQ35" i="10" s="1"/>
  <c r="DC35" i="10"/>
  <c r="DE35" i="10"/>
  <c r="EG35" i="10" s="1"/>
  <c r="CJ36" i="10"/>
  <c r="CM36" i="10" s="1"/>
  <c r="CW35" i="10"/>
  <c r="DY35" i="10" s="1"/>
  <c r="DB34" i="10"/>
  <c r="DD34" i="10"/>
  <c r="CV34" i="10"/>
  <c r="CZ34" i="10"/>
  <c r="EB34" i="10" s="1"/>
  <c r="DJ34" i="10"/>
  <c r="CT34" i="10"/>
  <c r="CR34" i="10"/>
  <c r="DT34" i="10" s="1"/>
  <c r="CN34" i="10"/>
  <c r="DP34" i="10" s="1"/>
  <c r="CX34" i="10"/>
  <c r="DH34" i="10"/>
  <c r="CL34" i="10"/>
  <c r="CP34" i="10"/>
  <c r="DR34" i="10" s="1"/>
  <c r="DF34" i="10"/>
  <c r="CQ34" i="10"/>
  <c r="DS34" i="10" s="1"/>
  <c r="DG34" i="10"/>
  <c r="EI34" i="10" s="1"/>
  <c r="DK34" i="10"/>
  <c r="CU34" i="10"/>
  <c r="CO34" i="10"/>
  <c r="CY34" i="10"/>
  <c r="DE34" i="10"/>
  <c r="EG34" i="10" s="1"/>
  <c r="CM34" i="10"/>
  <c r="DC34" i="10"/>
  <c r="CO36" i="10"/>
  <c r="DA35" i="10"/>
  <c r="EC35" i="10" s="1"/>
  <c r="CS35" i="10"/>
  <c r="DI35" i="10"/>
  <c r="BY179" i="10"/>
  <c r="BZ178" i="10"/>
  <c r="BK177" i="10"/>
  <c r="BV178" i="10"/>
  <c r="BQ179" i="10"/>
  <c r="DJ181" i="10"/>
  <c r="CP181" i="10"/>
  <c r="BL179" i="10"/>
  <c r="BU179" i="10"/>
  <c r="BX176" i="10"/>
  <c r="BN178" i="10"/>
  <c r="DB181" i="10"/>
  <c r="CH178" i="10"/>
  <c r="BP176" i="10"/>
  <c r="CC179" i="10"/>
  <c r="BW177" i="10"/>
  <c r="DI181" i="10"/>
  <c r="CS181" i="10"/>
  <c r="DA181" i="10"/>
  <c r="CN181" i="10"/>
  <c r="DE181" i="10"/>
  <c r="CW181" i="10"/>
  <c r="CZ181" i="10"/>
  <c r="DD181" i="10"/>
  <c r="CM181" i="10"/>
  <c r="DC181" i="10"/>
  <c r="CY181" i="10"/>
  <c r="CU181" i="10"/>
  <c r="CR181" i="10"/>
  <c r="DG181" i="10"/>
  <c r="CQ181" i="10"/>
  <c r="DK181" i="10"/>
  <c r="CV181" i="10"/>
  <c r="DH181" i="10"/>
  <c r="CA177" i="10"/>
  <c r="BR178" i="10"/>
  <c r="BO178" i="10"/>
  <c r="CD178" i="10"/>
  <c r="CF176" i="10"/>
  <c r="CT181" i="10"/>
  <c r="BT177" i="10"/>
  <c r="CB177" i="10"/>
  <c r="BJ178" i="10"/>
  <c r="BS178" i="10"/>
  <c r="CG179" i="10"/>
  <c r="CE178" i="10"/>
  <c r="BM179" i="10"/>
  <c r="BI179" i="10"/>
  <c r="CJ180" i="10"/>
  <c r="CL180" i="10" s="1"/>
  <c r="BJ74" i="10"/>
  <c r="CG73" i="10"/>
  <c r="CF74" i="10"/>
  <c r="CC73" i="10"/>
  <c r="BW73" i="10"/>
  <c r="BP74" i="10"/>
  <c r="CJ75" i="10"/>
  <c r="DA75" i="10" s="1"/>
  <c r="BV74" i="10"/>
  <c r="BY73" i="10"/>
  <c r="BX74" i="10"/>
  <c r="BR74" i="10"/>
  <c r="BU73" i="10"/>
  <c r="BI73" i="10"/>
  <c r="CH74" i="10"/>
  <c r="BN74" i="10"/>
  <c r="CA73" i="10"/>
  <c r="BK73" i="10"/>
  <c r="BO73" i="10"/>
  <c r="BQ73" i="10"/>
  <c r="BS73" i="10"/>
  <c r="CE73" i="10"/>
  <c r="BZ74" i="10"/>
  <c r="CB74" i="10"/>
  <c r="BM73" i="10"/>
  <c r="BL74" i="10"/>
  <c r="BT74" i="10"/>
  <c r="CD74" i="10"/>
  <c r="DF130" i="10"/>
  <c r="CU130" i="10"/>
  <c r="DK130" i="10"/>
  <c r="CT130" i="10"/>
  <c r="CQ130" i="10"/>
  <c r="CO130" i="10"/>
  <c r="CM130" i="10"/>
  <c r="CW130" i="10"/>
  <c r="CX130" i="10"/>
  <c r="CP130" i="10"/>
  <c r="DC130" i="10"/>
  <c r="CY130" i="10"/>
  <c r="DJ130" i="10"/>
  <c r="DA130" i="10"/>
  <c r="CL130" i="10"/>
  <c r="CZ130" i="10"/>
  <c r="DH130" i="10"/>
  <c r="CN130" i="10"/>
  <c r="DD130" i="10"/>
  <c r="CR130" i="10"/>
  <c r="CV130" i="10"/>
  <c r="DI130" i="10"/>
  <c r="DB130" i="10"/>
  <c r="CS130" i="10"/>
  <c r="CJ129" i="10"/>
  <c r="DG130" i="10"/>
  <c r="AI404" i="7"/>
  <c r="AI369" i="7"/>
  <c r="E2460" i="12" l="1"/>
  <c r="E4956" i="12"/>
  <c r="E3286" i="12"/>
  <c r="E4486" i="12"/>
  <c r="E3427" i="12"/>
  <c r="E4627" i="12"/>
  <c r="E4251" i="12"/>
  <c r="E3051" i="12"/>
  <c r="E4298" i="12"/>
  <c r="E3098" i="12"/>
  <c r="E4533" i="12"/>
  <c r="E3333" i="12"/>
  <c r="E4674" i="12"/>
  <c r="E3474" i="12"/>
  <c r="E4862" i="12"/>
  <c r="E3662" i="12"/>
  <c r="E3239" i="12"/>
  <c r="E4439" i="12"/>
  <c r="E3922" i="12"/>
  <c r="E2722" i="12"/>
  <c r="E4909" i="12"/>
  <c r="E3709" i="12"/>
  <c r="E4392" i="12"/>
  <c r="E3192" i="12"/>
  <c r="E4157" i="12"/>
  <c r="E2957" i="12"/>
  <c r="E4580" i="12"/>
  <c r="E3380" i="12"/>
  <c r="E4063" i="12"/>
  <c r="E2863" i="12"/>
  <c r="E3781" i="12"/>
  <c r="E2581" i="12"/>
  <c r="E2534" i="12"/>
  <c r="E4110" i="12"/>
  <c r="E2910" i="12"/>
  <c r="E3875" i="12"/>
  <c r="E2675" i="12"/>
  <c r="E3568" i="12"/>
  <c r="E4768" i="12"/>
  <c r="E3828" i="12"/>
  <c r="E2628" i="12"/>
  <c r="E3145" i="12"/>
  <c r="E4345" i="12"/>
  <c r="E3521" i="12"/>
  <c r="E4721" i="12"/>
  <c r="E4016" i="12"/>
  <c r="E2816" i="12"/>
  <c r="E2769" i="12"/>
  <c r="E3969" i="12"/>
  <c r="E4204" i="12"/>
  <c r="E3004" i="12"/>
  <c r="E4815" i="12"/>
  <c r="E3615" i="12"/>
  <c r="E1379" i="12"/>
  <c r="E179" i="12"/>
  <c r="E2131" i="12"/>
  <c r="E931" i="12"/>
  <c r="E1896" i="12"/>
  <c r="E696" i="12"/>
  <c r="E1166" i="12"/>
  <c r="E2366" i="12"/>
  <c r="E1802" i="12"/>
  <c r="E602" i="12"/>
  <c r="E1943" i="12"/>
  <c r="E743" i="12"/>
  <c r="E1755" i="12"/>
  <c r="E555" i="12"/>
  <c r="E38" i="12"/>
  <c r="E1285" i="12"/>
  <c r="E85" i="12"/>
  <c r="E884" i="12"/>
  <c r="E2084" i="12"/>
  <c r="E1473" i="12"/>
  <c r="E273" i="12"/>
  <c r="E1849" i="12"/>
  <c r="E649" i="12"/>
  <c r="E1426" i="12"/>
  <c r="E226" i="12"/>
  <c r="E1661" i="12"/>
  <c r="E461" i="12"/>
  <c r="E2413" i="12"/>
  <c r="E1213" i="12"/>
  <c r="E508" i="12"/>
  <c r="E1708" i="12"/>
  <c r="E2178" i="12"/>
  <c r="E978" i="12"/>
  <c r="E2319" i="12"/>
  <c r="E1119" i="12"/>
  <c r="E2225" i="12"/>
  <c r="E1025" i="12"/>
  <c r="E1520" i="12"/>
  <c r="E320" i="12"/>
  <c r="E1567" i="12"/>
  <c r="E367" i="12"/>
  <c r="E1990" i="12"/>
  <c r="E790" i="12"/>
  <c r="E1614" i="12"/>
  <c r="E414" i="12"/>
  <c r="E2037" i="12"/>
  <c r="E837" i="12"/>
  <c r="E2272" i="12"/>
  <c r="E1072" i="12"/>
  <c r="E1332" i="12"/>
  <c r="E132" i="12"/>
  <c r="EG76" i="10"/>
  <c r="EE76" i="10"/>
  <c r="DX76" i="10"/>
  <c r="DO76" i="10"/>
  <c r="DS76" i="10"/>
  <c r="EF76" i="10"/>
  <c r="DE75" i="10"/>
  <c r="CQ75" i="10"/>
  <c r="CM75" i="10"/>
  <c r="DG75" i="10"/>
  <c r="CY75" i="10"/>
  <c r="DV76" i="10"/>
  <c r="CO75" i="10"/>
  <c r="DT76" i="10"/>
  <c r="DW76" i="10"/>
  <c r="EI76" i="10"/>
  <c r="DU76" i="10"/>
  <c r="DU35" i="10"/>
  <c r="DW34" i="10"/>
  <c r="DZ34" i="10"/>
  <c r="ED34" i="10"/>
  <c r="DZ35" i="10"/>
  <c r="ED35" i="10"/>
  <c r="DW35" i="10"/>
  <c r="DP35" i="10"/>
  <c r="DY34" i="10"/>
  <c r="DV35" i="10"/>
  <c r="EE34" i="10"/>
  <c r="DV34" i="10"/>
  <c r="DS35" i="10"/>
  <c r="DT35" i="10"/>
  <c r="DU34" i="10"/>
  <c r="C77" i="10"/>
  <c r="DO34" i="10"/>
  <c r="EH34" i="10"/>
  <c r="EE35" i="10"/>
  <c r="EH35" i="10"/>
  <c r="EC34" i="10"/>
  <c r="EA34" i="10"/>
  <c r="EL34" i="10"/>
  <c r="DN34" i="10"/>
  <c r="EK34" i="10"/>
  <c r="EM34" i="10"/>
  <c r="A34" i="10"/>
  <c r="DX34" i="10"/>
  <c r="EA35" i="10"/>
  <c r="EL35" i="10"/>
  <c r="EM35" i="10"/>
  <c r="EK35" i="10"/>
  <c r="DN35" i="10"/>
  <c r="A35" i="10"/>
  <c r="DX35" i="10"/>
  <c r="EB35" i="10"/>
  <c r="DQ34" i="10"/>
  <c r="EJ34" i="10"/>
  <c r="EF34" i="10"/>
  <c r="DO35" i="10"/>
  <c r="EJ35" i="10"/>
  <c r="EF35" i="10"/>
  <c r="A130" i="10"/>
  <c r="DJ180" i="10"/>
  <c r="DF180" i="10"/>
  <c r="CY36" i="10"/>
  <c r="DE36" i="10"/>
  <c r="DC36" i="10"/>
  <c r="CW36" i="10"/>
  <c r="DI36" i="10"/>
  <c r="CS36" i="10"/>
  <c r="DA36" i="10"/>
  <c r="CJ37" i="10"/>
  <c r="DB36" i="10"/>
  <c r="ED36" i="10" s="1"/>
  <c r="DD36" i="10"/>
  <c r="CV36" i="10"/>
  <c r="CZ36" i="10"/>
  <c r="CR36" i="10"/>
  <c r="DT36" i="10" s="1"/>
  <c r="CT36" i="10"/>
  <c r="DJ36" i="10"/>
  <c r="CN36" i="10"/>
  <c r="CX36" i="10"/>
  <c r="DZ36" i="10" s="1"/>
  <c r="DH36" i="10"/>
  <c r="CL36" i="10"/>
  <c r="DF36" i="10"/>
  <c r="CP36" i="10"/>
  <c r="DR36" i="10" s="1"/>
  <c r="CQ36" i="10"/>
  <c r="DG36" i="10"/>
  <c r="CU36" i="10"/>
  <c r="DK36" i="10"/>
  <c r="CJ179" i="10"/>
  <c r="DF179" i="10" s="1"/>
  <c r="CL179" i="10"/>
  <c r="BI178" i="10"/>
  <c r="CE177" i="10"/>
  <c r="CB176" i="10"/>
  <c r="CP179" i="10"/>
  <c r="BM178" i="10"/>
  <c r="BJ177" i="10"/>
  <c r="BT176" i="10"/>
  <c r="CF175" i="10"/>
  <c r="BO177" i="10"/>
  <c r="CA176" i="10"/>
  <c r="BN177" i="10"/>
  <c r="CX179" i="10"/>
  <c r="BU178" i="10"/>
  <c r="BV177" i="10"/>
  <c r="DI180" i="10"/>
  <c r="CS180" i="10"/>
  <c r="DA180" i="10"/>
  <c r="CZ180" i="10"/>
  <c r="DE180" i="10"/>
  <c r="DD180" i="10"/>
  <c r="CW180" i="10"/>
  <c r="CN180" i="10"/>
  <c r="CQ180" i="10"/>
  <c r="CY180" i="10"/>
  <c r="DC180" i="10"/>
  <c r="DH180" i="10"/>
  <c r="CV180" i="10"/>
  <c r="CM180" i="10"/>
  <c r="DG180" i="10"/>
  <c r="CR180" i="10"/>
  <c r="CU180" i="10"/>
  <c r="DK180" i="10"/>
  <c r="CP180" i="10"/>
  <c r="CG178" i="10"/>
  <c r="DJ179" i="10"/>
  <c r="CD177" i="10"/>
  <c r="BR177" i="10"/>
  <c r="CC178" i="10"/>
  <c r="CH177" i="10"/>
  <c r="CX180" i="10"/>
  <c r="BZ177" i="10"/>
  <c r="BS177" i="10"/>
  <c r="BX175" i="10"/>
  <c r="CO179" i="10"/>
  <c r="BL178" i="10"/>
  <c r="BQ178" i="10"/>
  <c r="CT179" i="10"/>
  <c r="BK176" i="10"/>
  <c r="BY178" i="10"/>
  <c r="BW176" i="10"/>
  <c r="BP175" i="10"/>
  <c r="CO180" i="10"/>
  <c r="CT180" i="10"/>
  <c r="DB180" i="10"/>
  <c r="CD73" i="10"/>
  <c r="CB73" i="10"/>
  <c r="BQ72" i="10"/>
  <c r="BK72" i="10"/>
  <c r="BN73" i="10"/>
  <c r="CF73" i="10"/>
  <c r="BL73" i="10"/>
  <c r="CE72" i="10"/>
  <c r="BI72" i="10"/>
  <c r="BR73" i="10"/>
  <c r="BY72" i="10"/>
  <c r="DF75" i="10"/>
  <c r="CR75" i="10"/>
  <c r="CZ75" i="10"/>
  <c r="CN75" i="10"/>
  <c r="DD75" i="10"/>
  <c r="EF75" i="10" s="1"/>
  <c r="CL75" i="10"/>
  <c r="CX75" i="10"/>
  <c r="DB75" i="10"/>
  <c r="DH75" i="10"/>
  <c r="DJ75" i="10"/>
  <c r="CP75" i="10"/>
  <c r="CV75" i="10"/>
  <c r="CT75" i="10"/>
  <c r="BW72" i="10"/>
  <c r="DI75" i="10"/>
  <c r="BJ73" i="10"/>
  <c r="CW75" i="10"/>
  <c r="BM72" i="10"/>
  <c r="BZ73" i="10"/>
  <c r="BS72" i="10"/>
  <c r="BO72" i="10"/>
  <c r="CA72" i="10"/>
  <c r="DK75" i="10"/>
  <c r="CJ74" i="10"/>
  <c r="CU75" i="10"/>
  <c r="BP73" i="10"/>
  <c r="CC72" i="10"/>
  <c r="BT73" i="10"/>
  <c r="DC75" i="10"/>
  <c r="EE75" i="10" s="1"/>
  <c r="CH73" i="10"/>
  <c r="BU72" i="10"/>
  <c r="BX73" i="10"/>
  <c r="BV73" i="10"/>
  <c r="CS75" i="10"/>
  <c r="CG72" i="10"/>
  <c r="DD129" i="10"/>
  <c r="CZ129" i="10"/>
  <c r="DH129" i="10"/>
  <c r="CN129" i="10"/>
  <c r="CV129" i="10"/>
  <c r="CR129" i="10"/>
  <c r="CJ128" i="10"/>
  <c r="DA128" i="10" s="1"/>
  <c r="DJ129" i="10"/>
  <c r="CT129" i="10"/>
  <c r="CO129" i="10"/>
  <c r="CW129" i="10"/>
  <c r="CX129" i="10"/>
  <c r="CU129" i="10"/>
  <c r="DE129" i="10"/>
  <c r="CM129" i="10"/>
  <c r="DI129" i="10"/>
  <c r="DC129" i="10"/>
  <c r="DG129" i="10"/>
  <c r="DA129" i="10"/>
  <c r="CP129" i="10"/>
  <c r="CQ129" i="10"/>
  <c r="DK129" i="10"/>
  <c r="DB129" i="10"/>
  <c r="CL129" i="10"/>
  <c r="CS129" i="10"/>
  <c r="CY129" i="10"/>
  <c r="DF129" i="10"/>
  <c r="AJ404" i="7"/>
  <c r="AJ369" i="7"/>
  <c r="E2461" i="12" l="1"/>
  <c r="E4957" i="12"/>
  <c r="E4393" i="12"/>
  <c r="E3193" i="12"/>
  <c r="E4205" i="12"/>
  <c r="E3005" i="12"/>
  <c r="E4346" i="12"/>
  <c r="E3146" i="12"/>
  <c r="E3876" i="12"/>
  <c r="E2676" i="12"/>
  <c r="E2582" i="12"/>
  <c r="E2535" i="12"/>
  <c r="E3782" i="12"/>
  <c r="E3287" i="12"/>
  <c r="E4487" i="12"/>
  <c r="E4017" i="12"/>
  <c r="E2817" i="12"/>
  <c r="E3829" i="12"/>
  <c r="E2629" i="12"/>
  <c r="E4440" i="12"/>
  <c r="E3240" i="12"/>
  <c r="E4910" i="12"/>
  <c r="E3710" i="12"/>
  <c r="E4299" i="12"/>
  <c r="E3099" i="12"/>
  <c r="E4064" i="12"/>
  <c r="E2864" i="12"/>
  <c r="E3616" i="12"/>
  <c r="E4816" i="12"/>
  <c r="E4111" i="12"/>
  <c r="E2911" i="12"/>
  <c r="E3522" i="12"/>
  <c r="E4722" i="12"/>
  <c r="E4863" i="12"/>
  <c r="E3663" i="12"/>
  <c r="E3923" i="12"/>
  <c r="E2723" i="12"/>
  <c r="E4675" i="12"/>
  <c r="E3475" i="12"/>
  <c r="E3569" i="12"/>
  <c r="E4769" i="12"/>
  <c r="E4628" i="12"/>
  <c r="E3428" i="12"/>
  <c r="E3970" i="12"/>
  <c r="E2770" i="12"/>
  <c r="E4581" i="12"/>
  <c r="E3381" i="12"/>
  <c r="E4252" i="12"/>
  <c r="E3052" i="12"/>
  <c r="E4158" i="12"/>
  <c r="E2958" i="12"/>
  <c r="E4534" i="12"/>
  <c r="E3334" i="12"/>
  <c r="E2085" i="12"/>
  <c r="E885" i="12"/>
  <c r="E1568" i="12"/>
  <c r="E368" i="12"/>
  <c r="E1897" i="12"/>
  <c r="E697" i="12"/>
  <c r="E39" i="12"/>
  <c r="E1286" i="12"/>
  <c r="E86" i="12"/>
  <c r="E2414" i="12"/>
  <c r="E1214" i="12"/>
  <c r="E556" i="12"/>
  <c r="E1756" i="12"/>
  <c r="E1803" i="12"/>
  <c r="E603" i="12"/>
  <c r="E1944" i="12"/>
  <c r="E744" i="12"/>
  <c r="E1662" i="12"/>
  <c r="E462" i="12"/>
  <c r="E2273" i="12"/>
  <c r="E1073" i="12"/>
  <c r="E1521" i="12"/>
  <c r="E321" i="12"/>
  <c r="E1991" i="12"/>
  <c r="E791" i="12"/>
  <c r="E2179" i="12"/>
  <c r="E979" i="12"/>
  <c r="E1380" i="12"/>
  <c r="E180" i="12"/>
  <c r="E2038" i="12"/>
  <c r="E838" i="12"/>
  <c r="E2367" i="12"/>
  <c r="E1167" i="12"/>
  <c r="E1709" i="12"/>
  <c r="E509" i="12"/>
  <c r="E932" i="12"/>
  <c r="E2132" i="12"/>
  <c r="E1850" i="12"/>
  <c r="E650" i="12"/>
  <c r="E1427" i="12"/>
  <c r="E227" i="12"/>
  <c r="E2320" i="12"/>
  <c r="E1120" i="12"/>
  <c r="E1615" i="12"/>
  <c r="E415" i="12"/>
  <c r="E2226" i="12"/>
  <c r="E1026" i="12"/>
  <c r="E1474" i="12"/>
  <c r="E274" i="12"/>
  <c r="E1333" i="12"/>
  <c r="E133" i="12"/>
  <c r="DP75" i="10"/>
  <c r="C76" i="10"/>
  <c r="DW75" i="10"/>
  <c r="DY75" i="10"/>
  <c r="EJ75" i="10"/>
  <c r="DS75" i="10"/>
  <c r="EH75" i="10"/>
  <c r="EC75" i="10"/>
  <c r="DV75" i="10"/>
  <c r="EM75" i="10"/>
  <c r="EL75" i="10"/>
  <c r="DN75" i="10"/>
  <c r="EK75" i="10"/>
  <c r="A75" i="10"/>
  <c r="EJ36" i="10"/>
  <c r="EF36" i="10"/>
  <c r="EG36" i="10"/>
  <c r="C34" i="10"/>
  <c r="EA36" i="10"/>
  <c r="DO75" i="10"/>
  <c r="EG75" i="10"/>
  <c r="DX75" i="10"/>
  <c r="DW36" i="10"/>
  <c r="DP36" i="10"/>
  <c r="DR75" i="10"/>
  <c r="EB75" i="10"/>
  <c r="EI36" i="10"/>
  <c r="EC36" i="10"/>
  <c r="DQ75" i="10"/>
  <c r="EI75" i="10"/>
  <c r="DO36" i="10"/>
  <c r="DU75" i="10"/>
  <c r="DT75" i="10"/>
  <c r="DS36" i="10"/>
  <c r="DV36" i="10"/>
  <c r="DU36" i="10"/>
  <c r="DQ36" i="10"/>
  <c r="ED75" i="10"/>
  <c r="EH36" i="10"/>
  <c r="EB36" i="10"/>
  <c r="DY36" i="10"/>
  <c r="DZ75" i="10"/>
  <c r="EM36" i="10"/>
  <c r="EL36" i="10"/>
  <c r="DN36" i="10"/>
  <c r="EK36" i="10"/>
  <c r="A36" i="10"/>
  <c r="DX36" i="10"/>
  <c r="EE36" i="10"/>
  <c r="C35" i="10"/>
  <c r="EA75" i="10"/>
  <c r="A129" i="10"/>
  <c r="DB179" i="10"/>
  <c r="DB37" i="10"/>
  <c r="CV37" i="10"/>
  <c r="DD37" i="10"/>
  <c r="CZ37" i="10"/>
  <c r="CR37" i="10"/>
  <c r="DJ37" i="10"/>
  <c r="CT37" i="10"/>
  <c r="DV37" i="10" s="1"/>
  <c r="CN37" i="10"/>
  <c r="CX37" i="10"/>
  <c r="DH37" i="10"/>
  <c r="CL37" i="10"/>
  <c r="CP37" i="10"/>
  <c r="DF37" i="10"/>
  <c r="CQ37" i="10"/>
  <c r="DG37" i="10"/>
  <c r="EI37" i="10" s="1"/>
  <c r="DK37" i="10"/>
  <c r="CU37" i="10"/>
  <c r="DW37" i="10" s="1"/>
  <c r="DI37" i="10"/>
  <c r="CO37" i="10"/>
  <c r="DQ37" i="10" s="1"/>
  <c r="CM37" i="10"/>
  <c r="DA37" i="10"/>
  <c r="CJ38" i="10"/>
  <c r="CS37" i="10"/>
  <c r="DU37" i="10" s="1"/>
  <c r="CW37" i="10"/>
  <c r="CY37" i="10"/>
  <c r="EA37" i="10" s="1"/>
  <c r="DC37" i="10"/>
  <c r="DE37" i="10"/>
  <c r="EG37" i="10" s="1"/>
  <c r="BK175" i="10"/>
  <c r="CH176" i="10"/>
  <c r="BR176" i="10"/>
  <c r="BP174" i="10"/>
  <c r="BQ177" i="10"/>
  <c r="BZ176" i="10"/>
  <c r="CC177" i="10"/>
  <c r="CD176" i="10"/>
  <c r="BV176" i="10"/>
  <c r="BO176" i="10"/>
  <c r="BW175" i="10"/>
  <c r="BL177" i="10"/>
  <c r="BS176" i="10"/>
  <c r="BU177" i="10"/>
  <c r="CF174" i="10"/>
  <c r="BJ176" i="10"/>
  <c r="CB175" i="10"/>
  <c r="BI177" i="10"/>
  <c r="CJ178" i="10"/>
  <c r="CO178" i="10" s="1"/>
  <c r="CA175" i="10"/>
  <c r="DB178" i="10"/>
  <c r="BY177" i="10"/>
  <c r="BX174" i="10"/>
  <c r="DJ178" i="10"/>
  <c r="CG177" i="10"/>
  <c r="BN176" i="10"/>
  <c r="BT175" i="10"/>
  <c r="CP178" i="10"/>
  <c r="BM177" i="10"/>
  <c r="CE176" i="10"/>
  <c r="CS179" i="10"/>
  <c r="DA179" i="10"/>
  <c r="DI179" i="10"/>
  <c r="CZ179" i="10"/>
  <c r="CN179" i="10"/>
  <c r="DE179" i="10"/>
  <c r="CW179" i="10"/>
  <c r="DD179" i="10"/>
  <c r="CR179" i="10"/>
  <c r="CV179" i="10"/>
  <c r="DH179" i="10"/>
  <c r="DG179" i="10"/>
  <c r="CY179" i="10"/>
  <c r="CQ179" i="10"/>
  <c r="CM179" i="10"/>
  <c r="DC179" i="10"/>
  <c r="DK179" i="10"/>
  <c r="CU179" i="10"/>
  <c r="BV72" i="10"/>
  <c r="BU71" i="10"/>
  <c r="DF74" i="10"/>
  <c r="DD74" i="10"/>
  <c r="CR74" i="10"/>
  <c r="CV74" i="10"/>
  <c r="CP74" i="10"/>
  <c r="DJ74" i="10"/>
  <c r="DB74" i="10"/>
  <c r="CN74" i="10"/>
  <c r="CT74" i="10"/>
  <c r="CZ74" i="10"/>
  <c r="CX74" i="10"/>
  <c r="CL74" i="10"/>
  <c r="DH74" i="10"/>
  <c r="BO71" i="10"/>
  <c r="BZ72" i="10"/>
  <c r="BW71" i="10"/>
  <c r="BI71" i="10"/>
  <c r="CO74" i="10"/>
  <c r="BN72" i="10"/>
  <c r="BQ71" i="10"/>
  <c r="CD72" i="10"/>
  <c r="CY74" i="10"/>
  <c r="CW74" i="10"/>
  <c r="BP72" i="10"/>
  <c r="DC74" i="10"/>
  <c r="BJ72" i="10"/>
  <c r="BR72" i="10"/>
  <c r="CJ73" i="10"/>
  <c r="CY73" i="10" s="1"/>
  <c r="BL72" i="10"/>
  <c r="CQ74" i="10"/>
  <c r="DG74" i="10"/>
  <c r="CG71" i="10"/>
  <c r="BX72" i="10"/>
  <c r="CH72" i="10"/>
  <c r="BT72" i="10"/>
  <c r="CS74" i="10"/>
  <c r="DU74" i="10" s="1"/>
  <c r="CA71" i="10"/>
  <c r="BS71" i="10"/>
  <c r="BM71" i="10"/>
  <c r="CM74" i="10"/>
  <c r="DO74" i="10" s="1"/>
  <c r="CU74" i="10"/>
  <c r="CE71" i="10"/>
  <c r="CF72" i="10"/>
  <c r="BK71" i="10"/>
  <c r="CB72" i="10"/>
  <c r="DA74" i="10"/>
  <c r="DK74" i="10"/>
  <c r="CC71" i="10"/>
  <c r="BY71" i="10"/>
  <c r="DI74" i="10"/>
  <c r="DE74" i="10"/>
  <c r="DJ128" i="10"/>
  <c r="CX128" i="10"/>
  <c r="CO128" i="10"/>
  <c r="DB128" i="10"/>
  <c r="CQ128" i="10"/>
  <c r="CP128" i="10"/>
  <c r="CJ127" i="10"/>
  <c r="CO127" i="10" s="1"/>
  <c r="DD128" i="10"/>
  <c r="DH128" i="10"/>
  <c r="CN128" i="10"/>
  <c r="CV128" i="10"/>
  <c r="CR128" i="10"/>
  <c r="CZ128" i="10"/>
  <c r="DC128" i="10"/>
  <c r="CU128" i="10"/>
  <c r="DK128" i="10"/>
  <c r="DG128" i="10"/>
  <c r="CY128" i="10"/>
  <c r="CS128" i="10"/>
  <c r="DI128" i="10"/>
  <c r="DF128" i="10"/>
  <c r="CM128" i="10"/>
  <c r="DE128" i="10"/>
  <c r="CT128" i="10"/>
  <c r="CW128" i="10"/>
  <c r="CL128" i="10"/>
  <c r="AK404" i="7"/>
  <c r="AK369" i="7"/>
  <c r="E4958" i="12" l="1"/>
  <c r="E2462" i="12"/>
  <c r="E4864" i="12"/>
  <c r="E3664" i="12"/>
  <c r="E3924" i="12"/>
  <c r="E2724" i="12"/>
  <c r="E4300" i="12"/>
  <c r="E3100" i="12"/>
  <c r="E4347" i="12"/>
  <c r="E3147" i="12"/>
  <c r="E2865" i="12"/>
  <c r="E4065" i="12"/>
  <c r="E4817" i="12"/>
  <c r="E3617" i="12"/>
  <c r="E4770" i="12"/>
  <c r="E3570" i="12"/>
  <c r="E4394" i="12"/>
  <c r="E3194" i="12"/>
  <c r="E4629" i="12"/>
  <c r="E3429" i="12"/>
  <c r="E4159" i="12"/>
  <c r="E2959" i="12"/>
  <c r="E4535" i="12"/>
  <c r="E3335" i="12"/>
  <c r="E4253" i="12"/>
  <c r="E3053" i="12"/>
  <c r="E4723" i="12"/>
  <c r="E3523" i="12"/>
  <c r="E4582" i="12"/>
  <c r="E3382" i="12"/>
  <c r="E4018" i="12"/>
  <c r="E2818" i="12"/>
  <c r="E3971" i="12"/>
  <c r="E2771" i="12"/>
  <c r="E4488" i="12"/>
  <c r="E3288" i="12"/>
  <c r="E3783" i="12"/>
  <c r="E2536" i="12"/>
  <c r="E2583" i="12"/>
  <c r="E4441" i="12"/>
  <c r="E3241" i="12"/>
  <c r="E4206" i="12"/>
  <c r="E3006" i="12"/>
  <c r="E4676" i="12"/>
  <c r="E3476" i="12"/>
  <c r="E4911" i="12"/>
  <c r="E3711" i="12"/>
  <c r="E4112" i="12"/>
  <c r="E2912" i="12"/>
  <c r="E3877" i="12"/>
  <c r="E2677" i="12"/>
  <c r="E3830" i="12"/>
  <c r="E2630" i="12"/>
  <c r="E2274" i="12"/>
  <c r="E1074" i="12"/>
  <c r="E1898" i="12"/>
  <c r="E698" i="12"/>
  <c r="E2086" i="12"/>
  <c r="E886" i="12"/>
  <c r="E1569" i="12"/>
  <c r="E369" i="12"/>
  <c r="E1851" i="12"/>
  <c r="E651" i="12"/>
  <c r="E40" i="12"/>
  <c r="E1287" i="12"/>
  <c r="E87" i="12"/>
  <c r="E1945" i="12"/>
  <c r="E745" i="12"/>
  <c r="E1663" i="12"/>
  <c r="E463" i="12"/>
  <c r="E228" i="12"/>
  <c r="E1428" i="12"/>
  <c r="E2321" i="12"/>
  <c r="E1121" i="12"/>
  <c r="E980" i="12"/>
  <c r="E2180" i="12"/>
  <c r="E604" i="12"/>
  <c r="E1804" i="12"/>
  <c r="E1616" i="12"/>
  <c r="E416" i="12"/>
  <c r="E1381" i="12"/>
  <c r="E181" i="12"/>
  <c r="E2368" i="12"/>
  <c r="E1168" i="12"/>
  <c r="E1757" i="12"/>
  <c r="E557" i="12"/>
  <c r="E2227" i="12"/>
  <c r="E1027" i="12"/>
  <c r="E1710" i="12"/>
  <c r="E510" i="12"/>
  <c r="E2133" i="12"/>
  <c r="E933" i="12"/>
  <c r="E1522" i="12"/>
  <c r="E322" i="12"/>
  <c r="E1475" i="12"/>
  <c r="E275" i="12"/>
  <c r="E2415" i="12"/>
  <c r="E1215" i="12"/>
  <c r="E2039" i="12"/>
  <c r="E839" i="12"/>
  <c r="E1992" i="12"/>
  <c r="E792" i="12"/>
  <c r="E1334" i="12"/>
  <c r="E134" i="12"/>
  <c r="EE74" i="10"/>
  <c r="DV74" i="10"/>
  <c r="EA74" i="10"/>
  <c r="EG74" i="10"/>
  <c r="DO37" i="10"/>
  <c r="DR37" i="10"/>
  <c r="EB37" i="10"/>
  <c r="DR74" i="10"/>
  <c r="EM37" i="10"/>
  <c r="EK37" i="10"/>
  <c r="EL37" i="10"/>
  <c r="DN37" i="10"/>
  <c r="A37" i="10"/>
  <c r="EF37" i="10"/>
  <c r="DS74" i="10"/>
  <c r="CQ73" i="10"/>
  <c r="EL74" i="10"/>
  <c r="DN74" i="10"/>
  <c r="EK74" i="10"/>
  <c r="EM74" i="10"/>
  <c r="A74" i="10"/>
  <c r="DX74" i="10"/>
  <c r="EE37" i="10"/>
  <c r="EJ37" i="10"/>
  <c r="DX37" i="10"/>
  <c r="EJ74" i="10"/>
  <c r="CW73" i="10"/>
  <c r="CO73" i="10"/>
  <c r="CS73" i="10"/>
  <c r="DQ74" i="10"/>
  <c r="DZ74" i="10"/>
  <c r="DT74" i="10"/>
  <c r="DZ37" i="10"/>
  <c r="ED37" i="10"/>
  <c r="EI74" i="10"/>
  <c r="DI73" i="10"/>
  <c r="DW74" i="10"/>
  <c r="DY74" i="10"/>
  <c r="EB74" i="10"/>
  <c r="EF74" i="10"/>
  <c r="DY37" i="10"/>
  <c r="DP37" i="10"/>
  <c r="C36" i="10"/>
  <c r="EH74" i="10"/>
  <c r="C75" i="10"/>
  <c r="EC74" i="10"/>
  <c r="DK73" i="10"/>
  <c r="DG73" i="10"/>
  <c r="DP74" i="10"/>
  <c r="DS37" i="10"/>
  <c r="DE73" i="10"/>
  <c r="DA73" i="10"/>
  <c r="CU73" i="10"/>
  <c r="DC73" i="10"/>
  <c r="ED74" i="10"/>
  <c r="EC37" i="10"/>
  <c r="EH37" i="10"/>
  <c r="DT37" i="10"/>
  <c r="A128" i="10"/>
  <c r="DB38" i="10"/>
  <c r="ED38" i="10" s="1"/>
  <c r="DD38" i="10"/>
  <c r="CV38" i="10"/>
  <c r="CZ38" i="10"/>
  <c r="DJ38" i="10"/>
  <c r="CR38" i="10"/>
  <c r="CT38" i="10"/>
  <c r="CN38" i="10"/>
  <c r="CX38" i="10"/>
  <c r="DH38" i="10"/>
  <c r="CL38" i="10"/>
  <c r="DF38" i="10"/>
  <c r="CP38" i="10"/>
  <c r="DR38" i="10" s="1"/>
  <c r="CQ38" i="10"/>
  <c r="DG38" i="10"/>
  <c r="DK38" i="10"/>
  <c r="CU38" i="10"/>
  <c r="DW38" i="10" s="1"/>
  <c r="DC38" i="10"/>
  <c r="EE38" i="10" s="1"/>
  <c r="DE38" i="10"/>
  <c r="CM38" i="10"/>
  <c r="CY38" i="10"/>
  <c r="EA38" i="10" s="1"/>
  <c r="CO38" i="10"/>
  <c r="DI38" i="10"/>
  <c r="DA38" i="10"/>
  <c r="CW38" i="10"/>
  <c r="CS38" i="10"/>
  <c r="CF173" i="10"/>
  <c r="CJ177" i="10"/>
  <c r="DB177" i="10" s="1"/>
  <c r="CL177" i="10"/>
  <c r="BI176" i="10"/>
  <c r="BJ175" i="10"/>
  <c r="CX177" i="10"/>
  <c r="BU176" i="10"/>
  <c r="CO177" i="10"/>
  <c r="BL176" i="10"/>
  <c r="CD175" i="10"/>
  <c r="BZ175" i="10"/>
  <c r="BP173" i="10"/>
  <c r="CH175" i="10"/>
  <c r="CP177" i="10"/>
  <c r="BM176" i="10"/>
  <c r="BN175" i="10"/>
  <c r="BX173" i="10"/>
  <c r="CA174" i="10"/>
  <c r="CL178" i="10"/>
  <c r="CX178" i="10"/>
  <c r="BO175" i="10"/>
  <c r="CB174" i="10"/>
  <c r="BS175" i="10"/>
  <c r="BW174" i="10"/>
  <c r="BV175" i="10"/>
  <c r="DF177" i="10"/>
  <c r="CC176" i="10"/>
  <c r="CT177" i="10"/>
  <c r="BQ176" i="10"/>
  <c r="BR175" i="10"/>
  <c r="BK174" i="10"/>
  <c r="CE175" i="10"/>
  <c r="BT174" i="10"/>
  <c r="DJ177" i="10"/>
  <c r="CG176" i="10"/>
  <c r="BY176" i="10"/>
  <c r="CS178" i="10"/>
  <c r="DI178" i="10"/>
  <c r="DA178" i="10"/>
  <c r="CN178" i="10"/>
  <c r="DD178" i="10"/>
  <c r="DE178" i="10"/>
  <c r="CW178" i="10"/>
  <c r="CZ178" i="10"/>
  <c r="CR178" i="10"/>
  <c r="CY178" i="10"/>
  <c r="CU178" i="10"/>
  <c r="DK178" i="10"/>
  <c r="DC178" i="10"/>
  <c r="CM178" i="10"/>
  <c r="CV178" i="10"/>
  <c r="DG178" i="10"/>
  <c r="DH178" i="10"/>
  <c r="CQ178" i="10"/>
  <c r="DF178" i="10"/>
  <c r="CT178" i="10"/>
  <c r="CE70" i="10"/>
  <c r="BT71" i="10"/>
  <c r="BR71" i="10"/>
  <c r="BW70" i="10"/>
  <c r="BY70" i="10"/>
  <c r="CH71" i="10"/>
  <c r="CC70" i="10"/>
  <c r="CB71" i="10"/>
  <c r="CF71" i="10"/>
  <c r="CG70" i="10"/>
  <c r="BL71" i="10"/>
  <c r="BJ71" i="10"/>
  <c r="CD71" i="10"/>
  <c r="CJ72" i="10"/>
  <c r="CO72" i="10" s="1"/>
  <c r="BU70" i="10"/>
  <c r="BS70" i="10"/>
  <c r="BX71" i="10"/>
  <c r="CN73" i="10"/>
  <c r="DP73" i="10" s="1"/>
  <c r="DH73" i="10"/>
  <c r="CL73" i="10"/>
  <c r="CP73" i="10"/>
  <c r="CV73" i="10"/>
  <c r="DD73" i="10"/>
  <c r="CT73" i="10"/>
  <c r="CZ73" i="10"/>
  <c r="CR73" i="10"/>
  <c r="CX73" i="10"/>
  <c r="DJ73" i="10"/>
  <c r="DB73" i="10"/>
  <c r="DF73" i="10"/>
  <c r="CM73" i="10"/>
  <c r="BO70" i="10"/>
  <c r="BM70" i="10"/>
  <c r="BQ70" i="10"/>
  <c r="BK70" i="10"/>
  <c r="CA70" i="10"/>
  <c r="BP71" i="10"/>
  <c r="CQ72" i="10"/>
  <c r="BN71" i="10"/>
  <c r="BI70" i="10"/>
  <c r="BZ71" i="10"/>
  <c r="BV71" i="10"/>
  <c r="CP127" i="10"/>
  <c r="CW127" i="10"/>
  <c r="CT127" i="10"/>
  <c r="DG127" i="10"/>
  <c r="CS127" i="10"/>
  <c r="DA127" i="10"/>
  <c r="CQ127" i="10"/>
  <c r="CU127" i="10"/>
  <c r="CX127" i="10"/>
  <c r="DI127" i="10"/>
  <c r="DK127" i="10"/>
  <c r="DC127" i="10"/>
  <c r="DH127" i="10"/>
  <c r="CN127" i="10"/>
  <c r="CV127" i="10"/>
  <c r="CR127" i="10"/>
  <c r="CZ127" i="10"/>
  <c r="DD127" i="10"/>
  <c r="DJ127" i="10"/>
  <c r="CM127" i="10"/>
  <c r="DF127" i="10"/>
  <c r="DE127" i="10"/>
  <c r="DB127" i="10"/>
  <c r="CY127" i="10"/>
  <c r="CL127" i="10"/>
  <c r="CJ126" i="10"/>
  <c r="DA126" i="10" s="1"/>
  <c r="AL404" i="7"/>
  <c r="AL369" i="7"/>
  <c r="E2463" i="12" l="1"/>
  <c r="E4959" i="12"/>
  <c r="E4536" i="12"/>
  <c r="E3336" i="12"/>
  <c r="E4019" i="12"/>
  <c r="E2819" i="12"/>
  <c r="E4301" i="12"/>
  <c r="E3101" i="12"/>
  <c r="E3242" i="12"/>
  <c r="E4442" i="12"/>
  <c r="E3195" i="12"/>
  <c r="E4395" i="12"/>
  <c r="E4160" i="12"/>
  <c r="E2960" i="12"/>
  <c r="E4489" i="12"/>
  <c r="E3289" i="12"/>
  <c r="E4066" i="12"/>
  <c r="E2866" i="12"/>
  <c r="E4583" i="12"/>
  <c r="E3383" i="12"/>
  <c r="E3618" i="12"/>
  <c r="E4818" i="12"/>
  <c r="E3148" i="12"/>
  <c r="E4348" i="12"/>
  <c r="E2631" i="12"/>
  <c r="E3831" i="12"/>
  <c r="E2584" i="12"/>
  <c r="E2537" i="12"/>
  <c r="E3784" i="12"/>
  <c r="E3430" i="12"/>
  <c r="E4630" i="12"/>
  <c r="E4207" i="12"/>
  <c r="E3007" i="12"/>
  <c r="E4865" i="12"/>
  <c r="E3665" i="12"/>
  <c r="E3972" i="12"/>
  <c r="E2772" i="12"/>
  <c r="E2678" i="12"/>
  <c r="E3878" i="12"/>
  <c r="E4724" i="12"/>
  <c r="E3524" i="12"/>
  <c r="E4771" i="12"/>
  <c r="E3571" i="12"/>
  <c r="E4677" i="12"/>
  <c r="E3477" i="12"/>
  <c r="E4912" i="12"/>
  <c r="E3712" i="12"/>
  <c r="E3925" i="12"/>
  <c r="E2725" i="12"/>
  <c r="E3054" i="12"/>
  <c r="E4254" i="12"/>
  <c r="E2913" i="12"/>
  <c r="E4113" i="12"/>
  <c r="E652" i="12"/>
  <c r="E1852" i="12"/>
  <c r="E1617" i="12"/>
  <c r="E417" i="12"/>
  <c r="E2087" i="12"/>
  <c r="E887" i="12"/>
  <c r="E2181" i="12"/>
  <c r="E981" i="12"/>
  <c r="E2416" i="12"/>
  <c r="E1216" i="12"/>
  <c r="E1993" i="12"/>
  <c r="E793" i="12"/>
  <c r="E1028" i="12"/>
  <c r="E2228" i="12"/>
  <c r="E2134" i="12"/>
  <c r="E934" i="12"/>
  <c r="E1758" i="12"/>
  <c r="E558" i="12"/>
  <c r="E1429" i="12"/>
  <c r="E229" i="12"/>
  <c r="E2369" i="12"/>
  <c r="E1169" i="12"/>
  <c r="E1335" i="12"/>
  <c r="E135" i="12"/>
  <c r="E1946" i="12"/>
  <c r="E746" i="12"/>
  <c r="E1382" i="12"/>
  <c r="E182" i="12"/>
  <c r="E1523" i="12"/>
  <c r="E323" i="12"/>
  <c r="E2275" i="12"/>
  <c r="E1075" i="12"/>
  <c r="E1664" i="12"/>
  <c r="E464" i="12"/>
  <c r="E41" i="12"/>
  <c r="E1288" i="12"/>
  <c r="E88" i="12"/>
  <c r="E276" i="12"/>
  <c r="E1476" i="12"/>
  <c r="E1899" i="12"/>
  <c r="E699" i="12"/>
  <c r="E2322" i="12"/>
  <c r="E1122" i="12"/>
  <c r="E2040" i="12"/>
  <c r="E840" i="12"/>
  <c r="E1570" i="12"/>
  <c r="E370" i="12"/>
  <c r="E1805" i="12"/>
  <c r="E605" i="12"/>
  <c r="E1711" i="12"/>
  <c r="E511" i="12"/>
  <c r="DZ73" i="10"/>
  <c r="DC72" i="10"/>
  <c r="DT73" i="10"/>
  <c r="CU72" i="10"/>
  <c r="EI73" i="10"/>
  <c r="EH73" i="10"/>
  <c r="EC73" i="10"/>
  <c r="DX73" i="10"/>
  <c r="CY72" i="10"/>
  <c r="CS72" i="10"/>
  <c r="ED73" i="10"/>
  <c r="EJ73" i="10"/>
  <c r="DO73" i="10"/>
  <c r="EF73" i="10"/>
  <c r="DQ38" i="10"/>
  <c r="DS38" i="10"/>
  <c r="DT38" i="10"/>
  <c r="DS73" i="10"/>
  <c r="DR73" i="10"/>
  <c r="DI72" i="10"/>
  <c r="DO38" i="10"/>
  <c r="EH38" i="10"/>
  <c r="EB38" i="10"/>
  <c r="EM73" i="10"/>
  <c r="EL73" i="10"/>
  <c r="DN73" i="10"/>
  <c r="EK73" i="10"/>
  <c r="A73" i="10"/>
  <c r="DG72" i="10"/>
  <c r="EG38" i="10"/>
  <c r="EK38" i="10"/>
  <c r="EM38" i="10"/>
  <c r="EL38" i="10"/>
  <c r="DN38" i="10"/>
  <c r="A38" i="10"/>
  <c r="DX38" i="10"/>
  <c r="EE73" i="10"/>
  <c r="DU38" i="10"/>
  <c r="EJ38" i="10"/>
  <c r="EF38" i="10"/>
  <c r="DW73" i="10"/>
  <c r="DU73" i="10"/>
  <c r="C37" i="10"/>
  <c r="DQ73" i="10"/>
  <c r="EB73" i="10"/>
  <c r="EC38" i="10"/>
  <c r="DP38" i="10"/>
  <c r="EG73" i="10"/>
  <c r="DY73" i="10"/>
  <c r="DY38" i="10"/>
  <c r="DZ38" i="10"/>
  <c r="DV73" i="10"/>
  <c r="DA72" i="10"/>
  <c r="EI38" i="10"/>
  <c r="DV38" i="10"/>
  <c r="C74" i="10"/>
  <c r="EA73" i="10"/>
  <c r="A127" i="10"/>
  <c r="CS39" i="10"/>
  <c r="DA39" i="10"/>
  <c r="DI39" i="10"/>
  <c r="CJ39" i="10"/>
  <c r="CW39" i="10" s="1"/>
  <c r="BY175" i="10"/>
  <c r="BN174" i="10"/>
  <c r="BJ174" i="10"/>
  <c r="BX172" i="10"/>
  <c r="BT173" i="10"/>
  <c r="BK173" i="10"/>
  <c r="BQ175" i="10"/>
  <c r="BV174" i="10"/>
  <c r="BS174" i="10"/>
  <c r="BO174" i="10"/>
  <c r="CA173" i="10"/>
  <c r="CH174" i="10"/>
  <c r="BZ174" i="10"/>
  <c r="BL175" i="10"/>
  <c r="DA177" i="10"/>
  <c r="DI177" i="10"/>
  <c r="CS177" i="10"/>
  <c r="DE177" i="10"/>
  <c r="CZ177" i="10"/>
  <c r="DD177" i="10"/>
  <c r="CN177" i="10"/>
  <c r="CW177" i="10"/>
  <c r="CU177" i="10"/>
  <c r="CY177" i="10"/>
  <c r="CV177" i="10"/>
  <c r="CQ177" i="10"/>
  <c r="DK177" i="10"/>
  <c r="DC177" i="10"/>
  <c r="DG177" i="10"/>
  <c r="CM177" i="10"/>
  <c r="CR177" i="10"/>
  <c r="DH177" i="10"/>
  <c r="CF172" i="10"/>
  <c r="CG175" i="10"/>
  <c r="CE174" i="10"/>
  <c r="BR174" i="10"/>
  <c r="CC175" i="10"/>
  <c r="BW173" i="10"/>
  <c r="CB173" i="10"/>
  <c r="BM175" i="10"/>
  <c r="BP172" i="10"/>
  <c r="CD174" i="10"/>
  <c r="BU175" i="10"/>
  <c r="CJ176" i="10"/>
  <c r="CO176" i="10" s="1"/>
  <c r="BI175" i="10"/>
  <c r="BZ70" i="10"/>
  <c r="BK69" i="10"/>
  <c r="BS69" i="10"/>
  <c r="BL70" i="10"/>
  <c r="CF70" i="10"/>
  <c r="CC69" i="10"/>
  <c r="BY69" i="10"/>
  <c r="BR70" i="10"/>
  <c r="CE69" i="10"/>
  <c r="BN70" i="10"/>
  <c r="CA69" i="10"/>
  <c r="BQ69" i="10"/>
  <c r="BO69" i="10"/>
  <c r="BX70" i="10"/>
  <c r="BU69" i="10"/>
  <c r="CD70" i="10"/>
  <c r="CJ71" i="10"/>
  <c r="DI71" i="10" s="1"/>
  <c r="BJ70" i="10"/>
  <c r="CG69" i="10"/>
  <c r="CB70" i="10"/>
  <c r="CH70" i="10"/>
  <c r="BW69" i="10"/>
  <c r="BT70" i="10"/>
  <c r="BV70" i="10"/>
  <c r="BI69" i="10"/>
  <c r="BP70" i="10"/>
  <c r="BM69" i="10"/>
  <c r="DJ72" i="10"/>
  <c r="CN72" i="10"/>
  <c r="CX72" i="10"/>
  <c r="CZ72" i="10"/>
  <c r="CT72" i="10"/>
  <c r="DF72" i="10"/>
  <c r="CV72" i="10"/>
  <c r="CP72" i="10"/>
  <c r="DH72" i="10"/>
  <c r="CR72" i="10"/>
  <c r="DT72" i="10" s="1"/>
  <c r="CL72" i="10"/>
  <c r="DD72" i="10"/>
  <c r="DB72" i="10"/>
  <c r="CM72" i="10"/>
  <c r="DE72" i="10"/>
  <c r="DK72" i="10"/>
  <c r="CW72" i="10"/>
  <c r="DG126" i="10"/>
  <c r="CL126" i="10"/>
  <c r="DC126" i="10"/>
  <c r="CQ126" i="10"/>
  <c r="DK126" i="10"/>
  <c r="CU126" i="10"/>
  <c r="CS126" i="10"/>
  <c r="DF126" i="10"/>
  <c r="DE126" i="10"/>
  <c r="DB126" i="10"/>
  <c r="CP126" i="10"/>
  <c r="DI126" i="10"/>
  <c r="CO126" i="10"/>
  <c r="CT126" i="10"/>
  <c r="CV126" i="10"/>
  <c r="CR126" i="10"/>
  <c r="DD126" i="10"/>
  <c r="CZ126" i="10"/>
  <c r="DH126" i="10"/>
  <c r="CN126" i="10"/>
  <c r="CM126" i="10"/>
  <c r="CW126" i="10"/>
  <c r="CX126" i="10"/>
  <c r="CJ125" i="10"/>
  <c r="DE125" i="10" s="1"/>
  <c r="DJ126" i="10"/>
  <c r="CY126" i="10"/>
  <c r="AM404" i="7"/>
  <c r="AM369" i="7"/>
  <c r="E2464" i="12" l="1"/>
  <c r="E4960" i="12"/>
  <c r="E4302" i="12"/>
  <c r="E3102" i="12"/>
  <c r="E4114" i="12"/>
  <c r="E2914" i="12"/>
  <c r="E3973" i="12"/>
  <c r="E2773" i="12"/>
  <c r="E3572" i="12"/>
  <c r="E4772" i="12"/>
  <c r="E3055" i="12"/>
  <c r="E4255" i="12"/>
  <c r="E2679" i="12"/>
  <c r="E3879" i="12"/>
  <c r="E4490" i="12"/>
  <c r="E3290" i="12"/>
  <c r="E3149" i="12"/>
  <c r="E4349" i="12"/>
  <c r="E3196" i="12"/>
  <c r="E4396" i="12"/>
  <c r="E3337" i="12"/>
  <c r="E4537" i="12"/>
  <c r="E2726" i="12"/>
  <c r="E3926" i="12"/>
  <c r="E4678" i="12"/>
  <c r="E3478" i="12"/>
  <c r="E4208" i="12"/>
  <c r="E3008" i="12"/>
  <c r="E2867" i="12"/>
  <c r="E4067" i="12"/>
  <c r="E4020" i="12"/>
  <c r="E2820" i="12"/>
  <c r="E4161" i="12"/>
  <c r="E2961" i="12"/>
  <c r="E3785" i="12"/>
  <c r="E2538" i="12"/>
  <c r="E2585" i="12"/>
  <c r="E4631" i="12"/>
  <c r="E3431" i="12"/>
  <c r="E4584" i="12"/>
  <c r="E3384" i="12"/>
  <c r="E4725" i="12"/>
  <c r="E3525" i="12"/>
  <c r="E4866" i="12"/>
  <c r="E3666" i="12"/>
  <c r="E4819" i="12"/>
  <c r="E3619" i="12"/>
  <c r="E4913" i="12"/>
  <c r="E3713" i="12"/>
  <c r="E3832" i="12"/>
  <c r="E2632" i="12"/>
  <c r="E4443" i="12"/>
  <c r="E3243" i="12"/>
  <c r="E2323" i="12"/>
  <c r="E1123" i="12"/>
  <c r="E1383" i="12"/>
  <c r="E183" i="12"/>
  <c r="E2182" i="12"/>
  <c r="E982" i="12"/>
  <c r="E2229" i="12"/>
  <c r="E1029" i="12"/>
  <c r="E1618" i="12"/>
  <c r="E418" i="12"/>
  <c r="E324" i="12"/>
  <c r="E1524" i="12"/>
  <c r="E1571" i="12"/>
  <c r="E371" i="12"/>
  <c r="E2417" i="12"/>
  <c r="E1217" i="12"/>
  <c r="E2135" i="12"/>
  <c r="E935" i="12"/>
  <c r="E2088" i="12"/>
  <c r="E888" i="12"/>
  <c r="E1336" i="12"/>
  <c r="E136" i="12"/>
  <c r="E1076" i="12"/>
  <c r="E2276" i="12"/>
  <c r="E1430" i="12"/>
  <c r="E230" i="12"/>
  <c r="E1477" i="12"/>
  <c r="E277" i="12"/>
  <c r="E2041" i="12"/>
  <c r="E841" i="12"/>
  <c r="E1665" i="12"/>
  <c r="E465" i="12"/>
  <c r="E1759" i="12"/>
  <c r="E559" i="12"/>
  <c r="E2370" i="12"/>
  <c r="E1170" i="12"/>
  <c r="E42" i="12"/>
  <c r="E1289" i="12"/>
  <c r="E89" i="12"/>
  <c r="E1712" i="12"/>
  <c r="E512" i="12"/>
  <c r="E1994" i="12"/>
  <c r="E794" i="12"/>
  <c r="E1806" i="12"/>
  <c r="E606" i="12"/>
  <c r="E1853" i="12"/>
  <c r="E653" i="12"/>
  <c r="E1947" i="12"/>
  <c r="E747" i="12"/>
  <c r="E700" i="12"/>
  <c r="E1900" i="12"/>
  <c r="DU72" i="10"/>
  <c r="DR72" i="10"/>
  <c r="CJ70" i="10"/>
  <c r="CN70" i="10" s="1"/>
  <c r="EI72" i="10"/>
  <c r="EF72" i="10"/>
  <c r="EB72" i="10"/>
  <c r="ED72" i="10"/>
  <c r="DV72" i="10"/>
  <c r="CM71" i="10"/>
  <c r="DZ72" i="10"/>
  <c r="EC39" i="10"/>
  <c r="EC72" i="10"/>
  <c r="EM72" i="10"/>
  <c r="EL72" i="10"/>
  <c r="DN72" i="10"/>
  <c r="EK72" i="10"/>
  <c r="A72" i="10"/>
  <c r="DP72" i="10"/>
  <c r="DY72" i="10"/>
  <c r="EJ72" i="10"/>
  <c r="C38" i="10"/>
  <c r="C73" i="10"/>
  <c r="DS72" i="10"/>
  <c r="DX72" i="10"/>
  <c r="EE72" i="10"/>
  <c r="EG72" i="10"/>
  <c r="DO72" i="10"/>
  <c r="EH72" i="10"/>
  <c r="EA72" i="10"/>
  <c r="DW72" i="10"/>
  <c r="DQ72" i="10"/>
  <c r="A126" i="10"/>
  <c r="DB176" i="10"/>
  <c r="CL176" i="10"/>
  <c r="CX176" i="10"/>
  <c r="DB39" i="10"/>
  <c r="DD39" i="10"/>
  <c r="CV39" i="10"/>
  <c r="DX39" i="10" s="1"/>
  <c r="CZ39" i="10"/>
  <c r="DJ39" i="10"/>
  <c r="CR39" i="10"/>
  <c r="CT39" i="10"/>
  <c r="DU39" i="10" s="1"/>
  <c r="CN39" i="10"/>
  <c r="CX39" i="10"/>
  <c r="DH39" i="10"/>
  <c r="CL39" i="10"/>
  <c r="DF39" i="10"/>
  <c r="CP39" i="10"/>
  <c r="CQ39" i="10"/>
  <c r="DG39" i="10"/>
  <c r="EI39" i="10" s="1"/>
  <c r="DK39" i="10"/>
  <c r="CU39" i="10"/>
  <c r="CY39" i="10"/>
  <c r="DY39" i="10" s="1"/>
  <c r="DE39" i="10"/>
  <c r="EG39" i="10" s="1"/>
  <c r="DC39" i="10"/>
  <c r="CM39" i="10"/>
  <c r="CO39" i="10"/>
  <c r="DQ39" i="10" s="1"/>
  <c r="CJ40" i="10"/>
  <c r="DI40" i="10" s="1"/>
  <c r="BP171" i="10"/>
  <c r="CB172" i="10"/>
  <c r="CC174" i="10"/>
  <c r="CE173" i="10"/>
  <c r="CF171" i="10"/>
  <c r="BL174" i="10"/>
  <c r="CH173" i="10"/>
  <c r="BO173" i="10"/>
  <c r="BV173" i="10"/>
  <c r="BK172" i="10"/>
  <c r="CJ175" i="10"/>
  <c r="CL175" i="10" s="1"/>
  <c r="BI174" i="10"/>
  <c r="BU174" i="10"/>
  <c r="CX175" i="10"/>
  <c r="DF176" i="10"/>
  <c r="BX171" i="10"/>
  <c r="BN173" i="10"/>
  <c r="CD173" i="10"/>
  <c r="BM174" i="10"/>
  <c r="BW172" i="10"/>
  <c r="BR173" i="10"/>
  <c r="CG174" i="10"/>
  <c r="CA172" i="10"/>
  <c r="BS173" i="10"/>
  <c r="BQ174" i="10"/>
  <c r="BT172" i="10"/>
  <c r="BJ173" i="10"/>
  <c r="CS176" i="10"/>
  <c r="DI176" i="10"/>
  <c r="DA176" i="10"/>
  <c r="CN176" i="10"/>
  <c r="CZ176" i="10"/>
  <c r="DE176" i="10"/>
  <c r="DD176" i="10"/>
  <c r="CW176" i="10"/>
  <c r="DK176" i="10"/>
  <c r="CY176" i="10"/>
  <c r="CM176" i="10"/>
  <c r="CQ176" i="10"/>
  <c r="DG176" i="10"/>
  <c r="CU176" i="10"/>
  <c r="DH176" i="10"/>
  <c r="DC176" i="10"/>
  <c r="CR176" i="10"/>
  <c r="CV176" i="10"/>
  <c r="CP176" i="10"/>
  <c r="DJ176" i="10"/>
  <c r="BZ173" i="10"/>
  <c r="CT176" i="10"/>
  <c r="BY174" i="10"/>
  <c r="DB175" i="10"/>
  <c r="BM68" i="10"/>
  <c r="CY70" i="10"/>
  <c r="BV69" i="10"/>
  <c r="DE70" i="10"/>
  <c r="CB69" i="10"/>
  <c r="BU68" i="10"/>
  <c r="BO68" i="10"/>
  <c r="CA68" i="10"/>
  <c r="CE68" i="10"/>
  <c r="BY68" i="10"/>
  <c r="BS68" i="10"/>
  <c r="DC70" i="10"/>
  <c r="BZ69" i="10"/>
  <c r="CP70" i="10"/>
  <c r="BI68" i="10"/>
  <c r="CW70" i="10"/>
  <c r="BT69" i="10"/>
  <c r="DK70" i="10"/>
  <c r="CH69" i="10"/>
  <c r="CG68" i="10"/>
  <c r="CZ71" i="10"/>
  <c r="DJ71" i="10"/>
  <c r="CV71" i="10"/>
  <c r="CN71" i="10"/>
  <c r="CX71" i="10"/>
  <c r="CR71" i="10"/>
  <c r="CT71" i="10"/>
  <c r="DD71" i="10"/>
  <c r="DH71" i="10"/>
  <c r="DB71" i="10"/>
  <c r="DF71" i="10"/>
  <c r="CP71" i="10"/>
  <c r="CL71" i="10"/>
  <c r="CX70" i="10"/>
  <c r="DD70" i="10"/>
  <c r="DH70" i="10"/>
  <c r="DB70" i="10"/>
  <c r="CF69" i="10"/>
  <c r="CV70" i="10"/>
  <c r="DC71" i="10"/>
  <c r="CS71" i="10"/>
  <c r="CL70" i="10"/>
  <c r="CW71" i="10"/>
  <c r="DK71" i="10"/>
  <c r="DG71" i="10"/>
  <c r="DA71" i="10"/>
  <c r="BQ68" i="10"/>
  <c r="CQ71" i="10"/>
  <c r="CU70" i="10"/>
  <c r="BR69" i="10"/>
  <c r="CC68" i="10"/>
  <c r="CO71" i="10"/>
  <c r="BK68" i="10"/>
  <c r="CS70" i="10"/>
  <c r="BP69" i="10"/>
  <c r="CY71" i="10"/>
  <c r="BW68" i="10"/>
  <c r="DE71" i="10"/>
  <c r="CM70" i="10"/>
  <c r="BJ69" i="10"/>
  <c r="DG70" i="10"/>
  <c r="CD69" i="10"/>
  <c r="DA70" i="10"/>
  <c r="BX69" i="10"/>
  <c r="CT70" i="10"/>
  <c r="CQ70" i="10"/>
  <c r="BN69" i="10"/>
  <c r="CU71" i="10"/>
  <c r="DF70" i="10"/>
  <c r="CO70" i="10"/>
  <c r="BL69" i="10"/>
  <c r="DI125" i="10"/>
  <c r="DC125" i="10"/>
  <c r="CT125" i="10"/>
  <c r="CJ124" i="10"/>
  <c r="CS124" i="10" s="1"/>
  <c r="CN125" i="10"/>
  <c r="DD125" i="10"/>
  <c r="CR125" i="10"/>
  <c r="DH125" i="10"/>
  <c r="CV125" i="10"/>
  <c r="CZ125" i="10"/>
  <c r="CS125" i="10"/>
  <c r="DJ125" i="10"/>
  <c r="DB125" i="10"/>
  <c r="CO125" i="10"/>
  <c r="CP125" i="10"/>
  <c r="CL125" i="10"/>
  <c r="CM125" i="10"/>
  <c r="CU125" i="10"/>
  <c r="CQ125" i="10"/>
  <c r="DA125" i="10"/>
  <c r="CW125" i="10"/>
  <c r="CX125" i="10"/>
  <c r="CY125" i="10"/>
  <c r="DF125" i="10"/>
  <c r="DK125" i="10"/>
  <c r="DG125" i="10"/>
  <c r="AN404" i="7"/>
  <c r="AN369" i="7"/>
  <c r="E4961" i="12" l="1"/>
  <c r="E2465" i="12"/>
  <c r="E3009" i="12"/>
  <c r="E4209" i="12"/>
  <c r="E4726" i="12"/>
  <c r="E3526" i="12"/>
  <c r="E4632" i="12"/>
  <c r="E3432" i="12"/>
  <c r="E3197" i="12"/>
  <c r="E4397" i="12"/>
  <c r="E3620" i="12"/>
  <c r="E4820" i="12"/>
  <c r="E4068" i="12"/>
  <c r="E2868" i="12"/>
  <c r="E4538" i="12"/>
  <c r="E3338" i="12"/>
  <c r="E4021" i="12"/>
  <c r="E2821" i="12"/>
  <c r="E4867" i="12"/>
  <c r="E3667" i="12"/>
  <c r="E4679" i="12"/>
  <c r="E3479" i="12"/>
  <c r="E2774" i="12"/>
  <c r="E3974" i="12"/>
  <c r="E4162" i="12"/>
  <c r="E2962" i="12"/>
  <c r="E4491" i="12"/>
  <c r="E3291" i="12"/>
  <c r="E4914" i="12"/>
  <c r="E3714" i="12"/>
  <c r="E3833" i="12"/>
  <c r="E2633" i="12"/>
  <c r="E4115" i="12"/>
  <c r="E2915" i="12"/>
  <c r="E3385" i="12"/>
  <c r="E4585" i="12"/>
  <c r="E3927" i="12"/>
  <c r="E2727" i="12"/>
  <c r="E2539" i="12"/>
  <c r="E2586" i="12"/>
  <c r="E3786" i="12"/>
  <c r="E4256" i="12"/>
  <c r="E3056" i="12"/>
  <c r="E4350" i="12"/>
  <c r="E3150" i="12"/>
  <c r="E2680" i="12"/>
  <c r="E3880" i="12"/>
  <c r="E4773" i="12"/>
  <c r="E3573" i="12"/>
  <c r="E4444" i="12"/>
  <c r="E3244" i="12"/>
  <c r="E4303" i="12"/>
  <c r="E3103" i="12"/>
  <c r="E1995" i="12"/>
  <c r="E795" i="12"/>
  <c r="E1713" i="12"/>
  <c r="E513" i="12"/>
  <c r="E2277" i="12"/>
  <c r="E1077" i="12"/>
  <c r="E2089" i="12"/>
  <c r="E889" i="12"/>
  <c r="E1384" i="12"/>
  <c r="E184" i="12"/>
  <c r="E1619" i="12"/>
  <c r="E419" i="12"/>
  <c r="E2230" i="12"/>
  <c r="E1030" i="12"/>
  <c r="E1337" i="12"/>
  <c r="E137" i="12"/>
  <c r="E1854" i="12"/>
  <c r="E654" i="12"/>
  <c r="E43" i="12"/>
  <c r="E1290" i="12"/>
  <c r="E90" i="12"/>
  <c r="E2418" i="12"/>
  <c r="E1218" i="12"/>
  <c r="E1525" i="12"/>
  <c r="E325" i="12"/>
  <c r="E2136" i="12"/>
  <c r="E936" i="12"/>
  <c r="E1431" i="12"/>
  <c r="E231" i="12"/>
  <c r="E1901" i="12"/>
  <c r="E701" i="12"/>
  <c r="E1124" i="12"/>
  <c r="E2324" i="12"/>
  <c r="E2042" i="12"/>
  <c r="E842" i="12"/>
  <c r="E372" i="12"/>
  <c r="E1572" i="12"/>
  <c r="E748" i="12"/>
  <c r="E1948" i="12"/>
  <c r="E1807" i="12"/>
  <c r="E607" i="12"/>
  <c r="E1478" i="12"/>
  <c r="E278" i="12"/>
  <c r="E2183" i="12"/>
  <c r="E983" i="12"/>
  <c r="E1666" i="12"/>
  <c r="E466" i="12"/>
  <c r="E2371" i="12"/>
  <c r="E1171" i="12"/>
  <c r="E1760" i="12"/>
  <c r="E560" i="12"/>
  <c r="DV70" i="10"/>
  <c r="DW70" i="10"/>
  <c r="EF70" i="10"/>
  <c r="EF71" i="10"/>
  <c r="EA71" i="10"/>
  <c r="DS71" i="10"/>
  <c r="DU71" i="10"/>
  <c r="CR70" i="10"/>
  <c r="DQ70" i="10" s="1"/>
  <c r="DV71" i="10"/>
  <c r="CZ70" i="10"/>
  <c r="EB70" i="10" s="1"/>
  <c r="EI71" i="10"/>
  <c r="DR71" i="10"/>
  <c r="DP71" i="10"/>
  <c r="DW71" i="10"/>
  <c r="DJ70" i="10"/>
  <c r="EL70" i="10" s="1"/>
  <c r="DI70" i="10"/>
  <c r="EK70" i="10" s="1"/>
  <c r="EJ71" i="10"/>
  <c r="EG71" i="10"/>
  <c r="DY71" i="10"/>
  <c r="EB71" i="10"/>
  <c r="DP39" i="10"/>
  <c r="EG70" i="10"/>
  <c r="DV39" i="10"/>
  <c r="DS39" i="10"/>
  <c r="DT39" i="10"/>
  <c r="EE70" i="10"/>
  <c r="EC70" i="10"/>
  <c r="EE71" i="10"/>
  <c r="DZ70" i="10"/>
  <c r="DT71" i="10"/>
  <c r="DO39" i="10"/>
  <c r="DR39" i="10"/>
  <c r="DU70" i="10"/>
  <c r="EC71" i="10"/>
  <c r="DX70" i="10"/>
  <c r="EM71" i="10"/>
  <c r="EL71" i="10"/>
  <c r="DN71" i="10"/>
  <c r="EK71" i="10"/>
  <c r="A71" i="10"/>
  <c r="DZ71" i="10"/>
  <c r="EE39" i="10"/>
  <c r="EH39" i="10"/>
  <c r="EB39" i="10"/>
  <c r="C72" i="10"/>
  <c r="DO71" i="10"/>
  <c r="EM39" i="10"/>
  <c r="EL39" i="10"/>
  <c r="DN39" i="10"/>
  <c r="EK39" i="10"/>
  <c r="A39" i="10"/>
  <c r="DN70" i="10"/>
  <c r="EM70" i="10"/>
  <c r="DQ71" i="10"/>
  <c r="EH71" i="10"/>
  <c r="DX71" i="10"/>
  <c r="EA39" i="10"/>
  <c r="EJ39" i="10"/>
  <c r="EF39" i="10"/>
  <c r="DO70" i="10"/>
  <c r="ED70" i="10"/>
  <c r="ED71" i="10"/>
  <c r="DW39" i="10"/>
  <c r="DZ39" i="10"/>
  <c r="ED39" i="10"/>
  <c r="DP70" i="10"/>
  <c r="A125" i="10"/>
  <c r="CO175" i="10"/>
  <c r="CT175" i="10"/>
  <c r="DJ175" i="10"/>
  <c r="CP175" i="10"/>
  <c r="DA40" i="10"/>
  <c r="EC40" i="10" s="1"/>
  <c r="CS40" i="10"/>
  <c r="CJ41" i="10"/>
  <c r="CW41" i="10" s="1"/>
  <c r="CJ42" i="10"/>
  <c r="DI41" i="10"/>
  <c r="DB40" i="10"/>
  <c r="DD40" i="10"/>
  <c r="CV40" i="10"/>
  <c r="CZ40" i="10"/>
  <c r="EB40" i="10" s="1"/>
  <c r="CT40" i="10"/>
  <c r="CR40" i="10"/>
  <c r="DJ40" i="10"/>
  <c r="CN40" i="10"/>
  <c r="CX40" i="10"/>
  <c r="DH40" i="10"/>
  <c r="CL40" i="10"/>
  <c r="DF40" i="10"/>
  <c r="EH40" i="10" s="1"/>
  <c r="CP40" i="10"/>
  <c r="DR40" i="10" s="1"/>
  <c r="CQ40" i="10"/>
  <c r="DG40" i="10"/>
  <c r="CU40" i="10"/>
  <c r="DW40" i="10" s="1"/>
  <c r="DK40" i="10"/>
  <c r="DC40" i="10"/>
  <c r="CM40" i="10"/>
  <c r="CO40" i="10"/>
  <c r="DQ40" i="10" s="1"/>
  <c r="CY40" i="10"/>
  <c r="DE40" i="10"/>
  <c r="CW40" i="10"/>
  <c r="DA41" i="10"/>
  <c r="BT171" i="10"/>
  <c r="BS172" i="10"/>
  <c r="CG173" i="10"/>
  <c r="BW171" i="10"/>
  <c r="CD172" i="10"/>
  <c r="BU173" i="10"/>
  <c r="BK171" i="10"/>
  <c r="BO172" i="10"/>
  <c r="BL173" i="10"/>
  <c r="CB171" i="10"/>
  <c r="BZ172" i="10"/>
  <c r="BX170" i="10"/>
  <c r="BI173" i="10"/>
  <c r="CJ174" i="10"/>
  <c r="CE172" i="10"/>
  <c r="DB174" i="10"/>
  <c r="BY173" i="10"/>
  <c r="CT174" i="10"/>
  <c r="BQ173" i="10"/>
  <c r="CA171" i="10"/>
  <c r="BR172" i="10"/>
  <c r="CP174" i="10"/>
  <c r="BM173" i="10"/>
  <c r="BV172" i="10"/>
  <c r="CH172" i="10"/>
  <c r="CF170" i="10"/>
  <c r="DF174" i="10"/>
  <c r="CC173" i="10"/>
  <c r="BP170" i="10"/>
  <c r="BJ172" i="10"/>
  <c r="BN172" i="10"/>
  <c r="DI175" i="10"/>
  <c r="CS175" i="10"/>
  <c r="DA175" i="10"/>
  <c r="DD175" i="10"/>
  <c r="CN175" i="10"/>
  <c r="DE175" i="10"/>
  <c r="CZ175" i="10"/>
  <c r="CW175" i="10"/>
  <c r="CM175" i="10"/>
  <c r="CV175" i="10"/>
  <c r="CU175" i="10"/>
  <c r="DG175" i="10"/>
  <c r="DC175" i="10"/>
  <c r="CY175" i="10"/>
  <c r="CR175" i="10"/>
  <c r="DK175" i="10"/>
  <c r="DH175" i="10"/>
  <c r="CQ175" i="10"/>
  <c r="DF175" i="10"/>
  <c r="BL68" i="10"/>
  <c r="BR68" i="10"/>
  <c r="CH68" i="10"/>
  <c r="CD68" i="10"/>
  <c r="BP68" i="10"/>
  <c r="BV68" i="10"/>
  <c r="BW67" i="10"/>
  <c r="CC67" i="10"/>
  <c r="CF68" i="10"/>
  <c r="CG67" i="10"/>
  <c r="BT68" i="10"/>
  <c r="CJ69" i="10"/>
  <c r="DK69" i="10" s="1"/>
  <c r="BS67" i="10"/>
  <c r="CE67" i="10"/>
  <c r="BO67" i="10"/>
  <c r="CB68" i="10"/>
  <c r="BX68" i="10"/>
  <c r="BJ68" i="10"/>
  <c r="BK67" i="10"/>
  <c r="BQ67" i="10"/>
  <c r="BM67" i="10"/>
  <c r="BN68" i="10"/>
  <c r="BI67" i="10"/>
  <c r="BZ68" i="10"/>
  <c r="BY67" i="10"/>
  <c r="CA67" i="10"/>
  <c r="BU67" i="10"/>
  <c r="DB124" i="10"/>
  <c r="CX124" i="10"/>
  <c r="DE124" i="10"/>
  <c r="DK124" i="10"/>
  <c r="DF124" i="10"/>
  <c r="DA124" i="10"/>
  <c r="DJ124" i="10"/>
  <c r="CQ124" i="10"/>
  <c r="CU124" i="10"/>
  <c r="CJ123" i="10"/>
  <c r="DI123" i="10" s="1"/>
  <c r="DI124" i="10"/>
  <c r="DC124" i="10"/>
  <c r="CO124" i="10"/>
  <c r="DH124" i="10"/>
  <c r="DD124" i="10"/>
  <c r="CV124" i="10"/>
  <c r="CZ124" i="10"/>
  <c r="CR124" i="10"/>
  <c r="CN124" i="10"/>
  <c r="CM124" i="10"/>
  <c r="CT124" i="10"/>
  <c r="CY124" i="10"/>
  <c r="DG124" i="10"/>
  <c r="CP124" i="10"/>
  <c r="CL124" i="10"/>
  <c r="CW124" i="10"/>
  <c r="AO404" i="7"/>
  <c r="AO369" i="7"/>
  <c r="E2466" i="12" l="1"/>
  <c r="E4962" i="12"/>
  <c r="E4163" i="12"/>
  <c r="E2963" i="12"/>
  <c r="E4210" i="12"/>
  <c r="E3010" i="12"/>
  <c r="E4069" i="12"/>
  <c r="E2869" i="12"/>
  <c r="E4821" i="12"/>
  <c r="E3621" i="12"/>
  <c r="E4445" i="12"/>
  <c r="E3245" i="12"/>
  <c r="E3834" i="12"/>
  <c r="E2634" i="12"/>
  <c r="E3881" i="12"/>
  <c r="E2681" i="12"/>
  <c r="E3386" i="12"/>
  <c r="E4586" i="12"/>
  <c r="E4680" i="12"/>
  <c r="E3480" i="12"/>
  <c r="E2540" i="12"/>
  <c r="E2587" i="12"/>
  <c r="E3787" i="12"/>
  <c r="E4022" i="12"/>
  <c r="E2822" i="12"/>
  <c r="E3928" i="12"/>
  <c r="E2728" i="12"/>
  <c r="E3975" i="12"/>
  <c r="E2775" i="12"/>
  <c r="E4727" i="12"/>
  <c r="E3527" i="12"/>
  <c r="E4116" i="12"/>
  <c r="E2916" i="12"/>
  <c r="E4774" i="12"/>
  <c r="E3574" i="12"/>
  <c r="E4351" i="12"/>
  <c r="E3151" i="12"/>
  <c r="E4398" i="12"/>
  <c r="E3198" i="12"/>
  <c r="E4539" i="12"/>
  <c r="E3339" i="12"/>
  <c r="E4915" i="12"/>
  <c r="E3715" i="12"/>
  <c r="E4492" i="12"/>
  <c r="E3292" i="12"/>
  <c r="E4304" i="12"/>
  <c r="E3104" i="12"/>
  <c r="E4633" i="12"/>
  <c r="E3433" i="12"/>
  <c r="E4868" i="12"/>
  <c r="E3668" i="12"/>
  <c r="E4257" i="12"/>
  <c r="E3057" i="12"/>
  <c r="E1172" i="12"/>
  <c r="E2372" i="12"/>
  <c r="E1385" i="12"/>
  <c r="E185" i="12"/>
  <c r="E2137" i="12"/>
  <c r="E937" i="12"/>
  <c r="E1949" i="12"/>
  <c r="E749" i="12"/>
  <c r="E1714" i="12"/>
  <c r="E514" i="12"/>
  <c r="E796" i="12"/>
  <c r="E1996" i="12"/>
  <c r="E2278" i="12"/>
  <c r="E1078" i="12"/>
  <c r="E2325" i="12"/>
  <c r="E1125" i="12"/>
  <c r="E2231" i="12"/>
  <c r="E1031" i="12"/>
  <c r="E1479" i="12"/>
  <c r="E279" i="12"/>
  <c r="E1338" i="12"/>
  <c r="E138" i="12"/>
  <c r="E420" i="12"/>
  <c r="E1620" i="12"/>
  <c r="E1667" i="12"/>
  <c r="E467" i="12"/>
  <c r="E1761" i="12"/>
  <c r="E561" i="12"/>
  <c r="E1808" i="12"/>
  <c r="E608" i="12"/>
  <c r="E1526" i="12"/>
  <c r="E326" i="12"/>
  <c r="E2090" i="12"/>
  <c r="E890" i="12"/>
  <c r="E2184" i="12"/>
  <c r="E984" i="12"/>
  <c r="E44" i="12"/>
  <c r="E1291" i="12"/>
  <c r="E91" i="12"/>
  <c r="E1902" i="12"/>
  <c r="E702" i="12"/>
  <c r="E1432" i="12"/>
  <c r="E232" i="12"/>
  <c r="E2043" i="12"/>
  <c r="E843" i="12"/>
  <c r="E2419" i="12"/>
  <c r="E1219" i="12"/>
  <c r="E1855" i="12"/>
  <c r="E655" i="12"/>
  <c r="E1573" i="12"/>
  <c r="E373" i="12"/>
  <c r="DR70" i="10"/>
  <c r="EA70" i="10"/>
  <c r="A70" i="10"/>
  <c r="DY70" i="10"/>
  <c r="DS70" i="10"/>
  <c r="DT70" i="10"/>
  <c r="EJ70" i="10"/>
  <c r="CQ69" i="10"/>
  <c r="EI70" i="10"/>
  <c r="EH70" i="10"/>
  <c r="CJ68" i="10"/>
  <c r="DF68" i="10" s="1"/>
  <c r="DC69" i="10"/>
  <c r="EA40" i="10"/>
  <c r="DV40" i="10"/>
  <c r="DU40" i="10"/>
  <c r="C71" i="10"/>
  <c r="CO69" i="10"/>
  <c r="DO40" i="10"/>
  <c r="EM40" i="10"/>
  <c r="EL40" i="10"/>
  <c r="DN40" i="10"/>
  <c r="EK40" i="10"/>
  <c r="A40" i="10"/>
  <c r="DX40" i="10"/>
  <c r="CM69" i="10"/>
  <c r="EE40" i="10"/>
  <c r="EJ40" i="10"/>
  <c r="EF40" i="10"/>
  <c r="DA69" i="10"/>
  <c r="CW69" i="10"/>
  <c r="CS69" i="10"/>
  <c r="DZ40" i="10"/>
  <c r="ED40" i="10"/>
  <c r="C39" i="10"/>
  <c r="DP40" i="10"/>
  <c r="DE69" i="10"/>
  <c r="DY40" i="10"/>
  <c r="EI40" i="10"/>
  <c r="DI69" i="10"/>
  <c r="EG40" i="10"/>
  <c r="DS40" i="10"/>
  <c r="DT40" i="10"/>
  <c r="A124" i="10"/>
  <c r="CS41" i="10"/>
  <c r="DB42" i="10"/>
  <c r="CV42" i="10"/>
  <c r="DD42" i="10"/>
  <c r="CZ42" i="10"/>
  <c r="DJ42" i="10"/>
  <c r="CR42" i="10"/>
  <c r="CT42" i="10"/>
  <c r="CN42" i="10"/>
  <c r="DP42" i="10" s="1"/>
  <c r="CX42" i="10"/>
  <c r="DZ42" i="10" s="1"/>
  <c r="DH42" i="10"/>
  <c r="CL42" i="10"/>
  <c r="CP42" i="10"/>
  <c r="DF42" i="10"/>
  <c r="EH42" i="10" s="1"/>
  <c r="CQ42" i="10"/>
  <c r="DS42" i="10" s="1"/>
  <c r="DG42" i="10"/>
  <c r="DK42" i="10"/>
  <c r="CU42" i="10"/>
  <c r="CY42" i="10"/>
  <c r="CO42" i="10"/>
  <c r="DE42" i="10"/>
  <c r="DC42" i="10"/>
  <c r="EE42" i="10" s="1"/>
  <c r="CM42" i="10"/>
  <c r="DA42" i="10"/>
  <c r="DI42" i="10"/>
  <c r="CW42" i="10"/>
  <c r="DY42" i="10" s="1"/>
  <c r="CJ43" i="10"/>
  <c r="CS42" i="10"/>
  <c r="DB41" i="10"/>
  <c r="DD41" i="10"/>
  <c r="EF41" i="10" s="1"/>
  <c r="CV41" i="10"/>
  <c r="CZ41" i="10"/>
  <c r="CT41" i="10"/>
  <c r="DV41" i="10" s="1"/>
  <c r="CR41" i="10"/>
  <c r="DT41" i="10" s="1"/>
  <c r="DJ41" i="10"/>
  <c r="CN41" i="10"/>
  <c r="CX41" i="10"/>
  <c r="DY41" i="10" s="1"/>
  <c r="DH41" i="10"/>
  <c r="EJ41" i="10" s="1"/>
  <c r="CL41" i="10"/>
  <c r="DF41" i="10"/>
  <c r="CP41" i="10"/>
  <c r="CQ41" i="10"/>
  <c r="DS41" i="10" s="1"/>
  <c r="DG41" i="10"/>
  <c r="CU41" i="10"/>
  <c r="DK41" i="10"/>
  <c r="DC41" i="10"/>
  <c r="EE41" i="10" s="1"/>
  <c r="CY41" i="10"/>
  <c r="EA41" i="10" s="1"/>
  <c r="DE41" i="10"/>
  <c r="CM41" i="10"/>
  <c r="CO41" i="10"/>
  <c r="CE171" i="10"/>
  <c r="BX169" i="10"/>
  <c r="CB170" i="10"/>
  <c r="BU172" i="10"/>
  <c r="BW170" i="10"/>
  <c r="BS171" i="10"/>
  <c r="BJ171" i="10"/>
  <c r="CC172" i="10"/>
  <c r="CH171" i="10"/>
  <c r="BM172" i="10"/>
  <c r="CA170" i="10"/>
  <c r="BY172" i="10"/>
  <c r="DI174" i="10"/>
  <c r="DA174" i="10"/>
  <c r="CS174" i="10"/>
  <c r="CW174" i="10"/>
  <c r="DD174" i="10"/>
  <c r="CZ174" i="10"/>
  <c r="CN174" i="10"/>
  <c r="DE174" i="10"/>
  <c r="DK174" i="10"/>
  <c r="CY174" i="10"/>
  <c r="CU174" i="10"/>
  <c r="CQ174" i="10"/>
  <c r="CM174" i="10"/>
  <c r="CR174" i="10"/>
  <c r="DG174" i="10"/>
  <c r="CV174" i="10"/>
  <c r="DH174" i="10"/>
  <c r="DC174" i="10"/>
  <c r="BO171" i="10"/>
  <c r="CX174" i="10"/>
  <c r="CJ173" i="10"/>
  <c r="CX173" i="10" s="1"/>
  <c r="BI172" i="10"/>
  <c r="BZ171" i="10"/>
  <c r="BL172" i="10"/>
  <c r="BK170" i="10"/>
  <c r="CD171" i="10"/>
  <c r="CG172" i="10"/>
  <c r="BN171" i="10"/>
  <c r="BP169" i="10"/>
  <c r="CF169" i="10"/>
  <c r="BV171" i="10"/>
  <c r="BR171" i="10"/>
  <c r="BQ172" i="10"/>
  <c r="CL174" i="10"/>
  <c r="CO174" i="10"/>
  <c r="DJ174" i="10"/>
  <c r="BT170" i="10"/>
  <c r="BU66" i="10"/>
  <c r="BY66" i="10"/>
  <c r="CT68" i="10"/>
  <c r="DV68" i="10" s="1"/>
  <c r="DH68" i="10"/>
  <c r="CW68" i="10"/>
  <c r="BT67" i="10"/>
  <c r="DI68" i="10"/>
  <c r="CF67" i="10"/>
  <c r="BW66" i="10"/>
  <c r="CS68" i="10"/>
  <c r="BP67" i="10"/>
  <c r="DK68" i="10"/>
  <c r="CH67" i="10"/>
  <c r="CO68" i="10"/>
  <c r="BL67" i="10"/>
  <c r="CX68" i="10"/>
  <c r="DB68" i="10"/>
  <c r="BI66" i="10"/>
  <c r="BM66" i="10"/>
  <c r="BK66" i="10"/>
  <c r="DA68" i="10"/>
  <c r="BX67" i="10"/>
  <c r="BO66" i="10"/>
  <c r="BS66" i="10"/>
  <c r="CZ68" i="10"/>
  <c r="CA66" i="10"/>
  <c r="DC68" i="10"/>
  <c r="BZ67" i="10"/>
  <c r="CL68" i="10"/>
  <c r="CP68" i="10"/>
  <c r="CN68" i="10"/>
  <c r="CR68" i="10"/>
  <c r="CV68" i="10"/>
  <c r="CG66" i="10"/>
  <c r="CC66" i="10"/>
  <c r="CY68" i="10"/>
  <c r="BV67" i="10"/>
  <c r="DG68" i="10"/>
  <c r="CD67" i="10"/>
  <c r="CU68" i="10"/>
  <c r="BR67" i="10"/>
  <c r="DD68" i="10"/>
  <c r="CQ68" i="10"/>
  <c r="DS68" i="10" s="1"/>
  <c r="BN67" i="10"/>
  <c r="BQ66" i="10"/>
  <c r="CM68" i="10"/>
  <c r="BJ67" i="10"/>
  <c r="DE68" i="10"/>
  <c r="CB67" i="10"/>
  <c r="CE66" i="10"/>
  <c r="CP69" i="10"/>
  <c r="DR69" i="10" s="1"/>
  <c r="CT69" i="10"/>
  <c r="CR69" i="10"/>
  <c r="DH69" i="10"/>
  <c r="EJ69" i="10" s="1"/>
  <c r="CV69" i="10"/>
  <c r="DJ69" i="10"/>
  <c r="DF69" i="10"/>
  <c r="CZ69" i="10"/>
  <c r="CX69" i="10"/>
  <c r="DZ69" i="10" s="1"/>
  <c r="DD69" i="10"/>
  <c r="DB69" i="10"/>
  <c r="CL69" i="10"/>
  <c r="CN69" i="10"/>
  <c r="DJ68" i="10"/>
  <c r="CY69" i="10"/>
  <c r="DG69" i="10"/>
  <c r="CU69" i="10"/>
  <c r="CS123" i="10"/>
  <c r="DC123" i="10"/>
  <c r="CU123" i="10"/>
  <c r="DK123" i="10"/>
  <c r="DA123" i="10"/>
  <c r="CL123" i="10"/>
  <c r="DJ123" i="10"/>
  <c r="DF123" i="10"/>
  <c r="CY123" i="10"/>
  <c r="DB123" i="10"/>
  <c r="CJ122" i="10"/>
  <c r="DG122" i="10" s="1"/>
  <c r="CT123" i="10"/>
  <c r="CO123" i="10"/>
  <c r="CW123" i="10"/>
  <c r="CX123" i="10"/>
  <c r="CQ123" i="10"/>
  <c r="CP123" i="10"/>
  <c r="DG123" i="10"/>
  <c r="CM123" i="10"/>
  <c r="DE123" i="10"/>
  <c r="CV123" i="10"/>
  <c r="DH123" i="10"/>
  <c r="CR123" i="10"/>
  <c r="CZ123" i="10"/>
  <c r="CN123" i="10"/>
  <c r="DD123" i="10"/>
  <c r="AP404" i="7"/>
  <c r="AP369" i="7"/>
  <c r="E4963" i="12" l="1"/>
  <c r="E2467" i="12"/>
  <c r="E4869" i="12"/>
  <c r="E3669" i="12"/>
  <c r="E4681" i="12"/>
  <c r="E3481" i="12"/>
  <c r="E4587" i="12"/>
  <c r="E3387" i="12"/>
  <c r="E4164" i="12"/>
  <c r="E2964" i="12"/>
  <c r="E4070" i="12"/>
  <c r="E2870" i="12"/>
  <c r="E4634" i="12"/>
  <c r="E3434" i="12"/>
  <c r="E3929" i="12"/>
  <c r="E2729" i="12"/>
  <c r="E4117" i="12"/>
  <c r="E2917" i="12"/>
  <c r="E4352" i="12"/>
  <c r="E3152" i="12"/>
  <c r="E4446" i="12"/>
  <c r="E3246" i="12"/>
  <c r="E4775" i="12"/>
  <c r="E3575" i="12"/>
  <c r="E3835" i="12"/>
  <c r="E2635" i="12"/>
  <c r="E3882" i="12"/>
  <c r="E2682" i="12"/>
  <c r="E3058" i="12"/>
  <c r="E4258" i="12"/>
  <c r="E4305" i="12"/>
  <c r="E3105" i="12"/>
  <c r="E4540" i="12"/>
  <c r="E3340" i="12"/>
  <c r="E4399" i="12"/>
  <c r="E3199" i="12"/>
  <c r="E4023" i="12"/>
  <c r="E2823" i="12"/>
  <c r="E2588" i="12"/>
  <c r="E2541" i="12"/>
  <c r="E3788" i="12"/>
  <c r="E4728" i="12"/>
  <c r="E3528" i="12"/>
  <c r="E4493" i="12"/>
  <c r="E3293" i="12"/>
  <c r="E4211" i="12"/>
  <c r="E3011" i="12"/>
  <c r="E4916" i="12"/>
  <c r="E3716" i="12"/>
  <c r="E4822" i="12"/>
  <c r="E3622" i="12"/>
  <c r="E3976" i="12"/>
  <c r="E2776" i="12"/>
  <c r="E1903" i="12"/>
  <c r="E703" i="12"/>
  <c r="E1574" i="12"/>
  <c r="E374" i="12"/>
  <c r="E2373" i="12"/>
  <c r="E1173" i="12"/>
  <c r="E1997" i="12"/>
  <c r="E797" i="12"/>
  <c r="E468" i="12"/>
  <c r="E1668" i="12"/>
  <c r="E1856" i="12"/>
  <c r="E656" i="12"/>
  <c r="E1386" i="12"/>
  <c r="E186" i="12"/>
  <c r="E2326" i="12"/>
  <c r="E1126" i="12"/>
  <c r="E2185" i="12"/>
  <c r="E985" i="12"/>
  <c r="E1339" i="12"/>
  <c r="E139" i="12"/>
  <c r="E2091" i="12"/>
  <c r="E891" i="12"/>
  <c r="E45" i="12"/>
  <c r="E1292" i="12"/>
  <c r="E92" i="12"/>
  <c r="E1809" i="12"/>
  <c r="E609" i="12"/>
  <c r="E1433" i="12"/>
  <c r="E233" i="12"/>
  <c r="E1527" i="12"/>
  <c r="E327" i="12"/>
  <c r="E1621" i="12"/>
  <c r="E421" i="12"/>
  <c r="E1480" i="12"/>
  <c r="E280" i="12"/>
  <c r="E844" i="12"/>
  <c r="E2044" i="12"/>
  <c r="E2232" i="12"/>
  <c r="E1032" i="12"/>
  <c r="E2138" i="12"/>
  <c r="E938" i="12"/>
  <c r="E1715" i="12"/>
  <c r="E515" i="12"/>
  <c r="E2279" i="12"/>
  <c r="E1079" i="12"/>
  <c r="E1762" i="12"/>
  <c r="E562" i="12"/>
  <c r="E1950" i="12"/>
  <c r="E750" i="12"/>
  <c r="E1220" i="12"/>
  <c r="E2420" i="12"/>
  <c r="DP69" i="10"/>
  <c r="ED69" i="10"/>
  <c r="C70" i="10"/>
  <c r="EE68" i="10"/>
  <c r="DW68" i="10"/>
  <c r="DP68" i="10"/>
  <c r="DX69" i="10"/>
  <c r="EF69" i="10"/>
  <c r="EA68" i="10"/>
  <c r="DW69" i="10"/>
  <c r="EG68" i="10"/>
  <c r="DT68" i="10"/>
  <c r="DZ68" i="10"/>
  <c r="EI41" i="10"/>
  <c r="EA42" i="10"/>
  <c r="EJ42" i="10"/>
  <c r="DX42" i="10"/>
  <c r="DU69" i="10"/>
  <c r="DW42" i="10"/>
  <c r="ED42" i="10"/>
  <c r="DY69" i="10"/>
  <c r="DO68" i="10"/>
  <c r="EI68" i="10"/>
  <c r="DR68" i="10"/>
  <c r="DQ68" i="10"/>
  <c r="DO41" i="10"/>
  <c r="DR41" i="10"/>
  <c r="DU41" i="10"/>
  <c r="EC69" i="10"/>
  <c r="C40" i="10"/>
  <c r="DQ41" i="10"/>
  <c r="DT69" i="10"/>
  <c r="EM68" i="10"/>
  <c r="EL68" i="10"/>
  <c r="DN68" i="10"/>
  <c r="EK68" i="10"/>
  <c r="A68" i="10"/>
  <c r="EC68" i="10"/>
  <c r="DY68" i="10"/>
  <c r="EG41" i="10"/>
  <c r="EH41" i="10"/>
  <c r="EB41" i="10"/>
  <c r="EC42" i="10"/>
  <c r="EI42" i="10"/>
  <c r="DV42" i="10"/>
  <c r="EG69" i="10"/>
  <c r="EK69" i="10"/>
  <c r="EL69" i="10"/>
  <c r="DN69" i="10"/>
  <c r="EM69" i="10"/>
  <c r="A69" i="10"/>
  <c r="DV69" i="10"/>
  <c r="EJ68" i="10"/>
  <c r="EM41" i="10"/>
  <c r="EL41" i="10"/>
  <c r="DN41" i="10"/>
  <c r="C41" i="10" s="1"/>
  <c r="EK41" i="10"/>
  <c r="A41" i="10"/>
  <c r="DX41" i="10"/>
  <c r="DO42" i="10"/>
  <c r="DT42" i="10"/>
  <c r="EC41" i="10"/>
  <c r="EI69" i="10"/>
  <c r="EB69" i="10"/>
  <c r="EF68" i="10"/>
  <c r="DU68" i="10"/>
  <c r="DZ41" i="10"/>
  <c r="ED41" i="10"/>
  <c r="EG42" i="10"/>
  <c r="DR42" i="10"/>
  <c r="EB42" i="10"/>
  <c r="DO69" i="10"/>
  <c r="DQ69" i="10"/>
  <c r="DS69" i="10"/>
  <c r="EA69" i="10"/>
  <c r="EH69" i="10"/>
  <c r="CJ67" i="10"/>
  <c r="CX67" i="10" s="1"/>
  <c r="DX68" i="10"/>
  <c r="EB68" i="10"/>
  <c r="ED68" i="10"/>
  <c r="DW41" i="10"/>
  <c r="DP41" i="10"/>
  <c r="DU42" i="10"/>
  <c r="DQ42" i="10"/>
  <c r="EK42" i="10"/>
  <c r="DN42" i="10"/>
  <c r="EM42" i="10"/>
  <c r="EL42" i="10"/>
  <c r="A42" i="10"/>
  <c r="EF42" i="10"/>
  <c r="EE69" i="10"/>
  <c r="EH68" i="10"/>
  <c r="A123" i="10"/>
  <c r="DB43" i="10"/>
  <c r="DD43" i="10"/>
  <c r="CV43" i="10"/>
  <c r="DX43" i="10" s="1"/>
  <c r="CZ43" i="10"/>
  <c r="DJ43" i="10"/>
  <c r="CR43" i="10"/>
  <c r="CT43" i="10"/>
  <c r="CN43" i="10"/>
  <c r="CX43" i="10"/>
  <c r="DH43" i="10"/>
  <c r="CL43" i="10"/>
  <c r="CP43" i="10"/>
  <c r="DF43" i="10"/>
  <c r="CQ43" i="10"/>
  <c r="DG43" i="10"/>
  <c r="EI43" i="10" s="1"/>
  <c r="DK43" i="10"/>
  <c r="CU43" i="10"/>
  <c r="DI43" i="10"/>
  <c r="CY43" i="10"/>
  <c r="EA43" i="10" s="1"/>
  <c r="CS43" i="10"/>
  <c r="DE43" i="10"/>
  <c r="CJ44" i="10"/>
  <c r="CO44" i="10" s="1"/>
  <c r="CW43" i="10"/>
  <c r="DA43" i="10"/>
  <c r="EC43" i="10" s="1"/>
  <c r="DE44" i="10"/>
  <c r="DC43" i="10"/>
  <c r="EE43" i="10" s="1"/>
  <c r="CM43" i="10"/>
  <c r="DO43" i="10" s="1"/>
  <c r="CO43" i="10"/>
  <c r="DQ43" i="10" s="1"/>
  <c r="BV170" i="10"/>
  <c r="BR170" i="10"/>
  <c r="CF168" i="10"/>
  <c r="BL171" i="10"/>
  <c r="CL173" i="10"/>
  <c r="BO170" i="10"/>
  <c r="BY171" i="10"/>
  <c r="CP173" i="10"/>
  <c r="CC171" i="10"/>
  <c r="DF172" i="10"/>
  <c r="BS170" i="10"/>
  <c r="BU171" i="10"/>
  <c r="CX172" i="10"/>
  <c r="BX168" i="10"/>
  <c r="BT169" i="10"/>
  <c r="BN170" i="10"/>
  <c r="CD170" i="10"/>
  <c r="CO173" i="10"/>
  <c r="BI171" i="10"/>
  <c r="CJ172" i="10"/>
  <c r="CL172" i="10"/>
  <c r="DB173" i="10"/>
  <c r="BM171" i="10"/>
  <c r="CP172" i="10"/>
  <c r="DF173" i="10"/>
  <c r="BQ171" i="10"/>
  <c r="BP168" i="10"/>
  <c r="CG171" i="10"/>
  <c r="BK169" i="10"/>
  <c r="BZ170" i="10"/>
  <c r="DI173" i="10"/>
  <c r="CS173" i="10"/>
  <c r="DA173" i="10"/>
  <c r="DD173" i="10"/>
  <c r="DE173" i="10"/>
  <c r="CN173" i="10"/>
  <c r="CZ173" i="10"/>
  <c r="CW173" i="10"/>
  <c r="DG173" i="10"/>
  <c r="DC173" i="10"/>
  <c r="DH173" i="10"/>
  <c r="CV173" i="10"/>
  <c r="CR173" i="10"/>
  <c r="CU173" i="10"/>
  <c r="CY173" i="10"/>
  <c r="CQ173" i="10"/>
  <c r="DK173" i="10"/>
  <c r="CM173" i="10"/>
  <c r="CA169" i="10"/>
  <c r="CH170" i="10"/>
  <c r="BJ170" i="10"/>
  <c r="BW169" i="10"/>
  <c r="CB169" i="10"/>
  <c r="CE170" i="10"/>
  <c r="CT173" i="10"/>
  <c r="DJ173" i="10"/>
  <c r="CL67" i="10"/>
  <c r="CY67" i="10"/>
  <c r="BV66" i="10"/>
  <c r="CG65" i="10"/>
  <c r="BX66" i="10"/>
  <c r="CE65" i="10"/>
  <c r="BJ66" i="10"/>
  <c r="BN66" i="10"/>
  <c r="BS65" i="10"/>
  <c r="CH66" i="10"/>
  <c r="BW65" i="10"/>
  <c r="BT66" i="10"/>
  <c r="BY65" i="10"/>
  <c r="CD66" i="10"/>
  <c r="CC65" i="10"/>
  <c r="CA65" i="10"/>
  <c r="BO65" i="10"/>
  <c r="BI65" i="10"/>
  <c r="CB66" i="10"/>
  <c r="BQ65" i="10"/>
  <c r="DC67" i="10"/>
  <c r="BZ66" i="10"/>
  <c r="BK65" i="10"/>
  <c r="CO67" i="10"/>
  <c r="BL66" i="10"/>
  <c r="BP66" i="10"/>
  <c r="CF66" i="10"/>
  <c r="BR66" i="10"/>
  <c r="BM65" i="10"/>
  <c r="BU65" i="10"/>
  <c r="DK122" i="10"/>
  <c r="CU122" i="10"/>
  <c r="CM122" i="10"/>
  <c r="DF122" i="10"/>
  <c r="DI122" i="10"/>
  <c r="CN122" i="10"/>
  <c r="DD122" i="10"/>
  <c r="CV122" i="10"/>
  <c r="CZ122" i="10"/>
  <c r="CR122" i="10"/>
  <c r="DH122" i="10"/>
  <c r="CQ122" i="10"/>
  <c r="DA122" i="10"/>
  <c r="CX122" i="10"/>
  <c r="CY122" i="10"/>
  <c r="DB122" i="10"/>
  <c r="DC122" i="10"/>
  <c r="CJ121" i="10"/>
  <c r="CY121" i="10" s="1"/>
  <c r="DJ122" i="10"/>
  <c r="CO122" i="10"/>
  <c r="CT122" i="10"/>
  <c r="CL122" i="10"/>
  <c r="CS122" i="10"/>
  <c r="CP122" i="10"/>
  <c r="CW122" i="10"/>
  <c r="DE122" i="10"/>
  <c r="AQ404" i="7"/>
  <c r="AQ369" i="7"/>
  <c r="E2468" i="12" l="1"/>
  <c r="E4964" i="12"/>
  <c r="E4588" i="12"/>
  <c r="E3388" i="12"/>
  <c r="E3883" i="12"/>
  <c r="E2683" i="12"/>
  <c r="E4165" i="12"/>
  <c r="E2965" i="12"/>
  <c r="E4212" i="12"/>
  <c r="E3012" i="12"/>
  <c r="E3789" i="12"/>
  <c r="E2542" i="12"/>
  <c r="E2589" i="12"/>
  <c r="E4353" i="12"/>
  <c r="E3153" i="12"/>
  <c r="E4823" i="12"/>
  <c r="E3623" i="12"/>
  <c r="E3977" i="12"/>
  <c r="E2777" i="12"/>
  <c r="E4635" i="12"/>
  <c r="E3435" i="12"/>
  <c r="E4259" i="12"/>
  <c r="E3059" i="12"/>
  <c r="E3836" i="12"/>
  <c r="E2636" i="12"/>
  <c r="E4071" i="12"/>
  <c r="E2871" i="12"/>
  <c r="E3294" i="12"/>
  <c r="E4494" i="12"/>
  <c r="E4682" i="12"/>
  <c r="E3482" i="12"/>
  <c r="E4729" i="12"/>
  <c r="E3529" i="12"/>
  <c r="E4024" i="12"/>
  <c r="E2824" i="12"/>
  <c r="E4541" i="12"/>
  <c r="E3341" i="12"/>
  <c r="E4306" i="12"/>
  <c r="E3106" i="12"/>
  <c r="E4447" i="12"/>
  <c r="E3247" i="12"/>
  <c r="E3930" i="12"/>
  <c r="E2730" i="12"/>
  <c r="E4400" i="12"/>
  <c r="E3200" i="12"/>
  <c r="E4118" i="12"/>
  <c r="E2918" i="12"/>
  <c r="E4917" i="12"/>
  <c r="E3717" i="12"/>
  <c r="E4870" i="12"/>
  <c r="E3670" i="12"/>
  <c r="E4776" i="12"/>
  <c r="E3576" i="12"/>
  <c r="E2374" i="12"/>
  <c r="E1174" i="12"/>
  <c r="E2045" i="12"/>
  <c r="E845" i="12"/>
  <c r="E1810" i="12"/>
  <c r="E610" i="12"/>
  <c r="E2280" i="12"/>
  <c r="E1080" i="12"/>
  <c r="E1575" i="12"/>
  <c r="E375" i="12"/>
  <c r="E46" i="12"/>
  <c r="E1293" i="12"/>
  <c r="E93" i="12"/>
  <c r="E2139" i="12"/>
  <c r="E939" i="12"/>
  <c r="E1434" i="12"/>
  <c r="E234" i="12"/>
  <c r="E2421" i="12"/>
  <c r="E1221" i="12"/>
  <c r="E2327" i="12"/>
  <c r="E1127" i="12"/>
  <c r="E1481" i="12"/>
  <c r="E281" i="12"/>
  <c r="E892" i="12"/>
  <c r="E2092" i="12"/>
  <c r="E1387" i="12"/>
  <c r="E187" i="12"/>
  <c r="E1904" i="12"/>
  <c r="E704" i="12"/>
  <c r="E1622" i="12"/>
  <c r="E422" i="12"/>
  <c r="E1763" i="12"/>
  <c r="E563" i="12"/>
  <c r="E1528" i="12"/>
  <c r="E328" i="12"/>
  <c r="E1857" i="12"/>
  <c r="E657" i="12"/>
  <c r="E2233" i="12"/>
  <c r="E1033" i="12"/>
  <c r="E1951" i="12"/>
  <c r="E751" i="12"/>
  <c r="E1998" i="12"/>
  <c r="E798" i="12"/>
  <c r="E2186" i="12"/>
  <c r="E986" i="12"/>
  <c r="E1669" i="12"/>
  <c r="E469" i="12"/>
  <c r="E1340" i="12"/>
  <c r="E140" i="12"/>
  <c r="E516" i="12"/>
  <c r="E1716" i="12"/>
  <c r="CV67" i="10"/>
  <c r="DJ67" i="10"/>
  <c r="EI67" i="10" s="1"/>
  <c r="CS67" i="10"/>
  <c r="DE67" i="10"/>
  <c r="CM67" i="10"/>
  <c r="DD67" i="10"/>
  <c r="EE67" i="10" s="1"/>
  <c r="DI67" i="10"/>
  <c r="EK67" i="10" s="1"/>
  <c r="DG67" i="10"/>
  <c r="CW67" i="10"/>
  <c r="DY67" i="10" s="1"/>
  <c r="CN67" i="10"/>
  <c r="DN67" i="10" s="1"/>
  <c r="CZ67" i="10"/>
  <c r="DB67" i="10"/>
  <c r="CU67" i="10"/>
  <c r="DW67" i="10" s="1"/>
  <c r="DK67" i="10"/>
  <c r="EM67" i="10" s="1"/>
  <c r="CR67" i="10"/>
  <c r="CQ67" i="10"/>
  <c r="CT67" i="10"/>
  <c r="DT67" i="10" s="1"/>
  <c r="DF67" i="10"/>
  <c r="EF67" i="10" s="1"/>
  <c r="DH67" i="10"/>
  <c r="DU43" i="10"/>
  <c r="DR43" i="10"/>
  <c r="EB43" i="10"/>
  <c r="C69" i="10"/>
  <c r="EM43" i="10"/>
  <c r="EL43" i="10"/>
  <c r="DN43" i="10"/>
  <c r="EK43" i="10"/>
  <c r="A43" i="10"/>
  <c r="CJ66" i="10"/>
  <c r="CX66" i="10" s="1"/>
  <c r="EJ43" i="10"/>
  <c r="EF43" i="10"/>
  <c r="ED67" i="10"/>
  <c r="DW43" i="10"/>
  <c r="DZ43" i="10"/>
  <c r="ED43" i="10"/>
  <c r="C42" i="10"/>
  <c r="DX67" i="10"/>
  <c r="DP43" i="10"/>
  <c r="DY43" i="10"/>
  <c r="EL67" i="10"/>
  <c r="DS43" i="10"/>
  <c r="DT43" i="10"/>
  <c r="C68" i="10"/>
  <c r="DV43" i="10"/>
  <c r="DA67" i="10"/>
  <c r="CP67" i="10"/>
  <c r="DR67" i="10" s="1"/>
  <c r="EG43" i="10"/>
  <c r="EH43" i="10"/>
  <c r="A122" i="10"/>
  <c r="DB44" i="10"/>
  <c r="CV44" i="10"/>
  <c r="DD44" i="10"/>
  <c r="CZ44" i="10"/>
  <c r="EB44" i="10" s="1"/>
  <c r="CR44" i="10"/>
  <c r="DJ44" i="10"/>
  <c r="CT44" i="10"/>
  <c r="CN44" i="10"/>
  <c r="DP44" i="10" s="1"/>
  <c r="CX44" i="10"/>
  <c r="DH44" i="10"/>
  <c r="CL44" i="10"/>
  <c r="DF44" i="10"/>
  <c r="CP44" i="10"/>
  <c r="CQ44" i="10"/>
  <c r="DG44" i="10"/>
  <c r="CU44" i="10"/>
  <c r="DW44" i="10" s="1"/>
  <c r="DK44" i="10"/>
  <c r="CM44" i="10"/>
  <c r="CS44" i="10"/>
  <c r="DI44" i="10"/>
  <c r="CY44" i="10"/>
  <c r="DA44" i="10"/>
  <c r="CW44" i="10"/>
  <c r="DC44" i="10"/>
  <c r="BJ169" i="10"/>
  <c r="CE169" i="10"/>
  <c r="BW168" i="10"/>
  <c r="BK168" i="10"/>
  <c r="BP167" i="10"/>
  <c r="BT168" i="10"/>
  <c r="BY170" i="10"/>
  <c r="BL170" i="10"/>
  <c r="BR169" i="10"/>
  <c r="CH169" i="10"/>
  <c r="CS172" i="10"/>
  <c r="DI172" i="10"/>
  <c r="DA172" i="10"/>
  <c r="CN172" i="10"/>
  <c r="CW172" i="10"/>
  <c r="CZ172" i="10"/>
  <c r="DE172" i="10"/>
  <c r="DD172" i="10"/>
  <c r="DH172" i="10"/>
  <c r="CM172" i="10"/>
  <c r="DK172" i="10"/>
  <c r="DC172" i="10"/>
  <c r="CY172" i="10"/>
  <c r="CV172" i="10"/>
  <c r="CR172" i="10"/>
  <c r="CU172" i="10"/>
  <c r="DG172" i="10"/>
  <c r="CQ172" i="10"/>
  <c r="CD169" i="10"/>
  <c r="BU170" i="10"/>
  <c r="CC170" i="10"/>
  <c r="BO169" i="10"/>
  <c r="CO172" i="10"/>
  <c r="CB168" i="10"/>
  <c r="CA168" i="10"/>
  <c r="CG170" i="10"/>
  <c r="BQ170" i="10"/>
  <c r="BM170" i="10"/>
  <c r="CL171" i="10"/>
  <c r="BI170" i="10"/>
  <c r="CJ171" i="10"/>
  <c r="CX171" i="10" s="1"/>
  <c r="BN169" i="10"/>
  <c r="BX167" i="10"/>
  <c r="BS169" i="10"/>
  <c r="CF167" i="10"/>
  <c r="BV169" i="10"/>
  <c r="BZ169" i="10"/>
  <c r="DJ172" i="10"/>
  <c r="CT172" i="10"/>
  <c r="DB172" i="10"/>
  <c r="CT66" i="10"/>
  <c r="DB66" i="10"/>
  <c r="BU64" i="10"/>
  <c r="BR65" i="10"/>
  <c r="BK64" i="10"/>
  <c r="BQ64" i="10"/>
  <c r="BI64" i="10"/>
  <c r="CA64" i="10"/>
  <c r="CD65" i="10"/>
  <c r="BT65" i="10"/>
  <c r="CH65" i="10"/>
  <c r="BN65" i="10"/>
  <c r="CE64" i="10"/>
  <c r="CG64" i="10"/>
  <c r="BM64" i="10"/>
  <c r="CF65" i="10"/>
  <c r="CO66" i="10"/>
  <c r="BL65" i="10"/>
  <c r="BZ65" i="10"/>
  <c r="DE66" i="10"/>
  <c r="CB65" i="10"/>
  <c r="BO64" i="10"/>
  <c r="CC64" i="10"/>
  <c r="BY64" i="10"/>
  <c r="BW64" i="10"/>
  <c r="BS64" i="10"/>
  <c r="BJ65" i="10"/>
  <c r="BX65" i="10"/>
  <c r="BV65" i="10"/>
  <c r="CS66" i="10"/>
  <c r="BP65" i="10"/>
  <c r="DI121" i="10"/>
  <c r="DG121" i="10"/>
  <c r="CW121" i="10"/>
  <c r="CX121" i="10"/>
  <c r="DA121" i="10"/>
  <c r="DF121" i="10"/>
  <c r="DE121" i="10"/>
  <c r="CL121" i="10"/>
  <c r="CT121" i="10"/>
  <c r="DK121" i="10"/>
  <c r="CM121" i="10"/>
  <c r="CS121" i="10"/>
  <c r="DJ121" i="10"/>
  <c r="DC121" i="10"/>
  <c r="CQ121" i="10"/>
  <c r="CU121" i="10"/>
  <c r="CP121" i="10"/>
  <c r="DB121" i="10"/>
  <c r="CJ120" i="10"/>
  <c r="CP120" i="10" s="1"/>
  <c r="CZ121" i="10"/>
  <c r="DD121" i="10"/>
  <c r="CR121" i="10"/>
  <c r="CV121" i="10"/>
  <c r="CN121" i="10"/>
  <c r="DH121" i="10"/>
  <c r="CO121" i="10"/>
  <c r="E4965" i="12" l="1"/>
  <c r="E2469" i="12"/>
  <c r="E4260" i="12"/>
  <c r="E3060" i="12"/>
  <c r="E3295" i="12"/>
  <c r="E4495" i="12"/>
  <c r="E4777" i="12"/>
  <c r="E3577" i="12"/>
  <c r="E2684" i="12"/>
  <c r="E3884" i="12"/>
  <c r="E4871" i="12"/>
  <c r="E3671" i="12"/>
  <c r="E4213" i="12"/>
  <c r="E3013" i="12"/>
  <c r="E4166" i="12"/>
  <c r="E2966" i="12"/>
  <c r="E4354" i="12"/>
  <c r="E3154" i="12"/>
  <c r="E4730" i="12"/>
  <c r="E3530" i="12"/>
  <c r="E4307" i="12"/>
  <c r="E3107" i="12"/>
  <c r="E4401" i="12"/>
  <c r="E3201" i="12"/>
  <c r="E3931" i="12"/>
  <c r="E2731" i="12"/>
  <c r="E4824" i="12"/>
  <c r="E3624" i="12"/>
  <c r="E4448" i="12"/>
  <c r="E3248" i="12"/>
  <c r="E4589" i="12"/>
  <c r="E3389" i="12"/>
  <c r="E3483" i="12"/>
  <c r="E4683" i="12"/>
  <c r="E2637" i="12"/>
  <c r="E3837" i="12"/>
  <c r="E3342" i="12"/>
  <c r="E4542" i="12"/>
  <c r="E3790" i="12"/>
  <c r="E2590" i="12"/>
  <c r="E2543" i="12"/>
  <c r="E4636" i="12"/>
  <c r="E3436" i="12"/>
  <c r="E4918" i="12"/>
  <c r="E3718" i="12"/>
  <c r="E3978" i="12"/>
  <c r="E2778" i="12"/>
  <c r="E4072" i="12"/>
  <c r="E2872" i="12"/>
  <c r="E4119" i="12"/>
  <c r="E2919" i="12"/>
  <c r="E4025" i="12"/>
  <c r="E2825" i="12"/>
  <c r="E1999" i="12"/>
  <c r="E799" i="12"/>
  <c r="E940" i="12"/>
  <c r="E2140" i="12"/>
  <c r="E1717" i="12"/>
  <c r="E517" i="12"/>
  <c r="E2281" i="12"/>
  <c r="E1081" i="12"/>
  <c r="E1670" i="12"/>
  <c r="E470" i="12"/>
  <c r="E1529" i="12"/>
  <c r="E329" i="12"/>
  <c r="E2187" i="12"/>
  <c r="E987" i="12"/>
  <c r="E1811" i="12"/>
  <c r="E611" i="12"/>
  <c r="E1858" i="12"/>
  <c r="E658" i="12"/>
  <c r="E1388" i="12"/>
  <c r="E188" i="12"/>
  <c r="E2328" i="12"/>
  <c r="E1128" i="12"/>
  <c r="E2234" i="12"/>
  <c r="E1034" i="12"/>
  <c r="E1905" i="12"/>
  <c r="E705" i="12"/>
  <c r="E1952" i="12"/>
  <c r="E752" i="12"/>
  <c r="E2375" i="12"/>
  <c r="E1175" i="12"/>
  <c r="E1341" i="12"/>
  <c r="E141" i="12"/>
  <c r="E2046" i="12"/>
  <c r="E846" i="12"/>
  <c r="E1576" i="12"/>
  <c r="E376" i="12"/>
  <c r="E1435" i="12"/>
  <c r="E235" i="12"/>
  <c r="E47" i="12"/>
  <c r="E1294" i="12"/>
  <c r="E94" i="12"/>
  <c r="E2093" i="12"/>
  <c r="E893" i="12"/>
  <c r="E564" i="12"/>
  <c r="E1764" i="12"/>
  <c r="E1623" i="12"/>
  <c r="E423" i="12"/>
  <c r="E2422" i="12"/>
  <c r="E1222" i="12"/>
  <c r="E1482" i="12"/>
  <c r="E282" i="12"/>
  <c r="CM66" i="10"/>
  <c r="DC66" i="10"/>
  <c r="ED66" i="10" s="1"/>
  <c r="CZ66" i="10"/>
  <c r="CV66" i="10"/>
  <c r="DS67" i="10"/>
  <c r="CQ66" i="10"/>
  <c r="CN66" i="10"/>
  <c r="DI66" i="10"/>
  <c r="EC67" i="10"/>
  <c r="DK66" i="10"/>
  <c r="DH66" i="10"/>
  <c r="EJ66" i="10" s="1"/>
  <c r="CY66" i="10"/>
  <c r="CU66" i="10"/>
  <c r="DJ66" i="10"/>
  <c r="EK66" i="10" s="1"/>
  <c r="CW66" i="10"/>
  <c r="DY66" i="10" s="1"/>
  <c r="EJ67" i="10"/>
  <c r="EG67" i="10"/>
  <c r="DG66" i="10"/>
  <c r="CR66" i="10"/>
  <c r="DT66" i="10" s="1"/>
  <c r="CL66" i="10"/>
  <c r="EH67" i="10"/>
  <c r="DF66" i="10"/>
  <c r="EG66" i="10" s="1"/>
  <c r="DD66" i="10"/>
  <c r="DV67" i="10"/>
  <c r="DP67" i="10"/>
  <c r="DQ66" i="10"/>
  <c r="CP66" i="10"/>
  <c r="DU67" i="10"/>
  <c r="DA66" i="10"/>
  <c r="EA66" i="10" s="1"/>
  <c r="DV66" i="10"/>
  <c r="DU66" i="10"/>
  <c r="EA44" i="10"/>
  <c r="DR44" i="10"/>
  <c r="DT44" i="10"/>
  <c r="A67" i="10"/>
  <c r="EB67" i="10"/>
  <c r="EH44" i="10"/>
  <c r="EA67" i="10"/>
  <c r="DX66" i="10"/>
  <c r="DU44" i="10"/>
  <c r="EM44" i="10"/>
  <c r="EL44" i="10"/>
  <c r="DN44" i="10"/>
  <c r="EK44" i="10"/>
  <c r="A44" i="10"/>
  <c r="EF44" i="10"/>
  <c r="EG44" i="10"/>
  <c r="DZ66" i="10"/>
  <c r="DO44" i="10"/>
  <c r="EJ44" i="10"/>
  <c r="DX44" i="10"/>
  <c r="DO67" i="10"/>
  <c r="DW66" i="10"/>
  <c r="DP66" i="10"/>
  <c r="DZ44" i="10"/>
  <c r="ED44" i="10"/>
  <c r="EE44" i="10"/>
  <c r="DO66" i="10"/>
  <c r="EI66" i="10"/>
  <c r="EL66" i="10"/>
  <c r="DN66" i="10"/>
  <c r="EM66" i="10"/>
  <c r="DY44" i="10"/>
  <c r="EI44" i="10"/>
  <c r="DV44" i="10"/>
  <c r="DQ67" i="10"/>
  <c r="C43" i="10"/>
  <c r="EE66" i="10"/>
  <c r="EH66" i="10"/>
  <c r="EC44" i="10"/>
  <c r="DS44" i="10"/>
  <c r="DQ44" i="10"/>
  <c r="DZ67" i="10"/>
  <c r="A121" i="10"/>
  <c r="DB171" i="10"/>
  <c r="CT171" i="10"/>
  <c r="CJ45" i="10"/>
  <c r="CS45" i="10" s="1"/>
  <c r="CW45" i="10"/>
  <c r="DI45" i="10"/>
  <c r="BS168" i="10"/>
  <c r="BN168" i="10"/>
  <c r="BO168" i="10"/>
  <c r="BU169" i="10"/>
  <c r="BR168" i="10"/>
  <c r="BP166" i="10"/>
  <c r="BW167" i="10"/>
  <c r="BJ168" i="10"/>
  <c r="BM169" i="10"/>
  <c r="CG169" i="10"/>
  <c r="CB167" i="10"/>
  <c r="BY169" i="10"/>
  <c r="BZ168" i="10"/>
  <c r="CF166" i="10"/>
  <c r="BX166" i="10"/>
  <c r="DA171" i="10"/>
  <c r="DI171" i="10"/>
  <c r="CS171" i="10"/>
  <c r="DE171" i="10"/>
  <c r="CZ171" i="10"/>
  <c r="DD171" i="10"/>
  <c r="CN171" i="10"/>
  <c r="CW171" i="10"/>
  <c r="CY171" i="10"/>
  <c r="CV171" i="10"/>
  <c r="CQ171" i="10"/>
  <c r="CM171" i="10"/>
  <c r="CR171" i="10"/>
  <c r="DC171" i="10"/>
  <c r="CU171" i="10"/>
  <c r="DH171" i="10"/>
  <c r="DG171" i="10"/>
  <c r="DK171" i="10"/>
  <c r="CP171" i="10"/>
  <c r="DJ171" i="10"/>
  <c r="DF171" i="10"/>
  <c r="CD168" i="10"/>
  <c r="CH168" i="10"/>
  <c r="BL169" i="10"/>
  <c r="BT167" i="10"/>
  <c r="BK167" i="10"/>
  <c r="CE168" i="10"/>
  <c r="CJ170" i="10"/>
  <c r="BI169" i="10"/>
  <c r="BQ169" i="10"/>
  <c r="CA167" i="10"/>
  <c r="CC169" i="10"/>
  <c r="CO171" i="10"/>
  <c r="BV168" i="10"/>
  <c r="BX64" i="10"/>
  <c r="BZ64" i="10"/>
  <c r="CF64" i="10"/>
  <c r="BQ63" i="10"/>
  <c r="BR64" i="10"/>
  <c r="BV64" i="10"/>
  <c r="BJ64" i="10"/>
  <c r="BW63" i="10"/>
  <c r="CC63" i="10"/>
  <c r="CB64" i="10"/>
  <c r="BL64" i="10"/>
  <c r="BM63" i="10"/>
  <c r="CE63" i="10"/>
  <c r="CH64" i="10"/>
  <c r="CD64" i="10"/>
  <c r="BI63" i="10"/>
  <c r="BK63" i="10"/>
  <c r="BU63" i="10"/>
  <c r="BP64" i="10"/>
  <c r="BS63" i="10"/>
  <c r="BY63" i="10"/>
  <c r="BO63" i="10"/>
  <c r="CG63" i="10"/>
  <c r="BN64" i="10"/>
  <c r="BT64" i="10"/>
  <c r="CA63" i="10"/>
  <c r="CJ65" i="10"/>
  <c r="CM65" i="10" s="1"/>
  <c r="DA120" i="10"/>
  <c r="DF120" i="10"/>
  <c r="CO120" i="10"/>
  <c r="DJ120" i="10"/>
  <c r="CT120" i="10"/>
  <c r="DI120" i="10"/>
  <c r="CZ120" i="10"/>
  <c r="DH120" i="10"/>
  <c r="DD120" i="10"/>
  <c r="CV120" i="10"/>
  <c r="CN120" i="10"/>
  <c r="CR120" i="10"/>
  <c r="CQ120" i="10"/>
  <c r="CL120" i="10"/>
  <c r="DB120" i="10"/>
  <c r="CX120" i="10"/>
  <c r="CM120" i="10"/>
  <c r="DK120" i="10"/>
  <c r="CS120" i="10"/>
  <c r="CU120" i="10"/>
  <c r="DG120" i="10"/>
  <c r="CY120" i="10"/>
  <c r="CJ119" i="10"/>
  <c r="DE119" i="10" s="1"/>
  <c r="DE120" i="10"/>
  <c r="CW120" i="10"/>
  <c r="DC120" i="10"/>
  <c r="E2470" i="12" l="1"/>
  <c r="E4966" i="12"/>
  <c r="E4731" i="12"/>
  <c r="E3531" i="12"/>
  <c r="E3979" i="12"/>
  <c r="E2779" i="12"/>
  <c r="E3202" i="12"/>
  <c r="E4402" i="12"/>
  <c r="E3932" i="12"/>
  <c r="E2732" i="12"/>
  <c r="E3838" i="12"/>
  <c r="E2638" i="12"/>
  <c r="E4637" i="12"/>
  <c r="E3437" i="12"/>
  <c r="E4449" i="12"/>
  <c r="E3249" i="12"/>
  <c r="E4214" i="12"/>
  <c r="E3014" i="12"/>
  <c r="E4825" i="12"/>
  <c r="E3625" i="12"/>
  <c r="E4026" i="12"/>
  <c r="E2826" i="12"/>
  <c r="E3791" i="12"/>
  <c r="E2544" i="12"/>
  <c r="E2591" i="12"/>
  <c r="E3296" i="12"/>
  <c r="E4496" i="12"/>
  <c r="E4355" i="12"/>
  <c r="E3155" i="12"/>
  <c r="E4261" i="12"/>
  <c r="E3061" i="12"/>
  <c r="E4120" i="12"/>
  <c r="E2920" i="12"/>
  <c r="E4073" i="12"/>
  <c r="E2873" i="12"/>
  <c r="E3390" i="12"/>
  <c r="E4590" i="12"/>
  <c r="E3343" i="12"/>
  <c r="E4543" i="12"/>
  <c r="E4872" i="12"/>
  <c r="E3672" i="12"/>
  <c r="E4778" i="12"/>
  <c r="E3578" i="12"/>
  <c r="E4919" i="12"/>
  <c r="E3719" i="12"/>
  <c r="E4308" i="12"/>
  <c r="E3108" i="12"/>
  <c r="E4167" i="12"/>
  <c r="E2967" i="12"/>
  <c r="E4684" i="12"/>
  <c r="E3484" i="12"/>
  <c r="E3885" i="12"/>
  <c r="E2685" i="12"/>
  <c r="E1389" i="12"/>
  <c r="E189" i="12"/>
  <c r="E1671" i="12"/>
  <c r="E471" i="12"/>
  <c r="E48" i="12"/>
  <c r="E1295" i="12"/>
  <c r="E95" i="12"/>
  <c r="E1483" i="12"/>
  <c r="E283" i="12"/>
  <c r="E2423" i="12"/>
  <c r="E1223" i="12"/>
  <c r="E2376" i="12"/>
  <c r="E1176" i="12"/>
  <c r="E2235" i="12"/>
  <c r="E1035" i="12"/>
  <c r="E1765" i="12"/>
  <c r="E565" i="12"/>
  <c r="E1859" i="12"/>
  <c r="E659" i="12"/>
  <c r="E612" i="12"/>
  <c r="E1812" i="12"/>
  <c r="E1624" i="12"/>
  <c r="E424" i="12"/>
  <c r="E2000" i="12"/>
  <c r="E800" i="12"/>
  <c r="E1436" i="12"/>
  <c r="E236" i="12"/>
  <c r="E1577" i="12"/>
  <c r="E377" i="12"/>
  <c r="E2329" i="12"/>
  <c r="E1129" i="12"/>
  <c r="E1530" i="12"/>
  <c r="E330" i="12"/>
  <c r="E2141" i="12"/>
  <c r="E941" i="12"/>
  <c r="E988" i="12"/>
  <c r="E2188" i="12"/>
  <c r="E2282" i="12"/>
  <c r="E1082" i="12"/>
  <c r="E2094" i="12"/>
  <c r="E894" i="12"/>
  <c r="E1953" i="12"/>
  <c r="E753" i="12"/>
  <c r="E1906" i="12"/>
  <c r="E706" i="12"/>
  <c r="E1718" i="12"/>
  <c r="E518" i="12"/>
  <c r="E2047" i="12"/>
  <c r="E847" i="12"/>
  <c r="E1342" i="12"/>
  <c r="E142" i="12"/>
  <c r="EF66" i="10"/>
  <c r="EC66" i="10"/>
  <c r="DR66" i="10"/>
  <c r="DS66" i="10"/>
  <c r="A66" i="10"/>
  <c r="C67" i="10"/>
  <c r="EB66" i="10"/>
  <c r="DC65" i="10"/>
  <c r="CY65" i="10"/>
  <c r="C66" i="10"/>
  <c r="DA65" i="10"/>
  <c r="CQ65" i="10"/>
  <c r="DG65" i="10"/>
  <c r="DE65" i="10"/>
  <c r="CU65" i="10"/>
  <c r="CO65" i="10"/>
  <c r="DK65" i="10"/>
  <c r="C44" i="10"/>
  <c r="DI65" i="10"/>
  <c r="A120" i="10"/>
  <c r="CJ46" i="10"/>
  <c r="CW46" i="10" s="1"/>
  <c r="DA45" i="10"/>
  <c r="DB45" i="10"/>
  <c r="CV45" i="10"/>
  <c r="DD45" i="10"/>
  <c r="CZ45" i="10"/>
  <c r="CT45" i="10"/>
  <c r="DV45" i="10" s="1"/>
  <c r="DJ45" i="10"/>
  <c r="CR45" i="10"/>
  <c r="CN45" i="10"/>
  <c r="CX45" i="10"/>
  <c r="DH45" i="10"/>
  <c r="CL45" i="10"/>
  <c r="CP45" i="10"/>
  <c r="DF45" i="10"/>
  <c r="EH45" i="10" s="1"/>
  <c r="CQ45" i="10"/>
  <c r="DS45" i="10" s="1"/>
  <c r="DG45" i="10"/>
  <c r="DK45" i="10"/>
  <c r="CU45" i="10"/>
  <c r="DW45" i="10" s="1"/>
  <c r="DC45" i="10"/>
  <c r="CM45" i="10"/>
  <c r="DE45" i="10"/>
  <c r="CO45" i="10"/>
  <c r="CY45" i="10"/>
  <c r="EA45" i="10" s="1"/>
  <c r="BV167" i="10"/>
  <c r="CJ169" i="10"/>
  <c r="CL169" i="10" s="1"/>
  <c r="BI168" i="10"/>
  <c r="BZ167" i="10"/>
  <c r="CP169" i="10"/>
  <c r="BM168" i="10"/>
  <c r="CC168" i="10"/>
  <c r="CT169" i="10"/>
  <c r="BQ168" i="10"/>
  <c r="CS170" i="10"/>
  <c r="DA170" i="10"/>
  <c r="DI170" i="10"/>
  <c r="DD170" i="10"/>
  <c r="DE170" i="10"/>
  <c r="CW170" i="10"/>
  <c r="CN170" i="10"/>
  <c r="CZ170" i="10"/>
  <c r="CY170" i="10"/>
  <c r="DH170" i="10"/>
  <c r="DK170" i="10"/>
  <c r="DG170" i="10"/>
  <c r="DC170" i="10"/>
  <c r="CM170" i="10"/>
  <c r="CU170" i="10"/>
  <c r="CR170" i="10"/>
  <c r="CQ170" i="10"/>
  <c r="CV170" i="10"/>
  <c r="CO170" i="10"/>
  <c r="CF165" i="10"/>
  <c r="BY168" i="10"/>
  <c r="DJ169" i="10"/>
  <c r="CG168" i="10"/>
  <c r="BJ167" i="10"/>
  <c r="BP165" i="10"/>
  <c r="CX169" i="10"/>
  <c r="BU168" i="10"/>
  <c r="BN167" i="10"/>
  <c r="DF170" i="10"/>
  <c r="CT170" i="10"/>
  <c r="CE167" i="10"/>
  <c r="BT166" i="10"/>
  <c r="CH167" i="10"/>
  <c r="DB170" i="10"/>
  <c r="DJ170" i="10"/>
  <c r="CX170" i="10"/>
  <c r="CA166" i="10"/>
  <c r="BX165" i="10"/>
  <c r="CB166" i="10"/>
  <c r="BW166" i="10"/>
  <c r="BR167" i="10"/>
  <c r="BO167" i="10"/>
  <c r="BS167" i="10"/>
  <c r="CL170" i="10"/>
  <c r="BK166" i="10"/>
  <c r="CO169" i="10"/>
  <c r="BL168" i="10"/>
  <c r="CD167" i="10"/>
  <c r="CP170" i="10"/>
  <c r="CA62" i="10"/>
  <c r="BN63" i="10"/>
  <c r="BO62" i="10"/>
  <c r="BS62" i="10"/>
  <c r="BU62" i="10"/>
  <c r="CJ64" i="10"/>
  <c r="CS64" i="10" s="1"/>
  <c r="BI62" i="10"/>
  <c r="CH63" i="10"/>
  <c r="BM62" i="10"/>
  <c r="CB63" i="10"/>
  <c r="BW62" i="10"/>
  <c r="CY64" i="10"/>
  <c r="BV63" i="10"/>
  <c r="BQ62" i="10"/>
  <c r="BZ63" i="10"/>
  <c r="BT63" i="10"/>
  <c r="CG62" i="10"/>
  <c r="BY62" i="10"/>
  <c r="BP63" i="10"/>
  <c r="BK62" i="10"/>
  <c r="CV65" i="10"/>
  <c r="CX65" i="10"/>
  <c r="CN65" i="10"/>
  <c r="DP65" i="10" s="1"/>
  <c r="CL65" i="10"/>
  <c r="DH65" i="10"/>
  <c r="CP65" i="10"/>
  <c r="DF65" i="10"/>
  <c r="CZ65" i="10"/>
  <c r="CT65" i="10"/>
  <c r="DD65" i="10"/>
  <c r="DJ65" i="10"/>
  <c r="CR65" i="10"/>
  <c r="DB65" i="10"/>
  <c r="CW65" i="10"/>
  <c r="CS65" i="10"/>
  <c r="CD63" i="10"/>
  <c r="CE62" i="10"/>
  <c r="BL63" i="10"/>
  <c r="CC62" i="10"/>
  <c r="BJ63" i="10"/>
  <c r="BR63" i="10"/>
  <c r="CF63" i="10"/>
  <c r="BX63" i="10"/>
  <c r="DF119" i="10"/>
  <c r="DJ119" i="10"/>
  <c r="CN119" i="10"/>
  <c r="CZ119" i="10"/>
  <c r="CV119" i="10"/>
  <c r="CR119" i="10"/>
  <c r="DD119" i="10"/>
  <c r="DH119" i="10"/>
  <c r="DC119" i="10"/>
  <c r="DK119" i="10"/>
  <c r="DB119" i="10"/>
  <c r="DG119" i="10"/>
  <c r="CP119" i="10"/>
  <c r="DA119" i="10"/>
  <c r="DI119" i="10"/>
  <c r="CW119" i="10"/>
  <c r="CQ119" i="10"/>
  <c r="CS119" i="10"/>
  <c r="CX119" i="10"/>
  <c r="CL119" i="10"/>
  <c r="CO119" i="10"/>
  <c r="CT119" i="10"/>
  <c r="CU119" i="10"/>
  <c r="CM119" i="10"/>
  <c r="CY119" i="10"/>
  <c r="CJ118" i="10"/>
  <c r="DK118" i="10" s="1"/>
  <c r="E4967" i="12" l="1"/>
  <c r="E2471" i="12"/>
  <c r="E4544" i="12"/>
  <c r="E3344" i="12"/>
  <c r="E3062" i="12"/>
  <c r="E4262" i="12"/>
  <c r="E3980" i="12"/>
  <c r="E2780" i="12"/>
  <c r="E4215" i="12"/>
  <c r="E3015" i="12"/>
  <c r="E4920" i="12"/>
  <c r="E3720" i="12"/>
  <c r="E4168" i="12"/>
  <c r="E2968" i="12"/>
  <c r="E3839" i="12"/>
  <c r="E2639" i="12"/>
  <c r="E3792" i="12"/>
  <c r="E2592" i="12"/>
  <c r="E2545" i="12"/>
  <c r="E4497" i="12"/>
  <c r="E3297" i="12"/>
  <c r="E4356" i="12"/>
  <c r="E3156" i="12"/>
  <c r="E4309" i="12"/>
  <c r="E3109" i="12"/>
  <c r="E3250" i="12"/>
  <c r="E4450" i="12"/>
  <c r="E4591" i="12"/>
  <c r="E3391" i="12"/>
  <c r="E4074" i="12"/>
  <c r="E2874" i="12"/>
  <c r="E4685" i="12"/>
  <c r="E3485" i="12"/>
  <c r="E4027" i="12"/>
  <c r="E2827" i="12"/>
  <c r="E3933" i="12"/>
  <c r="E2733" i="12"/>
  <c r="E4403" i="12"/>
  <c r="E3203" i="12"/>
  <c r="E4638" i="12"/>
  <c r="E3438" i="12"/>
  <c r="E3673" i="12"/>
  <c r="E4873" i="12"/>
  <c r="E3886" i="12"/>
  <c r="E2686" i="12"/>
  <c r="E3579" i="12"/>
  <c r="E4779" i="12"/>
  <c r="E4732" i="12"/>
  <c r="E3532" i="12"/>
  <c r="E3626" i="12"/>
  <c r="E4826" i="12"/>
  <c r="E4121" i="12"/>
  <c r="E2921" i="12"/>
  <c r="E1766" i="12"/>
  <c r="E566" i="12"/>
  <c r="E2330" i="12"/>
  <c r="E1130" i="12"/>
  <c r="E2377" i="12"/>
  <c r="E1177" i="12"/>
  <c r="E1672" i="12"/>
  <c r="E472" i="12"/>
  <c r="E2283" i="12"/>
  <c r="E1083" i="12"/>
  <c r="E1343" i="12"/>
  <c r="E143" i="12"/>
  <c r="E1954" i="12"/>
  <c r="E754" i="12"/>
  <c r="E1625" i="12"/>
  <c r="E425" i="12"/>
  <c r="E2424" i="12"/>
  <c r="E1224" i="12"/>
  <c r="E49" i="12"/>
  <c r="E1296" i="12"/>
  <c r="E96" i="12"/>
  <c r="E1036" i="12"/>
  <c r="E2236" i="12"/>
  <c r="E660" i="12"/>
  <c r="E1860" i="12"/>
  <c r="E1719" i="12"/>
  <c r="E519" i="12"/>
  <c r="E1390" i="12"/>
  <c r="E190" i="12"/>
  <c r="E2001" i="12"/>
  <c r="E801" i="12"/>
  <c r="E2189" i="12"/>
  <c r="E989" i="12"/>
  <c r="E284" i="12"/>
  <c r="E1484" i="12"/>
  <c r="E1907" i="12"/>
  <c r="E707" i="12"/>
  <c r="E1437" i="12"/>
  <c r="E237" i="12"/>
  <c r="E2095" i="12"/>
  <c r="E895" i="12"/>
  <c r="E2142" i="12"/>
  <c r="E942" i="12"/>
  <c r="E1578" i="12"/>
  <c r="E378" i="12"/>
  <c r="E2048" i="12"/>
  <c r="E848" i="12"/>
  <c r="E1813" i="12"/>
  <c r="E613" i="12"/>
  <c r="E1531" i="12"/>
  <c r="E331" i="12"/>
  <c r="DT65" i="10"/>
  <c r="EG65" i="10"/>
  <c r="DV65" i="10"/>
  <c r="DX65" i="10"/>
  <c r="CU64" i="10"/>
  <c r="ED65" i="10"/>
  <c r="EJ65" i="10"/>
  <c r="EI65" i="10"/>
  <c r="EF65" i="10"/>
  <c r="DZ65" i="10"/>
  <c r="CW64" i="10"/>
  <c r="DE64" i="10"/>
  <c r="EG45" i="10"/>
  <c r="DR45" i="10"/>
  <c r="EB45" i="10"/>
  <c r="DU45" i="10"/>
  <c r="DS65" i="10"/>
  <c r="DQ45" i="10"/>
  <c r="CQ64" i="10"/>
  <c r="DO45" i="10"/>
  <c r="EM45" i="10"/>
  <c r="EL45" i="10"/>
  <c r="DN45" i="10"/>
  <c r="EK45" i="10"/>
  <c r="A45" i="10"/>
  <c r="EF45" i="10"/>
  <c r="EC65" i="10"/>
  <c r="DY45" i="10"/>
  <c r="DA64" i="10"/>
  <c r="EB65" i="10"/>
  <c r="DC64" i="10"/>
  <c r="EE45" i="10"/>
  <c r="EJ45" i="10"/>
  <c r="DX45" i="10"/>
  <c r="EK65" i="10"/>
  <c r="DN65" i="10"/>
  <c r="EM65" i="10"/>
  <c r="EL65" i="10"/>
  <c r="A65" i="10"/>
  <c r="DU65" i="10"/>
  <c r="DZ45" i="10"/>
  <c r="ED45" i="10"/>
  <c r="EA65" i="10"/>
  <c r="EH65" i="10"/>
  <c r="DK64" i="10"/>
  <c r="DY65" i="10"/>
  <c r="DR65" i="10"/>
  <c r="DP45" i="10"/>
  <c r="EC45" i="10"/>
  <c r="DQ65" i="10"/>
  <c r="EE65" i="10"/>
  <c r="EI45" i="10"/>
  <c r="DT45" i="10"/>
  <c r="DW65" i="10"/>
  <c r="DO65" i="10"/>
  <c r="A119" i="10"/>
  <c r="DB169" i="10"/>
  <c r="DF169" i="10"/>
  <c r="CS46" i="10"/>
  <c r="DA46" i="10"/>
  <c r="DI46" i="10"/>
  <c r="CJ47" i="10"/>
  <c r="DB46" i="10"/>
  <c r="DD46" i="10"/>
  <c r="CV46" i="10"/>
  <c r="DX46" i="10" s="1"/>
  <c r="CZ46" i="10"/>
  <c r="EB46" i="10" s="1"/>
  <c r="CT46" i="10"/>
  <c r="DV46" i="10" s="1"/>
  <c r="CR46" i="10"/>
  <c r="DJ46" i="10"/>
  <c r="CN46" i="10"/>
  <c r="CX46" i="10"/>
  <c r="DH46" i="10"/>
  <c r="EJ46" i="10" s="1"/>
  <c r="CL46" i="10"/>
  <c r="CP46" i="10"/>
  <c r="DF46" i="10"/>
  <c r="EH46" i="10" s="1"/>
  <c r="CQ46" i="10"/>
  <c r="DG46" i="10"/>
  <c r="DK46" i="10"/>
  <c r="CU46" i="10"/>
  <c r="DE46" i="10"/>
  <c r="CO46" i="10"/>
  <c r="DQ46" i="10" s="1"/>
  <c r="CY46" i="10"/>
  <c r="EA46" i="10" s="1"/>
  <c r="CM46" i="10"/>
  <c r="DO46" i="10" s="1"/>
  <c r="DC46" i="10"/>
  <c r="CD166" i="10"/>
  <c r="BS166" i="10"/>
  <c r="CH166" i="10"/>
  <c r="CE166" i="10"/>
  <c r="BP164" i="10"/>
  <c r="CG167" i="10"/>
  <c r="CF164" i="10"/>
  <c r="BV166" i="10"/>
  <c r="BO166" i="10"/>
  <c r="BW165" i="10"/>
  <c r="BQ167" i="10"/>
  <c r="BM167" i="10"/>
  <c r="CL168" i="10"/>
  <c r="BI167" i="10"/>
  <c r="CJ168" i="10"/>
  <c r="CT168" i="10" s="1"/>
  <c r="CO168" i="10"/>
  <c r="BL167" i="10"/>
  <c r="BX164" i="10"/>
  <c r="BT165" i="10"/>
  <c r="CX168" i="10"/>
  <c r="BU167" i="10"/>
  <c r="BJ166" i="10"/>
  <c r="DB168" i="10"/>
  <c r="BY167" i="10"/>
  <c r="BR166" i="10"/>
  <c r="CB165" i="10"/>
  <c r="CA165" i="10"/>
  <c r="DF168" i="10"/>
  <c r="CC167" i="10"/>
  <c r="BZ166" i="10"/>
  <c r="DI169" i="10"/>
  <c r="DA169" i="10"/>
  <c r="CS169" i="10"/>
  <c r="CZ169" i="10"/>
  <c r="DD169" i="10"/>
  <c r="CN169" i="10"/>
  <c r="CW169" i="10"/>
  <c r="DE169" i="10"/>
  <c r="CV169" i="10"/>
  <c r="CR169" i="10"/>
  <c r="CU169" i="10"/>
  <c r="DC169" i="10"/>
  <c r="CQ169" i="10"/>
  <c r="CM169" i="10"/>
  <c r="CY169" i="10"/>
  <c r="DG169" i="10"/>
  <c r="DK169" i="10"/>
  <c r="DH169" i="10"/>
  <c r="BK165" i="10"/>
  <c r="BN166" i="10"/>
  <c r="BX62" i="10"/>
  <c r="BR62" i="10"/>
  <c r="CE61" i="10"/>
  <c r="BM61" i="10"/>
  <c r="BI61" i="10"/>
  <c r="CC61" i="10"/>
  <c r="BP62" i="10"/>
  <c r="CG61" i="10"/>
  <c r="BZ62" i="10"/>
  <c r="BV62" i="10"/>
  <c r="CB62" i="10"/>
  <c r="CH62" i="10"/>
  <c r="BS61" i="10"/>
  <c r="CF62" i="10"/>
  <c r="BJ62" i="10"/>
  <c r="BL62" i="10"/>
  <c r="CD62" i="10"/>
  <c r="CN64" i="10"/>
  <c r="DB64" i="10"/>
  <c r="DJ64" i="10"/>
  <c r="CT64" i="10"/>
  <c r="CZ64" i="10"/>
  <c r="CP64" i="10"/>
  <c r="DR64" i="10" s="1"/>
  <c r="CL64" i="10"/>
  <c r="CX64" i="10"/>
  <c r="CV64" i="10"/>
  <c r="CR64" i="10"/>
  <c r="DD64" i="10"/>
  <c r="DF64" i="10"/>
  <c r="DH64" i="10"/>
  <c r="BN62" i="10"/>
  <c r="DI64" i="10"/>
  <c r="CM64" i="10"/>
  <c r="CO64" i="10"/>
  <c r="DG64" i="10"/>
  <c r="BK61" i="10"/>
  <c r="BY61" i="10"/>
  <c r="BT62" i="10"/>
  <c r="BQ61" i="10"/>
  <c r="BW61" i="10"/>
  <c r="CJ63" i="10"/>
  <c r="DE63" i="10" s="1"/>
  <c r="BU61" i="10"/>
  <c r="BO61" i="10"/>
  <c r="CA61" i="10"/>
  <c r="CL118" i="10"/>
  <c r="DF118" i="10"/>
  <c r="CO118" i="10"/>
  <c r="CZ118" i="10"/>
  <c r="DD118" i="10"/>
  <c r="CV118" i="10"/>
  <c r="CR118" i="10"/>
  <c r="DH118" i="10"/>
  <c r="CN118" i="10"/>
  <c r="DB118" i="10"/>
  <c r="CX118" i="10"/>
  <c r="DE118" i="10"/>
  <c r="CP118" i="10"/>
  <c r="DJ118" i="10"/>
  <c r="DI118" i="10"/>
  <c r="CT118" i="10"/>
  <c r="CW118" i="10"/>
  <c r="CM118" i="10"/>
  <c r="DC118" i="10"/>
  <c r="CY118" i="10"/>
  <c r="DA118" i="10"/>
  <c r="CJ117" i="10"/>
  <c r="CM117" i="10" s="1"/>
  <c r="CQ118" i="10"/>
  <c r="CS118" i="10"/>
  <c r="DG118" i="10"/>
  <c r="CU118" i="10"/>
  <c r="E2472" i="12" l="1"/>
  <c r="E4968" i="12"/>
  <c r="E4874" i="12"/>
  <c r="E3674" i="12"/>
  <c r="E4921" i="12"/>
  <c r="E3721" i="12"/>
  <c r="E3298" i="12"/>
  <c r="E4498" i="12"/>
  <c r="E3840" i="12"/>
  <c r="E2640" i="12"/>
  <c r="E4263" i="12"/>
  <c r="E3063" i="12"/>
  <c r="E3580" i="12"/>
  <c r="E4780" i="12"/>
  <c r="E4686" i="12"/>
  <c r="E3486" i="12"/>
  <c r="E4733" i="12"/>
  <c r="E3533" i="12"/>
  <c r="E3157" i="12"/>
  <c r="E4357" i="12"/>
  <c r="E3887" i="12"/>
  <c r="E2687" i="12"/>
  <c r="E4028" i="12"/>
  <c r="E2828" i="12"/>
  <c r="E4451" i="12"/>
  <c r="E3251" i="12"/>
  <c r="E2922" i="12"/>
  <c r="E4122" i="12"/>
  <c r="E4404" i="12"/>
  <c r="E3204" i="12"/>
  <c r="E4827" i="12"/>
  <c r="E3627" i="12"/>
  <c r="E4216" i="12"/>
  <c r="E3016" i="12"/>
  <c r="E4169" i="12"/>
  <c r="E2969" i="12"/>
  <c r="E3934" i="12"/>
  <c r="E2734" i="12"/>
  <c r="E3981" i="12"/>
  <c r="E2781" i="12"/>
  <c r="E4639" i="12"/>
  <c r="E3439" i="12"/>
  <c r="E4545" i="12"/>
  <c r="E3345" i="12"/>
  <c r="E4310" i="12"/>
  <c r="E3110" i="12"/>
  <c r="E4592" i="12"/>
  <c r="E3392" i="12"/>
  <c r="E4075" i="12"/>
  <c r="E2875" i="12"/>
  <c r="E3793" i="12"/>
  <c r="E2593" i="12"/>
  <c r="E2546" i="12"/>
  <c r="E708" i="12"/>
  <c r="E1908" i="12"/>
  <c r="E2096" i="12"/>
  <c r="E896" i="12"/>
  <c r="E1485" i="12"/>
  <c r="E285" i="12"/>
  <c r="E2049" i="12"/>
  <c r="E849" i="12"/>
  <c r="E1720" i="12"/>
  <c r="E520" i="12"/>
  <c r="E1084" i="12"/>
  <c r="E2284" i="12"/>
  <c r="E2002" i="12"/>
  <c r="E802" i="12"/>
  <c r="E1225" i="12"/>
  <c r="E2425" i="12"/>
  <c r="E1673" i="12"/>
  <c r="E473" i="12"/>
  <c r="E1626" i="12"/>
  <c r="E426" i="12"/>
  <c r="E1955" i="12"/>
  <c r="E755" i="12"/>
  <c r="E1438" i="12"/>
  <c r="E238" i="12"/>
  <c r="E1344" i="12"/>
  <c r="E144" i="12"/>
  <c r="E2378" i="12"/>
  <c r="E1178" i="12"/>
  <c r="E1579" i="12"/>
  <c r="E379" i="12"/>
  <c r="E2190" i="12"/>
  <c r="E990" i="12"/>
  <c r="E1767" i="12"/>
  <c r="E567" i="12"/>
  <c r="E50" i="12"/>
  <c r="E1297" i="12"/>
  <c r="E97" i="12"/>
  <c r="E1391" i="12"/>
  <c r="E191" i="12"/>
  <c r="E332" i="12"/>
  <c r="E1532" i="12"/>
  <c r="E2331" i="12"/>
  <c r="E1131" i="12"/>
  <c r="E1814" i="12"/>
  <c r="E614" i="12"/>
  <c r="E1861" i="12"/>
  <c r="E661" i="12"/>
  <c r="E2143" i="12"/>
  <c r="E943" i="12"/>
  <c r="E2237" i="12"/>
  <c r="E1037" i="12"/>
  <c r="DX64" i="10"/>
  <c r="EJ64" i="10"/>
  <c r="EB64" i="10"/>
  <c r="DC63" i="10"/>
  <c r="DA63" i="10"/>
  <c r="CM63" i="10"/>
  <c r="EH64" i="10"/>
  <c r="DV64" i="10"/>
  <c r="DW64" i="10"/>
  <c r="DU46" i="10"/>
  <c r="DR46" i="10"/>
  <c r="EA64" i="10"/>
  <c r="EC64" i="10"/>
  <c r="C65" i="10"/>
  <c r="EG64" i="10"/>
  <c r="EG46" i="10"/>
  <c r="EF46" i="10"/>
  <c r="DS64" i="10"/>
  <c r="DY64" i="10"/>
  <c r="EI64" i="10"/>
  <c r="DT64" i="10"/>
  <c r="ED64" i="10"/>
  <c r="DW46" i="10"/>
  <c r="DZ46" i="10"/>
  <c r="ED46" i="10"/>
  <c r="EL46" i="10"/>
  <c r="EK46" i="10"/>
  <c r="EM46" i="10"/>
  <c r="DN46" i="10"/>
  <c r="A46" i="10"/>
  <c r="DQ64" i="10"/>
  <c r="DP64" i="10"/>
  <c r="CS63" i="10"/>
  <c r="DP46" i="10"/>
  <c r="DO64" i="10"/>
  <c r="DZ64" i="10"/>
  <c r="EI46" i="10"/>
  <c r="DY46" i="10"/>
  <c r="EF64" i="10"/>
  <c r="EM64" i="10"/>
  <c r="EL64" i="10"/>
  <c r="EK64" i="10"/>
  <c r="DN64" i="10"/>
  <c r="A64" i="10"/>
  <c r="DG63" i="10"/>
  <c r="EE46" i="10"/>
  <c r="DS46" i="10"/>
  <c r="DT46" i="10"/>
  <c r="EC46" i="10"/>
  <c r="EE64" i="10"/>
  <c r="C45" i="10"/>
  <c r="DU64" i="10"/>
  <c r="A118" i="10"/>
  <c r="DB47" i="10"/>
  <c r="CV47" i="10"/>
  <c r="DX47" i="10" s="1"/>
  <c r="DD47" i="10"/>
  <c r="CZ47" i="10"/>
  <c r="CT47" i="10"/>
  <c r="CR47" i="10"/>
  <c r="DJ47" i="10"/>
  <c r="CN47" i="10"/>
  <c r="DP47" i="10" s="1"/>
  <c r="CX47" i="10"/>
  <c r="DH47" i="10"/>
  <c r="CL47" i="10"/>
  <c r="CP47" i="10"/>
  <c r="DF47" i="10"/>
  <c r="CQ47" i="10"/>
  <c r="DG47" i="10"/>
  <c r="CU47" i="10"/>
  <c r="DW47" i="10" s="1"/>
  <c r="DK47" i="10"/>
  <c r="DC47" i="10"/>
  <c r="EE47" i="10" s="1"/>
  <c r="CO47" i="10"/>
  <c r="CY47" i="10"/>
  <c r="DE47" i="10"/>
  <c r="CM47" i="10"/>
  <c r="DA48" i="10"/>
  <c r="CS47" i="10"/>
  <c r="DU47" i="10" s="1"/>
  <c r="CJ48" i="10"/>
  <c r="DI47" i="10"/>
  <c r="CS48" i="10"/>
  <c r="DI48" i="10"/>
  <c r="CW47" i="10"/>
  <c r="DY47" i="10" s="1"/>
  <c r="DA47" i="10"/>
  <c r="EC47" i="10" s="1"/>
  <c r="CW48" i="10"/>
  <c r="BI166" i="10"/>
  <c r="CJ167" i="10"/>
  <c r="CP167" i="10" s="1"/>
  <c r="BQ166" i="10"/>
  <c r="BO165" i="10"/>
  <c r="CF163" i="10"/>
  <c r="BP163" i="10"/>
  <c r="CH165" i="10"/>
  <c r="CD165" i="10"/>
  <c r="BK164" i="10"/>
  <c r="BZ165" i="10"/>
  <c r="BR165" i="10"/>
  <c r="BJ165" i="10"/>
  <c r="BT164" i="10"/>
  <c r="BL166" i="10"/>
  <c r="BM166" i="10"/>
  <c r="BW164" i="10"/>
  <c r="BV165" i="10"/>
  <c r="CG166" i="10"/>
  <c r="CE165" i="10"/>
  <c r="BN165" i="10"/>
  <c r="CC166" i="10"/>
  <c r="CB164" i="10"/>
  <c r="BY166" i="10"/>
  <c r="CX167" i="10"/>
  <c r="BU166" i="10"/>
  <c r="BX163" i="10"/>
  <c r="DA168" i="10"/>
  <c r="DI168" i="10"/>
  <c r="CS168" i="10"/>
  <c r="CZ168" i="10"/>
  <c r="DE168" i="10"/>
  <c r="DD168" i="10"/>
  <c r="CW168" i="10"/>
  <c r="CN168" i="10"/>
  <c r="CY168" i="10"/>
  <c r="CQ168" i="10"/>
  <c r="CM168" i="10"/>
  <c r="CV168" i="10"/>
  <c r="CR168" i="10"/>
  <c r="DH168" i="10"/>
  <c r="DK168" i="10"/>
  <c r="DG168" i="10"/>
  <c r="DC168" i="10"/>
  <c r="CU168" i="10"/>
  <c r="CP168" i="10"/>
  <c r="DJ168" i="10"/>
  <c r="BS165" i="10"/>
  <c r="CA164" i="10"/>
  <c r="BQ60" i="10"/>
  <c r="BY60" i="10"/>
  <c r="BN61" i="10"/>
  <c r="BI60" i="10"/>
  <c r="CE60" i="10"/>
  <c r="BO60" i="10"/>
  <c r="DD63" i="10"/>
  <c r="CX63" i="10"/>
  <c r="CZ63" i="10"/>
  <c r="CN63" i="10"/>
  <c r="CP63" i="10"/>
  <c r="CV63" i="10"/>
  <c r="DJ63" i="10"/>
  <c r="CL63" i="10"/>
  <c r="DH63" i="10"/>
  <c r="CR63" i="10"/>
  <c r="CT63" i="10"/>
  <c r="DB63" i="10"/>
  <c r="DF63" i="10"/>
  <c r="CQ63" i="10"/>
  <c r="BL61" i="10"/>
  <c r="CF61" i="10"/>
  <c r="CH61" i="10"/>
  <c r="BV61" i="10"/>
  <c r="CG60" i="10"/>
  <c r="CC60" i="10"/>
  <c r="BX61" i="10"/>
  <c r="BW60" i="10"/>
  <c r="BT61" i="10"/>
  <c r="BK60" i="10"/>
  <c r="CO63" i="10"/>
  <c r="DI63" i="10"/>
  <c r="DK63" i="10"/>
  <c r="CY63" i="10"/>
  <c r="BR61" i="10"/>
  <c r="CA60" i="10"/>
  <c r="BU60" i="10"/>
  <c r="CW63" i="10"/>
  <c r="CD61" i="10"/>
  <c r="BJ61" i="10"/>
  <c r="BS60" i="10"/>
  <c r="CB61" i="10"/>
  <c r="BZ61" i="10"/>
  <c r="BP61" i="10"/>
  <c r="CJ62" i="10"/>
  <c r="CO62" i="10" s="1"/>
  <c r="BM60" i="10"/>
  <c r="CU63" i="10"/>
  <c r="DE117" i="10"/>
  <c r="DF117" i="10"/>
  <c r="CQ117" i="10"/>
  <c r="CO117" i="10"/>
  <c r="DA117" i="10"/>
  <c r="CJ116" i="10"/>
  <c r="CU116" i="10" s="1"/>
  <c r="CT117" i="10"/>
  <c r="DJ117" i="10"/>
  <c r="DC117" i="10"/>
  <c r="CU117" i="10"/>
  <c r="CW117" i="10"/>
  <c r="DD117" i="10"/>
  <c r="CZ117" i="10"/>
  <c r="DH117" i="10"/>
  <c r="CN117" i="10"/>
  <c r="CR117" i="10"/>
  <c r="CV117" i="10"/>
  <c r="DI117" i="10"/>
  <c r="CL117" i="10"/>
  <c r="CY117" i="10"/>
  <c r="CP117" i="10"/>
  <c r="CX117" i="10"/>
  <c r="DG117" i="10"/>
  <c r="CS117" i="10"/>
  <c r="DK117" i="10"/>
  <c r="DB117" i="10"/>
  <c r="E4969" i="12" l="1"/>
  <c r="E2473" i="12"/>
  <c r="E4123" i="12"/>
  <c r="E2923" i="12"/>
  <c r="E3487" i="12"/>
  <c r="E4687" i="12"/>
  <c r="E4264" i="12"/>
  <c r="E3064" i="12"/>
  <c r="E4499" i="12"/>
  <c r="E3299" i="12"/>
  <c r="E3581" i="12"/>
  <c r="E4781" i="12"/>
  <c r="E3888" i="12"/>
  <c r="E2688" i="12"/>
  <c r="E4640" i="12"/>
  <c r="E3440" i="12"/>
  <c r="E4029" i="12"/>
  <c r="E2829" i="12"/>
  <c r="E3675" i="12"/>
  <c r="E4875" i="12"/>
  <c r="E4076" i="12"/>
  <c r="E2876" i="12"/>
  <c r="E4734" i="12"/>
  <c r="E3534" i="12"/>
  <c r="E4546" i="12"/>
  <c r="E3346" i="12"/>
  <c r="E4358" i="12"/>
  <c r="E3158" i="12"/>
  <c r="E2782" i="12"/>
  <c r="E3982" i="12"/>
  <c r="E4452" i="12"/>
  <c r="E3252" i="12"/>
  <c r="E3935" i="12"/>
  <c r="E2735" i="12"/>
  <c r="E2594" i="12"/>
  <c r="E2547" i="12"/>
  <c r="E3794" i="12"/>
  <c r="E4828" i="12"/>
  <c r="E3628" i="12"/>
  <c r="E3841" i="12"/>
  <c r="E2641" i="12"/>
  <c r="E4593" i="12"/>
  <c r="E3393" i="12"/>
  <c r="E4217" i="12"/>
  <c r="E3017" i="12"/>
  <c r="E4311" i="12"/>
  <c r="E3111" i="12"/>
  <c r="E4922" i="12"/>
  <c r="E3722" i="12"/>
  <c r="E2970" i="12"/>
  <c r="E4170" i="12"/>
  <c r="E4405" i="12"/>
  <c r="E3205" i="12"/>
  <c r="E1486" i="12"/>
  <c r="E286" i="12"/>
  <c r="E1909" i="12"/>
  <c r="E709" i="12"/>
  <c r="E1439" i="12"/>
  <c r="E239" i="12"/>
  <c r="E2238" i="12"/>
  <c r="E1038" i="12"/>
  <c r="E1627" i="12"/>
  <c r="E427" i="12"/>
  <c r="E2003" i="12"/>
  <c r="E803" i="12"/>
  <c r="E2050" i="12"/>
  <c r="E850" i="12"/>
  <c r="E1533" i="12"/>
  <c r="E333" i="12"/>
  <c r="E380" i="12"/>
  <c r="E1580" i="12"/>
  <c r="E2097" i="12"/>
  <c r="E897" i="12"/>
  <c r="E1862" i="12"/>
  <c r="E662" i="12"/>
  <c r="E1345" i="12"/>
  <c r="E145" i="12"/>
  <c r="E2426" i="12"/>
  <c r="E1226" i="12"/>
  <c r="E1674" i="12"/>
  <c r="E474" i="12"/>
  <c r="E2144" i="12"/>
  <c r="E944" i="12"/>
  <c r="E2285" i="12"/>
  <c r="E1085" i="12"/>
  <c r="E2379" i="12"/>
  <c r="E1179" i="12"/>
  <c r="E51" i="12"/>
  <c r="E1298" i="12"/>
  <c r="E98" i="12"/>
  <c r="E1132" i="12"/>
  <c r="E2332" i="12"/>
  <c r="E1815" i="12"/>
  <c r="E615" i="12"/>
  <c r="E1392" i="12"/>
  <c r="E192" i="12"/>
  <c r="E1721" i="12"/>
  <c r="E521" i="12"/>
  <c r="E1768" i="12"/>
  <c r="E568" i="12"/>
  <c r="E2191" i="12"/>
  <c r="E991" i="12"/>
  <c r="E756" i="12"/>
  <c r="E1956" i="12"/>
  <c r="EE63" i="10"/>
  <c r="DV63" i="10"/>
  <c r="EB63" i="10"/>
  <c r="DW63" i="10"/>
  <c r="DQ63" i="10"/>
  <c r="DR63" i="10"/>
  <c r="DO63" i="10"/>
  <c r="EI63" i="10"/>
  <c r="EJ63" i="10"/>
  <c r="DY63" i="10"/>
  <c r="DT63" i="10"/>
  <c r="DZ63" i="10"/>
  <c r="EI47" i="10"/>
  <c r="C46" i="10"/>
  <c r="DT47" i="10"/>
  <c r="C64" i="10"/>
  <c r="EF63" i="10"/>
  <c r="CW62" i="10"/>
  <c r="EK63" i="10"/>
  <c r="EM63" i="10"/>
  <c r="EL63" i="10"/>
  <c r="DN63" i="10"/>
  <c r="A63" i="10"/>
  <c r="EG47" i="10"/>
  <c r="EH47" i="10"/>
  <c r="DV47" i="10"/>
  <c r="DO47" i="10"/>
  <c r="EA47" i="10"/>
  <c r="DR47" i="10"/>
  <c r="EB47" i="10"/>
  <c r="DS47" i="10"/>
  <c r="EA63" i="10"/>
  <c r="DS63" i="10"/>
  <c r="DX63" i="10"/>
  <c r="DQ47" i="10"/>
  <c r="EM47" i="10"/>
  <c r="EL47" i="10"/>
  <c r="DN47" i="10"/>
  <c r="EK47" i="10"/>
  <c r="A47" i="10"/>
  <c r="EF47" i="10"/>
  <c r="DU63" i="10"/>
  <c r="EH63" i="10"/>
  <c r="EJ47" i="10"/>
  <c r="CJ61" i="10"/>
  <c r="DD61" i="10" s="1"/>
  <c r="ED63" i="10"/>
  <c r="DP63" i="10"/>
  <c r="DZ47" i="10"/>
  <c r="ED47" i="10"/>
  <c r="EC63" i="10"/>
  <c r="EG63" i="10"/>
  <c r="A117" i="10"/>
  <c r="DB167" i="10"/>
  <c r="CL167" i="10"/>
  <c r="CO167" i="10"/>
  <c r="CT167" i="10"/>
  <c r="DF167" i="10"/>
  <c r="DJ167" i="10"/>
  <c r="CW49" i="10"/>
  <c r="CJ49" i="10"/>
  <c r="DA49" i="10" s="1"/>
  <c r="CS49" i="10"/>
  <c r="DB48" i="10"/>
  <c r="CV48" i="10"/>
  <c r="DD48" i="10"/>
  <c r="CZ48" i="10"/>
  <c r="CT48" i="10"/>
  <c r="DV48" i="10" s="1"/>
  <c r="CR48" i="10"/>
  <c r="DT48" i="10" s="1"/>
  <c r="DJ48" i="10"/>
  <c r="CN48" i="10"/>
  <c r="DP48" i="10" s="1"/>
  <c r="CX48" i="10"/>
  <c r="DY48" i="10" s="1"/>
  <c r="DH48" i="10"/>
  <c r="CL48" i="10"/>
  <c r="DF48" i="10"/>
  <c r="CP48" i="10"/>
  <c r="CQ48" i="10"/>
  <c r="DS48" i="10" s="1"/>
  <c r="DG48" i="10"/>
  <c r="EI48" i="10" s="1"/>
  <c r="DK48" i="10"/>
  <c r="CU48" i="10"/>
  <c r="DW48" i="10" s="1"/>
  <c r="CO48" i="10"/>
  <c r="CM48" i="10"/>
  <c r="DE48" i="10"/>
  <c r="DC48" i="10"/>
  <c r="EE48" i="10" s="1"/>
  <c r="CY48" i="10"/>
  <c r="EA48" i="10" s="1"/>
  <c r="DI49" i="10"/>
  <c r="CL166" i="10"/>
  <c r="BI165" i="10"/>
  <c r="CJ166" i="10"/>
  <c r="CA163" i="10"/>
  <c r="BX162" i="10"/>
  <c r="DB166" i="10"/>
  <c r="BY165" i="10"/>
  <c r="DF166" i="10"/>
  <c r="CC165" i="10"/>
  <c r="CE164" i="10"/>
  <c r="CP166" i="10"/>
  <c r="BM165" i="10"/>
  <c r="BT163" i="10"/>
  <c r="BR164" i="10"/>
  <c r="BK163" i="10"/>
  <c r="CH164" i="10"/>
  <c r="CF162" i="10"/>
  <c r="CT166" i="10"/>
  <c r="BQ165" i="10"/>
  <c r="BS164" i="10"/>
  <c r="BU165" i="10"/>
  <c r="CX166" i="10"/>
  <c r="CB163" i="10"/>
  <c r="BN164" i="10"/>
  <c r="DJ166" i="10"/>
  <c r="CG165" i="10"/>
  <c r="BW163" i="10"/>
  <c r="CO166" i="10"/>
  <c r="BL165" i="10"/>
  <c r="BJ164" i="10"/>
  <c r="BZ164" i="10"/>
  <c r="CD164" i="10"/>
  <c r="BP162" i="10"/>
  <c r="BO164" i="10"/>
  <c r="DA167" i="10"/>
  <c r="CS167" i="10"/>
  <c r="DI167" i="10"/>
  <c r="CN167" i="10"/>
  <c r="CW167" i="10"/>
  <c r="CZ167" i="10"/>
  <c r="DD167" i="10"/>
  <c r="DE167" i="10"/>
  <c r="DH167" i="10"/>
  <c r="CY167" i="10"/>
  <c r="CV167" i="10"/>
  <c r="CM167" i="10"/>
  <c r="CU167" i="10"/>
  <c r="DC167" i="10"/>
  <c r="DG167" i="10"/>
  <c r="DK167" i="10"/>
  <c r="CR167" i="10"/>
  <c r="CQ167" i="10"/>
  <c r="BV164" i="10"/>
  <c r="CN61" i="10"/>
  <c r="BZ60" i="10"/>
  <c r="CD60" i="10"/>
  <c r="BR60" i="10"/>
  <c r="CN62" i="10"/>
  <c r="CZ62" i="10"/>
  <c r="CP62" i="10"/>
  <c r="DF62" i="10"/>
  <c r="DJ62" i="10"/>
  <c r="CR62" i="10"/>
  <c r="DH62" i="10"/>
  <c r="CL62" i="10"/>
  <c r="DB62" i="10"/>
  <c r="CT62" i="10"/>
  <c r="CV62" i="10"/>
  <c r="CX62" i="10"/>
  <c r="DD62" i="10"/>
  <c r="DC62" i="10"/>
  <c r="DG62" i="10"/>
  <c r="CA59" i="10"/>
  <c r="BK59" i="10"/>
  <c r="BV60" i="10"/>
  <c r="CF60" i="10"/>
  <c r="CE59" i="10"/>
  <c r="BM59" i="10"/>
  <c r="BS59" i="10"/>
  <c r="DA61" i="10"/>
  <c r="BX60" i="10"/>
  <c r="CH60" i="10"/>
  <c r="BY59" i="10"/>
  <c r="BP60" i="10"/>
  <c r="CB60" i="10"/>
  <c r="BJ60" i="10"/>
  <c r="CJ60" i="10" s="1"/>
  <c r="DB60" i="10" s="1"/>
  <c r="BW59" i="10"/>
  <c r="CC59" i="10"/>
  <c r="CY62" i="10"/>
  <c r="DI62" i="10"/>
  <c r="BN60" i="10"/>
  <c r="BQ59" i="10"/>
  <c r="CS62" i="10"/>
  <c r="DE62" i="10"/>
  <c r="CM62" i="10"/>
  <c r="BU59" i="10"/>
  <c r="CU62" i="10"/>
  <c r="DW62" i="10" s="1"/>
  <c r="BT60" i="10"/>
  <c r="DA62" i="10"/>
  <c r="CG59" i="10"/>
  <c r="DK62" i="10"/>
  <c r="BL60" i="10"/>
  <c r="BO59" i="10"/>
  <c r="BI59" i="10"/>
  <c r="CQ62" i="10"/>
  <c r="CW116" i="10"/>
  <c r="DI116" i="10"/>
  <c r="DB116" i="10"/>
  <c r="CP116" i="10"/>
  <c r="DA116" i="10"/>
  <c r="CY116" i="10"/>
  <c r="DF116" i="10"/>
  <c r="CQ116" i="10"/>
  <c r="CX116" i="10"/>
  <c r="CO116" i="10"/>
  <c r="DE116" i="10"/>
  <c r="DJ116" i="10"/>
  <c r="CJ115" i="10"/>
  <c r="CL115" i="10" s="1"/>
  <c r="CV116" i="10"/>
  <c r="CR116" i="10"/>
  <c r="CN116" i="10"/>
  <c r="DH116" i="10"/>
  <c r="CZ116" i="10"/>
  <c r="DD116" i="10"/>
  <c r="CS116" i="10"/>
  <c r="DC116" i="10"/>
  <c r="DK116" i="10"/>
  <c r="DG116" i="10"/>
  <c r="CL116" i="10"/>
  <c r="CM116" i="10"/>
  <c r="CT116" i="10"/>
  <c r="E4970" i="12" l="1"/>
  <c r="E2474" i="12"/>
  <c r="E4218" i="12"/>
  <c r="E3018" i="12"/>
  <c r="E3983" i="12"/>
  <c r="E2783" i="12"/>
  <c r="E3394" i="12"/>
  <c r="E4594" i="12"/>
  <c r="E2877" i="12"/>
  <c r="E4077" i="12"/>
  <c r="E3347" i="12"/>
  <c r="E4547" i="12"/>
  <c r="E2689" i="12"/>
  <c r="E3889" i="12"/>
  <c r="E3300" i="12"/>
  <c r="E4500" i="12"/>
  <c r="E4782" i="12"/>
  <c r="E3582" i="12"/>
  <c r="E3488" i="12"/>
  <c r="E4688" i="12"/>
  <c r="E4312" i="12"/>
  <c r="E3112" i="12"/>
  <c r="E4359" i="12"/>
  <c r="E3159" i="12"/>
  <c r="E4876" i="12"/>
  <c r="E3676" i="12"/>
  <c r="E4124" i="12"/>
  <c r="E2924" i="12"/>
  <c r="E2736" i="12"/>
  <c r="E3936" i="12"/>
  <c r="E4453" i="12"/>
  <c r="E3253" i="12"/>
  <c r="E3065" i="12"/>
  <c r="E4265" i="12"/>
  <c r="E4030" i="12"/>
  <c r="E2830" i="12"/>
  <c r="E4735" i="12"/>
  <c r="E3535" i="12"/>
  <c r="E3795" i="12"/>
  <c r="E2595" i="12"/>
  <c r="E4406" i="12"/>
  <c r="E3206" i="12"/>
  <c r="E2971" i="12"/>
  <c r="E4171" i="12"/>
  <c r="E4641" i="12"/>
  <c r="E3441" i="12"/>
  <c r="E3842" i="12"/>
  <c r="E2642" i="12"/>
  <c r="E4923" i="12"/>
  <c r="E3723" i="12"/>
  <c r="E3629" i="12"/>
  <c r="E4829" i="12"/>
  <c r="E1581" i="12"/>
  <c r="E381" i="12"/>
  <c r="E1816" i="12"/>
  <c r="E616" i="12"/>
  <c r="E2333" i="12"/>
  <c r="E1133" i="12"/>
  <c r="E1180" i="12"/>
  <c r="E2380" i="12"/>
  <c r="E2192" i="12"/>
  <c r="E992" i="12"/>
  <c r="E1910" i="12"/>
  <c r="E710" i="12"/>
  <c r="E2098" i="12"/>
  <c r="E898" i="12"/>
  <c r="E1487" i="12"/>
  <c r="E287" i="12"/>
  <c r="E1393" i="12"/>
  <c r="E193" i="12"/>
  <c r="E1769" i="12"/>
  <c r="E569" i="12"/>
  <c r="E1346" i="12"/>
  <c r="E146" i="12"/>
  <c r="E2286" i="12"/>
  <c r="E1086" i="12"/>
  <c r="E1722" i="12"/>
  <c r="E522" i="12"/>
  <c r="E2145" i="12"/>
  <c r="E945" i="12"/>
  <c r="E2051" i="12"/>
  <c r="E851" i="12"/>
  <c r="E1957" i="12"/>
  <c r="E757" i="12"/>
  <c r="E1440" i="12"/>
  <c r="E240" i="12"/>
  <c r="E1299" i="12"/>
  <c r="I1296" i="12" s="1"/>
  <c r="E99" i="12"/>
  <c r="E804" i="12"/>
  <c r="E2004" i="12"/>
  <c r="E2427" i="12"/>
  <c r="E1227" i="12"/>
  <c r="E1675" i="12"/>
  <c r="E475" i="12"/>
  <c r="E1534" i="12"/>
  <c r="E334" i="12"/>
  <c r="E2239" i="12"/>
  <c r="E1039" i="12"/>
  <c r="E1863" i="12"/>
  <c r="E663" i="12"/>
  <c r="E428" i="12"/>
  <c r="E1628" i="12"/>
  <c r="CV61" i="10"/>
  <c r="ED62" i="10"/>
  <c r="DP62" i="10"/>
  <c r="C63" i="10"/>
  <c r="CW61" i="10"/>
  <c r="CQ61" i="10"/>
  <c r="DE61" i="10"/>
  <c r="EM62" i="10"/>
  <c r="EL62" i="10"/>
  <c r="EK62" i="10"/>
  <c r="DN62" i="10"/>
  <c r="A62" i="10"/>
  <c r="CZ61" i="10"/>
  <c r="DH61" i="10"/>
  <c r="EI62" i="10"/>
  <c r="EJ62" i="10"/>
  <c r="CU61" i="10"/>
  <c r="DF61" i="10"/>
  <c r="CP61" i="10"/>
  <c r="EC48" i="10"/>
  <c r="EA62" i="10"/>
  <c r="CS61" i="10"/>
  <c r="EE62" i="10"/>
  <c r="DT62" i="10"/>
  <c r="DB61" i="10"/>
  <c r="CT61" i="10"/>
  <c r="DR48" i="10"/>
  <c r="DU48" i="10"/>
  <c r="DO62" i="10"/>
  <c r="EF62" i="10"/>
  <c r="DG61" i="10"/>
  <c r="CX61" i="10"/>
  <c r="EG48" i="10"/>
  <c r="EH48" i="10"/>
  <c r="EB48" i="10"/>
  <c r="DY62" i="10"/>
  <c r="EG62" i="10"/>
  <c r="DK61" i="10"/>
  <c r="DI61" i="10"/>
  <c r="DZ62" i="10"/>
  <c r="EH62" i="10"/>
  <c r="CR61" i="10"/>
  <c r="DO48" i="10"/>
  <c r="EM48" i="10"/>
  <c r="EL48" i="10"/>
  <c r="DN48" i="10"/>
  <c r="EK48" i="10"/>
  <c r="A48" i="10"/>
  <c r="EF48" i="10"/>
  <c r="DU62" i="10"/>
  <c r="DX62" i="10"/>
  <c r="DR62" i="10"/>
  <c r="DC61" i="10"/>
  <c r="CL61" i="10"/>
  <c r="DQ48" i="10"/>
  <c r="EJ48" i="10"/>
  <c r="DX48" i="10"/>
  <c r="CO61" i="10"/>
  <c r="DS62" i="10"/>
  <c r="EC62" i="10"/>
  <c r="CM61" i="10"/>
  <c r="CY61" i="10"/>
  <c r="EA61" i="10" s="1"/>
  <c r="DV62" i="10"/>
  <c r="EB62" i="10"/>
  <c r="DJ61" i="10"/>
  <c r="DZ48" i="10"/>
  <c r="ED48" i="10"/>
  <c r="C47" i="10"/>
  <c r="DQ62" i="10"/>
  <c r="A116" i="10"/>
  <c r="CJ50" i="10"/>
  <c r="DA50" i="10" s="1"/>
  <c r="DB49" i="10"/>
  <c r="EC49" i="10" s="1"/>
  <c r="CV49" i="10"/>
  <c r="DD49" i="10"/>
  <c r="CZ49" i="10"/>
  <c r="CR49" i="10"/>
  <c r="DT49" i="10" s="1"/>
  <c r="CT49" i="10"/>
  <c r="DU49" i="10" s="1"/>
  <c r="DJ49" i="10"/>
  <c r="CN49" i="10"/>
  <c r="CX49" i="10"/>
  <c r="DY49" i="10" s="1"/>
  <c r="DH49" i="10"/>
  <c r="CL49" i="10"/>
  <c r="DF49" i="10"/>
  <c r="EH49" i="10" s="1"/>
  <c r="CP49" i="10"/>
  <c r="DR49" i="10" s="1"/>
  <c r="CQ49" i="10"/>
  <c r="DG49" i="10"/>
  <c r="CU49" i="10"/>
  <c r="DW49" i="10" s="1"/>
  <c r="DK49" i="10"/>
  <c r="CM49" i="10"/>
  <c r="CO49" i="10"/>
  <c r="DC49" i="10"/>
  <c r="EE49" i="10" s="1"/>
  <c r="CY49" i="10"/>
  <c r="EA49" i="10" s="1"/>
  <c r="DE49" i="10"/>
  <c r="CX165" i="10"/>
  <c r="BU164" i="10"/>
  <c r="CJ165" i="10"/>
  <c r="CL165" i="10"/>
  <c r="BI164" i="10"/>
  <c r="BP161" i="10"/>
  <c r="BZ163" i="10"/>
  <c r="CO165" i="10"/>
  <c r="BL164" i="10"/>
  <c r="DJ165" i="10"/>
  <c r="CG164" i="10"/>
  <c r="CB162" i="10"/>
  <c r="BS163" i="10"/>
  <c r="BK162" i="10"/>
  <c r="BT162" i="10"/>
  <c r="CE163" i="10"/>
  <c r="DB165" i="10"/>
  <c r="BY164" i="10"/>
  <c r="CA162" i="10"/>
  <c r="BV163" i="10"/>
  <c r="BO163" i="10"/>
  <c r="CD163" i="10"/>
  <c r="BJ163" i="10"/>
  <c r="BW162" i="10"/>
  <c r="BN163" i="10"/>
  <c r="CT165" i="10"/>
  <c r="BQ164" i="10"/>
  <c r="CH163" i="10"/>
  <c r="BR163" i="10"/>
  <c r="CP165" i="10"/>
  <c r="BM164" i="10"/>
  <c r="CC164" i="10"/>
  <c r="DF165" i="10"/>
  <c r="BX161" i="10"/>
  <c r="DI166" i="10"/>
  <c r="CS166" i="10"/>
  <c r="DA166" i="10"/>
  <c r="CZ166" i="10"/>
  <c r="CW166" i="10"/>
  <c r="DD166" i="10"/>
  <c r="CN166" i="10"/>
  <c r="DE166" i="10"/>
  <c r="DK166" i="10"/>
  <c r="CU166" i="10"/>
  <c r="CY166" i="10"/>
  <c r="DH166" i="10"/>
  <c r="CR166" i="10"/>
  <c r="DG166" i="10"/>
  <c r="DC166" i="10"/>
  <c r="CM166" i="10"/>
  <c r="CQ166" i="10"/>
  <c r="CV166" i="10"/>
  <c r="CF161" i="10"/>
  <c r="CR60" i="10"/>
  <c r="DT60" i="10" s="1"/>
  <c r="CG58" i="10"/>
  <c r="CT60" i="10"/>
  <c r="BW58" i="10"/>
  <c r="CP60" i="10"/>
  <c r="CN60" i="10"/>
  <c r="DG60" i="10"/>
  <c r="CD59" i="10"/>
  <c r="BI58" i="10"/>
  <c r="BL59" i="10"/>
  <c r="CO60" i="10"/>
  <c r="DJ60" i="10"/>
  <c r="CQ60" i="10"/>
  <c r="BN59" i="10"/>
  <c r="CC58" i="10"/>
  <c r="CM60" i="10"/>
  <c r="DO60" i="10" s="1"/>
  <c r="BJ59" i="10"/>
  <c r="CS60" i="10"/>
  <c r="BP59" i="10"/>
  <c r="BS58" i="10"/>
  <c r="CE58" i="10"/>
  <c r="CY60" i="10"/>
  <c r="BV59" i="10"/>
  <c r="CA58" i="10"/>
  <c r="CL60" i="10"/>
  <c r="BU58" i="10"/>
  <c r="DF60" i="10"/>
  <c r="CH59" i="10"/>
  <c r="DK60" i="10"/>
  <c r="CV60" i="10"/>
  <c r="DH60" i="10"/>
  <c r="DD60" i="10"/>
  <c r="EF60" i="10" s="1"/>
  <c r="BR59" i="10"/>
  <c r="CU60" i="10"/>
  <c r="DC60" i="10"/>
  <c r="BZ59" i="10"/>
  <c r="BO58" i="10"/>
  <c r="CW60" i="10"/>
  <c r="BT59" i="10"/>
  <c r="CX60" i="10"/>
  <c r="DZ60" i="10" s="1"/>
  <c r="BQ58" i="10"/>
  <c r="CZ60" i="10"/>
  <c r="DE60" i="10"/>
  <c r="CB59" i="10"/>
  <c r="BY58" i="10"/>
  <c r="DA60" i="10"/>
  <c r="BX59" i="10"/>
  <c r="BM58" i="10"/>
  <c r="DI60" i="10"/>
  <c r="CF59" i="10"/>
  <c r="BK58" i="10"/>
  <c r="DC115" i="10"/>
  <c r="CP115" i="10"/>
  <c r="CW115" i="10"/>
  <c r="CT115" i="10"/>
  <c r="CM115" i="10"/>
  <c r="DE115" i="10"/>
  <c r="CX115" i="10"/>
  <c r="CY115" i="10"/>
  <c r="CS115" i="10"/>
  <c r="DB115" i="10"/>
  <c r="DK115" i="10"/>
  <c r="DI115" i="10"/>
  <c r="CO115" i="10"/>
  <c r="CU115" i="10"/>
  <c r="DJ115" i="10"/>
  <c r="DF115" i="10"/>
  <c r="DG115" i="10"/>
  <c r="CQ115" i="10"/>
  <c r="CJ114" i="10"/>
  <c r="DI114" i="10" s="1"/>
  <c r="CN115" i="10"/>
  <c r="DD115" i="10"/>
  <c r="DH115" i="10"/>
  <c r="CZ115" i="10"/>
  <c r="CV115" i="10"/>
  <c r="CR115" i="10"/>
  <c r="DA115" i="10"/>
  <c r="I3793" i="12" l="1"/>
  <c r="H1298" i="12"/>
  <c r="I48" i="12"/>
  <c r="I2547" i="12"/>
  <c r="E4971" i="12"/>
  <c r="I1298" i="12"/>
  <c r="I50" i="12"/>
  <c r="H1296" i="12"/>
  <c r="I1295" i="12"/>
  <c r="I2545" i="12"/>
  <c r="H2546" i="12"/>
  <c r="I3792" i="12"/>
  <c r="H50" i="12"/>
  <c r="H2544" i="12"/>
  <c r="H1297" i="12"/>
  <c r="H3794" i="12"/>
  <c r="I1297" i="12"/>
  <c r="H51" i="12"/>
  <c r="I3794" i="12"/>
  <c r="H1295" i="12"/>
  <c r="I2546" i="12"/>
  <c r="I49" i="12"/>
  <c r="I51" i="12"/>
  <c r="H3793" i="12"/>
  <c r="H2545" i="12"/>
  <c r="I2544" i="12"/>
  <c r="I3791" i="12"/>
  <c r="H3792" i="12"/>
  <c r="I1299" i="12"/>
  <c r="H1299" i="12"/>
  <c r="H3791" i="12"/>
  <c r="I3795" i="12"/>
  <c r="H3795" i="12"/>
  <c r="E2475" i="12"/>
  <c r="H2547" i="12"/>
  <c r="H48" i="12"/>
  <c r="E4313" i="12"/>
  <c r="E3113" i="12"/>
  <c r="E4125" i="12"/>
  <c r="E2925" i="12"/>
  <c r="E4924" i="12"/>
  <c r="E3724" i="12"/>
  <c r="E3890" i="12"/>
  <c r="E2690" i="12"/>
  <c r="E2643" i="12"/>
  <c r="E3843" i="12"/>
  <c r="H97" i="12" s="1"/>
  <c r="E4501" i="12"/>
  <c r="E3301" i="12"/>
  <c r="E4407" i="12"/>
  <c r="E3207" i="12"/>
  <c r="E3630" i="12"/>
  <c r="E4830" i="12"/>
  <c r="E4548" i="12"/>
  <c r="E3348" i="12"/>
  <c r="E4642" i="12"/>
  <c r="E3442" i="12"/>
  <c r="E4689" i="12"/>
  <c r="E3489" i="12"/>
  <c r="E4783" i="12"/>
  <c r="E3583" i="12"/>
  <c r="E3160" i="12"/>
  <c r="E4360" i="12"/>
  <c r="E4031" i="12"/>
  <c r="E2831" i="12"/>
  <c r="E2784" i="12"/>
  <c r="E3984" i="12"/>
  <c r="E3937" i="12"/>
  <c r="E2737" i="12"/>
  <c r="E4078" i="12"/>
  <c r="E2878" i="12"/>
  <c r="E4172" i="12"/>
  <c r="E2972" i="12"/>
  <c r="E4266" i="12"/>
  <c r="E3066" i="12"/>
  <c r="E4454" i="12"/>
  <c r="E3254" i="12"/>
  <c r="E3677" i="12"/>
  <c r="E4877" i="12"/>
  <c r="E3019" i="12"/>
  <c r="E4219" i="12"/>
  <c r="E4736" i="12"/>
  <c r="E3536" i="12"/>
  <c r="E4595" i="12"/>
  <c r="E3395" i="12"/>
  <c r="E2005" i="12"/>
  <c r="E805" i="12"/>
  <c r="E1228" i="12"/>
  <c r="E2428" i="12"/>
  <c r="E2287" i="12"/>
  <c r="E1087" i="12"/>
  <c r="E2099" i="12"/>
  <c r="E899" i="12"/>
  <c r="E1394" i="12"/>
  <c r="E194" i="12"/>
  <c r="E2146" i="12"/>
  <c r="E946" i="12"/>
  <c r="E2381" i="12"/>
  <c r="E1181" i="12"/>
  <c r="E2334" i="12"/>
  <c r="E1134" i="12"/>
  <c r="E852" i="12"/>
  <c r="E2052" i="12"/>
  <c r="E1911" i="12"/>
  <c r="E711" i="12"/>
  <c r="E1535" i="12"/>
  <c r="E335" i="12"/>
  <c r="E1582" i="12"/>
  <c r="E382" i="12"/>
  <c r="E1347" i="12"/>
  <c r="E147" i="12"/>
  <c r="E2193" i="12"/>
  <c r="E993" i="12"/>
  <c r="E1817" i="12"/>
  <c r="E617" i="12"/>
  <c r="E1958" i="12"/>
  <c r="E758" i="12"/>
  <c r="E1864" i="12"/>
  <c r="E664" i="12"/>
  <c r="E1723" i="12"/>
  <c r="E523" i="12"/>
  <c r="E1488" i="12"/>
  <c r="E288" i="12"/>
  <c r="E1770" i="12"/>
  <c r="E570" i="12"/>
  <c r="E1441" i="12"/>
  <c r="E241" i="12"/>
  <c r="E2240" i="12"/>
  <c r="E1040" i="12"/>
  <c r="E1629" i="12"/>
  <c r="E429" i="12"/>
  <c r="E476" i="12"/>
  <c r="E1676" i="12"/>
  <c r="DQ61" i="10"/>
  <c r="EC60" i="10"/>
  <c r="DX61" i="10"/>
  <c r="EG61" i="10"/>
  <c r="DU61" i="10"/>
  <c r="ED60" i="10"/>
  <c r="DV61" i="10"/>
  <c r="ED61" i="10"/>
  <c r="EB49" i="10"/>
  <c r="EJ60" i="10"/>
  <c r="EI60" i="10"/>
  <c r="DQ49" i="10"/>
  <c r="EM49" i="10"/>
  <c r="EL49" i="10"/>
  <c r="DN49" i="10"/>
  <c r="C49" i="10" s="1"/>
  <c r="EK49" i="10"/>
  <c r="A49" i="10"/>
  <c r="EF49" i="10"/>
  <c r="DY60" i="10"/>
  <c r="DX60" i="10"/>
  <c r="EA60" i="10"/>
  <c r="DP60" i="10"/>
  <c r="DO49" i="10"/>
  <c r="EJ49" i="10"/>
  <c r="DX49" i="10"/>
  <c r="DP61" i="10"/>
  <c r="DT61" i="10"/>
  <c r="DS60" i="10"/>
  <c r="DR60" i="10"/>
  <c r="DZ49" i="10"/>
  <c r="ED49" i="10"/>
  <c r="DR61" i="10"/>
  <c r="EJ61" i="10"/>
  <c r="DS61" i="10"/>
  <c r="DP49" i="10"/>
  <c r="DZ61" i="10"/>
  <c r="EH61" i="10"/>
  <c r="EB61" i="10"/>
  <c r="DY61" i="10"/>
  <c r="EE60" i="10"/>
  <c r="EH60" i="10"/>
  <c r="DQ60" i="10"/>
  <c r="DV60" i="10"/>
  <c r="EI49" i="10"/>
  <c r="EK61" i="10"/>
  <c r="EL61" i="10"/>
  <c r="DN61" i="10"/>
  <c r="EM61" i="10"/>
  <c r="A61" i="10"/>
  <c r="EI61" i="10"/>
  <c r="DW61" i="10"/>
  <c r="EC61" i="10"/>
  <c r="EM60" i="10"/>
  <c r="EL60" i="10"/>
  <c r="EK60" i="10"/>
  <c r="DN60" i="10"/>
  <c r="A60" i="10"/>
  <c r="EG60" i="10"/>
  <c r="EB60" i="10"/>
  <c r="DW60" i="10"/>
  <c r="DU60" i="10"/>
  <c r="EG49" i="10"/>
  <c r="DS49" i="10"/>
  <c r="DV49" i="10"/>
  <c r="DO61" i="10"/>
  <c r="EE61" i="10"/>
  <c r="C48" i="10"/>
  <c r="C62" i="10"/>
  <c r="EF61" i="10"/>
  <c r="A115" i="10"/>
  <c r="DB50" i="10"/>
  <c r="ED50" i="10" s="1"/>
  <c r="DD50" i="10"/>
  <c r="CV50" i="10"/>
  <c r="CZ50" i="10"/>
  <c r="CT50" i="10"/>
  <c r="DJ50" i="10"/>
  <c r="CR50" i="10"/>
  <c r="CN50" i="10"/>
  <c r="CX50" i="10"/>
  <c r="DZ50" i="10" s="1"/>
  <c r="DH50" i="10"/>
  <c r="CL50" i="10"/>
  <c r="CP50" i="10"/>
  <c r="DF50" i="10"/>
  <c r="CQ50" i="10"/>
  <c r="DG50" i="10"/>
  <c r="DK50" i="10"/>
  <c r="CU50" i="10"/>
  <c r="DW50" i="10" s="1"/>
  <c r="CM50" i="10"/>
  <c r="DC50" i="10"/>
  <c r="CO50" i="10"/>
  <c r="CY50" i="10"/>
  <c r="DE50" i="10"/>
  <c r="CS50" i="10"/>
  <c r="CW50" i="10"/>
  <c r="DI50" i="10"/>
  <c r="CJ51" i="10"/>
  <c r="DI51" i="10" s="1"/>
  <c r="BJ162" i="10"/>
  <c r="BU163" i="10"/>
  <c r="BR162" i="10"/>
  <c r="BQ163" i="10"/>
  <c r="BW161" i="10"/>
  <c r="CD162" i="10"/>
  <c r="BV162" i="10"/>
  <c r="BY163" i="10"/>
  <c r="BS162" i="10"/>
  <c r="CG163" i="10"/>
  <c r="CL164" i="10"/>
  <c r="BI163" i="10"/>
  <c r="CJ164" i="10"/>
  <c r="DF164" i="10"/>
  <c r="CC163" i="10"/>
  <c r="BZ162" i="10"/>
  <c r="CP164" i="10"/>
  <c r="BM163" i="10"/>
  <c r="CH162" i="10"/>
  <c r="BN162" i="10"/>
  <c r="BO162" i="10"/>
  <c r="CA161" i="10"/>
  <c r="CE162" i="10"/>
  <c r="BK161" i="10"/>
  <c r="CB161" i="10"/>
  <c r="CO164" i="10"/>
  <c r="BL163" i="10"/>
  <c r="DI165" i="10"/>
  <c r="CS165" i="10"/>
  <c r="DA165" i="10"/>
  <c r="CN165" i="10"/>
  <c r="CW165" i="10"/>
  <c r="DD165" i="10"/>
  <c r="CZ165" i="10"/>
  <c r="DE165" i="10"/>
  <c r="CY165" i="10"/>
  <c r="DH165" i="10"/>
  <c r="CV165" i="10"/>
  <c r="DC165" i="10"/>
  <c r="CU165" i="10"/>
  <c r="DK165" i="10"/>
  <c r="CQ165" i="10"/>
  <c r="CM165" i="10"/>
  <c r="DG165" i="10"/>
  <c r="CR165" i="10"/>
  <c r="BT161" i="10"/>
  <c r="BR58" i="10"/>
  <c r="BV58" i="10"/>
  <c r="BS57" i="10"/>
  <c r="BJ58" i="10"/>
  <c r="BN58" i="10"/>
  <c r="BL58" i="10"/>
  <c r="CD58" i="10"/>
  <c r="CG57" i="10"/>
  <c r="BK57" i="10"/>
  <c r="BM57" i="10"/>
  <c r="BT58" i="10"/>
  <c r="BZ58" i="10"/>
  <c r="CH58" i="10"/>
  <c r="BI57" i="10"/>
  <c r="BW57" i="10"/>
  <c r="BQ57" i="10"/>
  <c r="CA57" i="10"/>
  <c r="CE57" i="10"/>
  <c r="BP58" i="10"/>
  <c r="CC57" i="10"/>
  <c r="CF58" i="10"/>
  <c r="BX58" i="10"/>
  <c r="CB58" i="10"/>
  <c r="BO57" i="10"/>
  <c r="BU57" i="10"/>
  <c r="CJ59" i="10"/>
  <c r="DI59" i="10" s="1"/>
  <c r="BY57" i="10"/>
  <c r="DE114" i="10"/>
  <c r="CV114" i="10"/>
  <c r="DH114" i="10"/>
  <c r="CZ114" i="10"/>
  <c r="DD114" i="10"/>
  <c r="CN114" i="10"/>
  <c r="CR114" i="10"/>
  <c r="CQ114" i="10"/>
  <c r="CU114" i="10"/>
  <c r="CL114" i="10"/>
  <c r="DJ114" i="10"/>
  <c r="CX114" i="10"/>
  <c r="CO114" i="10"/>
  <c r="DK114" i="10"/>
  <c r="CY114" i="10"/>
  <c r="DC114" i="10"/>
  <c r="CS114" i="10"/>
  <c r="DA114" i="10"/>
  <c r="CJ113" i="10"/>
  <c r="DF113" i="10" s="1"/>
  <c r="DG114" i="10"/>
  <c r="CW114" i="10"/>
  <c r="CT114" i="10"/>
  <c r="CP114" i="10"/>
  <c r="DF114" i="10"/>
  <c r="CM114" i="10"/>
  <c r="DB114" i="10"/>
  <c r="I3841" i="12" l="1"/>
  <c r="E2476" i="12"/>
  <c r="H1345" i="12"/>
  <c r="H99" i="12"/>
  <c r="H1346" i="12"/>
  <c r="I2594" i="12"/>
  <c r="I1345" i="12"/>
  <c r="I99" i="12"/>
  <c r="I1346" i="12"/>
  <c r="I1347" i="12"/>
  <c r="H1347" i="12"/>
  <c r="H3841" i="12"/>
  <c r="I3839" i="12"/>
  <c r="H3839" i="12"/>
  <c r="H98" i="12"/>
  <c r="I2593" i="12"/>
  <c r="H3840" i="12"/>
  <c r="I3840" i="12"/>
  <c r="I2592" i="12"/>
  <c r="E4972" i="12"/>
  <c r="I3843" i="12"/>
  <c r="H3843" i="12"/>
  <c r="H2595" i="12"/>
  <c r="I2595" i="12"/>
  <c r="H3842" i="12"/>
  <c r="H2592" i="12"/>
  <c r="I1344" i="12"/>
  <c r="I97" i="12"/>
  <c r="H95" i="12"/>
  <c r="I3842" i="12"/>
  <c r="H2594" i="12"/>
  <c r="H1344" i="12"/>
  <c r="H1343" i="12"/>
  <c r="I98" i="12"/>
  <c r="H2593" i="12"/>
  <c r="I96" i="12"/>
  <c r="E3938" i="12"/>
  <c r="E2738" i="12"/>
  <c r="E4878" i="12"/>
  <c r="E3678" i="12"/>
  <c r="E3584" i="12"/>
  <c r="E4784" i="12"/>
  <c r="E4314" i="12"/>
  <c r="E3114" i="12"/>
  <c r="E4737" i="12"/>
  <c r="E3537" i="12"/>
  <c r="E3255" i="12"/>
  <c r="E4455" i="12"/>
  <c r="E3302" i="12"/>
  <c r="E4502" i="12"/>
  <c r="E2832" i="12"/>
  <c r="E4032" i="12"/>
  <c r="E4831" i="12"/>
  <c r="E3631" i="12"/>
  <c r="E3020" i="12"/>
  <c r="E4220" i="12"/>
  <c r="E4079" i="12"/>
  <c r="E2879" i="12"/>
  <c r="E4690" i="12"/>
  <c r="E3490" i="12"/>
  <c r="E4549" i="12"/>
  <c r="E3349" i="12"/>
  <c r="E4173" i="12"/>
  <c r="E2973" i="12"/>
  <c r="E3985" i="12"/>
  <c r="E2785" i="12"/>
  <c r="E4267" i="12"/>
  <c r="E3067" i="12"/>
  <c r="E4643" i="12"/>
  <c r="E3443" i="12"/>
  <c r="E4126" i="12"/>
  <c r="E2926" i="12"/>
  <c r="E4596" i="12"/>
  <c r="E3396" i="12"/>
  <c r="E4361" i="12"/>
  <c r="E3161" i="12"/>
  <c r="E4925" i="12"/>
  <c r="E3725" i="12"/>
  <c r="E4408" i="12"/>
  <c r="E3208" i="12"/>
  <c r="E3891" i="12"/>
  <c r="E2691" i="12"/>
  <c r="E2006" i="12"/>
  <c r="E806" i="12"/>
  <c r="E524" i="12"/>
  <c r="E1724" i="12"/>
  <c r="E2147" i="12"/>
  <c r="E947" i="12"/>
  <c r="E1677" i="12"/>
  <c r="E477" i="12"/>
  <c r="E1536" i="12"/>
  <c r="E336" i="12"/>
  <c r="E1865" i="12"/>
  <c r="E665" i="12"/>
  <c r="E1583" i="12"/>
  <c r="E383" i="12"/>
  <c r="E2429" i="12"/>
  <c r="E1229" i="12"/>
  <c r="E2335" i="12"/>
  <c r="E1135" i="12"/>
  <c r="E1630" i="12"/>
  <c r="E430" i="12"/>
  <c r="E2382" i="12"/>
  <c r="E1182" i="12"/>
  <c r="E2288" i="12"/>
  <c r="E1088" i="12"/>
  <c r="E1771" i="12"/>
  <c r="E571" i="12"/>
  <c r="E2241" i="12"/>
  <c r="E1041" i="12"/>
  <c r="E1959" i="12"/>
  <c r="E759" i="12"/>
  <c r="E2194" i="12"/>
  <c r="E994" i="12"/>
  <c r="E1818" i="12"/>
  <c r="E618" i="12"/>
  <c r="E1489" i="12"/>
  <c r="E289" i="12"/>
  <c r="E1912" i="12"/>
  <c r="E712" i="12"/>
  <c r="E1395" i="12"/>
  <c r="I1394" i="12" s="1"/>
  <c r="E195" i="12"/>
  <c r="E1442" i="12"/>
  <c r="E242" i="12"/>
  <c r="E2053" i="12"/>
  <c r="E853" i="12"/>
  <c r="E900" i="12"/>
  <c r="E2100" i="12"/>
  <c r="C61" i="10"/>
  <c r="CS59" i="10"/>
  <c r="DY50" i="10"/>
  <c r="DP50" i="10"/>
  <c r="CU59" i="10"/>
  <c r="DU50" i="10"/>
  <c r="EI50" i="10"/>
  <c r="DT50" i="10"/>
  <c r="CW59" i="10"/>
  <c r="CQ59" i="10"/>
  <c r="EG50" i="10"/>
  <c r="DS50" i="10"/>
  <c r="DG59" i="10"/>
  <c r="EA50" i="10"/>
  <c r="EH50" i="10"/>
  <c r="DV50" i="10"/>
  <c r="DQ50" i="10"/>
  <c r="DR50" i="10"/>
  <c r="EB50" i="10"/>
  <c r="DK59" i="10"/>
  <c r="EE50" i="10"/>
  <c r="EL50" i="10"/>
  <c r="DN50" i="10"/>
  <c r="EK50" i="10"/>
  <c r="EM50" i="10"/>
  <c r="A50" i="10"/>
  <c r="DX50" i="10"/>
  <c r="DO50" i="10"/>
  <c r="EJ50" i="10"/>
  <c r="EF50" i="10"/>
  <c r="C60" i="10"/>
  <c r="EC50" i="10"/>
  <c r="A114" i="10"/>
  <c r="DB51" i="10"/>
  <c r="CV51" i="10"/>
  <c r="DX51" i="10" s="1"/>
  <c r="DD51" i="10"/>
  <c r="CZ51" i="10"/>
  <c r="CR51" i="10"/>
  <c r="DJ51" i="10"/>
  <c r="CT51" i="10"/>
  <c r="CN51" i="10"/>
  <c r="DP51" i="10" s="1"/>
  <c r="CX51" i="10"/>
  <c r="DH51" i="10"/>
  <c r="CL51" i="10"/>
  <c r="DF51" i="10"/>
  <c r="CP51" i="10"/>
  <c r="CQ51" i="10"/>
  <c r="DG51" i="10"/>
  <c r="DK51" i="10"/>
  <c r="CU51" i="10"/>
  <c r="DC51" i="10"/>
  <c r="EE51" i="10" s="1"/>
  <c r="DE51" i="10"/>
  <c r="CY51" i="10"/>
  <c r="EA51" i="10" s="1"/>
  <c r="CM51" i="10"/>
  <c r="CO51" i="10"/>
  <c r="DQ51" i="10" s="1"/>
  <c r="CW51" i="10"/>
  <c r="DY51" i="10" s="1"/>
  <c r="CJ52" i="10"/>
  <c r="DI52" i="10" s="1"/>
  <c r="DA51" i="10"/>
  <c r="CS51" i="10"/>
  <c r="DU51" i="10" s="1"/>
  <c r="BI162" i="10"/>
  <c r="CJ163" i="10"/>
  <c r="CL163" i="10" s="1"/>
  <c r="BS161" i="10"/>
  <c r="BV161" i="10"/>
  <c r="BR161" i="10"/>
  <c r="BJ161" i="10"/>
  <c r="CE161" i="10"/>
  <c r="BO161" i="10"/>
  <c r="CH161" i="10"/>
  <c r="DF163" i="10"/>
  <c r="CC162" i="10"/>
  <c r="CG162" i="10"/>
  <c r="DB163" i="10"/>
  <c r="BY162" i="10"/>
  <c r="CD161" i="10"/>
  <c r="BQ162" i="10"/>
  <c r="CX163" i="10"/>
  <c r="BU162" i="10"/>
  <c r="BL162" i="10"/>
  <c r="BN161" i="10"/>
  <c r="BM162" i="10"/>
  <c r="BZ161" i="10"/>
  <c r="DI164" i="10"/>
  <c r="DA164" i="10"/>
  <c r="CS164" i="10"/>
  <c r="DD164" i="10"/>
  <c r="CW164" i="10"/>
  <c r="CN164" i="10"/>
  <c r="DE164" i="10"/>
  <c r="CZ164" i="10"/>
  <c r="CM164" i="10"/>
  <c r="CV164" i="10"/>
  <c r="CY164" i="10"/>
  <c r="DG164" i="10"/>
  <c r="CU164" i="10"/>
  <c r="DC164" i="10"/>
  <c r="DH164" i="10"/>
  <c r="CR164" i="10"/>
  <c r="CQ164" i="10"/>
  <c r="DK164" i="10"/>
  <c r="DJ164" i="10"/>
  <c r="DB164" i="10"/>
  <c r="CT164" i="10"/>
  <c r="CX164" i="10"/>
  <c r="CH57" i="10"/>
  <c r="BT57" i="10"/>
  <c r="CD57" i="10"/>
  <c r="BN57" i="10"/>
  <c r="BR57" i="10"/>
  <c r="BX57" i="10"/>
  <c r="DJ59" i="10"/>
  <c r="DF59" i="10"/>
  <c r="DH59" i="10"/>
  <c r="DD59" i="10"/>
  <c r="CT59" i="10"/>
  <c r="CL59" i="10"/>
  <c r="DB59" i="10"/>
  <c r="CP59" i="10"/>
  <c r="CN59" i="10"/>
  <c r="CV59" i="10"/>
  <c r="CZ59" i="10"/>
  <c r="CX59" i="10"/>
  <c r="CR59" i="10"/>
  <c r="DA59" i="10"/>
  <c r="BZ57" i="10"/>
  <c r="CO59" i="10"/>
  <c r="BJ57" i="10"/>
  <c r="BV57" i="10"/>
  <c r="DE59" i="10"/>
  <c r="CF57" i="10"/>
  <c r="BP57" i="10"/>
  <c r="CJ58" i="10"/>
  <c r="DC58" i="10" s="1"/>
  <c r="DC59" i="10"/>
  <c r="BL57" i="10"/>
  <c r="CM59" i="10"/>
  <c r="CY59" i="10"/>
  <c r="CB57" i="10"/>
  <c r="CQ113" i="10"/>
  <c r="DI113" i="10"/>
  <c r="CX113" i="10"/>
  <c r="CT113" i="10"/>
  <c r="DB113" i="10"/>
  <c r="CS113" i="10"/>
  <c r="CO113" i="10"/>
  <c r="CP113" i="10"/>
  <c r="CU113" i="10"/>
  <c r="DA113" i="10"/>
  <c r="DJ113" i="10"/>
  <c r="CL113" i="10"/>
  <c r="DC113" i="10"/>
  <c r="CW113" i="10"/>
  <c r="CM113" i="10"/>
  <c r="DG113" i="10"/>
  <c r="DE113" i="10"/>
  <c r="DK113" i="10"/>
  <c r="CJ112" i="10"/>
  <c r="DB112" i="10" s="1"/>
  <c r="CN113" i="10"/>
  <c r="CR113" i="10"/>
  <c r="DH113" i="10"/>
  <c r="DD113" i="10"/>
  <c r="CZ113" i="10"/>
  <c r="CV113" i="10"/>
  <c r="CY113" i="10"/>
  <c r="I145" i="12" l="1"/>
  <c r="I146" i="12"/>
  <c r="I2642" i="12"/>
  <c r="H2643" i="12"/>
  <c r="H2642" i="12"/>
  <c r="H3887" i="12"/>
  <c r="I2643" i="12"/>
  <c r="I3887" i="12"/>
  <c r="H2640" i="12"/>
  <c r="H2641" i="12"/>
  <c r="I2641" i="12"/>
  <c r="H144" i="12"/>
  <c r="H146" i="12"/>
  <c r="I1392" i="12"/>
  <c r="H145" i="12"/>
  <c r="I3888" i="12"/>
  <c r="H1392" i="12"/>
  <c r="H3888" i="12"/>
  <c r="H1394" i="12"/>
  <c r="E2477" i="12"/>
  <c r="I3889" i="12"/>
  <c r="I1391" i="12"/>
  <c r="I1395" i="12"/>
  <c r="H1395" i="12"/>
  <c r="I1393" i="12"/>
  <c r="I2640" i="12"/>
  <c r="I3891" i="12"/>
  <c r="H3891" i="12"/>
  <c r="E4973" i="12"/>
  <c r="H1391" i="12"/>
  <c r="H1393" i="12"/>
  <c r="H3890" i="12"/>
  <c r="H147" i="12"/>
  <c r="H3889" i="12"/>
  <c r="I3890" i="12"/>
  <c r="I147" i="12"/>
  <c r="E2880" i="12"/>
  <c r="E4080" i="12"/>
  <c r="E4362" i="12"/>
  <c r="E3162" i="12"/>
  <c r="E3939" i="12"/>
  <c r="E2739" i="12"/>
  <c r="E4644" i="12"/>
  <c r="E3444" i="12"/>
  <c r="E4033" i="12"/>
  <c r="E2833" i="12"/>
  <c r="E4127" i="12"/>
  <c r="E2927" i="12"/>
  <c r="E4315" i="12"/>
  <c r="E3115" i="12"/>
  <c r="E4550" i="12"/>
  <c r="E3350" i="12"/>
  <c r="E4832" i="12"/>
  <c r="E3632" i="12"/>
  <c r="E4409" i="12"/>
  <c r="E3209" i="12"/>
  <c r="E3256" i="12"/>
  <c r="E4456" i="12"/>
  <c r="E4174" i="12"/>
  <c r="E2974" i="12"/>
  <c r="E4221" i="12"/>
  <c r="E3021" i="12"/>
  <c r="E3726" i="12"/>
  <c r="E4926" i="12"/>
  <c r="E4738" i="12"/>
  <c r="E3538" i="12"/>
  <c r="E4268" i="12"/>
  <c r="E3068" i="12"/>
  <c r="E4503" i="12"/>
  <c r="E3303" i="12"/>
  <c r="E3491" i="12"/>
  <c r="E4691" i="12"/>
  <c r="E4597" i="12"/>
  <c r="E3397" i="12"/>
  <c r="E3679" i="12"/>
  <c r="E4879" i="12"/>
  <c r="E4785" i="12"/>
  <c r="E3585" i="12"/>
  <c r="E3986" i="12"/>
  <c r="E2786" i="12"/>
  <c r="E2336" i="12"/>
  <c r="E1136" i="12"/>
  <c r="E1960" i="12"/>
  <c r="E760" i="12"/>
  <c r="E2007" i="12"/>
  <c r="E807" i="12"/>
  <c r="E2430" i="12"/>
  <c r="E1230" i="12"/>
  <c r="E1631" i="12"/>
  <c r="E431" i="12"/>
  <c r="E2195" i="12"/>
  <c r="E995" i="12"/>
  <c r="E1725" i="12"/>
  <c r="E525" i="12"/>
  <c r="E948" i="12"/>
  <c r="E2148" i="12"/>
  <c r="E1537" i="12"/>
  <c r="E337" i="12"/>
  <c r="E2289" i="12"/>
  <c r="E1089" i="12"/>
  <c r="E1678" i="12"/>
  <c r="E478" i="12"/>
  <c r="E1913" i="12"/>
  <c r="E713" i="12"/>
  <c r="E1443" i="12"/>
  <c r="I1440" i="12" s="1"/>
  <c r="E243" i="12"/>
  <c r="E572" i="12"/>
  <c r="E1772" i="12"/>
  <c r="E2242" i="12"/>
  <c r="E1042" i="12"/>
  <c r="E2101" i="12"/>
  <c r="E901" i="12"/>
  <c r="E1490" i="12"/>
  <c r="E290" i="12"/>
  <c r="E1866" i="12"/>
  <c r="E666" i="12"/>
  <c r="E1819" i="12"/>
  <c r="E619" i="12"/>
  <c r="E2383" i="12"/>
  <c r="E1183" i="12"/>
  <c r="E1584" i="12"/>
  <c r="E384" i="12"/>
  <c r="E2054" i="12"/>
  <c r="E854" i="12"/>
  <c r="CO58" i="10"/>
  <c r="DT59" i="10"/>
  <c r="DV59" i="10"/>
  <c r="CQ58" i="10"/>
  <c r="EB59" i="10"/>
  <c r="EJ59" i="10"/>
  <c r="DQ59" i="10"/>
  <c r="DY59" i="10"/>
  <c r="CM58" i="10"/>
  <c r="DX59" i="10"/>
  <c r="EH59" i="10"/>
  <c r="EI51" i="10"/>
  <c r="DV51" i="10"/>
  <c r="DS51" i="10"/>
  <c r="DR59" i="10"/>
  <c r="DO51" i="10"/>
  <c r="DR51" i="10"/>
  <c r="DT51" i="10"/>
  <c r="DP59" i="10"/>
  <c r="EH51" i="10"/>
  <c r="EB51" i="10"/>
  <c r="EI59" i="10"/>
  <c r="DW59" i="10"/>
  <c r="EE59" i="10"/>
  <c r="C50" i="10"/>
  <c r="ED59" i="10"/>
  <c r="EC59" i="10"/>
  <c r="EK59" i="10"/>
  <c r="DN59" i="10"/>
  <c r="EM59" i="10"/>
  <c r="EL59" i="10"/>
  <c r="A59" i="10"/>
  <c r="EG51" i="10"/>
  <c r="EM51" i="10"/>
  <c r="EL51" i="10"/>
  <c r="DN51" i="10"/>
  <c r="EK51" i="10"/>
  <c r="A51" i="10"/>
  <c r="EF51" i="10"/>
  <c r="EG59" i="10"/>
  <c r="EJ51" i="10"/>
  <c r="EA59" i="10"/>
  <c r="DO59" i="10"/>
  <c r="DZ59" i="10"/>
  <c r="EF59" i="10"/>
  <c r="EC51" i="10"/>
  <c r="DW51" i="10"/>
  <c r="DZ51" i="10"/>
  <c r="ED51" i="10"/>
  <c r="DS59" i="10"/>
  <c r="DU59" i="10"/>
  <c r="A113" i="10"/>
  <c r="CO163" i="10"/>
  <c r="CT163" i="10"/>
  <c r="CP163" i="10"/>
  <c r="DJ163" i="10"/>
  <c r="CW52" i="10"/>
  <c r="DA52" i="10"/>
  <c r="DB52" i="10"/>
  <c r="CV52" i="10"/>
  <c r="DX52" i="10" s="1"/>
  <c r="DD52" i="10"/>
  <c r="CZ52" i="10"/>
  <c r="CT52" i="10"/>
  <c r="DJ52" i="10"/>
  <c r="CR52" i="10"/>
  <c r="CN52" i="10"/>
  <c r="CX52" i="10"/>
  <c r="DZ52" i="10" s="1"/>
  <c r="DH52" i="10"/>
  <c r="EJ52" i="10" s="1"/>
  <c r="CL52" i="10"/>
  <c r="DF52" i="10"/>
  <c r="CP52" i="10"/>
  <c r="CQ52" i="10"/>
  <c r="DG52" i="10"/>
  <c r="DK52" i="10"/>
  <c r="CU52" i="10"/>
  <c r="CO52" i="10"/>
  <c r="DQ52" i="10" s="1"/>
  <c r="CM52" i="10"/>
  <c r="DE52" i="10"/>
  <c r="CY52" i="10"/>
  <c r="EA52" i="10" s="1"/>
  <c r="DC52" i="10"/>
  <c r="EE52" i="10" s="1"/>
  <c r="CS52" i="10"/>
  <c r="CO162" i="10"/>
  <c r="BL161" i="10"/>
  <c r="BQ161" i="10"/>
  <c r="DB162" i="10"/>
  <c r="BY161" i="10"/>
  <c r="CJ162" i="10"/>
  <c r="CL162" i="10"/>
  <c r="BI161" i="10"/>
  <c r="CC161" i="10"/>
  <c r="BM161" i="10"/>
  <c r="CX162" i="10"/>
  <c r="BU161" i="10"/>
  <c r="DJ162" i="10"/>
  <c r="CG161" i="10"/>
  <c r="DI163" i="10"/>
  <c r="CS163" i="10"/>
  <c r="DA163" i="10"/>
  <c r="CW163" i="10"/>
  <c r="CZ163" i="10"/>
  <c r="DE163" i="10"/>
  <c r="CN163" i="10"/>
  <c r="DD163" i="10"/>
  <c r="CV163" i="10"/>
  <c r="DG163" i="10"/>
  <c r="DK163" i="10"/>
  <c r="CR163" i="10"/>
  <c r="DH163" i="10"/>
  <c r="CM163" i="10"/>
  <c r="CU163" i="10"/>
  <c r="CY163" i="10"/>
  <c r="DC163" i="10"/>
  <c r="CQ163" i="10"/>
  <c r="CP58" i="10"/>
  <c r="CX58" i="10"/>
  <c r="DJ58" i="10"/>
  <c r="DH58" i="10"/>
  <c r="DF58" i="10"/>
  <c r="CR58" i="10"/>
  <c r="CV58" i="10"/>
  <c r="CN58" i="10"/>
  <c r="CL58" i="10"/>
  <c r="CT58" i="10"/>
  <c r="CZ58" i="10"/>
  <c r="DD58" i="10"/>
  <c r="DB58" i="10"/>
  <c r="CS58" i="10"/>
  <c r="CY58" i="10"/>
  <c r="DA58" i="10"/>
  <c r="CU58" i="10"/>
  <c r="CW58" i="10"/>
  <c r="DE58" i="10"/>
  <c r="CJ57" i="10"/>
  <c r="DG57" i="10" s="1"/>
  <c r="DG58" i="10"/>
  <c r="DI58" i="10"/>
  <c r="DK58" i="10"/>
  <c r="DJ112" i="10"/>
  <c r="DA112" i="10"/>
  <c r="CS112" i="10"/>
  <c r="DK112" i="10"/>
  <c r="DF112" i="10"/>
  <c r="DG112" i="10"/>
  <c r="CU112" i="10"/>
  <c r="CY112" i="10"/>
  <c r="CJ111" i="10"/>
  <c r="CT111" i="10" s="1"/>
  <c r="CT112" i="10"/>
  <c r="CM112" i="10"/>
  <c r="CW112" i="10"/>
  <c r="DI112" i="10"/>
  <c r="CN112" i="10"/>
  <c r="DD112" i="10"/>
  <c r="DH112" i="10"/>
  <c r="CR112" i="10"/>
  <c r="CV112" i="10"/>
  <c r="CZ112" i="10"/>
  <c r="CQ112" i="10"/>
  <c r="DC112" i="10"/>
  <c r="CL112" i="10"/>
  <c r="DE112" i="10"/>
  <c r="CO112" i="10"/>
  <c r="CP112" i="10"/>
  <c r="CX112" i="10"/>
  <c r="H2688" i="12" l="1"/>
  <c r="H1441" i="12"/>
  <c r="E4974" i="12"/>
  <c r="I193" i="12"/>
  <c r="H3938" i="12"/>
  <c r="I3937" i="12"/>
  <c r="H3937" i="12"/>
  <c r="I3936" i="12"/>
  <c r="I3938" i="12"/>
  <c r="I1439" i="12"/>
  <c r="I1441" i="12"/>
  <c r="H194" i="12"/>
  <c r="I2689" i="12"/>
  <c r="I191" i="12"/>
  <c r="H193" i="12"/>
  <c r="H1440" i="12"/>
  <c r="I2690" i="12"/>
  <c r="I192" i="12"/>
  <c r="H2691" i="12"/>
  <c r="H195" i="12"/>
  <c r="I1443" i="12"/>
  <c r="H1443" i="12"/>
  <c r="I3939" i="12"/>
  <c r="H3939" i="12"/>
  <c r="H2690" i="12"/>
  <c r="H1439" i="12"/>
  <c r="I2691" i="12"/>
  <c r="I195" i="12"/>
  <c r="H1442" i="12"/>
  <c r="H192" i="12"/>
  <c r="H2689" i="12"/>
  <c r="E2478" i="12"/>
  <c r="H3935" i="12"/>
  <c r="I1442" i="12"/>
  <c r="I194" i="12"/>
  <c r="I3935" i="12"/>
  <c r="E4692" i="12"/>
  <c r="E3492" i="12"/>
  <c r="E3727" i="12"/>
  <c r="E4927" i="12"/>
  <c r="E4222" i="12"/>
  <c r="E3022" i="12"/>
  <c r="E4645" i="12"/>
  <c r="E3445" i="12"/>
  <c r="E3586" i="12"/>
  <c r="E4786" i="12"/>
  <c r="E4363" i="12"/>
  <c r="E3163" i="12"/>
  <c r="E3987" i="12"/>
  <c r="E2787" i="12"/>
  <c r="E4598" i="12"/>
  <c r="E3398" i="12"/>
  <c r="E4504" i="12"/>
  <c r="E3304" i="12"/>
  <c r="E2834" i="12"/>
  <c r="E4034" i="12"/>
  <c r="E4457" i="12"/>
  <c r="E3257" i="12"/>
  <c r="E2975" i="12"/>
  <c r="E4175" i="12"/>
  <c r="E4410" i="12"/>
  <c r="E3210" i="12"/>
  <c r="E4739" i="12"/>
  <c r="E3539" i="12"/>
  <c r="E4833" i="12"/>
  <c r="E3633" i="12"/>
  <c r="E4551" i="12"/>
  <c r="E3351" i="12"/>
  <c r="E3069" i="12"/>
  <c r="E4269" i="12"/>
  <c r="E4880" i="12"/>
  <c r="E3680" i="12"/>
  <c r="E4081" i="12"/>
  <c r="E2881" i="12"/>
  <c r="E4316" i="12"/>
  <c r="E3116" i="12"/>
  <c r="E4128" i="12"/>
  <c r="E2928" i="12"/>
  <c r="E2149" i="12"/>
  <c r="E949" i="12"/>
  <c r="E996" i="12"/>
  <c r="E2196" i="12"/>
  <c r="E2431" i="12"/>
  <c r="E1231" i="12"/>
  <c r="E1961" i="12"/>
  <c r="E761" i="12"/>
  <c r="E1867" i="12"/>
  <c r="E667" i="12"/>
  <c r="E2290" i="12"/>
  <c r="E1090" i="12"/>
  <c r="E1726" i="12"/>
  <c r="E526" i="12"/>
  <c r="E1773" i="12"/>
  <c r="E573" i="12"/>
  <c r="E2055" i="12"/>
  <c r="E855" i="12"/>
  <c r="E2102" i="12"/>
  <c r="E902" i="12"/>
  <c r="E1914" i="12"/>
  <c r="E714" i="12"/>
  <c r="E2337" i="12"/>
  <c r="E1137" i="12"/>
  <c r="E2243" i="12"/>
  <c r="E1043" i="12"/>
  <c r="E2008" i="12"/>
  <c r="E808" i="12"/>
  <c r="E620" i="12"/>
  <c r="E1820" i="12"/>
  <c r="E1632" i="12"/>
  <c r="E432" i="12"/>
  <c r="E1538" i="12"/>
  <c r="E338" i="12"/>
  <c r="E1491" i="12"/>
  <c r="I241" i="12" s="1"/>
  <c r="E291" i="12"/>
  <c r="E1585" i="12"/>
  <c r="E385" i="12"/>
  <c r="E1679" i="12"/>
  <c r="E479" i="12"/>
  <c r="E2384" i="12"/>
  <c r="E1184" i="12"/>
  <c r="DK57" i="10"/>
  <c r="DS58" i="10"/>
  <c r="EI58" i="10"/>
  <c r="ED58" i="10"/>
  <c r="C59" i="10"/>
  <c r="DW58" i="10"/>
  <c r="DR58" i="10"/>
  <c r="EC58" i="10"/>
  <c r="DP58" i="10"/>
  <c r="CU57" i="10"/>
  <c r="DW52" i="10"/>
  <c r="ED52" i="10"/>
  <c r="C51" i="10"/>
  <c r="EA58" i="10"/>
  <c r="DX58" i="10"/>
  <c r="DA57" i="10"/>
  <c r="DP52" i="10"/>
  <c r="EC52" i="10"/>
  <c r="DU58" i="10"/>
  <c r="DT58" i="10"/>
  <c r="DU52" i="10"/>
  <c r="EI52" i="10"/>
  <c r="DT52" i="10"/>
  <c r="DY52" i="10"/>
  <c r="CQ57" i="10"/>
  <c r="EH58" i="10"/>
  <c r="DS52" i="10"/>
  <c r="DO58" i="10"/>
  <c r="EG58" i="10"/>
  <c r="DR52" i="10"/>
  <c r="DV52" i="10"/>
  <c r="EM58" i="10"/>
  <c r="EL58" i="10"/>
  <c r="EK58" i="10"/>
  <c r="DN58" i="10"/>
  <c r="A58" i="10"/>
  <c r="EJ58" i="10"/>
  <c r="CM57" i="10"/>
  <c r="DY58" i="10"/>
  <c r="EB58" i="10"/>
  <c r="EG52" i="10"/>
  <c r="EH52" i="10"/>
  <c r="EB52" i="10"/>
  <c r="DQ58" i="10"/>
  <c r="CS57" i="10"/>
  <c r="DI57" i="10"/>
  <c r="CO57" i="10"/>
  <c r="DC57" i="10"/>
  <c r="EF58" i="10"/>
  <c r="DV58" i="10"/>
  <c r="DZ58" i="10"/>
  <c r="DO52" i="10"/>
  <c r="EM52" i="10"/>
  <c r="EL52" i="10"/>
  <c r="EK52" i="10"/>
  <c r="DN52" i="10"/>
  <c r="A52" i="10"/>
  <c r="EF52" i="10"/>
  <c r="EE58" i="10"/>
  <c r="A112" i="10"/>
  <c r="CJ161" i="10"/>
  <c r="DB161" i="10" s="1"/>
  <c r="CL161" i="10"/>
  <c r="CP161" i="10"/>
  <c r="DF161" i="10"/>
  <c r="CS162" i="10"/>
  <c r="DA162" i="10"/>
  <c r="DI162" i="10"/>
  <c r="CW162" i="10"/>
  <c r="DE162" i="10"/>
  <c r="CZ162" i="10"/>
  <c r="DD162" i="10"/>
  <c r="CN162" i="10"/>
  <c r="CM162" i="10"/>
  <c r="DG162" i="10"/>
  <c r="CV162" i="10"/>
  <c r="CR162" i="10"/>
  <c r="CU162" i="10"/>
  <c r="CQ162" i="10"/>
  <c r="DC162" i="10"/>
  <c r="CY162" i="10"/>
  <c r="DH162" i="10"/>
  <c r="DK162" i="10"/>
  <c r="CT162" i="10"/>
  <c r="CP162" i="10"/>
  <c r="DF162" i="10"/>
  <c r="CX57" i="10"/>
  <c r="CN57" i="10"/>
  <c r="DB57" i="10"/>
  <c r="DF57" i="10"/>
  <c r="CT57" i="10"/>
  <c r="DD57" i="10"/>
  <c r="DJ57" i="10"/>
  <c r="CV57" i="10"/>
  <c r="CR57" i="10"/>
  <c r="DH57" i="10"/>
  <c r="CP57" i="10"/>
  <c r="CZ57" i="10"/>
  <c r="CL57" i="10"/>
  <c r="DE57" i="10"/>
  <c r="CY57" i="10"/>
  <c r="CW57" i="10"/>
  <c r="DE111" i="10"/>
  <c r="CY111" i="10"/>
  <c r="DG111" i="10"/>
  <c r="CO111" i="10"/>
  <c r="DK111" i="10"/>
  <c r="DA111" i="10"/>
  <c r="CP111" i="10"/>
  <c r="CU111" i="10"/>
  <c r="CX111" i="10"/>
  <c r="CQ111" i="10"/>
  <c r="CS111" i="10"/>
  <c r="CJ110" i="10"/>
  <c r="DA110" i="10" s="1"/>
  <c r="DJ111" i="10"/>
  <c r="DB111" i="10"/>
  <c r="CW111" i="10"/>
  <c r="DC111" i="10"/>
  <c r="CL111" i="10"/>
  <c r="CR111" i="10"/>
  <c r="CZ111" i="10"/>
  <c r="CV111" i="10"/>
  <c r="CN111" i="10"/>
  <c r="DH111" i="10"/>
  <c r="DD111" i="10"/>
  <c r="DI111" i="10"/>
  <c r="CM111" i="10"/>
  <c r="DF111" i="10"/>
  <c r="I2737" i="12" l="1"/>
  <c r="H3985" i="12"/>
  <c r="H241" i="12"/>
  <c r="I240" i="12"/>
  <c r="I3983" i="12"/>
  <c r="I239" i="12"/>
  <c r="H3984" i="12"/>
  <c r="I242" i="12"/>
  <c r="I1490" i="12"/>
  <c r="I2739" i="12"/>
  <c r="I243" i="12"/>
  <c r="H2737" i="12"/>
  <c r="H242" i="12"/>
  <c r="H1488" i="12"/>
  <c r="I2736" i="12"/>
  <c r="H3983" i="12"/>
  <c r="E2479" i="12"/>
  <c r="I3985" i="12"/>
  <c r="H2736" i="12"/>
  <c r="E4975" i="12"/>
  <c r="I1491" i="12"/>
  <c r="H1491" i="12"/>
  <c r="I3987" i="12"/>
  <c r="H3987" i="12"/>
  <c r="H2738" i="12"/>
  <c r="I1487" i="12"/>
  <c r="I2738" i="12"/>
  <c r="I3984" i="12"/>
  <c r="H1489" i="12"/>
  <c r="I1486" i="12"/>
  <c r="H240" i="12"/>
  <c r="H3986" i="12"/>
  <c r="I1489" i="12"/>
  <c r="H1490" i="12"/>
  <c r="H2739" i="12"/>
  <c r="H243" i="12"/>
  <c r="H2784" i="12"/>
  <c r="I3986" i="12"/>
  <c r="I1488" i="12"/>
  <c r="E4223" i="12"/>
  <c r="E3023" i="12"/>
  <c r="E4599" i="12"/>
  <c r="E3399" i="12"/>
  <c r="E4129" i="12"/>
  <c r="E2929" i="12"/>
  <c r="E4881" i="12"/>
  <c r="E3681" i="12"/>
  <c r="E3305" i="12"/>
  <c r="E4505" i="12"/>
  <c r="E4035" i="12"/>
  <c r="E2835" i="12"/>
  <c r="E4270" i="12"/>
  <c r="E3070" i="12"/>
  <c r="E3446" i="12"/>
  <c r="E4646" i="12"/>
  <c r="E4928" i="12"/>
  <c r="E3728" i="12"/>
  <c r="E3587" i="12"/>
  <c r="E4787" i="12"/>
  <c r="E4411" i="12"/>
  <c r="E3211" i="12"/>
  <c r="E4364" i="12"/>
  <c r="E3164" i="12"/>
  <c r="E4082" i="12"/>
  <c r="E2882" i="12"/>
  <c r="E4693" i="12"/>
  <c r="E3493" i="12"/>
  <c r="E4176" i="12"/>
  <c r="E2976" i="12"/>
  <c r="E4458" i="12"/>
  <c r="E3258" i="12"/>
  <c r="E4552" i="12"/>
  <c r="E3352" i="12"/>
  <c r="E3540" i="12"/>
  <c r="E4740" i="12"/>
  <c r="E3117" i="12"/>
  <c r="E4317" i="12"/>
  <c r="E4834" i="12"/>
  <c r="E3634" i="12"/>
  <c r="E1633" i="12"/>
  <c r="E433" i="12"/>
  <c r="E1962" i="12"/>
  <c r="E762" i="12"/>
  <c r="E1774" i="12"/>
  <c r="E574" i="12"/>
  <c r="E1680" i="12"/>
  <c r="E480" i="12"/>
  <c r="E668" i="12"/>
  <c r="E1868" i="12"/>
  <c r="E1727" i="12"/>
  <c r="E527" i="12"/>
  <c r="E1539" i="12"/>
  <c r="E339" i="12"/>
  <c r="E2056" i="12"/>
  <c r="E856" i="12"/>
  <c r="E2150" i="12"/>
  <c r="E950" i="12"/>
  <c r="E2338" i="12"/>
  <c r="E1138" i="12"/>
  <c r="E2009" i="12"/>
  <c r="E809" i="12"/>
  <c r="E1044" i="12"/>
  <c r="E2244" i="12"/>
  <c r="E2385" i="12"/>
  <c r="E1185" i="12"/>
  <c r="E2432" i="12"/>
  <c r="E1232" i="12"/>
  <c r="E1586" i="12"/>
  <c r="E386" i="12"/>
  <c r="E2291" i="12"/>
  <c r="E1091" i="12"/>
  <c r="E2103" i="12"/>
  <c r="E903" i="12"/>
  <c r="E1915" i="12"/>
  <c r="E715" i="12"/>
  <c r="E2197" i="12"/>
  <c r="E997" i="12"/>
  <c r="E1821" i="12"/>
  <c r="E621" i="12"/>
  <c r="EB57" i="10"/>
  <c r="DT57" i="10"/>
  <c r="DZ57" i="10"/>
  <c r="DO57" i="10"/>
  <c r="DU57" i="10"/>
  <c r="EJ57" i="10"/>
  <c r="DP57" i="10"/>
  <c r="DQ57" i="10"/>
  <c r="DX57" i="10"/>
  <c r="EA57" i="10"/>
  <c r="EF57" i="10"/>
  <c r="C58" i="10"/>
  <c r="DY57" i="10"/>
  <c r="EG57" i="10"/>
  <c r="EK57" i="10"/>
  <c r="DN57" i="10"/>
  <c r="EM57" i="10"/>
  <c r="EL57" i="10"/>
  <c r="A57" i="10"/>
  <c r="DV57" i="10"/>
  <c r="DW57" i="10"/>
  <c r="EH57" i="10"/>
  <c r="DS57" i="10"/>
  <c r="DR57" i="10"/>
  <c r="ED57" i="10"/>
  <c r="C52" i="10"/>
  <c r="EE57" i="10"/>
  <c r="EC57" i="10"/>
  <c r="EI57" i="10"/>
  <c r="A111" i="10"/>
  <c r="CT161" i="10"/>
  <c r="DJ161" i="10"/>
  <c r="DI161" i="10"/>
  <c r="CS161" i="10"/>
  <c r="DA161" i="10"/>
  <c r="CN161" i="10"/>
  <c r="CZ161" i="10"/>
  <c r="DD161" i="10"/>
  <c r="DE161" i="10"/>
  <c r="CW161" i="10"/>
  <c r="DC161" i="10"/>
  <c r="CU161" i="10"/>
  <c r="DG161" i="10"/>
  <c r="DK161" i="10"/>
  <c r="CQ161" i="10"/>
  <c r="DH161" i="10"/>
  <c r="CR161" i="10"/>
  <c r="CY161" i="10"/>
  <c r="CV161" i="10"/>
  <c r="CM161" i="10"/>
  <c r="CO161" i="10"/>
  <c r="CX161" i="10"/>
  <c r="DI110" i="10"/>
  <c r="CP110" i="10"/>
  <c r="DH110" i="10"/>
  <c r="CV110" i="10"/>
  <c r="CR110" i="10"/>
  <c r="CN110" i="10"/>
  <c r="CZ110" i="10"/>
  <c r="DD110" i="10"/>
  <c r="CT110" i="10"/>
  <c r="CU110" i="10"/>
  <c r="DF110" i="10"/>
  <c r="CJ109" i="10"/>
  <c r="CL109" i="10" s="1"/>
  <c r="CY110" i="10"/>
  <c r="CO110" i="10"/>
  <c r="CW110" i="10"/>
  <c r="CM110" i="10"/>
  <c r="DK110" i="10"/>
  <c r="CX110" i="10"/>
  <c r="CL110" i="10"/>
  <c r="DC110" i="10"/>
  <c r="CS110" i="10"/>
  <c r="DJ110" i="10"/>
  <c r="DE110" i="10"/>
  <c r="DG110" i="10"/>
  <c r="DB110" i="10"/>
  <c r="CQ110" i="10"/>
  <c r="I1539" i="12" l="1"/>
  <c r="H1539" i="12"/>
  <c r="I287" i="12"/>
  <c r="I288" i="12"/>
  <c r="I1536" i="12"/>
  <c r="H2786" i="12"/>
  <c r="H1538" i="12"/>
  <c r="H4034" i="12"/>
  <c r="I2785" i="12"/>
  <c r="I4035" i="12"/>
  <c r="H4035" i="12"/>
  <c r="I1535" i="12"/>
  <c r="I4033" i="12"/>
  <c r="I1537" i="12"/>
  <c r="H2783" i="12"/>
  <c r="I1538" i="12"/>
  <c r="I4034" i="12"/>
  <c r="E2480" i="12"/>
  <c r="E4976" i="12"/>
  <c r="H287" i="12"/>
  <c r="I2786" i="12"/>
  <c r="H2785" i="12"/>
  <c r="H291" i="12"/>
  <c r="H289" i="12"/>
  <c r="I291" i="12"/>
  <c r="I4032" i="12"/>
  <c r="H4032" i="12"/>
  <c r="I289" i="12"/>
  <c r="H1535" i="12"/>
  <c r="H2787" i="12"/>
  <c r="H290" i="12"/>
  <c r="H1536" i="12"/>
  <c r="I1584" i="12"/>
  <c r="I4030" i="12"/>
  <c r="I2787" i="12"/>
  <c r="H1537" i="12"/>
  <c r="H4033" i="12"/>
  <c r="H4031" i="12"/>
  <c r="H338" i="12"/>
  <c r="I290" i="12"/>
  <c r="E3494" i="12"/>
  <c r="E4694" i="12"/>
  <c r="E3729" i="12"/>
  <c r="E4929" i="12"/>
  <c r="E4224" i="12"/>
  <c r="E3024" i="12"/>
  <c r="E3259" i="12"/>
  <c r="E4459" i="12"/>
  <c r="E4318" i="12"/>
  <c r="E3118" i="12"/>
  <c r="E4177" i="12"/>
  <c r="E2977" i="12"/>
  <c r="E4882" i="12"/>
  <c r="E3682" i="12"/>
  <c r="E4365" i="12"/>
  <c r="E3165" i="12"/>
  <c r="E4741" i="12"/>
  <c r="E3541" i="12"/>
  <c r="E4083" i="12"/>
  <c r="E2883" i="12"/>
  <c r="E4647" i="12"/>
  <c r="E3447" i="12"/>
  <c r="E4506" i="12"/>
  <c r="E3306" i="12"/>
  <c r="E4788" i="12"/>
  <c r="E3588" i="12"/>
  <c r="E4835" i="12"/>
  <c r="E3635" i="12"/>
  <c r="E4600" i="12"/>
  <c r="E3400" i="12"/>
  <c r="E4130" i="12"/>
  <c r="E2930" i="12"/>
  <c r="E3071" i="12"/>
  <c r="E4271" i="12"/>
  <c r="E4412" i="12"/>
  <c r="E3212" i="12"/>
  <c r="E4553" i="12"/>
  <c r="E3353" i="12"/>
  <c r="E1869" i="12"/>
  <c r="E669" i="12"/>
  <c r="E2339" i="12"/>
  <c r="E1139" i="12"/>
  <c r="E2104" i="12"/>
  <c r="E904" i="12"/>
  <c r="E1728" i="12"/>
  <c r="E528" i="12"/>
  <c r="E1092" i="12"/>
  <c r="E2292" i="12"/>
  <c r="E1634" i="12"/>
  <c r="E434" i="12"/>
  <c r="E2057" i="12"/>
  <c r="E857" i="12"/>
  <c r="E1587" i="12"/>
  <c r="H2835" i="12" s="1"/>
  <c r="E387" i="12"/>
  <c r="E1822" i="12"/>
  <c r="E622" i="12"/>
  <c r="E2245" i="12"/>
  <c r="E1045" i="12"/>
  <c r="E2386" i="12"/>
  <c r="E1186" i="12"/>
  <c r="E1775" i="12"/>
  <c r="E575" i="12"/>
  <c r="E2010" i="12"/>
  <c r="E810" i="12"/>
  <c r="E2151" i="12"/>
  <c r="E951" i="12"/>
  <c r="E2198" i="12"/>
  <c r="E998" i="12"/>
  <c r="E1681" i="12"/>
  <c r="E481" i="12"/>
  <c r="E1963" i="12"/>
  <c r="E763" i="12"/>
  <c r="E2433" i="12"/>
  <c r="E1233" i="12"/>
  <c r="E716" i="12"/>
  <c r="E1916" i="12"/>
  <c r="C57" i="10"/>
  <c r="A110" i="10"/>
  <c r="DK109" i="10"/>
  <c r="CM109" i="10"/>
  <c r="CQ109" i="10"/>
  <c r="DF109" i="10"/>
  <c r="CT109" i="10"/>
  <c r="CO109" i="10"/>
  <c r="DC109" i="10"/>
  <c r="CV109" i="10"/>
  <c r="DD109" i="10"/>
  <c r="CN109" i="10"/>
  <c r="DH109" i="10"/>
  <c r="CZ109" i="10"/>
  <c r="CR109" i="10"/>
  <c r="DE109" i="10"/>
  <c r="DG109" i="10"/>
  <c r="CY109" i="10"/>
  <c r="CX109" i="10"/>
  <c r="DA109" i="10"/>
  <c r="CS109" i="10"/>
  <c r="DJ109" i="10"/>
  <c r="DB109" i="10"/>
  <c r="CP109" i="10"/>
  <c r="CW109" i="10"/>
  <c r="DI109" i="10"/>
  <c r="CU109" i="10"/>
  <c r="H1584" i="12" l="1"/>
  <c r="H4080" i="12"/>
  <c r="H4079" i="12"/>
  <c r="I2831" i="12"/>
  <c r="H4081" i="12"/>
  <c r="H1582" i="12"/>
  <c r="H335" i="12"/>
  <c r="I1586" i="12"/>
  <c r="I4079" i="12"/>
  <c r="H4082" i="12"/>
  <c r="I336" i="12"/>
  <c r="H2832" i="12"/>
  <c r="H1586" i="12"/>
  <c r="I2834" i="12"/>
  <c r="I4082" i="12"/>
  <c r="I338" i="12"/>
  <c r="H1583" i="12"/>
  <c r="I1587" i="12"/>
  <c r="H1587" i="12"/>
  <c r="H1585" i="12"/>
  <c r="I2835" i="12"/>
  <c r="H336" i="12"/>
  <c r="H4078" i="12"/>
  <c r="I1583" i="12"/>
  <c r="I4080" i="12"/>
  <c r="I4083" i="12"/>
  <c r="H4083" i="12"/>
  <c r="E4977" i="12"/>
  <c r="H2834" i="12"/>
  <c r="I2833" i="12"/>
  <c r="I1585" i="12"/>
  <c r="H339" i="12"/>
  <c r="E2481" i="12"/>
  <c r="H2833" i="12"/>
  <c r="I4081" i="12"/>
  <c r="I2832" i="12"/>
  <c r="I2881" i="12"/>
  <c r="H2881" i="12"/>
  <c r="H337" i="12"/>
  <c r="I2882" i="12"/>
  <c r="I337" i="12"/>
  <c r="H383" i="12"/>
  <c r="I339" i="12"/>
  <c r="E4507" i="12"/>
  <c r="E3307" i="12"/>
  <c r="E4601" i="12"/>
  <c r="E3401" i="12"/>
  <c r="E3448" i="12"/>
  <c r="E4648" i="12"/>
  <c r="E4695" i="12"/>
  <c r="E3495" i="12"/>
  <c r="E4930" i="12"/>
  <c r="E3730" i="12"/>
  <c r="E4272" i="12"/>
  <c r="E3072" i="12"/>
  <c r="E4460" i="12"/>
  <c r="E3260" i="12"/>
  <c r="E4883" i="12"/>
  <c r="E3683" i="12"/>
  <c r="E4131" i="12"/>
  <c r="E2931" i="12"/>
  <c r="E4225" i="12"/>
  <c r="E3025" i="12"/>
  <c r="E4178" i="12"/>
  <c r="E2978" i="12"/>
  <c r="E4413" i="12"/>
  <c r="E3213" i="12"/>
  <c r="E4836" i="12"/>
  <c r="E3636" i="12"/>
  <c r="E4789" i="12"/>
  <c r="E3589" i="12"/>
  <c r="E3166" i="12"/>
  <c r="E4366" i="12"/>
  <c r="E3354" i="12"/>
  <c r="E4554" i="12"/>
  <c r="E4319" i="12"/>
  <c r="E3119" i="12"/>
  <c r="E4742" i="12"/>
  <c r="E3542" i="12"/>
  <c r="E1729" i="12"/>
  <c r="E529" i="12"/>
  <c r="E1823" i="12"/>
  <c r="E623" i="12"/>
  <c r="E1635" i="12"/>
  <c r="H4130" i="12" s="1"/>
  <c r="E435" i="12"/>
  <c r="E1776" i="12"/>
  <c r="E576" i="12"/>
  <c r="E2246" i="12"/>
  <c r="E1046" i="12"/>
  <c r="E2434" i="12"/>
  <c r="E1234" i="12"/>
  <c r="E2105" i="12"/>
  <c r="E905" i="12"/>
  <c r="E2152" i="12"/>
  <c r="E952" i="12"/>
  <c r="E1140" i="12"/>
  <c r="E2340" i="12"/>
  <c r="E764" i="12"/>
  <c r="E1964" i="12"/>
  <c r="E2199" i="12"/>
  <c r="E999" i="12"/>
  <c r="E2293" i="12"/>
  <c r="E1093" i="12"/>
  <c r="E1682" i="12"/>
  <c r="E482" i="12"/>
  <c r="E2387" i="12"/>
  <c r="E1187" i="12"/>
  <c r="E2011" i="12"/>
  <c r="E811" i="12"/>
  <c r="E2058" i="12"/>
  <c r="E858" i="12"/>
  <c r="E1870" i="12"/>
  <c r="E670" i="12"/>
  <c r="E1917" i="12"/>
  <c r="E717" i="12"/>
  <c r="A109" i="10"/>
  <c r="DL109" i="10"/>
  <c r="H2882" i="12" l="1"/>
  <c r="H4127" i="12"/>
  <c r="H1633" i="12"/>
  <c r="H4129" i="12"/>
  <c r="H2880" i="12"/>
  <c r="I4128" i="12"/>
  <c r="I1634" i="12"/>
  <c r="H385" i="12"/>
  <c r="H387" i="12"/>
  <c r="H2883" i="12"/>
  <c r="I386" i="12"/>
  <c r="I387" i="12"/>
  <c r="I1633" i="12"/>
  <c r="I2883" i="12"/>
  <c r="H4128" i="12"/>
  <c r="E4978" i="12"/>
  <c r="I1635" i="12"/>
  <c r="H1635" i="12"/>
  <c r="I385" i="12"/>
  <c r="I4127" i="12"/>
  <c r="I383" i="12"/>
  <c r="H1631" i="12"/>
  <c r="I2879" i="12"/>
  <c r="I4131" i="12"/>
  <c r="H4131" i="12"/>
  <c r="H1632" i="12"/>
  <c r="I4130" i="12"/>
  <c r="I4129" i="12"/>
  <c r="I2880" i="12"/>
  <c r="E2482" i="12"/>
  <c r="H384" i="12"/>
  <c r="I1631" i="12"/>
  <c r="I1632" i="12"/>
  <c r="H1634" i="12"/>
  <c r="H386" i="12"/>
  <c r="E4461" i="12"/>
  <c r="E3261" i="12"/>
  <c r="E4931" i="12"/>
  <c r="E3731" i="12"/>
  <c r="E4743" i="12"/>
  <c r="E3543" i="12"/>
  <c r="E4602" i="12"/>
  <c r="E3402" i="12"/>
  <c r="E4226" i="12"/>
  <c r="E3026" i="12"/>
  <c r="E4508" i="12"/>
  <c r="E3308" i="12"/>
  <c r="E4414" i="12"/>
  <c r="E3214" i="12"/>
  <c r="E3496" i="12"/>
  <c r="E4696" i="12"/>
  <c r="E4790" i="12"/>
  <c r="E3590" i="12"/>
  <c r="E3637" i="12"/>
  <c r="E4837" i="12"/>
  <c r="E3073" i="12"/>
  <c r="E4273" i="12"/>
  <c r="E4320" i="12"/>
  <c r="E3120" i="12"/>
  <c r="E3449" i="12"/>
  <c r="E4649" i="12"/>
  <c r="E4367" i="12"/>
  <c r="E3167" i="12"/>
  <c r="E3684" i="12"/>
  <c r="E4884" i="12"/>
  <c r="E4179" i="12"/>
  <c r="I2928" i="12" s="1"/>
  <c r="E2979" i="12"/>
  <c r="E4555" i="12"/>
  <c r="E3355" i="12"/>
  <c r="E2106" i="12"/>
  <c r="E906" i="12"/>
  <c r="E2341" i="12"/>
  <c r="E1141" i="12"/>
  <c r="E2200" i="12"/>
  <c r="E1000" i="12"/>
  <c r="E1824" i="12"/>
  <c r="E624" i="12"/>
  <c r="E2059" i="12"/>
  <c r="E859" i="12"/>
  <c r="E2247" i="12"/>
  <c r="E1047" i="12"/>
  <c r="E2153" i="12"/>
  <c r="E953" i="12"/>
  <c r="E1683" i="12"/>
  <c r="H2929" i="12" s="1"/>
  <c r="E483" i="12"/>
  <c r="E1965" i="12"/>
  <c r="E765" i="12"/>
  <c r="E2435" i="12"/>
  <c r="E1235" i="12"/>
  <c r="E1871" i="12"/>
  <c r="E671" i="12"/>
  <c r="E1188" i="12"/>
  <c r="E2388" i="12"/>
  <c r="E812" i="12"/>
  <c r="E2012" i="12"/>
  <c r="E1918" i="12"/>
  <c r="E718" i="12"/>
  <c r="E1730" i="12"/>
  <c r="E530" i="12"/>
  <c r="E2294" i="12"/>
  <c r="E1094" i="12"/>
  <c r="E1777" i="12"/>
  <c r="E577" i="12"/>
  <c r="I435" i="12" l="1"/>
  <c r="H1680" i="12"/>
  <c r="H4178" i="12"/>
  <c r="H1682" i="12"/>
  <c r="I1681" i="12"/>
  <c r="H2930" i="12"/>
  <c r="E2483" i="12"/>
  <c r="H2928" i="12"/>
  <c r="I2929" i="12"/>
  <c r="I4178" i="12"/>
  <c r="I1682" i="12"/>
  <c r="H4176" i="12"/>
  <c r="H435" i="12"/>
  <c r="E4979" i="12"/>
  <c r="I1680" i="12"/>
  <c r="H432" i="12"/>
  <c r="I1679" i="12"/>
  <c r="H434" i="12"/>
  <c r="H2931" i="12"/>
  <c r="I1683" i="12"/>
  <c r="H1683" i="12"/>
  <c r="H433" i="12"/>
  <c r="I4175" i="12"/>
  <c r="I2931" i="12"/>
  <c r="H2927" i="12"/>
  <c r="I2930" i="12"/>
  <c r="H1729" i="12"/>
  <c r="I434" i="12"/>
  <c r="I4179" i="12"/>
  <c r="H4179" i="12"/>
  <c r="I4176" i="12"/>
  <c r="I433" i="12"/>
  <c r="H4175" i="12"/>
  <c r="I4177" i="12"/>
  <c r="H1681" i="12"/>
  <c r="H4177" i="12"/>
  <c r="I432" i="12"/>
  <c r="E4227" i="12"/>
  <c r="E3027" i="12"/>
  <c r="E4368" i="12"/>
  <c r="E3168" i="12"/>
  <c r="E4650" i="12"/>
  <c r="E3450" i="12"/>
  <c r="E4744" i="12"/>
  <c r="E3544" i="12"/>
  <c r="E4462" i="12"/>
  <c r="E3262" i="12"/>
  <c r="E4791" i="12"/>
  <c r="E3591" i="12"/>
  <c r="E4932" i="12"/>
  <c r="E3732" i="12"/>
  <c r="E4321" i="12"/>
  <c r="E3121" i="12"/>
  <c r="E4415" i="12"/>
  <c r="E3215" i="12"/>
  <c r="E4556" i="12"/>
  <c r="E3356" i="12"/>
  <c r="E4885" i="12"/>
  <c r="E3685" i="12"/>
  <c r="E4603" i="12"/>
  <c r="E3403" i="12"/>
  <c r="E4838" i="12"/>
  <c r="E3638" i="12"/>
  <c r="E4274" i="12"/>
  <c r="E3074" i="12"/>
  <c r="E4509" i="12"/>
  <c r="E3309" i="12"/>
  <c r="E4697" i="12"/>
  <c r="E3497" i="12"/>
  <c r="E1872" i="12"/>
  <c r="E672" i="12"/>
  <c r="E860" i="12"/>
  <c r="E2060" i="12"/>
  <c r="E2342" i="12"/>
  <c r="E1142" i="12"/>
  <c r="E1778" i="12"/>
  <c r="E578" i="12"/>
  <c r="E1919" i="12"/>
  <c r="E719" i="12"/>
  <c r="E2201" i="12"/>
  <c r="E1001" i="12"/>
  <c r="E2248" i="12"/>
  <c r="E1048" i="12"/>
  <c r="E1236" i="12"/>
  <c r="E2436" i="12"/>
  <c r="E1731" i="12"/>
  <c r="I2977" i="12" s="1"/>
  <c r="E531" i="12"/>
  <c r="E1966" i="12"/>
  <c r="E766" i="12"/>
  <c r="E2295" i="12"/>
  <c r="E1095" i="12"/>
  <c r="E2389" i="12"/>
  <c r="E1189" i="12"/>
  <c r="E1825" i="12"/>
  <c r="E625" i="12"/>
  <c r="E2013" i="12"/>
  <c r="E813" i="12"/>
  <c r="E2107" i="12"/>
  <c r="E907" i="12"/>
  <c r="E2154" i="12"/>
  <c r="E954" i="12"/>
  <c r="I2979" i="12" l="1"/>
  <c r="H482" i="12"/>
  <c r="I4225" i="12"/>
  <c r="H481" i="12"/>
  <c r="H479" i="12"/>
  <c r="I482" i="12"/>
  <c r="H480" i="12"/>
  <c r="H483" i="12"/>
  <c r="H2977" i="12"/>
  <c r="H4223" i="12"/>
  <c r="H4225" i="12"/>
  <c r="I1728" i="12"/>
  <c r="H2978" i="12"/>
  <c r="I483" i="12"/>
  <c r="H1728" i="12"/>
  <c r="I4224" i="12"/>
  <c r="I1731" i="12"/>
  <c r="H1731" i="12"/>
  <c r="I4227" i="12"/>
  <c r="H4227" i="12"/>
  <c r="E2484" i="12"/>
  <c r="E4980" i="12"/>
  <c r="I4223" i="12"/>
  <c r="H2979" i="12"/>
  <c r="H4226" i="12"/>
  <c r="I480" i="12"/>
  <c r="H1730" i="12"/>
  <c r="I4226" i="12"/>
  <c r="H4224" i="12"/>
  <c r="I1730" i="12"/>
  <c r="I1729" i="12"/>
  <c r="H2976" i="12"/>
  <c r="I2978" i="12"/>
  <c r="I2976" i="12"/>
  <c r="I481" i="12"/>
  <c r="E4557" i="12"/>
  <c r="E3357" i="12"/>
  <c r="E4933" i="12"/>
  <c r="E3733" i="12"/>
  <c r="E4698" i="12"/>
  <c r="E3498" i="12"/>
  <c r="E4792" i="12"/>
  <c r="E3592" i="12"/>
  <c r="E4322" i="12"/>
  <c r="E3122" i="12"/>
  <c r="E4604" i="12"/>
  <c r="E3404" i="12"/>
  <c r="E4839" i="12"/>
  <c r="E3639" i="12"/>
  <c r="E4416" i="12"/>
  <c r="E3216" i="12"/>
  <c r="E4745" i="12"/>
  <c r="E3545" i="12"/>
  <c r="E4369" i="12"/>
  <c r="E3169" i="12"/>
  <c r="E4886" i="12"/>
  <c r="E3686" i="12"/>
  <c r="E4463" i="12"/>
  <c r="E3263" i="12"/>
  <c r="E4510" i="12"/>
  <c r="E3310" i="12"/>
  <c r="E4275" i="12"/>
  <c r="E3075" i="12"/>
  <c r="E4651" i="12"/>
  <c r="E3451" i="12"/>
  <c r="E1779" i="12"/>
  <c r="H531" i="12" s="1"/>
  <c r="E579" i="12"/>
  <c r="E1967" i="12"/>
  <c r="E767" i="12"/>
  <c r="E2437" i="12"/>
  <c r="E1237" i="12"/>
  <c r="E2155" i="12"/>
  <c r="E955" i="12"/>
  <c r="E2343" i="12"/>
  <c r="E1143" i="12"/>
  <c r="E2296" i="12"/>
  <c r="E1096" i="12"/>
  <c r="E2390" i="12"/>
  <c r="E1190" i="12"/>
  <c r="E1920" i="12"/>
  <c r="E720" i="12"/>
  <c r="E1873" i="12"/>
  <c r="E673" i="12"/>
  <c r="E2202" i="12"/>
  <c r="E1002" i="12"/>
  <c r="E1826" i="12"/>
  <c r="E626" i="12"/>
  <c r="E2061" i="12"/>
  <c r="E861" i="12"/>
  <c r="E2014" i="12"/>
  <c r="E814" i="12"/>
  <c r="E2249" i="12"/>
  <c r="E1049" i="12"/>
  <c r="E908" i="12"/>
  <c r="E2108" i="12"/>
  <c r="I1778" i="12" l="1"/>
  <c r="I1775" i="12"/>
  <c r="H3026" i="12"/>
  <c r="H530" i="12"/>
  <c r="I4272" i="12"/>
  <c r="H3025" i="12"/>
  <c r="I1777" i="12"/>
  <c r="H1776" i="12"/>
  <c r="H529" i="12"/>
  <c r="I1779" i="12"/>
  <c r="H1779" i="12"/>
  <c r="H1774" i="12"/>
  <c r="I3023" i="12"/>
  <c r="H3023" i="12"/>
  <c r="I3025" i="12"/>
  <c r="I531" i="12"/>
  <c r="I3026" i="12"/>
  <c r="H4273" i="12"/>
  <c r="I530" i="12"/>
  <c r="I3024" i="12"/>
  <c r="H4274" i="12"/>
  <c r="I1776" i="12"/>
  <c r="E2485" i="12"/>
  <c r="E4981" i="12"/>
  <c r="H1775" i="12"/>
  <c r="I529" i="12"/>
  <c r="H1777" i="12"/>
  <c r="I528" i="12"/>
  <c r="H4272" i="12"/>
  <c r="I4273" i="12"/>
  <c r="H3027" i="12"/>
  <c r="I4274" i="12"/>
  <c r="I4275" i="12"/>
  <c r="H4275" i="12"/>
  <c r="I4271" i="12"/>
  <c r="H3024" i="12"/>
  <c r="H1778" i="12"/>
  <c r="H4271" i="12"/>
  <c r="I3027" i="12"/>
  <c r="E4699" i="12"/>
  <c r="E3499" i="12"/>
  <c r="E4934" i="12"/>
  <c r="E3734" i="12"/>
  <c r="E3687" i="12"/>
  <c r="E4887" i="12"/>
  <c r="E4746" i="12"/>
  <c r="E3546" i="12"/>
  <c r="E3640" i="12"/>
  <c r="E4840" i="12"/>
  <c r="E4323" i="12"/>
  <c r="E3123" i="12"/>
  <c r="E4417" i="12"/>
  <c r="E3217" i="12"/>
  <c r="E4652" i="12"/>
  <c r="E3452" i="12"/>
  <c r="E4464" i="12"/>
  <c r="E3264" i="12"/>
  <c r="E4511" i="12"/>
  <c r="E3311" i="12"/>
  <c r="E4558" i="12"/>
  <c r="E3358" i="12"/>
  <c r="E4793" i="12"/>
  <c r="E3593" i="12"/>
  <c r="E4370" i="12"/>
  <c r="E3170" i="12"/>
  <c r="E4605" i="12"/>
  <c r="E3405" i="12"/>
  <c r="E2109" i="12"/>
  <c r="E909" i="12"/>
  <c r="E1968" i="12"/>
  <c r="E768" i="12"/>
  <c r="E2203" i="12"/>
  <c r="E1003" i="12"/>
  <c r="E1874" i="12"/>
  <c r="E674" i="12"/>
  <c r="E2438" i="12"/>
  <c r="E1238" i="12"/>
  <c r="E956" i="12"/>
  <c r="E2156" i="12"/>
  <c r="E2297" i="12"/>
  <c r="E1097" i="12"/>
  <c r="E2250" i="12"/>
  <c r="E1050" i="12"/>
  <c r="E2344" i="12"/>
  <c r="E1144" i="12"/>
  <c r="E2015" i="12"/>
  <c r="E815" i="12"/>
  <c r="E2062" i="12"/>
  <c r="E862" i="12"/>
  <c r="E1921" i="12"/>
  <c r="E721" i="12"/>
  <c r="E2391" i="12"/>
  <c r="E1191" i="12"/>
  <c r="E1827" i="12"/>
  <c r="H3074" i="12" s="1"/>
  <c r="E627" i="12"/>
  <c r="I579" i="12" l="1"/>
  <c r="I4323" i="12"/>
  <c r="H4323" i="12"/>
  <c r="I3073" i="12"/>
  <c r="H1824" i="12"/>
  <c r="H578" i="12"/>
  <c r="H3072" i="12"/>
  <c r="I1822" i="12"/>
  <c r="H1825" i="12"/>
  <c r="I1825" i="12"/>
  <c r="I577" i="12"/>
  <c r="H3075" i="12"/>
  <c r="H579" i="12"/>
  <c r="I1824" i="12"/>
  <c r="I1823" i="12"/>
  <c r="I3075" i="12"/>
  <c r="I576" i="12"/>
  <c r="I1827" i="12"/>
  <c r="H1827" i="12"/>
  <c r="I4320" i="12"/>
  <c r="I4319" i="12"/>
  <c r="I4321" i="12"/>
  <c r="H4321" i="12"/>
  <c r="H576" i="12"/>
  <c r="H4322" i="12"/>
  <c r="I3074" i="12"/>
  <c r="H4319" i="12"/>
  <c r="I578" i="12"/>
  <c r="H3073" i="12"/>
  <c r="I4322" i="12"/>
  <c r="E2486" i="12"/>
  <c r="H577" i="12"/>
  <c r="H1826" i="12"/>
  <c r="H4320" i="12"/>
  <c r="I3123" i="12"/>
  <c r="E4982" i="12"/>
  <c r="H4369" i="12"/>
  <c r="I1826" i="12"/>
  <c r="H1823" i="12"/>
  <c r="E4841" i="12"/>
  <c r="E3641" i="12"/>
  <c r="E4700" i="12"/>
  <c r="E3500" i="12"/>
  <c r="E3594" i="12"/>
  <c r="E4794" i="12"/>
  <c r="E4606" i="12"/>
  <c r="E3406" i="12"/>
  <c r="E3265" i="12"/>
  <c r="E4465" i="12"/>
  <c r="E4935" i="12"/>
  <c r="E3735" i="12"/>
  <c r="E4653" i="12"/>
  <c r="E3453" i="12"/>
  <c r="E3359" i="12"/>
  <c r="E4559" i="12"/>
  <c r="E4371" i="12"/>
  <c r="E3171" i="12"/>
  <c r="E4418" i="12"/>
  <c r="E3218" i="12"/>
  <c r="E4512" i="12"/>
  <c r="E3312" i="12"/>
  <c r="E4747" i="12"/>
  <c r="E3547" i="12"/>
  <c r="E4888" i="12"/>
  <c r="E3688" i="12"/>
  <c r="E2298" i="12"/>
  <c r="E1098" i="12"/>
  <c r="E2251" i="12"/>
  <c r="E1051" i="12"/>
  <c r="E1969" i="12"/>
  <c r="E769" i="12"/>
  <c r="E2063" i="12"/>
  <c r="E863" i="12"/>
  <c r="E1875" i="12"/>
  <c r="H4367" i="12" s="1"/>
  <c r="E675" i="12"/>
  <c r="E1922" i="12"/>
  <c r="E722" i="12"/>
  <c r="E1145" i="12"/>
  <c r="E2345" i="12"/>
  <c r="E1004" i="12"/>
  <c r="E2204" i="12"/>
  <c r="E2392" i="12"/>
  <c r="E1192" i="12"/>
  <c r="E2157" i="12"/>
  <c r="E957" i="12"/>
  <c r="E2110" i="12"/>
  <c r="E910" i="12"/>
  <c r="E2016" i="12"/>
  <c r="E816" i="12"/>
  <c r="E2439" i="12"/>
  <c r="E1239" i="12"/>
  <c r="I3119" i="12" l="1"/>
  <c r="I624" i="12"/>
  <c r="I4371" i="12"/>
  <c r="H4371" i="12"/>
  <c r="H625" i="12"/>
  <c r="H1873" i="12"/>
  <c r="I1875" i="12"/>
  <c r="H1875" i="12"/>
  <c r="I625" i="12"/>
  <c r="I1872" i="12"/>
  <c r="I4368" i="12"/>
  <c r="H4370" i="12"/>
  <c r="H1874" i="12"/>
  <c r="H3123" i="12"/>
  <c r="I626" i="12"/>
  <c r="H4368" i="12"/>
  <c r="I4370" i="12"/>
  <c r="I1873" i="12"/>
  <c r="I1874" i="12"/>
  <c r="H3122" i="12"/>
  <c r="I4369" i="12"/>
  <c r="H1871" i="12"/>
  <c r="I4367" i="12"/>
  <c r="I3122" i="12"/>
  <c r="I3118" i="12"/>
  <c r="I3120" i="12"/>
  <c r="E2487" i="12"/>
  <c r="E4983" i="12"/>
  <c r="I3121" i="12"/>
  <c r="I1871" i="12"/>
  <c r="H626" i="12"/>
  <c r="H627" i="12"/>
  <c r="H3121" i="12"/>
  <c r="H3120" i="12"/>
  <c r="I627" i="12"/>
  <c r="H1872" i="12"/>
  <c r="E4607" i="12"/>
  <c r="E3407" i="12"/>
  <c r="E4560" i="12"/>
  <c r="E3360" i="12"/>
  <c r="E4701" i="12"/>
  <c r="E3501" i="12"/>
  <c r="E4842" i="12"/>
  <c r="E3642" i="12"/>
  <c r="E4466" i="12"/>
  <c r="E3266" i="12"/>
  <c r="E4748" i="12"/>
  <c r="E3548" i="12"/>
  <c r="E4654" i="12"/>
  <c r="E3454" i="12"/>
  <c r="E4936" i="12"/>
  <c r="E3736" i="12"/>
  <c r="E4419" i="12"/>
  <c r="I1921" i="12" s="1"/>
  <c r="E3219" i="12"/>
  <c r="E4889" i="12"/>
  <c r="E3689" i="12"/>
  <c r="E4795" i="12"/>
  <c r="E3595" i="12"/>
  <c r="E4513" i="12"/>
  <c r="E3313" i="12"/>
  <c r="E2064" i="12"/>
  <c r="E864" i="12"/>
  <c r="E2111" i="12"/>
  <c r="E911" i="12"/>
  <c r="E1052" i="12"/>
  <c r="E2252" i="12"/>
  <c r="E2158" i="12"/>
  <c r="E958" i="12"/>
  <c r="E2017" i="12"/>
  <c r="E817" i="12"/>
  <c r="E2393" i="12"/>
  <c r="E1193" i="12"/>
  <c r="E2205" i="12"/>
  <c r="E1005" i="12"/>
  <c r="E1970" i="12"/>
  <c r="E770" i="12"/>
  <c r="E2299" i="12"/>
  <c r="E1099" i="12"/>
  <c r="E2440" i="12"/>
  <c r="E1240" i="12"/>
  <c r="E1923" i="12"/>
  <c r="I3170" i="12" s="1"/>
  <c r="E723" i="12"/>
  <c r="E2346" i="12"/>
  <c r="E1146" i="12"/>
  <c r="H4417" i="12" l="1"/>
  <c r="I3171" i="12"/>
  <c r="I4419" i="12"/>
  <c r="H4419" i="12"/>
  <c r="H672" i="12"/>
  <c r="I4417" i="12"/>
  <c r="I1922" i="12"/>
  <c r="H671" i="12"/>
  <c r="H1919" i="12"/>
  <c r="I1919" i="12"/>
  <c r="I672" i="12"/>
  <c r="H4418" i="12"/>
  <c r="H673" i="12"/>
  <c r="I3169" i="12"/>
  <c r="I1920" i="12"/>
  <c r="I4415" i="12"/>
  <c r="H3169" i="12"/>
  <c r="H3171" i="12"/>
  <c r="I4418" i="12"/>
  <c r="H1921" i="12"/>
  <c r="H4416" i="12"/>
  <c r="H674" i="12"/>
  <c r="I1923" i="12"/>
  <c r="H1923" i="12"/>
  <c r="H3168" i="12"/>
  <c r="I4416" i="12"/>
  <c r="E4984" i="12"/>
  <c r="E2488" i="12"/>
  <c r="H675" i="12"/>
  <c r="I673" i="12"/>
  <c r="I675" i="12"/>
  <c r="H3170" i="12"/>
  <c r="H721" i="12"/>
  <c r="H1922" i="12"/>
  <c r="H1920" i="12"/>
  <c r="I674" i="12"/>
  <c r="E4561" i="12"/>
  <c r="E3361" i="12"/>
  <c r="E4890" i="12"/>
  <c r="E3690" i="12"/>
  <c r="E3643" i="12"/>
  <c r="E4843" i="12"/>
  <c r="E3502" i="12"/>
  <c r="E4702" i="12"/>
  <c r="E4749" i="12"/>
  <c r="E3549" i="12"/>
  <c r="E4937" i="12"/>
  <c r="E3737" i="12"/>
  <c r="E3596" i="12"/>
  <c r="E4796" i="12"/>
  <c r="E4608" i="12"/>
  <c r="E3408" i="12"/>
  <c r="E4467" i="12"/>
  <c r="E3267" i="12"/>
  <c r="E4514" i="12"/>
  <c r="E3314" i="12"/>
  <c r="E4655" i="12"/>
  <c r="E3455" i="12"/>
  <c r="E2394" i="12"/>
  <c r="E1194" i="12"/>
  <c r="E2206" i="12"/>
  <c r="E1006" i="12"/>
  <c r="E2253" i="12"/>
  <c r="E1053" i="12"/>
  <c r="E2018" i="12"/>
  <c r="E818" i="12"/>
  <c r="E1971" i="12"/>
  <c r="I1967" i="12" s="1"/>
  <c r="E771" i="12"/>
  <c r="E1100" i="12"/>
  <c r="E2300" i="12"/>
  <c r="E2441" i="12"/>
  <c r="E1241" i="12"/>
  <c r="E2159" i="12"/>
  <c r="E959" i="12"/>
  <c r="E2347" i="12"/>
  <c r="E1147" i="12"/>
  <c r="E2065" i="12"/>
  <c r="E865" i="12"/>
  <c r="E2112" i="12"/>
  <c r="E912" i="12"/>
  <c r="I4463" i="12" l="1"/>
  <c r="I1968" i="12"/>
  <c r="H1967" i="12"/>
  <c r="I4465" i="12"/>
  <c r="H4466" i="12"/>
  <c r="H1969" i="12"/>
  <c r="E2489" i="12"/>
  <c r="E4985" i="12"/>
  <c r="H3217" i="12"/>
  <c r="H722" i="12"/>
  <c r="H723" i="12"/>
  <c r="H4465" i="12"/>
  <c r="I4466" i="12"/>
  <c r="H3218" i="12"/>
  <c r="I723" i="12"/>
  <c r="H1970" i="12"/>
  <c r="I1970" i="12"/>
  <c r="I4467" i="12"/>
  <c r="H4467" i="12"/>
  <c r="H3219" i="12"/>
  <c r="I722" i="12"/>
  <c r="H1968" i="12"/>
  <c r="H3216" i="12"/>
  <c r="I3219" i="12"/>
  <c r="H4464" i="12"/>
  <c r="I1969" i="12"/>
  <c r="I3218" i="12"/>
  <c r="I1971" i="12"/>
  <c r="H1971" i="12"/>
  <c r="H720" i="12"/>
  <c r="H1966" i="12"/>
  <c r="I1966" i="12"/>
  <c r="I3217" i="12"/>
  <c r="I3216" i="12"/>
  <c r="H4463" i="12"/>
  <c r="H768" i="12"/>
  <c r="I721" i="12"/>
  <c r="H4513" i="12"/>
  <c r="I4464" i="12"/>
  <c r="E4750" i="12"/>
  <c r="E3550" i="12"/>
  <c r="E4703" i="12"/>
  <c r="E3503" i="12"/>
  <c r="E4844" i="12"/>
  <c r="E3644" i="12"/>
  <c r="E4891" i="12"/>
  <c r="E3691" i="12"/>
  <c r="E4656" i="12"/>
  <c r="E3456" i="12"/>
  <c r="E4562" i="12"/>
  <c r="E3362" i="12"/>
  <c r="E4938" i="12"/>
  <c r="E3738" i="12"/>
  <c r="E3315" i="12"/>
  <c r="E4515" i="12"/>
  <c r="E4797" i="12"/>
  <c r="E3597" i="12"/>
  <c r="E4609" i="12"/>
  <c r="E3409" i="12"/>
  <c r="E2066" i="12"/>
  <c r="E866" i="12"/>
  <c r="E2160" i="12"/>
  <c r="E960" i="12"/>
  <c r="E2301" i="12"/>
  <c r="E1101" i="12"/>
  <c r="E2207" i="12"/>
  <c r="E1007" i="12"/>
  <c r="E1148" i="12"/>
  <c r="E2348" i="12"/>
  <c r="E2113" i="12"/>
  <c r="E913" i="12"/>
  <c r="E2254" i="12"/>
  <c r="E1054" i="12"/>
  <c r="E2395" i="12"/>
  <c r="E1195" i="12"/>
  <c r="E2019" i="12"/>
  <c r="I3264" i="12" s="1"/>
  <c r="E819" i="12"/>
  <c r="E2442" i="12"/>
  <c r="E1242" i="12"/>
  <c r="I771" i="12" l="1"/>
  <c r="I4512" i="12"/>
  <c r="I2019" i="12"/>
  <c r="H2019" i="12"/>
  <c r="I3266" i="12"/>
  <c r="H2016" i="12"/>
  <c r="I4511" i="12"/>
  <c r="H3267" i="12"/>
  <c r="I3267" i="12"/>
  <c r="H3265" i="12"/>
  <c r="I769" i="12"/>
  <c r="I770" i="12"/>
  <c r="H3266" i="12"/>
  <c r="H2018" i="12"/>
  <c r="I2016" i="12"/>
  <c r="E2490" i="12"/>
  <c r="I4515" i="12"/>
  <c r="H4515" i="12"/>
  <c r="I2015" i="12"/>
  <c r="H770" i="12"/>
  <c r="I2018" i="12"/>
  <c r="H3264" i="12"/>
  <c r="H4514" i="12"/>
  <c r="I3263" i="12"/>
  <c r="E4986" i="12"/>
  <c r="H2017" i="12"/>
  <c r="I4514" i="12"/>
  <c r="H4512" i="12"/>
  <c r="I4513" i="12"/>
  <c r="H2015" i="12"/>
  <c r="H771" i="12"/>
  <c r="H769" i="12"/>
  <c r="I2017" i="12"/>
  <c r="I3265" i="12"/>
  <c r="E4939" i="12"/>
  <c r="E3739" i="12"/>
  <c r="E4892" i="12"/>
  <c r="E3692" i="12"/>
  <c r="E4657" i="12"/>
  <c r="E3457" i="12"/>
  <c r="E4610" i="12"/>
  <c r="E3410" i="12"/>
  <c r="E4751" i="12"/>
  <c r="E3551" i="12"/>
  <c r="E4845" i="12"/>
  <c r="E3645" i="12"/>
  <c r="E4704" i="12"/>
  <c r="E3504" i="12"/>
  <c r="E3598" i="12"/>
  <c r="E4798" i="12"/>
  <c r="E4563" i="12"/>
  <c r="E3363" i="12"/>
  <c r="E2114" i="12"/>
  <c r="E914" i="12"/>
  <c r="E2443" i="12"/>
  <c r="E1243" i="12"/>
  <c r="E2255" i="12"/>
  <c r="E1055" i="12"/>
  <c r="E2067" i="12"/>
  <c r="H4559" i="12" s="1"/>
  <c r="E867" i="12"/>
  <c r="E1196" i="12"/>
  <c r="E2396" i="12"/>
  <c r="E2302" i="12"/>
  <c r="E1102" i="12"/>
  <c r="E2349" i="12"/>
  <c r="E1149" i="12"/>
  <c r="E2161" i="12"/>
  <c r="E961" i="12"/>
  <c r="E2208" i="12"/>
  <c r="E1008" i="12"/>
  <c r="I4558" i="12" l="1"/>
  <c r="I818" i="12"/>
  <c r="H818" i="12"/>
  <c r="H819" i="12"/>
  <c r="I3313" i="12"/>
  <c r="E2491" i="12"/>
  <c r="H3312" i="12"/>
  <c r="I819" i="12"/>
  <c r="I3314" i="12"/>
  <c r="H3313" i="12"/>
  <c r="H4562" i="12"/>
  <c r="H816" i="12"/>
  <c r="H817" i="12"/>
  <c r="I4560" i="12"/>
  <c r="H2063" i="12"/>
  <c r="H2065" i="12"/>
  <c r="H2064" i="12"/>
  <c r="I4562" i="12"/>
  <c r="I816" i="12"/>
  <c r="I2065" i="12"/>
  <c r="E4987" i="12"/>
  <c r="I2063" i="12"/>
  <c r="H2066" i="12"/>
  <c r="I2067" i="12"/>
  <c r="H2067" i="12"/>
  <c r="I4563" i="12"/>
  <c r="H4563" i="12"/>
  <c r="I2064" i="12"/>
  <c r="H3314" i="12"/>
  <c r="I3312" i="12"/>
  <c r="I2066" i="12"/>
  <c r="H3315" i="12"/>
  <c r="I817" i="12"/>
  <c r="I4561" i="12"/>
  <c r="I3315" i="12"/>
  <c r="H4561" i="12"/>
  <c r="H4560" i="12"/>
  <c r="I4559" i="12"/>
  <c r="I3311" i="12"/>
  <c r="E4658" i="12"/>
  <c r="E3458" i="12"/>
  <c r="E4752" i="12"/>
  <c r="E3552" i="12"/>
  <c r="E4705" i="12"/>
  <c r="E3505" i="12"/>
  <c r="E3693" i="12"/>
  <c r="E4893" i="12"/>
  <c r="E3740" i="12"/>
  <c r="E4940" i="12"/>
  <c r="E4846" i="12"/>
  <c r="E3646" i="12"/>
  <c r="E4611" i="12"/>
  <c r="E3411" i="12"/>
  <c r="E4799" i="12"/>
  <c r="E3599" i="12"/>
  <c r="E2303" i="12"/>
  <c r="E1103" i="12"/>
  <c r="E2209" i="12"/>
  <c r="E1009" i="12"/>
  <c r="E2397" i="12"/>
  <c r="E1197" i="12"/>
  <c r="E2115" i="12"/>
  <c r="I3361" i="12" s="1"/>
  <c r="E915" i="12"/>
  <c r="E2350" i="12"/>
  <c r="E1150" i="12"/>
  <c r="E2256" i="12"/>
  <c r="E1056" i="12"/>
  <c r="E2162" i="12"/>
  <c r="E962" i="12"/>
  <c r="E1244" i="12"/>
  <c r="E2444" i="12"/>
  <c r="I4609" i="12" l="1"/>
  <c r="H2111" i="12"/>
  <c r="I2114" i="12"/>
  <c r="E4988" i="12"/>
  <c r="E2492" i="12"/>
  <c r="I2115" i="12"/>
  <c r="H2115" i="12"/>
  <c r="H3359" i="12"/>
  <c r="I864" i="12"/>
  <c r="H864" i="12"/>
  <c r="I2111" i="12"/>
  <c r="I4608" i="12"/>
  <c r="H3360" i="12"/>
  <c r="I4607" i="12"/>
  <c r="I866" i="12"/>
  <c r="H2112" i="12"/>
  <c r="H3361" i="12"/>
  <c r="I865" i="12"/>
  <c r="H3363" i="12"/>
  <c r="H3362" i="12"/>
  <c r="H4609" i="12"/>
  <c r="I3363" i="12"/>
  <c r="H4607" i="12"/>
  <c r="I3362" i="12"/>
  <c r="H4610" i="12"/>
  <c r="H865" i="12"/>
  <c r="I3360" i="12"/>
  <c r="H867" i="12"/>
  <c r="H2113" i="12"/>
  <c r="I2113" i="12"/>
  <c r="I4610" i="12"/>
  <c r="I4611" i="12"/>
  <c r="H4611" i="12"/>
  <c r="I2112" i="12"/>
  <c r="H4608" i="12"/>
  <c r="H866" i="12"/>
  <c r="I867" i="12"/>
  <c r="H2114" i="12"/>
  <c r="E4941" i="12"/>
  <c r="E3741" i="12"/>
  <c r="E4659" i="12"/>
  <c r="E3459" i="12"/>
  <c r="E4753" i="12"/>
  <c r="E3553" i="12"/>
  <c r="E4894" i="12"/>
  <c r="E3694" i="12"/>
  <c r="E4800" i="12"/>
  <c r="E3600" i="12"/>
  <c r="E4706" i="12"/>
  <c r="E3506" i="12"/>
  <c r="E4847" i="12"/>
  <c r="E3647" i="12"/>
  <c r="E2351" i="12"/>
  <c r="E1151" i="12"/>
  <c r="E2163" i="12"/>
  <c r="I4657" i="12" s="1"/>
  <c r="E963" i="12"/>
  <c r="E2398" i="12"/>
  <c r="E1198" i="12"/>
  <c r="E2445" i="12"/>
  <c r="E1245" i="12"/>
  <c r="E2210" i="12"/>
  <c r="E1010" i="12"/>
  <c r="E2304" i="12"/>
  <c r="E1104" i="12"/>
  <c r="E2257" i="12"/>
  <c r="E1057" i="12"/>
  <c r="H2161" i="12" l="1"/>
  <c r="I2160" i="12"/>
  <c r="I914" i="12"/>
  <c r="I2158" i="12"/>
  <c r="H2159" i="12"/>
  <c r="I4656" i="12"/>
  <c r="E2493" i="12"/>
  <c r="H2162" i="12"/>
  <c r="H3409" i="12"/>
  <c r="H4658" i="12"/>
  <c r="H912" i="12"/>
  <c r="I2162" i="12"/>
  <c r="H915" i="12"/>
  <c r="I4658" i="12"/>
  <c r="I3408" i="12"/>
  <c r="I915" i="12"/>
  <c r="I3409" i="12"/>
  <c r="H4655" i="12"/>
  <c r="H914" i="12"/>
  <c r="H3411" i="12"/>
  <c r="H913" i="12"/>
  <c r="I912" i="12"/>
  <c r="I4659" i="12"/>
  <c r="H4659" i="12"/>
  <c r="E4989" i="12"/>
  <c r="I2163" i="12"/>
  <c r="H2163" i="12"/>
  <c r="I4654" i="12"/>
  <c r="I3410" i="12"/>
  <c r="H3410" i="12"/>
  <c r="I2161" i="12"/>
  <c r="I3411" i="12"/>
  <c r="I911" i="12"/>
  <c r="H4656" i="12"/>
  <c r="I2206" i="12"/>
  <c r="I4655" i="12"/>
  <c r="I913" i="12"/>
  <c r="I2159" i="12"/>
  <c r="H4657" i="12"/>
  <c r="H2160" i="12"/>
  <c r="E4942" i="12"/>
  <c r="E3742" i="12"/>
  <c r="E4895" i="12"/>
  <c r="E3695" i="12"/>
  <c r="E3601" i="12"/>
  <c r="E4801" i="12"/>
  <c r="E4707" i="12"/>
  <c r="E3507" i="12"/>
  <c r="E4848" i="12"/>
  <c r="E3648" i="12"/>
  <c r="E4754" i="12"/>
  <c r="E3554" i="12"/>
  <c r="E2258" i="12"/>
  <c r="E1058" i="12"/>
  <c r="E2446" i="12"/>
  <c r="E1246" i="12"/>
  <c r="E2399" i="12"/>
  <c r="E1199" i="12"/>
  <c r="E2305" i="12"/>
  <c r="E1105" i="12"/>
  <c r="E2352" i="12"/>
  <c r="E1152" i="12"/>
  <c r="E2211" i="12"/>
  <c r="I2210" i="12" s="1"/>
  <c r="E1011" i="12"/>
  <c r="I2207" i="12" l="1"/>
  <c r="H4706" i="12"/>
  <c r="H4704" i="12"/>
  <c r="I3459" i="12"/>
  <c r="H960" i="12"/>
  <c r="I2211" i="12"/>
  <c r="H2211" i="12"/>
  <c r="I4707" i="12"/>
  <c r="H4707" i="12"/>
  <c r="H3457" i="12"/>
  <c r="H963" i="12"/>
  <c r="I4706" i="12"/>
  <c r="I4705" i="12"/>
  <c r="H961" i="12"/>
  <c r="H2208" i="12"/>
  <c r="I963" i="12"/>
  <c r="I2208" i="12"/>
  <c r="I959" i="12"/>
  <c r="H962" i="12"/>
  <c r="I960" i="12"/>
  <c r="H4703" i="12"/>
  <c r="I3458" i="12"/>
  <c r="I4702" i="12"/>
  <c r="I961" i="12"/>
  <c r="E2494" i="12"/>
  <c r="I4703" i="12"/>
  <c r="I4704" i="12"/>
  <c r="E4990" i="12"/>
  <c r="H3458" i="12"/>
  <c r="H2207" i="12"/>
  <c r="I962" i="12"/>
  <c r="I2209" i="12"/>
  <c r="H2209" i="12"/>
  <c r="H4705" i="12"/>
  <c r="I3457" i="12"/>
  <c r="H3459" i="12"/>
  <c r="H2210" i="12"/>
  <c r="E4849" i="12"/>
  <c r="E3649" i="12"/>
  <c r="E3555" i="12"/>
  <c r="E4755" i="12"/>
  <c r="H2256" i="12" s="1"/>
  <c r="E4802" i="12"/>
  <c r="E3602" i="12"/>
  <c r="E4943" i="12"/>
  <c r="E3743" i="12"/>
  <c r="E3696" i="12"/>
  <c r="E4896" i="12"/>
  <c r="E2353" i="12"/>
  <c r="E1153" i="12"/>
  <c r="E2447" i="12"/>
  <c r="E1247" i="12"/>
  <c r="E2259" i="12"/>
  <c r="I4753" i="12" s="1"/>
  <c r="E1059" i="12"/>
  <c r="E2400" i="12"/>
  <c r="E1200" i="12"/>
  <c r="E2306" i="12"/>
  <c r="E1106" i="12"/>
  <c r="I1009" i="12" l="1"/>
  <c r="H4752" i="12"/>
  <c r="H3507" i="12"/>
  <c r="I3503" i="12"/>
  <c r="I1011" i="12"/>
  <c r="H1007" i="12"/>
  <c r="I2258" i="12"/>
  <c r="H3506" i="12"/>
  <c r="I4751" i="12"/>
  <c r="I2257" i="12"/>
  <c r="I3507" i="12"/>
  <c r="H2255" i="12"/>
  <c r="H2257" i="12"/>
  <c r="I3504" i="12"/>
  <c r="I2259" i="12"/>
  <c r="H2259" i="12"/>
  <c r="H4754" i="12"/>
  <c r="H3504" i="12"/>
  <c r="H4753" i="12"/>
  <c r="E4991" i="12"/>
  <c r="E2495" i="12"/>
  <c r="H4751" i="12"/>
  <c r="I4754" i="12"/>
  <c r="H3505" i="12"/>
  <c r="H1008" i="12"/>
  <c r="I3506" i="12"/>
  <c r="I1007" i="12"/>
  <c r="I2256" i="12"/>
  <c r="I4755" i="12"/>
  <c r="H4755" i="12"/>
  <c r="I3505" i="12"/>
  <c r="I2255" i="12"/>
  <c r="I1010" i="12"/>
  <c r="H1010" i="12"/>
  <c r="I4752" i="12"/>
  <c r="I1008" i="12"/>
  <c r="H1009" i="12"/>
  <c r="H1011" i="12"/>
  <c r="H2258" i="12"/>
  <c r="E4850" i="12"/>
  <c r="E3650" i="12"/>
  <c r="E4897" i="12"/>
  <c r="E3697" i="12"/>
  <c r="E4803" i="12"/>
  <c r="E3603" i="12"/>
  <c r="E4944" i="12"/>
  <c r="E3744" i="12"/>
  <c r="E2307" i="12"/>
  <c r="I2303" i="12" s="1"/>
  <c r="E1107" i="12"/>
  <c r="E2448" i="12"/>
  <c r="E1248" i="12"/>
  <c r="E2354" i="12"/>
  <c r="E1154" i="12"/>
  <c r="E2401" i="12"/>
  <c r="E1201" i="12"/>
  <c r="I2305" i="12" l="1"/>
  <c r="H3553" i="12"/>
  <c r="H4802" i="12"/>
  <c r="I1056" i="12"/>
  <c r="I4802" i="12"/>
  <c r="H2305" i="12"/>
  <c r="I1058" i="12"/>
  <c r="H1059" i="12"/>
  <c r="I3553" i="12"/>
  <c r="I4801" i="12"/>
  <c r="I1059" i="12"/>
  <c r="H3555" i="12"/>
  <c r="H4800" i="12"/>
  <c r="E4992" i="12"/>
  <c r="I1057" i="12"/>
  <c r="I3555" i="12"/>
  <c r="H1057" i="12"/>
  <c r="H4801" i="12"/>
  <c r="I4799" i="12"/>
  <c r="H3554" i="12"/>
  <c r="I2307" i="12"/>
  <c r="H2307" i="12"/>
  <c r="I2304" i="12"/>
  <c r="I3554" i="12"/>
  <c r="I4800" i="12"/>
  <c r="H1056" i="12"/>
  <c r="H1055" i="12"/>
  <c r="H4799" i="12"/>
  <c r="H1058" i="12"/>
  <c r="H2304" i="12"/>
  <c r="H2306" i="12"/>
  <c r="I4803" i="12"/>
  <c r="H4803" i="12"/>
  <c r="E2496" i="12"/>
  <c r="H3602" i="12"/>
  <c r="H3600" i="12"/>
  <c r="I2306" i="12"/>
  <c r="I1105" i="12"/>
  <c r="H3601" i="12"/>
  <c r="E4945" i="12"/>
  <c r="E3745" i="12"/>
  <c r="E3698" i="12"/>
  <c r="E4898" i="12"/>
  <c r="E4851" i="12"/>
  <c r="I2354" i="12" s="1"/>
  <c r="E3651" i="12"/>
  <c r="E2449" i="12"/>
  <c r="E1249" i="12"/>
  <c r="E2402" i="12"/>
  <c r="E1202" i="12"/>
  <c r="E2355" i="12"/>
  <c r="H2351" i="12" s="1"/>
  <c r="E1155" i="12"/>
  <c r="I1106" i="12" l="1"/>
  <c r="E2497" i="12"/>
  <c r="H2354" i="12"/>
  <c r="H1104" i="12"/>
  <c r="H2352" i="12"/>
  <c r="H3599" i="12"/>
  <c r="H1105" i="12"/>
  <c r="H2353" i="12"/>
  <c r="H4848" i="12"/>
  <c r="I2350" i="12"/>
  <c r="H1107" i="12"/>
  <c r="I4848" i="12"/>
  <c r="I4851" i="12"/>
  <c r="H4851" i="12"/>
  <c r="H4850" i="12"/>
  <c r="I1107" i="12"/>
  <c r="I4849" i="12"/>
  <c r="I2353" i="12"/>
  <c r="I2355" i="12"/>
  <c r="H2355" i="12"/>
  <c r="H4847" i="12"/>
  <c r="I3601" i="12"/>
  <c r="I1154" i="12"/>
  <c r="I4850" i="12"/>
  <c r="E4993" i="12"/>
  <c r="I4847" i="12"/>
  <c r="I3602" i="12"/>
  <c r="H4849" i="12"/>
  <c r="I1104" i="12"/>
  <c r="H1106" i="12"/>
  <c r="H3603" i="12"/>
  <c r="I3600" i="12"/>
  <c r="I3603" i="12"/>
  <c r="I2352" i="12"/>
  <c r="E4899" i="12"/>
  <c r="E3699" i="12"/>
  <c r="E4946" i="12"/>
  <c r="E3746" i="12"/>
  <c r="E2403" i="12"/>
  <c r="H3651" i="12" s="1"/>
  <c r="E1203" i="12"/>
  <c r="E2450" i="12"/>
  <c r="E1250" i="12"/>
  <c r="H2401" i="12" l="1"/>
  <c r="H1153" i="12"/>
  <c r="I3650" i="12"/>
  <c r="H2400" i="12"/>
  <c r="I3648" i="12"/>
  <c r="H3650" i="12"/>
  <c r="E4994" i="12"/>
  <c r="H2399" i="12"/>
  <c r="I2399" i="12"/>
  <c r="I3647" i="12"/>
  <c r="H4895" i="12"/>
  <c r="H4898" i="12"/>
  <c r="I3649" i="12"/>
  <c r="I4899" i="12"/>
  <c r="H4899" i="12"/>
  <c r="I4898" i="12"/>
  <c r="H1155" i="12"/>
  <c r="E2498" i="12"/>
  <c r="I4895" i="12"/>
  <c r="H2402" i="12"/>
  <c r="H4896" i="12"/>
  <c r="I1155" i="12"/>
  <c r="I2402" i="12"/>
  <c r="I1153" i="12"/>
  <c r="I2400" i="12"/>
  <c r="H2398" i="12"/>
  <c r="H3649" i="12"/>
  <c r="H3648" i="12"/>
  <c r="I2403" i="12"/>
  <c r="H2403" i="12"/>
  <c r="H4897" i="12"/>
  <c r="I3651" i="12"/>
  <c r="I4897" i="12"/>
  <c r="H1154" i="12"/>
  <c r="I2401" i="12"/>
  <c r="I4896" i="12"/>
  <c r="E4947" i="12"/>
  <c r="E3747" i="12"/>
  <c r="E2451" i="12"/>
  <c r="I1199" i="12" s="1"/>
  <c r="E1251" i="12"/>
  <c r="H2448" i="12" l="1"/>
  <c r="H4942" i="12"/>
  <c r="H3697" i="12"/>
  <c r="H4943" i="12"/>
  <c r="H1201" i="12"/>
  <c r="I2449" i="12"/>
  <c r="I1200" i="12"/>
  <c r="I3698" i="12"/>
  <c r="H1200" i="12"/>
  <c r="H4944" i="12"/>
  <c r="I4943" i="12"/>
  <c r="H2449" i="12"/>
  <c r="I2451" i="12"/>
  <c r="H2451" i="12"/>
  <c r="I4942" i="12"/>
  <c r="I4944" i="12"/>
  <c r="H2450" i="12"/>
  <c r="H4945" i="12"/>
  <c r="H3698" i="12"/>
  <c r="H3696" i="12"/>
  <c r="H1203" i="12"/>
  <c r="E4995" i="12"/>
  <c r="I4947" i="12"/>
  <c r="H4947" i="12"/>
  <c r="I2450" i="12"/>
  <c r="H1202" i="12"/>
  <c r="H3699" i="12"/>
  <c r="I3745" i="12"/>
  <c r="H1247" i="12"/>
  <c r="I1203" i="12"/>
  <c r="E2499" i="12"/>
  <c r="I3744" i="12"/>
  <c r="H3745" i="12"/>
  <c r="H3742" i="12"/>
  <c r="I3697" i="12"/>
  <c r="H2447" i="12"/>
  <c r="I2447" i="12"/>
  <c r="H4992" i="12"/>
  <c r="I2448" i="12"/>
  <c r="I3699" i="12"/>
  <c r="H3746" i="12"/>
  <c r="H4946" i="12"/>
  <c r="I2494" i="12"/>
  <c r="I4945" i="12"/>
  <c r="I3746" i="12"/>
  <c r="I4946" i="12"/>
  <c r="I1202" i="12"/>
  <c r="H4990" i="12"/>
  <c r="I1201" i="12"/>
  <c r="I4991" i="12"/>
  <c r="I3696" i="12"/>
  <c r="I4994" i="12"/>
  <c r="H4994" i="12"/>
  <c r="I1249" i="12"/>
  <c r="H29" i="4" l="1"/>
  <c r="I27" i="4"/>
  <c r="I28" i="4"/>
  <c r="G29" i="4"/>
  <c r="G27" i="4"/>
  <c r="G28" i="4"/>
  <c r="I30" i="4"/>
  <c r="G31" i="4"/>
  <c r="H31" i="4"/>
  <c r="G30" i="4"/>
  <c r="G24" i="4"/>
  <c r="I31" i="4"/>
  <c r="H30" i="4"/>
  <c r="H28" i="4"/>
  <c r="H27" i="4"/>
  <c r="H24" i="4"/>
  <c r="H26" i="4"/>
  <c r="I29" i="4"/>
  <c r="J27" i="4"/>
  <c r="K29" i="4"/>
  <c r="G26" i="4"/>
  <c r="I24" i="4"/>
  <c r="J26" i="4"/>
  <c r="K24" i="4"/>
  <c r="I26" i="4"/>
  <c r="J25" i="4"/>
  <c r="J28" i="4"/>
  <c r="J30" i="4"/>
  <c r="G25" i="4"/>
  <c r="H25" i="4"/>
  <c r="J31" i="4"/>
  <c r="I25" i="4"/>
  <c r="K31" i="4"/>
  <c r="K28" i="4"/>
  <c r="L27" i="4"/>
  <c r="K26" i="4"/>
  <c r="M26" i="4"/>
  <c r="L28" i="4"/>
  <c r="J29" i="4"/>
  <c r="K25" i="4"/>
  <c r="J24" i="4"/>
  <c r="K30" i="4"/>
  <c r="K27" i="4"/>
  <c r="L26" i="4"/>
  <c r="M27" i="4"/>
  <c r="M25" i="4"/>
  <c r="L29" i="4"/>
  <c r="L30" i="4"/>
  <c r="L25" i="4"/>
  <c r="L24" i="4"/>
  <c r="L31" i="4"/>
  <c r="N25" i="4"/>
  <c r="M31" i="4"/>
  <c r="M24" i="4"/>
  <c r="M30" i="4"/>
  <c r="M29" i="4"/>
  <c r="M28" i="4"/>
  <c r="N26" i="4"/>
  <c r="N24" i="4"/>
  <c r="O25" i="4"/>
  <c r="N29" i="4"/>
  <c r="O24" i="4"/>
  <c r="O29" i="4"/>
  <c r="N31" i="4"/>
  <c r="N30" i="4"/>
  <c r="N27" i="4"/>
  <c r="N28" i="4"/>
  <c r="O31" i="4"/>
  <c r="O27" i="4"/>
  <c r="O30" i="4"/>
  <c r="O26" i="4"/>
  <c r="P29" i="4"/>
  <c r="P28" i="4"/>
  <c r="O28" i="4"/>
  <c r="P25" i="4"/>
  <c r="Q24" i="4"/>
  <c r="P24" i="4"/>
  <c r="P26" i="4"/>
  <c r="P27" i="4"/>
  <c r="P30" i="4"/>
  <c r="Q28" i="4"/>
  <c r="Q27" i="4"/>
  <c r="Q25" i="4"/>
  <c r="Q30" i="4"/>
  <c r="P31" i="4"/>
  <c r="Q31" i="4"/>
  <c r="R30" i="4"/>
  <c r="R24" i="4"/>
  <c r="S31" i="4"/>
  <c r="R28" i="4"/>
  <c r="Q29" i="4"/>
  <c r="R27" i="4"/>
  <c r="R26" i="4"/>
  <c r="Q26" i="4"/>
  <c r="S26" i="4"/>
  <c r="T24" i="4"/>
  <c r="S30" i="4"/>
  <c r="S24" i="4"/>
  <c r="R31" i="4"/>
  <c r="S25" i="4"/>
  <c r="S29" i="4"/>
  <c r="S27" i="4"/>
  <c r="R29" i="4"/>
  <c r="T25" i="4"/>
  <c r="T28" i="4"/>
  <c r="U29" i="4"/>
  <c r="T26" i="4"/>
  <c r="T31" i="4"/>
  <c r="S28" i="4"/>
  <c r="U26" i="4"/>
  <c r="U30" i="4"/>
  <c r="R25" i="4"/>
  <c r="T29" i="4"/>
  <c r="U25" i="4"/>
  <c r="T27" i="4"/>
  <c r="T30" i="4"/>
  <c r="U27" i="4"/>
  <c r="U24" i="4"/>
  <c r="U28" i="4"/>
  <c r="V31" i="4"/>
  <c r="V25" i="4"/>
  <c r="V26" i="4"/>
  <c r="W27" i="4"/>
  <c r="V30" i="4"/>
  <c r="V24" i="4"/>
  <c r="U31" i="4"/>
  <c r="W29" i="4"/>
  <c r="W25" i="4"/>
  <c r="W31" i="4"/>
  <c r="V29" i="4"/>
  <c r="W28" i="4"/>
  <c r="V27" i="4"/>
  <c r="V28" i="4"/>
  <c r="X25" i="4"/>
  <c r="X24" i="4"/>
  <c r="X27" i="4"/>
  <c r="W30" i="4"/>
  <c r="X28" i="4"/>
  <c r="W24" i="4"/>
  <c r="X26" i="4"/>
  <c r="W26" i="4"/>
  <c r="X29" i="4"/>
  <c r="X31" i="4"/>
  <c r="X30" i="4"/>
  <c r="Y31" i="4"/>
  <c r="Z28" i="4"/>
  <c r="Y26" i="4"/>
  <c r="Y25" i="4"/>
  <c r="Y30" i="4"/>
  <c r="AA29" i="4"/>
  <c r="AA26" i="4"/>
  <c r="Z31" i="4"/>
  <c r="Z27" i="4"/>
  <c r="Y27" i="4"/>
  <c r="Z25" i="4"/>
  <c r="Y29" i="4"/>
  <c r="Z29" i="4"/>
  <c r="Z30" i="4"/>
  <c r="Z26" i="4"/>
  <c r="Y24" i="4"/>
  <c r="AA28" i="4"/>
  <c r="Y28" i="4"/>
  <c r="AA25" i="4"/>
  <c r="AA27" i="4"/>
  <c r="AA24" i="4"/>
  <c r="AA30" i="4"/>
  <c r="AB25" i="4"/>
  <c r="Z24" i="4"/>
  <c r="AB29" i="4"/>
  <c r="AA31" i="4"/>
  <c r="AB26" i="4"/>
  <c r="AB24" i="4"/>
  <c r="AB28" i="4"/>
  <c r="AC26" i="4"/>
  <c r="AB31" i="4"/>
  <c r="AB30" i="4"/>
  <c r="AC24" i="4"/>
  <c r="AC25" i="4"/>
  <c r="AD24" i="4"/>
  <c r="AC27" i="4"/>
  <c r="AB27" i="4"/>
  <c r="AC29" i="4"/>
  <c r="AD29" i="4"/>
  <c r="AD28" i="4"/>
  <c r="AD26" i="4"/>
  <c r="AC28" i="4"/>
  <c r="AD25" i="4"/>
  <c r="AC30" i="4"/>
  <c r="AC31" i="4"/>
  <c r="AD30" i="4"/>
  <c r="AE27" i="4"/>
  <c r="AD31" i="4"/>
  <c r="AF25" i="4"/>
  <c r="AD27" i="4"/>
  <c r="AE31" i="4"/>
  <c r="AE25" i="4"/>
  <c r="AE28" i="4"/>
  <c r="AE29" i="4"/>
  <c r="AE24" i="4"/>
  <c r="AE26" i="4"/>
  <c r="AF28" i="4"/>
  <c r="AF24" i="4"/>
  <c r="AF31" i="4"/>
  <c r="AE30" i="4"/>
  <c r="AF27" i="4"/>
  <c r="AF29" i="4"/>
  <c r="AF30" i="4"/>
  <c r="AF26" i="4"/>
  <c r="I4990" i="12"/>
  <c r="I2499" i="12"/>
  <c r="H2499" i="12"/>
  <c r="H1248" i="12"/>
  <c r="H2497" i="12"/>
  <c r="H2495" i="12"/>
  <c r="I1248" i="12"/>
  <c r="H3744" i="12"/>
  <c r="I2495" i="12"/>
  <c r="H3743" i="12"/>
  <c r="I4993" i="12"/>
  <c r="H3747" i="12"/>
  <c r="H4993" i="12"/>
  <c r="H4991" i="12"/>
  <c r="H1251" i="12"/>
  <c r="H2498" i="12"/>
  <c r="I3747" i="12"/>
  <c r="H1250" i="12"/>
  <c r="I1250" i="12"/>
  <c r="H2496" i="12"/>
  <c r="H1249" i="12"/>
  <c r="I2496" i="12"/>
  <c r="I1251" i="12"/>
  <c r="I2498" i="12"/>
  <c r="I4995" i="12"/>
  <c r="H4995" i="12"/>
  <c r="H3796" i="12"/>
  <c r="H3748" i="12"/>
  <c r="H1252" i="12"/>
  <c r="H3844" i="12"/>
  <c r="H1348" i="12"/>
  <c r="H52" i="12"/>
  <c r="H1300" i="12"/>
  <c r="H5" i="12"/>
  <c r="H3750" i="12"/>
  <c r="I1253" i="12"/>
  <c r="I1300" i="12"/>
  <c r="I1252" i="12"/>
  <c r="H4" i="12"/>
  <c r="H2502" i="12"/>
  <c r="H6" i="12"/>
  <c r="I54" i="12"/>
  <c r="I3749" i="12"/>
  <c r="I2502" i="12"/>
  <c r="I3748" i="12"/>
  <c r="I1301" i="12"/>
  <c r="I2549" i="12"/>
  <c r="H101" i="12"/>
  <c r="H2500" i="12"/>
  <c r="I2598" i="12"/>
  <c r="H2549" i="12"/>
  <c r="H2550" i="12"/>
  <c r="I101" i="12"/>
  <c r="H3940" i="12"/>
  <c r="H1349" i="12"/>
  <c r="H1254" i="12"/>
  <c r="I2501" i="12"/>
  <c r="I2503" i="12"/>
  <c r="I2645" i="12"/>
  <c r="H2551" i="12"/>
  <c r="I53" i="12"/>
  <c r="I3750" i="12"/>
  <c r="H1444" i="12"/>
  <c r="H7" i="12"/>
  <c r="I3844" i="12"/>
  <c r="I52" i="12"/>
  <c r="I4" i="12"/>
  <c r="H3892" i="12"/>
  <c r="H54" i="12"/>
  <c r="H2597" i="12"/>
  <c r="H100" i="12"/>
  <c r="H2548" i="12"/>
  <c r="I3798" i="12"/>
  <c r="H150" i="12"/>
  <c r="I5" i="12"/>
  <c r="H1396" i="12"/>
  <c r="I6" i="12"/>
  <c r="H3749" i="12"/>
  <c r="I2500" i="12"/>
  <c r="I2596" i="12"/>
  <c r="I2550" i="12"/>
  <c r="H2598" i="12"/>
  <c r="H1253" i="12"/>
  <c r="I1348" i="12"/>
  <c r="H2503" i="12"/>
  <c r="I3797" i="12"/>
  <c r="I3796" i="12"/>
  <c r="H53" i="12"/>
  <c r="H149" i="12"/>
  <c r="H3798" i="12"/>
  <c r="H148" i="12"/>
  <c r="H2644" i="12"/>
  <c r="I100" i="12"/>
  <c r="I1254" i="12"/>
  <c r="H3846" i="12"/>
  <c r="I2597" i="12"/>
  <c r="H1255" i="12"/>
  <c r="H8" i="12"/>
  <c r="I102" i="12"/>
  <c r="H1492" i="12"/>
  <c r="I2551" i="12"/>
  <c r="I2504" i="12"/>
  <c r="I149" i="12"/>
  <c r="I3846" i="12"/>
  <c r="H197" i="12"/>
  <c r="H3751" i="12"/>
  <c r="I1397" i="12"/>
  <c r="H1493" i="12"/>
  <c r="I7" i="12"/>
  <c r="H102" i="12"/>
  <c r="I2548" i="12"/>
  <c r="H2504" i="12"/>
  <c r="I1302" i="12"/>
  <c r="I8" i="12"/>
  <c r="I1349" i="12"/>
  <c r="H1301" i="12"/>
  <c r="H3845" i="12"/>
  <c r="H3797" i="12"/>
  <c r="H3988" i="12"/>
  <c r="H2501" i="12"/>
  <c r="I2644" i="12"/>
  <c r="H2596" i="12"/>
  <c r="I3845" i="12"/>
  <c r="H2552" i="12"/>
  <c r="I2693" i="12"/>
  <c r="I3941" i="12"/>
  <c r="H1445" i="12"/>
  <c r="H2646" i="12"/>
  <c r="I3799" i="12"/>
  <c r="H2645" i="12"/>
  <c r="I1444" i="12"/>
  <c r="H1303" i="12"/>
  <c r="H196" i="12"/>
  <c r="I55" i="12"/>
  <c r="H3752" i="12"/>
  <c r="I1303" i="12"/>
  <c r="H1256" i="12"/>
  <c r="H1540" i="12"/>
  <c r="H2505" i="12"/>
  <c r="I1256" i="12"/>
  <c r="H10" i="12"/>
  <c r="I3752" i="12"/>
  <c r="I2692" i="12"/>
  <c r="H2599" i="12"/>
  <c r="H56" i="12"/>
  <c r="H3800" i="12"/>
  <c r="H1302" i="12"/>
  <c r="I1396" i="12"/>
  <c r="H9" i="12"/>
  <c r="I2505" i="12"/>
  <c r="I2552" i="12"/>
  <c r="H2693" i="12"/>
  <c r="I3892" i="12"/>
  <c r="I3893" i="12"/>
  <c r="I148" i="12"/>
  <c r="H1397" i="12"/>
  <c r="I3751" i="12"/>
  <c r="H3799" i="12"/>
  <c r="I1350" i="12"/>
  <c r="H2694" i="12"/>
  <c r="H1350" i="12"/>
  <c r="I9" i="12"/>
  <c r="H1588" i="12"/>
  <c r="I2646" i="12"/>
  <c r="H4036" i="12"/>
  <c r="I197" i="12"/>
  <c r="I2599" i="12"/>
  <c r="H55" i="12"/>
  <c r="I56" i="12"/>
  <c r="H2692" i="12"/>
  <c r="I1255" i="12"/>
  <c r="H3893" i="12"/>
  <c r="I1304" i="12"/>
  <c r="H57" i="12"/>
  <c r="H2553" i="12"/>
  <c r="I198" i="12"/>
  <c r="I3800" i="12"/>
  <c r="I245" i="12"/>
  <c r="I3942" i="12"/>
  <c r="I2742" i="12"/>
  <c r="H3753" i="12"/>
  <c r="H3847" i="12"/>
  <c r="I1398" i="12"/>
  <c r="I244" i="12"/>
  <c r="I3940" i="12"/>
  <c r="I10" i="12"/>
  <c r="H198" i="12"/>
  <c r="I104" i="12"/>
  <c r="H3989" i="12"/>
  <c r="H151" i="12"/>
  <c r="I103" i="12"/>
  <c r="I2741" i="12"/>
  <c r="I1446" i="12"/>
  <c r="H4084" i="12"/>
  <c r="H2740" i="12"/>
  <c r="I3989" i="12"/>
  <c r="H1304" i="12"/>
  <c r="I2740" i="12"/>
  <c r="H1399" i="12"/>
  <c r="I2790" i="12"/>
  <c r="H3848" i="12"/>
  <c r="H1351" i="12"/>
  <c r="I3753" i="12"/>
  <c r="I150" i="12"/>
  <c r="I1445" i="12"/>
  <c r="H103" i="12"/>
  <c r="H1257" i="12"/>
  <c r="I3894" i="12"/>
  <c r="I2694" i="12"/>
  <c r="H3942" i="12"/>
  <c r="I3988" i="12"/>
  <c r="I1492" i="12"/>
  <c r="H244" i="12"/>
  <c r="I151" i="12"/>
  <c r="I3847" i="12"/>
  <c r="H3941" i="12"/>
  <c r="I2647" i="12"/>
  <c r="I196" i="12"/>
  <c r="H1398" i="12"/>
  <c r="H245" i="12"/>
  <c r="H3894" i="12"/>
  <c r="I57" i="12"/>
  <c r="I58" i="12"/>
  <c r="H2600" i="12"/>
  <c r="I2553" i="12"/>
  <c r="H2647" i="12"/>
  <c r="H2742" i="12"/>
  <c r="I2506" i="12"/>
  <c r="I2600" i="12"/>
  <c r="I1352" i="12"/>
  <c r="H1636" i="12"/>
  <c r="I2695" i="12"/>
  <c r="I1399" i="12"/>
  <c r="H104" i="12"/>
  <c r="H2741" i="12"/>
  <c r="I3754" i="12"/>
  <c r="H2695" i="12"/>
  <c r="I1541" i="12"/>
  <c r="H2790" i="12"/>
  <c r="H2506" i="12"/>
  <c r="H2789" i="12"/>
  <c r="I2554" i="12"/>
  <c r="H2601" i="12"/>
  <c r="H105" i="12"/>
  <c r="I4037" i="12"/>
  <c r="H1401" i="12"/>
  <c r="I1351" i="12"/>
  <c r="I2648" i="12"/>
  <c r="H2507" i="12"/>
  <c r="I1588" i="12"/>
  <c r="I59" i="12"/>
  <c r="I3848" i="12"/>
  <c r="I2788" i="12"/>
  <c r="I2789" i="12"/>
  <c r="H1259" i="12"/>
  <c r="H246" i="12"/>
  <c r="H2696" i="12"/>
  <c r="H2554" i="12"/>
  <c r="I293" i="12"/>
  <c r="I199" i="12"/>
  <c r="I3990" i="12"/>
  <c r="I246" i="12"/>
  <c r="H293" i="12"/>
  <c r="H2648" i="12"/>
  <c r="H1446" i="12"/>
  <c r="H199" i="12"/>
  <c r="I2601" i="12"/>
  <c r="H1541" i="12"/>
  <c r="I4036" i="12"/>
  <c r="I3801" i="12"/>
  <c r="I1540" i="12"/>
  <c r="I1305" i="12"/>
  <c r="I1493" i="12"/>
  <c r="H11" i="12"/>
  <c r="H1352" i="12"/>
  <c r="I2507" i="12"/>
  <c r="H4037" i="12"/>
  <c r="H1258" i="12"/>
  <c r="H4132" i="12"/>
  <c r="I292" i="12"/>
  <c r="H292" i="12"/>
  <c r="H2788" i="12"/>
  <c r="I3895" i="12"/>
  <c r="I1257" i="12"/>
  <c r="H3801" i="12"/>
  <c r="I4084" i="12"/>
  <c r="I1353" i="12"/>
  <c r="H153" i="12"/>
  <c r="H3943" i="12"/>
  <c r="H1589" i="12"/>
  <c r="I3896" i="12"/>
  <c r="H3896" i="12"/>
  <c r="I200" i="12"/>
  <c r="I294" i="12"/>
  <c r="H1305" i="12"/>
  <c r="I2696" i="12"/>
  <c r="H1447" i="12"/>
  <c r="H2649" i="12"/>
  <c r="I3755" i="12"/>
  <c r="I105" i="12"/>
  <c r="H3754" i="12"/>
  <c r="H3990" i="12"/>
  <c r="I152" i="12"/>
  <c r="H3895" i="12"/>
  <c r="H2555" i="12"/>
  <c r="I1447" i="12"/>
  <c r="H2743" i="12"/>
  <c r="H2508" i="12"/>
  <c r="H2836" i="12"/>
  <c r="I3943" i="12"/>
  <c r="H3849" i="12"/>
  <c r="I2836" i="12"/>
  <c r="I341" i="12"/>
  <c r="I1637" i="12"/>
  <c r="H3755" i="12"/>
  <c r="I3849" i="12"/>
  <c r="H59" i="12"/>
  <c r="I2743" i="12"/>
  <c r="H340" i="12"/>
  <c r="I2649" i="12"/>
  <c r="H152" i="12"/>
  <c r="H2744" i="12"/>
  <c r="I153" i="12"/>
  <c r="H106" i="12"/>
  <c r="I12" i="12"/>
  <c r="I2838" i="12"/>
  <c r="I247" i="12"/>
  <c r="H58" i="12"/>
  <c r="I1307" i="12"/>
  <c r="I4038" i="12"/>
  <c r="I1258" i="12"/>
  <c r="I2555" i="12"/>
  <c r="I1259" i="12"/>
  <c r="H3802" i="12"/>
  <c r="H2838" i="12"/>
  <c r="I11" i="12"/>
  <c r="H4038" i="12"/>
  <c r="I1400" i="12"/>
  <c r="I1589" i="12"/>
  <c r="I106" i="12"/>
  <c r="I2837" i="12"/>
  <c r="H12" i="12"/>
  <c r="H1684" i="12"/>
  <c r="H4180" i="12"/>
  <c r="H2886" i="12"/>
  <c r="H200" i="12"/>
  <c r="H2837" i="12"/>
  <c r="I3756" i="12"/>
  <c r="I340" i="12"/>
  <c r="I1306" i="12"/>
  <c r="I3802" i="12"/>
  <c r="I1494" i="12"/>
  <c r="H294" i="12"/>
  <c r="H248" i="12"/>
  <c r="I342" i="12"/>
  <c r="H2884" i="12"/>
  <c r="I4086" i="12"/>
  <c r="H295" i="12"/>
  <c r="H3897" i="12"/>
  <c r="H13" i="12"/>
  <c r="H1354" i="12"/>
  <c r="I2792" i="12"/>
  <c r="I4133" i="12"/>
  <c r="I107" i="12"/>
  <c r="H154" i="12"/>
  <c r="I4132" i="12"/>
  <c r="H107" i="12"/>
  <c r="H1449" i="12"/>
  <c r="H1448" i="12"/>
  <c r="H2650" i="12"/>
  <c r="H1306" i="12"/>
  <c r="H2885" i="12"/>
  <c r="H1260" i="12"/>
  <c r="I1542" i="12"/>
  <c r="I1401" i="12"/>
  <c r="I3757" i="12"/>
  <c r="I3897" i="12"/>
  <c r="I1495" i="12"/>
  <c r="H2791" i="12"/>
  <c r="H1495" i="12"/>
  <c r="I1496" i="12"/>
  <c r="I2885" i="12"/>
  <c r="I2884" i="12"/>
  <c r="H3756" i="12"/>
  <c r="I60" i="12"/>
  <c r="H3991" i="12"/>
  <c r="H247" i="12"/>
  <c r="H4085" i="12"/>
  <c r="H1307" i="12"/>
  <c r="I2556" i="12"/>
  <c r="H60" i="12"/>
  <c r="I3944" i="12"/>
  <c r="H437" i="12"/>
  <c r="H341" i="12"/>
  <c r="I248" i="12"/>
  <c r="I2886" i="12"/>
  <c r="I3803" i="12"/>
  <c r="I2744" i="12"/>
  <c r="H2603" i="12"/>
  <c r="H2509" i="12"/>
  <c r="H2652" i="12"/>
  <c r="H1494" i="12"/>
  <c r="I295" i="12"/>
  <c r="I3991" i="12"/>
  <c r="I13" i="12"/>
  <c r="I2509" i="12"/>
  <c r="H1400" i="12"/>
  <c r="I2650" i="12"/>
  <c r="H2602" i="12"/>
  <c r="H2697" i="12"/>
  <c r="I2697" i="12"/>
  <c r="I388" i="12"/>
  <c r="I2508" i="12"/>
  <c r="H4228" i="12"/>
  <c r="I1448" i="12"/>
  <c r="I4085" i="12"/>
  <c r="H2556" i="12"/>
  <c r="I2602" i="12"/>
  <c r="I1260" i="12"/>
  <c r="H4039" i="12"/>
  <c r="I3850" i="12"/>
  <c r="H202" i="12"/>
  <c r="H3803" i="12"/>
  <c r="I389" i="12"/>
  <c r="H1353" i="12"/>
  <c r="H1542" i="12"/>
  <c r="H389" i="12"/>
  <c r="I2791" i="12"/>
  <c r="H388" i="12"/>
  <c r="H4133" i="12"/>
  <c r="H3944" i="12"/>
  <c r="I2603" i="12"/>
  <c r="I201" i="12"/>
  <c r="H1732" i="12"/>
  <c r="I1636" i="12"/>
  <c r="H3992" i="12"/>
  <c r="I154" i="12"/>
  <c r="I1262" i="12"/>
  <c r="I202" i="12"/>
  <c r="I1685" i="12"/>
  <c r="I1684" i="12"/>
  <c r="H4086" i="12"/>
  <c r="H2557" i="12"/>
  <c r="H2932" i="12"/>
  <c r="H155" i="12"/>
  <c r="I2698" i="12"/>
  <c r="I3804" i="12"/>
  <c r="H3850" i="12"/>
  <c r="H1543" i="12"/>
  <c r="H1355" i="12"/>
  <c r="H390" i="12"/>
  <c r="I155" i="12"/>
  <c r="H61" i="12"/>
  <c r="H4324" i="12"/>
  <c r="I1354" i="12"/>
  <c r="H2651" i="12"/>
  <c r="I4039" i="12"/>
  <c r="H1780" i="12"/>
  <c r="H2510" i="12"/>
  <c r="I108" i="12"/>
  <c r="I2604" i="12"/>
  <c r="H4087" i="12"/>
  <c r="H2980" i="12"/>
  <c r="H343" i="12"/>
  <c r="H249" i="12"/>
  <c r="H3804" i="12"/>
  <c r="H296" i="12"/>
  <c r="H2933" i="12"/>
  <c r="I436" i="12"/>
  <c r="H4181" i="12"/>
  <c r="H4134" i="12"/>
  <c r="I390" i="12"/>
  <c r="I437" i="12"/>
  <c r="H1637" i="12"/>
  <c r="H2699" i="12"/>
  <c r="I1355" i="12"/>
  <c r="I4180" i="12"/>
  <c r="H2839" i="12"/>
  <c r="I3992" i="12"/>
  <c r="H342" i="12"/>
  <c r="I1590" i="12"/>
  <c r="H2604" i="12"/>
  <c r="H436" i="12"/>
  <c r="I2557" i="12"/>
  <c r="I3945" i="12"/>
  <c r="H1685" i="12"/>
  <c r="I2932" i="12"/>
  <c r="I1261" i="12"/>
  <c r="H3757" i="12"/>
  <c r="H2934" i="12"/>
  <c r="I4134" i="12"/>
  <c r="H4276" i="12"/>
  <c r="I3851" i="12"/>
  <c r="I2839" i="12"/>
  <c r="H3945" i="12"/>
  <c r="I3898" i="12"/>
  <c r="H3898" i="12"/>
  <c r="I1402" i="12"/>
  <c r="H108" i="12"/>
  <c r="I343" i="12"/>
  <c r="H3851" i="12"/>
  <c r="H1590" i="12"/>
  <c r="I296" i="12"/>
  <c r="H14" i="12"/>
  <c r="H2887" i="12"/>
  <c r="I1449" i="12"/>
  <c r="I2605" i="12"/>
  <c r="H2605" i="12"/>
  <c r="I486" i="12"/>
  <c r="H2558" i="12"/>
  <c r="H2606" i="12"/>
  <c r="I2652" i="12"/>
  <c r="I156" i="12"/>
  <c r="H2792" i="12"/>
  <c r="I62" i="12"/>
  <c r="I4228" i="12"/>
  <c r="H1876" i="12"/>
  <c r="I3993" i="12"/>
  <c r="I3758" i="12"/>
  <c r="I2980" i="12"/>
  <c r="H2840" i="12"/>
  <c r="I1497" i="12"/>
  <c r="I203" i="12"/>
  <c r="I3805" i="12"/>
  <c r="H3852" i="12"/>
  <c r="I1309" i="12"/>
  <c r="I4181" i="12"/>
  <c r="I2512" i="12"/>
  <c r="I2793" i="12"/>
  <c r="H2511" i="12"/>
  <c r="H3758" i="12"/>
  <c r="I485" i="12"/>
  <c r="H1828" i="12"/>
  <c r="H1544" i="12"/>
  <c r="I3852" i="12"/>
  <c r="H532" i="12"/>
  <c r="H1262" i="12"/>
  <c r="H62" i="12"/>
  <c r="I14" i="12"/>
  <c r="I2651" i="12"/>
  <c r="H438" i="12"/>
  <c r="I1544" i="12"/>
  <c r="H250" i="12"/>
  <c r="H1591" i="12"/>
  <c r="H2559" i="12"/>
  <c r="I2746" i="12"/>
  <c r="H297" i="12"/>
  <c r="H203" i="12"/>
  <c r="H391" i="12"/>
  <c r="I61" i="12"/>
  <c r="I3899" i="12"/>
  <c r="I438" i="12"/>
  <c r="H2793" i="12"/>
  <c r="H3899" i="12"/>
  <c r="I2510" i="12"/>
  <c r="H3805" i="12"/>
  <c r="H201" i="12"/>
  <c r="H1733" i="12"/>
  <c r="H485" i="12"/>
  <c r="H4229" i="12"/>
  <c r="I2887" i="12"/>
  <c r="H109" i="12"/>
  <c r="I2933" i="12"/>
  <c r="I249" i="12"/>
  <c r="H1638" i="12"/>
  <c r="I4087" i="12"/>
  <c r="H3993" i="12"/>
  <c r="I3946" i="12"/>
  <c r="H344" i="12"/>
  <c r="H2746" i="12"/>
  <c r="I4229" i="12"/>
  <c r="I1591" i="12"/>
  <c r="I2982" i="12"/>
  <c r="H156" i="12"/>
  <c r="H1402" i="12"/>
  <c r="H2745" i="12"/>
  <c r="I2840" i="12"/>
  <c r="H15" i="12"/>
  <c r="H2982" i="12"/>
  <c r="I2981" i="12"/>
  <c r="I1733" i="12"/>
  <c r="H1403" i="12"/>
  <c r="H2981" i="12"/>
  <c r="I1356" i="12"/>
  <c r="I1592" i="12"/>
  <c r="I2745" i="12"/>
  <c r="H2698" i="12"/>
  <c r="H2512" i="12"/>
  <c r="I109" i="12"/>
  <c r="H251" i="12"/>
  <c r="I2934" i="12"/>
  <c r="H484" i="12"/>
  <c r="I4040" i="12"/>
  <c r="H1261" i="12"/>
  <c r="I1543" i="12"/>
  <c r="H1308" i="12"/>
  <c r="H3076" i="12"/>
  <c r="H1404" i="12"/>
  <c r="I2653" i="12"/>
  <c r="I3853" i="12"/>
  <c r="H157" i="12"/>
  <c r="H3853" i="12"/>
  <c r="H581" i="12"/>
  <c r="H4277" i="12"/>
  <c r="I1404" i="12"/>
  <c r="H4135" i="12"/>
  <c r="H3029" i="12"/>
  <c r="I2560" i="12"/>
  <c r="H2700" i="12"/>
  <c r="H1592" i="12"/>
  <c r="H3759" i="12"/>
  <c r="H63" i="12"/>
  <c r="H110" i="12"/>
  <c r="I391" i="12"/>
  <c r="H1309" i="12"/>
  <c r="H345" i="12"/>
  <c r="H1497" i="12"/>
  <c r="H439" i="12"/>
  <c r="H3028" i="12"/>
  <c r="I3995" i="12"/>
  <c r="I1732" i="12"/>
  <c r="I3994" i="12"/>
  <c r="I392" i="12"/>
  <c r="I1263" i="12"/>
  <c r="I16" i="12"/>
  <c r="H2653" i="12"/>
  <c r="H1451" i="12"/>
  <c r="H1545" i="12"/>
  <c r="I4230" i="12"/>
  <c r="I4276" i="12"/>
  <c r="I1686" i="12"/>
  <c r="I4277" i="12"/>
  <c r="I4183" i="12"/>
  <c r="H1357" i="12"/>
  <c r="I2699" i="12"/>
  <c r="H2888" i="12"/>
  <c r="I297" i="12"/>
  <c r="H298" i="12"/>
  <c r="I2747" i="12"/>
  <c r="H2935" i="12"/>
  <c r="I3947" i="12"/>
  <c r="H3994" i="12"/>
  <c r="I1638" i="12"/>
  <c r="H1310" i="12"/>
  <c r="H4041" i="12"/>
  <c r="I15" i="12"/>
  <c r="I439" i="12"/>
  <c r="I110" i="12"/>
  <c r="I2558" i="12"/>
  <c r="I533" i="12"/>
  <c r="I1545" i="12"/>
  <c r="I250" i="12"/>
  <c r="H392" i="12"/>
  <c r="I2511" i="12"/>
  <c r="I3900" i="12"/>
  <c r="I3030" i="12"/>
  <c r="H1450" i="12"/>
  <c r="I484" i="12"/>
  <c r="I3029" i="12"/>
  <c r="I1450" i="12"/>
  <c r="I1358" i="12"/>
  <c r="H1639" i="12"/>
  <c r="I204" i="12"/>
  <c r="I2606" i="12"/>
  <c r="I4088" i="12"/>
  <c r="I1310" i="12"/>
  <c r="H2841" i="12"/>
  <c r="I251" i="12"/>
  <c r="H1356" i="12"/>
  <c r="I2841" i="12"/>
  <c r="I3759" i="12"/>
  <c r="H3947" i="12"/>
  <c r="H1686" i="12"/>
  <c r="H4372" i="12"/>
  <c r="H1781" i="12"/>
  <c r="I1780" i="12"/>
  <c r="H2795" i="12"/>
  <c r="I1308" i="12"/>
  <c r="H3900" i="12"/>
  <c r="H1498" i="12"/>
  <c r="I1781" i="12"/>
  <c r="H533" i="12"/>
  <c r="H3946" i="12"/>
  <c r="I157" i="12"/>
  <c r="H4088" i="12"/>
  <c r="I4041" i="12"/>
  <c r="I3028" i="12"/>
  <c r="I344" i="12"/>
  <c r="H486" i="12"/>
  <c r="H4230" i="12"/>
  <c r="I1451" i="12"/>
  <c r="H4042" i="12"/>
  <c r="H1496" i="12"/>
  <c r="I1357" i="12"/>
  <c r="I4182" i="12"/>
  <c r="I2935" i="12"/>
  <c r="H2794" i="12"/>
  <c r="I1498" i="12"/>
  <c r="H204" i="12"/>
  <c r="H440" i="12"/>
  <c r="H1264" i="12"/>
  <c r="I158" i="12"/>
  <c r="H1734" i="12"/>
  <c r="I440" i="12"/>
  <c r="H3760" i="12"/>
  <c r="H2842" i="12"/>
  <c r="I64" i="12"/>
  <c r="I1639" i="12"/>
  <c r="H3995" i="12"/>
  <c r="H4278" i="12"/>
  <c r="I1829" i="12"/>
  <c r="H111" i="12"/>
  <c r="H1546" i="12"/>
  <c r="H1829" i="12"/>
  <c r="H3030" i="12"/>
  <c r="I2936" i="12"/>
  <c r="I1311" i="12"/>
  <c r="I3854" i="12"/>
  <c r="I1546" i="12"/>
  <c r="I1452" i="12"/>
  <c r="I1593" i="12"/>
  <c r="H3854" i="12"/>
  <c r="H2747" i="12"/>
  <c r="H4040" i="12"/>
  <c r="H4137" i="12"/>
  <c r="H1405" i="12"/>
  <c r="I3126" i="12"/>
  <c r="H3948" i="12"/>
  <c r="I63" i="12"/>
  <c r="H252" i="12"/>
  <c r="I3901" i="12"/>
  <c r="I3077" i="12"/>
  <c r="H3077" i="12"/>
  <c r="I487" i="12"/>
  <c r="H3806" i="12"/>
  <c r="H2701" i="12"/>
  <c r="H3807" i="12"/>
  <c r="I2889" i="12"/>
  <c r="I2842" i="12"/>
  <c r="I2888" i="12"/>
  <c r="H4183" i="12"/>
  <c r="I4043" i="12"/>
  <c r="I2607" i="12"/>
  <c r="I346" i="12"/>
  <c r="I1403" i="12"/>
  <c r="I4136" i="12"/>
  <c r="H3901" i="12"/>
  <c r="I4135" i="12"/>
  <c r="I3948" i="12"/>
  <c r="I4089" i="12"/>
  <c r="I298" i="12"/>
  <c r="H580" i="12"/>
  <c r="H1499" i="12"/>
  <c r="H65" i="12"/>
  <c r="I2983" i="12"/>
  <c r="I345" i="12"/>
  <c r="H64" i="12"/>
  <c r="I2700" i="12"/>
  <c r="H205" i="12"/>
  <c r="H1687" i="12"/>
  <c r="H2513" i="12"/>
  <c r="G21" i="4" s="1"/>
  <c r="I252" i="12"/>
  <c r="I3076" i="12"/>
  <c r="I534" i="12"/>
  <c r="H2983" i="12"/>
  <c r="I111" i="12"/>
  <c r="H1972" i="12"/>
  <c r="I394" i="12"/>
  <c r="H4325" i="12"/>
  <c r="I3806" i="12"/>
  <c r="I1828" i="12"/>
  <c r="I2795" i="12"/>
  <c r="H16" i="12"/>
  <c r="H1263" i="12"/>
  <c r="H4089" i="12"/>
  <c r="H1688" i="12"/>
  <c r="I3807" i="12"/>
  <c r="I581" i="12"/>
  <c r="H487" i="12"/>
  <c r="I393" i="12"/>
  <c r="H4182" i="12"/>
  <c r="I532" i="12"/>
  <c r="H2936" i="12"/>
  <c r="I2559" i="12"/>
  <c r="I580" i="12"/>
  <c r="H1452" i="12"/>
  <c r="I2794" i="12"/>
  <c r="H1782" i="12"/>
  <c r="H1924" i="12"/>
  <c r="I3078" i="12"/>
  <c r="H1593" i="12"/>
  <c r="I205" i="12"/>
  <c r="H393" i="12"/>
  <c r="H346" i="12"/>
  <c r="H158" i="12"/>
  <c r="I17" i="12"/>
  <c r="H1358" i="12"/>
  <c r="H4420" i="12"/>
  <c r="I1734" i="12"/>
  <c r="H534" i="12"/>
  <c r="H2654" i="12"/>
  <c r="I2748" i="12"/>
  <c r="H1640" i="12"/>
  <c r="H3902" i="12"/>
  <c r="I2654" i="12"/>
  <c r="H2607" i="12"/>
  <c r="I1687" i="12"/>
  <c r="I1405" i="12"/>
  <c r="H3078" i="12"/>
  <c r="I3760" i="12"/>
  <c r="I3172" i="12"/>
  <c r="I299" i="12"/>
  <c r="H3808" i="12"/>
  <c r="H2937" i="12"/>
  <c r="H1547" i="12"/>
  <c r="H3855" i="12"/>
  <c r="I3761" i="12"/>
  <c r="G17" i="4" s="1"/>
  <c r="I2513" i="12"/>
  <c r="G13" i="4" s="1"/>
  <c r="H2748" i="12"/>
  <c r="I535" i="12"/>
  <c r="H4468" i="12"/>
  <c r="H4231" i="12"/>
  <c r="H3761" i="12"/>
  <c r="G16" i="4" s="1"/>
  <c r="I3902" i="12"/>
  <c r="H348" i="12"/>
  <c r="I1594" i="12"/>
  <c r="I1688" i="12"/>
  <c r="I2514" i="12"/>
  <c r="I347" i="12"/>
  <c r="I4090" i="12"/>
  <c r="H3996" i="12"/>
  <c r="H2515" i="12"/>
  <c r="H18" i="12"/>
  <c r="H159" i="12"/>
  <c r="I2890" i="12"/>
  <c r="I253" i="12"/>
  <c r="I4372" i="12"/>
  <c r="I441" i="12"/>
  <c r="I1265" i="12"/>
  <c r="I4326" i="12"/>
  <c r="H489" i="12"/>
  <c r="H112" i="12"/>
  <c r="I2796" i="12"/>
  <c r="I65" i="12"/>
  <c r="H299" i="12"/>
  <c r="H630" i="12"/>
  <c r="H1360" i="12"/>
  <c r="H2514" i="12"/>
  <c r="I3031" i="12"/>
  <c r="I1641" i="12"/>
  <c r="H488" i="12"/>
  <c r="I18" i="12"/>
  <c r="I1547" i="12"/>
  <c r="H4184" i="12"/>
  <c r="H1406" i="12"/>
  <c r="I4042" i="12"/>
  <c r="H441" i="12"/>
  <c r="I1406" i="12"/>
  <c r="I206" i="12"/>
  <c r="I1735" i="12"/>
  <c r="H2608" i="12"/>
  <c r="I1359" i="12"/>
  <c r="I628" i="12"/>
  <c r="H2749" i="12"/>
  <c r="I4325" i="12"/>
  <c r="I3808" i="12"/>
  <c r="H4373" i="12"/>
  <c r="I3124" i="12"/>
  <c r="H4090" i="12"/>
  <c r="I300" i="12"/>
  <c r="H1312" i="12"/>
  <c r="H347" i="12"/>
  <c r="H4136" i="12"/>
  <c r="H2843" i="12"/>
  <c r="I3125" i="12"/>
  <c r="H17" i="12"/>
  <c r="H300" i="12"/>
  <c r="H2560" i="12"/>
  <c r="H2984" i="12"/>
  <c r="H1453" i="12"/>
  <c r="I2655" i="12"/>
  <c r="I629" i="12"/>
  <c r="I1407" i="12"/>
  <c r="H1359" i="12"/>
  <c r="I2702" i="12"/>
  <c r="H2890" i="12"/>
  <c r="H3949" i="12"/>
  <c r="I2984" i="12"/>
  <c r="H1641" i="12"/>
  <c r="I1877" i="12"/>
  <c r="H1311" i="12"/>
  <c r="I1264" i="12"/>
  <c r="I2608" i="12"/>
  <c r="H4326" i="12"/>
  <c r="H206" i="12"/>
  <c r="H582" i="12"/>
  <c r="I4278" i="12"/>
  <c r="I4184" i="12"/>
  <c r="I488" i="12"/>
  <c r="I2937" i="12"/>
  <c r="I2561" i="12"/>
  <c r="H13" i="4" s="1"/>
  <c r="H2889" i="12"/>
  <c r="H3125" i="12"/>
  <c r="H629" i="12"/>
  <c r="H2561" i="12"/>
  <c r="H32" i="4" s="1"/>
  <c r="H4043" i="12"/>
  <c r="I582" i="12"/>
  <c r="H160" i="12"/>
  <c r="H1735" i="12"/>
  <c r="I1876" i="12"/>
  <c r="I112" i="12"/>
  <c r="H3124" i="12"/>
  <c r="H1594" i="12"/>
  <c r="H3031" i="12"/>
  <c r="I3855" i="12"/>
  <c r="H2796" i="12"/>
  <c r="I2701" i="12"/>
  <c r="H2702" i="12"/>
  <c r="H3126" i="12"/>
  <c r="I1595" i="12"/>
  <c r="I1499" i="12"/>
  <c r="I3032" i="12"/>
  <c r="I1640" i="12"/>
  <c r="H628" i="12"/>
  <c r="I3996" i="12"/>
  <c r="H2655" i="12"/>
  <c r="I4137" i="12"/>
  <c r="I1453" i="12"/>
  <c r="I1500" i="12"/>
  <c r="H535" i="12"/>
  <c r="H2563" i="12"/>
  <c r="I1548" i="12"/>
  <c r="I1924" i="12"/>
  <c r="H1266" i="12"/>
  <c r="I4420" i="12"/>
  <c r="I1266" i="12"/>
  <c r="I349" i="12"/>
  <c r="H442" i="12"/>
  <c r="I1782" i="12"/>
  <c r="I3809" i="12"/>
  <c r="H17" i="4" s="1"/>
  <c r="H2797" i="12"/>
  <c r="I2562" i="12"/>
  <c r="H4138" i="12"/>
  <c r="I2938" i="12"/>
  <c r="I1738" i="12"/>
  <c r="I4374" i="12"/>
  <c r="I4232" i="12"/>
  <c r="H1548" i="12"/>
  <c r="H2656" i="12"/>
  <c r="H3950" i="12"/>
  <c r="I2750" i="12"/>
  <c r="I159" i="12"/>
  <c r="I395" i="12"/>
  <c r="I1312" i="12"/>
  <c r="I2749" i="12"/>
  <c r="H537" i="12"/>
  <c r="I583" i="12"/>
  <c r="H2703" i="12"/>
  <c r="I3079" i="12"/>
  <c r="H677" i="12"/>
  <c r="I3949" i="12"/>
  <c r="I4279" i="12"/>
  <c r="H66" i="12"/>
  <c r="H1501" i="12"/>
  <c r="I348" i="12"/>
  <c r="H1783" i="12"/>
  <c r="I2656" i="12"/>
  <c r="I1501" i="12"/>
  <c r="I4092" i="12"/>
  <c r="I4044" i="12"/>
  <c r="H1689" i="12"/>
  <c r="H2609" i="12"/>
  <c r="I20" i="4" s="1"/>
  <c r="H3172" i="12"/>
  <c r="H4044" i="12"/>
  <c r="I4324" i="12"/>
  <c r="H1877" i="12"/>
  <c r="H4421" i="12"/>
  <c r="H1454" i="12"/>
  <c r="I1642" i="12"/>
  <c r="I2515" i="12"/>
  <c r="I4373" i="12"/>
  <c r="H4091" i="12"/>
  <c r="I536" i="12"/>
  <c r="H3174" i="12"/>
  <c r="I1830" i="12"/>
  <c r="I4185" i="12"/>
  <c r="H2891" i="12"/>
  <c r="I4421" i="12"/>
  <c r="H113" i="12"/>
  <c r="H536" i="12"/>
  <c r="H253" i="12"/>
  <c r="H19" i="12"/>
  <c r="I1783" i="12"/>
  <c r="H1642" i="12"/>
  <c r="H1500" i="12"/>
  <c r="H3032" i="12"/>
  <c r="I725" i="12"/>
  <c r="H2844" i="12"/>
  <c r="I3997" i="12"/>
  <c r="I2609" i="12"/>
  <c r="I13" i="4" s="1"/>
  <c r="I630" i="12"/>
  <c r="I1736" i="12"/>
  <c r="I2939" i="12"/>
  <c r="I66" i="12"/>
  <c r="I4231" i="12"/>
  <c r="H394" i="12"/>
  <c r="H1502" i="12"/>
  <c r="H1313" i="12"/>
  <c r="I3951" i="12"/>
  <c r="I1454" i="12"/>
  <c r="H1830" i="12"/>
  <c r="I3903" i="12"/>
  <c r="H1265" i="12"/>
  <c r="I489" i="12"/>
  <c r="H4279" i="12"/>
  <c r="I2844" i="12"/>
  <c r="H1925" i="12"/>
  <c r="I2985" i="12"/>
  <c r="I2843" i="12"/>
  <c r="H1736" i="12"/>
  <c r="I3856" i="12"/>
  <c r="I1925" i="12"/>
  <c r="I2891" i="12"/>
  <c r="I2703" i="12"/>
  <c r="H2985" i="12"/>
  <c r="I1313" i="12"/>
  <c r="I254" i="12"/>
  <c r="H4232" i="12"/>
  <c r="H3079" i="12"/>
  <c r="I676" i="12"/>
  <c r="I3173" i="12"/>
  <c r="H676" i="12"/>
  <c r="I1689" i="12"/>
  <c r="H3903" i="12"/>
  <c r="I301" i="12"/>
  <c r="H4374" i="12"/>
  <c r="H3856" i="12"/>
  <c r="H3809" i="12"/>
  <c r="H15" i="4" s="1"/>
  <c r="H2938" i="12"/>
  <c r="H1503" i="12"/>
  <c r="I3222" i="12"/>
  <c r="I3174" i="12"/>
  <c r="H3763" i="12"/>
  <c r="I1361" i="12"/>
  <c r="I1455" i="12"/>
  <c r="H725" i="12"/>
  <c r="I2563" i="12"/>
  <c r="I396" i="12"/>
  <c r="H3810" i="12"/>
  <c r="H349" i="12"/>
  <c r="I631" i="12"/>
  <c r="I255" i="12"/>
  <c r="H583" i="12"/>
  <c r="H2068" i="12"/>
  <c r="H3857" i="12"/>
  <c r="I18" i="4" s="1"/>
  <c r="H4517" i="12"/>
  <c r="H1407" i="12"/>
  <c r="H207" i="12"/>
  <c r="I1972" i="12"/>
  <c r="H2705" i="12"/>
  <c r="K21" i="4" s="1"/>
  <c r="H3173" i="12"/>
  <c r="I1832" i="12"/>
  <c r="H114" i="12"/>
  <c r="I4138" i="12"/>
  <c r="I2892" i="12"/>
  <c r="H1878" i="12"/>
  <c r="I2797" i="12"/>
  <c r="I2798" i="12"/>
  <c r="I677" i="12"/>
  <c r="H2562" i="12"/>
  <c r="H2020" i="12"/>
  <c r="I1878" i="12"/>
  <c r="H3033" i="12"/>
  <c r="H3080" i="12"/>
  <c r="H4233" i="12"/>
  <c r="H3222" i="12"/>
  <c r="I3080" i="12"/>
  <c r="I1267" i="12"/>
  <c r="H4092" i="12"/>
  <c r="I3857" i="12"/>
  <c r="I14" i="4" s="1"/>
  <c r="H3762" i="12"/>
  <c r="I1314" i="12"/>
  <c r="I3858" i="12"/>
  <c r="H1267" i="12"/>
  <c r="H2892" i="12"/>
  <c r="I2516" i="12"/>
  <c r="I3764" i="12"/>
  <c r="H3127" i="12"/>
  <c r="I3998" i="12"/>
  <c r="I302" i="12"/>
  <c r="H2845" i="12"/>
  <c r="H724" i="12"/>
  <c r="I19" i="12"/>
  <c r="I4233" i="12"/>
  <c r="I3810" i="12"/>
  <c r="I1549" i="12"/>
  <c r="I1360" i="12"/>
  <c r="I1502" i="12"/>
  <c r="I4091" i="12"/>
  <c r="H1596" i="12"/>
  <c r="H2657" i="12"/>
  <c r="J32" i="4" s="1"/>
  <c r="H4564" i="12"/>
  <c r="H1973" i="12"/>
  <c r="I113" i="12"/>
  <c r="I2657" i="12"/>
  <c r="J19" i="4" s="1"/>
  <c r="H1595" i="12"/>
  <c r="I3034" i="12"/>
  <c r="I3950" i="12"/>
  <c r="H2939" i="12"/>
  <c r="H2610" i="12"/>
  <c r="H1784" i="12"/>
  <c r="I678" i="12"/>
  <c r="H631" i="12"/>
  <c r="H1737" i="12"/>
  <c r="H3221" i="12"/>
  <c r="H2750" i="12"/>
  <c r="I4139" i="12"/>
  <c r="H2704" i="12"/>
  <c r="I632" i="12"/>
  <c r="H3998" i="12"/>
  <c r="H301" i="12"/>
  <c r="I442" i="12"/>
  <c r="I160" i="12"/>
  <c r="H2986" i="12"/>
  <c r="I443" i="12"/>
  <c r="H2516" i="12"/>
  <c r="I4280" i="12"/>
  <c r="I4469" i="12"/>
  <c r="I4045" i="12"/>
  <c r="I3127" i="12"/>
  <c r="H490" i="12"/>
  <c r="I2845" i="12"/>
  <c r="I1737" i="12"/>
  <c r="H4328" i="12"/>
  <c r="I724" i="12"/>
  <c r="H1408" i="12"/>
  <c r="I3221" i="12"/>
  <c r="H443" i="12"/>
  <c r="I1690" i="12"/>
  <c r="H67" i="12"/>
  <c r="I2704" i="12"/>
  <c r="H1549" i="12"/>
  <c r="H4186" i="12"/>
  <c r="H1361" i="12"/>
  <c r="I114" i="12"/>
  <c r="I490" i="12"/>
  <c r="I4468" i="12"/>
  <c r="H3220" i="12"/>
  <c r="I3762" i="12"/>
  <c r="H4045" i="12"/>
  <c r="I4327" i="12"/>
  <c r="H726" i="12"/>
  <c r="H4327" i="12"/>
  <c r="I584" i="12"/>
  <c r="I21" i="12"/>
  <c r="H2021" i="12"/>
  <c r="H1314" i="12"/>
  <c r="I2986" i="12"/>
  <c r="H4185" i="12"/>
  <c r="H254" i="12"/>
  <c r="H4516" i="12"/>
  <c r="H4422" i="12"/>
  <c r="I1973" i="12"/>
  <c r="I4186" i="12"/>
  <c r="I20" i="12"/>
  <c r="I207" i="12"/>
  <c r="H395" i="12"/>
  <c r="H161" i="12"/>
  <c r="H1455" i="12"/>
  <c r="I1784" i="12"/>
  <c r="H3904" i="12"/>
  <c r="I161" i="12"/>
  <c r="H1643" i="12"/>
  <c r="H4139" i="12"/>
  <c r="H4280" i="12"/>
  <c r="I4422" i="12"/>
  <c r="H20" i="12"/>
  <c r="H4234" i="12"/>
  <c r="H3082" i="12"/>
  <c r="H3034" i="12"/>
  <c r="I2021" i="12"/>
  <c r="H3764" i="12"/>
  <c r="I2517" i="12"/>
  <c r="H584" i="12"/>
  <c r="H4046" i="12"/>
  <c r="H2893" i="12"/>
  <c r="I1879" i="12"/>
  <c r="H1831" i="12"/>
  <c r="I538" i="12"/>
  <c r="I445" i="12"/>
  <c r="I2068" i="12"/>
  <c r="I537" i="12"/>
  <c r="H4093" i="12"/>
  <c r="H678" i="12"/>
  <c r="I2799" i="12"/>
  <c r="H773" i="12"/>
  <c r="I2752" i="12"/>
  <c r="H4140" i="12"/>
  <c r="H4281" i="12"/>
  <c r="H491" i="12"/>
  <c r="I3904" i="12"/>
  <c r="H3269" i="12"/>
  <c r="I162" i="12"/>
  <c r="I1643" i="12"/>
  <c r="I491" i="12"/>
  <c r="I350" i="12"/>
  <c r="I3763" i="12"/>
  <c r="I3268" i="12"/>
  <c r="I772" i="12"/>
  <c r="I679" i="12"/>
  <c r="H1926" i="12"/>
  <c r="I4281" i="12"/>
  <c r="H255" i="12"/>
  <c r="H4612" i="12"/>
  <c r="H2799" i="12"/>
  <c r="I3220" i="12"/>
  <c r="I3811" i="12"/>
  <c r="I1926" i="12"/>
  <c r="I303" i="12"/>
  <c r="H772" i="12"/>
  <c r="I2940" i="12"/>
  <c r="H3999" i="12"/>
  <c r="I3952" i="12"/>
  <c r="H3811" i="12"/>
  <c r="H538" i="12"/>
  <c r="H2987" i="12"/>
  <c r="H162" i="12"/>
  <c r="I1315" i="12"/>
  <c r="I2611" i="12"/>
  <c r="H4470" i="12"/>
  <c r="H2116" i="12"/>
  <c r="I2658" i="12"/>
  <c r="H21" i="12"/>
  <c r="H3905" i="12"/>
  <c r="J15" i="4" s="1"/>
  <c r="H1691" i="12"/>
  <c r="I1831" i="12"/>
  <c r="H2658" i="12"/>
  <c r="I2987" i="12"/>
  <c r="H3951" i="12"/>
  <c r="H4375" i="12"/>
  <c r="I444" i="12"/>
  <c r="I585" i="12"/>
  <c r="I4046" i="12"/>
  <c r="I2705" i="12"/>
  <c r="K13" i="4" s="1"/>
  <c r="I3270" i="12"/>
  <c r="I1503" i="12"/>
  <c r="I2564" i="12"/>
  <c r="H1457" i="12"/>
  <c r="I1644" i="12"/>
  <c r="I3033" i="12"/>
  <c r="H1409" i="12"/>
  <c r="I2610" i="12"/>
  <c r="I1596" i="12"/>
  <c r="H1738" i="12"/>
  <c r="I4516" i="12"/>
  <c r="I3316" i="12"/>
  <c r="H1644" i="12"/>
  <c r="H2752" i="12"/>
  <c r="H2611" i="12"/>
  <c r="I4093" i="12"/>
  <c r="I1597" i="12"/>
  <c r="H303" i="12"/>
  <c r="H115" i="12"/>
  <c r="H4187" i="12"/>
  <c r="I774" i="12"/>
  <c r="H3128" i="12"/>
  <c r="I4187" i="12"/>
  <c r="H4469" i="12"/>
  <c r="I1409" i="12"/>
  <c r="I115" i="12"/>
  <c r="H3268" i="12"/>
  <c r="H3997" i="12"/>
  <c r="I209" i="12"/>
  <c r="H1456" i="12"/>
  <c r="I67" i="12"/>
  <c r="H2894" i="12"/>
  <c r="I2020" i="12"/>
  <c r="H208" i="12"/>
  <c r="H3081" i="12"/>
  <c r="I821" i="12"/>
  <c r="H585" i="12"/>
  <c r="I3905" i="12"/>
  <c r="J14" i="4" s="1"/>
  <c r="H444" i="12"/>
  <c r="I4140" i="12"/>
  <c r="H1597" i="12"/>
  <c r="H3270" i="12"/>
  <c r="I1408" i="12"/>
  <c r="I1363" i="12"/>
  <c r="I68" i="12"/>
  <c r="I208" i="12"/>
  <c r="H396" i="12"/>
  <c r="H679" i="12"/>
  <c r="H3175" i="12"/>
  <c r="H1879" i="12"/>
  <c r="H3906" i="12"/>
  <c r="H1598" i="12"/>
  <c r="I4328" i="12"/>
  <c r="H3858" i="12"/>
  <c r="I397" i="12"/>
  <c r="I1456" i="12"/>
  <c r="I3081" i="12"/>
  <c r="I2751" i="12"/>
  <c r="I773" i="12"/>
  <c r="I1550" i="12"/>
  <c r="H302" i="12"/>
  <c r="H2564" i="12"/>
  <c r="I4234" i="12"/>
  <c r="I4375" i="12"/>
  <c r="H4329" i="12"/>
  <c r="H727" i="12"/>
  <c r="I2894" i="12"/>
  <c r="H632" i="12"/>
  <c r="H3907" i="12"/>
  <c r="H680" i="12"/>
  <c r="H397" i="12"/>
  <c r="H1785" i="12"/>
  <c r="H2846" i="12"/>
  <c r="H1786" i="12"/>
  <c r="I4329" i="12"/>
  <c r="H586" i="12"/>
  <c r="H492" i="12"/>
  <c r="H2612" i="12"/>
  <c r="H3223" i="12"/>
  <c r="H1739" i="12"/>
  <c r="H1410" i="12"/>
  <c r="I4470" i="12"/>
  <c r="I3859" i="12"/>
  <c r="H1975" i="12"/>
  <c r="I3037" i="12"/>
  <c r="I3176" i="12"/>
  <c r="H4094" i="12"/>
  <c r="H1832" i="12"/>
  <c r="H2164" i="12"/>
  <c r="H2798" i="12"/>
  <c r="I1316" i="12"/>
  <c r="H68" i="12"/>
  <c r="I3317" i="12"/>
  <c r="I727" i="12"/>
  <c r="I3906" i="12"/>
  <c r="H820" i="12"/>
  <c r="H633" i="12"/>
  <c r="I3765" i="12"/>
  <c r="I633" i="12"/>
  <c r="I70" i="12"/>
  <c r="H2659" i="12"/>
  <c r="H1974" i="12"/>
  <c r="I3953" i="12"/>
  <c r="K14" i="4" s="1"/>
  <c r="H1362" i="12"/>
  <c r="I1974" i="12"/>
  <c r="H4660" i="12"/>
  <c r="I1785" i="12"/>
  <c r="I256" i="12"/>
  <c r="H2517" i="12"/>
  <c r="H3366" i="12"/>
  <c r="H398" i="12"/>
  <c r="H2753" i="12"/>
  <c r="L32" i="4" s="1"/>
  <c r="H2706" i="12"/>
  <c r="I116" i="12"/>
  <c r="H3953" i="12"/>
  <c r="K16" i="4" s="1"/>
  <c r="I4188" i="12"/>
  <c r="H1692" i="12"/>
  <c r="I3035" i="12"/>
  <c r="H3952" i="12"/>
  <c r="H1551" i="12"/>
  <c r="H774" i="12"/>
  <c r="H3317" i="12"/>
  <c r="I2893" i="12"/>
  <c r="I1362" i="12"/>
  <c r="I2069" i="12"/>
  <c r="I1692" i="12"/>
  <c r="H1550" i="12"/>
  <c r="I3999" i="12"/>
  <c r="H1690" i="12"/>
  <c r="I2846" i="12"/>
  <c r="I4564" i="12"/>
  <c r="I4283" i="12"/>
  <c r="H4518" i="12"/>
  <c r="H3766" i="12"/>
  <c r="H2566" i="12"/>
  <c r="H2518" i="12"/>
  <c r="I3082" i="12"/>
  <c r="I3129" i="12"/>
  <c r="H2069" i="12"/>
  <c r="I69" i="12"/>
  <c r="H3765" i="12"/>
  <c r="I492" i="12"/>
  <c r="H539" i="12"/>
  <c r="H210" i="12"/>
  <c r="H4423" i="12"/>
  <c r="H2751" i="12"/>
  <c r="I1691" i="12"/>
  <c r="I1551" i="12"/>
  <c r="H69" i="12"/>
  <c r="H4095" i="12"/>
  <c r="I820" i="12"/>
  <c r="I2612" i="12"/>
  <c r="I2565" i="12"/>
  <c r="H257" i="12"/>
  <c r="H1316" i="12"/>
  <c r="H3129" i="12"/>
  <c r="I4518" i="12"/>
  <c r="H3318" i="12"/>
  <c r="H2941" i="12"/>
  <c r="I2988" i="12"/>
  <c r="H351" i="12"/>
  <c r="H1315" i="12"/>
  <c r="I1268" i="12"/>
  <c r="H4235" i="12"/>
  <c r="H4282" i="12"/>
  <c r="I163" i="12"/>
  <c r="H304" i="12"/>
  <c r="H1504" i="12"/>
  <c r="I1645" i="12"/>
  <c r="I4000" i="12"/>
  <c r="I3364" i="12"/>
  <c r="I3130" i="12"/>
  <c r="H4048" i="12"/>
  <c r="H2940" i="12"/>
  <c r="H163" i="12"/>
  <c r="I4094" i="12"/>
  <c r="I2706" i="12"/>
  <c r="I1786" i="12"/>
  <c r="I2753" i="12"/>
  <c r="L19" i="4" s="1"/>
  <c r="H821" i="12"/>
  <c r="H4141" i="12"/>
  <c r="I3175" i="12"/>
  <c r="H350" i="12"/>
  <c r="I1927" i="12"/>
  <c r="I3812" i="12"/>
  <c r="H4047" i="12"/>
  <c r="H3176" i="12"/>
  <c r="I2847" i="12"/>
  <c r="I3223" i="12"/>
  <c r="H1833" i="12"/>
  <c r="I2518" i="12"/>
  <c r="I1598" i="12"/>
  <c r="H1268" i="12"/>
  <c r="H3316" i="12"/>
  <c r="I2941" i="12"/>
  <c r="I398" i="12"/>
  <c r="H445" i="12"/>
  <c r="I1739" i="12"/>
  <c r="I1833" i="12"/>
  <c r="H2988" i="12"/>
  <c r="I3128" i="12"/>
  <c r="H3812" i="12"/>
  <c r="H1363" i="12"/>
  <c r="H256" i="12"/>
  <c r="I1410" i="12"/>
  <c r="H1599" i="12"/>
  <c r="H635" i="12"/>
  <c r="I4048" i="12"/>
  <c r="H493" i="12"/>
  <c r="H116" i="12"/>
  <c r="I3366" i="12"/>
  <c r="I1457" i="12"/>
  <c r="H4001" i="12"/>
  <c r="L16" i="4" s="1"/>
  <c r="I352" i="12"/>
  <c r="I4095" i="12"/>
  <c r="H305" i="12"/>
  <c r="H352" i="12"/>
  <c r="I4001" i="12"/>
  <c r="L17" i="4" s="1"/>
  <c r="I586" i="12"/>
  <c r="H587" i="12"/>
  <c r="I1458" i="12"/>
  <c r="H2848" i="12"/>
  <c r="I728" i="12"/>
  <c r="H2800" i="12"/>
  <c r="I2942" i="12"/>
  <c r="H1834" i="12"/>
  <c r="I4471" i="12"/>
  <c r="H2708" i="12"/>
  <c r="H2754" i="12"/>
  <c r="H3319" i="12"/>
  <c r="I680" i="12"/>
  <c r="I4282" i="12"/>
  <c r="I351" i="12"/>
  <c r="I1881" i="12"/>
  <c r="H1646" i="12"/>
  <c r="H1693" i="12"/>
  <c r="H2117" i="12"/>
  <c r="I4047" i="12"/>
  <c r="I3907" i="12"/>
  <c r="I540" i="12"/>
  <c r="I775" i="12"/>
  <c r="I4565" i="12"/>
  <c r="H3365" i="12"/>
  <c r="I1975" i="12"/>
  <c r="H540" i="12"/>
  <c r="H3083" i="12"/>
  <c r="H2989" i="12"/>
  <c r="I869" i="12"/>
  <c r="I493" i="12"/>
  <c r="I2943" i="12"/>
  <c r="I3177" i="12"/>
  <c r="H822" i="12"/>
  <c r="H70" i="12"/>
  <c r="I257" i="12"/>
  <c r="I305" i="12"/>
  <c r="H776" i="12"/>
  <c r="I3813" i="12"/>
  <c r="H634" i="12"/>
  <c r="I1317" i="12"/>
  <c r="H2847" i="12"/>
  <c r="H4471" i="12"/>
  <c r="I1269" i="12"/>
  <c r="I4235" i="12"/>
  <c r="H1364" i="12"/>
  <c r="I4613" i="12"/>
  <c r="I1505" i="12"/>
  <c r="H2165" i="12"/>
  <c r="H118" i="12"/>
  <c r="H1553" i="12"/>
  <c r="I3318" i="12"/>
  <c r="H4376" i="12"/>
  <c r="H728" i="12"/>
  <c r="I399" i="12"/>
  <c r="I1646" i="12"/>
  <c r="I1787" i="12"/>
  <c r="H1927" i="12"/>
  <c r="I3860" i="12"/>
  <c r="I3083" i="12"/>
  <c r="I3365" i="12"/>
  <c r="I634" i="12"/>
  <c r="H823" i="12"/>
  <c r="I22" i="12"/>
  <c r="I4330" i="12"/>
  <c r="I4141" i="12"/>
  <c r="H2022" i="12"/>
  <c r="H4236" i="12"/>
  <c r="H3860" i="12"/>
  <c r="I3271" i="12"/>
  <c r="H3859" i="12"/>
  <c r="I4566" i="12"/>
  <c r="I4517" i="12"/>
  <c r="I681" i="12"/>
  <c r="I539" i="12"/>
  <c r="H4566" i="12"/>
  <c r="I1928" i="12"/>
  <c r="I2117" i="12"/>
  <c r="I164" i="12"/>
  <c r="I4143" i="12"/>
  <c r="I4424" i="12"/>
  <c r="I822" i="12"/>
  <c r="I3269" i="12"/>
  <c r="H1269" i="12"/>
  <c r="H4283" i="12"/>
  <c r="H3035" i="12"/>
  <c r="H1317" i="12"/>
  <c r="I2895" i="12"/>
  <c r="I2022" i="12"/>
  <c r="I117" i="12"/>
  <c r="I211" i="12"/>
  <c r="H917" i="12"/>
  <c r="H2613" i="12"/>
  <c r="I3766" i="12"/>
  <c r="I258" i="12"/>
  <c r="H2519" i="12"/>
  <c r="H164" i="12"/>
  <c r="H2212" i="12"/>
  <c r="I1270" i="12"/>
  <c r="I2567" i="12"/>
  <c r="H258" i="12"/>
  <c r="H3813" i="12"/>
  <c r="H211" i="12"/>
  <c r="I1880" i="12"/>
  <c r="I2566" i="12"/>
  <c r="H399" i="12"/>
  <c r="H2565" i="12"/>
  <c r="H117" i="12"/>
  <c r="I4612" i="12"/>
  <c r="H1880" i="12"/>
  <c r="H4188" i="12"/>
  <c r="H1270" i="12"/>
  <c r="H2895" i="12"/>
  <c r="I1834" i="12"/>
  <c r="I210" i="12"/>
  <c r="I726" i="12"/>
  <c r="I2800" i="12"/>
  <c r="I1599" i="12"/>
  <c r="H4708" i="12"/>
  <c r="H1645" i="12"/>
  <c r="H868" i="12"/>
  <c r="H1411" i="12"/>
  <c r="H1505" i="12"/>
  <c r="I587" i="12"/>
  <c r="H1459" i="12"/>
  <c r="H209" i="12"/>
  <c r="I446" i="12"/>
  <c r="I1504" i="12"/>
  <c r="H3224" i="12"/>
  <c r="H2707" i="12"/>
  <c r="H3177" i="12"/>
  <c r="I1552" i="12"/>
  <c r="I2116" i="12"/>
  <c r="H869" i="12"/>
  <c r="I4376" i="12"/>
  <c r="H23" i="12"/>
  <c r="H2801" i="12"/>
  <c r="M20" i="4" s="1"/>
  <c r="I2707" i="12"/>
  <c r="H4330" i="12"/>
  <c r="I868" i="12"/>
  <c r="H4000" i="12"/>
  <c r="H22" i="12"/>
  <c r="H775" i="12"/>
  <c r="I1364" i="12"/>
  <c r="H2755" i="12"/>
  <c r="I2848" i="12"/>
  <c r="H681" i="12"/>
  <c r="H2942" i="12"/>
  <c r="I2024" i="12"/>
  <c r="I2070" i="12"/>
  <c r="I212" i="12"/>
  <c r="H3861" i="12"/>
  <c r="I1600" i="12"/>
  <c r="H4143" i="12"/>
  <c r="I1412" i="12"/>
  <c r="I1694" i="12"/>
  <c r="I2164" i="12"/>
  <c r="H588" i="12"/>
  <c r="I3414" i="12"/>
  <c r="H2614" i="12"/>
  <c r="I2023" i="12"/>
  <c r="H448" i="12"/>
  <c r="H1458" i="12"/>
  <c r="I1929" i="12"/>
  <c r="H3037" i="12"/>
  <c r="I4236" i="12"/>
  <c r="I3319" i="12"/>
  <c r="I400" i="12"/>
  <c r="I1741" i="12"/>
  <c r="H1788" i="12"/>
  <c r="I4237" i="12"/>
  <c r="I1647" i="12"/>
  <c r="H4426" i="12"/>
  <c r="H4662" i="12"/>
  <c r="I2519" i="12"/>
  <c r="I1930" i="12"/>
  <c r="I2989" i="12"/>
  <c r="H1835" i="12"/>
  <c r="I1459" i="12"/>
  <c r="I776" i="12"/>
  <c r="I447" i="12"/>
  <c r="H1976" i="12"/>
  <c r="H3767" i="12"/>
  <c r="H1929" i="12"/>
  <c r="H3955" i="12"/>
  <c r="I494" i="12"/>
  <c r="I2661" i="12"/>
  <c r="I2754" i="12"/>
  <c r="I2990" i="12"/>
  <c r="H4424" i="12"/>
  <c r="I4519" i="12"/>
  <c r="I3131" i="12"/>
  <c r="I1693" i="12"/>
  <c r="H2661" i="12"/>
  <c r="I353" i="12"/>
  <c r="I4002" i="12"/>
  <c r="H4237" i="12"/>
  <c r="I259" i="12"/>
  <c r="I4331" i="12"/>
  <c r="H1647" i="12"/>
  <c r="I1553" i="12"/>
  <c r="I3413" i="12"/>
  <c r="I2659" i="12"/>
  <c r="H1271" i="12"/>
  <c r="I4472" i="12"/>
  <c r="H3178" i="12"/>
  <c r="H4756" i="12"/>
  <c r="H3130" i="12"/>
  <c r="H165" i="12"/>
  <c r="I304" i="12"/>
  <c r="H4142" i="12"/>
  <c r="I3861" i="12"/>
  <c r="I4423" i="12"/>
  <c r="H3414" i="12"/>
  <c r="I165" i="12"/>
  <c r="I635" i="12"/>
  <c r="I1506" i="12"/>
  <c r="H4613" i="12"/>
  <c r="I3954" i="12"/>
  <c r="H4190" i="12"/>
  <c r="I3225" i="12"/>
  <c r="H4473" i="12"/>
  <c r="I72" i="12"/>
  <c r="H777" i="12"/>
  <c r="I1318" i="12"/>
  <c r="I2614" i="12"/>
  <c r="H4189" i="12"/>
  <c r="I1976" i="12"/>
  <c r="I23" i="12"/>
  <c r="H1881" i="12"/>
  <c r="I2660" i="12"/>
  <c r="H306" i="12"/>
  <c r="I4661" i="12"/>
  <c r="H3814" i="12"/>
  <c r="I4425" i="12"/>
  <c r="I3224" i="12"/>
  <c r="H1928" i="12"/>
  <c r="I1788" i="12"/>
  <c r="H4002" i="12"/>
  <c r="I4049" i="12"/>
  <c r="M14" i="4" s="1"/>
  <c r="I3908" i="12"/>
  <c r="H3412" i="12"/>
  <c r="I682" i="12"/>
  <c r="H729" i="12"/>
  <c r="H3954" i="12"/>
  <c r="H353" i="12"/>
  <c r="H3225" i="12"/>
  <c r="I3955" i="12"/>
  <c r="I1740" i="12"/>
  <c r="H71" i="12"/>
  <c r="H3271" i="12"/>
  <c r="H24" i="12"/>
  <c r="I24" i="12"/>
  <c r="H682" i="12"/>
  <c r="I917" i="12"/>
  <c r="I118" i="12"/>
  <c r="H1694" i="12"/>
  <c r="H1552" i="12"/>
  <c r="I4189" i="12"/>
  <c r="I71" i="12"/>
  <c r="H4331" i="12"/>
  <c r="I3272" i="12"/>
  <c r="H2520" i="12"/>
  <c r="H2849" i="12"/>
  <c r="N32" i="4" s="1"/>
  <c r="I2801" i="12"/>
  <c r="M19" i="4" s="1"/>
  <c r="H1412" i="12"/>
  <c r="I2662" i="12"/>
  <c r="H212" i="12"/>
  <c r="H2802" i="12"/>
  <c r="H4049" i="12"/>
  <c r="M15" i="4" s="1"/>
  <c r="I2991" i="12"/>
  <c r="I306" i="12"/>
  <c r="H4709" i="12"/>
  <c r="H1740" i="12"/>
  <c r="H870" i="12"/>
  <c r="H3364" i="12"/>
  <c r="I2802" i="12"/>
  <c r="I4377" i="12"/>
  <c r="H3462" i="12"/>
  <c r="H4377" i="12"/>
  <c r="H3131" i="12"/>
  <c r="H2943" i="12"/>
  <c r="I4379" i="12"/>
  <c r="I2613" i="12"/>
  <c r="H3413" i="12"/>
  <c r="I916" i="12"/>
  <c r="H1741" i="12"/>
  <c r="H494" i="12"/>
  <c r="I1271" i="12"/>
  <c r="I2755" i="12"/>
  <c r="H2260" i="12"/>
  <c r="H3272" i="12"/>
  <c r="I729" i="12"/>
  <c r="H4565" i="12"/>
  <c r="I2708" i="12"/>
  <c r="H4144" i="12"/>
  <c r="H446" i="12"/>
  <c r="I1411" i="12"/>
  <c r="H2991" i="12"/>
  <c r="I3768" i="12"/>
  <c r="I870" i="12"/>
  <c r="H4661" i="12"/>
  <c r="H4425" i="12"/>
  <c r="H2567" i="12"/>
  <c r="H1787" i="12"/>
  <c r="I2849" i="12"/>
  <c r="N13" i="4" s="1"/>
  <c r="I2520" i="12"/>
  <c r="H447" i="12"/>
  <c r="H541" i="12"/>
  <c r="H1318" i="12"/>
  <c r="H2660" i="12"/>
  <c r="I3767" i="12"/>
  <c r="I4142" i="12"/>
  <c r="H2896" i="12"/>
  <c r="I588" i="12"/>
  <c r="I2165" i="12"/>
  <c r="H3084" i="12"/>
  <c r="I1835" i="12"/>
  <c r="H4472" i="12"/>
  <c r="H1365" i="12"/>
  <c r="H1600" i="12"/>
  <c r="H4568" i="12"/>
  <c r="I4098" i="12"/>
  <c r="H1882" i="12"/>
  <c r="I1365" i="12"/>
  <c r="I4567" i="12"/>
  <c r="I1414" i="12"/>
  <c r="I4520" i="12"/>
  <c r="I2803" i="12"/>
  <c r="I4190" i="12"/>
  <c r="I1742" i="12"/>
  <c r="H730" i="12"/>
  <c r="I1601" i="12"/>
  <c r="H1414" i="12"/>
  <c r="H2990" i="12"/>
  <c r="I3273" i="12"/>
  <c r="H3815" i="12"/>
  <c r="I1366" i="12"/>
  <c r="I918" i="12"/>
  <c r="H1273" i="12"/>
  <c r="I541" i="12"/>
  <c r="H3957" i="12"/>
  <c r="I4614" i="12"/>
  <c r="H213" i="12"/>
  <c r="I3815" i="12"/>
  <c r="H1413" i="12"/>
  <c r="I261" i="12"/>
  <c r="I401" i="12"/>
  <c r="I4097" i="12"/>
  <c r="N14" i="4" s="1"/>
  <c r="I354" i="12"/>
  <c r="I871" i="12"/>
  <c r="I4378" i="12"/>
  <c r="I3508" i="12"/>
  <c r="H1366" i="12"/>
  <c r="H1695" i="12"/>
  <c r="H4096" i="12"/>
  <c r="H4520" i="12"/>
  <c r="H2071" i="12"/>
  <c r="I2212" i="12"/>
  <c r="I307" i="12"/>
  <c r="H2803" i="12"/>
  <c r="I730" i="12"/>
  <c r="I589" i="12"/>
  <c r="I2118" i="12"/>
  <c r="H3132" i="12"/>
  <c r="H260" i="12"/>
  <c r="I2261" i="12"/>
  <c r="I1013" i="12"/>
  <c r="H2945" i="12"/>
  <c r="P20" i="4" s="1"/>
  <c r="H1319" i="12"/>
  <c r="H1272" i="12"/>
  <c r="I3179" i="12"/>
  <c r="H1601" i="12"/>
  <c r="H964" i="12"/>
  <c r="I2944" i="12"/>
  <c r="H4804" i="12"/>
  <c r="I1460" i="12"/>
  <c r="H2024" i="12"/>
  <c r="H2662" i="12"/>
  <c r="H4614" i="12"/>
  <c r="H4567" i="12"/>
  <c r="I4710" i="12"/>
  <c r="I4473" i="12"/>
  <c r="I4238" i="12"/>
  <c r="H4003" i="12"/>
  <c r="H2308" i="12"/>
  <c r="H3461" i="12"/>
  <c r="H636" i="12"/>
  <c r="H4050" i="12"/>
  <c r="H965" i="12"/>
  <c r="I2615" i="12"/>
  <c r="I3132" i="12"/>
  <c r="I3769" i="12"/>
  <c r="I1319" i="12"/>
  <c r="I636" i="12"/>
  <c r="H2118" i="12"/>
  <c r="H4097" i="12"/>
  <c r="N16" i="4" s="1"/>
  <c r="H495" i="12"/>
  <c r="H4378" i="12"/>
  <c r="I2568" i="12"/>
  <c r="H4379" i="12"/>
  <c r="H1554" i="12"/>
  <c r="H542" i="12"/>
  <c r="H3226" i="12"/>
  <c r="H1506" i="12"/>
  <c r="H4519" i="12"/>
  <c r="H4145" i="12"/>
  <c r="O15" i="4" s="1"/>
  <c r="I1461" i="12"/>
  <c r="I1648" i="12"/>
  <c r="I3814" i="12"/>
  <c r="I4285" i="12"/>
  <c r="I542" i="12"/>
  <c r="I3956" i="12"/>
  <c r="H871" i="12"/>
  <c r="I2663" i="12"/>
  <c r="I4003" i="12"/>
  <c r="H1836" i="12"/>
  <c r="H1742" i="12"/>
  <c r="I213" i="12"/>
  <c r="I2521" i="12"/>
  <c r="H1460" i="12"/>
  <c r="I1882" i="12"/>
  <c r="I1272" i="12"/>
  <c r="I4284" i="12"/>
  <c r="H3768" i="12"/>
  <c r="I448" i="12"/>
  <c r="I1789" i="12"/>
  <c r="I2071" i="12"/>
  <c r="I1883" i="12"/>
  <c r="I919" i="12"/>
  <c r="H3460" i="12"/>
  <c r="H1507" i="12"/>
  <c r="I4144" i="12"/>
  <c r="H2356" i="12"/>
  <c r="H3909" i="12"/>
  <c r="H4332" i="12"/>
  <c r="H2070" i="12"/>
  <c r="I3085" i="12"/>
  <c r="I3909" i="12"/>
  <c r="H1648" i="12"/>
  <c r="H3273" i="12"/>
  <c r="H1789" i="12"/>
  <c r="H259" i="12"/>
  <c r="H3320" i="12"/>
  <c r="H916" i="12"/>
  <c r="I4426" i="12"/>
  <c r="I2213" i="12"/>
  <c r="I1413" i="12"/>
  <c r="H400" i="12"/>
  <c r="H684" i="12"/>
  <c r="H2944" i="12"/>
  <c r="I3367" i="12"/>
  <c r="I2896" i="12"/>
  <c r="H3367" i="12"/>
  <c r="I1836" i="12"/>
  <c r="I3178" i="12"/>
  <c r="H354" i="12"/>
  <c r="I3461" i="12"/>
  <c r="H401" i="12"/>
  <c r="H2213" i="12"/>
  <c r="I4662" i="12"/>
  <c r="I1554" i="12"/>
  <c r="H2568" i="12"/>
  <c r="I3320" i="12"/>
  <c r="I166" i="12"/>
  <c r="I3036" i="12"/>
  <c r="I495" i="12"/>
  <c r="I3412" i="12"/>
  <c r="I3462" i="12"/>
  <c r="I2756" i="12"/>
  <c r="I4660" i="12"/>
  <c r="H1883" i="12"/>
  <c r="H119" i="12"/>
  <c r="H1977" i="12"/>
  <c r="I965" i="12"/>
  <c r="H4052" i="12"/>
  <c r="I119" i="12"/>
  <c r="H2850" i="12"/>
  <c r="H3956" i="12"/>
  <c r="I3226" i="12"/>
  <c r="H4284" i="12"/>
  <c r="I3084" i="12"/>
  <c r="I4332" i="12"/>
  <c r="H2521" i="12"/>
  <c r="H3862" i="12"/>
  <c r="I3460" i="12"/>
  <c r="I4708" i="12"/>
  <c r="I2850" i="12"/>
  <c r="H1930" i="12"/>
  <c r="H307" i="12"/>
  <c r="I1507" i="12"/>
  <c r="H166" i="12"/>
  <c r="I683" i="12"/>
  <c r="H3036" i="12"/>
  <c r="H4191" i="12"/>
  <c r="H918" i="12"/>
  <c r="I3862" i="12"/>
  <c r="I260" i="12"/>
  <c r="H3908" i="12"/>
  <c r="I4475" i="12"/>
  <c r="H1369" i="12"/>
  <c r="I4286" i="12"/>
  <c r="I4191" i="12"/>
  <c r="H402" i="12"/>
  <c r="I4051" i="12"/>
  <c r="I73" i="12"/>
  <c r="I4145" i="12"/>
  <c r="O17" i="4" s="1"/>
  <c r="H1013" i="12"/>
  <c r="H3180" i="12"/>
  <c r="I731" i="12"/>
  <c r="H3038" i="12"/>
  <c r="I3086" i="12"/>
  <c r="I2899" i="12"/>
  <c r="H919" i="12"/>
  <c r="H2756" i="12"/>
  <c r="H72" i="12"/>
  <c r="H4521" i="12"/>
  <c r="I4474" i="12"/>
  <c r="H2261" i="12"/>
  <c r="I1555" i="12"/>
  <c r="I356" i="12"/>
  <c r="H2615" i="12"/>
  <c r="H2897" i="12"/>
  <c r="O32" i="4" s="1"/>
  <c r="H3958" i="12"/>
  <c r="I3276" i="12"/>
  <c r="I4756" i="12"/>
  <c r="H4238" i="12"/>
  <c r="I2897" i="12"/>
  <c r="O19" i="4" s="1"/>
  <c r="H1461" i="12"/>
  <c r="I1368" i="12"/>
  <c r="I3180" i="12"/>
  <c r="I4521" i="12"/>
  <c r="I355" i="12"/>
  <c r="I964" i="12"/>
  <c r="I449" i="12"/>
  <c r="I4050" i="12"/>
  <c r="H1555" i="12"/>
  <c r="I1320" i="12"/>
  <c r="H120" i="12"/>
  <c r="I402" i="12"/>
  <c r="I2522" i="12"/>
  <c r="H496" i="12"/>
  <c r="H683" i="12"/>
  <c r="I825" i="12"/>
  <c r="I1602" i="12"/>
  <c r="H26" i="12"/>
  <c r="I824" i="12"/>
  <c r="H2710" i="12"/>
  <c r="H497" i="12"/>
  <c r="I967" i="12"/>
  <c r="I4333" i="12"/>
  <c r="I2569" i="12"/>
  <c r="I3321" i="12"/>
  <c r="I2757" i="12"/>
  <c r="H2804" i="12"/>
  <c r="I684" i="12"/>
  <c r="H2025" i="12"/>
  <c r="I4192" i="12"/>
  <c r="H1649" i="12"/>
  <c r="I27" i="12"/>
  <c r="I2945" i="12"/>
  <c r="P13" i="4" s="1"/>
  <c r="H3133" i="12"/>
  <c r="H2072" i="12"/>
  <c r="I3416" i="12"/>
  <c r="H309" i="12"/>
  <c r="H1508" i="12"/>
  <c r="I167" i="12"/>
  <c r="I3133" i="12"/>
  <c r="I1791" i="12"/>
  <c r="H778" i="12"/>
  <c r="H3039" i="12"/>
  <c r="H4474" i="12"/>
  <c r="I3509" i="12"/>
  <c r="I591" i="12"/>
  <c r="I1978" i="12"/>
  <c r="I2166" i="12"/>
  <c r="H966" i="12"/>
  <c r="H4051" i="12"/>
  <c r="H2522" i="12"/>
  <c r="H4239" i="12"/>
  <c r="I3910" i="12"/>
  <c r="I1273" i="12"/>
  <c r="I3816" i="12"/>
  <c r="H2992" i="12"/>
  <c r="I2710" i="12"/>
  <c r="I2119" i="12"/>
  <c r="I2992" i="12"/>
  <c r="I4757" i="12"/>
  <c r="H543" i="12"/>
  <c r="H2851" i="12"/>
  <c r="H3816" i="12"/>
  <c r="H1839" i="12"/>
  <c r="H3863" i="12"/>
  <c r="H872" i="12"/>
  <c r="H4286" i="12"/>
  <c r="H4192" i="12"/>
  <c r="I1884" i="12"/>
  <c r="I872" i="12"/>
  <c r="H3274" i="12"/>
  <c r="H1743" i="12"/>
  <c r="I3510" i="12"/>
  <c r="H3510" i="12"/>
  <c r="I1931" i="12"/>
  <c r="H4098" i="12"/>
  <c r="H2616" i="12"/>
  <c r="I2851" i="12"/>
  <c r="H4615" i="12"/>
  <c r="H2898" i="12"/>
  <c r="H4380" i="12"/>
  <c r="H214" i="12"/>
  <c r="H825" i="12"/>
  <c r="I1790" i="12"/>
  <c r="I637" i="12"/>
  <c r="I1695" i="12"/>
  <c r="H1884" i="12"/>
  <c r="H167" i="12"/>
  <c r="H1696" i="12"/>
  <c r="I2709" i="12"/>
  <c r="H1790" i="12"/>
  <c r="H3910" i="12"/>
  <c r="I1012" i="12"/>
  <c r="H3368" i="12"/>
  <c r="H590" i="12"/>
  <c r="H873" i="12"/>
  <c r="I4096" i="12"/>
  <c r="I4380" i="12"/>
  <c r="H1837" i="12"/>
  <c r="I2309" i="12"/>
  <c r="I823" i="12"/>
  <c r="I214" i="12"/>
  <c r="H1602" i="12"/>
  <c r="I120" i="12"/>
  <c r="I2804" i="12"/>
  <c r="I26" i="12"/>
  <c r="I308" i="12"/>
  <c r="H637" i="12"/>
  <c r="I778" i="12"/>
  <c r="I3957" i="12"/>
  <c r="I1743" i="12"/>
  <c r="H1978" i="12"/>
  <c r="I3368" i="12"/>
  <c r="I496" i="12"/>
  <c r="H4757" i="12"/>
  <c r="H3508" i="12"/>
  <c r="H4333" i="12"/>
  <c r="H4710" i="12"/>
  <c r="I3415" i="12"/>
  <c r="I777" i="12"/>
  <c r="H1320" i="12"/>
  <c r="H3085" i="12"/>
  <c r="H2166" i="12"/>
  <c r="H4285" i="12"/>
  <c r="H25" i="12"/>
  <c r="I1932" i="12"/>
  <c r="I4615" i="12"/>
  <c r="H2709" i="12"/>
  <c r="I1837" i="12"/>
  <c r="I590" i="12"/>
  <c r="H73" i="12"/>
  <c r="I4239" i="12"/>
  <c r="I4146" i="12"/>
  <c r="H731" i="12"/>
  <c r="I1696" i="12"/>
  <c r="I1977" i="12"/>
  <c r="I4709" i="12"/>
  <c r="I1367" i="12"/>
  <c r="I4004" i="12"/>
  <c r="I1649" i="12"/>
  <c r="H589" i="12"/>
  <c r="H1367" i="12"/>
  <c r="H3179" i="12"/>
  <c r="I3038" i="12"/>
  <c r="H2023" i="12"/>
  <c r="I25" i="12"/>
  <c r="I3511" i="12"/>
  <c r="H1275" i="12"/>
  <c r="I779" i="12"/>
  <c r="H3040" i="12"/>
  <c r="H2805" i="12"/>
  <c r="I966" i="12"/>
  <c r="H1014" i="12"/>
  <c r="I3039" i="12"/>
  <c r="H4900" i="12"/>
  <c r="H2120" i="12"/>
  <c r="H2617" i="12"/>
  <c r="H403" i="12"/>
  <c r="I732" i="12"/>
  <c r="H544" i="12"/>
  <c r="H3228" i="12"/>
  <c r="H3275" i="12"/>
  <c r="I450" i="12"/>
  <c r="H1651" i="12"/>
  <c r="I74" i="12"/>
  <c r="I2758" i="12"/>
  <c r="H1368" i="12"/>
  <c r="H215" i="12"/>
  <c r="I4568" i="12"/>
  <c r="H2570" i="12"/>
  <c r="H2404" i="12"/>
  <c r="H2119" i="12"/>
  <c r="H1060" i="12"/>
  <c r="I2120" i="12"/>
  <c r="I2260" i="12"/>
  <c r="H168" i="12"/>
  <c r="I4663" i="12"/>
  <c r="H3369" i="12"/>
  <c r="I543" i="12"/>
  <c r="I3863" i="12"/>
  <c r="I3275" i="12"/>
  <c r="I4005" i="12"/>
  <c r="I4804" i="12"/>
  <c r="H3771" i="12"/>
  <c r="I1885" i="12"/>
  <c r="H308" i="12"/>
  <c r="I1321" i="12"/>
  <c r="I2357" i="12"/>
  <c r="H3322" i="12"/>
  <c r="I4428" i="12"/>
  <c r="I826" i="12"/>
  <c r="I403" i="12"/>
  <c r="H3509" i="12"/>
  <c r="H1697" i="12"/>
  <c r="H732" i="12"/>
  <c r="H3864" i="12"/>
  <c r="H355" i="12"/>
  <c r="H3321" i="12"/>
  <c r="H4852" i="12"/>
  <c r="I309" i="12"/>
  <c r="I3274" i="12"/>
  <c r="H1931" i="12"/>
  <c r="H2523" i="12"/>
  <c r="H4004" i="12"/>
  <c r="I1838" i="12"/>
  <c r="I262" i="12"/>
  <c r="I2805" i="12"/>
  <c r="I2072" i="12"/>
  <c r="H3227" i="12"/>
  <c r="I2308" i="12"/>
  <c r="H2899" i="12"/>
  <c r="I2616" i="12"/>
  <c r="I3040" i="12"/>
  <c r="H2711" i="12"/>
  <c r="H2946" i="12"/>
  <c r="H4475" i="12"/>
  <c r="H1979" i="12"/>
  <c r="I2946" i="12"/>
  <c r="H638" i="12"/>
  <c r="H779" i="12"/>
  <c r="H1885" i="12"/>
  <c r="H74" i="12"/>
  <c r="H1012" i="12"/>
  <c r="H4240" i="12"/>
  <c r="H1791" i="12"/>
  <c r="H1274" i="12"/>
  <c r="H449" i="12"/>
  <c r="I2711" i="12"/>
  <c r="H261" i="12"/>
  <c r="I3134" i="12"/>
  <c r="H2569" i="12"/>
  <c r="I2898" i="12"/>
  <c r="I4287" i="12"/>
  <c r="I1417" i="12"/>
  <c r="I2214" i="12"/>
  <c r="I1744" i="12"/>
  <c r="I544" i="12"/>
  <c r="I1274" i="12"/>
  <c r="H2852" i="12"/>
  <c r="I3958" i="12"/>
  <c r="H3086" i="12"/>
  <c r="H3416" i="12"/>
  <c r="I2993" i="12"/>
  <c r="Q19" i="4" s="1"/>
  <c r="I1697" i="12"/>
  <c r="H3769" i="12"/>
  <c r="H3770" i="12"/>
  <c r="H3556" i="12"/>
  <c r="I4193" i="12"/>
  <c r="P17" i="4" s="1"/>
  <c r="I3557" i="12"/>
  <c r="H4382" i="12"/>
  <c r="I4381" i="12"/>
  <c r="I873" i="12"/>
  <c r="I3227" i="12"/>
  <c r="H1321" i="12"/>
  <c r="H4427" i="12"/>
  <c r="H824" i="12"/>
  <c r="H356" i="12"/>
  <c r="H3817" i="12"/>
  <c r="H2664" i="12"/>
  <c r="I3606" i="12"/>
  <c r="H3557" i="12"/>
  <c r="I497" i="12"/>
  <c r="I1462" i="12"/>
  <c r="H3417" i="12"/>
  <c r="H4522" i="12"/>
  <c r="H121" i="12"/>
  <c r="H1932" i="12"/>
  <c r="I2664" i="12"/>
  <c r="I1061" i="12"/>
  <c r="H3463" i="12"/>
  <c r="I4616" i="12"/>
  <c r="H450" i="12"/>
  <c r="H4616" i="12"/>
  <c r="I2026" i="12"/>
  <c r="H2309" i="12"/>
  <c r="H1744" i="12"/>
  <c r="H4428" i="12"/>
  <c r="H4381" i="12"/>
  <c r="I2025" i="12"/>
  <c r="H1838" i="12"/>
  <c r="I1557" i="12"/>
  <c r="I1060" i="12"/>
  <c r="H1415" i="12"/>
  <c r="I3322" i="12"/>
  <c r="I2074" i="12"/>
  <c r="I3558" i="12"/>
  <c r="I3087" i="12"/>
  <c r="I4569" i="12"/>
  <c r="H685" i="12"/>
  <c r="H2757" i="12"/>
  <c r="I3911" i="12"/>
  <c r="H1650" i="12"/>
  <c r="H4099" i="12"/>
  <c r="I4240" i="12"/>
  <c r="H2026" i="12"/>
  <c r="H967" i="12"/>
  <c r="I638" i="12"/>
  <c r="H4287" i="12"/>
  <c r="H4146" i="12"/>
  <c r="H1061" i="12"/>
  <c r="I3181" i="12"/>
  <c r="H1462" i="12"/>
  <c r="I3463" i="12"/>
  <c r="H3558" i="12"/>
  <c r="H1603" i="12"/>
  <c r="I168" i="12"/>
  <c r="H2121" i="12"/>
  <c r="I685" i="12"/>
  <c r="I121" i="12"/>
  <c r="I2570" i="12"/>
  <c r="I3228" i="12"/>
  <c r="I2073" i="12"/>
  <c r="H2663" i="12"/>
  <c r="I215" i="12"/>
  <c r="H1509" i="12"/>
  <c r="H3911" i="12"/>
  <c r="H4569" i="12"/>
  <c r="H1556" i="12"/>
  <c r="H3415" i="12"/>
  <c r="I4427" i="12"/>
  <c r="I1650" i="12"/>
  <c r="H4193" i="12"/>
  <c r="P15" i="4" s="1"/>
  <c r="I1508" i="12"/>
  <c r="H2167" i="12"/>
  <c r="H262" i="12"/>
  <c r="H591" i="12"/>
  <c r="H3134" i="12"/>
  <c r="I2523" i="12"/>
  <c r="I4571" i="12"/>
  <c r="H3230" i="12"/>
  <c r="I76" i="12"/>
  <c r="I2617" i="12"/>
  <c r="I1980" i="12"/>
  <c r="I1109" i="12"/>
  <c r="I3088" i="12"/>
  <c r="H3087" i="12"/>
  <c r="I122" i="12"/>
  <c r="H1463" i="12"/>
  <c r="H2758" i="12"/>
  <c r="I263" i="12"/>
  <c r="I216" i="12"/>
  <c r="I2215" i="12"/>
  <c r="H4288" i="12"/>
  <c r="H4617" i="12"/>
  <c r="H75" i="12"/>
  <c r="H2073" i="12"/>
  <c r="H639" i="12"/>
  <c r="H3135" i="12"/>
  <c r="I3771" i="12"/>
  <c r="H2854" i="12"/>
  <c r="I4712" i="12"/>
  <c r="I3229" i="12"/>
  <c r="I1108" i="12"/>
  <c r="H263" i="12"/>
  <c r="I1415" i="12"/>
  <c r="I4852" i="12"/>
  <c r="H1698" i="12"/>
  <c r="I4523" i="12"/>
  <c r="H2027" i="12"/>
  <c r="H1557" i="12"/>
  <c r="I4805" i="12"/>
  <c r="I920" i="12"/>
  <c r="I4382" i="12"/>
  <c r="H3323" i="12"/>
  <c r="I3370" i="12"/>
  <c r="I2356" i="12"/>
  <c r="I4476" i="12"/>
  <c r="H28" i="12"/>
  <c r="H1745" i="12"/>
  <c r="I4853" i="12"/>
  <c r="H2712" i="12"/>
  <c r="I1416" i="12"/>
  <c r="H4335" i="12"/>
  <c r="H1606" i="12"/>
  <c r="I1510" i="12"/>
  <c r="I2121" i="12"/>
  <c r="I1698" i="12"/>
  <c r="H826" i="12"/>
  <c r="H920" i="12"/>
  <c r="I4006" i="12"/>
  <c r="I1369" i="12"/>
  <c r="I1604" i="12"/>
  <c r="I1509" i="12"/>
  <c r="H4853" i="12"/>
  <c r="I3864" i="12"/>
  <c r="I4052" i="12"/>
  <c r="H2618" i="12"/>
  <c r="I592" i="12"/>
  <c r="I4758" i="12"/>
  <c r="I2027" i="12"/>
  <c r="H1886" i="12"/>
  <c r="H1510" i="12"/>
  <c r="I827" i="12"/>
  <c r="I2262" i="12"/>
  <c r="H357" i="12"/>
  <c r="I1556" i="12"/>
  <c r="I3912" i="12"/>
  <c r="H4053" i="12"/>
  <c r="H4806" i="12"/>
  <c r="H310" i="12"/>
  <c r="I498" i="12"/>
  <c r="H4241" i="12"/>
  <c r="Q15" i="4" s="1"/>
  <c r="H1015" i="12"/>
  <c r="H2947" i="12"/>
  <c r="I2712" i="12"/>
  <c r="H3912" i="12"/>
  <c r="H2900" i="12"/>
  <c r="H451" i="12"/>
  <c r="I3959" i="12"/>
  <c r="I3817" i="12"/>
  <c r="I1933" i="12"/>
  <c r="H1792" i="12"/>
  <c r="H4005" i="12"/>
  <c r="H968" i="12"/>
  <c r="H3229" i="12"/>
  <c r="H1062" i="12"/>
  <c r="I2619" i="12"/>
  <c r="H4948" i="12"/>
  <c r="H1933" i="12"/>
  <c r="I3135" i="12"/>
  <c r="I3865" i="12"/>
  <c r="H311" i="12"/>
  <c r="H1887" i="12"/>
  <c r="H3182" i="12"/>
  <c r="H3605" i="12"/>
  <c r="H4758" i="12"/>
  <c r="I2852" i="12"/>
  <c r="H4805" i="12"/>
  <c r="I3605" i="12"/>
  <c r="H3604" i="12"/>
  <c r="H4901" i="12"/>
  <c r="H2262" i="12"/>
  <c r="I1792" i="12"/>
  <c r="H4334" i="12"/>
  <c r="I2759" i="12"/>
  <c r="H1980" i="12"/>
  <c r="I4522" i="12"/>
  <c r="I780" i="12"/>
  <c r="I1014" i="12"/>
  <c r="I2524" i="12"/>
  <c r="I686" i="12"/>
  <c r="I169" i="12"/>
  <c r="I3182" i="12"/>
  <c r="H1108" i="12"/>
  <c r="I4100" i="12"/>
  <c r="H2853" i="12"/>
  <c r="I1745" i="12"/>
  <c r="H2993" i="12"/>
  <c r="Q21" i="4" s="1"/>
  <c r="I639" i="12"/>
  <c r="H1746" i="12"/>
  <c r="I3652" i="12"/>
  <c r="H2214" i="12"/>
  <c r="I1979" i="12"/>
  <c r="H3959" i="12"/>
  <c r="I2618" i="12"/>
  <c r="I2405" i="12"/>
  <c r="I4617" i="12"/>
  <c r="I3559" i="12"/>
  <c r="I1839" i="12"/>
  <c r="I2806" i="12"/>
  <c r="I1062" i="12"/>
  <c r="H3181" i="12"/>
  <c r="I2571" i="12"/>
  <c r="I1886" i="12"/>
  <c r="H27" i="12"/>
  <c r="I3604" i="12"/>
  <c r="I733" i="12"/>
  <c r="I451" i="12"/>
  <c r="H733" i="12"/>
  <c r="H3865" i="12"/>
  <c r="H4663" i="12"/>
  <c r="H2215" i="12"/>
  <c r="H122" i="12"/>
  <c r="I2167" i="12"/>
  <c r="I3369" i="12"/>
  <c r="I545" i="12"/>
  <c r="I3464" i="12"/>
  <c r="H1109" i="12"/>
  <c r="H3041" i="12"/>
  <c r="R20" i="4" s="1"/>
  <c r="H2452" i="12"/>
  <c r="I4288" i="12"/>
  <c r="H686" i="12"/>
  <c r="I310" i="12"/>
  <c r="I4711" i="12"/>
  <c r="I3323" i="12"/>
  <c r="H2571" i="12"/>
  <c r="I874" i="12"/>
  <c r="I3770" i="12"/>
  <c r="H4711" i="12"/>
  <c r="H874" i="12"/>
  <c r="I4099" i="12"/>
  <c r="H4194" i="12"/>
  <c r="H169" i="12"/>
  <c r="H3464" i="12"/>
  <c r="H4664" i="12"/>
  <c r="I2168" i="12"/>
  <c r="I28" i="12"/>
  <c r="H827" i="12"/>
  <c r="H3511" i="12"/>
  <c r="I2760" i="12"/>
  <c r="H545" i="12"/>
  <c r="H3276" i="12"/>
  <c r="I4334" i="12"/>
  <c r="I4241" i="12"/>
  <c r="Q14" i="4" s="1"/>
  <c r="I1603" i="12"/>
  <c r="I3041" i="12"/>
  <c r="R13" i="4" s="1"/>
  <c r="I4335" i="12"/>
  <c r="H2759" i="12"/>
  <c r="I2665" i="12"/>
  <c r="I1651" i="12"/>
  <c r="H2524" i="12"/>
  <c r="H592" i="12"/>
  <c r="H1416" i="12"/>
  <c r="H2665" i="12"/>
  <c r="I4053" i="12"/>
  <c r="I3556" i="12"/>
  <c r="I1463" i="12"/>
  <c r="H4476" i="12"/>
  <c r="I2994" i="12"/>
  <c r="I1747" i="12"/>
  <c r="I405" i="12"/>
  <c r="H1605" i="12"/>
  <c r="I123" i="12"/>
  <c r="H2217" i="12"/>
  <c r="H29" i="12"/>
  <c r="H2994" i="12"/>
  <c r="I1652" i="12"/>
  <c r="I1156" i="12"/>
  <c r="H358" i="12"/>
  <c r="I1276" i="12"/>
  <c r="H687" i="12"/>
  <c r="I3653" i="12"/>
  <c r="I781" i="12"/>
  <c r="H2713" i="12"/>
  <c r="I876" i="12"/>
  <c r="I3183" i="12"/>
  <c r="H3559" i="12"/>
  <c r="H1417" i="12"/>
  <c r="H4570" i="12"/>
  <c r="I3819" i="12"/>
  <c r="H3324" i="12"/>
  <c r="I1465" i="12"/>
  <c r="I1981" i="12"/>
  <c r="H640" i="12"/>
  <c r="I264" i="12"/>
  <c r="H1982" i="12"/>
  <c r="H923" i="12"/>
  <c r="H2122" i="12"/>
  <c r="I4618" i="12"/>
  <c r="I4101" i="12"/>
  <c r="I1277" i="12"/>
  <c r="H4007" i="12"/>
  <c r="I4337" i="12"/>
  <c r="S14" i="4" s="1"/>
  <c r="I828" i="12"/>
  <c r="I3231" i="12"/>
  <c r="H4618" i="12"/>
  <c r="H405" i="12"/>
  <c r="H3606" i="12"/>
  <c r="I2901" i="12"/>
  <c r="I4007" i="12"/>
  <c r="I4054" i="12"/>
  <c r="I2169" i="12"/>
  <c r="H546" i="12"/>
  <c r="H499" i="12"/>
  <c r="H2806" i="12"/>
  <c r="I1016" i="12"/>
  <c r="H4665" i="12"/>
  <c r="I921" i="12"/>
  <c r="I875" i="12"/>
  <c r="H782" i="12"/>
  <c r="I1793" i="12"/>
  <c r="I4806" i="12"/>
  <c r="I4570" i="12"/>
  <c r="I2947" i="12"/>
  <c r="I3417" i="12"/>
  <c r="I2853" i="12"/>
  <c r="H2263" i="12"/>
  <c r="H170" i="12"/>
  <c r="H1064" i="12"/>
  <c r="H780" i="12"/>
  <c r="H452" i="12"/>
  <c r="I4195" i="12"/>
  <c r="I1015" i="12"/>
  <c r="H498" i="12"/>
  <c r="H1511" i="12"/>
  <c r="I357" i="12"/>
  <c r="H2666" i="12"/>
  <c r="H3866" i="12"/>
  <c r="H4759" i="12"/>
  <c r="I217" i="12"/>
  <c r="I2995" i="12"/>
  <c r="H4101" i="12"/>
  <c r="H1157" i="12"/>
  <c r="I3772" i="12"/>
  <c r="H3277" i="12"/>
  <c r="I75" i="12"/>
  <c r="I4664" i="12"/>
  <c r="I687" i="12"/>
  <c r="I452" i="12"/>
  <c r="H1934" i="12"/>
  <c r="H593" i="12"/>
  <c r="H2760" i="12"/>
  <c r="I1840" i="12"/>
  <c r="H1604" i="12"/>
  <c r="I4242" i="12"/>
  <c r="I4666" i="12"/>
  <c r="H4336" i="12"/>
  <c r="I454" i="12"/>
  <c r="H4430" i="12"/>
  <c r="I3042" i="12"/>
  <c r="H1840" i="12"/>
  <c r="I2525" i="12"/>
  <c r="H2074" i="12"/>
  <c r="I1322" i="12"/>
  <c r="I265" i="12"/>
  <c r="H2028" i="12"/>
  <c r="H3371" i="12"/>
  <c r="I2122" i="12"/>
  <c r="H3818" i="12"/>
  <c r="I1464" i="12"/>
  <c r="I404" i="12"/>
  <c r="H4289" i="12"/>
  <c r="R16" i="4" s="1"/>
  <c r="H875" i="12"/>
  <c r="H3090" i="12"/>
  <c r="H3088" i="12"/>
  <c r="I1511" i="12"/>
  <c r="I3960" i="12"/>
  <c r="H3772" i="12"/>
  <c r="I4431" i="12"/>
  <c r="I1887" i="12"/>
  <c r="I2075" i="12"/>
  <c r="H2572" i="12"/>
  <c r="H123" i="12"/>
  <c r="H3654" i="12"/>
  <c r="I1275" i="12"/>
  <c r="I4194" i="12"/>
  <c r="I2713" i="12"/>
  <c r="H3465" i="12"/>
  <c r="I1746" i="12"/>
  <c r="H3183" i="12"/>
  <c r="H4006" i="12"/>
  <c r="H2310" i="12"/>
  <c r="I1559" i="12"/>
  <c r="I4430" i="12"/>
  <c r="I2572" i="12"/>
  <c r="I499" i="12"/>
  <c r="H4100" i="12"/>
  <c r="I29" i="12"/>
  <c r="H1063" i="12"/>
  <c r="I2948" i="12"/>
  <c r="I2216" i="12"/>
  <c r="I3818" i="12"/>
  <c r="I4429" i="12"/>
  <c r="H2948" i="12"/>
  <c r="I593" i="12"/>
  <c r="H3512" i="12"/>
  <c r="I3371" i="12"/>
  <c r="H4195" i="12"/>
  <c r="I3324" i="12"/>
  <c r="H828" i="12"/>
  <c r="I3512" i="12"/>
  <c r="I2310" i="12"/>
  <c r="H2995" i="12"/>
  <c r="H2358" i="12"/>
  <c r="H3819" i="12"/>
  <c r="H4054" i="12"/>
  <c r="I4148" i="12"/>
  <c r="H4147" i="12"/>
  <c r="I640" i="12"/>
  <c r="H1699" i="12"/>
  <c r="I4524" i="12"/>
  <c r="I1935" i="12"/>
  <c r="H921" i="12"/>
  <c r="I2807" i="12"/>
  <c r="H404" i="12"/>
  <c r="H4148" i="12"/>
  <c r="I3089" i="12"/>
  <c r="S13" i="4" s="1"/>
  <c r="H1323" i="12"/>
  <c r="H3370" i="12"/>
  <c r="H734" i="12"/>
  <c r="H4242" i="12"/>
  <c r="H1558" i="12"/>
  <c r="I3866" i="12"/>
  <c r="I922" i="12"/>
  <c r="I2900" i="12"/>
  <c r="H1204" i="12"/>
  <c r="I1370" i="12"/>
  <c r="I4383" i="12"/>
  <c r="I4900" i="12"/>
  <c r="I4147" i="12"/>
  <c r="H3913" i="12"/>
  <c r="I4759" i="12"/>
  <c r="H4477" i="12"/>
  <c r="I1323" i="12"/>
  <c r="I969" i="12"/>
  <c r="I2666" i="12"/>
  <c r="I3418" i="12"/>
  <c r="I1157" i="12"/>
  <c r="H781" i="12"/>
  <c r="H3960" i="12"/>
  <c r="I1699" i="12"/>
  <c r="H2123" i="12"/>
  <c r="H406" i="12"/>
  <c r="I1558" i="12"/>
  <c r="H4383" i="12"/>
  <c r="I3465" i="12"/>
  <c r="H2807" i="12"/>
  <c r="I2263" i="12"/>
  <c r="H1276" i="12"/>
  <c r="H1110" i="12"/>
  <c r="I3654" i="12"/>
  <c r="H2525" i="12"/>
  <c r="I2854" i="12"/>
  <c r="I546" i="12"/>
  <c r="H1322" i="12"/>
  <c r="H2169" i="12"/>
  <c r="H4429" i="12"/>
  <c r="H3702" i="12"/>
  <c r="I3230" i="12"/>
  <c r="H3089" i="12"/>
  <c r="S32" i="4" s="1"/>
  <c r="I1934" i="12"/>
  <c r="I1605" i="12"/>
  <c r="H216" i="12"/>
  <c r="H969" i="12"/>
  <c r="H76" i="12"/>
  <c r="I1110" i="12"/>
  <c r="H1016" i="12"/>
  <c r="H1652" i="12"/>
  <c r="H2357" i="12"/>
  <c r="I3278" i="12"/>
  <c r="H2668" i="12"/>
  <c r="H1156" i="12"/>
  <c r="H3560" i="12"/>
  <c r="I3700" i="12"/>
  <c r="I4289" i="12"/>
  <c r="R14" i="4" s="1"/>
  <c r="I688" i="12"/>
  <c r="I968" i="12"/>
  <c r="I3184" i="12"/>
  <c r="I734" i="12"/>
  <c r="H1158" i="12"/>
  <c r="H312" i="12"/>
  <c r="H4149" i="12"/>
  <c r="H4102" i="12"/>
  <c r="I4525" i="12"/>
  <c r="I3277" i="12"/>
  <c r="I594" i="12"/>
  <c r="H1559" i="12"/>
  <c r="H3608" i="12"/>
  <c r="I829" i="12"/>
  <c r="H3607" i="12"/>
  <c r="H1653" i="12"/>
  <c r="H3868" i="12"/>
  <c r="I3560" i="12"/>
  <c r="H2855" i="12"/>
  <c r="H4243" i="12"/>
  <c r="I1748" i="12"/>
  <c r="H2405" i="12"/>
  <c r="H4571" i="12"/>
  <c r="H3701" i="12"/>
  <c r="I1418" i="12"/>
  <c r="H922" i="12"/>
  <c r="I4713" i="12"/>
  <c r="H3961" i="12"/>
  <c r="H4384" i="12"/>
  <c r="H2453" i="12"/>
  <c r="H688" i="12"/>
  <c r="I1158" i="12"/>
  <c r="H3653" i="12"/>
  <c r="I4102" i="12"/>
  <c r="H2526" i="12"/>
  <c r="H3042" i="12"/>
  <c r="H735" i="12"/>
  <c r="H641" i="12"/>
  <c r="I4572" i="12"/>
  <c r="I1204" i="12"/>
  <c r="I2264" i="12"/>
  <c r="I3867" i="12"/>
  <c r="I3561" i="12"/>
  <c r="H2808" i="12"/>
  <c r="I358" i="12"/>
  <c r="I3043" i="12"/>
  <c r="I4149" i="12"/>
  <c r="I124" i="12"/>
  <c r="H1607" i="12"/>
  <c r="I3090" i="12"/>
  <c r="H4666" i="12"/>
  <c r="I2808" i="12"/>
  <c r="H4619" i="12"/>
  <c r="I2452" i="12"/>
  <c r="I1324" i="12"/>
  <c r="I1512" i="12"/>
  <c r="H30" i="12"/>
  <c r="H1793" i="12"/>
  <c r="H2168" i="12"/>
  <c r="H3325" i="12"/>
  <c r="H4337" i="12"/>
  <c r="S16" i="4" s="1"/>
  <c r="H3136" i="12"/>
  <c r="I2076" i="12"/>
  <c r="I2667" i="12"/>
  <c r="I218" i="12"/>
  <c r="H4950" i="12"/>
  <c r="H360" i="12"/>
  <c r="I1017" i="12"/>
  <c r="I312" i="12"/>
  <c r="H4431" i="12"/>
  <c r="I2714" i="12"/>
  <c r="I4477" i="12"/>
  <c r="H3820" i="12"/>
  <c r="H217" i="12"/>
  <c r="I453" i="12"/>
  <c r="H171" i="12"/>
  <c r="I2028" i="12"/>
  <c r="H1888" i="12"/>
  <c r="H264" i="12"/>
  <c r="H4854" i="12"/>
  <c r="H4525" i="12"/>
  <c r="I1653" i="12"/>
  <c r="I4901" i="12"/>
  <c r="I406" i="12"/>
  <c r="H4523" i="12"/>
  <c r="I30" i="12"/>
  <c r="H4478" i="12"/>
  <c r="I4385" i="12"/>
  <c r="T14" i="4" s="1"/>
  <c r="I735" i="12"/>
  <c r="I970" i="12"/>
  <c r="I3961" i="12"/>
  <c r="I924" i="12"/>
  <c r="H970" i="12"/>
  <c r="I3701" i="12"/>
  <c r="H1465" i="12"/>
  <c r="H3231" i="12"/>
  <c r="I3914" i="12"/>
  <c r="H1935" i="12"/>
  <c r="H4807" i="12"/>
  <c r="I2902" i="12"/>
  <c r="H265" i="12"/>
  <c r="H77" i="12"/>
  <c r="I1278" i="12"/>
  <c r="H1277" i="12"/>
  <c r="I3607" i="12"/>
  <c r="H4196" i="12"/>
  <c r="H4760" i="12"/>
  <c r="H1842" i="12"/>
  <c r="I547" i="12"/>
  <c r="I641" i="12"/>
  <c r="I1064" i="12"/>
  <c r="H2902" i="12"/>
  <c r="H4290" i="12"/>
  <c r="H3773" i="12"/>
  <c r="I2855" i="12"/>
  <c r="H594" i="12"/>
  <c r="I2761" i="12"/>
  <c r="I2996" i="12"/>
  <c r="H1111" i="12"/>
  <c r="H4949" i="12"/>
  <c r="I4948" i="12"/>
  <c r="I782" i="12"/>
  <c r="H3867" i="12"/>
  <c r="H3513" i="12"/>
  <c r="H2714" i="12"/>
  <c r="I311" i="12"/>
  <c r="I4760" i="12"/>
  <c r="I3913" i="12"/>
  <c r="H3278" i="12"/>
  <c r="I2123" i="12"/>
  <c r="I2573" i="12"/>
  <c r="I4949" i="12"/>
  <c r="I3773" i="12"/>
  <c r="H2667" i="12"/>
  <c r="I4807" i="12"/>
  <c r="H1464" i="12"/>
  <c r="H3419" i="12"/>
  <c r="H1324" i="12"/>
  <c r="H1700" i="12"/>
  <c r="H4055" i="12"/>
  <c r="H1370" i="12"/>
  <c r="H4572" i="12"/>
  <c r="I1841" i="12"/>
  <c r="H3652" i="12"/>
  <c r="I170" i="12"/>
  <c r="I2358" i="12"/>
  <c r="H876" i="12"/>
  <c r="I1205" i="12"/>
  <c r="H2075" i="12"/>
  <c r="H453" i="12"/>
  <c r="H4712" i="12"/>
  <c r="H2996" i="12"/>
  <c r="H3043" i="12"/>
  <c r="H359" i="12"/>
  <c r="H172" i="12"/>
  <c r="H124" i="12"/>
  <c r="I2526" i="12"/>
  <c r="H4524" i="12"/>
  <c r="I4384" i="12"/>
  <c r="H1981" i="12"/>
  <c r="H4713" i="12"/>
  <c r="I923" i="12"/>
  <c r="H3137" i="12"/>
  <c r="T21" i="4" s="1"/>
  <c r="H3914" i="12"/>
  <c r="I4336" i="12"/>
  <c r="I3137" i="12"/>
  <c r="T19" i="4" s="1"/>
  <c r="H829" i="12"/>
  <c r="I3466" i="12"/>
  <c r="H3372" i="12"/>
  <c r="H2619" i="12"/>
  <c r="H4855" i="12"/>
  <c r="I4290" i="12"/>
  <c r="I2170" i="12"/>
  <c r="H2076" i="12"/>
  <c r="H1747" i="12"/>
  <c r="H3466" i="12"/>
  <c r="I4008" i="12"/>
  <c r="H2620" i="12"/>
  <c r="H218" i="12"/>
  <c r="H1371" i="12"/>
  <c r="I2029" i="12"/>
  <c r="I2404" i="12"/>
  <c r="I1063" i="12"/>
  <c r="I1982" i="12"/>
  <c r="I4854" i="12"/>
  <c r="I3136" i="12"/>
  <c r="H2949" i="12"/>
  <c r="I171" i="12"/>
  <c r="H4008" i="12"/>
  <c r="H3184" i="12"/>
  <c r="H4902" i="12"/>
  <c r="H3418" i="12"/>
  <c r="I4665" i="12"/>
  <c r="H1841" i="12"/>
  <c r="I1371" i="12"/>
  <c r="I1794" i="12"/>
  <c r="I4855" i="12"/>
  <c r="H1794" i="12"/>
  <c r="I4150" i="12"/>
  <c r="H1466" i="12"/>
  <c r="I313" i="12"/>
  <c r="H3044" i="12"/>
  <c r="I2903" i="12"/>
  <c r="H31" i="12"/>
  <c r="I4432" i="12"/>
  <c r="H2621" i="12"/>
  <c r="H3561" i="12"/>
  <c r="I1936" i="12"/>
  <c r="I3608" i="12"/>
  <c r="I3372" i="12"/>
  <c r="H1512" i="12"/>
  <c r="I4526" i="12"/>
  <c r="I3821" i="12"/>
  <c r="I689" i="12"/>
  <c r="I1112" i="12"/>
  <c r="H4150" i="12"/>
  <c r="I595" i="12"/>
  <c r="I3326" i="12"/>
  <c r="H4526" i="12"/>
  <c r="I2950" i="12"/>
  <c r="I3044" i="12"/>
  <c r="I125" i="12"/>
  <c r="H454" i="12"/>
  <c r="H407" i="12"/>
  <c r="I1207" i="12"/>
  <c r="H4668" i="12"/>
  <c r="I2856" i="12"/>
  <c r="H3700" i="12"/>
  <c r="I4479" i="12"/>
  <c r="H1513" i="12"/>
  <c r="I2809" i="12"/>
  <c r="H3091" i="12"/>
  <c r="H3233" i="12"/>
  <c r="V21" i="4" s="1"/>
  <c r="H2761" i="12"/>
  <c r="I3702" i="12"/>
  <c r="I1018" i="12"/>
  <c r="H4573" i="12"/>
  <c r="H1795" i="12"/>
  <c r="I2218" i="12"/>
  <c r="I1466" i="12"/>
  <c r="I4950" i="12"/>
  <c r="I3868" i="12"/>
  <c r="H1372" i="12"/>
  <c r="I3419" i="12"/>
  <c r="H3774" i="12"/>
  <c r="I1889" i="12"/>
  <c r="I2406" i="12"/>
  <c r="H2762" i="12"/>
  <c r="H4762" i="12"/>
  <c r="I1560" i="12"/>
  <c r="H1418" i="12"/>
  <c r="H4479" i="12"/>
  <c r="H78" i="12"/>
  <c r="H548" i="12"/>
  <c r="H4291" i="12"/>
  <c r="H2029" i="12"/>
  <c r="I3513" i="12"/>
  <c r="I4056" i="12"/>
  <c r="H1278" i="12"/>
  <c r="H2265" i="12"/>
  <c r="I971" i="12"/>
  <c r="H1205" i="12"/>
  <c r="I501" i="12"/>
  <c r="H4385" i="12"/>
  <c r="T16" i="4" s="1"/>
  <c r="H2124" i="12"/>
  <c r="H4620" i="12"/>
  <c r="H2218" i="12"/>
  <c r="H2077" i="12"/>
  <c r="I3232" i="12"/>
  <c r="I3915" i="12"/>
  <c r="H4480" i="12"/>
  <c r="I1607" i="12"/>
  <c r="I4714" i="12"/>
  <c r="H3467" i="12"/>
  <c r="I2762" i="12"/>
  <c r="I219" i="12"/>
  <c r="H3279" i="12"/>
  <c r="H4432" i="12"/>
  <c r="I3091" i="12"/>
  <c r="H1206" i="12"/>
  <c r="H642" i="12"/>
  <c r="I4103" i="12"/>
  <c r="H3962" i="12"/>
  <c r="I1888" i="12"/>
  <c r="H2856" i="12"/>
  <c r="H2573" i="12"/>
  <c r="H2997" i="12"/>
  <c r="I4009" i="12"/>
  <c r="H3327" i="12"/>
  <c r="I4197" i="12"/>
  <c r="I877" i="12"/>
  <c r="I32" i="12"/>
  <c r="H1889" i="12"/>
  <c r="I642" i="12"/>
  <c r="I1513" i="12"/>
  <c r="H972" i="12"/>
  <c r="I1983" i="12"/>
  <c r="I2527" i="12"/>
  <c r="I4478" i="12"/>
  <c r="H4667" i="12"/>
  <c r="I4055" i="12"/>
  <c r="I1419" i="12"/>
  <c r="H3821" i="12"/>
  <c r="I1700" i="12"/>
  <c r="H736" i="12"/>
  <c r="H2264" i="12"/>
  <c r="H2170" i="12"/>
  <c r="H2359" i="12"/>
  <c r="H1112" i="12"/>
  <c r="I3514" i="12"/>
  <c r="H3420" i="12"/>
  <c r="I3962" i="12"/>
  <c r="H266" i="12"/>
  <c r="H2216" i="12"/>
  <c r="H500" i="12"/>
  <c r="I4199" i="12"/>
  <c r="I2453" i="12"/>
  <c r="H1159" i="12"/>
  <c r="I3279" i="12"/>
  <c r="H1936" i="12"/>
  <c r="I1206" i="12"/>
  <c r="I2217" i="12"/>
  <c r="I359" i="12"/>
  <c r="I3420" i="12"/>
  <c r="H2809" i="12"/>
  <c r="I736" i="12"/>
  <c r="H547" i="12"/>
  <c r="I3138" i="12"/>
  <c r="I2574" i="12"/>
  <c r="I4243" i="12"/>
  <c r="H3915" i="12"/>
  <c r="I3325" i="12"/>
  <c r="I2949" i="12"/>
  <c r="H1654" i="12"/>
  <c r="I266" i="12"/>
  <c r="H4103" i="12"/>
  <c r="I2715" i="12"/>
  <c r="I3774" i="12"/>
  <c r="I1065" i="12"/>
  <c r="H1560" i="12"/>
  <c r="I4619" i="12"/>
  <c r="I1111" i="12"/>
  <c r="I407" i="12"/>
  <c r="H2574" i="12"/>
  <c r="H1419" i="12"/>
  <c r="H4338" i="12"/>
  <c r="H1983" i="12"/>
  <c r="I1372" i="12"/>
  <c r="H2311" i="12"/>
  <c r="H1701" i="12"/>
  <c r="H3326" i="12"/>
  <c r="H2901" i="12"/>
  <c r="I500" i="12"/>
  <c r="H1017" i="12"/>
  <c r="I4196" i="12"/>
  <c r="I3820" i="12"/>
  <c r="I172" i="12"/>
  <c r="H2312" i="12"/>
  <c r="H1748" i="12"/>
  <c r="H1325" i="12"/>
  <c r="H4761" i="12"/>
  <c r="I830" i="12"/>
  <c r="I1654" i="12"/>
  <c r="I4573" i="12"/>
  <c r="H830" i="12"/>
  <c r="I4620" i="12"/>
  <c r="H783" i="12"/>
  <c r="I2030" i="12"/>
  <c r="H4244" i="12"/>
  <c r="I2077" i="12"/>
  <c r="H3373" i="12"/>
  <c r="I4902" i="12"/>
  <c r="H877" i="12"/>
  <c r="I1606" i="12"/>
  <c r="I1325" i="12"/>
  <c r="I2621" i="12"/>
  <c r="I2311" i="12"/>
  <c r="H4714" i="12"/>
  <c r="I2620" i="12"/>
  <c r="I31" i="12"/>
  <c r="H4808" i="12"/>
  <c r="I3373" i="12"/>
  <c r="I3185" i="12"/>
  <c r="U19" i="4" s="1"/>
  <c r="H3185" i="12"/>
  <c r="U21" i="4" s="1"/>
  <c r="I2124" i="12"/>
  <c r="H2527" i="12"/>
  <c r="I77" i="12"/>
  <c r="H313" i="12"/>
  <c r="H408" i="12"/>
  <c r="I455" i="12"/>
  <c r="I1373" i="12"/>
  <c r="I2219" i="12"/>
  <c r="H3609" i="12"/>
  <c r="H2622" i="12"/>
  <c r="I2763" i="12"/>
  <c r="I4667" i="12"/>
  <c r="H2669" i="12"/>
  <c r="I267" i="12"/>
  <c r="H4433" i="12"/>
  <c r="U15" i="4" s="1"/>
  <c r="H2715" i="12"/>
  <c r="I2669" i="12"/>
  <c r="H4809" i="12"/>
  <c r="H1702" i="12"/>
  <c r="H3562" i="12"/>
  <c r="I361" i="12"/>
  <c r="H1373" i="12"/>
  <c r="I4761" i="12"/>
  <c r="I4808" i="12"/>
  <c r="H3468" i="12"/>
  <c r="H2950" i="12"/>
  <c r="H4104" i="12"/>
  <c r="I2951" i="12"/>
  <c r="H1890" i="12"/>
  <c r="I2998" i="12"/>
  <c r="I3655" i="12"/>
  <c r="H2904" i="12"/>
  <c r="H4386" i="12"/>
  <c r="H4622" i="12"/>
  <c r="H221" i="12"/>
  <c r="I3703" i="12"/>
  <c r="H4151" i="12"/>
  <c r="I548" i="12"/>
  <c r="H2998" i="12"/>
  <c r="I1655" i="12"/>
  <c r="H4715" i="12"/>
  <c r="I1279" i="12"/>
  <c r="I2078" i="12"/>
  <c r="H3775" i="12"/>
  <c r="H4009" i="12"/>
  <c r="H3421" i="12"/>
  <c r="H1561" i="12"/>
  <c r="H3186" i="12"/>
  <c r="H784" i="12"/>
  <c r="H3374" i="12"/>
  <c r="H1937" i="12"/>
  <c r="H3916" i="12"/>
  <c r="I1795" i="12"/>
  <c r="I3139" i="12"/>
  <c r="H690" i="12"/>
  <c r="H502" i="12"/>
  <c r="H4903" i="12"/>
  <c r="I4244" i="12"/>
  <c r="I1019" i="12"/>
  <c r="I4198" i="12"/>
  <c r="H924" i="12"/>
  <c r="H831" i="12"/>
  <c r="I4809" i="12"/>
  <c r="I3186" i="12"/>
  <c r="I1561" i="12"/>
  <c r="H3092" i="12"/>
  <c r="H2266" i="12"/>
  <c r="I78" i="12"/>
  <c r="I2622" i="12"/>
  <c r="I4433" i="12"/>
  <c r="U14" i="4" s="1"/>
  <c r="H1065" i="12"/>
  <c r="I2997" i="12"/>
  <c r="I3562" i="12"/>
  <c r="H4056" i="12"/>
  <c r="H4856" i="12"/>
  <c r="I220" i="12"/>
  <c r="I4245" i="12"/>
  <c r="H1608" i="12"/>
  <c r="I2576" i="12"/>
  <c r="H2360" i="12"/>
  <c r="I2717" i="12"/>
  <c r="H4339" i="12"/>
  <c r="H3515" i="12"/>
  <c r="I4951" i="12"/>
  <c r="I314" i="12"/>
  <c r="I3045" i="12"/>
  <c r="H2407" i="12"/>
  <c r="I4434" i="12"/>
  <c r="H173" i="12"/>
  <c r="H2454" i="12"/>
  <c r="I925" i="12"/>
  <c r="I4010" i="12"/>
  <c r="I4104" i="12"/>
  <c r="H2171" i="12"/>
  <c r="I4339" i="12"/>
  <c r="H125" i="12"/>
  <c r="H1420" i="12"/>
  <c r="H1749" i="12"/>
  <c r="H4057" i="12"/>
  <c r="I1608" i="12"/>
  <c r="I2312" i="12"/>
  <c r="I1796" i="12"/>
  <c r="H1796" i="12"/>
  <c r="I2810" i="12"/>
  <c r="H2172" i="12"/>
  <c r="I3374" i="12"/>
  <c r="H689" i="12"/>
  <c r="I33" i="12"/>
  <c r="I2360" i="12"/>
  <c r="H3869" i="12"/>
  <c r="I1066" i="12"/>
  <c r="I2668" i="12"/>
  <c r="I1937" i="12"/>
  <c r="H1113" i="12"/>
  <c r="H925" i="12"/>
  <c r="I1890" i="12"/>
  <c r="I4246" i="12"/>
  <c r="I2265" i="12"/>
  <c r="I2528" i="12"/>
  <c r="I3467" i="12"/>
  <c r="I4903" i="12"/>
  <c r="H361" i="12"/>
  <c r="H1279" i="12"/>
  <c r="H595" i="12"/>
  <c r="H4245" i="12"/>
  <c r="H3280" i="12"/>
  <c r="H126" i="12"/>
  <c r="H3656" i="12"/>
  <c r="H501" i="12"/>
  <c r="H2406" i="12"/>
  <c r="I1326" i="12"/>
  <c r="I3515" i="12"/>
  <c r="I2716" i="12"/>
  <c r="I502" i="12"/>
  <c r="H1562" i="12"/>
  <c r="I596" i="12"/>
  <c r="I1702" i="12"/>
  <c r="I1160" i="12"/>
  <c r="I4386" i="12"/>
  <c r="I80" i="12"/>
  <c r="I1467" i="12"/>
  <c r="H3045" i="12"/>
  <c r="I3468" i="12"/>
  <c r="H2716" i="12"/>
  <c r="H4387" i="12"/>
  <c r="I783" i="12"/>
  <c r="H4197" i="12"/>
  <c r="I1984" i="12"/>
  <c r="H2575" i="12"/>
  <c r="H79" i="12"/>
  <c r="I3963" i="12"/>
  <c r="I4340" i="12"/>
  <c r="H3046" i="12"/>
  <c r="H3514" i="12"/>
  <c r="I4715" i="12"/>
  <c r="I1749" i="12"/>
  <c r="H3655" i="12"/>
  <c r="H4574" i="12"/>
  <c r="I1420" i="12"/>
  <c r="H2763" i="12"/>
  <c r="H2951" i="12"/>
  <c r="H832" i="12"/>
  <c r="I3775" i="12"/>
  <c r="H267" i="12"/>
  <c r="H314" i="12"/>
  <c r="I4151" i="12"/>
  <c r="H4198" i="12"/>
  <c r="H2125" i="12"/>
  <c r="I79" i="12"/>
  <c r="H4621" i="12"/>
  <c r="H4292" i="12"/>
  <c r="I2125" i="12"/>
  <c r="H220" i="12"/>
  <c r="I831" i="12"/>
  <c r="I4668" i="12"/>
  <c r="I2313" i="12"/>
  <c r="I4291" i="12"/>
  <c r="H2078" i="12"/>
  <c r="H1326" i="12"/>
  <c r="I3656" i="12"/>
  <c r="H1514" i="12"/>
  <c r="I1842" i="12"/>
  <c r="I1159" i="12"/>
  <c r="I2407" i="12"/>
  <c r="H1160" i="12"/>
  <c r="H3917" i="12"/>
  <c r="H4011" i="12"/>
  <c r="I2171" i="12"/>
  <c r="I2359" i="12"/>
  <c r="I3869" i="12"/>
  <c r="I4338" i="12"/>
  <c r="I4480" i="12"/>
  <c r="H1467" i="12"/>
  <c r="H2857" i="12"/>
  <c r="H2030" i="12"/>
  <c r="I2575" i="12"/>
  <c r="H2528" i="12"/>
  <c r="H971" i="12"/>
  <c r="I972" i="12"/>
  <c r="H2313" i="12"/>
  <c r="H1844" i="12"/>
  <c r="I4762" i="12"/>
  <c r="I3916" i="12"/>
  <c r="H3703" i="12"/>
  <c r="H32" i="12"/>
  <c r="H3138" i="12"/>
  <c r="I1891" i="12"/>
  <c r="I408" i="12"/>
  <c r="I4057" i="12"/>
  <c r="H2903" i="12"/>
  <c r="I2031" i="12"/>
  <c r="H219" i="12"/>
  <c r="I1701" i="12"/>
  <c r="H1018" i="12"/>
  <c r="I878" i="12"/>
  <c r="I360" i="12"/>
  <c r="I690" i="12"/>
  <c r="H3232" i="12"/>
  <c r="I643" i="12"/>
  <c r="I549" i="12"/>
  <c r="H4810" i="12"/>
  <c r="I974" i="12"/>
  <c r="H878" i="12"/>
  <c r="I3609" i="12"/>
  <c r="I4575" i="12"/>
  <c r="I3327" i="12"/>
  <c r="H1984" i="12"/>
  <c r="I1468" i="12"/>
  <c r="I2623" i="12"/>
  <c r="H315" i="12"/>
  <c r="H4293" i="12"/>
  <c r="I738" i="12"/>
  <c r="H2576" i="12"/>
  <c r="I2858" i="12"/>
  <c r="H1020" i="12"/>
  <c r="H1797" i="12"/>
  <c r="H4200" i="12"/>
  <c r="I3233" i="12"/>
  <c r="V19" i="4" s="1"/>
  <c r="H4575" i="12"/>
  <c r="H1891" i="12"/>
  <c r="I3092" i="12"/>
  <c r="I3421" i="12"/>
  <c r="H503" i="12"/>
  <c r="H316" i="12"/>
  <c r="I4856" i="12"/>
  <c r="H80" i="12"/>
  <c r="I126" i="12"/>
  <c r="H3776" i="12"/>
  <c r="H691" i="12"/>
  <c r="H1068" i="12"/>
  <c r="I2455" i="12"/>
  <c r="I4622" i="12"/>
  <c r="H1656" i="12"/>
  <c r="I4293" i="12"/>
  <c r="H1938" i="12"/>
  <c r="I456" i="12"/>
  <c r="I1327" i="12"/>
  <c r="I3822" i="12"/>
  <c r="I1843" i="12"/>
  <c r="I4810" i="12"/>
  <c r="I4152" i="12"/>
  <c r="H2717" i="12"/>
  <c r="I1020" i="12"/>
  <c r="H2811" i="12"/>
  <c r="H550" i="12"/>
  <c r="H2173" i="12"/>
  <c r="H1421" i="12"/>
  <c r="I4574" i="12"/>
  <c r="I4011" i="12"/>
  <c r="H4527" i="12"/>
  <c r="H1207" i="12"/>
  <c r="I2529" i="12"/>
  <c r="I3563" i="12"/>
  <c r="I2173" i="12"/>
  <c r="I4669" i="12"/>
  <c r="H4246" i="12"/>
  <c r="H1843" i="12"/>
  <c r="I2314" i="12"/>
  <c r="H2219" i="12"/>
  <c r="I1280" i="12"/>
  <c r="H1374" i="12"/>
  <c r="I315" i="12"/>
  <c r="H879" i="12"/>
  <c r="H2529" i="12"/>
  <c r="I1515" i="12"/>
  <c r="H2858" i="12"/>
  <c r="H33" i="12"/>
  <c r="I4904" i="12"/>
  <c r="I2999" i="12"/>
  <c r="I2857" i="12"/>
  <c r="I3046" i="12"/>
  <c r="H2408" i="12"/>
  <c r="H2126" i="12"/>
  <c r="H3657" i="12"/>
  <c r="H2032" i="12"/>
  <c r="H2031" i="12"/>
  <c r="I691" i="12"/>
  <c r="I1067" i="12"/>
  <c r="I3422" i="12"/>
  <c r="H455" i="12"/>
  <c r="H2033" i="12"/>
  <c r="I3965" i="12"/>
  <c r="H3139" i="12"/>
  <c r="I3870" i="12"/>
  <c r="I3280" i="12"/>
  <c r="H409" i="12"/>
  <c r="I2454" i="12"/>
  <c r="H596" i="12"/>
  <c r="I4481" i="12"/>
  <c r="V17" i="4" s="1"/>
  <c r="I4857" i="12"/>
  <c r="I3187" i="12"/>
  <c r="H4857" i="12"/>
  <c r="I2079" i="12"/>
  <c r="I2409" i="12"/>
  <c r="I2904" i="12"/>
  <c r="H644" i="12"/>
  <c r="H128" i="12"/>
  <c r="H3422" i="12"/>
  <c r="H643" i="12"/>
  <c r="H456" i="12"/>
  <c r="I3658" i="12"/>
  <c r="I1421" i="12"/>
  <c r="H3918" i="12"/>
  <c r="I362" i="12"/>
  <c r="I1161" i="12"/>
  <c r="H1750" i="12"/>
  <c r="H2999" i="12"/>
  <c r="H2314" i="12"/>
  <c r="I784" i="12"/>
  <c r="H1067" i="12"/>
  <c r="H4105" i="12"/>
  <c r="I2811" i="12"/>
  <c r="H4340" i="12"/>
  <c r="I2361" i="12"/>
  <c r="I4058" i="12"/>
  <c r="H4904" i="12"/>
  <c r="H3093" i="12"/>
  <c r="H4152" i="12"/>
  <c r="H1019" i="12"/>
  <c r="H174" i="12"/>
  <c r="I1208" i="12"/>
  <c r="H3235" i="12"/>
  <c r="I598" i="12"/>
  <c r="I550" i="12"/>
  <c r="H1066" i="12"/>
  <c r="H3187" i="12"/>
  <c r="H2267" i="12"/>
  <c r="I2266" i="12"/>
  <c r="H4199" i="12"/>
  <c r="I221" i="12"/>
  <c r="H3281" i="12"/>
  <c r="W20" i="4" s="1"/>
  <c r="I1114" i="12"/>
  <c r="I174" i="12"/>
  <c r="I3516" i="12"/>
  <c r="I785" i="12"/>
  <c r="I1844" i="12"/>
  <c r="I1985" i="12"/>
  <c r="I2952" i="12"/>
  <c r="H4481" i="12"/>
  <c r="V15" i="4" s="1"/>
  <c r="I1938" i="12"/>
  <c r="I4527" i="12"/>
  <c r="I1374" i="12"/>
  <c r="H973" i="12"/>
  <c r="I3610" i="12"/>
  <c r="H4669" i="12"/>
  <c r="I737" i="12"/>
  <c r="I2267" i="12"/>
  <c r="I3964" i="12"/>
  <c r="I645" i="12"/>
  <c r="I1797" i="12"/>
  <c r="H2764" i="12"/>
  <c r="H3704" i="12"/>
  <c r="H362" i="12"/>
  <c r="I4153" i="12"/>
  <c r="I1113" i="12"/>
  <c r="I1703" i="12"/>
  <c r="H4010" i="12"/>
  <c r="I2126" i="12"/>
  <c r="I4387" i="12"/>
  <c r="I3469" i="12"/>
  <c r="I2670" i="12"/>
  <c r="H1655" i="12"/>
  <c r="I4621" i="12"/>
  <c r="H1609" i="12"/>
  <c r="I173" i="12"/>
  <c r="H737" i="12"/>
  <c r="I3823" i="12"/>
  <c r="H4716" i="12"/>
  <c r="I3375" i="12"/>
  <c r="H1208" i="12"/>
  <c r="I2408" i="12"/>
  <c r="H926" i="12"/>
  <c r="I268" i="12"/>
  <c r="H3610" i="12"/>
  <c r="I3776" i="12"/>
  <c r="I4294" i="12"/>
  <c r="H4434" i="12"/>
  <c r="I1750" i="12"/>
  <c r="H2361" i="12"/>
  <c r="H2952" i="12"/>
  <c r="I3234" i="12"/>
  <c r="I409" i="12"/>
  <c r="I926" i="12"/>
  <c r="H2905" i="12"/>
  <c r="I879" i="12"/>
  <c r="I3657" i="12"/>
  <c r="H3328" i="12"/>
  <c r="I3704" i="12"/>
  <c r="H127" i="12"/>
  <c r="H549" i="12"/>
  <c r="H2220" i="12"/>
  <c r="I3281" i="12"/>
  <c r="W13" i="4" s="1"/>
  <c r="I1514" i="12"/>
  <c r="H3963" i="12"/>
  <c r="H738" i="12"/>
  <c r="I4105" i="12"/>
  <c r="H3375" i="12"/>
  <c r="H1280" i="12"/>
  <c r="I3917" i="12"/>
  <c r="H4951" i="12"/>
  <c r="I1562" i="12"/>
  <c r="H3964" i="12"/>
  <c r="H597" i="12"/>
  <c r="H3823" i="12"/>
  <c r="I4716" i="12"/>
  <c r="H3822" i="12"/>
  <c r="I973" i="12"/>
  <c r="H1515" i="12"/>
  <c r="I4292" i="12"/>
  <c r="H833" i="12"/>
  <c r="H3563" i="12"/>
  <c r="H3658" i="12"/>
  <c r="H3094" i="12"/>
  <c r="H363" i="12"/>
  <c r="I3094" i="12"/>
  <c r="I597" i="12"/>
  <c r="H785" i="12"/>
  <c r="I1609" i="12"/>
  <c r="I2577" i="12"/>
  <c r="I2172" i="12"/>
  <c r="I3824" i="12"/>
  <c r="I2268" i="12"/>
  <c r="H2268" i="12"/>
  <c r="I927" i="12"/>
  <c r="I3047" i="12"/>
  <c r="H1704" i="12"/>
  <c r="H4341" i="12"/>
  <c r="H1798" i="12"/>
  <c r="I3329" i="12"/>
  <c r="X13" i="4" s="1"/>
  <c r="H3871" i="12"/>
  <c r="I3093" i="12"/>
  <c r="H1209" i="12"/>
  <c r="I4388" i="12"/>
  <c r="I269" i="12"/>
  <c r="I1162" i="12"/>
  <c r="H2765" i="12"/>
  <c r="H3611" i="12"/>
  <c r="H4764" i="12"/>
  <c r="H739" i="12"/>
  <c r="I4012" i="12"/>
  <c r="I1845" i="12"/>
  <c r="H3516" i="12"/>
  <c r="H4058" i="12"/>
  <c r="H3470" i="12"/>
  <c r="I4482" i="12"/>
  <c r="I2362" i="12"/>
  <c r="H598" i="12"/>
  <c r="H4012" i="12"/>
  <c r="H3517" i="12"/>
  <c r="H3870" i="12"/>
  <c r="I3376" i="12"/>
  <c r="I2174" i="12"/>
  <c r="I316" i="12"/>
  <c r="H2409" i="12"/>
  <c r="H2906" i="12"/>
  <c r="H2624" i="12"/>
  <c r="I4435" i="12"/>
  <c r="H269" i="12"/>
  <c r="H4153" i="12"/>
  <c r="I1657" i="12"/>
  <c r="H1468" i="12"/>
  <c r="H2577" i="12"/>
  <c r="I2953" i="12"/>
  <c r="I1516" i="12"/>
  <c r="I1115" i="12"/>
  <c r="H4388" i="12"/>
  <c r="I4952" i="12"/>
  <c r="I81" i="12"/>
  <c r="I2221" i="12"/>
  <c r="H4717" i="12"/>
  <c r="I1563" i="12"/>
  <c r="I1281" i="12"/>
  <c r="H4576" i="12"/>
  <c r="H3564" i="12"/>
  <c r="I222" i="12"/>
  <c r="H2079" i="12"/>
  <c r="I2032" i="12"/>
  <c r="I551" i="12"/>
  <c r="I4764" i="12"/>
  <c r="I4106" i="12"/>
  <c r="H2953" i="12"/>
  <c r="I128" i="12"/>
  <c r="H645" i="12"/>
  <c r="H1610" i="12"/>
  <c r="H1703" i="12"/>
  <c r="I457" i="12"/>
  <c r="I3517" i="12"/>
  <c r="I2812" i="12"/>
  <c r="I3423" i="12"/>
  <c r="H3777" i="12"/>
  <c r="H4342" i="12"/>
  <c r="H551" i="12"/>
  <c r="I2906" i="12"/>
  <c r="I4528" i="12"/>
  <c r="I1469" i="12"/>
  <c r="I175" i="12"/>
  <c r="H2315" i="12"/>
  <c r="I2530" i="12"/>
  <c r="H1021" i="12"/>
  <c r="I2315" i="12"/>
  <c r="H4059" i="12"/>
  <c r="I2127" i="12"/>
  <c r="H2671" i="12"/>
  <c r="H4670" i="12"/>
  <c r="I2765" i="12"/>
  <c r="H175" i="12"/>
  <c r="H3919" i="12"/>
  <c r="I1656" i="12"/>
  <c r="I2764" i="12"/>
  <c r="H2672" i="12"/>
  <c r="H3140" i="12"/>
  <c r="I1068" i="12"/>
  <c r="H880" i="12"/>
  <c r="H4952" i="12"/>
  <c r="H3188" i="12"/>
  <c r="I692" i="12"/>
  <c r="H1328" i="12"/>
  <c r="I4529" i="12"/>
  <c r="W17" i="4" s="1"/>
  <c r="I880" i="12"/>
  <c r="H3047" i="12"/>
  <c r="I2671" i="12"/>
  <c r="H2080" i="12"/>
  <c r="H1281" i="12"/>
  <c r="I4341" i="12"/>
  <c r="I363" i="12"/>
  <c r="H4623" i="12"/>
  <c r="I127" i="12"/>
  <c r="H1327" i="12"/>
  <c r="I1422" i="12"/>
  <c r="H1563" i="12"/>
  <c r="I1021" i="12"/>
  <c r="I504" i="12"/>
  <c r="H3423" i="12"/>
  <c r="H4435" i="12"/>
  <c r="H4905" i="12"/>
  <c r="I1210" i="12"/>
  <c r="H1986" i="12"/>
  <c r="H2456" i="12"/>
  <c r="H1845" i="12"/>
  <c r="H2362" i="12"/>
  <c r="I2456" i="12"/>
  <c r="I4763" i="12"/>
  <c r="H1657" i="12"/>
  <c r="I3141" i="12"/>
  <c r="H457" i="12"/>
  <c r="H3283" i="12"/>
  <c r="H4529" i="12"/>
  <c r="W18" i="4" s="1"/>
  <c r="I3140" i="12"/>
  <c r="I832" i="12"/>
  <c r="I503" i="12"/>
  <c r="I3282" i="12"/>
  <c r="I4623" i="12"/>
  <c r="H927" i="12"/>
  <c r="I2624" i="12"/>
  <c r="H2127" i="12"/>
  <c r="I1610" i="12"/>
  <c r="I1375" i="12"/>
  <c r="H692" i="12"/>
  <c r="I786" i="12"/>
  <c r="I3871" i="12"/>
  <c r="H1516" i="12"/>
  <c r="I2766" i="12"/>
  <c r="H1892" i="12"/>
  <c r="I1986" i="12"/>
  <c r="I3470" i="12"/>
  <c r="H4247" i="12"/>
  <c r="H268" i="12"/>
  <c r="H2810" i="12"/>
  <c r="I1517" i="12"/>
  <c r="I4670" i="12"/>
  <c r="I3918" i="12"/>
  <c r="I4905" i="12"/>
  <c r="H34" i="12"/>
  <c r="I4200" i="12"/>
  <c r="H3965" i="12"/>
  <c r="H1114" i="12"/>
  <c r="I1751" i="12"/>
  <c r="H1161" i="12"/>
  <c r="H4811" i="12"/>
  <c r="I2080" i="12"/>
  <c r="H740" i="12"/>
  <c r="H222" i="12"/>
  <c r="H2718" i="12"/>
  <c r="I4576" i="12"/>
  <c r="I4717" i="12"/>
  <c r="H3000" i="12"/>
  <c r="I4247" i="12"/>
  <c r="H3282" i="12"/>
  <c r="I4858" i="12"/>
  <c r="H3141" i="12"/>
  <c r="H2623" i="12"/>
  <c r="I644" i="12"/>
  <c r="I2859" i="12"/>
  <c r="H410" i="12"/>
  <c r="I2905" i="12"/>
  <c r="H2455" i="12"/>
  <c r="H4528" i="12"/>
  <c r="H1422" i="12"/>
  <c r="I4811" i="12"/>
  <c r="H2670" i="12"/>
  <c r="H3469" i="12"/>
  <c r="H1162" i="12"/>
  <c r="I1939" i="12"/>
  <c r="I4059" i="12"/>
  <c r="I1704" i="12"/>
  <c r="H1115" i="12"/>
  <c r="H2812" i="12"/>
  <c r="I3564" i="12"/>
  <c r="I3000" i="12"/>
  <c r="H4294" i="12"/>
  <c r="H3376" i="12"/>
  <c r="H1469" i="12"/>
  <c r="I2220" i="12"/>
  <c r="H786" i="12"/>
  <c r="H1375" i="12"/>
  <c r="H3705" i="12"/>
  <c r="I3188" i="12"/>
  <c r="I3328" i="12"/>
  <c r="H788" i="12"/>
  <c r="H3142" i="12"/>
  <c r="I3518" i="12"/>
  <c r="I4859" i="12"/>
  <c r="H2175" i="12"/>
  <c r="H1423" i="12"/>
  <c r="I4953" i="12"/>
  <c r="I270" i="12"/>
  <c r="H2081" i="12"/>
  <c r="I975" i="12"/>
  <c r="I4201" i="12"/>
  <c r="I2718" i="12"/>
  <c r="H4763" i="12"/>
  <c r="H4906" i="12"/>
  <c r="I1564" i="12"/>
  <c r="H834" i="12"/>
  <c r="I410" i="12"/>
  <c r="H2766" i="12"/>
  <c r="H3518" i="12"/>
  <c r="H4249" i="12"/>
  <c r="H2625" i="12"/>
  <c r="I1798" i="12"/>
  <c r="H270" i="12"/>
  <c r="H1210" i="12"/>
  <c r="I84" i="12"/>
  <c r="I2672" i="12"/>
  <c r="H4671" i="12"/>
  <c r="I881" i="12"/>
  <c r="I3565" i="12"/>
  <c r="H4482" i="12"/>
  <c r="H3824" i="12"/>
  <c r="I1705" i="12"/>
  <c r="H2530" i="12"/>
  <c r="H599" i="12"/>
  <c r="H1611" i="12"/>
  <c r="H4106" i="12"/>
  <c r="H2813" i="12"/>
  <c r="I4295" i="12"/>
  <c r="H1069" i="12"/>
  <c r="H2222" i="12"/>
  <c r="I2128" i="12"/>
  <c r="I1116" i="12"/>
  <c r="H3612" i="12"/>
  <c r="I2363" i="12"/>
  <c r="H3001" i="12"/>
  <c r="I1987" i="12"/>
  <c r="I365" i="12"/>
  <c r="H4060" i="12"/>
  <c r="H3706" i="12"/>
  <c r="H646" i="12"/>
  <c r="H2719" i="12"/>
  <c r="I459" i="12"/>
  <c r="I411" i="12"/>
  <c r="I505" i="12"/>
  <c r="I3189" i="12"/>
  <c r="I2860" i="12"/>
  <c r="H4859" i="12"/>
  <c r="I3966" i="12"/>
  <c r="H4577" i="12"/>
  <c r="X18" i="4" s="1"/>
  <c r="H4201" i="12"/>
  <c r="H3048" i="12"/>
  <c r="H81" i="12"/>
  <c r="I3777" i="12"/>
  <c r="I4530" i="12"/>
  <c r="H176" i="12"/>
  <c r="H411" i="12"/>
  <c r="I1328" i="12"/>
  <c r="H1987" i="12"/>
  <c r="I2081" i="12"/>
  <c r="I3001" i="12"/>
  <c r="I3236" i="12"/>
  <c r="I2625" i="12"/>
  <c r="I2410" i="12"/>
  <c r="H4858" i="12"/>
  <c r="H4436" i="12"/>
  <c r="I1707" i="12"/>
  <c r="I4484" i="12"/>
  <c r="H1376" i="12"/>
  <c r="H3872" i="12"/>
  <c r="H2531" i="12"/>
  <c r="H3778" i="12"/>
  <c r="I4718" i="12"/>
  <c r="H1985" i="12"/>
  <c r="H129" i="12"/>
  <c r="I3424" i="12"/>
  <c r="H1939" i="12"/>
  <c r="H505" i="12"/>
  <c r="H130" i="12"/>
  <c r="I3919" i="12"/>
  <c r="I552" i="12"/>
  <c r="H3825" i="12"/>
  <c r="H3236" i="12"/>
  <c r="I1163" i="12"/>
  <c r="H2174" i="12"/>
  <c r="I317" i="12"/>
  <c r="H3330" i="12"/>
  <c r="H1470" i="12"/>
  <c r="I1893" i="12"/>
  <c r="H4108" i="12"/>
  <c r="I3471" i="12"/>
  <c r="I3872" i="12"/>
  <c r="H3189" i="12"/>
  <c r="H3565" i="12"/>
  <c r="H975" i="12"/>
  <c r="I2578" i="12"/>
  <c r="I3330" i="12"/>
  <c r="H458" i="12"/>
  <c r="H3234" i="12"/>
  <c r="H3329" i="12"/>
  <c r="X20" i="4" s="1"/>
  <c r="H1705" i="12"/>
  <c r="I1940" i="12"/>
  <c r="I646" i="12"/>
  <c r="H4624" i="12"/>
  <c r="H4953" i="12"/>
  <c r="H1940" i="12"/>
  <c r="H2410" i="12"/>
  <c r="H4154" i="12"/>
  <c r="I2034" i="12"/>
  <c r="I4624" i="12"/>
  <c r="I3778" i="12"/>
  <c r="H504" i="12"/>
  <c r="I1209" i="12"/>
  <c r="H3424" i="12"/>
  <c r="I3612" i="12"/>
  <c r="H2363" i="12"/>
  <c r="I3331" i="12"/>
  <c r="I1376" i="12"/>
  <c r="H2034" i="12"/>
  <c r="H2860" i="12"/>
  <c r="I739" i="12"/>
  <c r="H1846" i="12"/>
  <c r="H2954" i="12"/>
  <c r="H4295" i="12"/>
  <c r="I129" i="12"/>
  <c r="I4577" i="12"/>
  <c r="X17" i="4" s="1"/>
  <c r="I2954" i="12"/>
  <c r="I35" i="12"/>
  <c r="I1799" i="12"/>
  <c r="I4013" i="12"/>
  <c r="I1022" i="12"/>
  <c r="H1751" i="12"/>
  <c r="I3705" i="12"/>
  <c r="I2457" i="12"/>
  <c r="I4765" i="12"/>
  <c r="I928" i="12"/>
  <c r="I2222" i="12"/>
  <c r="I4014" i="12"/>
  <c r="I4812" i="12"/>
  <c r="I4248" i="12"/>
  <c r="H4483" i="12"/>
  <c r="I2531" i="12"/>
  <c r="I1023" i="12"/>
  <c r="I3611" i="12"/>
  <c r="H223" i="12"/>
  <c r="I3235" i="12"/>
  <c r="I1892" i="12"/>
  <c r="H1658" i="12"/>
  <c r="I82" i="12"/>
  <c r="I2907" i="12"/>
  <c r="I834" i="12"/>
  <c r="H2578" i="12"/>
  <c r="I3095" i="12"/>
  <c r="H3966" i="12"/>
  <c r="H881" i="12"/>
  <c r="I34" i="12"/>
  <c r="H364" i="12"/>
  <c r="I1282" i="12"/>
  <c r="H3377" i="12"/>
  <c r="Y32" i="4" s="1"/>
  <c r="H2221" i="12"/>
  <c r="I458" i="12"/>
  <c r="I2719" i="12"/>
  <c r="I1658" i="12"/>
  <c r="H2128" i="12"/>
  <c r="H1282" i="12"/>
  <c r="H1116" i="12"/>
  <c r="I4671" i="12"/>
  <c r="H4248" i="12"/>
  <c r="I4107" i="12"/>
  <c r="H928" i="12"/>
  <c r="I4060" i="12"/>
  <c r="I3283" i="12"/>
  <c r="I1470" i="12"/>
  <c r="I3659" i="12"/>
  <c r="H82" i="12"/>
  <c r="I833" i="12"/>
  <c r="I4436" i="12"/>
  <c r="I599" i="12"/>
  <c r="I3048" i="12"/>
  <c r="I4154" i="12"/>
  <c r="I1423" i="12"/>
  <c r="H2907" i="12"/>
  <c r="H4530" i="12"/>
  <c r="H1799" i="12"/>
  <c r="H2859" i="12"/>
  <c r="H2269" i="12"/>
  <c r="I4342" i="12"/>
  <c r="I2033" i="12"/>
  <c r="I3142" i="12"/>
  <c r="H1517" i="12"/>
  <c r="H4107" i="12"/>
  <c r="I740" i="12"/>
  <c r="H2316" i="12"/>
  <c r="I3425" i="12"/>
  <c r="Z13" i="4" s="1"/>
  <c r="H4389" i="12"/>
  <c r="I2815" i="12"/>
  <c r="I693" i="12"/>
  <c r="I1846" i="12"/>
  <c r="H4719" i="12"/>
  <c r="H317" i="12"/>
  <c r="I1988" i="12"/>
  <c r="H2223" i="12"/>
  <c r="I3873" i="12"/>
  <c r="H3190" i="12"/>
  <c r="H412" i="12"/>
  <c r="I4719" i="12"/>
  <c r="H83" i="12"/>
  <c r="I224" i="12"/>
  <c r="I2579" i="12"/>
  <c r="H4390" i="12"/>
  <c r="H1117" i="12"/>
  <c r="I694" i="12"/>
  <c r="H1022" i="12"/>
  <c r="I318" i="12"/>
  <c r="H4531" i="12"/>
  <c r="H4672" i="12"/>
  <c r="H1941" i="12"/>
  <c r="I4297" i="12"/>
  <c r="I177" i="12"/>
  <c r="I4625" i="12"/>
  <c r="Y14" i="4" s="1"/>
  <c r="I2813" i="12"/>
  <c r="I4767" i="12"/>
  <c r="H1894" i="12"/>
  <c r="I1847" i="12"/>
  <c r="H37" i="12"/>
  <c r="I2316" i="12"/>
  <c r="I787" i="12"/>
  <c r="H2129" i="12"/>
  <c r="H4625" i="12"/>
  <c r="Y18" i="4" s="1"/>
  <c r="H2626" i="12"/>
  <c r="H3519" i="12"/>
  <c r="I2176" i="12"/>
  <c r="I1424" i="12"/>
  <c r="I3567" i="12"/>
  <c r="H3613" i="12"/>
  <c r="H1800" i="12"/>
  <c r="I1660" i="12"/>
  <c r="H4203" i="12"/>
  <c r="I3380" i="12"/>
  <c r="H2532" i="12"/>
  <c r="I882" i="12"/>
  <c r="H2457" i="12"/>
  <c r="H647" i="12"/>
  <c r="H2908" i="12"/>
  <c r="I412" i="12"/>
  <c r="H4861" i="12"/>
  <c r="I2317" i="12"/>
  <c r="I506" i="12"/>
  <c r="I2364" i="12"/>
  <c r="I4672" i="12"/>
  <c r="H4860" i="12"/>
  <c r="I3002" i="12"/>
  <c r="H1612" i="12"/>
  <c r="H1424" i="12"/>
  <c r="I2720" i="12"/>
  <c r="I4249" i="12"/>
  <c r="I4109" i="12"/>
  <c r="I3049" i="12"/>
  <c r="H1377" i="12"/>
  <c r="H4812" i="12"/>
  <c r="I3143" i="12"/>
  <c r="I2035" i="12"/>
  <c r="H459" i="12"/>
  <c r="H3826" i="12"/>
  <c r="I1069" i="12"/>
  <c r="H2814" i="12"/>
  <c r="I3190" i="12"/>
  <c r="H1283" i="12"/>
  <c r="H3779" i="12"/>
  <c r="I3472" i="12"/>
  <c r="H4954" i="12"/>
  <c r="I4813" i="12"/>
  <c r="H3968" i="12"/>
  <c r="I1330" i="12"/>
  <c r="I929" i="12"/>
  <c r="I1565" i="12"/>
  <c r="H4155" i="12"/>
  <c r="H2270" i="12"/>
  <c r="I4483" i="12"/>
  <c r="H271" i="12"/>
  <c r="H4013" i="12"/>
  <c r="I1471" i="12"/>
  <c r="I36" i="12"/>
  <c r="H3331" i="12"/>
  <c r="H3472" i="12"/>
  <c r="I3566" i="12"/>
  <c r="H602" i="12"/>
  <c r="I1752" i="12"/>
  <c r="H3143" i="12"/>
  <c r="I4437" i="12"/>
  <c r="I3706" i="12"/>
  <c r="I1211" i="12"/>
  <c r="I2908" i="12"/>
  <c r="H835" i="12"/>
  <c r="H1164" i="12"/>
  <c r="H3095" i="12"/>
  <c r="H1471" i="12"/>
  <c r="H4766" i="12"/>
  <c r="H2176" i="12"/>
  <c r="I1659" i="12"/>
  <c r="H3660" i="12"/>
  <c r="I364" i="12"/>
  <c r="I3707" i="12"/>
  <c r="I2767" i="12"/>
  <c r="H1659" i="12"/>
  <c r="H3873" i="12"/>
  <c r="H4437" i="12"/>
  <c r="H36" i="12"/>
  <c r="I3378" i="12"/>
  <c r="I2814" i="12"/>
  <c r="I600" i="12"/>
  <c r="H4014" i="12"/>
  <c r="I1283" i="12"/>
  <c r="I2223" i="12"/>
  <c r="I4202" i="12"/>
  <c r="H1893" i="12"/>
  <c r="H365" i="12"/>
  <c r="I3920" i="12"/>
  <c r="H552" i="12"/>
  <c r="I3779" i="12"/>
  <c r="I3519" i="12"/>
  <c r="H976" i="12"/>
  <c r="H2579" i="12"/>
  <c r="I3660" i="12"/>
  <c r="I1611" i="12"/>
  <c r="I271" i="12"/>
  <c r="I3284" i="12"/>
  <c r="H2458" i="12"/>
  <c r="H1070" i="12"/>
  <c r="H1706" i="12"/>
  <c r="I3825" i="12"/>
  <c r="H2364" i="12"/>
  <c r="I2269" i="12"/>
  <c r="H929" i="12"/>
  <c r="I1989" i="12"/>
  <c r="H3920" i="12"/>
  <c r="I2411" i="12"/>
  <c r="H2720" i="12"/>
  <c r="I977" i="12"/>
  <c r="I4906" i="12"/>
  <c r="H4907" i="12"/>
  <c r="H2411" i="12"/>
  <c r="H35" i="12"/>
  <c r="I1329" i="12"/>
  <c r="I4343" i="12"/>
  <c r="H2035" i="12"/>
  <c r="I4860" i="12"/>
  <c r="H1988" i="12"/>
  <c r="H2082" i="12"/>
  <c r="I4954" i="12"/>
  <c r="I2175" i="12"/>
  <c r="H4718" i="12"/>
  <c r="I131" i="12"/>
  <c r="I788" i="12"/>
  <c r="I223" i="12"/>
  <c r="H506" i="12"/>
  <c r="I1377" i="12"/>
  <c r="H1023" i="12"/>
  <c r="H694" i="12"/>
  <c r="I2082" i="12"/>
  <c r="I3377" i="12"/>
  <c r="Y19" i="4" s="1"/>
  <c r="I553" i="12"/>
  <c r="H1211" i="12"/>
  <c r="I647" i="12"/>
  <c r="H3237" i="12"/>
  <c r="H3378" i="12"/>
  <c r="H3425" i="12"/>
  <c r="Z21" i="4" s="1"/>
  <c r="H2673" i="12"/>
  <c r="H177" i="12"/>
  <c r="H1329" i="12"/>
  <c r="I3096" i="12"/>
  <c r="H1163" i="12"/>
  <c r="H1330" i="12"/>
  <c r="I1941" i="12"/>
  <c r="I2721" i="12"/>
  <c r="H741" i="12"/>
  <c r="I4955" i="12"/>
  <c r="H693" i="12"/>
  <c r="I4766" i="12"/>
  <c r="H3284" i="12"/>
  <c r="H2861" i="12"/>
  <c r="I2673" i="12"/>
  <c r="H1564" i="12"/>
  <c r="I741" i="12"/>
  <c r="I4626" i="12"/>
  <c r="H2317" i="12"/>
  <c r="I2955" i="12"/>
  <c r="H600" i="12"/>
  <c r="I4389" i="12"/>
  <c r="H3471" i="12"/>
  <c r="I4390" i="12"/>
  <c r="H3659" i="12"/>
  <c r="H3520" i="12"/>
  <c r="I4108" i="12"/>
  <c r="H974" i="12"/>
  <c r="H1753" i="12"/>
  <c r="I130" i="12"/>
  <c r="H224" i="12"/>
  <c r="I83" i="12"/>
  <c r="I2458" i="12"/>
  <c r="H2955" i="12"/>
  <c r="I1518" i="12"/>
  <c r="I2129" i="12"/>
  <c r="H3049" i="12"/>
  <c r="I176" i="12"/>
  <c r="H4765" i="12"/>
  <c r="H1752" i="12"/>
  <c r="I3613" i="12"/>
  <c r="I4531" i="12"/>
  <c r="H882" i="12"/>
  <c r="I3826" i="12"/>
  <c r="H507" i="12"/>
  <c r="I1894" i="12"/>
  <c r="H3921" i="12"/>
  <c r="I2036" i="12"/>
  <c r="H2177" i="12"/>
  <c r="I2177" i="12"/>
  <c r="I2365" i="12"/>
  <c r="I3379" i="12"/>
  <c r="H1754" i="12"/>
  <c r="H4813" i="12"/>
  <c r="I4203" i="12"/>
  <c r="I836" i="12"/>
  <c r="I835" i="12"/>
  <c r="H977" i="12"/>
  <c r="I2318" i="12"/>
  <c r="H1331" i="12"/>
  <c r="H4061" i="12"/>
  <c r="H2768" i="12"/>
  <c r="H4156" i="12"/>
  <c r="H4391" i="12"/>
  <c r="H1895" i="12"/>
  <c r="H3096" i="12"/>
  <c r="H1989" i="12"/>
  <c r="I648" i="12"/>
  <c r="I1801" i="12"/>
  <c r="H4814" i="12"/>
  <c r="I3191" i="12"/>
  <c r="I1119" i="12"/>
  <c r="I1070" i="12"/>
  <c r="H3380" i="12"/>
  <c r="H2271" i="12"/>
  <c r="I2627" i="12"/>
  <c r="I3968" i="12"/>
  <c r="H4250" i="12"/>
  <c r="H2580" i="12"/>
  <c r="I2270" i="12"/>
  <c r="H553" i="12"/>
  <c r="H1165" i="12"/>
  <c r="I1284" i="12"/>
  <c r="I4720" i="12"/>
  <c r="H1378" i="12"/>
  <c r="I225" i="12"/>
  <c r="H3238" i="12"/>
  <c r="H2224" i="12"/>
  <c r="H3707" i="12"/>
  <c r="H272" i="12"/>
  <c r="I4579" i="12"/>
  <c r="I1661" i="12"/>
  <c r="H2767" i="12"/>
  <c r="I2861" i="12"/>
  <c r="H3332" i="12"/>
  <c r="H366" i="12"/>
  <c r="H84" i="12"/>
  <c r="I3426" i="12"/>
  <c r="H4297" i="12"/>
  <c r="I2862" i="12"/>
  <c r="I2412" i="12"/>
  <c r="H3285" i="12"/>
  <c r="I460" i="12"/>
  <c r="H3097" i="12"/>
  <c r="H2721" i="12"/>
  <c r="I3237" i="12"/>
  <c r="I1472" i="12"/>
  <c r="I1165" i="12"/>
  <c r="H2862" i="12"/>
  <c r="I366" i="12"/>
  <c r="H2365" i="12"/>
  <c r="I4250" i="12"/>
  <c r="I1071" i="12"/>
  <c r="H1118" i="12"/>
  <c r="H178" i="12"/>
  <c r="I3050" i="12"/>
  <c r="H2956" i="12"/>
  <c r="I507" i="12"/>
  <c r="H1518" i="12"/>
  <c r="I2909" i="12"/>
  <c r="I1706" i="12"/>
  <c r="H4296" i="12"/>
  <c r="H1847" i="12"/>
  <c r="H1565" i="12"/>
  <c r="I1332" i="12"/>
  <c r="I3967" i="12"/>
  <c r="I4344" i="12"/>
  <c r="I554" i="12"/>
  <c r="H789" i="12"/>
  <c r="H3426" i="12"/>
  <c r="H4485" i="12"/>
  <c r="I742" i="12"/>
  <c r="H1071" i="12"/>
  <c r="I2083" i="12"/>
  <c r="I1848" i="12"/>
  <c r="H3566" i="12"/>
  <c r="H318" i="12"/>
  <c r="H3922" i="12"/>
  <c r="I976" i="12"/>
  <c r="I4485" i="12"/>
  <c r="I1024" i="12"/>
  <c r="I4861" i="12"/>
  <c r="H4673" i="12"/>
  <c r="Z18" i="4" s="1"/>
  <c r="I1025" i="12"/>
  <c r="I2224" i="12"/>
  <c r="H2815" i="12"/>
  <c r="I3285" i="12"/>
  <c r="H742" i="12"/>
  <c r="H1166" i="12"/>
  <c r="H1519" i="12"/>
  <c r="H4626" i="12"/>
  <c r="I3568" i="12"/>
  <c r="I4156" i="12"/>
  <c r="H4015" i="12"/>
  <c r="H4720" i="12"/>
  <c r="I4578" i="12"/>
  <c r="H695" i="12"/>
  <c r="I1378" i="12"/>
  <c r="I1895" i="12"/>
  <c r="I4391" i="12"/>
  <c r="I4814" i="12"/>
  <c r="I1331" i="12"/>
  <c r="H2459" i="12"/>
  <c r="H3967" i="12"/>
  <c r="I695" i="12"/>
  <c r="I2580" i="12"/>
  <c r="I2459" i="12"/>
  <c r="H2130" i="12"/>
  <c r="I3827" i="12"/>
  <c r="I1754" i="12"/>
  <c r="I4532" i="12"/>
  <c r="H2533" i="12"/>
  <c r="I3874" i="12"/>
  <c r="H930" i="12"/>
  <c r="I3614" i="12"/>
  <c r="H2674" i="12"/>
  <c r="H2627" i="12"/>
  <c r="I930" i="12"/>
  <c r="H2036" i="12"/>
  <c r="H1707" i="12"/>
  <c r="I3003" i="12"/>
  <c r="I3921" i="12"/>
  <c r="I4155" i="12"/>
  <c r="H1566" i="12"/>
  <c r="H2083" i="12"/>
  <c r="H4438" i="12"/>
  <c r="H320" i="12"/>
  <c r="I4907" i="12"/>
  <c r="I3661" i="12"/>
  <c r="H4579" i="12"/>
  <c r="H1284" i="12"/>
  <c r="H1613" i="12"/>
  <c r="I4015" i="12"/>
  <c r="H3473" i="12"/>
  <c r="AA20" i="4" s="1"/>
  <c r="H3050" i="12"/>
  <c r="H4532" i="12"/>
  <c r="H131" i="12"/>
  <c r="H787" i="12"/>
  <c r="I3520" i="12"/>
  <c r="I1612" i="12"/>
  <c r="H1848" i="12"/>
  <c r="I2271" i="12"/>
  <c r="H4202" i="12"/>
  <c r="I4296" i="12"/>
  <c r="I1613" i="12"/>
  <c r="I2956" i="12"/>
  <c r="I1425" i="12"/>
  <c r="H3379" i="12"/>
  <c r="H883" i="12"/>
  <c r="H3144" i="12"/>
  <c r="H1425" i="12"/>
  <c r="H4955" i="12"/>
  <c r="H554" i="12"/>
  <c r="H2318" i="12"/>
  <c r="H1024" i="12"/>
  <c r="H2628" i="12"/>
  <c r="H1212" i="12"/>
  <c r="H3661" i="12"/>
  <c r="H4578" i="12"/>
  <c r="I1753" i="12"/>
  <c r="H2178" i="12"/>
  <c r="H4484" i="12"/>
  <c r="I3473" i="12"/>
  <c r="AA13" i="4" s="1"/>
  <c r="H319" i="12"/>
  <c r="I3238" i="12"/>
  <c r="H3002" i="12"/>
  <c r="I319" i="12"/>
  <c r="H3191" i="12"/>
  <c r="H3614" i="12"/>
  <c r="H3780" i="12"/>
  <c r="I2626" i="12"/>
  <c r="I1519" i="12"/>
  <c r="I1213" i="12"/>
  <c r="H4109" i="12"/>
  <c r="I178" i="12"/>
  <c r="I1164" i="12"/>
  <c r="H3003" i="12"/>
  <c r="H2909" i="12"/>
  <c r="H4343" i="12"/>
  <c r="I790" i="12"/>
  <c r="I4061" i="12"/>
  <c r="H3827" i="12"/>
  <c r="I1212" i="12"/>
  <c r="H1660" i="12"/>
  <c r="I2674" i="12"/>
  <c r="I1800" i="12"/>
  <c r="I2225" i="12"/>
  <c r="I1117" i="12"/>
  <c r="H3874" i="12"/>
  <c r="I413" i="12"/>
  <c r="H3474" i="12"/>
  <c r="H2722" i="12"/>
  <c r="H3427" i="12"/>
  <c r="H2534" i="12"/>
  <c r="H743" i="12"/>
  <c r="I2084" i="12"/>
  <c r="I3098" i="12"/>
  <c r="I3708" i="12"/>
  <c r="H273" i="12"/>
  <c r="I4486" i="12"/>
  <c r="I3097" i="12"/>
  <c r="I931" i="12"/>
  <c r="I179" i="12"/>
  <c r="I2910" i="12"/>
  <c r="H2225" i="12"/>
  <c r="I85" i="12"/>
  <c r="H2413" i="12"/>
  <c r="I4016" i="12"/>
  <c r="H4110" i="12"/>
  <c r="H4016" i="12"/>
  <c r="H4062" i="12"/>
  <c r="H3004" i="12"/>
  <c r="I1990" i="12"/>
  <c r="I3051" i="12"/>
  <c r="H4392" i="12"/>
  <c r="H3782" i="12"/>
  <c r="H3098" i="12"/>
  <c r="H601" i="12"/>
  <c r="I2722" i="12"/>
  <c r="H3192" i="12"/>
  <c r="I4627" i="12"/>
  <c r="H4908" i="12"/>
  <c r="I3521" i="12"/>
  <c r="AB13" i="4" s="1"/>
  <c r="H2910" i="12"/>
  <c r="H4768" i="12"/>
  <c r="I1567" i="12"/>
  <c r="I2770" i="12"/>
  <c r="H4674" i="12"/>
  <c r="H1801" i="12"/>
  <c r="I3969" i="12"/>
  <c r="H2366" i="12"/>
  <c r="H2272" i="12"/>
  <c r="I4581" i="12"/>
  <c r="H4345" i="12"/>
  <c r="H2412" i="12"/>
  <c r="I4862" i="12"/>
  <c r="I38" i="12"/>
  <c r="I367" i="12"/>
  <c r="H179" i="12"/>
  <c r="H3145" i="12"/>
  <c r="I3662" i="12"/>
  <c r="I3004" i="12"/>
  <c r="H508" i="12"/>
  <c r="H1025" i="12"/>
  <c r="H1567" i="12"/>
  <c r="H3521" i="12"/>
  <c r="AB21" i="4" s="1"/>
  <c r="I4580" i="12"/>
  <c r="H38" i="12"/>
  <c r="H836" i="12"/>
  <c r="I132" i="12"/>
  <c r="H3567" i="12"/>
  <c r="I602" i="12"/>
  <c r="I272" i="12"/>
  <c r="I3144" i="12"/>
  <c r="I3474" i="12"/>
  <c r="H227" i="12"/>
  <c r="H3568" i="12"/>
  <c r="H413" i="12"/>
  <c r="I1520" i="12"/>
  <c r="I2272" i="12"/>
  <c r="I3780" i="12"/>
  <c r="H3709" i="12"/>
  <c r="I4673" i="12"/>
  <c r="Z17" i="4" s="1"/>
  <c r="H1213" i="12"/>
  <c r="I4438" i="12"/>
  <c r="H225" i="12"/>
  <c r="I414" i="12"/>
  <c r="I3192" i="12"/>
  <c r="I273" i="12"/>
  <c r="H367" i="12"/>
  <c r="H2581" i="12"/>
  <c r="I4393" i="12"/>
  <c r="H4347" i="12"/>
  <c r="I3922" i="12"/>
  <c r="I601" i="12"/>
  <c r="I4439" i="12"/>
  <c r="I743" i="12"/>
  <c r="H460" i="12"/>
  <c r="H3710" i="12"/>
  <c r="H414" i="12"/>
  <c r="H1472" i="12"/>
  <c r="H790" i="12"/>
  <c r="H226" i="12"/>
  <c r="H1849" i="12"/>
  <c r="I2675" i="12"/>
  <c r="H2675" i="12"/>
  <c r="H4298" i="12"/>
  <c r="I4909" i="12"/>
  <c r="H4251" i="12"/>
  <c r="I696" i="12"/>
  <c r="I2628" i="12"/>
  <c r="I1426" i="12"/>
  <c r="H649" i="12"/>
  <c r="I3615" i="12"/>
  <c r="I1566" i="12"/>
  <c r="H3051" i="12"/>
  <c r="I1473" i="12"/>
  <c r="I1662" i="12"/>
  <c r="I2581" i="12"/>
  <c r="I2534" i="12"/>
  <c r="H3333" i="12"/>
  <c r="I4721" i="12"/>
  <c r="AA14" i="4" s="1"/>
  <c r="H884" i="12"/>
  <c r="H1943" i="12"/>
  <c r="H4157" i="12"/>
  <c r="H648" i="12"/>
  <c r="H837" i="12"/>
  <c r="H3875" i="12"/>
  <c r="I2532" i="12"/>
  <c r="I4956" i="12"/>
  <c r="H1755" i="12"/>
  <c r="H132" i="12"/>
  <c r="H2460" i="12"/>
  <c r="I3781" i="12"/>
  <c r="H4956" i="12"/>
  <c r="I4204" i="12"/>
  <c r="H2319" i="12"/>
  <c r="I3828" i="12"/>
  <c r="I2768" i="12"/>
  <c r="H4533" i="12"/>
  <c r="I3145" i="12"/>
  <c r="H1661" i="12"/>
  <c r="I883" i="12"/>
  <c r="H1332" i="12"/>
  <c r="H85" i="12"/>
  <c r="H4204" i="12"/>
  <c r="H1379" i="12"/>
  <c r="H4862" i="12"/>
  <c r="I3782" i="12"/>
  <c r="I3239" i="12"/>
  <c r="H4627" i="12"/>
  <c r="I2130" i="12"/>
  <c r="I4157" i="12"/>
  <c r="I4063" i="12"/>
  <c r="I508" i="12"/>
  <c r="I2533" i="12"/>
  <c r="H2131" i="12"/>
  <c r="I1896" i="12"/>
  <c r="I3333" i="12"/>
  <c r="H1285" i="12"/>
  <c r="I3427" i="12"/>
  <c r="H4063" i="12"/>
  <c r="H4767" i="12"/>
  <c r="I4299" i="12"/>
  <c r="I884" i="12"/>
  <c r="I1802" i="12"/>
  <c r="I3332" i="12"/>
  <c r="I1849" i="12"/>
  <c r="I789" i="12"/>
  <c r="I2957" i="12"/>
  <c r="I1942" i="12"/>
  <c r="I2413" i="12"/>
  <c r="H4581" i="12"/>
  <c r="H1614" i="12"/>
  <c r="I4062" i="12"/>
  <c r="H415" i="12"/>
  <c r="H3662" i="12"/>
  <c r="I1285" i="12"/>
  <c r="H4486" i="12"/>
  <c r="I3709" i="12"/>
  <c r="H978" i="12"/>
  <c r="I978" i="12"/>
  <c r="I226" i="12"/>
  <c r="I3875" i="12"/>
  <c r="I4392" i="12"/>
  <c r="I4908" i="12"/>
  <c r="H931" i="12"/>
  <c r="H4815" i="12"/>
  <c r="I4674" i="12"/>
  <c r="I2414" i="12"/>
  <c r="I1118" i="12"/>
  <c r="I4298" i="12"/>
  <c r="H696" i="12"/>
  <c r="H3969" i="12"/>
  <c r="H1990" i="12"/>
  <c r="I2769" i="12"/>
  <c r="H1520" i="12"/>
  <c r="I2460" i="12"/>
  <c r="I461" i="12"/>
  <c r="H2084" i="12"/>
  <c r="I2131" i="12"/>
  <c r="I2366" i="12"/>
  <c r="H3708" i="12"/>
  <c r="H2769" i="12"/>
  <c r="I3005" i="12"/>
  <c r="H3781" i="12"/>
  <c r="H4344" i="12"/>
  <c r="I4110" i="12"/>
  <c r="H1942" i="12"/>
  <c r="I320" i="12"/>
  <c r="I4345" i="12"/>
  <c r="I1755" i="12"/>
  <c r="H3239" i="12"/>
  <c r="H3828" i="12"/>
  <c r="I1803" i="12"/>
  <c r="H2863" i="12"/>
  <c r="H4721" i="12"/>
  <c r="AA15" i="4" s="1"/>
  <c r="I4018" i="12"/>
  <c r="I2321" i="12"/>
  <c r="I416" i="12"/>
  <c r="H4722" i="12"/>
  <c r="H4769" i="12"/>
  <c r="AB15" i="4" s="1"/>
  <c r="H4111" i="12"/>
  <c r="I227" i="12"/>
  <c r="I4533" i="12"/>
  <c r="I3334" i="12"/>
  <c r="I649" i="12"/>
  <c r="I4628" i="12"/>
  <c r="I603" i="12"/>
  <c r="I2911" i="12"/>
  <c r="H1026" i="12"/>
  <c r="H2132" i="12"/>
  <c r="I4252" i="12"/>
  <c r="I37" i="12"/>
  <c r="H1803" i="12"/>
  <c r="I1380" i="12"/>
  <c r="I1120" i="12"/>
  <c r="I39" i="12"/>
  <c r="H2085" i="12"/>
  <c r="H39" i="12"/>
  <c r="I2319" i="12"/>
  <c r="I744" i="12"/>
  <c r="H2039" i="12"/>
  <c r="I1382" i="12"/>
  <c r="I1756" i="12"/>
  <c r="H2816" i="12"/>
  <c r="I1991" i="12"/>
  <c r="I2817" i="12"/>
  <c r="H4205" i="12"/>
  <c r="I932" i="12"/>
  <c r="I3923" i="12"/>
  <c r="I1073" i="12"/>
  <c r="I2863" i="12"/>
  <c r="H555" i="12"/>
  <c r="I181" i="12"/>
  <c r="I3970" i="12"/>
  <c r="H2629" i="12"/>
  <c r="H4439" i="12"/>
  <c r="H322" i="12"/>
  <c r="I1286" i="12"/>
  <c r="H2461" i="12"/>
  <c r="H3287" i="12"/>
  <c r="I697" i="12"/>
  <c r="I4722" i="12"/>
  <c r="I3146" i="12"/>
  <c r="I3240" i="12"/>
  <c r="H2582" i="12"/>
  <c r="I1709" i="12"/>
  <c r="H1662" i="12"/>
  <c r="I4816" i="12"/>
  <c r="H1474" i="12"/>
  <c r="H2535" i="12"/>
  <c r="H2226" i="12"/>
  <c r="I885" i="12"/>
  <c r="H274" i="12"/>
  <c r="H1073" i="12"/>
  <c r="I4723" i="12"/>
  <c r="H3923" i="12"/>
  <c r="H4158" i="12"/>
  <c r="H4957" i="12"/>
  <c r="I1427" i="12"/>
  <c r="I1333" i="12"/>
  <c r="H1850" i="12"/>
  <c r="H2038" i="12"/>
  <c r="H180" i="12"/>
  <c r="H1802" i="12"/>
  <c r="H4909" i="12"/>
  <c r="I1850" i="12"/>
  <c r="I4158" i="12"/>
  <c r="I791" i="12"/>
  <c r="I4957" i="12"/>
  <c r="H462" i="12"/>
  <c r="I3287" i="12"/>
  <c r="I555" i="12"/>
  <c r="H1214" i="12"/>
  <c r="H2227" i="12"/>
  <c r="H2320" i="12"/>
  <c r="I3381" i="12"/>
  <c r="H4580" i="12"/>
  <c r="H3146" i="12"/>
  <c r="I4111" i="12"/>
  <c r="I4769" i="12"/>
  <c r="AB17" i="4" s="1"/>
  <c r="H86" i="12"/>
  <c r="I3710" i="12"/>
  <c r="I3052" i="12"/>
  <c r="I4017" i="12"/>
  <c r="I4534" i="12"/>
  <c r="H3522" i="12"/>
  <c r="I2535" i="12"/>
  <c r="H3970" i="12"/>
  <c r="H2179" i="12"/>
  <c r="H1944" i="12"/>
  <c r="H4487" i="12"/>
  <c r="I1379" i="12"/>
  <c r="H4017" i="12"/>
  <c r="H1756" i="12"/>
  <c r="I838" i="12"/>
  <c r="H603" i="12"/>
  <c r="I2958" i="12"/>
  <c r="I368" i="12"/>
  <c r="I4535" i="12"/>
  <c r="I3617" i="12"/>
  <c r="AD19" i="4" s="1"/>
  <c r="H1521" i="12"/>
  <c r="H3334" i="12"/>
  <c r="I4251" i="12"/>
  <c r="H4863" i="12"/>
  <c r="H133" i="12"/>
  <c r="H838" i="12"/>
  <c r="I2629" i="12"/>
  <c r="I3569" i="12"/>
  <c r="AC13" i="4" s="1"/>
  <c r="H556" i="12"/>
  <c r="H2957" i="12"/>
  <c r="H368" i="12"/>
  <c r="I3193" i="12"/>
  <c r="I1943" i="12"/>
  <c r="H3615" i="12"/>
  <c r="I1381" i="12"/>
  <c r="I180" i="12"/>
  <c r="I1615" i="12"/>
  <c r="I2367" i="12"/>
  <c r="I274" i="12"/>
  <c r="I1474" i="12"/>
  <c r="H4346" i="12"/>
  <c r="H3381" i="12"/>
  <c r="H1120" i="12"/>
  <c r="H2864" i="12"/>
  <c r="H509" i="12"/>
  <c r="H2367" i="12"/>
  <c r="H3616" i="12"/>
  <c r="I556" i="12"/>
  <c r="H1991" i="12"/>
  <c r="H461" i="12"/>
  <c r="H4675" i="12"/>
  <c r="I650" i="12"/>
  <c r="H932" i="12"/>
  <c r="I3663" i="12"/>
  <c r="I415" i="12"/>
  <c r="H321" i="12"/>
  <c r="I1897" i="12"/>
  <c r="I2038" i="12"/>
  <c r="H2723" i="12"/>
  <c r="H2911" i="12"/>
  <c r="H650" i="12"/>
  <c r="H3876" i="12"/>
  <c r="I1167" i="12"/>
  <c r="H3663" i="12"/>
  <c r="H4958" i="12"/>
  <c r="H3052" i="12"/>
  <c r="I4863" i="12"/>
  <c r="H1708" i="12"/>
  <c r="I2179" i="12"/>
  <c r="I1522" i="12"/>
  <c r="H1426" i="12"/>
  <c r="I2816" i="12"/>
  <c r="I3475" i="12"/>
  <c r="H1427" i="12"/>
  <c r="H1286" i="12"/>
  <c r="H4534" i="12"/>
  <c r="I1026" i="12"/>
  <c r="H4440" i="12"/>
  <c r="H4910" i="12"/>
  <c r="H4816" i="12"/>
  <c r="I2723" i="12"/>
  <c r="I4440" i="12"/>
  <c r="I462" i="12"/>
  <c r="I3829" i="12"/>
  <c r="I1072" i="12"/>
  <c r="H1896" i="12"/>
  <c r="H3829" i="12"/>
  <c r="H1072" i="12"/>
  <c r="I2676" i="12"/>
  <c r="I2178" i="12"/>
  <c r="I2085" i="12"/>
  <c r="H1897" i="12"/>
  <c r="H1709" i="12"/>
  <c r="I3147" i="12"/>
  <c r="I1708" i="12"/>
  <c r="H2414" i="12"/>
  <c r="I2226" i="12"/>
  <c r="H4299" i="12"/>
  <c r="I3428" i="12"/>
  <c r="H1167" i="12"/>
  <c r="H2676" i="12"/>
  <c r="H3005" i="12"/>
  <c r="H3286" i="12"/>
  <c r="I3286" i="12"/>
  <c r="H463" i="12"/>
  <c r="I4768" i="12"/>
  <c r="H2958" i="12"/>
  <c r="I4815" i="12"/>
  <c r="I1214" i="12"/>
  <c r="I1166" i="12"/>
  <c r="I3876" i="12"/>
  <c r="I4487" i="12"/>
  <c r="H1333" i="12"/>
  <c r="H3475" i="12"/>
  <c r="I2037" i="12"/>
  <c r="H2273" i="12"/>
  <c r="H1380" i="12"/>
  <c r="I4065" i="12"/>
  <c r="I2273" i="12"/>
  <c r="I1614" i="12"/>
  <c r="H4252" i="12"/>
  <c r="I3099" i="12"/>
  <c r="I86" i="12"/>
  <c r="I1568" i="12"/>
  <c r="H3428" i="12"/>
  <c r="I4064" i="12"/>
  <c r="H1568" i="12"/>
  <c r="H2037" i="12"/>
  <c r="I4675" i="12"/>
  <c r="I3616" i="12"/>
  <c r="I4346" i="12"/>
  <c r="I1521" i="12"/>
  <c r="I2132" i="12"/>
  <c r="I2582" i="12"/>
  <c r="H1119" i="12"/>
  <c r="I4910" i="12"/>
  <c r="I1944" i="12"/>
  <c r="I3522" i="12"/>
  <c r="H1473" i="12"/>
  <c r="H791" i="12"/>
  <c r="H885" i="12"/>
  <c r="H2770" i="12"/>
  <c r="I837" i="12"/>
  <c r="I2864" i="12"/>
  <c r="H3569" i="12"/>
  <c r="AC21" i="4" s="1"/>
  <c r="I1334" i="12"/>
  <c r="H4628" i="12"/>
  <c r="I933" i="12"/>
  <c r="I3194" i="12"/>
  <c r="I4770" i="12"/>
  <c r="I1663" i="12"/>
  <c r="I4582" i="12"/>
  <c r="I1215" i="12"/>
  <c r="H2368" i="12"/>
  <c r="I1569" i="12"/>
  <c r="I3830" i="12"/>
  <c r="I3429" i="12"/>
  <c r="H4817" i="12"/>
  <c r="AC18" i="4" s="1"/>
  <c r="I3924" i="12"/>
  <c r="H792" i="12"/>
  <c r="I886" i="12"/>
  <c r="I509" i="12"/>
  <c r="H1381" i="12"/>
  <c r="H3570" i="12"/>
  <c r="H2415" i="12"/>
  <c r="I604" i="12"/>
  <c r="I1992" i="12"/>
  <c r="I3972" i="12"/>
  <c r="I3712" i="12"/>
  <c r="H1522" i="12"/>
  <c r="I2227" i="12"/>
  <c r="I4488" i="12"/>
  <c r="I3570" i="12"/>
  <c r="H3429" i="12"/>
  <c r="I1121" i="12"/>
  <c r="I134" i="12"/>
  <c r="H4253" i="12"/>
  <c r="H4394" i="12"/>
  <c r="H4441" i="12"/>
  <c r="H2771" i="12"/>
  <c r="H4065" i="12"/>
  <c r="H4582" i="12"/>
  <c r="H933" i="12"/>
  <c r="H698" i="12"/>
  <c r="H2959" i="12"/>
  <c r="H2724" i="12"/>
  <c r="I133" i="12"/>
  <c r="I3335" i="12"/>
  <c r="I2724" i="12"/>
  <c r="H3711" i="12"/>
  <c r="H979" i="12"/>
  <c r="H1804" i="12"/>
  <c r="I839" i="12"/>
  <c r="I698" i="12"/>
  <c r="I4536" i="12"/>
  <c r="H839" i="12"/>
  <c r="H1428" i="12"/>
  <c r="H980" i="12"/>
  <c r="I2039" i="12"/>
  <c r="I3382" i="12"/>
  <c r="H2865" i="12"/>
  <c r="H651" i="12"/>
  <c r="I4958" i="12"/>
  <c r="H510" i="12"/>
  <c r="H2817" i="12"/>
  <c r="I4253" i="12"/>
  <c r="I2180" i="12"/>
  <c r="H4488" i="12"/>
  <c r="H3288" i="12"/>
  <c r="I1616" i="12"/>
  <c r="H40" i="12"/>
  <c r="H1710" i="12"/>
  <c r="H3476" i="12"/>
  <c r="H2583" i="12"/>
  <c r="I2583" i="12"/>
  <c r="H1851" i="12"/>
  <c r="I1710" i="12"/>
  <c r="I2086" i="12"/>
  <c r="H2818" i="12"/>
  <c r="H558" i="12"/>
  <c r="I2818" i="12"/>
  <c r="H2274" i="12"/>
  <c r="H275" i="12"/>
  <c r="H2321" i="12"/>
  <c r="I1074" i="12"/>
  <c r="I321" i="12"/>
  <c r="I557" i="12"/>
  <c r="H557" i="12"/>
  <c r="H2630" i="12"/>
  <c r="H228" i="12"/>
  <c r="H229" i="12"/>
  <c r="I510" i="12"/>
  <c r="H1615" i="12"/>
  <c r="I1804" i="12"/>
  <c r="H2912" i="12"/>
  <c r="H604" i="12"/>
  <c r="H4018" i="12"/>
  <c r="H4912" i="12"/>
  <c r="I2461" i="12"/>
  <c r="H2369" i="12"/>
  <c r="H3523" i="12"/>
  <c r="I2584" i="12"/>
  <c r="H4064" i="12"/>
  <c r="I2630" i="12"/>
  <c r="H1334" i="12"/>
  <c r="I1851" i="12"/>
  <c r="I1945" i="12"/>
  <c r="I2865" i="12"/>
  <c r="I1287" i="12"/>
  <c r="I2415" i="12"/>
  <c r="I980" i="12"/>
  <c r="H1168" i="12"/>
  <c r="H4159" i="12"/>
  <c r="H3006" i="12"/>
  <c r="I87" i="12"/>
  <c r="I2462" i="12"/>
  <c r="H3147" i="12"/>
  <c r="H1121" i="12"/>
  <c r="I651" i="12"/>
  <c r="H4535" i="12"/>
  <c r="I4676" i="12"/>
  <c r="H2180" i="12"/>
  <c r="I3430" i="12"/>
  <c r="I4205" i="12"/>
  <c r="I2912" i="12"/>
  <c r="H4112" i="12"/>
  <c r="I3711" i="12"/>
  <c r="H181" i="12"/>
  <c r="H3971" i="12"/>
  <c r="I3100" i="12"/>
  <c r="I369" i="12"/>
  <c r="H4770" i="12"/>
  <c r="H4206" i="12"/>
  <c r="I1475" i="12"/>
  <c r="H1992" i="12"/>
  <c r="I4394" i="12"/>
  <c r="H1616" i="12"/>
  <c r="H3194" i="12"/>
  <c r="H1287" i="12"/>
  <c r="H87" i="12"/>
  <c r="H4393" i="12"/>
  <c r="I3006" i="12"/>
  <c r="I3148" i="12"/>
  <c r="I3102" i="12"/>
  <c r="I2771" i="12"/>
  <c r="I4113" i="12"/>
  <c r="I2368" i="12"/>
  <c r="I1027" i="12"/>
  <c r="I2133" i="12"/>
  <c r="I1168" i="12"/>
  <c r="I4159" i="12"/>
  <c r="I4206" i="12"/>
  <c r="H4300" i="12"/>
  <c r="H3053" i="12"/>
  <c r="I2320" i="12"/>
  <c r="I3523" i="12"/>
  <c r="I1898" i="12"/>
  <c r="H3664" i="12"/>
  <c r="H1757" i="12"/>
  <c r="H3783" i="12"/>
  <c r="I4629" i="12"/>
  <c r="I2959" i="12"/>
  <c r="H886" i="12"/>
  <c r="H1475" i="12"/>
  <c r="H4723" i="12"/>
  <c r="H2133" i="12"/>
  <c r="H744" i="12"/>
  <c r="H697" i="12"/>
  <c r="I3288" i="12"/>
  <c r="H3240" i="12"/>
  <c r="I3877" i="12"/>
  <c r="H1898" i="12"/>
  <c r="I792" i="12"/>
  <c r="I228" i="12"/>
  <c r="H3335" i="12"/>
  <c r="I4911" i="12"/>
  <c r="H134" i="12"/>
  <c r="H183" i="12"/>
  <c r="H1074" i="12"/>
  <c r="I40" i="12"/>
  <c r="I463" i="12"/>
  <c r="I4300" i="12"/>
  <c r="H2677" i="12"/>
  <c r="H3830" i="12"/>
  <c r="H1945" i="12"/>
  <c r="H3924" i="12"/>
  <c r="H4629" i="12"/>
  <c r="I2677" i="12"/>
  <c r="H745" i="12"/>
  <c r="I2536" i="12"/>
  <c r="I3783" i="12"/>
  <c r="H3193" i="12"/>
  <c r="I4817" i="12"/>
  <c r="AC17" i="4" s="1"/>
  <c r="I979" i="12"/>
  <c r="H3099" i="12"/>
  <c r="H1569" i="12"/>
  <c r="I3664" i="12"/>
  <c r="I3008" i="12"/>
  <c r="I3289" i="12"/>
  <c r="I887" i="12"/>
  <c r="I745" i="12"/>
  <c r="I1570" i="12"/>
  <c r="H4207" i="12"/>
  <c r="H4911" i="12"/>
  <c r="I3618" i="12"/>
  <c r="I182" i="12"/>
  <c r="I1335" i="12"/>
  <c r="I276" i="12"/>
  <c r="I464" i="12"/>
  <c r="I3007" i="12"/>
  <c r="H2536" i="12"/>
  <c r="I2274" i="12"/>
  <c r="H2322" i="12"/>
  <c r="I981" i="12"/>
  <c r="I4630" i="12"/>
  <c r="I4864" i="12"/>
  <c r="H3101" i="12"/>
  <c r="H3877" i="12"/>
  <c r="I2537" i="12"/>
  <c r="I4583" i="12"/>
  <c r="H3712" i="12"/>
  <c r="I2631" i="12"/>
  <c r="H2416" i="12"/>
  <c r="H2181" i="12"/>
  <c r="I1075" i="12"/>
  <c r="I4347" i="12"/>
  <c r="I229" i="12"/>
  <c r="H4677" i="12"/>
  <c r="H4818" i="12"/>
  <c r="H1618" i="12"/>
  <c r="H4302" i="12"/>
  <c r="H653" i="12"/>
  <c r="H2772" i="12"/>
  <c r="I2772" i="12"/>
  <c r="I3571" i="12"/>
  <c r="H840" i="12"/>
  <c r="H4630" i="12"/>
  <c r="H1335" i="12"/>
  <c r="H2134" i="12"/>
  <c r="I1122" i="12"/>
  <c r="H3784" i="12"/>
  <c r="H2678" i="12"/>
  <c r="I4441" i="12"/>
  <c r="H4865" i="12"/>
  <c r="AD18" i="4" s="1"/>
  <c r="I2275" i="12"/>
  <c r="H1993" i="12"/>
  <c r="H3617" i="12"/>
  <c r="AD21" i="4" s="1"/>
  <c r="H1946" i="12"/>
  <c r="I370" i="12"/>
  <c r="H4536" i="12"/>
  <c r="H1215" i="12"/>
  <c r="H2087" i="12"/>
  <c r="I4724" i="12"/>
  <c r="H1075" i="12"/>
  <c r="I1758" i="12"/>
  <c r="I888" i="12"/>
  <c r="I4114" i="12"/>
  <c r="I41" i="12"/>
  <c r="H3054" i="12"/>
  <c r="H1028" i="12"/>
  <c r="H4489" i="12"/>
  <c r="H3431" i="12"/>
  <c r="I3784" i="12"/>
  <c r="I2135" i="12"/>
  <c r="I4677" i="12"/>
  <c r="I4912" i="12"/>
  <c r="I4865" i="12"/>
  <c r="AD14" i="4" s="1"/>
  <c r="I4442" i="12"/>
  <c r="H3477" i="12"/>
  <c r="I2322" i="12"/>
  <c r="H3713" i="12"/>
  <c r="AF32" i="4" s="1"/>
  <c r="H934" i="12"/>
  <c r="H4395" i="12"/>
  <c r="H370" i="12"/>
  <c r="I323" i="12"/>
  <c r="H3972" i="12"/>
  <c r="I2539" i="12"/>
  <c r="I511" i="12"/>
  <c r="H417" i="12"/>
  <c r="I3242" i="12"/>
  <c r="H276" i="12"/>
  <c r="H699" i="12"/>
  <c r="H511" i="12"/>
  <c r="I3101" i="12"/>
  <c r="H3430" i="12"/>
  <c r="I2040" i="12"/>
  <c r="H4676" i="12"/>
  <c r="H1429" i="12"/>
  <c r="H3289" i="12"/>
  <c r="I3665" i="12"/>
  <c r="AE19" i="4" s="1"/>
  <c r="I4959" i="12"/>
  <c r="I4348" i="12"/>
  <c r="H3241" i="12"/>
  <c r="I934" i="12"/>
  <c r="H416" i="12"/>
  <c r="I1169" i="12"/>
  <c r="H3007" i="12"/>
  <c r="H41" i="12"/>
  <c r="H4442" i="12"/>
  <c r="I3925" i="12"/>
  <c r="H1027" i="12"/>
  <c r="H3383" i="12"/>
  <c r="I1946" i="12"/>
  <c r="H2631" i="12"/>
  <c r="H1617" i="12"/>
  <c r="I322" i="12"/>
  <c r="H2725" i="12"/>
  <c r="I3053" i="12"/>
  <c r="H1122" i="12"/>
  <c r="I1523" i="12"/>
  <c r="H4725" i="12"/>
  <c r="I2369" i="12"/>
  <c r="H464" i="12"/>
  <c r="I3971" i="12"/>
  <c r="I2416" i="12"/>
  <c r="I3054" i="12"/>
  <c r="H4864" i="12"/>
  <c r="I88" i="12"/>
  <c r="H3382" i="12"/>
  <c r="H2086" i="12"/>
  <c r="H4724" i="12"/>
  <c r="H2866" i="12"/>
  <c r="H3878" i="12"/>
  <c r="H3665" i="12"/>
  <c r="AE32" i="4" s="1"/>
  <c r="H1758" i="12"/>
  <c r="H182" i="12"/>
  <c r="H747" i="12"/>
  <c r="I4112" i="12"/>
  <c r="I3476" i="12"/>
  <c r="H3571" i="12"/>
  <c r="H1805" i="12"/>
  <c r="I1476" i="12"/>
  <c r="I135" i="12"/>
  <c r="H2537" i="12"/>
  <c r="I4489" i="12"/>
  <c r="I4771" i="12"/>
  <c r="H2040" i="12"/>
  <c r="I793" i="12"/>
  <c r="H1169" i="12"/>
  <c r="H1288" i="12"/>
  <c r="H652" i="12"/>
  <c r="I275" i="12"/>
  <c r="H4348" i="12"/>
  <c r="H3100" i="12"/>
  <c r="H1476" i="12"/>
  <c r="I1757" i="12"/>
  <c r="H3195" i="12"/>
  <c r="I3477" i="12"/>
  <c r="H981" i="12"/>
  <c r="H1570" i="12"/>
  <c r="I2088" i="12"/>
  <c r="H4019" i="12"/>
  <c r="H605" i="12"/>
  <c r="I2229" i="12"/>
  <c r="I4207" i="12"/>
  <c r="H2819" i="12"/>
  <c r="H3925" i="12"/>
  <c r="H2463" i="12"/>
  <c r="I2678" i="12"/>
  <c r="I2228" i="12"/>
  <c r="H2275" i="12"/>
  <c r="I699" i="12"/>
  <c r="H4066" i="12"/>
  <c r="I1852" i="12"/>
  <c r="I652" i="12"/>
  <c r="I1216" i="12"/>
  <c r="I4818" i="12"/>
  <c r="H3524" i="12"/>
  <c r="I605" i="12"/>
  <c r="I3336" i="12"/>
  <c r="H4254" i="12"/>
  <c r="H1947" i="12"/>
  <c r="H2462" i="12"/>
  <c r="H2228" i="12"/>
  <c r="I3241" i="12"/>
  <c r="H3618" i="12"/>
  <c r="I840" i="12"/>
  <c r="H4301" i="12"/>
  <c r="I3831" i="12"/>
  <c r="H3242" i="12"/>
  <c r="I2960" i="12"/>
  <c r="I1805" i="12"/>
  <c r="H323" i="12"/>
  <c r="I2866" i="12"/>
  <c r="H1382" i="12"/>
  <c r="I4160" i="12"/>
  <c r="H3336" i="12"/>
  <c r="H4771" i="12"/>
  <c r="I4254" i="12"/>
  <c r="I4066" i="12"/>
  <c r="I1664" i="12"/>
  <c r="H369" i="12"/>
  <c r="I1899" i="12"/>
  <c r="H135" i="12"/>
  <c r="H2913" i="12"/>
  <c r="I1428" i="12"/>
  <c r="I2087" i="12"/>
  <c r="I1288" i="12"/>
  <c r="H2960" i="12"/>
  <c r="H3148" i="12"/>
  <c r="I3383" i="12"/>
  <c r="I4019" i="12"/>
  <c r="I1617" i="12"/>
  <c r="H1899" i="12"/>
  <c r="I3714" i="12"/>
  <c r="I1028" i="12"/>
  <c r="H3572" i="12"/>
  <c r="I2632" i="12"/>
  <c r="I513" i="12"/>
  <c r="I1123" i="12"/>
  <c r="H746" i="12"/>
  <c r="I3195" i="12"/>
  <c r="I512" i="12"/>
  <c r="H3926" i="12"/>
  <c r="I2725" i="12"/>
  <c r="I3149" i="12"/>
  <c r="I4301" i="12"/>
  <c r="H1477" i="12"/>
  <c r="I3572" i="12"/>
  <c r="I4349" i="12"/>
  <c r="H42" i="12"/>
  <c r="H2276" i="12"/>
  <c r="H1665" i="12"/>
  <c r="H1123" i="12"/>
  <c r="H4866" i="12"/>
  <c r="I559" i="12"/>
  <c r="I3786" i="12"/>
  <c r="I2821" i="12"/>
  <c r="H512" i="12"/>
  <c r="H4631" i="12"/>
  <c r="H4067" i="12"/>
  <c r="H3478" i="12"/>
  <c r="I1429" i="12"/>
  <c r="H3196" i="12"/>
  <c r="H3384" i="12"/>
  <c r="H1524" i="12"/>
  <c r="I2585" i="12"/>
  <c r="I2324" i="12"/>
  <c r="I2538" i="12"/>
  <c r="H2585" i="12"/>
  <c r="I2417" i="12"/>
  <c r="I1170" i="12"/>
  <c r="I746" i="12"/>
  <c r="I4631" i="12"/>
  <c r="H4913" i="12"/>
  <c r="AE15" i="4" s="1"/>
  <c r="H4819" i="12"/>
  <c r="H3243" i="12"/>
  <c r="I4020" i="12"/>
  <c r="I606" i="12"/>
  <c r="H2820" i="12"/>
  <c r="I1806" i="12"/>
  <c r="I700" i="12"/>
  <c r="H2370" i="12"/>
  <c r="H2961" i="12"/>
  <c r="I3667" i="12"/>
  <c r="H3244" i="12"/>
  <c r="H1711" i="12"/>
  <c r="H1523" i="12"/>
  <c r="I4302" i="12"/>
  <c r="I1430" i="12"/>
  <c r="H2773" i="12"/>
  <c r="I1947" i="12"/>
  <c r="H2324" i="12"/>
  <c r="H324" i="12"/>
  <c r="I3973" i="12"/>
  <c r="H3056" i="12"/>
  <c r="I4678" i="12"/>
  <c r="I465" i="12"/>
  <c r="H3785" i="12"/>
  <c r="H3832" i="12"/>
  <c r="H1383" i="12"/>
  <c r="I4913" i="12"/>
  <c r="AE17" i="4" s="1"/>
  <c r="H2323" i="12"/>
  <c r="I748" i="12"/>
  <c r="I3290" i="12"/>
  <c r="I1711" i="12"/>
  <c r="H1664" i="12"/>
  <c r="I3785" i="12"/>
  <c r="H888" i="12"/>
  <c r="I4772" i="12"/>
  <c r="H793" i="12"/>
  <c r="I1759" i="12"/>
  <c r="I3666" i="12"/>
  <c r="H1217" i="12"/>
  <c r="H2679" i="12"/>
  <c r="H4160" i="12"/>
  <c r="H3337" i="12"/>
  <c r="I653" i="12"/>
  <c r="H230" i="12"/>
  <c r="I4490" i="12"/>
  <c r="I2463" i="12"/>
  <c r="H1289" i="12"/>
  <c r="I4396" i="12"/>
  <c r="H4396" i="12"/>
  <c r="I136" i="12"/>
  <c r="H3149" i="12"/>
  <c r="I1994" i="12"/>
  <c r="I3196" i="12"/>
  <c r="H88" i="12"/>
  <c r="H1712" i="12"/>
  <c r="I183" i="12"/>
  <c r="H887" i="12"/>
  <c r="I2773" i="12"/>
  <c r="I1571" i="12"/>
  <c r="H4678" i="12"/>
  <c r="H89" i="12"/>
  <c r="H1216" i="12"/>
  <c r="H4537" i="12"/>
  <c r="H1430" i="12"/>
  <c r="I3525" i="12"/>
  <c r="I2633" i="12"/>
  <c r="I701" i="12"/>
  <c r="H2584" i="12"/>
  <c r="H1853" i="12"/>
  <c r="I4161" i="12"/>
  <c r="I4255" i="12"/>
  <c r="I935" i="12"/>
  <c r="I2726" i="12"/>
  <c r="I4960" i="12"/>
  <c r="H3290" i="12"/>
  <c r="I3619" i="12"/>
  <c r="I3524" i="12"/>
  <c r="I42" i="12"/>
  <c r="H2632" i="12"/>
  <c r="I2134" i="12"/>
  <c r="I1993" i="12"/>
  <c r="H1571" i="12"/>
  <c r="I2819" i="12"/>
  <c r="H4584" i="12"/>
  <c r="H1759" i="12"/>
  <c r="I2370" i="12"/>
  <c r="H1806" i="12"/>
  <c r="H4114" i="12"/>
  <c r="H3879" i="12"/>
  <c r="H606" i="12"/>
  <c r="H1994" i="12"/>
  <c r="I2679" i="12"/>
  <c r="I2867" i="12"/>
  <c r="H2914" i="12"/>
  <c r="H418" i="12"/>
  <c r="H1663" i="12"/>
  <c r="I2181" i="12"/>
  <c r="H3831" i="12"/>
  <c r="H2136" i="12"/>
  <c r="H465" i="12"/>
  <c r="I3713" i="12"/>
  <c r="AF19" i="4" s="1"/>
  <c r="I3337" i="12"/>
  <c r="H3008" i="12"/>
  <c r="I1477" i="12"/>
  <c r="H4679" i="12"/>
  <c r="H277" i="12"/>
  <c r="I230" i="12"/>
  <c r="H4960" i="12"/>
  <c r="H2417" i="12"/>
  <c r="I277" i="12"/>
  <c r="H841" i="12"/>
  <c r="I4395" i="12"/>
  <c r="I1336" i="12"/>
  <c r="I1217" i="12"/>
  <c r="I3878" i="12"/>
  <c r="I3478" i="12"/>
  <c r="I982" i="12"/>
  <c r="H4020" i="12"/>
  <c r="I2464" i="12"/>
  <c r="H2182" i="12"/>
  <c r="H1029" i="12"/>
  <c r="H2538" i="12"/>
  <c r="H4161" i="12"/>
  <c r="I2913" i="12"/>
  <c r="I1289" i="12"/>
  <c r="I841" i="12"/>
  <c r="I4443" i="12"/>
  <c r="I3832" i="12"/>
  <c r="H371" i="12"/>
  <c r="H559" i="12"/>
  <c r="I1666" i="12"/>
  <c r="H2088" i="12"/>
  <c r="I1665" i="12"/>
  <c r="H3525" i="12"/>
  <c r="H3102" i="12"/>
  <c r="I89" i="12"/>
  <c r="H1076" i="12"/>
  <c r="H4349" i="12"/>
  <c r="H1336" i="12"/>
  <c r="I2041" i="12"/>
  <c r="I371" i="12"/>
  <c r="H3055" i="12"/>
  <c r="I3243" i="12"/>
  <c r="I794" i="12"/>
  <c r="I4819" i="12"/>
  <c r="I1383" i="12"/>
  <c r="I417" i="12"/>
  <c r="H4583" i="12"/>
  <c r="I1853" i="12"/>
  <c r="H4255" i="12"/>
  <c r="H794" i="12"/>
  <c r="I3879" i="12"/>
  <c r="I4067" i="12"/>
  <c r="I747" i="12"/>
  <c r="I2182" i="12"/>
  <c r="H1900" i="12"/>
  <c r="I558" i="12"/>
  <c r="I4866" i="12"/>
  <c r="H2464" i="12"/>
  <c r="I4584" i="12"/>
  <c r="I1524" i="12"/>
  <c r="H2041" i="12"/>
  <c r="H4959" i="12"/>
  <c r="I2914" i="12"/>
  <c r="I3055" i="12"/>
  <c r="I4725" i="12"/>
  <c r="I1029" i="12"/>
  <c r="I2820" i="12"/>
  <c r="I2961" i="12"/>
  <c r="I3431" i="12"/>
  <c r="H1852" i="12"/>
  <c r="I1618" i="12"/>
  <c r="I1900" i="12"/>
  <c r="H4113" i="12"/>
  <c r="H3973" i="12"/>
  <c r="I4022" i="12"/>
  <c r="H3620" i="12"/>
  <c r="H1432" i="12"/>
  <c r="I2727" i="12"/>
  <c r="I3833" i="12"/>
  <c r="H748" i="12"/>
  <c r="H2727" i="12"/>
  <c r="H4397" i="12"/>
  <c r="H889" i="12"/>
  <c r="I3926" i="12"/>
  <c r="H4820" i="12"/>
  <c r="H466" i="12"/>
  <c r="H2868" i="12"/>
  <c r="I3975" i="12"/>
  <c r="H4256" i="12"/>
  <c r="H2680" i="12"/>
  <c r="H701" i="12"/>
  <c r="I1901" i="12"/>
  <c r="I1337" i="12"/>
  <c r="H700" i="12"/>
  <c r="H1855" i="12"/>
  <c r="H1807" i="12"/>
  <c r="I2089" i="12"/>
  <c r="H1666" i="12"/>
  <c r="I4914" i="12"/>
  <c r="H3666" i="12"/>
  <c r="I3974" i="12"/>
  <c r="I4867" i="12"/>
  <c r="I4397" i="12"/>
  <c r="H607" i="12"/>
  <c r="H1760" i="12"/>
  <c r="H2962" i="12"/>
  <c r="H2277" i="12"/>
  <c r="I2680" i="12"/>
  <c r="I3385" i="12"/>
  <c r="I3197" i="12"/>
  <c r="I1713" i="12"/>
  <c r="H935" i="12"/>
  <c r="H4303" i="12"/>
  <c r="I1712" i="12"/>
  <c r="H2229" i="12"/>
  <c r="H3927" i="12"/>
  <c r="I1171" i="12"/>
  <c r="I1124" i="12"/>
  <c r="I278" i="12"/>
  <c r="I185" i="12"/>
  <c r="I4208" i="12"/>
  <c r="I983" i="12"/>
  <c r="I4491" i="12"/>
  <c r="I1077" i="12"/>
  <c r="I2276" i="12"/>
  <c r="H1384" i="12"/>
  <c r="H4538" i="12"/>
  <c r="H3197" i="12"/>
  <c r="H3573" i="12"/>
  <c r="I419" i="12"/>
  <c r="H137" i="12"/>
  <c r="H43" i="12"/>
  <c r="I325" i="12"/>
  <c r="I1948" i="12"/>
  <c r="H373" i="12"/>
  <c r="H843" i="12"/>
  <c r="I4726" i="12"/>
  <c r="I1995" i="12"/>
  <c r="H2633" i="12"/>
  <c r="H1218" i="12"/>
  <c r="H2821" i="12"/>
  <c r="I3573" i="12"/>
  <c r="H4443" i="12"/>
  <c r="I2418" i="12"/>
  <c r="I4632" i="12"/>
  <c r="H3667" i="12"/>
  <c r="H4209" i="12"/>
  <c r="H136" i="12"/>
  <c r="I889" i="12"/>
  <c r="H2586" i="12"/>
  <c r="I1478" i="12"/>
  <c r="I936" i="12"/>
  <c r="H2137" i="12"/>
  <c r="H3432" i="12"/>
  <c r="I184" i="12"/>
  <c r="I4350" i="12"/>
  <c r="I654" i="12"/>
  <c r="H654" i="12"/>
  <c r="I3009" i="12"/>
  <c r="H184" i="12"/>
  <c r="H372" i="12"/>
  <c r="H278" i="12"/>
  <c r="H1431" i="12"/>
  <c r="H4867" i="12"/>
  <c r="I795" i="12"/>
  <c r="I3291" i="12"/>
  <c r="I43" i="12"/>
  <c r="H1030" i="12"/>
  <c r="H325" i="12"/>
  <c r="I4537" i="12"/>
  <c r="I324" i="12"/>
  <c r="H1854" i="12"/>
  <c r="H4632" i="12"/>
  <c r="I1431" i="12"/>
  <c r="I842" i="12"/>
  <c r="H3880" i="12"/>
  <c r="I4115" i="12"/>
  <c r="I4538" i="12"/>
  <c r="I1384" i="12"/>
  <c r="I2916" i="12"/>
  <c r="I4162" i="12"/>
  <c r="H795" i="12"/>
  <c r="H1948" i="12"/>
  <c r="I4585" i="12"/>
  <c r="H3833" i="12"/>
  <c r="I1619" i="12"/>
  <c r="H3150" i="12"/>
  <c r="H4821" i="12"/>
  <c r="H3526" i="12"/>
  <c r="I1290" i="12"/>
  <c r="H4490" i="12"/>
  <c r="H2135" i="12"/>
  <c r="H4115" i="12"/>
  <c r="H4162" i="12"/>
  <c r="H2418" i="12"/>
  <c r="H4773" i="12"/>
  <c r="I3384" i="12"/>
  <c r="H1995" i="12"/>
  <c r="I4209" i="12"/>
  <c r="H4444" i="12"/>
  <c r="H1170" i="12"/>
  <c r="I2230" i="12"/>
  <c r="I1525" i="12"/>
  <c r="I1760" i="12"/>
  <c r="I3056" i="12"/>
  <c r="I3620" i="12"/>
  <c r="I231" i="12"/>
  <c r="I1030" i="12"/>
  <c r="H2089" i="12"/>
  <c r="H419" i="12"/>
  <c r="I2277" i="12"/>
  <c r="H4772" i="12"/>
  <c r="I4303" i="12"/>
  <c r="I91" i="12"/>
  <c r="H2230" i="12"/>
  <c r="H2915" i="12"/>
  <c r="I3880" i="12"/>
  <c r="H1478" i="12"/>
  <c r="I4961" i="12"/>
  <c r="AF17" i="4" s="1"/>
  <c r="H1337" i="12"/>
  <c r="H90" i="12"/>
  <c r="H842" i="12"/>
  <c r="I2042" i="12"/>
  <c r="H2183" i="12"/>
  <c r="H2042" i="12"/>
  <c r="I3150" i="12"/>
  <c r="H1572" i="12"/>
  <c r="H2539" i="12"/>
  <c r="H4868" i="12"/>
  <c r="I4773" i="12"/>
  <c r="H326" i="12"/>
  <c r="H4350" i="12"/>
  <c r="H2371" i="12"/>
  <c r="H4961" i="12"/>
  <c r="AF15" i="4" s="1"/>
  <c r="I137" i="12"/>
  <c r="I1854" i="12"/>
  <c r="I4021" i="12"/>
  <c r="I2586" i="12"/>
  <c r="H3974" i="12"/>
  <c r="I466" i="12"/>
  <c r="H513" i="12"/>
  <c r="H3479" i="12"/>
  <c r="H2726" i="12"/>
  <c r="I560" i="12"/>
  <c r="I2774" i="12"/>
  <c r="I4068" i="12"/>
  <c r="H2867" i="12"/>
  <c r="H1124" i="12"/>
  <c r="I2136" i="12"/>
  <c r="I4444" i="12"/>
  <c r="H3009" i="12"/>
  <c r="H4068" i="12"/>
  <c r="H3338" i="12"/>
  <c r="H3714" i="12"/>
  <c r="H231" i="12"/>
  <c r="I1807" i="12"/>
  <c r="H3619" i="12"/>
  <c r="I3103" i="12"/>
  <c r="H3385" i="12"/>
  <c r="I418" i="12"/>
  <c r="I3338" i="12"/>
  <c r="H3103" i="12"/>
  <c r="H1479" i="12"/>
  <c r="I1218" i="12"/>
  <c r="H4914" i="12"/>
  <c r="H560" i="12"/>
  <c r="I1572" i="12"/>
  <c r="H3291" i="12"/>
  <c r="H936" i="12"/>
  <c r="H1713" i="12"/>
  <c r="I4679" i="12"/>
  <c r="H1619" i="12"/>
  <c r="H2465" i="12"/>
  <c r="H2775" i="12"/>
  <c r="I3479" i="12"/>
  <c r="H4208" i="12"/>
  <c r="H4585" i="12"/>
  <c r="H1077" i="12"/>
  <c r="I4256" i="12"/>
  <c r="I2962" i="12"/>
  <c r="I2915" i="12"/>
  <c r="I3432" i="12"/>
  <c r="H2774" i="12"/>
  <c r="I4820" i="12"/>
  <c r="I3927" i="12"/>
  <c r="I3526" i="12"/>
  <c r="H982" i="12"/>
  <c r="I2323" i="12"/>
  <c r="H1290" i="12"/>
  <c r="I2371" i="12"/>
  <c r="H749" i="12"/>
  <c r="I3881" i="12"/>
  <c r="I3575" i="12"/>
  <c r="I4211" i="12"/>
  <c r="H1338" i="12"/>
  <c r="H1385" i="12"/>
  <c r="I3198" i="12"/>
  <c r="H2540" i="12"/>
  <c r="I655" i="12"/>
  <c r="H4304" i="12"/>
  <c r="I2137" i="12"/>
  <c r="H1902" i="12"/>
  <c r="H4540" i="12"/>
  <c r="I1432" i="12"/>
  <c r="I4539" i="12"/>
  <c r="H984" i="12"/>
  <c r="H279" i="12"/>
  <c r="I4257" i="12"/>
  <c r="I4868" i="12"/>
  <c r="I2325" i="12"/>
  <c r="I373" i="12"/>
  <c r="I3292" i="12"/>
  <c r="H1761" i="12"/>
  <c r="I3010" i="12"/>
  <c r="I4398" i="12"/>
  <c r="I2634" i="12"/>
  <c r="I4821" i="12"/>
  <c r="I1079" i="12"/>
  <c r="I3387" i="12"/>
  <c r="H4398" i="12"/>
  <c r="I1032" i="12"/>
  <c r="H4351" i="12"/>
  <c r="H2681" i="12"/>
  <c r="H4633" i="12"/>
  <c r="H3057" i="12"/>
  <c r="I1761" i="12"/>
  <c r="I4305" i="12"/>
  <c r="H4728" i="12"/>
  <c r="I2278" i="12"/>
  <c r="I90" i="12"/>
  <c r="H3669" i="12"/>
  <c r="H4539" i="12"/>
  <c r="I607" i="12"/>
  <c r="H3834" i="12"/>
  <c r="I2540" i="12"/>
  <c r="I4962" i="12"/>
  <c r="I1385" i="12"/>
  <c r="I3621" i="12"/>
  <c r="H4680" i="12"/>
  <c r="H2822" i="12"/>
  <c r="H796" i="12"/>
  <c r="I2184" i="12"/>
  <c r="H561" i="12"/>
  <c r="I4163" i="12"/>
  <c r="I3574" i="12"/>
  <c r="H3245" i="12"/>
  <c r="I514" i="12"/>
  <c r="H1573" i="12"/>
  <c r="I1855" i="12"/>
  <c r="I4774" i="12"/>
  <c r="I2869" i="12"/>
  <c r="H467" i="12"/>
  <c r="I4727" i="12"/>
  <c r="H1667" i="12"/>
  <c r="H1901" i="12"/>
  <c r="I3433" i="12"/>
  <c r="I1219" i="12"/>
  <c r="H3339" i="12"/>
  <c r="I2681" i="12"/>
  <c r="I3386" i="12"/>
  <c r="H44" i="12"/>
  <c r="I1031" i="12"/>
  <c r="I1902" i="12"/>
  <c r="H3386" i="12"/>
  <c r="H608" i="12"/>
  <c r="H2043" i="12"/>
  <c r="H3787" i="12"/>
  <c r="I1809" i="12"/>
  <c r="H2870" i="12"/>
  <c r="H4962" i="12"/>
  <c r="H1714" i="12"/>
  <c r="I326" i="12"/>
  <c r="H3151" i="12"/>
  <c r="H2963" i="12"/>
  <c r="H4163" i="12"/>
  <c r="H3527" i="12"/>
  <c r="I2465" i="12"/>
  <c r="I4351" i="12"/>
  <c r="I3104" i="12"/>
  <c r="I2822" i="12"/>
  <c r="I984" i="12"/>
  <c r="I1573" i="12"/>
  <c r="H514" i="12"/>
  <c r="H3292" i="12"/>
  <c r="H3928" i="12"/>
  <c r="H1949" i="12"/>
  <c r="I3668" i="12"/>
  <c r="H2372" i="12"/>
  <c r="I702" i="12"/>
  <c r="H2634" i="12"/>
  <c r="I4492" i="12"/>
  <c r="I1125" i="12"/>
  <c r="I3715" i="12"/>
  <c r="H91" i="12"/>
  <c r="I4586" i="12"/>
  <c r="I3834" i="12"/>
  <c r="I1714" i="12"/>
  <c r="I2963" i="12"/>
  <c r="I4445" i="12"/>
  <c r="I4633" i="12"/>
  <c r="H4445" i="12"/>
  <c r="H655" i="12"/>
  <c r="I2043" i="12"/>
  <c r="H3010" i="12"/>
  <c r="I3057" i="12"/>
  <c r="H4258" i="12"/>
  <c r="H4727" i="12"/>
  <c r="I796" i="12"/>
  <c r="H4257" i="12"/>
  <c r="H2869" i="12"/>
  <c r="I138" i="12"/>
  <c r="H3480" i="12"/>
  <c r="H1171" i="12"/>
  <c r="H4915" i="12"/>
  <c r="I2372" i="12"/>
  <c r="I1479" i="12"/>
  <c r="I3527" i="12"/>
  <c r="H3340" i="12"/>
  <c r="I3788" i="12"/>
  <c r="H1525" i="12"/>
  <c r="I1996" i="12"/>
  <c r="H2325" i="12"/>
  <c r="I1078" i="12"/>
  <c r="I1291" i="12"/>
  <c r="I4116" i="12"/>
  <c r="H890" i="12"/>
  <c r="I2868" i="12"/>
  <c r="H3433" i="12"/>
  <c r="H185" i="12"/>
  <c r="I2231" i="12"/>
  <c r="I4304" i="12"/>
  <c r="H702" i="12"/>
  <c r="H2184" i="12"/>
  <c r="I3151" i="12"/>
  <c r="I608" i="12"/>
  <c r="H3668" i="12"/>
  <c r="H4116" i="12"/>
  <c r="H4210" i="12"/>
  <c r="H3786" i="12"/>
  <c r="I3293" i="12"/>
  <c r="H1808" i="12"/>
  <c r="I4680" i="12"/>
  <c r="H1996" i="12"/>
  <c r="I843" i="12"/>
  <c r="H2278" i="12"/>
  <c r="I232" i="12"/>
  <c r="H2419" i="12"/>
  <c r="H1219" i="12"/>
  <c r="H2728" i="12"/>
  <c r="H232" i="12"/>
  <c r="H4021" i="12"/>
  <c r="I279" i="12"/>
  <c r="H420" i="12"/>
  <c r="H2090" i="12"/>
  <c r="H2916" i="12"/>
  <c r="H1526" i="12"/>
  <c r="I3339" i="12"/>
  <c r="H2587" i="12"/>
  <c r="I1950" i="12"/>
  <c r="H1078" i="12"/>
  <c r="I4069" i="12"/>
  <c r="H983" i="12"/>
  <c r="I2728" i="12"/>
  <c r="H937" i="12"/>
  <c r="I1076" i="12"/>
  <c r="I2183" i="12"/>
  <c r="H3715" i="12"/>
  <c r="H4586" i="12"/>
  <c r="H4069" i="12"/>
  <c r="I4915" i="12"/>
  <c r="I1338" i="12"/>
  <c r="I3480" i="12"/>
  <c r="H2588" i="12"/>
  <c r="H4352" i="12"/>
  <c r="I3245" i="12"/>
  <c r="H3198" i="12"/>
  <c r="H1125" i="12"/>
  <c r="I2090" i="12"/>
  <c r="H4491" i="12"/>
  <c r="I1526" i="12"/>
  <c r="I2466" i="12"/>
  <c r="I3928" i="12"/>
  <c r="I1620" i="12"/>
  <c r="H1031" i="12"/>
  <c r="I1808" i="12"/>
  <c r="H4774" i="12"/>
  <c r="H3621" i="12"/>
  <c r="I372" i="12"/>
  <c r="H4726" i="12"/>
  <c r="I4071" i="12"/>
  <c r="I2232" i="12"/>
  <c r="H3528" i="12"/>
  <c r="I4024" i="12"/>
  <c r="H3882" i="12"/>
  <c r="H1386" i="12"/>
  <c r="I515" i="12"/>
  <c r="I2326" i="12"/>
  <c r="H3481" i="12"/>
  <c r="I2541" i="12"/>
  <c r="H2823" i="12"/>
  <c r="I4493" i="12"/>
  <c r="I749" i="12"/>
  <c r="H1809" i="12"/>
  <c r="H2326" i="12"/>
  <c r="H4164" i="12"/>
  <c r="I3882" i="12"/>
  <c r="H4446" i="12"/>
  <c r="H233" i="12"/>
  <c r="I1221" i="12"/>
  <c r="I1997" i="12"/>
  <c r="I3152" i="12"/>
  <c r="I4117" i="12"/>
  <c r="I797" i="12"/>
  <c r="H4963" i="12"/>
  <c r="I4212" i="12"/>
  <c r="H3058" i="12"/>
  <c r="H2279" i="12"/>
  <c r="H327" i="12"/>
  <c r="I609" i="12"/>
  <c r="I1174" i="12"/>
  <c r="H1903" i="12"/>
  <c r="I2091" i="12"/>
  <c r="I1220" i="12"/>
  <c r="I4963" i="12"/>
  <c r="I3434" i="12"/>
  <c r="H1339" i="12"/>
  <c r="H985" i="12"/>
  <c r="I1856" i="12"/>
  <c r="I1339" i="12"/>
  <c r="I1667" i="12"/>
  <c r="I4210" i="12"/>
  <c r="I4822" i="12"/>
  <c r="H515" i="12"/>
  <c r="I2635" i="12"/>
  <c r="H1668" i="12"/>
  <c r="H4023" i="12"/>
  <c r="H4541" i="12"/>
  <c r="H2467" i="12"/>
  <c r="I704" i="12"/>
  <c r="H3975" i="12"/>
  <c r="I2139" i="12"/>
  <c r="I3669" i="12"/>
  <c r="I1480" i="12"/>
  <c r="H2466" i="12"/>
  <c r="H4634" i="12"/>
  <c r="H1904" i="12"/>
  <c r="H4118" i="12"/>
  <c r="H1032" i="12"/>
  <c r="I3622" i="12"/>
  <c r="I3787" i="12"/>
  <c r="I92" i="12"/>
  <c r="I2870" i="12"/>
  <c r="H1126" i="12"/>
  <c r="H562" i="12"/>
  <c r="H2917" i="12"/>
  <c r="I890" i="12"/>
  <c r="H2185" i="12"/>
  <c r="I2823" i="12"/>
  <c r="H2635" i="12"/>
  <c r="I1574" i="12"/>
  <c r="H3574" i="12"/>
  <c r="H2091" i="12"/>
  <c r="H3835" i="12"/>
  <c r="I3105" i="12"/>
  <c r="H3152" i="12"/>
  <c r="I1172" i="12"/>
  <c r="H1715" i="12"/>
  <c r="H1480" i="12"/>
  <c r="I3244" i="12"/>
  <c r="H1172" i="12"/>
  <c r="I2587" i="12"/>
  <c r="I3481" i="12"/>
  <c r="I4681" i="12"/>
  <c r="I937" i="12"/>
  <c r="I2917" i="12"/>
  <c r="I2420" i="12"/>
  <c r="I939" i="12"/>
  <c r="I656" i="12"/>
  <c r="H4211" i="12"/>
  <c r="H1220" i="12"/>
  <c r="I3011" i="12"/>
  <c r="I44" i="12"/>
  <c r="I1762" i="12"/>
  <c r="I844" i="12"/>
  <c r="I2373" i="12"/>
  <c r="H2776" i="12"/>
  <c r="I3340" i="12"/>
  <c r="H2682" i="12"/>
  <c r="I3058" i="12"/>
  <c r="H3105" i="12"/>
  <c r="H280" i="12"/>
  <c r="I420" i="12"/>
  <c r="H3293" i="12"/>
  <c r="H2964" i="12"/>
  <c r="H1527" i="12"/>
  <c r="H891" i="12"/>
  <c r="H1079" i="12"/>
  <c r="H4070" i="12"/>
  <c r="I1173" i="12"/>
  <c r="I1715" i="12"/>
  <c r="H186" i="12"/>
  <c r="H46" i="12"/>
  <c r="I4540" i="12"/>
  <c r="I233" i="12"/>
  <c r="I1292" i="12"/>
  <c r="I4399" i="12"/>
  <c r="H138" i="12"/>
  <c r="I1949" i="12"/>
  <c r="H609" i="12"/>
  <c r="I4869" i="12"/>
  <c r="H4822" i="12"/>
  <c r="I2965" i="12"/>
  <c r="I186" i="12"/>
  <c r="H1950" i="12"/>
  <c r="H4916" i="12"/>
  <c r="H2420" i="12"/>
  <c r="H1291" i="12"/>
  <c r="H1620" i="12"/>
  <c r="H468" i="12"/>
  <c r="I2775" i="12"/>
  <c r="H421" i="12"/>
  <c r="I561" i="12"/>
  <c r="I4775" i="12"/>
  <c r="I4634" i="12"/>
  <c r="H1762" i="12"/>
  <c r="H3929" i="12"/>
  <c r="H3575" i="12"/>
  <c r="I468" i="12"/>
  <c r="H4869" i="12"/>
  <c r="I985" i="12"/>
  <c r="I45" i="12"/>
  <c r="H4492" i="12"/>
  <c r="I2419" i="12"/>
  <c r="I2467" i="12"/>
  <c r="H3716" i="12"/>
  <c r="H703" i="12"/>
  <c r="I562" i="12"/>
  <c r="H4587" i="12"/>
  <c r="H2373" i="12"/>
  <c r="I3835" i="12"/>
  <c r="H938" i="12"/>
  <c r="H2374" i="12"/>
  <c r="H3434" i="12"/>
  <c r="I421" i="12"/>
  <c r="I4587" i="12"/>
  <c r="I4728" i="12"/>
  <c r="H2044" i="12"/>
  <c r="H2729" i="12"/>
  <c r="I1904" i="12"/>
  <c r="H1481" i="12"/>
  <c r="H3529" i="12"/>
  <c r="I4023" i="12"/>
  <c r="I2776" i="12"/>
  <c r="I374" i="12"/>
  <c r="H3387" i="12"/>
  <c r="H4117" i="12"/>
  <c r="I1386" i="12"/>
  <c r="I1621" i="12"/>
  <c r="H4022" i="12"/>
  <c r="I1433" i="12"/>
  <c r="H4399" i="12"/>
  <c r="H4305" i="12"/>
  <c r="I3246" i="12"/>
  <c r="I1126" i="12"/>
  <c r="I2279" i="12"/>
  <c r="I2044" i="12"/>
  <c r="I4070" i="12"/>
  <c r="H2541" i="12"/>
  <c r="I3388" i="12"/>
  <c r="H1997" i="12"/>
  <c r="I703" i="12"/>
  <c r="I4352" i="12"/>
  <c r="I4446" i="12"/>
  <c r="I3716" i="12"/>
  <c r="I2588" i="12"/>
  <c r="H844" i="12"/>
  <c r="I891" i="12"/>
  <c r="H3881" i="12"/>
  <c r="H1856" i="12"/>
  <c r="I139" i="12"/>
  <c r="H1433" i="12"/>
  <c r="I2729" i="12"/>
  <c r="H3011" i="12"/>
  <c r="H45" i="12"/>
  <c r="I3976" i="12"/>
  <c r="I1527" i="12"/>
  <c r="H797" i="12"/>
  <c r="H3104" i="12"/>
  <c r="I4164" i="12"/>
  <c r="H3788" i="12"/>
  <c r="H3247" i="12"/>
  <c r="I467" i="12"/>
  <c r="H656" i="12"/>
  <c r="I3929" i="12"/>
  <c r="I280" i="12"/>
  <c r="H4072" i="12"/>
  <c r="I3977" i="12"/>
  <c r="I751" i="12"/>
  <c r="I4118" i="12"/>
  <c r="I3341" i="12"/>
  <c r="H2231" i="12"/>
  <c r="H1127" i="12"/>
  <c r="H1174" i="12"/>
  <c r="H750" i="12"/>
  <c r="H1622" i="12"/>
  <c r="I46" i="12"/>
  <c r="H3059" i="12"/>
  <c r="H4353" i="12"/>
  <c r="I563" i="12"/>
  <c r="I3059" i="12"/>
  <c r="I1810" i="12"/>
  <c r="I187" i="12"/>
  <c r="H3670" i="12"/>
  <c r="I3153" i="12"/>
  <c r="I1293" i="12"/>
  <c r="I234" i="12"/>
  <c r="H2139" i="12"/>
  <c r="I892" i="12"/>
  <c r="I4870" i="12"/>
  <c r="H2468" i="12"/>
  <c r="H3153" i="12"/>
  <c r="I2589" i="12"/>
  <c r="I3200" i="12"/>
  <c r="I4447" i="12"/>
  <c r="H1387" i="12"/>
  <c r="I3624" i="12"/>
  <c r="I1528" i="12"/>
  <c r="H4260" i="12"/>
  <c r="I4306" i="12"/>
  <c r="I4258" i="12"/>
  <c r="H2589" i="12"/>
  <c r="H3836" i="12"/>
  <c r="H3435" i="12"/>
  <c r="H469" i="12"/>
  <c r="I1481" i="12"/>
  <c r="I3930" i="12"/>
  <c r="H3623" i="12"/>
  <c r="I4823" i="12"/>
  <c r="H4682" i="12"/>
  <c r="I2542" i="12"/>
  <c r="H4493" i="12"/>
  <c r="H4729" i="12"/>
  <c r="I750" i="12"/>
  <c r="H3106" i="12"/>
  <c r="H2871" i="12"/>
  <c r="I2374" i="12"/>
  <c r="H3624" i="12"/>
  <c r="H3883" i="12"/>
  <c r="I3154" i="12"/>
  <c r="I986" i="12"/>
  <c r="H610" i="12"/>
  <c r="H187" i="12"/>
  <c r="H798" i="12"/>
  <c r="H4259" i="12"/>
  <c r="H986" i="12"/>
  <c r="H1033" i="12"/>
  <c r="H2918" i="12"/>
  <c r="I1998" i="12"/>
  <c r="I1668" i="12"/>
  <c r="H751" i="12"/>
  <c r="H4212" i="12"/>
  <c r="H3482" i="12"/>
  <c r="I938" i="12"/>
  <c r="I2871" i="12"/>
  <c r="I1575" i="12"/>
  <c r="H2138" i="12"/>
  <c r="H4681" i="12"/>
  <c r="H2683" i="12"/>
  <c r="H4588" i="12"/>
  <c r="I2964" i="12"/>
  <c r="H92" i="12"/>
  <c r="I3482" i="12"/>
  <c r="I375" i="12"/>
  <c r="I3012" i="12"/>
  <c r="I1387" i="12"/>
  <c r="H1528" i="12"/>
  <c r="I2824" i="12"/>
  <c r="I3623" i="12"/>
  <c r="H4071" i="12"/>
  <c r="H1574" i="12"/>
  <c r="H4306" i="12"/>
  <c r="I2280" i="12"/>
  <c r="H2045" i="12"/>
  <c r="H563" i="12"/>
  <c r="H3341" i="12"/>
  <c r="I1857" i="12"/>
  <c r="H1998" i="12"/>
  <c r="H1764" i="12"/>
  <c r="H3246" i="12"/>
  <c r="H4635" i="12"/>
  <c r="H3012" i="12"/>
  <c r="I657" i="12"/>
  <c r="I2045" i="12"/>
  <c r="I610" i="12"/>
  <c r="H4870" i="12"/>
  <c r="H4024" i="12"/>
  <c r="I2185" i="12"/>
  <c r="H3199" i="12"/>
  <c r="I327" i="12"/>
  <c r="I3528" i="12"/>
  <c r="H2542" i="12"/>
  <c r="I469" i="12"/>
  <c r="I4353" i="12"/>
  <c r="I3789" i="12"/>
  <c r="H1293" i="12"/>
  <c r="I1222" i="12"/>
  <c r="H281" i="12"/>
  <c r="H4917" i="12"/>
  <c r="H93" i="12"/>
  <c r="I1434" i="12"/>
  <c r="H4683" i="12"/>
  <c r="I2682" i="12"/>
  <c r="H2232" i="12"/>
  <c r="H939" i="12"/>
  <c r="I1623" i="12"/>
  <c r="H845" i="12"/>
  <c r="I4635" i="12"/>
  <c r="I140" i="12"/>
  <c r="I1716" i="12"/>
  <c r="H4447" i="12"/>
  <c r="I2092" i="12"/>
  <c r="I3836" i="12"/>
  <c r="I2138" i="12"/>
  <c r="I1622" i="12"/>
  <c r="H375" i="12"/>
  <c r="H2730" i="12"/>
  <c r="I4165" i="12"/>
  <c r="H1292" i="12"/>
  <c r="H3200" i="12"/>
  <c r="I2777" i="12"/>
  <c r="H1434" i="12"/>
  <c r="H1857" i="12"/>
  <c r="I2683" i="12"/>
  <c r="H1621" i="12"/>
  <c r="I3529" i="12"/>
  <c r="I2234" i="12"/>
  <c r="H892" i="12"/>
  <c r="I3199" i="12"/>
  <c r="H2327" i="12"/>
  <c r="I3883" i="12"/>
  <c r="H1080" i="12"/>
  <c r="H1763" i="12"/>
  <c r="H4775" i="12"/>
  <c r="I1033" i="12"/>
  <c r="H2965" i="12"/>
  <c r="H1575" i="12"/>
  <c r="H4823" i="12"/>
  <c r="I4542" i="12"/>
  <c r="H3622" i="12"/>
  <c r="I422" i="12"/>
  <c r="I2233" i="12"/>
  <c r="H2824" i="12"/>
  <c r="I798" i="12"/>
  <c r="H704" i="12"/>
  <c r="H140" i="12"/>
  <c r="I845" i="12"/>
  <c r="I4588" i="12"/>
  <c r="I1669" i="12"/>
  <c r="I4729" i="12"/>
  <c r="I4916" i="12"/>
  <c r="I281" i="12"/>
  <c r="I1080" i="12"/>
  <c r="H1222" i="12"/>
  <c r="H3717" i="12"/>
  <c r="H1340" i="12"/>
  <c r="I2421" i="12"/>
  <c r="I3435" i="12"/>
  <c r="H374" i="12"/>
  <c r="H1810" i="12"/>
  <c r="I4259" i="12"/>
  <c r="H3976" i="12"/>
  <c r="I3294" i="12"/>
  <c r="H282" i="12"/>
  <c r="H1173" i="12"/>
  <c r="H3977" i="12"/>
  <c r="H234" i="12"/>
  <c r="H139" i="12"/>
  <c r="H2092" i="12"/>
  <c r="I4166" i="12"/>
  <c r="H657" i="12"/>
  <c r="I1340" i="12"/>
  <c r="H3388" i="12"/>
  <c r="I4494" i="12"/>
  <c r="I4776" i="12"/>
  <c r="H4400" i="12"/>
  <c r="I1127" i="12"/>
  <c r="I3247" i="12"/>
  <c r="I1903" i="12"/>
  <c r="I4400" i="12"/>
  <c r="H1951" i="12"/>
  <c r="H2872" i="12"/>
  <c r="H3483" i="12"/>
  <c r="H2543" i="12"/>
  <c r="I1341" i="12"/>
  <c r="H1388" i="12"/>
  <c r="H3436" i="12"/>
  <c r="H2187" i="12"/>
  <c r="I1435" i="12"/>
  <c r="I4964" i="12"/>
  <c r="H2825" i="12"/>
  <c r="H4730" i="12"/>
  <c r="I2327" i="12"/>
  <c r="H517" i="12"/>
  <c r="I1952" i="12"/>
  <c r="H2591" i="12"/>
  <c r="I47" i="12"/>
  <c r="H3530" i="12"/>
  <c r="H141" i="12"/>
  <c r="I4260" i="12"/>
  <c r="I3107" i="12"/>
  <c r="I3108" i="12"/>
  <c r="H4401" i="12"/>
  <c r="H3060" i="12"/>
  <c r="H4494" i="12"/>
  <c r="I328" i="12"/>
  <c r="H1905" i="12"/>
  <c r="I4682" i="12"/>
  <c r="H4918" i="12"/>
  <c r="I2187" i="12"/>
  <c r="I1670" i="12"/>
  <c r="H4165" i="12"/>
  <c r="H2233" i="12"/>
  <c r="I1482" i="12"/>
  <c r="I93" i="12"/>
  <c r="H1529" i="12"/>
  <c r="H1482" i="12"/>
  <c r="I3201" i="12"/>
  <c r="I282" i="12"/>
  <c r="I1951" i="12"/>
  <c r="I2918" i="12"/>
  <c r="H2140" i="12"/>
  <c r="H3577" i="12"/>
  <c r="I188" i="12"/>
  <c r="I2637" i="12"/>
  <c r="H2328" i="12"/>
  <c r="I800" i="12"/>
  <c r="H4166" i="12"/>
  <c r="H3013" i="12"/>
  <c r="I3060" i="12"/>
  <c r="I940" i="12"/>
  <c r="H4590" i="12"/>
  <c r="I1811" i="12"/>
  <c r="H2470" i="12"/>
  <c r="H3531" i="12"/>
  <c r="I516" i="12"/>
  <c r="I4495" i="12"/>
  <c r="H1341" i="12"/>
  <c r="I329" i="12"/>
  <c r="I2730" i="12"/>
  <c r="I2778" i="12"/>
  <c r="I4871" i="12"/>
  <c r="I3717" i="12"/>
  <c r="I2731" i="12"/>
  <c r="H2777" i="12"/>
  <c r="H3576" i="12"/>
  <c r="H2778" i="12"/>
  <c r="H516" i="12"/>
  <c r="H3930" i="12"/>
  <c r="I3202" i="12"/>
  <c r="H1858" i="12"/>
  <c r="I3295" i="12"/>
  <c r="H1576" i="12"/>
  <c r="H4448" i="12"/>
  <c r="I3837" i="12"/>
  <c r="H799" i="12"/>
  <c r="I2140" i="12"/>
  <c r="I2186" i="12"/>
  <c r="H4964" i="12"/>
  <c r="I1034" i="12"/>
  <c r="H1670" i="12"/>
  <c r="H3248" i="12"/>
  <c r="H564" i="12"/>
  <c r="I4026" i="12"/>
  <c r="H940" i="12"/>
  <c r="H376" i="12"/>
  <c r="I4730" i="12"/>
  <c r="H4636" i="12"/>
  <c r="I799" i="12"/>
  <c r="I2422" i="12"/>
  <c r="H4307" i="12"/>
  <c r="I2636" i="12"/>
  <c r="H3718" i="12"/>
  <c r="I611" i="12"/>
  <c r="H4589" i="12"/>
  <c r="I1763" i="12"/>
  <c r="H4213" i="12"/>
  <c r="H1294" i="12"/>
  <c r="I1128" i="12"/>
  <c r="I4541" i="12"/>
  <c r="H235" i="12"/>
  <c r="I4636" i="12"/>
  <c r="H2590" i="12"/>
  <c r="I3248" i="12"/>
  <c r="H4119" i="12"/>
  <c r="H49" i="12"/>
  <c r="H2329" i="12"/>
  <c r="H2919" i="12"/>
  <c r="H2469" i="12"/>
  <c r="I235" i="12"/>
  <c r="H188" i="12"/>
  <c r="I3671" i="12"/>
  <c r="H1953" i="12"/>
  <c r="I94" i="12"/>
  <c r="I2872" i="12"/>
  <c r="H611" i="12"/>
  <c r="H328" i="12"/>
  <c r="H1999" i="12"/>
  <c r="H2422" i="12"/>
  <c r="H1081" i="12"/>
  <c r="H3671" i="12"/>
  <c r="H2281" i="12"/>
  <c r="I1529" i="12"/>
  <c r="I3389" i="12"/>
  <c r="I4025" i="12"/>
  <c r="I95" i="12"/>
  <c r="H3295" i="12"/>
  <c r="H2731" i="12"/>
  <c r="H3789" i="12"/>
  <c r="H329" i="12"/>
  <c r="H1342" i="12"/>
  <c r="I2919" i="12"/>
  <c r="I3885" i="12"/>
  <c r="I470" i="12"/>
  <c r="H422" i="12"/>
  <c r="H3342" i="12"/>
  <c r="I658" i="12"/>
  <c r="H2186" i="12"/>
  <c r="I4917" i="12"/>
  <c r="I3884" i="12"/>
  <c r="H3389" i="12"/>
  <c r="H893" i="12"/>
  <c r="H2684" i="12"/>
  <c r="H705" i="12"/>
  <c r="H47" i="12"/>
  <c r="I376" i="12"/>
  <c r="I1905" i="12"/>
  <c r="H470" i="12"/>
  <c r="I2590" i="12"/>
  <c r="I3718" i="12"/>
  <c r="I3978" i="12"/>
  <c r="I4918" i="12"/>
  <c r="I2375" i="12"/>
  <c r="H894" i="12"/>
  <c r="I3342" i="12"/>
  <c r="H2234" i="12"/>
  <c r="I3106" i="12"/>
  <c r="I705" i="12"/>
  <c r="H2920" i="12"/>
  <c r="I2825" i="12"/>
  <c r="I4354" i="12"/>
  <c r="I4119" i="12"/>
  <c r="H3154" i="12"/>
  <c r="I4307" i="12"/>
  <c r="I2046" i="12"/>
  <c r="H1221" i="12"/>
  <c r="I1999" i="12"/>
  <c r="H846" i="12"/>
  <c r="I2543" i="12"/>
  <c r="H3294" i="12"/>
  <c r="I3790" i="12"/>
  <c r="H2046" i="12"/>
  <c r="I423" i="12"/>
  <c r="I4449" i="12"/>
  <c r="H94" i="12"/>
  <c r="I4824" i="12"/>
  <c r="I4213" i="12"/>
  <c r="H4824" i="12"/>
  <c r="H3484" i="12"/>
  <c r="I1388" i="12"/>
  <c r="I4777" i="12"/>
  <c r="I1717" i="12"/>
  <c r="H658" i="12"/>
  <c r="I3931" i="12"/>
  <c r="H423" i="12"/>
  <c r="I141" i="12"/>
  <c r="I4072" i="12"/>
  <c r="I1175" i="12"/>
  <c r="H4025" i="12"/>
  <c r="H1811" i="12"/>
  <c r="I987" i="12"/>
  <c r="I2470" i="12"/>
  <c r="I564" i="12"/>
  <c r="I2328" i="12"/>
  <c r="I3530" i="12"/>
  <c r="H4495" i="12"/>
  <c r="H3837" i="12"/>
  <c r="I1294" i="12"/>
  <c r="H752" i="12"/>
  <c r="I3576" i="12"/>
  <c r="I1081" i="12"/>
  <c r="H3790" i="12"/>
  <c r="I2093" i="12"/>
  <c r="I3436" i="12"/>
  <c r="I1764" i="12"/>
  <c r="H4871" i="12"/>
  <c r="H3931" i="12"/>
  <c r="H4354" i="12"/>
  <c r="I1576" i="12"/>
  <c r="I1858" i="12"/>
  <c r="H2280" i="12"/>
  <c r="H2966" i="12"/>
  <c r="I752" i="12"/>
  <c r="H3578" i="12"/>
  <c r="H2636" i="12"/>
  <c r="I3577" i="12"/>
  <c r="H3978" i="12"/>
  <c r="H4542" i="12"/>
  <c r="H1128" i="12"/>
  <c r="H1175" i="12"/>
  <c r="H1716" i="12"/>
  <c r="H4776" i="12"/>
  <c r="I893" i="12"/>
  <c r="H1669" i="12"/>
  <c r="H2421" i="12"/>
  <c r="I3670" i="12"/>
  <c r="I4825" i="12"/>
  <c r="H2094" i="12"/>
  <c r="I753" i="12"/>
  <c r="I2282" i="12"/>
  <c r="H1906" i="12"/>
  <c r="I3932" i="12"/>
  <c r="I142" i="12"/>
  <c r="I518" i="12"/>
  <c r="H3202" i="12"/>
  <c r="H4073" i="12"/>
  <c r="H3932" i="12"/>
  <c r="H4777" i="12"/>
  <c r="H3625" i="12"/>
  <c r="I1671" i="12"/>
  <c r="H3343" i="12"/>
  <c r="I2094" i="12"/>
  <c r="H1435" i="12"/>
  <c r="I4778" i="12"/>
  <c r="H377" i="12"/>
  <c r="I2376" i="12"/>
  <c r="I4214" i="12"/>
  <c r="I1765" i="12"/>
  <c r="I1035" i="12"/>
  <c r="I2423" i="12"/>
  <c r="I1718" i="12"/>
  <c r="H1577" i="12"/>
  <c r="I1223" i="12"/>
  <c r="H4449" i="12"/>
  <c r="H2375" i="12"/>
  <c r="I612" i="12"/>
  <c r="I4027" i="12"/>
  <c r="I2966" i="12"/>
  <c r="I3673" i="12"/>
  <c r="I189" i="12"/>
  <c r="I2468" i="12"/>
  <c r="H1223" i="12"/>
  <c r="H1623" i="12"/>
  <c r="I3672" i="12"/>
  <c r="I2873" i="12"/>
  <c r="H3979" i="12"/>
  <c r="I2684" i="12"/>
  <c r="I1436" i="12"/>
  <c r="H1952" i="12"/>
  <c r="I4684" i="12"/>
  <c r="I4261" i="12"/>
  <c r="H4825" i="12"/>
  <c r="I4731" i="12"/>
  <c r="I3626" i="12"/>
  <c r="H3109" i="12"/>
  <c r="H2637" i="12"/>
  <c r="H1624" i="12"/>
  <c r="H847" i="12"/>
  <c r="I988" i="12"/>
  <c r="H3201" i="12"/>
  <c r="H1859" i="12"/>
  <c r="H1718" i="12"/>
  <c r="H4872" i="12"/>
  <c r="I3437" i="12"/>
  <c r="H2732" i="12"/>
  <c r="I941" i="12"/>
  <c r="I4543" i="12"/>
  <c r="H1765" i="12"/>
  <c r="H1035" i="12"/>
  <c r="I3061" i="12"/>
  <c r="H2638" i="12"/>
  <c r="H612" i="12"/>
  <c r="H3672" i="12"/>
  <c r="H659" i="12"/>
  <c r="H189" i="12"/>
  <c r="H4965" i="12"/>
  <c r="I3296" i="12"/>
  <c r="H518" i="12"/>
  <c r="H3438" i="12"/>
  <c r="I3838" i="12"/>
  <c r="I3390" i="12"/>
  <c r="H3390" i="12"/>
  <c r="I4215" i="12"/>
  <c r="I3979" i="12"/>
  <c r="H988" i="12"/>
  <c r="H1034" i="12"/>
  <c r="H2093" i="12"/>
  <c r="H3107" i="12"/>
  <c r="I1624" i="12"/>
  <c r="I3625" i="12"/>
  <c r="H2142" i="12"/>
  <c r="H2685" i="12"/>
  <c r="H4120" i="12"/>
  <c r="H1176" i="12"/>
  <c r="H96" i="12"/>
  <c r="I1389" i="12"/>
  <c r="I517" i="12"/>
  <c r="I4637" i="12"/>
  <c r="I2920" i="12"/>
  <c r="H4684" i="12"/>
  <c r="H2967" i="12"/>
  <c r="I2235" i="12"/>
  <c r="I2000" i="12"/>
  <c r="I3531" i="12"/>
  <c r="I283" i="12"/>
  <c r="H1766" i="12"/>
  <c r="H3885" i="12"/>
  <c r="H4308" i="12"/>
  <c r="H3061" i="12"/>
  <c r="I2281" i="12"/>
  <c r="H4778" i="12"/>
  <c r="H283" i="12"/>
  <c r="I4073" i="12"/>
  <c r="I846" i="12"/>
  <c r="I2826" i="12"/>
  <c r="I2469" i="12"/>
  <c r="H1671" i="12"/>
  <c r="H941" i="12"/>
  <c r="H987" i="12"/>
  <c r="I4965" i="12"/>
  <c r="I236" i="12"/>
  <c r="H3296" i="12"/>
  <c r="I4308" i="12"/>
  <c r="I2638" i="12"/>
  <c r="I1813" i="12"/>
  <c r="I3483" i="12"/>
  <c r="I894" i="12"/>
  <c r="I4402" i="12"/>
  <c r="I1343" i="12"/>
  <c r="H3838" i="12"/>
  <c r="H4214" i="12"/>
  <c r="H2235" i="12"/>
  <c r="H3155" i="12"/>
  <c r="I3719" i="12"/>
  <c r="I3933" i="12"/>
  <c r="I4919" i="12"/>
  <c r="I4167" i="12"/>
  <c r="I2685" i="12"/>
  <c r="I4497" i="12"/>
  <c r="H2423" i="12"/>
  <c r="H1129" i="12"/>
  <c r="H4731" i="12"/>
  <c r="I2779" i="12"/>
  <c r="H2047" i="12"/>
  <c r="H3884" i="12"/>
  <c r="I3484" i="12"/>
  <c r="I2732" i="12"/>
  <c r="H1530" i="12"/>
  <c r="H800" i="12"/>
  <c r="H4402" i="12"/>
  <c r="I4496" i="12"/>
  <c r="I4448" i="12"/>
  <c r="I424" i="12"/>
  <c r="I3343" i="12"/>
  <c r="H424" i="12"/>
  <c r="H1436" i="12"/>
  <c r="I1176" i="12"/>
  <c r="I2329" i="12"/>
  <c r="I1129" i="12"/>
  <c r="I1342" i="12"/>
  <c r="H4637" i="12"/>
  <c r="H2141" i="12"/>
  <c r="I1577" i="12"/>
  <c r="I2141" i="12"/>
  <c r="I4683" i="12"/>
  <c r="H3014" i="12"/>
  <c r="H2188" i="12"/>
  <c r="I1531" i="12"/>
  <c r="H142" i="12"/>
  <c r="H236" i="12"/>
  <c r="H1483" i="12"/>
  <c r="I4401" i="12"/>
  <c r="H753" i="12"/>
  <c r="H4026" i="12"/>
  <c r="H706" i="12"/>
  <c r="I471" i="12"/>
  <c r="I3249" i="12"/>
  <c r="I1859" i="12"/>
  <c r="H3108" i="12"/>
  <c r="H2282" i="12"/>
  <c r="I3013" i="12"/>
  <c r="I2591" i="12"/>
  <c r="I2827" i="12"/>
  <c r="H3719" i="12"/>
  <c r="H3437" i="12"/>
  <c r="H4261" i="12"/>
  <c r="I3578" i="12"/>
  <c r="H565" i="12"/>
  <c r="I2047" i="12"/>
  <c r="H4496" i="12"/>
  <c r="I1483" i="12"/>
  <c r="I1953" i="12"/>
  <c r="H4167" i="12"/>
  <c r="H2376" i="12"/>
  <c r="H1389" i="12"/>
  <c r="H330" i="12"/>
  <c r="I4589" i="12"/>
  <c r="I1906" i="12"/>
  <c r="I330" i="12"/>
  <c r="H2826" i="12"/>
  <c r="I659" i="12"/>
  <c r="H2873" i="12"/>
  <c r="I4590" i="12"/>
  <c r="I565" i="12"/>
  <c r="H4543" i="12"/>
  <c r="H1082" i="12"/>
  <c r="I847" i="12"/>
  <c r="H4355" i="12"/>
  <c r="H471" i="12"/>
  <c r="I2188" i="12"/>
  <c r="H2000" i="12"/>
  <c r="I3157" i="12"/>
  <c r="I4967" i="12"/>
  <c r="I2471" i="12"/>
  <c r="H331" i="12"/>
  <c r="H566" i="12"/>
  <c r="H2921" i="12"/>
  <c r="H472" i="12"/>
  <c r="I1766" i="12"/>
  <c r="I2049" i="12"/>
  <c r="H4121" i="12"/>
  <c r="I1954" i="12"/>
  <c r="I3297" i="12"/>
  <c r="H1860" i="12"/>
  <c r="I4309" i="12"/>
  <c r="I801" i="12"/>
  <c r="I3062" i="12"/>
  <c r="H2377" i="12"/>
  <c r="I3980" i="12"/>
  <c r="I754" i="12"/>
  <c r="I237" i="12"/>
  <c r="H4638" i="12"/>
  <c r="H3626" i="12"/>
  <c r="H2048" i="12"/>
  <c r="I4966" i="12"/>
  <c r="H4027" i="12"/>
  <c r="H4920" i="12"/>
  <c r="H2780" i="12"/>
  <c r="H3532" i="12"/>
  <c r="I2283" i="12"/>
  <c r="H2779" i="12"/>
  <c r="I1082" i="12"/>
  <c r="I4168" i="12"/>
  <c r="H1224" i="12"/>
  <c r="H1813" i="12"/>
  <c r="I2330" i="12"/>
  <c r="I4121" i="12"/>
  <c r="H3297" i="12"/>
  <c r="I4355" i="12"/>
  <c r="I4120" i="12"/>
  <c r="H2424" i="12"/>
  <c r="H4685" i="12"/>
  <c r="H3886" i="12"/>
  <c r="I4732" i="12"/>
  <c r="H4168" i="12"/>
  <c r="I2001" i="12"/>
  <c r="I3156" i="12"/>
  <c r="I4638" i="12"/>
  <c r="I2967" i="12"/>
  <c r="I519" i="12"/>
  <c r="H3298" i="12"/>
  <c r="H1812" i="12"/>
  <c r="I2921" i="12"/>
  <c r="I4403" i="12"/>
  <c r="I1177" i="12"/>
  <c r="I4872" i="12"/>
  <c r="H2734" i="12"/>
  <c r="H2686" i="12"/>
  <c r="I614" i="12"/>
  <c r="I3438" i="12"/>
  <c r="I4826" i="12"/>
  <c r="I1484" i="12"/>
  <c r="I2874" i="12"/>
  <c r="H4779" i="12"/>
  <c r="I848" i="12"/>
  <c r="H3203" i="12"/>
  <c r="H1130" i="12"/>
  <c r="I1578" i="12"/>
  <c r="I284" i="12"/>
  <c r="I144" i="12"/>
  <c r="I1625" i="12"/>
  <c r="H613" i="12"/>
  <c r="H1954" i="12"/>
  <c r="I4920" i="12"/>
  <c r="H1625" i="12"/>
  <c r="I2096" i="12"/>
  <c r="I2734" i="12"/>
  <c r="I3391" i="12"/>
  <c r="I2686" i="12"/>
  <c r="I3485" i="12"/>
  <c r="I4779" i="12"/>
  <c r="H2827" i="12"/>
  <c r="I3579" i="12"/>
  <c r="H1177" i="12"/>
  <c r="I2424" i="12"/>
  <c r="H4967" i="12"/>
  <c r="H1531" i="12"/>
  <c r="H284" i="12"/>
  <c r="I4450" i="12"/>
  <c r="I895" i="12"/>
  <c r="H4497" i="12"/>
  <c r="H4309" i="12"/>
  <c r="H1717" i="12"/>
  <c r="H707" i="12"/>
  <c r="I3014" i="12"/>
  <c r="H3485" i="12"/>
  <c r="H3933" i="12"/>
  <c r="H1907" i="12"/>
  <c r="H1672" i="12"/>
  <c r="H3156" i="12"/>
  <c r="H4074" i="12"/>
  <c r="I2733" i="12"/>
  <c r="H989" i="12"/>
  <c r="H3720" i="12"/>
  <c r="H3391" i="12"/>
  <c r="I143" i="12"/>
  <c r="I942" i="12"/>
  <c r="I1036" i="12"/>
  <c r="I3720" i="12"/>
  <c r="I2142" i="12"/>
  <c r="H378" i="12"/>
  <c r="I1224" i="12"/>
  <c r="H1437" i="12"/>
  <c r="I1390" i="12"/>
  <c r="I4262" i="12"/>
  <c r="I331" i="12"/>
  <c r="H143" i="12"/>
  <c r="I4074" i="12"/>
  <c r="H3579" i="12"/>
  <c r="H1484" i="12"/>
  <c r="I3250" i="12"/>
  <c r="I1860" i="12"/>
  <c r="I4685" i="12"/>
  <c r="H3980" i="12"/>
  <c r="H2283" i="12"/>
  <c r="H190" i="12"/>
  <c r="I1672" i="12"/>
  <c r="H660" i="12"/>
  <c r="H2330" i="12"/>
  <c r="I4356" i="12"/>
  <c r="H285" i="12"/>
  <c r="I377" i="12"/>
  <c r="I1437" i="12"/>
  <c r="H4403" i="12"/>
  <c r="I3203" i="12"/>
  <c r="I2377" i="12"/>
  <c r="I2048" i="12"/>
  <c r="H3015" i="12"/>
  <c r="I2095" i="12"/>
  <c r="H2639" i="12"/>
  <c r="H4450" i="12"/>
  <c r="H519" i="12"/>
  <c r="H1083" i="12"/>
  <c r="H4356" i="12"/>
  <c r="I4591" i="12"/>
  <c r="H237" i="12"/>
  <c r="H4732" i="12"/>
  <c r="I3109" i="12"/>
  <c r="H3250" i="12"/>
  <c r="H425" i="12"/>
  <c r="I1719" i="12"/>
  <c r="H3345" i="12"/>
  <c r="H4873" i="12"/>
  <c r="I707" i="12"/>
  <c r="H2733" i="12"/>
  <c r="I1955" i="12"/>
  <c r="H2095" i="12"/>
  <c r="H754" i="12"/>
  <c r="I4122" i="12"/>
  <c r="H332" i="12"/>
  <c r="H3439" i="12"/>
  <c r="I425" i="12"/>
  <c r="H2968" i="12"/>
  <c r="I472" i="12"/>
  <c r="H1390" i="12"/>
  <c r="H4919" i="12"/>
  <c r="I378" i="12"/>
  <c r="H848" i="12"/>
  <c r="I3886" i="12"/>
  <c r="H3533" i="12"/>
  <c r="I2639" i="12"/>
  <c r="H4262" i="12"/>
  <c r="I989" i="12"/>
  <c r="I4544" i="12"/>
  <c r="I660" i="12"/>
  <c r="H2236" i="12"/>
  <c r="H942" i="12"/>
  <c r="H4826" i="12"/>
  <c r="I4216" i="12"/>
  <c r="H4639" i="12"/>
  <c r="H3580" i="12"/>
  <c r="H4966" i="12"/>
  <c r="H1578" i="12"/>
  <c r="H2189" i="12"/>
  <c r="I2189" i="12"/>
  <c r="I2968" i="12"/>
  <c r="I1083" i="12"/>
  <c r="H4544" i="12"/>
  <c r="H1036" i="12"/>
  <c r="I566" i="12"/>
  <c r="I1530" i="12"/>
  <c r="I706" i="12"/>
  <c r="I3155" i="12"/>
  <c r="I613" i="12"/>
  <c r="H3249" i="12"/>
  <c r="H895" i="12"/>
  <c r="H1908" i="12"/>
  <c r="H3673" i="12"/>
  <c r="H801" i="12"/>
  <c r="I190" i="12"/>
  <c r="H661" i="12"/>
  <c r="H3936" i="12"/>
  <c r="I4545" i="12"/>
  <c r="I661" i="12"/>
  <c r="I3533" i="12"/>
  <c r="I1814" i="12"/>
  <c r="I4968" i="12"/>
  <c r="I426" i="12"/>
  <c r="H990" i="12"/>
  <c r="H1037" i="12"/>
  <c r="I4733" i="12"/>
  <c r="I1532" i="12"/>
  <c r="H3157" i="12"/>
  <c r="H4028" i="12"/>
  <c r="H2828" i="12"/>
  <c r="I4780" i="12"/>
  <c r="H1719" i="12"/>
  <c r="H2969" i="12"/>
  <c r="I4357" i="12"/>
  <c r="I3674" i="12"/>
  <c r="I4404" i="12"/>
  <c r="I2002" i="12"/>
  <c r="H2378" i="12"/>
  <c r="I3345" i="12"/>
  <c r="I755" i="12"/>
  <c r="H1626" i="12"/>
  <c r="H4451" i="12"/>
  <c r="H2874" i="12"/>
  <c r="I285" i="12"/>
  <c r="I849" i="12"/>
  <c r="I1225" i="12"/>
  <c r="H4215" i="12"/>
  <c r="I3580" i="12"/>
  <c r="H2143" i="12"/>
  <c r="H2284" i="12"/>
  <c r="H1084" i="12"/>
  <c r="I3110" i="12"/>
  <c r="H4874" i="12"/>
  <c r="I3344" i="12"/>
  <c r="H1438" i="12"/>
  <c r="H1673" i="12"/>
  <c r="H567" i="12"/>
  <c r="I4498" i="12"/>
  <c r="H2781" i="12"/>
  <c r="H3629" i="12"/>
  <c r="H191" i="12"/>
  <c r="H708" i="12"/>
  <c r="I4921" i="12"/>
  <c r="I1084" i="12"/>
  <c r="I2688" i="12"/>
  <c r="H3721" i="12"/>
  <c r="I802" i="12"/>
  <c r="I1861" i="12"/>
  <c r="H943" i="12"/>
  <c r="I3063" i="12"/>
  <c r="H4592" i="12"/>
  <c r="H4263" i="12"/>
  <c r="I2922" i="12"/>
  <c r="I896" i="12"/>
  <c r="I3532" i="12"/>
  <c r="H896" i="12"/>
  <c r="H1861" i="12"/>
  <c r="I3016" i="12"/>
  <c r="H3344" i="12"/>
  <c r="I1812" i="12"/>
  <c r="H3934" i="12"/>
  <c r="I3253" i="12"/>
  <c r="H426" i="12"/>
  <c r="I990" i="12"/>
  <c r="I2472" i="12"/>
  <c r="H2687" i="12"/>
  <c r="H2049" i="12"/>
  <c r="H2001" i="12"/>
  <c r="H1955" i="12"/>
  <c r="H2472" i="12"/>
  <c r="I1720" i="12"/>
  <c r="I1438" i="12"/>
  <c r="I2143" i="12"/>
  <c r="I3392" i="12"/>
  <c r="H379" i="12"/>
  <c r="H3062" i="12"/>
  <c r="H3110" i="12"/>
  <c r="I2687" i="12"/>
  <c r="I4169" i="12"/>
  <c r="H1485" i="12"/>
  <c r="I567" i="12"/>
  <c r="H4075" i="12"/>
  <c r="H3982" i="12"/>
  <c r="H2190" i="12"/>
  <c r="I2875" i="12"/>
  <c r="I2331" i="12"/>
  <c r="H4780" i="12"/>
  <c r="I4686" i="12"/>
  <c r="H1131" i="12"/>
  <c r="H2922" i="12"/>
  <c r="I4827" i="12"/>
  <c r="I1908" i="12"/>
  <c r="H4545" i="12"/>
  <c r="H4733" i="12"/>
  <c r="H4968" i="12"/>
  <c r="I1130" i="12"/>
  <c r="I2190" i="12"/>
  <c r="I3721" i="12"/>
  <c r="H4827" i="12"/>
  <c r="H4357" i="12"/>
  <c r="H1178" i="12"/>
  <c r="I379" i="12"/>
  <c r="I4358" i="12"/>
  <c r="I4969" i="12"/>
  <c r="H614" i="12"/>
  <c r="I3486" i="12"/>
  <c r="H2331" i="12"/>
  <c r="I2284" i="12"/>
  <c r="I2969" i="12"/>
  <c r="H4498" i="12"/>
  <c r="H3063" i="12"/>
  <c r="I4873" i="12"/>
  <c r="I1131" i="12"/>
  <c r="I4028" i="12"/>
  <c r="I2425" i="12"/>
  <c r="H1767" i="12"/>
  <c r="H3392" i="12"/>
  <c r="H4591" i="12"/>
  <c r="H3064" i="12"/>
  <c r="I2781" i="12"/>
  <c r="H3486" i="12"/>
  <c r="H238" i="12"/>
  <c r="I1907" i="12"/>
  <c r="H4216" i="12"/>
  <c r="I4451" i="12"/>
  <c r="H2002" i="12"/>
  <c r="H1579" i="12"/>
  <c r="I332" i="12"/>
  <c r="H3016" i="12"/>
  <c r="I1037" i="12"/>
  <c r="H2237" i="12"/>
  <c r="I2236" i="12"/>
  <c r="I1673" i="12"/>
  <c r="I708" i="12"/>
  <c r="H1532" i="12"/>
  <c r="H4122" i="12"/>
  <c r="I427" i="12"/>
  <c r="H1720" i="12"/>
  <c r="I1626" i="12"/>
  <c r="I2378" i="12"/>
  <c r="I3298" i="12"/>
  <c r="H3674" i="12"/>
  <c r="H473" i="12"/>
  <c r="I2285" i="12"/>
  <c r="I473" i="12"/>
  <c r="H755" i="12"/>
  <c r="I4310" i="12"/>
  <c r="I4075" i="12"/>
  <c r="H4169" i="12"/>
  <c r="H1225" i="12"/>
  <c r="H520" i="12"/>
  <c r="H2096" i="12"/>
  <c r="I2237" i="12"/>
  <c r="I3934" i="12"/>
  <c r="I1178" i="12"/>
  <c r="I4311" i="12"/>
  <c r="I943" i="12"/>
  <c r="H2379" i="12"/>
  <c r="I991" i="12"/>
  <c r="I1579" i="12"/>
  <c r="I2780" i="12"/>
  <c r="H2471" i="12"/>
  <c r="I380" i="12"/>
  <c r="I520" i="12"/>
  <c r="I4123" i="12"/>
  <c r="H1487" i="12"/>
  <c r="H3627" i="12"/>
  <c r="H4405" i="12"/>
  <c r="I4263" i="12"/>
  <c r="H1862" i="12"/>
  <c r="H1957" i="12"/>
  <c r="H4404" i="12"/>
  <c r="H3111" i="12"/>
  <c r="H944" i="12"/>
  <c r="I238" i="12"/>
  <c r="H2426" i="12"/>
  <c r="I4781" i="12"/>
  <c r="I2144" i="12"/>
  <c r="H3251" i="12"/>
  <c r="I4639" i="12"/>
  <c r="I4405" i="12"/>
  <c r="I2332" i="12"/>
  <c r="H4828" i="12"/>
  <c r="H4076" i="12"/>
  <c r="H2285" i="12"/>
  <c r="I4170" i="12"/>
  <c r="I4592" i="12"/>
  <c r="H3628" i="12"/>
  <c r="H1721" i="12"/>
  <c r="I3015" i="12"/>
  <c r="H991" i="12"/>
  <c r="H2144" i="12"/>
  <c r="H4687" i="12"/>
  <c r="I4499" i="12"/>
  <c r="I2828" i="12"/>
  <c r="H1581" i="12"/>
  <c r="I3251" i="12"/>
  <c r="H333" i="12"/>
  <c r="H2875" i="12"/>
  <c r="H2332" i="12"/>
  <c r="H756" i="12"/>
  <c r="H4969" i="12"/>
  <c r="H1909" i="12"/>
  <c r="H3017" i="12"/>
  <c r="H2097" i="12"/>
  <c r="H4312" i="12"/>
  <c r="I1533" i="12"/>
  <c r="I3439" i="12"/>
  <c r="I756" i="12"/>
  <c r="I1674" i="12"/>
  <c r="I1085" i="12"/>
  <c r="H1580" i="12"/>
  <c r="H1226" i="12"/>
  <c r="H4264" i="12"/>
  <c r="I897" i="12"/>
  <c r="I3346" i="12"/>
  <c r="H3440" i="12"/>
  <c r="H4686" i="12"/>
  <c r="I333" i="12"/>
  <c r="H2425" i="12"/>
  <c r="I1181" i="12"/>
  <c r="I1086" i="12"/>
  <c r="I3347" i="12"/>
  <c r="H4875" i="12"/>
  <c r="H897" i="12"/>
  <c r="H2191" i="12"/>
  <c r="H709" i="12"/>
  <c r="I2379" i="12"/>
  <c r="I2782" i="12"/>
  <c r="H3158" i="12"/>
  <c r="H4734" i="12"/>
  <c r="I2735" i="12"/>
  <c r="H2923" i="12"/>
  <c r="H3981" i="12"/>
  <c r="H4029" i="12"/>
  <c r="H2473" i="12"/>
  <c r="H1038" i="12"/>
  <c r="H2970" i="12"/>
  <c r="I1627" i="12"/>
  <c r="I945" i="12"/>
  <c r="I944" i="12"/>
  <c r="I4029" i="12"/>
  <c r="I2829" i="12"/>
  <c r="H4921" i="12"/>
  <c r="H3204" i="12"/>
  <c r="I1815" i="12"/>
  <c r="H4452" i="12"/>
  <c r="H3675" i="12"/>
  <c r="I2050" i="12"/>
  <c r="H3722" i="12"/>
  <c r="I757" i="12"/>
  <c r="H802" i="12"/>
  <c r="I1580" i="12"/>
  <c r="I568" i="12"/>
  <c r="I3487" i="12"/>
  <c r="I4874" i="12"/>
  <c r="H1722" i="12"/>
  <c r="H1627" i="12"/>
  <c r="H239" i="12"/>
  <c r="I4076" i="12"/>
  <c r="H3346" i="12"/>
  <c r="H4310" i="12"/>
  <c r="I3982" i="12"/>
  <c r="I4734" i="12"/>
  <c r="I3981" i="12"/>
  <c r="I1909" i="12"/>
  <c r="I4687" i="12"/>
  <c r="H3581" i="12"/>
  <c r="H4593" i="12"/>
  <c r="H2050" i="12"/>
  <c r="H1674" i="12"/>
  <c r="H2003" i="12"/>
  <c r="I3204" i="12"/>
  <c r="I3299" i="12"/>
  <c r="I850" i="12"/>
  <c r="I3534" i="12"/>
  <c r="H522" i="12"/>
  <c r="H3159" i="12"/>
  <c r="I286" i="12"/>
  <c r="I4828" i="12"/>
  <c r="I1721" i="12"/>
  <c r="H1486" i="12"/>
  <c r="H2829" i="12"/>
  <c r="I2238" i="12"/>
  <c r="I474" i="12"/>
  <c r="H380" i="12"/>
  <c r="H1815" i="12"/>
  <c r="I3627" i="12"/>
  <c r="H1768" i="12"/>
  <c r="I1179" i="12"/>
  <c r="I2426" i="12"/>
  <c r="I3017" i="12"/>
  <c r="I1132" i="12"/>
  <c r="I3205" i="12"/>
  <c r="H3252" i="12"/>
  <c r="H4640" i="12"/>
  <c r="H3205" i="12"/>
  <c r="H4358" i="12"/>
  <c r="H3487" i="12"/>
  <c r="I4875" i="12"/>
  <c r="I2473" i="12"/>
  <c r="I1767" i="12"/>
  <c r="I4922" i="12"/>
  <c r="I2191" i="12"/>
  <c r="H2782" i="12"/>
  <c r="H4781" i="12"/>
  <c r="I3252" i="12"/>
  <c r="I3722" i="12"/>
  <c r="I1226" i="12"/>
  <c r="H1814" i="12"/>
  <c r="H286" i="12"/>
  <c r="H850" i="12"/>
  <c r="H1179" i="12"/>
  <c r="I569" i="12"/>
  <c r="I2003" i="12"/>
  <c r="I662" i="12"/>
  <c r="H3488" i="12"/>
  <c r="H662" i="12"/>
  <c r="I2783" i="12"/>
  <c r="I3158" i="12"/>
  <c r="I803" i="12"/>
  <c r="I1485" i="12"/>
  <c r="H4217" i="12"/>
  <c r="I4640" i="12"/>
  <c r="H849" i="12"/>
  <c r="I1956" i="12"/>
  <c r="I709" i="12"/>
  <c r="I4546" i="12"/>
  <c r="H568" i="12"/>
  <c r="I3581" i="12"/>
  <c r="H2735" i="12"/>
  <c r="H4922" i="12"/>
  <c r="H4499" i="12"/>
  <c r="H4170" i="12"/>
  <c r="H3299" i="12"/>
  <c r="I3064" i="12"/>
  <c r="H3347" i="12"/>
  <c r="H2238" i="12"/>
  <c r="H1533" i="12"/>
  <c r="H1085" i="12"/>
  <c r="H4546" i="12"/>
  <c r="H2876" i="12"/>
  <c r="H1180" i="12"/>
  <c r="H4311" i="12"/>
  <c r="I2192" i="12"/>
  <c r="I4218" i="12"/>
  <c r="H288" i="12"/>
  <c r="I3111" i="12"/>
  <c r="H1956" i="12"/>
  <c r="I3488" i="12"/>
  <c r="H3019" i="12"/>
  <c r="I4124" i="12"/>
  <c r="I3724" i="12"/>
  <c r="H4829" i="12"/>
  <c r="I1180" i="12"/>
  <c r="I4406" i="12"/>
  <c r="H4030" i="12"/>
  <c r="H2474" i="12"/>
  <c r="I4217" i="12"/>
  <c r="I4359" i="12"/>
  <c r="I1628" i="12"/>
  <c r="H3441" i="12"/>
  <c r="I3441" i="12"/>
  <c r="I1534" i="12"/>
  <c r="I2333" i="12"/>
  <c r="I2971" i="12"/>
  <c r="I4593" i="12"/>
  <c r="H475" i="12"/>
  <c r="H3534" i="12"/>
  <c r="H803" i="12"/>
  <c r="I1723" i="12"/>
  <c r="I898" i="12"/>
  <c r="I663" i="12"/>
  <c r="H992" i="12"/>
  <c r="I1863" i="12"/>
  <c r="H4923" i="12"/>
  <c r="I2098" i="12"/>
  <c r="H4641" i="12"/>
  <c r="H4782" i="12"/>
  <c r="H3535" i="12"/>
  <c r="I2924" i="12"/>
  <c r="I804" i="12"/>
  <c r="H616" i="12"/>
  <c r="H2004" i="12"/>
  <c r="H4123" i="12"/>
  <c r="I2004" i="12"/>
  <c r="I4264" i="12"/>
  <c r="I1769" i="12"/>
  <c r="I2145" i="12"/>
  <c r="H4171" i="12"/>
  <c r="I4594" i="12"/>
  <c r="I2830" i="12"/>
  <c r="H4735" i="12"/>
  <c r="H474" i="12"/>
  <c r="H3300" i="12"/>
  <c r="I4736" i="12"/>
  <c r="H615" i="12"/>
  <c r="I616" i="12"/>
  <c r="I3159" i="12"/>
  <c r="I3535" i="12"/>
  <c r="I2784" i="12"/>
  <c r="I1768" i="12"/>
  <c r="I3065" i="12"/>
  <c r="H3253" i="12"/>
  <c r="I1038" i="12"/>
  <c r="H1910" i="12"/>
  <c r="I4171" i="12"/>
  <c r="H663" i="12"/>
  <c r="H1769" i="12"/>
  <c r="I3112" i="12"/>
  <c r="H804" i="12"/>
  <c r="I3018" i="12"/>
  <c r="H427" i="12"/>
  <c r="I381" i="12"/>
  <c r="I4031" i="12"/>
  <c r="H1770" i="12"/>
  <c r="H710" i="12"/>
  <c r="I1862" i="12"/>
  <c r="I2474" i="12"/>
  <c r="I2097" i="12"/>
  <c r="H1133" i="12"/>
  <c r="I1133" i="12"/>
  <c r="I2286" i="12"/>
  <c r="H945" i="12"/>
  <c r="H2971" i="12"/>
  <c r="H711" i="12"/>
  <c r="I3629" i="12"/>
  <c r="H4876" i="12"/>
  <c r="H2145" i="12"/>
  <c r="I521" i="12"/>
  <c r="I2052" i="12"/>
  <c r="H334" i="12"/>
  <c r="H3723" i="12"/>
  <c r="H2830" i="12"/>
  <c r="I3676" i="12"/>
  <c r="I1910" i="12"/>
  <c r="I522" i="12"/>
  <c r="I2239" i="12"/>
  <c r="I710" i="12"/>
  <c r="I4830" i="12"/>
  <c r="I4452" i="12"/>
  <c r="H898" i="12"/>
  <c r="I4876" i="12"/>
  <c r="I615" i="12"/>
  <c r="H569" i="12"/>
  <c r="I4077" i="12"/>
  <c r="I1957" i="12"/>
  <c r="H851" i="12"/>
  <c r="I1722" i="12"/>
  <c r="H1132" i="12"/>
  <c r="I2427" i="12"/>
  <c r="H1628" i="12"/>
  <c r="I4547" i="12"/>
  <c r="H4406" i="12"/>
  <c r="I1816" i="12"/>
  <c r="H3676" i="12"/>
  <c r="H2146" i="12"/>
  <c r="I4312" i="12"/>
  <c r="I334" i="12"/>
  <c r="H1227" i="12"/>
  <c r="H1039" i="12"/>
  <c r="I4453" i="12"/>
  <c r="I2380" i="12"/>
  <c r="H1534" i="12"/>
  <c r="H2333" i="12"/>
  <c r="I3440" i="12"/>
  <c r="I2876" i="12"/>
  <c r="I3628" i="12"/>
  <c r="I4265" i="12"/>
  <c r="I711" i="12"/>
  <c r="H4124" i="12"/>
  <c r="H2286" i="12"/>
  <c r="H4218" i="12"/>
  <c r="H1816" i="12"/>
  <c r="I4735" i="12"/>
  <c r="I992" i="12"/>
  <c r="I1039" i="12"/>
  <c r="I3675" i="12"/>
  <c r="H3112" i="12"/>
  <c r="I2970" i="12"/>
  <c r="H3206" i="12"/>
  <c r="H2239" i="12"/>
  <c r="I4923" i="12"/>
  <c r="I4782" i="12"/>
  <c r="H1863" i="12"/>
  <c r="H2098" i="12"/>
  <c r="I3723" i="12"/>
  <c r="I4829" i="12"/>
  <c r="H2192" i="12"/>
  <c r="H3582" i="12"/>
  <c r="I475" i="12"/>
  <c r="H4547" i="12"/>
  <c r="I2923" i="12"/>
  <c r="I1675" i="12"/>
  <c r="H521" i="12"/>
  <c r="I3206" i="12"/>
  <c r="I3300" i="12"/>
  <c r="I4688" i="12"/>
  <c r="H3630" i="12"/>
  <c r="H2877" i="12"/>
  <c r="H3393" i="12"/>
  <c r="I4970" i="12"/>
  <c r="H2427" i="12"/>
  <c r="H1181" i="12"/>
  <c r="I2334" i="12"/>
  <c r="H3065" i="12"/>
  <c r="I4078" i="12"/>
  <c r="H3394" i="12"/>
  <c r="H757" i="12"/>
  <c r="H1676" i="12"/>
  <c r="I1040" i="12"/>
  <c r="H476" i="12"/>
  <c r="H4595" i="12"/>
  <c r="I2193" i="12"/>
  <c r="H1086" i="12"/>
  <c r="H4407" i="12"/>
  <c r="H4594" i="12"/>
  <c r="I1135" i="12"/>
  <c r="I4783" i="12"/>
  <c r="H2005" i="12"/>
  <c r="H805" i="12"/>
  <c r="I805" i="12"/>
  <c r="I2428" i="12"/>
  <c r="H4360" i="12"/>
  <c r="H2428" i="12"/>
  <c r="I2878" i="12"/>
  <c r="I3536" i="12"/>
  <c r="I2099" i="12"/>
  <c r="I4548" i="12"/>
  <c r="I1677" i="12"/>
  <c r="I664" i="12"/>
  <c r="I4360" i="12"/>
  <c r="H3348" i="12"/>
  <c r="I2146" i="12"/>
  <c r="I2051" i="12"/>
  <c r="H3677" i="12"/>
  <c r="H1134" i="12"/>
  <c r="I2240" i="12"/>
  <c r="H2051" i="12"/>
  <c r="H3395" i="12"/>
  <c r="H3536" i="12"/>
  <c r="I4595" i="12"/>
  <c r="H2193" i="12"/>
  <c r="I1581" i="12"/>
  <c r="I3160" i="12"/>
  <c r="H1040" i="12"/>
  <c r="I428" i="12"/>
  <c r="I4501" i="12"/>
  <c r="I4125" i="12"/>
  <c r="H4548" i="12"/>
  <c r="H2099" i="12"/>
  <c r="I3067" i="12"/>
  <c r="I2972" i="12"/>
  <c r="I3726" i="12"/>
  <c r="H2240" i="12"/>
  <c r="H852" i="12"/>
  <c r="H4970" i="12"/>
  <c r="I1864" i="12"/>
  <c r="I1582" i="12"/>
  <c r="H899" i="12"/>
  <c r="H4453" i="12"/>
  <c r="H1958" i="12"/>
  <c r="I3301" i="12"/>
  <c r="H4313" i="12"/>
  <c r="H3583" i="12"/>
  <c r="I617" i="12"/>
  <c r="H381" i="12"/>
  <c r="H993" i="12"/>
  <c r="H4172" i="12"/>
  <c r="H2052" i="12"/>
  <c r="I3207" i="12"/>
  <c r="H4125" i="12"/>
  <c r="I4877" i="12"/>
  <c r="H570" i="12"/>
  <c r="I335" i="12"/>
  <c r="H1228" i="12"/>
  <c r="H1723" i="12"/>
  <c r="H3301" i="12"/>
  <c r="H3537" i="12"/>
  <c r="H759" i="12"/>
  <c r="H1911" i="12"/>
  <c r="I3677" i="12"/>
  <c r="I1087" i="12"/>
  <c r="I4689" i="12"/>
  <c r="I3393" i="12"/>
  <c r="I570" i="12"/>
  <c r="I4971" i="12"/>
  <c r="H2475" i="12"/>
  <c r="I523" i="12"/>
  <c r="I3066" i="12"/>
  <c r="H4689" i="12"/>
  <c r="I4642" i="12"/>
  <c r="H3254" i="12"/>
  <c r="H758" i="12"/>
  <c r="H1629" i="12"/>
  <c r="H4736" i="12"/>
  <c r="H3724" i="12"/>
  <c r="H853" i="12"/>
  <c r="I852" i="12"/>
  <c r="I2877" i="12"/>
  <c r="I2287" i="12"/>
  <c r="H4265" i="12"/>
  <c r="I4924" i="12"/>
  <c r="H4500" i="12"/>
  <c r="I3254" i="12"/>
  <c r="H4971" i="12"/>
  <c r="I851" i="12"/>
  <c r="I3019" i="12"/>
  <c r="H2924" i="12"/>
  <c r="I382" i="12"/>
  <c r="I1228" i="12"/>
  <c r="I3583" i="12"/>
  <c r="I4500" i="12"/>
  <c r="I4219" i="12"/>
  <c r="I476" i="12"/>
  <c r="I1770" i="12"/>
  <c r="I1629" i="12"/>
  <c r="I3348" i="12"/>
  <c r="I1227" i="12"/>
  <c r="H3113" i="12"/>
  <c r="H3018" i="12"/>
  <c r="H428" i="12"/>
  <c r="H946" i="12"/>
  <c r="H2925" i="12"/>
  <c r="I2194" i="12"/>
  <c r="I3394" i="12"/>
  <c r="I2925" i="12"/>
  <c r="H4077" i="12"/>
  <c r="I4172" i="12"/>
  <c r="H3489" i="12"/>
  <c r="H2380" i="12"/>
  <c r="H4501" i="12"/>
  <c r="I3396" i="12"/>
  <c r="I3489" i="12"/>
  <c r="I758" i="12"/>
  <c r="H3442" i="12"/>
  <c r="H4359" i="12"/>
  <c r="H1675" i="12"/>
  <c r="H1087" i="12"/>
  <c r="H4688" i="12"/>
  <c r="H2878" i="12"/>
  <c r="H664" i="12"/>
  <c r="H2831" i="12"/>
  <c r="H523" i="12"/>
  <c r="I993" i="12"/>
  <c r="H4830" i="12"/>
  <c r="I2005" i="12"/>
  <c r="I4266" i="12"/>
  <c r="H3066" i="12"/>
  <c r="I3113" i="12"/>
  <c r="I2381" i="12"/>
  <c r="H3160" i="12"/>
  <c r="I3582" i="12"/>
  <c r="H4783" i="12"/>
  <c r="I2475" i="12"/>
  <c r="I3442" i="12"/>
  <c r="I1676" i="12"/>
  <c r="I1134" i="12"/>
  <c r="I429" i="12"/>
  <c r="H4455" i="12"/>
  <c r="H1630" i="12"/>
  <c r="I2974" i="12"/>
  <c r="I4126" i="12"/>
  <c r="I4361" i="12"/>
  <c r="I3443" i="12"/>
  <c r="H3584" i="12"/>
  <c r="I2429" i="12"/>
  <c r="H617" i="12"/>
  <c r="H4784" i="12"/>
  <c r="I1182" i="12"/>
  <c r="H994" i="12"/>
  <c r="I806" i="12"/>
  <c r="I994" i="12"/>
  <c r="H4454" i="12"/>
  <c r="I4267" i="12"/>
  <c r="I2382" i="12"/>
  <c r="H4266" i="12"/>
  <c r="H4219" i="12"/>
  <c r="H4314" i="12"/>
  <c r="H3255" i="12"/>
  <c r="H4267" i="12"/>
  <c r="I1865" i="12"/>
  <c r="H4550" i="12"/>
  <c r="H3114" i="12"/>
  <c r="I4454" i="12"/>
  <c r="H477" i="12"/>
  <c r="H3067" i="12"/>
  <c r="H429" i="12"/>
  <c r="I1817" i="12"/>
  <c r="I3678" i="12"/>
  <c r="I1630" i="12"/>
  <c r="H571" i="12"/>
  <c r="H1041" i="12"/>
  <c r="I712" i="12"/>
  <c r="I4784" i="12"/>
  <c r="H4642" i="12"/>
  <c r="I2006" i="12"/>
  <c r="I946" i="12"/>
  <c r="H2100" i="12"/>
  <c r="H2194" i="12"/>
  <c r="H1088" i="12"/>
  <c r="H4877" i="12"/>
  <c r="H2973" i="12"/>
  <c r="I4878" i="12"/>
  <c r="H900" i="12"/>
  <c r="H2382" i="12"/>
  <c r="H1912" i="12"/>
  <c r="I4641" i="12"/>
  <c r="H3490" i="12"/>
  <c r="H4878" i="12"/>
  <c r="H2879" i="12"/>
  <c r="I2241" i="12"/>
  <c r="I3584" i="12"/>
  <c r="I759" i="12"/>
  <c r="H3020" i="12"/>
  <c r="H2287" i="12"/>
  <c r="H4831" i="12"/>
  <c r="H4972" i="12"/>
  <c r="H3161" i="12"/>
  <c r="I4925" i="12"/>
  <c r="H4644" i="12"/>
  <c r="I3632" i="12"/>
  <c r="I3302" i="12"/>
  <c r="H618" i="12"/>
  <c r="I3537" i="12"/>
  <c r="I2147" i="12"/>
  <c r="H4549" i="12"/>
  <c r="I1088" i="12"/>
  <c r="I1041" i="12"/>
  <c r="I4313" i="12"/>
  <c r="I3725" i="12"/>
  <c r="H806" i="12"/>
  <c r="H478" i="12"/>
  <c r="I4314" i="12"/>
  <c r="H3208" i="12"/>
  <c r="H4173" i="12"/>
  <c r="H1817" i="12"/>
  <c r="I3020" i="12"/>
  <c r="H3443" i="12"/>
  <c r="H2476" i="12"/>
  <c r="H4408" i="12"/>
  <c r="H4925" i="12"/>
  <c r="H2006" i="12"/>
  <c r="H4832" i="12"/>
  <c r="I430" i="12"/>
  <c r="I4831" i="12"/>
  <c r="H4126" i="12"/>
  <c r="I2100" i="12"/>
  <c r="I2335" i="12"/>
  <c r="H4502" i="12"/>
  <c r="H3631" i="12"/>
  <c r="I618" i="12"/>
  <c r="I2007" i="12"/>
  <c r="H4596" i="12"/>
  <c r="I1818" i="12"/>
  <c r="I4596" i="12"/>
  <c r="I4549" i="12"/>
  <c r="H2972" i="12"/>
  <c r="H1818" i="12"/>
  <c r="H3396" i="12"/>
  <c r="I947" i="12"/>
  <c r="H2335" i="12"/>
  <c r="H3207" i="12"/>
  <c r="I3630" i="12"/>
  <c r="H2147" i="12"/>
  <c r="I3631" i="12"/>
  <c r="H2241" i="12"/>
  <c r="I665" i="12"/>
  <c r="H3678" i="12"/>
  <c r="H712" i="12"/>
  <c r="H382" i="12"/>
  <c r="I4737" i="12"/>
  <c r="H4361" i="12"/>
  <c r="I4502" i="12"/>
  <c r="I3349" i="12"/>
  <c r="H1864" i="12"/>
  <c r="I899" i="12"/>
  <c r="H1724" i="12"/>
  <c r="H947" i="12"/>
  <c r="I3395" i="12"/>
  <c r="I4268" i="12"/>
  <c r="I2288" i="12"/>
  <c r="H4737" i="12"/>
  <c r="H1677" i="12"/>
  <c r="I4455" i="12"/>
  <c r="I571" i="12"/>
  <c r="I3255" i="12"/>
  <c r="H1182" i="12"/>
  <c r="H3302" i="12"/>
  <c r="H430" i="12"/>
  <c r="I2973" i="12"/>
  <c r="H4220" i="12"/>
  <c r="I384" i="12"/>
  <c r="I1911" i="12"/>
  <c r="H2053" i="12"/>
  <c r="H665" i="12"/>
  <c r="I3208" i="12"/>
  <c r="I4173" i="12"/>
  <c r="I4643" i="12"/>
  <c r="I4408" i="12"/>
  <c r="H4924" i="12"/>
  <c r="I1958" i="12"/>
  <c r="H948" i="12"/>
  <c r="I3161" i="12"/>
  <c r="I4407" i="12"/>
  <c r="H2429" i="12"/>
  <c r="I666" i="12"/>
  <c r="H3349" i="12"/>
  <c r="I713" i="12"/>
  <c r="I4550" i="12"/>
  <c r="H666" i="12"/>
  <c r="H1913" i="12"/>
  <c r="H525" i="12"/>
  <c r="H4221" i="12"/>
  <c r="H3679" i="12"/>
  <c r="I619" i="12"/>
  <c r="H1865" i="12"/>
  <c r="I1724" i="12"/>
  <c r="I4597" i="12"/>
  <c r="H3538" i="12"/>
  <c r="H4268" i="12"/>
  <c r="I3350" i="12"/>
  <c r="H3209" i="12"/>
  <c r="I3585" i="12"/>
  <c r="I3256" i="12"/>
  <c r="I4174" i="12"/>
  <c r="I2054" i="12"/>
  <c r="H524" i="12"/>
  <c r="H854" i="12"/>
  <c r="I2476" i="12"/>
  <c r="H2101" i="12"/>
  <c r="I2101" i="12"/>
  <c r="H4363" i="12"/>
  <c r="H3303" i="12"/>
  <c r="I995" i="12"/>
  <c r="I1771" i="12"/>
  <c r="I1042" i="12"/>
  <c r="I524" i="12"/>
  <c r="H2383" i="12"/>
  <c r="I3115" i="12"/>
  <c r="I901" i="12"/>
  <c r="H901" i="12"/>
  <c r="H4691" i="12"/>
  <c r="H2974" i="12"/>
  <c r="I853" i="12"/>
  <c r="H1678" i="12"/>
  <c r="I479" i="12"/>
  <c r="H807" i="12"/>
  <c r="H760" i="12"/>
  <c r="I760" i="12"/>
  <c r="H1042" i="12"/>
  <c r="I4926" i="12"/>
  <c r="H3725" i="12"/>
  <c r="H1679" i="12"/>
  <c r="I4693" i="12"/>
  <c r="I3397" i="12"/>
  <c r="H3162" i="12"/>
  <c r="I1725" i="12"/>
  <c r="H1959" i="12"/>
  <c r="I4315" i="12"/>
  <c r="H3444" i="12"/>
  <c r="I900" i="12"/>
  <c r="I3491" i="12"/>
  <c r="I3490" i="12"/>
  <c r="I1089" i="12"/>
  <c r="I3162" i="12"/>
  <c r="I525" i="12"/>
  <c r="I4691" i="12"/>
  <c r="I4832" i="12"/>
  <c r="I3303" i="12"/>
  <c r="H4879" i="12"/>
  <c r="I2195" i="12"/>
  <c r="H4315" i="12"/>
  <c r="I1136" i="12"/>
  <c r="I1959" i="12"/>
  <c r="H1229" i="12"/>
  <c r="I2927" i="12"/>
  <c r="H3585" i="12"/>
  <c r="H572" i="12"/>
  <c r="H3068" i="12"/>
  <c r="H3163" i="12"/>
  <c r="I3021" i="12"/>
  <c r="H2054" i="12"/>
  <c r="I2053" i="12"/>
  <c r="H3115" i="12"/>
  <c r="I1912" i="12"/>
  <c r="H1961" i="12"/>
  <c r="H2926" i="12"/>
  <c r="H4362" i="12"/>
  <c r="I2148" i="12"/>
  <c r="I807" i="12"/>
  <c r="I4362" i="12"/>
  <c r="I1229" i="12"/>
  <c r="H3633" i="12"/>
  <c r="H431" i="12"/>
  <c r="I4503" i="12"/>
  <c r="I4644" i="12"/>
  <c r="H1135" i="12"/>
  <c r="I854" i="12"/>
  <c r="I3679" i="12"/>
  <c r="I1866" i="12"/>
  <c r="H4456" i="12"/>
  <c r="H3021" i="12"/>
  <c r="I4221" i="12"/>
  <c r="H4409" i="12"/>
  <c r="H4738" i="12"/>
  <c r="I3538" i="12"/>
  <c r="I2242" i="12"/>
  <c r="I2383" i="12"/>
  <c r="H3350" i="12"/>
  <c r="I3022" i="12"/>
  <c r="H3491" i="12"/>
  <c r="I4456" i="12"/>
  <c r="I4973" i="12"/>
  <c r="H4926" i="12"/>
  <c r="I478" i="12"/>
  <c r="H2288" i="12"/>
  <c r="H1230" i="12"/>
  <c r="H4643" i="12"/>
  <c r="H4174" i="12"/>
  <c r="I477" i="12"/>
  <c r="I2926" i="12"/>
  <c r="H619" i="12"/>
  <c r="H4503" i="12"/>
  <c r="I4972" i="12"/>
  <c r="H1771" i="12"/>
  <c r="H3256" i="12"/>
  <c r="I1678" i="12"/>
  <c r="H995" i="12"/>
  <c r="H4598" i="12"/>
  <c r="H4597" i="12"/>
  <c r="H2381" i="12"/>
  <c r="I1230" i="12"/>
  <c r="I1819" i="12"/>
  <c r="H1089" i="12"/>
  <c r="I431" i="12"/>
  <c r="H2430" i="12"/>
  <c r="I2477" i="12"/>
  <c r="H1725" i="12"/>
  <c r="H2334" i="12"/>
  <c r="I4690" i="12"/>
  <c r="H4690" i="12"/>
  <c r="I572" i="12"/>
  <c r="I4220" i="12"/>
  <c r="H2242" i="12"/>
  <c r="H4785" i="12"/>
  <c r="H3398" i="12"/>
  <c r="I902" i="12"/>
  <c r="I1043" i="12"/>
  <c r="H2196" i="12"/>
  <c r="I4927" i="12"/>
  <c r="H1136" i="12"/>
  <c r="I3398" i="12"/>
  <c r="H1183" i="12"/>
  <c r="H3211" i="12"/>
  <c r="I3727" i="12"/>
  <c r="H2008" i="12"/>
  <c r="I4364" i="12"/>
  <c r="H1137" i="12"/>
  <c r="I3587" i="12"/>
  <c r="I1820" i="12"/>
  <c r="H713" i="12"/>
  <c r="I3680" i="12"/>
  <c r="H4833" i="12"/>
  <c r="H4551" i="12"/>
  <c r="I620" i="12"/>
  <c r="H4692" i="12"/>
  <c r="I3114" i="12"/>
  <c r="I1183" i="12"/>
  <c r="I2975" i="12"/>
  <c r="I4879" i="12"/>
  <c r="I2384" i="12"/>
  <c r="H2055" i="12"/>
  <c r="H1960" i="12"/>
  <c r="H2007" i="12"/>
  <c r="H3397" i="12"/>
  <c r="H4410" i="12"/>
  <c r="H3492" i="12"/>
  <c r="H1867" i="12"/>
  <c r="I948" i="12"/>
  <c r="H3445" i="12"/>
  <c r="H3632" i="12"/>
  <c r="I3304" i="12"/>
  <c r="I1137" i="12"/>
  <c r="H3304" i="12"/>
  <c r="I1090" i="12"/>
  <c r="I3258" i="12"/>
  <c r="I2149" i="12"/>
  <c r="H667" i="12"/>
  <c r="H3022" i="12"/>
  <c r="H4504" i="12"/>
  <c r="H4316" i="12"/>
  <c r="H3257" i="12"/>
  <c r="I3444" i="12"/>
  <c r="H4786" i="12"/>
  <c r="H1726" i="12"/>
  <c r="H3727" i="12"/>
  <c r="H714" i="12"/>
  <c r="I4269" i="12"/>
  <c r="H3351" i="12"/>
  <c r="H1819" i="12"/>
  <c r="H1772" i="12"/>
  <c r="I1914" i="12"/>
  <c r="H3726" i="12"/>
  <c r="I3068" i="12"/>
  <c r="I4692" i="12"/>
  <c r="H4973" i="12"/>
  <c r="H4975" i="12"/>
  <c r="I4551" i="12"/>
  <c r="H2337" i="12"/>
  <c r="H2384" i="12"/>
  <c r="I3069" i="12"/>
  <c r="H2195" i="12"/>
  <c r="I2337" i="12"/>
  <c r="H2975" i="12"/>
  <c r="I4222" i="12"/>
  <c r="H2336" i="12"/>
  <c r="H1231" i="12"/>
  <c r="I1867" i="12"/>
  <c r="H4457" i="12"/>
  <c r="I1960" i="12"/>
  <c r="H2385" i="12"/>
  <c r="H4222" i="12"/>
  <c r="I2289" i="12"/>
  <c r="H2103" i="12"/>
  <c r="I3539" i="12"/>
  <c r="H573" i="12"/>
  <c r="H949" i="12"/>
  <c r="H3069" i="12"/>
  <c r="H620" i="12"/>
  <c r="I4787" i="12"/>
  <c r="H3116" i="12"/>
  <c r="I2102" i="12"/>
  <c r="H1727" i="12"/>
  <c r="I1726" i="12"/>
  <c r="I667" i="12"/>
  <c r="I4785" i="12"/>
  <c r="H2149" i="12"/>
  <c r="H526" i="12"/>
  <c r="H1914" i="12"/>
  <c r="I714" i="12"/>
  <c r="H3681" i="12"/>
  <c r="H1184" i="12"/>
  <c r="I4410" i="12"/>
  <c r="I1961" i="12"/>
  <c r="H4269" i="12"/>
  <c r="I2290" i="12"/>
  <c r="I3209" i="12"/>
  <c r="H2478" i="12"/>
  <c r="H4974" i="12"/>
  <c r="H3680" i="12"/>
  <c r="I4598" i="12"/>
  <c r="I3116" i="12"/>
  <c r="H2290" i="12"/>
  <c r="H761" i="12"/>
  <c r="H3539" i="12"/>
  <c r="I2430" i="12"/>
  <c r="I2431" i="12"/>
  <c r="I1773" i="12"/>
  <c r="H1866" i="12"/>
  <c r="I2196" i="12"/>
  <c r="I4645" i="12"/>
  <c r="I2055" i="12"/>
  <c r="I1772" i="12"/>
  <c r="I3586" i="12"/>
  <c r="I761" i="12"/>
  <c r="I1231" i="12"/>
  <c r="I3492" i="12"/>
  <c r="H808" i="12"/>
  <c r="H2338" i="12"/>
  <c r="I1727" i="12"/>
  <c r="I1913" i="12"/>
  <c r="I949" i="12"/>
  <c r="I2008" i="12"/>
  <c r="I3351" i="12"/>
  <c r="H4739" i="12"/>
  <c r="H1043" i="12"/>
  <c r="I3163" i="12"/>
  <c r="I4738" i="12"/>
  <c r="I4833" i="12"/>
  <c r="I3633" i="12"/>
  <c r="H2477" i="12"/>
  <c r="I4457" i="12"/>
  <c r="I4409" i="12"/>
  <c r="H2289" i="12"/>
  <c r="I4504" i="12"/>
  <c r="H2148" i="12"/>
  <c r="I1774" i="12"/>
  <c r="I808" i="12"/>
  <c r="H4927" i="12"/>
  <c r="H3117" i="12"/>
  <c r="I3164" i="12"/>
  <c r="H3352" i="12"/>
  <c r="I4975" i="12"/>
  <c r="I855" i="12"/>
  <c r="H4552" i="12"/>
  <c r="I4880" i="12"/>
  <c r="H2244" i="12"/>
  <c r="H4646" i="12"/>
  <c r="I573" i="12"/>
  <c r="H1915" i="12"/>
  <c r="I950" i="12"/>
  <c r="H3164" i="12"/>
  <c r="I2150" i="12"/>
  <c r="H4411" i="12"/>
  <c r="I2057" i="12"/>
  <c r="I2432" i="12"/>
  <c r="H3305" i="12"/>
  <c r="I4739" i="12"/>
  <c r="I4317" i="12"/>
  <c r="I996" i="12"/>
  <c r="I3446" i="12"/>
  <c r="I4740" i="12"/>
  <c r="H574" i="12"/>
  <c r="I3540" i="12"/>
  <c r="H527" i="12"/>
  <c r="H4599" i="12"/>
  <c r="H4458" i="12"/>
  <c r="H4835" i="12"/>
  <c r="I1091" i="12"/>
  <c r="H4645" i="12"/>
  <c r="H2339" i="12"/>
  <c r="I2151" i="12"/>
  <c r="I3399" i="12"/>
  <c r="I715" i="12"/>
  <c r="H3446" i="12"/>
  <c r="H715" i="12"/>
  <c r="I3070" i="12"/>
  <c r="I4974" i="12"/>
  <c r="I3071" i="12"/>
  <c r="H3258" i="12"/>
  <c r="I4270" i="12"/>
  <c r="H621" i="12"/>
  <c r="I762" i="12"/>
  <c r="I3681" i="12"/>
  <c r="H4928" i="12"/>
  <c r="H1821" i="12"/>
  <c r="I2336" i="12"/>
  <c r="I903" i="12"/>
  <c r="H3586" i="12"/>
  <c r="I4316" i="12"/>
  <c r="H1868" i="12"/>
  <c r="I526" i="12"/>
  <c r="H903" i="12"/>
  <c r="H1773" i="12"/>
  <c r="I3634" i="12"/>
  <c r="I4834" i="12"/>
  <c r="H1091" i="12"/>
  <c r="H4788" i="12"/>
  <c r="H996" i="12"/>
  <c r="I2009" i="12"/>
  <c r="H2056" i="12"/>
  <c r="I4786" i="12"/>
  <c r="H998" i="12"/>
  <c r="I4646" i="12"/>
  <c r="H3210" i="12"/>
  <c r="H528" i="12"/>
  <c r="I1232" i="12"/>
  <c r="I2385" i="12"/>
  <c r="I4929" i="12"/>
  <c r="H3587" i="12"/>
  <c r="I4928" i="12"/>
  <c r="H4364" i="12"/>
  <c r="I3257" i="12"/>
  <c r="H2197" i="12"/>
  <c r="H950" i="12"/>
  <c r="H2009" i="12"/>
  <c r="I2103" i="12"/>
  <c r="I1868" i="12"/>
  <c r="I810" i="12"/>
  <c r="H3494" i="12"/>
  <c r="I4552" i="12"/>
  <c r="I3305" i="12"/>
  <c r="I809" i="12"/>
  <c r="I1915" i="12"/>
  <c r="H4787" i="12"/>
  <c r="H902" i="12"/>
  <c r="H668" i="12"/>
  <c r="I3400" i="12"/>
  <c r="H1962" i="12"/>
  <c r="I527" i="12"/>
  <c r="I3728" i="12"/>
  <c r="I3635" i="12"/>
  <c r="H2479" i="12"/>
  <c r="H2292" i="12"/>
  <c r="H4880" i="12"/>
  <c r="H1232" i="12"/>
  <c r="I2056" i="12"/>
  <c r="I3211" i="12"/>
  <c r="H2431" i="12"/>
  <c r="H1820" i="12"/>
  <c r="I2243" i="12"/>
  <c r="I3447" i="12"/>
  <c r="I574" i="12"/>
  <c r="I2244" i="12"/>
  <c r="I1821" i="12"/>
  <c r="I4881" i="12"/>
  <c r="I621" i="12"/>
  <c r="I3445" i="12"/>
  <c r="H3728" i="12"/>
  <c r="I1185" i="12"/>
  <c r="H762" i="12"/>
  <c r="H809" i="12"/>
  <c r="I1044" i="12"/>
  <c r="H3634" i="12"/>
  <c r="H2102" i="12"/>
  <c r="I2479" i="12"/>
  <c r="H2243" i="12"/>
  <c r="H4270" i="12"/>
  <c r="I856" i="12"/>
  <c r="I4363" i="12"/>
  <c r="I997" i="12"/>
  <c r="I4411" i="12"/>
  <c r="H3070" i="12"/>
  <c r="I2478" i="12"/>
  <c r="H856" i="12"/>
  <c r="H2150" i="12"/>
  <c r="H4834" i="12"/>
  <c r="H1233" i="12"/>
  <c r="H4600" i="12"/>
  <c r="I1233" i="12"/>
  <c r="I4599" i="12"/>
  <c r="H2104" i="12"/>
  <c r="I2338" i="12"/>
  <c r="H1822" i="12"/>
  <c r="I717" i="12"/>
  <c r="H858" i="12"/>
  <c r="H4506" i="12"/>
  <c r="I2291" i="12"/>
  <c r="I3353" i="12"/>
  <c r="H2057" i="12"/>
  <c r="I1184" i="12"/>
  <c r="I4318" i="12"/>
  <c r="I4459" i="12"/>
  <c r="H1044" i="12"/>
  <c r="H1963" i="12"/>
  <c r="H669" i="12"/>
  <c r="I3493" i="12"/>
  <c r="I857" i="12"/>
  <c r="H3071" i="12"/>
  <c r="I2433" i="12"/>
  <c r="H4882" i="12"/>
  <c r="H3541" i="12"/>
  <c r="H3353" i="12"/>
  <c r="H3588" i="12"/>
  <c r="I2246" i="12"/>
  <c r="H763" i="12"/>
  <c r="H1138" i="12"/>
  <c r="I1916" i="12"/>
  <c r="I4506" i="12"/>
  <c r="H1090" i="12"/>
  <c r="I1963" i="12"/>
  <c r="H2432" i="12"/>
  <c r="I4600" i="12"/>
  <c r="I3306" i="12"/>
  <c r="H3399" i="12"/>
  <c r="H3493" i="12"/>
  <c r="I1139" i="12"/>
  <c r="I3588" i="12"/>
  <c r="H3118" i="12"/>
  <c r="H3212" i="12"/>
  <c r="H951" i="12"/>
  <c r="H855" i="12"/>
  <c r="I998" i="12"/>
  <c r="H4741" i="12"/>
  <c r="I1045" i="12"/>
  <c r="I668" i="12"/>
  <c r="I4505" i="12"/>
  <c r="H670" i="12"/>
  <c r="H2386" i="12"/>
  <c r="H810" i="12"/>
  <c r="I4883" i="12"/>
  <c r="I669" i="12"/>
  <c r="H1139" i="12"/>
  <c r="I4835" i="12"/>
  <c r="I2292" i="12"/>
  <c r="I4882" i="12"/>
  <c r="I3259" i="12"/>
  <c r="H4318" i="12"/>
  <c r="H3259" i="12"/>
  <c r="I575" i="12"/>
  <c r="I2197" i="12"/>
  <c r="I2480" i="12"/>
  <c r="I3494" i="12"/>
  <c r="I1092" i="12"/>
  <c r="I1186" i="12"/>
  <c r="H3635" i="12"/>
  <c r="H4740" i="12"/>
  <c r="H4317" i="12"/>
  <c r="H997" i="12"/>
  <c r="I716" i="12"/>
  <c r="I4412" i="12"/>
  <c r="I3117" i="12"/>
  <c r="I622" i="12"/>
  <c r="H952" i="12"/>
  <c r="H1092" i="12"/>
  <c r="H2198" i="12"/>
  <c r="I2339" i="12"/>
  <c r="H857" i="12"/>
  <c r="I3210" i="12"/>
  <c r="H3447" i="12"/>
  <c r="H716" i="12"/>
  <c r="H2245" i="12"/>
  <c r="H4647" i="12"/>
  <c r="H3306" i="12"/>
  <c r="I3165" i="12"/>
  <c r="H1045" i="12"/>
  <c r="H1916" i="12"/>
  <c r="I2245" i="12"/>
  <c r="I4647" i="12"/>
  <c r="H575" i="12"/>
  <c r="H2291" i="12"/>
  <c r="I4788" i="12"/>
  <c r="I4365" i="12"/>
  <c r="I4553" i="12"/>
  <c r="H904" i="12"/>
  <c r="H3540" i="12"/>
  <c r="H3165" i="12"/>
  <c r="H4505" i="12"/>
  <c r="I1187" i="12"/>
  <c r="H2151" i="12"/>
  <c r="H4694" i="12"/>
  <c r="I4694" i="12"/>
  <c r="H4881" i="12"/>
  <c r="I3541" i="12"/>
  <c r="H4929" i="12"/>
  <c r="I1869" i="12"/>
  <c r="H1869" i="12"/>
  <c r="I3072" i="12"/>
  <c r="H4693" i="12"/>
  <c r="H4976" i="12"/>
  <c r="I1138" i="12"/>
  <c r="I951" i="12"/>
  <c r="I2104" i="12"/>
  <c r="I4741" i="12"/>
  <c r="I3352" i="12"/>
  <c r="H4553" i="12"/>
  <c r="H2010" i="12"/>
  <c r="I4555" i="12"/>
  <c r="I4977" i="12"/>
  <c r="H1140" i="12"/>
  <c r="I1917" i="12"/>
  <c r="H2011" i="12"/>
  <c r="H4836" i="12"/>
  <c r="H3354" i="12"/>
  <c r="H4459" i="12"/>
  <c r="H4883" i="12"/>
  <c r="I4648" i="12"/>
  <c r="H1870" i="12"/>
  <c r="I3682" i="12"/>
  <c r="I3401" i="12"/>
  <c r="I3166" i="12"/>
  <c r="I2010" i="12"/>
  <c r="I2013" i="12"/>
  <c r="I2293" i="12"/>
  <c r="I999" i="12"/>
  <c r="I623" i="12"/>
  <c r="I3260" i="12"/>
  <c r="I4930" i="12"/>
  <c r="I4742" i="12"/>
  <c r="I3590" i="12"/>
  <c r="H764" i="12"/>
  <c r="H623" i="12"/>
  <c r="I1962" i="12"/>
  <c r="H2387" i="12"/>
  <c r="H4648" i="12"/>
  <c r="I811" i="12"/>
  <c r="H3729" i="12"/>
  <c r="I2201" i="12"/>
  <c r="H2106" i="12"/>
  <c r="I2011" i="12"/>
  <c r="H4789" i="12"/>
  <c r="H2434" i="12"/>
  <c r="I2481" i="12"/>
  <c r="H3400" i="12"/>
  <c r="I1870" i="12"/>
  <c r="I3542" i="12"/>
  <c r="I3729" i="12"/>
  <c r="H3213" i="12"/>
  <c r="I2198" i="12"/>
  <c r="H2433" i="12"/>
  <c r="I952" i="12"/>
  <c r="H1185" i="12"/>
  <c r="H3260" i="12"/>
  <c r="I764" i="12"/>
  <c r="H4601" i="12"/>
  <c r="H1046" i="12"/>
  <c r="I3448" i="12"/>
  <c r="I904" i="12"/>
  <c r="H3119" i="12"/>
  <c r="I2152" i="12"/>
  <c r="H4366" i="12"/>
  <c r="H3683" i="12"/>
  <c r="H3495" i="12"/>
  <c r="H1964" i="12"/>
  <c r="I2386" i="12"/>
  <c r="I3730" i="12"/>
  <c r="H3401" i="12"/>
  <c r="H624" i="12"/>
  <c r="H1187" i="12"/>
  <c r="I3212" i="12"/>
  <c r="I4366" i="12"/>
  <c r="I4789" i="12"/>
  <c r="I858" i="12"/>
  <c r="H4977" i="12"/>
  <c r="H2058" i="12"/>
  <c r="I4458" i="12"/>
  <c r="I1235" i="12"/>
  <c r="H2340" i="12"/>
  <c r="H3730" i="12"/>
  <c r="H4507" i="12"/>
  <c r="H3682" i="12"/>
  <c r="H4742" i="12"/>
  <c r="H4554" i="12"/>
  <c r="H4790" i="12"/>
  <c r="H2293" i="12"/>
  <c r="I4413" i="12"/>
  <c r="H905" i="12"/>
  <c r="H811" i="12"/>
  <c r="I4976" i="12"/>
  <c r="I763" i="12"/>
  <c r="H1918" i="12"/>
  <c r="H2481" i="12"/>
  <c r="I2340" i="12"/>
  <c r="H4413" i="12"/>
  <c r="H3166" i="12"/>
  <c r="I1964" i="12"/>
  <c r="H2480" i="12"/>
  <c r="I4554" i="12"/>
  <c r="H4365" i="12"/>
  <c r="I670" i="12"/>
  <c r="H2152" i="12"/>
  <c r="H4412" i="12"/>
  <c r="H1234" i="12"/>
  <c r="H3448" i="12"/>
  <c r="I4836" i="12"/>
  <c r="I3168" i="12"/>
  <c r="I2105" i="12"/>
  <c r="I1093" i="12"/>
  <c r="H1186" i="12"/>
  <c r="I2199" i="12"/>
  <c r="I3307" i="12"/>
  <c r="H2482" i="12"/>
  <c r="I3167" i="12"/>
  <c r="H1917" i="12"/>
  <c r="I3495" i="12"/>
  <c r="I3354" i="12"/>
  <c r="H622" i="12"/>
  <c r="I1047" i="12"/>
  <c r="H3589" i="12"/>
  <c r="I3213" i="12"/>
  <c r="H3637" i="12"/>
  <c r="H2105" i="12"/>
  <c r="I4695" i="12"/>
  <c r="H717" i="12"/>
  <c r="H1093" i="12"/>
  <c r="H4930" i="12"/>
  <c r="H4415" i="12"/>
  <c r="I4507" i="12"/>
  <c r="I3731" i="12"/>
  <c r="H4695" i="12"/>
  <c r="I2388" i="12"/>
  <c r="H4743" i="12"/>
  <c r="I2389" i="12"/>
  <c r="I3402" i="12"/>
  <c r="I812" i="12"/>
  <c r="H3542" i="12"/>
  <c r="I1234" i="12"/>
  <c r="I2341" i="12"/>
  <c r="H3214" i="12"/>
  <c r="H1000" i="12"/>
  <c r="I4978" i="12"/>
  <c r="I2012" i="12"/>
  <c r="I2059" i="12"/>
  <c r="H3732" i="12"/>
  <c r="H3261" i="12"/>
  <c r="I1140" i="12"/>
  <c r="I4837" i="12"/>
  <c r="I3215" i="12"/>
  <c r="H999" i="12"/>
  <c r="H1188" i="12"/>
  <c r="I4649" i="12"/>
  <c r="I3449" i="12"/>
  <c r="H2012" i="12"/>
  <c r="H2341" i="12"/>
  <c r="H3449" i="12"/>
  <c r="H1236" i="12"/>
  <c r="I2153" i="12"/>
  <c r="I905" i="12"/>
  <c r="I3684" i="12"/>
  <c r="H4978" i="12"/>
  <c r="I1965" i="12"/>
  <c r="H4696" i="12"/>
  <c r="H2388" i="12"/>
  <c r="H718" i="12"/>
  <c r="H4884" i="12"/>
  <c r="I3543" i="12"/>
  <c r="H3496" i="12"/>
  <c r="H765" i="12"/>
  <c r="I2434" i="12"/>
  <c r="I859" i="12"/>
  <c r="I2200" i="12"/>
  <c r="I1918" i="12"/>
  <c r="H3307" i="12"/>
  <c r="I2436" i="12"/>
  <c r="I4884" i="12"/>
  <c r="I3214" i="12"/>
  <c r="I1141" i="12"/>
  <c r="H3402" i="12"/>
  <c r="I953" i="12"/>
  <c r="I4743" i="12"/>
  <c r="H2247" i="12"/>
  <c r="I765" i="12"/>
  <c r="I3355" i="12"/>
  <c r="H1965" i="12"/>
  <c r="I718" i="12"/>
  <c r="H4602" i="12"/>
  <c r="I2058" i="12"/>
  <c r="I671" i="12"/>
  <c r="I3637" i="12"/>
  <c r="H812" i="12"/>
  <c r="I4601" i="12"/>
  <c r="I3308" i="12"/>
  <c r="H906" i="12"/>
  <c r="H4414" i="12"/>
  <c r="I4460" i="12"/>
  <c r="H4460" i="12"/>
  <c r="H2199" i="12"/>
  <c r="I3636" i="12"/>
  <c r="I4414" i="12"/>
  <c r="I906" i="12"/>
  <c r="I3683" i="12"/>
  <c r="H2246" i="12"/>
  <c r="I4790" i="12"/>
  <c r="I4931" i="12"/>
  <c r="H3167" i="12"/>
  <c r="H1094" i="12"/>
  <c r="H3355" i="12"/>
  <c r="H2294" i="12"/>
  <c r="I2387" i="12"/>
  <c r="I3589" i="12"/>
  <c r="H4649" i="12"/>
  <c r="I4461" i="12"/>
  <c r="I1000" i="12"/>
  <c r="I3261" i="12"/>
  <c r="H3543" i="12"/>
  <c r="I2294" i="12"/>
  <c r="H4461" i="12"/>
  <c r="H1047" i="12"/>
  <c r="H1141" i="12"/>
  <c r="I1046" i="12"/>
  <c r="I4508" i="12"/>
  <c r="H1235" i="12"/>
  <c r="H3308" i="12"/>
  <c r="H3684" i="12"/>
  <c r="H3636" i="12"/>
  <c r="I2482" i="12"/>
  <c r="I2106" i="12"/>
  <c r="I1188" i="12"/>
  <c r="H813" i="12"/>
  <c r="H4508" i="12"/>
  <c r="H953" i="12"/>
  <c r="H3638" i="12"/>
  <c r="H2013" i="12"/>
  <c r="I4696" i="12"/>
  <c r="H2435" i="12"/>
  <c r="H1142" i="12"/>
  <c r="H4650" i="12"/>
  <c r="H4462" i="12"/>
  <c r="I4602" i="12"/>
  <c r="I719" i="12"/>
  <c r="I2342" i="12"/>
  <c r="H3544" i="12"/>
  <c r="I4556" i="12"/>
  <c r="I2107" i="12"/>
  <c r="I1049" i="12"/>
  <c r="H4979" i="12"/>
  <c r="I4932" i="12"/>
  <c r="H4555" i="12"/>
  <c r="H4509" i="12"/>
  <c r="I1095" i="12"/>
  <c r="H2248" i="12"/>
  <c r="H2059" i="12"/>
  <c r="H2060" i="12"/>
  <c r="I4509" i="12"/>
  <c r="I2295" i="12"/>
  <c r="I1094" i="12"/>
  <c r="H2201" i="12"/>
  <c r="I3356" i="12"/>
  <c r="I2247" i="12"/>
  <c r="I3591" i="12"/>
  <c r="I3544" i="12"/>
  <c r="H3262" i="12"/>
  <c r="I3309" i="12"/>
  <c r="H2154" i="12"/>
  <c r="I3638" i="12"/>
  <c r="I720" i="12"/>
  <c r="I1142" i="12"/>
  <c r="H4510" i="12"/>
  <c r="I2390" i="12"/>
  <c r="I4745" i="12"/>
  <c r="I954" i="12"/>
  <c r="I766" i="12"/>
  <c r="H1095" i="12"/>
  <c r="H719" i="12"/>
  <c r="H3215" i="12"/>
  <c r="I4697" i="12"/>
  <c r="I2154" i="12"/>
  <c r="H3731" i="12"/>
  <c r="I1096" i="12"/>
  <c r="H3450" i="12"/>
  <c r="I3685" i="12"/>
  <c r="H4931" i="12"/>
  <c r="H1189" i="12"/>
  <c r="I3262" i="12"/>
  <c r="I4838" i="12"/>
  <c r="I860" i="12"/>
  <c r="H1048" i="12"/>
  <c r="H4791" i="12"/>
  <c r="H2153" i="12"/>
  <c r="I4462" i="12"/>
  <c r="H3590" i="12"/>
  <c r="I1236" i="12"/>
  <c r="I907" i="12"/>
  <c r="I3450" i="12"/>
  <c r="H907" i="12"/>
  <c r="H2342" i="12"/>
  <c r="H2200" i="12"/>
  <c r="I2060" i="12"/>
  <c r="H2389" i="12"/>
  <c r="H4837" i="12"/>
  <c r="I3497" i="12"/>
  <c r="H860" i="12"/>
  <c r="H1001" i="12"/>
  <c r="I1189" i="12"/>
  <c r="H4603" i="12"/>
  <c r="H954" i="12"/>
  <c r="H4744" i="12"/>
  <c r="H2107" i="12"/>
  <c r="I4650" i="12"/>
  <c r="I4979" i="12"/>
  <c r="H3403" i="12"/>
  <c r="I1001" i="12"/>
  <c r="I3732" i="12"/>
  <c r="H859" i="12"/>
  <c r="I3496" i="12"/>
  <c r="H766" i="12"/>
  <c r="H3591" i="12"/>
  <c r="I2248" i="12"/>
  <c r="I4885" i="12"/>
  <c r="I813" i="12"/>
  <c r="H4838" i="12"/>
  <c r="H4885" i="12"/>
  <c r="H4697" i="12"/>
  <c r="I1048" i="12"/>
  <c r="I2435" i="12"/>
  <c r="H2295" i="12"/>
  <c r="I3640" i="12"/>
  <c r="H3687" i="12"/>
  <c r="H767" i="12"/>
  <c r="H2343" i="12"/>
  <c r="I955" i="12"/>
  <c r="I4980" i="12"/>
  <c r="H3451" i="12"/>
  <c r="I2437" i="12"/>
  <c r="I4604" i="12"/>
  <c r="H1049" i="12"/>
  <c r="H4557" i="12"/>
  <c r="H3686" i="12"/>
  <c r="I4792" i="12"/>
  <c r="H4511" i="12"/>
  <c r="H3545" i="12"/>
  <c r="H3357" i="12"/>
  <c r="I4839" i="12"/>
  <c r="I2484" i="12"/>
  <c r="H3404" i="12"/>
  <c r="I861" i="12"/>
  <c r="I4651" i="12"/>
  <c r="I3310" i="12"/>
  <c r="I814" i="12"/>
  <c r="I3734" i="12"/>
  <c r="I2483" i="12"/>
  <c r="H1237" i="12"/>
  <c r="I2061" i="12"/>
  <c r="H1096" i="12"/>
  <c r="H3639" i="12"/>
  <c r="H4980" i="12"/>
  <c r="H4556" i="12"/>
  <c r="I4791" i="12"/>
  <c r="H861" i="12"/>
  <c r="H4932" i="12"/>
  <c r="I3403" i="12"/>
  <c r="H3733" i="12"/>
  <c r="H1143" i="12"/>
  <c r="I3592" i="12"/>
  <c r="H2014" i="12"/>
  <c r="H2202" i="12"/>
  <c r="H4605" i="12"/>
  <c r="H3497" i="12"/>
  <c r="H4651" i="12"/>
  <c r="H2390" i="12"/>
  <c r="H4839" i="12"/>
  <c r="H908" i="12"/>
  <c r="I3404" i="12"/>
  <c r="I1097" i="12"/>
  <c r="H2436" i="12"/>
  <c r="I815" i="12"/>
  <c r="H1002" i="12"/>
  <c r="I2343" i="12"/>
  <c r="H4604" i="12"/>
  <c r="H3592" i="12"/>
  <c r="I767" i="12"/>
  <c r="I2108" i="12"/>
  <c r="I3686" i="12"/>
  <c r="H2203" i="12"/>
  <c r="I4744" i="12"/>
  <c r="H2061" i="12"/>
  <c r="I1143" i="12"/>
  <c r="H863" i="12"/>
  <c r="H2483" i="12"/>
  <c r="I4603" i="12"/>
  <c r="H814" i="12"/>
  <c r="H4792" i="12"/>
  <c r="H3310" i="12"/>
  <c r="H3309" i="12"/>
  <c r="I2296" i="12"/>
  <c r="I1190" i="12"/>
  <c r="H3263" i="12"/>
  <c r="I3451" i="12"/>
  <c r="I4557" i="12"/>
  <c r="H2484" i="12"/>
  <c r="H2250" i="12"/>
  <c r="H3356" i="12"/>
  <c r="I768" i="12"/>
  <c r="H3498" i="12"/>
  <c r="H955" i="12"/>
  <c r="I1237" i="12"/>
  <c r="I4886" i="12"/>
  <c r="I3357" i="12"/>
  <c r="H2155" i="12"/>
  <c r="I2014" i="12"/>
  <c r="I2202" i="12"/>
  <c r="H4933" i="12"/>
  <c r="H2108" i="12"/>
  <c r="H2296" i="12"/>
  <c r="I3733" i="12"/>
  <c r="I4933" i="12"/>
  <c r="I4510" i="12"/>
  <c r="I3594" i="12"/>
  <c r="I3687" i="12"/>
  <c r="I4981" i="12"/>
  <c r="H4745" i="12"/>
  <c r="H815" i="12"/>
  <c r="I1002" i="12"/>
  <c r="H1003" i="12"/>
  <c r="I1191" i="12"/>
  <c r="H2109" i="12"/>
  <c r="I2156" i="12"/>
  <c r="H2391" i="12"/>
  <c r="I1050" i="12"/>
  <c r="H4886" i="12"/>
  <c r="H3500" i="12"/>
  <c r="H956" i="12"/>
  <c r="I3546" i="12"/>
  <c r="H1190" i="12"/>
  <c r="H3593" i="12"/>
  <c r="H3452" i="12"/>
  <c r="I2297" i="12"/>
  <c r="I2391" i="12"/>
  <c r="H2249" i="12"/>
  <c r="I4652" i="12"/>
  <c r="H4558" i="12"/>
  <c r="I4746" i="12"/>
  <c r="H1144" i="12"/>
  <c r="I2249" i="12"/>
  <c r="I3452" i="12"/>
  <c r="H1238" i="12"/>
  <c r="I2062" i="12"/>
  <c r="I908" i="12"/>
  <c r="H3546" i="12"/>
  <c r="I4605" i="12"/>
  <c r="I3545" i="12"/>
  <c r="H2204" i="12"/>
  <c r="I3735" i="12"/>
  <c r="H4840" i="12"/>
  <c r="H3640" i="12"/>
  <c r="H2437" i="12"/>
  <c r="I4934" i="12"/>
  <c r="H1097" i="12"/>
  <c r="I909" i="12"/>
  <c r="H4887" i="12"/>
  <c r="H4652" i="12"/>
  <c r="H2344" i="12"/>
  <c r="I2155" i="12"/>
  <c r="H3405" i="12"/>
  <c r="I2438" i="12"/>
  <c r="I4698" i="12"/>
  <c r="H2485" i="12"/>
  <c r="H3311" i="12"/>
  <c r="I3405" i="12"/>
  <c r="I2250" i="12"/>
  <c r="I3358" i="12"/>
  <c r="I863" i="12"/>
  <c r="H910" i="12"/>
  <c r="I2485" i="12"/>
  <c r="I1003" i="12"/>
  <c r="H1050" i="12"/>
  <c r="I3639" i="12"/>
  <c r="I4887" i="12"/>
  <c r="H909" i="12"/>
  <c r="H1191" i="12"/>
  <c r="H3685" i="12"/>
  <c r="I4793" i="12"/>
  <c r="I862" i="12"/>
  <c r="I4840" i="12"/>
  <c r="H4698" i="12"/>
  <c r="I3499" i="12"/>
  <c r="H2062" i="12"/>
  <c r="I1144" i="12"/>
  <c r="I2109" i="12"/>
  <c r="H2156" i="12"/>
  <c r="I956" i="12"/>
  <c r="I3498" i="12"/>
  <c r="H862" i="12"/>
  <c r="H3641" i="12"/>
  <c r="H4746" i="12"/>
  <c r="H3734" i="12"/>
  <c r="I4699" i="12"/>
  <c r="I3593" i="12"/>
  <c r="H3358" i="12"/>
  <c r="I2157" i="12"/>
  <c r="I2392" i="12"/>
  <c r="I2439" i="12"/>
  <c r="I4747" i="12"/>
  <c r="H4747" i="12"/>
  <c r="H4793" i="12"/>
  <c r="H1098" i="12"/>
  <c r="I4606" i="12"/>
  <c r="H4981" i="12"/>
  <c r="H4606" i="12"/>
  <c r="I2204" i="12"/>
  <c r="I3359" i="12"/>
  <c r="I4982" i="12"/>
  <c r="H2110" i="12"/>
  <c r="I4794" i="12"/>
  <c r="H2439" i="12"/>
  <c r="H4700" i="12"/>
  <c r="H3594" i="12"/>
  <c r="H2251" i="12"/>
  <c r="I4841" i="12"/>
  <c r="I910" i="12"/>
  <c r="H1146" i="12"/>
  <c r="I1098" i="12"/>
  <c r="H3547" i="12"/>
  <c r="I3453" i="12"/>
  <c r="I2298" i="12"/>
  <c r="I3406" i="12"/>
  <c r="H4841" i="12"/>
  <c r="I3688" i="12"/>
  <c r="H2345" i="12"/>
  <c r="H3735" i="12"/>
  <c r="H1192" i="12"/>
  <c r="I4888" i="12"/>
  <c r="I1004" i="12"/>
  <c r="H2299" i="12"/>
  <c r="H4888" i="12"/>
  <c r="I1192" i="12"/>
  <c r="I957" i="12"/>
  <c r="H2486" i="12"/>
  <c r="I1239" i="12"/>
  <c r="H2392" i="12"/>
  <c r="H4934" i="12"/>
  <c r="I1238" i="12"/>
  <c r="I4935" i="12"/>
  <c r="H4796" i="12"/>
  <c r="I2344" i="12"/>
  <c r="I1145" i="12"/>
  <c r="I3500" i="12"/>
  <c r="I3547" i="12"/>
  <c r="H2157" i="12"/>
  <c r="H4699" i="12"/>
  <c r="I2345" i="12"/>
  <c r="H3688" i="12"/>
  <c r="H4842" i="12"/>
  <c r="H2297" i="12"/>
  <c r="H1004" i="12"/>
  <c r="I2203" i="12"/>
  <c r="H4794" i="12"/>
  <c r="H2298" i="12"/>
  <c r="H1051" i="12"/>
  <c r="H957" i="12"/>
  <c r="H1145" i="12"/>
  <c r="H4982" i="12"/>
  <c r="H4653" i="12"/>
  <c r="I2110" i="12"/>
  <c r="I1051" i="12"/>
  <c r="H3406" i="12"/>
  <c r="I1147" i="12"/>
  <c r="I2487" i="12"/>
  <c r="H2487" i="12"/>
  <c r="H2438" i="12"/>
  <c r="H2347" i="12"/>
  <c r="H3454" i="12"/>
  <c r="I2440" i="12"/>
  <c r="H4983" i="12"/>
  <c r="I3407" i="12"/>
  <c r="H1239" i="12"/>
  <c r="H4748" i="12"/>
  <c r="I2393" i="12"/>
  <c r="I2346" i="12"/>
  <c r="H911" i="12"/>
  <c r="I958" i="12"/>
  <c r="H3407" i="12"/>
  <c r="I3642" i="12"/>
  <c r="I2205" i="12"/>
  <c r="I1099" i="12"/>
  <c r="I1240" i="12"/>
  <c r="I4842" i="12"/>
  <c r="H3595" i="12"/>
  <c r="I1146" i="12"/>
  <c r="I2299" i="12"/>
  <c r="H2158" i="12"/>
  <c r="H4795" i="12"/>
  <c r="H1005" i="12"/>
  <c r="H3642" i="12"/>
  <c r="I2486" i="12"/>
  <c r="I2251" i="12"/>
  <c r="I3548" i="12"/>
  <c r="H2205" i="12"/>
  <c r="H1052" i="12"/>
  <c r="I4653" i="12"/>
  <c r="H3501" i="12"/>
  <c r="H2346" i="12"/>
  <c r="H2393" i="12"/>
  <c r="I4700" i="12"/>
  <c r="H3736" i="12"/>
  <c r="H4935" i="12"/>
  <c r="I1052" i="12"/>
  <c r="H1240" i="12"/>
  <c r="H4889" i="12"/>
  <c r="I4701" i="12"/>
  <c r="H3499" i="12"/>
  <c r="I2252" i="12"/>
  <c r="H2440" i="12"/>
  <c r="H3453" i="12"/>
  <c r="I3736" i="12"/>
  <c r="H4654" i="12"/>
  <c r="I4795" i="12"/>
  <c r="H3408" i="12"/>
  <c r="I3641" i="12"/>
  <c r="I2253" i="12"/>
  <c r="H4843" i="12"/>
  <c r="I2488" i="12"/>
  <c r="H2394" i="12"/>
  <c r="I2347" i="12"/>
  <c r="I1005" i="12"/>
  <c r="I1241" i="12"/>
  <c r="I3454" i="12"/>
  <c r="H3455" i="12"/>
  <c r="H958" i="12"/>
  <c r="I4748" i="12"/>
  <c r="H2441" i="12"/>
  <c r="H2300" i="12"/>
  <c r="H1099" i="12"/>
  <c r="H4937" i="12"/>
  <c r="I3737" i="12"/>
  <c r="H1006" i="12"/>
  <c r="H3690" i="12"/>
  <c r="H3737" i="12"/>
  <c r="H4701" i="12"/>
  <c r="I4843" i="12"/>
  <c r="H4749" i="12"/>
  <c r="I3643" i="12"/>
  <c r="I1193" i="12"/>
  <c r="I4890" i="12"/>
  <c r="I2394" i="12"/>
  <c r="I4983" i="12"/>
  <c r="H959" i="12"/>
  <c r="H4984" i="12"/>
  <c r="I2300" i="12"/>
  <c r="H1241" i="12"/>
  <c r="I3455" i="12"/>
  <c r="H3596" i="12"/>
  <c r="H2488" i="12"/>
  <c r="I3689" i="12"/>
  <c r="H1193" i="12"/>
  <c r="I1194" i="12"/>
  <c r="I3456" i="12"/>
  <c r="H3456" i="12"/>
  <c r="I1195" i="12"/>
  <c r="I4937" i="12"/>
  <c r="H4702" i="12"/>
  <c r="I4749" i="12"/>
  <c r="H1053" i="12"/>
  <c r="H1194" i="12"/>
  <c r="I2441" i="12"/>
  <c r="I4984" i="12"/>
  <c r="I1006" i="12"/>
  <c r="H2252" i="12"/>
  <c r="H1100" i="12"/>
  <c r="H2206" i="12"/>
  <c r="H3643" i="12"/>
  <c r="I3501" i="12"/>
  <c r="H1147" i="12"/>
  <c r="H2253" i="12"/>
  <c r="H3502" i="12"/>
  <c r="I4936" i="12"/>
  <c r="I3596" i="12"/>
  <c r="I3595" i="12"/>
  <c r="I4889" i="12"/>
  <c r="H4890" i="12"/>
  <c r="H4936" i="12"/>
  <c r="H4938" i="12"/>
  <c r="H1242" i="12"/>
  <c r="H2489" i="12"/>
  <c r="I4891" i="12"/>
  <c r="H3738" i="12"/>
  <c r="I4796" i="12"/>
  <c r="H3550" i="12"/>
  <c r="H2301" i="12"/>
  <c r="I1242" i="12"/>
  <c r="H3689" i="12"/>
  <c r="I4797" i="12"/>
  <c r="I3738" i="12"/>
  <c r="I1053" i="12"/>
  <c r="I4750" i="12"/>
  <c r="I2348" i="12"/>
  <c r="I4844" i="12"/>
  <c r="H2254" i="12"/>
  <c r="I2395" i="12"/>
  <c r="H3644" i="12"/>
  <c r="I1100" i="12"/>
  <c r="H4891" i="12"/>
  <c r="H3548" i="12"/>
  <c r="H2348" i="12"/>
  <c r="I3549" i="12"/>
  <c r="H3597" i="12"/>
  <c r="I3644" i="12"/>
  <c r="H1101" i="12"/>
  <c r="I1148" i="12"/>
  <c r="I3550" i="12"/>
  <c r="H3503" i="12"/>
  <c r="H4797" i="12"/>
  <c r="H1054" i="12"/>
  <c r="H1148" i="12"/>
  <c r="I3690" i="12"/>
  <c r="H4844" i="12"/>
  <c r="I3597" i="12"/>
  <c r="H2442" i="12"/>
  <c r="I1101" i="12"/>
  <c r="I4985" i="12"/>
  <c r="I2254" i="12"/>
  <c r="H4750" i="12"/>
  <c r="I2490" i="12"/>
  <c r="H3692" i="12"/>
  <c r="H4985" i="12"/>
  <c r="I3502" i="12"/>
  <c r="H2395" i="12"/>
  <c r="I3551" i="12"/>
  <c r="I2489" i="12"/>
  <c r="H4939" i="12"/>
  <c r="I3645" i="12"/>
  <c r="I4798" i="12"/>
  <c r="H2490" i="12"/>
  <c r="I2442" i="12"/>
  <c r="H2303" i="12"/>
  <c r="H3646" i="12"/>
  <c r="I4893" i="12"/>
  <c r="H3691" i="12"/>
  <c r="H1243" i="12"/>
  <c r="I1149" i="12"/>
  <c r="H4798" i="12"/>
  <c r="I1055" i="12"/>
  <c r="H3645" i="12"/>
  <c r="I1054" i="12"/>
  <c r="H4892" i="12"/>
  <c r="H4986" i="12"/>
  <c r="I1102" i="12"/>
  <c r="H3739" i="12"/>
  <c r="I3598" i="12"/>
  <c r="H3549" i="12"/>
  <c r="I2302" i="12"/>
  <c r="H3552" i="12"/>
  <c r="H2443" i="12"/>
  <c r="I3691" i="12"/>
  <c r="H4845" i="12"/>
  <c r="H1196" i="12"/>
  <c r="H2349" i="12"/>
  <c r="I4938" i="12"/>
  <c r="I3552" i="12"/>
  <c r="H1195" i="12"/>
  <c r="H2302" i="12"/>
  <c r="I4892" i="12"/>
  <c r="H1102" i="12"/>
  <c r="I2301" i="12"/>
  <c r="I4845" i="12"/>
  <c r="I2396" i="12"/>
  <c r="H3551" i="12"/>
  <c r="I2443" i="12"/>
  <c r="I2492" i="12"/>
  <c r="H2445" i="12"/>
  <c r="I3693" i="12"/>
  <c r="I4846" i="12"/>
  <c r="H4893" i="12"/>
  <c r="I2351" i="12"/>
  <c r="H1244" i="12"/>
  <c r="I4940" i="12"/>
  <c r="I3599" i="12"/>
  <c r="I1244" i="12"/>
  <c r="I3692" i="12"/>
  <c r="H2397" i="12"/>
  <c r="H3693" i="12"/>
  <c r="H2491" i="12"/>
  <c r="I4987" i="12"/>
  <c r="H4894" i="12"/>
  <c r="I3740" i="12"/>
  <c r="H2444" i="12"/>
  <c r="I1103" i="12"/>
  <c r="H4846" i="12"/>
  <c r="H1103" i="12"/>
  <c r="H3598" i="12"/>
  <c r="I4986" i="12"/>
  <c r="H4940" i="12"/>
  <c r="H2350" i="12"/>
  <c r="H4987" i="12"/>
  <c r="H1149" i="12"/>
  <c r="I2445" i="12"/>
  <c r="I2349" i="12"/>
  <c r="H2396" i="12"/>
  <c r="I3646" i="12"/>
  <c r="I3739" i="12"/>
  <c r="I1196" i="12"/>
  <c r="I1243" i="12"/>
  <c r="I4939" i="12"/>
  <c r="H3695" i="12"/>
  <c r="I2444" i="12"/>
  <c r="I1150" i="12"/>
  <c r="I3694" i="12"/>
  <c r="I1197" i="12"/>
  <c r="I2398" i="12"/>
  <c r="I1245" i="12"/>
  <c r="H1152" i="12"/>
  <c r="I2491" i="12"/>
  <c r="I4988" i="12"/>
  <c r="H1150" i="12"/>
  <c r="H2492" i="12"/>
  <c r="H4941" i="12"/>
  <c r="I3741" i="12"/>
  <c r="I1152" i="12"/>
  <c r="I4894" i="12"/>
  <c r="I1198" i="12"/>
  <c r="H1151" i="12"/>
  <c r="H1197" i="12"/>
  <c r="I1151" i="12"/>
  <c r="I2397" i="12"/>
  <c r="H1245" i="12"/>
  <c r="H3647" i="12"/>
  <c r="H4988" i="12"/>
  <c r="I4989" i="12"/>
  <c r="I1247" i="12"/>
  <c r="H3741" i="12"/>
  <c r="I2493" i="12"/>
  <c r="H1199" i="12"/>
  <c r="H4989" i="12"/>
  <c r="I3742" i="12"/>
  <c r="I2446" i="12"/>
  <c r="H1246" i="12"/>
  <c r="H2446" i="12"/>
  <c r="I3695" i="12"/>
  <c r="I1246" i="12"/>
  <c r="I4941" i="12"/>
  <c r="H3740" i="12"/>
  <c r="H1198" i="12"/>
  <c r="H2493" i="12"/>
  <c r="H3694" i="12"/>
  <c r="I2497" i="12"/>
  <c r="I4992" i="12"/>
  <c r="I3743" i="12"/>
  <c r="H2494" i="12"/>
  <c r="M4" i="4" l="1"/>
  <c r="D62" i="4" s="1"/>
  <c r="D66" i="4" s="1"/>
  <c r="D63" i="4" a="1"/>
  <c r="D63" i="4" s="1"/>
  <c r="D67" i="4" s="1"/>
  <c r="D64" i="4" a="1"/>
  <c r="D64" i="4" s="1"/>
  <c r="D68" i="4" s="1"/>
  <c r="X67" i="4"/>
  <c r="Y44" i="4"/>
  <c r="X38" i="4"/>
  <c r="X72" i="4"/>
  <c r="AE14" i="4"/>
  <c r="AD20" i="4"/>
  <c r="AE20" i="4"/>
  <c r="AC20" i="4"/>
  <c r="AC19" i="4"/>
  <c r="AB18" i="4"/>
  <c r="AB19" i="4"/>
  <c r="AA18" i="4"/>
  <c r="AA32" i="4"/>
  <c r="Y21" i="4"/>
  <c r="Z16" i="4"/>
  <c r="X32" i="4"/>
  <c r="V18" i="4"/>
  <c r="U16" i="4"/>
  <c r="T13" i="4"/>
  <c r="U32" i="4"/>
  <c r="R19" i="4"/>
  <c r="Q18" i="4"/>
  <c r="O18" i="4"/>
  <c r="M13" i="4"/>
  <c r="M17" i="4"/>
  <c r="N15" i="4"/>
  <c r="Y68" i="4" s="1"/>
  <c r="K17" i="4"/>
  <c r="K19" i="4"/>
  <c r="I17" i="4"/>
  <c r="H16" i="4"/>
  <c r="G15" i="4"/>
  <c r="H20" i="4"/>
  <c r="AF18" i="4"/>
  <c r="AE13" i="4"/>
  <c r="AE18" i="4"/>
  <c r="AD17" i="4"/>
  <c r="AA19" i="4"/>
  <c r="AB32" i="4"/>
  <c r="Z20" i="4"/>
  <c r="Z15" i="4"/>
  <c r="X19" i="4"/>
  <c r="W14" i="4"/>
  <c r="W16" i="4"/>
  <c r="W32" i="4"/>
  <c r="U17" i="4"/>
  <c r="T32" i="4"/>
  <c r="T15" i="4"/>
  <c r="S21" i="4"/>
  <c r="R17" i="4"/>
  <c r="R32" i="4"/>
  <c r="Q17" i="4"/>
  <c r="Q32" i="4"/>
  <c r="O13" i="4"/>
  <c r="O14" i="4"/>
  <c r="N20" i="4"/>
  <c r="N17" i="4"/>
  <c r="N21" i="4"/>
  <c r="M32" i="4"/>
  <c r="L18" i="4"/>
  <c r="L20" i="4"/>
  <c r="K18" i="4"/>
  <c r="I19" i="4"/>
  <c r="H18" i="4"/>
  <c r="G32" i="4"/>
  <c r="G18" i="4"/>
  <c r="AF16" i="4"/>
  <c r="AE16" i="4"/>
  <c r="AD13" i="4"/>
  <c r="AD15" i="4"/>
  <c r="AB16" i="4"/>
  <c r="AA21" i="4"/>
  <c r="AB14" i="4"/>
  <c r="Z19" i="4"/>
  <c r="Z14" i="4"/>
  <c r="X21" i="4"/>
  <c r="W21" i="4"/>
  <c r="V13" i="4"/>
  <c r="V32" i="4"/>
  <c r="U20" i="4"/>
  <c r="V20" i="4"/>
  <c r="S18" i="4"/>
  <c r="Q13" i="4"/>
  <c r="Q20" i="4"/>
  <c r="P14" i="4"/>
  <c r="P21" i="4"/>
  <c r="M16" i="4"/>
  <c r="L21" i="4"/>
  <c r="L13" i="4"/>
  <c r="J13" i="4"/>
  <c r="K15" i="4"/>
  <c r="W39" i="4" s="1"/>
  <c r="H19" i="4"/>
  <c r="J17" i="4"/>
  <c r="G20" i="4"/>
  <c r="AF13" i="4"/>
  <c r="AD16" i="4"/>
  <c r="AA16" i="4"/>
  <c r="Z82" i="4" s="1"/>
  <c r="AC16" i="4"/>
  <c r="X14" i="4"/>
  <c r="Z32" i="4"/>
  <c r="X16" i="4"/>
  <c r="V16" i="4"/>
  <c r="U18" i="4"/>
  <c r="V14" i="4"/>
  <c r="T17" i="4"/>
  <c r="S19" i="4"/>
  <c r="S20" i="4"/>
  <c r="P18" i="4"/>
  <c r="R15" i="4"/>
  <c r="Z43" i="4" s="1"/>
  <c r="O21" i="4"/>
  <c r="P32" i="4"/>
  <c r="N19" i="4"/>
  <c r="M21" i="4"/>
  <c r="M18" i="4"/>
  <c r="J20" i="4"/>
  <c r="K32" i="4"/>
  <c r="J21" i="4"/>
  <c r="J16" i="4"/>
  <c r="H14" i="4"/>
  <c r="I32" i="4"/>
  <c r="I21" i="4"/>
  <c r="AF14" i="4"/>
  <c r="AF21" i="4"/>
  <c r="AE21" i="4"/>
  <c r="AC15" i="4"/>
  <c r="AB20" i="4"/>
  <c r="Y15" i="4"/>
  <c r="Y17" i="4"/>
  <c r="W15" i="4"/>
  <c r="U13" i="4"/>
  <c r="S15" i="4"/>
  <c r="Z44" i="4" s="1"/>
  <c r="R21" i="4"/>
  <c r="S17" i="4"/>
  <c r="Q16" i="4"/>
  <c r="P16" i="4"/>
  <c r="Y42" i="4" s="1"/>
  <c r="O20" i="4"/>
  <c r="L15" i="4"/>
  <c r="K20" i="4"/>
  <c r="H21" i="4"/>
  <c r="G19" i="4"/>
  <c r="AF20" i="4"/>
  <c r="AD32" i="4"/>
  <c r="Y20" i="4"/>
  <c r="Y16" i="4"/>
  <c r="X15" i="4"/>
  <c r="W19" i="4"/>
  <c r="T20" i="4"/>
  <c r="O16" i="4"/>
  <c r="L14" i="4"/>
  <c r="J18" i="4"/>
  <c r="I16" i="4"/>
  <c r="I15" i="4"/>
  <c r="AC14" i="4"/>
  <c r="AA17" i="4"/>
  <c r="Y13" i="4"/>
  <c r="T18" i="4"/>
  <c r="R18" i="4"/>
  <c r="G14" i="4"/>
  <c r="W35" i="4" s="1"/>
  <c r="AC32" i="4"/>
  <c r="P19" i="4"/>
  <c r="N18" i="4"/>
  <c r="X46" i="4" l="1"/>
  <c r="Z66" i="4"/>
  <c r="X71" i="4"/>
  <c r="Y40" i="4"/>
  <c r="Z74" i="4"/>
  <c r="Y65" i="4"/>
  <c r="Z73" i="4"/>
  <c r="X41" i="4"/>
  <c r="W37" i="4"/>
  <c r="W47" i="4"/>
  <c r="W63" i="4"/>
  <c r="X45" i="4"/>
  <c r="Z69" i="4"/>
  <c r="W71" i="4"/>
  <c r="Y37" i="4"/>
  <c r="Y72" i="4"/>
  <c r="W66" i="4"/>
  <c r="Y73" i="4"/>
  <c r="Z36" i="4"/>
  <c r="W70" i="4"/>
  <c r="W42" i="4"/>
  <c r="W51" i="4"/>
  <c r="Y45" i="4"/>
  <c r="X64" i="4"/>
  <c r="W46" i="4"/>
  <c r="Z39" i="4"/>
  <c r="W81" i="4"/>
  <c r="Y50" i="4"/>
  <c r="W85" i="4"/>
  <c r="Y59" i="4"/>
  <c r="X53" i="4"/>
  <c r="Z62" i="4"/>
  <c r="X55" i="4"/>
  <c r="Z63" i="4"/>
  <c r="X86" i="4"/>
  <c r="Z58" i="4"/>
  <c r="X60" i="4"/>
  <c r="Y87" i="4"/>
  <c r="AB4" i="4" a="1"/>
  <c r="AB4" i="4" s="1"/>
  <c r="K9" i="5" s="1"/>
  <c r="H4" i="4"/>
  <c r="J4" i="4"/>
  <c r="W75" i="4"/>
  <c r="W55" i="4"/>
  <c r="Z64" i="4"/>
  <c r="Y62" i="4"/>
  <c r="Y55" i="4"/>
  <c r="X51" i="4"/>
  <c r="W54" i="4"/>
  <c r="X81" i="4"/>
  <c r="X43" i="4"/>
  <c r="Y49" i="4"/>
  <c r="Z52" i="4"/>
  <c r="Y35" i="4"/>
  <c r="Y60" i="4"/>
  <c r="X56" i="4"/>
  <c r="Y78" i="4"/>
  <c r="Z51" i="4"/>
  <c r="Z83" i="4"/>
  <c r="Y70" i="4"/>
  <c r="X76" i="4"/>
  <c r="X54" i="4"/>
  <c r="W87" i="4"/>
  <c r="Z59" i="4"/>
  <c r="X82" i="4"/>
  <c r="W76" i="4"/>
  <c r="W78" i="4"/>
  <c r="Y82" i="4"/>
  <c r="W44" i="4"/>
  <c r="Z48" i="4"/>
  <c r="X80" i="4"/>
  <c r="X62" i="4"/>
  <c r="X87" i="4"/>
  <c r="W57" i="4"/>
  <c r="W52" i="4"/>
  <c r="Y80" i="4"/>
  <c r="W56" i="4"/>
  <c r="W68" i="4"/>
  <c r="Y77" i="4"/>
  <c r="Y53" i="4"/>
  <c r="Z60" i="4"/>
  <c r="X35" i="4"/>
  <c r="Y83" i="4"/>
  <c r="X77" i="4"/>
  <c r="Y52" i="4"/>
  <c r="Z53" i="4"/>
  <c r="X69" i="4"/>
  <c r="X50" i="4"/>
  <c r="Y81" i="4"/>
  <c r="X36" i="4"/>
  <c r="W36" i="4"/>
  <c r="Z54" i="4"/>
  <c r="Z79" i="4"/>
  <c r="X79" i="4"/>
  <c r="Y54" i="4"/>
  <c r="Z71" i="4"/>
  <c r="Z78" i="4"/>
  <c r="W79" i="4"/>
  <c r="Y63" i="4"/>
  <c r="W86" i="4"/>
  <c r="Z84" i="4"/>
  <c r="Z49" i="4"/>
  <c r="Z81" i="4"/>
  <c r="W80" i="4"/>
  <c r="Z41" i="4"/>
  <c r="K4" i="4"/>
  <c r="D70" i="4"/>
  <c r="R4" i="4" a="1"/>
  <c r="R4" i="4" s="1"/>
  <c r="W41" i="4"/>
  <c r="X40" i="4"/>
  <c r="Y67" i="4"/>
  <c r="X66" i="4"/>
  <c r="Z68" i="4"/>
  <c r="Z38" i="4"/>
  <c r="Y39" i="4"/>
  <c r="W65" i="4"/>
  <c r="Y86" i="4"/>
  <c r="X59" i="4"/>
  <c r="Y58" i="4"/>
  <c r="W60" i="4"/>
  <c r="Z57" i="4"/>
  <c r="Z87" i="4"/>
  <c r="X85" i="4"/>
  <c r="W84" i="4"/>
  <c r="Y76" i="4"/>
  <c r="Z47" i="4"/>
  <c r="W50" i="4"/>
  <c r="Z77" i="4"/>
  <c r="X75" i="4"/>
  <c r="W74" i="4"/>
  <c r="Y48" i="4"/>
  <c r="X49" i="4"/>
  <c r="W67" i="4"/>
  <c r="X42" i="4"/>
  <c r="X68" i="4"/>
  <c r="Z40" i="4"/>
  <c r="Z70" i="4"/>
  <c r="W43" i="4"/>
  <c r="Y41" i="4"/>
  <c r="Y69" i="4"/>
  <c r="W82" i="4"/>
  <c r="X83" i="4"/>
  <c r="X57" i="4"/>
  <c r="Y56" i="4"/>
  <c r="Z85" i="4"/>
  <c r="Y84" i="4"/>
  <c r="Z55" i="4"/>
  <c r="W58" i="4"/>
  <c r="Z50" i="4"/>
  <c r="W77" i="4"/>
  <c r="W53" i="4"/>
  <c r="Y51" i="4"/>
  <c r="Y79" i="4"/>
  <c r="Z80" i="4"/>
  <c r="X78" i="4"/>
  <c r="X52" i="4"/>
  <c r="W48" i="4"/>
  <c r="Y74" i="4"/>
  <c r="Z75" i="4"/>
  <c r="X73" i="4"/>
  <c r="X47" i="4"/>
  <c r="W72" i="4"/>
  <c r="Z45" i="4"/>
  <c r="Y46" i="4"/>
  <c r="Z46" i="4"/>
  <c r="X74" i="4"/>
  <c r="W49" i="4"/>
  <c r="Y47" i="4"/>
  <c r="W73" i="4"/>
  <c r="Z76" i="4"/>
  <c r="Y75" i="4"/>
  <c r="X48" i="4"/>
  <c r="X37" i="4"/>
  <c r="Z65" i="4"/>
  <c r="X63" i="4"/>
  <c r="Y36" i="4"/>
  <c r="W62" i="4"/>
  <c r="W38" i="4"/>
  <c r="Y64" i="4"/>
  <c r="Z35" i="4"/>
  <c r="Y71" i="4"/>
  <c r="X70" i="4"/>
  <c r="Y43" i="4"/>
  <c r="W69" i="4"/>
  <c r="Z72" i="4"/>
  <c r="X44" i="4"/>
  <c r="Z42" i="4"/>
  <c r="W45" i="4"/>
  <c r="I4" i="4"/>
  <c r="Y57" i="4"/>
  <c r="Y85" i="4"/>
  <c r="X58" i="4"/>
  <c r="Z56" i="4"/>
  <c r="W59" i="4"/>
  <c r="W83" i="4"/>
  <c r="X84" i="4"/>
  <c r="Z86" i="4"/>
  <c r="X39" i="4"/>
  <c r="W64" i="4"/>
  <c r="Y38" i="4"/>
  <c r="Z37" i="4"/>
  <c r="W40" i="4"/>
  <c r="Y66" i="4"/>
  <c r="Z67" i="4"/>
  <c r="X65" i="4"/>
  <c r="AA51" i="4" l="1"/>
  <c r="AA44" i="4"/>
  <c r="AA35" i="4"/>
  <c r="AA63" i="4"/>
  <c r="AA52" i="4"/>
  <c r="AA36" i="4"/>
  <c r="AA83" i="4"/>
  <c r="AA62" i="4"/>
  <c r="AA53" i="4"/>
  <c r="AA71" i="4"/>
  <c r="AA66" i="4"/>
  <c r="AA55" i="4"/>
  <c r="AA59" i="4"/>
  <c r="AA79" i="4"/>
  <c r="AA80" i="4"/>
  <c r="AA81" i="4"/>
  <c r="AA54" i="4"/>
  <c r="AA87" i="4"/>
  <c r="AA60" i="4"/>
  <c r="AA82" i="4"/>
  <c r="AA78" i="4"/>
  <c r="AA57" i="4"/>
  <c r="AA77" i="4"/>
  <c r="AA40" i="4"/>
  <c r="AA70" i="4"/>
  <c r="AA73" i="4"/>
  <c r="AA85" i="4"/>
  <c r="W4" i="4"/>
  <c r="K8" i="5" s="1"/>
  <c r="AA39" i="4"/>
  <c r="D74" i="4"/>
  <c r="AA64" i="4"/>
  <c r="AA68" i="4"/>
  <c r="AA72" i="4"/>
  <c r="AA69" i="4"/>
  <c r="AA47" i="4"/>
  <c r="AA49" i="4"/>
  <c r="AA75" i="4"/>
  <c r="AA56" i="4"/>
  <c r="AA37" i="4"/>
  <c r="AA45" i="4"/>
  <c r="AA42" i="4"/>
  <c r="AA46" i="4"/>
  <c r="AA76" i="4"/>
  <c r="AA86" i="4"/>
  <c r="AA84" i="4"/>
  <c r="AA50" i="4"/>
  <c r="AA38" i="4"/>
  <c r="AA58" i="4"/>
  <c r="AA67" i="4"/>
  <c r="AA65" i="4"/>
  <c r="AA48" i="4"/>
  <c r="AA43" i="4"/>
  <c r="AA74" i="4"/>
  <c r="AA41" i="4"/>
  <c r="D76" i="4" l="1"/>
  <c r="D78" i="4" s="1"/>
  <c r="D80" i="4" l="1"/>
  <c r="K11" i="5" s="1"/>
  <c r="D82" i="4" l="1"/>
  <c r="D86" i="4" s="1"/>
  <c r="D88" i="4"/>
</calcChain>
</file>

<file path=xl/sharedStrings.xml><?xml version="1.0" encoding="utf-8"?>
<sst xmlns="http://schemas.openxmlformats.org/spreadsheetml/2006/main" count="57874" uniqueCount="188">
  <si>
    <t>Year</t>
  </si>
  <si>
    <t>Sex</t>
  </si>
  <si>
    <t>Initial</t>
  </si>
  <si>
    <t>M</t>
  </si>
  <si>
    <t>F</t>
  </si>
  <si>
    <t>Country</t>
  </si>
  <si>
    <t>Relative Frequency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</si>
  <si>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</si>
  <si>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</si>
  <si>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</si>
  <si>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</si>
  <si>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</si>
  <si>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</si>
  <si>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</si>
  <si>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</si>
  <si>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</si>
  <si>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</si>
  <si>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</si>
  <si>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</si>
  <si>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</si>
  <si>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</si>
  <si>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</si>
  <si>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</si>
  <si>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</si>
  <si>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</si>
  <si>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</si>
  <si>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</si>
  <si>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</si>
  <si>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</si>
  <si>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</si>
  <si>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</si>
  <si>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</si>
  <si>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</si>
  <si>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USA</t>
  </si>
  <si>
    <t>Your Name:</t>
  </si>
  <si>
    <t>Year of Birth:</t>
  </si>
  <si>
    <t>Sexuality:</t>
  </si>
  <si>
    <t>About You!</t>
  </si>
  <si>
    <t>First Initial:</t>
  </si>
  <si>
    <t>Male</t>
  </si>
  <si>
    <t>Straight</t>
  </si>
  <si>
    <t>Female</t>
  </si>
  <si>
    <t>YoB</t>
  </si>
  <si>
    <t>CY</t>
  </si>
  <si>
    <t>Erchk</t>
  </si>
  <si>
    <t>Australia</t>
  </si>
  <si>
    <t>Your Country:</t>
  </si>
  <si>
    <t>Sex:</t>
  </si>
  <si>
    <t>Source: Social Security Administration, NSW Births and Deaths, Queensland Government, South Australian Government, Births, Deaths &amp; Marriages Victoria</t>
  </si>
  <si>
    <t>Relevant Letters</t>
  </si>
  <si>
    <t>Your Most Compatible First Letter Initials</t>
  </si>
  <si>
    <t>Your Results!</t>
  </si>
  <si>
    <t>Lookup</t>
  </si>
  <si>
    <t>Method</t>
  </si>
  <si>
    <t>Range</t>
  </si>
  <si>
    <t>Bisexual/Other (More Dominant Partner)</t>
  </si>
  <si>
    <t>Bisexual/Other (Less Dominant Partner)</t>
  </si>
  <si>
    <t>Gay (Less Dominant Partner)</t>
  </si>
  <si>
    <t>Gay (More Dominant Partner)</t>
  </si>
  <si>
    <t>B</t>
  </si>
  <si>
    <t>Both</t>
  </si>
  <si>
    <t>Sexuality</t>
  </si>
  <si>
    <t>Concatenation</t>
  </si>
  <si>
    <t>ID</t>
  </si>
  <si>
    <t>Bi</t>
  </si>
  <si>
    <t>Dominance Lookup</t>
  </si>
  <si>
    <t>JCBits Love Calculator Model</t>
  </si>
  <si>
    <t>Frequency of your First Initial Amongst Peer Group:</t>
  </si>
  <si>
    <t>Your Sex:</t>
  </si>
  <si>
    <t>Your Sexual Preference:</t>
  </si>
  <si>
    <t>USA Females</t>
  </si>
  <si>
    <t>Australia Males</t>
  </si>
  <si>
    <t>Australia Females</t>
  </si>
  <si>
    <t>Competition</t>
  </si>
  <si>
    <t>Dating Pool</t>
  </si>
  <si>
    <t>Success Rate for USA Males</t>
  </si>
  <si>
    <t>Success Rate for USA Females</t>
  </si>
  <si>
    <t>Success Rate for Australian Males</t>
  </si>
  <si>
    <t>Success Rate for Australian Females</t>
  </si>
  <si>
    <t>Competition (Shared First Initial) for USA Males</t>
  </si>
  <si>
    <t>Competition (Shared First Initial) for USA Females</t>
  </si>
  <si>
    <t>Competition (Shared First Initial) for Australian Females</t>
  </si>
  <si>
    <t>Competition (Shared First Initial) for Australian Males</t>
  </si>
  <si>
    <t>Compeitive Index for USA Males</t>
  </si>
  <si>
    <t>Competitive Index for USA Females</t>
  </si>
  <si>
    <t>Competitive Index for Australian Males</t>
  </si>
  <si>
    <t>Competitive Index for Australian Females</t>
  </si>
  <si>
    <t>Best USA Male Name</t>
  </si>
  <si>
    <t>Best USA Female Name</t>
  </si>
  <si>
    <t>%</t>
  </si>
  <si>
    <t>Worst USA Male Name</t>
  </si>
  <si>
    <t>Worst Australian Male Name</t>
  </si>
  <si>
    <t>Best Australian Male Name</t>
  </si>
  <si>
    <t>Best Australian Female Name</t>
  </si>
  <si>
    <t>Worst Australian Female Name</t>
  </si>
  <si>
    <t>Worst USA Female Name</t>
  </si>
  <si>
    <t>Pure Scores</t>
  </si>
  <si>
    <t>Best Names (moderated by Competitiveness)</t>
  </si>
  <si>
    <t>Competitive Scores</t>
  </si>
  <si>
    <t>best</t>
  </si>
  <si>
    <t>worst</t>
  </si>
  <si>
    <t>formula</t>
  </si>
  <si>
    <t>firstly, to determine the competitive score</t>
  </si>
  <si>
    <t>number of people with your initial in your year / letter that has the maximum percent</t>
  </si>
  <si>
    <t>competitive index</t>
  </si>
  <si>
    <t>secondly</t>
  </si>
  <si>
    <t>target index</t>
  </si>
  <si>
    <t xml:space="preserve">you divide letters by </t>
  </si>
  <si>
    <t xml:space="preserve">take the sum of letters compatible </t>
  </si>
  <si>
    <t>for the usa and australia - number of people alive</t>
  </si>
  <si>
    <t>stop in 1997</t>
  </si>
  <si>
    <t>if youre a male born in 1970 you are compatible with everyone one year younger than you</t>
  </si>
  <si>
    <t>get the population for each year</t>
  </si>
  <si>
    <t>build a cumulative percent</t>
  </si>
  <si>
    <t xml:space="preserve">divide by the maximum sum </t>
  </si>
  <si>
    <t>weighted average divided by maximum</t>
  </si>
  <si>
    <t>2/3rds assigned to last ratio + 1/3 of previous index</t>
  </si>
  <si>
    <t>Births (Actuals) 1960-1997</t>
  </si>
  <si>
    <t>Births (Tens of Thousands) 1960-1997</t>
  </si>
  <si>
    <t>Love Calculator Score (0-1 where 1 is very easy to find a date):</t>
  </si>
  <si>
    <t>USA Female</t>
  </si>
  <si>
    <t>Percent</t>
  </si>
  <si>
    <t>Number</t>
  </si>
  <si>
    <t>Cum</t>
  </si>
  <si>
    <t>TOT</t>
  </si>
  <si>
    <t>Birth total</t>
  </si>
  <si>
    <t>USA Male</t>
  </si>
  <si>
    <t>Australia Female</t>
  </si>
  <si>
    <t>Australia Male</t>
  </si>
  <si>
    <t>Cum percent for model</t>
  </si>
  <si>
    <t>Min</t>
  </si>
  <si>
    <t>Max</t>
  </si>
  <si>
    <t>Of name in same year</t>
  </si>
  <si>
    <t>Of cumul populat</t>
  </si>
  <si>
    <t>Competitive index</t>
  </si>
  <si>
    <t>Size of pond</t>
  </si>
  <si>
    <t>personal</t>
  </si>
  <si>
    <t>Chance of a match with your Dating Pool:</t>
  </si>
  <si>
    <t>Max of relevant pond</t>
  </si>
  <si>
    <t>Ratio on pond</t>
  </si>
  <si>
    <t>Finding max</t>
  </si>
  <si>
    <t>Love calculator ratio</t>
  </si>
  <si>
    <t>Cumulative</t>
  </si>
  <si>
    <t>Letter</t>
  </si>
  <si>
    <t>Dominant</t>
  </si>
  <si>
    <t>Submissive</t>
  </si>
  <si>
    <t>Females Born</t>
  </si>
  <si>
    <t>Born</t>
  </si>
  <si>
    <t>Amount</t>
  </si>
  <si>
    <t>Males</t>
  </si>
  <si>
    <t>Females</t>
  </si>
  <si>
    <t>Cumulatives</t>
  </si>
  <si>
    <t>Actuals</t>
  </si>
  <si>
    <t>Data</t>
  </si>
  <si>
    <t>Gay Dominant</t>
  </si>
  <si>
    <t>Gay Submissive</t>
  </si>
  <si>
    <t>Bisexual</t>
  </si>
  <si>
    <t>Total</t>
  </si>
  <si>
    <t>Relevant Population</t>
  </si>
  <si>
    <t>MaleGay Submissive</t>
  </si>
  <si>
    <t>MaleStraight</t>
  </si>
  <si>
    <t>MaleGay Dominant</t>
  </si>
  <si>
    <t>FemaleStraight</t>
  </si>
  <si>
    <t>FemaleGay Dominant</t>
  </si>
  <si>
    <t>FemaleGay Submissive</t>
  </si>
  <si>
    <t>BisexualDominant</t>
  </si>
  <si>
    <t>BisexualSubmissive</t>
  </si>
  <si>
    <t>Total Dating Pool</t>
  </si>
  <si>
    <t>Your Chance</t>
  </si>
  <si>
    <t>Your Peer Group</t>
  </si>
  <si>
    <t>letter 1</t>
  </si>
  <si>
    <t>letter 2</t>
  </si>
  <si>
    <t>letter 3</t>
  </si>
  <si>
    <t>letter 4</t>
  </si>
  <si>
    <t>TOTAL</t>
  </si>
  <si>
    <t>Your Frequency</t>
  </si>
  <si>
    <t>Highest Frequency</t>
  </si>
  <si>
    <t>Lowest Frequency</t>
  </si>
  <si>
    <t>Take me now!</t>
  </si>
  <si>
    <t>Better get some cats…</t>
  </si>
  <si>
    <t>Yeah you can buy me a drink</t>
  </si>
  <si>
    <t>Hey hot stuff!</t>
  </si>
  <si>
    <t>You're a COLD FISH :/</t>
  </si>
  <si>
    <t>You're Luke Warm</t>
  </si>
  <si>
    <t>You're a Hubba Hubba!</t>
  </si>
  <si>
    <t>You're a Casanova</t>
  </si>
  <si>
    <t>You're a Hot Tamale!</t>
  </si>
  <si>
    <t>"Not tonight, I have a headache"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</si>
</sst>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_-* #,##0_-;\-* #,##0_-;_-* &quot;-&quot;??_-;_-@_-"/>
    <numFmt numFmtId="165" formatCode="_-* #,##0.000_-;\-* #,##0.000_-;_-* &quot;-&quot;??_-;_-@_-"/>
    <numFmt numFmtId="166" formatCode="0.000%"/>
    <numFmt numFmtId="167" formatCode="0.0000"/>
    <numFmt numFmtId="168" formatCode="0.0%"/>
    <numFmt numFmtId="169" formatCode="0.0"/>
  </numFmts>
  <fonts count="6" x14ac:knownFonts="1"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6CAEA"/>
        <bgColor indexed="64"/>
      </patternFill>
    </fill>
    <fill>
      <patternFill patternType="solid">
        <fgColor rgb="FFFBE9F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8D8ED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27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4" xfId="0" applyFill="1" applyBorder="1"/>
    <xf numFmtId="0" fontId="0" fillId="2" borderId="5" xfId="0" applyFill="1" applyBorder="1" applyAlignment="1">
      <alignment horizontal="right"/>
    </xf>
    <xf numFmtId="0" fontId="0" fillId="2" borderId="6" xfId="0" applyFill="1" applyBorder="1"/>
    <xf numFmtId="0" fontId="0" fillId="2" borderId="7" xfId="0" applyFill="1" applyBorder="1" applyAlignment="1">
      <alignment horizontal="right"/>
    </xf>
    <xf numFmtId="0" fontId="0" fillId="2" borderId="8" xfId="0" applyFill="1" applyBorder="1"/>
    <xf numFmtId="0" fontId="0" fillId="2" borderId="9" xfId="0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1" xfId="0" applyFill="1" applyBorder="1"/>
    <xf numFmtId="0" fontId="0" fillId="2" borderId="9" xfId="0" applyFill="1" applyBorder="1"/>
    <xf numFmtId="0" fontId="2" fillId="2" borderId="0" xfId="0" applyFont="1" applyFill="1"/>
    <xf numFmtId="0" fontId="0" fillId="2" borderId="1" xfId="0" applyFill="1" applyBorder="1" applyAlignment="1">
      <alignment horizontal="left"/>
    </xf>
    <xf numFmtId="9" fontId="0" fillId="2" borderId="0" xfId="0" applyNumberFormat="1" applyFill="1"/>
    <xf numFmtId="0" fontId="0" fillId="2" borderId="4" xfId="0" applyFill="1" applyBorder="1" applyAlignment="1">
      <alignment horizontal="left"/>
    </xf>
    <xf numFmtId="0" fontId="0" fillId="2" borderId="0" xfId="0" applyFill="1" applyAlignment="1">
      <alignment horizontal="right"/>
    </xf>
    <xf numFmtId="0" fontId="0" fillId="2" borderId="0" xfId="0" applyFill="1" applyBorder="1"/>
    <xf numFmtId="0" fontId="0" fillId="2" borderId="7" xfId="0" applyFill="1" applyBorder="1"/>
    <xf numFmtId="0" fontId="0" fillId="2" borderId="1" xfId="0" applyFill="1" applyBorder="1" applyAlignment="1">
      <alignment horizontal="center"/>
    </xf>
    <xf numFmtId="9" fontId="0" fillId="2" borderId="0" xfId="0" applyNumberFormat="1" applyFill="1" applyBorder="1" applyAlignment="1">
      <alignment horizontal="center"/>
    </xf>
    <xf numFmtId="9" fontId="0" fillId="2" borderId="11" xfId="0" applyNumberFormat="1" applyFill="1" applyBorder="1" applyAlignment="1">
      <alignment horizontal="center"/>
    </xf>
    <xf numFmtId="0" fontId="0" fillId="4" borderId="4" xfId="0" applyFill="1" applyBorder="1"/>
    <xf numFmtId="0" fontId="0" fillId="4" borderId="10" xfId="0" applyFill="1" applyBorder="1"/>
    <xf numFmtId="0" fontId="0" fillId="4" borderId="5" xfId="0" applyFill="1" applyBorder="1" applyAlignment="1">
      <alignment horizontal="right"/>
    </xf>
    <xf numFmtId="0" fontId="0" fillId="4" borderId="6" xfId="0" applyFill="1" applyBorder="1"/>
    <xf numFmtId="0" fontId="0" fillId="4" borderId="0" xfId="0" applyFill="1" applyBorder="1"/>
    <xf numFmtId="0" fontId="0" fillId="4" borderId="7" xfId="0" applyFill="1" applyBorder="1" applyAlignment="1">
      <alignment horizontal="right"/>
    </xf>
    <xf numFmtId="9" fontId="0" fillId="4" borderId="7" xfId="0" applyNumberFormat="1" applyFill="1" applyBorder="1" applyAlignment="1">
      <alignment horizontal="right"/>
    </xf>
    <xf numFmtId="0" fontId="0" fillId="4" borderId="8" xfId="0" applyFill="1" applyBorder="1"/>
    <xf numFmtId="0" fontId="0" fillId="4" borderId="11" xfId="0" applyFill="1" applyBorder="1"/>
    <xf numFmtId="4" fontId="0" fillId="4" borderId="9" xfId="0" applyNumberFormat="1" applyFill="1" applyBorder="1" applyAlignment="1">
      <alignment horizontal="right"/>
    </xf>
    <xf numFmtId="0" fontId="2" fillId="2" borderId="0" xfId="0" applyFont="1" applyFill="1" applyBorder="1"/>
    <xf numFmtId="0" fontId="1" fillId="2" borderId="11" xfId="0" applyFont="1" applyFill="1" applyBorder="1"/>
    <xf numFmtId="9" fontId="0" fillId="2" borderId="8" xfId="0" applyNumberFormat="1" applyFill="1" applyBorder="1" applyAlignment="1">
      <alignment horizontal="center"/>
    </xf>
    <xf numFmtId="0" fontId="0" fillId="2" borderId="3" xfId="0" applyFill="1" applyBorder="1" applyAlignment="1">
      <alignment horizontal="right"/>
    </xf>
    <xf numFmtId="0" fontId="0" fillId="0" borderId="11" xfId="0" applyBorder="1"/>
    <xf numFmtId="0" fontId="0" fillId="0" borderId="11" xfId="0" applyFill="1" applyBorder="1"/>
    <xf numFmtId="9" fontId="0" fillId="2" borderId="2" xfId="0" applyNumberFormat="1" applyFill="1" applyBorder="1" applyAlignment="1">
      <alignment horizontal="center"/>
    </xf>
    <xf numFmtId="0" fontId="0" fillId="2" borderId="12" xfId="0" applyFill="1" applyBorder="1"/>
    <xf numFmtId="0" fontId="0" fillId="0" borderId="0" xfId="0" applyFill="1"/>
    <xf numFmtId="0" fontId="0" fillId="0" borderId="4" xfId="0" applyFill="1" applyBorder="1" applyAlignment="1">
      <alignment horizontal="center"/>
    </xf>
    <xf numFmtId="9" fontId="0" fillId="0" borderId="0" xfId="0" applyNumberFormat="1" applyFill="1"/>
    <xf numFmtId="0" fontId="0" fillId="0" borderId="6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4" fontId="0" fillId="0" borderId="0" xfId="0" applyNumberFormat="1" applyFill="1"/>
    <xf numFmtId="4" fontId="0" fillId="5" borderId="0" xfId="0" applyNumberFormat="1" applyFill="1"/>
    <xf numFmtId="9" fontId="0" fillId="5" borderId="0" xfId="0" applyNumberFormat="1" applyFill="1"/>
    <xf numFmtId="0" fontId="0" fillId="0" borderId="12" xfId="0" applyBorder="1"/>
    <xf numFmtId="0" fontId="3" fillId="8" borderId="12" xfId="0" applyFont="1" applyFill="1" applyBorder="1" applyAlignment="1">
      <alignment horizontal="center"/>
    </xf>
    <xf numFmtId="0" fontId="0" fillId="6" borderId="12" xfId="0" applyFill="1" applyBorder="1"/>
    <xf numFmtId="9" fontId="0" fillId="6" borderId="12" xfId="0" applyNumberFormat="1" applyFill="1" applyBorder="1" applyAlignment="1">
      <alignment horizontal="center"/>
    </xf>
    <xf numFmtId="9" fontId="0" fillId="0" borderId="12" xfId="0" applyNumberFormat="1" applyBorder="1" applyAlignment="1">
      <alignment horizontal="center"/>
    </xf>
    <xf numFmtId="0" fontId="0" fillId="7" borderId="12" xfId="0" applyFill="1" applyBorder="1"/>
    <xf numFmtId="9" fontId="0" fillId="7" borderId="12" xfId="0" applyNumberFormat="1" applyFill="1" applyBorder="1" applyAlignment="1">
      <alignment horizontal="center"/>
    </xf>
    <xf numFmtId="0" fontId="0" fillId="5" borderId="0" xfId="0" applyFill="1"/>
    <xf numFmtId="0" fontId="0" fillId="5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1" applyNumberFormat="1" applyFont="1"/>
    <xf numFmtId="43" fontId="0" fillId="0" borderId="0" xfId="0" applyNumberFormat="1"/>
    <xf numFmtId="9" fontId="0" fillId="0" borderId="0" xfId="0" applyNumberFormat="1"/>
    <xf numFmtId="165" fontId="0" fillId="0" borderId="0" xfId="1" applyNumberFormat="1" applyFont="1"/>
    <xf numFmtId="0" fontId="5" fillId="0" borderId="0" xfId="0" applyFont="1"/>
    <xf numFmtId="165" fontId="0" fillId="0" borderId="0" xfId="0" applyNumberFormat="1"/>
    <xf numFmtId="10" fontId="0" fillId="0" borderId="0" xfId="2" applyNumberFormat="1" applyFont="1"/>
    <xf numFmtId="10" fontId="0" fillId="0" borderId="0" xfId="0" applyNumberFormat="1"/>
    <xf numFmtId="165" fontId="5" fillId="0" borderId="0" xfId="1" applyNumberFormat="1" applyFont="1"/>
    <xf numFmtId="166" fontId="0" fillId="0" borderId="0" xfId="0" applyNumberFormat="1"/>
    <xf numFmtId="9" fontId="5" fillId="2" borderId="0" xfId="0" applyNumberFormat="1" applyFont="1" applyFill="1"/>
    <xf numFmtId="43" fontId="5" fillId="2" borderId="0" xfId="1" applyNumberFormat="1" applyFont="1" applyFill="1"/>
    <xf numFmtId="0" fontId="0" fillId="2" borderId="0" xfId="0" applyFill="1" applyAlignment="1">
      <alignment horizontal="left"/>
    </xf>
    <xf numFmtId="10" fontId="0" fillId="2" borderId="0" xfId="2" applyNumberFormat="1" applyFont="1" applyFill="1"/>
    <xf numFmtId="167" fontId="0" fillId="0" borderId="0" xfId="0" applyNumberFormat="1"/>
    <xf numFmtId="0" fontId="0" fillId="0" borderId="0" xfId="0" applyBorder="1"/>
    <xf numFmtId="4" fontId="0" fillId="6" borderId="0" xfId="0" applyNumberFormat="1" applyFill="1" applyBorder="1" applyAlignment="1">
      <alignment horizontal="center"/>
    </xf>
    <xf numFmtId="4" fontId="0" fillId="4" borderId="0" xfId="0" applyNumberFormat="1" applyFill="1" applyBorder="1" applyAlignment="1">
      <alignment horizontal="center"/>
    </xf>
    <xf numFmtId="4" fontId="0" fillId="2" borderId="11" xfId="0" applyNumberFormat="1" applyFill="1" applyBorder="1" applyAlignment="1">
      <alignment horizontal="center"/>
    </xf>
    <xf numFmtId="4" fontId="0" fillId="2" borderId="2" xfId="0" applyNumberFormat="1" applyFill="1" applyBorder="1" applyAlignment="1">
      <alignment horizontal="center"/>
    </xf>
    <xf numFmtId="4" fontId="0" fillId="9" borderId="0" xfId="0" applyNumberFormat="1" applyFill="1" applyBorder="1" applyAlignment="1">
      <alignment horizontal="center"/>
    </xf>
    <xf numFmtId="4" fontId="0" fillId="9" borderId="11" xfId="0" applyNumberFormat="1" applyFill="1" applyBorder="1" applyAlignment="1">
      <alignment horizontal="center"/>
    </xf>
    <xf numFmtId="0" fontId="0" fillId="5" borderId="0" xfId="0" applyFill="1" applyBorder="1"/>
    <xf numFmtId="0" fontId="0" fillId="5" borderId="11" xfId="0" applyFill="1" applyBorder="1"/>
    <xf numFmtId="4" fontId="0" fillId="2" borderId="8" xfId="0" applyNumberFormat="1" applyFill="1" applyBorder="1" applyAlignment="1">
      <alignment horizontal="center"/>
    </xf>
    <xf numFmtId="4" fontId="0" fillId="2" borderId="9" xfId="0" applyNumberFormat="1" applyFill="1" applyBorder="1" applyAlignment="1">
      <alignment horizontal="center"/>
    </xf>
    <xf numFmtId="0" fontId="0" fillId="2" borderId="5" xfId="0" applyFill="1" applyBorder="1"/>
    <xf numFmtId="4" fontId="0" fillId="2" borderId="12" xfId="0" applyNumberFormat="1" applyFill="1" applyBorder="1" applyAlignment="1">
      <alignment horizontal="center"/>
    </xf>
    <xf numFmtId="4" fontId="0" fillId="2" borderId="0" xfId="0" applyNumberFormat="1" applyFill="1" applyAlignment="1">
      <alignment horizontal="center"/>
    </xf>
    <xf numFmtId="0" fontId="0" fillId="5" borderId="1" xfId="0" applyFill="1" applyBorder="1"/>
    <xf numFmtId="0" fontId="0" fillId="5" borderId="2" xfId="0" applyFill="1" applyBorder="1"/>
    <xf numFmtId="0" fontId="0" fillId="5" borderId="3" xfId="0" applyFill="1" applyBorder="1"/>
    <xf numFmtId="0" fontId="0" fillId="5" borderId="12" xfId="0" applyFill="1" applyBorder="1"/>
    <xf numFmtId="167" fontId="0" fillId="5" borderId="0" xfId="0" applyNumberFormat="1" applyFill="1"/>
    <xf numFmtId="0" fontId="0" fillId="2" borderId="10" xfId="0" applyFill="1" applyBorder="1"/>
    <xf numFmtId="4" fontId="0" fillId="5" borderId="0" xfId="0" applyNumberFormat="1" applyFill="1" applyBorder="1"/>
    <xf numFmtId="9" fontId="0" fillId="5" borderId="0" xfId="0" applyNumberFormat="1" applyFill="1" applyBorder="1"/>
    <xf numFmtId="9" fontId="0" fillId="5" borderId="7" xfId="0" applyNumberFormat="1" applyFill="1" applyBorder="1"/>
    <xf numFmtId="4" fontId="0" fillId="5" borderId="11" xfId="2" applyNumberFormat="1" applyFont="1" applyFill="1" applyBorder="1"/>
    <xf numFmtId="10" fontId="0" fillId="5" borderId="11" xfId="2" applyNumberFormat="1" applyFont="1" applyFill="1" applyBorder="1"/>
    <xf numFmtId="10" fontId="0" fillId="5" borderId="9" xfId="2" applyNumberFormat="1" applyFont="1" applyFill="1" applyBorder="1"/>
    <xf numFmtId="10" fontId="0" fillId="2" borderId="2" xfId="2" applyNumberFormat="1" applyFont="1" applyFill="1" applyBorder="1"/>
    <xf numFmtId="43" fontId="5" fillId="5" borderId="2" xfId="1" applyNumberFormat="1" applyFont="1" applyFill="1" applyBorder="1"/>
    <xf numFmtId="4" fontId="5" fillId="5" borderId="2" xfId="2" applyNumberFormat="1" applyFont="1" applyFill="1" applyBorder="1"/>
    <xf numFmtId="0" fontId="0" fillId="3" borderId="13" xfId="0" applyFill="1" applyBorder="1"/>
    <xf numFmtId="0" fontId="5" fillId="3" borderId="14" xfId="0" applyFont="1" applyFill="1" applyBorder="1"/>
    <xf numFmtId="168" fontId="0" fillId="2" borderId="10" xfId="1" applyNumberFormat="1" applyFont="1" applyFill="1" applyBorder="1"/>
    <xf numFmtId="43" fontId="0" fillId="2" borderId="10" xfId="1" applyNumberFormat="1" applyFont="1" applyFill="1" applyBorder="1"/>
    <xf numFmtId="43" fontId="0" fillId="2" borderId="5" xfId="1" applyNumberFormat="1" applyFont="1" applyFill="1" applyBorder="1"/>
    <xf numFmtId="168" fontId="0" fillId="2" borderId="0" xfId="1" applyNumberFormat="1" applyFont="1" applyFill="1" applyBorder="1"/>
    <xf numFmtId="43" fontId="0" fillId="2" borderId="0" xfId="1" applyFont="1" applyFill="1" applyBorder="1"/>
    <xf numFmtId="168" fontId="0" fillId="2" borderId="0" xfId="0" applyNumberFormat="1" applyFill="1" applyBorder="1"/>
    <xf numFmtId="169" fontId="0" fillId="2" borderId="1" xfId="0" applyNumberFormat="1" applyFill="1" applyBorder="1"/>
    <xf numFmtId="0" fontId="0" fillId="10" borderId="12" xfId="0" applyFill="1" applyBorder="1"/>
    <xf numFmtId="0" fontId="0" fillId="10" borderId="12" xfId="0" applyFill="1" applyBorder="1" applyAlignment="1" applyProtection="1">
      <alignment horizontal="right"/>
      <protection locked="0"/>
    </xf>
  </cellXfs>
  <cellStyles count="3">
    <cellStyle name="Comma" xfId="1" builtinId="3"/>
    <cellStyle name="Normal" xfId="0" builtinId="0"/>
    <cellStyle name="Percent" xfId="2" builtinId="5"/>
  </cellStyles>
  <dxfs count="2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FF8989"/>
      <color rgb="FF8C0E86"/>
      <color rgb="FFF6CAEA"/>
      <color rgb="FFFBE9F5"/>
      <color rgb="FFF8D8ED"/>
      <color rgb="FFEB89D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145301046408744E-2"/>
          <c:y val="0.1284717733982674"/>
          <c:w val="0.88416566573246136"/>
          <c:h val="0.63517788600124414"/>
        </c:manualLayout>
      </c:layout>
      <c:lineChart>
        <c:grouping val="standard"/>
        <c:varyColors val="0"/>
        <c:ser>
          <c:idx val="0"/>
          <c:order val="0"/>
          <c:tx>
            <c:strRef>
              <c:f>Calculations!$D$8</c:f>
              <c:strCache>
                <c:ptCount val="1"/>
                <c:pt idx="0">
                  <c:v>Male</c:v>
                </c:pt>
              </c:strCache>
            </c:strRef>
          </c:tx>
          <c:marker>
            <c:symbol val="none"/>
          </c:marker>
          <c:cat>
            <c:strRef>
              <c:f>Calculations!$G$7:$AF$7</c:f>
              <c:strCache>
                <c:ptCount val="2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  <c:pt idx="9">
                  <c:v>j</c:v>
                </c:pt>
                <c:pt idx="10">
                  <c:v>k</c:v>
                </c:pt>
                <c:pt idx="11">
                  <c:v>l</c:v>
                </c:pt>
                <c:pt idx="12">
                  <c:v>m</c:v>
                </c:pt>
                <c:pt idx="13">
                  <c:v>n</c:v>
                </c:pt>
                <c:pt idx="14">
                  <c:v>o</c:v>
                </c:pt>
                <c:pt idx="15">
                  <c:v>p</c:v>
                </c:pt>
                <c:pt idx="16">
                  <c:v>q</c:v>
                </c:pt>
                <c:pt idx="17">
                  <c:v>r</c:v>
                </c:pt>
                <c:pt idx="18">
                  <c:v>s</c:v>
                </c:pt>
                <c:pt idx="19">
                  <c:v>t</c:v>
                </c:pt>
                <c:pt idx="20">
                  <c:v>u</c:v>
                </c:pt>
                <c:pt idx="21">
                  <c:v>v</c:v>
                </c:pt>
                <c:pt idx="22">
                  <c:v>w</c:v>
                </c:pt>
                <c:pt idx="23">
                  <c:v>x</c:v>
                </c:pt>
                <c:pt idx="24">
                  <c:v>y</c:v>
                </c:pt>
                <c:pt idx="25">
                  <c:v>z</c:v>
                </c:pt>
              </c:strCache>
            </c:strRef>
          </c:cat>
          <c:val>
            <c:numRef>
              <c:f>Calculations!$G$8:$AF$8</c:f>
              <c:numCache>
                <c:formatCode>0%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Calculations!$D$9</c:f>
              <c:strCache>
                <c:ptCount val="1"/>
                <c:pt idx="0">
                  <c:v>Female</c:v>
                </c:pt>
              </c:strCache>
            </c:strRef>
          </c:tx>
          <c:spPr>
            <a:ln>
              <a:solidFill>
                <a:srgbClr val="EB89D1"/>
              </a:solidFill>
            </a:ln>
          </c:spPr>
          <c:marker>
            <c:symbol val="none"/>
          </c:marker>
          <c:cat>
            <c:strRef>
              <c:f>Calculations!$G$7:$AF$7</c:f>
              <c:strCache>
                <c:ptCount val="2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  <c:pt idx="9">
                  <c:v>j</c:v>
                </c:pt>
                <c:pt idx="10">
                  <c:v>k</c:v>
                </c:pt>
                <c:pt idx="11">
                  <c:v>l</c:v>
                </c:pt>
                <c:pt idx="12">
                  <c:v>m</c:v>
                </c:pt>
                <c:pt idx="13">
                  <c:v>n</c:v>
                </c:pt>
                <c:pt idx="14">
                  <c:v>o</c:v>
                </c:pt>
                <c:pt idx="15">
                  <c:v>p</c:v>
                </c:pt>
                <c:pt idx="16">
                  <c:v>q</c:v>
                </c:pt>
                <c:pt idx="17">
                  <c:v>r</c:v>
                </c:pt>
                <c:pt idx="18">
                  <c:v>s</c:v>
                </c:pt>
                <c:pt idx="19">
                  <c:v>t</c:v>
                </c:pt>
                <c:pt idx="20">
                  <c:v>u</c:v>
                </c:pt>
                <c:pt idx="21">
                  <c:v>v</c:v>
                </c:pt>
                <c:pt idx="22">
                  <c:v>w</c:v>
                </c:pt>
                <c:pt idx="23">
                  <c:v>x</c:v>
                </c:pt>
                <c:pt idx="24">
                  <c:v>y</c:v>
                </c:pt>
                <c:pt idx="25">
                  <c:v>z</c:v>
                </c:pt>
              </c:strCache>
            </c:strRef>
          </c:cat>
          <c:val>
            <c:numRef>
              <c:f>Calculations!$G$9:$AF$9</c:f>
              <c:numCache>
                <c:formatCode>0%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49408"/>
        <c:axId val="132450944"/>
      </c:lineChart>
      <c:catAx>
        <c:axId val="132449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32450944"/>
        <c:crosses val="autoZero"/>
        <c:auto val="1"/>
        <c:lblAlgn val="ctr"/>
        <c:lblOffset val="100"/>
        <c:noMultiLvlLbl val="0"/>
      </c:catAx>
      <c:valAx>
        <c:axId val="1324509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2449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796570626411813"/>
          <c:y val="0.82831984543598713"/>
          <c:w val="0.29785350277542993"/>
          <c:h val="0.167434383202099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258738</xdr:colOff>
      <xdr:row>14</xdr:row>
      <xdr:rowOff>160931</xdr:rowOff>
    </xdr:from>
    <xdr:to>
      <xdr:col>1</xdr:col>
      <xdr:colOff>364066</xdr:colOff>
      <xdr:row>18</xdr:row>
      <xdr:rowOff>88600</xdr:rowOff>
    </xdr:to>
    <xdr:sp macro="" textlink="">
      <xdr:nvSpPr>
        <xdr:cNvPr id="11" name="Heart 10"/>
        <xdr:cNvSpPr/>
      </xdr:nvSpPr>
      <xdr:spPr>
        <a:xfrm rot="20270593">
          <a:off x="258738" y="2637431"/>
          <a:ext cx="712547" cy="689669"/>
        </a:xfrm>
        <a:prstGeom prst="heart">
          <a:avLst/>
        </a:prstGeom>
        <a:solidFill>
          <a:srgbClr val="EB89D1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11</xdr:col>
      <xdr:colOff>158434</xdr:colOff>
      <xdr:row>1</xdr:row>
      <xdr:rowOff>90958</xdr:rowOff>
    </xdr:from>
    <xdr:to>
      <xdr:col>12</xdr:col>
      <xdr:colOff>437626</xdr:colOff>
      <xdr:row>7</xdr:row>
      <xdr:rowOff>14275</xdr:rowOff>
    </xdr:to>
    <xdr:sp macro="" textlink="">
      <xdr:nvSpPr>
        <xdr:cNvPr id="10" name="Heart 9"/>
        <xdr:cNvSpPr/>
      </xdr:nvSpPr>
      <xdr:spPr>
        <a:xfrm rot="2291993">
          <a:off x="11381369" y="281458"/>
          <a:ext cx="892105" cy="875817"/>
        </a:xfrm>
        <a:prstGeom prst="heart">
          <a:avLst/>
        </a:prstGeom>
        <a:solidFill>
          <a:srgbClr val="FF8989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2</xdr:col>
      <xdr:colOff>2148553</xdr:colOff>
      <xdr:row>13</xdr:row>
      <xdr:rowOff>114765</xdr:rowOff>
    </xdr:from>
    <xdr:to>
      <xdr:col>3</xdr:col>
      <xdr:colOff>241483</xdr:colOff>
      <xdr:row>20</xdr:row>
      <xdr:rowOff>124290</xdr:rowOff>
    </xdr:to>
    <xdr:sp macro="" textlink="">
      <xdr:nvSpPr>
        <xdr:cNvPr id="2" name="Heart 1"/>
        <xdr:cNvSpPr/>
      </xdr:nvSpPr>
      <xdr:spPr>
        <a:xfrm rot="19932215">
          <a:off x="4434553" y="2400765"/>
          <a:ext cx="1384347" cy="1343025"/>
        </a:xfrm>
        <a:prstGeom prst="heart">
          <a:avLst/>
        </a:prstGeom>
        <a:solidFill>
          <a:srgbClr val="EB89D1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0</xdr:col>
      <xdr:colOff>194506</xdr:colOff>
      <xdr:row>3</xdr:row>
      <xdr:rowOff>141847</xdr:rowOff>
    </xdr:from>
    <xdr:to>
      <xdr:col>0</xdr:col>
      <xdr:colOff>519866</xdr:colOff>
      <xdr:row>5</xdr:row>
      <xdr:rowOff>77231</xdr:rowOff>
    </xdr:to>
    <xdr:sp macro="" textlink="">
      <xdr:nvSpPr>
        <xdr:cNvPr id="9" name="Heart 8"/>
        <xdr:cNvSpPr/>
      </xdr:nvSpPr>
      <xdr:spPr>
        <a:xfrm rot="20270593">
          <a:off x="194506" y="332347"/>
          <a:ext cx="325360" cy="316384"/>
        </a:xfrm>
        <a:prstGeom prst="heart">
          <a:avLst/>
        </a:prstGeom>
        <a:solidFill>
          <a:srgbClr val="F6CAEA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2</xdr:col>
      <xdr:colOff>1770635</xdr:colOff>
      <xdr:row>20</xdr:row>
      <xdr:rowOff>35633</xdr:rowOff>
    </xdr:from>
    <xdr:to>
      <xdr:col>2</xdr:col>
      <xdr:colOff>2263095</xdr:colOff>
      <xdr:row>22</xdr:row>
      <xdr:rowOff>140640</xdr:rowOff>
    </xdr:to>
    <xdr:sp macro="" textlink="">
      <xdr:nvSpPr>
        <xdr:cNvPr id="12" name="Heart 11"/>
        <xdr:cNvSpPr/>
      </xdr:nvSpPr>
      <xdr:spPr>
        <a:xfrm rot="2291993">
          <a:off x="4056635" y="3655133"/>
          <a:ext cx="492460" cy="486007"/>
        </a:xfrm>
        <a:prstGeom prst="heart">
          <a:avLst/>
        </a:prstGeom>
        <a:solidFill>
          <a:srgbClr val="FF8989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AU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1360855</xdr:colOff>
      <xdr:row>23</xdr:row>
      <xdr:rowOff>112254</xdr:rowOff>
    </xdr:from>
    <xdr:to>
      <xdr:col>2</xdr:col>
      <xdr:colOff>1862092</xdr:colOff>
      <xdr:row>26</xdr:row>
      <xdr:rowOff>24942</xdr:rowOff>
    </xdr:to>
    <xdr:sp macro="" textlink="">
      <xdr:nvSpPr>
        <xdr:cNvPr id="13" name="Heart 12"/>
        <xdr:cNvSpPr/>
      </xdr:nvSpPr>
      <xdr:spPr>
        <a:xfrm rot="20270593">
          <a:off x="3646855" y="4303254"/>
          <a:ext cx="501237" cy="484188"/>
        </a:xfrm>
        <a:prstGeom prst="heart">
          <a:avLst/>
        </a:prstGeom>
        <a:solidFill>
          <a:srgbClr val="EB89D1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3</xdr:col>
      <xdr:colOff>110402</xdr:colOff>
      <xdr:row>2</xdr:row>
      <xdr:rowOff>160488</xdr:rowOff>
    </xdr:from>
    <xdr:to>
      <xdr:col>3</xdr:col>
      <xdr:colOff>570188</xdr:colOff>
      <xdr:row>5</xdr:row>
      <xdr:rowOff>37546</xdr:rowOff>
    </xdr:to>
    <xdr:sp macro="" textlink="">
      <xdr:nvSpPr>
        <xdr:cNvPr id="14" name="Heart 13"/>
        <xdr:cNvSpPr/>
      </xdr:nvSpPr>
      <xdr:spPr>
        <a:xfrm rot="19354870">
          <a:off x="5684598" y="541488"/>
          <a:ext cx="459786" cy="448558"/>
        </a:xfrm>
        <a:prstGeom prst="heart">
          <a:avLst/>
        </a:prstGeom>
        <a:solidFill>
          <a:srgbClr val="F6CAEA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AU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5693</xdr:colOff>
      <xdr:row>12</xdr:row>
      <xdr:rowOff>66675</xdr:rowOff>
    </xdr:from>
    <xdr:to>
      <xdr:col>10</xdr:col>
      <xdr:colOff>1352548</xdr:colOff>
      <xdr:row>29</xdr:row>
      <xdr:rowOff>123825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485048</xdr:colOff>
      <xdr:row>12</xdr:row>
      <xdr:rowOff>133350</xdr:rowOff>
    </xdr:from>
    <xdr:to>
      <xdr:col>10</xdr:col>
      <xdr:colOff>265974</xdr:colOff>
      <xdr:row>14</xdr:row>
      <xdr:rowOff>19050</xdr:rowOff>
    </xdr:to>
    <xdr:sp macro="" textlink="">
      <xdr:nvSpPr>
        <xdr:cNvPr id="8" name="TextBox 7"/>
        <xdr:cNvSpPr txBox="1"/>
      </xdr:nvSpPr>
      <xdr:spPr>
        <a:xfrm>
          <a:off x="7271611" y="2228850"/>
          <a:ext cx="2989660" cy="266700"/>
        </a:xfrm>
        <a:prstGeom prst="rect">
          <a:avLst/>
        </a:prstGeom>
        <a:solidFill>
          <a:srgbClr val="F6CAEA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1100" b="0" i="1"/>
            <a:t>Distribution of First Initials in Your</a:t>
          </a:r>
          <a:r>
            <a:rPr lang="en-AU" sz="1100" b="0" i="1" baseline="0"/>
            <a:t> Year of Birth</a:t>
          </a:r>
          <a:endParaRPr lang="en-AU" sz="1100" b="0" i="1"/>
        </a:p>
      </xdr:txBody>
    </xdr:sp>
    <xdr:clientData/>
  </xdr:twoCellAnchor>
  <xdr:twoCellAnchor>
    <xdr:from>
      <xdr:col>11</xdr:col>
      <xdr:colOff>230228</xdr:colOff>
      <xdr:row>8</xdr:row>
      <xdr:rowOff>14852</xdr:rowOff>
    </xdr:from>
    <xdr:to>
      <xdr:col>12</xdr:col>
      <xdr:colOff>451494</xdr:colOff>
      <xdr:row>12</xdr:row>
      <xdr:rowOff>66660</xdr:rowOff>
    </xdr:to>
    <xdr:sp macro="" textlink="">
      <xdr:nvSpPr>
        <xdr:cNvPr id="16" name="Heart 15"/>
        <xdr:cNvSpPr/>
      </xdr:nvSpPr>
      <xdr:spPr>
        <a:xfrm rot="19354870">
          <a:off x="11453163" y="1348352"/>
          <a:ext cx="834179" cy="813808"/>
        </a:xfrm>
        <a:prstGeom prst="heart">
          <a:avLst/>
        </a:prstGeom>
        <a:solidFill>
          <a:srgbClr val="F6CAEA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AU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2578621</xdr:colOff>
      <xdr:row>26</xdr:row>
      <xdr:rowOff>168773</xdr:rowOff>
    </xdr:from>
    <xdr:to>
      <xdr:col>2</xdr:col>
      <xdr:colOff>3038407</xdr:colOff>
      <xdr:row>29</xdr:row>
      <xdr:rowOff>45831</xdr:rowOff>
    </xdr:to>
    <xdr:sp macro="" textlink="">
      <xdr:nvSpPr>
        <xdr:cNvPr id="17" name="Heart 16"/>
        <xdr:cNvSpPr/>
      </xdr:nvSpPr>
      <xdr:spPr>
        <a:xfrm rot="2164236">
          <a:off x="4864621" y="4931273"/>
          <a:ext cx="459786" cy="448558"/>
        </a:xfrm>
        <a:prstGeom prst="heart">
          <a:avLst/>
        </a:prstGeom>
        <a:solidFill>
          <a:srgbClr val="F6CAEA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AU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2764548</xdr:colOff>
      <xdr:row>22</xdr:row>
      <xdr:rowOff>118461</xdr:rowOff>
    </xdr:from>
    <xdr:to>
      <xdr:col>2</xdr:col>
      <xdr:colOff>3257008</xdr:colOff>
      <xdr:row>25</xdr:row>
      <xdr:rowOff>32968</xdr:rowOff>
    </xdr:to>
    <xdr:sp macro="" textlink="">
      <xdr:nvSpPr>
        <xdr:cNvPr id="18" name="Heart 17"/>
        <xdr:cNvSpPr/>
      </xdr:nvSpPr>
      <xdr:spPr>
        <a:xfrm rot="2291993">
          <a:off x="5050548" y="4118961"/>
          <a:ext cx="492460" cy="486007"/>
        </a:xfrm>
        <a:prstGeom prst="heart">
          <a:avLst/>
        </a:prstGeom>
        <a:solidFill>
          <a:srgbClr val="FF8989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0</xdr:col>
      <xdr:colOff>104698</xdr:colOff>
      <xdr:row>8</xdr:row>
      <xdr:rowOff>92790</xdr:rowOff>
    </xdr:from>
    <xdr:to>
      <xdr:col>0</xdr:col>
      <xdr:colOff>500443</xdr:colOff>
      <xdr:row>10</xdr:row>
      <xdr:rowOff>102349</xdr:rowOff>
    </xdr:to>
    <xdr:sp macro="" textlink="">
      <xdr:nvSpPr>
        <xdr:cNvPr id="19" name="Heart 18"/>
        <xdr:cNvSpPr/>
      </xdr:nvSpPr>
      <xdr:spPr>
        <a:xfrm rot="2291993">
          <a:off x="104698" y="1426290"/>
          <a:ext cx="395745" cy="390559"/>
        </a:xfrm>
        <a:prstGeom prst="heart">
          <a:avLst/>
        </a:prstGeom>
        <a:solidFill>
          <a:srgbClr val="FF8989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2</xdr:col>
      <xdr:colOff>748720</xdr:colOff>
      <xdr:row>27</xdr:row>
      <xdr:rowOff>2251</xdr:rowOff>
    </xdr:from>
    <xdr:to>
      <xdr:col>2</xdr:col>
      <xdr:colOff>1249957</xdr:colOff>
      <xdr:row>29</xdr:row>
      <xdr:rowOff>105439</xdr:rowOff>
    </xdr:to>
    <xdr:sp macro="" textlink="">
      <xdr:nvSpPr>
        <xdr:cNvPr id="20" name="Heart 19"/>
        <xdr:cNvSpPr/>
      </xdr:nvSpPr>
      <xdr:spPr>
        <a:xfrm rot="20270593">
          <a:off x="3034720" y="4955251"/>
          <a:ext cx="501237" cy="484188"/>
        </a:xfrm>
        <a:prstGeom prst="heart">
          <a:avLst/>
        </a:prstGeom>
        <a:solidFill>
          <a:srgbClr val="F6CAEA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AU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219354</xdr:colOff>
      <xdr:row>12</xdr:row>
      <xdr:rowOff>42454</xdr:rowOff>
    </xdr:from>
    <xdr:to>
      <xdr:col>0</xdr:col>
      <xdr:colOff>544714</xdr:colOff>
      <xdr:row>13</xdr:row>
      <xdr:rowOff>168338</xdr:rowOff>
    </xdr:to>
    <xdr:sp macro="" textlink="">
      <xdr:nvSpPr>
        <xdr:cNvPr id="21" name="Heart 20"/>
        <xdr:cNvSpPr/>
      </xdr:nvSpPr>
      <xdr:spPr>
        <a:xfrm rot="20270593">
          <a:off x="219354" y="2137954"/>
          <a:ext cx="325360" cy="316384"/>
        </a:xfrm>
        <a:prstGeom prst="heart">
          <a:avLst/>
        </a:prstGeom>
        <a:solidFill>
          <a:srgbClr val="F6CAEA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11</xdr:col>
      <xdr:colOff>158434</xdr:colOff>
      <xdr:row>13</xdr:row>
      <xdr:rowOff>190347</xdr:rowOff>
    </xdr:from>
    <xdr:to>
      <xdr:col>12</xdr:col>
      <xdr:colOff>437626</xdr:colOff>
      <xdr:row>18</xdr:row>
      <xdr:rowOff>113664</xdr:rowOff>
    </xdr:to>
    <xdr:sp macro="" textlink="">
      <xdr:nvSpPr>
        <xdr:cNvPr id="22" name="Heart 21"/>
        <xdr:cNvSpPr/>
      </xdr:nvSpPr>
      <xdr:spPr>
        <a:xfrm rot="2291993">
          <a:off x="11381369" y="2476347"/>
          <a:ext cx="892105" cy="875817"/>
        </a:xfrm>
        <a:prstGeom prst="heart">
          <a:avLst/>
        </a:prstGeom>
        <a:solidFill>
          <a:srgbClr val="FF8989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11</xdr:col>
      <xdr:colOff>266095</xdr:colOff>
      <xdr:row>19</xdr:row>
      <xdr:rowOff>176916</xdr:rowOff>
    </xdr:from>
    <xdr:to>
      <xdr:col>12</xdr:col>
      <xdr:colOff>457309</xdr:colOff>
      <xdr:row>24</xdr:row>
      <xdr:rowOff>8906</xdr:rowOff>
    </xdr:to>
    <xdr:sp macro="" textlink="">
      <xdr:nvSpPr>
        <xdr:cNvPr id="23" name="Heart 22"/>
        <xdr:cNvSpPr/>
      </xdr:nvSpPr>
      <xdr:spPr>
        <a:xfrm rot="19354870">
          <a:off x="11489030" y="3605916"/>
          <a:ext cx="804127" cy="784490"/>
        </a:xfrm>
        <a:prstGeom prst="heart">
          <a:avLst/>
        </a:prstGeom>
        <a:solidFill>
          <a:srgbClr val="F6CAEA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AU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158433</xdr:colOff>
      <xdr:row>25</xdr:row>
      <xdr:rowOff>85116</xdr:rowOff>
    </xdr:from>
    <xdr:to>
      <xdr:col>12</xdr:col>
      <xdr:colOff>437625</xdr:colOff>
      <xdr:row>30</xdr:row>
      <xdr:rowOff>8433</xdr:rowOff>
    </xdr:to>
    <xdr:sp macro="" textlink="">
      <xdr:nvSpPr>
        <xdr:cNvPr id="24" name="Heart 23"/>
        <xdr:cNvSpPr/>
      </xdr:nvSpPr>
      <xdr:spPr>
        <a:xfrm rot="2291993">
          <a:off x="11381368" y="4657116"/>
          <a:ext cx="892105" cy="875817"/>
        </a:xfrm>
        <a:prstGeom prst="heart">
          <a:avLst/>
        </a:prstGeom>
        <a:solidFill>
          <a:srgbClr val="FF8989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2</xdr:col>
      <xdr:colOff>612733</xdr:colOff>
      <xdr:row>15</xdr:row>
      <xdr:rowOff>146072</xdr:rowOff>
    </xdr:from>
    <xdr:to>
      <xdr:col>2</xdr:col>
      <xdr:colOff>1464592</xdr:colOff>
      <xdr:row>20</xdr:row>
      <xdr:rowOff>20648</xdr:rowOff>
    </xdr:to>
    <xdr:sp macro="" textlink="">
      <xdr:nvSpPr>
        <xdr:cNvPr id="25" name="Heart 24"/>
        <xdr:cNvSpPr/>
      </xdr:nvSpPr>
      <xdr:spPr>
        <a:xfrm rot="1759622">
          <a:off x="2898733" y="2813072"/>
          <a:ext cx="851859" cy="827076"/>
        </a:xfrm>
        <a:prstGeom prst="heart">
          <a:avLst/>
        </a:prstGeom>
        <a:solidFill>
          <a:srgbClr val="F6CAEA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AU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1439331</xdr:colOff>
      <xdr:row>27</xdr:row>
      <xdr:rowOff>60483</xdr:rowOff>
    </xdr:from>
    <xdr:to>
      <xdr:col>2</xdr:col>
      <xdr:colOff>258704</xdr:colOff>
      <xdr:row>29</xdr:row>
      <xdr:rowOff>165490</xdr:rowOff>
    </xdr:to>
    <xdr:sp macro="" textlink="">
      <xdr:nvSpPr>
        <xdr:cNvPr id="27" name="Heart 26"/>
        <xdr:cNvSpPr/>
      </xdr:nvSpPr>
      <xdr:spPr>
        <a:xfrm rot="19803117">
          <a:off x="2052244" y="5013483"/>
          <a:ext cx="492460" cy="486007"/>
        </a:xfrm>
        <a:prstGeom prst="heart">
          <a:avLst/>
        </a:prstGeom>
        <a:solidFill>
          <a:srgbClr val="FF8989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0</xdr:col>
      <xdr:colOff>138961</xdr:colOff>
      <xdr:row>20</xdr:row>
      <xdr:rowOff>10788</xdr:rowOff>
    </xdr:from>
    <xdr:to>
      <xdr:col>1</xdr:col>
      <xdr:colOff>18508</xdr:colOff>
      <xdr:row>22</xdr:row>
      <xdr:rowOff>115795</xdr:rowOff>
    </xdr:to>
    <xdr:sp macro="" textlink="">
      <xdr:nvSpPr>
        <xdr:cNvPr id="28" name="Heart 27"/>
        <xdr:cNvSpPr/>
      </xdr:nvSpPr>
      <xdr:spPr>
        <a:xfrm rot="2124306">
          <a:off x="138961" y="3630288"/>
          <a:ext cx="492460" cy="486007"/>
        </a:xfrm>
        <a:prstGeom prst="heart">
          <a:avLst/>
        </a:prstGeom>
        <a:solidFill>
          <a:srgbClr val="FF8989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2</xdr:col>
      <xdr:colOff>45298</xdr:colOff>
      <xdr:row>16</xdr:row>
      <xdr:rowOff>125793</xdr:rowOff>
    </xdr:from>
    <xdr:to>
      <xdr:col>2</xdr:col>
      <xdr:colOff>370658</xdr:colOff>
      <xdr:row>18</xdr:row>
      <xdr:rowOff>61177</xdr:rowOff>
    </xdr:to>
    <xdr:sp macro="" textlink="">
      <xdr:nvSpPr>
        <xdr:cNvPr id="29" name="Heart 28"/>
        <xdr:cNvSpPr/>
      </xdr:nvSpPr>
      <xdr:spPr>
        <a:xfrm rot="20270593">
          <a:off x="2331298" y="2983293"/>
          <a:ext cx="325360" cy="316384"/>
        </a:xfrm>
        <a:prstGeom prst="heart">
          <a:avLst/>
        </a:prstGeom>
        <a:solidFill>
          <a:srgbClr val="F6CAEA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</xdr:col>
      <xdr:colOff>1362972</xdr:colOff>
      <xdr:row>19</xdr:row>
      <xdr:rowOff>176647</xdr:rowOff>
    </xdr:from>
    <xdr:to>
      <xdr:col>2</xdr:col>
      <xdr:colOff>481351</xdr:colOff>
      <xdr:row>24</xdr:row>
      <xdr:rowOff>5242</xdr:rowOff>
    </xdr:to>
    <xdr:sp macro="" textlink="">
      <xdr:nvSpPr>
        <xdr:cNvPr id="26" name="Heart 25"/>
        <xdr:cNvSpPr/>
      </xdr:nvSpPr>
      <xdr:spPr>
        <a:xfrm rot="2291993">
          <a:off x="1975885" y="3605647"/>
          <a:ext cx="791466" cy="781095"/>
        </a:xfrm>
        <a:prstGeom prst="heart">
          <a:avLst/>
        </a:prstGeom>
        <a:solidFill>
          <a:srgbClr val="FF8989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2</xdr:col>
      <xdr:colOff>1305982</xdr:colOff>
      <xdr:row>12</xdr:row>
      <xdr:rowOff>100867</xdr:rowOff>
    </xdr:from>
    <xdr:to>
      <xdr:col>2</xdr:col>
      <xdr:colOff>1807219</xdr:colOff>
      <xdr:row>15</xdr:row>
      <xdr:rowOff>13555</xdr:rowOff>
    </xdr:to>
    <xdr:sp macro="" textlink="">
      <xdr:nvSpPr>
        <xdr:cNvPr id="30" name="Heart 29"/>
        <xdr:cNvSpPr/>
      </xdr:nvSpPr>
      <xdr:spPr>
        <a:xfrm rot="1122218">
          <a:off x="3591982" y="2196367"/>
          <a:ext cx="501237" cy="484188"/>
        </a:xfrm>
        <a:prstGeom prst="heart">
          <a:avLst/>
        </a:prstGeom>
        <a:solidFill>
          <a:srgbClr val="EB89D1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6</xdr:col>
      <xdr:colOff>190499</xdr:colOff>
      <xdr:row>2</xdr:row>
      <xdr:rowOff>105832</xdr:rowOff>
    </xdr:from>
    <xdr:to>
      <xdr:col>11</xdr:col>
      <xdr:colOff>11536</xdr:colOff>
      <xdr:row>3</xdr:row>
      <xdr:rowOff>174867</xdr:rowOff>
    </xdr:to>
    <xdr:sp macro="" textlink="Calculations!D82">
      <xdr:nvSpPr>
        <xdr:cNvPr id="3" name="TextBox 2"/>
        <xdr:cNvSpPr txBox="1"/>
      </xdr:nvSpPr>
      <xdr:spPr>
        <a:xfrm>
          <a:off x="7609416" y="486832"/>
          <a:ext cx="3810953" cy="259535"/>
        </a:xfrm>
        <a:prstGeom prst="rect">
          <a:avLst/>
        </a:prstGeom>
        <a:solidFill>
          <a:srgbClr val="8C0E86"/>
        </a:solidFill>
        <a:ln w="9525" cmpd="sng">
          <a:solidFill>
            <a:srgbClr val="8C0E8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FED331F-2A80-420D-9C84-301B327FA964}" type="TxLink">
            <a:rPr lang="en-AU" sz="1600">
              <a:solidFill>
                <a:schemeClr val="bg1"/>
              </a:solidFill>
              <a:latin typeface="Bernard MT Condensed" pitchFamily="18" charset="0"/>
            </a:rPr>
            <a:pPr algn="ctr"/>
            <a:t>Welcome</a:t>
          </a:fld>
          <a:endParaRPr lang="en-AU" sz="1600">
            <a:solidFill>
              <a:schemeClr val="bg1"/>
            </a:solidFill>
            <a:latin typeface="Bernard MT Condensed" pitchFamily="18" charset="0"/>
          </a:endParaRPr>
        </a:p>
      </xdr:txBody>
    </xdr:sp>
    <xdr:clientData/>
  </xdr:twoCellAnchor>
  <xdr:twoCellAnchor>
    <xdr:from>
      <xdr:col>2</xdr:col>
      <xdr:colOff>166891</xdr:colOff>
      <xdr:row>2</xdr:row>
      <xdr:rowOff>39075</xdr:rowOff>
    </xdr:from>
    <xdr:to>
      <xdr:col>2</xdr:col>
      <xdr:colOff>3282462</xdr:colOff>
      <xdr:row>3</xdr:row>
      <xdr:rowOff>178287</xdr:rowOff>
    </xdr:to>
    <xdr:sp macro="" textlink="Calculations!D86">
      <xdr:nvSpPr>
        <xdr:cNvPr id="32" name="TextBox 31"/>
        <xdr:cNvSpPr txBox="1"/>
      </xdr:nvSpPr>
      <xdr:spPr>
        <a:xfrm>
          <a:off x="2452891" y="420075"/>
          <a:ext cx="3115571" cy="329712"/>
        </a:xfrm>
        <a:prstGeom prst="rect">
          <a:avLst/>
        </a:prstGeom>
        <a:solidFill>
          <a:srgbClr val="FF8989"/>
        </a:solidFill>
        <a:ln w="9525" cmpd="sng">
          <a:solidFill>
            <a:srgbClr val="8C0E8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0196F80-B28E-4F66-BA94-82BC6401F534}" type="TxLink">
            <a:rPr lang="en-AU" sz="1800">
              <a:solidFill>
                <a:schemeClr val="bg1"/>
              </a:solidFill>
              <a:latin typeface="Bernard MT Condensed" pitchFamily="18" charset="0"/>
            </a:rPr>
            <a:pPr algn="ctr"/>
            <a:t>Please enter your details</a:t>
          </a:fld>
          <a:endParaRPr lang="en-AU" sz="1800">
            <a:solidFill>
              <a:schemeClr val="bg1"/>
            </a:solidFill>
            <a:latin typeface="Bernard MT Condensed" pitchFamily="18" charset="0"/>
          </a:endParaRPr>
        </a:p>
      </xdr:txBody>
    </xdr:sp>
    <xdr:clientData/>
  </xdr:twoCellAnchor>
  <xdr:twoCellAnchor>
    <xdr:from>
      <xdr:col>0</xdr:col>
      <xdr:colOff>451938</xdr:colOff>
      <xdr:row>23</xdr:row>
      <xdr:rowOff>12086</xdr:rowOff>
    </xdr:from>
    <xdr:to>
      <xdr:col>1</xdr:col>
      <xdr:colOff>989232</xdr:colOff>
      <xdr:row>29</xdr:row>
      <xdr:rowOff>68503</xdr:rowOff>
    </xdr:to>
    <xdr:sp macro="" textlink="">
      <xdr:nvSpPr>
        <xdr:cNvPr id="4" name="Heart 3"/>
        <xdr:cNvSpPr/>
      </xdr:nvSpPr>
      <xdr:spPr>
        <a:xfrm rot="1759622">
          <a:off x="451938" y="4203086"/>
          <a:ext cx="1150207" cy="1199417"/>
        </a:xfrm>
        <a:prstGeom prst="heart">
          <a:avLst/>
        </a:prstGeom>
        <a:solidFill>
          <a:srgbClr val="F6CAEA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AU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45297</xdr:colOff>
      <xdr:row>11</xdr:row>
      <xdr:rowOff>143652</xdr:rowOff>
    </xdr:from>
    <xdr:to>
      <xdr:col>2</xdr:col>
      <xdr:colOff>370657</xdr:colOff>
      <xdr:row>13</xdr:row>
      <xdr:rowOff>79036</xdr:rowOff>
    </xdr:to>
    <xdr:sp macro="" textlink="">
      <xdr:nvSpPr>
        <xdr:cNvPr id="34" name="Heart 33"/>
        <xdr:cNvSpPr/>
      </xdr:nvSpPr>
      <xdr:spPr>
        <a:xfrm rot="2004447">
          <a:off x="2331297" y="2048652"/>
          <a:ext cx="325360" cy="316384"/>
        </a:xfrm>
        <a:prstGeom prst="heart">
          <a:avLst/>
        </a:prstGeom>
        <a:solidFill>
          <a:srgbClr val="FF8989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AU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511529</xdr:colOff>
      <xdr:row>14</xdr:row>
      <xdr:rowOff>140119</xdr:rowOff>
    </xdr:from>
    <xdr:to>
      <xdr:col>1</xdr:col>
      <xdr:colOff>1363388</xdr:colOff>
      <xdr:row>19</xdr:row>
      <xdr:rowOff>14695</xdr:rowOff>
    </xdr:to>
    <xdr:sp macro="" textlink="">
      <xdr:nvSpPr>
        <xdr:cNvPr id="35" name="Heart 34"/>
        <xdr:cNvSpPr/>
      </xdr:nvSpPr>
      <xdr:spPr>
        <a:xfrm rot="1759622">
          <a:off x="1118748" y="2616619"/>
          <a:ext cx="851859" cy="827076"/>
        </a:xfrm>
        <a:prstGeom prst="heart">
          <a:avLst/>
        </a:prstGeom>
        <a:solidFill>
          <a:srgbClr val="F6CAEA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AU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2240712</xdr:colOff>
      <xdr:row>11</xdr:row>
      <xdr:rowOff>144993</xdr:rowOff>
    </xdr:from>
    <xdr:to>
      <xdr:col>2</xdr:col>
      <xdr:colOff>2611597</xdr:colOff>
      <xdr:row>13</xdr:row>
      <xdr:rowOff>122263</xdr:rowOff>
    </xdr:to>
    <xdr:sp macro="" textlink="">
      <xdr:nvSpPr>
        <xdr:cNvPr id="36" name="Heart 35"/>
        <xdr:cNvSpPr/>
      </xdr:nvSpPr>
      <xdr:spPr>
        <a:xfrm rot="20270593">
          <a:off x="4526712" y="2049993"/>
          <a:ext cx="370885" cy="358270"/>
        </a:xfrm>
        <a:prstGeom prst="heart">
          <a:avLst/>
        </a:prstGeom>
        <a:solidFill>
          <a:srgbClr val="F6CAEA"/>
        </a:solidFill>
        <a:ln>
          <a:solidFill>
            <a:srgbClr val="8C0E8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AU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8989"/>
  </sheetPr>
  <dimension ref="A1:N34"/>
  <sheetViews>
    <sheetView tabSelected="1" zoomScale="80" zoomScaleNormal="80" workbookViewId="0">
      <selection activeCell="C6" sqref="C6"/>
    </sheetView>
  </sheetViews>
  <sheetFormatPr defaultColWidth="0" defaultRowHeight="15" zeroHeight="1" x14ac:dyDescent="0.25"/>
  <cols>
    <col min="1" max="1" width="9.140625" style="6" customWidth="1"/>
    <col min="2" max="2" width="25.140625" style="6" customWidth="1"/>
    <col min="3" max="3" width="49.28515625" style="6" bestFit="1" customWidth="1"/>
    <col min="4" max="9" width="9.140625" style="6" customWidth="1"/>
    <col min="10" max="10" width="11.7109375" style="6" customWidth="1"/>
    <col min="11" max="11" width="20.42578125" style="6" bestFit="1" customWidth="1"/>
    <col min="12" max="13" width="9.140625" style="6" customWidth="1"/>
    <col min="14" max="14" width="0" style="6" hidden="1" customWidth="1"/>
    <col min="15" max="16384" width="9.140625" style="6" hidden="1"/>
  </cols>
  <sheetData>
    <row r="1" spans="2:11" x14ac:dyDescent="0.25"/>
    <row r="2" spans="2:11" x14ac:dyDescent="0.25">
      <c r="B2" s="46" t="s">
        <v>66</v>
      </c>
      <c r="C2" s="23"/>
      <c r="D2" s="23"/>
      <c r="E2" s="23"/>
      <c r="F2" s="23"/>
      <c r="G2" s="23"/>
      <c r="H2" s="23"/>
      <c r="I2" s="23"/>
      <c r="J2" s="23"/>
      <c r="K2" s="23"/>
    </row>
    <row r="3" spans="2:11" x14ac:dyDescent="0.25"/>
    <row r="4" spans="2:11" x14ac:dyDescent="0.25">
      <c r="B4" s="46" t="s">
        <v>37</v>
      </c>
      <c r="C4" s="23"/>
      <c r="E4" s="46" t="s">
        <v>51</v>
      </c>
      <c r="F4" s="23"/>
      <c r="G4" s="23"/>
      <c r="H4" s="23"/>
      <c r="I4" s="23"/>
      <c r="J4" s="23"/>
      <c r="K4" s="23"/>
    </row>
    <row r="5" spans="2:11" x14ac:dyDescent="0.25"/>
    <row r="6" spans="2:11" x14ac:dyDescent="0.25">
      <c r="B6" s="125" t="s">
        <v>34</v>
      </c>
      <c r="C6" s="126"/>
      <c r="E6" s="35" t="s">
        <v>50</v>
      </c>
      <c r="F6" s="36"/>
      <c r="G6" s="36"/>
      <c r="H6" s="36"/>
      <c r="I6" s="36"/>
      <c r="J6" s="36"/>
      <c r="K6" s="37" t="e">
        <f>CONCATENATE(Calculations!H3,",",Calculations!I3,",",Calculations!J3,",",Calculations!K3)</f>
        <v>#N/A</v>
      </c>
    </row>
    <row r="7" spans="2:11" hidden="1" x14ac:dyDescent="0.25">
      <c r="B7" s="125" t="s">
        <v>38</v>
      </c>
      <c r="C7" s="126"/>
      <c r="E7" s="38"/>
      <c r="F7" s="39"/>
      <c r="G7" s="39"/>
      <c r="H7" s="39"/>
      <c r="I7" s="39"/>
      <c r="J7" s="39"/>
      <c r="K7" s="40"/>
    </row>
    <row r="8" spans="2:11" x14ac:dyDescent="0.25">
      <c r="B8" s="125" t="s">
        <v>35</v>
      </c>
      <c r="C8" s="126"/>
      <c r="E8" s="38" t="s">
        <v>137</v>
      </c>
      <c r="F8" s="39"/>
      <c r="G8" s="39"/>
      <c r="H8" s="39"/>
      <c r="I8" s="39"/>
      <c r="J8" s="39"/>
      <c r="K8" s="41" t="e">
        <f>Calculations!W4</f>
        <v>#N/A</v>
      </c>
    </row>
    <row r="9" spans="2:11" x14ac:dyDescent="0.25">
      <c r="B9" s="125" t="s">
        <v>68</v>
      </c>
      <c r="C9" s="126"/>
      <c r="E9" s="38" t="s">
        <v>67</v>
      </c>
      <c r="F9" s="39"/>
      <c r="G9" s="39"/>
      <c r="H9" s="39"/>
      <c r="I9" s="39"/>
      <c r="J9" s="39"/>
      <c r="K9" s="41" t="e">
        <f>Calculations!AB4</f>
        <v>#N/A</v>
      </c>
    </row>
    <row r="10" spans="2:11" x14ac:dyDescent="0.25">
      <c r="B10" s="125" t="s">
        <v>69</v>
      </c>
      <c r="C10" s="126"/>
      <c r="E10" s="38"/>
      <c r="F10" s="39"/>
      <c r="G10" s="39"/>
      <c r="H10" s="39"/>
      <c r="I10" s="39"/>
      <c r="J10" s="39"/>
      <c r="K10" s="41"/>
    </row>
    <row r="11" spans="2:11" x14ac:dyDescent="0.25">
      <c r="B11" s="125" t="s">
        <v>46</v>
      </c>
      <c r="C11" s="126"/>
      <c r="E11" s="42" t="s">
        <v>119</v>
      </c>
      <c r="F11" s="43"/>
      <c r="G11" s="43"/>
      <c r="H11" s="43"/>
      <c r="I11" s="43"/>
      <c r="J11" s="43"/>
      <c r="K11" s="44" t="e">
        <f>Calculations!D80</f>
        <v>#N/A</v>
      </c>
    </row>
    <row r="12" spans="2:11" x14ac:dyDescent="0.25"/>
    <row r="13" spans="2:11" x14ac:dyDescent="0.25">
      <c r="B13" s="45"/>
      <c r="C13" s="30"/>
    </row>
    <row r="14" spans="2:11" x14ac:dyDescent="0.25">
      <c r="B14" s="30"/>
      <c r="C14" s="30"/>
    </row>
    <row r="15" spans="2:11" x14ac:dyDescent="0.25">
      <c r="B15" s="30"/>
      <c r="C15" s="30"/>
    </row>
    <row r="16" spans="2:11" x14ac:dyDescent="0.25"/>
    <row r="17" spans="3:3" x14ac:dyDescent="0.25"/>
    <row r="18" spans="3:3" x14ac:dyDescent="0.25"/>
    <row r="19" spans="3:3" x14ac:dyDescent="0.25"/>
    <row r="20" spans="3:3" x14ac:dyDescent="0.25"/>
    <row r="21" spans="3:3" x14ac:dyDescent="0.25"/>
    <row r="22" spans="3:3" x14ac:dyDescent="0.25"/>
    <row r="23" spans="3:3" x14ac:dyDescent="0.25"/>
    <row r="24" spans="3:3" x14ac:dyDescent="0.25"/>
    <row r="25" spans="3:3" x14ac:dyDescent="0.25">
      <c r="C25" s="29"/>
    </row>
    <row r="26" spans="3:3" x14ac:dyDescent="0.25"/>
    <row r="27" spans="3:3" x14ac:dyDescent="0.25"/>
    <row r="28" spans="3:3" x14ac:dyDescent="0.25"/>
    <row r="29" spans="3:3" x14ac:dyDescent="0.25"/>
    <row r="30" spans="3:3" x14ac:dyDescent="0.25"/>
    <row r="31" spans="3:3" x14ac:dyDescent="0.25"/>
    <row r="32" spans="3:3" hidden="1" x14ac:dyDescent="0.25"/>
    <row r="33" spans="12:12" hidden="1" x14ac:dyDescent="0.25"/>
    <row r="34" spans="12:12" hidden="1" x14ac:dyDescent="0.25">
      <c r="L34"/>
    </row>
  </sheetData>
  <sheetProtection selectLockedCells="1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Lookups!$B$2:$B$3</xm:f>
          </x14:formula1>
          <xm:sqref>C11</xm:sqref>
        </x14:dataValidation>
        <x14:dataValidation type="list" allowBlank="1" showInputMessage="1" showErrorMessage="1">
          <x14:formula1>
            <xm:f>Lookups!$G$2:$G$6</xm:f>
          </x14:formula1>
          <xm:sqref>C10</xm:sqref>
        </x14:dataValidation>
        <x14:dataValidation type="list" allowBlank="1" showInputMessage="1" showErrorMessage="1">
          <x14:formula1>
            <xm:f>Lookups!$D$2:$D$3</xm:f>
          </x14:formula1>
          <xm:sqref>C9</xm:sqref>
        </x14:dataValidation>
        <x14:dataValidation type="list" allowBlank="1" showInputMessage="1" showErrorMessage="1">
          <x14:formula1>
            <xm:f>data2!$F$161:$F$208</xm:f>
          </x14:formula1>
          <xm:sqref>C8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-0.249977111117893"/>
  </sheetPr>
  <dimension ref="B2:U4995"/>
  <sheetViews>
    <sheetView zoomScale="130" zoomScaleNormal="130" workbookViewId="0">
      <selection activeCell="K37" sqref="K37"/>
    </sheetView>
  </sheetViews>
  <sheetFormatPr defaultRowHeight="15" x14ac:dyDescent="0.25"/>
  <cols>
    <col min="6" max="6" width="11.28515625" bestFit="1" customWidth="1"/>
    <col min="7" max="7" width="28" customWidth="1"/>
    <col min="15" max="15" width="8.140625" customWidth="1"/>
    <col min="16" max="16" width="10.28515625" customWidth="1"/>
    <col min="17" max="17" width="10.5703125" customWidth="1"/>
    <col min="18" max="18" width="19" bestFit="1" customWidth="1"/>
    <col min="19" max="19" width="20.28515625" bestFit="1" customWidth="1"/>
  </cols>
  <sheetData>
    <row r="2" spans="2:21" x14ac:dyDescent="0.25">
      <c r="B2" s="101" t="s">
        <v>153</v>
      </c>
      <c r="C2" s="102"/>
      <c r="D2" s="102"/>
      <c r="E2" s="102"/>
      <c r="F2" s="103"/>
      <c r="G2" s="104" t="s">
        <v>152</v>
      </c>
      <c r="H2" s="101" t="s">
        <v>151</v>
      </c>
      <c r="I2" s="103"/>
      <c r="J2" s="6"/>
      <c r="K2" s="6"/>
    </row>
    <row r="3" spans="2:21" x14ac:dyDescent="0.25">
      <c r="B3" s="69" t="s">
        <v>5</v>
      </c>
      <c r="C3" s="69" t="s">
        <v>147</v>
      </c>
      <c r="D3" s="69"/>
      <c r="E3" s="69" t="s">
        <v>0</v>
      </c>
      <c r="F3" s="69" t="s">
        <v>143</v>
      </c>
      <c r="G3" s="69" t="s">
        <v>148</v>
      </c>
      <c r="H3" s="69" t="s">
        <v>145</v>
      </c>
      <c r="I3" s="69" t="s">
        <v>144</v>
      </c>
    </row>
    <row r="4" spans="2:21" x14ac:dyDescent="0.25">
      <c r="B4" s="69" t="s">
        <v>33</v>
      </c>
      <c r="C4" s="69" t="s">
        <v>146</v>
      </c>
      <c r="D4" s="69" t="s">
        <v>150</v>
      </c>
      <c r="E4" s="69">
        <v>1950</v>
      </c>
      <c r="F4" s="69" t="s">
        <v>7</v>
      </c>
      <c r="G4" s="69">
        <f>data2!AH5</f>
        <v>0.75154609688971119</v>
      </c>
      <c r="H4" s="105">
        <f t="shared" ref="H4:H67" si="0">SUMIFS($G$4:$G$4995,$F$4:$F$4995,$F4,$E$4:$E$4995,"&lt;"&amp;$E4,$B$4:$B$4995,$B4,$D$4:$D$4995,$D4)</f>
        <v>0</v>
      </c>
      <c r="I4" s="105">
        <f t="shared" ref="I4:I67" si="1">SUMIFS($G$4:$G$4995,$F$4:$F$4995,$F4,$E$4:$E$4995,"&gt;"&amp;$E4,$B$4:$B$4995,$B4,$D$4:$D$4995,$D4)</f>
        <v>82.711339536141622</v>
      </c>
    </row>
    <row r="5" spans="2:21" x14ac:dyDescent="0.25">
      <c r="B5" s="69" t="s">
        <v>33</v>
      </c>
      <c r="C5" s="69" t="s">
        <v>146</v>
      </c>
      <c r="D5" s="69" t="s">
        <v>150</v>
      </c>
      <c r="E5" s="69">
        <f>E4+1</f>
        <v>1951</v>
      </c>
      <c r="F5" s="69" t="s">
        <v>7</v>
      </c>
      <c r="G5" s="69">
        <f>data2!AH6</f>
        <v>0.7419143684438011</v>
      </c>
      <c r="H5" s="105">
        <f t="shared" si="0"/>
        <v>0.75154609688971119</v>
      </c>
      <c r="I5" s="105">
        <f t="shared" si="1"/>
        <v>81.969425167697821</v>
      </c>
    </row>
    <row r="6" spans="2:21" x14ac:dyDescent="0.25">
      <c r="B6" s="69" t="s">
        <v>33</v>
      </c>
      <c r="C6" s="69" t="s">
        <v>146</v>
      </c>
      <c r="D6" s="69" t="s">
        <v>150</v>
      </c>
      <c r="E6" s="69">
        <f t="shared" ref="E6:E51" si="2">E5+1</f>
        <v>1952</v>
      </c>
      <c r="F6" s="69" t="s">
        <v>7</v>
      </c>
      <c r="G6" s="69">
        <f>data2!AH7</f>
        <v>0.74243084495063372</v>
      </c>
      <c r="H6" s="105">
        <f t="shared" si="0"/>
        <v>1.4934604653335124</v>
      </c>
      <c r="I6" s="105">
        <f t="shared" si="1"/>
        <v>81.226994322747188</v>
      </c>
    </row>
    <row r="7" spans="2:21" x14ac:dyDescent="0.25">
      <c r="B7" s="69" t="s">
        <v>33</v>
      </c>
      <c r="C7" s="69" t="s">
        <v>146</v>
      </c>
      <c r="D7" s="69" t="s">
        <v>150</v>
      </c>
      <c r="E7" s="69">
        <f t="shared" si="2"/>
        <v>1953</v>
      </c>
      <c r="F7" s="69" t="s">
        <v>7</v>
      </c>
      <c r="G7" s="69">
        <f>data2!AH8</f>
        <v>0.74813724551662508</v>
      </c>
      <c r="H7" s="105">
        <f t="shared" si="0"/>
        <v>2.235891310284146</v>
      </c>
      <c r="I7" s="105">
        <f t="shared" si="1"/>
        <v>80.478857077230558</v>
      </c>
    </row>
    <row r="8" spans="2:21" x14ac:dyDescent="0.25">
      <c r="B8" s="69" t="s">
        <v>33</v>
      </c>
      <c r="C8" s="69" t="s">
        <v>146</v>
      </c>
      <c r="D8" s="69" t="s">
        <v>150</v>
      </c>
      <c r="E8" s="69">
        <f t="shared" si="2"/>
        <v>1954</v>
      </c>
      <c r="F8" s="69" t="s">
        <v>7</v>
      </c>
      <c r="G8" s="69">
        <f>data2!AH9</f>
        <v>0.73535126223882641</v>
      </c>
      <c r="H8" s="105">
        <f t="shared" si="0"/>
        <v>2.9840285558007711</v>
      </c>
      <c r="I8" s="105">
        <f t="shared" si="1"/>
        <v>79.743505814991735</v>
      </c>
    </row>
    <row r="9" spans="2:21" x14ac:dyDescent="0.25">
      <c r="B9" s="69" t="s">
        <v>33</v>
      </c>
      <c r="C9" s="69" t="s">
        <v>146</v>
      </c>
      <c r="D9" s="69" t="s">
        <v>150</v>
      </c>
      <c r="E9" s="69">
        <f t="shared" si="2"/>
        <v>1955</v>
      </c>
      <c r="F9" s="69" t="s">
        <v>7</v>
      </c>
      <c r="G9" s="69">
        <f>data2!AH10</f>
        <v>0.74844193569346007</v>
      </c>
      <c r="H9" s="105">
        <f t="shared" si="0"/>
        <v>3.7193798180395974</v>
      </c>
      <c r="I9" s="105">
        <f t="shared" si="1"/>
        <v>78.995063879298272</v>
      </c>
      <c r="Q9" s="87"/>
      <c r="R9" s="87"/>
      <c r="S9" s="87"/>
      <c r="T9" s="87"/>
      <c r="U9" s="87"/>
    </row>
    <row r="10" spans="2:21" x14ac:dyDescent="0.25">
      <c r="B10" s="69" t="s">
        <v>33</v>
      </c>
      <c r="C10" s="69" t="s">
        <v>146</v>
      </c>
      <c r="D10" s="69" t="s">
        <v>150</v>
      </c>
      <c r="E10" s="69">
        <f t="shared" si="2"/>
        <v>1956</v>
      </c>
      <c r="F10" s="69" t="s">
        <v>7</v>
      </c>
      <c r="G10" s="69">
        <f>data2!AH11</f>
        <v>0.78154833570860338</v>
      </c>
      <c r="H10" s="105">
        <f t="shared" si="0"/>
        <v>4.4678217537330571</v>
      </c>
      <c r="I10" s="105">
        <f t="shared" si="1"/>
        <v>78.213515543589679</v>
      </c>
    </row>
    <row r="11" spans="2:21" x14ac:dyDescent="0.25">
      <c r="B11" s="69" t="s">
        <v>33</v>
      </c>
      <c r="C11" s="69" t="s">
        <v>146</v>
      </c>
      <c r="D11" s="69" t="s">
        <v>150</v>
      </c>
      <c r="E11" s="69">
        <f t="shared" si="2"/>
        <v>1957</v>
      </c>
      <c r="F11" s="69" t="s">
        <v>7</v>
      </c>
      <c r="G11" s="69">
        <f>data2!AH12</f>
        <v>0.78942994553205315</v>
      </c>
      <c r="H11" s="105">
        <f t="shared" si="0"/>
        <v>5.2493700894416602</v>
      </c>
      <c r="I11" s="105">
        <f t="shared" si="1"/>
        <v>77.42408559805763</v>
      </c>
      <c r="Q11" s="86"/>
      <c r="R11" s="86"/>
      <c r="S11" s="86"/>
    </row>
    <row r="12" spans="2:21" x14ac:dyDescent="0.25">
      <c r="B12" s="69" t="s">
        <v>33</v>
      </c>
      <c r="C12" s="69" t="s">
        <v>146</v>
      </c>
      <c r="D12" s="69" t="s">
        <v>150</v>
      </c>
      <c r="E12" s="69">
        <f t="shared" si="2"/>
        <v>1958</v>
      </c>
      <c r="F12" s="69" t="s">
        <v>7</v>
      </c>
      <c r="G12" s="69">
        <f>data2!AH13</f>
        <v>0.83434535123237419</v>
      </c>
      <c r="H12" s="105">
        <f t="shared" si="0"/>
        <v>6.038800034973713</v>
      </c>
      <c r="I12" s="105">
        <f t="shared" si="1"/>
        <v>76.589740246825258</v>
      </c>
    </row>
    <row r="13" spans="2:21" x14ac:dyDescent="0.25">
      <c r="B13" s="69" t="s">
        <v>33</v>
      </c>
      <c r="C13" s="69" t="s">
        <v>146</v>
      </c>
      <c r="D13" s="69" t="s">
        <v>150</v>
      </c>
      <c r="E13" s="69">
        <f t="shared" si="2"/>
        <v>1959</v>
      </c>
      <c r="F13" s="69" t="s">
        <v>7</v>
      </c>
      <c r="G13" s="69">
        <f>data2!AH14</f>
        <v>0.88453649296408909</v>
      </c>
      <c r="H13" s="105">
        <f t="shared" si="0"/>
        <v>6.8731453862060867</v>
      </c>
      <c r="I13" s="105">
        <f t="shared" si="1"/>
        <v>75.70520375386117</v>
      </c>
    </row>
    <row r="14" spans="2:21" x14ac:dyDescent="0.25">
      <c r="B14" s="69" t="s">
        <v>33</v>
      </c>
      <c r="C14" s="69" t="s">
        <v>146</v>
      </c>
      <c r="D14" s="69" t="s">
        <v>150</v>
      </c>
      <c r="E14" s="69">
        <f t="shared" si="2"/>
        <v>1960</v>
      </c>
      <c r="F14" s="69" t="s">
        <v>7</v>
      </c>
      <c r="G14" s="69">
        <f>data2!AH15</f>
        <v>0.91448534067750908</v>
      </c>
      <c r="H14" s="105">
        <f t="shared" si="0"/>
        <v>7.7576818791701756</v>
      </c>
      <c r="I14" s="105">
        <f t="shared" si="1"/>
        <v>74.790718413183654</v>
      </c>
    </row>
    <row r="15" spans="2:21" x14ac:dyDescent="0.25">
      <c r="B15" s="69" t="s">
        <v>33</v>
      </c>
      <c r="C15" s="69" t="s">
        <v>146</v>
      </c>
      <c r="D15" s="69" t="s">
        <v>150</v>
      </c>
      <c r="E15" s="69">
        <f t="shared" si="2"/>
        <v>1961</v>
      </c>
      <c r="F15" s="69" t="s">
        <v>7</v>
      </c>
      <c r="G15" s="69">
        <f>data2!AH16</f>
        <v>0.95713586812871687</v>
      </c>
      <c r="H15" s="105">
        <f t="shared" si="0"/>
        <v>8.6721672198476849</v>
      </c>
      <c r="I15" s="105">
        <f t="shared" si="1"/>
        <v>73.833582545054938</v>
      </c>
    </row>
    <row r="16" spans="2:21" x14ac:dyDescent="0.25">
      <c r="B16" s="69" t="s">
        <v>33</v>
      </c>
      <c r="C16" s="69" t="s">
        <v>146</v>
      </c>
      <c r="D16" s="69" t="s">
        <v>150</v>
      </c>
      <c r="E16" s="69">
        <f t="shared" si="2"/>
        <v>1962</v>
      </c>
      <c r="F16" s="69" t="s">
        <v>7</v>
      </c>
      <c r="G16" s="69">
        <f>data2!AH17</f>
        <v>0.95996786459368944</v>
      </c>
      <c r="H16" s="105">
        <f t="shared" si="0"/>
        <v>9.6293030879764014</v>
      </c>
      <c r="I16" s="105">
        <f t="shared" si="1"/>
        <v>72.873614680461259</v>
      </c>
    </row>
    <row r="17" spans="2:9" x14ac:dyDescent="0.25">
      <c r="B17" s="69" t="s">
        <v>33</v>
      </c>
      <c r="C17" s="69" t="s">
        <v>146</v>
      </c>
      <c r="D17" s="69" t="s">
        <v>150</v>
      </c>
      <c r="E17" s="69">
        <f t="shared" si="2"/>
        <v>1963</v>
      </c>
      <c r="F17" s="69" t="s">
        <v>7</v>
      </c>
      <c r="G17" s="69">
        <f>data2!AH18</f>
        <v>1.0091979810292684</v>
      </c>
      <c r="H17" s="105">
        <f t="shared" si="0"/>
        <v>10.589270952570091</v>
      </c>
      <c r="I17" s="105">
        <f t="shared" si="1"/>
        <v>71.864416699431985</v>
      </c>
    </row>
    <row r="18" spans="2:9" x14ac:dyDescent="0.25">
      <c r="B18" s="69" t="s">
        <v>33</v>
      </c>
      <c r="C18" s="69" t="s">
        <v>146</v>
      </c>
      <c r="D18" s="69" t="s">
        <v>150</v>
      </c>
      <c r="E18" s="69">
        <f t="shared" si="2"/>
        <v>1964</v>
      </c>
      <c r="F18" s="69" t="s">
        <v>7</v>
      </c>
      <c r="G18" s="69">
        <f>data2!AH19</f>
        <v>1.0752270199563378</v>
      </c>
      <c r="H18" s="105">
        <f t="shared" si="0"/>
        <v>11.59846893359936</v>
      </c>
      <c r="I18" s="105">
        <f t="shared" si="1"/>
        <v>70.789189679475641</v>
      </c>
    </row>
    <row r="19" spans="2:9" x14ac:dyDescent="0.25">
      <c r="B19" s="69" t="s">
        <v>33</v>
      </c>
      <c r="C19" s="69" t="s">
        <v>146</v>
      </c>
      <c r="D19" s="69" t="s">
        <v>150</v>
      </c>
      <c r="E19" s="69">
        <f t="shared" si="2"/>
        <v>1965</v>
      </c>
      <c r="F19" s="69" t="s">
        <v>7</v>
      </c>
      <c r="G19" s="69">
        <f>data2!AH20</f>
        <v>1.1064534986889738</v>
      </c>
      <c r="H19" s="105">
        <f t="shared" si="0"/>
        <v>12.673695953555697</v>
      </c>
      <c r="I19" s="105">
        <f t="shared" si="1"/>
        <v>69.682736180786677</v>
      </c>
    </row>
    <row r="20" spans="2:9" x14ac:dyDescent="0.25">
      <c r="B20" s="69" t="s">
        <v>33</v>
      </c>
      <c r="C20" s="69" t="s">
        <v>146</v>
      </c>
      <c r="D20" s="69" t="s">
        <v>150</v>
      </c>
      <c r="E20" s="69">
        <f t="shared" si="2"/>
        <v>1966</v>
      </c>
      <c r="F20" s="69" t="s">
        <v>7</v>
      </c>
      <c r="G20" s="69">
        <f>data2!AH21</f>
        <v>1.0915282737553034</v>
      </c>
      <c r="H20" s="105">
        <f t="shared" si="0"/>
        <v>13.780149452244672</v>
      </c>
      <c r="I20" s="105">
        <f t="shared" si="1"/>
        <v>68.591207907031361</v>
      </c>
    </row>
    <row r="21" spans="2:9" x14ac:dyDescent="0.25">
      <c r="B21" s="69" t="s">
        <v>33</v>
      </c>
      <c r="C21" s="69" t="s">
        <v>146</v>
      </c>
      <c r="D21" s="69" t="s">
        <v>150</v>
      </c>
      <c r="E21" s="69">
        <f t="shared" si="2"/>
        <v>1967</v>
      </c>
      <c r="F21" s="69" t="s">
        <v>7</v>
      </c>
      <c r="G21" s="69">
        <f>data2!AH22</f>
        <v>1.1687257069487835</v>
      </c>
      <c r="H21" s="105">
        <f t="shared" si="0"/>
        <v>14.871677725999975</v>
      </c>
      <c r="I21" s="105">
        <f t="shared" si="1"/>
        <v>67.422482200082584</v>
      </c>
    </row>
    <row r="22" spans="2:9" x14ac:dyDescent="0.25">
      <c r="B22" s="69" t="s">
        <v>33</v>
      </c>
      <c r="C22" s="69" t="s">
        <v>146</v>
      </c>
      <c r="D22" s="69" t="s">
        <v>150</v>
      </c>
      <c r="E22" s="69">
        <f t="shared" si="2"/>
        <v>1968</v>
      </c>
      <c r="F22" s="69" t="s">
        <v>7</v>
      </c>
      <c r="G22" s="69">
        <f>data2!AH23</f>
        <v>1.1874897327754921</v>
      </c>
      <c r="H22" s="105">
        <f t="shared" si="0"/>
        <v>16.040403432948757</v>
      </c>
      <c r="I22" s="105">
        <f t="shared" si="1"/>
        <v>66.234992467307094</v>
      </c>
    </row>
    <row r="23" spans="2:9" x14ac:dyDescent="0.25">
      <c r="B23" s="69" t="s">
        <v>33</v>
      </c>
      <c r="C23" s="69" t="s">
        <v>146</v>
      </c>
      <c r="D23" s="69" t="s">
        <v>150</v>
      </c>
      <c r="E23" s="69">
        <f t="shared" si="2"/>
        <v>1969</v>
      </c>
      <c r="F23" s="69" t="s">
        <v>7</v>
      </c>
      <c r="G23" s="69">
        <f>data2!AH24</f>
        <v>1.2654704852707355</v>
      </c>
      <c r="H23" s="105">
        <f t="shared" si="0"/>
        <v>17.22789316572425</v>
      </c>
      <c r="I23" s="105">
        <f t="shared" si="1"/>
        <v>64.969521982036355</v>
      </c>
    </row>
    <row r="24" spans="2:9" x14ac:dyDescent="0.25">
      <c r="B24" s="69" t="s">
        <v>33</v>
      </c>
      <c r="C24" s="69" t="s">
        <v>146</v>
      </c>
      <c r="D24" s="69" t="s">
        <v>150</v>
      </c>
      <c r="E24" s="69">
        <f t="shared" si="2"/>
        <v>1970</v>
      </c>
      <c r="F24" s="69" t="s">
        <v>7</v>
      </c>
      <c r="G24" s="69">
        <f>data2!AH25</f>
        <v>1.4193291314256211</v>
      </c>
      <c r="H24" s="105">
        <f t="shared" si="0"/>
        <v>18.493363650994986</v>
      </c>
      <c r="I24" s="105">
        <f t="shared" si="1"/>
        <v>63.550192850610749</v>
      </c>
    </row>
    <row r="25" spans="2:9" x14ac:dyDescent="0.25">
      <c r="B25" s="69" t="s">
        <v>33</v>
      </c>
      <c r="C25" s="69" t="s">
        <v>146</v>
      </c>
      <c r="D25" s="69" t="s">
        <v>150</v>
      </c>
      <c r="E25" s="69">
        <f t="shared" si="2"/>
        <v>1971</v>
      </c>
      <c r="F25" s="69" t="s">
        <v>7</v>
      </c>
      <c r="G25" s="69">
        <f>data2!AH26</f>
        <v>1.4862430450140849</v>
      </c>
      <c r="H25" s="105">
        <f t="shared" si="0"/>
        <v>19.912692782420606</v>
      </c>
      <c r="I25" s="105">
        <f t="shared" si="1"/>
        <v>62.063949805596671</v>
      </c>
    </row>
    <row r="26" spans="2:9" x14ac:dyDescent="0.25">
      <c r="B26" s="69" t="s">
        <v>33</v>
      </c>
      <c r="C26" s="69" t="s">
        <v>146</v>
      </c>
      <c r="D26" s="69" t="s">
        <v>150</v>
      </c>
      <c r="E26" s="69">
        <f t="shared" si="2"/>
        <v>1972</v>
      </c>
      <c r="F26" s="69" t="s">
        <v>7</v>
      </c>
      <c r="G26" s="69">
        <f>data2!AH27</f>
        <v>1.3973073747227027</v>
      </c>
      <c r="H26" s="105">
        <f t="shared" si="0"/>
        <v>21.398935827434691</v>
      </c>
      <c r="I26" s="105">
        <f t="shared" si="1"/>
        <v>60.666642430873971</v>
      </c>
    </row>
    <row r="27" spans="2:9" x14ac:dyDescent="0.25">
      <c r="B27" s="69" t="s">
        <v>33</v>
      </c>
      <c r="C27" s="69" t="s">
        <v>146</v>
      </c>
      <c r="D27" s="69" t="s">
        <v>150</v>
      </c>
      <c r="E27" s="69">
        <f t="shared" si="2"/>
        <v>1973</v>
      </c>
      <c r="F27" s="69" t="s">
        <v>7</v>
      </c>
      <c r="G27" s="69">
        <f>data2!AH28</f>
        <v>1.4329680273393586</v>
      </c>
      <c r="H27" s="105">
        <f t="shared" si="0"/>
        <v>22.796243202157395</v>
      </c>
      <c r="I27" s="105">
        <f t="shared" si="1"/>
        <v>59.2336744035346</v>
      </c>
    </row>
    <row r="28" spans="2:9" x14ac:dyDescent="0.25">
      <c r="B28" s="69" t="s">
        <v>33</v>
      </c>
      <c r="C28" s="69" t="s">
        <v>146</v>
      </c>
      <c r="D28" s="69" t="s">
        <v>150</v>
      </c>
      <c r="E28" s="69">
        <f t="shared" si="2"/>
        <v>1974</v>
      </c>
      <c r="F28" s="69" t="s">
        <v>7</v>
      </c>
      <c r="G28" s="69">
        <f>data2!AH29</f>
        <v>1.5518875938930377</v>
      </c>
      <c r="H28" s="105">
        <f t="shared" si="0"/>
        <v>24.229211229496755</v>
      </c>
      <c r="I28" s="105">
        <f t="shared" si="1"/>
        <v>57.681786809641558</v>
      </c>
    </row>
    <row r="29" spans="2:9" x14ac:dyDescent="0.25">
      <c r="B29" s="69" t="s">
        <v>33</v>
      </c>
      <c r="C29" s="69" t="s">
        <v>146</v>
      </c>
      <c r="D29" s="69" t="s">
        <v>150</v>
      </c>
      <c r="E29" s="69">
        <f t="shared" si="2"/>
        <v>1975</v>
      </c>
      <c r="F29" s="69" t="s">
        <v>7</v>
      </c>
      <c r="G29" s="69">
        <f>data2!AH30</f>
        <v>1.6989627594387151</v>
      </c>
      <c r="H29" s="105">
        <f t="shared" si="0"/>
        <v>25.781098823389794</v>
      </c>
      <c r="I29" s="105">
        <f t="shared" si="1"/>
        <v>55.982824050202844</v>
      </c>
    </row>
    <row r="30" spans="2:9" x14ac:dyDescent="0.25">
      <c r="B30" s="69" t="s">
        <v>33</v>
      </c>
      <c r="C30" s="69" t="s">
        <v>146</v>
      </c>
      <c r="D30" s="69" t="s">
        <v>150</v>
      </c>
      <c r="E30" s="69">
        <f t="shared" si="2"/>
        <v>1976</v>
      </c>
      <c r="F30" s="69" t="s">
        <v>7</v>
      </c>
      <c r="G30" s="69">
        <f>data2!AH31</f>
        <v>1.7424488654827013</v>
      </c>
      <c r="H30" s="105">
        <f t="shared" si="0"/>
        <v>27.480061582828508</v>
      </c>
      <c r="I30" s="105">
        <f t="shared" si="1"/>
        <v>54.240375184720143</v>
      </c>
    </row>
    <row r="31" spans="2:9" x14ac:dyDescent="0.25">
      <c r="B31" s="69" t="s">
        <v>33</v>
      </c>
      <c r="C31" s="69" t="s">
        <v>146</v>
      </c>
      <c r="D31" s="69" t="s">
        <v>150</v>
      </c>
      <c r="E31" s="69">
        <f t="shared" si="2"/>
        <v>1977</v>
      </c>
      <c r="F31" s="69" t="s">
        <v>7</v>
      </c>
      <c r="G31" s="69">
        <f>data2!AH32</f>
        <v>1.8113479272990567</v>
      </c>
      <c r="H31" s="105">
        <f t="shared" si="0"/>
        <v>29.222510448311208</v>
      </c>
      <c r="I31" s="105">
        <f t="shared" si="1"/>
        <v>52.42902725742109</v>
      </c>
    </row>
    <row r="32" spans="2:9" x14ac:dyDescent="0.25">
      <c r="B32" s="69" t="s">
        <v>33</v>
      </c>
      <c r="C32" s="69" t="s">
        <v>146</v>
      </c>
      <c r="D32" s="69" t="s">
        <v>150</v>
      </c>
      <c r="E32" s="69">
        <f t="shared" si="2"/>
        <v>1978</v>
      </c>
      <c r="F32" s="69" t="s">
        <v>7</v>
      </c>
      <c r="G32" s="69">
        <f>data2!AH33</f>
        <v>1.8463266361237833</v>
      </c>
      <c r="H32" s="105">
        <f t="shared" si="0"/>
        <v>31.033858375610265</v>
      </c>
      <c r="I32" s="105">
        <f t="shared" si="1"/>
        <v>50.582700621297313</v>
      </c>
    </row>
    <row r="33" spans="2:9" x14ac:dyDescent="0.25">
      <c r="B33" s="69" t="s">
        <v>33</v>
      </c>
      <c r="C33" s="69" t="s">
        <v>146</v>
      </c>
      <c r="D33" s="69" t="s">
        <v>150</v>
      </c>
      <c r="E33" s="69">
        <f t="shared" si="2"/>
        <v>1979</v>
      </c>
      <c r="F33" s="69" t="s">
        <v>7</v>
      </c>
      <c r="G33" s="69">
        <f>data2!AH34</f>
        <v>2.0951154197878887</v>
      </c>
      <c r="H33" s="105">
        <f t="shared" si="0"/>
        <v>32.880185011734049</v>
      </c>
      <c r="I33" s="105">
        <f t="shared" si="1"/>
        <v>48.487585201509411</v>
      </c>
    </row>
    <row r="34" spans="2:9" x14ac:dyDescent="0.25">
      <c r="B34" s="69" t="s">
        <v>33</v>
      </c>
      <c r="C34" s="69" t="s">
        <v>146</v>
      </c>
      <c r="D34" s="69" t="s">
        <v>150</v>
      </c>
      <c r="E34" s="69">
        <f t="shared" si="2"/>
        <v>1980</v>
      </c>
      <c r="F34" s="69" t="s">
        <v>7</v>
      </c>
      <c r="G34" s="69">
        <f>data2!AH35</f>
        <v>2.185121799298507</v>
      </c>
      <c r="H34" s="105">
        <f t="shared" si="0"/>
        <v>34.975300431521937</v>
      </c>
      <c r="I34" s="105">
        <f t="shared" si="1"/>
        <v>46.302463402210911</v>
      </c>
    </row>
    <row r="35" spans="2:9" x14ac:dyDescent="0.25">
      <c r="B35" s="69" t="s">
        <v>33</v>
      </c>
      <c r="C35" s="69" t="s">
        <v>146</v>
      </c>
      <c r="D35" s="69" t="s">
        <v>150</v>
      </c>
      <c r="E35" s="69">
        <f t="shared" si="2"/>
        <v>1981</v>
      </c>
      <c r="F35" s="69" t="s">
        <v>7</v>
      </c>
      <c r="G35" s="69">
        <f>data2!AH36</f>
        <v>2.2105707602444746</v>
      </c>
      <c r="H35" s="105">
        <f t="shared" si="0"/>
        <v>37.160422230820444</v>
      </c>
      <c r="I35" s="105">
        <f t="shared" si="1"/>
        <v>44.091892641966432</v>
      </c>
    </row>
    <row r="36" spans="2:9" x14ac:dyDescent="0.25">
      <c r="B36" s="69" t="s">
        <v>33</v>
      </c>
      <c r="C36" s="69" t="s">
        <v>146</v>
      </c>
      <c r="D36" s="69" t="s">
        <v>150</v>
      </c>
      <c r="E36" s="69">
        <f t="shared" si="2"/>
        <v>1982</v>
      </c>
      <c r="F36" s="69" t="s">
        <v>7</v>
      </c>
      <c r="G36" s="69">
        <f>data2!AH37</f>
        <v>2.2818610182237711</v>
      </c>
      <c r="H36" s="105">
        <f t="shared" si="0"/>
        <v>39.370992991064917</v>
      </c>
      <c r="I36" s="105">
        <f t="shared" si="1"/>
        <v>41.81003162374266</v>
      </c>
    </row>
    <row r="37" spans="2:9" x14ac:dyDescent="0.25">
      <c r="B37" s="69" t="s">
        <v>33</v>
      </c>
      <c r="C37" s="69" t="s">
        <v>146</v>
      </c>
      <c r="D37" s="69" t="s">
        <v>150</v>
      </c>
      <c r="E37" s="69">
        <f t="shared" si="2"/>
        <v>1983</v>
      </c>
      <c r="F37" s="69" t="s">
        <v>7</v>
      </c>
      <c r="G37" s="69">
        <f>data2!AH38</f>
        <v>2.4365529509038453</v>
      </c>
      <c r="H37" s="105">
        <f t="shared" si="0"/>
        <v>41.652854009288689</v>
      </c>
      <c r="I37" s="105">
        <f t="shared" si="1"/>
        <v>39.373478672838814</v>
      </c>
    </row>
    <row r="38" spans="2:9" x14ac:dyDescent="0.25">
      <c r="B38" s="69" t="s">
        <v>33</v>
      </c>
      <c r="C38" s="69" t="s">
        <v>146</v>
      </c>
      <c r="D38" s="69" t="s">
        <v>150</v>
      </c>
      <c r="E38" s="69">
        <f t="shared" si="2"/>
        <v>1984</v>
      </c>
      <c r="F38" s="69" t="s">
        <v>7</v>
      </c>
      <c r="G38" s="69">
        <f>data2!AH39</f>
        <v>2.4965363100185822</v>
      </c>
      <c r="H38" s="105">
        <f t="shared" si="0"/>
        <v>44.089406960192534</v>
      </c>
      <c r="I38" s="105">
        <f t="shared" si="1"/>
        <v>36.87694236282023</v>
      </c>
    </row>
    <row r="39" spans="2:9" x14ac:dyDescent="0.25">
      <c r="B39" s="69" t="s">
        <v>33</v>
      </c>
      <c r="C39" s="69" t="s">
        <v>146</v>
      </c>
      <c r="D39" s="69" t="s">
        <v>150</v>
      </c>
      <c r="E39" s="69">
        <f t="shared" si="2"/>
        <v>1985</v>
      </c>
      <c r="F39" s="69" t="s">
        <v>7</v>
      </c>
      <c r="G39" s="69">
        <f>data2!AH40</f>
        <v>2.6438939790446563</v>
      </c>
      <c r="H39" s="105">
        <f t="shared" si="0"/>
        <v>46.585943270211118</v>
      </c>
      <c r="I39" s="105">
        <f t="shared" si="1"/>
        <v>34.233048383775575</v>
      </c>
    </row>
    <row r="40" spans="2:9" x14ac:dyDescent="0.25">
      <c r="B40" s="69" t="s">
        <v>33</v>
      </c>
      <c r="C40" s="69" t="s">
        <v>146</v>
      </c>
      <c r="D40" s="69" t="s">
        <v>150</v>
      </c>
      <c r="E40" s="69">
        <f t="shared" si="2"/>
        <v>1986</v>
      </c>
      <c r="F40" s="69" t="s">
        <v>7</v>
      </c>
      <c r="G40" s="69">
        <f>data2!AH41</f>
        <v>2.7065360537881653</v>
      </c>
      <c r="H40" s="105">
        <f t="shared" si="0"/>
        <v>49.229837249255773</v>
      </c>
      <c r="I40" s="105">
        <f t="shared" si="1"/>
        <v>31.526512329987405</v>
      </c>
    </row>
    <row r="41" spans="2:9" x14ac:dyDescent="0.25">
      <c r="B41" s="69" t="s">
        <v>33</v>
      </c>
      <c r="C41" s="69" t="s">
        <v>146</v>
      </c>
      <c r="D41" s="69" t="s">
        <v>150</v>
      </c>
      <c r="E41" s="69">
        <f t="shared" si="2"/>
        <v>1987</v>
      </c>
      <c r="F41" s="69" t="s">
        <v>7</v>
      </c>
      <c r="G41" s="69">
        <f>data2!AH42</f>
        <v>2.8757786835356867</v>
      </c>
      <c r="H41" s="105">
        <f t="shared" si="0"/>
        <v>51.936373303043936</v>
      </c>
      <c r="I41" s="105">
        <f t="shared" si="1"/>
        <v>28.650733646451719</v>
      </c>
    </row>
    <row r="42" spans="2:9" x14ac:dyDescent="0.25">
      <c r="B42" s="69" t="s">
        <v>33</v>
      </c>
      <c r="C42" s="69" t="s">
        <v>146</v>
      </c>
      <c r="D42" s="69" t="s">
        <v>150</v>
      </c>
      <c r="E42" s="69">
        <f t="shared" si="2"/>
        <v>1988</v>
      </c>
      <c r="F42" s="69" t="s">
        <v>7</v>
      </c>
      <c r="G42" s="69">
        <f>data2!AH43</f>
        <v>2.858208910978056</v>
      </c>
      <c r="H42" s="105">
        <f t="shared" si="0"/>
        <v>54.812151986579622</v>
      </c>
      <c r="I42" s="105">
        <f t="shared" si="1"/>
        <v>25.792524735473663</v>
      </c>
    </row>
    <row r="43" spans="2:9" x14ac:dyDescent="0.25">
      <c r="B43" s="69" t="s">
        <v>33</v>
      </c>
      <c r="C43" s="69" t="s">
        <v>146</v>
      </c>
      <c r="D43" s="69" t="s">
        <v>150</v>
      </c>
      <c r="E43" s="69">
        <f t="shared" si="2"/>
        <v>1989</v>
      </c>
      <c r="F43" s="69" t="s">
        <v>7</v>
      </c>
      <c r="G43" s="69">
        <f>data2!AH44</f>
        <v>2.93725674540537</v>
      </c>
      <c r="H43" s="105">
        <f t="shared" si="0"/>
        <v>57.670360897557678</v>
      </c>
      <c r="I43" s="105">
        <f t="shared" si="1"/>
        <v>22.855267990068292</v>
      </c>
    </row>
    <row r="44" spans="2:9" x14ac:dyDescent="0.25">
      <c r="B44" s="69" t="s">
        <v>33</v>
      </c>
      <c r="C44" s="69" t="s">
        <v>146</v>
      </c>
      <c r="D44" s="69" t="s">
        <v>150</v>
      </c>
      <c r="E44" s="69">
        <f t="shared" si="2"/>
        <v>1990</v>
      </c>
      <c r="F44" s="69" t="s">
        <v>7</v>
      </c>
      <c r="G44" s="69">
        <f>data2!AH45</f>
        <v>3.5222550026602031</v>
      </c>
      <c r="H44" s="105">
        <f t="shared" si="0"/>
        <v>60.607617642963049</v>
      </c>
      <c r="I44" s="105">
        <f t="shared" si="1"/>
        <v>19.33301298740809</v>
      </c>
    </row>
    <row r="45" spans="2:9" x14ac:dyDescent="0.25">
      <c r="B45" s="69" t="s">
        <v>33</v>
      </c>
      <c r="C45" s="69" t="s">
        <v>146</v>
      </c>
      <c r="D45" s="69" t="s">
        <v>150</v>
      </c>
      <c r="E45" s="69">
        <f t="shared" si="2"/>
        <v>1991</v>
      </c>
      <c r="F45" s="69" t="s">
        <v>7</v>
      </c>
      <c r="G45" s="69">
        <f>data2!AH46</f>
        <v>2.907699977906983</v>
      </c>
      <c r="H45" s="105">
        <f t="shared" si="0"/>
        <v>64.129872645623252</v>
      </c>
      <c r="I45" s="105">
        <f t="shared" si="1"/>
        <v>16.425313009501107</v>
      </c>
    </row>
    <row r="46" spans="2:9" x14ac:dyDescent="0.25">
      <c r="B46" s="69" t="s">
        <v>33</v>
      </c>
      <c r="C46" s="69" t="s">
        <v>146</v>
      </c>
      <c r="D46" s="69" t="s">
        <v>150</v>
      </c>
      <c r="E46" s="69">
        <f t="shared" si="2"/>
        <v>1992</v>
      </c>
      <c r="F46" s="69" t="s">
        <v>7</v>
      </c>
      <c r="G46" s="69">
        <f>data2!AH47</f>
        <v>2.420951006530832</v>
      </c>
      <c r="H46" s="105">
        <f t="shared" si="0"/>
        <v>67.037572623530238</v>
      </c>
      <c r="I46" s="105">
        <f t="shared" si="1"/>
        <v>14.004362002970275</v>
      </c>
    </row>
    <row r="47" spans="2:9" x14ac:dyDescent="0.25">
      <c r="B47" s="69" t="s">
        <v>33</v>
      </c>
      <c r="C47" s="69" t="s">
        <v>146</v>
      </c>
      <c r="D47" s="69" t="s">
        <v>150</v>
      </c>
      <c r="E47" s="69">
        <f t="shared" si="2"/>
        <v>1993</v>
      </c>
      <c r="F47" s="69" t="s">
        <v>7</v>
      </c>
      <c r="G47" s="69">
        <f>data2!AH48</f>
        <v>2.8383757808492938</v>
      </c>
      <c r="H47" s="105">
        <f t="shared" si="0"/>
        <v>69.458523630061066</v>
      </c>
      <c r="I47" s="105">
        <f t="shared" si="1"/>
        <v>11.16598622212098</v>
      </c>
    </row>
    <row r="48" spans="2:9" x14ac:dyDescent="0.25">
      <c r="B48" s="69" t="s">
        <v>33</v>
      </c>
      <c r="C48" s="69" t="s">
        <v>146</v>
      </c>
      <c r="D48" s="69" t="s">
        <v>150</v>
      </c>
      <c r="E48" s="69">
        <f t="shared" si="2"/>
        <v>1994</v>
      </c>
      <c r="F48" s="69" t="s">
        <v>7</v>
      </c>
      <c r="G48" s="69">
        <f>data2!AH49</f>
        <v>2.8282127558733219</v>
      </c>
      <c r="H48" s="105">
        <f t="shared" si="0"/>
        <v>72.296899410910356</v>
      </c>
      <c r="I48" s="105">
        <f t="shared" si="1"/>
        <v>8.3377734662476595</v>
      </c>
    </row>
    <row r="49" spans="2:9" x14ac:dyDescent="0.25">
      <c r="B49" s="69" t="s">
        <v>33</v>
      </c>
      <c r="C49" s="69" t="s">
        <v>146</v>
      </c>
      <c r="D49" s="69" t="s">
        <v>150</v>
      </c>
      <c r="E49" s="69">
        <f t="shared" si="2"/>
        <v>1995</v>
      </c>
      <c r="F49" s="69" t="s">
        <v>7</v>
      </c>
      <c r="G49" s="69">
        <f>data2!AH50</f>
        <v>2.7543619008329445</v>
      </c>
      <c r="H49" s="105">
        <f t="shared" si="0"/>
        <v>75.12511216678368</v>
      </c>
      <c r="I49" s="105">
        <f t="shared" si="1"/>
        <v>5.5834115654147141</v>
      </c>
    </row>
    <row r="50" spans="2:9" x14ac:dyDescent="0.25">
      <c r="B50" s="69" t="s">
        <v>33</v>
      </c>
      <c r="C50" s="69" t="s">
        <v>146</v>
      </c>
      <c r="D50" s="69" t="s">
        <v>150</v>
      </c>
      <c r="E50" s="69">
        <f t="shared" si="2"/>
        <v>1996</v>
      </c>
      <c r="F50" s="69" t="s">
        <v>7</v>
      </c>
      <c r="G50" s="69">
        <f>data2!AH51</f>
        <v>2.7638362461958383</v>
      </c>
      <c r="H50" s="105">
        <f t="shared" si="0"/>
        <v>77.879474067616627</v>
      </c>
      <c r="I50" s="105">
        <f t="shared" si="1"/>
        <v>2.8195753192188762</v>
      </c>
    </row>
    <row r="51" spans="2:9" x14ac:dyDescent="0.25">
      <c r="B51" s="69" t="s">
        <v>33</v>
      </c>
      <c r="C51" s="69" t="s">
        <v>146</v>
      </c>
      <c r="D51" s="69" t="s">
        <v>150</v>
      </c>
      <c r="E51" s="69">
        <f t="shared" si="2"/>
        <v>1997</v>
      </c>
      <c r="F51" s="69" t="s">
        <v>7</v>
      </c>
      <c r="G51" s="69">
        <f>data2!AH52</f>
        <v>2.8195753192188762</v>
      </c>
      <c r="H51" s="105">
        <f t="shared" si="0"/>
        <v>80.643310313812464</v>
      </c>
      <c r="I51" s="105">
        <f t="shared" si="1"/>
        <v>0</v>
      </c>
    </row>
    <row r="52" spans="2:9" x14ac:dyDescent="0.25">
      <c r="B52" s="69" t="s">
        <v>33</v>
      </c>
      <c r="C52" s="69" t="s">
        <v>146</v>
      </c>
      <c r="D52" s="69" t="s">
        <v>150</v>
      </c>
      <c r="E52" s="69">
        <f>E4</f>
        <v>1950</v>
      </c>
      <c r="F52" s="69" t="s">
        <v>8</v>
      </c>
      <c r="G52" s="69">
        <f>data2!AI5</f>
        <v>1.4753573023345405</v>
      </c>
      <c r="H52" s="105">
        <f t="shared" si="0"/>
        <v>0</v>
      </c>
      <c r="I52" s="105">
        <f t="shared" si="1"/>
        <v>39.137467468185029</v>
      </c>
    </row>
    <row r="53" spans="2:9" x14ac:dyDescent="0.25">
      <c r="B53" s="69" t="s">
        <v>33</v>
      </c>
      <c r="C53" s="69" t="s">
        <v>146</v>
      </c>
      <c r="D53" s="69" t="s">
        <v>150</v>
      </c>
      <c r="E53" s="69">
        <f t="shared" ref="E53:E116" si="3">E5</f>
        <v>1951</v>
      </c>
      <c r="F53" s="69" t="s">
        <v>8</v>
      </c>
      <c r="G53" s="69">
        <f>data2!AI6</f>
        <v>1.4087932093861493</v>
      </c>
      <c r="H53" s="105">
        <f t="shared" si="0"/>
        <v>1.4753573023345405</v>
      </c>
      <c r="I53" s="105">
        <f t="shared" si="1"/>
        <v>37.728674258798883</v>
      </c>
    </row>
    <row r="54" spans="2:9" x14ac:dyDescent="0.25">
      <c r="B54" s="69" t="s">
        <v>33</v>
      </c>
      <c r="C54" s="69" t="s">
        <v>146</v>
      </c>
      <c r="D54" s="69" t="s">
        <v>150</v>
      </c>
      <c r="E54" s="69">
        <f t="shared" si="3"/>
        <v>1952</v>
      </c>
      <c r="F54" s="69" t="s">
        <v>8</v>
      </c>
      <c r="G54" s="69">
        <f>data2!AI7</f>
        <v>1.3437491741734857</v>
      </c>
      <c r="H54" s="105">
        <f t="shared" si="0"/>
        <v>2.8841505117206898</v>
      </c>
      <c r="I54" s="105">
        <f t="shared" si="1"/>
        <v>36.384925084625394</v>
      </c>
    </row>
    <row r="55" spans="2:9" x14ac:dyDescent="0.25">
      <c r="B55" s="69" t="s">
        <v>33</v>
      </c>
      <c r="C55" s="69" t="s">
        <v>146</v>
      </c>
      <c r="D55" s="69" t="s">
        <v>150</v>
      </c>
      <c r="E55" s="69">
        <f t="shared" si="3"/>
        <v>1953</v>
      </c>
      <c r="F55" s="69" t="s">
        <v>8</v>
      </c>
      <c r="G55" s="69">
        <f>data2!AI8</f>
        <v>1.2845859393281851</v>
      </c>
      <c r="H55" s="105">
        <f t="shared" si="0"/>
        <v>4.227899685894176</v>
      </c>
      <c r="I55" s="105">
        <f t="shared" si="1"/>
        <v>35.10033914529722</v>
      </c>
    </row>
    <row r="56" spans="2:9" x14ac:dyDescent="0.25">
      <c r="B56" s="69" t="s">
        <v>33</v>
      </c>
      <c r="C56" s="69" t="s">
        <v>146</v>
      </c>
      <c r="D56" s="69" t="s">
        <v>150</v>
      </c>
      <c r="E56" s="69">
        <f t="shared" si="3"/>
        <v>1954</v>
      </c>
      <c r="F56" s="69" t="s">
        <v>8</v>
      </c>
      <c r="G56" s="69">
        <f>data2!AI9</f>
        <v>1.2045288100082969</v>
      </c>
      <c r="H56" s="105">
        <f t="shared" si="0"/>
        <v>5.5124856252223609</v>
      </c>
      <c r="I56" s="105">
        <f t="shared" si="1"/>
        <v>33.895810335288921</v>
      </c>
    </row>
    <row r="57" spans="2:9" x14ac:dyDescent="0.25">
      <c r="B57" s="69" t="s">
        <v>33</v>
      </c>
      <c r="C57" s="69" t="s">
        <v>146</v>
      </c>
      <c r="D57" s="69" t="s">
        <v>150</v>
      </c>
      <c r="E57" s="69">
        <f t="shared" si="3"/>
        <v>1955</v>
      </c>
      <c r="F57" s="69" t="s">
        <v>8</v>
      </c>
      <c r="G57" s="69">
        <f>data2!AI10</f>
        <v>1.1489662699925154</v>
      </c>
      <c r="H57" s="105">
        <f t="shared" si="0"/>
        <v>6.7170144352306576</v>
      </c>
      <c r="I57" s="105">
        <f t="shared" si="1"/>
        <v>32.746844065296408</v>
      </c>
    </row>
    <row r="58" spans="2:9" x14ac:dyDescent="0.25">
      <c r="B58" s="69" t="s">
        <v>33</v>
      </c>
      <c r="C58" s="69" t="s">
        <v>146</v>
      </c>
      <c r="D58" s="69" t="s">
        <v>150</v>
      </c>
      <c r="E58" s="69">
        <f t="shared" si="3"/>
        <v>1956</v>
      </c>
      <c r="F58" s="69" t="s">
        <v>8</v>
      </c>
      <c r="G58" s="69">
        <f>data2!AI11</f>
        <v>1.1004320816382238</v>
      </c>
      <c r="H58" s="105">
        <f t="shared" si="0"/>
        <v>7.8659807052231727</v>
      </c>
      <c r="I58" s="105">
        <f t="shared" si="1"/>
        <v>31.646411983658183</v>
      </c>
    </row>
    <row r="59" spans="2:9" x14ac:dyDescent="0.25">
      <c r="B59" s="69" t="s">
        <v>33</v>
      </c>
      <c r="C59" s="69" t="s">
        <v>146</v>
      </c>
      <c r="D59" s="69" t="s">
        <v>150</v>
      </c>
      <c r="E59" s="69">
        <f t="shared" si="3"/>
        <v>1957</v>
      </c>
      <c r="F59" s="69" t="s">
        <v>8</v>
      </c>
      <c r="G59" s="69">
        <f>data2!AI12</f>
        <v>1.1000394787436074</v>
      </c>
      <c r="H59" s="105">
        <f t="shared" si="0"/>
        <v>8.9664127868613974</v>
      </c>
      <c r="I59" s="105">
        <f t="shared" si="1"/>
        <v>30.546372504914576</v>
      </c>
    </row>
    <row r="60" spans="2:9" x14ac:dyDescent="0.25">
      <c r="B60" s="69" t="s">
        <v>33</v>
      </c>
      <c r="C60" s="69" t="s">
        <v>146</v>
      </c>
      <c r="D60" s="69" t="s">
        <v>150</v>
      </c>
      <c r="E60" s="69">
        <f t="shared" si="3"/>
        <v>1958</v>
      </c>
      <c r="F60" s="69" t="s">
        <v>8</v>
      </c>
      <c r="G60" s="69">
        <f>data2!AI13</f>
        <v>1.073440796206947</v>
      </c>
      <c r="H60" s="105">
        <f t="shared" si="0"/>
        <v>10.066452265605005</v>
      </c>
      <c r="I60" s="105">
        <f t="shared" si="1"/>
        <v>29.47293170870763</v>
      </c>
    </row>
    <row r="61" spans="2:9" x14ac:dyDescent="0.25">
      <c r="B61" s="69" t="s">
        <v>33</v>
      </c>
      <c r="C61" s="69" t="s">
        <v>146</v>
      </c>
      <c r="D61" s="69" t="s">
        <v>150</v>
      </c>
      <c r="E61" s="69">
        <f t="shared" si="3"/>
        <v>1959</v>
      </c>
      <c r="F61" s="69" t="s">
        <v>8</v>
      </c>
      <c r="G61" s="69">
        <f>data2!AI14</f>
        <v>1.0540235464629144</v>
      </c>
      <c r="H61" s="105">
        <f t="shared" si="0"/>
        <v>11.139893061811952</v>
      </c>
      <c r="I61" s="105">
        <f t="shared" si="1"/>
        <v>28.418908162244715</v>
      </c>
    </row>
    <row r="62" spans="2:9" x14ac:dyDescent="0.25">
      <c r="B62" s="69" t="s">
        <v>33</v>
      </c>
      <c r="C62" s="69" t="s">
        <v>146</v>
      </c>
      <c r="D62" s="69" t="s">
        <v>150</v>
      </c>
      <c r="E62" s="69">
        <f t="shared" si="3"/>
        <v>1960</v>
      </c>
      <c r="F62" s="69" t="s">
        <v>8</v>
      </c>
      <c r="G62" s="69">
        <f>data2!AI15</f>
        <v>1.0382037169321243</v>
      </c>
      <c r="H62" s="105">
        <f t="shared" si="0"/>
        <v>12.193916608274867</v>
      </c>
      <c r="I62" s="105">
        <f t="shared" si="1"/>
        <v>27.380704445312588</v>
      </c>
    </row>
    <row r="63" spans="2:9" x14ac:dyDescent="0.25">
      <c r="B63" s="69" t="s">
        <v>33</v>
      </c>
      <c r="C63" s="69" t="s">
        <v>146</v>
      </c>
      <c r="D63" s="69" t="s">
        <v>150</v>
      </c>
      <c r="E63" s="69">
        <f t="shared" si="3"/>
        <v>1961</v>
      </c>
      <c r="F63" s="69" t="s">
        <v>8</v>
      </c>
      <c r="G63" s="69">
        <f>data2!AI16</f>
        <v>1.0230787886537969</v>
      </c>
      <c r="H63" s="105">
        <f t="shared" si="0"/>
        <v>13.23212032520699</v>
      </c>
      <c r="I63" s="105">
        <f t="shared" si="1"/>
        <v>26.35762565665879</v>
      </c>
    </row>
    <row r="64" spans="2:9" x14ac:dyDescent="0.25">
      <c r="B64" s="69" t="s">
        <v>33</v>
      </c>
      <c r="C64" s="69" t="s">
        <v>146</v>
      </c>
      <c r="D64" s="69" t="s">
        <v>150</v>
      </c>
      <c r="E64" s="69">
        <f t="shared" si="3"/>
        <v>1962</v>
      </c>
      <c r="F64" s="69" t="s">
        <v>8</v>
      </c>
      <c r="G64" s="69">
        <f>data2!AI17</f>
        <v>0.93858792181660244</v>
      </c>
      <c r="H64" s="105">
        <f t="shared" si="0"/>
        <v>14.255199113860787</v>
      </c>
      <c r="I64" s="105">
        <f t="shared" si="1"/>
        <v>25.419037734842192</v>
      </c>
    </row>
    <row r="65" spans="2:9" x14ac:dyDescent="0.25">
      <c r="B65" s="69" t="s">
        <v>33</v>
      </c>
      <c r="C65" s="69" t="s">
        <v>146</v>
      </c>
      <c r="D65" s="69" t="s">
        <v>150</v>
      </c>
      <c r="E65" s="69">
        <f t="shared" si="3"/>
        <v>1963</v>
      </c>
      <c r="F65" s="69" t="s">
        <v>8</v>
      </c>
      <c r="G65" s="69">
        <f>data2!AI18</f>
        <v>0.87237290861525496</v>
      </c>
      <c r="H65" s="105">
        <f t="shared" si="0"/>
        <v>15.193787035677389</v>
      </c>
      <c r="I65" s="105">
        <f t="shared" si="1"/>
        <v>24.546664826226937</v>
      </c>
    </row>
    <row r="66" spans="2:9" x14ac:dyDescent="0.25">
      <c r="B66" s="69" t="s">
        <v>33</v>
      </c>
      <c r="C66" s="69" t="s">
        <v>146</v>
      </c>
      <c r="D66" s="69" t="s">
        <v>150</v>
      </c>
      <c r="E66" s="69">
        <f t="shared" si="3"/>
        <v>1964</v>
      </c>
      <c r="F66" s="69" t="s">
        <v>8</v>
      </c>
      <c r="G66" s="69">
        <f>data2!AI19</f>
        <v>0.80586927946291997</v>
      </c>
      <c r="H66" s="105">
        <f t="shared" si="0"/>
        <v>16.066159944292643</v>
      </c>
      <c r="I66" s="105">
        <f t="shared" si="1"/>
        <v>23.740795546764016</v>
      </c>
    </row>
    <row r="67" spans="2:9" x14ac:dyDescent="0.25">
      <c r="B67" s="69" t="s">
        <v>33</v>
      </c>
      <c r="C67" s="69" t="s">
        <v>146</v>
      </c>
      <c r="D67" s="69" t="s">
        <v>150</v>
      </c>
      <c r="E67" s="69">
        <f t="shared" si="3"/>
        <v>1965</v>
      </c>
      <c r="F67" s="69" t="s">
        <v>8</v>
      </c>
      <c r="G67" s="69">
        <f>data2!AI20</f>
        <v>0.71507974095096671</v>
      </c>
      <c r="H67" s="105">
        <f t="shared" si="0"/>
        <v>16.872029223755565</v>
      </c>
      <c r="I67" s="105">
        <f t="shared" si="1"/>
        <v>23.02571580581305</v>
      </c>
    </row>
    <row r="68" spans="2:9" x14ac:dyDescent="0.25">
      <c r="B68" s="69" t="s">
        <v>33</v>
      </c>
      <c r="C68" s="69" t="s">
        <v>146</v>
      </c>
      <c r="D68" s="69" t="s">
        <v>150</v>
      </c>
      <c r="E68" s="69">
        <f t="shared" si="3"/>
        <v>1966</v>
      </c>
      <c r="F68" s="69" t="s">
        <v>8</v>
      </c>
      <c r="G68" s="69">
        <f>data2!AI21</f>
        <v>0.66148047487789952</v>
      </c>
      <c r="H68" s="105">
        <f t="shared" ref="H68:H131" si="4">SUMIFS($G$4:$G$4995,$F$4:$F$4995,$F68,$E$4:$E$4995,"&lt;"&amp;$E68,$B$4:$B$4995,$B68,$D$4:$D$4995,$D68)</f>
        <v>17.58710896470653</v>
      </c>
      <c r="I68" s="105">
        <f t="shared" ref="I68:I131" si="5">SUMIFS($G$4:$G$4995,$F$4:$F$4995,$F68,$E$4:$E$4995,"&gt;"&amp;$E68,$B$4:$B$4995,$B68,$D$4:$D$4995,$D68)</f>
        <v>22.364235330935152</v>
      </c>
    </row>
    <row r="69" spans="2:9" x14ac:dyDescent="0.25">
      <c r="B69" s="69" t="s">
        <v>33</v>
      </c>
      <c r="C69" s="69" t="s">
        <v>146</v>
      </c>
      <c r="D69" s="69" t="s">
        <v>150</v>
      </c>
      <c r="E69" s="69">
        <f t="shared" si="3"/>
        <v>1967</v>
      </c>
      <c r="F69" s="69" t="s">
        <v>8</v>
      </c>
      <c r="G69" s="69">
        <f>data2!AI22</f>
        <v>0.59990754425825998</v>
      </c>
      <c r="H69" s="105">
        <f t="shared" si="4"/>
        <v>18.248589439584428</v>
      </c>
      <c r="I69" s="105">
        <f t="shared" si="5"/>
        <v>21.76432778667689</v>
      </c>
    </row>
    <row r="70" spans="2:9" x14ac:dyDescent="0.25">
      <c r="B70" s="69" t="s">
        <v>33</v>
      </c>
      <c r="C70" s="69" t="s">
        <v>146</v>
      </c>
      <c r="D70" s="69" t="s">
        <v>150</v>
      </c>
      <c r="E70" s="69">
        <f t="shared" si="3"/>
        <v>1968</v>
      </c>
      <c r="F70" s="69" t="s">
        <v>8</v>
      </c>
      <c r="G70" s="69">
        <f>data2!AI23</f>
        <v>0.55130240595601221</v>
      </c>
      <c r="H70" s="105">
        <f t="shared" si="4"/>
        <v>18.84849698384269</v>
      </c>
      <c r="I70" s="105">
        <f t="shared" si="5"/>
        <v>21.213025380720879</v>
      </c>
    </row>
    <row r="71" spans="2:9" x14ac:dyDescent="0.25">
      <c r="B71" s="69" t="s">
        <v>33</v>
      </c>
      <c r="C71" s="69" t="s">
        <v>146</v>
      </c>
      <c r="D71" s="69" t="s">
        <v>150</v>
      </c>
      <c r="E71" s="69">
        <f t="shared" si="3"/>
        <v>1969</v>
      </c>
      <c r="F71" s="69" t="s">
        <v>8</v>
      </c>
      <c r="G71" s="69">
        <f>data2!AI24</f>
        <v>0.52906820247762532</v>
      </c>
      <c r="H71" s="105">
        <f t="shared" si="4"/>
        <v>19.399799389798702</v>
      </c>
      <c r="I71" s="105">
        <f t="shared" si="5"/>
        <v>20.683957178243254</v>
      </c>
    </row>
    <row r="72" spans="2:9" x14ac:dyDescent="0.25">
      <c r="B72" s="69" t="s">
        <v>33</v>
      </c>
      <c r="C72" s="69" t="s">
        <v>146</v>
      </c>
      <c r="D72" s="69" t="s">
        <v>150</v>
      </c>
      <c r="E72" s="69">
        <f t="shared" si="3"/>
        <v>1970</v>
      </c>
      <c r="F72" s="69" t="s">
        <v>8</v>
      </c>
      <c r="G72" s="69">
        <f>data2!AI25</f>
        <v>0.52988146130057012</v>
      </c>
      <c r="H72" s="105">
        <f t="shared" si="4"/>
        <v>19.928867592276326</v>
      </c>
      <c r="I72" s="105">
        <f t="shared" si="5"/>
        <v>20.154075716942685</v>
      </c>
    </row>
    <row r="73" spans="2:9" x14ac:dyDescent="0.25">
      <c r="B73" s="69" t="s">
        <v>33</v>
      </c>
      <c r="C73" s="69" t="s">
        <v>146</v>
      </c>
      <c r="D73" s="69" t="s">
        <v>150</v>
      </c>
      <c r="E73" s="69">
        <f t="shared" si="3"/>
        <v>1971</v>
      </c>
      <c r="F73" s="69" t="s">
        <v>8</v>
      </c>
      <c r="G73" s="69">
        <f>data2!AI26</f>
        <v>0.48775350290823849</v>
      </c>
      <c r="H73" s="105">
        <f t="shared" si="4"/>
        <v>20.458749053576895</v>
      </c>
      <c r="I73" s="105">
        <f t="shared" si="5"/>
        <v>19.666322214034441</v>
      </c>
    </row>
    <row r="74" spans="2:9" x14ac:dyDescent="0.25">
      <c r="B74" s="69" t="s">
        <v>33</v>
      </c>
      <c r="C74" s="69" t="s">
        <v>146</v>
      </c>
      <c r="D74" s="69" t="s">
        <v>150</v>
      </c>
      <c r="E74" s="69">
        <f t="shared" si="3"/>
        <v>1972</v>
      </c>
      <c r="F74" s="69" t="s">
        <v>8</v>
      </c>
      <c r="G74" s="69">
        <f>data2!AI27</f>
        <v>0.46369335526056099</v>
      </c>
      <c r="H74" s="105">
        <f t="shared" si="4"/>
        <v>20.946502556485132</v>
      </c>
      <c r="I74" s="105">
        <f t="shared" si="5"/>
        <v>19.202628858773881</v>
      </c>
    </row>
    <row r="75" spans="2:9" x14ac:dyDescent="0.25">
      <c r="B75" s="69" t="s">
        <v>33</v>
      </c>
      <c r="C75" s="69" t="s">
        <v>146</v>
      </c>
      <c r="D75" s="69" t="s">
        <v>150</v>
      </c>
      <c r="E75" s="69">
        <f t="shared" si="3"/>
        <v>1973</v>
      </c>
      <c r="F75" s="69" t="s">
        <v>8</v>
      </c>
      <c r="G75" s="69">
        <f>data2!AI28</f>
        <v>0.48345494531031497</v>
      </c>
      <c r="H75" s="105">
        <f t="shared" si="4"/>
        <v>21.410195911745692</v>
      </c>
      <c r="I75" s="105">
        <f t="shared" si="5"/>
        <v>18.719173913463568</v>
      </c>
    </row>
    <row r="76" spans="2:9" x14ac:dyDescent="0.25">
      <c r="B76" s="69" t="s">
        <v>33</v>
      </c>
      <c r="C76" s="69" t="s">
        <v>146</v>
      </c>
      <c r="D76" s="69" t="s">
        <v>150</v>
      </c>
      <c r="E76" s="69">
        <f t="shared" si="3"/>
        <v>1974</v>
      </c>
      <c r="F76" s="69" t="s">
        <v>8</v>
      </c>
      <c r="G76" s="69">
        <f>data2!AI29</f>
        <v>0.46078246360589198</v>
      </c>
      <c r="H76" s="105">
        <f t="shared" si="4"/>
        <v>21.893650857056006</v>
      </c>
      <c r="I76" s="105">
        <f t="shared" si="5"/>
        <v>18.258391449857676</v>
      </c>
    </row>
    <row r="77" spans="2:9" x14ac:dyDescent="0.25">
      <c r="B77" s="69" t="s">
        <v>33</v>
      </c>
      <c r="C77" s="69" t="s">
        <v>146</v>
      </c>
      <c r="D77" s="69" t="s">
        <v>150</v>
      </c>
      <c r="E77" s="69">
        <f t="shared" si="3"/>
        <v>1975</v>
      </c>
      <c r="F77" s="69" t="s">
        <v>8</v>
      </c>
      <c r="G77" s="69">
        <f>data2!AI30</f>
        <v>0.45755520617051582</v>
      </c>
      <c r="H77" s="105">
        <f t="shared" si="4"/>
        <v>22.354433320661897</v>
      </c>
      <c r="I77" s="105">
        <f t="shared" si="5"/>
        <v>17.800836243687158</v>
      </c>
    </row>
    <row r="78" spans="2:9" x14ac:dyDescent="0.25">
      <c r="B78" s="69" t="s">
        <v>33</v>
      </c>
      <c r="C78" s="69" t="s">
        <v>146</v>
      </c>
      <c r="D78" s="69" t="s">
        <v>150</v>
      </c>
      <c r="E78" s="69">
        <f t="shared" si="3"/>
        <v>1976</v>
      </c>
      <c r="F78" s="69" t="s">
        <v>8</v>
      </c>
      <c r="G78" s="69">
        <f>data2!AI31</f>
        <v>0.45491111531712386</v>
      </c>
      <c r="H78" s="105">
        <f t="shared" si="4"/>
        <v>22.811988526832412</v>
      </c>
      <c r="I78" s="105">
        <f t="shared" si="5"/>
        <v>17.345925128370034</v>
      </c>
    </row>
    <row r="79" spans="2:9" x14ac:dyDescent="0.25">
      <c r="B79" s="69" t="s">
        <v>33</v>
      </c>
      <c r="C79" s="69" t="s">
        <v>146</v>
      </c>
      <c r="D79" s="69" t="s">
        <v>150</v>
      </c>
      <c r="E79" s="69">
        <f t="shared" si="3"/>
        <v>1977</v>
      </c>
      <c r="F79" s="69" t="s">
        <v>8</v>
      </c>
      <c r="G79" s="69">
        <f>data2!AI32</f>
        <v>0.47258131118123675</v>
      </c>
      <c r="H79" s="105">
        <f t="shared" si="4"/>
        <v>23.266899642149536</v>
      </c>
      <c r="I79" s="105">
        <f t="shared" si="5"/>
        <v>16.873343817188797</v>
      </c>
    </row>
    <row r="80" spans="2:9" x14ac:dyDescent="0.25">
      <c r="B80" s="69" t="s">
        <v>33</v>
      </c>
      <c r="C80" s="69" t="s">
        <v>146</v>
      </c>
      <c r="D80" s="69" t="s">
        <v>150</v>
      </c>
      <c r="E80" s="69">
        <f t="shared" si="3"/>
        <v>1978</v>
      </c>
      <c r="F80" s="69" t="s">
        <v>8</v>
      </c>
      <c r="G80" s="69">
        <f>data2!AI33</f>
        <v>0.49089745357536135</v>
      </c>
      <c r="H80" s="105">
        <f t="shared" si="4"/>
        <v>23.739480953330773</v>
      </c>
      <c r="I80" s="105">
        <f t="shared" si="5"/>
        <v>16.382446363613436</v>
      </c>
    </row>
    <row r="81" spans="2:9" x14ac:dyDescent="0.25">
      <c r="B81" s="69" t="s">
        <v>33</v>
      </c>
      <c r="C81" s="69" t="s">
        <v>146</v>
      </c>
      <c r="D81" s="69" t="s">
        <v>150</v>
      </c>
      <c r="E81" s="69">
        <f t="shared" si="3"/>
        <v>1979</v>
      </c>
      <c r="F81" s="69" t="s">
        <v>8</v>
      </c>
      <c r="G81" s="69">
        <f>data2!AI34</f>
        <v>0.55390008811727065</v>
      </c>
      <c r="H81" s="105">
        <f t="shared" si="4"/>
        <v>24.230378406906134</v>
      </c>
      <c r="I81" s="105">
        <f t="shared" si="5"/>
        <v>15.828546275496166</v>
      </c>
    </row>
    <row r="82" spans="2:9" x14ac:dyDescent="0.25">
      <c r="B82" s="69" t="s">
        <v>33</v>
      </c>
      <c r="C82" s="69" t="s">
        <v>146</v>
      </c>
      <c r="D82" s="69" t="s">
        <v>150</v>
      </c>
      <c r="E82" s="69">
        <f t="shared" si="3"/>
        <v>1980</v>
      </c>
      <c r="F82" s="69" t="s">
        <v>8</v>
      </c>
      <c r="G82" s="69">
        <f>data2!AI35</f>
        <v>0.59386323661727769</v>
      </c>
      <c r="H82" s="105">
        <f t="shared" si="4"/>
        <v>24.784278495023404</v>
      </c>
      <c r="I82" s="105">
        <f t="shared" si="5"/>
        <v>15.234683038878888</v>
      </c>
    </row>
    <row r="83" spans="2:9" x14ac:dyDescent="0.25">
      <c r="B83" s="69" t="s">
        <v>33</v>
      </c>
      <c r="C83" s="69" t="s">
        <v>146</v>
      </c>
      <c r="D83" s="69" t="s">
        <v>150</v>
      </c>
      <c r="E83" s="69">
        <f t="shared" si="3"/>
        <v>1981</v>
      </c>
      <c r="F83" s="69" t="s">
        <v>8</v>
      </c>
      <c r="G83" s="69">
        <f>data2!AI36</f>
        <v>0.60440039043763061</v>
      </c>
      <c r="H83" s="105">
        <f t="shared" si="4"/>
        <v>25.378141731640682</v>
      </c>
      <c r="I83" s="105">
        <f t="shared" si="5"/>
        <v>14.630282648441259</v>
      </c>
    </row>
    <row r="84" spans="2:9" x14ac:dyDescent="0.25">
      <c r="B84" s="69" t="s">
        <v>33</v>
      </c>
      <c r="C84" s="69" t="s">
        <v>146</v>
      </c>
      <c r="D84" s="69" t="s">
        <v>150</v>
      </c>
      <c r="E84" s="69">
        <f t="shared" si="3"/>
        <v>1982</v>
      </c>
      <c r="F84" s="69" t="s">
        <v>8</v>
      </c>
      <c r="G84" s="69">
        <f>data2!AI37</f>
        <v>0.58362931376500127</v>
      </c>
      <c r="H84" s="105">
        <f t="shared" si="4"/>
        <v>25.982542122078311</v>
      </c>
      <c r="I84" s="105">
        <f t="shared" si="5"/>
        <v>14.046653334676257</v>
      </c>
    </row>
    <row r="85" spans="2:9" x14ac:dyDescent="0.25">
      <c r="B85" s="69" t="s">
        <v>33</v>
      </c>
      <c r="C85" s="69" t="s">
        <v>146</v>
      </c>
      <c r="D85" s="69" t="s">
        <v>150</v>
      </c>
      <c r="E85" s="69">
        <f t="shared" si="3"/>
        <v>1983</v>
      </c>
      <c r="F85" s="69" t="s">
        <v>8</v>
      </c>
      <c r="G85" s="69">
        <f>data2!AI38</f>
        <v>0.5629979784282293</v>
      </c>
      <c r="H85" s="105">
        <f t="shared" si="4"/>
        <v>26.566171435843312</v>
      </c>
      <c r="I85" s="105">
        <f t="shared" si="5"/>
        <v>13.483655356248025</v>
      </c>
    </row>
    <row r="86" spans="2:9" x14ac:dyDescent="0.25">
      <c r="B86" s="69" t="s">
        <v>33</v>
      </c>
      <c r="C86" s="69" t="s">
        <v>146</v>
      </c>
      <c r="D86" s="69" t="s">
        <v>150</v>
      </c>
      <c r="E86" s="69">
        <f t="shared" si="3"/>
        <v>1984</v>
      </c>
      <c r="F86" s="69" t="s">
        <v>8</v>
      </c>
      <c r="G86" s="69">
        <f>data2!AI39</f>
        <v>0.60024500525386648</v>
      </c>
      <c r="H86" s="105">
        <f t="shared" si="4"/>
        <v>27.129169414271541</v>
      </c>
      <c r="I86" s="105">
        <f t="shared" si="5"/>
        <v>12.883410350994161</v>
      </c>
    </row>
    <row r="87" spans="2:9" x14ac:dyDescent="0.25">
      <c r="B87" s="69" t="s">
        <v>33</v>
      </c>
      <c r="C87" s="69" t="s">
        <v>146</v>
      </c>
      <c r="D87" s="69" t="s">
        <v>150</v>
      </c>
      <c r="E87" s="69">
        <f t="shared" si="3"/>
        <v>1985</v>
      </c>
      <c r="F87" s="69" t="s">
        <v>8</v>
      </c>
      <c r="G87" s="69">
        <f>data2!AI40</f>
        <v>0.69796323432148</v>
      </c>
      <c r="H87" s="105">
        <f t="shared" si="4"/>
        <v>27.729414419525408</v>
      </c>
      <c r="I87" s="105">
        <f t="shared" si="5"/>
        <v>12.18544711667268</v>
      </c>
    </row>
    <row r="88" spans="2:9" x14ac:dyDescent="0.25">
      <c r="B88" s="69" t="s">
        <v>33</v>
      </c>
      <c r="C88" s="69" t="s">
        <v>146</v>
      </c>
      <c r="D88" s="69" t="s">
        <v>150</v>
      </c>
      <c r="E88" s="69">
        <f t="shared" si="3"/>
        <v>1986</v>
      </c>
      <c r="F88" s="69" t="s">
        <v>8</v>
      </c>
      <c r="G88" s="69">
        <f>data2!AI41</f>
        <v>0.76257613295689375</v>
      </c>
      <c r="H88" s="105">
        <f t="shared" si="4"/>
        <v>28.427377653846889</v>
      </c>
      <c r="I88" s="105">
        <f t="shared" si="5"/>
        <v>11.422870983715788</v>
      </c>
    </row>
    <row r="89" spans="2:9" x14ac:dyDescent="0.25">
      <c r="B89" s="69" t="s">
        <v>33</v>
      </c>
      <c r="C89" s="69" t="s">
        <v>146</v>
      </c>
      <c r="D89" s="69" t="s">
        <v>150</v>
      </c>
      <c r="E89" s="69">
        <f t="shared" si="3"/>
        <v>1987</v>
      </c>
      <c r="F89" s="69" t="s">
        <v>8</v>
      </c>
      <c r="G89" s="69">
        <f>data2!AI42</f>
        <v>0.81969765570238073</v>
      </c>
      <c r="H89" s="105">
        <f t="shared" si="4"/>
        <v>29.189953786803784</v>
      </c>
      <c r="I89" s="105">
        <f t="shared" si="5"/>
        <v>10.603173328013405</v>
      </c>
    </row>
    <row r="90" spans="2:9" x14ac:dyDescent="0.25">
      <c r="B90" s="69" t="s">
        <v>33</v>
      </c>
      <c r="C90" s="69" t="s">
        <v>146</v>
      </c>
      <c r="D90" s="69" t="s">
        <v>150</v>
      </c>
      <c r="E90" s="69">
        <f t="shared" si="3"/>
        <v>1988</v>
      </c>
      <c r="F90" s="69" t="s">
        <v>8</v>
      </c>
      <c r="G90" s="69">
        <f>data2!AI43</f>
        <v>0.95223323427366824</v>
      </c>
      <c r="H90" s="105">
        <f t="shared" si="4"/>
        <v>30.009651442506165</v>
      </c>
      <c r="I90" s="105">
        <f t="shared" si="5"/>
        <v>9.650940093739738</v>
      </c>
    </row>
    <row r="91" spans="2:9" x14ac:dyDescent="0.25">
      <c r="B91" s="69" t="s">
        <v>33</v>
      </c>
      <c r="C91" s="69" t="s">
        <v>146</v>
      </c>
      <c r="D91" s="69" t="s">
        <v>150</v>
      </c>
      <c r="E91" s="69">
        <f t="shared" si="3"/>
        <v>1989</v>
      </c>
      <c r="F91" s="69" t="s">
        <v>8</v>
      </c>
      <c r="G91" s="69">
        <f>data2!AI44</f>
        <v>1.1474404572828552</v>
      </c>
      <c r="H91" s="105">
        <f t="shared" si="4"/>
        <v>30.961884676779832</v>
      </c>
      <c r="I91" s="105">
        <f t="shared" si="5"/>
        <v>8.5034996364568833</v>
      </c>
    </row>
    <row r="92" spans="2:9" x14ac:dyDescent="0.25">
      <c r="B92" s="69" t="s">
        <v>33</v>
      </c>
      <c r="C92" s="69" t="s">
        <v>146</v>
      </c>
      <c r="D92" s="69" t="s">
        <v>150</v>
      </c>
      <c r="E92" s="69">
        <f t="shared" si="3"/>
        <v>1990</v>
      </c>
      <c r="F92" s="69" t="s">
        <v>8</v>
      </c>
      <c r="G92" s="69">
        <f>data2!AI45</f>
        <v>1.2133510618645071</v>
      </c>
      <c r="H92" s="105">
        <f t="shared" si="4"/>
        <v>32.109325134062686</v>
      </c>
      <c r="I92" s="105">
        <f t="shared" si="5"/>
        <v>7.2901485745923766</v>
      </c>
    </row>
    <row r="93" spans="2:9" x14ac:dyDescent="0.25">
      <c r="B93" s="69" t="s">
        <v>33</v>
      </c>
      <c r="C93" s="69" t="s">
        <v>146</v>
      </c>
      <c r="D93" s="69" t="s">
        <v>150</v>
      </c>
      <c r="E93" s="69">
        <f t="shared" si="3"/>
        <v>1991</v>
      </c>
      <c r="F93" s="69" t="s">
        <v>8</v>
      </c>
      <c r="G93" s="69">
        <f>data2!AI46</f>
        <v>1.1093660507904004</v>
      </c>
      <c r="H93" s="105">
        <f t="shared" si="4"/>
        <v>33.322676195927194</v>
      </c>
      <c r="I93" s="105">
        <f t="shared" si="5"/>
        <v>6.1807825238019758</v>
      </c>
    </row>
    <row r="94" spans="2:9" x14ac:dyDescent="0.25">
      <c r="B94" s="69" t="s">
        <v>33</v>
      </c>
      <c r="C94" s="69" t="s">
        <v>146</v>
      </c>
      <c r="D94" s="69" t="s">
        <v>150</v>
      </c>
      <c r="E94" s="69">
        <f t="shared" si="3"/>
        <v>1992</v>
      </c>
      <c r="F94" s="69" t="s">
        <v>8</v>
      </c>
      <c r="G94" s="69">
        <f>data2!AI47</f>
        <v>1.0845691798003516</v>
      </c>
      <c r="H94" s="105">
        <f t="shared" si="4"/>
        <v>34.432042246717593</v>
      </c>
      <c r="I94" s="105">
        <f t="shared" si="5"/>
        <v>5.0962133440016242</v>
      </c>
    </row>
    <row r="95" spans="2:9" x14ac:dyDescent="0.25">
      <c r="B95" s="69" t="s">
        <v>33</v>
      </c>
      <c r="C95" s="69" t="s">
        <v>146</v>
      </c>
      <c r="D95" s="69" t="s">
        <v>150</v>
      </c>
      <c r="E95" s="69">
        <f t="shared" si="3"/>
        <v>1993</v>
      </c>
      <c r="F95" s="69" t="s">
        <v>8</v>
      </c>
      <c r="G95" s="69">
        <f>data2!AI48</f>
        <v>1.08116829400146</v>
      </c>
      <c r="H95" s="105">
        <f t="shared" si="4"/>
        <v>35.516611426517947</v>
      </c>
      <c r="I95" s="105">
        <f t="shared" si="5"/>
        <v>4.0150450500001638</v>
      </c>
    </row>
    <row r="96" spans="2:9" x14ac:dyDescent="0.25">
      <c r="B96" s="69" t="s">
        <v>33</v>
      </c>
      <c r="C96" s="69" t="s">
        <v>146</v>
      </c>
      <c r="D96" s="69" t="s">
        <v>150</v>
      </c>
      <c r="E96" s="69">
        <f t="shared" si="3"/>
        <v>1994</v>
      </c>
      <c r="F96" s="69" t="s">
        <v>8</v>
      </c>
      <c r="G96" s="69">
        <f>data2!AI49</f>
        <v>1.0487652125716829</v>
      </c>
      <c r="H96" s="105">
        <f t="shared" si="4"/>
        <v>36.597779720519405</v>
      </c>
      <c r="I96" s="105">
        <f t="shared" si="5"/>
        <v>2.9662798374284813</v>
      </c>
    </row>
    <row r="97" spans="2:9" x14ac:dyDescent="0.25">
      <c r="B97" s="69" t="s">
        <v>33</v>
      </c>
      <c r="C97" s="69" t="s">
        <v>146</v>
      </c>
      <c r="D97" s="69" t="s">
        <v>150</v>
      </c>
      <c r="E97" s="69">
        <f t="shared" si="3"/>
        <v>1995</v>
      </c>
      <c r="F97" s="69" t="s">
        <v>8</v>
      </c>
      <c r="G97" s="69">
        <f>data2!AI50</f>
        <v>1.026181353840333</v>
      </c>
      <c r="H97" s="105">
        <f t="shared" si="4"/>
        <v>37.646544933091086</v>
      </c>
      <c r="I97" s="105">
        <f t="shared" si="5"/>
        <v>1.9400984835881485</v>
      </c>
    </row>
    <row r="98" spans="2:9" x14ac:dyDescent="0.25">
      <c r="B98" s="69" t="s">
        <v>33</v>
      </c>
      <c r="C98" s="69" t="s">
        <v>146</v>
      </c>
      <c r="D98" s="69" t="s">
        <v>150</v>
      </c>
      <c r="E98" s="69">
        <f t="shared" si="3"/>
        <v>1996</v>
      </c>
      <c r="F98" s="69" t="s">
        <v>8</v>
      </c>
      <c r="G98" s="69">
        <f>data2!AI51</f>
        <v>0.99119747347785059</v>
      </c>
      <c r="H98" s="105">
        <f t="shared" si="4"/>
        <v>38.672726286931422</v>
      </c>
      <c r="I98" s="105">
        <f t="shared" si="5"/>
        <v>0.94890101011029782</v>
      </c>
    </row>
    <row r="99" spans="2:9" x14ac:dyDescent="0.25">
      <c r="B99" s="69" t="s">
        <v>33</v>
      </c>
      <c r="C99" s="69" t="s">
        <v>146</v>
      </c>
      <c r="D99" s="69" t="s">
        <v>150</v>
      </c>
      <c r="E99" s="69">
        <f t="shared" si="3"/>
        <v>1997</v>
      </c>
      <c r="F99" s="69" t="s">
        <v>8</v>
      </c>
      <c r="G99" s="69">
        <f>data2!AI52</f>
        <v>0.94890101011029782</v>
      </c>
      <c r="H99" s="105">
        <f t="shared" si="4"/>
        <v>39.663923760409276</v>
      </c>
      <c r="I99" s="105">
        <f t="shared" si="5"/>
        <v>0</v>
      </c>
    </row>
    <row r="100" spans="2:9" x14ac:dyDescent="0.25">
      <c r="B100" s="69" t="s">
        <v>33</v>
      </c>
      <c r="C100" s="69" t="s">
        <v>146</v>
      </c>
      <c r="D100" s="69" t="s">
        <v>150</v>
      </c>
      <c r="E100" s="69">
        <f t="shared" si="3"/>
        <v>1950</v>
      </c>
      <c r="F100" s="69" t="s">
        <v>9</v>
      </c>
      <c r="G100" s="69">
        <f>data2!AJ5</f>
        <v>1.9927445080362016</v>
      </c>
      <c r="H100" s="105">
        <f t="shared" si="4"/>
        <v>0</v>
      </c>
      <c r="I100" s="105">
        <f t="shared" si="5"/>
        <v>79.736064318547477</v>
      </c>
    </row>
    <row r="101" spans="2:9" x14ac:dyDescent="0.25">
      <c r="B101" s="69" t="s">
        <v>33</v>
      </c>
      <c r="C101" s="69" t="s">
        <v>146</v>
      </c>
      <c r="D101" s="69" t="s">
        <v>150</v>
      </c>
      <c r="E101" s="69">
        <f t="shared" si="3"/>
        <v>1951</v>
      </c>
      <c r="F101" s="69" t="s">
        <v>9</v>
      </c>
      <c r="G101" s="69">
        <f>data2!AJ6</f>
        <v>1.9805790399408003</v>
      </c>
      <c r="H101" s="105">
        <f t="shared" si="4"/>
        <v>1.9927445080362016</v>
      </c>
      <c r="I101" s="105">
        <f t="shared" si="5"/>
        <v>77.75548527860667</v>
      </c>
    </row>
    <row r="102" spans="2:9" x14ac:dyDescent="0.25">
      <c r="B102" s="69" t="s">
        <v>33</v>
      </c>
      <c r="C102" s="69" t="s">
        <v>146</v>
      </c>
      <c r="D102" s="69" t="s">
        <v>150</v>
      </c>
      <c r="E102" s="69">
        <f t="shared" si="3"/>
        <v>1952</v>
      </c>
      <c r="F102" s="69" t="s">
        <v>9</v>
      </c>
      <c r="G102" s="69">
        <f>data2!AJ7</f>
        <v>2.0372782807491951</v>
      </c>
      <c r="H102" s="105">
        <f t="shared" si="4"/>
        <v>3.9733235479770022</v>
      </c>
      <c r="I102" s="105">
        <f t="shared" si="5"/>
        <v>75.718206997857479</v>
      </c>
    </row>
    <row r="103" spans="2:9" x14ac:dyDescent="0.25">
      <c r="B103" s="69" t="s">
        <v>33</v>
      </c>
      <c r="C103" s="69" t="s">
        <v>146</v>
      </c>
      <c r="D103" s="69" t="s">
        <v>150</v>
      </c>
      <c r="E103" s="69">
        <f t="shared" si="3"/>
        <v>1953</v>
      </c>
      <c r="F103" s="69" t="s">
        <v>9</v>
      </c>
      <c r="G103" s="69">
        <f>data2!AJ8</f>
        <v>1.9629589741953326</v>
      </c>
      <c r="H103" s="105">
        <f t="shared" si="4"/>
        <v>6.0106018287261973</v>
      </c>
      <c r="I103" s="105">
        <f t="shared" si="5"/>
        <v>73.755248023662134</v>
      </c>
    </row>
    <row r="104" spans="2:9" x14ac:dyDescent="0.25">
      <c r="B104" s="69" t="s">
        <v>33</v>
      </c>
      <c r="C104" s="69" t="s">
        <v>146</v>
      </c>
      <c r="D104" s="69" t="s">
        <v>150</v>
      </c>
      <c r="E104" s="69">
        <f t="shared" si="3"/>
        <v>1954</v>
      </c>
      <c r="F104" s="69" t="s">
        <v>9</v>
      </c>
      <c r="G104" s="69">
        <f>data2!AJ9</f>
        <v>1.9261232218261712</v>
      </c>
      <c r="H104" s="105">
        <f t="shared" si="4"/>
        <v>7.9735608029215301</v>
      </c>
      <c r="I104" s="105">
        <f t="shared" si="5"/>
        <v>71.82912480183596</v>
      </c>
    </row>
    <row r="105" spans="2:9" x14ac:dyDescent="0.25">
      <c r="B105" s="69" t="s">
        <v>33</v>
      </c>
      <c r="C105" s="69" t="s">
        <v>146</v>
      </c>
      <c r="D105" s="69" t="s">
        <v>150</v>
      </c>
      <c r="E105" s="69">
        <f t="shared" si="3"/>
        <v>1955</v>
      </c>
      <c r="F105" s="69" t="s">
        <v>9</v>
      </c>
      <c r="G105" s="69">
        <f>data2!AJ10</f>
        <v>2.0023825005665921</v>
      </c>
      <c r="H105" s="105">
        <f t="shared" si="4"/>
        <v>9.8996840247477014</v>
      </c>
      <c r="I105" s="105">
        <f t="shared" si="5"/>
        <v>69.826742301269363</v>
      </c>
    </row>
    <row r="106" spans="2:9" x14ac:dyDescent="0.25">
      <c r="B106" s="69" t="s">
        <v>33</v>
      </c>
      <c r="C106" s="69" t="s">
        <v>146</v>
      </c>
      <c r="D106" s="69" t="s">
        <v>150</v>
      </c>
      <c r="E106" s="69">
        <f t="shared" si="3"/>
        <v>1956</v>
      </c>
      <c r="F106" s="69" t="s">
        <v>9</v>
      </c>
      <c r="G106" s="69">
        <f>data2!AJ11</f>
        <v>2.0992341933288863</v>
      </c>
      <c r="H106" s="105">
        <f t="shared" si="4"/>
        <v>11.902066525314293</v>
      </c>
      <c r="I106" s="105">
        <f t="shared" si="5"/>
        <v>67.72750810794048</v>
      </c>
    </row>
    <row r="107" spans="2:9" x14ac:dyDescent="0.25">
      <c r="B107" s="69" t="s">
        <v>33</v>
      </c>
      <c r="C107" s="69" t="s">
        <v>146</v>
      </c>
      <c r="D107" s="69" t="s">
        <v>150</v>
      </c>
      <c r="E107" s="69">
        <f t="shared" si="3"/>
        <v>1957</v>
      </c>
      <c r="F107" s="69" t="s">
        <v>9</v>
      </c>
      <c r="G107" s="69">
        <f>data2!AJ12</f>
        <v>2.2816426777448489</v>
      </c>
      <c r="H107" s="105">
        <f t="shared" si="4"/>
        <v>14.001300718643179</v>
      </c>
      <c r="I107" s="105">
        <f t="shared" si="5"/>
        <v>65.445865430195639</v>
      </c>
    </row>
    <row r="108" spans="2:9" x14ac:dyDescent="0.25">
      <c r="B108" s="69" t="s">
        <v>33</v>
      </c>
      <c r="C108" s="69" t="s">
        <v>146</v>
      </c>
      <c r="D108" s="69" t="s">
        <v>150</v>
      </c>
      <c r="E108" s="69">
        <f t="shared" si="3"/>
        <v>1958</v>
      </c>
      <c r="F108" s="69" t="s">
        <v>9</v>
      </c>
      <c r="G108" s="69">
        <f>data2!AJ13</f>
        <v>2.169877026149349</v>
      </c>
      <c r="H108" s="105">
        <f t="shared" si="4"/>
        <v>16.282943396388028</v>
      </c>
      <c r="I108" s="105">
        <f t="shared" si="5"/>
        <v>63.275988404046288</v>
      </c>
    </row>
    <row r="109" spans="2:9" x14ac:dyDescent="0.25">
      <c r="B109" s="69" t="s">
        <v>33</v>
      </c>
      <c r="C109" s="69" t="s">
        <v>146</v>
      </c>
      <c r="D109" s="69" t="s">
        <v>150</v>
      </c>
      <c r="E109" s="69">
        <f t="shared" si="3"/>
        <v>1959</v>
      </c>
      <c r="F109" s="69" t="s">
        <v>9</v>
      </c>
      <c r="G109" s="69">
        <f>data2!AJ14</f>
        <v>2.0893389155300182</v>
      </c>
      <c r="H109" s="105">
        <f t="shared" si="4"/>
        <v>18.452820422537378</v>
      </c>
      <c r="I109" s="105">
        <f t="shared" si="5"/>
        <v>61.186649488516267</v>
      </c>
    </row>
    <row r="110" spans="2:9" x14ac:dyDescent="0.25">
      <c r="B110" s="69" t="s">
        <v>33</v>
      </c>
      <c r="C110" s="69" t="s">
        <v>146</v>
      </c>
      <c r="D110" s="69" t="s">
        <v>150</v>
      </c>
      <c r="E110" s="69">
        <f t="shared" si="3"/>
        <v>1960</v>
      </c>
      <c r="F110" s="69" t="s">
        <v>9</v>
      </c>
      <c r="G110" s="69">
        <f>data2!AJ15</f>
        <v>1.9687967211625705</v>
      </c>
      <c r="H110" s="105">
        <f t="shared" si="4"/>
        <v>20.542159338067396</v>
      </c>
      <c r="I110" s="105">
        <f t="shared" si="5"/>
        <v>59.217852767353698</v>
      </c>
    </row>
    <row r="111" spans="2:9" x14ac:dyDescent="0.25">
      <c r="B111" s="69" t="s">
        <v>33</v>
      </c>
      <c r="C111" s="69" t="s">
        <v>146</v>
      </c>
      <c r="D111" s="69" t="s">
        <v>150</v>
      </c>
      <c r="E111" s="69">
        <f t="shared" si="3"/>
        <v>1961</v>
      </c>
      <c r="F111" s="69" t="s">
        <v>9</v>
      </c>
      <c r="G111" s="69">
        <f>data2!AJ16</f>
        <v>2.0177284280446135</v>
      </c>
      <c r="H111" s="105">
        <f t="shared" si="4"/>
        <v>22.510956059229965</v>
      </c>
      <c r="I111" s="105">
        <f t="shared" si="5"/>
        <v>57.200124339309077</v>
      </c>
    </row>
    <row r="112" spans="2:9" x14ac:dyDescent="0.25">
      <c r="B112" s="69" t="s">
        <v>33</v>
      </c>
      <c r="C112" s="69" t="s">
        <v>146</v>
      </c>
      <c r="D112" s="69" t="s">
        <v>150</v>
      </c>
      <c r="E112" s="69">
        <f t="shared" si="3"/>
        <v>1962</v>
      </c>
      <c r="F112" s="69" t="s">
        <v>9</v>
      </c>
      <c r="G112" s="69">
        <f>data2!AJ17</f>
        <v>1.9189552880245246</v>
      </c>
      <c r="H112" s="105">
        <f t="shared" si="4"/>
        <v>24.528684487274578</v>
      </c>
      <c r="I112" s="105">
        <f t="shared" si="5"/>
        <v>55.28116905128455</v>
      </c>
    </row>
    <row r="113" spans="2:9" x14ac:dyDescent="0.25">
      <c r="B113" s="69" t="s">
        <v>33</v>
      </c>
      <c r="C113" s="69" t="s">
        <v>146</v>
      </c>
      <c r="D113" s="69" t="s">
        <v>150</v>
      </c>
      <c r="E113" s="69">
        <f t="shared" si="3"/>
        <v>1963</v>
      </c>
      <c r="F113" s="69" t="s">
        <v>9</v>
      </c>
      <c r="G113" s="69">
        <f>data2!AJ18</f>
        <v>1.8362356785934466</v>
      </c>
      <c r="H113" s="105">
        <f t="shared" si="4"/>
        <v>26.447639775299102</v>
      </c>
      <c r="I113" s="105">
        <f t="shared" si="5"/>
        <v>53.444933372691096</v>
      </c>
    </row>
    <row r="114" spans="2:9" x14ac:dyDescent="0.25">
      <c r="B114" s="69" t="s">
        <v>33</v>
      </c>
      <c r="C114" s="69" t="s">
        <v>146</v>
      </c>
      <c r="D114" s="69" t="s">
        <v>150</v>
      </c>
      <c r="E114" s="69">
        <f t="shared" si="3"/>
        <v>1964</v>
      </c>
      <c r="F114" s="69" t="s">
        <v>9</v>
      </c>
      <c r="G114" s="69">
        <f>data2!AJ19</f>
        <v>1.7835718651522574</v>
      </c>
      <c r="H114" s="105">
        <f t="shared" si="4"/>
        <v>28.283875453892549</v>
      </c>
      <c r="I114" s="105">
        <f t="shared" si="5"/>
        <v>51.661361507538842</v>
      </c>
    </row>
    <row r="115" spans="2:9" x14ac:dyDescent="0.25">
      <c r="B115" s="69" t="s">
        <v>33</v>
      </c>
      <c r="C115" s="69" t="s">
        <v>146</v>
      </c>
      <c r="D115" s="69" t="s">
        <v>150</v>
      </c>
      <c r="E115" s="69">
        <f t="shared" si="3"/>
        <v>1965</v>
      </c>
      <c r="F115" s="69" t="s">
        <v>9</v>
      </c>
      <c r="G115" s="69">
        <f>data2!AJ20</f>
        <v>1.6480838699543654</v>
      </c>
      <c r="H115" s="105">
        <f t="shared" si="4"/>
        <v>30.067447319044806</v>
      </c>
      <c r="I115" s="105">
        <f t="shared" si="5"/>
        <v>50.013277637584473</v>
      </c>
    </row>
    <row r="116" spans="2:9" x14ac:dyDescent="0.25">
      <c r="B116" s="69" t="s">
        <v>33</v>
      </c>
      <c r="C116" s="69" t="s">
        <v>146</v>
      </c>
      <c r="D116" s="69" t="s">
        <v>150</v>
      </c>
      <c r="E116" s="69">
        <f t="shared" si="3"/>
        <v>1966</v>
      </c>
      <c r="F116" s="69" t="s">
        <v>9</v>
      </c>
      <c r="G116" s="69">
        <f>data2!AJ21</f>
        <v>1.5510488214164433</v>
      </c>
      <c r="H116" s="105">
        <f t="shared" si="4"/>
        <v>31.715531188999172</v>
      </c>
      <c r="I116" s="105">
        <f t="shared" si="5"/>
        <v>48.462228816168029</v>
      </c>
    </row>
    <row r="117" spans="2:9" x14ac:dyDescent="0.25">
      <c r="B117" s="69" t="s">
        <v>33</v>
      </c>
      <c r="C117" s="69" t="s">
        <v>146</v>
      </c>
      <c r="D117" s="69" t="s">
        <v>150</v>
      </c>
      <c r="E117" s="69">
        <f t="shared" ref="E117:E180" si="6">E69</f>
        <v>1967</v>
      </c>
      <c r="F117" s="69" t="s">
        <v>9</v>
      </c>
      <c r="G117" s="69">
        <f>data2!AJ22</f>
        <v>1.506969631496734</v>
      </c>
      <c r="H117" s="105">
        <f t="shared" si="4"/>
        <v>33.266580010415616</v>
      </c>
      <c r="I117" s="105">
        <f t="shared" si="5"/>
        <v>46.955259184671306</v>
      </c>
    </row>
    <row r="118" spans="2:9" x14ac:dyDescent="0.25">
      <c r="B118" s="69" t="s">
        <v>33</v>
      </c>
      <c r="C118" s="69" t="s">
        <v>146</v>
      </c>
      <c r="D118" s="69" t="s">
        <v>150</v>
      </c>
      <c r="E118" s="69">
        <f t="shared" si="6"/>
        <v>1968</v>
      </c>
      <c r="F118" s="69" t="s">
        <v>9</v>
      </c>
      <c r="G118" s="69">
        <f>data2!AJ23</f>
        <v>1.5202429042713002</v>
      </c>
      <c r="H118" s="105">
        <f t="shared" si="4"/>
        <v>34.773549641912354</v>
      </c>
      <c r="I118" s="105">
        <f t="shared" si="5"/>
        <v>45.435016280400006</v>
      </c>
    </row>
    <row r="119" spans="2:9" x14ac:dyDescent="0.25">
      <c r="B119" s="69" t="s">
        <v>33</v>
      </c>
      <c r="C119" s="69" t="s">
        <v>146</v>
      </c>
      <c r="D119" s="69" t="s">
        <v>150</v>
      </c>
      <c r="E119" s="69">
        <f t="shared" si="6"/>
        <v>1969</v>
      </c>
      <c r="F119" s="69" t="s">
        <v>9</v>
      </c>
      <c r="G119" s="69">
        <f>data2!AJ24</f>
        <v>1.5394526138283531</v>
      </c>
      <c r="H119" s="105">
        <f t="shared" si="4"/>
        <v>36.293792546183653</v>
      </c>
      <c r="I119" s="105">
        <f t="shared" si="5"/>
        <v>43.895563666571654</v>
      </c>
    </row>
    <row r="120" spans="2:9" x14ac:dyDescent="0.25">
      <c r="B120" s="69" t="s">
        <v>33</v>
      </c>
      <c r="C120" s="69" t="s">
        <v>146</v>
      </c>
      <c r="D120" s="69" t="s">
        <v>150</v>
      </c>
      <c r="E120" s="69">
        <f t="shared" si="6"/>
        <v>1970</v>
      </c>
      <c r="F120" s="69" t="s">
        <v>9</v>
      </c>
      <c r="G120" s="69">
        <f>data2!AJ25</f>
        <v>1.5719286273377073</v>
      </c>
      <c r="H120" s="105">
        <f t="shared" si="4"/>
        <v>37.833245160012005</v>
      </c>
      <c r="I120" s="105">
        <f t="shared" si="5"/>
        <v>42.323635039233942</v>
      </c>
    </row>
    <row r="121" spans="2:9" x14ac:dyDescent="0.25">
      <c r="B121" s="69" t="s">
        <v>33</v>
      </c>
      <c r="C121" s="69" t="s">
        <v>146</v>
      </c>
      <c r="D121" s="69" t="s">
        <v>150</v>
      </c>
      <c r="E121" s="69">
        <f t="shared" si="6"/>
        <v>1971</v>
      </c>
      <c r="F121" s="69" t="s">
        <v>9</v>
      </c>
      <c r="G121" s="69">
        <f>data2!AJ26</f>
        <v>1.492811004666952</v>
      </c>
      <c r="H121" s="105">
        <f t="shared" si="4"/>
        <v>39.40517378734971</v>
      </c>
      <c r="I121" s="105">
        <f t="shared" si="5"/>
        <v>40.830824034566994</v>
      </c>
    </row>
    <row r="122" spans="2:9" x14ac:dyDescent="0.25">
      <c r="B122" s="69" t="s">
        <v>33</v>
      </c>
      <c r="C122" s="69" t="s">
        <v>146</v>
      </c>
      <c r="D122" s="69" t="s">
        <v>150</v>
      </c>
      <c r="E122" s="69">
        <f t="shared" si="6"/>
        <v>1972</v>
      </c>
      <c r="F122" s="69" t="s">
        <v>9</v>
      </c>
      <c r="G122" s="69">
        <f>data2!AJ27</f>
        <v>1.3982612998444766</v>
      </c>
      <c r="H122" s="105">
        <f t="shared" si="4"/>
        <v>40.897984792016665</v>
      </c>
      <c r="I122" s="105">
        <f t="shared" si="5"/>
        <v>39.432562734722524</v>
      </c>
    </row>
    <row r="123" spans="2:9" x14ac:dyDescent="0.25">
      <c r="B123" s="69" t="s">
        <v>33</v>
      </c>
      <c r="C123" s="69" t="s">
        <v>146</v>
      </c>
      <c r="D123" s="69" t="s">
        <v>150</v>
      </c>
      <c r="E123" s="69">
        <f t="shared" si="6"/>
        <v>1973</v>
      </c>
      <c r="F123" s="69" t="s">
        <v>9</v>
      </c>
      <c r="G123" s="69">
        <f>data2!AJ28</f>
        <v>1.3504138268658108</v>
      </c>
      <c r="H123" s="105">
        <f t="shared" si="4"/>
        <v>42.296246091861143</v>
      </c>
      <c r="I123" s="105">
        <f t="shared" si="5"/>
        <v>38.082148907856713</v>
      </c>
    </row>
    <row r="124" spans="2:9" x14ac:dyDescent="0.25">
      <c r="B124" s="69" t="s">
        <v>33</v>
      </c>
      <c r="C124" s="69" t="s">
        <v>146</v>
      </c>
      <c r="D124" s="69" t="s">
        <v>150</v>
      </c>
      <c r="E124" s="69">
        <f t="shared" si="6"/>
        <v>1974</v>
      </c>
      <c r="F124" s="69" t="s">
        <v>9</v>
      </c>
      <c r="G124" s="69">
        <f>data2!AJ29</f>
        <v>1.3669523236296053</v>
      </c>
      <c r="H124" s="105">
        <f t="shared" si="4"/>
        <v>43.646659918726954</v>
      </c>
      <c r="I124" s="105">
        <f t="shared" si="5"/>
        <v>36.715196584227108</v>
      </c>
    </row>
    <row r="125" spans="2:9" x14ac:dyDescent="0.25">
      <c r="B125" s="69" t="s">
        <v>33</v>
      </c>
      <c r="C125" s="69" t="s">
        <v>146</v>
      </c>
      <c r="D125" s="69" t="s">
        <v>150</v>
      </c>
      <c r="E125" s="69">
        <f t="shared" si="6"/>
        <v>1975</v>
      </c>
      <c r="F125" s="69" t="s">
        <v>9</v>
      </c>
      <c r="G125" s="69">
        <f>data2!AJ30</f>
        <v>1.3767495858974133</v>
      </c>
      <c r="H125" s="105">
        <f t="shared" si="4"/>
        <v>45.013612242356558</v>
      </c>
      <c r="I125" s="105">
        <f t="shared" si="5"/>
        <v>35.338446998329687</v>
      </c>
    </row>
    <row r="126" spans="2:9" x14ac:dyDescent="0.25">
      <c r="B126" s="69" t="s">
        <v>33</v>
      </c>
      <c r="C126" s="69" t="s">
        <v>146</v>
      </c>
      <c r="D126" s="69" t="s">
        <v>150</v>
      </c>
      <c r="E126" s="69">
        <f t="shared" si="6"/>
        <v>1976</v>
      </c>
      <c r="F126" s="69" t="s">
        <v>9</v>
      </c>
      <c r="G126" s="69">
        <f>data2!AJ31</f>
        <v>1.3547297138272665</v>
      </c>
      <c r="H126" s="105">
        <f t="shared" si="4"/>
        <v>46.390361828253972</v>
      </c>
      <c r="I126" s="105">
        <f t="shared" si="5"/>
        <v>33.983717284502426</v>
      </c>
    </row>
    <row r="127" spans="2:9" x14ac:dyDescent="0.25">
      <c r="B127" s="69" t="s">
        <v>33</v>
      </c>
      <c r="C127" s="69" t="s">
        <v>146</v>
      </c>
      <c r="D127" s="69" t="s">
        <v>150</v>
      </c>
      <c r="E127" s="69">
        <f t="shared" si="6"/>
        <v>1977</v>
      </c>
      <c r="F127" s="69" t="s">
        <v>9</v>
      </c>
      <c r="G127" s="69">
        <f>data2!AJ32</f>
        <v>1.3960376711022702</v>
      </c>
      <c r="H127" s="105">
        <f t="shared" si="4"/>
        <v>47.745091542081241</v>
      </c>
      <c r="I127" s="105">
        <f t="shared" si="5"/>
        <v>32.587679613400155</v>
      </c>
    </row>
    <row r="128" spans="2:9" x14ac:dyDescent="0.25">
      <c r="B128" s="69" t="s">
        <v>33</v>
      </c>
      <c r="C128" s="69" t="s">
        <v>146</v>
      </c>
      <c r="D128" s="69" t="s">
        <v>150</v>
      </c>
      <c r="E128" s="69">
        <f t="shared" si="6"/>
        <v>1978</v>
      </c>
      <c r="F128" s="69" t="s">
        <v>9</v>
      </c>
      <c r="G128" s="69">
        <f>data2!AJ33</f>
        <v>1.4726270875960101</v>
      </c>
      <c r="H128" s="105">
        <f t="shared" si="4"/>
        <v>49.141129213183511</v>
      </c>
      <c r="I128" s="105">
        <f t="shared" si="5"/>
        <v>31.115052525804145</v>
      </c>
    </row>
    <row r="129" spans="2:9" x14ac:dyDescent="0.25">
      <c r="B129" s="69" t="s">
        <v>33</v>
      </c>
      <c r="C129" s="69" t="s">
        <v>146</v>
      </c>
      <c r="D129" s="69" t="s">
        <v>150</v>
      </c>
      <c r="E129" s="69">
        <f t="shared" si="6"/>
        <v>1979</v>
      </c>
      <c r="F129" s="69" t="s">
        <v>9</v>
      </c>
      <c r="G129" s="69">
        <f>data2!AJ34</f>
        <v>1.4893086087093996</v>
      </c>
      <c r="H129" s="105">
        <f t="shared" si="4"/>
        <v>50.613756300779521</v>
      </c>
      <c r="I129" s="105">
        <f t="shared" si="5"/>
        <v>29.625743917094745</v>
      </c>
    </row>
    <row r="130" spans="2:9" x14ac:dyDescent="0.25">
      <c r="B130" s="69" t="s">
        <v>33</v>
      </c>
      <c r="C130" s="69" t="s">
        <v>146</v>
      </c>
      <c r="D130" s="69" t="s">
        <v>150</v>
      </c>
      <c r="E130" s="69">
        <f t="shared" si="6"/>
        <v>1980</v>
      </c>
      <c r="F130" s="69" t="s">
        <v>9</v>
      </c>
      <c r="G130" s="69">
        <f>data2!AJ35</f>
        <v>1.5022406078278503</v>
      </c>
      <c r="H130" s="105">
        <f t="shared" si="4"/>
        <v>52.103064909488921</v>
      </c>
      <c r="I130" s="105">
        <f t="shared" si="5"/>
        <v>28.123503309266894</v>
      </c>
    </row>
    <row r="131" spans="2:9" x14ac:dyDescent="0.25">
      <c r="B131" s="69" t="s">
        <v>33</v>
      </c>
      <c r="C131" s="69" t="s">
        <v>146</v>
      </c>
      <c r="D131" s="69" t="s">
        <v>150</v>
      </c>
      <c r="E131" s="69">
        <f t="shared" si="6"/>
        <v>1981</v>
      </c>
      <c r="F131" s="69" t="s">
        <v>9</v>
      </c>
      <c r="G131" s="69">
        <f>data2!AJ36</f>
        <v>1.5113151022513345</v>
      </c>
      <c r="H131" s="105">
        <f t="shared" si="4"/>
        <v>53.605305517316772</v>
      </c>
      <c r="I131" s="105">
        <f t="shared" si="5"/>
        <v>26.612188207015564</v>
      </c>
    </row>
    <row r="132" spans="2:9" x14ac:dyDescent="0.25">
      <c r="B132" s="69" t="s">
        <v>33</v>
      </c>
      <c r="C132" s="69" t="s">
        <v>146</v>
      </c>
      <c r="D132" s="69" t="s">
        <v>150</v>
      </c>
      <c r="E132" s="69">
        <f t="shared" si="6"/>
        <v>1982</v>
      </c>
      <c r="F132" s="69" t="s">
        <v>9</v>
      </c>
      <c r="G132" s="69">
        <f>data2!AJ37</f>
        <v>1.6221279230706411</v>
      </c>
      <c r="H132" s="105">
        <f t="shared" ref="H132:H195" si="7">SUMIFS($G$4:$G$4995,$F$4:$F$4995,$F132,$E$4:$E$4995,"&lt;"&amp;$E132,$B$4:$B$4995,$B132,$D$4:$D$4995,$D132)</f>
        <v>55.11662061956811</v>
      </c>
      <c r="I132" s="105">
        <f t="shared" ref="I132:I195" si="8">SUMIFS($G$4:$G$4995,$F$4:$F$4995,$F132,$E$4:$E$4995,"&gt;"&amp;$E132,$B$4:$B$4995,$B132,$D$4:$D$4995,$D132)</f>
        <v>24.990060283944921</v>
      </c>
    </row>
    <row r="133" spans="2:9" x14ac:dyDescent="0.25">
      <c r="B133" s="69" t="s">
        <v>33</v>
      </c>
      <c r="C133" s="69" t="s">
        <v>146</v>
      </c>
      <c r="D133" s="69" t="s">
        <v>150</v>
      </c>
      <c r="E133" s="69">
        <f t="shared" si="6"/>
        <v>1983</v>
      </c>
      <c r="F133" s="69" t="s">
        <v>9</v>
      </c>
      <c r="G133" s="69">
        <f>data2!AJ38</f>
        <v>1.5752062299696488</v>
      </c>
      <c r="H133" s="105">
        <f t="shared" si="7"/>
        <v>56.738748542638753</v>
      </c>
      <c r="I133" s="105">
        <f t="shared" si="8"/>
        <v>23.414854053975269</v>
      </c>
    </row>
    <row r="134" spans="2:9" x14ac:dyDescent="0.25">
      <c r="B134" s="69" t="s">
        <v>33</v>
      </c>
      <c r="C134" s="69" t="s">
        <v>146</v>
      </c>
      <c r="D134" s="69" t="s">
        <v>150</v>
      </c>
      <c r="E134" s="69">
        <f t="shared" si="6"/>
        <v>1984</v>
      </c>
      <c r="F134" s="69" t="s">
        <v>9</v>
      </c>
      <c r="G134" s="69">
        <f>data2!AJ39</f>
        <v>1.6010645064578528</v>
      </c>
      <c r="H134" s="105">
        <f t="shared" si="7"/>
        <v>58.313954772608405</v>
      </c>
      <c r="I134" s="105">
        <f t="shared" si="8"/>
        <v>21.813789547517416</v>
      </c>
    </row>
    <row r="135" spans="2:9" x14ac:dyDescent="0.25">
      <c r="B135" s="69" t="s">
        <v>33</v>
      </c>
      <c r="C135" s="69" t="s">
        <v>146</v>
      </c>
      <c r="D135" s="69" t="s">
        <v>150</v>
      </c>
      <c r="E135" s="69">
        <f t="shared" si="6"/>
        <v>1985</v>
      </c>
      <c r="F135" s="69" t="s">
        <v>9</v>
      </c>
      <c r="G135" s="69">
        <f>data2!AJ40</f>
        <v>1.6321395431170174</v>
      </c>
      <c r="H135" s="105">
        <f t="shared" si="7"/>
        <v>59.915019279066257</v>
      </c>
      <c r="I135" s="105">
        <f t="shared" si="8"/>
        <v>20.181650004400396</v>
      </c>
    </row>
    <row r="136" spans="2:9" x14ac:dyDescent="0.25">
      <c r="B136" s="69" t="s">
        <v>33</v>
      </c>
      <c r="C136" s="69" t="s">
        <v>146</v>
      </c>
      <c r="D136" s="69" t="s">
        <v>150</v>
      </c>
      <c r="E136" s="69">
        <f t="shared" si="6"/>
        <v>1986</v>
      </c>
      <c r="F136" s="69" t="s">
        <v>9</v>
      </c>
      <c r="G136" s="69">
        <f>data2!AJ41</f>
        <v>1.6025153767791134</v>
      </c>
      <c r="H136" s="105">
        <f t="shared" si="7"/>
        <v>61.547158822183277</v>
      </c>
      <c r="I136" s="105">
        <f t="shared" si="8"/>
        <v>18.579134627621286</v>
      </c>
    </row>
    <row r="137" spans="2:9" x14ac:dyDescent="0.25">
      <c r="B137" s="69" t="s">
        <v>33</v>
      </c>
      <c r="C137" s="69" t="s">
        <v>146</v>
      </c>
      <c r="D137" s="69" t="s">
        <v>150</v>
      </c>
      <c r="E137" s="69">
        <f t="shared" si="6"/>
        <v>1987</v>
      </c>
      <c r="F137" s="69" t="s">
        <v>9</v>
      </c>
      <c r="G137" s="69">
        <f>data2!AJ42</f>
        <v>1.6338948743909929</v>
      </c>
      <c r="H137" s="105">
        <f t="shared" si="7"/>
        <v>63.149674198962394</v>
      </c>
      <c r="I137" s="105">
        <f t="shared" si="8"/>
        <v>16.945239753230293</v>
      </c>
    </row>
    <row r="138" spans="2:9" x14ac:dyDescent="0.25">
      <c r="B138" s="69" t="s">
        <v>33</v>
      </c>
      <c r="C138" s="69" t="s">
        <v>146</v>
      </c>
      <c r="D138" s="69" t="s">
        <v>150</v>
      </c>
      <c r="E138" s="69">
        <f t="shared" si="6"/>
        <v>1988</v>
      </c>
      <c r="F138" s="69" t="s">
        <v>9</v>
      </c>
      <c r="G138" s="69">
        <f>data2!AJ43</f>
        <v>1.7399517633108375</v>
      </c>
      <c r="H138" s="105">
        <f t="shared" si="7"/>
        <v>64.783569073353391</v>
      </c>
      <c r="I138" s="105">
        <f t="shared" si="8"/>
        <v>15.205287989919457</v>
      </c>
    </row>
    <row r="139" spans="2:9" x14ac:dyDescent="0.25">
      <c r="B139" s="69" t="s">
        <v>33</v>
      </c>
      <c r="C139" s="69" t="s">
        <v>146</v>
      </c>
      <c r="D139" s="69" t="s">
        <v>150</v>
      </c>
      <c r="E139" s="69">
        <f t="shared" si="6"/>
        <v>1989</v>
      </c>
      <c r="F139" s="69" t="s">
        <v>9</v>
      </c>
      <c r="G139" s="69">
        <f>data2!AJ44</f>
        <v>1.8168134743582018</v>
      </c>
      <c r="H139" s="105">
        <f t="shared" si="7"/>
        <v>66.523520836664233</v>
      </c>
      <c r="I139" s="105">
        <f t="shared" si="8"/>
        <v>13.388474515561255</v>
      </c>
    </row>
    <row r="140" spans="2:9" x14ac:dyDescent="0.25">
      <c r="B140" s="69" t="s">
        <v>33</v>
      </c>
      <c r="C140" s="69" t="s">
        <v>146</v>
      </c>
      <c r="D140" s="69" t="s">
        <v>150</v>
      </c>
      <c r="E140" s="69">
        <f t="shared" si="6"/>
        <v>1990</v>
      </c>
      <c r="F140" s="69" t="s">
        <v>9</v>
      </c>
      <c r="G140" s="69">
        <f>data2!AJ45</f>
        <v>1.8909139461161031</v>
      </c>
      <c r="H140" s="105">
        <f t="shared" si="7"/>
        <v>68.340334311022431</v>
      </c>
      <c r="I140" s="105">
        <f t="shared" si="8"/>
        <v>11.497560569445151</v>
      </c>
    </row>
    <row r="141" spans="2:9" x14ac:dyDescent="0.25">
      <c r="B141" s="69" t="s">
        <v>33</v>
      </c>
      <c r="C141" s="69" t="s">
        <v>146</v>
      </c>
      <c r="D141" s="69" t="s">
        <v>150</v>
      </c>
      <c r="E141" s="69">
        <f t="shared" si="6"/>
        <v>1991</v>
      </c>
      <c r="F141" s="69" t="s">
        <v>9</v>
      </c>
      <c r="G141" s="69">
        <f>data2!AJ46</f>
        <v>1.8292208172918238</v>
      </c>
      <c r="H141" s="105">
        <f t="shared" si="7"/>
        <v>70.231248257138532</v>
      </c>
      <c r="I141" s="105">
        <f t="shared" si="8"/>
        <v>9.6683397521533276</v>
      </c>
    </row>
    <row r="142" spans="2:9" x14ac:dyDescent="0.25">
      <c r="B142" s="69" t="s">
        <v>33</v>
      </c>
      <c r="C142" s="69" t="s">
        <v>146</v>
      </c>
      <c r="D142" s="69" t="s">
        <v>150</v>
      </c>
      <c r="E142" s="69">
        <f t="shared" si="6"/>
        <v>1992</v>
      </c>
      <c r="F142" s="69" t="s">
        <v>9</v>
      </c>
      <c r="G142" s="69">
        <f>data2!AJ47</f>
        <v>1.8350678766235353</v>
      </c>
      <c r="H142" s="105">
        <f t="shared" si="7"/>
        <v>72.060469074430358</v>
      </c>
      <c r="I142" s="105">
        <f t="shared" si="8"/>
        <v>7.8332718755297908</v>
      </c>
    </row>
    <row r="143" spans="2:9" x14ac:dyDescent="0.25">
      <c r="B143" s="69" t="s">
        <v>33</v>
      </c>
      <c r="C143" s="69" t="s">
        <v>146</v>
      </c>
      <c r="D143" s="69" t="s">
        <v>150</v>
      </c>
      <c r="E143" s="69">
        <f t="shared" si="6"/>
        <v>1993</v>
      </c>
      <c r="F143" s="69" t="s">
        <v>9</v>
      </c>
      <c r="G143" s="69">
        <f>data2!AJ48</f>
        <v>1.7034259219255947</v>
      </c>
      <c r="H143" s="105">
        <f t="shared" si="7"/>
        <v>73.895536951053899</v>
      </c>
      <c r="I143" s="105">
        <f t="shared" si="8"/>
        <v>6.129845953604196</v>
      </c>
    </row>
    <row r="144" spans="2:9" x14ac:dyDescent="0.25">
      <c r="B144" s="69" t="s">
        <v>33</v>
      </c>
      <c r="C144" s="69" t="s">
        <v>146</v>
      </c>
      <c r="D144" s="69" t="s">
        <v>150</v>
      </c>
      <c r="E144" s="69">
        <f t="shared" si="6"/>
        <v>1994</v>
      </c>
      <c r="F144" s="69" t="s">
        <v>9</v>
      </c>
      <c r="G144" s="69">
        <f>data2!AJ49</f>
        <v>1.6123342088002679</v>
      </c>
      <c r="H144" s="105">
        <f t="shared" si="7"/>
        <v>75.598962872979499</v>
      </c>
      <c r="I144" s="105">
        <f t="shared" si="8"/>
        <v>4.5175117448039295</v>
      </c>
    </row>
    <row r="145" spans="2:9" x14ac:dyDescent="0.25">
      <c r="B145" s="69" t="s">
        <v>33</v>
      </c>
      <c r="C145" s="69" t="s">
        <v>146</v>
      </c>
      <c r="D145" s="69" t="s">
        <v>150</v>
      </c>
      <c r="E145" s="69">
        <f t="shared" si="6"/>
        <v>1995</v>
      </c>
      <c r="F145" s="69" t="s">
        <v>9</v>
      </c>
      <c r="G145" s="69">
        <f>data2!AJ50</f>
        <v>1.57071335367167</v>
      </c>
      <c r="H145" s="105">
        <f t="shared" si="7"/>
        <v>77.211297081779762</v>
      </c>
      <c r="I145" s="105">
        <f t="shared" si="8"/>
        <v>2.9467983911322593</v>
      </c>
    </row>
    <row r="146" spans="2:9" x14ac:dyDescent="0.25">
      <c r="B146" s="69" t="s">
        <v>33</v>
      </c>
      <c r="C146" s="69" t="s">
        <v>146</v>
      </c>
      <c r="D146" s="69" t="s">
        <v>150</v>
      </c>
      <c r="E146" s="69">
        <f t="shared" si="6"/>
        <v>1996</v>
      </c>
      <c r="F146" s="69" t="s">
        <v>9</v>
      </c>
      <c r="G146" s="69">
        <f>data2!AJ51</f>
        <v>1.5153654505142395</v>
      </c>
      <c r="H146" s="105">
        <f t="shared" si="7"/>
        <v>78.782010435451426</v>
      </c>
      <c r="I146" s="105">
        <f t="shared" si="8"/>
        <v>1.4314329406180195</v>
      </c>
    </row>
    <row r="147" spans="2:9" x14ac:dyDescent="0.25">
      <c r="B147" s="69" t="s">
        <v>33</v>
      </c>
      <c r="C147" s="69" t="s">
        <v>146</v>
      </c>
      <c r="D147" s="69" t="s">
        <v>150</v>
      </c>
      <c r="E147" s="69">
        <f t="shared" si="6"/>
        <v>1997</v>
      </c>
      <c r="F147" s="69" t="s">
        <v>9</v>
      </c>
      <c r="G147" s="69">
        <f>data2!AJ52</f>
        <v>1.4314329406180195</v>
      </c>
      <c r="H147" s="105">
        <f t="shared" si="7"/>
        <v>80.297375885965664</v>
      </c>
      <c r="I147" s="105">
        <f t="shared" si="8"/>
        <v>0</v>
      </c>
    </row>
    <row r="148" spans="2:9" x14ac:dyDescent="0.25">
      <c r="B148" s="69" t="s">
        <v>33</v>
      </c>
      <c r="C148" s="69" t="s">
        <v>146</v>
      </c>
      <c r="D148" s="69" t="s">
        <v>150</v>
      </c>
      <c r="E148" s="69">
        <f t="shared" si="6"/>
        <v>1950</v>
      </c>
      <c r="F148" s="69" t="s">
        <v>10</v>
      </c>
      <c r="G148" s="69">
        <f>data2!AK5</f>
        <v>1.7341625393638167</v>
      </c>
      <c r="H148" s="105">
        <f t="shared" si="7"/>
        <v>0</v>
      </c>
      <c r="I148" s="105">
        <f t="shared" si="8"/>
        <v>60.169328716974185</v>
      </c>
    </row>
    <row r="149" spans="2:9" x14ac:dyDescent="0.25">
      <c r="B149" s="69" t="s">
        <v>33</v>
      </c>
      <c r="C149" s="69" t="s">
        <v>146</v>
      </c>
      <c r="D149" s="69" t="s">
        <v>150</v>
      </c>
      <c r="E149" s="69">
        <f t="shared" si="6"/>
        <v>1951</v>
      </c>
      <c r="F149" s="69" t="s">
        <v>10</v>
      </c>
      <c r="G149" s="69">
        <f>data2!AK6</f>
        <v>2.0564291444399876</v>
      </c>
      <c r="H149" s="105">
        <f t="shared" si="7"/>
        <v>1.7341625393638167</v>
      </c>
      <c r="I149" s="105">
        <f t="shared" si="8"/>
        <v>58.112899572534197</v>
      </c>
    </row>
    <row r="150" spans="2:9" x14ac:dyDescent="0.25">
      <c r="B150" s="69" t="s">
        <v>33</v>
      </c>
      <c r="C150" s="69" t="s">
        <v>146</v>
      </c>
      <c r="D150" s="69" t="s">
        <v>150</v>
      </c>
      <c r="E150" s="69">
        <f t="shared" si="6"/>
        <v>1952</v>
      </c>
      <c r="F150" s="69" t="s">
        <v>10</v>
      </c>
      <c r="G150" s="69">
        <f>data2!AK7</f>
        <v>2.2704525879852424</v>
      </c>
      <c r="H150" s="105">
        <f t="shared" si="7"/>
        <v>3.7905916838038043</v>
      </c>
      <c r="I150" s="105">
        <f t="shared" si="8"/>
        <v>55.84244698454895</v>
      </c>
    </row>
    <row r="151" spans="2:9" x14ac:dyDescent="0.25">
      <c r="B151" s="69" t="s">
        <v>33</v>
      </c>
      <c r="C151" s="69" t="s">
        <v>146</v>
      </c>
      <c r="D151" s="69" t="s">
        <v>150</v>
      </c>
      <c r="E151" s="69">
        <f t="shared" si="6"/>
        <v>1953</v>
      </c>
      <c r="F151" s="69" t="s">
        <v>10</v>
      </c>
      <c r="G151" s="69">
        <f>data2!AK8</f>
        <v>2.4197320345905928</v>
      </c>
      <c r="H151" s="105">
        <f t="shared" si="7"/>
        <v>6.0610442717890471</v>
      </c>
      <c r="I151" s="105">
        <f t="shared" si="8"/>
        <v>53.422714949958355</v>
      </c>
    </row>
    <row r="152" spans="2:9" x14ac:dyDescent="0.25">
      <c r="B152" s="69" t="s">
        <v>33</v>
      </c>
      <c r="C152" s="69" t="s">
        <v>146</v>
      </c>
      <c r="D152" s="69" t="s">
        <v>150</v>
      </c>
      <c r="E152" s="69">
        <f t="shared" si="6"/>
        <v>1954</v>
      </c>
      <c r="F152" s="69" t="s">
        <v>10</v>
      </c>
      <c r="G152" s="69">
        <f>data2!AK9</f>
        <v>2.5583801873542811</v>
      </c>
      <c r="H152" s="105">
        <f t="shared" si="7"/>
        <v>8.4807763063796404</v>
      </c>
      <c r="I152" s="105">
        <f t="shared" si="8"/>
        <v>50.864334762604081</v>
      </c>
    </row>
    <row r="153" spans="2:9" x14ac:dyDescent="0.25">
      <c r="B153" s="69" t="s">
        <v>33</v>
      </c>
      <c r="C153" s="69" t="s">
        <v>146</v>
      </c>
      <c r="D153" s="69" t="s">
        <v>150</v>
      </c>
      <c r="E153" s="69">
        <f t="shared" si="6"/>
        <v>1955</v>
      </c>
      <c r="F153" s="69" t="s">
        <v>10</v>
      </c>
      <c r="G153" s="69">
        <f>data2!AK10</f>
        <v>2.6568737469106023</v>
      </c>
      <c r="H153" s="105">
        <f t="shared" si="7"/>
        <v>11.039156493733921</v>
      </c>
      <c r="I153" s="105">
        <f t="shared" si="8"/>
        <v>48.207461015693461</v>
      </c>
    </row>
    <row r="154" spans="2:9" x14ac:dyDescent="0.25">
      <c r="B154" s="69" t="s">
        <v>33</v>
      </c>
      <c r="C154" s="69" t="s">
        <v>146</v>
      </c>
      <c r="D154" s="69" t="s">
        <v>150</v>
      </c>
      <c r="E154" s="69">
        <f t="shared" si="6"/>
        <v>1956</v>
      </c>
      <c r="F154" s="69" t="s">
        <v>10</v>
      </c>
      <c r="G154" s="69">
        <f>data2!AK11</f>
        <v>2.6053516553747937</v>
      </c>
      <c r="H154" s="105">
        <f t="shared" si="7"/>
        <v>13.696030240644523</v>
      </c>
      <c r="I154" s="105">
        <f t="shared" si="8"/>
        <v>45.602109360318671</v>
      </c>
    </row>
    <row r="155" spans="2:9" x14ac:dyDescent="0.25">
      <c r="B155" s="69" t="s">
        <v>33</v>
      </c>
      <c r="C155" s="69" t="s">
        <v>146</v>
      </c>
      <c r="D155" s="69" t="s">
        <v>150</v>
      </c>
      <c r="E155" s="69">
        <f t="shared" si="6"/>
        <v>1957</v>
      </c>
      <c r="F155" s="69" t="s">
        <v>10</v>
      </c>
      <c r="G155" s="69">
        <f>data2!AK12</f>
        <v>2.4810506922722437</v>
      </c>
      <c r="H155" s="105">
        <f t="shared" si="7"/>
        <v>16.301381896019318</v>
      </c>
      <c r="I155" s="105">
        <f t="shared" si="8"/>
        <v>43.121058668046423</v>
      </c>
    </row>
    <row r="156" spans="2:9" x14ac:dyDescent="0.25">
      <c r="B156" s="69" t="s">
        <v>33</v>
      </c>
      <c r="C156" s="69" t="s">
        <v>146</v>
      </c>
      <c r="D156" s="69" t="s">
        <v>150</v>
      </c>
      <c r="E156" s="69">
        <f t="shared" si="6"/>
        <v>1958</v>
      </c>
      <c r="F156" s="69" t="s">
        <v>10</v>
      </c>
      <c r="G156" s="69">
        <f>data2!AK13</f>
        <v>2.3739403650425643</v>
      </c>
      <c r="H156" s="105">
        <f t="shared" si="7"/>
        <v>18.782432588291563</v>
      </c>
      <c r="I156" s="105">
        <f t="shared" si="8"/>
        <v>40.747118303003852</v>
      </c>
    </row>
    <row r="157" spans="2:9" x14ac:dyDescent="0.25">
      <c r="B157" s="69" t="s">
        <v>33</v>
      </c>
      <c r="C157" s="69" t="s">
        <v>146</v>
      </c>
      <c r="D157" s="69" t="s">
        <v>150</v>
      </c>
      <c r="E157" s="69">
        <f t="shared" si="6"/>
        <v>1959</v>
      </c>
      <c r="F157" s="69" t="s">
        <v>10</v>
      </c>
      <c r="G157" s="69">
        <f>data2!AK14</f>
        <v>2.3899302711496264</v>
      </c>
      <c r="H157" s="105">
        <f t="shared" si="7"/>
        <v>21.156372953334127</v>
      </c>
      <c r="I157" s="105">
        <f t="shared" si="8"/>
        <v>38.357188031854228</v>
      </c>
    </row>
    <row r="158" spans="2:9" x14ac:dyDescent="0.25">
      <c r="B158" s="69" t="s">
        <v>33</v>
      </c>
      <c r="C158" s="69" t="s">
        <v>146</v>
      </c>
      <c r="D158" s="69" t="s">
        <v>150</v>
      </c>
      <c r="E158" s="69">
        <f t="shared" si="6"/>
        <v>1960</v>
      </c>
      <c r="F158" s="69" t="s">
        <v>10</v>
      </c>
      <c r="G158" s="69">
        <f>data2!AK15</f>
        <v>2.1774454792540965</v>
      </c>
      <c r="H158" s="105">
        <f t="shared" si="7"/>
        <v>23.546303224483754</v>
      </c>
      <c r="I158" s="105">
        <f t="shared" si="8"/>
        <v>36.179742552600139</v>
      </c>
    </row>
    <row r="159" spans="2:9" x14ac:dyDescent="0.25">
      <c r="B159" s="69" t="s">
        <v>33</v>
      </c>
      <c r="C159" s="69" t="s">
        <v>146</v>
      </c>
      <c r="D159" s="69" t="s">
        <v>150</v>
      </c>
      <c r="E159" s="69">
        <f t="shared" si="6"/>
        <v>1961</v>
      </c>
      <c r="F159" s="69" t="s">
        <v>10</v>
      </c>
      <c r="G159" s="69">
        <f>data2!AK16</f>
        <v>2.1021688248313048</v>
      </c>
      <c r="H159" s="105">
        <f t="shared" si="7"/>
        <v>25.723748703737851</v>
      </c>
      <c r="I159" s="105">
        <f t="shared" si="8"/>
        <v>34.077573727768836</v>
      </c>
    </row>
    <row r="160" spans="2:9" x14ac:dyDescent="0.25">
      <c r="B160" s="69" t="s">
        <v>33</v>
      </c>
      <c r="C160" s="69" t="s">
        <v>146</v>
      </c>
      <c r="D160" s="69" t="s">
        <v>150</v>
      </c>
      <c r="E160" s="69">
        <f t="shared" si="6"/>
        <v>1962</v>
      </c>
      <c r="F160" s="69" t="s">
        <v>10</v>
      </c>
      <c r="G160" s="69">
        <f>data2!AK17</f>
        <v>1.9735964336920009</v>
      </c>
      <c r="H160" s="105">
        <f t="shared" si="7"/>
        <v>27.825917528569157</v>
      </c>
      <c r="I160" s="105">
        <f t="shared" si="8"/>
        <v>32.103977294076827</v>
      </c>
    </row>
    <row r="161" spans="2:9" x14ac:dyDescent="0.25">
      <c r="B161" s="69" t="s">
        <v>33</v>
      </c>
      <c r="C161" s="69" t="s">
        <v>146</v>
      </c>
      <c r="D161" s="69" t="s">
        <v>150</v>
      </c>
      <c r="E161" s="69">
        <f t="shared" si="6"/>
        <v>1963</v>
      </c>
      <c r="F161" s="69" t="s">
        <v>10</v>
      </c>
      <c r="G161" s="69">
        <f>data2!AK18</f>
        <v>1.8798788007813494</v>
      </c>
      <c r="H161" s="105">
        <f t="shared" si="7"/>
        <v>29.799513962261159</v>
      </c>
      <c r="I161" s="105">
        <f t="shared" si="8"/>
        <v>30.224098493295482</v>
      </c>
    </row>
    <row r="162" spans="2:9" x14ac:dyDescent="0.25">
      <c r="B162" s="69" t="s">
        <v>33</v>
      </c>
      <c r="C162" s="69" t="s">
        <v>146</v>
      </c>
      <c r="D162" s="69" t="s">
        <v>150</v>
      </c>
      <c r="E162" s="69">
        <f t="shared" si="6"/>
        <v>1964</v>
      </c>
      <c r="F162" s="69" t="s">
        <v>10</v>
      </c>
      <c r="G162" s="69">
        <f>data2!AK19</f>
        <v>1.8730328384808412</v>
      </c>
      <c r="H162" s="105">
        <f t="shared" si="7"/>
        <v>31.679392763042507</v>
      </c>
      <c r="I162" s="105">
        <f t="shared" si="8"/>
        <v>28.351065654814644</v>
      </c>
    </row>
    <row r="163" spans="2:9" x14ac:dyDescent="0.25">
      <c r="B163" s="69" t="s">
        <v>33</v>
      </c>
      <c r="C163" s="69" t="s">
        <v>146</v>
      </c>
      <c r="D163" s="69" t="s">
        <v>150</v>
      </c>
      <c r="E163" s="69">
        <f t="shared" si="6"/>
        <v>1965</v>
      </c>
      <c r="F163" s="69" t="s">
        <v>10</v>
      </c>
      <c r="G163" s="69">
        <f>data2!AK20</f>
        <v>1.6255421759800908</v>
      </c>
      <c r="H163" s="105">
        <f t="shared" si="7"/>
        <v>33.552425601523346</v>
      </c>
      <c r="I163" s="105">
        <f t="shared" si="8"/>
        <v>26.72552347883455</v>
      </c>
    </row>
    <row r="164" spans="2:9" x14ac:dyDescent="0.25">
      <c r="B164" s="69" t="s">
        <v>33</v>
      </c>
      <c r="C164" s="69" t="s">
        <v>146</v>
      </c>
      <c r="D164" s="69" t="s">
        <v>150</v>
      </c>
      <c r="E164" s="69">
        <f t="shared" si="6"/>
        <v>1966</v>
      </c>
      <c r="F164" s="69" t="s">
        <v>10</v>
      </c>
      <c r="G164" s="69">
        <f>data2!AK21</f>
        <v>1.4997012659755984</v>
      </c>
      <c r="H164" s="105">
        <f t="shared" si="7"/>
        <v>35.17796777750344</v>
      </c>
      <c r="I164" s="105">
        <f t="shared" si="8"/>
        <v>25.225822212858951</v>
      </c>
    </row>
    <row r="165" spans="2:9" x14ac:dyDescent="0.25">
      <c r="B165" s="69" t="s">
        <v>33</v>
      </c>
      <c r="C165" s="69" t="s">
        <v>146</v>
      </c>
      <c r="D165" s="69" t="s">
        <v>150</v>
      </c>
      <c r="E165" s="69">
        <f t="shared" si="6"/>
        <v>1967</v>
      </c>
      <c r="F165" s="69" t="s">
        <v>10</v>
      </c>
      <c r="G165" s="69">
        <f>data2!AK22</f>
        <v>1.3774946434488307</v>
      </c>
      <c r="H165" s="105">
        <f t="shared" si="7"/>
        <v>36.677669043479035</v>
      </c>
      <c r="I165" s="105">
        <f t="shared" si="8"/>
        <v>23.848327569410127</v>
      </c>
    </row>
    <row r="166" spans="2:9" x14ac:dyDescent="0.25">
      <c r="B166" s="69" t="s">
        <v>33</v>
      </c>
      <c r="C166" s="69" t="s">
        <v>146</v>
      </c>
      <c r="D166" s="69" t="s">
        <v>150</v>
      </c>
      <c r="E166" s="69">
        <f t="shared" si="6"/>
        <v>1968</v>
      </c>
      <c r="F166" s="69" t="s">
        <v>10</v>
      </c>
      <c r="G166" s="69">
        <f>data2!AK23</f>
        <v>1.3020040938596507</v>
      </c>
      <c r="H166" s="105">
        <f t="shared" si="7"/>
        <v>38.05516368692787</v>
      </c>
      <c r="I166" s="105">
        <f t="shared" si="8"/>
        <v>22.546323475550476</v>
      </c>
    </row>
    <row r="167" spans="2:9" x14ac:dyDescent="0.25">
      <c r="B167" s="69" t="s">
        <v>33</v>
      </c>
      <c r="C167" s="69" t="s">
        <v>146</v>
      </c>
      <c r="D167" s="69" t="s">
        <v>150</v>
      </c>
      <c r="E167" s="69">
        <f t="shared" si="6"/>
        <v>1969</v>
      </c>
      <c r="F167" s="69" t="s">
        <v>10</v>
      </c>
      <c r="G167" s="69">
        <f>data2!AK24</f>
        <v>1.285720828248625</v>
      </c>
      <c r="H167" s="105">
        <f t="shared" si="7"/>
        <v>39.35716778078752</v>
      </c>
      <c r="I167" s="105">
        <f t="shared" si="8"/>
        <v>21.260602647301852</v>
      </c>
    </row>
    <row r="168" spans="2:9" x14ac:dyDescent="0.25">
      <c r="B168" s="69" t="s">
        <v>33</v>
      </c>
      <c r="C168" s="69" t="s">
        <v>146</v>
      </c>
      <c r="D168" s="69" t="s">
        <v>150</v>
      </c>
      <c r="E168" s="69">
        <f t="shared" si="6"/>
        <v>1970</v>
      </c>
      <c r="F168" s="69" t="s">
        <v>10</v>
      </c>
      <c r="G168" s="69">
        <f>data2!AK25</f>
        <v>1.2616695062434575</v>
      </c>
      <c r="H168" s="105">
        <f t="shared" si="7"/>
        <v>40.642888609036149</v>
      </c>
      <c r="I168" s="105">
        <f t="shared" si="8"/>
        <v>19.998933141058391</v>
      </c>
    </row>
    <row r="169" spans="2:9" x14ac:dyDescent="0.25">
      <c r="B169" s="69" t="s">
        <v>33</v>
      </c>
      <c r="C169" s="69" t="s">
        <v>146</v>
      </c>
      <c r="D169" s="69" t="s">
        <v>150</v>
      </c>
      <c r="E169" s="69">
        <f t="shared" si="6"/>
        <v>1971</v>
      </c>
      <c r="F169" s="69" t="s">
        <v>10</v>
      </c>
      <c r="G169" s="69">
        <f>data2!AK26</f>
        <v>1.1339257668439848</v>
      </c>
      <c r="H169" s="105">
        <f t="shared" si="7"/>
        <v>41.904558115279606</v>
      </c>
      <c r="I169" s="105">
        <f t="shared" si="8"/>
        <v>18.865007374214407</v>
      </c>
    </row>
    <row r="170" spans="2:9" x14ac:dyDescent="0.25">
      <c r="B170" s="69" t="s">
        <v>33</v>
      </c>
      <c r="C170" s="69" t="s">
        <v>146</v>
      </c>
      <c r="D170" s="69" t="s">
        <v>150</v>
      </c>
      <c r="E170" s="69">
        <f t="shared" si="6"/>
        <v>1972</v>
      </c>
      <c r="F170" s="69" t="s">
        <v>10</v>
      </c>
      <c r="G170" s="69">
        <f>data2!AK27</f>
        <v>0.94601504604520437</v>
      </c>
      <c r="H170" s="105">
        <f t="shared" si="7"/>
        <v>43.038483882123593</v>
      </c>
      <c r="I170" s="105">
        <f t="shared" si="8"/>
        <v>17.918992328169203</v>
      </c>
    </row>
    <row r="171" spans="2:9" x14ac:dyDescent="0.25">
      <c r="B171" s="69" t="s">
        <v>33</v>
      </c>
      <c r="C171" s="69" t="s">
        <v>146</v>
      </c>
      <c r="D171" s="69" t="s">
        <v>150</v>
      </c>
      <c r="E171" s="69">
        <f t="shared" si="6"/>
        <v>1973</v>
      </c>
      <c r="F171" s="69" t="s">
        <v>10</v>
      </c>
      <c r="G171" s="69">
        <f>data2!AK28</f>
        <v>0.86565788412682976</v>
      </c>
      <c r="H171" s="105">
        <f t="shared" si="7"/>
        <v>43.984498928168797</v>
      </c>
      <c r="I171" s="105">
        <f t="shared" si="8"/>
        <v>17.053334444042378</v>
      </c>
    </row>
    <row r="172" spans="2:9" x14ac:dyDescent="0.25">
      <c r="B172" s="69" t="s">
        <v>33</v>
      </c>
      <c r="C172" s="69" t="s">
        <v>146</v>
      </c>
      <c r="D172" s="69" t="s">
        <v>150</v>
      </c>
      <c r="E172" s="69">
        <f t="shared" si="6"/>
        <v>1974</v>
      </c>
      <c r="F172" s="69" t="s">
        <v>10</v>
      </c>
      <c r="G172" s="69">
        <f>data2!AK29</f>
        <v>0.8232525683265618</v>
      </c>
      <c r="H172" s="105">
        <f t="shared" si="7"/>
        <v>44.85015681229563</v>
      </c>
      <c r="I172" s="105">
        <f t="shared" si="8"/>
        <v>16.230081875715811</v>
      </c>
    </row>
    <row r="173" spans="2:9" x14ac:dyDescent="0.25">
      <c r="B173" s="69" t="s">
        <v>33</v>
      </c>
      <c r="C173" s="69" t="s">
        <v>146</v>
      </c>
      <c r="D173" s="69" t="s">
        <v>150</v>
      </c>
      <c r="E173" s="69">
        <f t="shared" si="6"/>
        <v>1975</v>
      </c>
      <c r="F173" s="69" t="s">
        <v>10</v>
      </c>
      <c r="G173" s="69">
        <f>data2!AK30</f>
        <v>0.73537274480478265</v>
      </c>
      <c r="H173" s="105">
        <f t="shared" si="7"/>
        <v>45.673409380622189</v>
      </c>
      <c r="I173" s="105">
        <f t="shared" si="8"/>
        <v>15.49470913091103</v>
      </c>
    </row>
    <row r="174" spans="2:9" x14ac:dyDescent="0.25">
      <c r="B174" s="69" t="s">
        <v>33</v>
      </c>
      <c r="C174" s="69" t="s">
        <v>146</v>
      </c>
      <c r="D174" s="69" t="s">
        <v>150</v>
      </c>
      <c r="E174" s="69">
        <f t="shared" si="6"/>
        <v>1976</v>
      </c>
      <c r="F174" s="69" t="s">
        <v>10</v>
      </c>
      <c r="G174" s="69">
        <f>data2!AK31</f>
        <v>0.69041283762469541</v>
      </c>
      <c r="H174" s="105">
        <f t="shared" si="7"/>
        <v>46.408782125426974</v>
      </c>
      <c r="I174" s="105">
        <f t="shared" si="8"/>
        <v>14.804296293286336</v>
      </c>
    </row>
    <row r="175" spans="2:9" x14ac:dyDescent="0.25">
      <c r="B175" s="69" t="s">
        <v>33</v>
      </c>
      <c r="C175" s="69" t="s">
        <v>146</v>
      </c>
      <c r="D175" s="69" t="s">
        <v>150</v>
      </c>
      <c r="E175" s="69">
        <f t="shared" si="6"/>
        <v>1977</v>
      </c>
      <c r="F175" s="69" t="s">
        <v>10</v>
      </c>
      <c r="G175" s="69">
        <f>data2!AK32</f>
        <v>0.67974187997012292</v>
      </c>
      <c r="H175" s="105">
        <f t="shared" si="7"/>
        <v>47.099194963051673</v>
      </c>
      <c r="I175" s="105">
        <f t="shared" si="8"/>
        <v>14.124554413316213</v>
      </c>
    </row>
    <row r="176" spans="2:9" x14ac:dyDescent="0.25">
      <c r="B176" s="69" t="s">
        <v>33</v>
      </c>
      <c r="C176" s="69" t="s">
        <v>146</v>
      </c>
      <c r="D176" s="69" t="s">
        <v>150</v>
      </c>
      <c r="E176" s="69">
        <f t="shared" si="6"/>
        <v>1978</v>
      </c>
      <c r="F176" s="69" t="s">
        <v>10</v>
      </c>
      <c r="G176" s="69">
        <f>data2!AK33</f>
        <v>0.66927803921216666</v>
      </c>
      <c r="H176" s="105">
        <f t="shared" si="7"/>
        <v>47.778936843021796</v>
      </c>
      <c r="I176" s="105">
        <f t="shared" si="8"/>
        <v>13.455276374104045</v>
      </c>
    </row>
    <row r="177" spans="2:9" x14ac:dyDescent="0.25">
      <c r="B177" s="69" t="s">
        <v>33</v>
      </c>
      <c r="C177" s="69" t="s">
        <v>146</v>
      </c>
      <c r="D177" s="69" t="s">
        <v>150</v>
      </c>
      <c r="E177" s="69">
        <f t="shared" si="6"/>
        <v>1979</v>
      </c>
      <c r="F177" s="69" t="s">
        <v>10</v>
      </c>
      <c r="G177" s="69">
        <f>data2!AK34</f>
        <v>0.66342294731325424</v>
      </c>
      <c r="H177" s="105">
        <f t="shared" si="7"/>
        <v>48.448214882233962</v>
      </c>
      <c r="I177" s="105">
        <f t="shared" si="8"/>
        <v>12.791853426790791</v>
      </c>
    </row>
    <row r="178" spans="2:9" x14ac:dyDescent="0.25">
      <c r="B178" s="69" t="s">
        <v>33</v>
      </c>
      <c r="C178" s="69" t="s">
        <v>146</v>
      </c>
      <c r="D178" s="69" t="s">
        <v>150</v>
      </c>
      <c r="E178" s="69">
        <f t="shared" si="6"/>
        <v>1980</v>
      </c>
      <c r="F178" s="69" t="s">
        <v>10</v>
      </c>
      <c r="G178" s="69">
        <f>data2!AK35</f>
        <v>0.65963023311343105</v>
      </c>
      <c r="H178" s="105">
        <f t="shared" si="7"/>
        <v>49.11163782954722</v>
      </c>
      <c r="I178" s="105">
        <f t="shared" si="8"/>
        <v>12.132223193677362</v>
      </c>
    </row>
    <row r="179" spans="2:9" x14ac:dyDescent="0.25">
      <c r="B179" s="69" t="s">
        <v>33</v>
      </c>
      <c r="C179" s="69" t="s">
        <v>146</v>
      </c>
      <c r="D179" s="69" t="s">
        <v>150</v>
      </c>
      <c r="E179" s="69">
        <f t="shared" si="6"/>
        <v>1981</v>
      </c>
      <c r="F179" s="69" t="s">
        <v>10</v>
      </c>
      <c r="G179" s="69">
        <f>data2!AK36</f>
        <v>0.65596040797379906</v>
      </c>
      <c r="H179" s="105">
        <f t="shared" si="7"/>
        <v>49.771268062660653</v>
      </c>
      <c r="I179" s="105">
        <f t="shared" si="8"/>
        <v>11.476262785703563</v>
      </c>
    </row>
    <row r="180" spans="2:9" x14ac:dyDescent="0.25">
      <c r="B180" s="69" t="s">
        <v>33</v>
      </c>
      <c r="C180" s="69" t="s">
        <v>146</v>
      </c>
      <c r="D180" s="69" t="s">
        <v>150</v>
      </c>
      <c r="E180" s="69">
        <f t="shared" si="6"/>
        <v>1982</v>
      </c>
      <c r="F180" s="69" t="s">
        <v>10</v>
      </c>
      <c r="G180" s="69">
        <f>data2!AK37</f>
        <v>0.64770983032020313</v>
      </c>
      <c r="H180" s="105">
        <f t="shared" si="7"/>
        <v>50.427228470634454</v>
      </c>
      <c r="I180" s="105">
        <f t="shared" si="8"/>
        <v>10.828552955383358</v>
      </c>
    </row>
    <row r="181" spans="2:9" x14ac:dyDescent="0.25">
      <c r="B181" s="69" t="s">
        <v>33</v>
      </c>
      <c r="C181" s="69" t="s">
        <v>146</v>
      </c>
      <c r="D181" s="69" t="s">
        <v>150</v>
      </c>
      <c r="E181" s="69">
        <f t="shared" ref="E181:E244" si="9">E133</f>
        <v>1983</v>
      </c>
      <c r="F181" s="69" t="s">
        <v>10</v>
      </c>
      <c r="G181" s="69">
        <f>data2!AK38</f>
        <v>0.65049002209272944</v>
      </c>
      <c r="H181" s="105">
        <f t="shared" si="7"/>
        <v>51.074938300954656</v>
      </c>
      <c r="I181" s="105">
        <f t="shared" si="8"/>
        <v>10.178062933290629</v>
      </c>
    </row>
    <row r="182" spans="2:9" x14ac:dyDescent="0.25">
      <c r="B182" s="69" t="s">
        <v>33</v>
      </c>
      <c r="C182" s="69" t="s">
        <v>146</v>
      </c>
      <c r="D182" s="69" t="s">
        <v>150</v>
      </c>
      <c r="E182" s="69">
        <f t="shared" si="9"/>
        <v>1984</v>
      </c>
      <c r="F182" s="69" t="s">
        <v>10</v>
      </c>
      <c r="G182" s="69">
        <f>data2!AK39</f>
        <v>0.68778914939425828</v>
      </c>
      <c r="H182" s="105">
        <f t="shared" si="7"/>
        <v>51.725428323047389</v>
      </c>
      <c r="I182" s="105">
        <f t="shared" si="8"/>
        <v>9.4902737838963738</v>
      </c>
    </row>
    <row r="183" spans="2:9" x14ac:dyDescent="0.25">
      <c r="B183" s="69" t="s">
        <v>33</v>
      </c>
      <c r="C183" s="69" t="s">
        <v>146</v>
      </c>
      <c r="D183" s="69" t="s">
        <v>150</v>
      </c>
      <c r="E183" s="69">
        <f t="shared" si="9"/>
        <v>1985</v>
      </c>
      <c r="F183" s="69" t="s">
        <v>10</v>
      </c>
      <c r="G183" s="69">
        <f>data2!AK40</f>
        <v>0.6972325997252119</v>
      </c>
      <c r="H183" s="105">
        <f t="shared" si="7"/>
        <v>52.413217472441644</v>
      </c>
      <c r="I183" s="105">
        <f t="shared" si="8"/>
        <v>8.7930411841711607</v>
      </c>
    </row>
    <row r="184" spans="2:9" x14ac:dyDescent="0.25">
      <c r="B184" s="69" t="s">
        <v>33</v>
      </c>
      <c r="C184" s="69" t="s">
        <v>146</v>
      </c>
      <c r="D184" s="69" t="s">
        <v>150</v>
      </c>
      <c r="E184" s="69">
        <f t="shared" si="9"/>
        <v>1986</v>
      </c>
      <c r="F184" s="69" t="s">
        <v>10</v>
      </c>
      <c r="G184" s="69">
        <f>data2!AK41</f>
        <v>0.65530594638647144</v>
      </c>
      <c r="H184" s="105">
        <f t="shared" si="7"/>
        <v>53.110450072166856</v>
      </c>
      <c r="I184" s="105">
        <f t="shared" si="8"/>
        <v>8.137735237784689</v>
      </c>
    </row>
    <row r="185" spans="2:9" x14ac:dyDescent="0.25">
      <c r="B185" s="69" t="s">
        <v>33</v>
      </c>
      <c r="C185" s="69" t="s">
        <v>146</v>
      </c>
      <c r="D185" s="69" t="s">
        <v>150</v>
      </c>
      <c r="E185" s="69">
        <f t="shared" si="9"/>
        <v>1987</v>
      </c>
      <c r="F185" s="69" t="s">
        <v>10</v>
      </c>
      <c r="G185" s="69">
        <f>data2!AK42</f>
        <v>0.69237027037162024</v>
      </c>
      <c r="H185" s="105">
        <f t="shared" si="7"/>
        <v>53.765756018553326</v>
      </c>
      <c r="I185" s="105">
        <f t="shared" si="8"/>
        <v>7.4453649674130693</v>
      </c>
    </row>
    <row r="186" spans="2:9" x14ac:dyDescent="0.25">
      <c r="B186" s="69" t="s">
        <v>33</v>
      </c>
      <c r="C186" s="69" t="s">
        <v>146</v>
      </c>
      <c r="D186" s="69" t="s">
        <v>150</v>
      </c>
      <c r="E186" s="69">
        <f t="shared" si="9"/>
        <v>1988</v>
      </c>
      <c r="F186" s="69" t="s">
        <v>10</v>
      </c>
      <c r="G186" s="69">
        <f>data2!AK43</f>
        <v>0.69570089592879425</v>
      </c>
      <c r="H186" s="105">
        <f t="shared" si="7"/>
        <v>54.458126288924944</v>
      </c>
      <c r="I186" s="105">
        <f t="shared" si="8"/>
        <v>6.7496640714842746</v>
      </c>
    </row>
    <row r="187" spans="2:9" x14ac:dyDescent="0.25">
      <c r="B187" s="69" t="s">
        <v>33</v>
      </c>
      <c r="C187" s="69" t="s">
        <v>146</v>
      </c>
      <c r="D187" s="69" t="s">
        <v>150</v>
      </c>
      <c r="E187" s="69">
        <f t="shared" si="9"/>
        <v>1989</v>
      </c>
      <c r="F187" s="69" t="s">
        <v>10</v>
      </c>
      <c r="G187" s="69">
        <f>data2!AK44</f>
        <v>0.68444908427772533</v>
      </c>
      <c r="H187" s="105">
        <f t="shared" si="7"/>
        <v>55.153827184853739</v>
      </c>
      <c r="I187" s="105">
        <f t="shared" si="8"/>
        <v>6.0652149872065486</v>
      </c>
    </row>
    <row r="188" spans="2:9" x14ac:dyDescent="0.25">
      <c r="B188" s="69" t="s">
        <v>33</v>
      </c>
      <c r="C188" s="69" t="s">
        <v>146</v>
      </c>
      <c r="D188" s="69" t="s">
        <v>150</v>
      </c>
      <c r="E188" s="69">
        <f t="shared" si="9"/>
        <v>1990</v>
      </c>
      <c r="F188" s="69" t="s">
        <v>10</v>
      </c>
      <c r="G188" s="69">
        <f>data2!AK45</f>
        <v>0.71906410720619529</v>
      </c>
      <c r="H188" s="105">
        <f t="shared" si="7"/>
        <v>55.838276269131462</v>
      </c>
      <c r="I188" s="105">
        <f t="shared" si="8"/>
        <v>5.3461508800003541</v>
      </c>
    </row>
    <row r="189" spans="2:9" x14ac:dyDescent="0.25">
      <c r="B189" s="69" t="s">
        <v>33</v>
      </c>
      <c r="C189" s="69" t="s">
        <v>146</v>
      </c>
      <c r="D189" s="69" t="s">
        <v>150</v>
      </c>
      <c r="E189" s="69">
        <f t="shared" si="9"/>
        <v>1991</v>
      </c>
      <c r="F189" s="69" t="s">
        <v>10</v>
      </c>
      <c r="G189" s="69">
        <f>data2!AK46</f>
        <v>0.71989874925710218</v>
      </c>
      <c r="H189" s="105">
        <f t="shared" si="7"/>
        <v>56.557340376337656</v>
      </c>
      <c r="I189" s="105">
        <f t="shared" si="8"/>
        <v>4.6262521307432518</v>
      </c>
    </row>
    <row r="190" spans="2:9" x14ac:dyDescent="0.25">
      <c r="B190" s="69" t="s">
        <v>33</v>
      </c>
      <c r="C190" s="69" t="s">
        <v>146</v>
      </c>
      <c r="D190" s="69" t="s">
        <v>150</v>
      </c>
      <c r="E190" s="69">
        <f t="shared" si="9"/>
        <v>1992</v>
      </c>
      <c r="F190" s="69" t="s">
        <v>10</v>
      </c>
      <c r="G190" s="69">
        <f>data2!AK47</f>
        <v>0.76073236634623997</v>
      </c>
      <c r="H190" s="105">
        <f t="shared" si="7"/>
        <v>57.277239125594761</v>
      </c>
      <c r="I190" s="105">
        <f t="shared" si="8"/>
        <v>3.8655197643970114</v>
      </c>
    </row>
    <row r="191" spans="2:9" x14ac:dyDescent="0.25">
      <c r="B191" s="69" t="s">
        <v>33</v>
      </c>
      <c r="C191" s="69" t="s">
        <v>146</v>
      </c>
      <c r="D191" s="69" t="s">
        <v>150</v>
      </c>
      <c r="E191" s="69">
        <f t="shared" si="9"/>
        <v>1993</v>
      </c>
      <c r="F191" s="69" t="s">
        <v>10</v>
      </c>
      <c r="G191" s="69">
        <f>data2!AK48</f>
        <v>0.76459756420439506</v>
      </c>
      <c r="H191" s="105">
        <f t="shared" si="7"/>
        <v>58.037971491941001</v>
      </c>
      <c r="I191" s="105">
        <f t="shared" si="8"/>
        <v>3.100922200192616</v>
      </c>
    </row>
    <row r="192" spans="2:9" x14ac:dyDescent="0.25">
      <c r="B192" s="69" t="s">
        <v>33</v>
      </c>
      <c r="C192" s="69" t="s">
        <v>146</v>
      </c>
      <c r="D192" s="69" t="s">
        <v>150</v>
      </c>
      <c r="E192" s="69">
        <f t="shared" si="9"/>
        <v>1994</v>
      </c>
      <c r="F192" s="69" t="s">
        <v>10</v>
      </c>
      <c r="G192" s="69">
        <f>data2!AK49</f>
        <v>0.77530398188642635</v>
      </c>
      <c r="H192" s="105">
        <f t="shared" si="7"/>
        <v>58.802569056145394</v>
      </c>
      <c r="I192" s="105">
        <f t="shared" si="8"/>
        <v>2.3256182183061895</v>
      </c>
    </row>
    <row r="193" spans="2:9" x14ac:dyDescent="0.25">
      <c r="B193" s="69" t="s">
        <v>33</v>
      </c>
      <c r="C193" s="69" t="s">
        <v>146</v>
      </c>
      <c r="D193" s="69" t="s">
        <v>150</v>
      </c>
      <c r="E193" s="69">
        <f t="shared" si="9"/>
        <v>1995</v>
      </c>
      <c r="F193" s="69" t="s">
        <v>10</v>
      </c>
      <c r="G193" s="69">
        <f>data2!AK50</f>
        <v>0.78457494054056531</v>
      </c>
      <c r="H193" s="105">
        <f t="shared" si="7"/>
        <v>59.577873038031818</v>
      </c>
      <c r="I193" s="105">
        <f t="shared" si="8"/>
        <v>1.5410432777656244</v>
      </c>
    </row>
    <row r="194" spans="2:9" x14ac:dyDescent="0.25">
      <c r="B194" s="69" t="s">
        <v>33</v>
      </c>
      <c r="C194" s="69" t="s">
        <v>146</v>
      </c>
      <c r="D194" s="69" t="s">
        <v>150</v>
      </c>
      <c r="E194" s="69">
        <f t="shared" si="9"/>
        <v>1996</v>
      </c>
      <c r="F194" s="69" t="s">
        <v>10</v>
      </c>
      <c r="G194" s="69">
        <f>data2!AK51</f>
        <v>0.7722537607991391</v>
      </c>
      <c r="H194" s="105">
        <f t="shared" si="7"/>
        <v>60.362447978572384</v>
      </c>
      <c r="I194" s="105">
        <f t="shared" si="8"/>
        <v>0.76878951696648534</v>
      </c>
    </row>
    <row r="195" spans="2:9" x14ac:dyDescent="0.25">
      <c r="B195" s="69" t="s">
        <v>33</v>
      </c>
      <c r="C195" s="69" t="s">
        <v>146</v>
      </c>
      <c r="D195" s="69" t="s">
        <v>150</v>
      </c>
      <c r="E195" s="69">
        <f t="shared" si="9"/>
        <v>1997</v>
      </c>
      <c r="F195" s="69" t="s">
        <v>10</v>
      </c>
      <c r="G195" s="69">
        <f>data2!AK52</f>
        <v>0.76878951696648534</v>
      </c>
      <c r="H195" s="105">
        <f t="shared" si="7"/>
        <v>61.134701739371522</v>
      </c>
      <c r="I195" s="105">
        <f t="shared" si="8"/>
        <v>0</v>
      </c>
    </row>
    <row r="196" spans="2:9" x14ac:dyDescent="0.25">
      <c r="B196" s="69" t="s">
        <v>33</v>
      </c>
      <c r="C196" s="69" t="s">
        <v>146</v>
      </c>
      <c r="D196" s="69" t="s">
        <v>150</v>
      </c>
      <c r="E196" s="69">
        <f t="shared" si="9"/>
        <v>1950</v>
      </c>
      <c r="F196" s="69" t="s">
        <v>11</v>
      </c>
      <c r="G196" s="69">
        <f>data2!AL5</f>
        <v>0.78009963897652623</v>
      </c>
      <c r="H196" s="105">
        <f t="shared" ref="H196:H259" si="10">SUMIFS($G$4:$G$4995,$F$4:$F$4995,$F196,$E$4:$E$4995,"&lt;"&amp;$E196,$B$4:$B$4995,$B196,$D$4:$D$4995,$D196)</f>
        <v>0</v>
      </c>
      <c r="I196" s="105">
        <f t="shared" ref="I196:I259" si="11">SUMIFS($G$4:$G$4995,$F$4:$F$4995,$F196,$E$4:$E$4995,"&gt;"&amp;$E196,$B$4:$B$4995,$B196,$D$4:$D$4995,$D196)</f>
        <v>33.746134995470655</v>
      </c>
    </row>
    <row r="197" spans="2:9" x14ac:dyDescent="0.25">
      <c r="B197" s="69" t="s">
        <v>33</v>
      </c>
      <c r="C197" s="69" t="s">
        <v>146</v>
      </c>
      <c r="D197" s="69" t="s">
        <v>150</v>
      </c>
      <c r="E197" s="69">
        <f t="shared" si="9"/>
        <v>1951</v>
      </c>
      <c r="F197" s="69" t="s">
        <v>11</v>
      </c>
      <c r="G197" s="69">
        <f>data2!AL6</f>
        <v>0.74887959204761734</v>
      </c>
      <c r="H197" s="105">
        <f t="shared" si="10"/>
        <v>0.78009963897652623</v>
      </c>
      <c r="I197" s="105">
        <f t="shared" si="11"/>
        <v>32.99725540342304</v>
      </c>
    </row>
    <row r="198" spans="2:9" x14ac:dyDescent="0.25">
      <c r="B198" s="69" t="s">
        <v>33</v>
      </c>
      <c r="C198" s="69" t="s">
        <v>146</v>
      </c>
      <c r="D198" s="69" t="s">
        <v>150</v>
      </c>
      <c r="E198" s="69">
        <f t="shared" si="9"/>
        <v>1952</v>
      </c>
      <c r="F198" s="69" t="s">
        <v>11</v>
      </c>
      <c r="G198" s="69">
        <f>data2!AL7</f>
        <v>0.72082789748479537</v>
      </c>
      <c r="H198" s="105">
        <f t="shared" si="10"/>
        <v>1.5289792310241435</v>
      </c>
      <c r="I198" s="105">
        <f t="shared" si="11"/>
        <v>32.276427505938244</v>
      </c>
    </row>
    <row r="199" spans="2:9" x14ac:dyDescent="0.25">
      <c r="B199" s="69" t="s">
        <v>33</v>
      </c>
      <c r="C199" s="69" t="s">
        <v>146</v>
      </c>
      <c r="D199" s="69" t="s">
        <v>150</v>
      </c>
      <c r="E199" s="69">
        <f t="shared" si="9"/>
        <v>1953</v>
      </c>
      <c r="F199" s="69" t="s">
        <v>11</v>
      </c>
      <c r="G199" s="69">
        <f>data2!AL8</f>
        <v>0.69550612142872326</v>
      </c>
      <c r="H199" s="105">
        <f t="shared" si="10"/>
        <v>2.2498071285089387</v>
      </c>
      <c r="I199" s="105">
        <f t="shared" si="11"/>
        <v>31.580921384509523</v>
      </c>
    </row>
    <row r="200" spans="2:9" x14ac:dyDescent="0.25">
      <c r="B200" s="69" t="s">
        <v>33</v>
      </c>
      <c r="C200" s="69" t="s">
        <v>146</v>
      </c>
      <c r="D200" s="69" t="s">
        <v>150</v>
      </c>
      <c r="E200" s="69">
        <f t="shared" si="9"/>
        <v>1954</v>
      </c>
      <c r="F200" s="69" t="s">
        <v>11</v>
      </c>
      <c r="G200" s="69">
        <f>data2!AL9</f>
        <v>0.67810218940509426</v>
      </c>
      <c r="H200" s="105">
        <f t="shared" si="10"/>
        <v>2.9453132499376622</v>
      </c>
      <c r="I200" s="105">
        <f t="shared" si="11"/>
        <v>30.902819195104428</v>
      </c>
    </row>
    <row r="201" spans="2:9" x14ac:dyDescent="0.25">
      <c r="B201" s="69" t="s">
        <v>33</v>
      </c>
      <c r="C201" s="69" t="s">
        <v>146</v>
      </c>
      <c r="D201" s="69" t="s">
        <v>150</v>
      </c>
      <c r="E201" s="69">
        <f t="shared" si="9"/>
        <v>1955</v>
      </c>
      <c r="F201" s="69" t="s">
        <v>11</v>
      </c>
      <c r="G201" s="69">
        <f>data2!AL10</f>
        <v>0.66194903075661404</v>
      </c>
      <c r="H201" s="105">
        <f t="shared" si="10"/>
        <v>3.6234154393427565</v>
      </c>
      <c r="I201" s="105">
        <f t="shared" si="11"/>
        <v>30.240870164347818</v>
      </c>
    </row>
    <row r="202" spans="2:9" x14ac:dyDescent="0.25">
      <c r="B202" s="69" t="s">
        <v>33</v>
      </c>
      <c r="C202" s="69" t="s">
        <v>146</v>
      </c>
      <c r="D202" s="69" t="s">
        <v>150</v>
      </c>
      <c r="E202" s="69">
        <f t="shared" si="9"/>
        <v>1956</v>
      </c>
      <c r="F202" s="69" t="s">
        <v>11</v>
      </c>
      <c r="G202" s="69">
        <f>data2!AL11</f>
        <v>0.63040008647610379</v>
      </c>
      <c r="H202" s="105">
        <f t="shared" si="10"/>
        <v>4.2853644700993705</v>
      </c>
      <c r="I202" s="105">
        <f t="shared" si="11"/>
        <v>29.61047007787171</v>
      </c>
    </row>
    <row r="203" spans="2:9" x14ac:dyDescent="0.25">
      <c r="B203" s="69" t="s">
        <v>33</v>
      </c>
      <c r="C203" s="69" t="s">
        <v>146</v>
      </c>
      <c r="D203" s="69" t="s">
        <v>150</v>
      </c>
      <c r="E203" s="69">
        <f t="shared" si="9"/>
        <v>1957</v>
      </c>
      <c r="F203" s="69" t="s">
        <v>11</v>
      </c>
      <c r="G203" s="69">
        <f>data2!AL12</f>
        <v>0.62719652489215494</v>
      </c>
      <c r="H203" s="105">
        <f t="shared" si="10"/>
        <v>4.915764556575474</v>
      </c>
      <c r="I203" s="105">
        <f t="shared" si="11"/>
        <v>28.983273552979554</v>
      </c>
    </row>
    <row r="204" spans="2:9" x14ac:dyDescent="0.25">
      <c r="B204" s="69" t="s">
        <v>33</v>
      </c>
      <c r="C204" s="69" t="s">
        <v>146</v>
      </c>
      <c r="D204" s="69" t="s">
        <v>150</v>
      </c>
      <c r="E204" s="69">
        <f t="shared" si="9"/>
        <v>1958</v>
      </c>
      <c r="F204" s="69" t="s">
        <v>11</v>
      </c>
      <c r="G204" s="69">
        <f>data2!AL13</f>
        <v>0.62382511435553611</v>
      </c>
      <c r="H204" s="105">
        <f t="shared" si="10"/>
        <v>5.5429610814676291</v>
      </c>
      <c r="I204" s="105">
        <f t="shared" si="11"/>
        <v>28.359448438624021</v>
      </c>
    </row>
    <row r="205" spans="2:9" x14ac:dyDescent="0.25">
      <c r="B205" s="69" t="s">
        <v>33</v>
      </c>
      <c r="C205" s="69" t="s">
        <v>146</v>
      </c>
      <c r="D205" s="69" t="s">
        <v>150</v>
      </c>
      <c r="E205" s="69">
        <f t="shared" si="9"/>
        <v>1959</v>
      </c>
      <c r="F205" s="69" t="s">
        <v>11</v>
      </c>
      <c r="G205" s="69">
        <f>data2!AL14</f>
        <v>0.61744338423681111</v>
      </c>
      <c r="H205" s="105">
        <f t="shared" si="10"/>
        <v>6.1667861958231649</v>
      </c>
      <c r="I205" s="105">
        <f t="shared" si="11"/>
        <v>27.742005054387207</v>
      </c>
    </row>
    <row r="206" spans="2:9" x14ac:dyDescent="0.25">
      <c r="B206" s="69" t="s">
        <v>33</v>
      </c>
      <c r="C206" s="69" t="s">
        <v>146</v>
      </c>
      <c r="D206" s="69" t="s">
        <v>150</v>
      </c>
      <c r="E206" s="69">
        <f t="shared" si="9"/>
        <v>1960</v>
      </c>
      <c r="F206" s="69" t="s">
        <v>11</v>
      </c>
      <c r="G206" s="69">
        <f>data2!AL15</f>
        <v>0.60102362498417694</v>
      </c>
      <c r="H206" s="105">
        <f t="shared" si="10"/>
        <v>6.7842295800599759</v>
      </c>
      <c r="I206" s="105">
        <f t="shared" si="11"/>
        <v>27.140981429403027</v>
      </c>
    </row>
    <row r="207" spans="2:9" x14ac:dyDescent="0.25">
      <c r="B207" s="69" t="s">
        <v>33</v>
      </c>
      <c r="C207" s="69" t="s">
        <v>146</v>
      </c>
      <c r="D207" s="69" t="s">
        <v>150</v>
      </c>
      <c r="E207" s="69">
        <f t="shared" si="9"/>
        <v>1961</v>
      </c>
      <c r="F207" s="69" t="s">
        <v>11</v>
      </c>
      <c r="G207" s="69">
        <f>data2!AL16</f>
        <v>0.59654625647134352</v>
      </c>
      <c r="H207" s="105">
        <f t="shared" si="10"/>
        <v>7.3852532050441528</v>
      </c>
      <c r="I207" s="105">
        <f t="shared" si="11"/>
        <v>26.544435172931692</v>
      </c>
    </row>
    <row r="208" spans="2:9" x14ac:dyDescent="0.25">
      <c r="B208" s="69" t="s">
        <v>33</v>
      </c>
      <c r="C208" s="69" t="s">
        <v>146</v>
      </c>
      <c r="D208" s="69" t="s">
        <v>150</v>
      </c>
      <c r="E208" s="69">
        <f t="shared" si="9"/>
        <v>1962</v>
      </c>
      <c r="F208" s="69" t="s">
        <v>11</v>
      </c>
      <c r="G208" s="69">
        <f>data2!AL17</f>
        <v>0.55889363233949629</v>
      </c>
      <c r="H208" s="105">
        <f t="shared" si="10"/>
        <v>7.9817994615154966</v>
      </c>
      <c r="I208" s="105">
        <f t="shared" si="11"/>
        <v>25.985541540592195</v>
      </c>
    </row>
    <row r="209" spans="2:9" x14ac:dyDescent="0.25">
      <c r="B209" s="69" t="s">
        <v>33</v>
      </c>
      <c r="C209" s="69" t="s">
        <v>146</v>
      </c>
      <c r="D209" s="69" t="s">
        <v>150</v>
      </c>
      <c r="E209" s="69">
        <f t="shared" si="9"/>
        <v>1963</v>
      </c>
      <c r="F209" s="69" t="s">
        <v>11</v>
      </c>
      <c r="G209" s="69">
        <f>data2!AL18</f>
        <v>0.54874761094782498</v>
      </c>
      <c r="H209" s="105">
        <f t="shared" si="10"/>
        <v>8.5406930938549923</v>
      </c>
      <c r="I209" s="105">
        <f t="shared" si="11"/>
        <v>25.436793929644367</v>
      </c>
    </row>
    <row r="210" spans="2:9" x14ac:dyDescent="0.25">
      <c r="B210" s="69" t="s">
        <v>33</v>
      </c>
      <c r="C210" s="69" t="s">
        <v>146</v>
      </c>
      <c r="D210" s="69" t="s">
        <v>150</v>
      </c>
      <c r="E210" s="69">
        <f t="shared" si="9"/>
        <v>1964</v>
      </c>
      <c r="F210" s="69" t="s">
        <v>11</v>
      </c>
      <c r="G210" s="69">
        <f>data2!AL19</f>
        <v>0.52709180602041883</v>
      </c>
      <c r="H210" s="105">
        <f t="shared" si="10"/>
        <v>9.0894407048028167</v>
      </c>
      <c r="I210" s="105">
        <f t="shared" si="11"/>
        <v>24.909702123623944</v>
      </c>
    </row>
    <row r="211" spans="2:9" x14ac:dyDescent="0.25">
      <c r="B211" s="69" t="s">
        <v>33</v>
      </c>
      <c r="C211" s="69" t="s">
        <v>146</v>
      </c>
      <c r="D211" s="69" t="s">
        <v>150</v>
      </c>
      <c r="E211" s="69">
        <f t="shared" si="9"/>
        <v>1965</v>
      </c>
      <c r="F211" s="69" t="s">
        <v>11</v>
      </c>
      <c r="G211" s="69">
        <f>data2!AL20</f>
        <v>0.49683515838185466</v>
      </c>
      <c r="H211" s="105">
        <f t="shared" si="10"/>
        <v>9.6165325108232356</v>
      </c>
      <c r="I211" s="105">
        <f t="shared" si="11"/>
        <v>24.412866965242088</v>
      </c>
    </row>
    <row r="212" spans="2:9" x14ac:dyDescent="0.25">
      <c r="B212" s="69" t="s">
        <v>33</v>
      </c>
      <c r="C212" s="69" t="s">
        <v>146</v>
      </c>
      <c r="D212" s="69" t="s">
        <v>150</v>
      </c>
      <c r="E212" s="69">
        <f t="shared" si="9"/>
        <v>1966</v>
      </c>
      <c r="F212" s="69" t="s">
        <v>11</v>
      </c>
      <c r="G212" s="69">
        <f>data2!AL21</f>
        <v>0.46875348999223038</v>
      </c>
      <c r="H212" s="105">
        <f t="shared" si="10"/>
        <v>10.11336766920509</v>
      </c>
      <c r="I212" s="105">
        <f t="shared" si="11"/>
        <v>23.944113475249864</v>
      </c>
    </row>
    <row r="213" spans="2:9" x14ac:dyDescent="0.25">
      <c r="B213" s="69" t="s">
        <v>33</v>
      </c>
      <c r="C213" s="69" t="s">
        <v>146</v>
      </c>
      <c r="D213" s="69" t="s">
        <v>150</v>
      </c>
      <c r="E213" s="69">
        <f t="shared" si="9"/>
        <v>1967</v>
      </c>
      <c r="F213" s="69" t="s">
        <v>11</v>
      </c>
      <c r="G213" s="69">
        <f>data2!AL22</f>
        <v>0.45850961812458585</v>
      </c>
      <c r="H213" s="105">
        <f t="shared" si="10"/>
        <v>10.582121159197321</v>
      </c>
      <c r="I213" s="105">
        <f t="shared" si="11"/>
        <v>23.485603857125277</v>
      </c>
    </row>
    <row r="214" spans="2:9" x14ac:dyDescent="0.25">
      <c r="B214" s="69" t="s">
        <v>33</v>
      </c>
      <c r="C214" s="69" t="s">
        <v>146</v>
      </c>
      <c r="D214" s="69" t="s">
        <v>150</v>
      </c>
      <c r="E214" s="69">
        <f t="shared" si="9"/>
        <v>1968</v>
      </c>
      <c r="F214" s="69" t="s">
        <v>11</v>
      </c>
      <c r="G214" s="69">
        <f>data2!AL23</f>
        <v>0.43592099839140719</v>
      </c>
      <c r="H214" s="105">
        <f t="shared" si="10"/>
        <v>11.040630777321907</v>
      </c>
      <c r="I214" s="105">
        <f t="shared" si="11"/>
        <v>23.049682858733867</v>
      </c>
    </row>
    <row r="215" spans="2:9" x14ac:dyDescent="0.25">
      <c r="B215" s="69" t="s">
        <v>33</v>
      </c>
      <c r="C215" s="69" t="s">
        <v>146</v>
      </c>
      <c r="D215" s="69" t="s">
        <v>150</v>
      </c>
      <c r="E215" s="69">
        <f t="shared" si="9"/>
        <v>1969</v>
      </c>
      <c r="F215" s="69" t="s">
        <v>11</v>
      </c>
      <c r="G215" s="69">
        <f>data2!AL24</f>
        <v>0.46198294303902454</v>
      </c>
      <c r="H215" s="105">
        <f t="shared" si="10"/>
        <v>11.476551775713315</v>
      </c>
      <c r="I215" s="105">
        <f t="shared" si="11"/>
        <v>22.587699915694849</v>
      </c>
    </row>
    <row r="216" spans="2:9" x14ac:dyDescent="0.25">
      <c r="B216" s="69" t="s">
        <v>33</v>
      </c>
      <c r="C216" s="69" t="s">
        <v>146</v>
      </c>
      <c r="D216" s="69" t="s">
        <v>150</v>
      </c>
      <c r="E216" s="69">
        <f t="shared" si="9"/>
        <v>1970</v>
      </c>
      <c r="F216" s="69" t="s">
        <v>11</v>
      </c>
      <c r="G216" s="69">
        <f>data2!AL25</f>
        <v>0.48820169630657728</v>
      </c>
      <c r="H216" s="105">
        <f t="shared" si="10"/>
        <v>11.93853471875234</v>
      </c>
      <c r="I216" s="105">
        <f t="shared" si="11"/>
        <v>22.099498219388266</v>
      </c>
    </row>
    <row r="217" spans="2:9" x14ac:dyDescent="0.25">
      <c r="B217" s="69" t="s">
        <v>33</v>
      </c>
      <c r="C217" s="69" t="s">
        <v>146</v>
      </c>
      <c r="D217" s="69" t="s">
        <v>150</v>
      </c>
      <c r="E217" s="69">
        <f t="shared" si="9"/>
        <v>1971</v>
      </c>
      <c r="F217" s="69" t="s">
        <v>11</v>
      </c>
      <c r="G217" s="69">
        <f>data2!AL26</f>
        <v>0.47733205639258675</v>
      </c>
      <c r="H217" s="105">
        <f t="shared" si="10"/>
        <v>12.426736415058917</v>
      </c>
      <c r="I217" s="105">
        <f t="shared" si="11"/>
        <v>21.622166162995683</v>
      </c>
    </row>
    <row r="218" spans="2:9" x14ac:dyDescent="0.25">
      <c r="B218" s="69" t="s">
        <v>33</v>
      </c>
      <c r="C218" s="69" t="s">
        <v>146</v>
      </c>
      <c r="D218" s="69" t="s">
        <v>150</v>
      </c>
      <c r="E218" s="69">
        <f t="shared" si="9"/>
        <v>1972</v>
      </c>
      <c r="F218" s="69" t="s">
        <v>11</v>
      </c>
      <c r="G218" s="69">
        <f>data2!AL27</f>
        <v>0.44299639559600218</v>
      </c>
      <c r="H218" s="105">
        <f t="shared" si="10"/>
        <v>12.904068471451504</v>
      </c>
      <c r="I218" s="105">
        <f t="shared" si="11"/>
        <v>21.179169767399678</v>
      </c>
    </row>
    <row r="219" spans="2:9" x14ac:dyDescent="0.25">
      <c r="B219" s="69" t="s">
        <v>33</v>
      </c>
      <c r="C219" s="69" t="s">
        <v>146</v>
      </c>
      <c r="D219" s="69" t="s">
        <v>150</v>
      </c>
      <c r="E219" s="69">
        <f t="shared" si="9"/>
        <v>1973</v>
      </c>
      <c r="F219" s="69" t="s">
        <v>11</v>
      </c>
      <c r="G219" s="69">
        <f>data2!AL28</f>
        <v>0.45778981421753584</v>
      </c>
      <c r="H219" s="105">
        <f t="shared" si="10"/>
        <v>13.347064867047507</v>
      </c>
      <c r="I219" s="105">
        <f t="shared" si="11"/>
        <v>20.721379953182144</v>
      </c>
    </row>
    <row r="220" spans="2:9" x14ac:dyDescent="0.25">
      <c r="B220" s="69" t="s">
        <v>33</v>
      </c>
      <c r="C220" s="69" t="s">
        <v>146</v>
      </c>
      <c r="D220" s="69" t="s">
        <v>150</v>
      </c>
      <c r="E220" s="69">
        <f t="shared" si="9"/>
        <v>1974</v>
      </c>
      <c r="F220" s="69" t="s">
        <v>11</v>
      </c>
      <c r="G220" s="69">
        <f>data2!AL29</f>
        <v>0.50205204722584251</v>
      </c>
      <c r="H220" s="105">
        <f t="shared" si="10"/>
        <v>13.804854681265043</v>
      </c>
      <c r="I220" s="105">
        <f t="shared" si="11"/>
        <v>20.219327905956305</v>
      </c>
    </row>
    <row r="221" spans="2:9" x14ac:dyDescent="0.25">
      <c r="B221" s="69" t="s">
        <v>33</v>
      </c>
      <c r="C221" s="69" t="s">
        <v>146</v>
      </c>
      <c r="D221" s="69" t="s">
        <v>150</v>
      </c>
      <c r="E221" s="69">
        <f t="shared" si="9"/>
        <v>1975</v>
      </c>
      <c r="F221" s="69" t="s">
        <v>11</v>
      </c>
      <c r="G221" s="69">
        <f>data2!AL30</f>
        <v>0.52933174115006953</v>
      </c>
      <c r="H221" s="105">
        <f t="shared" si="10"/>
        <v>14.306906728490885</v>
      </c>
      <c r="I221" s="105">
        <f t="shared" si="11"/>
        <v>19.689996164806239</v>
      </c>
    </row>
    <row r="222" spans="2:9" x14ac:dyDescent="0.25">
      <c r="B222" s="69" t="s">
        <v>33</v>
      </c>
      <c r="C222" s="69" t="s">
        <v>146</v>
      </c>
      <c r="D222" s="69" t="s">
        <v>150</v>
      </c>
      <c r="E222" s="69">
        <f t="shared" si="9"/>
        <v>1976</v>
      </c>
      <c r="F222" s="69" t="s">
        <v>11</v>
      </c>
      <c r="G222" s="69">
        <f>data2!AL31</f>
        <v>0.56734112565462891</v>
      </c>
      <c r="H222" s="105">
        <f t="shared" si="10"/>
        <v>14.836238469640955</v>
      </c>
      <c r="I222" s="105">
        <f t="shared" si="11"/>
        <v>19.12265503915161</v>
      </c>
    </row>
    <row r="223" spans="2:9" x14ac:dyDescent="0.25">
      <c r="B223" s="69" t="s">
        <v>33</v>
      </c>
      <c r="C223" s="69" t="s">
        <v>146</v>
      </c>
      <c r="D223" s="69" t="s">
        <v>150</v>
      </c>
      <c r="E223" s="69">
        <f t="shared" si="9"/>
        <v>1977</v>
      </c>
      <c r="F223" s="69" t="s">
        <v>11</v>
      </c>
      <c r="G223" s="69">
        <f>data2!AL32</f>
        <v>0.66944852467115268</v>
      </c>
      <c r="H223" s="105">
        <f t="shared" si="10"/>
        <v>15.403579595295584</v>
      </c>
      <c r="I223" s="105">
        <f t="shared" si="11"/>
        <v>18.453206514480449</v>
      </c>
    </row>
    <row r="224" spans="2:9" x14ac:dyDescent="0.25">
      <c r="B224" s="69" t="s">
        <v>33</v>
      </c>
      <c r="C224" s="69" t="s">
        <v>146</v>
      </c>
      <c r="D224" s="69" t="s">
        <v>150</v>
      </c>
      <c r="E224" s="69">
        <f t="shared" si="9"/>
        <v>1978</v>
      </c>
      <c r="F224" s="69" t="s">
        <v>11</v>
      </c>
      <c r="G224" s="69">
        <f>data2!AL33</f>
        <v>0.69958652927645515</v>
      </c>
      <c r="H224" s="105">
        <f t="shared" si="10"/>
        <v>16.073028119966736</v>
      </c>
      <c r="I224" s="105">
        <f t="shared" si="11"/>
        <v>17.753619985203994</v>
      </c>
    </row>
    <row r="225" spans="2:9" x14ac:dyDescent="0.25">
      <c r="B225" s="69" t="s">
        <v>33</v>
      </c>
      <c r="C225" s="69" t="s">
        <v>146</v>
      </c>
      <c r="D225" s="69" t="s">
        <v>150</v>
      </c>
      <c r="E225" s="69">
        <f t="shared" si="9"/>
        <v>1979</v>
      </c>
      <c r="F225" s="69" t="s">
        <v>11</v>
      </c>
      <c r="G225" s="69">
        <f>data2!AL34</f>
        <v>0.75138053694458329</v>
      </c>
      <c r="H225" s="105">
        <f t="shared" si="10"/>
        <v>16.772614649243192</v>
      </c>
      <c r="I225" s="105">
        <f t="shared" si="11"/>
        <v>17.002239448259413</v>
      </c>
    </row>
    <row r="226" spans="2:9" x14ac:dyDescent="0.25">
      <c r="B226" s="69" t="s">
        <v>33</v>
      </c>
      <c r="C226" s="69" t="s">
        <v>146</v>
      </c>
      <c r="D226" s="69" t="s">
        <v>150</v>
      </c>
      <c r="E226" s="69">
        <f t="shared" si="9"/>
        <v>1980</v>
      </c>
      <c r="F226" s="69" t="s">
        <v>11</v>
      </c>
      <c r="G226" s="69">
        <f>data2!AL35</f>
        <v>0.82209290139122781</v>
      </c>
      <c r="H226" s="105">
        <f t="shared" si="10"/>
        <v>17.523995186187776</v>
      </c>
      <c r="I226" s="105">
        <f t="shared" si="11"/>
        <v>16.180146546868183</v>
      </c>
    </row>
    <row r="227" spans="2:9" x14ac:dyDescent="0.25">
      <c r="B227" s="69" t="s">
        <v>33</v>
      </c>
      <c r="C227" s="69" t="s">
        <v>146</v>
      </c>
      <c r="D227" s="69" t="s">
        <v>150</v>
      </c>
      <c r="E227" s="69">
        <f t="shared" si="9"/>
        <v>1981</v>
      </c>
      <c r="F227" s="69" t="s">
        <v>11</v>
      </c>
      <c r="G227" s="69">
        <f>data2!AL36</f>
        <v>0.85371907187250162</v>
      </c>
      <c r="H227" s="105">
        <f t="shared" si="10"/>
        <v>18.346088087579002</v>
      </c>
      <c r="I227" s="105">
        <f t="shared" si="11"/>
        <v>15.326427474995683</v>
      </c>
    </row>
    <row r="228" spans="2:9" x14ac:dyDescent="0.25">
      <c r="B228" s="69" t="s">
        <v>33</v>
      </c>
      <c r="C228" s="69" t="s">
        <v>146</v>
      </c>
      <c r="D228" s="69" t="s">
        <v>150</v>
      </c>
      <c r="E228" s="69">
        <f t="shared" si="9"/>
        <v>1982</v>
      </c>
      <c r="F228" s="69" t="s">
        <v>11</v>
      </c>
      <c r="G228" s="69">
        <f>data2!AL37</f>
        <v>0.90675455614991618</v>
      </c>
      <c r="H228" s="105">
        <f t="shared" si="10"/>
        <v>19.199807159451503</v>
      </c>
      <c r="I228" s="105">
        <f t="shared" si="11"/>
        <v>14.419672918845768</v>
      </c>
    </row>
    <row r="229" spans="2:9" x14ac:dyDescent="0.25">
      <c r="B229" s="69" t="s">
        <v>33</v>
      </c>
      <c r="C229" s="69" t="s">
        <v>146</v>
      </c>
      <c r="D229" s="69" t="s">
        <v>150</v>
      </c>
      <c r="E229" s="69">
        <f t="shared" si="9"/>
        <v>1983</v>
      </c>
      <c r="F229" s="69" t="s">
        <v>11</v>
      </c>
      <c r="G229" s="69">
        <f>data2!AL38</f>
        <v>0.90130345929770206</v>
      </c>
      <c r="H229" s="105">
        <f t="shared" si="10"/>
        <v>20.106561715601419</v>
      </c>
      <c r="I229" s="105">
        <f t="shared" si="11"/>
        <v>13.518369459548063</v>
      </c>
    </row>
    <row r="230" spans="2:9" x14ac:dyDescent="0.25">
      <c r="B230" s="69" t="s">
        <v>33</v>
      </c>
      <c r="C230" s="69" t="s">
        <v>146</v>
      </c>
      <c r="D230" s="69" t="s">
        <v>150</v>
      </c>
      <c r="E230" s="69">
        <f t="shared" si="9"/>
        <v>1984</v>
      </c>
      <c r="F230" s="69" t="s">
        <v>11</v>
      </c>
      <c r="G230" s="69">
        <f>data2!AL39</f>
        <v>0.87731894673959798</v>
      </c>
      <c r="H230" s="105">
        <f t="shared" si="10"/>
        <v>21.00786517489912</v>
      </c>
      <c r="I230" s="105">
        <f t="shared" si="11"/>
        <v>12.641050512808466</v>
      </c>
    </row>
    <row r="231" spans="2:9" x14ac:dyDescent="0.25">
      <c r="B231" s="69" t="s">
        <v>33</v>
      </c>
      <c r="C231" s="69" t="s">
        <v>146</v>
      </c>
      <c r="D231" s="69" t="s">
        <v>150</v>
      </c>
      <c r="E231" s="69">
        <f t="shared" si="9"/>
        <v>1985</v>
      </c>
      <c r="F231" s="69" t="s">
        <v>11</v>
      </c>
      <c r="G231" s="69">
        <f>data2!AL40</f>
        <v>0.87926966413569363</v>
      </c>
      <c r="H231" s="105">
        <f t="shared" si="10"/>
        <v>21.885184121638719</v>
      </c>
      <c r="I231" s="105">
        <f t="shared" si="11"/>
        <v>11.761780848672773</v>
      </c>
    </row>
    <row r="232" spans="2:9" x14ac:dyDescent="0.25">
      <c r="B232" s="69" t="s">
        <v>33</v>
      </c>
      <c r="C232" s="69" t="s">
        <v>146</v>
      </c>
      <c r="D232" s="69" t="s">
        <v>150</v>
      </c>
      <c r="E232" s="69">
        <f t="shared" si="9"/>
        <v>1986</v>
      </c>
      <c r="F232" s="69" t="s">
        <v>11</v>
      </c>
      <c r="G232" s="69">
        <f>data2!AL41</f>
        <v>0.86235326134412205</v>
      </c>
      <c r="H232" s="105">
        <f t="shared" si="10"/>
        <v>22.764453785774414</v>
      </c>
      <c r="I232" s="105">
        <f t="shared" si="11"/>
        <v>10.899427587328651</v>
      </c>
    </row>
    <row r="233" spans="2:9" x14ac:dyDescent="0.25">
      <c r="B233" s="69" t="s">
        <v>33</v>
      </c>
      <c r="C233" s="69" t="s">
        <v>146</v>
      </c>
      <c r="D233" s="69" t="s">
        <v>150</v>
      </c>
      <c r="E233" s="69">
        <f t="shared" si="9"/>
        <v>1987</v>
      </c>
      <c r="F233" s="69" t="s">
        <v>11</v>
      </c>
      <c r="G233" s="69">
        <f>data2!AL42</f>
        <v>0.87749642456392363</v>
      </c>
      <c r="H233" s="105">
        <f t="shared" si="10"/>
        <v>23.626807047118536</v>
      </c>
      <c r="I233" s="105">
        <f t="shared" si="11"/>
        <v>10.021931162764728</v>
      </c>
    </row>
    <row r="234" spans="2:9" x14ac:dyDescent="0.25">
      <c r="B234" s="69" t="s">
        <v>33</v>
      </c>
      <c r="C234" s="69" t="s">
        <v>146</v>
      </c>
      <c r="D234" s="69" t="s">
        <v>150</v>
      </c>
      <c r="E234" s="69">
        <f t="shared" si="9"/>
        <v>1988</v>
      </c>
      <c r="F234" s="69" t="s">
        <v>11</v>
      </c>
      <c r="G234" s="69">
        <f>data2!AL43</f>
        <v>0.91257520970882311</v>
      </c>
      <c r="H234" s="105">
        <f t="shared" si="10"/>
        <v>24.504303471682459</v>
      </c>
      <c r="I234" s="105">
        <f t="shared" si="11"/>
        <v>9.1093559530559034</v>
      </c>
    </row>
    <row r="235" spans="2:9" x14ac:dyDescent="0.25">
      <c r="B235" s="69" t="s">
        <v>33</v>
      </c>
      <c r="C235" s="69" t="s">
        <v>146</v>
      </c>
      <c r="D235" s="69" t="s">
        <v>150</v>
      </c>
      <c r="E235" s="69">
        <f t="shared" si="9"/>
        <v>1989</v>
      </c>
      <c r="F235" s="69" t="s">
        <v>11</v>
      </c>
      <c r="G235" s="69">
        <f>data2!AL44</f>
        <v>0.93652835130895429</v>
      </c>
      <c r="H235" s="105">
        <f t="shared" si="10"/>
        <v>25.416878681391282</v>
      </c>
      <c r="I235" s="105">
        <f t="shared" si="11"/>
        <v>8.172827601746949</v>
      </c>
    </row>
    <row r="236" spans="2:9" x14ac:dyDescent="0.25">
      <c r="B236" s="69" t="s">
        <v>33</v>
      </c>
      <c r="C236" s="69" t="s">
        <v>146</v>
      </c>
      <c r="D236" s="69" t="s">
        <v>150</v>
      </c>
      <c r="E236" s="69">
        <f t="shared" si="9"/>
        <v>1990</v>
      </c>
      <c r="F236" s="69" t="s">
        <v>11</v>
      </c>
      <c r="G236" s="69">
        <f>data2!AL45</f>
        <v>0.98533145394892419</v>
      </c>
      <c r="H236" s="105">
        <f t="shared" si="10"/>
        <v>26.353407032700236</v>
      </c>
      <c r="I236" s="105">
        <f t="shared" si="11"/>
        <v>7.1874961477980257</v>
      </c>
    </row>
    <row r="237" spans="2:9" x14ac:dyDescent="0.25">
      <c r="B237" s="69" t="s">
        <v>33</v>
      </c>
      <c r="C237" s="69" t="s">
        <v>146</v>
      </c>
      <c r="D237" s="69" t="s">
        <v>150</v>
      </c>
      <c r="E237" s="69">
        <f t="shared" si="9"/>
        <v>1991</v>
      </c>
      <c r="F237" s="69" t="s">
        <v>11</v>
      </c>
      <c r="G237" s="69">
        <f>data2!AL46</f>
        <v>0.97394314605623611</v>
      </c>
      <c r="H237" s="105">
        <f t="shared" si="10"/>
        <v>27.338738486649159</v>
      </c>
      <c r="I237" s="105">
        <f t="shared" si="11"/>
        <v>6.213553001741789</v>
      </c>
    </row>
    <row r="238" spans="2:9" x14ac:dyDescent="0.25">
      <c r="B238" s="69" t="s">
        <v>33</v>
      </c>
      <c r="C238" s="69" t="s">
        <v>146</v>
      </c>
      <c r="D238" s="69" t="s">
        <v>150</v>
      </c>
      <c r="E238" s="69">
        <f t="shared" si="9"/>
        <v>1992</v>
      </c>
      <c r="F238" s="69" t="s">
        <v>11</v>
      </c>
      <c r="G238" s="69">
        <f>data2!AL47</f>
        <v>0.98057867029762436</v>
      </c>
      <c r="H238" s="105">
        <f t="shared" si="10"/>
        <v>28.312681632705395</v>
      </c>
      <c r="I238" s="105">
        <f t="shared" si="11"/>
        <v>5.232974331444165</v>
      </c>
    </row>
    <row r="239" spans="2:9" x14ac:dyDescent="0.25">
      <c r="B239" s="69" t="s">
        <v>33</v>
      </c>
      <c r="C239" s="69" t="s">
        <v>146</v>
      </c>
      <c r="D239" s="69" t="s">
        <v>150</v>
      </c>
      <c r="E239" s="69">
        <f t="shared" si="9"/>
        <v>1993</v>
      </c>
      <c r="F239" s="69" t="s">
        <v>11</v>
      </c>
      <c r="G239" s="69">
        <f>data2!AL48</f>
        <v>0.98929891115904112</v>
      </c>
      <c r="H239" s="105">
        <f t="shared" si="10"/>
        <v>29.29326030300302</v>
      </c>
      <c r="I239" s="105">
        <f t="shared" si="11"/>
        <v>4.2436754202851237</v>
      </c>
    </row>
    <row r="240" spans="2:9" x14ac:dyDescent="0.25">
      <c r="B240" s="69" t="s">
        <v>33</v>
      </c>
      <c r="C240" s="69" t="s">
        <v>146</v>
      </c>
      <c r="D240" s="69" t="s">
        <v>150</v>
      </c>
      <c r="E240" s="69">
        <f t="shared" si="9"/>
        <v>1994</v>
      </c>
      <c r="F240" s="69" t="s">
        <v>11</v>
      </c>
      <c r="G240" s="69">
        <f>data2!AL49</f>
        <v>0.98234665570507951</v>
      </c>
      <c r="H240" s="105">
        <f t="shared" si="10"/>
        <v>30.28255921416206</v>
      </c>
      <c r="I240" s="105">
        <f t="shared" si="11"/>
        <v>3.2613287645800444</v>
      </c>
    </row>
    <row r="241" spans="2:9" x14ac:dyDescent="0.25">
      <c r="B241" s="69" t="s">
        <v>33</v>
      </c>
      <c r="C241" s="69" t="s">
        <v>146</v>
      </c>
      <c r="D241" s="69" t="s">
        <v>150</v>
      </c>
      <c r="E241" s="69">
        <f t="shared" si="9"/>
        <v>1995</v>
      </c>
      <c r="F241" s="69" t="s">
        <v>11</v>
      </c>
      <c r="G241" s="69">
        <f>data2!AL50</f>
        <v>1.245145135722499</v>
      </c>
      <c r="H241" s="105">
        <f t="shared" si="10"/>
        <v>31.264905869867139</v>
      </c>
      <c r="I241" s="105">
        <f t="shared" si="11"/>
        <v>2.0161836288575454</v>
      </c>
    </row>
    <row r="242" spans="2:9" x14ac:dyDescent="0.25">
      <c r="B242" s="69" t="s">
        <v>33</v>
      </c>
      <c r="C242" s="69" t="s">
        <v>146</v>
      </c>
      <c r="D242" s="69" t="s">
        <v>150</v>
      </c>
      <c r="E242" s="69">
        <f t="shared" si="9"/>
        <v>1996</v>
      </c>
      <c r="F242" s="69" t="s">
        <v>11</v>
      </c>
      <c r="G242" s="69">
        <f>data2!AL51</f>
        <v>0.99499039188993343</v>
      </c>
      <c r="H242" s="105">
        <f t="shared" si="10"/>
        <v>32.510051005589638</v>
      </c>
      <c r="I242" s="105">
        <f t="shared" si="11"/>
        <v>1.0211932369676118</v>
      </c>
    </row>
    <row r="243" spans="2:9" x14ac:dyDescent="0.25">
      <c r="B243" s="69" t="s">
        <v>33</v>
      </c>
      <c r="C243" s="69" t="s">
        <v>146</v>
      </c>
      <c r="D243" s="69" t="s">
        <v>150</v>
      </c>
      <c r="E243" s="69">
        <f t="shared" si="9"/>
        <v>1997</v>
      </c>
      <c r="F243" s="69" t="s">
        <v>11</v>
      </c>
      <c r="G243" s="69">
        <f>data2!AL52</f>
        <v>1.0211932369676118</v>
      </c>
      <c r="H243" s="105">
        <f t="shared" si="10"/>
        <v>33.505041397479573</v>
      </c>
      <c r="I243" s="105">
        <f t="shared" si="11"/>
        <v>0</v>
      </c>
    </row>
    <row r="244" spans="2:9" x14ac:dyDescent="0.25">
      <c r="B244" s="69" t="s">
        <v>33</v>
      </c>
      <c r="C244" s="69" t="s">
        <v>146</v>
      </c>
      <c r="D244" s="69" t="s">
        <v>150</v>
      </c>
      <c r="E244" s="69">
        <f t="shared" si="9"/>
        <v>1950</v>
      </c>
      <c r="F244" s="69" t="s">
        <v>12</v>
      </c>
      <c r="G244" s="69">
        <f>data2!AM5</f>
        <v>0.20956216053724497</v>
      </c>
      <c r="H244" s="105">
        <f t="shared" si="10"/>
        <v>0</v>
      </c>
      <c r="I244" s="105">
        <f t="shared" si="11"/>
        <v>5.2733300334917139</v>
      </c>
    </row>
    <row r="245" spans="2:9" x14ac:dyDescent="0.25">
      <c r="B245" s="69" t="s">
        <v>33</v>
      </c>
      <c r="C245" s="69" t="s">
        <v>146</v>
      </c>
      <c r="D245" s="69" t="s">
        <v>150</v>
      </c>
      <c r="E245" s="69">
        <f t="shared" ref="E245:E308" si="12">E197</f>
        <v>1951</v>
      </c>
      <c r="F245" s="69" t="s">
        <v>12</v>
      </c>
      <c r="G245" s="69">
        <f>data2!AM6</f>
        <v>0.19434154401021325</v>
      </c>
      <c r="H245" s="105">
        <f t="shared" si="10"/>
        <v>0.20956216053724497</v>
      </c>
      <c r="I245" s="105">
        <f t="shared" si="11"/>
        <v>5.0789884894815005</v>
      </c>
    </row>
    <row r="246" spans="2:9" x14ac:dyDescent="0.25">
      <c r="B246" s="69" t="s">
        <v>33</v>
      </c>
      <c r="C246" s="69" t="s">
        <v>146</v>
      </c>
      <c r="D246" s="69" t="s">
        <v>150</v>
      </c>
      <c r="E246" s="69">
        <f t="shared" si="12"/>
        <v>1952</v>
      </c>
      <c r="F246" s="69" t="s">
        <v>12</v>
      </c>
      <c r="G246" s="69">
        <f>data2!AM7</f>
        <v>0.17894345980456294</v>
      </c>
      <c r="H246" s="105">
        <f t="shared" si="10"/>
        <v>0.40390370454745822</v>
      </c>
      <c r="I246" s="105">
        <f t="shared" si="11"/>
        <v>4.9000450296769369</v>
      </c>
    </row>
    <row r="247" spans="2:9" x14ac:dyDescent="0.25">
      <c r="B247" s="69" t="s">
        <v>33</v>
      </c>
      <c r="C247" s="69" t="s">
        <v>146</v>
      </c>
      <c r="D247" s="69" t="s">
        <v>150</v>
      </c>
      <c r="E247" s="69">
        <f t="shared" si="12"/>
        <v>1953</v>
      </c>
      <c r="F247" s="69" t="s">
        <v>12</v>
      </c>
      <c r="G247" s="69">
        <f>data2!AM8</f>
        <v>0.17083359925117536</v>
      </c>
      <c r="H247" s="105">
        <f t="shared" si="10"/>
        <v>0.58284716435202122</v>
      </c>
      <c r="I247" s="105">
        <f t="shared" si="11"/>
        <v>4.7292114304257611</v>
      </c>
    </row>
    <row r="248" spans="2:9" x14ac:dyDescent="0.25">
      <c r="B248" s="69" t="s">
        <v>33</v>
      </c>
      <c r="C248" s="69" t="s">
        <v>146</v>
      </c>
      <c r="D248" s="69" t="s">
        <v>150</v>
      </c>
      <c r="E248" s="69">
        <f t="shared" si="12"/>
        <v>1954</v>
      </c>
      <c r="F248" s="69" t="s">
        <v>12</v>
      </c>
      <c r="G248" s="69">
        <f>data2!AM9</f>
        <v>0.1574322142445494</v>
      </c>
      <c r="H248" s="105">
        <f t="shared" si="10"/>
        <v>0.75368076360319658</v>
      </c>
      <c r="I248" s="105">
        <f t="shared" si="11"/>
        <v>4.5717792161812119</v>
      </c>
    </row>
    <row r="249" spans="2:9" x14ac:dyDescent="0.25">
      <c r="B249" s="69" t="s">
        <v>33</v>
      </c>
      <c r="C249" s="69" t="s">
        <v>146</v>
      </c>
      <c r="D249" s="69" t="s">
        <v>150</v>
      </c>
      <c r="E249" s="69">
        <f t="shared" si="12"/>
        <v>1955</v>
      </c>
      <c r="F249" s="69" t="s">
        <v>12</v>
      </c>
      <c r="G249" s="69">
        <f>data2!AM10</f>
        <v>0.15107992708739945</v>
      </c>
      <c r="H249" s="105">
        <f t="shared" si="10"/>
        <v>0.91111297784774603</v>
      </c>
      <c r="I249" s="105">
        <f t="shared" si="11"/>
        <v>4.4206992890938128</v>
      </c>
    </row>
    <row r="250" spans="2:9" x14ac:dyDescent="0.25">
      <c r="B250" s="69" t="s">
        <v>33</v>
      </c>
      <c r="C250" s="69" t="s">
        <v>146</v>
      </c>
      <c r="D250" s="69" t="s">
        <v>150</v>
      </c>
      <c r="E250" s="69">
        <f t="shared" si="12"/>
        <v>1956</v>
      </c>
      <c r="F250" s="69" t="s">
        <v>12</v>
      </c>
      <c r="G250" s="69">
        <f>data2!AM11</f>
        <v>0.14414074583646949</v>
      </c>
      <c r="H250" s="105">
        <f t="shared" si="10"/>
        <v>1.0621929049351455</v>
      </c>
      <c r="I250" s="105">
        <f t="shared" si="11"/>
        <v>4.2765585432573436</v>
      </c>
    </row>
    <row r="251" spans="2:9" x14ac:dyDescent="0.25">
      <c r="B251" s="69" t="s">
        <v>33</v>
      </c>
      <c r="C251" s="69" t="s">
        <v>146</v>
      </c>
      <c r="D251" s="69" t="s">
        <v>150</v>
      </c>
      <c r="E251" s="69">
        <f t="shared" si="12"/>
        <v>1957</v>
      </c>
      <c r="F251" s="69" t="s">
        <v>12</v>
      </c>
      <c r="G251" s="69">
        <f>data2!AM12</f>
        <v>0.13710730391000997</v>
      </c>
      <c r="H251" s="105">
        <f t="shared" si="10"/>
        <v>1.2063336507716149</v>
      </c>
      <c r="I251" s="105">
        <f t="shared" si="11"/>
        <v>4.1394512393473342</v>
      </c>
    </row>
    <row r="252" spans="2:9" x14ac:dyDescent="0.25">
      <c r="B252" s="69" t="s">
        <v>33</v>
      </c>
      <c r="C252" s="69" t="s">
        <v>146</v>
      </c>
      <c r="D252" s="69" t="s">
        <v>150</v>
      </c>
      <c r="E252" s="69">
        <f t="shared" si="12"/>
        <v>1958</v>
      </c>
      <c r="F252" s="69" t="s">
        <v>12</v>
      </c>
      <c r="G252" s="69">
        <f>data2!AM13</f>
        <v>0.13170592400963979</v>
      </c>
      <c r="H252" s="105">
        <f t="shared" si="10"/>
        <v>1.3434409546816248</v>
      </c>
      <c r="I252" s="105">
        <f t="shared" si="11"/>
        <v>4.0077453153376945</v>
      </c>
    </row>
    <row r="253" spans="2:9" x14ac:dyDescent="0.25">
      <c r="B253" s="69" t="s">
        <v>33</v>
      </c>
      <c r="C253" s="69" t="s">
        <v>146</v>
      </c>
      <c r="D253" s="69" t="s">
        <v>150</v>
      </c>
      <c r="E253" s="69">
        <f t="shared" si="12"/>
        <v>1959</v>
      </c>
      <c r="F253" s="69" t="s">
        <v>12</v>
      </c>
      <c r="G253" s="69">
        <f>data2!AM14</f>
        <v>0.13496988846646457</v>
      </c>
      <c r="H253" s="105">
        <f t="shared" si="10"/>
        <v>1.4751468786912647</v>
      </c>
      <c r="I253" s="105">
        <f t="shared" si="11"/>
        <v>3.8727754268712298</v>
      </c>
    </row>
    <row r="254" spans="2:9" x14ac:dyDescent="0.25">
      <c r="B254" s="69" t="s">
        <v>33</v>
      </c>
      <c r="C254" s="69" t="s">
        <v>146</v>
      </c>
      <c r="D254" s="69" t="s">
        <v>150</v>
      </c>
      <c r="E254" s="69">
        <f t="shared" si="12"/>
        <v>1960</v>
      </c>
      <c r="F254" s="69" t="s">
        <v>12</v>
      </c>
      <c r="G254" s="69">
        <f>data2!AM15</f>
        <v>0.13864316540870963</v>
      </c>
      <c r="H254" s="105">
        <f t="shared" si="10"/>
        <v>1.6101167671577292</v>
      </c>
      <c r="I254" s="105">
        <f t="shared" si="11"/>
        <v>3.7341322614625208</v>
      </c>
    </row>
    <row r="255" spans="2:9" x14ac:dyDescent="0.25">
      <c r="B255" s="69" t="s">
        <v>33</v>
      </c>
      <c r="C255" s="69" t="s">
        <v>146</v>
      </c>
      <c r="D255" s="69" t="s">
        <v>150</v>
      </c>
      <c r="E255" s="69">
        <f t="shared" si="12"/>
        <v>1961</v>
      </c>
      <c r="F255" s="69" t="s">
        <v>12</v>
      </c>
      <c r="G255" s="69">
        <f>data2!AM16</f>
        <v>0.13400346855578216</v>
      </c>
      <c r="H255" s="105">
        <f t="shared" si="10"/>
        <v>1.7487599325664389</v>
      </c>
      <c r="I255" s="105">
        <f t="shared" si="11"/>
        <v>3.6001287929067383</v>
      </c>
    </row>
    <row r="256" spans="2:9" x14ac:dyDescent="0.25">
      <c r="B256" s="69" t="s">
        <v>33</v>
      </c>
      <c r="C256" s="69" t="s">
        <v>146</v>
      </c>
      <c r="D256" s="69" t="s">
        <v>150</v>
      </c>
      <c r="E256" s="69">
        <f t="shared" si="12"/>
        <v>1962</v>
      </c>
      <c r="F256" s="69" t="s">
        <v>12</v>
      </c>
      <c r="G256" s="69">
        <f>data2!AM17</f>
        <v>0.12219670450158641</v>
      </c>
      <c r="H256" s="105">
        <f t="shared" si="10"/>
        <v>1.882763401122221</v>
      </c>
      <c r="I256" s="105">
        <f t="shared" si="11"/>
        <v>3.4779320884051517</v>
      </c>
    </row>
    <row r="257" spans="2:9" x14ac:dyDescent="0.25">
      <c r="B257" s="69" t="s">
        <v>33</v>
      </c>
      <c r="C257" s="69" t="s">
        <v>146</v>
      </c>
      <c r="D257" s="69" t="s">
        <v>150</v>
      </c>
      <c r="E257" s="69">
        <f t="shared" si="12"/>
        <v>1963</v>
      </c>
      <c r="F257" s="69" t="s">
        <v>12</v>
      </c>
      <c r="G257" s="69">
        <f>data2!AM18</f>
        <v>0.12254341672609195</v>
      </c>
      <c r="H257" s="105">
        <f t="shared" si="10"/>
        <v>2.0049601056238076</v>
      </c>
      <c r="I257" s="105">
        <f t="shared" si="11"/>
        <v>3.3553886716790595</v>
      </c>
    </row>
    <row r="258" spans="2:9" x14ac:dyDescent="0.25">
      <c r="B258" s="69" t="s">
        <v>33</v>
      </c>
      <c r="C258" s="69" t="s">
        <v>146</v>
      </c>
      <c r="D258" s="69" t="s">
        <v>150</v>
      </c>
      <c r="E258" s="69">
        <f t="shared" si="12"/>
        <v>1964</v>
      </c>
      <c r="F258" s="69" t="s">
        <v>12</v>
      </c>
      <c r="G258" s="69">
        <f>data2!AM19</f>
        <v>0.11784732267683383</v>
      </c>
      <c r="H258" s="105">
        <f t="shared" si="10"/>
        <v>2.1275035223498997</v>
      </c>
      <c r="I258" s="105">
        <f t="shared" si="11"/>
        <v>3.2375413490022256</v>
      </c>
    </row>
    <row r="259" spans="2:9" x14ac:dyDescent="0.25">
      <c r="B259" s="69" t="s">
        <v>33</v>
      </c>
      <c r="C259" s="69" t="s">
        <v>146</v>
      </c>
      <c r="D259" s="69" t="s">
        <v>150</v>
      </c>
      <c r="E259" s="69">
        <f t="shared" si="12"/>
        <v>1965</v>
      </c>
      <c r="F259" s="69" t="s">
        <v>12</v>
      </c>
      <c r="G259" s="69">
        <f>data2!AM20</f>
        <v>0.1119293298807843</v>
      </c>
      <c r="H259" s="105">
        <f t="shared" si="10"/>
        <v>2.2453508450267337</v>
      </c>
      <c r="I259" s="105">
        <f t="shared" si="11"/>
        <v>3.1256120191214416</v>
      </c>
    </row>
    <row r="260" spans="2:9" x14ac:dyDescent="0.25">
      <c r="B260" s="69" t="s">
        <v>33</v>
      </c>
      <c r="C260" s="69" t="s">
        <v>146</v>
      </c>
      <c r="D260" s="69" t="s">
        <v>150</v>
      </c>
      <c r="E260" s="69">
        <f t="shared" si="12"/>
        <v>1966</v>
      </c>
      <c r="F260" s="69" t="s">
        <v>12</v>
      </c>
      <c r="G260" s="69">
        <f>data2!AM21</f>
        <v>0.10733295459892767</v>
      </c>
      <c r="H260" s="105">
        <f t="shared" ref="H260:H323" si="13">SUMIFS($G$4:$G$4995,$F$4:$F$4995,$F260,$E$4:$E$4995,"&lt;"&amp;$E260,$B$4:$B$4995,$B260,$D$4:$D$4995,$D260)</f>
        <v>2.3572801749075181</v>
      </c>
      <c r="I260" s="105">
        <f t="shared" ref="I260:I323" si="14">SUMIFS($G$4:$G$4995,$F$4:$F$4995,$F260,$E$4:$E$4995,"&gt;"&amp;$E260,$B$4:$B$4995,$B260,$D$4:$D$4995,$D260)</f>
        <v>3.0182790645225133</v>
      </c>
    </row>
    <row r="261" spans="2:9" x14ac:dyDescent="0.25">
      <c r="B261" s="69" t="s">
        <v>33</v>
      </c>
      <c r="C261" s="69" t="s">
        <v>146</v>
      </c>
      <c r="D261" s="69" t="s">
        <v>150</v>
      </c>
      <c r="E261" s="69">
        <f t="shared" si="12"/>
        <v>1967</v>
      </c>
      <c r="F261" s="69" t="s">
        <v>12</v>
      </c>
      <c r="G261" s="69">
        <f>data2!AM22</f>
        <v>9.8097148300672163E-2</v>
      </c>
      <c r="H261" s="105">
        <f t="shared" si="13"/>
        <v>2.4646131295064455</v>
      </c>
      <c r="I261" s="105">
        <f t="shared" si="14"/>
        <v>2.920181916221841</v>
      </c>
    </row>
    <row r="262" spans="2:9" x14ac:dyDescent="0.25">
      <c r="B262" s="69" t="s">
        <v>33</v>
      </c>
      <c r="C262" s="69" t="s">
        <v>146</v>
      </c>
      <c r="D262" s="69" t="s">
        <v>150</v>
      </c>
      <c r="E262" s="69">
        <f t="shared" si="12"/>
        <v>1968</v>
      </c>
      <c r="F262" s="69" t="s">
        <v>12</v>
      </c>
      <c r="G262" s="69">
        <f>data2!AM23</f>
        <v>9.3030876068650417E-2</v>
      </c>
      <c r="H262" s="105">
        <f t="shared" si="13"/>
        <v>2.5627102778071178</v>
      </c>
      <c r="I262" s="105">
        <f t="shared" si="14"/>
        <v>2.8271510401531907</v>
      </c>
    </row>
    <row r="263" spans="2:9" x14ac:dyDescent="0.25">
      <c r="B263" s="69" t="s">
        <v>33</v>
      </c>
      <c r="C263" s="69" t="s">
        <v>146</v>
      </c>
      <c r="D263" s="69" t="s">
        <v>150</v>
      </c>
      <c r="E263" s="69">
        <f t="shared" si="12"/>
        <v>1969</v>
      </c>
      <c r="F263" s="69" t="s">
        <v>12</v>
      </c>
      <c r="G263" s="69">
        <f>data2!AM24</f>
        <v>9.582389784060831E-2</v>
      </c>
      <c r="H263" s="105">
        <f t="shared" si="13"/>
        <v>2.655741153875768</v>
      </c>
      <c r="I263" s="105">
        <f t="shared" si="14"/>
        <v>2.7313271423125824</v>
      </c>
    </row>
    <row r="264" spans="2:9" x14ac:dyDescent="0.25">
      <c r="B264" s="69" t="s">
        <v>33</v>
      </c>
      <c r="C264" s="69" t="s">
        <v>146</v>
      </c>
      <c r="D264" s="69" t="s">
        <v>150</v>
      </c>
      <c r="E264" s="69">
        <f t="shared" si="12"/>
        <v>1970</v>
      </c>
      <c r="F264" s="69" t="s">
        <v>12</v>
      </c>
      <c r="G264" s="69">
        <f>data2!AM25</f>
        <v>9.9770473343981231E-2</v>
      </c>
      <c r="H264" s="105">
        <f t="shared" si="13"/>
        <v>2.7515650517163763</v>
      </c>
      <c r="I264" s="105">
        <f t="shared" si="14"/>
        <v>2.6315566689686003</v>
      </c>
    </row>
    <row r="265" spans="2:9" x14ac:dyDescent="0.25">
      <c r="B265" s="69" t="s">
        <v>33</v>
      </c>
      <c r="C265" s="69" t="s">
        <v>146</v>
      </c>
      <c r="D265" s="69" t="s">
        <v>150</v>
      </c>
      <c r="E265" s="69">
        <f t="shared" si="12"/>
        <v>1971</v>
      </c>
      <c r="F265" s="69" t="s">
        <v>12</v>
      </c>
      <c r="G265" s="69">
        <f>data2!AM26</f>
        <v>9.989259867505261E-2</v>
      </c>
      <c r="H265" s="105">
        <f t="shared" si="13"/>
        <v>2.8513355250603576</v>
      </c>
      <c r="I265" s="105">
        <f t="shared" si="14"/>
        <v>2.531664070293548</v>
      </c>
    </row>
    <row r="266" spans="2:9" x14ac:dyDescent="0.25">
      <c r="B266" s="69" t="s">
        <v>33</v>
      </c>
      <c r="C266" s="69" t="s">
        <v>146</v>
      </c>
      <c r="D266" s="69" t="s">
        <v>150</v>
      </c>
      <c r="E266" s="69">
        <f t="shared" si="12"/>
        <v>1972</v>
      </c>
      <c r="F266" s="69" t="s">
        <v>12</v>
      </c>
      <c r="G266" s="69">
        <f>data2!AM27</f>
        <v>9.0655041347922544E-2</v>
      </c>
      <c r="H266" s="105">
        <f t="shared" si="13"/>
        <v>2.9512281237354103</v>
      </c>
      <c r="I266" s="105">
        <f t="shared" si="14"/>
        <v>2.4410090289456257</v>
      </c>
    </row>
    <row r="267" spans="2:9" x14ac:dyDescent="0.25">
      <c r="B267" s="69" t="s">
        <v>33</v>
      </c>
      <c r="C267" s="69" t="s">
        <v>146</v>
      </c>
      <c r="D267" s="69" t="s">
        <v>150</v>
      </c>
      <c r="E267" s="69">
        <f t="shared" si="12"/>
        <v>1973</v>
      </c>
      <c r="F267" s="69" t="s">
        <v>12</v>
      </c>
      <c r="G267" s="69">
        <f>data2!AM28</f>
        <v>8.4586336953034608E-2</v>
      </c>
      <c r="H267" s="105">
        <f t="shared" si="13"/>
        <v>3.0418831650833327</v>
      </c>
      <c r="I267" s="105">
        <f t="shared" si="14"/>
        <v>2.3564226919925915</v>
      </c>
    </row>
    <row r="268" spans="2:9" x14ac:dyDescent="0.25">
      <c r="B268" s="69" t="s">
        <v>33</v>
      </c>
      <c r="C268" s="69" t="s">
        <v>146</v>
      </c>
      <c r="D268" s="69" t="s">
        <v>150</v>
      </c>
      <c r="E268" s="69">
        <f t="shared" si="12"/>
        <v>1974</v>
      </c>
      <c r="F268" s="69" t="s">
        <v>12</v>
      </c>
      <c r="G268" s="69">
        <f>data2!AM29</f>
        <v>8.4915949542620606E-2</v>
      </c>
      <c r="H268" s="105">
        <f t="shared" si="13"/>
        <v>3.1264695020363673</v>
      </c>
      <c r="I268" s="105">
        <f t="shared" si="14"/>
        <v>2.2715067424499704</v>
      </c>
    </row>
    <row r="269" spans="2:9" x14ac:dyDescent="0.25">
      <c r="B269" s="69" t="s">
        <v>33</v>
      </c>
      <c r="C269" s="69" t="s">
        <v>146</v>
      </c>
      <c r="D269" s="69" t="s">
        <v>150</v>
      </c>
      <c r="E269" s="69">
        <f t="shared" si="12"/>
        <v>1975</v>
      </c>
      <c r="F269" s="69" t="s">
        <v>12</v>
      </c>
      <c r="G269" s="69">
        <f>data2!AM30</f>
        <v>8.9599442779610933E-2</v>
      </c>
      <c r="H269" s="105">
        <f t="shared" si="13"/>
        <v>3.2113854515789879</v>
      </c>
      <c r="I269" s="105">
        <f t="shared" si="14"/>
        <v>2.1819072996703595</v>
      </c>
    </row>
    <row r="270" spans="2:9" x14ac:dyDescent="0.25">
      <c r="B270" s="69" t="s">
        <v>33</v>
      </c>
      <c r="C270" s="69" t="s">
        <v>146</v>
      </c>
      <c r="D270" s="69" t="s">
        <v>150</v>
      </c>
      <c r="E270" s="69">
        <f t="shared" si="12"/>
        <v>1976</v>
      </c>
      <c r="F270" s="69" t="s">
        <v>12</v>
      </c>
      <c r="G270" s="69">
        <f>data2!AM31</f>
        <v>9.4683026212471919E-2</v>
      </c>
      <c r="H270" s="105">
        <f t="shared" si="13"/>
        <v>3.3009848943585989</v>
      </c>
      <c r="I270" s="105">
        <f t="shared" si="14"/>
        <v>2.0872242734578874</v>
      </c>
    </row>
    <row r="271" spans="2:9" x14ac:dyDescent="0.25">
      <c r="B271" s="69" t="s">
        <v>33</v>
      </c>
      <c r="C271" s="69" t="s">
        <v>146</v>
      </c>
      <c r="D271" s="69" t="s">
        <v>150</v>
      </c>
      <c r="E271" s="69">
        <f t="shared" si="12"/>
        <v>1977</v>
      </c>
      <c r="F271" s="69" t="s">
        <v>12</v>
      </c>
      <c r="G271" s="69">
        <f>data2!AM32</f>
        <v>0.10966173348607337</v>
      </c>
      <c r="H271" s="105">
        <f t="shared" si="13"/>
        <v>3.3956679205710709</v>
      </c>
      <c r="I271" s="105">
        <f t="shared" si="14"/>
        <v>1.9775625399718142</v>
      </c>
    </row>
    <row r="272" spans="2:9" x14ac:dyDescent="0.25">
      <c r="B272" s="69" t="s">
        <v>33</v>
      </c>
      <c r="C272" s="69" t="s">
        <v>146</v>
      </c>
      <c r="D272" s="69" t="s">
        <v>150</v>
      </c>
      <c r="E272" s="69">
        <f t="shared" si="12"/>
        <v>1978</v>
      </c>
      <c r="F272" s="69" t="s">
        <v>12</v>
      </c>
      <c r="G272" s="69">
        <f>data2!AM33</f>
        <v>8.7400721168878065E-2</v>
      </c>
      <c r="H272" s="105">
        <f t="shared" si="13"/>
        <v>3.5053296540571441</v>
      </c>
      <c r="I272" s="105">
        <f t="shared" si="14"/>
        <v>1.8901618188029361</v>
      </c>
    </row>
    <row r="273" spans="2:9" x14ac:dyDescent="0.25">
      <c r="B273" s="69" t="s">
        <v>33</v>
      </c>
      <c r="C273" s="69" t="s">
        <v>146</v>
      </c>
      <c r="D273" s="69" t="s">
        <v>150</v>
      </c>
      <c r="E273" s="69">
        <f t="shared" si="12"/>
        <v>1979</v>
      </c>
      <c r="F273" s="69" t="s">
        <v>12</v>
      </c>
      <c r="G273" s="69">
        <f>data2!AM34</f>
        <v>8.7837963829407145E-2</v>
      </c>
      <c r="H273" s="105">
        <f t="shared" si="13"/>
        <v>3.5927303752260222</v>
      </c>
      <c r="I273" s="105">
        <f t="shared" si="14"/>
        <v>1.8023238549735292</v>
      </c>
    </row>
    <row r="274" spans="2:9" x14ac:dyDescent="0.25">
      <c r="B274" s="69" t="s">
        <v>33</v>
      </c>
      <c r="C274" s="69" t="s">
        <v>146</v>
      </c>
      <c r="D274" s="69" t="s">
        <v>150</v>
      </c>
      <c r="E274" s="69">
        <f t="shared" si="12"/>
        <v>1980</v>
      </c>
      <c r="F274" s="69" t="s">
        <v>12</v>
      </c>
      <c r="G274" s="69">
        <f>data2!AM35</f>
        <v>8.3311396455633929E-2</v>
      </c>
      <c r="H274" s="105">
        <f t="shared" si="13"/>
        <v>3.6805683390554296</v>
      </c>
      <c r="I274" s="105">
        <f t="shared" si="14"/>
        <v>1.7190124585178952</v>
      </c>
    </row>
    <row r="275" spans="2:9" x14ac:dyDescent="0.25">
      <c r="B275" s="69" t="s">
        <v>33</v>
      </c>
      <c r="C275" s="69" t="s">
        <v>146</v>
      </c>
      <c r="D275" s="69" t="s">
        <v>150</v>
      </c>
      <c r="E275" s="69">
        <f t="shared" si="12"/>
        <v>1981</v>
      </c>
      <c r="F275" s="69" t="s">
        <v>12</v>
      </c>
      <c r="G275" s="69">
        <f>data2!AM36</f>
        <v>8.7153760734455993E-2</v>
      </c>
      <c r="H275" s="105">
        <f t="shared" si="13"/>
        <v>3.7638797355110634</v>
      </c>
      <c r="I275" s="105">
        <f t="shared" si="14"/>
        <v>1.6318586977834393</v>
      </c>
    </row>
    <row r="276" spans="2:9" x14ac:dyDescent="0.25">
      <c r="B276" s="69" t="s">
        <v>33</v>
      </c>
      <c r="C276" s="69" t="s">
        <v>146</v>
      </c>
      <c r="D276" s="69" t="s">
        <v>150</v>
      </c>
      <c r="E276" s="69">
        <f t="shared" si="12"/>
        <v>1982</v>
      </c>
      <c r="F276" s="69" t="s">
        <v>12</v>
      </c>
      <c r="G276" s="69">
        <f>data2!AM37</f>
        <v>8.8410202820382158E-2</v>
      </c>
      <c r="H276" s="105">
        <f t="shared" si="13"/>
        <v>3.8510334962455195</v>
      </c>
      <c r="I276" s="105">
        <f t="shared" si="14"/>
        <v>1.5434484949630571</v>
      </c>
    </row>
    <row r="277" spans="2:9" x14ac:dyDescent="0.25">
      <c r="B277" s="69" t="s">
        <v>33</v>
      </c>
      <c r="C277" s="69" t="s">
        <v>146</v>
      </c>
      <c r="D277" s="69" t="s">
        <v>150</v>
      </c>
      <c r="E277" s="69">
        <f t="shared" si="12"/>
        <v>1983</v>
      </c>
      <c r="F277" s="69" t="s">
        <v>12</v>
      </c>
      <c r="G277" s="69">
        <f>data2!AM38</f>
        <v>8.3844721824267665E-2</v>
      </c>
      <c r="H277" s="105">
        <f t="shared" si="13"/>
        <v>3.9394436990659019</v>
      </c>
      <c r="I277" s="105">
        <f t="shared" si="14"/>
        <v>1.4596037731387894</v>
      </c>
    </row>
    <row r="278" spans="2:9" x14ac:dyDescent="0.25">
      <c r="B278" s="69" t="s">
        <v>33</v>
      </c>
      <c r="C278" s="69" t="s">
        <v>146</v>
      </c>
      <c r="D278" s="69" t="s">
        <v>150</v>
      </c>
      <c r="E278" s="69">
        <f t="shared" si="12"/>
        <v>1984</v>
      </c>
      <c r="F278" s="69" t="s">
        <v>12</v>
      </c>
      <c r="G278" s="69">
        <f>data2!AM39</f>
        <v>8.1791555117700296E-2</v>
      </c>
      <c r="H278" s="105">
        <f t="shared" si="13"/>
        <v>4.0232884208901698</v>
      </c>
      <c r="I278" s="105">
        <f t="shared" si="14"/>
        <v>1.3778122180210892</v>
      </c>
    </row>
    <row r="279" spans="2:9" x14ac:dyDescent="0.25">
      <c r="B279" s="69" t="s">
        <v>33</v>
      </c>
      <c r="C279" s="69" t="s">
        <v>146</v>
      </c>
      <c r="D279" s="69" t="s">
        <v>150</v>
      </c>
      <c r="E279" s="69">
        <f t="shared" si="12"/>
        <v>1985</v>
      </c>
      <c r="F279" s="69" t="s">
        <v>12</v>
      </c>
      <c r="G279" s="69">
        <f>data2!AM40</f>
        <v>9.7327071219286423E-2</v>
      </c>
      <c r="H279" s="105">
        <f t="shared" si="13"/>
        <v>4.10507997600787</v>
      </c>
      <c r="I279" s="105">
        <f t="shared" si="14"/>
        <v>1.2804851468018028</v>
      </c>
    </row>
    <row r="280" spans="2:9" x14ac:dyDescent="0.25">
      <c r="B280" s="69" t="s">
        <v>33</v>
      </c>
      <c r="C280" s="69" t="s">
        <v>146</v>
      </c>
      <c r="D280" s="69" t="s">
        <v>150</v>
      </c>
      <c r="E280" s="69">
        <f t="shared" si="12"/>
        <v>1986</v>
      </c>
      <c r="F280" s="69" t="s">
        <v>12</v>
      </c>
      <c r="G280" s="69">
        <f>data2!AM41</f>
        <v>0.10805207090258173</v>
      </c>
      <c r="H280" s="105">
        <f t="shared" si="13"/>
        <v>4.2024070472271564</v>
      </c>
      <c r="I280" s="105">
        <f t="shared" si="14"/>
        <v>1.172433075899221</v>
      </c>
    </row>
    <row r="281" spans="2:9" x14ac:dyDescent="0.25">
      <c r="B281" s="69" t="s">
        <v>33</v>
      </c>
      <c r="C281" s="69" t="s">
        <v>146</v>
      </c>
      <c r="D281" s="69" t="s">
        <v>150</v>
      </c>
      <c r="E281" s="69">
        <f t="shared" si="12"/>
        <v>1987</v>
      </c>
      <c r="F281" s="69" t="s">
        <v>12</v>
      </c>
      <c r="G281" s="69">
        <f>data2!AM42</f>
        <v>0.10725852176847789</v>
      </c>
      <c r="H281" s="105">
        <f t="shared" si="13"/>
        <v>4.3104591181297378</v>
      </c>
      <c r="I281" s="105">
        <f t="shared" si="14"/>
        <v>1.0651745541307431</v>
      </c>
    </row>
    <row r="282" spans="2:9" x14ac:dyDescent="0.25">
      <c r="B282" s="69" t="s">
        <v>33</v>
      </c>
      <c r="C282" s="69" t="s">
        <v>146</v>
      </c>
      <c r="D282" s="69" t="s">
        <v>150</v>
      </c>
      <c r="E282" s="69">
        <f t="shared" si="12"/>
        <v>1988</v>
      </c>
      <c r="F282" s="69" t="s">
        <v>12</v>
      </c>
      <c r="G282" s="69">
        <f>data2!AM43</f>
        <v>0.10506071674303534</v>
      </c>
      <c r="H282" s="105">
        <f t="shared" si="13"/>
        <v>4.4177176398982159</v>
      </c>
      <c r="I282" s="105">
        <f t="shared" si="14"/>
        <v>0.96011383738770772</v>
      </c>
    </row>
    <row r="283" spans="2:9" x14ac:dyDescent="0.25">
      <c r="B283" s="69" t="s">
        <v>33</v>
      </c>
      <c r="C283" s="69" t="s">
        <v>146</v>
      </c>
      <c r="D283" s="69" t="s">
        <v>150</v>
      </c>
      <c r="E283" s="69">
        <f t="shared" si="12"/>
        <v>1989</v>
      </c>
      <c r="F283" s="69" t="s">
        <v>12</v>
      </c>
      <c r="G283" s="69">
        <f>data2!AM44</f>
        <v>0.10488838065203096</v>
      </c>
      <c r="H283" s="105">
        <f t="shared" si="13"/>
        <v>4.5227783566412514</v>
      </c>
      <c r="I283" s="105">
        <f t="shared" si="14"/>
        <v>0.85522545673567663</v>
      </c>
    </row>
    <row r="284" spans="2:9" x14ac:dyDescent="0.25">
      <c r="B284" s="69" t="s">
        <v>33</v>
      </c>
      <c r="C284" s="69" t="s">
        <v>146</v>
      </c>
      <c r="D284" s="69" t="s">
        <v>150</v>
      </c>
      <c r="E284" s="69">
        <f t="shared" si="12"/>
        <v>1990</v>
      </c>
      <c r="F284" s="69" t="s">
        <v>12</v>
      </c>
      <c r="G284" s="69">
        <f>data2!AM45</f>
        <v>0.10906340520808702</v>
      </c>
      <c r="H284" s="105">
        <f t="shared" si="13"/>
        <v>4.627666737293282</v>
      </c>
      <c r="I284" s="105">
        <f t="shared" si="14"/>
        <v>0.74616205152758974</v>
      </c>
    </row>
    <row r="285" spans="2:9" x14ac:dyDescent="0.25">
      <c r="B285" s="69" t="s">
        <v>33</v>
      </c>
      <c r="C285" s="69" t="s">
        <v>146</v>
      </c>
      <c r="D285" s="69" t="s">
        <v>150</v>
      </c>
      <c r="E285" s="69">
        <f t="shared" si="12"/>
        <v>1991</v>
      </c>
      <c r="F285" s="69" t="s">
        <v>12</v>
      </c>
      <c r="G285" s="69">
        <f>data2!AM46</f>
        <v>0.11220000973590553</v>
      </c>
      <c r="H285" s="105">
        <f t="shared" si="13"/>
        <v>4.7367301425013695</v>
      </c>
      <c r="I285" s="105">
        <f t="shared" si="14"/>
        <v>0.63396204179168414</v>
      </c>
    </row>
    <row r="286" spans="2:9" x14ac:dyDescent="0.25">
      <c r="B286" s="69" t="s">
        <v>33</v>
      </c>
      <c r="C286" s="69" t="s">
        <v>146</v>
      </c>
      <c r="D286" s="69" t="s">
        <v>150</v>
      </c>
      <c r="E286" s="69">
        <f t="shared" si="12"/>
        <v>1992</v>
      </c>
      <c r="F286" s="69" t="s">
        <v>12</v>
      </c>
      <c r="G286" s="69">
        <f>data2!AM47</f>
        <v>0.10885205749741131</v>
      </c>
      <c r="H286" s="105">
        <f t="shared" si="13"/>
        <v>4.8489301522372754</v>
      </c>
      <c r="I286" s="105">
        <f t="shared" si="14"/>
        <v>0.52510998429427291</v>
      </c>
    </row>
    <row r="287" spans="2:9" x14ac:dyDescent="0.25">
      <c r="B287" s="69" t="s">
        <v>33</v>
      </c>
      <c r="C287" s="69" t="s">
        <v>146</v>
      </c>
      <c r="D287" s="69" t="s">
        <v>150</v>
      </c>
      <c r="E287" s="69">
        <f t="shared" si="12"/>
        <v>1993</v>
      </c>
      <c r="F287" s="69" t="s">
        <v>12</v>
      </c>
      <c r="G287" s="69">
        <f>data2!AM48</f>
        <v>0.10805530722729402</v>
      </c>
      <c r="H287" s="105">
        <f t="shared" si="13"/>
        <v>4.9577822097346864</v>
      </c>
      <c r="I287" s="105">
        <f t="shared" si="14"/>
        <v>0.41705467706697885</v>
      </c>
    </row>
    <row r="288" spans="2:9" x14ac:dyDescent="0.25">
      <c r="B288" s="69" t="s">
        <v>33</v>
      </c>
      <c r="C288" s="69" t="s">
        <v>146</v>
      </c>
      <c r="D288" s="69" t="s">
        <v>150</v>
      </c>
      <c r="E288" s="69">
        <f t="shared" si="12"/>
        <v>1994</v>
      </c>
      <c r="F288" s="69" t="s">
        <v>12</v>
      </c>
      <c r="G288" s="69">
        <f>data2!AM49</f>
        <v>0.10297390052808796</v>
      </c>
      <c r="H288" s="105">
        <f t="shared" si="13"/>
        <v>5.06583751696198</v>
      </c>
      <c r="I288" s="105">
        <f t="shared" si="14"/>
        <v>0.31408077653889088</v>
      </c>
    </row>
    <row r="289" spans="2:9" x14ac:dyDescent="0.25">
      <c r="B289" s="69" t="s">
        <v>33</v>
      </c>
      <c r="C289" s="69" t="s">
        <v>146</v>
      </c>
      <c r="D289" s="69" t="s">
        <v>150</v>
      </c>
      <c r="E289" s="69">
        <f t="shared" si="12"/>
        <v>1995</v>
      </c>
      <c r="F289" s="69" t="s">
        <v>12</v>
      </c>
      <c r="G289" s="69">
        <f>data2!AM50</f>
        <v>0.10332225247268058</v>
      </c>
      <c r="H289" s="105">
        <f t="shared" si="13"/>
        <v>5.1688114174900681</v>
      </c>
      <c r="I289" s="105">
        <f t="shared" si="14"/>
        <v>0.21075852406621032</v>
      </c>
    </row>
    <row r="290" spans="2:9" x14ac:dyDescent="0.25">
      <c r="B290" s="69" t="s">
        <v>33</v>
      </c>
      <c r="C290" s="69" t="s">
        <v>146</v>
      </c>
      <c r="D290" s="69" t="s">
        <v>150</v>
      </c>
      <c r="E290" s="69">
        <f t="shared" si="12"/>
        <v>1996</v>
      </c>
      <c r="F290" s="69" t="s">
        <v>12</v>
      </c>
      <c r="G290" s="69">
        <f>data2!AM51</f>
        <v>0.10415509680570278</v>
      </c>
      <c r="H290" s="105">
        <f t="shared" si="13"/>
        <v>5.2721336699627486</v>
      </c>
      <c r="I290" s="105">
        <f t="shared" si="14"/>
        <v>0.10660342726050755</v>
      </c>
    </row>
    <row r="291" spans="2:9" x14ac:dyDescent="0.25">
      <c r="B291" s="69" t="s">
        <v>33</v>
      </c>
      <c r="C291" s="69" t="s">
        <v>146</v>
      </c>
      <c r="D291" s="69" t="s">
        <v>150</v>
      </c>
      <c r="E291" s="69">
        <f t="shared" si="12"/>
        <v>1997</v>
      </c>
      <c r="F291" s="69" t="s">
        <v>12</v>
      </c>
      <c r="G291" s="69">
        <f>data2!AM52</f>
        <v>0.10660342726050755</v>
      </c>
      <c r="H291" s="105">
        <f t="shared" si="13"/>
        <v>5.3762887667684511</v>
      </c>
      <c r="I291" s="105">
        <f t="shared" si="14"/>
        <v>0</v>
      </c>
    </row>
    <row r="292" spans="2:9" x14ac:dyDescent="0.25">
      <c r="B292" s="69" t="s">
        <v>33</v>
      </c>
      <c r="C292" s="69" t="s">
        <v>146</v>
      </c>
      <c r="D292" s="69" t="s">
        <v>150</v>
      </c>
      <c r="E292" s="69">
        <f t="shared" si="12"/>
        <v>1950</v>
      </c>
      <c r="F292" s="69" t="s">
        <v>13</v>
      </c>
      <c r="G292" s="69">
        <f>data2!AN5</f>
        <v>0.61973093974089188</v>
      </c>
      <c r="H292" s="105">
        <f t="shared" si="13"/>
        <v>0</v>
      </c>
      <c r="I292" s="105">
        <f t="shared" si="14"/>
        <v>14.201199442482649</v>
      </c>
    </row>
    <row r="293" spans="2:9" x14ac:dyDescent="0.25">
      <c r="B293" s="69" t="s">
        <v>33</v>
      </c>
      <c r="C293" s="69" t="s">
        <v>146</v>
      </c>
      <c r="D293" s="69" t="s">
        <v>150</v>
      </c>
      <c r="E293" s="69">
        <f t="shared" si="12"/>
        <v>1951</v>
      </c>
      <c r="F293" s="69" t="s">
        <v>13</v>
      </c>
      <c r="G293" s="69">
        <f>data2!AN6</f>
        <v>0.62321043058553982</v>
      </c>
      <c r="H293" s="105">
        <f t="shared" si="13"/>
        <v>0.61973093974089188</v>
      </c>
      <c r="I293" s="105">
        <f t="shared" si="14"/>
        <v>13.577989011897108</v>
      </c>
    </row>
    <row r="294" spans="2:9" x14ac:dyDescent="0.25">
      <c r="B294" s="69" t="s">
        <v>33</v>
      </c>
      <c r="C294" s="69" t="s">
        <v>146</v>
      </c>
      <c r="D294" s="69" t="s">
        <v>150</v>
      </c>
      <c r="E294" s="69">
        <f t="shared" si="12"/>
        <v>1952</v>
      </c>
      <c r="F294" s="69" t="s">
        <v>13</v>
      </c>
      <c r="G294" s="69">
        <f>data2!AN7</f>
        <v>0.59077471560557282</v>
      </c>
      <c r="H294" s="105">
        <f t="shared" si="13"/>
        <v>1.2429413703264318</v>
      </c>
      <c r="I294" s="105">
        <f t="shared" si="14"/>
        <v>12.987214296291535</v>
      </c>
    </row>
    <row r="295" spans="2:9" x14ac:dyDescent="0.25">
      <c r="B295" s="69" t="s">
        <v>33</v>
      </c>
      <c r="C295" s="69" t="s">
        <v>146</v>
      </c>
      <c r="D295" s="69" t="s">
        <v>150</v>
      </c>
      <c r="E295" s="69">
        <f t="shared" si="12"/>
        <v>1953</v>
      </c>
      <c r="F295" s="69" t="s">
        <v>13</v>
      </c>
      <c r="G295" s="69">
        <f>data2!AN8</f>
        <v>0.56838675622779589</v>
      </c>
      <c r="H295" s="105">
        <f t="shared" si="13"/>
        <v>1.8337160859320045</v>
      </c>
      <c r="I295" s="105">
        <f t="shared" si="14"/>
        <v>12.41882754006374</v>
      </c>
    </row>
    <row r="296" spans="2:9" x14ac:dyDescent="0.25">
      <c r="B296" s="69" t="s">
        <v>33</v>
      </c>
      <c r="C296" s="69" t="s">
        <v>146</v>
      </c>
      <c r="D296" s="69" t="s">
        <v>150</v>
      </c>
      <c r="E296" s="69">
        <f t="shared" si="12"/>
        <v>1954</v>
      </c>
      <c r="F296" s="69" t="s">
        <v>13</v>
      </c>
      <c r="G296" s="69">
        <f>data2!AN9</f>
        <v>0.54749419185247328</v>
      </c>
      <c r="H296" s="105">
        <f t="shared" si="13"/>
        <v>2.4021028421598003</v>
      </c>
      <c r="I296" s="105">
        <f t="shared" si="14"/>
        <v>11.871333348211266</v>
      </c>
    </row>
    <row r="297" spans="2:9" x14ac:dyDescent="0.25">
      <c r="B297" s="69" t="s">
        <v>33</v>
      </c>
      <c r="C297" s="69" t="s">
        <v>146</v>
      </c>
      <c r="D297" s="69" t="s">
        <v>150</v>
      </c>
      <c r="E297" s="69">
        <f t="shared" si="12"/>
        <v>1955</v>
      </c>
      <c r="F297" s="69" t="s">
        <v>13</v>
      </c>
      <c r="G297" s="69">
        <f>data2!AN10</f>
        <v>0.52880692332052126</v>
      </c>
      <c r="H297" s="105">
        <f t="shared" si="13"/>
        <v>2.9495970340122737</v>
      </c>
      <c r="I297" s="105">
        <f t="shared" si="14"/>
        <v>11.342526424890742</v>
      </c>
    </row>
    <row r="298" spans="2:9" x14ac:dyDescent="0.25">
      <c r="B298" s="69" t="s">
        <v>33</v>
      </c>
      <c r="C298" s="69" t="s">
        <v>146</v>
      </c>
      <c r="D298" s="69" t="s">
        <v>150</v>
      </c>
      <c r="E298" s="69">
        <f t="shared" si="12"/>
        <v>1956</v>
      </c>
      <c r="F298" s="69" t="s">
        <v>13</v>
      </c>
      <c r="G298" s="69">
        <f>data2!AN11</f>
        <v>0.50536590201400655</v>
      </c>
      <c r="H298" s="105">
        <f t="shared" si="13"/>
        <v>3.4784039573327949</v>
      </c>
      <c r="I298" s="105">
        <f t="shared" si="14"/>
        <v>10.837160522876736</v>
      </c>
    </row>
    <row r="299" spans="2:9" x14ac:dyDescent="0.25">
      <c r="B299" s="69" t="s">
        <v>33</v>
      </c>
      <c r="C299" s="69" t="s">
        <v>146</v>
      </c>
      <c r="D299" s="69" t="s">
        <v>150</v>
      </c>
      <c r="E299" s="69">
        <f t="shared" si="12"/>
        <v>1957</v>
      </c>
      <c r="F299" s="69" t="s">
        <v>13</v>
      </c>
      <c r="G299" s="69">
        <f>data2!AN12</f>
        <v>0.48384147743449801</v>
      </c>
      <c r="H299" s="105">
        <f t="shared" si="13"/>
        <v>3.9837698593468014</v>
      </c>
      <c r="I299" s="105">
        <f t="shared" si="14"/>
        <v>10.353319045442237</v>
      </c>
    </row>
    <row r="300" spans="2:9" x14ac:dyDescent="0.25">
      <c r="B300" s="69" t="s">
        <v>33</v>
      </c>
      <c r="C300" s="69" t="s">
        <v>146</v>
      </c>
      <c r="D300" s="69" t="s">
        <v>150</v>
      </c>
      <c r="E300" s="69">
        <f t="shared" si="12"/>
        <v>1958</v>
      </c>
      <c r="F300" s="69" t="s">
        <v>13</v>
      </c>
      <c r="G300" s="69">
        <f>data2!AN13</f>
        <v>0.44752326646555607</v>
      </c>
      <c r="H300" s="105">
        <f t="shared" si="13"/>
        <v>4.4676113367812995</v>
      </c>
      <c r="I300" s="105">
        <f t="shared" si="14"/>
        <v>9.9057957789766853</v>
      </c>
    </row>
    <row r="301" spans="2:9" x14ac:dyDescent="0.25">
      <c r="B301" s="69" t="s">
        <v>33</v>
      </c>
      <c r="C301" s="69" t="s">
        <v>146</v>
      </c>
      <c r="D301" s="69" t="s">
        <v>150</v>
      </c>
      <c r="E301" s="69">
        <f t="shared" si="12"/>
        <v>1959</v>
      </c>
      <c r="F301" s="69" t="s">
        <v>13</v>
      </c>
      <c r="G301" s="69">
        <f>data2!AN14</f>
        <v>0.44487856769645157</v>
      </c>
      <c r="H301" s="105">
        <f t="shared" si="13"/>
        <v>4.9151346032468552</v>
      </c>
      <c r="I301" s="105">
        <f t="shared" si="14"/>
        <v>9.4609172112802309</v>
      </c>
    </row>
    <row r="302" spans="2:9" x14ac:dyDescent="0.25">
      <c r="B302" s="69" t="s">
        <v>33</v>
      </c>
      <c r="C302" s="69" t="s">
        <v>146</v>
      </c>
      <c r="D302" s="69" t="s">
        <v>150</v>
      </c>
      <c r="E302" s="69">
        <f t="shared" si="12"/>
        <v>1960</v>
      </c>
      <c r="F302" s="69" t="s">
        <v>13</v>
      </c>
      <c r="G302" s="69">
        <f>data2!AN15</f>
        <v>0.4160632124625197</v>
      </c>
      <c r="H302" s="105">
        <f t="shared" si="13"/>
        <v>5.360013170943307</v>
      </c>
      <c r="I302" s="105">
        <f t="shared" si="14"/>
        <v>9.0448539988177128</v>
      </c>
    </row>
    <row r="303" spans="2:9" x14ac:dyDescent="0.25">
      <c r="B303" s="69" t="s">
        <v>33</v>
      </c>
      <c r="C303" s="69" t="s">
        <v>146</v>
      </c>
      <c r="D303" s="69" t="s">
        <v>150</v>
      </c>
      <c r="E303" s="69">
        <f t="shared" si="12"/>
        <v>1961</v>
      </c>
      <c r="F303" s="69" t="s">
        <v>13</v>
      </c>
      <c r="G303" s="69">
        <f>data2!AN16</f>
        <v>0.4208043497797449</v>
      </c>
      <c r="H303" s="105">
        <f t="shared" si="13"/>
        <v>5.7760763834058269</v>
      </c>
      <c r="I303" s="105">
        <f t="shared" si="14"/>
        <v>8.6240496490379677</v>
      </c>
    </row>
    <row r="304" spans="2:9" x14ac:dyDescent="0.25">
      <c r="B304" s="69" t="s">
        <v>33</v>
      </c>
      <c r="C304" s="69" t="s">
        <v>146</v>
      </c>
      <c r="D304" s="69" t="s">
        <v>150</v>
      </c>
      <c r="E304" s="69">
        <f t="shared" si="12"/>
        <v>1962</v>
      </c>
      <c r="F304" s="69" t="s">
        <v>13</v>
      </c>
      <c r="G304" s="69">
        <f>data2!AN17</f>
        <v>0.39682565388182334</v>
      </c>
      <c r="H304" s="105">
        <f t="shared" si="13"/>
        <v>6.196880733185572</v>
      </c>
      <c r="I304" s="105">
        <f t="shared" si="14"/>
        <v>8.2272239951561463</v>
      </c>
    </row>
    <row r="305" spans="2:9" x14ac:dyDescent="0.25">
      <c r="B305" s="69" t="s">
        <v>33</v>
      </c>
      <c r="C305" s="69" t="s">
        <v>146</v>
      </c>
      <c r="D305" s="69" t="s">
        <v>150</v>
      </c>
      <c r="E305" s="69">
        <f t="shared" si="12"/>
        <v>1963</v>
      </c>
      <c r="F305" s="69" t="s">
        <v>13</v>
      </c>
      <c r="G305" s="69">
        <f>data2!AN18</f>
        <v>0.38715844554886886</v>
      </c>
      <c r="H305" s="105">
        <f t="shared" si="13"/>
        <v>6.5937063870673951</v>
      </c>
      <c r="I305" s="105">
        <f t="shared" si="14"/>
        <v>7.8400655496072771</v>
      </c>
    </row>
    <row r="306" spans="2:9" x14ac:dyDescent="0.25">
      <c r="B306" s="69" t="s">
        <v>33</v>
      </c>
      <c r="C306" s="69" t="s">
        <v>146</v>
      </c>
      <c r="D306" s="69" t="s">
        <v>150</v>
      </c>
      <c r="E306" s="69">
        <f t="shared" si="12"/>
        <v>1964</v>
      </c>
      <c r="F306" s="69" t="s">
        <v>13</v>
      </c>
      <c r="G306" s="69">
        <f>data2!AN19</f>
        <v>0.35993128070575148</v>
      </c>
      <c r="H306" s="105">
        <f t="shared" si="13"/>
        <v>6.9808648326162643</v>
      </c>
      <c r="I306" s="105">
        <f t="shared" si="14"/>
        <v>7.4801342689015264</v>
      </c>
    </row>
    <row r="307" spans="2:9" x14ac:dyDescent="0.25">
      <c r="B307" s="69" t="s">
        <v>33</v>
      </c>
      <c r="C307" s="69" t="s">
        <v>146</v>
      </c>
      <c r="D307" s="69" t="s">
        <v>150</v>
      </c>
      <c r="E307" s="69">
        <f t="shared" si="12"/>
        <v>1965</v>
      </c>
      <c r="F307" s="69" t="s">
        <v>13</v>
      </c>
      <c r="G307" s="69">
        <f>data2!AN20</f>
        <v>0.32115510023007532</v>
      </c>
      <c r="H307" s="105">
        <f t="shared" si="13"/>
        <v>7.3407961133220159</v>
      </c>
      <c r="I307" s="105">
        <f t="shared" si="14"/>
        <v>7.1589791686714515</v>
      </c>
    </row>
    <row r="308" spans="2:9" x14ac:dyDescent="0.25">
      <c r="B308" s="69" t="s">
        <v>33</v>
      </c>
      <c r="C308" s="69" t="s">
        <v>146</v>
      </c>
      <c r="D308" s="69" t="s">
        <v>150</v>
      </c>
      <c r="E308" s="69">
        <f t="shared" si="12"/>
        <v>1966</v>
      </c>
      <c r="F308" s="69" t="s">
        <v>13</v>
      </c>
      <c r="G308" s="69">
        <f>data2!AN21</f>
        <v>0.30958141126353389</v>
      </c>
      <c r="H308" s="105">
        <f t="shared" si="13"/>
        <v>7.6619512135520909</v>
      </c>
      <c r="I308" s="105">
        <f t="shared" si="14"/>
        <v>6.8493977574079166</v>
      </c>
    </row>
    <row r="309" spans="2:9" x14ac:dyDescent="0.25">
      <c r="B309" s="69" t="s">
        <v>33</v>
      </c>
      <c r="C309" s="69" t="s">
        <v>146</v>
      </c>
      <c r="D309" s="69" t="s">
        <v>150</v>
      </c>
      <c r="E309" s="69">
        <f t="shared" ref="E309:E372" si="15">E261</f>
        <v>1967</v>
      </c>
      <c r="F309" s="69" t="s">
        <v>13</v>
      </c>
      <c r="G309" s="69">
        <f>data2!AN22</f>
        <v>0.29570168489065601</v>
      </c>
      <c r="H309" s="105">
        <f t="shared" si="13"/>
        <v>7.9715326248156249</v>
      </c>
      <c r="I309" s="105">
        <f t="shared" si="14"/>
        <v>6.5536960725172611</v>
      </c>
    </row>
    <row r="310" spans="2:9" x14ac:dyDescent="0.25">
      <c r="B310" s="69" t="s">
        <v>33</v>
      </c>
      <c r="C310" s="69" t="s">
        <v>146</v>
      </c>
      <c r="D310" s="69" t="s">
        <v>150</v>
      </c>
      <c r="E310" s="69">
        <f t="shared" si="15"/>
        <v>1968</v>
      </c>
      <c r="F310" s="69" t="s">
        <v>13</v>
      </c>
      <c r="G310" s="69">
        <f>data2!AN23</f>
        <v>0.27600979627547478</v>
      </c>
      <c r="H310" s="105">
        <f t="shared" si="13"/>
        <v>8.2672343097062804</v>
      </c>
      <c r="I310" s="105">
        <f t="shared" si="14"/>
        <v>6.277686276241786</v>
      </c>
    </row>
    <row r="311" spans="2:9" x14ac:dyDescent="0.25">
      <c r="B311" s="69" t="s">
        <v>33</v>
      </c>
      <c r="C311" s="69" t="s">
        <v>146</v>
      </c>
      <c r="D311" s="69" t="s">
        <v>150</v>
      </c>
      <c r="E311" s="69">
        <f t="shared" si="15"/>
        <v>1969</v>
      </c>
      <c r="F311" s="69" t="s">
        <v>13</v>
      </c>
      <c r="G311" s="69">
        <f>data2!AN24</f>
        <v>0.27193470051561902</v>
      </c>
      <c r="H311" s="105">
        <f t="shared" si="13"/>
        <v>8.5432441059817545</v>
      </c>
      <c r="I311" s="105">
        <f t="shared" si="14"/>
        <v>6.0057515757261664</v>
      </c>
    </row>
    <row r="312" spans="2:9" x14ac:dyDescent="0.25">
      <c r="B312" s="69" t="s">
        <v>33</v>
      </c>
      <c r="C312" s="69" t="s">
        <v>146</v>
      </c>
      <c r="D312" s="69" t="s">
        <v>150</v>
      </c>
      <c r="E312" s="69">
        <f t="shared" si="15"/>
        <v>1970</v>
      </c>
      <c r="F312" s="69" t="s">
        <v>13</v>
      </c>
      <c r="G312" s="69">
        <f>data2!AN25</f>
        <v>0.27091316834222146</v>
      </c>
      <c r="H312" s="105">
        <f t="shared" si="13"/>
        <v>8.8151788064973733</v>
      </c>
      <c r="I312" s="105">
        <f t="shared" si="14"/>
        <v>5.7348384073839442</v>
      </c>
    </row>
    <row r="313" spans="2:9" x14ac:dyDescent="0.25">
      <c r="B313" s="69" t="s">
        <v>33</v>
      </c>
      <c r="C313" s="69" t="s">
        <v>146</v>
      </c>
      <c r="D313" s="69" t="s">
        <v>150</v>
      </c>
      <c r="E313" s="69">
        <f t="shared" si="15"/>
        <v>1971</v>
      </c>
      <c r="F313" s="69" t="s">
        <v>13</v>
      </c>
      <c r="G313" s="69">
        <f>data2!AN26</f>
        <v>0.25062567595965884</v>
      </c>
      <c r="H313" s="105">
        <f t="shared" si="13"/>
        <v>9.0860919748395954</v>
      </c>
      <c r="I313" s="105">
        <f t="shared" si="14"/>
        <v>5.4842127314242859</v>
      </c>
    </row>
    <row r="314" spans="2:9" x14ac:dyDescent="0.25">
      <c r="B314" s="69" t="s">
        <v>33</v>
      </c>
      <c r="C314" s="69" t="s">
        <v>146</v>
      </c>
      <c r="D314" s="69" t="s">
        <v>150</v>
      </c>
      <c r="E314" s="69">
        <f t="shared" si="15"/>
        <v>1972</v>
      </c>
      <c r="F314" s="69" t="s">
        <v>13</v>
      </c>
      <c r="G314" s="69">
        <f>data2!AN27</f>
        <v>0.21676608609841397</v>
      </c>
      <c r="H314" s="105">
        <f t="shared" si="13"/>
        <v>9.3367176507992546</v>
      </c>
      <c r="I314" s="105">
        <f t="shared" si="14"/>
        <v>5.2674466453258715</v>
      </c>
    </row>
    <row r="315" spans="2:9" x14ac:dyDescent="0.25">
      <c r="B315" s="69" t="s">
        <v>33</v>
      </c>
      <c r="C315" s="69" t="s">
        <v>146</v>
      </c>
      <c r="D315" s="69" t="s">
        <v>150</v>
      </c>
      <c r="E315" s="69">
        <f t="shared" si="15"/>
        <v>1973</v>
      </c>
      <c r="F315" s="69" t="s">
        <v>13</v>
      </c>
      <c r="G315" s="69">
        <f>data2!AN28</f>
        <v>0.20696611160657977</v>
      </c>
      <c r="H315" s="105">
        <f t="shared" si="13"/>
        <v>9.5534837368976682</v>
      </c>
      <c r="I315" s="105">
        <f t="shared" si="14"/>
        <v>5.060480533719292</v>
      </c>
    </row>
    <row r="316" spans="2:9" x14ac:dyDescent="0.25">
      <c r="B316" s="69" t="s">
        <v>33</v>
      </c>
      <c r="C316" s="69" t="s">
        <v>146</v>
      </c>
      <c r="D316" s="69" t="s">
        <v>150</v>
      </c>
      <c r="E316" s="69">
        <f t="shared" si="15"/>
        <v>1974</v>
      </c>
      <c r="F316" s="69" t="s">
        <v>13</v>
      </c>
      <c r="G316" s="69">
        <f>data2!AN29</f>
        <v>0.19891507162579267</v>
      </c>
      <c r="H316" s="105">
        <f t="shared" si="13"/>
        <v>9.7604498485042477</v>
      </c>
      <c r="I316" s="105">
        <f t="shared" si="14"/>
        <v>4.8615654620934983</v>
      </c>
    </row>
    <row r="317" spans="2:9" x14ac:dyDescent="0.25">
      <c r="B317" s="69" t="s">
        <v>33</v>
      </c>
      <c r="C317" s="69" t="s">
        <v>146</v>
      </c>
      <c r="D317" s="69" t="s">
        <v>150</v>
      </c>
      <c r="E317" s="69">
        <f t="shared" si="15"/>
        <v>1975</v>
      </c>
      <c r="F317" s="69" t="s">
        <v>13</v>
      </c>
      <c r="G317" s="69">
        <f>data2!AN30</f>
        <v>0.19197879405430526</v>
      </c>
      <c r="H317" s="105">
        <f t="shared" si="13"/>
        <v>9.9593649201300405</v>
      </c>
      <c r="I317" s="105">
        <f t="shared" si="14"/>
        <v>4.6695866680391935</v>
      </c>
    </row>
    <row r="318" spans="2:9" x14ac:dyDescent="0.25">
      <c r="B318" s="69" t="s">
        <v>33</v>
      </c>
      <c r="C318" s="69" t="s">
        <v>146</v>
      </c>
      <c r="D318" s="69" t="s">
        <v>150</v>
      </c>
      <c r="E318" s="69">
        <f t="shared" si="15"/>
        <v>1976</v>
      </c>
      <c r="F318" s="69" t="s">
        <v>13</v>
      </c>
      <c r="G318" s="69">
        <f>data2!AN31</f>
        <v>0.18157944147428937</v>
      </c>
      <c r="H318" s="105">
        <f t="shared" si="13"/>
        <v>10.151343714184346</v>
      </c>
      <c r="I318" s="105">
        <f t="shared" si="14"/>
        <v>4.4880072265649043</v>
      </c>
    </row>
    <row r="319" spans="2:9" x14ac:dyDescent="0.25">
      <c r="B319" s="69" t="s">
        <v>33</v>
      </c>
      <c r="C319" s="69" t="s">
        <v>146</v>
      </c>
      <c r="D319" s="69" t="s">
        <v>150</v>
      </c>
      <c r="E319" s="69">
        <f t="shared" si="15"/>
        <v>1977</v>
      </c>
      <c r="F319" s="69" t="s">
        <v>13</v>
      </c>
      <c r="G319" s="69">
        <f>data2!AN32</f>
        <v>0.17604137531375202</v>
      </c>
      <c r="H319" s="105">
        <f t="shared" si="13"/>
        <v>10.332923155658635</v>
      </c>
      <c r="I319" s="105">
        <f t="shared" si="14"/>
        <v>4.3119658512511521</v>
      </c>
    </row>
    <row r="320" spans="2:9" x14ac:dyDescent="0.25">
      <c r="B320" s="69" t="s">
        <v>33</v>
      </c>
      <c r="C320" s="69" t="s">
        <v>146</v>
      </c>
      <c r="D320" s="69" t="s">
        <v>150</v>
      </c>
      <c r="E320" s="69">
        <f t="shared" si="15"/>
        <v>1978</v>
      </c>
      <c r="F320" s="69" t="s">
        <v>13</v>
      </c>
      <c r="G320" s="69">
        <f>data2!AN33</f>
        <v>0.17550856791355607</v>
      </c>
      <c r="H320" s="105">
        <f t="shared" si="13"/>
        <v>10.508964530972387</v>
      </c>
      <c r="I320" s="105">
        <f t="shared" si="14"/>
        <v>4.1364572833375961</v>
      </c>
    </row>
    <row r="321" spans="2:9" x14ac:dyDescent="0.25">
      <c r="B321" s="69" t="s">
        <v>33</v>
      </c>
      <c r="C321" s="69" t="s">
        <v>146</v>
      </c>
      <c r="D321" s="69" t="s">
        <v>150</v>
      </c>
      <c r="E321" s="69">
        <f t="shared" si="15"/>
        <v>1979</v>
      </c>
      <c r="F321" s="69" t="s">
        <v>13</v>
      </c>
      <c r="G321" s="69">
        <f>data2!AN34</f>
        <v>0.17660030885548381</v>
      </c>
      <c r="H321" s="105">
        <f t="shared" si="13"/>
        <v>10.684473098885944</v>
      </c>
      <c r="I321" s="105">
        <f t="shared" si="14"/>
        <v>3.9598569744821117</v>
      </c>
    </row>
    <row r="322" spans="2:9" x14ac:dyDescent="0.25">
      <c r="B322" s="69" t="s">
        <v>33</v>
      </c>
      <c r="C322" s="69" t="s">
        <v>146</v>
      </c>
      <c r="D322" s="69" t="s">
        <v>150</v>
      </c>
      <c r="E322" s="69">
        <f t="shared" si="15"/>
        <v>1980</v>
      </c>
      <c r="F322" s="69" t="s">
        <v>13</v>
      </c>
      <c r="G322" s="69">
        <f>data2!AN35</f>
        <v>0.17825371727919162</v>
      </c>
      <c r="H322" s="105">
        <f t="shared" si="13"/>
        <v>10.861073407741427</v>
      </c>
      <c r="I322" s="105">
        <f t="shared" si="14"/>
        <v>3.7816032572029203</v>
      </c>
    </row>
    <row r="323" spans="2:9" x14ac:dyDescent="0.25">
      <c r="B323" s="69" t="s">
        <v>33</v>
      </c>
      <c r="C323" s="69" t="s">
        <v>146</v>
      </c>
      <c r="D323" s="69" t="s">
        <v>150</v>
      </c>
      <c r="E323" s="69">
        <f t="shared" si="15"/>
        <v>1981</v>
      </c>
      <c r="F323" s="69" t="s">
        <v>13</v>
      </c>
      <c r="G323" s="69">
        <f>data2!AN36</f>
        <v>0.17145872218067412</v>
      </c>
      <c r="H323" s="105">
        <f t="shared" si="13"/>
        <v>11.03932712502062</v>
      </c>
      <c r="I323" s="105">
        <f t="shared" si="14"/>
        <v>3.6101445350222465</v>
      </c>
    </row>
    <row r="324" spans="2:9" x14ac:dyDescent="0.25">
      <c r="B324" s="69" t="s">
        <v>33</v>
      </c>
      <c r="C324" s="69" t="s">
        <v>146</v>
      </c>
      <c r="D324" s="69" t="s">
        <v>150</v>
      </c>
      <c r="E324" s="69">
        <f t="shared" si="15"/>
        <v>1982</v>
      </c>
      <c r="F324" s="69" t="s">
        <v>13</v>
      </c>
      <c r="G324" s="69">
        <f>data2!AN37</f>
        <v>0.16606045486636944</v>
      </c>
      <c r="H324" s="105">
        <f t="shared" ref="H324:H387" si="16">SUMIFS($G$4:$G$4995,$F$4:$F$4995,$F324,$E$4:$E$4995,"&lt;"&amp;$E324,$B$4:$B$4995,$B324,$D$4:$D$4995,$D324)</f>
        <v>11.210785847201294</v>
      </c>
      <c r="I324" s="105">
        <f t="shared" ref="I324:I387" si="17">SUMIFS($G$4:$G$4995,$F$4:$F$4995,$F324,$E$4:$E$4995,"&gt;"&amp;$E324,$B$4:$B$4995,$B324,$D$4:$D$4995,$D324)</f>
        <v>3.4440840801558772</v>
      </c>
    </row>
    <row r="325" spans="2:9" x14ac:dyDescent="0.25">
      <c r="B325" s="69" t="s">
        <v>33</v>
      </c>
      <c r="C325" s="69" t="s">
        <v>146</v>
      </c>
      <c r="D325" s="69" t="s">
        <v>150</v>
      </c>
      <c r="E325" s="69">
        <f t="shared" si="15"/>
        <v>1983</v>
      </c>
      <c r="F325" s="69" t="s">
        <v>13</v>
      </c>
      <c r="G325" s="69">
        <f>data2!AN38</f>
        <v>0.16129025024022317</v>
      </c>
      <c r="H325" s="105">
        <f t="shared" si="16"/>
        <v>11.376846302067664</v>
      </c>
      <c r="I325" s="105">
        <f t="shared" si="17"/>
        <v>3.2827938299156538</v>
      </c>
    </row>
    <row r="326" spans="2:9" x14ac:dyDescent="0.25">
      <c r="B326" s="69" t="s">
        <v>33</v>
      </c>
      <c r="C326" s="69" t="s">
        <v>146</v>
      </c>
      <c r="D326" s="69" t="s">
        <v>150</v>
      </c>
      <c r="E326" s="69">
        <f t="shared" si="15"/>
        <v>1984</v>
      </c>
      <c r="F326" s="69" t="s">
        <v>13</v>
      </c>
      <c r="G326" s="69">
        <f>data2!AN39</f>
        <v>0.16040663318492002</v>
      </c>
      <c r="H326" s="105">
        <f t="shared" si="16"/>
        <v>11.538136552307886</v>
      </c>
      <c r="I326" s="105">
        <f t="shared" si="17"/>
        <v>3.1223871967307333</v>
      </c>
    </row>
    <row r="327" spans="2:9" x14ac:dyDescent="0.25">
      <c r="B327" s="69" t="s">
        <v>33</v>
      </c>
      <c r="C327" s="69" t="s">
        <v>146</v>
      </c>
      <c r="D327" s="69" t="s">
        <v>150</v>
      </c>
      <c r="E327" s="69">
        <f t="shared" si="15"/>
        <v>1985</v>
      </c>
      <c r="F327" s="69" t="s">
        <v>13</v>
      </c>
      <c r="G327" s="69">
        <f>data2!AN40</f>
        <v>0.15986721166103518</v>
      </c>
      <c r="H327" s="105">
        <f t="shared" si="16"/>
        <v>11.698543185492806</v>
      </c>
      <c r="I327" s="105">
        <f t="shared" si="17"/>
        <v>2.9625199850696986</v>
      </c>
    </row>
    <row r="328" spans="2:9" x14ac:dyDescent="0.25">
      <c r="B328" s="69" t="s">
        <v>33</v>
      </c>
      <c r="C328" s="69" t="s">
        <v>146</v>
      </c>
      <c r="D328" s="69" t="s">
        <v>150</v>
      </c>
      <c r="E328" s="69">
        <f t="shared" si="15"/>
        <v>1986</v>
      </c>
      <c r="F328" s="69" t="s">
        <v>13</v>
      </c>
      <c r="G328" s="69">
        <f>data2!AN41</f>
        <v>0.15398777541694558</v>
      </c>
      <c r="H328" s="105">
        <f t="shared" si="16"/>
        <v>11.858410397153841</v>
      </c>
      <c r="I328" s="105">
        <f t="shared" si="17"/>
        <v>2.808532209652753</v>
      </c>
    </row>
    <row r="329" spans="2:9" x14ac:dyDescent="0.25">
      <c r="B329" s="69" t="s">
        <v>33</v>
      </c>
      <c r="C329" s="69" t="s">
        <v>146</v>
      </c>
      <c r="D329" s="69" t="s">
        <v>150</v>
      </c>
      <c r="E329" s="69">
        <f t="shared" si="15"/>
        <v>1987</v>
      </c>
      <c r="F329" s="69" t="s">
        <v>13</v>
      </c>
      <c r="G329" s="69">
        <f>data2!AN42</f>
        <v>0.17152969241730631</v>
      </c>
      <c r="H329" s="105">
        <f t="shared" si="16"/>
        <v>12.012398172570787</v>
      </c>
      <c r="I329" s="105">
        <f t="shared" si="17"/>
        <v>2.6370025172354468</v>
      </c>
    </row>
    <row r="330" spans="2:9" x14ac:dyDescent="0.25">
      <c r="B330" s="69" t="s">
        <v>33</v>
      </c>
      <c r="C330" s="69" t="s">
        <v>146</v>
      </c>
      <c r="D330" s="69" t="s">
        <v>150</v>
      </c>
      <c r="E330" s="69">
        <f t="shared" si="15"/>
        <v>1988</v>
      </c>
      <c r="F330" s="69" t="s">
        <v>13</v>
      </c>
      <c r="G330" s="69">
        <f>data2!AN43</f>
        <v>0.18449794317000687</v>
      </c>
      <c r="H330" s="105">
        <f t="shared" si="16"/>
        <v>12.183927864988094</v>
      </c>
      <c r="I330" s="105">
        <f t="shared" si="17"/>
        <v>2.4525045740654403</v>
      </c>
    </row>
    <row r="331" spans="2:9" x14ac:dyDescent="0.25">
      <c r="B331" s="69" t="s">
        <v>33</v>
      </c>
      <c r="C331" s="69" t="s">
        <v>146</v>
      </c>
      <c r="D331" s="69" t="s">
        <v>150</v>
      </c>
      <c r="E331" s="69">
        <f t="shared" si="15"/>
        <v>1989</v>
      </c>
      <c r="F331" s="69" t="s">
        <v>13</v>
      </c>
      <c r="G331" s="69">
        <f>data2!AN44</f>
        <v>0.20485329547620326</v>
      </c>
      <c r="H331" s="105">
        <f t="shared" si="16"/>
        <v>12.368425808158101</v>
      </c>
      <c r="I331" s="105">
        <f t="shared" si="17"/>
        <v>2.2476512785892369</v>
      </c>
    </row>
    <row r="332" spans="2:9" x14ac:dyDescent="0.25">
      <c r="B332" s="69" t="s">
        <v>33</v>
      </c>
      <c r="C332" s="69" t="s">
        <v>146</v>
      </c>
      <c r="D332" s="69" t="s">
        <v>150</v>
      </c>
      <c r="E332" s="69">
        <f t="shared" si="15"/>
        <v>1990</v>
      </c>
      <c r="F332" s="69" t="s">
        <v>13</v>
      </c>
      <c r="G332" s="69">
        <f>data2!AN45</f>
        <v>0.23373250546819577</v>
      </c>
      <c r="H332" s="105">
        <f t="shared" si="16"/>
        <v>12.573279103634304</v>
      </c>
      <c r="I332" s="105">
        <f t="shared" si="17"/>
        <v>2.0139187731210408</v>
      </c>
    </row>
    <row r="333" spans="2:9" x14ac:dyDescent="0.25">
      <c r="B333" s="69" t="s">
        <v>33</v>
      </c>
      <c r="C333" s="69" t="s">
        <v>146</v>
      </c>
      <c r="D333" s="69" t="s">
        <v>150</v>
      </c>
      <c r="E333" s="69">
        <f t="shared" si="15"/>
        <v>1991</v>
      </c>
      <c r="F333" s="69" t="s">
        <v>13</v>
      </c>
      <c r="G333" s="69">
        <f>data2!AN46</f>
        <v>0.23943112622494545</v>
      </c>
      <c r="H333" s="105">
        <f t="shared" si="16"/>
        <v>12.807011609102499</v>
      </c>
      <c r="I333" s="105">
        <f t="shared" si="17"/>
        <v>1.7744876468960957</v>
      </c>
    </row>
    <row r="334" spans="2:9" x14ac:dyDescent="0.25">
      <c r="B334" s="69" t="s">
        <v>33</v>
      </c>
      <c r="C334" s="69" t="s">
        <v>146</v>
      </c>
      <c r="D334" s="69" t="s">
        <v>150</v>
      </c>
      <c r="E334" s="69">
        <f t="shared" si="15"/>
        <v>1992</v>
      </c>
      <c r="F334" s="69" t="s">
        <v>13</v>
      </c>
      <c r="G334" s="69">
        <f>data2!AN47</f>
        <v>0.25708487363669225</v>
      </c>
      <c r="H334" s="105">
        <f t="shared" si="16"/>
        <v>13.046442735327444</v>
      </c>
      <c r="I334" s="105">
        <f t="shared" si="17"/>
        <v>1.5174027732594033</v>
      </c>
    </row>
    <row r="335" spans="2:9" x14ac:dyDescent="0.25">
      <c r="B335" s="69" t="s">
        <v>33</v>
      </c>
      <c r="C335" s="69" t="s">
        <v>146</v>
      </c>
      <c r="D335" s="69" t="s">
        <v>150</v>
      </c>
      <c r="E335" s="69">
        <f t="shared" si="15"/>
        <v>1993</v>
      </c>
      <c r="F335" s="69" t="s">
        <v>13</v>
      </c>
      <c r="G335" s="69">
        <f>data2!AN48</f>
        <v>0.26825904533384731</v>
      </c>
      <c r="H335" s="105">
        <f t="shared" si="16"/>
        <v>13.303527608964137</v>
      </c>
      <c r="I335" s="105">
        <f t="shared" si="17"/>
        <v>1.2491437279255559</v>
      </c>
    </row>
    <row r="336" spans="2:9" x14ac:dyDescent="0.25">
      <c r="B336" s="69" t="s">
        <v>33</v>
      </c>
      <c r="C336" s="69" t="s">
        <v>146</v>
      </c>
      <c r="D336" s="69" t="s">
        <v>150</v>
      </c>
      <c r="E336" s="69">
        <f t="shared" si="15"/>
        <v>1994</v>
      </c>
      <c r="F336" s="69" t="s">
        <v>13</v>
      </c>
      <c r="G336" s="69">
        <f>data2!AN49</f>
        <v>0.29359348290958265</v>
      </c>
      <c r="H336" s="105">
        <f t="shared" si="16"/>
        <v>13.571786654297984</v>
      </c>
      <c r="I336" s="105">
        <f t="shared" si="17"/>
        <v>0.95555024501597341</v>
      </c>
    </row>
    <row r="337" spans="2:9" x14ac:dyDescent="0.25">
      <c r="B337" s="69" t="s">
        <v>33</v>
      </c>
      <c r="C337" s="69" t="s">
        <v>146</v>
      </c>
      <c r="D337" s="69" t="s">
        <v>150</v>
      </c>
      <c r="E337" s="69">
        <f t="shared" si="15"/>
        <v>1995</v>
      </c>
      <c r="F337" s="69" t="s">
        <v>13</v>
      </c>
      <c r="G337" s="69">
        <f>data2!AN50</f>
        <v>0.29823516875995026</v>
      </c>
      <c r="H337" s="105">
        <f t="shared" si="16"/>
        <v>13.865380137207566</v>
      </c>
      <c r="I337" s="105">
        <f t="shared" si="17"/>
        <v>0.65731507625602315</v>
      </c>
    </row>
    <row r="338" spans="2:9" x14ac:dyDescent="0.25">
      <c r="B338" s="69" t="s">
        <v>33</v>
      </c>
      <c r="C338" s="69" t="s">
        <v>146</v>
      </c>
      <c r="D338" s="69" t="s">
        <v>150</v>
      </c>
      <c r="E338" s="69">
        <f t="shared" si="15"/>
        <v>1996</v>
      </c>
      <c r="F338" s="69" t="s">
        <v>13</v>
      </c>
      <c r="G338" s="69">
        <f>data2!AN51</f>
        <v>0.30935087060660038</v>
      </c>
      <c r="H338" s="105">
        <f t="shared" si="16"/>
        <v>14.163615305967516</v>
      </c>
      <c r="I338" s="105">
        <f t="shared" si="17"/>
        <v>0.34796420564942271</v>
      </c>
    </row>
    <row r="339" spans="2:9" x14ac:dyDescent="0.25">
      <c r="B339" s="69" t="s">
        <v>33</v>
      </c>
      <c r="C339" s="69" t="s">
        <v>146</v>
      </c>
      <c r="D339" s="69" t="s">
        <v>150</v>
      </c>
      <c r="E339" s="69">
        <f t="shared" si="15"/>
        <v>1997</v>
      </c>
      <c r="F339" s="69" t="s">
        <v>13</v>
      </c>
      <c r="G339" s="69">
        <f>data2!AN52</f>
        <v>0.34796420564942271</v>
      </c>
      <c r="H339" s="105">
        <f t="shared" si="16"/>
        <v>14.472966176574117</v>
      </c>
      <c r="I339" s="105">
        <f t="shared" si="17"/>
        <v>0</v>
      </c>
    </row>
    <row r="340" spans="2:9" x14ac:dyDescent="0.25">
      <c r="B340" s="69" t="s">
        <v>33</v>
      </c>
      <c r="C340" s="69" t="s">
        <v>146</v>
      </c>
      <c r="D340" s="69" t="s">
        <v>150</v>
      </c>
      <c r="E340" s="69">
        <f t="shared" si="15"/>
        <v>1950</v>
      </c>
      <c r="F340" s="69" t="s">
        <v>14</v>
      </c>
      <c r="G340" s="69">
        <f>data2!AO5</f>
        <v>0.1954714464579132</v>
      </c>
      <c r="H340" s="105">
        <f t="shared" si="16"/>
        <v>0</v>
      </c>
      <c r="I340" s="105">
        <f t="shared" si="17"/>
        <v>16.43374143207723</v>
      </c>
    </row>
    <row r="341" spans="2:9" x14ac:dyDescent="0.25">
      <c r="B341" s="69" t="s">
        <v>33</v>
      </c>
      <c r="C341" s="69" t="s">
        <v>146</v>
      </c>
      <c r="D341" s="69" t="s">
        <v>150</v>
      </c>
      <c r="E341" s="69">
        <f t="shared" si="15"/>
        <v>1951</v>
      </c>
      <c r="F341" s="69" t="s">
        <v>14</v>
      </c>
      <c r="G341" s="69">
        <f>data2!AO6</f>
        <v>0.18588883197575132</v>
      </c>
      <c r="H341" s="105">
        <f t="shared" si="16"/>
        <v>0.1954714464579132</v>
      </c>
      <c r="I341" s="105">
        <f t="shared" si="17"/>
        <v>16.247852600101481</v>
      </c>
    </row>
    <row r="342" spans="2:9" x14ac:dyDescent="0.25">
      <c r="B342" s="69" t="s">
        <v>33</v>
      </c>
      <c r="C342" s="69" t="s">
        <v>146</v>
      </c>
      <c r="D342" s="69" t="s">
        <v>150</v>
      </c>
      <c r="E342" s="69">
        <f t="shared" si="15"/>
        <v>1952</v>
      </c>
      <c r="F342" s="69" t="s">
        <v>14</v>
      </c>
      <c r="G342" s="69">
        <f>data2!AO7</f>
        <v>0.17777449394699502</v>
      </c>
      <c r="H342" s="105">
        <f t="shared" si="16"/>
        <v>0.38136027843366449</v>
      </c>
      <c r="I342" s="105">
        <f t="shared" si="17"/>
        <v>16.070078106154483</v>
      </c>
    </row>
    <row r="343" spans="2:9" x14ac:dyDescent="0.25">
      <c r="B343" s="69" t="s">
        <v>33</v>
      </c>
      <c r="C343" s="69" t="s">
        <v>146</v>
      </c>
      <c r="D343" s="69" t="s">
        <v>150</v>
      </c>
      <c r="E343" s="69">
        <f t="shared" si="15"/>
        <v>1953</v>
      </c>
      <c r="F343" s="69" t="s">
        <v>14</v>
      </c>
      <c r="G343" s="69">
        <f>data2!AO8</f>
        <v>0.17779532835535133</v>
      </c>
      <c r="H343" s="105">
        <f t="shared" si="16"/>
        <v>0.55913477238065945</v>
      </c>
      <c r="I343" s="105">
        <f t="shared" si="17"/>
        <v>15.892282777799133</v>
      </c>
    </row>
    <row r="344" spans="2:9" x14ac:dyDescent="0.25">
      <c r="B344" s="69" t="s">
        <v>33</v>
      </c>
      <c r="C344" s="69" t="s">
        <v>146</v>
      </c>
      <c r="D344" s="69" t="s">
        <v>150</v>
      </c>
      <c r="E344" s="69">
        <f t="shared" si="15"/>
        <v>1954</v>
      </c>
      <c r="F344" s="69" t="s">
        <v>14</v>
      </c>
      <c r="G344" s="69">
        <f>data2!AO9</f>
        <v>0.17557768600106402</v>
      </c>
      <c r="H344" s="105">
        <f t="shared" si="16"/>
        <v>0.73693010073601073</v>
      </c>
      <c r="I344" s="105">
        <f t="shared" si="17"/>
        <v>15.716705091798069</v>
      </c>
    </row>
    <row r="345" spans="2:9" x14ac:dyDescent="0.25">
      <c r="B345" s="69" t="s">
        <v>33</v>
      </c>
      <c r="C345" s="69" t="s">
        <v>146</v>
      </c>
      <c r="D345" s="69" t="s">
        <v>150</v>
      </c>
      <c r="E345" s="69">
        <f t="shared" si="15"/>
        <v>1955</v>
      </c>
      <c r="F345" s="69" t="s">
        <v>14</v>
      </c>
      <c r="G345" s="69">
        <f>data2!AO10</f>
        <v>0.17612764616413318</v>
      </c>
      <c r="H345" s="105">
        <f t="shared" si="16"/>
        <v>0.91250778673707478</v>
      </c>
      <c r="I345" s="105">
        <f t="shared" si="17"/>
        <v>15.540577445633936</v>
      </c>
    </row>
    <row r="346" spans="2:9" x14ac:dyDescent="0.25">
      <c r="B346" s="69" t="s">
        <v>33</v>
      </c>
      <c r="C346" s="69" t="s">
        <v>146</v>
      </c>
      <c r="D346" s="69" t="s">
        <v>150</v>
      </c>
      <c r="E346" s="69">
        <f t="shared" si="15"/>
        <v>1956</v>
      </c>
      <c r="F346" s="69" t="s">
        <v>14</v>
      </c>
      <c r="G346" s="69">
        <f>data2!AO11</f>
        <v>0.16573486506290686</v>
      </c>
      <c r="H346" s="105">
        <f t="shared" si="16"/>
        <v>1.088635432901208</v>
      </c>
      <c r="I346" s="105">
        <f t="shared" si="17"/>
        <v>15.37484258057103</v>
      </c>
    </row>
    <row r="347" spans="2:9" x14ac:dyDescent="0.25">
      <c r="B347" s="69" t="s">
        <v>33</v>
      </c>
      <c r="C347" s="69" t="s">
        <v>146</v>
      </c>
      <c r="D347" s="69" t="s">
        <v>150</v>
      </c>
      <c r="E347" s="69">
        <f t="shared" si="15"/>
        <v>1957</v>
      </c>
      <c r="F347" s="69" t="s">
        <v>14</v>
      </c>
      <c r="G347" s="69">
        <f>data2!AO12</f>
        <v>0.15879248367771648</v>
      </c>
      <c r="H347" s="105">
        <f t="shared" si="16"/>
        <v>1.2543702979641149</v>
      </c>
      <c r="I347" s="105">
        <f t="shared" si="17"/>
        <v>15.216050096893314</v>
      </c>
    </row>
    <row r="348" spans="2:9" x14ac:dyDescent="0.25">
      <c r="B348" s="69" t="s">
        <v>33</v>
      </c>
      <c r="C348" s="69" t="s">
        <v>146</v>
      </c>
      <c r="D348" s="69" t="s">
        <v>150</v>
      </c>
      <c r="E348" s="69">
        <f t="shared" si="15"/>
        <v>1958</v>
      </c>
      <c r="F348" s="69" t="s">
        <v>14</v>
      </c>
      <c r="G348" s="69">
        <f>data2!AO13</f>
        <v>0.16040794516106252</v>
      </c>
      <c r="H348" s="105">
        <f t="shared" si="16"/>
        <v>1.4131627816418315</v>
      </c>
      <c r="I348" s="105">
        <f t="shared" si="17"/>
        <v>15.055642151732252</v>
      </c>
    </row>
    <row r="349" spans="2:9" x14ac:dyDescent="0.25">
      <c r="B349" s="69" t="s">
        <v>33</v>
      </c>
      <c r="C349" s="69" t="s">
        <v>146</v>
      </c>
      <c r="D349" s="69" t="s">
        <v>150</v>
      </c>
      <c r="E349" s="69">
        <f t="shared" si="15"/>
        <v>1959</v>
      </c>
      <c r="F349" s="69" t="s">
        <v>14</v>
      </c>
      <c r="G349" s="69">
        <f>data2!AO14</f>
        <v>0.15519068660623764</v>
      </c>
      <c r="H349" s="105">
        <f t="shared" si="16"/>
        <v>1.573570726802894</v>
      </c>
      <c r="I349" s="105">
        <f t="shared" si="17"/>
        <v>14.900451465126014</v>
      </c>
    </row>
    <row r="350" spans="2:9" x14ac:dyDescent="0.25">
      <c r="B350" s="69" t="s">
        <v>33</v>
      </c>
      <c r="C350" s="69" t="s">
        <v>146</v>
      </c>
      <c r="D350" s="69" t="s">
        <v>150</v>
      </c>
      <c r="E350" s="69">
        <f t="shared" si="15"/>
        <v>1960</v>
      </c>
      <c r="F350" s="69" t="s">
        <v>14</v>
      </c>
      <c r="G350" s="69">
        <f>data2!AO15</f>
        <v>0.15631428034098674</v>
      </c>
      <c r="H350" s="105">
        <f t="shared" si="16"/>
        <v>1.7287614134091316</v>
      </c>
      <c r="I350" s="105">
        <f t="shared" si="17"/>
        <v>14.744137184785027</v>
      </c>
    </row>
    <row r="351" spans="2:9" x14ac:dyDescent="0.25">
      <c r="B351" s="69" t="s">
        <v>33</v>
      </c>
      <c r="C351" s="69" t="s">
        <v>146</v>
      </c>
      <c r="D351" s="69" t="s">
        <v>150</v>
      </c>
      <c r="E351" s="69">
        <f t="shared" si="15"/>
        <v>1961</v>
      </c>
      <c r="F351" s="69" t="s">
        <v>14</v>
      </c>
      <c r="G351" s="69">
        <f>data2!AO16</f>
        <v>0.15949970372347524</v>
      </c>
      <c r="H351" s="105">
        <f t="shared" si="16"/>
        <v>1.8850756937501183</v>
      </c>
      <c r="I351" s="105">
        <f t="shared" si="17"/>
        <v>14.584637481061552</v>
      </c>
    </row>
    <row r="352" spans="2:9" x14ac:dyDescent="0.25">
      <c r="B352" s="69" t="s">
        <v>33</v>
      </c>
      <c r="C352" s="69" t="s">
        <v>146</v>
      </c>
      <c r="D352" s="69" t="s">
        <v>150</v>
      </c>
      <c r="E352" s="69">
        <f t="shared" si="15"/>
        <v>1962</v>
      </c>
      <c r="F352" s="69" t="s">
        <v>14</v>
      </c>
      <c r="G352" s="69">
        <f>data2!AO17</f>
        <v>0.16108753729481842</v>
      </c>
      <c r="H352" s="105">
        <f t="shared" si="16"/>
        <v>2.0445753974735936</v>
      </c>
      <c r="I352" s="105">
        <f t="shared" si="17"/>
        <v>14.423549943766734</v>
      </c>
    </row>
    <row r="353" spans="2:9" x14ac:dyDescent="0.25">
      <c r="B353" s="69" t="s">
        <v>33</v>
      </c>
      <c r="C353" s="69" t="s">
        <v>146</v>
      </c>
      <c r="D353" s="69" t="s">
        <v>150</v>
      </c>
      <c r="E353" s="69">
        <f t="shared" si="15"/>
        <v>1963</v>
      </c>
      <c r="F353" s="69" t="s">
        <v>14</v>
      </c>
      <c r="G353" s="69">
        <f>data2!AO18</f>
        <v>0.17441285772678428</v>
      </c>
      <c r="H353" s="105">
        <f t="shared" si="16"/>
        <v>2.2056629347684122</v>
      </c>
      <c r="I353" s="105">
        <f t="shared" si="17"/>
        <v>14.24913708603995</v>
      </c>
    </row>
    <row r="354" spans="2:9" x14ac:dyDescent="0.25">
      <c r="B354" s="69" t="s">
        <v>33</v>
      </c>
      <c r="C354" s="69" t="s">
        <v>146</v>
      </c>
      <c r="D354" s="69" t="s">
        <v>150</v>
      </c>
      <c r="E354" s="69">
        <f t="shared" si="15"/>
        <v>1964</v>
      </c>
      <c r="F354" s="69" t="s">
        <v>14</v>
      </c>
      <c r="G354" s="69">
        <f>data2!AO19</f>
        <v>0.19013238249533412</v>
      </c>
      <c r="H354" s="105">
        <f t="shared" si="16"/>
        <v>2.3800757924951963</v>
      </c>
      <c r="I354" s="105">
        <f t="shared" si="17"/>
        <v>14.059004703544614</v>
      </c>
    </row>
    <row r="355" spans="2:9" x14ac:dyDescent="0.25">
      <c r="B355" s="69" t="s">
        <v>33</v>
      </c>
      <c r="C355" s="69" t="s">
        <v>146</v>
      </c>
      <c r="D355" s="69" t="s">
        <v>150</v>
      </c>
      <c r="E355" s="69">
        <f t="shared" si="15"/>
        <v>1965</v>
      </c>
      <c r="F355" s="69" t="s">
        <v>14</v>
      </c>
      <c r="G355" s="69">
        <f>data2!AO20</f>
        <v>0.18423992489769228</v>
      </c>
      <c r="H355" s="105">
        <f t="shared" si="16"/>
        <v>2.5702081749905306</v>
      </c>
      <c r="I355" s="105">
        <f t="shared" si="17"/>
        <v>13.874764778646922</v>
      </c>
    </row>
    <row r="356" spans="2:9" x14ac:dyDescent="0.25">
      <c r="B356" s="69" t="s">
        <v>33</v>
      </c>
      <c r="C356" s="69" t="s">
        <v>146</v>
      </c>
      <c r="D356" s="69" t="s">
        <v>150</v>
      </c>
      <c r="E356" s="69">
        <f t="shared" si="15"/>
        <v>1966</v>
      </c>
      <c r="F356" s="69" t="s">
        <v>14</v>
      </c>
      <c r="G356" s="69">
        <f>data2!AO21</f>
        <v>0.1887089451675093</v>
      </c>
      <c r="H356" s="105">
        <f t="shared" si="16"/>
        <v>2.754448099888223</v>
      </c>
      <c r="I356" s="105">
        <f t="shared" si="17"/>
        <v>13.686055833479413</v>
      </c>
    </row>
    <row r="357" spans="2:9" x14ac:dyDescent="0.25">
      <c r="B357" s="69" t="s">
        <v>33</v>
      </c>
      <c r="C357" s="69" t="s">
        <v>146</v>
      </c>
      <c r="D357" s="69" t="s">
        <v>150</v>
      </c>
      <c r="E357" s="69">
        <f t="shared" si="15"/>
        <v>1967</v>
      </c>
      <c r="F357" s="69" t="s">
        <v>14</v>
      </c>
      <c r="G357" s="69">
        <f>data2!AO22</f>
        <v>0.18508331487266874</v>
      </c>
      <c r="H357" s="105">
        <f t="shared" si="16"/>
        <v>2.9431570450557323</v>
      </c>
      <c r="I357" s="105">
        <f t="shared" si="17"/>
        <v>13.500972518606744</v>
      </c>
    </row>
    <row r="358" spans="2:9" x14ac:dyDescent="0.25">
      <c r="B358" s="69" t="s">
        <v>33</v>
      </c>
      <c r="C358" s="69" t="s">
        <v>146</v>
      </c>
      <c r="D358" s="69" t="s">
        <v>150</v>
      </c>
      <c r="E358" s="69">
        <f t="shared" si="15"/>
        <v>1968</v>
      </c>
      <c r="F358" s="69" t="s">
        <v>14</v>
      </c>
      <c r="G358" s="69">
        <f>data2!AO23</f>
        <v>0.20225732404983887</v>
      </c>
      <c r="H358" s="105">
        <f t="shared" si="16"/>
        <v>3.1282403599284012</v>
      </c>
      <c r="I358" s="105">
        <f t="shared" si="17"/>
        <v>13.298715194556905</v>
      </c>
    </row>
    <row r="359" spans="2:9" x14ac:dyDescent="0.25">
      <c r="B359" s="69" t="s">
        <v>33</v>
      </c>
      <c r="C359" s="69" t="s">
        <v>146</v>
      </c>
      <c r="D359" s="69" t="s">
        <v>150</v>
      </c>
      <c r="E359" s="69">
        <f t="shared" si="15"/>
        <v>1969</v>
      </c>
      <c r="F359" s="69" t="s">
        <v>14</v>
      </c>
      <c r="G359" s="69">
        <f>data2!AO24</f>
        <v>0.26978063559643334</v>
      </c>
      <c r="H359" s="105">
        <f t="shared" si="16"/>
        <v>3.3304976839782401</v>
      </c>
      <c r="I359" s="105">
        <f t="shared" si="17"/>
        <v>13.028934558960472</v>
      </c>
    </row>
    <row r="360" spans="2:9" x14ac:dyDescent="0.25">
      <c r="B360" s="69" t="s">
        <v>33</v>
      </c>
      <c r="C360" s="69" t="s">
        <v>146</v>
      </c>
      <c r="D360" s="69" t="s">
        <v>150</v>
      </c>
      <c r="E360" s="69">
        <f t="shared" si="15"/>
        <v>1970</v>
      </c>
      <c r="F360" s="69" t="s">
        <v>14</v>
      </c>
      <c r="G360" s="69">
        <f>data2!AO25</f>
        <v>0.32948124737806617</v>
      </c>
      <c r="H360" s="105">
        <f t="shared" si="16"/>
        <v>3.6002783195746733</v>
      </c>
      <c r="I360" s="105">
        <f t="shared" si="17"/>
        <v>12.699453311582406</v>
      </c>
    </row>
    <row r="361" spans="2:9" x14ac:dyDescent="0.25">
      <c r="B361" s="69" t="s">
        <v>33</v>
      </c>
      <c r="C361" s="69" t="s">
        <v>146</v>
      </c>
      <c r="D361" s="69" t="s">
        <v>150</v>
      </c>
      <c r="E361" s="69">
        <f t="shared" si="15"/>
        <v>1971</v>
      </c>
      <c r="F361" s="69" t="s">
        <v>14</v>
      </c>
      <c r="G361" s="69">
        <f>data2!AO26</f>
        <v>0.33482755740889864</v>
      </c>
      <c r="H361" s="105">
        <f t="shared" si="16"/>
        <v>3.9297595669527396</v>
      </c>
      <c r="I361" s="105">
        <f t="shared" si="17"/>
        <v>12.364625754173508</v>
      </c>
    </row>
    <row r="362" spans="2:9" x14ac:dyDescent="0.25">
      <c r="B362" s="69" t="s">
        <v>33</v>
      </c>
      <c r="C362" s="69" t="s">
        <v>146</v>
      </c>
      <c r="D362" s="69" t="s">
        <v>150</v>
      </c>
      <c r="E362" s="69">
        <f t="shared" si="15"/>
        <v>1972</v>
      </c>
      <c r="F362" s="69" t="s">
        <v>14</v>
      </c>
      <c r="G362" s="69">
        <f>data2!AO27</f>
        <v>0.34060485977231997</v>
      </c>
      <c r="H362" s="105">
        <f t="shared" si="16"/>
        <v>4.264587124361638</v>
      </c>
      <c r="I362" s="105">
        <f t="shared" si="17"/>
        <v>12.024020894401186</v>
      </c>
    </row>
    <row r="363" spans="2:9" x14ac:dyDescent="0.25">
      <c r="B363" s="69" t="s">
        <v>33</v>
      </c>
      <c r="C363" s="69" t="s">
        <v>146</v>
      </c>
      <c r="D363" s="69" t="s">
        <v>150</v>
      </c>
      <c r="E363" s="69">
        <f t="shared" si="15"/>
        <v>1973</v>
      </c>
      <c r="F363" s="69" t="s">
        <v>14</v>
      </c>
      <c r="G363" s="69">
        <f>data2!AO28</f>
        <v>0.37663337957643939</v>
      </c>
      <c r="H363" s="105">
        <f t="shared" si="16"/>
        <v>4.6051919841339579</v>
      </c>
      <c r="I363" s="105">
        <f t="shared" si="17"/>
        <v>11.647387514824747</v>
      </c>
    </row>
    <row r="364" spans="2:9" x14ac:dyDescent="0.25">
      <c r="B364" s="69" t="s">
        <v>33</v>
      </c>
      <c r="C364" s="69" t="s">
        <v>146</v>
      </c>
      <c r="D364" s="69" t="s">
        <v>150</v>
      </c>
      <c r="E364" s="69">
        <f t="shared" si="15"/>
        <v>1974</v>
      </c>
      <c r="F364" s="69" t="s">
        <v>14</v>
      </c>
      <c r="G364" s="69">
        <f>data2!AO29</f>
        <v>0.43301732488775779</v>
      </c>
      <c r="H364" s="105">
        <f t="shared" si="16"/>
        <v>4.9818253637103975</v>
      </c>
      <c r="I364" s="105">
        <f t="shared" si="17"/>
        <v>11.214370189936989</v>
      </c>
    </row>
    <row r="365" spans="2:9" x14ac:dyDescent="0.25">
      <c r="B365" s="69" t="s">
        <v>33</v>
      </c>
      <c r="C365" s="69" t="s">
        <v>146</v>
      </c>
      <c r="D365" s="69" t="s">
        <v>150</v>
      </c>
      <c r="E365" s="69">
        <f t="shared" si="15"/>
        <v>1975</v>
      </c>
      <c r="F365" s="69" t="s">
        <v>14</v>
      </c>
      <c r="G365" s="69">
        <f>data2!AO30</f>
        <v>0.43864395877686374</v>
      </c>
      <c r="H365" s="105">
        <f t="shared" si="16"/>
        <v>5.4148426885981555</v>
      </c>
      <c r="I365" s="105">
        <f t="shared" si="17"/>
        <v>10.775726231160126</v>
      </c>
    </row>
    <row r="366" spans="2:9" x14ac:dyDescent="0.25">
      <c r="B366" s="69" t="s">
        <v>33</v>
      </c>
      <c r="C366" s="69" t="s">
        <v>146</v>
      </c>
      <c r="D366" s="69" t="s">
        <v>150</v>
      </c>
      <c r="E366" s="69">
        <f t="shared" si="15"/>
        <v>1976</v>
      </c>
      <c r="F366" s="69" t="s">
        <v>14</v>
      </c>
      <c r="G366" s="69">
        <f>data2!AO31</f>
        <v>0.43625569324784752</v>
      </c>
      <c r="H366" s="105">
        <f t="shared" si="16"/>
        <v>5.8534866473750196</v>
      </c>
      <c r="I366" s="105">
        <f t="shared" si="17"/>
        <v>10.339470537912279</v>
      </c>
    </row>
    <row r="367" spans="2:9" x14ac:dyDescent="0.25">
      <c r="B367" s="69" t="s">
        <v>33</v>
      </c>
      <c r="C367" s="69" t="s">
        <v>146</v>
      </c>
      <c r="D367" s="69" t="s">
        <v>150</v>
      </c>
      <c r="E367" s="69">
        <f t="shared" si="15"/>
        <v>1977</v>
      </c>
      <c r="F367" s="69" t="s">
        <v>14</v>
      </c>
      <c r="G367" s="69">
        <f>data2!AO32</f>
        <v>0.44574467524337225</v>
      </c>
      <c r="H367" s="105">
        <f t="shared" si="16"/>
        <v>6.2897423406228672</v>
      </c>
      <c r="I367" s="105">
        <f t="shared" si="17"/>
        <v>9.8937258626689051</v>
      </c>
    </row>
    <row r="368" spans="2:9" x14ac:dyDescent="0.25">
      <c r="B368" s="69" t="s">
        <v>33</v>
      </c>
      <c r="C368" s="69" t="s">
        <v>146</v>
      </c>
      <c r="D368" s="69" t="s">
        <v>150</v>
      </c>
      <c r="E368" s="69">
        <f t="shared" si="15"/>
        <v>1978</v>
      </c>
      <c r="F368" s="69" t="s">
        <v>14</v>
      </c>
      <c r="G368" s="69">
        <f>data2!AO33</f>
        <v>0.42889885886022122</v>
      </c>
      <c r="H368" s="105">
        <f t="shared" si="16"/>
        <v>6.735487015866239</v>
      </c>
      <c r="I368" s="105">
        <f t="shared" si="17"/>
        <v>9.4648270038086846</v>
      </c>
    </row>
    <row r="369" spans="2:9" x14ac:dyDescent="0.25">
      <c r="B369" s="69" t="s">
        <v>33</v>
      </c>
      <c r="C369" s="69" t="s">
        <v>146</v>
      </c>
      <c r="D369" s="69" t="s">
        <v>150</v>
      </c>
      <c r="E369" s="69">
        <f t="shared" si="15"/>
        <v>1979</v>
      </c>
      <c r="F369" s="69" t="s">
        <v>14</v>
      </c>
      <c r="G369" s="69">
        <f>data2!AO34</f>
        <v>0.42581347947758286</v>
      </c>
      <c r="H369" s="105">
        <f t="shared" si="16"/>
        <v>7.1643858747264604</v>
      </c>
      <c r="I369" s="105">
        <f t="shared" si="17"/>
        <v>9.0390135243311018</v>
      </c>
    </row>
    <row r="370" spans="2:9" x14ac:dyDescent="0.25">
      <c r="B370" s="69" t="s">
        <v>33</v>
      </c>
      <c r="C370" s="69" t="s">
        <v>146</v>
      </c>
      <c r="D370" s="69" t="s">
        <v>150</v>
      </c>
      <c r="E370" s="69">
        <f t="shared" si="15"/>
        <v>1980</v>
      </c>
      <c r="F370" s="69" t="s">
        <v>14</v>
      </c>
      <c r="G370" s="69">
        <f>data2!AO35</f>
        <v>0.41978053435017842</v>
      </c>
      <c r="H370" s="105">
        <f t="shared" si="16"/>
        <v>7.5901993542040431</v>
      </c>
      <c r="I370" s="105">
        <f t="shared" si="17"/>
        <v>8.6192329899809241</v>
      </c>
    </row>
    <row r="371" spans="2:9" x14ac:dyDescent="0.25">
      <c r="B371" s="69" t="s">
        <v>33</v>
      </c>
      <c r="C371" s="69" t="s">
        <v>146</v>
      </c>
      <c r="D371" s="69" t="s">
        <v>150</v>
      </c>
      <c r="E371" s="69">
        <f t="shared" si="15"/>
        <v>1981</v>
      </c>
      <c r="F371" s="69" t="s">
        <v>14</v>
      </c>
      <c r="G371" s="69">
        <f>data2!AO36</f>
        <v>0.38816244294298163</v>
      </c>
      <c r="H371" s="105">
        <f t="shared" si="16"/>
        <v>8.0099798885542217</v>
      </c>
      <c r="I371" s="105">
        <f t="shared" si="17"/>
        <v>8.2310705470379411</v>
      </c>
    </row>
    <row r="372" spans="2:9" x14ac:dyDescent="0.25">
      <c r="B372" s="69" t="s">
        <v>33</v>
      </c>
      <c r="C372" s="69" t="s">
        <v>146</v>
      </c>
      <c r="D372" s="69" t="s">
        <v>150</v>
      </c>
      <c r="E372" s="69">
        <f t="shared" si="15"/>
        <v>1982</v>
      </c>
      <c r="F372" s="69" t="s">
        <v>14</v>
      </c>
      <c r="G372" s="69">
        <f>data2!AO37</f>
        <v>0.38871955768266825</v>
      </c>
      <c r="H372" s="105">
        <f t="shared" si="16"/>
        <v>8.398142331497203</v>
      </c>
      <c r="I372" s="105">
        <f t="shared" si="17"/>
        <v>7.8423509893552739</v>
      </c>
    </row>
    <row r="373" spans="2:9" x14ac:dyDescent="0.25">
      <c r="B373" s="69" t="s">
        <v>33</v>
      </c>
      <c r="C373" s="69" t="s">
        <v>146</v>
      </c>
      <c r="D373" s="69" t="s">
        <v>150</v>
      </c>
      <c r="E373" s="69">
        <f t="shared" ref="E373:E436" si="18">E325</f>
        <v>1983</v>
      </c>
      <c r="F373" s="69" t="s">
        <v>14</v>
      </c>
      <c r="G373" s="69">
        <f>data2!AO38</f>
        <v>0.44404505386040588</v>
      </c>
      <c r="H373" s="105">
        <f t="shared" si="16"/>
        <v>8.7868618891798711</v>
      </c>
      <c r="I373" s="105">
        <f t="shared" si="17"/>
        <v>7.3983059354948679</v>
      </c>
    </row>
    <row r="374" spans="2:9" x14ac:dyDescent="0.25">
      <c r="B374" s="69" t="s">
        <v>33</v>
      </c>
      <c r="C374" s="69" t="s">
        <v>146</v>
      </c>
      <c r="D374" s="69" t="s">
        <v>150</v>
      </c>
      <c r="E374" s="69">
        <f t="shared" si="18"/>
        <v>1984</v>
      </c>
      <c r="F374" s="69" t="s">
        <v>14</v>
      </c>
      <c r="G374" s="69">
        <f>data2!AO39</f>
        <v>0.45454185862220176</v>
      </c>
      <c r="H374" s="105">
        <f t="shared" si="16"/>
        <v>9.2309069430402761</v>
      </c>
      <c r="I374" s="105">
        <f t="shared" si="17"/>
        <v>6.9437640768726663</v>
      </c>
    </row>
    <row r="375" spans="2:9" x14ac:dyDescent="0.25">
      <c r="B375" s="69" t="s">
        <v>33</v>
      </c>
      <c r="C375" s="69" t="s">
        <v>146</v>
      </c>
      <c r="D375" s="69" t="s">
        <v>150</v>
      </c>
      <c r="E375" s="69">
        <f t="shared" si="18"/>
        <v>1985</v>
      </c>
      <c r="F375" s="69" t="s">
        <v>14</v>
      </c>
      <c r="G375" s="69">
        <f>data2!AO40</f>
        <v>0.45720277736020204</v>
      </c>
      <c r="H375" s="105">
        <f t="shared" si="16"/>
        <v>9.6854488016624778</v>
      </c>
      <c r="I375" s="105">
        <f t="shared" si="17"/>
        <v>6.4865612995124646</v>
      </c>
    </row>
    <row r="376" spans="2:9" x14ac:dyDescent="0.25">
      <c r="B376" s="69" t="s">
        <v>33</v>
      </c>
      <c r="C376" s="69" t="s">
        <v>146</v>
      </c>
      <c r="D376" s="69" t="s">
        <v>150</v>
      </c>
      <c r="E376" s="69">
        <f t="shared" si="18"/>
        <v>1986</v>
      </c>
      <c r="F376" s="69" t="s">
        <v>14</v>
      </c>
      <c r="G376" s="69">
        <f>data2!AO41</f>
        <v>0.44506593707250341</v>
      </c>
      <c r="H376" s="105">
        <f t="shared" si="16"/>
        <v>10.142651579022679</v>
      </c>
      <c r="I376" s="105">
        <f t="shared" si="17"/>
        <v>6.041495362439961</v>
      </c>
    </row>
    <row r="377" spans="2:9" x14ac:dyDescent="0.25">
      <c r="B377" s="69" t="s">
        <v>33</v>
      </c>
      <c r="C377" s="69" t="s">
        <v>146</v>
      </c>
      <c r="D377" s="69" t="s">
        <v>150</v>
      </c>
      <c r="E377" s="69">
        <f t="shared" si="18"/>
        <v>1987</v>
      </c>
      <c r="F377" s="69" t="s">
        <v>14</v>
      </c>
      <c r="G377" s="69">
        <f>data2!AO42</f>
        <v>0.45116837577991814</v>
      </c>
      <c r="H377" s="105">
        <f t="shared" si="16"/>
        <v>10.587717516095182</v>
      </c>
      <c r="I377" s="105">
        <f t="shared" si="17"/>
        <v>5.5903269866600427</v>
      </c>
    </row>
    <row r="378" spans="2:9" x14ac:dyDescent="0.25">
      <c r="B378" s="69" t="s">
        <v>33</v>
      </c>
      <c r="C378" s="69" t="s">
        <v>146</v>
      </c>
      <c r="D378" s="69" t="s">
        <v>150</v>
      </c>
      <c r="E378" s="69">
        <f t="shared" si="18"/>
        <v>1988</v>
      </c>
      <c r="F378" s="69" t="s">
        <v>14</v>
      </c>
      <c r="G378" s="69">
        <f>data2!AO43</f>
        <v>0.45941618234786047</v>
      </c>
      <c r="H378" s="105">
        <f t="shared" si="16"/>
        <v>11.0388858918751</v>
      </c>
      <c r="I378" s="105">
        <f t="shared" si="17"/>
        <v>5.1309108043121823</v>
      </c>
    </row>
    <row r="379" spans="2:9" x14ac:dyDescent="0.25">
      <c r="B379" s="69" t="s">
        <v>33</v>
      </c>
      <c r="C379" s="69" t="s">
        <v>146</v>
      </c>
      <c r="D379" s="69" t="s">
        <v>150</v>
      </c>
      <c r="E379" s="69">
        <f t="shared" si="18"/>
        <v>1989</v>
      </c>
      <c r="F379" s="69" t="s">
        <v>14</v>
      </c>
      <c r="G379" s="69">
        <f>data2!AO44</f>
        <v>0.4711243708804172</v>
      </c>
      <c r="H379" s="105">
        <f t="shared" si="16"/>
        <v>11.498302074222961</v>
      </c>
      <c r="I379" s="105">
        <f t="shared" si="17"/>
        <v>4.6597864334317656</v>
      </c>
    </row>
    <row r="380" spans="2:9" x14ac:dyDescent="0.25">
      <c r="B380" s="69" t="s">
        <v>33</v>
      </c>
      <c r="C380" s="69" t="s">
        <v>146</v>
      </c>
      <c r="D380" s="69" t="s">
        <v>150</v>
      </c>
      <c r="E380" s="69">
        <f t="shared" si="18"/>
        <v>1990</v>
      </c>
      <c r="F380" s="69" t="s">
        <v>14</v>
      </c>
      <c r="G380" s="69">
        <f>data2!AO45</f>
        <v>0.50596641123788133</v>
      </c>
      <c r="H380" s="105">
        <f t="shared" si="16"/>
        <v>11.969426445103378</v>
      </c>
      <c r="I380" s="105">
        <f t="shared" si="17"/>
        <v>4.1538200221938837</v>
      </c>
    </row>
    <row r="381" spans="2:9" x14ac:dyDescent="0.25">
      <c r="B381" s="69" t="s">
        <v>33</v>
      </c>
      <c r="C381" s="69" t="s">
        <v>146</v>
      </c>
      <c r="D381" s="69" t="s">
        <v>150</v>
      </c>
      <c r="E381" s="69">
        <f t="shared" si="18"/>
        <v>1991</v>
      </c>
      <c r="F381" s="69" t="s">
        <v>14</v>
      </c>
      <c r="G381" s="69">
        <f>data2!AO46</f>
        <v>0.51755608175806911</v>
      </c>
      <c r="H381" s="105">
        <f t="shared" si="16"/>
        <v>12.47539285634126</v>
      </c>
      <c r="I381" s="105">
        <f t="shared" si="17"/>
        <v>3.6362639404358146</v>
      </c>
    </row>
    <row r="382" spans="2:9" x14ac:dyDescent="0.25">
      <c r="B382" s="69" t="s">
        <v>33</v>
      </c>
      <c r="C382" s="69" t="s">
        <v>146</v>
      </c>
      <c r="D382" s="69" t="s">
        <v>150</v>
      </c>
      <c r="E382" s="69">
        <f t="shared" si="18"/>
        <v>1992</v>
      </c>
      <c r="F382" s="69" t="s">
        <v>14</v>
      </c>
      <c r="G382" s="69">
        <f>data2!AO47</f>
        <v>0.55965518947022264</v>
      </c>
      <c r="H382" s="105">
        <f t="shared" si="16"/>
        <v>12.99294893809933</v>
      </c>
      <c r="I382" s="105">
        <f t="shared" si="17"/>
        <v>3.0766087509655917</v>
      </c>
    </row>
    <row r="383" spans="2:9" x14ac:dyDescent="0.25">
      <c r="B383" s="69" t="s">
        <v>33</v>
      </c>
      <c r="C383" s="69" t="s">
        <v>146</v>
      </c>
      <c r="D383" s="69" t="s">
        <v>150</v>
      </c>
      <c r="E383" s="69">
        <f t="shared" si="18"/>
        <v>1993</v>
      </c>
      <c r="F383" s="69" t="s">
        <v>14</v>
      </c>
      <c r="G383" s="69">
        <f>data2!AO48</f>
        <v>0.57542247560936421</v>
      </c>
      <c r="H383" s="105">
        <f t="shared" si="16"/>
        <v>13.552604127569552</v>
      </c>
      <c r="I383" s="105">
        <f t="shared" si="17"/>
        <v>2.5011862753562277</v>
      </c>
    </row>
    <row r="384" spans="2:9" x14ac:dyDescent="0.25">
      <c r="B384" s="69" t="s">
        <v>33</v>
      </c>
      <c r="C384" s="69" t="s">
        <v>146</v>
      </c>
      <c r="D384" s="69" t="s">
        <v>150</v>
      </c>
      <c r="E384" s="69">
        <f t="shared" si="18"/>
        <v>1994</v>
      </c>
      <c r="F384" s="69" t="s">
        <v>14</v>
      </c>
      <c r="G384" s="69">
        <f>data2!AO49</f>
        <v>0.58763385266099266</v>
      </c>
      <c r="H384" s="105">
        <f t="shared" si="16"/>
        <v>14.128026603178917</v>
      </c>
      <c r="I384" s="105">
        <f t="shared" si="17"/>
        <v>1.913552422695235</v>
      </c>
    </row>
    <row r="385" spans="2:9" x14ac:dyDescent="0.25">
      <c r="B385" s="69" t="s">
        <v>33</v>
      </c>
      <c r="C385" s="69" t="s">
        <v>146</v>
      </c>
      <c r="D385" s="69" t="s">
        <v>150</v>
      </c>
      <c r="E385" s="69">
        <f t="shared" si="18"/>
        <v>1995</v>
      </c>
      <c r="F385" s="69" t="s">
        <v>14</v>
      </c>
      <c r="G385" s="69">
        <f>data2!AO50</f>
        <v>0.6084236953397707</v>
      </c>
      <c r="H385" s="105">
        <f t="shared" si="16"/>
        <v>14.71566045583991</v>
      </c>
      <c r="I385" s="105">
        <f t="shared" si="17"/>
        <v>1.3051287273554641</v>
      </c>
    </row>
    <row r="386" spans="2:9" x14ac:dyDescent="0.25">
      <c r="B386" s="69" t="s">
        <v>33</v>
      </c>
      <c r="C386" s="69" t="s">
        <v>146</v>
      </c>
      <c r="D386" s="69" t="s">
        <v>150</v>
      </c>
      <c r="E386" s="69">
        <f t="shared" si="18"/>
        <v>1996</v>
      </c>
      <c r="F386" s="69" t="s">
        <v>14</v>
      </c>
      <c r="G386" s="69">
        <f>data2!AO51</f>
        <v>0.64937877634670438</v>
      </c>
      <c r="H386" s="105">
        <f t="shared" si="16"/>
        <v>15.324084151179679</v>
      </c>
      <c r="I386" s="105">
        <f t="shared" si="17"/>
        <v>0.65574995100875977</v>
      </c>
    </row>
    <row r="387" spans="2:9" x14ac:dyDescent="0.25">
      <c r="B387" s="69" t="s">
        <v>33</v>
      </c>
      <c r="C387" s="69" t="s">
        <v>146</v>
      </c>
      <c r="D387" s="69" t="s">
        <v>150</v>
      </c>
      <c r="E387" s="69">
        <f t="shared" si="18"/>
        <v>1997</v>
      </c>
      <c r="F387" s="69" t="s">
        <v>14</v>
      </c>
      <c r="G387" s="69">
        <f>data2!AO52</f>
        <v>0.65574995100875977</v>
      </c>
      <c r="H387" s="105">
        <f t="shared" si="16"/>
        <v>15.973462927526384</v>
      </c>
      <c r="I387" s="105">
        <f t="shared" si="17"/>
        <v>0</v>
      </c>
    </row>
    <row r="388" spans="2:9" x14ac:dyDescent="0.25">
      <c r="B388" s="69" t="s">
        <v>33</v>
      </c>
      <c r="C388" s="69" t="s">
        <v>146</v>
      </c>
      <c r="D388" s="69" t="s">
        <v>150</v>
      </c>
      <c r="E388" s="69">
        <f t="shared" si="18"/>
        <v>1950</v>
      </c>
      <c r="F388" s="69" t="s">
        <v>15</v>
      </c>
      <c r="G388" s="69">
        <f>data2!AP5</f>
        <v>0.12896228369965881</v>
      </c>
      <c r="H388" s="105">
        <f t="shared" ref="H388:H451" si="19">SUMIFS($G$4:$G$4995,$F$4:$F$4995,$F388,$E$4:$E$4995,"&lt;"&amp;$E388,$B$4:$B$4995,$B388,$D$4:$D$4995,$D388)</f>
        <v>0</v>
      </c>
      <c r="I388" s="105">
        <f t="shared" ref="I388:I451" si="20">SUMIFS($G$4:$G$4995,$F$4:$F$4995,$F388,$E$4:$E$4995,"&gt;"&amp;$E388,$B$4:$B$4995,$B388,$D$4:$D$4995,$D388)</f>
        <v>3.9171995424132193</v>
      </c>
    </row>
    <row r="389" spans="2:9" x14ac:dyDescent="0.25">
      <c r="B389" s="69" t="s">
        <v>33</v>
      </c>
      <c r="C389" s="69" t="s">
        <v>146</v>
      </c>
      <c r="D389" s="69" t="s">
        <v>150</v>
      </c>
      <c r="E389" s="69">
        <f t="shared" si="18"/>
        <v>1951</v>
      </c>
      <c r="F389" s="69" t="s">
        <v>15</v>
      </c>
      <c r="G389" s="69">
        <f>data2!AP6</f>
        <v>0.11747616962979177</v>
      </c>
      <c r="H389" s="105">
        <f t="shared" si="19"/>
        <v>0.12896228369965881</v>
      </c>
      <c r="I389" s="105">
        <f t="shared" si="20"/>
        <v>3.7997233727834279</v>
      </c>
    </row>
    <row r="390" spans="2:9" x14ac:dyDescent="0.25">
      <c r="B390" s="69" t="s">
        <v>33</v>
      </c>
      <c r="C390" s="69" t="s">
        <v>146</v>
      </c>
      <c r="D390" s="69" t="s">
        <v>150</v>
      </c>
      <c r="E390" s="69">
        <f t="shared" si="18"/>
        <v>1952</v>
      </c>
      <c r="F390" s="69" t="s">
        <v>15</v>
      </c>
      <c r="G390" s="69">
        <f>data2!AP7</f>
        <v>0.10964212117012</v>
      </c>
      <c r="H390" s="105">
        <f t="shared" si="19"/>
        <v>0.24643845332945058</v>
      </c>
      <c r="I390" s="105">
        <f t="shared" si="20"/>
        <v>3.6900812516133068</v>
      </c>
    </row>
    <row r="391" spans="2:9" x14ac:dyDescent="0.25">
      <c r="B391" s="69" t="s">
        <v>33</v>
      </c>
      <c r="C391" s="69" t="s">
        <v>146</v>
      </c>
      <c r="D391" s="69" t="s">
        <v>150</v>
      </c>
      <c r="E391" s="69">
        <f t="shared" si="18"/>
        <v>1953</v>
      </c>
      <c r="F391" s="69" t="s">
        <v>15</v>
      </c>
      <c r="G391" s="69">
        <f>data2!AP8</f>
        <v>0.10461806220350162</v>
      </c>
      <c r="H391" s="105">
        <f t="shared" si="19"/>
        <v>0.35608057449957059</v>
      </c>
      <c r="I391" s="105">
        <f t="shared" si="20"/>
        <v>3.5854631894098059</v>
      </c>
    </row>
    <row r="392" spans="2:9" x14ac:dyDescent="0.25">
      <c r="B392" s="69" t="s">
        <v>33</v>
      </c>
      <c r="C392" s="69" t="s">
        <v>146</v>
      </c>
      <c r="D392" s="69" t="s">
        <v>150</v>
      </c>
      <c r="E392" s="69">
        <f t="shared" si="18"/>
        <v>1954</v>
      </c>
      <c r="F392" s="69" t="s">
        <v>15</v>
      </c>
      <c r="G392" s="69">
        <f>data2!AP9</f>
        <v>9.7425204810912672E-2</v>
      </c>
      <c r="H392" s="105">
        <f t="shared" si="19"/>
        <v>0.46069863670307221</v>
      </c>
      <c r="I392" s="105">
        <f t="shared" si="20"/>
        <v>3.4880379845988934</v>
      </c>
    </row>
    <row r="393" spans="2:9" x14ac:dyDescent="0.25">
      <c r="B393" s="69" t="s">
        <v>33</v>
      </c>
      <c r="C393" s="69" t="s">
        <v>146</v>
      </c>
      <c r="D393" s="69" t="s">
        <v>150</v>
      </c>
      <c r="E393" s="69">
        <f t="shared" si="18"/>
        <v>1955</v>
      </c>
      <c r="F393" s="69" t="s">
        <v>15</v>
      </c>
      <c r="G393" s="69">
        <f>data2!AP10</f>
        <v>9.5907542402319773E-2</v>
      </c>
      <c r="H393" s="105">
        <f t="shared" si="19"/>
        <v>0.55812384151398486</v>
      </c>
      <c r="I393" s="105">
        <f t="shared" si="20"/>
        <v>3.392130442196573</v>
      </c>
    </row>
    <row r="394" spans="2:9" x14ac:dyDescent="0.25">
      <c r="B394" s="69" t="s">
        <v>33</v>
      </c>
      <c r="C394" s="69" t="s">
        <v>146</v>
      </c>
      <c r="D394" s="69" t="s">
        <v>150</v>
      </c>
      <c r="E394" s="69">
        <f t="shared" si="18"/>
        <v>1956</v>
      </c>
      <c r="F394" s="69" t="s">
        <v>15</v>
      </c>
      <c r="G394" s="69">
        <f>data2!AP11</f>
        <v>9.2833541968556768E-2</v>
      </c>
      <c r="H394" s="105">
        <f t="shared" si="19"/>
        <v>0.65403138391630466</v>
      </c>
      <c r="I394" s="105">
        <f t="shared" si="20"/>
        <v>3.2992969002280166</v>
      </c>
    </row>
    <row r="395" spans="2:9" x14ac:dyDescent="0.25">
      <c r="B395" s="69" t="s">
        <v>33</v>
      </c>
      <c r="C395" s="69" t="s">
        <v>146</v>
      </c>
      <c r="D395" s="69" t="s">
        <v>150</v>
      </c>
      <c r="E395" s="69">
        <f t="shared" si="18"/>
        <v>1957</v>
      </c>
      <c r="F395" s="69" t="s">
        <v>15</v>
      </c>
      <c r="G395" s="69">
        <f>data2!AP12</f>
        <v>9.2354332241756668E-2</v>
      </c>
      <c r="H395" s="105">
        <f t="shared" si="19"/>
        <v>0.74686492588486142</v>
      </c>
      <c r="I395" s="105">
        <f t="shared" si="20"/>
        <v>3.2069425679862604</v>
      </c>
    </row>
    <row r="396" spans="2:9" x14ac:dyDescent="0.25">
      <c r="B396" s="69" t="s">
        <v>33</v>
      </c>
      <c r="C396" s="69" t="s">
        <v>146</v>
      </c>
      <c r="D396" s="69" t="s">
        <v>150</v>
      </c>
      <c r="E396" s="69">
        <f t="shared" si="18"/>
        <v>1958</v>
      </c>
      <c r="F396" s="69" t="s">
        <v>15</v>
      </c>
      <c r="G396" s="69">
        <f>data2!AP13</f>
        <v>8.6254012016904441E-2</v>
      </c>
      <c r="H396" s="105">
        <f t="shared" si="19"/>
        <v>0.83921925812661813</v>
      </c>
      <c r="I396" s="105">
        <f t="shared" si="20"/>
        <v>3.1206885559693558</v>
      </c>
    </row>
    <row r="397" spans="2:9" x14ac:dyDescent="0.25">
      <c r="B397" s="69" t="s">
        <v>33</v>
      </c>
      <c r="C397" s="69" t="s">
        <v>146</v>
      </c>
      <c r="D397" s="69" t="s">
        <v>150</v>
      </c>
      <c r="E397" s="69">
        <f t="shared" si="18"/>
        <v>1959</v>
      </c>
      <c r="F397" s="69" t="s">
        <v>15</v>
      </c>
      <c r="G397" s="69">
        <f>data2!AP14</f>
        <v>8.5904253084189197E-2</v>
      </c>
      <c r="H397" s="105">
        <f t="shared" si="19"/>
        <v>0.92547327014352254</v>
      </c>
      <c r="I397" s="105">
        <f t="shared" si="20"/>
        <v>3.034784302885166</v>
      </c>
    </row>
    <row r="398" spans="2:9" x14ac:dyDescent="0.25">
      <c r="B398" s="69" t="s">
        <v>33</v>
      </c>
      <c r="C398" s="69" t="s">
        <v>146</v>
      </c>
      <c r="D398" s="69" t="s">
        <v>150</v>
      </c>
      <c r="E398" s="69">
        <f t="shared" si="18"/>
        <v>1960</v>
      </c>
      <c r="F398" s="69" t="s">
        <v>15</v>
      </c>
      <c r="G398" s="69">
        <f>data2!AP15</f>
        <v>8.2595490632238158E-2</v>
      </c>
      <c r="H398" s="105">
        <f t="shared" si="19"/>
        <v>1.0113775232277118</v>
      </c>
      <c r="I398" s="105">
        <f t="shared" si="20"/>
        <v>2.9521888122529276</v>
      </c>
    </row>
    <row r="399" spans="2:9" x14ac:dyDescent="0.25">
      <c r="B399" s="69" t="s">
        <v>33</v>
      </c>
      <c r="C399" s="69" t="s">
        <v>146</v>
      </c>
      <c r="D399" s="69" t="s">
        <v>150</v>
      </c>
      <c r="E399" s="69">
        <f t="shared" si="18"/>
        <v>1961</v>
      </c>
      <c r="F399" s="69" t="s">
        <v>15</v>
      </c>
      <c r="G399" s="69">
        <f>data2!AP16</f>
        <v>8.0501609626233553E-2</v>
      </c>
      <c r="H399" s="105">
        <f t="shared" si="19"/>
        <v>1.0939730138599499</v>
      </c>
      <c r="I399" s="105">
        <f t="shared" si="20"/>
        <v>2.8716872026266942</v>
      </c>
    </row>
    <row r="400" spans="2:9" x14ac:dyDescent="0.25">
      <c r="B400" s="69" t="s">
        <v>33</v>
      </c>
      <c r="C400" s="69" t="s">
        <v>146</v>
      </c>
      <c r="D400" s="69" t="s">
        <v>150</v>
      </c>
      <c r="E400" s="69">
        <f t="shared" si="18"/>
        <v>1962</v>
      </c>
      <c r="F400" s="69" t="s">
        <v>15</v>
      </c>
      <c r="G400" s="69">
        <f>data2!AP17</f>
        <v>7.6358444543610585E-2</v>
      </c>
      <c r="H400" s="105">
        <f t="shared" si="19"/>
        <v>1.1744746234861836</v>
      </c>
      <c r="I400" s="105">
        <f t="shared" si="20"/>
        <v>2.7953287580830839</v>
      </c>
    </row>
    <row r="401" spans="2:9" x14ac:dyDescent="0.25">
      <c r="B401" s="69" t="s">
        <v>33</v>
      </c>
      <c r="C401" s="69" t="s">
        <v>146</v>
      </c>
      <c r="D401" s="69" t="s">
        <v>150</v>
      </c>
      <c r="E401" s="69">
        <f t="shared" si="18"/>
        <v>1963</v>
      </c>
      <c r="F401" s="69" t="s">
        <v>15</v>
      </c>
      <c r="G401" s="69">
        <f>data2!AP18</f>
        <v>7.4015585178460228E-2</v>
      </c>
      <c r="H401" s="105">
        <f t="shared" si="19"/>
        <v>1.2508330680297941</v>
      </c>
      <c r="I401" s="105">
        <f t="shared" si="20"/>
        <v>2.7213131729046234</v>
      </c>
    </row>
    <row r="402" spans="2:9" x14ac:dyDescent="0.25">
      <c r="B402" s="69" t="s">
        <v>33</v>
      </c>
      <c r="C402" s="69" t="s">
        <v>146</v>
      </c>
      <c r="D402" s="69" t="s">
        <v>150</v>
      </c>
      <c r="E402" s="69">
        <f t="shared" si="18"/>
        <v>1964</v>
      </c>
      <c r="F402" s="69" t="s">
        <v>15</v>
      </c>
      <c r="G402" s="69">
        <f>data2!AP19</f>
        <v>7.3598948328833638E-2</v>
      </c>
      <c r="H402" s="105">
        <f t="shared" si="19"/>
        <v>1.3248486532082544</v>
      </c>
      <c r="I402" s="105">
        <f t="shared" si="20"/>
        <v>2.6477142245757896</v>
      </c>
    </row>
    <row r="403" spans="2:9" x14ac:dyDescent="0.25">
      <c r="B403" s="69" t="s">
        <v>33</v>
      </c>
      <c r="C403" s="69" t="s">
        <v>146</v>
      </c>
      <c r="D403" s="69" t="s">
        <v>150</v>
      </c>
      <c r="E403" s="69">
        <f t="shared" si="18"/>
        <v>1965</v>
      </c>
      <c r="F403" s="69" t="s">
        <v>15</v>
      </c>
      <c r="G403" s="69">
        <f>data2!AP20</f>
        <v>6.7400945761147413E-2</v>
      </c>
      <c r="H403" s="105">
        <f t="shared" si="19"/>
        <v>1.3984476015370881</v>
      </c>
      <c r="I403" s="105">
        <f t="shared" si="20"/>
        <v>2.5803132788146428</v>
      </c>
    </row>
    <row r="404" spans="2:9" x14ac:dyDescent="0.25">
      <c r="B404" s="69" t="s">
        <v>33</v>
      </c>
      <c r="C404" s="69" t="s">
        <v>146</v>
      </c>
      <c r="D404" s="69" t="s">
        <v>150</v>
      </c>
      <c r="E404" s="69">
        <f t="shared" si="18"/>
        <v>1966</v>
      </c>
      <c r="F404" s="69" t="s">
        <v>15</v>
      </c>
      <c r="G404" s="69">
        <f>data2!AP21</f>
        <v>6.4545106110864503E-2</v>
      </c>
      <c r="H404" s="105">
        <f t="shared" si="19"/>
        <v>1.4658485472982354</v>
      </c>
      <c r="I404" s="105">
        <f t="shared" si="20"/>
        <v>2.5157681727037779</v>
      </c>
    </row>
    <row r="405" spans="2:9" x14ac:dyDescent="0.25">
      <c r="B405" s="69" t="s">
        <v>33</v>
      </c>
      <c r="C405" s="69" t="s">
        <v>146</v>
      </c>
      <c r="D405" s="69" t="s">
        <v>150</v>
      </c>
      <c r="E405" s="69">
        <f t="shared" si="18"/>
        <v>1967</v>
      </c>
      <c r="F405" s="69" t="s">
        <v>15</v>
      </c>
      <c r="G405" s="69">
        <f>data2!AP22</f>
        <v>6.1804835865757829E-2</v>
      </c>
      <c r="H405" s="105">
        <f t="shared" si="19"/>
        <v>1.5303936534090998</v>
      </c>
      <c r="I405" s="105">
        <f t="shared" si="20"/>
        <v>2.4539633368380205</v>
      </c>
    </row>
    <row r="406" spans="2:9" x14ac:dyDescent="0.25">
      <c r="B406" s="69" t="s">
        <v>33</v>
      </c>
      <c r="C406" s="69" t="s">
        <v>146</v>
      </c>
      <c r="D406" s="69" t="s">
        <v>150</v>
      </c>
      <c r="E406" s="69">
        <f t="shared" si="18"/>
        <v>1968</v>
      </c>
      <c r="F406" s="69" t="s">
        <v>15</v>
      </c>
      <c r="G406" s="69">
        <f>data2!AP23</f>
        <v>6.0650436521110712E-2</v>
      </c>
      <c r="H406" s="105">
        <f t="shared" si="19"/>
        <v>1.5921984892748577</v>
      </c>
      <c r="I406" s="105">
        <f t="shared" si="20"/>
        <v>2.3933129003169098</v>
      </c>
    </row>
    <row r="407" spans="2:9" x14ac:dyDescent="0.25">
      <c r="B407" s="69" t="s">
        <v>33</v>
      </c>
      <c r="C407" s="69" t="s">
        <v>146</v>
      </c>
      <c r="D407" s="69" t="s">
        <v>150</v>
      </c>
      <c r="E407" s="69">
        <f t="shared" si="18"/>
        <v>1969</v>
      </c>
      <c r="F407" s="69" t="s">
        <v>15</v>
      </c>
      <c r="G407" s="69">
        <f>data2!AP24</f>
        <v>6.2521201094979578E-2</v>
      </c>
      <c r="H407" s="105">
        <f t="shared" si="19"/>
        <v>1.6528489257959684</v>
      </c>
      <c r="I407" s="105">
        <f t="shared" si="20"/>
        <v>2.3307916992219302</v>
      </c>
    </row>
    <row r="408" spans="2:9" x14ac:dyDescent="0.25">
      <c r="B408" s="69" t="s">
        <v>33</v>
      </c>
      <c r="C408" s="69" t="s">
        <v>146</v>
      </c>
      <c r="D408" s="69" t="s">
        <v>150</v>
      </c>
      <c r="E408" s="69">
        <f t="shared" si="18"/>
        <v>1970</v>
      </c>
      <c r="F408" s="69" t="s">
        <v>15</v>
      </c>
      <c r="G408" s="69">
        <f>data2!AP25</f>
        <v>6.5516474574420849E-2</v>
      </c>
      <c r="H408" s="105">
        <f t="shared" si="19"/>
        <v>1.715370126890948</v>
      </c>
      <c r="I408" s="105">
        <f t="shared" si="20"/>
        <v>2.2652752246475094</v>
      </c>
    </row>
    <row r="409" spans="2:9" x14ac:dyDescent="0.25">
      <c r="B409" s="69" t="s">
        <v>33</v>
      </c>
      <c r="C409" s="69" t="s">
        <v>146</v>
      </c>
      <c r="D409" s="69" t="s">
        <v>150</v>
      </c>
      <c r="E409" s="69">
        <f t="shared" si="18"/>
        <v>1971</v>
      </c>
      <c r="F409" s="69" t="s">
        <v>15</v>
      </c>
      <c r="G409" s="69">
        <f>data2!AP26</f>
        <v>6.3838013027950821E-2</v>
      </c>
      <c r="H409" s="105">
        <f t="shared" si="19"/>
        <v>1.7808866014653688</v>
      </c>
      <c r="I409" s="105">
        <f t="shared" si="20"/>
        <v>2.2014372116195586</v>
      </c>
    </row>
    <row r="410" spans="2:9" x14ac:dyDescent="0.25">
      <c r="B410" s="69" t="s">
        <v>33</v>
      </c>
      <c r="C410" s="69" t="s">
        <v>146</v>
      </c>
      <c r="D410" s="69" t="s">
        <v>150</v>
      </c>
      <c r="E410" s="69">
        <f t="shared" si="18"/>
        <v>1972</v>
      </c>
      <c r="F410" s="69" t="s">
        <v>15</v>
      </c>
      <c r="G410" s="69">
        <f>data2!AP27</f>
        <v>5.6249427405284644E-2</v>
      </c>
      <c r="H410" s="105">
        <f t="shared" si="19"/>
        <v>1.8447246144933196</v>
      </c>
      <c r="I410" s="105">
        <f t="shared" si="20"/>
        <v>2.1451877842142744</v>
      </c>
    </row>
    <row r="411" spans="2:9" x14ac:dyDescent="0.25">
      <c r="B411" s="69" t="s">
        <v>33</v>
      </c>
      <c r="C411" s="69" t="s">
        <v>146</v>
      </c>
      <c r="D411" s="69" t="s">
        <v>150</v>
      </c>
      <c r="E411" s="69">
        <f t="shared" si="18"/>
        <v>1973</v>
      </c>
      <c r="F411" s="69" t="s">
        <v>15</v>
      </c>
      <c r="G411" s="69">
        <f>data2!AP28</f>
        <v>5.6362219182383044E-2</v>
      </c>
      <c r="H411" s="105">
        <f t="shared" si="19"/>
        <v>1.9009740418986043</v>
      </c>
      <c r="I411" s="105">
        <f t="shared" si="20"/>
        <v>2.088825565031891</v>
      </c>
    </row>
    <row r="412" spans="2:9" x14ac:dyDescent="0.25">
      <c r="B412" s="69" t="s">
        <v>33</v>
      </c>
      <c r="C412" s="69" t="s">
        <v>146</v>
      </c>
      <c r="D412" s="69" t="s">
        <v>150</v>
      </c>
      <c r="E412" s="69">
        <f t="shared" si="18"/>
        <v>1974</v>
      </c>
      <c r="F412" s="69" t="s">
        <v>15</v>
      </c>
      <c r="G412" s="69">
        <f>data2!AP29</f>
        <v>5.4687600074395097E-2</v>
      </c>
      <c r="H412" s="105">
        <f t="shared" si="19"/>
        <v>1.9573362610809872</v>
      </c>
      <c r="I412" s="105">
        <f t="shared" si="20"/>
        <v>2.034137964957496</v>
      </c>
    </row>
    <row r="413" spans="2:9" x14ac:dyDescent="0.25">
      <c r="B413" s="69" t="s">
        <v>33</v>
      </c>
      <c r="C413" s="69" t="s">
        <v>146</v>
      </c>
      <c r="D413" s="69" t="s">
        <v>150</v>
      </c>
      <c r="E413" s="69">
        <f t="shared" si="18"/>
        <v>1975</v>
      </c>
      <c r="F413" s="69" t="s">
        <v>15</v>
      </c>
      <c r="G413" s="69">
        <f>data2!AP30</f>
        <v>5.6324267878415664E-2</v>
      </c>
      <c r="H413" s="105">
        <f t="shared" si="19"/>
        <v>2.0120238611553822</v>
      </c>
      <c r="I413" s="105">
        <f t="shared" si="20"/>
        <v>1.9778136970790801</v>
      </c>
    </row>
    <row r="414" spans="2:9" x14ac:dyDescent="0.25">
      <c r="B414" s="69" t="s">
        <v>33</v>
      </c>
      <c r="C414" s="69" t="s">
        <v>146</v>
      </c>
      <c r="D414" s="69" t="s">
        <v>150</v>
      </c>
      <c r="E414" s="69">
        <f t="shared" si="18"/>
        <v>1976</v>
      </c>
      <c r="F414" s="69" t="s">
        <v>15</v>
      </c>
      <c r="G414" s="69">
        <f>data2!AP31</f>
        <v>5.6377226230224578E-2</v>
      </c>
      <c r="H414" s="105">
        <f t="shared" si="19"/>
        <v>2.0683481290337977</v>
      </c>
      <c r="I414" s="105">
        <f t="shared" si="20"/>
        <v>1.9214364708488556</v>
      </c>
    </row>
    <row r="415" spans="2:9" x14ac:dyDescent="0.25">
      <c r="B415" s="69" t="s">
        <v>33</v>
      </c>
      <c r="C415" s="69" t="s">
        <v>146</v>
      </c>
      <c r="D415" s="69" t="s">
        <v>150</v>
      </c>
      <c r="E415" s="69">
        <f t="shared" si="18"/>
        <v>1977</v>
      </c>
      <c r="F415" s="69" t="s">
        <v>15</v>
      </c>
      <c r="G415" s="69">
        <f>data2!AP32</f>
        <v>5.6716713780387638E-2</v>
      </c>
      <c r="H415" s="105">
        <f t="shared" si="19"/>
        <v>2.1247253552640224</v>
      </c>
      <c r="I415" s="105">
        <f t="shared" si="20"/>
        <v>1.8647197570684679</v>
      </c>
    </row>
    <row r="416" spans="2:9" x14ac:dyDescent="0.25">
      <c r="B416" s="69" t="s">
        <v>33</v>
      </c>
      <c r="C416" s="69" t="s">
        <v>146</v>
      </c>
      <c r="D416" s="69" t="s">
        <v>150</v>
      </c>
      <c r="E416" s="69">
        <f t="shared" si="18"/>
        <v>1978</v>
      </c>
      <c r="F416" s="69" t="s">
        <v>15</v>
      </c>
      <c r="G416" s="69">
        <f>data2!AP33</f>
        <v>5.5199310332447994E-2</v>
      </c>
      <c r="H416" s="105">
        <f t="shared" si="19"/>
        <v>2.1814420690444098</v>
      </c>
      <c r="I416" s="105">
        <f t="shared" si="20"/>
        <v>1.8095204467360197</v>
      </c>
    </row>
    <row r="417" spans="2:9" x14ac:dyDescent="0.25">
      <c r="B417" s="69" t="s">
        <v>33</v>
      </c>
      <c r="C417" s="69" t="s">
        <v>146</v>
      </c>
      <c r="D417" s="69" t="s">
        <v>150</v>
      </c>
      <c r="E417" s="69">
        <f t="shared" si="18"/>
        <v>1979</v>
      </c>
      <c r="F417" s="69" t="s">
        <v>15</v>
      </c>
      <c r="G417" s="69">
        <f>data2!AP34</f>
        <v>6.0204403585439895E-2</v>
      </c>
      <c r="H417" s="105">
        <f t="shared" si="19"/>
        <v>2.236641379376858</v>
      </c>
      <c r="I417" s="105">
        <f t="shared" si="20"/>
        <v>1.7493160431505799</v>
      </c>
    </row>
    <row r="418" spans="2:9" x14ac:dyDescent="0.25">
      <c r="B418" s="69" t="s">
        <v>33</v>
      </c>
      <c r="C418" s="69" t="s">
        <v>146</v>
      </c>
      <c r="D418" s="69" t="s">
        <v>150</v>
      </c>
      <c r="E418" s="69">
        <f t="shared" si="18"/>
        <v>1980</v>
      </c>
      <c r="F418" s="69" t="s">
        <v>15</v>
      </c>
      <c r="G418" s="69">
        <f>data2!AP35</f>
        <v>6.2793923132442503E-2</v>
      </c>
      <c r="H418" s="105">
        <f t="shared" si="19"/>
        <v>2.2968457829622979</v>
      </c>
      <c r="I418" s="105">
        <f t="shared" si="20"/>
        <v>1.6865221200181373</v>
      </c>
    </row>
    <row r="419" spans="2:9" x14ac:dyDescent="0.25">
      <c r="B419" s="69" t="s">
        <v>33</v>
      </c>
      <c r="C419" s="69" t="s">
        <v>146</v>
      </c>
      <c r="D419" s="69" t="s">
        <v>150</v>
      </c>
      <c r="E419" s="69">
        <f t="shared" si="18"/>
        <v>1981</v>
      </c>
      <c r="F419" s="69" t="s">
        <v>15</v>
      </c>
      <c r="G419" s="69">
        <f>data2!AP36</f>
        <v>6.044220543105449E-2</v>
      </c>
      <c r="H419" s="105">
        <f t="shared" si="19"/>
        <v>2.3596397060947405</v>
      </c>
      <c r="I419" s="105">
        <f t="shared" si="20"/>
        <v>1.6260799145870828</v>
      </c>
    </row>
    <row r="420" spans="2:9" x14ac:dyDescent="0.25">
      <c r="B420" s="69" t="s">
        <v>33</v>
      </c>
      <c r="C420" s="69" t="s">
        <v>146</v>
      </c>
      <c r="D420" s="69" t="s">
        <v>150</v>
      </c>
      <c r="E420" s="69">
        <f t="shared" si="18"/>
        <v>1982</v>
      </c>
      <c r="F420" s="69" t="s">
        <v>15</v>
      </c>
      <c r="G420" s="69">
        <f>data2!AP37</f>
        <v>6.0791543747643915E-2</v>
      </c>
      <c r="H420" s="105">
        <f t="shared" si="19"/>
        <v>2.420081911525795</v>
      </c>
      <c r="I420" s="105">
        <f t="shared" si="20"/>
        <v>1.5652883708394389</v>
      </c>
    </row>
    <row r="421" spans="2:9" x14ac:dyDescent="0.25">
      <c r="B421" s="69" t="s">
        <v>33</v>
      </c>
      <c r="C421" s="69" t="s">
        <v>146</v>
      </c>
      <c r="D421" s="69" t="s">
        <v>150</v>
      </c>
      <c r="E421" s="69">
        <f t="shared" si="18"/>
        <v>1983</v>
      </c>
      <c r="F421" s="69" t="s">
        <v>15</v>
      </c>
      <c r="G421" s="69">
        <f>data2!AP38</f>
        <v>5.6730050778467121E-2</v>
      </c>
      <c r="H421" s="105">
        <f t="shared" si="19"/>
        <v>2.4808734552734388</v>
      </c>
      <c r="I421" s="105">
        <f t="shared" si="20"/>
        <v>1.5085583200609718</v>
      </c>
    </row>
    <row r="422" spans="2:9" x14ac:dyDescent="0.25">
      <c r="B422" s="69" t="s">
        <v>33</v>
      </c>
      <c r="C422" s="69" t="s">
        <v>146</v>
      </c>
      <c r="D422" s="69" t="s">
        <v>150</v>
      </c>
      <c r="E422" s="69">
        <f t="shared" si="18"/>
        <v>1984</v>
      </c>
      <c r="F422" s="69" t="s">
        <v>15</v>
      </c>
      <c r="G422" s="69">
        <f>data2!AP39</f>
        <v>5.7645963242569757E-2</v>
      </c>
      <c r="H422" s="105">
        <f t="shared" si="19"/>
        <v>2.537603506051906</v>
      </c>
      <c r="I422" s="105">
        <f t="shared" si="20"/>
        <v>1.4509123568184019</v>
      </c>
    </row>
    <row r="423" spans="2:9" x14ac:dyDescent="0.25">
      <c r="B423" s="69" t="s">
        <v>33</v>
      </c>
      <c r="C423" s="69" t="s">
        <v>146</v>
      </c>
      <c r="D423" s="69" t="s">
        <v>150</v>
      </c>
      <c r="E423" s="69">
        <f t="shared" si="18"/>
        <v>1985</v>
      </c>
      <c r="F423" s="69" t="s">
        <v>15</v>
      </c>
      <c r="G423" s="69">
        <f>data2!AP40</f>
        <v>6.5528108790665798E-2</v>
      </c>
      <c r="H423" s="105">
        <f t="shared" si="19"/>
        <v>2.5952494692944756</v>
      </c>
      <c r="I423" s="105">
        <f t="shared" si="20"/>
        <v>1.3853842480277361</v>
      </c>
    </row>
    <row r="424" spans="2:9" x14ac:dyDescent="0.25">
      <c r="B424" s="69" t="s">
        <v>33</v>
      </c>
      <c r="C424" s="69" t="s">
        <v>146</v>
      </c>
      <c r="D424" s="69" t="s">
        <v>150</v>
      </c>
      <c r="E424" s="69">
        <f t="shared" si="18"/>
        <v>1986</v>
      </c>
      <c r="F424" s="69" t="s">
        <v>15</v>
      </c>
      <c r="G424" s="69">
        <f>data2!AP41</f>
        <v>6.4559754926215907E-2</v>
      </c>
      <c r="H424" s="105">
        <f t="shared" si="19"/>
        <v>2.6607775780851415</v>
      </c>
      <c r="I424" s="105">
        <f t="shared" si="20"/>
        <v>1.3208244931015203</v>
      </c>
    </row>
    <row r="425" spans="2:9" x14ac:dyDescent="0.25">
      <c r="B425" s="69" t="s">
        <v>33</v>
      </c>
      <c r="C425" s="69" t="s">
        <v>146</v>
      </c>
      <c r="D425" s="69" t="s">
        <v>150</v>
      </c>
      <c r="E425" s="69">
        <f t="shared" si="18"/>
        <v>1987</v>
      </c>
      <c r="F425" s="69" t="s">
        <v>15</v>
      </c>
      <c r="G425" s="69">
        <f>data2!AP42</f>
        <v>6.6656902365643506E-2</v>
      </c>
      <c r="H425" s="105">
        <f t="shared" si="19"/>
        <v>2.7253373330113573</v>
      </c>
      <c r="I425" s="105">
        <f t="shared" si="20"/>
        <v>1.2541675907358769</v>
      </c>
    </row>
    <row r="426" spans="2:9" x14ac:dyDescent="0.25">
      <c r="B426" s="69" t="s">
        <v>33</v>
      </c>
      <c r="C426" s="69" t="s">
        <v>146</v>
      </c>
      <c r="D426" s="69" t="s">
        <v>150</v>
      </c>
      <c r="E426" s="69">
        <f t="shared" si="18"/>
        <v>1988</v>
      </c>
      <c r="F426" s="69" t="s">
        <v>15</v>
      </c>
      <c r="G426" s="69">
        <f>data2!AP43</f>
        <v>6.8343995666749618E-2</v>
      </c>
      <c r="H426" s="105">
        <f t="shared" si="19"/>
        <v>2.7919942353770009</v>
      </c>
      <c r="I426" s="105">
        <f t="shared" si="20"/>
        <v>1.1858235950691272</v>
      </c>
    </row>
    <row r="427" spans="2:9" x14ac:dyDescent="0.25">
      <c r="B427" s="69" t="s">
        <v>33</v>
      </c>
      <c r="C427" s="69" t="s">
        <v>146</v>
      </c>
      <c r="D427" s="69" t="s">
        <v>150</v>
      </c>
      <c r="E427" s="69">
        <f t="shared" si="18"/>
        <v>1989</v>
      </c>
      <c r="F427" s="69" t="s">
        <v>15</v>
      </c>
      <c r="G427" s="69">
        <f>data2!AP44</f>
        <v>8.0325635391095315E-2</v>
      </c>
      <c r="H427" s="105">
        <f t="shared" si="19"/>
        <v>2.8603382310437504</v>
      </c>
      <c r="I427" s="105">
        <f t="shared" si="20"/>
        <v>1.1054979596780319</v>
      </c>
    </row>
    <row r="428" spans="2:9" x14ac:dyDescent="0.25">
      <c r="B428" s="69" t="s">
        <v>33</v>
      </c>
      <c r="C428" s="69" t="s">
        <v>146</v>
      </c>
      <c r="D428" s="69" t="s">
        <v>150</v>
      </c>
      <c r="E428" s="69">
        <f t="shared" si="18"/>
        <v>1990</v>
      </c>
      <c r="F428" s="69" t="s">
        <v>15</v>
      </c>
      <c r="G428" s="69">
        <f>data2!AP45</f>
        <v>0.1046629300662095</v>
      </c>
      <c r="H428" s="105">
        <f t="shared" si="19"/>
        <v>2.9406638664348459</v>
      </c>
      <c r="I428" s="105">
        <f t="shared" si="20"/>
        <v>1.0008350296118225</v>
      </c>
    </row>
    <row r="429" spans="2:9" x14ac:dyDescent="0.25">
      <c r="B429" s="69" t="s">
        <v>33</v>
      </c>
      <c r="C429" s="69" t="s">
        <v>146</v>
      </c>
      <c r="D429" s="69" t="s">
        <v>150</v>
      </c>
      <c r="E429" s="69">
        <f t="shared" si="18"/>
        <v>1991</v>
      </c>
      <c r="F429" s="69" t="s">
        <v>15</v>
      </c>
      <c r="G429" s="69">
        <f>data2!AP46</f>
        <v>0.12700020702172765</v>
      </c>
      <c r="H429" s="105">
        <f t="shared" si="19"/>
        <v>3.0453267965010555</v>
      </c>
      <c r="I429" s="105">
        <f t="shared" si="20"/>
        <v>0.87383482259009471</v>
      </c>
    </row>
    <row r="430" spans="2:9" x14ac:dyDescent="0.25">
      <c r="B430" s="69" t="s">
        <v>33</v>
      </c>
      <c r="C430" s="69" t="s">
        <v>146</v>
      </c>
      <c r="D430" s="69" t="s">
        <v>150</v>
      </c>
      <c r="E430" s="69">
        <f t="shared" si="18"/>
        <v>1992</v>
      </c>
      <c r="F430" s="69" t="s">
        <v>15</v>
      </c>
      <c r="G430" s="69">
        <f>data2!AP47</f>
        <v>0.11677704669422499</v>
      </c>
      <c r="H430" s="105">
        <f t="shared" si="19"/>
        <v>3.1723270035227831</v>
      </c>
      <c r="I430" s="105">
        <f t="shared" si="20"/>
        <v>0.75705777589586964</v>
      </c>
    </row>
    <row r="431" spans="2:9" x14ac:dyDescent="0.25">
      <c r="B431" s="69" t="s">
        <v>33</v>
      </c>
      <c r="C431" s="69" t="s">
        <v>146</v>
      </c>
      <c r="D431" s="69" t="s">
        <v>150</v>
      </c>
      <c r="E431" s="69">
        <f t="shared" si="18"/>
        <v>1993</v>
      </c>
      <c r="F431" s="69" t="s">
        <v>15</v>
      </c>
      <c r="G431" s="69">
        <f>data2!AP48</f>
        <v>0.12086310503011512</v>
      </c>
      <c r="H431" s="105">
        <f t="shared" si="19"/>
        <v>3.2891040502170079</v>
      </c>
      <c r="I431" s="105">
        <f t="shared" si="20"/>
        <v>0.63619467086575465</v>
      </c>
    </row>
    <row r="432" spans="2:9" x14ac:dyDescent="0.25">
      <c r="B432" s="69" t="s">
        <v>33</v>
      </c>
      <c r="C432" s="69" t="s">
        <v>146</v>
      </c>
      <c r="D432" s="69" t="s">
        <v>150</v>
      </c>
      <c r="E432" s="69">
        <f t="shared" si="18"/>
        <v>1994</v>
      </c>
      <c r="F432" s="69" t="s">
        <v>15</v>
      </c>
      <c r="G432" s="69">
        <f>data2!AP49</f>
        <v>0.1383785105718669</v>
      </c>
      <c r="H432" s="105">
        <f t="shared" si="19"/>
        <v>3.4099671552471231</v>
      </c>
      <c r="I432" s="105">
        <f t="shared" si="20"/>
        <v>0.49781616029388776</v>
      </c>
    </row>
    <row r="433" spans="2:9" x14ac:dyDescent="0.25">
      <c r="B433" s="69" t="s">
        <v>33</v>
      </c>
      <c r="C433" s="69" t="s">
        <v>146</v>
      </c>
      <c r="D433" s="69" t="s">
        <v>150</v>
      </c>
      <c r="E433" s="69">
        <f t="shared" si="18"/>
        <v>1995</v>
      </c>
      <c r="F433" s="69" t="s">
        <v>15</v>
      </c>
      <c r="G433" s="69">
        <f>data2!AP50</f>
        <v>0.1512687452492282</v>
      </c>
      <c r="H433" s="105">
        <f t="shared" si="19"/>
        <v>3.54834566581899</v>
      </c>
      <c r="I433" s="105">
        <f t="shared" si="20"/>
        <v>0.34654741504465958</v>
      </c>
    </row>
    <row r="434" spans="2:9" x14ac:dyDescent="0.25">
      <c r="B434" s="69" t="s">
        <v>33</v>
      </c>
      <c r="C434" s="69" t="s">
        <v>146</v>
      </c>
      <c r="D434" s="69" t="s">
        <v>150</v>
      </c>
      <c r="E434" s="69">
        <f t="shared" si="18"/>
        <v>1996</v>
      </c>
      <c r="F434" s="69" t="s">
        <v>15</v>
      </c>
      <c r="G434" s="69">
        <f>data2!AP51</f>
        <v>0.16124908568905097</v>
      </c>
      <c r="H434" s="105">
        <f t="shared" si="19"/>
        <v>3.6996144110682181</v>
      </c>
      <c r="I434" s="105">
        <f t="shared" si="20"/>
        <v>0.18529832935560858</v>
      </c>
    </row>
    <row r="435" spans="2:9" x14ac:dyDescent="0.25">
      <c r="B435" s="69" t="s">
        <v>33</v>
      </c>
      <c r="C435" s="69" t="s">
        <v>146</v>
      </c>
      <c r="D435" s="69" t="s">
        <v>150</v>
      </c>
      <c r="E435" s="69">
        <f t="shared" si="18"/>
        <v>1997</v>
      </c>
      <c r="F435" s="69" t="s">
        <v>15</v>
      </c>
      <c r="G435" s="69">
        <f>data2!AP52</f>
        <v>0.18529832935560858</v>
      </c>
      <c r="H435" s="105">
        <f t="shared" si="19"/>
        <v>3.8608634967572693</v>
      </c>
      <c r="I435" s="105">
        <f t="shared" si="20"/>
        <v>0</v>
      </c>
    </row>
    <row r="436" spans="2:9" x14ac:dyDescent="0.25">
      <c r="B436" s="69" t="s">
        <v>33</v>
      </c>
      <c r="C436" s="69" t="s">
        <v>146</v>
      </c>
      <c r="D436" s="69" t="s">
        <v>150</v>
      </c>
      <c r="E436" s="69">
        <f t="shared" si="18"/>
        <v>1950</v>
      </c>
      <c r="F436" s="69" t="s">
        <v>16</v>
      </c>
      <c r="G436" s="69">
        <f>data2!AQ5</f>
        <v>2.2138297965485338</v>
      </c>
      <c r="H436" s="105">
        <f t="shared" si="19"/>
        <v>0</v>
      </c>
      <c r="I436" s="105">
        <f t="shared" si="20"/>
        <v>87.141192880398847</v>
      </c>
    </row>
    <row r="437" spans="2:9" x14ac:dyDescent="0.25">
      <c r="B437" s="69" t="s">
        <v>33</v>
      </c>
      <c r="C437" s="69" t="s">
        <v>146</v>
      </c>
      <c r="D437" s="69" t="s">
        <v>150</v>
      </c>
      <c r="E437" s="69">
        <f t="shared" ref="E437:E500" si="21">E389</f>
        <v>1951</v>
      </c>
      <c r="F437" s="69" t="s">
        <v>16</v>
      </c>
      <c r="G437" s="69">
        <f>data2!AQ6</f>
        <v>2.1753219697180133</v>
      </c>
      <c r="H437" s="105">
        <f t="shared" si="19"/>
        <v>2.2138297965485338</v>
      </c>
      <c r="I437" s="105">
        <f t="shared" si="20"/>
        <v>84.965870910680835</v>
      </c>
    </row>
    <row r="438" spans="2:9" x14ac:dyDescent="0.25">
      <c r="B438" s="69" t="s">
        <v>33</v>
      </c>
      <c r="C438" s="69" t="s">
        <v>146</v>
      </c>
      <c r="D438" s="69" t="s">
        <v>150</v>
      </c>
      <c r="E438" s="69">
        <f t="shared" si="21"/>
        <v>1952</v>
      </c>
      <c r="F438" s="69" t="s">
        <v>16</v>
      </c>
      <c r="G438" s="69">
        <f>data2!AQ7</f>
        <v>2.1599853144450742</v>
      </c>
      <c r="H438" s="105">
        <f t="shared" si="19"/>
        <v>4.3891517662665471</v>
      </c>
      <c r="I438" s="105">
        <f t="shared" si="20"/>
        <v>82.805885596235754</v>
      </c>
    </row>
    <row r="439" spans="2:9" x14ac:dyDescent="0.25">
      <c r="B439" s="69" t="s">
        <v>33</v>
      </c>
      <c r="C439" s="69" t="s">
        <v>146</v>
      </c>
      <c r="D439" s="69" t="s">
        <v>150</v>
      </c>
      <c r="E439" s="69">
        <f t="shared" si="21"/>
        <v>1953</v>
      </c>
      <c r="F439" s="69" t="s">
        <v>16</v>
      </c>
      <c r="G439" s="69">
        <f>data2!AQ8</f>
        <v>2.127124683557768</v>
      </c>
      <c r="H439" s="105">
        <f t="shared" si="19"/>
        <v>6.5491370807116214</v>
      </c>
      <c r="I439" s="105">
        <f t="shared" si="20"/>
        <v>80.678760912677987</v>
      </c>
    </row>
    <row r="440" spans="2:9" x14ac:dyDescent="0.25">
      <c r="B440" s="69" t="s">
        <v>33</v>
      </c>
      <c r="C440" s="69" t="s">
        <v>146</v>
      </c>
      <c r="D440" s="69" t="s">
        <v>150</v>
      </c>
      <c r="E440" s="69">
        <f t="shared" si="21"/>
        <v>1954</v>
      </c>
      <c r="F440" s="69" t="s">
        <v>16</v>
      </c>
      <c r="G440" s="69">
        <f>data2!AQ9</f>
        <v>2.0551990323788449</v>
      </c>
      <c r="H440" s="105">
        <f t="shared" si="19"/>
        <v>8.6762617642693893</v>
      </c>
      <c r="I440" s="105">
        <f t="shared" si="20"/>
        <v>78.623561880299135</v>
      </c>
    </row>
    <row r="441" spans="2:9" x14ac:dyDescent="0.25">
      <c r="B441" s="69" t="s">
        <v>33</v>
      </c>
      <c r="C441" s="69" t="s">
        <v>146</v>
      </c>
      <c r="D441" s="69" t="s">
        <v>150</v>
      </c>
      <c r="E441" s="69">
        <f t="shared" si="21"/>
        <v>1955</v>
      </c>
      <c r="F441" s="69" t="s">
        <v>16</v>
      </c>
      <c r="G441" s="69">
        <f>data2!AQ10</f>
        <v>1.9926525923314895</v>
      </c>
      <c r="H441" s="105">
        <f t="shared" si="19"/>
        <v>10.731460796648234</v>
      </c>
      <c r="I441" s="105">
        <f t="shared" si="20"/>
        <v>76.630909287967654</v>
      </c>
    </row>
    <row r="442" spans="2:9" x14ac:dyDescent="0.25">
      <c r="B442" s="69" t="s">
        <v>33</v>
      </c>
      <c r="C442" s="69" t="s">
        <v>146</v>
      </c>
      <c r="D442" s="69" t="s">
        <v>150</v>
      </c>
      <c r="E442" s="69">
        <f t="shared" si="21"/>
        <v>1956</v>
      </c>
      <c r="F442" s="69" t="s">
        <v>16</v>
      </c>
      <c r="G442" s="69">
        <f>data2!AQ11</f>
        <v>1.9462970195134126</v>
      </c>
      <c r="H442" s="105">
        <f t="shared" si="19"/>
        <v>12.724113388979724</v>
      </c>
      <c r="I442" s="105">
        <f t="shared" si="20"/>
        <v>74.684612268454245</v>
      </c>
    </row>
    <row r="443" spans="2:9" x14ac:dyDescent="0.25">
      <c r="B443" s="69" t="s">
        <v>33</v>
      </c>
      <c r="C443" s="69" t="s">
        <v>146</v>
      </c>
      <c r="D443" s="69" t="s">
        <v>150</v>
      </c>
      <c r="E443" s="69">
        <f t="shared" si="21"/>
        <v>1957</v>
      </c>
      <c r="F443" s="69" t="s">
        <v>16</v>
      </c>
      <c r="G443" s="69">
        <f>data2!AQ12</f>
        <v>1.9239827496969382</v>
      </c>
      <c r="H443" s="105">
        <f t="shared" si="19"/>
        <v>14.670410408493137</v>
      </c>
      <c r="I443" s="105">
        <f t="shared" si="20"/>
        <v>72.760629518757312</v>
      </c>
    </row>
    <row r="444" spans="2:9" x14ac:dyDescent="0.25">
      <c r="B444" s="69" t="s">
        <v>33</v>
      </c>
      <c r="C444" s="69" t="s">
        <v>146</v>
      </c>
      <c r="D444" s="69" t="s">
        <v>150</v>
      </c>
      <c r="E444" s="69">
        <f t="shared" si="21"/>
        <v>1958</v>
      </c>
      <c r="F444" s="69" t="s">
        <v>16</v>
      </c>
      <c r="G444" s="69">
        <f>data2!AQ13</f>
        <v>1.9341104238340907</v>
      </c>
      <c r="H444" s="105">
        <f t="shared" si="19"/>
        <v>16.594393158190076</v>
      </c>
      <c r="I444" s="105">
        <f t="shared" si="20"/>
        <v>70.826519094923214</v>
      </c>
    </row>
    <row r="445" spans="2:9" x14ac:dyDescent="0.25">
      <c r="B445" s="69" t="s">
        <v>33</v>
      </c>
      <c r="C445" s="69" t="s">
        <v>146</v>
      </c>
      <c r="D445" s="69" t="s">
        <v>150</v>
      </c>
      <c r="E445" s="69">
        <f t="shared" si="21"/>
        <v>1959</v>
      </c>
      <c r="F445" s="69" t="s">
        <v>16</v>
      </c>
      <c r="G445" s="69">
        <f>data2!AQ14</f>
        <v>1.8586222348328878</v>
      </c>
      <c r="H445" s="105">
        <f t="shared" si="19"/>
        <v>18.528503582024168</v>
      </c>
      <c r="I445" s="105">
        <f t="shared" si="20"/>
        <v>68.967896860090335</v>
      </c>
    </row>
    <row r="446" spans="2:9" x14ac:dyDescent="0.25">
      <c r="B446" s="69" t="s">
        <v>33</v>
      </c>
      <c r="C446" s="69" t="s">
        <v>146</v>
      </c>
      <c r="D446" s="69" t="s">
        <v>150</v>
      </c>
      <c r="E446" s="69">
        <f t="shared" si="21"/>
        <v>1960</v>
      </c>
      <c r="F446" s="69" t="s">
        <v>16</v>
      </c>
      <c r="G446" s="69">
        <f>data2!AQ15</f>
        <v>1.8023508644488873</v>
      </c>
      <c r="H446" s="105">
        <f t="shared" si="19"/>
        <v>20.387125816857058</v>
      </c>
      <c r="I446" s="105">
        <f t="shared" si="20"/>
        <v>67.165545995641466</v>
      </c>
    </row>
    <row r="447" spans="2:9" x14ac:dyDescent="0.25">
      <c r="B447" s="69" t="s">
        <v>33</v>
      </c>
      <c r="C447" s="69" t="s">
        <v>146</v>
      </c>
      <c r="D447" s="69" t="s">
        <v>150</v>
      </c>
      <c r="E447" s="69">
        <f t="shared" si="21"/>
        <v>1961</v>
      </c>
      <c r="F447" s="69" t="s">
        <v>16</v>
      </c>
      <c r="G447" s="69">
        <f>data2!AQ16</f>
        <v>1.9211752019257629</v>
      </c>
      <c r="H447" s="105">
        <f t="shared" si="19"/>
        <v>22.189476681305944</v>
      </c>
      <c r="I447" s="105">
        <f t="shared" si="20"/>
        <v>65.244370793715703</v>
      </c>
    </row>
    <row r="448" spans="2:9" x14ac:dyDescent="0.25">
      <c r="B448" s="69" t="s">
        <v>33</v>
      </c>
      <c r="C448" s="69" t="s">
        <v>146</v>
      </c>
      <c r="D448" s="69" t="s">
        <v>150</v>
      </c>
      <c r="E448" s="69">
        <f t="shared" si="21"/>
        <v>1962</v>
      </c>
      <c r="F448" s="69" t="s">
        <v>16</v>
      </c>
      <c r="G448" s="69">
        <f>data2!AQ17</f>
        <v>1.8107588616333776</v>
      </c>
      <c r="H448" s="105">
        <f t="shared" si="19"/>
        <v>24.110651883231707</v>
      </c>
      <c r="I448" s="105">
        <f t="shared" si="20"/>
        <v>63.433611932082336</v>
      </c>
    </row>
    <row r="449" spans="2:9" x14ac:dyDescent="0.25">
      <c r="B449" s="69" t="s">
        <v>33</v>
      </c>
      <c r="C449" s="69" t="s">
        <v>146</v>
      </c>
      <c r="D449" s="69" t="s">
        <v>150</v>
      </c>
      <c r="E449" s="69">
        <f t="shared" si="21"/>
        <v>1963</v>
      </c>
      <c r="F449" s="69" t="s">
        <v>16</v>
      </c>
      <c r="G449" s="69">
        <f>data2!AQ18</f>
        <v>1.7186195395003705</v>
      </c>
      <c r="H449" s="105">
        <f t="shared" si="19"/>
        <v>25.921410744865085</v>
      </c>
      <c r="I449" s="105">
        <f t="shared" si="20"/>
        <v>61.714992392581955</v>
      </c>
    </row>
    <row r="450" spans="2:9" x14ac:dyDescent="0.25">
      <c r="B450" s="69" t="s">
        <v>33</v>
      </c>
      <c r="C450" s="69" t="s">
        <v>146</v>
      </c>
      <c r="D450" s="69" t="s">
        <v>150</v>
      </c>
      <c r="E450" s="69">
        <f t="shared" si="21"/>
        <v>1964</v>
      </c>
      <c r="F450" s="69" t="s">
        <v>16</v>
      </c>
      <c r="G450" s="69">
        <f>data2!AQ19</f>
        <v>1.7107358198294238</v>
      </c>
      <c r="H450" s="105">
        <f t="shared" si="19"/>
        <v>27.640030284365455</v>
      </c>
      <c r="I450" s="105">
        <f t="shared" si="20"/>
        <v>60.004256572752531</v>
      </c>
    </row>
    <row r="451" spans="2:9" x14ac:dyDescent="0.25">
      <c r="B451" s="69" t="s">
        <v>33</v>
      </c>
      <c r="C451" s="69" t="s">
        <v>146</v>
      </c>
      <c r="D451" s="69" t="s">
        <v>150</v>
      </c>
      <c r="E451" s="69">
        <f t="shared" si="21"/>
        <v>1965</v>
      </c>
      <c r="F451" s="69" t="s">
        <v>16</v>
      </c>
      <c r="G451" s="69">
        <f>data2!AQ20</f>
        <v>1.5811418696671258</v>
      </c>
      <c r="H451" s="105">
        <f t="shared" si="19"/>
        <v>29.350766104194879</v>
      </c>
      <c r="I451" s="105">
        <f t="shared" si="20"/>
        <v>58.42311470308541</v>
      </c>
    </row>
    <row r="452" spans="2:9" x14ac:dyDescent="0.25">
      <c r="B452" s="69" t="s">
        <v>33</v>
      </c>
      <c r="C452" s="69" t="s">
        <v>146</v>
      </c>
      <c r="D452" s="69" t="s">
        <v>150</v>
      </c>
      <c r="E452" s="69">
        <f t="shared" si="21"/>
        <v>1966</v>
      </c>
      <c r="F452" s="69" t="s">
        <v>16</v>
      </c>
      <c r="G452" s="69">
        <f>data2!AQ21</f>
        <v>1.5123965616808477</v>
      </c>
      <c r="H452" s="105">
        <f t="shared" ref="H452:H515" si="22">SUMIFS($G$4:$G$4995,$F$4:$F$4995,$F452,$E$4:$E$4995,"&lt;"&amp;$E452,$B$4:$B$4995,$B452,$D$4:$D$4995,$D452)</f>
        <v>30.931907973862003</v>
      </c>
      <c r="I452" s="105">
        <f t="shared" ref="I452:I515" si="23">SUMIFS($G$4:$G$4995,$F$4:$F$4995,$F452,$E$4:$E$4995,"&gt;"&amp;$E452,$B$4:$B$4995,$B452,$D$4:$D$4995,$D452)</f>
        <v>56.910718141404566</v>
      </c>
    </row>
    <row r="453" spans="2:9" x14ac:dyDescent="0.25">
      <c r="B453" s="69" t="s">
        <v>33</v>
      </c>
      <c r="C453" s="69" t="s">
        <v>146</v>
      </c>
      <c r="D453" s="69" t="s">
        <v>150</v>
      </c>
      <c r="E453" s="69">
        <f t="shared" si="21"/>
        <v>1967</v>
      </c>
      <c r="F453" s="69" t="s">
        <v>16</v>
      </c>
      <c r="G453" s="69">
        <f>data2!AQ22</f>
        <v>1.39977002508757</v>
      </c>
      <c r="H453" s="105">
        <f t="shared" si="22"/>
        <v>32.444304535542848</v>
      </c>
      <c r="I453" s="105">
        <f t="shared" si="23"/>
        <v>55.510948116316989</v>
      </c>
    </row>
    <row r="454" spans="2:9" x14ac:dyDescent="0.25">
      <c r="B454" s="69" t="s">
        <v>33</v>
      </c>
      <c r="C454" s="69" t="s">
        <v>146</v>
      </c>
      <c r="D454" s="69" t="s">
        <v>150</v>
      </c>
      <c r="E454" s="69">
        <f t="shared" si="21"/>
        <v>1968</v>
      </c>
      <c r="F454" s="69" t="s">
        <v>16</v>
      </c>
      <c r="G454" s="69">
        <f>data2!AQ23</f>
        <v>1.4594961292523621</v>
      </c>
      <c r="H454" s="105">
        <f t="shared" si="22"/>
        <v>33.844074560630418</v>
      </c>
      <c r="I454" s="105">
        <f t="shared" si="23"/>
        <v>54.051451987064631</v>
      </c>
    </row>
    <row r="455" spans="2:9" x14ac:dyDescent="0.25">
      <c r="B455" s="69" t="s">
        <v>33</v>
      </c>
      <c r="C455" s="69" t="s">
        <v>146</v>
      </c>
      <c r="D455" s="69" t="s">
        <v>150</v>
      </c>
      <c r="E455" s="69">
        <f t="shared" si="21"/>
        <v>1969</v>
      </c>
      <c r="F455" s="69" t="s">
        <v>16</v>
      </c>
      <c r="G455" s="69">
        <f>data2!AQ24</f>
        <v>2.0316244567991335</v>
      </c>
      <c r="H455" s="105">
        <f t="shared" si="22"/>
        <v>35.303570689882783</v>
      </c>
      <c r="I455" s="105">
        <f t="shared" si="23"/>
        <v>52.019827530265495</v>
      </c>
    </row>
    <row r="456" spans="2:9" x14ac:dyDescent="0.25">
      <c r="B456" s="69" t="s">
        <v>33</v>
      </c>
      <c r="C456" s="69" t="s">
        <v>146</v>
      </c>
      <c r="D456" s="69" t="s">
        <v>150</v>
      </c>
      <c r="E456" s="69">
        <f t="shared" si="21"/>
        <v>1970</v>
      </c>
      <c r="F456" s="69" t="s">
        <v>16</v>
      </c>
      <c r="G456" s="69">
        <f>data2!AQ25</f>
        <v>1.8002178975516867</v>
      </c>
      <c r="H456" s="105">
        <f t="shared" si="22"/>
        <v>37.335195146681919</v>
      </c>
      <c r="I456" s="105">
        <f t="shared" si="23"/>
        <v>50.219609632713805</v>
      </c>
    </row>
    <row r="457" spans="2:9" x14ac:dyDescent="0.25">
      <c r="B457" s="69" t="s">
        <v>33</v>
      </c>
      <c r="C457" s="69" t="s">
        <v>146</v>
      </c>
      <c r="D457" s="69" t="s">
        <v>150</v>
      </c>
      <c r="E457" s="69">
        <f t="shared" si="21"/>
        <v>1971</v>
      </c>
      <c r="F457" s="69" t="s">
        <v>16</v>
      </c>
      <c r="G457" s="69">
        <f>data2!AQ26</f>
        <v>1.7919139711600924</v>
      </c>
      <c r="H457" s="105">
        <f t="shared" si="22"/>
        <v>39.135413044233609</v>
      </c>
      <c r="I457" s="105">
        <f t="shared" si="23"/>
        <v>48.427695661553713</v>
      </c>
    </row>
    <row r="458" spans="2:9" x14ac:dyDescent="0.25">
      <c r="B458" s="69" t="s">
        <v>33</v>
      </c>
      <c r="C458" s="69" t="s">
        <v>146</v>
      </c>
      <c r="D458" s="69" t="s">
        <v>150</v>
      </c>
      <c r="E458" s="69">
        <f t="shared" si="21"/>
        <v>1972</v>
      </c>
      <c r="F458" s="69" t="s">
        <v>16</v>
      </c>
      <c r="G458" s="69">
        <f>data2!AQ27</f>
        <v>1.6818128627268709</v>
      </c>
      <c r="H458" s="105">
        <f t="shared" si="22"/>
        <v>40.927327015393701</v>
      </c>
      <c r="I458" s="105">
        <f t="shared" si="23"/>
        <v>46.745882798826834</v>
      </c>
    </row>
    <row r="459" spans="2:9" x14ac:dyDescent="0.25">
      <c r="B459" s="69" t="s">
        <v>33</v>
      </c>
      <c r="C459" s="69" t="s">
        <v>146</v>
      </c>
      <c r="D459" s="69" t="s">
        <v>150</v>
      </c>
      <c r="E459" s="69">
        <f t="shared" si="21"/>
        <v>1973</v>
      </c>
      <c r="F459" s="69" t="s">
        <v>16</v>
      </c>
      <c r="G459" s="69">
        <f>data2!AQ28</f>
        <v>1.6478906521460457</v>
      </c>
      <c r="H459" s="105">
        <f t="shared" si="22"/>
        <v>42.609139878120573</v>
      </c>
      <c r="I459" s="105">
        <f t="shared" si="23"/>
        <v>45.097992146680795</v>
      </c>
    </row>
    <row r="460" spans="2:9" x14ac:dyDescent="0.25">
      <c r="B460" s="69" t="s">
        <v>33</v>
      </c>
      <c r="C460" s="69" t="s">
        <v>146</v>
      </c>
      <c r="D460" s="69" t="s">
        <v>150</v>
      </c>
      <c r="E460" s="69">
        <f t="shared" si="21"/>
        <v>1974</v>
      </c>
      <c r="F460" s="69" t="s">
        <v>16</v>
      </c>
      <c r="G460" s="69">
        <f>data2!AQ29</f>
        <v>1.6529116453145449</v>
      </c>
      <c r="H460" s="105">
        <f t="shared" si="22"/>
        <v>44.257030530266618</v>
      </c>
      <c r="I460" s="105">
        <f t="shared" si="23"/>
        <v>43.445080501366249</v>
      </c>
    </row>
    <row r="461" spans="2:9" x14ac:dyDescent="0.25">
      <c r="B461" s="69" t="s">
        <v>33</v>
      </c>
      <c r="C461" s="69" t="s">
        <v>146</v>
      </c>
      <c r="D461" s="69" t="s">
        <v>150</v>
      </c>
      <c r="E461" s="69">
        <f t="shared" si="21"/>
        <v>1975</v>
      </c>
      <c r="F461" s="69" t="s">
        <v>16</v>
      </c>
      <c r="G461" s="69">
        <f>data2!AQ30</f>
        <v>1.6916353245511462</v>
      </c>
      <c r="H461" s="105">
        <f t="shared" si="22"/>
        <v>45.909942175581165</v>
      </c>
      <c r="I461" s="105">
        <f t="shared" si="23"/>
        <v>41.753445176815099</v>
      </c>
    </row>
    <row r="462" spans="2:9" x14ac:dyDescent="0.25">
      <c r="B462" s="69" t="s">
        <v>33</v>
      </c>
      <c r="C462" s="69" t="s">
        <v>146</v>
      </c>
      <c r="D462" s="69" t="s">
        <v>150</v>
      </c>
      <c r="E462" s="69">
        <f t="shared" si="21"/>
        <v>1976</v>
      </c>
      <c r="F462" s="69" t="s">
        <v>16</v>
      </c>
      <c r="G462" s="69">
        <f>data2!AQ31</f>
        <v>1.900960472015677</v>
      </c>
      <c r="H462" s="105">
        <f t="shared" si="22"/>
        <v>47.601577500132308</v>
      </c>
      <c r="I462" s="105">
        <f t="shared" si="23"/>
        <v>39.85248470479943</v>
      </c>
    </row>
    <row r="463" spans="2:9" x14ac:dyDescent="0.25">
      <c r="B463" s="69" t="s">
        <v>33</v>
      </c>
      <c r="C463" s="69" t="s">
        <v>146</v>
      </c>
      <c r="D463" s="69" t="s">
        <v>150</v>
      </c>
      <c r="E463" s="69">
        <f t="shared" si="21"/>
        <v>1977</v>
      </c>
      <c r="F463" s="69" t="s">
        <v>16</v>
      </c>
      <c r="G463" s="69">
        <f>data2!AQ32</f>
        <v>2.0079434049046276</v>
      </c>
      <c r="H463" s="105">
        <f t="shared" si="22"/>
        <v>49.502537972147984</v>
      </c>
      <c r="I463" s="105">
        <f t="shared" si="23"/>
        <v>37.844541299894793</v>
      </c>
    </row>
    <row r="464" spans="2:9" x14ac:dyDescent="0.25">
      <c r="B464" s="69" t="s">
        <v>33</v>
      </c>
      <c r="C464" s="69" t="s">
        <v>146</v>
      </c>
      <c r="D464" s="69" t="s">
        <v>150</v>
      </c>
      <c r="E464" s="69">
        <f t="shared" si="21"/>
        <v>1978</v>
      </c>
      <c r="F464" s="69" t="s">
        <v>16</v>
      </c>
      <c r="G464" s="69">
        <f>data2!AQ33</f>
        <v>1.969029241807599</v>
      </c>
      <c r="H464" s="105">
        <f t="shared" si="22"/>
        <v>51.510481377052614</v>
      </c>
      <c r="I464" s="105">
        <f t="shared" si="23"/>
        <v>35.875512058087189</v>
      </c>
    </row>
    <row r="465" spans="2:9" x14ac:dyDescent="0.25">
      <c r="B465" s="69" t="s">
        <v>33</v>
      </c>
      <c r="C465" s="69" t="s">
        <v>146</v>
      </c>
      <c r="D465" s="69" t="s">
        <v>150</v>
      </c>
      <c r="E465" s="69">
        <f t="shared" si="21"/>
        <v>1979</v>
      </c>
      <c r="F465" s="69" t="s">
        <v>16</v>
      </c>
      <c r="G465" s="69">
        <f>data2!AQ34</f>
        <v>2.0172716479554142</v>
      </c>
      <c r="H465" s="105">
        <f t="shared" si="22"/>
        <v>53.479510618860211</v>
      </c>
      <c r="I465" s="105">
        <f t="shared" si="23"/>
        <v>33.858240410131778</v>
      </c>
    </row>
    <row r="466" spans="2:9" x14ac:dyDescent="0.25">
      <c r="B466" s="69" t="s">
        <v>33</v>
      </c>
      <c r="C466" s="69" t="s">
        <v>146</v>
      </c>
      <c r="D466" s="69" t="s">
        <v>150</v>
      </c>
      <c r="E466" s="69">
        <f t="shared" si="21"/>
        <v>1980</v>
      </c>
      <c r="F466" s="69" t="s">
        <v>16</v>
      </c>
      <c r="G466" s="69">
        <f>data2!AQ35</f>
        <v>2.0701956337042189</v>
      </c>
      <c r="H466" s="105">
        <f t="shared" si="22"/>
        <v>55.496782266815622</v>
      </c>
      <c r="I466" s="105">
        <f t="shared" si="23"/>
        <v>31.788044776427554</v>
      </c>
    </row>
    <row r="467" spans="2:9" x14ac:dyDescent="0.25">
      <c r="B467" s="69" t="s">
        <v>33</v>
      </c>
      <c r="C467" s="69" t="s">
        <v>146</v>
      </c>
      <c r="D467" s="69" t="s">
        <v>150</v>
      </c>
      <c r="E467" s="69">
        <f t="shared" si="21"/>
        <v>1981</v>
      </c>
      <c r="F467" s="69" t="s">
        <v>16</v>
      </c>
      <c r="G467" s="69">
        <f>data2!AQ36</f>
        <v>2.1593357008020218</v>
      </c>
      <c r="H467" s="105">
        <f t="shared" si="22"/>
        <v>57.566977900519838</v>
      </c>
      <c r="I467" s="105">
        <f t="shared" si="23"/>
        <v>29.628709075625533</v>
      </c>
    </row>
    <row r="468" spans="2:9" x14ac:dyDescent="0.25">
      <c r="B468" s="69" t="s">
        <v>33</v>
      </c>
      <c r="C468" s="69" t="s">
        <v>146</v>
      </c>
      <c r="D468" s="69" t="s">
        <v>150</v>
      </c>
      <c r="E468" s="69">
        <f t="shared" si="21"/>
        <v>1982</v>
      </c>
      <c r="F468" s="69" t="s">
        <v>16</v>
      </c>
      <c r="G468" s="69">
        <f>data2!AQ37</f>
        <v>2.1752416679390283</v>
      </c>
      <c r="H468" s="105">
        <f t="shared" si="22"/>
        <v>59.726313601321863</v>
      </c>
      <c r="I468" s="105">
        <f t="shared" si="23"/>
        <v>27.453467407686503</v>
      </c>
    </row>
    <row r="469" spans="2:9" x14ac:dyDescent="0.25">
      <c r="B469" s="69" t="s">
        <v>33</v>
      </c>
      <c r="C469" s="69" t="s">
        <v>146</v>
      </c>
      <c r="D469" s="69" t="s">
        <v>150</v>
      </c>
      <c r="E469" s="69">
        <f t="shared" si="21"/>
        <v>1983</v>
      </c>
      <c r="F469" s="69" t="s">
        <v>16</v>
      </c>
      <c r="G469" s="69">
        <f>data2!AQ38</f>
        <v>2.0720282492607249</v>
      </c>
      <c r="H469" s="105">
        <f t="shared" si="22"/>
        <v>61.901555269260889</v>
      </c>
      <c r="I469" s="105">
        <f t="shared" si="23"/>
        <v>25.381439158425778</v>
      </c>
    </row>
    <row r="470" spans="2:9" x14ac:dyDescent="0.25">
      <c r="B470" s="69" t="s">
        <v>33</v>
      </c>
      <c r="C470" s="69" t="s">
        <v>146</v>
      </c>
      <c r="D470" s="69" t="s">
        <v>150</v>
      </c>
      <c r="E470" s="69">
        <f t="shared" si="21"/>
        <v>1984</v>
      </c>
      <c r="F470" s="69" t="s">
        <v>16</v>
      </c>
      <c r="G470" s="69">
        <f>data2!AQ39</f>
        <v>2.0889648319744483</v>
      </c>
      <c r="H470" s="105">
        <f t="shared" si="22"/>
        <v>63.973583518521615</v>
      </c>
      <c r="I470" s="105">
        <f t="shared" si="23"/>
        <v>23.29247432645133</v>
      </c>
    </row>
    <row r="471" spans="2:9" x14ac:dyDescent="0.25">
      <c r="B471" s="69" t="s">
        <v>33</v>
      </c>
      <c r="C471" s="69" t="s">
        <v>146</v>
      </c>
      <c r="D471" s="69" t="s">
        <v>150</v>
      </c>
      <c r="E471" s="69">
        <f t="shared" si="21"/>
        <v>1985</v>
      </c>
      <c r="F471" s="69" t="s">
        <v>16</v>
      </c>
      <c r="G471" s="69">
        <f>data2!AQ40</f>
        <v>2.1282622439709598</v>
      </c>
      <c r="H471" s="105">
        <f t="shared" si="22"/>
        <v>66.062548350496058</v>
      </c>
      <c r="I471" s="105">
        <f t="shared" si="23"/>
        <v>21.164212082480372</v>
      </c>
    </row>
    <row r="472" spans="2:9" x14ac:dyDescent="0.25">
      <c r="B472" s="69" t="s">
        <v>33</v>
      </c>
      <c r="C472" s="69" t="s">
        <v>146</v>
      </c>
      <c r="D472" s="69" t="s">
        <v>150</v>
      </c>
      <c r="E472" s="69">
        <f t="shared" si="21"/>
        <v>1986</v>
      </c>
      <c r="F472" s="69" t="s">
        <v>16</v>
      </c>
      <c r="G472" s="69">
        <f>data2!AQ41</f>
        <v>2.0353643711616263</v>
      </c>
      <c r="H472" s="105">
        <f t="shared" si="22"/>
        <v>68.190810594467024</v>
      </c>
      <c r="I472" s="105">
        <f t="shared" si="23"/>
        <v>19.128847711318748</v>
      </c>
    </row>
    <row r="473" spans="2:9" x14ac:dyDescent="0.25">
      <c r="B473" s="69" t="s">
        <v>33</v>
      </c>
      <c r="C473" s="69" t="s">
        <v>146</v>
      </c>
      <c r="D473" s="69" t="s">
        <v>150</v>
      </c>
      <c r="E473" s="69">
        <f t="shared" si="21"/>
        <v>1987</v>
      </c>
      <c r="F473" s="69" t="s">
        <v>16</v>
      </c>
      <c r="G473" s="69">
        <f>data2!AQ42</f>
        <v>2.0098906109827475</v>
      </c>
      <c r="H473" s="105">
        <f t="shared" si="22"/>
        <v>70.226174965628644</v>
      </c>
      <c r="I473" s="105">
        <f t="shared" si="23"/>
        <v>17.118957100335997</v>
      </c>
    </row>
    <row r="474" spans="2:9" x14ac:dyDescent="0.25">
      <c r="B474" s="69" t="s">
        <v>33</v>
      </c>
      <c r="C474" s="69" t="s">
        <v>146</v>
      </c>
      <c r="D474" s="69" t="s">
        <v>150</v>
      </c>
      <c r="E474" s="69">
        <f t="shared" si="21"/>
        <v>1988</v>
      </c>
      <c r="F474" s="69" t="s">
        <v>16</v>
      </c>
      <c r="G474" s="69">
        <f>data2!AQ43</f>
        <v>1.9521552430865625</v>
      </c>
      <c r="H474" s="105">
        <f t="shared" si="22"/>
        <v>72.236065576611395</v>
      </c>
      <c r="I474" s="105">
        <f t="shared" si="23"/>
        <v>15.166801857249435</v>
      </c>
    </row>
    <row r="475" spans="2:9" x14ac:dyDescent="0.25">
      <c r="B475" s="69" t="s">
        <v>33</v>
      </c>
      <c r="C475" s="69" t="s">
        <v>146</v>
      </c>
      <c r="D475" s="69" t="s">
        <v>150</v>
      </c>
      <c r="E475" s="69">
        <f t="shared" si="21"/>
        <v>1989</v>
      </c>
      <c r="F475" s="69" t="s">
        <v>16</v>
      </c>
      <c r="G475" s="69">
        <f>data2!AQ44</f>
        <v>1.9225751970639549</v>
      </c>
      <c r="H475" s="105">
        <f t="shared" si="22"/>
        <v>74.18822081969796</v>
      </c>
      <c r="I475" s="105">
        <f t="shared" si="23"/>
        <v>13.244226660185481</v>
      </c>
    </row>
    <row r="476" spans="2:9" x14ac:dyDescent="0.25">
      <c r="B476" s="69" t="s">
        <v>33</v>
      </c>
      <c r="C476" s="69" t="s">
        <v>146</v>
      </c>
      <c r="D476" s="69" t="s">
        <v>150</v>
      </c>
      <c r="E476" s="69">
        <f t="shared" si="21"/>
        <v>1990</v>
      </c>
      <c r="F476" s="69" t="s">
        <v>16</v>
      </c>
      <c r="G476" s="69">
        <f>data2!AQ45</f>
        <v>1.4478555805154885</v>
      </c>
      <c r="H476" s="105">
        <f t="shared" si="22"/>
        <v>76.11079601676191</v>
      </c>
      <c r="I476" s="105">
        <f t="shared" si="23"/>
        <v>11.796371079669992</v>
      </c>
    </row>
    <row r="477" spans="2:9" x14ac:dyDescent="0.25">
      <c r="B477" s="69" t="s">
        <v>33</v>
      </c>
      <c r="C477" s="69" t="s">
        <v>146</v>
      </c>
      <c r="D477" s="69" t="s">
        <v>150</v>
      </c>
      <c r="E477" s="69">
        <f t="shared" si="21"/>
        <v>1991</v>
      </c>
      <c r="F477" s="69" t="s">
        <v>16</v>
      </c>
      <c r="G477" s="69">
        <f>data2!AQ46</f>
        <v>1.8987465583306451</v>
      </c>
      <c r="H477" s="105">
        <f t="shared" si="22"/>
        <v>77.558651597277404</v>
      </c>
      <c r="I477" s="105">
        <f t="shared" si="23"/>
        <v>9.8976245213393472</v>
      </c>
    </row>
    <row r="478" spans="2:9" x14ac:dyDescent="0.25">
      <c r="B478" s="69" t="s">
        <v>33</v>
      </c>
      <c r="C478" s="69" t="s">
        <v>146</v>
      </c>
      <c r="D478" s="69" t="s">
        <v>150</v>
      </c>
      <c r="E478" s="69">
        <f t="shared" si="21"/>
        <v>1992</v>
      </c>
      <c r="F478" s="69" t="s">
        <v>16</v>
      </c>
      <c r="G478" s="69">
        <f>data2!AQ47</f>
        <v>2.1709031681193216</v>
      </c>
      <c r="H478" s="105">
        <f t="shared" si="22"/>
        <v>79.457398155608047</v>
      </c>
      <c r="I478" s="105">
        <f t="shared" si="23"/>
        <v>7.7267213532200261</v>
      </c>
    </row>
    <row r="479" spans="2:9" x14ac:dyDescent="0.25">
      <c r="B479" s="69" t="s">
        <v>33</v>
      </c>
      <c r="C479" s="69" t="s">
        <v>146</v>
      </c>
      <c r="D479" s="69" t="s">
        <v>150</v>
      </c>
      <c r="E479" s="69">
        <f t="shared" si="21"/>
        <v>1993</v>
      </c>
      <c r="F479" s="69" t="s">
        <v>16</v>
      </c>
      <c r="G479" s="69">
        <f>data2!AQ48</f>
        <v>1.703884541759582</v>
      </c>
      <c r="H479" s="105">
        <f t="shared" si="22"/>
        <v>81.628301323727371</v>
      </c>
      <c r="I479" s="105">
        <f t="shared" si="23"/>
        <v>6.0228368114604436</v>
      </c>
    </row>
    <row r="480" spans="2:9" x14ac:dyDescent="0.25">
      <c r="B480" s="69" t="s">
        <v>33</v>
      </c>
      <c r="C480" s="69" t="s">
        <v>146</v>
      </c>
      <c r="D480" s="69" t="s">
        <v>150</v>
      </c>
      <c r="E480" s="69">
        <f t="shared" si="21"/>
        <v>1994</v>
      </c>
      <c r="F480" s="69" t="s">
        <v>16</v>
      </c>
      <c r="G480" s="69">
        <f>data2!AQ49</f>
        <v>1.6327010766165535</v>
      </c>
      <c r="H480" s="105">
        <f t="shared" si="22"/>
        <v>83.332185865486949</v>
      </c>
      <c r="I480" s="105">
        <f t="shared" si="23"/>
        <v>4.3901357348438905</v>
      </c>
    </row>
    <row r="481" spans="2:9" x14ac:dyDescent="0.25">
      <c r="B481" s="69" t="s">
        <v>33</v>
      </c>
      <c r="C481" s="69" t="s">
        <v>146</v>
      </c>
      <c r="D481" s="69" t="s">
        <v>150</v>
      </c>
      <c r="E481" s="69">
        <f t="shared" si="21"/>
        <v>1995</v>
      </c>
      <c r="F481" s="69" t="s">
        <v>16</v>
      </c>
      <c r="G481" s="69">
        <f>data2!AQ50</f>
        <v>1.2710366853601585</v>
      </c>
      <c r="H481" s="105">
        <f t="shared" si="22"/>
        <v>84.964886942103504</v>
      </c>
      <c r="I481" s="105">
        <f t="shared" si="23"/>
        <v>3.1190990494837321</v>
      </c>
    </row>
    <row r="482" spans="2:9" x14ac:dyDescent="0.25">
      <c r="B482" s="69" t="s">
        <v>33</v>
      </c>
      <c r="C482" s="69" t="s">
        <v>146</v>
      </c>
      <c r="D482" s="69" t="s">
        <v>150</v>
      </c>
      <c r="E482" s="69">
        <f t="shared" si="21"/>
        <v>1996</v>
      </c>
      <c r="F482" s="69" t="s">
        <v>16</v>
      </c>
      <c r="G482" s="69">
        <f>data2!AQ51</f>
        <v>1.5477665394714168</v>
      </c>
      <c r="H482" s="105">
        <f t="shared" si="22"/>
        <v>86.235923627463663</v>
      </c>
      <c r="I482" s="105">
        <f t="shared" si="23"/>
        <v>1.5713325100123152</v>
      </c>
    </row>
    <row r="483" spans="2:9" x14ac:dyDescent="0.25">
      <c r="B483" s="69" t="s">
        <v>33</v>
      </c>
      <c r="C483" s="69" t="s">
        <v>146</v>
      </c>
      <c r="D483" s="69" t="s">
        <v>150</v>
      </c>
      <c r="E483" s="69">
        <f t="shared" si="21"/>
        <v>1997</v>
      </c>
      <c r="F483" s="69" t="s">
        <v>16</v>
      </c>
      <c r="G483" s="69">
        <f>data2!AQ52</f>
        <v>1.5713325100123152</v>
      </c>
      <c r="H483" s="105">
        <f t="shared" si="22"/>
        <v>87.783690166935074</v>
      </c>
      <c r="I483" s="105">
        <f t="shared" si="23"/>
        <v>0</v>
      </c>
    </row>
    <row r="484" spans="2:9" x14ac:dyDescent="0.25">
      <c r="B484" s="69" t="s">
        <v>33</v>
      </c>
      <c r="C484" s="69" t="s">
        <v>146</v>
      </c>
      <c r="D484" s="69" t="s">
        <v>150</v>
      </c>
      <c r="E484" s="69">
        <f t="shared" si="21"/>
        <v>1950</v>
      </c>
      <c r="F484" s="69" t="s">
        <v>17</v>
      </c>
      <c r="G484" s="69">
        <f>data2!AR5</f>
        <v>1.0832360486462349</v>
      </c>
      <c r="H484" s="105">
        <f t="shared" si="22"/>
        <v>0</v>
      </c>
      <c r="I484" s="105">
        <f t="shared" si="23"/>
        <v>76.763760508798029</v>
      </c>
    </row>
    <row r="485" spans="2:9" x14ac:dyDescent="0.25">
      <c r="B485" s="69" t="s">
        <v>33</v>
      </c>
      <c r="C485" s="69" t="s">
        <v>146</v>
      </c>
      <c r="D485" s="69" t="s">
        <v>150</v>
      </c>
      <c r="E485" s="69">
        <f t="shared" si="21"/>
        <v>1951</v>
      </c>
      <c r="F485" s="69" t="s">
        <v>17</v>
      </c>
      <c r="G485" s="69">
        <f>data2!AR6</f>
        <v>1.1521306223173819</v>
      </c>
      <c r="H485" s="105">
        <f t="shared" si="22"/>
        <v>1.0832360486462349</v>
      </c>
      <c r="I485" s="105">
        <f t="shared" si="23"/>
        <v>75.611629886480642</v>
      </c>
    </row>
    <row r="486" spans="2:9" x14ac:dyDescent="0.25">
      <c r="B486" s="69" t="s">
        <v>33</v>
      </c>
      <c r="C486" s="69" t="s">
        <v>146</v>
      </c>
      <c r="D486" s="69" t="s">
        <v>150</v>
      </c>
      <c r="E486" s="69">
        <f t="shared" si="21"/>
        <v>1952</v>
      </c>
      <c r="F486" s="69" t="s">
        <v>17</v>
      </c>
      <c r="G486" s="69">
        <f>data2!AR7</f>
        <v>1.1674072364244907</v>
      </c>
      <c r="H486" s="105">
        <f t="shared" si="22"/>
        <v>2.2353666709636171</v>
      </c>
      <c r="I486" s="105">
        <f t="shared" si="23"/>
        <v>74.444222650056147</v>
      </c>
    </row>
    <row r="487" spans="2:9" x14ac:dyDescent="0.25">
      <c r="B487" s="69" t="s">
        <v>33</v>
      </c>
      <c r="C487" s="69" t="s">
        <v>146</v>
      </c>
      <c r="D487" s="69" t="s">
        <v>150</v>
      </c>
      <c r="E487" s="69">
        <f t="shared" si="21"/>
        <v>1953</v>
      </c>
      <c r="F487" s="69" t="s">
        <v>17</v>
      </c>
      <c r="G487" s="69">
        <f>data2!AR8</f>
        <v>1.1459277341672516</v>
      </c>
      <c r="H487" s="105">
        <f t="shared" si="22"/>
        <v>3.4027739073881076</v>
      </c>
      <c r="I487" s="105">
        <f t="shared" si="23"/>
        <v>73.298294915888903</v>
      </c>
    </row>
    <row r="488" spans="2:9" x14ac:dyDescent="0.25">
      <c r="B488" s="69" t="s">
        <v>33</v>
      </c>
      <c r="C488" s="69" t="s">
        <v>146</v>
      </c>
      <c r="D488" s="69" t="s">
        <v>150</v>
      </c>
      <c r="E488" s="69">
        <f t="shared" si="21"/>
        <v>1954</v>
      </c>
      <c r="F488" s="69" t="s">
        <v>17</v>
      </c>
      <c r="G488" s="69">
        <f>data2!AR9</f>
        <v>1.1660928046953418</v>
      </c>
      <c r="H488" s="105">
        <f t="shared" si="22"/>
        <v>4.5487016415553594</v>
      </c>
      <c r="I488" s="105">
        <f t="shared" si="23"/>
        <v>72.13220211119355</v>
      </c>
    </row>
    <row r="489" spans="2:9" x14ac:dyDescent="0.25">
      <c r="B489" s="69" t="s">
        <v>33</v>
      </c>
      <c r="C489" s="69" t="s">
        <v>146</v>
      </c>
      <c r="D489" s="69" t="s">
        <v>150</v>
      </c>
      <c r="E489" s="69">
        <f t="shared" si="21"/>
        <v>1955</v>
      </c>
      <c r="F489" s="69" t="s">
        <v>17</v>
      </c>
      <c r="G489" s="69">
        <f>data2!AR10</f>
        <v>1.2385249113788575</v>
      </c>
      <c r="H489" s="105">
        <f t="shared" si="22"/>
        <v>5.7147944462507017</v>
      </c>
      <c r="I489" s="105">
        <f t="shared" si="23"/>
        <v>70.893677199814704</v>
      </c>
    </row>
    <row r="490" spans="2:9" x14ac:dyDescent="0.25">
      <c r="B490" s="69" t="s">
        <v>33</v>
      </c>
      <c r="C490" s="69" t="s">
        <v>146</v>
      </c>
      <c r="D490" s="69" t="s">
        <v>150</v>
      </c>
      <c r="E490" s="69">
        <f t="shared" si="21"/>
        <v>1956</v>
      </c>
      <c r="F490" s="69" t="s">
        <v>17</v>
      </c>
      <c r="G490" s="69">
        <f>data2!AR11</f>
        <v>1.3926724951693432</v>
      </c>
      <c r="H490" s="105">
        <f t="shared" si="22"/>
        <v>6.9533193576295593</v>
      </c>
      <c r="I490" s="105">
        <f t="shared" si="23"/>
        <v>69.501004704645354</v>
      </c>
    </row>
    <row r="491" spans="2:9" x14ac:dyDescent="0.25">
      <c r="B491" s="69" t="s">
        <v>33</v>
      </c>
      <c r="C491" s="69" t="s">
        <v>146</v>
      </c>
      <c r="D491" s="69" t="s">
        <v>150</v>
      </c>
      <c r="E491" s="69">
        <f t="shared" si="21"/>
        <v>1957</v>
      </c>
      <c r="F491" s="69" t="s">
        <v>17</v>
      </c>
      <c r="G491" s="69">
        <f>data2!AR12</f>
        <v>1.4573043747535637</v>
      </c>
      <c r="H491" s="105">
        <f t="shared" si="22"/>
        <v>8.3459918527989032</v>
      </c>
      <c r="I491" s="105">
        <f t="shared" si="23"/>
        <v>68.043700329891792</v>
      </c>
    </row>
    <row r="492" spans="2:9" x14ac:dyDescent="0.25">
      <c r="B492" s="69" t="s">
        <v>33</v>
      </c>
      <c r="C492" s="69" t="s">
        <v>146</v>
      </c>
      <c r="D492" s="69" t="s">
        <v>150</v>
      </c>
      <c r="E492" s="69">
        <f t="shared" si="21"/>
        <v>1958</v>
      </c>
      <c r="F492" s="69" t="s">
        <v>17</v>
      </c>
      <c r="G492" s="69">
        <f>data2!AR13</f>
        <v>1.5533225268719346</v>
      </c>
      <c r="H492" s="105">
        <f t="shared" si="22"/>
        <v>9.8032962275524671</v>
      </c>
      <c r="I492" s="105">
        <f t="shared" si="23"/>
        <v>66.490377803019854</v>
      </c>
    </row>
    <row r="493" spans="2:9" x14ac:dyDescent="0.25">
      <c r="B493" s="69" t="s">
        <v>33</v>
      </c>
      <c r="C493" s="69" t="s">
        <v>146</v>
      </c>
      <c r="D493" s="69" t="s">
        <v>150</v>
      </c>
      <c r="E493" s="69">
        <f t="shared" si="21"/>
        <v>1959</v>
      </c>
      <c r="F493" s="69" t="s">
        <v>17</v>
      </c>
      <c r="G493" s="69">
        <f>data2!AR14</f>
        <v>1.5456357925613662</v>
      </c>
      <c r="H493" s="105">
        <f t="shared" si="22"/>
        <v>11.356618754424401</v>
      </c>
      <c r="I493" s="105">
        <f t="shared" si="23"/>
        <v>64.944742010458484</v>
      </c>
    </row>
    <row r="494" spans="2:9" x14ac:dyDescent="0.25">
      <c r="B494" s="69" t="s">
        <v>33</v>
      </c>
      <c r="C494" s="69" t="s">
        <v>146</v>
      </c>
      <c r="D494" s="69" t="s">
        <v>150</v>
      </c>
      <c r="E494" s="69">
        <f t="shared" si="21"/>
        <v>1960</v>
      </c>
      <c r="F494" s="69" t="s">
        <v>17</v>
      </c>
      <c r="G494" s="69">
        <f>data2!AR15</f>
        <v>1.5413882003354979</v>
      </c>
      <c r="H494" s="105">
        <f t="shared" si="22"/>
        <v>12.902254546985768</v>
      </c>
      <c r="I494" s="105">
        <f t="shared" si="23"/>
        <v>63.403353810122994</v>
      </c>
    </row>
    <row r="495" spans="2:9" x14ac:dyDescent="0.25">
      <c r="B495" s="69" t="s">
        <v>33</v>
      </c>
      <c r="C495" s="69" t="s">
        <v>146</v>
      </c>
      <c r="D495" s="69" t="s">
        <v>150</v>
      </c>
      <c r="E495" s="69">
        <f t="shared" si="21"/>
        <v>1961</v>
      </c>
      <c r="F495" s="69" t="s">
        <v>17</v>
      </c>
      <c r="G495" s="69">
        <f>data2!AR16</f>
        <v>1.5574938541101806</v>
      </c>
      <c r="H495" s="105">
        <f t="shared" si="22"/>
        <v>14.443642747321267</v>
      </c>
      <c r="I495" s="105">
        <f t="shared" si="23"/>
        <v>61.845859956012816</v>
      </c>
    </row>
    <row r="496" spans="2:9" x14ac:dyDescent="0.25">
      <c r="B496" s="69" t="s">
        <v>33</v>
      </c>
      <c r="C496" s="69" t="s">
        <v>146</v>
      </c>
      <c r="D496" s="69" t="s">
        <v>150</v>
      </c>
      <c r="E496" s="69">
        <f t="shared" si="21"/>
        <v>1962</v>
      </c>
      <c r="F496" s="69" t="s">
        <v>17</v>
      </c>
      <c r="G496" s="69">
        <f>data2!AR17</f>
        <v>1.5988359771634537</v>
      </c>
      <c r="H496" s="105">
        <f t="shared" si="22"/>
        <v>16.001136601431448</v>
      </c>
      <c r="I496" s="105">
        <f t="shared" si="23"/>
        <v>60.247023978849356</v>
      </c>
    </row>
    <row r="497" spans="2:9" x14ac:dyDescent="0.25">
      <c r="B497" s="69" t="s">
        <v>33</v>
      </c>
      <c r="C497" s="69" t="s">
        <v>146</v>
      </c>
      <c r="D497" s="69" t="s">
        <v>150</v>
      </c>
      <c r="E497" s="69">
        <f t="shared" si="21"/>
        <v>1963</v>
      </c>
      <c r="F497" s="69" t="s">
        <v>17</v>
      </c>
      <c r="G497" s="69">
        <f>data2!AR18</f>
        <v>1.5942988973645298</v>
      </c>
      <c r="H497" s="105">
        <f t="shared" si="22"/>
        <v>17.599972578594901</v>
      </c>
      <c r="I497" s="105">
        <f t="shared" si="23"/>
        <v>58.652725081484832</v>
      </c>
    </row>
    <row r="498" spans="2:9" x14ac:dyDescent="0.25">
      <c r="B498" s="69" t="s">
        <v>33</v>
      </c>
      <c r="C498" s="69" t="s">
        <v>146</v>
      </c>
      <c r="D498" s="69" t="s">
        <v>150</v>
      </c>
      <c r="E498" s="69">
        <f t="shared" si="21"/>
        <v>1964</v>
      </c>
      <c r="F498" s="69" t="s">
        <v>17</v>
      </c>
      <c r="G498" s="69">
        <f>data2!AR19</f>
        <v>1.6011108962172567</v>
      </c>
      <c r="H498" s="105">
        <f t="shared" si="22"/>
        <v>19.194271475959432</v>
      </c>
      <c r="I498" s="105">
        <f t="shared" si="23"/>
        <v>57.051614185267567</v>
      </c>
    </row>
    <row r="499" spans="2:9" x14ac:dyDescent="0.25">
      <c r="B499" s="69" t="s">
        <v>33</v>
      </c>
      <c r="C499" s="69" t="s">
        <v>146</v>
      </c>
      <c r="D499" s="69" t="s">
        <v>150</v>
      </c>
      <c r="E499" s="69">
        <f t="shared" si="21"/>
        <v>1965</v>
      </c>
      <c r="F499" s="69" t="s">
        <v>17</v>
      </c>
      <c r="G499" s="69">
        <f>data2!AR20</f>
        <v>1.6569425849158463</v>
      </c>
      <c r="H499" s="105">
        <f t="shared" si="22"/>
        <v>20.79538237217669</v>
      </c>
      <c r="I499" s="105">
        <f t="shared" si="23"/>
        <v>55.394671600351728</v>
      </c>
    </row>
    <row r="500" spans="2:9" x14ac:dyDescent="0.25">
      <c r="B500" s="69" t="s">
        <v>33</v>
      </c>
      <c r="C500" s="69" t="s">
        <v>146</v>
      </c>
      <c r="D500" s="69" t="s">
        <v>150</v>
      </c>
      <c r="E500" s="69">
        <f t="shared" si="21"/>
        <v>1966</v>
      </c>
      <c r="F500" s="69" t="s">
        <v>17</v>
      </c>
      <c r="G500" s="69">
        <f>data2!AR21</f>
        <v>1.5943709836968147</v>
      </c>
      <c r="H500" s="105">
        <f t="shared" si="22"/>
        <v>22.452324957092536</v>
      </c>
      <c r="I500" s="105">
        <f t="shared" si="23"/>
        <v>53.800300616654908</v>
      </c>
    </row>
    <row r="501" spans="2:9" x14ac:dyDescent="0.25">
      <c r="B501" s="69" t="s">
        <v>33</v>
      </c>
      <c r="C501" s="69" t="s">
        <v>146</v>
      </c>
      <c r="D501" s="69" t="s">
        <v>150</v>
      </c>
      <c r="E501" s="69">
        <f t="shared" ref="E501:E564" si="24">E453</f>
        <v>1967</v>
      </c>
      <c r="F501" s="69" t="s">
        <v>17</v>
      </c>
      <c r="G501" s="69">
        <f>data2!AR22</f>
        <v>1.556563071097226</v>
      </c>
      <c r="H501" s="105">
        <f t="shared" si="22"/>
        <v>24.046695940789352</v>
      </c>
      <c r="I501" s="105">
        <f t="shared" si="23"/>
        <v>52.243737545557678</v>
      </c>
    </row>
    <row r="502" spans="2:9" x14ac:dyDescent="0.25">
      <c r="B502" s="69" t="s">
        <v>33</v>
      </c>
      <c r="C502" s="69" t="s">
        <v>146</v>
      </c>
      <c r="D502" s="69" t="s">
        <v>150</v>
      </c>
      <c r="E502" s="69">
        <f t="shared" si="24"/>
        <v>1968</v>
      </c>
      <c r="F502" s="69" t="s">
        <v>17</v>
      </c>
      <c r="G502" s="69">
        <f>data2!AR23</f>
        <v>1.6050421909144768</v>
      </c>
      <c r="H502" s="105">
        <f t="shared" si="22"/>
        <v>25.603259011886578</v>
      </c>
      <c r="I502" s="105">
        <f t="shared" si="23"/>
        <v>50.638695354643204</v>
      </c>
    </row>
    <row r="503" spans="2:9" x14ac:dyDescent="0.25">
      <c r="B503" s="69" t="s">
        <v>33</v>
      </c>
      <c r="C503" s="69" t="s">
        <v>146</v>
      </c>
      <c r="D503" s="69" t="s">
        <v>150</v>
      </c>
      <c r="E503" s="69">
        <f t="shared" si="24"/>
        <v>1969</v>
      </c>
      <c r="F503" s="69" t="s">
        <v>17</v>
      </c>
      <c r="G503" s="69">
        <f>data2!AR24</f>
        <v>1.6499070912190743</v>
      </c>
      <c r="H503" s="105">
        <f t="shared" si="22"/>
        <v>27.208301202801056</v>
      </c>
      <c r="I503" s="105">
        <f t="shared" si="23"/>
        <v>48.988788263424127</v>
      </c>
    </row>
    <row r="504" spans="2:9" x14ac:dyDescent="0.25">
      <c r="B504" s="69" t="s">
        <v>33</v>
      </c>
      <c r="C504" s="69" t="s">
        <v>146</v>
      </c>
      <c r="D504" s="69" t="s">
        <v>150</v>
      </c>
      <c r="E504" s="69">
        <f t="shared" si="24"/>
        <v>1970</v>
      </c>
      <c r="F504" s="69" t="s">
        <v>17</v>
      </c>
      <c r="G504" s="69">
        <f>data2!AR25</f>
        <v>1.698092395490814</v>
      </c>
      <c r="H504" s="105">
        <f t="shared" si="22"/>
        <v>28.85820829402013</v>
      </c>
      <c r="I504" s="105">
        <f t="shared" si="23"/>
        <v>47.290695867933323</v>
      </c>
    </row>
    <row r="505" spans="2:9" x14ac:dyDescent="0.25">
      <c r="B505" s="69" t="s">
        <v>33</v>
      </c>
      <c r="C505" s="69" t="s">
        <v>146</v>
      </c>
      <c r="D505" s="69" t="s">
        <v>150</v>
      </c>
      <c r="E505" s="69">
        <f t="shared" si="24"/>
        <v>1971</v>
      </c>
      <c r="F505" s="69" t="s">
        <v>17</v>
      </c>
      <c r="G505" s="69">
        <f>data2!AR26</f>
        <v>1.5517097417160852</v>
      </c>
      <c r="H505" s="105">
        <f t="shared" si="22"/>
        <v>30.556300689510945</v>
      </c>
      <c r="I505" s="105">
        <f t="shared" si="23"/>
        <v>45.738986126217227</v>
      </c>
    </row>
    <row r="506" spans="2:9" x14ac:dyDescent="0.25">
      <c r="B506" s="69" t="s">
        <v>33</v>
      </c>
      <c r="C506" s="69" t="s">
        <v>146</v>
      </c>
      <c r="D506" s="69" t="s">
        <v>150</v>
      </c>
      <c r="E506" s="69">
        <f t="shared" si="24"/>
        <v>1972</v>
      </c>
      <c r="F506" s="69" t="s">
        <v>17</v>
      </c>
      <c r="G506" s="69">
        <f>data2!AR27</f>
        <v>1.4176077587748386</v>
      </c>
      <c r="H506" s="105">
        <f t="shared" si="22"/>
        <v>32.108010431227029</v>
      </c>
      <c r="I506" s="105">
        <f t="shared" si="23"/>
        <v>44.321378367442392</v>
      </c>
    </row>
    <row r="507" spans="2:9" x14ac:dyDescent="0.25">
      <c r="B507" s="69" t="s">
        <v>33</v>
      </c>
      <c r="C507" s="69" t="s">
        <v>146</v>
      </c>
      <c r="D507" s="69" t="s">
        <v>150</v>
      </c>
      <c r="E507" s="69">
        <f t="shared" si="24"/>
        <v>1973</v>
      </c>
      <c r="F507" s="69" t="s">
        <v>17</v>
      </c>
      <c r="G507" s="69">
        <f>data2!AR28</f>
        <v>1.3444786981003252</v>
      </c>
      <c r="H507" s="105">
        <f t="shared" si="22"/>
        <v>33.525618190001865</v>
      </c>
      <c r="I507" s="105">
        <f t="shared" si="23"/>
        <v>42.97689966934206</v>
      </c>
    </row>
    <row r="508" spans="2:9" x14ac:dyDescent="0.25">
      <c r="B508" s="69" t="s">
        <v>33</v>
      </c>
      <c r="C508" s="69" t="s">
        <v>146</v>
      </c>
      <c r="D508" s="69" t="s">
        <v>150</v>
      </c>
      <c r="E508" s="69">
        <f t="shared" si="24"/>
        <v>1974</v>
      </c>
      <c r="F508" s="69" t="s">
        <v>17</v>
      </c>
      <c r="G508" s="69">
        <f>data2!AR29</f>
        <v>1.3430440543754296</v>
      </c>
      <c r="H508" s="105">
        <f t="shared" si="22"/>
        <v>34.870096888102189</v>
      </c>
      <c r="I508" s="105">
        <f t="shared" si="23"/>
        <v>41.633855614966635</v>
      </c>
    </row>
    <row r="509" spans="2:9" x14ac:dyDescent="0.25">
      <c r="B509" s="69" t="s">
        <v>33</v>
      </c>
      <c r="C509" s="69" t="s">
        <v>146</v>
      </c>
      <c r="D509" s="69" t="s">
        <v>150</v>
      </c>
      <c r="E509" s="69">
        <f t="shared" si="24"/>
        <v>1975</v>
      </c>
      <c r="F509" s="69" t="s">
        <v>17</v>
      </c>
      <c r="G509" s="69">
        <f>data2!AR30</f>
        <v>1.2962878854481821</v>
      </c>
      <c r="H509" s="105">
        <f t="shared" si="22"/>
        <v>36.213140942477622</v>
      </c>
      <c r="I509" s="105">
        <f t="shared" si="23"/>
        <v>40.337567729518454</v>
      </c>
    </row>
    <row r="510" spans="2:9" x14ac:dyDescent="0.25">
      <c r="B510" s="69" t="s">
        <v>33</v>
      </c>
      <c r="C510" s="69" t="s">
        <v>146</v>
      </c>
      <c r="D510" s="69" t="s">
        <v>150</v>
      </c>
      <c r="E510" s="69">
        <f t="shared" si="24"/>
        <v>1976</v>
      </c>
      <c r="F510" s="69" t="s">
        <v>17</v>
      </c>
      <c r="G510" s="69">
        <f>data2!AR31</f>
        <v>1.260219723413698</v>
      </c>
      <c r="H510" s="105">
        <f t="shared" si="22"/>
        <v>37.509428827925802</v>
      </c>
      <c r="I510" s="105">
        <f t="shared" si="23"/>
        <v>39.077348006104749</v>
      </c>
    </row>
    <row r="511" spans="2:9" x14ac:dyDescent="0.25">
      <c r="B511" s="69" t="s">
        <v>33</v>
      </c>
      <c r="C511" s="69" t="s">
        <v>146</v>
      </c>
      <c r="D511" s="69" t="s">
        <v>150</v>
      </c>
      <c r="E511" s="69">
        <f t="shared" si="24"/>
        <v>1977</v>
      </c>
      <c r="F511" s="69" t="s">
        <v>17</v>
      </c>
      <c r="G511" s="69">
        <f>data2!AR32</f>
        <v>1.4672542116712814</v>
      </c>
      <c r="H511" s="105">
        <f t="shared" si="22"/>
        <v>38.7696485513395</v>
      </c>
      <c r="I511" s="105">
        <f t="shared" si="23"/>
        <v>37.610093794433467</v>
      </c>
    </row>
    <row r="512" spans="2:9" x14ac:dyDescent="0.25">
      <c r="B512" s="69" t="s">
        <v>33</v>
      </c>
      <c r="C512" s="69" t="s">
        <v>146</v>
      </c>
      <c r="D512" s="69" t="s">
        <v>150</v>
      </c>
      <c r="E512" s="69">
        <f t="shared" si="24"/>
        <v>1978</v>
      </c>
      <c r="F512" s="69" t="s">
        <v>17</v>
      </c>
      <c r="G512" s="69">
        <f>data2!AR33</f>
        <v>1.4862691717814438</v>
      </c>
      <c r="H512" s="105">
        <f t="shared" si="22"/>
        <v>40.236902763010782</v>
      </c>
      <c r="I512" s="105">
        <f t="shared" si="23"/>
        <v>36.123824622652023</v>
      </c>
    </row>
    <row r="513" spans="2:9" x14ac:dyDescent="0.25">
      <c r="B513" s="69" t="s">
        <v>33</v>
      </c>
      <c r="C513" s="69" t="s">
        <v>146</v>
      </c>
      <c r="D513" s="69" t="s">
        <v>150</v>
      </c>
      <c r="E513" s="69">
        <f t="shared" si="24"/>
        <v>1979</v>
      </c>
      <c r="F513" s="69" t="s">
        <v>17</v>
      </c>
      <c r="G513" s="69">
        <f>data2!AR34</f>
        <v>1.5049795887611734</v>
      </c>
      <c r="H513" s="105">
        <f t="shared" si="22"/>
        <v>41.723171934792227</v>
      </c>
      <c r="I513" s="105">
        <f t="shared" si="23"/>
        <v>34.618845033890857</v>
      </c>
    </row>
    <row r="514" spans="2:9" x14ac:dyDescent="0.25">
      <c r="B514" s="69" t="s">
        <v>33</v>
      </c>
      <c r="C514" s="69" t="s">
        <v>146</v>
      </c>
      <c r="D514" s="69" t="s">
        <v>150</v>
      </c>
      <c r="E514" s="69">
        <f t="shared" si="24"/>
        <v>1980</v>
      </c>
      <c r="F514" s="69" t="s">
        <v>17</v>
      </c>
      <c r="G514" s="69">
        <f>data2!AR35</f>
        <v>1.5786148331014922</v>
      </c>
      <c r="H514" s="105">
        <f t="shared" si="22"/>
        <v>43.2281515235534</v>
      </c>
      <c r="I514" s="105">
        <f t="shared" si="23"/>
        <v>33.040230200789367</v>
      </c>
    </row>
    <row r="515" spans="2:9" x14ac:dyDescent="0.25">
      <c r="B515" s="69" t="s">
        <v>33</v>
      </c>
      <c r="C515" s="69" t="s">
        <v>146</v>
      </c>
      <c r="D515" s="69" t="s">
        <v>150</v>
      </c>
      <c r="E515" s="69">
        <f t="shared" si="24"/>
        <v>1981</v>
      </c>
      <c r="F515" s="69" t="s">
        <v>17</v>
      </c>
      <c r="G515" s="69">
        <f>data2!AR36</f>
        <v>1.5672945498620314</v>
      </c>
      <c r="H515" s="105">
        <f t="shared" si="22"/>
        <v>44.80676635665489</v>
      </c>
      <c r="I515" s="105">
        <f t="shared" si="23"/>
        <v>31.472935650927329</v>
      </c>
    </row>
    <row r="516" spans="2:9" x14ac:dyDescent="0.25">
      <c r="B516" s="69" t="s">
        <v>33</v>
      </c>
      <c r="C516" s="69" t="s">
        <v>146</v>
      </c>
      <c r="D516" s="69" t="s">
        <v>150</v>
      </c>
      <c r="E516" s="69">
        <f t="shared" si="24"/>
        <v>1982</v>
      </c>
      <c r="F516" s="69" t="s">
        <v>17</v>
      </c>
      <c r="G516" s="69">
        <f>data2!AR37</f>
        <v>1.6534167272961837</v>
      </c>
      <c r="H516" s="105">
        <f t="shared" ref="H516:H579" si="25">SUMIFS($G$4:$G$4995,$F$4:$F$4995,$F516,$E$4:$E$4995,"&lt;"&amp;$E516,$B$4:$B$4995,$B516,$D$4:$D$4995,$D516)</f>
        <v>46.374060906516924</v>
      </c>
      <c r="I516" s="105">
        <f t="shared" ref="I516:I579" si="26">SUMIFS($G$4:$G$4995,$F$4:$F$4995,$F516,$E$4:$E$4995,"&gt;"&amp;$E516,$B$4:$B$4995,$B516,$D$4:$D$4995,$D516)</f>
        <v>29.819518923631147</v>
      </c>
    </row>
    <row r="517" spans="2:9" x14ac:dyDescent="0.25">
      <c r="B517" s="69" t="s">
        <v>33</v>
      </c>
      <c r="C517" s="69" t="s">
        <v>146</v>
      </c>
      <c r="D517" s="69" t="s">
        <v>150</v>
      </c>
      <c r="E517" s="69">
        <f t="shared" si="24"/>
        <v>1983</v>
      </c>
      <c r="F517" s="69" t="s">
        <v>17</v>
      </c>
      <c r="G517" s="69">
        <f>data2!AR38</f>
        <v>1.6183625650373104</v>
      </c>
      <c r="H517" s="105">
        <f t="shared" si="25"/>
        <v>48.027477633813106</v>
      </c>
      <c r="I517" s="105">
        <f t="shared" si="26"/>
        <v>28.201156358593842</v>
      </c>
    </row>
    <row r="518" spans="2:9" x14ac:dyDescent="0.25">
      <c r="B518" s="69" t="s">
        <v>33</v>
      </c>
      <c r="C518" s="69" t="s">
        <v>146</v>
      </c>
      <c r="D518" s="69" t="s">
        <v>150</v>
      </c>
      <c r="E518" s="69">
        <f t="shared" si="24"/>
        <v>1984</v>
      </c>
      <c r="F518" s="69" t="s">
        <v>17</v>
      </c>
      <c r="G518" s="69">
        <f>data2!AR39</f>
        <v>1.637370220100115</v>
      </c>
      <c r="H518" s="105">
        <f t="shared" si="25"/>
        <v>49.645840198850415</v>
      </c>
      <c r="I518" s="105">
        <f t="shared" si="26"/>
        <v>26.563786138493725</v>
      </c>
    </row>
    <row r="519" spans="2:9" x14ac:dyDescent="0.25">
      <c r="B519" s="69" t="s">
        <v>33</v>
      </c>
      <c r="C519" s="69" t="s">
        <v>146</v>
      </c>
      <c r="D519" s="69" t="s">
        <v>150</v>
      </c>
      <c r="E519" s="69">
        <f t="shared" si="24"/>
        <v>1985</v>
      </c>
      <c r="F519" s="69" t="s">
        <v>17</v>
      </c>
      <c r="G519" s="69">
        <f>data2!AR40</f>
        <v>1.7431523817738617</v>
      </c>
      <c r="H519" s="105">
        <f t="shared" si="25"/>
        <v>51.283210418950532</v>
      </c>
      <c r="I519" s="105">
        <f t="shared" si="26"/>
        <v>24.820633756719864</v>
      </c>
    </row>
    <row r="520" spans="2:9" x14ac:dyDescent="0.25">
      <c r="B520" s="69" t="s">
        <v>33</v>
      </c>
      <c r="C520" s="69" t="s">
        <v>146</v>
      </c>
      <c r="D520" s="69" t="s">
        <v>150</v>
      </c>
      <c r="E520" s="69">
        <f t="shared" si="24"/>
        <v>1986</v>
      </c>
      <c r="F520" s="69" t="s">
        <v>17</v>
      </c>
      <c r="G520" s="69">
        <f>data2!AR41</f>
        <v>1.7832609715632914</v>
      </c>
      <c r="H520" s="105">
        <f t="shared" si="25"/>
        <v>53.026362800724392</v>
      </c>
      <c r="I520" s="105">
        <f t="shared" si="26"/>
        <v>23.03737278515657</v>
      </c>
    </row>
    <row r="521" spans="2:9" x14ac:dyDescent="0.25">
      <c r="B521" s="69" t="s">
        <v>33</v>
      </c>
      <c r="C521" s="69" t="s">
        <v>146</v>
      </c>
      <c r="D521" s="69" t="s">
        <v>150</v>
      </c>
      <c r="E521" s="69">
        <f t="shared" si="24"/>
        <v>1987</v>
      </c>
      <c r="F521" s="69" t="s">
        <v>17</v>
      </c>
      <c r="G521" s="69">
        <f>data2!AR42</f>
        <v>1.908231931716238</v>
      </c>
      <c r="H521" s="105">
        <f t="shared" si="25"/>
        <v>54.809623772287686</v>
      </c>
      <c r="I521" s="105">
        <f t="shared" si="26"/>
        <v>21.129140853440333</v>
      </c>
    </row>
    <row r="522" spans="2:9" x14ac:dyDescent="0.25">
      <c r="B522" s="69" t="s">
        <v>33</v>
      </c>
      <c r="C522" s="69" t="s">
        <v>146</v>
      </c>
      <c r="D522" s="69" t="s">
        <v>150</v>
      </c>
      <c r="E522" s="69">
        <f t="shared" si="24"/>
        <v>1988</v>
      </c>
      <c r="F522" s="69" t="s">
        <v>17</v>
      </c>
      <c r="G522" s="69">
        <f>data2!AR43</f>
        <v>2.0146386640120628</v>
      </c>
      <c r="H522" s="105">
        <f t="shared" si="25"/>
        <v>56.717855704003924</v>
      </c>
      <c r="I522" s="105">
        <f t="shared" si="26"/>
        <v>19.114502189428269</v>
      </c>
    </row>
    <row r="523" spans="2:9" x14ac:dyDescent="0.25">
      <c r="B523" s="69" t="s">
        <v>33</v>
      </c>
      <c r="C523" s="69" t="s">
        <v>146</v>
      </c>
      <c r="D523" s="69" t="s">
        <v>150</v>
      </c>
      <c r="E523" s="69">
        <f t="shared" si="24"/>
        <v>1989</v>
      </c>
      <c r="F523" s="69" t="s">
        <v>17</v>
      </c>
      <c r="G523" s="69">
        <f>data2!AR44</f>
        <v>2.1720890218123747</v>
      </c>
      <c r="H523" s="105">
        <f t="shared" si="25"/>
        <v>58.732494368015985</v>
      </c>
      <c r="I523" s="105">
        <f t="shared" si="26"/>
        <v>16.942413167615896</v>
      </c>
    </row>
    <row r="524" spans="2:9" x14ac:dyDescent="0.25">
      <c r="B524" s="69" t="s">
        <v>33</v>
      </c>
      <c r="C524" s="69" t="s">
        <v>146</v>
      </c>
      <c r="D524" s="69" t="s">
        <v>150</v>
      </c>
      <c r="E524" s="69">
        <f t="shared" si="24"/>
        <v>1990</v>
      </c>
      <c r="F524" s="69" t="s">
        <v>17</v>
      </c>
      <c r="G524" s="69">
        <f>data2!AR45</f>
        <v>2.2244456985989594</v>
      </c>
      <c r="H524" s="105">
        <f t="shared" si="25"/>
        <v>60.90458338982836</v>
      </c>
      <c r="I524" s="105">
        <f t="shared" si="26"/>
        <v>14.717967469016937</v>
      </c>
    </row>
    <row r="525" spans="2:9" x14ac:dyDescent="0.25">
      <c r="B525" s="69" t="s">
        <v>33</v>
      </c>
      <c r="C525" s="69" t="s">
        <v>146</v>
      </c>
      <c r="D525" s="69" t="s">
        <v>150</v>
      </c>
      <c r="E525" s="69">
        <f t="shared" si="24"/>
        <v>1991</v>
      </c>
      <c r="F525" s="69" t="s">
        <v>17</v>
      </c>
      <c r="G525" s="69">
        <f>data2!AR46</f>
        <v>2.196311891873675</v>
      </c>
      <c r="H525" s="105">
        <f t="shared" si="25"/>
        <v>63.129029088427316</v>
      </c>
      <c r="I525" s="105">
        <f t="shared" si="26"/>
        <v>12.52165557714326</v>
      </c>
    </row>
    <row r="526" spans="2:9" x14ac:dyDescent="0.25">
      <c r="B526" s="69" t="s">
        <v>33</v>
      </c>
      <c r="C526" s="69" t="s">
        <v>146</v>
      </c>
      <c r="D526" s="69" t="s">
        <v>150</v>
      </c>
      <c r="E526" s="69">
        <f t="shared" si="24"/>
        <v>1992</v>
      </c>
      <c r="F526" s="69" t="s">
        <v>17</v>
      </c>
      <c r="G526" s="69">
        <f>data2!AR47</f>
        <v>2.2185307992727212</v>
      </c>
      <c r="H526" s="105">
        <f t="shared" si="25"/>
        <v>65.325340980300993</v>
      </c>
      <c r="I526" s="105">
        <f t="shared" si="26"/>
        <v>10.303124777870538</v>
      </c>
    </row>
    <row r="527" spans="2:9" x14ac:dyDescent="0.25">
      <c r="B527" s="69" t="s">
        <v>33</v>
      </c>
      <c r="C527" s="69" t="s">
        <v>146</v>
      </c>
      <c r="D527" s="69" t="s">
        <v>150</v>
      </c>
      <c r="E527" s="69">
        <f t="shared" si="24"/>
        <v>1993</v>
      </c>
      <c r="F527" s="69" t="s">
        <v>17</v>
      </c>
      <c r="G527" s="69">
        <f>data2!AR48</f>
        <v>2.1755694480909007</v>
      </c>
      <c r="H527" s="105">
        <f t="shared" si="25"/>
        <v>67.54387177957372</v>
      </c>
      <c r="I527" s="105">
        <f t="shared" si="26"/>
        <v>8.1275553297796392</v>
      </c>
    </row>
    <row r="528" spans="2:9" x14ac:dyDescent="0.25">
      <c r="B528" s="69" t="s">
        <v>33</v>
      </c>
      <c r="C528" s="69" t="s">
        <v>146</v>
      </c>
      <c r="D528" s="69" t="s">
        <v>150</v>
      </c>
      <c r="E528" s="69">
        <f t="shared" si="24"/>
        <v>1994</v>
      </c>
      <c r="F528" s="69" t="s">
        <v>17</v>
      </c>
      <c r="G528" s="69">
        <f>data2!AR49</f>
        <v>2.1381636112365254</v>
      </c>
      <c r="H528" s="105">
        <f t="shared" si="25"/>
        <v>69.719441227664618</v>
      </c>
      <c r="I528" s="105">
        <f t="shared" si="26"/>
        <v>5.9893917185431134</v>
      </c>
    </row>
    <row r="529" spans="2:9" x14ac:dyDescent="0.25">
      <c r="B529" s="69" t="s">
        <v>33</v>
      </c>
      <c r="C529" s="69" t="s">
        <v>146</v>
      </c>
      <c r="D529" s="69" t="s">
        <v>150</v>
      </c>
      <c r="E529" s="69">
        <f t="shared" si="24"/>
        <v>1995</v>
      </c>
      <c r="F529" s="69" t="s">
        <v>17</v>
      </c>
      <c r="G529" s="69">
        <f>data2!AR50</f>
        <v>2.0677202221338389</v>
      </c>
      <c r="H529" s="105">
        <f t="shared" si="25"/>
        <v>71.857604838901139</v>
      </c>
      <c r="I529" s="105">
        <f t="shared" si="26"/>
        <v>3.9216714964092745</v>
      </c>
    </row>
    <row r="530" spans="2:9" x14ac:dyDescent="0.25">
      <c r="B530" s="69" t="s">
        <v>33</v>
      </c>
      <c r="C530" s="69" t="s">
        <v>146</v>
      </c>
      <c r="D530" s="69" t="s">
        <v>150</v>
      </c>
      <c r="E530" s="69">
        <f t="shared" si="24"/>
        <v>1996</v>
      </c>
      <c r="F530" s="69" t="s">
        <v>17</v>
      </c>
      <c r="G530" s="69">
        <f>data2!AR51</f>
        <v>2.0170206214918127</v>
      </c>
      <c r="H530" s="105">
        <f t="shared" si="25"/>
        <v>73.925325061034982</v>
      </c>
      <c r="I530" s="105">
        <f t="shared" si="26"/>
        <v>1.904650874917462</v>
      </c>
    </row>
    <row r="531" spans="2:9" x14ac:dyDescent="0.25">
      <c r="B531" s="69" t="s">
        <v>33</v>
      </c>
      <c r="C531" s="69" t="s">
        <v>146</v>
      </c>
      <c r="D531" s="69" t="s">
        <v>150</v>
      </c>
      <c r="E531" s="69">
        <f t="shared" si="24"/>
        <v>1997</v>
      </c>
      <c r="F531" s="69" t="s">
        <v>17</v>
      </c>
      <c r="G531" s="69">
        <f>data2!AR52</f>
        <v>1.904650874917462</v>
      </c>
      <c r="H531" s="105">
        <f t="shared" si="25"/>
        <v>75.942345682526792</v>
      </c>
      <c r="I531" s="105">
        <f t="shared" si="26"/>
        <v>0</v>
      </c>
    </row>
    <row r="532" spans="2:9" x14ac:dyDescent="0.25">
      <c r="B532" s="69" t="s">
        <v>33</v>
      </c>
      <c r="C532" s="69" t="s">
        <v>146</v>
      </c>
      <c r="D532" s="69" t="s">
        <v>150</v>
      </c>
      <c r="E532" s="69">
        <f t="shared" si="24"/>
        <v>1950</v>
      </c>
      <c r="F532" s="69" t="s">
        <v>18</v>
      </c>
      <c r="G532" s="69">
        <f>data2!AS5</f>
        <v>1.8630131888850299</v>
      </c>
      <c r="H532" s="105">
        <f t="shared" si="25"/>
        <v>0</v>
      </c>
      <c r="I532" s="105">
        <f t="shared" si="26"/>
        <v>66.700033095671259</v>
      </c>
    </row>
    <row r="533" spans="2:9" x14ac:dyDescent="0.25">
      <c r="B533" s="69" t="s">
        <v>33</v>
      </c>
      <c r="C533" s="69" t="s">
        <v>146</v>
      </c>
      <c r="D533" s="69" t="s">
        <v>150</v>
      </c>
      <c r="E533" s="69">
        <f t="shared" si="24"/>
        <v>1951</v>
      </c>
      <c r="F533" s="69" t="s">
        <v>18</v>
      </c>
      <c r="G533" s="69">
        <f>data2!AS6</f>
        <v>1.7373510706027842</v>
      </c>
      <c r="H533" s="105">
        <f t="shared" si="25"/>
        <v>1.8630131888850299</v>
      </c>
      <c r="I533" s="105">
        <f t="shared" si="26"/>
        <v>64.96268202506846</v>
      </c>
    </row>
    <row r="534" spans="2:9" x14ac:dyDescent="0.25">
      <c r="B534" s="69" t="s">
        <v>33</v>
      </c>
      <c r="C534" s="69" t="s">
        <v>146</v>
      </c>
      <c r="D534" s="69" t="s">
        <v>150</v>
      </c>
      <c r="E534" s="69">
        <f t="shared" si="24"/>
        <v>1952</v>
      </c>
      <c r="F534" s="69" t="s">
        <v>18</v>
      </c>
      <c r="G534" s="69">
        <f>data2!AS7</f>
        <v>1.6748988649031418</v>
      </c>
      <c r="H534" s="105">
        <f t="shared" si="25"/>
        <v>3.6003642594878142</v>
      </c>
      <c r="I534" s="105">
        <f t="shared" si="26"/>
        <v>63.287783160165326</v>
      </c>
    </row>
    <row r="535" spans="2:9" x14ac:dyDescent="0.25">
      <c r="B535" s="69" t="s">
        <v>33</v>
      </c>
      <c r="C535" s="69" t="s">
        <v>146</v>
      </c>
      <c r="D535" s="69" t="s">
        <v>150</v>
      </c>
      <c r="E535" s="69">
        <f t="shared" si="24"/>
        <v>1953</v>
      </c>
      <c r="F535" s="69" t="s">
        <v>18</v>
      </c>
      <c r="G535" s="69">
        <f>data2!AS8</f>
        <v>1.6504609685791478</v>
      </c>
      <c r="H535" s="105">
        <f t="shared" si="25"/>
        <v>5.275263124390956</v>
      </c>
      <c r="I535" s="105">
        <f t="shared" si="26"/>
        <v>61.637322191586179</v>
      </c>
    </row>
    <row r="536" spans="2:9" x14ac:dyDescent="0.25">
      <c r="B536" s="69" t="s">
        <v>33</v>
      </c>
      <c r="C536" s="69" t="s">
        <v>146</v>
      </c>
      <c r="D536" s="69" t="s">
        <v>150</v>
      </c>
      <c r="E536" s="69">
        <f t="shared" si="24"/>
        <v>1954</v>
      </c>
      <c r="F536" s="69" t="s">
        <v>18</v>
      </c>
      <c r="G536" s="69">
        <f>data2!AS9</f>
        <v>1.6343182076862739</v>
      </c>
      <c r="H536" s="105">
        <f t="shared" si="25"/>
        <v>6.9257240929701034</v>
      </c>
      <c r="I536" s="105">
        <f t="shared" si="26"/>
        <v>60.003003983899902</v>
      </c>
    </row>
    <row r="537" spans="2:9" x14ac:dyDescent="0.25">
      <c r="B537" s="69" t="s">
        <v>33</v>
      </c>
      <c r="C537" s="69" t="s">
        <v>146</v>
      </c>
      <c r="D537" s="69" t="s">
        <v>150</v>
      </c>
      <c r="E537" s="69">
        <f t="shared" si="24"/>
        <v>1955</v>
      </c>
      <c r="F537" s="69" t="s">
        <v>18</v>
      </c>
      <c r="G537" s="69">
        <f>data2!AS10</f>
        <v>1.6364944653033326</v>
      </c>
      <c r="H537" s="105">
        <f t="shared" si="25"/>
        <v>8.5600423006563773</v>
      </c>
      <c r="I537" s="105">
        <f t="shared" si="26"/>
        <v>58.366509518596558</v>
      </c>
    </row>
    <row r="538" spans="2:9" x14ac:dyDescent="0.25">
      <c r="B538" s="69" t="s">
        <v>33</v>
      </c>
      <c r="C538" s="69" t="s">
        <v>146</v>
      </c>
      <c r="D538" s="69" t="s">
        <v>150</v>
      </c>
      <c r="E538" s="69">
        <f t="shared" si="24"/>
        <v>1956</v>
      </c>
      <c r="F538" s="69" t="s">
        <v>18</v>
      </c>
      <c r="G538" s="69">
        <f>data2!AS11</f>
        <v>1.6612758164295629</v>
      </c>
      <c r="H538" s="105">
        <f t="shared" si="25"/>
        <v>10.19653676595971</v>
      </c>
      <c r="I538" s="105">
        <f t="shared" si="26"/>
        <v>56.705233702167</v>
      </c>
    </row>
    <row r="539" spans="2:9" x14ac:dyDescent="0.25">
      <c r="B539" s="69" t="s">
        <v>33</v>
      </c>
      <c r="C539" s="69" t="s">
        <v>146</v>
      </c>
      <c r="D539" s="69" t="s">
        <v>150</v>
      </c>
      <c r="E539" s="69">
        <f t="shared" si="24"/>
        <v>1957</v>
      </c>
      <c r="F539" s="69" t="s">
        <v>18</v>
      </c>
      <c r="G539" s="69">
        <f>data2!AS12</f>
        <v>1.6961220328568816</v>
      </c>
      <c r="H539" s="105">
        <f t="shared" si="25"/>
        <v>11.857812582389272</v>
      </c>
      <c r="I539" s="105">
        <f t="shared" si="26"/>
        <v>55.009111669310123</v>
      </c>
    </row>
    <row r="540" spans="2:9" x14ac:dyDescent="0.25">
      <c r="B540" s="69" t="s">
        <v>33</v>
      </c>
      <c r="C540" s="69" t="s">
        <v>146</v>
      </c>
      <c r="D540" s="69" t="s">
        <v>150</v>
      </c>
      <c r="E540" s="69">
        <f t="shared" si="24"/>
        <v>1958</v>
      </c>
      <c r="F540" s="69" t="s">
        <v>18</v>
      </c>
      <c r="G540" s="69">
        <f>data2!AS13</f>
        <v>1.790589750322503</v>
      </c>
      <c r="H540" s="105">
        <f t="shared" si="25"/>
        <v>13.553934615246153</v>
      </c>
      <c r="I540" s="105">
        <f t="shared" si="26"/>
        <v>53.218521918987626</v>
      </c>
    </row>
    <row r="541" spans="2:9" x14ac:dyDescent="0.25">
      <c r="B541" s="69" t="s">
        <v>33</v>
      </c>
      <c r="C541" s="69" t="s">
        <v>146</v>
      </c>
      <c r="D541" s="69" t="s">
        <v>150</v>
      </c>
      <c r="E541" s="69">
        <f t="shared" si="24"/>
        <v>1959</v>
      </c>
      <c r="F541" s="69" t="s">
        <v>18</v>
      </c>
      <c r="G541" s="69">
        <f>data2!AS14</f>
        <v>1.8633806875899355</v>
      </c>
      <c r="H541" s="105">
        <f t="shared" si="25"/>
        <v>15.344524365568656</v>
      </c>
      <c r="I541" s="105">
        <f t="shared" si="26"/>
        <v>51.355141231397688</v>
      </c>
    </row>
    <row r="542" spans="2:9" x14ac:dyDescent="0.25">
      <c r="B542" s="69" t="s">
        <v>33</v>
      </c>
      <c r="C542" s="69" t="s">
        <v>146</v>
      </c>
      <c r="D542" s="69" t="s">
        <v>150</v>
      </c>
      <c r="E542" s="69">
        <f t="shared" si="24"/>
        <v>1960</v>
      </c>
      <c r="F542" s="69" t="s">
        <v>18</v>
      </c>
      <c r="G542" s="69">
        <f>data2!AS15</f>
        <v>1.989851885461972</v>
      </c>
      <c r="H542" s="105">
        <f t="shared" si="25"/>
        <v>17.207905053158591</v>
      </c>
      <c r="I542" s="105">
        <f t="shared" si="26"/>
        <v>49.365289345935707</v>
      </c>
    </row>
    <row r="543" spans="2:9" x14ac:dyDescent="0.25">
      <c r="B543" s="69" t="s">
        <v>33</v>
      </c>
      <c r="C543" s="69" t="s">
        <v>146</v>
      </c>
      <c r="D543" s="69" t="s">
        <v>150</v>
      </c>
      <c r="E543" s="69">
        <f t="shared" si="24"/>
        <v>1961</v>
      </c>
      <c r="F543" s="69" t="s">
        <v>18</v>
      </c>
      <c r="G543" s="69">
        <f>data2!AS16</f>
        <v>2.6542660799596356</v>
      </c>
      <c r="H543" s="105">
        <f t="shared" si="25"/>
        <v>19.197756938620564</v>
      </c>
      <c r="I543" s="105">
        <f t="shared" si="26"/>
        <v>46.711023265976067</v>
      </c>
    </row>
    <row r="544" spans="2:9" x14ac:dyDescent="0.25">
      <c r="B544" s="69" t="s">
        <v>33</v>
      </c>
      <c r="C544" s="69" t="s">
        <v>146</v>
      </c>
      <c r="D544" s="69" t="s">
        <v>150</v>
      </c>
      <c r="E544" s="69">
        <f t="shared" si="24"/>
        <v>1962</v>
      </c>
      <c r="F544" s="69" t="s">
        <v>18</v>
      </c>
      <c r="G544" s="69">
        <f>data2!AS17</f>
        <v>2.2245788290046806</v>
      </c>
      <c r="H544" s="105">
        <f t="shared" si="25"/>
        <v>21.852023018580201</v>
      </c>
      <c r="I544" s="105">
        <f t="shared" si="26"/>
        <v>44.486444436971389</v>
      </c>
    </row>
    <row r="545" spans="2:9" x14ac:dyDescent="0.25">
      <c r="B545" s="69" t="s">
        <v>33</v>
      </c>
      <c r="C545" s="69" t="s">
        <v>146</v>
      </c>
      <c r="D545" s="69" t="s">
        <v>150</v>
      </c>
      <c r="E545" s="69">
        <f t="shared" si="24"/>
        <v>1963</v>
      </c>
      <c r="F545" s="69" t="s">
        <v>18</v>
      </c>
      <c r="G545" s="69">
        <f>data2!AS18</f>
        <v>2.1885307083199379</v>
      </c>
      <c r="H545" s="105">
        <f t="shared" si="25"/>
        <v>24.076601847584882</v>
      </c>
      <c r="I545" s="105">
        <f t="shared" si="26"/>
        <v>42.297913728651451</v>
      </c>
    </row>
    <row r="546" spans="2:9" x14ac:dyDescent="0.25">
      <c r="B546" s="69" t="s">
        <v>33</v>
      </c>
      <c r="C546" s="69" t="s">
        <v>146</v>
      </c>
      <c r="D546" s="69" t="s">
        <v>150</v>
      </c>
      <c r="E546" s="69">
        <f t="shared" si="24"/>
        <v>1964</v>
      </c>
      <c r="F546" s="69" t="s">
        <v>18</v>
      </c>
      <c r="G546" s="69">
        <f>data2!AS19</f>
        <v>2.1081764983301756</v>
      </c>
      <c r="H546" s="105">
        <f t="shared" si="25"/>
        <v>26.26513255590482</v>
      </c>
      <c r="I546" s="105">
        <f t="shared" si="26"/>
        <v>40.189737230321263</v>
      </c>
    </row>
    <row r="547" spans="2:9" x14ac:dyDescent="0.25">
      <c r="B547" s="69" t="s">
        <v>33</v>
      </c>
      <c r="C547" s="69" t="s">
        <v>146</v>
      </c>
      <c r="D547" s="69" t="s">
        <v>150</v>
      </c>
      <c r="E547" s="69">
        <f t="shared" si="24"/>
        <v>1965</v>
      </c>
      <c r="F547" s="69" t="s">
        <v>18</v>
      </c>
      <c r="G547" s="69">
        <f>data2!AS20</f>
        <v>1.900407822248789</v>
      </c>
      <c r="H547" s="105">
        <f t="shared" si="25"/>
        <v>28.373309054234994</v>
      </c>
      <c r="I547" s="105">
        <f t="shared" si="26"/>
        <v>38.289329408072476</v>
      </c>
    </row>
    <row r="548" spans="2:9" x14ac:dyDescent="0.25">
      <c r="B548" s="69" t="s">
        <v>33</v>
      </c>
      <c r="C548" s="69" t="s">
        <v>146</v>
      </c>
      <c r="D548" s="69" t="s">
        <v>150</v>
      </c>
      <c r="E548" s="69">
        <f t="shared" si="24"/>
        <v>1966</v>
      </c>
      <c r="F548" s="69" t="s">
        <v>18</v>
      </c>
      <c r="G548" s="69">
        <f>data2!AS21</f>
        <v>1.7573473766267478</v>
      </c>
      <c r="H548" s="105">
        <f t="shared" si="25"/>
        <v>30.273716876483782</v>
      </c>
      <c r="I548" s="105">
        <f t="shared" si="26"/>
        <v>36.531982031445729</v>
      </c>
    </row>
    <row r="549" spans="2:9" x14ac:dyDescent="0.25">
      <c r="B549" s="69" t="s">
        <v>33</v>
      </c>
      <c r="C549" s="69" t="s">
        <v>146</v>
      </c>
      <c r="D549" s="69" t="s">
        <v>150</v>
      </c>
      <c r="E549" s="69">
        <f t="shared" si="24"/>
        <v>1967</v>
      </c>
      <c r="F549" s="69" t="s">
        <v>18</v>
      </c>
      <c r="G549" s="69">
        <f>data2!AS22</f>
        <v>1.6850551646075924</v>
      </c>
      <c r="H549" s="105">
        <f t="shared" si="25"/>
        <v>32.031064253110529</v>
      </c>
      <c r="I549" s="105">
        <f t="shared" si="26"/>
        <v>34.846926866838139</v>
      </c>
    </row>
    <row r="550" spans="2:9" x14ac:dyDescent="0.25">
      <c r="B550" s="69" t="s">
        <v>33</v>
      </c>
      <c r="C550" s="69" t="s">
        <v>146</v>
      </c>
      <c r="D550" s="69" t="s">
        <v>150</v>
      </c>
      <c r="E550" s="69">
        <f t="shared" si="24"/>
        <v>1968</v>
      </c>
      <c r="F550" s="69" t="s">
        <v>18</v>
      </c>
      <c r="G550" s="69">
        <f>data2!AS23</f>
        <v>1.6479770481128839</v>
      </c>
      <c r="H550" s="105">
        <f t="shared" si="25"/>
        <v>33.716119417718119</v>
      </c>
      <c r="I550" s="105">
        <f t="shared" si="26"/>
        <v>33.198949818725254</v>
      </c>
    </row>
    <row r="551" spans="2:9" x14ac:dyDescent="0.25">
      <c r="B551" s="69" t="s">
        <v>33</v>
      </c>
      <c r="C551" s="69" t="s">
        <v>146</v>
      </c>
      <c r="D551" s="69" t="s">
        <v>150</v>
      </c>
      <c r="E551" s="69">
        <f t="shared" si="24"/>
        <v>1969</v>
      </c>
      <c r="F551" s="69" t="s">
        <v>18</v>
      </c>
      <c r="G551" s="69">
        <f>data2!AS24</f>
        <v>1.1678230968302226</v>
      </c>
      <c r="H551" s="105">
        <f t="shared" si="25"/>
        <v>35.364096465831004</v>
      </c>
      <c r="I551" s="105">
        <f t="shared" si="26"/>
        <v>32.031126721895028</v>
      </c>
    </row>
    <row r="552" spans="2:9" x14ac:dyDescent="0.25">
      <c r="B552" s="69" t="s">
        <v>33</v>
      </c>
      <c r="C552" s="69" t="s">
        <v>146</v>
      </c>
      <c r="D552" s="69" t="s">
        <v>150</v>
      </c>
      <c r="E552" s="69">
        <f t="shared" si="24"/>
        <v>1970</v>
      </c>
      <c r="F552" s="69" t="s">
        <v>18</v>
      </c>
      <c r="G552" s="69">
        <f>data2!AS25</f>
        <v>1.5331130864588527</v>
      </c>
      <c r="H552" s="105">
        <f t="shared" si="25"/>
        <v>36.53191956266123</v>
      </c>
      <c r="I552" s="105">
        <f t="shared" si="26"/>
        <v>30.498013635436173</v>
      </c>
    </row>
    <row r="553" spans="2:9" x14ac:dyDescent="0.25">
      <c r="B553" s="69" t="s">
        <v>33</v>
      </c>
      <c r="C553" s="69" t="s">
        <v>146</v>
      </c>
      <c r="D553" s="69" t="s">
        <v>150</v>
      </c>
      <c r="E553" s="69">
        <f t="shared" si="24"/>
        <v>1971</v>
      </c>
      <c r="F553" s="69" t="s">
        <v>18</v>
      </c>
      <c r="G553" s="69">
        <f>data2!AS26</f>
        <v>1.3769402740000776</v>
      </c>
      <c r="H553" s="105">
        <f t="shared" si="25"/>
        <v>38.065032649120084</v>
      </c>
      <c r="I553" s="105">
        <f t="shared" si="26"/>
        <v>29.121073361436096</v>
      </c>
    </row>
    <row r="554" spans="2:9" x14ac:dyDescent="0.25">
      <c r="B554" s="69" t="s">
        <v>33</v>
      </c>
      <c r="C554" s="69" t="s">
        <v>146</v>
      </c>
      <c r="D554" s="69" t="s">
        <v>150</v>
      </c>
      <c r="E554" s="69">
        <f t="shared" si="24"/>
        <v>1972</v>
      </c>
      <c r="F554" s="69" t="s">
        <v>18</v>
      </c>
      <c r="G554" s="69">
        <f>data2!AS27</f>
        <v>1.1971224365274851</v>
      </c>
      <c r="H554" s="105">
        <f t="shared" si="25"/>
        <v>39.441972923120161</v>
      </c>
      <c r="I554" s="105">
        <f t="shared" si="26"/>
        <v>27.92395092490861</v>
      </c>
    </row>
    <row r="555" spans="2:9" x14ac:dyDescent="0.25">
      <c r="B555" s="69" t="s">
        <v>33</v>
      </c>
      <c r="C555" s="69" t="s">
        <v>146</v>
      </c>
      <c r="D555" s="69" t="s">
        <v>150</v>
      </c>
      <c r="E555" s="69">
        <f t="shared" si="24"/>
        <v>1973</v>
      </c>
      <c r="F555" s="69" t="s">
        <v>18</v>
      </c>
      <c r="G555" s="69">
        <f>data2!AS28</f>
        <v>1.098686952486194</v>
      </c>
      <c r="H555" s="105">
        <f t="shared" si="25"/>
        <v>40.639095359647648</v>
      </c>
      <c r="I555" s="105">
        <f t="shared" si="26"/>
        <v>26.825263972422416</v>
      </c>
    </row>
    <row r="556" spans="2:9" x14ac:dyDescent="0.25">
      <c r="B556" s="69" t="s">
        <v>33</v>
      </c>
      <c r="C556" s="69" t="s">
        <v>146</v>
      </c>
      <c r="D556" s="69" t="s">
        <v>150</v>
      </c>
      <c r="E556" s="69">
        <f t="shared" si="24"/>
        <v>1974</v>
      </c>
      <c r="F556" s="69" t="s">
        <v>18</v>
      </c>
      <c r="G556" s="69">
        <f>data2!AS29</f>
        <v>1.0718099794114311</v>
      </c>
      <c r="H556" s="105">
        <f t="shared" si="25"/>
        <v>41.737782312133845</v>
      </c>
      <c r="I556" s="105">
        <f t="shared" si="26"/>
        <v>25.753453993010982</v>
      </c>
    </row>
    <row r="557" spans="2:9" x14ac:dyDescent="0.25">
      <c r="B557" s="69" t="s">
        <v>33</v>
      </c>
      <c r="C557" s="69" t="s">
        <v>146</v>
      </c>
      <c r="D557" s="69" t="s">
        <v>150</v>
      </c>
      <c r="E557" s="69">
        <f t="shared" si="24"/>
        <v>1975</v>
      </c>
      <c r="F557" s="69" t="s">
        <v>18</v>
      </c>
      <c r="G557" s="69">
        <f>data2!AS30</f>
        <v>1.0504632206097859</v>
      </c>
      <c r="H557" s="105">
        <f t="shared" si="25"/>
        <v>42.809592291545279</v>
      </c>
      <c r="I557" s="105">
        <f t="shared" si="26"/>
        <v>24.702990772401201</v>
      </c>
    </row>
    <row r="558" spans="2:9" x14ac:dyDescent="0.25">
      <c r="B558" s="69" t="s">
        <v>33</v>
      </c>
      <c r="C558" s="69" t="s">
        <v>146</v>
      </c>
      <c r="D558" s="69" t="s">
        <v>150</v>
      </c>
      <c r="E558" s="69">
        <f t="shared" si="24"/>
        <v>1976</v>
      </c>
      <c r="F558" s="69" t="s">
        <v>18</v>
      </c>
      <c r="G558" s="69">
        <f>data2!AS31</f>
        <v>1.0782833956041704</v>
      </c>
      <c r="H558" s="105">
        <f t="shared" si="25"/>
        <v>43.860055512155064</v>
      </c>
      <c r="I558" s="105">
        <f t="shared" si="26"/>
        <v>23.62470737679703</v>
      </c>
    </row>
    <row r="559" spans="2:9" x14ac:dyDescent="0.25">
      <c r="B559" s="69" t="s">
        <v>33</v>
      </c>
      <c r="C559" s="69" t="s">
        <v>146</v>
      </c>
      <c r="D559" s="69" t="s">
        <v>150</v>
      </c>
      <c r="E559" s="69">
        <f t="shared" si="24"/>
        <v>1977</v>
      </c>
      <c r="F559" s="69" t="s">
        <v>18</v>
      </c>
      <c r="G559" s="69">
        <f>data2!AS32</f>
        <v>1.1076932895066161</v>
      </c>
      <c r="H559" s="105">
        <f t="shared" si="25"/>
        <v>44.938338907759231</v>
      </c>
      <c r="I559" s="105">
        <f t="shared" si="26"/>
        <v>22.517014087290416</v>
      </c>
    </row>
    <row r="560" spans="2:9" x14ac:dyDescent="0.25">
      <c r="B560" s="69" t="s">
        <v>33</v>
      </c>
      <c r="C560" s="69" t="s">
        <v>146</v>
      </c>
      <c r="D560" s="69" t="s">
        <v>150</v>
      </c>
      <c r="E560" s="69">
        <f t="shared" si="24"/>
        <v>1978</v>
      </c>
      <c r="F560" s="69" t="s">
        <v>18</v>
      </c>
      <c r="G560" s="69">
        <f>data2!AS33</f>
        <v>1.1177370793845167</v>
      </c>
      <c r="H560" s="105">
        <f t="shared" si="25"/>
        <v>46.046032197265845</v>
      </c>
      <c r="I560" s="105">
        <f t="shared" si="26"/>
        <v>21.399277007905898</v>
      </c>
    </row>
    <row r="561" spans="2:9" x14ac:dyDescent="0.25">
      <c r="B561" s="69" t="s">
        <v>33</v>
      </c>
      <c r="C561" s="69" t="s">
        <v>146</v>
      </c>
      <c r="D561" s="69" t="s">
        <v>150</v>
      </c>
      <c r="E561" s="69">
        <f t="shared" si="24"/>
        <v>1979</v>
      </c>
      <c r="F561" s="69" t="s">
        <v>18</v>
      </c>
      <c r="G561" s="69">
        <f>data2!AS34</f>
        <v>1.19984679327702</v>
      </c>
      <c r="H561" s="105">
        <f t="shared" si="25"/>
        <v>47.163769276650363</v>
      </c>
      <c r="I561" s="105">
        <f t="shared" si="26"/>
        <v>20.19943021462888</v>
      </c>
    </row>
    <row r="562" spans="2:9" x14ac:dyDescent="0.25">
      <c r="B562" s="69" t="s">
        <v>33</v>
      </c>
      <c r="C562" s="69" t="s">
        <v>146</v>
      </c>
      <c r="D562" s="69" t="s">
        <v>150</v>
      </c>
      <c r="E562" s="69">
        <f t="shared" si="24"/>
        <v>1980</v>
      </c>
      <c r="F562" s="69" t="s">
        <v>18</v>
      </c>
      <c r="G562" s="69">
        <f>data2!AS35</f>
        <v>1.2598207797098881</v>
      </c>
      <c r="H562" s="105">
        <f t="shared" si="25"/>
        <v>48.363616069927382</v>
      </c>
      <c r="I562" s="105">
        <f t="shared" si="26"/>
        <v>18.939609434918989</v>
      </c>
    </row>
    <row r="563" spans="2:9" x14ac:dyDescent="0.25">
      <c r="B563" s="69" t="s">
        <v>33</v>
      </c>
      <c r="C563" s="69" t="s">
        <v>146</v>
      </c>
      <c r="D563" s="69" t="s">
        <v>150</v>
      </c>
      <c r="E563" s="69">
        <f t="shared" si="24"/>
        <v>1981</v>
      </c>
      <c r="F563" s="69" t="s">
        <v>18</v>
      </c>
      <c r="G563" s="69">
        <f>data2!AS36</f>
        <v>1.3026161825308817</v>
      </c>
      <c r="H563" s="105">
        <f t="shared" si="25"/>
        <v>49.623436849637272</v>
      </c>
      <c r="I563" s="105">
        <f t="shared" si="26"/>
        <v>17.636993252388109</v>
      </c>
    </row>
    <row r="564" spans="2:9" x14ac:dyDescent="0.25">
      <c r="B564" s="69" t="s">
        <v>33</v>
      </c>
      <c r="C564" s="69" t="s">
        <v>146</v>
      </c>
      <c r="D564" s="69" t="s">
        <v>150</v>
      </c>
      <c r="E564" s="69">
        <f t="shared" si="24"/>
        <v>1982</v>
      </c>
      <c r="F564" s="69" t="s">
        <v>18</v>
      </c>
      <c r="G564" s="69">
        <f>data2!AS37</f>
        <v>1.3578556907918289</v>
      </c>
      <c r="H564" s="105">
        <f t="shared" si="25"/>
        <v>50.926053032168156</v>
      </c>
      <c r="I564" s="105">
        <f t="shared" si="26"/>
        <v>16.279137561596279</v>
      </c>
    </row>
    <row r="565" spans="2:9" x14ac:dyDescent="0.25">
      <c r="B565" s="69" t="s">
        <v>33</v>
      </c>
      <c r="C565" s="69" t="s">
        <v>146</v>
      </c>
      <c r="D565" s="69" t="s">
        <v>150</v>
      </c>
      <c r="E565" s="69">
        <f t="shared" ref="E565:E628" si="27">E517</f>
        <v>1983</v>
      </c>
      <c r="F565" s="69" t="s">
        <v>18</v>
      </c>
      <c r="G565" s="69">
        <f>data2!AS38</f>
        <v>1.3055228162978445</v>
      </c>
      <c r="H565" s="105">
        <f t="shared" si="25"/>
        <v>52.283908722959985</v>
      </c>
      <c r="I565" s="105">
        <f t="shared" si="26"/>
        <v>14.973614745298434</v>
      </c>
    </row>
    <row r="566" spans="2:9" x14ac:dyDescent="0.25">
      <c r="B566" s="69" t="s">
        <v>33</v>
      </c>
      <c r="C566" s="69" t="s">
        <v>146</v>
      </c>
      <c r="D566" s="69" t="s">
        <v>150</v>
      </c>
      <c r="E566" s="69">
        <f t="shared" si="27"/>
        <v>1984</v>
      </c>
      <c r="F566" s="69" t="s">
        <v>18</v>
      </c>
      <c r="G566" s="69">
        <f>data2!AS39</f>
        <v>1.3296776596226381</v>
      </c>
      <c r="H566" s="105">
        <f t="shared" si="25"/>
        <v>53.589431539257831</v>
      </c>
      <c r="I566" s="105">
        <f t="shared" si="26"/>
        <v>13.643937085675798</v>
      </c>
    </row>
    <row r="567" spans="2:9" x14ac:dyDescent="0.25">
      <c r="B567" s="69" t="s">
        <v>33</v>
      </c>
      <c r="C567" s="69" t="s">
        <v>146</v>
      </c>
      <c r="D567" s="69" t="s">
        <v>150</v>
      </c>
      <c r="E567" s="69">
        <f t="shared" si="27"/>
        <v>1985</v>
      </c>
      <c r="F567" s="69" t="s">
        <v>18</v>
      </c>
      <c r="G567" s="69">
        <f>data2!AS40</f>
        <v>1.298414012526113</v>
      </c>
      <c r="H567" s="105">
        <f t="shared" si="25"/>
        <v>54.91910919888047</v>
      </c>
      <c r="I567" s="105">
        <f t="shared" si="26"/>
        <v>12.345523073149682</v>
      </c>
    </row>
    <row r="568" spans="2:9" x14ac:dyDescent="0.25">
      <c r="B568" s="69" t="s">
        <v>33</v>
      </c>
      <c r="C568" s="69" t="s">
        <v>146</v>
      </c>
      <c r="D568" s="69" t="s">
        <v>150</v>
      </c>
      <c r="E568" s="69">
        <f t="shared" si="27"/>
        <v>1986</v>
      </c>
      <c r="F568" s="69" t="s">
        <v>18</v>
      </c>
      <c r="G568" s="69">
        <f>data2!AS41</f>
        <v>1.2165794423261636</v>
      </c>
      <c r="H568" s="105">
        <f t="shared" si="25"/>
        <v>56.217523211406586</v>
      </c>
      <c r="I568" s="105">
        <f t="shared" si="26"/>
        <v>11.128943630823521</v>
      </c>
    </row>
    <row r="569" spans="2:9" x14ac:dyDescent="0.25">
      <c r="B569" s="69" t="s">
        <v>33</v>
      </c>
      <c r="C569" s="69" t="s">
        <v>146</v>
      </c>
      <c r="D569" s="69" t="s">
        <v>150</v>
      </c>
      <c r="E569" s="69">
        <f t="shared" si="27"/>
        <v>1987</v>
      </c>
      <c r="F569" s="69" t="s">
        <v>18</v>
      </c>
      <c r="G569" s="69">
        <f>data2!AS42</f>
        <v>1.199559161279715</v>
      </c>
      <c r="H569" s="105">
        <f t="shared" si="25"/>
        <v>57.434102653732751</v>
      </c>
      <c r="I569" s="105">
        <f t="shared" si="26"/>
        <v>9.9293844695438054</v>
      </c>
    </row>
    <row r="570" spans="2:9" x14ac:dyDescent="0.25">
      <c r="B570" s="69" t="s">
        <v>33</v>
      </c>
      <c r="C570" s="69" t="s">
        <v>146</v>
      </c>
      <c r="D570" s="69" t="s">
        <v>150</v>
      </c>
      <c r="E570" s="69">
        <f t="shared" si="27"/>
        <v>1988</v>
      </c>
      <c r="F570" s="69" t="s">
        <v>18</v>
      </c>
      <c r="G570" s="69">
        <f>data2!AS43</f>
        <v>1.1975511645610388</v>
      </c>
      <c r="H570" s="105">
        <f t="shared" si="25"/>
        <v>58.633661815012466</v>
      </c>
      <c r="I570" s="105">
        <f t="shared" si="26"/>
        <v>8.7318333049827679</v>
      </c>
    </row>
    <row r="571" spans="2:9" x14ac:dyDescent="0.25">
      <c r="B571" s="69" t="s">
        <v>33</v>
      </c>
      <c r="C571" s="69" t="s">
        <v>146</v>
      </c>
      <c r="D571" s="69" t="s">
        <v>150</v>
      </c>
      <c r="E571" s="69">
        <f t="shared" si="27"/>
        <v>1989</v>
      </c>
      <c r="F571" s="69" t="s">
        <v>18</v>
      </c>
      <c r="G571" s="69">
        <f>data2!AS44</f>
        <v>1.1991423068632066</v>
      </c>
      <c r="H571" s="105">
        <f t="shared" si="25"/>
        <v>59.831212979573507</v>
      </c>
      <c r="I571" s="105">
        <f t="shared" si="26"/>
        <v>7.53269099811956</v>
      </c>
    </row>
    <row r="572" spans="2:9" x14ac:dyDescent="0.25">
      <c r="B572" s="69" t="s">
        <v>33</v>
      </c>
      <c r="C572" s="69" t="s">
        <v>146</v>
      </c>
      <c r="D572" s="69" t="s">
        <v>150</v>
      </c>
      <c r="E572" s="69">
        <f t="shared" si="27"/>
        <v>1990</v>
      </c>
      <c r="F572" s="69" t="s">
        <v>18</v>
      </c>
      <c r="G572" s="69">
        <f>data2!AS45</f>
        <v>1.1699970072712225</v>
      </c>
      <c r="H572" s="105">
        <f t="shared" si="25"/>
        <v>61.030355286436716</v>
      </c>
      <c r="I572" s="105">
        <f t="shared" si="26"/>
        <v>6.3626939908483369</v>
      </c>
    </row>
    <row r="573" spans="2:9" x14ac:dyDescent="0.25">
      <c r="B573" s="69" t="s">
        <v>33</v>
      </c>
      <c r="C573" s="69" t="s">
        <v>146</v>
      </c>
      <c r="D573" s="69" t="s">
        <v>150</v>
      </c>
      <c r="E573" s="69">
        <f t="shared" si="27"/>
        <v>1991</v>
      </c>
      <c r="F573" s="69" t="s">
        <v>18</v>
      </c>
      <c r="G573" s="69">
        <f>data2!AS46</f>
        <v>1.077005738299929</v>
      </c>
      <c r="H573" s="105">
        <f t="shared" si="25"/>
        <v>62.200352293707937</v>
      </c>
      <c r="I573" s="105">
        <f t="shared" si="26"/>
        <v>5.2856882525484084</v>
      </c>
    </row>
    <row r="574" spans="2:9" x14ac:dyDescent="0.25">
      <c r="B574" s="69" t="s">
        <v>33</v>
      </c>
      <c r="C574" s="69" t="s">
        <v>146</v>
      </c>
      <c r="D574" s="69" t="s">
        <v>150</v>
      </c>
      <c r="E574" s="69">
        <f t="shared" si="27"/>
        <v>1992</v>
      </c>
      <c r="F574" s="69" t="s">
        <v>18</v>
      </c>
      <c r="G574" s="69">
        <f>data2!AS47</f>
        <v>1.0148869918765473</v>
      </c>
      <c r="H574" s="105">
        <f t="shared" si="25"/>
        <v>63.277358032007868</v>
      </c>
      <c r="I574" s="105">
        <f t="shared" si="26"/>
        <v>4.2708012606718615</v>
      </c>
    </row>
    <row r="575" spans="2:9" x14ac:dyDescent="0.25">
      <c r="B575" s="69" t="s">
        <v>33</v>
      </c>
      <c r="C575" s="69" t="s">
        <v>146</v>
      </c>
      <c r="D575" s="69" t="s">
        <v>150</v>
      </c>
      <c r="E575" s="69">
        <f t="shared" si="27"/>
        <v>1993</v>
      </c>
      <c r="F575" s="69" t="s">
        <v>18</v>
      </c>
      <c r="G575" s="69">
        <f>data2!AS48</f>
        <v>0.95059587151034164</v>
      </c>
      <c r="H575" s="105">
        <f t="shared" si="25"/>
        <v>64.292245023884419</v>
      </c>
      <c r="I575" s="105">
        <f t="shared" si="26"/>
        <v>3.3202053891615195</v>
      </c>
    </row>
    <row r="576" spans="2:9" x14ac:dyDescent="0.25">
      <c r="B576" s="69" t="s">
        <v>33</v>
      </c>
      <c r="C576" s="69" t="s">
        <v>146</v>
      </c>
      <c r="D576" s="69" t="s">
        <v>150</v>
      </c>
      <c r="E576" s="69">
        <f t="shared" si="27"/>
        <v>1994</v>
      </c>
      <c r="F576" s="69" t="s">
        <v>18</v>
      </c>
      <c r="G576" s="69">
        <f>data2!AS49</f>
        <v>0.88776305563230173</v>
      </c>
      <c r="H576" s="105">
        <f t="shared" si="25"/>
        <v>65.242840895394764</v>
      </c>
      <c r="I576" s="105">
        <f t="shared" si="26"/>
        <v>2.4324423335292176</v>
      </c>
    </row>
    <row r="577" spans="2:9" x14ac:dyDescent="0.25">
      <c r="B577" s="69" t="s">
        <v>33</v>
      </c>
      <c r="C577" s="69" t="s">
        <v>146</v>
      </c>
      <c r="D577" s="69" t="s">
        <v>150</v>
      </c>
      <c r="E577" s="69">
        <f t="shared" si="27"/>
        <v>1995</v>
      </c>
      <c r="F577" s="69" t="s">
        <v>18</v>
      </c>
      <c r="G577" s="69">
        <f>data2!AS50</f>
        <v>0.8190600451971477</v>
      </c>
      <c r="H577" s="105">
        <f t="shared" si="25"/>
        <v>66.130603951027069</v>
      </c>
      <c r="I577" s="105">
        <f t="shared" si="26"/>
        <v>1.6133822883320699</v>
      </c>
    </row>
    <row r="578" spans="2:9" x14ac:dyDescent="0.25">
      <c r="B578" s="69" t="s">
        <v>33</v>
      </c>
      <c r="C578" s="69" t="s">
        <v>146</v>
      </c>
      <c r="D578" s="69" t="s">
        <v>150</v>
      </c>
      <c r="E578" s="69">
        <f t="shared" si="27"/>
        <v>1996</v>
      </c>
      <c r="F578" s="69" t="s">
        <v>18</v>
      </c>
      <c r="G578" s="69">
        <f>data2!AS51</f>
        <v>0.80294191886053756</v>
      </c>
      <c r="H578" s="105">
        <f t="shared" si="25"/>
        <v>66.949663996224217</v>
      </c>
      <c r="I578" s="105">
        <f t="shared" si="26"/>
        <v>0.81044036947153242</v>
      </c>
    </row>
    <row r="579" spans="2:9" x14ac:dyDescent="0.25">
      <c r="B579" s="69" t="s">
        <v>33</v>
      </c>
      <c r="C579" s="69" t="s">
        <v>146</v>
      </c>
      <c r="D579" s="69" t="s">
        <v>150</v>
      </c>
      <c r="E579" s="69">
        <f t="shared" si="27"/>
        <v>1997</v>
      </c>
      <c r="F579" s="69" t="s">
        <v>18</v>
      </c>
      <c r="G579" s="69">
        <f>data2!AS52</f>
        <v>0.81044036947153242</v>
      </c>
      <c r="H579" s="105">
        <f t="shared" si="25"/>
        <v>67.752605915084757</v>
      </c>
      <c r="I579" s="105">
        <f t="shared" si="26"/>
        <v>0</v>
      </c>
    </row>
    <row r="580" spans="2:9" x14ac:dyDescent="0.25">
      <c r="B580" s="69" t="s">
        <v>33</v>
      </c>
      <c r="C580" s="69" t="s">
        <v>146</v>
      </c>
      <c r="D580" s="69" t="s">
        <v>150</v>
      </c>
      <c r="E580" s="69">
        <f t="shared" si="27"/>
        <v>1950</v>
      </c>
      <c r="F580" s="69" t="s">
        <v>19</v>
      </c>
      <c r="G580" s="69">
        <f>data2!AT5</f>
        <v>2.2810211681750654</v>
      </c>
      <c r="H580" s="105">
        <f t="shared" ref="H580:H643" si="28">SUMIFS($G$4:$G$4995,$F$4:$F$4995,$F580,$E$4:$E$4995,"&lt;"&amp;$E580,$B$4:$B$4995,$B580,$D$4:$D$4995,$D580)</f>
        <v>0</v>
      </c>
      <c r="I580" s="105">
        <f t="shared" ref="I580:I643" si="29">SUMIFS($G$4:$G$4995,$F$4:$F$4995,$F580,$E$4:$E$4995,"&gt;"&amp;$E580,$B$4:$B$4995,$B580,$D$4:$D$4995,$D580)</f>
        <v>86.331193969906437</v>
      </c>
    </row>
    <row r="581" spans="2:9" x14ac:dyDescent="0.25">
      <c r="B581" s="69" t="s">
        <v>33</v>
      </c>
      <c r="C581" s="69" t="s">
        <v>146</v>
      </c>
      <c r="D581" s="69" t="s">
        <v>150</v>
      </c>
      <c r="E581" s="69">
        <f t="shared" si="27"/>
        <v>1951</v>
      </c>
      <c r="F581" s="69" t="s">
        <v>19</v>
      </c>
      <c r="G581" s="69">
        <f>data2!AT6</f>
        <v>2.182664968161359</v>
      </c>
      <c r="H581" s="105">
        <f t="shared" si="28"/>
        <v>2.2810211681750654</v>
      </c>
      <c r="I581" s="105">
        <f t="shared" si="29"/>
        <v>84.148529001745061</v>
      </c>
    </row>
    <row r="582" spans="2:9" x14ac:dyDescent="0.25">
      <c r="B582" s="69" t="s">
        <v>33</v>
      </c>
      <c r="C582" s="69" t="s">
        <v>146</v>
      </c>
      <c r="D582" s="69" t="s">
        <v>150</v>
      </c>
      <c r="E582" s="69">
        <f t="shared" si="27"/>
        <v>1952</v>
      </c>
      <c r="F582" s="69" t="s">
        <v>19</v>
      </c>
      <c r="G582" s="69">
        <f>data2!AT7</f>
        <v>2.1528683752534108</v>
      </c>
      <c r="H582" s="105">
        <f t="shared" si="28"/>
        <v>4.463686136336424</v>
      </c>
      <c r="I582" s="105">
        <f t="shared" si="29"/>
        <v>81.995660626491656</v>
      </c>
    </row>
    <row r="583" spans="2:9" x14ac:dyDescent="0.25">
      <c r="B583" s="69" t="s">
        <v>33</v>
      </c>
      <c r="C583" s="69" t="s">
        <v>146</v>
      </c>
      <c r="D583" s="69" t="s">
        <v>150</v>
      </c>
      <c r="E583" s="69">
        <f t="shared" si="27"/>
        <v>1953</v>
      </c>
      <c r="F583" s="69" t="s">
        <v>19</v>
      </c>
      <c r="G583" s="69">
        <f>data2!AT8</f>
        <v>2.131181925032442</v>
      </c>
      <c r="H583" s="105">
        <f t="shared" si="28"/>
        <v>6.6165545115898343</v>
      </c>
      <c r="I583" s="105">
        <f t="shared" si="29"/>
        <v>79.86447870145922</v>
      </c>
    </row>
    <row r="584" spans="2:9" x14ac:dyDescent="0.25">
      <c r="B584" s="69" t="s">
        <v>33</v>
      </c>
      <c r="C584" s="69" t="s">
        <v>146</v>
      </c>
      <c r="D584" s="69" t="s">
        <v>150</v>
      </c>
      <c r="E584" s="69">
        <f t="shared" si="27"/>
        <v>1954</v>
      </c>
      <c r="F584" s="69" t="s">
        <v>19</v>
      </c>
      <c r="G584" s="69">
        <f>data2!AT9</f>
        <v>2.1699817270605855</v>
      </c>
      <c r="H584" s="105">
        <f t="shared" si="28"/>
        <v>8.7477364366222758</v>
      </c>
      <c r="I584" s="105">
        <f t="shared" si="29"/>
        <v>77.694496974398632</v>
      </c>
    </row>
    <row r="585" spans="2:9" x14ac:dyDescent="0.25">
      <c r="B585" s="69" t="s">
        <v>33</v>
      </c>
      <c r="C585" s="69" t="s">
        <v>146</v>
      </c>
      <c r="D585" s="69" t="s">
        <v>150</v>
      </c>
      <c r="E585" s="69">
        <f t="shared" si="27"/>
        <v>1955</v>
      </c>
      <c r="F585" s="69" t="s">
        <v>19</v>
      </c>
      <c r="G585" s="69">
        <f>data2!AT10</f>
        <v>2.0213422323677306</v>
      </c>
      <c r="H585" s="105">
        <f t="shared" si="28"/>
        <v>10.917718163682862</v>
      </c>
      <c r="I585" s="105">
        <f t="shared" si="29"/>
        <v>75.673154742030903</v>
      </c>
    </row>
    <row r="586" spans="2:9" x14ac:dyDescent="0.25">
      <c r="B586" s="69" t="s">
        <v>33</v>
      </c>
      <c r="C586" s="69" t="s">
        <v>146</v>
      </c>
      <c r="D586" s="69" t="s">
        <v>150</v>
      </c>
      <c r="E586" s="69">
        <f t="shared" si="27"/>
        <v>1956</v>
      </c>
      <c r="F586" s="69" t="s">
        <v>19</v>
      </c>
      <c r="G586" s="69">
        <f>data2!AT11</f>
        <v>1.9335522550287896</v>
      </c>
      <c r="H586" s="105">
        <f t="shared" si="28"/>
        <v>12.939060396050593</v>
      </c>
      <c r="I586" s="105">
        <f t="shared" si="29"/>
        <v>73.739602487002131</v>
      </c>
    </row>
    <row r="587" spans="2:9" x14ac:dyDescent="0.25">
      <c r="B587" s="69" t="s">
        <v>33</v>
      </c>
      <c r="C587" s="69" t="s">
        <v>146</v>
      </c>
      <c r="D587" s="69" t="s">
        <v>150</v>
      </c>
      <c r="E587" s="69">
        <f t="shared" si="27"/>
        <v>1957</v>
      </c>
      <c r="F587" s="69" t="s">
        <v>19</v>
      </c>
      <c r="G587" s="69">
        <f>data2!AT12</f>
        <v>1.8854047525167086</v>
      </c>
      <c r="H587" s="105">
        <f t="shared" si="28"/>
        <v>14.872612651079383</v>
      </c>
      <c r="I587" s="105">
        <f t="shared" si="29"/>
        <v>71.85419773448541</v>
      </c>
    </row>
    <row r="588" spans="2:9" x14ac:dyDescent="0.25">
      <c r="B588" s="69" t="s">
        <v>33</v>
      </c>
      <c r="C588" s="69" t="s">
        <v>146</v>
      </c>
      <c r="D588" s="69" t="s">
        <v>150</v>
      </c>
      <c r="E588" s="69">
        <f t="shared" si="27"/>
        <v>1958</v>
      </c>
      <c r="F588" s="69" t="s">
        <v>19</v>
      </c>
      <c r="G588" s="69">
        <f>data2!AT13</f>
        <v>1.8255267466135943</v>
      </c>
      <c r="H588" s="105">
        <f t="shared" si="28"/>
        <v>16.758017403596092</v>
      </c>
      <c r="I588" s="105">
        <f t="shared" si="29"/>
        <v>70.02867098787182</v>
      </c>
    </row>
    <row r="589" spans="2:9" x14ac:dyDescent="0.25">
      <c r="B589" s="69" t="s">
        <v>33</v>
      </c>
      <c r="C589" s="69" t="s">
        <v>146</v>
      </c>
      <c r="D589" s="69" t="s">
        <v>150</v>
      </c>
      <c r="E589" s="69">
        <f t="shared" si="27"/>
        <v>1959</v>
      </c>
      <c r="F589" s="69" t="s">
        <v>19</v>
      </c>
      <c r="G589" s="69">
        <f>data2!AT14</f>
        <v>1.814819259122314</v>
      </c>
      <c r="H589" s="105">
        <f t="shared" si="28"/>
        <v>18.583544150209686</v>
      </c>
      <c r="I589" s="105">
        <f t="shared" si="29"/>
        <v>68.213851728749503</v>
      </c>
    </row>
    <row r="590" spans="2:9" x14ac:dyDescent="0.25">
      <c r="B590" s="69" t="s">
        <v>33</v>
      </c>
      <c r="C590" s="69" t="s">
        <v>146</v>
      </c>
      <c r="D590" s="69" t="s">
        <v>150</v>
      </c>
      <c r="E590" s="69">
        <f t="shared" si="27"/>
        <v>1960</v>
      </c>
      <c r="F590" s="69" t="s">
        <v>19</v>
      </c>
      <c r="G590" s="69">
        <f>data2!AT15</f>
        <v>2.2680228006124388</v>
      </c>
      <c r="H590" s="105">
        <f t="shared" si="28"/>
        <v>20.398363409331999</v>
      </c>
      <c r="I590" s="105">
        <f t="shared" si="29"/>
        <v>65.945828928137061</v>
      </c>
    </row>
    <row r="591" spans="2:9" x14ac:dyDescent="0.25">
      <c r="B591" s="69" t="s">
        <v>33</v>
      </c>
      <c r="C591" s="69" t="s">
        <v>146</v>
      </c>
      <c r="D591" s="69" t="s">
        <v>150</v>
      </c>
      <c r="E591" s="69">
        <f t="shared" si="27"/>
        <v>1961</v>
      </c>
      <c r="F591" s="69" t="s">
        <v>19</v>
      </c>
      <c r="G591" s="69">
        <f>data2!AT16</f>
        <v>1.3237818944521702</v>
      </c>
      <c r="H591" s="105">
        <f t="shared" si="28"/>
        <v>22.666386209944438</v>
      </c>
      <c r="I591" s="105">
        <f t="shared" si="29"/>
        <v>64.622047033684893</v>
      </c>
    </row>
    <row r="592" spans="2:9" x14ac:dyDescent="0.25">
      <c r="B592" s="69" t="s">
        <v>33</v>
      </c>
      <c r="C592" s="69" t="s">
        <v>146</v>
      </c>
      <c r="D592" s="69" t="s">
        <v>150</v>
      </c>
      <c r="E592" s="69">
        <f t="shared" si="27"/>
        <v>1962</v>
      </c>
      <c r="F592" s="69" t="s">
        <v>19</v>
      </c>
      <c r="G592" s="69">
        <f>data2!AT17</f>
        <v>1.8059831643562474</v>
      </c>
      <c r="H592" s="105">
        <f t="shared" si="28"/>
        <v>23.990168104396609</v>
      </c>
      <c r="I592" s="105">
        <f t="shared" si="29"/>
        <v>62.816063869328644</v>
      </c>
    </row>
    <row r="593" spans="2:9" x14ac:dyDescent="0.25">
      <c r="B593" s="69" t="s">
        <v>33</v>
      </c>
      <c r="C593" s="69" t="s">
        <v>146</v>
      </c>
      <c r="D593" s="69" t="s">
        <v>150</v>
      </c>
      <c r="E593" s="69">
        <f t="shared" si="27"/>
        <v>1963</v>
      </c>
      <c r="F593" s="69" t="s">
        <v>19</v>
      </c>
      <c r="G593" s="69">
        <f>data2!AT18</f>
        <v>1.7989139449887217</v>
      </c>
      <c r="H593" s="105">
        <f t="shared" si="28"/>
        <v>25.796151268752858</v>
      </c>
      <c r="I593" s="105">
        <f t="shared" si="29"/>
        <v>61.017149924339918</v>
      </c>
    </row>
    <row r="594" spans="2:9" x14ac:dyDescent="0.25">
      <c r="B594" s="69" t="s">
        <v>33</v>
      </c>
      <c r="C594" s="69" t="s">
        <v>146</v>
      </c>
      <c r="D594" s="69" t="s">
        <v>150</v>
      </c>
      <c r="E594" s="69">
        <f t="shared" si="27"/>
        <v>1964</v>
      </c>
      <c r="F594" s="69" t="s">
        <v>19</v>
      </c>
      <c r="G594" s="69">
        <f>data2!AT19</f>
        <v>1.7956935462475909</v>
      </c>
      <c r="H594" s="105">
        <f t="shared" si="28"/>
        <v>27.595065213741581</v>
      </c>
      <c r="I594" s="105">
        <f t="shared" si="29"/>
        <v>59.221456378092327</v>
      </c>
    </row>
    <row r="595" spans="2:9" x14ac:dyDescent="0.25">
      <c r="B595" s="69" t="s">
        <v>33</v>
      </c>
      <c r="C595" s="69" t="s">
        <v>146</v>
      </c>
      <c r="D595" s="69" t="s">
        <v>150</v>
      </c>
      <c r="E595" s="69">
        <f t="shared" si="27"/>
        <v>1965</v>
      </c>
      <c r="F595" s="69" t="s">
        <v>19</v>
      </c>
      <c r="G595" s="69">
        <f>data2!AT20</f>
        <v>1.698151619212567</v>
      </c>
      <c r="H595" s="105">
        <f t="shared" si="28"/>
        <v>29.390758759989172</v>
      </c>
      <c r="I595" s="105">
        <f t="shared" si="29"/>
        <v>57.52330475887976</v>
      </c>
    </row>
    <row r="596" spans="2:9" x14ac:dyDescent="0.25">
      <c r="B596" s="69" t="s">
        <v>33</v>
      </c>
      <c r="C596" s="69" t="s">
        <v>146</v>
      </c>
      <c r="D596" s="69" t="s">
        <v>150</v>
      </c>
      <c r="E596" s="69">
        <f t="shared" si="27"/>
        <v>1966</v>
      </c>
      <c r="F596" s="69" t="s">
        <v>19</v>
      </c>
      <c r="G596" s="69">
        <f>data2!AT21</f>
        <v>1.7594418866925969</v>
      </c>
      <c r="H596" s="105">
        <f t="shared" si="28"/>
        <v>31.088910379201739</v>
      </c>
      <c r="I596" s="105">
        <f t="shared" si="29"/>
        <v>55.763862872187161</v>
      </c>
    </row>
    <row r="597" spans="2:9" x14ac:dyDescent="0.25">
      <c r="B597" s="69" t="s">
        <v>33</v>
      </c>
      <c r="C597" s="69" t="s">
        <v>146</v>
      </c>
      <c r="D597" s="69" t="s">
        <v>150</v>
      </c>
      <c r="E597" s="69">
        <f t="shared" si="27"/>
        <v>1967</v>
      </c>
      <c r="F597" s="69" t="s">
        <v>19</v>
      </c>
      <c r="G597" s="69">
        <f>data2!AT22</f>
        <v>1.7897334328552497</v>
      </c>
      <c r="H597" s="105">
        <f t="shared" si="28"/>
        <v>32.848352265894334</v>
      </c>
      <c r="I597" s="105">
        <f t="shared" si="29"/>
        <v>53.974129439331918</v>
      </c>
    </row>
    <row r="598" spans="2:9" x14ac:dyDescent="0.25">
      <c r="B598" s="69" t="s">
        <v>33</v>
      </c>
      <c r="C598" s="69" t="s">
        <v>146</v>
      </c>
      <c r="D598" s="69" t="s">
        <v>150</v>
      </c>
      <c r="E598" s="69">
        <f t="shared" si="27"/>
        <v>1968</v>
      </c>
      <c r="F598" s="69" t="s">
        <v>19</v>
      </c>
      <c r="G598" s="69">
        <f>data2!AT23</f>
        <v>1.8003952559533527</v>
      </c>
      <c r="H598" s="105">
        <f t="shared" si="28"/>
        <v>34.638085698749585</v>
      </c>
      <c r="I598" s="105">
        <f t="shared" si="29"/>
        <v>52.173734183378556</v>
      </c>
    </row>
    <row r="599" spans="2:9" x14ac:dyDescent="0.25">
      <c r="B599" s="69" t="s">
        <v>33</v>
      </c>
      <c r="C599" s="69" t="s">
        <v>146</v>
      </c>
      <c r="D599" s="69" t="s">
        <v>150</v>
      </c>
      <c r="E599" s="69">
        <f t="shared" si="27"/>
        <v>1969</v>
      </c>
      <c r="F599" s="69" t="s">
        <v>19</v>
      </c>
      <c r="G599" s="69">
        <f>data2!AT24</f>
        <v>1.8143838105929384</v>
      </c>
      <c r="H599" s="105">
        <f t="shared" si="28"/>
        <v>36.438480954702939</v>
      </c>
      <c r="I599" s="105">
        <f t="shared" si="29"/>
        <v>50.359350372785613</v>
      </c>
    </row>
    <row r="600" spans="2:9" x14ac:dyDescent="0.25">
      <c r="B600" s="69" t="s">
        <v>33</v>
      </c>
      <c r="C600" s="69" t="s">
        <v>146</v>
      </c>
      <c r="D600" s="69" t="s">
        <v>150</v>
      </c>
      <c r="E600" s="69">
        <f t="shared" si="27"/>
        <v>1970</v>
      </c>
      <c r="F600" s="69" t="s">
        <v>19</v>
      </c>
      <c r="G600" s="69">
        <f>data2!AT25</f>
        <v>1.8427781462551478</v>
      </c>
      <c r="H600" s="105">
        <f t="shared" si="28"/>
        <v>38.252864765295875</v>
      </c>
      <c r="I600" s="105">
        <f t="shared" si="29"/>
        <v>48.516572226530471</v>
      </c>
    </row>
    <row r="601" spans="2:9" x14ac:dyDescent="0.25">
      <c r="B601" s="69" t="s">
        <v>33</v>
      </c>
      <c r="C601" s="69" t="s">
        <v>146</v>
      </c>
      <c r="D601" s="69" t="s">
        <v>150</v>
      </c>
      <c r="E601" s="69">
        <f t="shared" si="27"/>
        <v>1971</v>
      </c>
      <c r="F601" s="69" t="s">
        <v>19</v>
      </c>
      <c r="G601" s="69">
        <f>data2!AT26</f>
        <v>1.786591475493263</v>
      </c>
      <c r="H601" s="105">
        <f t="shared" si="28"/>
        <v>40.095642911551025</v>
      </c>
      <c r="I601" s="105">
        <f t="shared" si="29"/>
        <v>46.729980751037203</v>
      </c>
    </row>
    <row r="602" spans="2:9" x14ac:dyDescent="0.25">
      <c r="B602" s="69" t="s">
        <v>33</v>
      </c>
      <c r="C602" s="69" t="s">
        <v>146</v>
      </c>
      <c r="D602" s="69" t="s">
        <v>150</v>
      </c>
      <c r="E602" s="69">
        <f t="shared" si="27"/>
        <v>1972</v>
      </c>
      <c r="F602" s="69" t="s">
        <v>19</v>
      </c>
      <c r="G602" s="69">
        <f>data2!AT27</f>
        <v>1.6539775420386993</v>
      </c>
      <c r="H602" s="105">
        <f t="shared" si="28"/>
        <v>41.882234387044285</v>
      </c>
      <c r="I602" s="105">
        <f t="shared" si="29"/>
        <v>45.0760032089985</v>
      </c>
    </row>
    <row r="603" spans="2:9" x14ac:dyDescent="0.25">
      <c r="B603" s="69" t="s">
        <v>33</v>
      </c>
      <c r="C603" s="69" t="s">
        <v>146</v>
      </c>
      <c r="D603" s="69" t="s">
        <v>150</v>
      </c>
      <c r="E603" s="69">
        <f t="shared" si="27"/>
        <v>1973</v>
      </c>
      <c r="F603" s="69" t="s">
        <v>19</v>
      </c>
      <c r="G603" s="69">
        <f>data2!AT28</f>
        <v>1.6154194766537153</v>
      </c>
      <c r="H603" s="105">
        <f t="shared" si="28"/>
        <v>43.536211929082981</v>
      </c>
      <c r="I603" s="105">
        <f t="shared" si="29"/>
        <v>43.460583732344787</v>
      </c>
    </row>
    <row r="604" spans="2:9" x14ac:dyDescent="0.25">
      <c r="B604" s="69" t="s">
        <v>33</v>
      </c>
      <c r="C604" s="69" t="s">
        <v>146</v>
      </c>
      <c r="D604" s="69" t="s">
        <v>150</v>
      </c>
      <c r="E604" s="69">
        <f t="shared" si="27"/>
        <v>1974</v>
      </c>
      <c r="F604" s="69" t="s">
        <v>19</v>
      </c>
      <c r="G604" s="69">
        <f>data2!AT29</f>
        <v>1.6172707143296714</v>
      </c>
      <c r="H604" s="105">
        <f t="shared" si="28"/>
        <v>45.151631405736694</v>
      </c>
      <c r="I604" s="105">
        <f t="shared" si="29"/>
        <v>41.84331301801511</v>
      </c>
    </row>
    <row r="605" spans="2:9" x14ac:dyDescent="0.25">
      <c r="B605" s="69" t="s">
        <v>33</v>
      </c>
      <c r="C605" s="69" t="s">
        <v>146</v>
      </c>
      <c r="D605" s="69" t="s">
        <v>150</v>
      </c>
      <c r="E605" s="69">
        <f t="shared" si="27"/>
        <v>1975</v>
      </c>
      <c r="F605" s="69" t="s">
        <v>19</v>
      </c>
      <c r="G605" s="69">
        <f>data2!AT30</f>
        <v>1.6211626419559979</v>
      </c>
      <c r="H605" s="105">
        <f t="shared" si="28"/>
        <v>46.768902120066365</v>
      </c>
      <c r="I605" s="105">
        <f t="shared" si="29"/>
        <v>40.222150376059119</v>
      </c>
    </row>
    <row r="606" spans="2:9" x14ac:dyDescent="0.25">
      <c r="B606" s="69" t="s">
        <v>33</v>
      </c>
      <c r="C606" s="69" t="s">
        <v>146</v>
      </c>
      <c r="D606" s="69" t="s">
        <v>150</v>
      </c>
      <c r="E606" s="69">
        <f t="shared" si="27"/>
        <v>1976</v>
      </c>
      <c r="F606" s="69" t="s">
        <v>19</v>
      </c>
      <c r="G606" s="69">
        <f>data2!AT31</f>
        <v>1.6002999566835316</v>
      </c>
      <c r="H606" s="105">
        <f t="shared" si="28"/>
        <v>48.390064762022362</v>
      </c>
      <c r="I606" s="105">
        <f t="shared" si="29"/>
        <v>38.621850419375583</v>
      </c>
    </row>
    <row r="607" spans="2:9" x14ac:dyDescent="0.25">
      <c r="B607" s="69" t="s">
        <v>33</v>
      </c>
      <c r="C607" s="69" t="s">
        <v>146</v>
      </c>
      <c r="D607" s="69" t="s">
        <v>150</v>
      </c>
      <c r="E607" s="69">
        <f t="shared" si="27"/>
        <v>1977</v>
      </c>
      <c r="F607" s="69" t="s">
        <v>19</v>
      </c>
      <c r="G607" s="69">
        <f>data2!AT32</f>
        <v>1.6928928205955949</v>
      </c>
      <c r="H607" s="105">
        <f t="shared" si="28"/>
        <v>49.990364718705891</v>
      </c>
      <c r="I607" s="105">
        <f t="shared" si="29"/>
        <v>36.928957598779995</v>
      </c>
    </row>
    <row r="608" spans="2:9" x14ac:dyDescent="0.25">
      <c r="B608" s="69" t="s">
        <v>33</v>
      </c>
      <c r="C608" s="69" t="s">
        <v>146</v>
      </c>
      <c r="D608" s="69" t="s">
        <v>150</v>
      </c>
      <c r="E608" s="69">
        <f t="shared" si="27"/>
        <v>1978</v>
      </c>
      <c r="F608" s="69" t="s">
        <v>19</v>
      </c>
      <c r="G608" s="69">
        <f>data2!AT33</f>
        <v>1.6929782958702977</v>
      </c>
      <c r="H608" s="105">
        <f t="shared" si="28"/>
        <v>51.683257539301486</v>
      </c>
      <c r="I608" s="105">
        <f t="shared" si="29"/>
        <v>35.235979302909698</v>
      </c>
    </row>
    <row r="609" spans="2:9" x14ac:dyDescent="0.25">
      <c r="B609" s="69" t="s">
        <v>33</v>
      </c>
      <c r="C609" s="69" t="s">
        <v>146</v>
      </c>
      <c r="D609" s="69" t="s">
        <v>150</v>
      </c>
      <c r="E609" s="69">
        <f t="shared" si="27"/>
        <v>1979</v>
      </c>
      <c r="F609" s="69" t="s">
        <v>19</v>
      </c>
      <c r="G609" s="69">
        <f>data2!AT34</f>
        <v>1.8669455152311483</v>
      </c>
      <c r="H609" s="105">
        <f t="shared" si="28"/>
        <v>53.376235835171784</v>
      </c>
      <c r="I609" s="105">
        <f t="shared" si="29"/>
        <v>33.369033787678553</v>
      </c>
    </row>
    <row r="610" spans="2:9" x14ac:dyDescent="0.25">
      <c r="B610" s="69" t="s">
        <v>33</v>
      </c>
      <c r="C610" s="69" t="s">
        <v>146</v>
      </c>
      <c r="D610" s="69" t="s">
        <v>150</v>
      </c>
      <c r="E610" s="69">
        <f t="shared" si="27"/>
        <v>1980</v>
      </c>
      <c r="F610" s="69" t="s">
        <v>19</v>
      </c>
      <c r="G610" s="69">
        <f>data2!AT35</f>
        <v>1.8686909580678013</v>
      </c>
      <c r="H610" s="105">
        <f t="shared" si="28"/>
        <v>55.243181350402935</v>
      </c>
      <c r="I610" s="105">
        <f t="shared" si="29"/>
        <v>31.500342829610751</v>
      </c>
    </row>
    <row r="611" spans="2:9" x14ac:dyDescent="0.25">
      <c r="B611" s="69" t="s">
        <v>33</v>
      </c>
      <c r="C611" s="69" t="s">
        <v>146</v>
      </c>
      <c r="D611" s="69" t="s">
        <v>150</v>
      </c>
      <c r="E611" s="69">
        <f t="shared" si="27"/>
        <v>1981</v>
      </c>
      <c r="F611" s="69" t="s">
        <v>19</v>
      </c>
      <c r="G611" s="69">
        <f>data2!AT36</f>
        <v>1.7519574025840059</v>
      </c>
      <c r="H611" s="105">
        <f t="shared" si="28"/>
        <v>57.111872308470737</v>
      </c>
      <c r="I611" s="105">
        <f t="shared" si="29"/>
        <v>29.748385427026747</v>
      </c>
    </row>
    <row r="612" spans="2:9" x14ac:dyDescent="0.25">
      <c r="B612" s="69" t="s">
        <v>33</v>
      </c>
      <c r="C612" s="69" t="s">
        <v>146</v>
      </c>
      <c r="D612" s="69" t="s">
        <v>150</v>
      </c>
      <c r="E612" s="69">
        <f t="shared" si="27"/>
        <v>1982</v>
      </c>
      <c r="F612" s="69" t="s">
        <v>19</v>
      </c>
      <c r="G612" s="69">
        <f>data2!AT37</f>
        <v>1.7070966841453663</v>
      </c>
      <c r="H612" s="105">
        <f t="shared" si="28"/>
        <v>58.863829711054741</v>
      </c>
      <c r="I612" s="105">
        <f t="shared" si="29"/>
        <v>28.041288742881378</v>
      </c>
    </row>
    <row r="613" spans="2:9" x14ac:dyDescent="0.25">
      <c r="B613" s="69" t="s">
        <v>33</v>
      </c>
      <c r="C613" s="69" t="s">
        <v>146</v>
      </c>
      <c r="D613" s="69" t="s">
        <v>150</v>
      </c>
      <c r="E613" s="69">
        <f t="shared" si="27"/>
        <v>1983</v>
      </c>
      <c r="F613" s="69" t="s">
        <v>19</v>
      </c>
      <c r="G613" s="69">
        <f>data2!AT38</f>
        <v>1.706236813086266</v>
      </c>
      <c r="H613" s="105">
        <f t="shared" si="28"/>
        <v>60.570926395200111</v>
      </c>
      <c r="I613" s="105">
        <f t="shared" si="29"/>
        <v>26.335051929795114</v>
      </c>
    </row>
    <row r="614" spans="2:9" x14ac:dyDescent="0.25">
      <c r="B614" s="69" t="s">
        <v>33</v>
      </c>
      <c r="C614" s="69" t="s">
        <v>146</v>
      </c>
      <c r="D614" s="69" t="s">
        <v>150</v>
      </c>
      <c r="E614" s="69">
        <f t="shared" si="27"/>
        <v>1984</v>
      </c>
      <c r="F614" s="69" t="s">
        <v>19</v>
      </c>
      <c r="G614" s="69">
        <f>data2!AT39</f>
        <v>1.6893290886921679</v>
      </c>
      <c r="H614" s="105">
        <f t="shared" si="28"/>
        <v>62.277163208286375</v>
      </c>
      <c r="I614" s="105">
        <f t="shared" si="29"/>
        <v>24.645722841102945</v>
      </c>
    </row>
    <row r="615" spans="2:9" x14ac:dyDescent="0.25">
      <c r="B615" s="69" t="s">
        <v>33</v>
      </c>
      <c r="C615" s="69" t="s">
        <v>146</v>
      </c>
      <c r="D615" s="69" t="s">
        <v>150</v>
      </c>
      <c r="E615" s="69">
        <f t="shared" si="27"/>
        <v>1985</v>
      </c>
      <c r="F615" s="69" t="s">
        <v>19</v>
      </c>
      <c r="G615" s="69">
        <f>data2!AT40</f>
        <v>1.7036544935994915</v>
      </c>
      <c r="H615" s="105">
        <f t="shared" si="28"/>
        <v>63.966492296978544</v>
      </c>
      <c r="I615" s="105">
        <f t="shared" si="29"/>
        <v>22.942068347503451</v>
      </c>
    </row>
    <row r="616" spans="2:9" x14ac:dyDescent="0.25">
      <c r="B616" s="69" t="s">
        <v>33</v>
      </c>
      <c r="C616" s="69" t="s">
        <v>146</v>
      </c>
      <c r="D616" s="69" t="s">
        <v>150</v>
      </c>
      <c r="E616" s="69">
        <f t="shared" si="27"/>
        <v>1986</v>
      </c>
      <c r="F616" s="69" t="s">
        <v>19</v>
      </c>
      <c r="G616" s="69">
        <f>data2!AT41</f>
        <v>1.6544889658584858</v>
      </c>
      <c r="H616" s="105">
        <f t="shared" si="28"/>
        <v>65.670146790578031</v>
      </c>
      <c r="I616" s="105">
        <f t="shared" si="29"/>
        <v>21.287579381644967</v>
      </c>
    </row>
    <row r="617" spans="2:9" x14ac:dyDescent="0.25">
      <c r="B617" s="69" t="s">
        <v>33</v>
      </c>
      <c r="C617" s="69" t="s">
        <v>146</v>
      </c>
      <c r="D617" s="69" t="s">
        <v>150</v>
      </c>
      <c r="E617" s="69">
        <f t="shared" si="27"/>
        <v>1987</v>
      </c>
      <c r="F617" s="69" t="s">
        <v>19</v>
      </c>
      <c r="G617" s="69">
        <f>data2!AT42</f>
        <v>1.6739773762443355</v>
      </c>
      <c r="H617" s="105">
        <f t="shared" si="28"/>
        <v>67.324635756436521</v>
      </c>
      <c r="I617" s="105">
        <f t="shared" si="29"/>
        <v>19.613602005400629</v>
      </c>
    </row>
    <row r="618" spans="2:9" x14ac:dyDescent="0.25">
      <c r="B618" s="69" t="s">
        <v>33</v>
      </c>
      <c r="C618" s="69" t="s">
        <v>146</v>
      </c>
      <c r="D618" s="69" t="s">
        <v>150</v>
      </c>
      <c r="E618" s="69">
        <f t="shared" si="27"/>
        <v>1988</v>
      </c>
      <c r="F618" s="69" t="s">
        <v>19</v>
      </c>
      <c r="G618" s="69">
        <f>data2!AT43</f>
        <v>1.6873498001727445</v>
      </c>
      <c r="H618" s="105">
        <f t="shared" si="28"/>
        <v>68.998613132680859</v>
      </c>
      <c r="I618" s="105">
        <f t="shared" si="29"/>
        <v>17.926252205227883</v>
      </c>
    </row>
    <row r="619" spans="2:9" x14ac:dyDescent="0.25">
      <c r="B619" s="69" t="s">
        <v>33</v>
      </c>
      <c r="C619" s="69" t="s">
        <v>146</v>
      </c>
      <c r="D619" s="69" t="s">
        <v>150</v>
      </c>
      <c r="E619" s="69">
        <f t="shared" si="27"/>
        <v>1989</v>
      </c>
      <c r="F619" s="69" t="s">
        <v>19</v>
      </c>
      <c r="G619" s="69">
        <f>data2!AT44</f>
        <v>1.7500792246781576</v>
      </c>
      <c r="H619" s="105">
        <f t="shared" si="28"/>
        <v>70.685962932853599</v>
      </c>
      <c r="I619" s="105">
        <f t="shared" si="29"/>
        <v>16.176172980549723</v>
      </c>
    </row>
    <row r="620" spans="2:9" x14ac:dyDescent="0.25">
      <c r="B620" s="69" t="s">
        <v>33</v>
      </c>
      <c r="C620" s="69" t="s">
        <v>146</v>
      </c>
      <c r="D620" s="69" t="s">
        <v>150</v>
      </c>
      <c r="E620" s="69">
        <f t="shared" si="27"/>
        <v>1990</v>
      </c>
      <c r="F620" s="69" t="s">
        <v>19</v>
      </c>
      <c r="G620" s="69">
        <f>data2!AT45</f>
        <v>1.8687020239713881</v>
      </c>
      <c r="H620" s="105">
        <f t="shared" si="28"/>
        <v>72.436042157531759</v>
      </c>
      <c r="I620" s="105">
        <f t="shared" si="29"/>
        <v>14.307470956578337</v>
      </c>
    </row>
    <row r="621" spans="2:9" x14ac:dyDescent="0.25">
      <c r="B621" s="69" t="s">
        <v>33</v>
      </c>
      <c r="C621" s="69" t="s">
        <v>146</v>
      </c>
      <c r="D621" s="69" t="s">
        <v>150</v>
      </c>
      <c r="E621" s="69">
        <f t="shared" si="27"/>
        <v>1991</v>
      </c>
      <c r="F621" s="69" t="s">
        <v>19</v>
      </c>
      <c r="G621" s="69">
        <f>data2!AT46</f>
        <v>1.9378912108845283</v>
      </c>
      <c r="H621" s="105">
        <f t="shared" si="28"/>
        <v>74.304744181503153</v>
      </c>
      <c r="I621" s="105">
        <f t="shared" si="29"/>
        <v>12.369579745693809</v>
      </c>
    </row>
    <row r="622" spans="2:9" x14ac:dyDescent="0.25">
      <c r="B622" s="69" t="s">
        <v>33</v>
      </c>
      <c r="C622" s="69" t="s">
        <v>146</v>
      </c>
      <c r="D622" s="69" t="s">
        <v>150</v>
      </c>
      <c r="E622" s="69">
        <f t="shared" si="27"/>
        <v>1992</v>
      </c>
      <c r="F622" s="69" t="s">
        <v>19</v>
      </c>
      <c r="G622" s="69">
        <f>data2!AT47</f>
        <v>1.9504019981138589</v>
      </c>
      <c r="H622" s="105">
        <f t="shared" si="28"/>
        <v>76.242635392387683</v>
      </c>
      <c r="I622" s="105">
        <f t="shared" si="29"/>
        <v>10.419177747579949</v>
      </c>
    </row>
    <row r="623" spans="2:9" x14ac:dyDescent="0.25">
      <c r="B623" s="69" t="s">
        <v>33</v>
      </c>
      <c r="C623" s="69" t="s">
        <v>146</v>
      </c>
      <c r="D623" s="69" t="s">
        <v>150</v>
      </c>
      <c r="E623" s="69">
        <f t="shared" si="27"/>
        <v>1993</v>
      </c>
      <c r="F623" s="69" t="s">
        <v>19</v>
      </c>
      <c r="G623" s="69">
        <f>data2!AT48</f>
        <v>1.9422438110873677</v>
      </c>
      <c r="H623" s="105">
        <f t="shared" si="28"/>
        <v>78.193037390501544</v>
      </c>
      <c r="I623" s="105">
        <f t="shared" si="29"/>
        <v>8.476933936492582</v>
      </c>
    </row>
    <row r="624" spans="2:9" x14ac:dyDescent="0.25">
      <c r="B624" s="69" t="s">
        <v>33</v>
      </c>
      <c r="C624" s="69" t="s">
        <v>146</v>
      </c>
      <c r="D624" s="69" t="s">
        <v>150</v>
      </c>
      <c r="E624" s="69">
        <f t="shared" si="27"/>
        <v>1994</v>
      </c>
      <c r="F624" s="69" t="s">
        <v>19</v>
      </c>
      <c r="G624" s="69">
        <f>data2!AT49</f>
        <v>2.0520596889874234</v>
      </c>
      <c r="H624" s="105">
        <f t="shared" si="28"/>
        <v>80.13528120158891</v>
      </c>
      <c r="I624" s="105">
        <f t="shared" si="29"/>
        <v>6.4248742475051595</v>
      </c>
    </row>
    <row r="625" spans="2:9" x14ac:dyDescent="0.25">
      <c r="B625" s="69" t="s">
        <v>33</v>
      </c>
      <c r="C625" s="69" t="s">
        <v>146</v>
      </c>
      <c r="D625" s="69" t="s">
        <v>150</v>
      </c>
      <c r="E625" s="69">
        <f t="shared" si="27"/>
        <v>1995</v>
      </c>
      <c r="F625" s="69" t="s">
        <v>19</v>
      </c>
      <c r="G625" s="69">
        <f>data2!AT50</f>
        <v>2.0864597163041361</v>
      </c>
      <c r="H625" s="105">
        <f t="shared" si="28"/>
        <v>82.187340890576337</v>
      </c>
      <c r="I625" s="105">
        <f t="shared" si="29"/>
        <v>4.3384145312010229</v>
      </c>
    </row>
    <row r="626" spans="2:9" x14ac:dyDescent="0.25">
      <c r="B626" s="69" t="s">
        <v>33</v>
      </c>
      <c r="C626" s="69" t="s">
        <v>146</v>
      </c>
      <c r="D626" s="69" t="s">
        <v>150</v>
      </c>
      <c r="E626" s="69">
        <f t="shared" si="27"/>
        <v>1996</v>
      </c>
      <c r="F626" s="69" t="s">
        <v>19</v>
      </c>
      <c r="G626" s="69">
        <f>data2!AT51</f>
        <v>2.1505958625789217</v>
      </c>
      <c r="H626" s="105">
        <f t="shared" si="28"/>
        <v>84.273800606880471</v>
      </c>
      <c r="I626" s="105">
        <f t="shared" si="29"/>
        <v>2.1878186686221017</v>
      </c>
    </row>
    <row r="627" spans="2:9" x14ac:dyDescent="0.25">
      <c r="B627" s="69" t="s">
        <v>33</v>
      </c>
      <c r="C627" s="69" t="s">
        <v>146</v>
      </c>
      <c r="D627" s="69" t="s">
        <v>150</v>
      </c>
      <c r="E627" s="69">
        <f t="shared" si="27"/>
        <v>1997</v>
      </c>
      <c r="F627" s="69" t="s">
        <v>19</v>
      </c>
      <c r="G627" s="69">
        <f>data2!AT52</f>
        <v>2.1878186686221017</v>
      </c>
      <c r="H627" s="105">
        <f t="shared" si="28"/>
        <v>86.424396469459396</v>
      </c>
      <c r="I627" s="105">
        <f t="shared" si="29"/>
        <v>0</v>
      </c>
    </row>
    <row r="628" spans="2:9" x14ac:dyDescent="0.25">
      <c r="B628" s="69" t="s">
        <v>33</v>
      </c>
      <c r="C628" s="69" t="s">
        <v>146</v>
      </c>
      <c r="D628" s="69" t="s">
        <v>150</v>
      </c>
      <c r="E628" s="69">
        <f t="shared" si="27"/>
        <v>1950</v>
      </c>
      <c r="F628" s="69" t="s">
        <v>20</v>
      </c>
      <c r="G628" s="69">
        <f>data2!AU5</f>
        <v>0.54876881364242625</v>
      </c>
      <c r="H628" s="105">
        <f t="shared" si="28"/>
        <v>0</v>
      </c>
      <c r="I628" s="105">
        <f t="shared" si="29"/>
        <v>21.326331078846255</v>
      </c>
    </row>
    <row r="629" spans="2:9" x14ac:dyDescent="0.25">
      <c r="B629" s="69" t="s">
        <v>33</v>
      </c>
      <c r="C629" s="69" t="s">
        <v>146</v>
      </c>
      <c r="D629" s="69" t="s">
        <v>150</v>
      </c>
      <c r="E629" s="69">
        <f t="shared" ref="E629:E692" si="30">E581</f>
        <v>1951</v>
      </c>
      <c r="F629" s="69" t="s">
        <v>20</v>
      </c>
      <c r="G629" s="69">
        <f>data2!AU6</f>
        <v>0.52939241028125339</v>
      </c>
      <c r="H629" s="105">
        <f t="shared" si="28"/>
        <v>0.54876881364242625</v>
      </c>
      <c r="I629" s="105">
        <f t="shared" si="29"/>
        <v>20.796938668565002</v>
      </c>
    </row>
    <row r="630" spans="2:9" x14ac:dyDescent="0.25">
      <c r="B630" s="69" t="s">
        <v>33</v>
      </c>
      <c r="C630" s="69" t="s">
        <v>146</v>
      </c>
      <c r="D630" s="69" t="s">
        <v>150</v>
      </c>
      <c r="E630" s="69">
        <f t="shared" si="30"/>
        <v>1952</v>
      </c>
      <c r="F630" s="69" t="s">
        <v>20</v>
      </c>
      <c r="G630" s="69">
        <f>data2!AU7</f>
        <v>0.53570725535445696</v>
      </c>
      <c r="H630" s="105">
        <f t="shared" si="28"/>
        <v>1.0781612239236797</v>
      </c>
      <c r="I630" s="105">
        <f t="shared" si="29"/>
        <v>20.261231413210545</v>
      </c>
    </row>
    <row r="631" spans="2:9" x14ac:dyDescent="0.25">
      <c r="B631" s="69" t="s">
        <v>33</v>
      </c>
      <c r="C631" s="69" t="s">
        <v>146</v>
      </c>
      <c r="D631" s="69" t="s">
        <v>150</v>
      </c>
      <c r="E631" s="69">
        <f t="shared" si="30"/>
        <v>1953</v>
      </c>
      <c r="F631" s="69" t="s">
        <v>20</v>
      </c>
      <c r="G631" s="69">
        <f>data2!AU8</f>
        <v>0.51442205416214604</v>
      </c>
      <c r="H631" s="105">
        <f t="shared" si="28"/>
        <v>1.6138684792781368</v>
      </c>
      <c r="I631" s="105">
        <f t="shared" si="29"/>
        <v>19.746809359048399</v>
      </c>
    </row>
    <row r="632" spans="2:9" x14ac:dyDescent="0.25">
      <c r="B632" s="69" t="s">
        <v>33</v>
      </c>
      <c r="C632" s="69" t="s">
        <v>146</v>
      </c>
      <c r="D632" s="69" t="s">
        <v>150</v>
      </c>
      <c r="E632" s="69">
        <f t="shared" si="30"/>
        <v>1954</v>
      </c>
      <c r="F632" s="69" t="s">
        <v>20</v>
      </c>
      <c r="G632" s="69">
        <f>data2!AU9</f>
        <v>0.49562966190426894</v>
      </c>
      <c r="H632" s="105">
        <f t="shared" si="28"/>
        <v>2.1282905334402829</v>
      </c>
      <c r="I632" s="105">
        <f t="shared" si="29"/>
        <v>19.251179697144124</v>
      </c>
    </row>
    <row r="633" spans="2:9" x14ac:dyDescent="0.25">
      <c r="B633" s="69" t="s">
        <v>33</v>
      </c>
      <c r="C633" s="69" t="s">
        <v>146</v>
      </c>
      <c r="D633" s="69" t="s">
        <v>150</v>
      </c>
      <c r="E633" s="69">
        <f t="shared" si="30"/>
        <v>1955</v>
      </c>
      <c r="F633" s="69" t="s">
        <v>20</v>
      </c>
      <c r="G633" s="69">
        <f>data2!AU10</f>
        <v>0.48589748443342584</v>
      </c>
      <c r="H633" s="105">
        <f t="shared" si="28"/>
        <v>2.6239201953445517</v>
      </c>
      <c r="I633" s="105">
        <f t="shared" si="29"/>
        <v>18.765282212710702</v>
      </c>
    </row>
    <row r="634" spans="2:9" x14ac:dyDescent="0.25">
      <c r="B634" s="69" t="s">
        <v>33</v>
      </c>
      <c r="C634" s="69" t="s">
        <v>146</v>
      </c>
      <c r="D634" s="69" t="s">
        <v>150</v>
      </c>
      <c r="E634" s="69">
        <f t="shared" si="30"/>
        <v>1956</v>
      </c>
      <c r="F634" s="69" t="s">
        <v>20</v>
      </c>
      <c r="G634" s="69">
        <f>data2!AU11</f>
        <v>0.4638819053236104</v>
      </c>
      <c r="H634" s="105">
        <f t="shared" si="28"/>
        <v>3.1098176797779775</v>
      </c>
      <c r="I634" s="105">
        <f t="shared" si="29"/>
        <v>18.301400307387084</v>
      </c>
    </row>
    <row r="635" spans="2:9" x14ac:dyDescent="0.25">
      <c r="B635" s="69" t="s">
        <v>33</v>
      </c>
      <c r="C635" s="69" t="s">
        <v>146</v>
      </c>
      <c r="D635" s="69" t="s">
        <v>150</v>
      </c>
      <c r="E635" s="69">
        <f t="shared" si="30"/>
        <v>1957</v>
      </c>
      <c r="F635" s="69" t="s">
        <v>20</v>
      </c>
      <c r="G635" s="69">
        <f>data2!AU12</f>
        <v>0.44304922172573474</v>
      </c>
      <c r="H635" s="105">
        <f t="shared" si="28"/>
        <v>3.573699585101588</v>
      </c>
      <c r="I635" s="105">
        <f t="shared" si="29"/>
        <v>17.858351085661354</v>
      </c>
    </row>
    <row r="636" spans="2:9" x14ac:dyDescent="0.25">
      <c r="B636" s="69" t="s">
        <v>33</v>
      </c>
      <c r="C636" s="69" t="s">
        <v>146</v>
      </c>
      <c r="D636" s="69" t="s">
        <v>150</v>
      </c>
      <c r="E636" s="69">
        <f t="shared" si="30"/>
        <v>1958</v>
      </c>
      <c r="F636" s="69" t="s">
        <v>20</v>
      </c>
      <c r="G636" s="69">
        <f>data2!AU13</f>
        <v>0.41871556776939323</v>
      </c>
      <c r="H636" s="105">
        <f t="shared" si="28"/>
        <v>4.0167488068273229</v>
      </c>
      <c r="I636" s="105">
        <f t="shared" si="29"/>
        <v>17.439635517891961</v>
      </c>
    </row>
    <row r="637" spans="2:9" x14ac:dyDescent="0.25">
      <c r="B637" s="69" t="s">
        <v>33</v>
      </c>
      <c r="C637" s="69" t="s">
        <v>146</v>
      </c>
      <c r="D637" s="69" t="s">
        <v>150</v>
      </c>
      <c r="E637" s="69">
        <f t="shared" si="30"/>
        <v>1959</v>
      </c>
      <c r="F637" s="69" t="s">
        <v>20</v>
      </c>
      <c r="G637" s="69">
        <f>data2!AU14</f>
        <v>0.39639066940388401</v>
      </c>
      <c r="H637" s="105">
        <f t="shared" si="28"/>
        <v>4.4354643745967159</v>
      </c>
      <c r="I637" s="105">
        <f t="shared" si="29"/>
        <v>17.043244848488072</v>
      </c>
    </row>
    <row r="638" spans="2:9" x14ac:dyDescent="0.25">
      <c r="B638" s="69" t="s">
        <v>33</v>
      </c>
      <c r="C638" s="69" t="s">
        <v>146</v>
      </c>
      <c r="D638" s="69" t="s">
        <v>150</v>
      </c>
      <c r="E638" s="69">
        <f t="shared" si="30"/>
        <v>1960</v>
      </c>
      <c r="F638" s="69" t="s">
        <v>20</v>
      </c>
      <c r="G638" s="69">
        <f>data2!AU15</f>
        <v>0.37985696999359347</v>
      </c>
      <c r="H638" s="105">
        <f t="shared" si="28"/>
        <v>4.8318550440005996</v>
      </c>
      <c r="I638" s="105">
        <f t="shared" si="29"/>
        <v>16.663387878494479</v>
      </c>
    </row>
    <row r="639" spans="2:9" x14ac:dyDescent="0.25">
      <c r="B639" s="69" t="s">
        <v>33</v>
      </c>
      <c r="C639" s="69" t="s">
        <v>146</v>
      </c>
      <c r="D639" s="69" t="s">
        <v>150</v>
      </c>
      <c r="E639" s="69">
        <f t="shared" si="30"/>
        <v>1961</v>
      </c>
      <c r="F639" s="69" t="s">
        <v>20</v>
      </c>
      <c r="G639" s="69">
        <f>data2!AU16</f>
        <v>0.37665181628751887</v>
      </c>
      <c r="H639" s="105">
        <f t="shared" si="28"/>
        <v>5.2117120139941928</v>
      </c>
      <c r="I639" s="105">
        <f t="shared" si="29"/>
        <v>16.286736062206963</v>
      </c>
    </row>
    <row r="640" spans="2:9" x14ac:dyDescent="0.25">
      <c r="B640" s="69" t="s">
        <v>33</v>
      </c>
      <c r="C640" s="69" t="s">
        <v>146</v>
      </c>
      <c r="D640" s="69" t="s">
        <v>150</v>
      </c>
      <c r="E640" s="69">
        <f t="shared" si="30"/>
        <v>1962</v>
      </c>
      <c r="F640" s="69" t="s">
        <v>20</v>
      </c>
      <c r="G640" s="69">
        <f>data2!AU17</f>
        <v>0.34997532562670725</v>
      </c>
      <c r="H640" s="105">
        <f t="shared" si="28"/>
        <v>5.588363830281712</v>
      </c>
      <c r="I640" s="105">
        <f t="shared" si="29"/>
        <v>15.936760736580254</v>
      </c>
    </row>
    <row r="641" spans="2:9" x14ac:dyDescent="0.25">
      <c r="B641" s="69" t="s">
        <v>33</v>
      </c>
      <c r="C641" s="69" t="s">
        <v>146</v>
      </c>
      <c r="D641" s="69" t="s">
        <v>150</v>
      </c>
      <c r="E641" s="69">
        <f t="shared" si="30"/>
        <v>1963</v>
      </c>
      <c r="F641" s="69" t="s">
        <v>20</v>
      </c>
      <c r="G641" s="69">
        <f>data2!AU18</f>
        <v>0.33657669481512026</v>
      </c>
      <c r="H641" s="105">
        <f t="shared" si="28"/>
        <v>5.9383391559084195</v>
      </c>
      <c r="I641" s="105">
        <f t="shared" si="29"/>
        <v>15.600184041765136</v>
      </c>
    </row>
    <row r="642" spans="2:9" x14ac:dyDescent="0.25">
      <c r="B642" s="69" t="s">
        <v>33</v>
      </c>
      <c r="C642" s="69" t="s">
        <v>146</v>
      </c>
      <c r="D642" s="69" t="s">
        <v>150</v>
      </c>
      <c r="E642" s="69">
        <f t="shared" si="30"/>
        <v>1964</v>
      </c>
      <c r="F642" s="69" t="s">
        <v>20</v>
      </c>
      <c r="G642" s="69">
        <f>data2!AU19</f>
        <v>0.31773850612391802</v>
      </c>
      <c r="H642" s="105">
        <f t="shared" si="28"/>
        <v>6.2749158507235396</v>
      </c>
      <c r="I642" s="105">
        <f t="shared" si="29"/>
        <v>15.282445535641219</v>
      </c>
    </row>
    <row r="643" spans="2:9" x14ac:dyDescent="0.25">
      <c r="B643" s="69" t="s">
        <v>33</v>
      </c>
      <c r="C643" s="69" t="s">
        <v>146</v>
      </c>
      <c r="D643" s="69" t="s">
        <v>150</v>
      </c>
      <c r="E643" s="69">
        <f t="shared" si="30"/>
        <v>1965</v>
      </c>
      <c r="F643" s="69" t="s">
        <v>20</v>
      </c>
      <c r="G643" s="69">
        <f>data2!AU20</f>
        <v>0.27485497311814222</v>
      </c>
      <c r="H643" s="105">
        <f t="shared" si="28"/>
        <v>6.5926543568474578</v>
      </c>
      <c r="I643" s="105">
        <f t="shared" si="29"/>
        <v>15.007590562523077</v>
      </c>
    </row>
    <row r="644" spans="2:9" x14ac:dyDescent="0.25">
      <c r="B644" s="69" t="s">
        <v>33</v>
      </c>
      <c r="C644" s="69" t="s">
        <v>146</v>
      </c>
      <c r="D644" s="69" t="s">
        <v>150</v>
      </c>
      <c r="E644" s="69">
        <f t="shared" si="30"/>
        <v>1966</v>
      </c>
      <c r="F644" s="69" t="s">
        <v>20</v>
      </c>
      <c r="G644" s="69">
        <f>data2!AU21</f>
        <v>0.28498160426565139</v>
      </c>
      <c r="H644" s="105">
        <f t="shared" ref="H644:H707" si="31">SUMIFS($G$4:$G$4995,$F$4:$F$4995,$F644,$E$4:$E$4995,"&lt;"&amp;$E644,$B$4:$B$4995,$B644,$D$4:$D$4995,$D644)</f>
        <v>6.8675093299655998</v>
      </c>
      <c r="I644" s="105">
        <f t="shared" ref="I644:I707" si="32">SUMIFS($G$4:$G$4995,$F$4:$F$4995,$F644,$E$4:$E$4995,"&gt;"&amp;$E644,$B$4:$B$4995,$B644,$D$4:$D$4995,$D644)</f>
        <v>14.722608958257425</v>
      </c>
    </row>
    <row r="645" spans="2:9" x14ac:dyDescent="0.25">
      <c r="B645" s="69" t="s">
        <v>33</v>
      </c>
      <c r="C645" s="69" t="s">
        <v>146</v>
      </c>
      <c r="D645" s="69" t="s">
        <v>150</v>
      </c>
      <c r="E645" s="69">
        <f t="shared" si="30"/>
        <v>1967</v>
      </c>
      <c r="F645" s="69" t="s">
        <v>20</v>
      </c>
      <c r="G645" s="69">
        <f>data2!AU22</f>
        <v>0.27885359048092395</v>
      </c>
      <c r="H645" s="105">
        <f t="shared" si="31"/>
        <v>7.1524909342312508</v>
      </c>
      <c r="I645" s="105">
        <f t="shared" si="32"/>
        <v>14.4437553677765</v>
      </c>
    </row>
    <row r="646" spans="2:9" x14ac:dyDescent="0.25">
      <c r="B646" s="69" t="s">
        <v>33</v>
      </c>
      <c r="C646" s="69" t="s">
        <v>146</v>
      </c>
      <c r="D646" s="69" t="s">
        <v>150</v>
      </c>
      <c r="E646" s="69">
        <f t="shared" si="30"/>
        <v>1968</v>
      </c>
      <c r="F646" s="69" t="s">
        <v>20</v>
      </c>
      <c r="G646" s="69">
        <f>data2!AU23</f>
        <v>0.26397818832458725</v>
      </c>
      <c r="H646" s="105">
        <f t="shared" si="31"/>
        <v>7.4313445247121752</v>
      </c>
      <c r="I646" s="105">
        <f t="shared" si="32"/>
        <v>14.179777179451914</v>
      </c>
    </row>
    <row r="647" spans="2:9" x14ac:dyDescent="0.25">
      <c r="B647" s="69" t="s">
        <v>33</v>
      </c>
      <c r="C647" s="69" t="s">
        <v>146</v>
      </c>
      <c r="D647" s="69" t="s">
        <v>150</v>
      </c>
      <c r="E647" s="69">
        <f t="shared" si="30"/>
        <v>1969</v>
      </c>
      <c r="F647" s="69" t="s">
        <v>20</v>
      </c>
      <c r="G647" s="69">
        <f>data2!AU24</f>
        <v>0.31474940670636492</v>
      </c>
      <c r="H647" s="105">
        <f t="shared" si="31"/>
        <v>7.6953227130367621</v>
      </c>
      <c r="I647" s="105">
        <f t="shared" si="32"/>
        <v>13.865027772745549</v>
      </c>
    </row>
    <row r="648" spans="2:9" x14ac:dyDescent="0.25">
      <c r="B648" s="69" t="s">
        <v>33</v>
      </c>
      <c r="C648" s="69" t="s">
        <v>146</v>
      </c>
      <c r="D648" s="69" t="s">
        <v>150</v>
      </c>
      <c r="E648" s="69">
        <f t="shared" si="30"/>
        <v>1970</v>
      </c>
      <c r="F648" s="69" t="s">
        <v>20</v>
      </c>
      <c r="G648" s="69">
        <f>data2!AU25</f>
        <v>0.35221470026229285</v>
      </c>
      <c r="H648" s="105">
        <f t="shared" si="31"/>
        <v>8.0100721197431266</v>
      </c>
      <c r="I648" s="105">
        <f t="shared" si="32"/>
        <v>13.512813072483258</v>
      </c>
    </row>
    <row r="649" spans="2:9" x14ac:dyDescent="0.25">
      <c r="B649" s="69" t="s">
        <v>33</v>
      </c>
      <c r="C649" s="69" t="s">
        <v>146</v>
      </c>
      <c r="D649" s="69" t="s">
        <v>150</v>
      </c>
      <c r="E649" s="69">
        <f t="shared" si="30"/>
        <v>1971</v>
      </c>
      <c r="F649" s="69" t="s">
        <v>20</v>
      </c>
      <c r="G649" s="69">
        <f>data2!AU26</f>
        <v>0.34770799692262555</v>
      </c>
      <c r="H649" s="105">
        <f t="shared" si="31"/>
        <v>8.3622868200054192</v>
      </c>
      <c r="I649" s="105">
        <f t="shared" si="32"/>
        <v>13.165105075560632</v>
      </c>
    </row>
    <row r="650" spans="2:9" x14ac:dyDescent="0.25">
      <c r="B650" s="69" t="s">
        <v>33</v>
      </c>
      <c r="C650" s="69" t="s">
        <v>146</v>
      </c>
      <c r="D650" s="69" t="s">
        <v>150</v>
      </c>
      <c r="E650" s="69">
        <f t="shared" si="30"/>
        <v>1972</v>
      </c>
      <c r="F650" s="69" t="s">
        <v>20</v>
      </c>
      <c r="G650" s="69">
        <f>data2!AU27</f>
        <v>0.41888031105676998</v>
      </c>
      <c r="H650" s="105">
        <f t="shared" si="31"/>
        <v>8.7099948169280452</v>
      </c>
      <c r="I650" s="105">
        <f t="shared" si="32"/>
        <v>12.746224764503861</v>
      </c>
    </row>
    <row r="651" spans="2:9" x14ac:dyDescent="0.25">
      <c r="B651" s="69" t="s">
        <v>33</v>
      </c>
      <c r="C651" s="69" t="s">
        <v>146</v>
      </c>
      <c r="D651" s="69" t="s">
        <v>150</v>
      </c>
      <c r="E651" s="69">
        <f t="shared" si="30"/>
        <v>1973</v>
      </c>
      <c r="F651" s="69" t="s">
        <v>20</v>
      </c>
      <c r="G651" s="69">
        <f>data2!AU28</f>
        <v>0.3815900722592091</v>
      </c>
      <c r="H651" s="105">
        <f t="shared" si="31"/>
        <v>9.1288751279848146</v>
      </c>
      <c r="I651" s="105">
        <f t="shared" si="32"/>
        <v>12.364634692244652</v>
      </c>
    </row>
    <row r="652" spans="2:9" x14ac:dyDescent="0.25">
      <c r="B652" s="69" t="s">
        <v>33</v>
      </c>
      <c r="C652" s="69" t="s">
        <v>146</v>
      </c>
      <c r="D652" s="69" t="s">
        <v>150</v>
      </c>
      <c r="E652" s="69">
        <f t="shared" si="30"/>
        <v>1974</v>
      </c>
      <c r="F652" s="69" t="s">
        <v>20</v>
      </c>
      <c r="G652" s="69">
        <f>data2!AU29</f>
        <v>0.39973156909376106</v>
      </c>
      <c r="H652" s="105">
        <f t="shared" si="31"/>
        <v>9.510465200244024</v>
      </c>
      <c r="I652" s="105">
        <f t="shared" si="32"/>
        <v>11.964903123150892</v>
      </c>
    </row>
    <row r="653" spans="2:9" x14ac:dyDescent="0.25">
      <c r="B653" s="69" t="s">
        <v>33</v>
      </c>
      <c r="C653" s="69" t="s">
        <v>146</v>
      </c>
      <c r="D653" s="69" t="s">
        <v>150</v>
      </c>
      <c r="E653" s="69">
        <f t="shared" si="30"/>
        <v>1975</v>
      </c>
      <c r="F653" s="69" t="s">
        <v>20</v>
      </c>
      <c r="G653" s="69">
        <f>data2!AU30</f>
        <v>0.4122867444606968</v>
      </c>
      <c r="H653" s="105">
        <f t="shared" si="31"/>
        <v>9.9101967693377855</v>
      </c>
      <c r="I653" s="105">
        <f t="shared" si="32"/>
        <v>11.552616378690196</v>
      </c>
    </row>
    <row r="654" spans="2:9" x14ac:dyDescent="0.25">
      <c r="B654" s="69" t="s">
        <v>33</v>
      </c>
      <c r="C654" s="69" t="s">
        <v>146</v>
      </c>
      <c r="D654" s="69" t="s">
        <v>150</v>
      </c>
      <c r="E654" s="69">
        <f t="shared" si="30"/>
        <v>1976</v>
      </c>
      <c r="F654" s="69" t="s">
        <v>20</v>
      </c>
      <c r="G654" s="69">
        <f>data2!AU31</f>
        <v>0.42292112199485171</v>
      </c>
      <c r="H654" s="105">
        <f t="shared" si="31"/>
        <v>10.322483513798483</v>
      </c>
      <c r="I654" s="105">
        <f t="shared" si="32"/>
        <v>11.129695256695344</v>
      </c>
    </row>
    <row r="655" spans="2:9" x14ac:dyDescent="0.25">
      <c r="B655" s="69" t="s">
        <v>33</v>
      </c>
      <c r="C655" s="69" t="s">
        <v>146</v>
      </c>
      <c r="D655" s="69" t="s">
        <v>150</v>
      </c>
      <c r="E655" s="69">
        <f t="shared" si="30"/>
        <v>1977</v>
      </c>
      <c r="F655" s="69" t="s">
        <v>20</v>
      </c>
      <c r="G655" s="69">
        <f>data2!AU32</f>
        <v>0.45365762419548461</v>
      </c>
      <c r="H655" s="105">
        <f t="shared" si="31"/>
        <v>10.745404635793335</v>
      </c>
      <c r="I655" s="105">
        <f t="shared" si="32"/>
        <v>10.67603763249986</v>
      </c>
    </row>
    <row r="656" spans="2:9" x14ac:dyDescent="0.25">
      <c r="B656" s="69" t="s">
        <v>33</v>
      </c>
      <c r="C656" s="69" t="s">
        <v>146</v>
      </c>
      <c r="D656" s="69" t="s">
        <v>150</v>
      </c>
      <c r="E656" s="69">
        <f t="shared" si="30"/>
        <v>1978</v>
      </c>
      <c r="F656" s="69" t="s">
        <v>20</v>
      </c>
      <c r="G656" s="69">
        <f>data2!AU33</f>
        <v>0.48569736087947846</v>
      </c>
      <c r="H656" s="105">
        <f t="shared" si="31"/>
        <v>11.199062259988819</v>
      </c>
      <c r="I656" s="105">
        <f t="shared" si="32"/>
        <v>10.19034027162038</v>
      </c>
    </row>
    <row r="657" spans="2:9" x14ac:dyDescent="0.25">
      <c r="B657" s="69" t="s">
        <v>33</v>
      </c>
      <c r="C657" s="69" t="s">
        <v>146</v>
      </c>
      <c r="D657" s="69" t="s">
        <v>150</v>
      </c>
      <c r="E657" s="69">
        <f t="shared" si="30"/>
        <v>1979</v>
      </c>
      <c r="F657" s="69" t="s">
        <v>20</v>
      </c>
      <c r="G657" s="69">
        <f>data2!AU34</f>
        <v>0.52681028151840303</v>
      </c>
      <c r="H657" s="105">
        <f t="shared" si="31"/>
        <v>11.684759620868299</v>
      </c>
      <c r="I657" s="105">
        <f t="shared" si="32"/>
        <v>9.6635299901019778</v>
      </c>
    </row>
    <row r="658" spans="2:9" x14ac:dyDescent="0.25">
      <c r="B658" s="69" t="s">
        <v>33</v>
      </c>
      <c r="C658" s="69" t="s">
        <v>146</v>
      </c>
      <c r="D658" s="69" t="s">
        <v>150</v>
      </c>
      <c r="E658" s="69">
        <f t="shared" si="30"/>
        <v>1980</v>
      </c>
      <c r="F658" s="69" t="s">
        <v>20</v>
      </c>
      <c r="G658" s="69">
        <f>data2!AU35</f>
        <v>0.55733690672025837</v>
      </c>
      <c r="H658" s="105">
        <f t="shared" si="31"/>
        <v>12.211569902386701</v>
      </c>
      <c r="I658" s="105">
        <f t="shared" si="32"/>
        <v>9.1061930833817186</v>
      </c>
    </row>
    <row r="659" spans="2:9" x14ac:dyDescent="0.25">
      <c r="B659" s="69" t="s">
        <v>33</v>
      </c>
      <c r="C659" s="69" t="s">
        <v>146</v>
      </c>
      <c r="D659" s="69" t="s">
        <v>150</v>
      </c>
      <c r="E659" s="69">
        <f t="shared" si="30"/>
        <v>1981</v>
      </c>
      <c r="F659" s="69" t="s">
        <v>20</v>
      </c>
      <c r="G659" s="69">
        <f>data2!AU36</f>
        <v>0.5578013997988498</v>
      </c>
      <c r="H659" s="105">
        <f t="shared" si="31"/>
        <v>12.76890680910696</v>
      </c>
      <c r="I659" s="105">
        <f t="shared" si="32"/>
        <v>8.548391683582869</v>
      </c>
    </row>
    <row r="660" spans="2:9" x14ac:dyDescent="0.25">
      <c r="B660" s="69" t="s">
        <v>33</v>
      </c>
      <c r="C660" s="69" t="s">
        <v>146</v>
      </c>
      <c r="D660" s="69" t="s">
        <v>150</v>
      </c>
      <c r="E660" s="69">
        <f t="shared" si="30"/>
        <v>1982</v>
      </c>
      <c r="F660" s="69" t="s">
        <v>20</v>
      </c>
      <c r="G660" s="69">
        <f>data2!AU37</f>
        <v>0.58573120698307646</v>
      </c>
      <c r="H660" s="105">
        <f t="shared" si="31"/>
        <v>13.32670820890581</v>
      </c>
      <c r="I660" s="105">
        <f t="shared" si="32"/>
        <v>7.9626604765997921</v>
      </c>
    </row>
    <row r="661" spans="2:9" x14ac:dyDescent="0.25">
      <c r="B661" s="69" t="s">
        <v>33</v>
      </c>
      <c r="C661" s="69" t="s">
        <v>146</v>
      </c>
      <c r="D661" s="69" t="s">
        <v>150</v>
      </c>
      <c r="E661" s="69">
        <f t="shared" si="30"/>
        <v>1983</v>
      </c>
      <c r="F661" s="69" t="s">
        <v>20</v>
      </c>
      <c r="G661" s="69">
        <f>data2!AU38</f>
        <v>0.57549060173728905</v>
      </c>
      <c r="H661" s="105">
        <f t="shared" si="31"/>
        <v>13.912439415888887</v>
      </c>
      <c r="I661" s="105">
        <f t="shared" si="32"/>
        <v>7.3871698748625043</v>
      </c>
    </row>
    <row r="662" spans="2:9" x14ac:dyDescent="0.25">
      <c r="B662" s="69" t="s">
        <v>33</v>
      </c>
      <c r="C662" s="69" t="s">
        <v>146</v>
      </c>
      <c r="D662" s="69" t="s">
        <v>150</v>
      </c>
      <c r="E662" s="69">
        <f t="shared" si="30"/>
        <v>1984</v>
      </c>
      <c r="F662" s="69" t="s">
        <v>20</v>
      </c>
      <c r="G662" s="69">
        <f>data2!AU39</f>
        <v>0.57351238567782903</v>
      </c>
      <c r="H662" s="105">
        <f t="shared" si="31"/>
        <v>14.487930017626176</v>
      </c>
      <c r="I662" s="105">
        <f t="shared" si="32"/>
        <v>6.8136574891846742</v>
      </c>
    </row>
    <row r="663" spans="2:9" x14ac:dyDescent="0.25">
      <c r="B663" s="69" t="s">
        <v>33</v>
      </c>
      <c r="C663" s="69" t="s">
        <v>146</v>
      </c>
      <c r="D663" s="69" t="s">
        <v>150</v>
      </c>
      <c r="E663" s="69">
        <f t="shared" si="30"/>
        <v>1985</v>
      </c>
      <c r="F663" s="69" t="s">
        <v>20</v>
      </c>
      <c r="G663" s="69">
        <f>data2!AU40</f>
        <v>0.58469306191198656</v>
      </c>
      <c r="H663" s="105">
        <f t="shared" si="31"/>
        <v>15.061442403304005</v>
      </c>
      <c r="I663" s="105">
        <f t="shared" si="32"/>
        <v>6.2289644272726896</v>
      </c>
    </row>
    <row r="664" spans="2:9" x14ac:dyDescent="0.25">
      <c r="B664" s="69" t="s">
        <v>33</v>
      </c>
      <c r="C664" s="69" t="s">
        <v>146</v>
      </c>
      <c r="D664" s="69" t="s">
        <v>150</v>
      </c>
      <c r="E664" s="69">
        <f t="shared" si="30"/>
        <v>1986</v>
      </c>
      <c r="F664" s="69" t="s">
        <v>20</v>
      </c>
      <c r="G664" s="69">
        <f>data2!AU41</f>
        <v>0.56657293419099453</v>
      </c>
      <c r="H664" s="105">
        <f t="shared" si="31"/>
        <v>15.646135465215991</v>
      </c>
      <c r="I664" s="105">
        <f t="shared" si="32"/>
        <v>5.6623914930816941</v>
      </c>
    </row>
    <row r="665" spans="2:9" x14ac:dyDescent="0.25">
      <c r="B665" s="69" t="s">
        <v>33</v>
      </c>
      <c r="C665" s="69" t="s">
        <v>146</v>
      </c>
      <c r="D665" s="69" t="s">
        <v>150</v>
      </c>
      <c r="E665" s="69">
        <f t="shared" si="30"/>
        <v>1987</v>
      </c>
      <c r="F665" s="69" t="s">
        <v>20</v>
      </c>
      <c r="G665" s="69">
        <f>data2!AU42</f>
        <v>0.56214908082879733</v>
      </c>
      <c r="H665" s="105">
        <f t="shared" si="31"/>
        <v>16.212708399406985</v>
      </c>
      <c r="I665" s="105">
        <f t="shared" si="32"/>
        <v>5.1002424122528982</v>
      </c>
    </row>
    <row r="666" spans="2:9" x14ac:dyDescent="0.25">
      <c r="B666" s="69" t="s">
        <v>33</v>
      </c>
      <c r="C666" s="69" t="s">
        <v>146</v>
      </c>
      <c r="D666" s="69" t="s">
        <v>150</v>
      </c>
      <c r="E666" s="69">
        <f t="shared" si="30"/>
        <v>1988</v>
      </c>
      <c r="F666" s="69" t="s">
        <v>20</v>
      </c>
      <c r="G666" s="69">
        <f>data2!AU43</f>
        <v>0.56422352837839806</v>
      </c>
      <c r="H666" s="105">
        <f t="shared" si="31"/>
        <v>16.774857480235781</v>
      </c>
      <c r="I666" s="105">
        <f t="shared" si="32"/>
        <v>4.5360188838744993</v>
      </c>
    </row>
    <row r="667" spans="2:9" x14ac:dyDescent="0.25">
      <c r="B667" s="69" t="s">
        <v>33</v>
      </c>
      <c r="C667" s="69" t="s">
        <v>146</v>
      </c>
      <c r="D667" s="69" t="s">
        <v>150</v>
      </c>
      <c r="E667" s="69">
        <f t="shared" si="30"/>
        <v>1989</v>
      </c>
      <c r="F667" s="69" t="s">
        <v>20</v>
      </c>
      <c r="G667" s="69">
        <f>data2!AU44</f>
        <v>0.54160307461579515</v>
      </c>
      <c r="H667" s="105">
        <f t="shared" si="31"/>
        <v>17.33908100861418</v>
      </c>
      <c r="I667" s="105">
        <f t="shared" si="32"/>
        <v>3.9944158092587041</v>
      </c>
    </row>
    <row r="668" spans="2:9" x14ac:dyDescent="0.25">
      <c r="B668" s="69" t="s">
        <v>33</v>
      </c>
      <c r="C668" s="69" t="s">
        <v>146</v>
      </c>
      <c r="D668" s="69" t="s">
        <v>150</v>
      </c>
      <c r="E668" s="69">
        <f t="shared" si="30"/>
        <v>1990</v>
      </c>
      <c r="F668" s="69" t="s">
        <v>20</v>
      </c>
      <c r="G668" s="69">
        <f>data2!AU45</f>
        <v>0.5336485982206195</v>
      </c>
      <c r="H668" s="105">
        <f t="shared" si="31"/>
        <v>17.880684083229976</v>
      </c>
      <c r="I668" s="105">
        <f t="shared" si="32"/>
        <v>3.4607672110380845</v>
      </c>
    </row>
    <row r="669" spans="2:9" x14ac:dyDescent="0.25">
      <c r="B669" s="69" t="s">
        <v>33</v>
      </c>
      <c r="C669" s="69" t="s">
        <v>146</v>
      </c>
      <c r="D669" s="69" t="s">
        <v>150</v>
      </c>
      <c r="E669" s="69">
        <f t="shared" si="30"/>
        <v>1991</v>
      </c>
      <c r="F669" s="69" t="s">
        <v>20</v>
      </c>
      <c r="G669" s="69">
        <f>data2!AU46</f>
        <v>0.51267399587775342</v>
      </c>
      <c r="H669" s="105">
        <f t="shared" si="31"/>
        <v>18.414332681450595</v>
      </c>
      <c r="I669" s="105">
        <f t="shared" si="32"/>
        <v>2.9480932151603314</v>
      </c>
    </row>
    <row r="670" spans="2:9" x14ac:dyDescent="0.25">
      <c r="B670" s="69" t="s">
        <v>33</v>
      </c>
      <c r="C670" s="69" t="s">
        <v>146</v>
      </c>
      <c r="D670" s="69" t="s">
        <v>150</v>
      </c>
      <c r="E670" s="69">
        <f t="shared" si="30"/>
        <v>1992</v>
      </c>
      <c r="F670" s="69" t="s">
        <v>20</v>
      </c>
      <c r="G670" s="69">
        <f>data2!AU47</f>
        <v>0.5212400807725025</v>
      </c>
      <c r="H670" s="105">
        <f t="shared" si="31"/>
        <v>18.92700667732835</v>
      </c>
      <c r="I670" s="105">
        <f t="shared" si="32"/>
        <v>2.4268531343878288</v>
      </c>
    </row>
    <row r="671" spans="2:9" x14ac:dyDescent="0.25">
      <c r="B671" s="69" t="s">
        <v>33</v>
      </c>
      <c r="C671" s="69" t="s">
        <v>146</v>
      </c>
      <c r="D671" s="69" t="s">
        <v>150</v>
      </c>
      <c r="E671" s="69">
        <f t="shared" si="30"/>
        <v>1993</v>
      </c>
      <c r="F671" s="69" t="s">
        <v>20</v>
      </c>
      <c r="G671" s="69">
        <f>data2!AU48</f>
        <v>0.50796061661476699</v>
      </c>
      <c r="H671" s="105">
        <f t="shared" si="31"/>
        <v>19.448246758100854</v>
      </c>
      <c r="I671" s="105">
        <f t="shared" si="32"/>
        <v>1.9188925177730616</v>
      </c>
    </row>
    <row r="672" spans="2:9" x14ac:dyDescent="0.25">
      <c r="B672" s="69" t="s">
        <v>33</v>
      </c>
      <c r="C672" s="69" t="s">
        <v>146</v>
      </c>
      <c r="D672" s="69" t="s">
        <v>150</v>
      </c>
      <c r="E672" s="69">
        <f t="shared" si="30"/>
        <v>1994</v>
      </c>
      <c r="F672" s="69" t="s">
        <v>20</v>
      </c>
      <c r="G672" s="69">
        <f>data2!AU49</f>
        <v>0.51794184967800339</v>
      </c>
      <c r="H672" s="105">
        <f t="shared" si="31"/>
        <v>19.956207374715621</v>
      </c>
      <c r="I672" s="105">
        <f t="shared" si="32"/>
        <v>1.4009506680950583</v>
      </c>
    </row>
    <row r="673" spans="2:9" x14ac:dyDescent="0.25">
      <c r="B673" s="69" t="s">
        <v>33</v>
      </c>
      <c r="C673" s="69" t="s">
        <v>146</v>
      </c>
      <c r="D673" s="69" t="s">
        <v>150</v>
      </c>
      <c r="E673" s="69">
        <f t="shared" si="30"/>
        <v>1995</v>
      </c>
      <c r="F673" s="69" t="s">
        <v>20</v>
      </c>
      <c r="G673" s="69">
        <f>data2!AU50</f>
        <v>0.47025041909357274</v>
      </c>
      <c r="H673" s="105">
        <f t="shared" si="31"/>
        <v>20.474149224393624</v>
      </c>
      <c r="I673" s="105">
        <f t="shared" si="32"/>
        <v>0.93070024900148551</v>
      </c>
    </row>
    <row r="674" spans="2:9" x14ac:dyDescent="0.25">
      <c r="B674" s="69" t="s">
        <v>33</v>
      </c>
      <c r="C674" s="69" t="s">
        <v>146</v>
      </c>
      <c r="D674" s="69" t="s">
        <v>150</v>
      </c>
      <c r="E674" s="69">
        <f t="shared" si="30"/>
        <v>1996</v>
      </c>
      <c r="F674" s="69" t="s">
        <v>20</v>
      </c>
      <c r="G674" s="69">
        <f>data2!AU51</f>
        <v>0.462724923346224</v>
      </c>
      <c r="H674" s="105">
        <f t="shared" si="31"/>
        <v>20.944399643487198</v>
      </c>
      <c r="I674" s="105">
        <f t="shared" si="32"/>
        <v>0.46797532565526145</v>
      </c>
    </row>
    <row r="675" spans="2:9" x14ac:dyDescent="0.25">
      <c r="B675" s="69" t="s">
        <v>33</v>
      </c>
      <c r="C675" s="69" t="s">
        <v>146</v>
      </c>
      <c r="D675" s="69" t="s">
        <v>150</v>
      </c>
      <c r="E675" s="69">
        <f t="shared" si="30"/>
        <v>1997</v>
      </c>
      <c r="F675" s="69" t="s">
        <v>20</v>
      </c>
      <c r="G675" s="69">
        <f>data2!AU52</f>
        <v>0.46797532565526145</v>
      </c>
      <c r="H675" s="105">
        <f t="shared" si="31"/>
        <v>21.407124566833421</v>
      </c>
      <c r="I675" s="105">
        <f t="shared" si="32"/>
        <v>0</v>
      </c>
    </row>
    <row r="676" spans="2:9" x14ac:dyDescent="0.25">
      <c r="B676" s="69" t="s">
        <v>33</v>
      </c>
      <c r="C676" s="69" t="s">
        <v>146</v>
      </c>
      <c r="D676" s="69" t="s">
        <v>150</v>
      </c>
      <c r="E676" s="69">
        <f t="shared" si="30"/>
        <v>1950</v>
      </c>
      <c r="F676" s="69" t="s">
        <v>21</v>
      </c>
      <c r="G676" s="69">
        <f>data2!AV5</f>
        <v>4.7717409386610316E-2</v>
      </c>
      <c r="H676" s="105">
        <f t="shared" si="31"/>
        <v>0</v>
      </c>
      <c r="I676" s="105">
        <f t="shared" si="32"/>
        <v>1.8504280099049661</v>
      </c>
    </row>
    <row r="677" spans="2:9" x14ac:dyDescent="0.25">
      <c r="B677" s="69" t="s">
        <v>33</v>
      </c>
      <c r="C677" s="69" t="s">
        <v>146</v>
      </c>
      <c r="D677" s="69" t="s">
        <v>150</v>
      </c>
      <c r="E677" s="69">
        <f t="shared" si="30"/>
        <v>1951</v>
      </c>
      <c r="F677" s="69" t="s">
        <v>21</v>
      </c>
      <c r="G677" s="69">
        <f>data2!AV6</f>
        <v>4.5014233222630491E-2</v>
      </c>
      <c r="H677" s="105">
        <f t="shared" si="31"/>
        <v>4.7717409386610316E-2</v>
      </c>
      <c r="I677" s="105">
        <f t="shared" si="32"/>
        <v>1.8054137766823355</v>
      </c>
    </row>
    <row r="678" spans="2:9" x14ac:dyDescent="0.25">
      <c r="B678" s="69" t="s">
        <v>33</v>
      </c>
      <c r="C678" s="69" t="s">
        <v>146</v>
      </c>
      <c r="D678" s="69" t="s">
        <v>150</v>
      </c>
      <c r="E678" s="69">
        <f t="shared" si="30"/>
        <v>1952</v>
      </c>
      <c r="F678" s="69" t="s">
        <v>21</v>
      </c>
      <c r="G678" s="69">
        <f>data2!AV7</f>
        <v>4.3435103923356831E-2</v>
      </c>
      <c r="H678" s="105">
        <f t="shared" si="31"/>
        <v>9.27316426092408E-2</v>
      </c>
      <c r="I678" s="105">
        <f t="shared" si="32"/>
        <v>1.7619786727589786</v>
      </c>
    </row>
    <row r="679" spans="2:9" x14ac:dyDescent="0.25">
      <c r="B679" s="69" t="s">
        <v>33</v>
      </c>
      <c r="C679" s="69" t="s">
        <v>146</v>
      </c>
      <c r="D679" s="69" t="s">
        <v>150</v>
      </c>
      <c r="E679" s="69">
        <f t="shared" si="30"/>
        <v>1953</v>
      </c>
      <c r="F679" s="69" t="s">
        <v>21</v>
      </c>
      <c r="G679" s="69">
        <f>data2!AV8</f>
        <v>3.9679595592145844E-2</v>
      </c>
      <c r="H679" s="105">
        <f t="shared" si="31"/>
        <v>0.13616674653259764</v>
      </c>
      <c r="I679" s="105">
        <f t="shared" si="32"/>
        <v>1.7222990771668327</v>
      </c>
    </row>
    <row r="680" spans="2:9" x14ac:dyDescent="0.25">
      <c r="B680" s="69" t="s">
        <v>33</v>
      </c>
      <c r="C680" s="69" t="s">
        <v>146</v>
      </c>
      <c r="D680" s="69" t="s">
        <v>150</v>
      </c>
      <c r="E680" s="69">
        <f t="shared" si="30"/>
        <v>1954</v>
      </c>
      <c r="F680" s="69" t="s">
        <v>21</v>
      </c>
      <c r="G680" s="69">
        <f>data2!AV9</f>
        <v>3.8337507577244113E-2</v>
      </c>
      <c r="H680" s="105">
        <f t="shared" si="31"/>
        <v>0.17584634212474348</v>
      </c>
      <c r="I680" s="105">
        <f t="shared" si="32"/>
        <v>1.6839615695895886</v>
      </c>
    </row>
    <row r="681" spans="2:9" x14ac:dyDescent="0.25">
      <c r="B681" s="69" t="s">
        <v>33</v>
      </c>
      <c r="C681" s="69" t="s">
        <v>146</v>
      </c>
      <c r="D681" s="69" t="s">
        <v>150</v>
      </c>
      <c r="E681" s="69">
        <f t="shared" si="30"/>
        <v>1955</v>
      </c>
      <c r="F681" s="69" t="s">
        <v>21</v>
      </c>
      <c r="G681" s="69">
        <f>data2!AV10</f>
        <v>3.5451654474491591E-2</v>
      </c>
      <c r="H681" s="105">
        <f t="shared" si="31"/>
        <v>0.21418384970198759</v>
      </c>
      <c r="I681" s="105">
        <f t="shared" si="32"/>
        <v>1.648509915115097</v>
      </c>
    </row>
    <row r="682" spans="2:9" x14ac:dyDescent="0.25">
      <c r="B682" s="69" t="s">
        <v>33</v>
      </c>
      <c r="C682" s="69" t="s">
        <v>146</v>
      </c>
      <c r="D682" s="69" t="s">
        <v>150</v>
      </c>
      <c r="E682" s="69">
        <f t="shared" si="30"/>
        <v>1956</v>
      </c>
      <c r="F682" s="69" t="s">
        <v>21</v>
      </c>
      <c r="G682" s="69">
        <f>data2!AV11</f>
        <v>3.2370008134532106E-2</v>
      </c>
      <c r="H682" s="105">
        <f t="shared" si="31"/>
        <v>0.24963550417647917</v>
      </c>
      <c r="I682" s="105">
        <f t="shared" si="32"/>
        <v>1.6161399069805649</v>
      </c>
    </row>
    <row r="683" spans="2:9" x14ac:dyDescent="0.25">
      <c r="B683" s="69" t="s">
        <v>33</v>
      </c>
      <c r="C683" s="69" t="s">
        <v>146</v>
      </c>
      <c r="D683" s="69" t="s">
        <v>150</v>
      </c>
      <c r="E683" s="69">
        <f t="shared" si="30"/>
        <v>1957</v>
      </c>
      <c r="F683" s="69" t="s">
        <v>21</v>
      </c>
      <c r="G683" s="69">
        <f>data2!AV12</f>
        <v>3.0396675762595287E-2</v>
      </c>
      <c r="H683" s="105">
        <f t="shared" si="31"/>
        <v>0.28200551231101129</v>
      </c>
      <c r="I683" s="105">
        <f t="shared" si="32"/>
        <v>1.5857432312179696</v>
      </c>
    </row>
    <row r="684" spans="2:9" x14ac:dyDescent="0.25">
      <c r="B684" s="69" t="s">
        <v>33</v>
      </c>
      <c r="C684" s="69" t="s">
        <v>146</v>
      </c>
      <c r="D684" s="69" t="s">
        <v>150</v>
      </c>
      <c r="E684" s="69">
        <f t="shared" si="30"/>
        <v>1958</v>
      </c>
      <c r="F684" s="69" t="s">
        <v>21</v>
      </c>
      <c r="G684" s="69">
        <f>data2!AV13</f>
        <v>2.8628046870104642E-2</v>
      </c>
      <c r="H684" s="105">
        <f t="shared" si="31"/>
        <v>0.31240218807360659</v>
      </c>
      <c r="I684" s="105">
        <f t="shared" si="32"/>
        <v>1.5571151843478648</v>
      </c>
    </row>
    <row r="685" spans="2:9" x14ac:dyDescent="0.25">
      <c r="B685" s="69" t="s">
        <v>33</v>
      </c>
      <c r="C685" s="69" t="s">
        <v>146</v>
      </c>
      <c r="D685" s="69" t="s">
        <v>150</v>
      </c>
      <c r="E685" s="69">
        <f t="shared" si="30"/>
        <v>1959</v>
      </c>
      <c r="F685" s="69" t="s">
        <v>21</v>
      </c>
      <c r="G685" s="69">
        <f>data2!AV14</f>
        <v>2.7395242362871785E-2</v>
      </c>
      <c r="H685" s="105">
        <f t="shared" si="31"/>
        <v>0.34103023494371121</v>
      </c>
      <c r="I685" s="105">
        <f t="shared" si="32"/>
        <v>1.5297199419849932</v>
      </c>
    </row>
    <row r="686" spans="2:9" x14ac:dyDescent="0.25">
      <c r="B686" s="69" t="s">
        <v>33</v>
      </c>
      <c r="C686" s="69" t="s">
        <v>146</v>
      </c>
      <c r="D686" s="69" t="s">
        <v>150</v>
      </c>
      <c r="E686" s="69">
        <f t="shared" si="30"/>
        <v>1960</v>
      </c>
      <c r="F686" s="69" t="s">
        <v>21</v>
      </c>
      <c r="G686" s="69">
        <f>data2!AV15</f>
        <v>2.7473543646165395E-2</v>
      </c>
      <c r="H686" s="105">
        <f t="shared" si="31"/>
        <v>0.36842547730658298</v>
      </c>
      <c r="I686" s="105">
        <f t="shared" si="32"/>
        <v>1.5022463983388279</v>
      </c>
    </row>
    <row r="687" spans="2:9" x14ac:dyDescent="0.25">
      <c r="B687" s="69" t="s">
        <v>33</v>
      </c>
      <c r="C687" s="69" t="s">
        <v>146</v>
      </c>
      <c r="D687" s="69" t="s">
        <v>150</v>
      </c>
      <c r="E687" s="69">
        <f t="shared" si="30"/>
        <v>1961</v>
      </c>
      <c r="F687" s="69" t="s">
        <v>21</v>
      </c>
      <c r="G687" s="69">
        <f>data2!AV16</f>
        <v>2.4945652016231255E-2</v>
      </c>
      <c r="H687" s="105">
        <f t="shared" si="31"/>
        <v>0.39589902095274837</v>
      </c>
      <c r="I687" s="105">
        <f t="shared" si="32"/>
        <v>1.4773007463225967</v>
      </c>
    </row>
    <row r="688" spans="2:9" x14ac:dyDescent="0.25">
      <c r="B688" s="69" t="s">
        <v>33</v>
      </c>
      <c r="C688" s="69" t="s">
        <v>146</v>
      </c>
      <c r="D688" s="69" t="s">
        <v>150</v>
      </c>
      <c r="E688" s="69">
        <f t="shared" si="30"/>
        <v>1962</v>
      </c>
      <c r="F688" s="69" t="s">
        <v>21</v>
      </c>
      <c r="G688" s="69">
        <f>data2!AV17</f>
        <v>2.4395062912317397E-2</v>
      </c>
      <c r="H688" s="105">
        <f t="shared" si="31"/>
        <v>0.42084467296897965</v>
      </c>
      <c r="I688" s="105">
        <f t="shared" si="32"/>
        <v>1.4529056834102794</v>
      </c>
    </row>
    <row r="689" spans="2:9" x14ac:dyDescent="0.25">
      <c r="B689" s="69" t="s">
        <v>33</v>
      </c>
      <c r="C689" s="69" t="s">
        <v>146</v>
      </c>
      <c r="D689" s="69" t="s">
        <v>150</v>
      </c>
      <c r="E689" s="69">
        <f t="shared" si="30"/>
        <v>1963</v>
      </c>
      <c r="F689" s="69" t="s">
        <v>21</v>
      </c>
      <c r="G689" s="69">
        <f>data2!AV18</f>
        <v>2.358282340121752E-2</v>
      </c>
      <c r="H689" s="105">
        <f t="shared" si="31"/>
        <v>0.44523973588129706</v>
      </c>
      <c r="I689" s="105">
        <f t="shared" si="32"/>
        <v>1.4293228600090615</v>
      </c>
    </row>
    <row r="690" spans="2:9" x14ac:dyDescent="0.25">
      <c r="B690" s="69" t="s">
        <v>33</v>
      </c>
      <c r="C690" s="69" t="s">
        <v>146</v>
      </c>
      <c r="D690" s="69" t="s">
        <v>150</v>
      </c>
      <c r="E690" s="69">
        <f t="shared" si="30"/>
        <v>1964</v>
      </c>
      <c r="F690" s="69" t="s">
        <v>21</v>
      </c>
      <c r="G690" s="69">
        <f>data2!AV19</f>
        <v>2.2346700550750092E-2</v>
      </c>
      <c r="H690" s="105">
        <f t="shared" si="31"/>
        <v>0.46882255928251459</v>
      </c>
      <c r="I690" s="105">
        <f t="shared" si="32"/>
        <v>1.4069761594583112</v>
      </c>
    </row>
    <row r="691" spans="2:9" x14ac:dyDescent="0.25">
      <c r="B691" s="69" t="s">
        <v>33</v>
      </c>
      <c r="C691" s="69" t="s">
        <v>146</v>
      </c>
      <c r="D691" s="69" t="s">
        <v>150</v>
      </c>
      <c r="E691" s="69">
        <f t="shared" si="30"/>
        <v>1965</v>
      </c>
      <c r="F691" s="69" t="s">
        <v>21</v>
      </c>
      <c r="G691" s="69">
        <f>data2!AV20</f>
        <v>2.0257639755290227E-2</v>
      </c>
      <c r="H691" s="105">
        <f t="shared" si="31"/>
        <v>0.4911692598332647</v>
      </c>
      <c r="I691" s="105">
        <f t="shared" si="32"/>
        <v>1.3867185197030212</v>
      </c>
    </row>
    <row r="692" spans="2:9" x14ac:dyDescent="0.25">
      <c r="B692" s="69" t="s">
        <v>33</v>
      </c>
      <c r="C692" s="69" t="s">
        <v>146</v>
      </c>
      <c r="D692" s="69" t="s">
        <v>150</v>
      </c>
      <c r="E692" s="69">
        <f t="shared" si="30"/>
        <v>1966</v>
      </c>
      <c r="F692" s="69" t="s">
        <v>21</v>
      </c>
      <c r="G692" s="69">
        <f>data2!AV21</f>
        <v>1.9032257282028096E-2</v>
      </c>
      <c r="H692" s="105">
        <f t="shared" si="31"/>
        <v>0.51142689958855492</v>
      </c>
      <c r="I692" s="105">
        <f t="shared" si="32"/>
        <v>1.3676862624209931</v>
      </c>
    </row>
    <row r="693" spans="2:9" x14ac:dyDescent="0.25">
      <c r="B693" s="69" t="s">
        <v>33</v>
      </c>
      <c r="C693" s="69" t="s">
        <v>146</v>
      </c>
      <c r="D693" s="69" t="s">
        <v>150</v>
      </c>
      <c r="E693" s="69">
        <f t="shared" ref="E693:E756" si="33">E645</f>
        <v>1967</v>
      </c>
      <c r="F693" s="69" t="s">
        <v>21</v>
      </c>
      <c r="G693" s="69">
        <f>data2!AV22</f>
        <v>1.8087396217930513E-2</v>
      </c>
      <c r="H693" s="105">
        <f t="shared" si="31"/>
        <v>0.53045915687058298</v>
      </c>
      <c r="I693" s="105">
        <f t="shared" si="32"/>
        <v>1.3495988662030625</v>
      </c>
    </row>
    <row r="694" spans="2:9" x14ac:dyDescent="0.25">
      <c r="B694" s="69" t="s">
        <v>33</v>
      </c>
      <c r="C694" s="69" t="s">
        <v>146</v>
      </c>
      <c r="D694" s="69" t="s">
        <v>150</v>
      </c>
      <c r="E694" s="69">
        <f t="shared" si="33"/>
        <v>1968</v>
      </c>
      <c r="F694" s="69" t="s">
        <v>21</v>
      </c>
      <c r="G694" s="69">
        <f>data2!AV23</f>
        <v>1.8207976089376868E-2</v>
      </c>
      <c r="H694" s="105">
        <f t="shared" si="31"/>
        <v>0.54854655308851352</v>
      </c>
      <c r="I694" s="105">
        <f t="shared" si="32"/>
        <v>1.3313908901136859</v>
      </c>
    </row>
    <row r="695" spans="2:9" x14ac:dyDescent="0.25">
      <c r="B695" s="69" t="s">
        <v>33</v>
      </c>
      <c r="C695" s="69" t="s">
        <v>146</v>
      </c>
      <c r="D695" s="69" t="s">
        <v>150</v>
      </c>
      <c r="E695" s="69">
        <f t="shared" si="33"/>
        <v>1969</v>
      </c>
      <c r="F695" s="69" t="s">
        <v>21</v>
      </c>
      <c r="G695" s="69">
        <f>data2!AV24</f>
        <v>1.8629462444640855E-2</v>
      </c>
      <c r="H695" s="105">
        <f t="shared" si="31"/>
        <v>0.56675452917789038</v>
      </c>
      <c r="I695" s="105">
        <f t="shared" si="32"/>
        <v>1.3127614276690451</v>
      </c>
    </row>
    <row r="696" spans="2:9" x14ac:dyDescent="0.25">
      <c r="B696" s="69" t="s">
        <v>33</v>
      </c>
      <c r="C696" s="69" t="s">
        <v>146</v>
      </c>
      <c r="D696" s="69" t="s">
        <v>150</v>
      </c>
      <c r="E696" s="69">
        <f t="shared" si="33"/>
        <v>1970</v>
      </c>
      <c r="F696" s="69" t="s">
        <v>21</v>
      </c>
      <c r="G696" s="69">
        <f>data2!AV25</f>
        <v>2.003896056850404E-2</v>
      </c>
      <c r="H696" s="105">
        <f t="shared" si="31"/>
        <v>0.58538399162253119</v>
      </c>
      <c r="I696" s="105">
        <f t="shared" si="32"/>
        <v>1.2927224671005408</v>
      </c>
    </row>
    <row r="697" spans="2:9" x14ac:dyDescent="0.25">
      <c r="B697" s="69" t="s">
        <v>33</v>
      </c>
      <c r="C697" s="69" t="s">
        <v>146</v>
      </c>
      <c r="D697" s="69" t="s">
        <v>150</v>
      </c>
      <c r="E697" s="69">
        <f t="shared" si="33"/>
        <v>1971</v>
      </c>
      <c r="F697" s="69" t="s">
        <v>21</v>
      </c>
      <c r="G697" s="69">
        <f>data2!AV26</f>
        <v>1.9959358750609935E-2</v>
      </c>
      <c r="H697" s="105">
        <f t="shared" si="31"/>
        <v>0.60542295219103526</v>
      </c>
      <c r="I697" s="105">
        <f t="shared" si="32"/>
        <v>1.2727631083499311</v>
      </c>
    </row>
    <row r="698" spans="2:9" x14ac:dyDescent="0.25">
      <c r="B698" s="69" t="s">
        <v>33</v>
      </c>
      <c r="C698" s="69" t="s">
        <v>146</v>
      </c>
      <c r="D698" s="69" t="s">
        <v>150</v>
      </c>
      <c r="E698" s="69">
        <f t="shared" si="33"/>
        <v>1972</v>
      </c>
      <c r="F698" s="69" t="s">
        <v>21</v>
      </c>
      <c r="G698" s="69">
        <f>data2!AV27</f>
        <v>1.8831982460191524E-2</v>
      </c>
      <c r="H698" s="105">
        <f t="shared" si="31"/>
        <v>0.6253823109416452</v>
      </c>
      <c r="I698" s="105">
        <f t="shared" si="32"/>
        <v>1.2539311258897397</v>
      </c>
    </row>
    <row r="699" spans="2:9" x14ac:dyDescent="0.25">
      <c r="B699" s="69" t="s">
        <v>33</v>
      </c>
      <c r="C699" s="69" t="s">
        <v>146</v>
      </c>
      <c r="D699" s="69" t="s">
        <v>150</v>
      </c>
      <c r="E699" s="69">
        <f t="shared" si="33"/>
        <v>1973</v>
      </c>
      <c r="F699" s="69" t="s">
        <v>21</v>
      </c>
      <c r="G699" s="69">
        <f>data2!AV28</f>
        <v>2.0794454768929566E-2</v>
      </c>
      <c r="H699" s="105">
        <f t="shared" si="31"/>
        <v>0.64421429340183678</v>
      </c>
      <c r="I699" s="105">
        <f t="shared" si="32"/>
        <v>1.23313667112081</v>
      </c>
    </row>
    <row r="700" spans="2:9" x14ac:dyDescent="0.25">
      <c r="B700" s="69" t="s">
        <v>33</v>
      </c>
      <c r="C700" s="69" t="s">
        <v>146</v>
      </c>
      <c r="D700" s="69" t="s">
        <v>150</v>
      </c>
      <c r="E700" s="69">
        <f t="shared" si="33"/>
        <v>1974</v>
      </c>
      <c r="F700" s="69" t="s">
        <v>21</v>
      </c>
      <c r="G700" s="69">
        <f>data2!AV29</f>
        <v>2.1563897619220191E-2</v>
      </c>
      <c r="H700" s="105">
        <f t="shared" si="31"/>
        <v>0.66500874817076638</v>
      </c>
      <c r="I700" s="105">
        <f t="shared" si="32"/>
        <v>1.2115727735015898</v>
      </c>
    </row>
    <row r="701" spans="2:9" x14ac:dyDescent="0.25">
      <c r="B701" s="69" t="s">
        <v>33</v>
      </c>
      <c r="C701" s="69" t="s">
        <v>146</v>
      </c>
      <c r="D701" s="69" t="s">
        <v>150</v>
      </c>
      <c r="E701" s="69">
        <f t="shared" si="33"/>
        <v>1975</v>
      </c>
      <c r="F701" s="69" t="s">
        <v>21</v>
      </c>
      <c r="G701" s="69">
        <f>data2!AV30</f>
        <v>2.87494062941674E-2</v>
      </c>
      <c r="H701" s="105">
        <f t="shared" si="31"/>
        <v>0.68657264578998656</v>
      </c>
      <c r="I701" s="105">
        <f t="shared" si="32"/>
        <v>1.1828233672074224</v>
      </c>
    </row>
    <row r="702" spans="2:9" x14ac:dyDescent="0.25">
      <c r="B702" s="69" t="s">
        <v>33</v>
      </c>
      <c r="C702" s="69" t="s">
        <v>146</v>
      </c>
      <c r="D702" s="69" t="s">
        <v>150</v>
      </c>
      <c r="E702" s="69">
        <f t="shared" si="33"/>
        <v>1976</v>
      </c>
      <c r="F702" s="69" t="s">
        <v>21</v>
      </c>
      <c r="G702" s="69">
        <f>data2!AV31</f>
        <v>2.994600794772527E-2</v>
      </c>
      <c r="H702" s="105">
        <f t="shared" si="31"/>
        <v>0.715322052084154</v>
      </c>
      <c r="I702" s="105">
        <f t="shared" si="32"/>
        <v>1.1528773592596973</v>
      </c>
    </row>
    <row r="703" spans="2:9" x14ac:dyDescent="0.25">
      <c r="B703" s="69" t="s">
        <v>33</v>
      </c>
      <c r="C703" s="69" t="s">
        <v>146</v>
      </c>
      <c r="D703" s="69" t="s">
        <v>150</v>
      </c>
      <c r="E703" s="69">
        <f t="shared" si="33"/>
        <v>1977</v>
      </c>
      <c r="F703" s="69" t="s">
        <v>21</v>
      </c>
      <c r="G703" s="69">
        <f>data2!AV32</f>
        <v>2.797792665211149E-2</v>
      </c>
      <c r="H703" s="105">
        <f t="shared" si="31"/>
        <v>0.74526806003187929</v>
      </c>
      <c r="I703" s="105">
        <f t="shared" si="32"/>
        <v>1.1248994326075856</v>
      </c>
    </row>
    <row r="704" spans="2:9" x14ac:dyDescent="0.25">
      <c r="B704" s="69" t="s">
        <v>33</v>
      </c>
      <c r="C704" s="69" t="s">
        <v>146</v>
      </c>
      <c r="D704" s="69" t="s">
        <v>150</v>
      </c>
      <c r="E704" s="69">
        <f t="shared" si="33"/>
        <v>1978</v>
      </c>
      <c r="F704" s="69" t="s">
        <v>21</v>
      </c>
      <c r="G704" s="69">
        <f>data2!AV33</f>
        <v>2.9362029678217806E-2</v>
      </c>
      <c r="H704" s="105">
        <f t="shared" si="31"/>
        <v>0.7732459866839908</v>
      </c>
      <c r="I704" s="105">
        <f t="shared" si="32"/>
        <v>1.0955374029293679</v>
      </c>
    </row>
    <row r="705" spans="2:9" x14ac:dyDescent="0.25">
      <c r="B705" s="69" t="s">
        <v>33</v>
      </c>
      <c r="C705" s="69" t="s">
        <v>146</v>
      </c>
      <c r="D705" s="69" t="s">
        <v>150</v>
      </c>
      <c r="E705" s="69">
        <f t="shared" si="33"/>
        <v>1979</v>
      </c>
      <c r="F705" s="69" t="s">
        <v>21</v>
      </c>
      <c r="G705" s="69">
        <f>data2!AV34</f>
        <v>2.9362696835384339E-2</v>
      </c>
      <c r="H705" s="105">
        <f t="shared" si="31"/>
        <v>0.80260801636220858</v>
      </c>
      <c r="I705" s="105">
        <f t="shared" si="32"/>
        <v>1.0661747060939835</v>
      </c>
    </row>
    <row r="706" spans="2:9" x14ac:dyDescent="0.25">
      <c r="B706" s="69" t="s">
        <v>33</v>
      </c>
      <c r="C706" s="69" t="s">
        <v>146</v>
      </c>
      <c r="D706" s="69" t="s">
        <v>150</v>
      </c>
      <c r="E706" s="69">
        <f t="shared" si="33"/>
        <v>1980</v>
      </c>
      <c r="F706" s="69" t="s">
        <v>21</v>
      </c>
      <c r="G706" s="69">
        <f>data2!AV35</f>
        <v>2.7454644505183413E-2</v>
      </c>
      <c r="H706" s="105">
        <f t="shared" si="31"/>
        <v>0.83197071319759286</v>
      </c>
      <c r="I706" s="105">
        <f t="shared" si="32"/>
        <v>1.0387200615888001</v>
      </c>
    </row>
    <row r="707" spans="2:9" x14ac:dyDescent="0.25">
      <c r="B707" s="69" t="s">
        <v>33</v>
      </c>
      <c r="C707" s="69" t="s">
        <v>146</v>
      </c>
      <c r="D707" s="69" t="s">
        <v>150</v>
      </c>
      <c r="E707" s="69">
        <f t="shared" si="33"/>
        <v>1981</v>
      </c>
      <c r="F707" s="69" t="s">
        <v>21</v>
      </c>
      <c r="G707" s="69">
        <f>data2!AV36</f>
        <v>2.7177328571060165E-2</v>
      </c>
      <c r="H707" s="105">
        <f t="shared" si="31"/>
        <v>0.85942535770277628</v>
      </c>
      <c r="I707" s="105">
        <f t="shared" si="32"/>
        <v>1.01154273301774</v>
      </c>
    </row>
    <row r="708" spans="2:9" x14ac:dyDescent="0.25">
      <c r="B708" s="69" t="s">
        <v>33</v>
      </c>
      <c r="C708" s="69" t="s">
        <v>146</v>
      </c>
      <c r="D708" s="69" t="s">
        <v>150</v>
      </c>
      <c r="E708" s="69">
        <f t="shared" si="33"/>
        <v>1982</v>
      </c>
      <c r="F708" s="69" t="s">
        <v>21</v>
      </c>
      <c r="G708" s="69">
        <f>data2!AV37</f>
        <v>2.7455299496203924E-2</v>
      </c>
      <c r="H708" s="105">
        <f t="shared" ref="H708:H771" si="34">SUMIFS($G$4:$G$4995,$F$4:$F$4995,$F708,$E$4:$E$4995,"&lt;"&amp;$E708,$B$4:$B$4995,$B708,$D$4:$D$4995,$D708)</f>
        <v>0.88660268627383643</v>
      </c>
      <c r="I708" s="105">
        <f t="shared" ref="I708:I771" si="35">SUMIFS($G$4:$G$4995,$F$4:$F$4995,$F708,$E$4:$E$4995,"&gt;"&amp;$E708,$B$4:$B$4995,$B708,$D$4:$D$4995,$D708)</f>
        <v>0.98408743352153616</v>
      </c>
    </row>
    <row r="709" spans="2:9" x14ac:dyDescent="0.25">
      <c r="B709" s="69" t="s">
        <v>33</v>
      </c>
      <c r="C709" s="69" t="s">
        <v>146</v>
      </c>
      <c r="D709" s="69" t="s">
        <v>150</v>
      </c>
      <c r="E709" s="69">
        <f t="shared" si="33"/>
        <v>1983</v>
      </c>
      <c r="F709" s="69" t="s">
        <v>21</v>
      </c>
      <c r="G709" s="69">
        <f>data2!AV38</f>
        <v>2.6929028916207878E-2</v>
      </c>
      <c r="H709" s="105">
        <f t="shared" si="34"/>
        <v>0.91405798577004038</v>
      </c>
      <c r="I709" s="105">
        <f t="shared" si="35"/>
        <v>0.95715840460532808</v>
      </c>
    </row>
    <row r="710" spans="2:9" x14ac:dyDescent="0.25">
      <c r="B710" s="69" t="s">
        <v>33</v>
      </c>
      <c r="C710" s="69" t="s">
        <v>146</v>
      </c>
      <c r="D710" s="69" t="s">
        <v>150</v>
      </c>
      <c r="E710" s="69">
        <f t="shared" si="33"/>
        <v>1984</v>
      </c>
      <c r="F710" s="69" t="s">
        <v>21</v>
      </c>
      <c r="G710" s="69">
        <f>data2!AV39</f>
        <v>2.6448810629946327E-2</v>
      </c>
      <c r="H710" s="105">
        <f t="shared" si="34"/>
        <v>0.94098701468624824</v>
      </c>
      <c r="I710" s="105">
        <f t="shared" si="35"/>
        <v>0.930709593975382</v>
      </c>
    </row>
    <row r="711" spans="2:9" x14ac:dyDescent="0.25">
      <c r="B711" s="69" t="s">
        <v>33</v>
      </c>
      <c r="C711" s="69" t="s">
        <v>146</v>
      </c>
      <c r="D711" s="69" t="s">
        <v>150</v>
      </c>
      <c r="E711" s="69">
        <f t="shared" si="33"/>
        <v>1985</v>
      </c>
      <c r="F711" s="69" t="s">
        <v>21</v>
      </c>
      <c r="G711" s="69">
        <f>data2!AV40</f>
        <v>2.5539495887458692E-2</v>
      </c>
      <c r="H711" s="105">
        <f t="shared" si="34"/>
        <v>0.96743582531619454</v>
      </c>
      <c r="I711" s="105">
        <f t="shared" si="35"/>
        <v>0.90517009808792315</v>
      </c>
    </row>
    <row r="712" spans="2:9" x14ac:dyDescent="0.25">
      <c r="B712" s="69" t="s">
        <v>33</v>
      </c>
      <c r="C712" s="69" t="s">
        <v>146</v>
      </c>
      <c r="D712" s="69" t="s">
        <v>150</v>
      </c>
      <c r="E712" s="69">
        <f t="shared" si="33"/>
        <v>1986</v>
      </c>
      <c r="F712" s="69" t="s">
        <v>21</v>
      </c>
      <c r="G712" s="69">
        <f>data2!AV41</f>
        <v>2.7778612800884825E-2</v>
      </c>
      <c r="H712" s="105">
        <f t="shared" si="34"/>
        <v>0.99297532120365328</v>
      </c>
      <c r="I712" s="105">
        <f t="shared" si="35"/>
        <v>0.87739148528703836</v>
      </c>
    </row>
    <row r="713" spans="2:9" x14ac:dyDescent="0.25">
      <c r="B713" s="69" t="s">
        <v>33</v>
      </c>
      <c r="C713" s="69" t="s">
        <v>146</v>
      </c>
      <c r="D713" s="69" t="s">
        <v>150</v>
      </c>
      <c r="E713" s="69">
        <f t="shared" si="33"/>
        <v>1987</v>
      </c>
      <c r="F713" s="69" t="s">
        <v>21</v>
      </c>
      <c r="G713" s="69">
        <f>data2!AV42</f>
        <v>3.4968641738132127E-2</v>
      </c>
      <c r="H713" s="105">
        <f t="shared" si="34"/>
        <v>1.0207539340045382</v>
      </c>
      <c r="I713" s="105">
        <f t="shared" si="35"/>
        <v>0.84242284354890629</v>
      </c>
    </row>
    <row r="714" spans="2:9" x14ac:dyDescent="0.25">
      <c r="B714" s="69" t="s">
        <v>33</v>
      </c>
      <c r="C714" s="69" t="s">
        <v>146</v>
      </c>
      <c r="D714" s="69" t="s">
        <v>150</v>
      </c>
      <c r="E714" s="69">
        <f t="shared" si="33"/>
        <v>1988</v>
      </c>
      <c r="F714" s="69" t="s">
        <v>21</v>
      </c>
      <c r="G714" s="69">
        <f>data2!AV43</f>
        <v>4.0098669282232213E-2</v>
      </c>
      <c r="H714" s="105">
        <f t="shared" si="34"/>
        <v>1.0557225757426703</v>
      </c>
      <c r="I714" s="105">
        <f t="shared" si="35"/>
        <v>0.80232417426667402</v>
      </c>
    </row>
    <row r="715" spans="2:9" x14ac:dyDescent="0.25">
      <c r="B715" s="69" t="s">
        <v>33</v>
      </c>
      <c r="C715" s="69" t="s">
        <v>146</v>
      </c>
      <c r="D715" s="69" t="s">
        <v>150</v>
      </c>
      <c r="E715" s="69">
        <f t="shared" si="33"/>
        <v>1989</v>
      </c>
      <c r="F715" s="69" t="s">
        <v>21</v>
      </c>
      <c r="G715" s="69">
        <f>data2!AV44</f>
        <v>4.259725867029817E-2</v>
      </c>
      <c r="H715" s="105">
        <f t="shared" si="34"/>
        <v>1.0958212450249025</v>
      </c>
      <c r="I715" s="105">
        <f t="shared" si="35"/>
        <v>0.75972691559637595</v>
      </c>
    </row>
    <row r="716" spans="2:9" x14ac:dyDescent="0.25">
      <c r="B716" s="69" t="s">
        <v>33</v>
      </c>
      <c r="C716" s="69" t="s">
        <v>146</v>
      </c>
      <c r="D716" s="69" t="s">
        <v>150</v>
      </c>
      <c r="E716" s="69">
        <f t="shared" si="33"/>
        <v>1990</v>
      </c>
      <c r="F716" s="69" t="s">
        <v>21</v>
      </c>
      <c r="G716" s="69">
        <f>data2!AV45</f>
        <v>6.7639383571766382E-2</v>
      </c>
      <c r="H716" s="105">
        <f t="shared" si="34"/>
        <v>1.1384185036952006</v>
      </c>
      <c r="I716" s="105">
        <f t="shared" si="35"/>
        <v>0.69208753202460938</v>
      </c>
    </row>
    <row r="717" spans="2:9" x14ac:dyDescent="0.25">
      <c r="B717" s="69" t="s">
        <v>33</v>
      </c>
      <c r="C717" s="69" t="s">
        <v>146</v>
      </c>
      <c r="D717" s="69" t="s">
        <v>150</v>
      </c>
      <c r="E717" s="69">
        <f t="shared" si="33"/>
        <v>1991</v>
      </c>
      <c r="F717" s="69" t="s">
        <v>21</v>
      </c>
      <c r="G717" s="69">
        <f>data2!AV46</f>
        <v>7.8861080931587071E-2</v>
      </c>
      <c r="H717" s="105">
        <f t="shared" si="34"/>
        <v>1.2060578872669669</v>
      </c>
      <c r="I717" s="105">
        <f t="shared" si="35"/>
        <v>0.61322645109302232</v>
      </c>
    </row>
    <row r="718" spans="2:9" x14ac:dyDescent="0.25">
      <c r="B718" s="69" t="s">
        <v>33</v>
      </c>
      <c r="C718" s="69" t="s">
        <v>146</v>
      </c>
      <c r="D718" s="69" t="s">
        <v>150</v>
      </c>
      <c r="E718" s="69">
        <f t="shared" si="33"/>
        <v>1992</v>
      </c>
      <c r="F718" s="69" t="s">
        <v>21</v>
      </c>
      <c r="G718" s="69">
        <f>data2!AV47</f>
        <v>8.3445474484096879E-2</v>
      </c>
      <c r="H718" s="105">
        <f t="shared" si="34"/>
        <v>1.284918968198554</v>
      </c>
      <c r="I718" s="105">
        <f t="shared" si="35"/>
        <v>0.52978097660892542</v>
      </c>
    </row>
    <row r="719" spans="2:9" x14ac:dyDescent="0.25">
      <c r="B719" s="69" t="s">
        <v>33</v>
      </c>
      <c r="C719" s="69" t="s">
        <v>146</v>
      </c>
      <c r="D719" s="69" t="s">
        <v>150</v>
      </c>
      <c r="E719" s="69">
        <f t="shared" si="33"/>
        <v>1993</v>
      </c>
      <c r="F719" s="69" t="s">
        <v>21</v>
      </c>
      <c r="G719" s="69">
        <f>data2!AV48</f>
        <v>8.9788814815060999E-2</v>
      </c>
      <c r="H719" s="105">
        <f t="shared" si="34"/>
        <v>1.3683644426826509</v>
      </c>
      <c r="I719" s="105">
        <f t="shared" si="35"/>
        <v>0.43999216179386447</v>
      </c>
    </row>
    <row r="720" spans="2:9" x14ac:dyDescent="0.25">
      <c r="B720" s="69" t="s">
        <v>33</v>
      </c>
      <c r="C720" s="69" t="s">
        <v>146</v>
      </c>
      <c r="D720" s="69" t="s">
        <v>150</v>
      </c>
      <c r="E720" s="69">
        <f t="shared" si="33"/>
        <v>1994</v>
      </c>
      <c r="F720" s="69" t="s">
        <v>21</v>
      </c>
      <c r="G720" s="69">
        <f>data2!AV49</f>
        <v>9.1410703495802922E-2</v>
      </c>
      <c r="H720" s="105">
        <f t="shared" si="34"/>
        <v>1.4581532574977119</v>
      </c>
      <c r="I720" s="105">
        <f t="shared" si="35"/>
        <v>0.34858145829806159</v>
      </c>
    </row>
    <row r="721" spans="2:9" x14ac:dyDescent="0.25">
      <c r="B721" s="69" t="s">
        <v>33</v>
      </c>
      <c r="C721" s="69" t="s">
        <v>146</v>
      </c>
      <c r="D721" s="69" t="s">
        <v>150</v>
      </c>
      <c r="E721" s="69">
        <f t="shared" si="33"/>
        <v>1995</v>
      </c>
      <c r="F721" s="69" t="s">
        <v>21</v>
      </c>
      <c r="G721" s="69">
        <f>data2!AV50</f>
        <v>0.10367708313152643</v>
      </c>
      <c r="H721" s="105">
        <f t="shared" si="34"/>
        <v>1.5495639609935148</v>
      </c>
      <c r="I721" s="105">
        <f t="shared" si="35"/>
        <v>0.24490437516653513</v>
      </c>
    </row>
    <row r="722" spans="2:9" x14ac:dyDescent="0.25">
      <c r="B722" s="69" t="s">
        <v>33</v>
      </c>
      <c r="C722" s="69" t="s">
        <v>146</v>
      </c>
      <c r="D722" s="69" t="s">
        <v>150</v>
      </c>
      <c r="E722" s="69">
        <f t="shared" si="33"/>
        <v>1996</v>
      </c>
      <c r="F722" s="69" t="s">
        <v>21</v>
      </c>
      <c r="G722" s="69">
        <f>data2!AV51</f>
        <v>0.11525577884458484</v>
      </c>
      <c r="H722" s="105">
        <f t="shared" si="34"/>
        <v>1.6532410441250411</v>
      </c>
      <c r="I722" s="105">
        <f t="shared" si="35"/>
        <v>0.1296485963219503</v>
      </c>
    </row>
    <row r="723" spans="2:9" x14ac:dyDescent="0.25">
      <c r="B723" s="69" t="s">
        <v>33</v>
      </c>
      <c r="C723" s="69" t="s">
        <v>146</v>
      </c>
      <c r="D723" s="69" t="s">
        <v>150</v>
      </c>
      <c r="E723" s="69">
        <f t="shared" si="33"/>
        <v>1997</v>
      </c>
      <c r="F723" s="69" t="s">
        <v>21</v>
      </c>
      <c r="G723" s="69">
        <f>data2!AV52</f>
        <v>0.1296485963219503</v>
      </c>
      <c r="H723" s="105">
        <f t="shared" si="34"/>
        <v>1.7684968229696261</v>
      </c>
      <c r="I723" s="105">
        <f t="shared" si="35"/>
        <v>0</v>
      </c>
    </row>
    <row r="724" spans="2:9" x14ac:dyDescent="0.25">
      <c r="B724" s="69" t="s">
        <v>33</v>
      </c>
      <c r="C724" s="69" t="s">
        <v>146</v>
      </c>
      <c r="D724" s="69" t="s">
        <v>150</v>
      </c>
      <c r="E724" s="69">
        <f t="shared" si="33"/>
        <v>1950</v>
      </c>
      <c r="F724" s="69" t="s">
        <v>22</v>
      </c>
      <c r="G724" s="69">
        <f>data2!AW5</f>
        <v>1.2936540712182281</v>
      </c>
      <c r="H724" s="105">
        <f t="shared" si="34"/>
        <v>0</v>
      </c>
      <c r="I724" s="105">
        <f t="shared" si="35"/>
        <v>25.832114783166745</v>
      </c>
    </row>
    <row r="725" spans="2:9" x14ac:dyDescent="0.25">
      <c r="B725" s="69" t="s">
        <v>33</v>
      </c>
      <c r="C725" s="69" t="s">
        <v>146</v>
      </c>
      <c r="D725" s="69" t="s">
        <v>150</v>
      </c>
      <c r="E725" s="69">
        <f t="shared" si="33"/>
        <v>1951</v>
      </c>
      <c r="F725" s="69" t="s">
        <v>22</v>
      </c>
      <c r="G725" s="69">
        <f>data2!AW6</f>
        <v>1.3871183779681715</v>
      </c>
      <c r="H725" s="105">
        <f t="shared" si="34"/>
        <v>1.2936540712182281</v>
      </c>
      <c r="I725" s="105">
        <f t="shared" si="35"/>
        <v>24.444996405198573</v>
      </c>
    </row>
    <row r="726" spans="2:9" x14ac:dyDescent="0.25">
      <c r="B726" s="69" t="s">
        <v>33</v>
      </c>
      <c r="C726" s="69" t="s">
        <v>146</v>
      </c>
      <c r="D726" s="69" t="s">
        <v>150</v>
      </c>
      <c r="E726" s="69">
        <f t="shared" si="33"/>
        <v>1952</v>
      </c>
      <c r="F726" s="69" t="s">
        <v>22</v>
      </c>
      <c r="G726" s="69">
        <f>data2!AW7</f>
        <v>1.3440013040643339</v>
      </c>
      <c r="H726" s="105">
        <f t="shared" si="34"/>
        <v>2.6807724491863993</v>
      </c>
      <c r="I726" s="105">
        <f t="shared" si="35"/>
        <v>23.100995101134242</v>
      </c>
    </row>
    <row r="727" spans="2:9" x14ac:dyDescent="0.25">
      <c r="B727" s="69" t="s">
        <v>33</v>
      </c>
      <c r="C727" s="69" t="s">
        <v>146</v>
      </c>
      <c r="D727" s="69" t="s">
        <v>150</v>
      </c>
      <c r="E727" s="69">
        <f t="shared" si="33"/>
        <v>1953</v>
      </c>
      <c r="F727" s="69" t="s">
        <v>22</v>
      </c>
      <c r="G727" s="69">
        <f>data2!AW8</f>
        <v>1.3661828291531051</v>
      </c>
      <c r="H727" s="105">
        <f t="shared" si="34"/>
        <v>4.0247737532507335</v>
      </c>
      <c r="I727" s="105">
        <f t="shared" si="35"/>
        <v>21.734812271981141</v>
      </c>
    </row>
    <row r="728" spans="2:9" x14ac:dyDescent="0.25">
      <c r="B728" s="69" t="s">
        <v>33</v>
      </c>
      <c r="C728" s="69" t="s">
        <v>146</v>
      </c>
      <c r="D728" s="69" t="s">
        <v>150</v>
      </c>
      <c r="E728" s="69">
        <f t="shared" si="33"/>
        <v>1954</v>
      </c>
      <c r="F728" s="69" t="s">
        <v>22</v>
      </c>
      <c r="G728" s="69">
        <f>data2!AW9</f>
        <v>1.3118366209688674</v>
      </c>
      <c r="H728" s="105">
        <f t="shared" si="34"/>
        <v>5.3909565824038381</v>
      </c>
      <c r="I728" s="105">
        <f t="shared" si="35"/>
        <v>20.422975651012269</v>
      </c>
    </row>
    <row r="729" spans="2:9" x14ac:dyDescent="0.25">
      <c r="B729" s="69" t="s">
        <v>33</v>
      </c>
      <c r="C729" s="69" t="s">
        <v>146</v>
      </c>
      <c r="D729" s="69" t="s">
        <v>150</v>
      </c>
      <c r="E729" s="69">
        <f t="shared" si="33"/>
        <v>1955</v>
      </c>
      <c r="F729" s="69" t="s">
        <v>22</v>
      </c>
      <c r="G729" s="69">
        <f>data2!AW10</f>
        <v>1.2529947525642449</v>
      </c>
      <c r="H729" s="105">
        <f t="shared" si="34"/>
        <v>6.7027932033727051</v>
      </c>
      <c r="I729" s="105">
        <f t="shared" si="35"/>
        <v>19.169980898448028</v>
      </c>
    </row>
    <row r="730" spans="2:9" x14ac:dyDescent="0.25">
      <c r="B730" s="69" t="s">
        <v>33</v>
      </c>
      <c r="C730" s="69" t="s">
        <v>146</v>
      </c>
      <c r="D730" s="69" t="s">
        <v>150</v>
      </c>
      <c r="E730" s="69">
        <f t="shared" si="33"/>
        <v>1956</v>
      </c>
      <c r="F730" s="69" t="s">
        <v>22</v>
      </c>
      <c r="G730" s="69">
        <f>data2!AW11</f>
        <v>1.1873695822297583</v>
      </c>
      <c r="H730" s="105">
        <f t="shared" si="34"/>
        <v>7.95578795593695</v>
      </c>
      <c r="I730" s="105">
        <f t="shared" si="35"/>
        <v>17.982611316218271</v>
      </c>
    </row>
    <row r="731" spans="2:9" x14ac:dyDescent="0.25">
      <c r="B731" s="69" t="s">
        <v>33</v>
      </c>
      <c r="C731" s="69" t="s">
        <v>146</v>
      </c>
      <c r="D731" s="69" t="s">
        <v>150</v>
      </c>
      <c r="E731" s="69">
        <f t="shared" si="33"/>
        <v>1957</v>
      </c>
      <c r="F731" s="69" t="s">
        <v>22</v>
      </c>
      <c r="G731" s="69">
        <f>data2!AW12</f>
        <v>1.1259244728095656</v>
      </c>
      <c r="H731" s="105">
        <f t="shared" si="34"/>
        <v>9.1431575381667081</v>
      </c>
      <c r="I731" s="105">
        <f t="shared" si="35"/>
        <v>16.856686843408706</v>
      </c>
    </row>
    <row r="732" spans="2:9" x14ac:dyDescent="0.25">
      <c r="B732" s="69" t="s">
        <v>33</v>
      </c>
      <c r="C732" s="69" t="s">
        <v>146</v>
      </c>
      <c r="D732" s="69" t="s">
        <v>150</v>
      </c>
      <c r="E732" s="69">
        <f t="shared" si="33"/>
        <v>1958</v>
      </c>
      <c r="F732" s="69" t="s">
        <v>22</v>
      </c>
      <c r="G732" s="69">
        <f>data2!AW13</f>
        <v>1.1874668669815609</v>
      </c>
      <c r="H732" s="105">
        <f t="shared" si="34"/>
        <v>10.269082010976273</v>
      </c>
      <c r="I732" s="105">
        <f t="shared" si="35"/>
        <v>15.669219976427142</v>
      </c>
    </row>
    <row r="733" spans="2:9" x14ac:dyDescent="0.25">
      <c r="B733" s="69" t="s">
        <v>33</v>
      </c>
      <c r="C733" s="69" t="s">
        <v>146</v>
      </c>
      <c r="D733" s="69" t="s">
        <v>150</v>
      </c>
      <c r="E733" s="69">
        <f t="shared" si="33"/>
        <v>1959</v>
      </c>
      <c r="F733" s="69" t="s">
        <v>22</v>
      </c>
      <c r="G733" s="69">
        <f>data2!AW14</f>
        <v>1.1139821520638622</v>
      </c>
      <c r="H733" s="105">
        <f t="shared" si="34"/>
        <v>11.456548877957834</v>
      </c>
      <c r="I733" s="105">
        <f t="shared" si="35"/>
        <v>14.55523782436328</v>
      </c>
    </row>
    <row r="734" spans="2:9" x14ac:dyDescent="0.25">
      <c r="B734" s="69" t="s">
        <v>33</v>
      </c>
      <c r="C734" s="69" t="s">
        <v>146</v>
      </c>
      <c r="D734" s="69" t="s">
        <v>150</v>
      </c>
      <c r="E734" s="69">
        <f t="shared" si="33"/>
        <v>1960</v>
      </c>
      <c r="F734" s="69" t="s">
        <v>22</v>
      </c>
      <c r="G734" s="69">
        <f>data2!AW15</f>
        <v>1.01242734090169</v>
      </c>
      <c r="H734" s="105">
        <f t="shared" si="34"/>
        <v>12.570531030021696</v>
      </c>
      <c r="I734" s="105">
        <f t="shared" si="35"/>
        <v>13.54281048346159</v>
      </c>
    </row>
    <row r="735" spans="2:9" x14ac:dyDescent="0.25">
      <c r="B735" s="69" t="s">
        <v>33</v>
      </c>
      <c r="C735" s="69" t="s">
        <v>146</v>
      </c>
      <c r="D735" s="69" t="s">
        <v>150</v>
      </c>
      <c r="E735" s="69">
        <f t="shared" si="33"/>
        <v>1961</v>
      </c>
      <c r="F735" s="69" t="s">
        <v>22</v>
      </c>
      <c r="G735" s="69">
        <f>data2!AW16</f>
        <v>0.97106985711571192</v>
      </c>
      <c r="H735" s="105">
        <f t="shared" si="34"/>
        <v>13.582958370923386</v>
      </c>
      <c r="I735" s="105">
        <f t="shared" si="35"/>
        <v>12.57174062634588</v>
      </c>
    </row>
    <row r="736" spans="2:9" x14ac:dyDescent="0.25">
      <c r="B736" s="69" t="s">
        <v>33</v>
      </c>
      <c r="C736" s="69" t="s">
        <v>146</v>
      </c>
      <c r="D736" s="69" t="s">
        <v>150</v>
      </c>
      <c r="E736" s="69">
        <f t="shared" si="33"/>
        <v>1962</v>
      </c>
      <c r="F736" s="69" t="s">
        <v>22</v>
      </c>
      <c r="G736" s="69">
        <f>data2!AW17</f>
        <v>0.91485702872428321</v>
      </c>
      <c r="H736" s="105">
        <f t="shared" si="34"/>
        <v>14.554028228039098</v>
      </c>
      <c r="I736" s="105">
        <f t="shared" si="35"/>
        <v>11.656883597621597</v>
      </c>
    </row>
    <row r="737" spans="2:9" x14ac:dyDescent="0.25">
      <c r="B737" s="69" t="s">
        <v>33</v>
      </c>
      <c r="C737" s="69" t="s">
        <v>146</v>
      </c>
      <c r="D737" s="69" t="s">
        <v>150</v>
      </c>
      <c r="E737" s="69">
        <f t="shared" si="33"/>
        <v>1963</v>
      </c>
      <c r="F737" s="69" t="s">
        <v>22</v>
      </c>
      <c r="G737" s="69">
        <f>data2!AW18</f>
        <v>0.91627144044288233</v>
      </c>
      <c r="H737" s="105">
        <f t="shared" si="34"/>
        <v>15.468885256763381</v>
      </c>
      <c r="I737" s="105">
        <f t="shared" si="35"/>
        <v>10.740612157178713</v>
      </c>
    </row>
    <row r="738" spans="2:9" x14ac:dyDescent="0.25">
      <c r="B738" s="69" t="s">
        <v>33</v>
      </c>
      <c r="C738" s="69" t="s">
        <v>146</v>
      </c>
      <c r="D738" s="69" t="s">
        <v>150</v>
      </c>
      <c r="E738" s="69">
        <f t="shared" si="33"/>
        <v>1964</v>
      </c>
      <c r="F738" s="69" t="s">
        <v>22</v>
      </c>
      <c r="G738" s="69">
        <f>data2!AW19</f>
        <v>0.88556085596467038</v>
      </c>
      <c r="H738" s="105">
        <f t="shared" si="34"/>
        <v>16.385156697206263</v>
      </c>
      <c r="I738" s="105">
        <f t="shared" si="35"/>
        <v>9.8550513012140435</v>
      </c>
    </row>
    <row r="739" spans="2:9" x14ac:dyDescent="0.25">
      <c r="B739" s="69" t="s">
        <v>33</v>
      </c>
      <c r="C739" s="69" t="s">
        <v>146</v>
      </c>
      <c r="D739" s="69" t="s">
        <v>150</v>
      </c>
      <c r="E739" s="69">
        <f t="shared" si="33"/>
        <v>1965</v>
      </c>
      <c r="F739" s="69" t="s">
        <v>22</v>
      </c>
      <c r="G739" s="69">
        <f>data2!AW20</f>
        <v>0.76824270387040849</v>
      </c>
      <c r="H739" s="105">
        <f t="shared" si="34"/>
        <v>17.270717553170932</v>
      </c>
      <c r="I739" s="105">
        <f t="shared" si="35"/>
        <v>9.0868085973436372</v>
      </c>
    </row>
    <row r="740" spans="2:9" x14ac:dyDescent="0.25">
      <c r="B740" s="69" t="s">
        <v>33</v>
      </c>
      <c r="C740" s="69" t="s">
        <v>146</v>
      </c>
      <c r="D740" s="69" t="s">
        <v>150</v>
      </c>
      <c r="E740" s="69">
        <f t="shared" si="33"/>
        <v>1966</v>
      </c>
      <c r="F740" s="69" t="s">
        <v>22</v>
      </c>
      <c r="G740" s="69">
        <f>data2!AW21</f>
        <v>0.68307743836300827</v>
      </c>
      <c r="H740" s="105">
        <f t="shared" si="34"/>
        <v>18.038960257041342</v>
      </c>
      <c r="I740" s="105">
        <f t="shared" si="35"/>
        <v>8.4037311589806265</v>
      </c>
    </row>
    <row r="741" spans="2:9" x14ac:dyDescent="0.25">
      <c r="B741" s="69" t="s">
        <v>33</v>
      </c>
      <c r="C741" s="69" t="s">
        <v>146</v>
      </c>
      <c r="D741" s="69" t="s">
        <v>150</v>
      </c>
      <c r="E741" s="69">
        <f t="shared" si="33"/>
        <v>1967</v>
      </c>
      <c r="F741" s="69" t="s">
        <v>22</v>
      </c>
      <c r="G741" s="69">
        <f>data2!AW22</f>
        <v>0.62289872952759628</v>
      </c>
      <c r="H741" s="105">
        <f t="shared" si="34"/>
        <v>18.722037695404349</v>
      </c>
      <c r="I741" s="105">
        <f t="shared" si="35"/>
        <v>7.7808324294530316</v>
      </c>
    </row>
    <row r="742" spans="2:9" x14ac:dyDescent="0.25">
      <c r="B742" s="69" t="s">
        <v>33</v>
      </c>
      <c r="C742" s="69" t="s">
        <v>146</v>
      </c>
      <c r="D742" s="69" t="s">
        <v>150</v>
      </c>
      <c r="E742" s="69">
        <f t="shared" si="33"/>
        <v>1968</v>
      </c>
      <c r="F742" s="69" t="s">
        <v>22</v>
      </c>
      <c r="G742" s="69">
        <f>data2!AW23</f>
        <v>0.57073066968453601</v>
      </c>
      <c r="H742" s="105">
        <f t="shared" si="34"/>
        <v>19.344936424931944</v>
      </c>
      <c r="I742" s="105">
        <f t="shared" si="35"/>
        <v>7.210101759768496</v>
      </c>
    </row>
    <row r="743" spans="2:9" x14ac:dyDescent="0.25">
      <c r="B743" s="69" t="s">
        <v>33</v>
      </c>
      <c r="C743" s="69" t="s">
        <v>146</v>
      </c>
      <c r="D743" s="69" t="s">
        <v>150</v>
      </c>
      <c r="E743" s="69">
        <f t="shared" si="33"/>
        <v>1969</v>
      </c>
      <c r="F743" s="69" t="s">
        <v>22</v>
      </c>
      <c r="G743" s="69">
        <f>data2!AW24</f>
        <v>0.53217133560377905</v>
      </c>
      <c r="H743" s="105">
        <f t="shared" si="34"/>
        <v>19.915667094616481</v>
      </c>
      <c r="I743" s="105">
        <f t="shared" si="35"/>
        <v>6.6779304241647166</v>
      </c>
    </row>
    <row r="744" spans="2:9" x14ac:dyDescent="0.25">
      <c r="B744" s="69" t="s">
        <v>33</v>
      </c>
      <c r="C744" s="69" t="s">
        <v>146</v>
      </c>
      <c r="D744" s="69" t="s">
        <v>150</v>
      </c>
      <c r="E744" s="69">
        <f t="shared" si="33"/>
        <v>1970</v>
      </c>
      <c r="F744" s="69" t="s">
        <v>22</v>
      </c>
      <c r="G744" s="69">
        <f>data2!AW25</f>
        <v>0.50362607357846978</v>
      </c>
      <c r="H744" s="105">
        <f t="shared" si="34"/>
        <v>20.447838430220258</v>
      </c>
      <c r="I744" s="105">
        <f t="shared" si="35"/>
        <v>6.1743043505862465</v>
      </c>
    </row>
    <row r="745" spans="2:9" x14ac:dyDescent="0.25">
      <c r="B745" s="69" t="s">
        <v>33</v>
      </c>
      <c r="C745" s="69" t="s">
        <v>146</v>
      </c>
      <c r="D745" s="69" t="s">
        <v>150</v>
      </c>
      <c r="E745" s="69">
        <f t="shared" si="33"/>
        <v>1971</v>
      </c>
      <c r="F745" s="69" t="s">
        <v>22</v>
      </c>
      <c r="G745" s="69">
        <f>data2!AW26</f>
        <v>0.43347469209791323</v>
      </c>
      <c r="H745" s="105">
        <f t="shared" si="34"/>
        <v>20.951464503798729</v>
      </c>
      <c r="I745" s="105">
        <f t="shared" si="35"/>
        <v>5.7408296584883338</v>
      </c>
    </row>
    <row r="746" spans="2:9" x14ac:dyDescent="0.25">
      <c r="B746" s="69" t="s">
        <v>33</v>
      </c>
      <c r="C746" s="69" t="s">
        <v>146</v>
      </c>
      <c r="D746" s="69" t="s">
        <v>150</v>
      </c>
      <c r="E746" s="69">
        <f t="shared" si="33"/>
        <v>1972</v>
      </c>
      <c r="F746" s="69" t="s">
        <v>22</v>
      </c>
      <c r="G746" s="69">
        <f>data2!AW27</f>
        <v>0.34907228501053927</v>
      </c>
      <c r="H746" s="105">
        <f t="shared" si="34"/>
        <v>21.384939195896642</v>
      </c>
      <c r="I746" s="105">
        <f t="shared" si="35"/>
        <v>5.3917573734777937</v>
      </c>
    </row>
    <row r="747" spans="2:9" x14ac:dyDescent="0.25">
      <c r="B747" s="69" t="s">
        <v>33</v>
      </c>
      <c r="C747" s="69" t="s">
        <v>146</v>
      </c>
      <c r="D747" s="69" t="s">
        <v>150</v>
      </c>
      <c r="E747" s="69">
        <f t="shared" si="33"/>
        <v>1973</v>
      </c>
      <c r="F747" s="69" t="s">
        <v>22</v>
      </c>
      <c r="G747" s="69">
        <f>data2!AW28</f>
        <v>0.30344421018031559</v>
      </c>
      <c r="H747" s="105">
        <f t="shared" si="34"/>
        <v>21.734011480907181</v>
      </c>
      <c r="I747" s="105">
        <f t="shared" si="35"/>
        <v>5.0883131632974781</v>
      </c>
    </row>
    <row r="748" spans="2:9" x14ac:dyDescent="0.25">
      <c r="B748" s="69" t="s">
        <v>33</v>
      </c>
      <c r="C748" s="69" t="s">
        <v>146</v>
      </c>
      <c r="D748" s="69" t="s">
        <v>150</v>
      </c>
      <c r="E748" s="69">
        <f t="shared" si="33"/>
        <v>1974</v>
      </c>
      <c r="F748" s="69" t="s">
        <v>22</v>
      </c>
      <c r="G748" s="69">
        <f>data2!AW29</f>
        <v>0.27909906367481685</v>
      </c>
      <c r="H748" s="105">
        <f t="shared" si="34"/>
        <v>22.037455691087498</v>
      </c>
      <c r="I748" s="105">
        <f t="shared" si="35"/>
        <v>4.8092140996226611</v>
      </c>
    </row>
    <row r="749" spans="2:9" x14ac:dyDescent="0.25">
      <c r="B749" s="69" t="s">
        <v>33</v>
      </c>
      <c r="C749" s="69" t="s">
        <v>146</v>
      </c>
      <c r="D749" s="69" t="s">
        <v>150</v>
      </c>
      <c r="E749" s="69">
        <f t="shared" si="33"/>
        <v>1975</v>
      </c>
      <c r="F749" s="69" t="s">
        <v>22</v>
      </c>
      <c r="G749" s="69">
        <f>data2!AW30</f>
        <v>0.24262429989485504</v>
      </c>
      <c r="H749" s="105">
        <f t="shared" si="34"/>
        <v>22.316554754762315</v>
      </c>
      <c r="I749" s="105">
        <f t="shared" si="35"/>
        <v>4.5665897997278062</v>
      </c>
    </row>
    <row r="750" spans="2:9" x14ac:dyDescent="0.25">
      <c r="B750" s="69" t="s">
        <v>33</v>
      </c>
      <c r="C750" s="69" t="s">
        <v>146</v>
      </c>
      <c r="D750" s="69" t="s">
        <v>150</v>
      </c>
      <c r="E750" s="69">
        <f t="shared" si="33"/>
        <v>1976</v>
      </c>
      <c r="F750" s="69" t="s">
        <v>22</v>
      </c>
      <c r="G750" s="69">
        <f>data2!AW31</f>
        <v>0.21009790408106135</v>
      </c>
      <c r="H750" s="105">
        <f t="shared" si="34"/>
        <v>22.559179054657172</v>
      </c>
      <c r="I750" s="105">
        <f t="shared" si="35"/>
        <v>4.3564918956467444</v>
      </c>
    </row>
    <row r="751" spans="2:9" x14ac:dyDescent="0.25">
      <c r="B751" s="69" t="s">
        <v>33</v>
      </c>
      <c r="C751" s="69" t="s">
        <v>146</v>
      </c>
      <c r="D751" s="69" t="s">
        <v>150</v>
      </c>
      <c r="E751" s="69">
        <f t="shared" si="33"/>
        <v>1977</v>
      </c>
      <c r="F751" s="69" t="s">
        <v>22</v>
      </c>
      <c r="G751" s="69">
        <f>data2!AW32</f>
        <v>0.20200845642171408</v>
      </c>
      <c r="H751" s="105">
        <f t="shared" si="34"/>
        <v>22.769276958738232</v>
      </c>
      <c r="I751" s="105">
        <f t="shared" si="35"/>
        <v>4.1544834392250305</v>
      </c>
    </row>
    <row r="752" spans="2:9" x14ac:dyDescent="0.25">
      <c r="B752" s="69" t="s">
        <v>33</v>
      </c>
      <c r="C752" s="69" t="s">
        <v>146</v>
      </c>
      <c r="D752" s="69" t="s">
        <v>150</v>
      </c>
      <c r="E752" s="69">
        <f t="shared" si="33"/>
        <v>1978</v>
      </c>
      <c r="F752" s="69" t="s">
        <v>22</v>
      </c>
      <c r="G752" s="69">
        <f>data2!AW33</f>
        <v>0.19468798930025413</v>
      </c>
      <c r="H752" s="105">
        <f t="shared" si="34"/>
        <v>22.971285415159947</v>
      </c>
      <c r="I752" s="105">
        <f t="shared" si="35"/>
        <v>3.9597954499247763</v>
      </c>
    </row>
    <row r="753" spans="2:9" x14ac:dyDescent="0.25">
      <c r="B753" s="69" t="s">
        <v>33</v>
      </c>
      <c r="C753" s="69" t="s">
        <v>146</v>
      </c>
      <c r="D753" s="69" t="s">
        <v>150</v>
      </c>
      <c r="E753" s="69">
        <f t="shared" si="33"/>
        <v>1979</v>
      </c>
      <c r="F753" s="69" t="s">
        <v>22</v>
      </c>
      <c r="G753" s="69">
        <f>data2!AW34</f>
        <v>0.20364661516274341</v>
      </c>
      <c r="H753" s="105">
        <f t="shared" si="34"/>
        <v>23.1659734044602</v>
      </c>
      <c r="I753" s="105">
        <f t="shared" si="35"/>
        <v>3.7561488347620333</v>
      </c>
    </row>
    <row r="754" spans="2:9" x14ac:dyDescent="0.25">
      <c r="B754" s="69" t="s">
        <v>33</v>
      </c>
      <c r="C754" s="69" t="s">
        <v>146</v>
      </c>
      <c r="D754" s="69" t="s">
        <v>150</v>
      </c>
      <c r="E754" s="69">
        <f t="shared" si="33"/>
        <v>1980</v>
      </c>
      <c r="F754" s="69" t="s">
        <v>22</v>
      </c>
      <c r="G754" s="69">
        <f>data2!AW35</f>
        <v>0.20535986966848221</v>
      </c>
      <c r="H754" s="105">
        <f t="shared" si="34"/>
        <v>23.369620019622943</v>
      </c>
      <c r="I754" s="105">
        <f t="shared" si="35"/>
        <v>3.5507889650935511</v>
      </c>
    </row>
    <row r="755" spans="2:9" x14ac:dyDescent="0.25">
      <c r="B755" s="69" t="s">
        <v>33</v>
      </c>
      <c r="C755" s="69" t="s">
        <v>146</v>
      </c>
      <c r="D755" s="69" t="s">
        <v>150</v>
      </c>
      <c r="E755" s="69">
        <f t="shared" si="33"/>
        <v>1981</v>
      </c>
      <c r="F755" s="69" t="s">
        <v>22</v>
      </c>
      <c r="G755" s="69">
        <f>data2!AW36</f>
        <v>0.20839562549965188</v>
      </c>
      <c r="H755" s="105">
        <f t="shared" si="34"/>
        <v>23.574979889291424</v>
      </c>
      <c r="I755" s="105">
        <f t="shared" si="35"/>
        <v>3.3423933395938992</v>
      </c>
    </row>
    <row r="756" spans="2:9" x14ac:dyDescent="0.25">
      <c r="B756" s="69" t="s">
        <v>33</v>
      </c>
      <c r="C756" s="69" t="s">
        <v>146</v>
      </c>
      <c r="D756" s="69" t="s">
        <v>150</v>
      </c>
      <c r="E756" s="69">
        <f t="shared" si="33"/>
        <v>1982</v>
      </c>
      <c r="F756" s="69" t="s">
        <v>22</v>
      </c>
      <c r="G756" s="69">
        <f>data2!AW37</f>
        <v>0.20265300001006054</v>
      </c>
      <c r="H756" s="105">
        <f t="shared" si="34"/>
        <v>23.783375514791075</v>
      </c>
      <c r="I756" s="105">
        <f t="shared" si="35"/>
        <v>3.139740339583839</v>
      </c>
    </row>
    <row r="757" spans="2:9" x14ac:dyDescent="0.25">
      <c r="B757" s="69" t="s">
        <v>33</v>
      </c>
      <c r="C757" s="69" t="s">
        <v>146</v>
      </c>
      <c r="D757" s="69" t="s">
        <v>150</v>
      </c>
      <c r="E757" s="69">
        <f t="shared" ref="E757:E820" si="36">E709</f>
        <v>1983</v>
      </c>
      <c r="F757" s="69" t="s">
        <v>22</v>
      </c>
      <c r="G757" s="69">
        <f>data2!AW38</f>
        <v>0.19057802621478503</v>
      </c>
      <c r="H757" s="105">
        <f t="shared" si="34"/>
        <v>23.986028514801134</v>
      </c>
      <c r="I757" s="105">
        <f t="shared" si="35"/>
        <v>2.9491623133690541</v>
      </c>
    </row>
    <row r="758" spans="2:9" x14ac:dyDescent="0.25">
      <c r="B758" s="69" t="s">
        <v>33</v>
      </c>
      <c r="C758" s="69" t="s">
        <v>146</v>
      </c>
      <c r="D758" s="69" t="s">
        <v>150</v>
      </c>
      <c r="E758" s="69">
        <f t="shared" si="36"/>
        <v>1984</v>
      </c>
      <c r="F758" s="69" t="s">
        <v>22</v>
      </c>
      <c r="G758" s="69">
        <f>data2!AW39</f>
        <v>0.18299127585654981</v>
      </c>
      <c r="H758" s="105">
        <f t="shared" si="34"/>
        <v>24.176606541015918</v>
      </c>
      <c r="I758" s="105">
        <f t="shared" si="35"/>
        <v>2.7661710375125037</v>
      </c>
    </row>
    <row r="759" spans="2:9" x14ac:dyDescent="0.25">
      <c r="B759" s="69" t="s">
        <v>33</v>
      </c>
      <c r="C759" s="69" t="s">
        <v>146</v>
      </c>
      <c r="D759" s="69" t="s">
        <v>150</v>
      </c>
      <c r="E759" s="69">
        <f t="shared" si="36"/>
        <v>1985</v>
      </c>
      <c r="F759" s="69" t="s">
        <v>22</v>
      </c>
      <c r="G759" s="69">
        <f>data2!AW40</f>
        <v>0.18478512289196733</v>
      </c>
      <c r="H759" s="105">
        <f t="shared" si="34"/>
        <v>24.359597816872469</v>
      </c>
      <c r="I759" s="105">
        <f t="shared" si="35"/>
        <v>2.5813859146205362</v>
      </c>
    </row>
    <row r="760" spans="2:9" x14ac:dyDescent="0.25">
      <c r="B760" s="69" t="s">
        <v>33</v>
      </c>
      <c r="C760" s="69" t="s">
        <v>146</v>
      </c>
      <c r="D760" s="69" t="s">
        <v>150</v>
      </c>
      <c r="E760" s="69">
        <f t="shared" si="36"/>
        <v>1986</v>
      </c>
      <c r="F760" s="69" t="s">
        <v>22</v>
      </c>
      <c r="G760" s="69">
        <f>data2!AW41</f>
        <v>0.17909495008295254</v>
      </c>
      <c r="H760" s="105">
        <f t="shared" si="34"/>
        <v>24.544382939764436</v>
      </c>
      <c r="I760" s="105">
        <f t="shared" si="35"/>
        <v>2.4022909645375838</v>
      </c>
    </row>
    <row r="761" spans="2:9" x14ac:dyDescent="0.25">
      <c r="B761" s="69" t="s">
        <v>33</v>
      </c>
      <c r="C761" s="69" t="s">
        <v>146</v>
      </c>
      <c r="D761" s="69" t="s">
        <v>150</v>
      </c>
      <c r="E761" s="69">
        <f t="shared" si="36"/>
        <v>1987</v>
      </c>
      <c r="F761" s="69" t="s">
        <v>22</v>
      </c>
      <c r="G761" s="69">
        <f>data2!AW42</f>
        <v>0.19069286153153855</v>
      </c>
      <c r="H761" s="105">
        <f t="shared" si="34"/>
        <v>24.723477889847388</v>
      </c>
      <c r="I761" s="105">
        <f t="shared" si="35"/>
        <v>2.2115981030060454</v>
      </c>
    </row>
    <row r="762" spans="2:9" x14ac:dyDescent="0.25">
      <c r="B762" s="69" t="s">
        <v>33</v>
      </c>
      <c r="C762" s="69" t="s">
        <v>146</v>
      </c>
      <c r="D762" s="69" t="s">
        <v>150</v>
      </c>
      <c r="E762" s="69">
        <f t="shared" si="36"/>
        <v>1988</v>
      </c>
      <c r="F762" s="69" t="s">
        <v>22</v>
      </c>
      <c r="G762" s="69">
        <f>data2!AW43</f>
        <v>0.19256174149819202</v>
      </c>
      <c r="H762" s="105">
        <f t="shared" si="34"/>
        <v>24.914170751378926</v>
      </c>
      <c r="I762" s="105">
        <f t="shared" si="35"/>
        <v>2.0190363615078533</v>
      </c>
    </row>
    <row r="763" spans="2:9" x14ac:dyDescent="0.25">
      <c r="B763" s="69" t="s">
        <v>33</v>
      </c>
      <c r="C763" s="69" t="s">
        <v>146</v>
      </c>
      <c r="D763" s="69" t="s">
        <v>150</v>
      </c>
      <c r="E763" s="69">
        <f t="shared" si="36"/>
        <v>1989</v>
      </c>
      <c r="F763" s="69" t="s">
        <v>22</v>
      </c>
      <c r="G763" s="69">
        <f>data2!AW44</f>
        <v>0.19794297647612671</v>
      </c>
      <c r="H763" s="105">
        <f t="shared" si="34"/>
        <v>25.106732492877118</v>
      </c>
      <c r="I763" s="105">
        <f t="shared" si="35"/>
        <v>1.8210933850317266</v>
      </c>
    </row>
    <row r="764" spans="2:9" x14ac:dyDescent="0.25">
      <c r="B764" s="69" t="s">
        <v>33</v>
      </c>
      <c r="C764" s="69" t="s">
        <v>146</v>
      </c>
      <c r="D764" s="69" t="s">
        <v>150</v>
      </c>
      <c r="E764" s="69">
        <f t="shared" si="36"/>
        <v>1990</v>
      </c>
      <c r="F764" s="69" t="s">
        <v>22</v>
      </c>
      <c r="G764" s="69">
        <f>data2!AW45</f>
        <v>0.22640940899148732</v>
      </c>
      <c r="H764" s="105">
        <f t="shared" si="34"/>
        <v>25.304675469353246</v>
      </c>
      <c r="I764" s="105">
        <f t="shared" si="35"/>
        <v>1.5946839760402394</v>
      </c>
    </row>
    <row r="765" spans="2:9" x14ac:dyDescent="0.25">
      <c r="B765" s="69" t="s">
        <v>33</v>
      </c>
      <c r="C765" s="69" t="s">
        <v>146</v>
      </c>
      <c r="D765" s="69" t="s">
        <v>150</v>
      </c>
      <c r="E765" s="69">
        <f t="shared" si="36"/>
        <v>1991</v>
      </c>
      <c r="F765" s="69" t="s">
        <v>22</v>
      </c>
      <c r="G765" s="69">
        <f>data2!AW46</f>
        <v>0.22442201084965033</v>
      </c>
      <c r="H765" s="105">
        <f t="shared" si="34"/>
        <v>25.531084878344732</v>
      </c>
      <c r="I765" s="105">
        <f t="shared" si="35"/>
        <v>1.370261965190589</v>
      </c>
    </row>
    <row r="766" spans="2:9" x14ac:dyDescent="0.25">
      <c r="B766" s="69" t="s">
        <v>33</v>
      </c>
      <c r="C766" s="69" t="s">
        <v>146</v>
      </c>
      <c r="D766" s="69" t="s">
        <v>150</v>
      </c>
      <c r="E766" s="69">
        <f t="shared" si="36"/>
        <v>1992</v>
      </c>
      <c r="F766" s="69" t="s">
        <v>22</v>
      </c>
      <c r="G766" s="69">
        <f>data2!AW47</f>
        <v>0.23309901697798868</v>
      </c>
      <c r="H766" s="105">
        <f t="shared" si="34"/>
        <v>25.755506889194383</v>
      </c>
      <c r="I766" s="105">
        <f t="shared" si="35"/>
        <v>1.1371629482126002</v>
      </c>
    </row>
    <row r="767" spans="2:9" x14ac:dyDescent="0.25">
      <c r="B767" s="69" t="s">
        <v>33</v>
      </c>
      <c r="C767" s="69" t="s">
        <v>146</v>
      </c>
      <c r="D767" s="69" t="s">
        <v>150</v>
      </c>
      <c r="E767" s="69">
        <f t="shared" si="36"/>
        <v>1993</v>
      </c>
      <c r="F767" s="69" t="s">
        <v>22</v>
      </c>
      <c r="G767" s="69">
        <f>data2!AW48</f>
        <v>0.233605283243769</v>
      </c>
      <c r="H767" s="105">
        <f t="shared" si="34"/>
        <v>25.988605906172371</v>
      </c>
      <c r="I767" s="105">
        <f t="shared" si="35"/>
        <v>0.90355766496883128</v>
      </c>
    </row>
    <row r="768" spans="2:9" x14ac:dyDescent="0.25">
      <c r="B768" s="69" t="s">
        <v>33</v>
      </c>
      <c r="C768" s="69" t="s">
        <v>146</v>
      </c>
      <c r="D768" s="69" t="s">
        <v>150</v>
      </c>
      <c r="E768" s="69">
        <f t="shared" si="36"/>
        <v>1994</v>
      </c>
      <c r="F768" s="69" t="s">
        <v>22</v>
      </c>
      <c r="G768" s="69">
        <f>data2!AW49</f>
        <v>0.22633701321455285</v>
      </c>
      <c r="H768" s="105">
        <f t="shared" si="34"/>
        <v>26.222211189416139</v>
      </c>
      <c r="I768" s="105">
        <f t="shared" si="35"/>
        <v>0.67722065175427848</v>
      </c>
    </row>
    <row r="769" spans="2:9" x14ac:dyDescent="0.25">
      <c r="B769" s="69" t="s">
        <v>33</v>
      </c>
      <c r="C769" s="69" t="s">
        <v>146</v>
      </c>
      <c r="D769" s="69" t="s">
        <v>150</v>
      </c>
      <c r="E769" s="69">
        <f t="shared" si="36"/>
        <v>1995</v>
      </c>
      <c r="F769" s="69" t="s">
        <v>22</v>
      </c>
      <c r="G769" s="69">
        <f>data2!AW50</f>
        <v>0.22449692246854377</v>
      </c>
      <c r="H769" s="105">
        <f t="shared" si="34"/>
        <v>26.448548202630693</v>
      </c>
      <c r="I769" s="105">
        <f t="shared" si="35"/>
        <v>0.45272372928573468</v>
      </c>
    </row>
    <row r="770" spans="2:9" x14ac:dyDescent="0.25">
      <c r="B770" s="69" t="s">
        <v>33</v>
      </c>
      <c r="C770" s="69" t="s">
        <v>146</v>
      </c>
      <c r="D770" s="69" t="s">
        <v>150</v>
      </c>
      <c r="E770" s="69">
        <f t="shared" si="36"/>
        <v>1996</v>
      </c>
      <c r="F770" s="69" t="s">
        <v>22</v>
      </c>
      <c r="G770" s="69">
        <f>data2!AW51</f>
        <v>0.22529490450656878</v>
      </c>
      <c r="H770" s="105">
        <f t="shared" si="34"/>
        <v>26.673045125099236</v>
      </c>
      <c r="I770" s="105">
        <f t="shared" si="35"/>
        <v>0.22742882477916587</v>
      </c>
    </row>
    <row r="771" spans="2:9" x14ac:dyDescent="0.25">
      <c r="B771" s="69" t="s">
        <v>33</v>
      </c>
      <c r="C771" s="69" t="s">
        <v>146</v>
      </c>
      <c r="D771" s="69" t="s">
        <v>150</v>
      </c>
      <c r="E771" s="69">
        <f t="shared" si="36"/>
        <v>1997</v>
      </c>
      <c r="F771" s="69" t="s">
        <v>22</v>
      </c>
      <c r="G771" s="69">
        <f>data2!AW52</f>
        <v>0.22742882477916587</v>
      </c>
      <c r="H771" s="105">
        <f t="shared" si="34"/>
        <v>26.898340029605805</v>
      </c>
      <c r="I771" s="105">
        <f t="shared" si="35"/>
        <v>0</v>
      </c>
    </row>
    <row r="772" spans="2:9" x14ac:dyDescent="0.25">
      <c r="B772" s="69" t="s">
        <v>33</v>
      </c>
      <c r="C772" s="69" t="s">
        <v>146</v>
      </c>
      <c r="D772" s="69" t="s">
        <v>150</v>
      </c>
      <c r="E772" s="69">
        <f t="shared" si="36"/>
        <v>1950</v>
      </c>
      <c r="F772" s="69" t="s">
        <v>23</v>
      </c>
      <c r="G772" s="69">
        <f>data2!AX5</f>
        <v>3.8203696623540367E-3</v>
      </c>
      <c r="H772" s="105">
        <f t="shared" ref="H772:H835" si="37">SUMIFS($G$4:$G$4995,$F$4:$F$4995,$F772,$E$4:$E$4995,"&lt;"&amp;$E772,$B$4:$B$4995,$B772,$D$4:$D$4995,$D772)</f>
        <v>0</v>
      </c>
      <c r="I772" s="105">
        <f t="shared" ref="I772:I835" si="38">SUMIFS($G$4:$G$4995,$F$4:$F$4995,$F772,$E$4:$E$4995,"&gt;"&amp;$E772,$B$4:$B$4995,$B772,$D$4:$D$4995,$D772)</f>
        <v>0.30067926483010077</v>
      </c>
    </row>
    <row r="773" spans="2:9" x14ac:dyDescent="0.25">
      <c r="B773" s="69" t="s">
        <v>33</v>
      </c>
      <c r="C773" s="69" t="s">
        <v>146</v>
      </c>
      <c r="D773" s="69" t="s">
        <v>150</v>
      </c>
      <c r="E773" s="69">
        <f t="shared" si="36"/>
        <v>1951</v>
      </c>
      <c r="F773" s="69" t="s">
        <v>23</v>
      </c>
      <c r="G773" s="69">
        <f>data2!AX6</f>
        <v>3.0812260349086171E-3</v>
      </c>
      <c r="H773" s="105">
        <f t="shared" si="37"/>
        <v>3.8203696623540367E-3</v>
      </c>
      <c r="I773" s="105">
        <f t="shared" si="38"/>
        <v>0.29759803879519214</v>
      </c>
    </row>
    <row r="774" spans="2:9" x14ac:dyDescent="0.25">
      <c r="B774" s="69" t="s">
        <v>33</v>
      </c>
      <c r="C774" s="69" t="s">
        <v>146</v>
      </c>
      <c r="D774" s="69" t="s">
        <v>150</v>
      </c>
      <c r="E774" s="69">
        <f t="shared" si="36"/>
        <v>1952</v>
      </c>
      <c r="F774" s="69" t="s">
        <v>23</v>
      </c>
      <c r="G774" s="69">
        <f>data2!AX7</f>
        <v>3.1974654339357663E-3</v>
      </c>
      <c r="H774" s="105">
        <f t="shared" si="37"/>
        <v>6.9015956972626538E-3</v>
      </c>
      <c r="I774" s="105">
        <f t="shared" si="38"/>
        <v>0.29440057336125636</v>
      </c>
    </row>
    <row r="775" spans="2:9" x14ac:dyDescent="0.25">
      <c r="B775" s="69" t="s">
        <v>33</v>
      </c>
      <c r="C775" s="69" t="s">
        <v>146</v>
      </c>
      <c r="D775" s="69" t="s">
        <v>150</v>
      </c>
      <c r="E775" s="69">
        <f t="shared" si="36"/>
        <v>1953</v>
      </c>
      <c r="F775" s="69" t="s">
        <v>23</v>
      </c>
      <c r="G775" s="69">
        <f>data2!AX8</f>
        <v>2.8705831046439891E-3</v>
      </c>
      <c r="H775" s="105">
        <f t="shared" si="37"/>
        <v>1.009906113119842E-2</v>
      </c>
      <c r="I775" s="105">
        <f t="shared" si="38"/>
        <v>0.29152999025661236</v>
      </c>
    </row>
    <row r="776" spans="2:9" x14ac:dyDescent="0.25">
      <c r="B776" s="69" t="s">
        <v>33</v>
      </c>
      <c r="C776" s="69" t="s">
        <v>146</v>
      </c>
      <c r="D776" s="69" t="s">
        <v>150</v>
      </c>
      <c r="E776" s="69">
        <f t="shared" si="36"/>
        <v>1954</v>
      </c>
      <c r="F776" s="69" t="s">
        <v>23</v>
      </c>
      <c r="G776" s="69">
        <f>data2!AX9</f>
        <v>2.7469924070477507E-3</v>
      </c>
      <c r="H776" s="105">
        <f t="shared" si="37"/>
        <v>1.2969644235842409E-2</v>
      </c>
      <c r="I776" s="105">
        <f t="shared" si="38"/>
        <v>0.28878299784956463</v>
      </c>
    </row>
    <row r="777" spans="2:9" x14ac:dyDescent="0.25">
      <c r="B777" s="69" t="s">
        <v>33</v>
      </c>
      <c r="C777" s="69" t="s">
        <v>146</v>
      </c>
      <c r="D777" s="69" t="s">
        <v>150</v>
      </c>
      <c r="E777" s="69">
        <f t="shared" si="36"/>
        <v>1955</v>
      </c>
      <c r="F777" s="69" t="s">
        <v>23</v>
      </c>
      <c r="G777" s="69">
        <f>data2!AX10</f>
        <v>2.7178514623191954E-3</v>
      </c>
      <c r="H777" s="105">
        <f t="shared" si="37"/>
        <v>1.571663664289016E-2</v>
      </c>
      <c r="I777" s="105">
        <f t="shared" si="38"/>
        <v>0.28606514638724534</v>
      </c>
    </row>
    <row r="778" spans="2:9" x14ac:dyDescent="0.25">
      <c r="B778" s="69" t="s">
        <v>33</v>
      </c>
      <c r="C778" s="69" t="s">
        <v>146</v>
      </c>
      <c r="D778" s="69" t="s">
        <v>150</v>
      </c>
      <c r="E778" s="69">
        <f t="shared" si="36"/>
        <v>1956</v>
      </c>
      <c r="F778" s="69" t="s">
        <v>23</v>
      </c>
      <c r="G778" s="69">
        <f>data2!AX11</f>
        <v>2.48755785206509E-3</v>
      </c>
      <c r="H778" s="105">
        <f t="shared" si="37"/>
        <v>1.8434488105209354E-2</v>
      </c>
      <c r="I778" s="105">
        <f t="shared" si="38"/>
        <v>0.28357758853518028</v>
      </c>
    </row>
    <row r="779" spans="2:9" x14ac:dyDescent="0.25">
      <c r="B779" s="69" t="s">
        <v>33</v>
      </c>
      <c r="C779" s="69" t="s">
        <v>146</v>
      </c>
      <c r="D779" s="69" t="s">
        <v>150</v>
      </c>
      <c r="E779" s="69">
        <f t="shared" si="36"/>
        <v>1957</v>
      </c>
      <c r="F779" s="69" t="s">
        <v>23</v>
      </c>
      <c r="G779" s="69">
        <f>data2!AX12</f>
        <v>2.0271380895027637E-3</v>
      </c>
      <c r="H779" s="105">
        <f t="shared" si="37"/>
        <v>2.0922045957274444E-2</v>
      </c>
      <c r="I779" s="105">
        <f t="shared" si="38"/>
        <v>0.2815504504456775</v>
      </c>
    </row>
    <row r="780" spans="2:9" x14ac:dyDescent="0.25">
      <c r="B780" s="69" t="s">
        <v>33</v>
      </c>
      <c r="C780" s="69" t="s">
        <v>146</v>
      </c>
      <c r="D780" s="69" t="s">
        <v>150</v>
      </c>
      <c r="E780" s="69">
        <f t="shared" si="36"/>
        <v>1958</v>
      </c>
      <c r="F780" s="69" t="s">
        <v>23</v>
      </c>
      <c r="G780" s="69">
        <f>data2!AX13</f>
        <v>1.9338990687446105E-3</v>
      </c>
      <c r="H780" s="105">
        <f t="shared" si="37"/>
        <v>2.2949184046777208E-2</v>
      </c>
      <c r="I780" s="105">
        <f t="shared" si="38"/>
        <v>0.27961655137693286</v>
      </c>
    </row>
    <row r="781" spans="2:9" x14ac:dyDescent="0.25">
      <c r="B781" s="69" t="s">
        <v>33</v>
      </c>
      <c r="C781" s="69" t="s">
        <v>146</v>
      </c>
      <c r="D781" s="69" t="s">
        <v>150</v>
      </c>
      <c r="E781" s="69">
        <f t="shared" si="36"/>
        <v>1959</v>
      </c>
      <c r="F781" s="69" t="s">
        <v>23</v>
      </c>
      <c r="G781" s="69">
        <f>data2!AX14</f>
        <v>2.52103457327041E-3</v>
      </c>
      <c r="H781" s="105">
        <f t="shared" si="37"/>
        <v>2.4883083115521818E-2</v>
      </c>
      <c r="I781" s="105">
        <f t="shared" si="38"/>
        <v>0.27709551680366246</v>
      </c>
    </row>
    <row r="782" spans="2:9" x14ac:dyDescent="0.25">
      <c r="B782" s="69" t="s">
        <v>33</v>
      </c>
      <c r="C782" s="69" t="s">
        <v>146</v>
      </c>
      <c r="D782" s="69" t="s">
        <v>150</v>
      </c>
      <c r="E782" s="69">
        <f t="shared" si="36"/>
        <v>1960</v>
      </c>
      <c r="F782" s="69" t="s">
        <v>23</v>
      </c>
      <c r="G782" s="69">
        <f>data2!AX15</f>
        <v>2.0468870032148687E-3</v>
      </c>
      <c r="H782" s="105">
        <f t="shared" si="37"/>
        <v>2.7404117688792227E-2</v>
      </c>
      <c r="I782" s="105">
        <f t="shared" si="38"/>
        <v>0.27504862980044764</v>
      </c>
    </row>
    <row r="783" spans="2:9" x14ac:dyDescent="0.25">
      <c r="B783" s="69" t="s">
        <v>33</v>
      </c>
      <c r="C783" s="69" t="s">
        <v>146</v>
      </c>
      <c r="D783" s="69" t="s">
        <v>150</v>
      </c>
      <c r="E783" s="69">
        <f t="shared" si="36"/>
        <v>1961</v>
      </c>
      <c r="F783" s="69" t="s">
        <v>23</v>
      </c>
      <c r="G783" s="69">
        <f>data2!AX16</f>
        <v>1.8952766175320014E-3</v>
      </c>
      <c r="H783" s="105">
        <f t="shared" si="37"/>
        <v>2.9451004692007097E-2</v>
      </c>
      <c r="I783" s="105">
        <f t="shared" si="38"/>
        <v>0.27315335318291561</v>
      </c>
    </row>
    <row r="784" spans="2:9" x14ac:dyDescent="0.25">
      <c r="B784" s="69" t="s">
        <v>33</v>
      </c>
      <c r="C784" s="69" t="s">
        <v>146</v>
      </c>
      <c r="D784" s="69" t="s">
        <v>150</v>
      </c>
      <c r="E784" s="69">
        <f t="shared" si="36"/>
        <v>1962</v>
      </c>
      <c r="F784" s="69" t="s">
        <v>23</v>
      </c>
      <c r="G784" s="69">
        <f>data2!AX17</f>
        <v>1.8554585447570708E-3</v>
      </c>
      <c r="H784" s="105">
        <f t="shared" si="37"/>
        <v>3.1346281309539099E-2</v>
      </c>
      <c r="I784" s="105">
        <f t="shared" si="38"/>
        <v>0.27129789463815851</v>
      </c>
    </row>
    <row r="785" spans="2:9" x14ac:dyDescent="0.25">
      <c r="B785" s="69" t="s">
        <v>33</v>
      </c>
      <c r="C785" s="69" t="s">
        <v>146</v>
      </c>
      <c r="D785" s="69" t="s">
        <v>150</v>
      </c>
      <c r="E785" s="69">
        <f t="shared" si="36"/>
        <v>1963</v>
      </c>
      <c r="F785" s="69" t="s">
        <v>23</v>
      </c>
      <c r="G785" s="69">
        <f>data2!AX18</f>
        <v>1.9368564345765293E-3</v>
      </c>
      <c r="H785" s="105">
        <f t="shared" si="37"/>
        <v>3.3201739854296169E-2</v>
      </c>
      <c r="I785" s="105">
        <f t="shared" si="38"/>
        <v>0.26936103820358204</v>
      </c>
    </row>
    <row r="786" spans="2:9" x14ac:dyDescent="0.25">
      <c r="B786" s="69" t="s">
        <v>33</v>
      </c>
      <c r="C786" s="69" t="s">
        <v>146</v>
      </c>
      <c r="D786" s="69" t="s">
        <v>150</v>
      </c>
      <c r="E786" s="69">
        <f t="shared" si="36"/>
        <v>1964</v>
      </c>
      <c r="F786" s="69" t="s">
        <v>23</v>
      </c>
      <c r="G786" s="69">
        <f>data2!AX19</f>
        <v>1.7483193887500069E-3</v>
      </c>
      <c r="H786" s="105">
        <f t="shared" si="37"/>
        <v>3.5138596288872698E-2</v>
      </c>
      <c r="I786" s="105">
        <f t="shared" si="38"/>
        <v>0.26761271881483201</v>
      </c>
    </row>
    <row r="787" spans="2:9" x14ac:dyDescent="0.25">
      <c r="B787" s="69" t="s">
        <v>33</v>
      </c>
      <c r="C787" s="69" t="s">
        <v>146</v>
      </c>
      <c r="D787" s="69" t="s">
        <v>150</v>
      </c>
      <c r="E787" s="69">
        <f t="shared" si="36"/>
        <v>1965</v>
      </c>
      <c r="F787" s="69" t="s">
        <v>23</v>
      </c>
      <c r="G787" s="69">
        <f>data2!AX20</f>
        <v>1.9211671000802114E-3</v>
      </c>
      <c r="H787" s="105">
        <f t="shared" si="37"/>
        <v>3.6886915677622707E-2</v>
      </c>
      <c r="I787" s="105">
        <f t="shared" si="38"/>
        <v>0.26569155171475178</v>
      </c>
    </row>
    <row r="788" spans="2:9" x14ac:dyDescent="0.25">
      <c r="B788" s="69" t="s">
        <v>33</v>
      </c>
      <c r="C788" s="69" t="s">
        <v>146</v>
      </c>
      <c r="D788" s="69" t="s">
        <v>150</v>
      </c>
      <c r="E788" s="69">
        <f t="shared" si="36"/>
        <v>1966</v>
      </c>
      <c r="F788" s="69" t="s">
        <v>23</v>
      </c>
      <c r="G788" s="69">
        <f>data2!AX21</f>
        <v>1.9449022040028709E-3</v>
      </c>
      <c r="H788" s="105">
        <f t="shared" si="37"/>
        <v>3.8808082777702917E-2</v>
      </c>
      <c r="I788" s="105">
        <f t="shared" si="38"/>
        <v>0.26374664951074894</v>
      </c>
    </row>
    <row r="789" spans="2:9" x14ac:dyDescent="0.25">
      <c r="B789" s="69" t="s">
        <v>33</v>
      </c>
      <c r="C789" s="69" t="s">
        <v>146</v>
      </c>
      <c r="D789" s="69" t="s">
        <v>150</v>
      </c>
      <c r="E789" s="69">
        <f t="shared" si="36"/>
        <v>1967</v>
      </c>
      <c r="F789" s="69" t="s">
        <v>23</v>
      </c>
      <c r="G789" s="69">
        <f>data2!AX22</f>
        <v>1.655963623023762E-3</v>
      </c>
      <c r="H789" s="105">
        <f t="shared" si="37"/>
        <v>4.0752984981705785E-2</v>
      </c>
      <c r="I789" s="105">
        <f t="shared" si="38"/>
        <v>0.26209068588772516</v>
      </c>
    </row>
    <row r="790" spans="2:9" x14ac:dyDescent="0.25">
      <c r="B790" s="69" t="s">
        <v>33</v>
      </c>
      <c r="C790" s="69" t="s">
        <v>146</v>
      </c>
      <c r="D790" s="69" t="s">
        <v>150</v>
      </c>
      <c r="E790" s="69">
        <f t="shared" si="36"/>
        <v>1968</v>
      </c>
      <c r="F790" s="69" t="s">
        <v>23</v>
      </c>
      <c r="G790" s="69">
        <f>data2!AX23</f>
        <v>1.91606567901144E-3</v>
      </c>
      <c r="H790" s="105">
        <f t="shared" si="37"/>
        <v>4.2408948604729546E-2</v>
      </c>
      <c r="I790" s="105">
        <f t="shared" si="38"/>
        <v>0.26017462020871374</v>
      </c>
    </row>
    <row r="791" spans="2:9" x14ac:dyDescent="0.25">
      <c r="B791" s="69" t="s">
        <v>33</v>
      </c>
      <c r="C791" s="69" t="s">
        <v>146</v>
      </c>
      <c r="D791" s="69" t="s">
        <v>150</v>
      </c>
      <c r="E791" s="69">
        <f t="shared" si="36"/>
        <v>1969</v>
      </c>
      <c r="F791" s="69" t="s">
        <v>23</v>
      </c>
      <c r="G791" s="69">
        <f>data2!AX24</f>
        <v>1.9407911648108961E-3</v>
      </c>
      <c r="H791" s="105">
        <f t="shared" si="37"/>
        <v>4.4325014283740985E-2</v>
      </c>
      <c r="I791" s="105">
        <f t="shared" si="38"/>
        <v>0.25823382904390285</v>
      </c>
    </row>
    <row r="792" spans="2:9" x14ac:dyDescent="0.25">
      <c r="B792" s="69" t="s">
        <v>33</v>
      </c>
      <c r="C792" s="69" t="s">
        <v>146</v>
      </c>
      <c r="D792" s="69" t="s">
        <v>150</v>
      </c>
      <c r="E792" s="69">
        <f t="shared" si="36"/>
        <v>1970</v>
      </c>
      <c r="F792" s="69" t="s">
        <v>23</v>
      </c>
      <c r="G792" s="69">
        <f>data2!AX25</f>
        <v>2.5459769912339705E-3</v>
      </c>
      <c r="H792" s="105">
        <f t="shared" si="37"/>
        <v>4.6265805448551883E-2</v>
      </c>
      <c r="I792" s="105">
        <f t="shared" si="38"/>
        <v>0.25568785205266886</v>
      </c>
    </row>
    <row r="793" spans="2:9" x14ac:dyDescent="0.25">
      <c r="B793" s="69" t="s">
        <v>33</v>
      </c>
      <c r="C793" s="69" t="s">
        <v>146</v>
      </c>
      <c r="D793" s="69" t="s">
        <v>150</v>
      </c>
      <c r="E793" s="69">
        <f t="shared" si="36"/>
        <v>1971</v>
      </c>
      <c r="F793" s="69" t="s">
        <v>23</v>
      </c>
      <c r="G793" s="69">
        <f>data2!AX26</f>
        <v>2.693182807415634E-3</v>
      </c>
      <c r="H793" s="105">
        <f t="shared" si="37"/>
        <v>4.8811782439785852E-2</v>
      </c>
      <c r="I793" s="105">
        <f t="shared" si="38"/>
        <v>0.25299466924525327</v>
      </c>
    </row>
    <row r="794" spans="2:9" x14ac:dyDescent="0.25">
      <c r="B794" s="69" t="s">
        <v>33</v>
      </c>
      <c r="C794" s="69" t="s">
        <v>146</v>
      </c>
      <c r="D794" s="69" t="s">
        <v>150</v>
      </c>
      <c r="E794" s="69">
        <f t="shared" si="36"/>
        <v>1972</v>
      </c>
      <c r="F794" s="69" t="s">
        <v>23</v>
      </c>
      <c r="G794" s="69">
        <f>data2!AX27</f>
        <v>2.9796762230695746E-3</v>
      </c>
      <c r="H794" s="105">
        <f t="shared" si="37"/>
        <v>5.1504965247201488E-2</v>
      </c>
      <c r="I794" s="105">
        <f t="shared" si="38"/>
        <v>0.25001499302218366</v>
      </c>
    </row>
    <row r="795" spans="2:9" x14ac:dyDescent="0.25">
      <c r="B795" s="69" t="s">
        <v>33</v>
      </c>
      <c r="C795" s="69" t="s">
        <v>146</v>
      </c>
      <c r="D795" s="69" t="s">
        <v>150</v>
      </c>
      <c r="E795" s="69">
        <f t="shared" si="36"/>
        <v>1973</v>
      </c>
      <c r="F795" s="69" t="s">
        <v>23</v>
      </c>
      <c r="G795" s="69">
        <f>data2!AX28</f>
        <v>3.1180930108529337E-3</v>
      </c>
      <c r="H795" s="105">
        <f t="shared" si="37"/>
        <v>5.4484641470271065E-2</v>
      </c>
      <c r="I795" s="105">
        <f t="shared" si="38"/>
        <v>0.24689690001133072</v>
      </c>
    </row>
    <row r="796" spans="2:9" x14ac:dyDescent="0.25">
      <c r="B796" s="69" t="s">
        <v>33</v>
      </c>
      <c r="C796" s="69" t="s">
        <v>146</v>
      </c>
      <c r="D796" s="69" t="s">
        <v>150</v>
      </c>
      <c r="E796" s="69">
        <f t="shared" si="36"/>
        <v>1974</v>
      </c>
      <c r="F796" s="69" t="s">
        <v>23</v>
      </c>
      <c r="G796" s="69">
        <f>data2!AX29</f>
        <v>3.5759770100009438E-3</v>
      </c>
      <c r="H796" s="105">
        <f t="shared" si="37"/>
        <v>5.7602734481123997E-2</v>
      </c>
      <c r="I796" s="105">
        <f t="shared" si="38"/>
        <v>0.24332092300132979</v>
      </c>
    </row>
    <row r="797" spans="2:9" x14ac:dyDescent="0.25">
      <c r="B797" s="69" t="s">
        <v>33</v>
      </c>
      <c r="C797" s="69" t="s">
        <v>146</v>
      </c>
      <c r="D797" s="69" t="s">
        <v>150</v>
      </c>
      <c r="E797" s="69">
        <f t="shared" si="36"/>
        <v>1975</v>
      </c>
      <c r="F797" s="69" t="s">
        <v>23</v>
      </c>
      <c r="G797" s="69">
        <f>data2!AX30</f>
        <v>4.6011980838116485E-3</v>
      </c>
      <c r="H797" s="105">
        <f t="shared" si="37"/>
        <v>6.1178711491124943E-2</v>
      </c>
      <c r="I797" s="105">
        <f t="shared" si="38"/>
        <v>0.23871972491751814</v>
      </c>
    </row>
    <row r="798" spans="2:9" x14ac:dyDescent="0.25">
      <c r="B798" s="69" t="s">
        <v>33</v>
      </c>
      <c r="C798" s="69" t="s">
        <v>146</v>
      </c>
      <c r="D798" s="69" t="s">
        <v>150</v>
      </c>
      <c r="E798" s="69">
        <f t="shared" si="36"/>
        <v>1976</v>
      </c>
      <c r="F798" s="69" t="s">
        <v>23</v>
      </c>
      <c r="G798" s="69">
        <f>data2!AX31</f>
        <v>5.9589203247369538E-3</v>
      </c>
      <c r="H798" s="105">
        <f t="shared" si="37"/>
        <v>6.5779909574936596E-2</v>
      </c>
      <c r="I798" s="105">
        <f t="shared" si="38"/>
        <v>0.23276080459278117</v>
      </c>
    </row>
    <row r="799" spans="2:9" x14ac:dyDescent="0.25">
      <c r="B799" s="69" t="s">
        <v>33</v>
      </c>
      <c r="C799" s="69" t="s">
        <v>146</v>
      </c>
      <c r="D799" s="69" t="s">
        <v>150</v>
      </c>
      <c r="E799" s="69">
        <f t="shared" si="36"/>
        <v>1977</v>
      </c>
      <c r="F799" s="69" t="s">
        <v>23</v>
      </c>
      <c r="G799" s="69">
        <f>data2!AX32</f>
        <v>8.5759845099129626E-3</v>
      </c>
      <c r="H799" s="105">
        <f t="shared" si="37"/>
        <v>7.1738829899673548E-2</v>
      </c>
      <c r="I799" s="105">
        <f t="shared" si="38"/>
        <v>0.22418482008286822</v>
      </c>
    </row>
    <row r="800" spans="2:9" x14ac:dyDescent="0.25">
      <c r="B800" s="69" t="s">
        <v>33</v>
      </c>
      <c r="C800" s="69" t="s">
        <v>146</v>
      </c>
      <c r="D800" s="69" t="s">
        <v>150</v>
      </c>
      <c r="E800" s="69">
        <f t="shared" si="36"/>
        <v>1978</v>
      </c>
      <c r="F800" s="69" t="s">
        <v>23</v>
      </c>
      <c r="G800" s="69">
        <f>data2!AX33</f>
        <v>1.2532440974178183E-2</v>
      </c>
      <c r="H800" s="105">
        <f t="shared" si="37"/>
        <v>8.0314814409586516E-2</v>
      </c>
      <c r="I800" s="105">
        <f t="shared" si="38"/>
        <v>0.21165237910869003</v>
      </c>
    </row>
    <row r="801" spans="2:9" x14ac:dyDescent="0.25">
      <c r="B801" s="69" t="s">
        <v>33</v>
      </c>
      <c r="C801" s="69" t="s">
        <v>146</v>
      </c>
      <c r="D801" s="69" t="s">
        <v>150</v>
      </c>
      <c r="E801" s="69">
        <f t="shared" si="36"/>
        <v>1979</v>
      </c>
      <c r="F801" s="69" t="s">
        <v>23</v>
      </c>
      <c r="G801" s="69">
        <f>data2!AX34</f>
        <v>1.4126719699690466E-2</v>
      </c>
      <c r="H801" s="105">
        <f t="shared" si="37"/>
        <v>9.2847255383764704E-2</v>
      </c>
      <c r="I801" s="105">
        <f t="shared" si="38"/>
        <v>0.19752565940899955</v>
      </c>
    </row>
    <row r="802" spans="2:9" x14ac:dyDescent="0.25">
      <c r="B802" s="69" t="s">
        <v>33</v>
      </c>
      <c r="C802" s="69" t="s">
        <v>146</v>
      </c>
      <c r="D802" s="69" t="s">
        <v>150</v>
      </c>
      <c r="E802" s="69">
        <f t="shared" si="36"/>
        <v>1980</v>
      </c>
      <c r="F802" s="69" t="s">
        <v>23</v>
      </c>
      <c r="G802" s="69">
        <f>data2!AX35</f>
        <v>1.1587362853437188E-2</v>
      </c>
      <c r="H802" s="105">
        <f t="shared" si="37"/>
        <v>0.10697397508345517</v>
      </c>
      <c r="I802" s="105">
        <f t="shared" si="38"/>
        <v>0.18593829655556235</v>
      </c>
    </row>
    <row r="803" spans="2:9" x14ac:dyDescent="0.25">
      <c r="B803" s="69" t="s">
        <v>33</v>
      </c>
      <c r="C803" s="69" t="s">
        <v>146</v>
      </c>
      <c r="D803" s="69" t="s">
        <v>150</v>
      </c>
      <c r="E803" s="69">
        <f t="shared" si="36"/>
        <v>1981</v>
      </c>
      <c r="F803" s="69" t="s">
        <v>23</v>
      </c>
      <c r="G803" s="69">
        <f>data2!AX36</f>
        <v>1.1525180390437631E-2</v>
      </c>
      <c r="H803" s="105">
        <f t="shared" si="37"/>
        <v>0.11856133793689236</v>
      </c>
      <c r="I803" s="105">
        <f t="shared" si="38"/>
        <v>0.17441311616512473</v>
      </c>
    </row>
    <row r="804" spans="2:9" x14ac:dyDescent="0.25">
      <c r="B804" s="69" t="s">
        <v>33</v>
      </c>
      <c r="C804" s="69" t="s">
        <v>146</v>
      </c>
      <c r="D804" s="69" t="s">
        <v>150</v>
      </c>
      <c r="E804" s="69">
        <f t="shared" si="36"/>
        <v>1982</v>
      </c>
      <c r="F804" s="69" t="s">
        <v>23</v>
      </c>
      <c r="G804" s="69">
        <f>data2!AX37</f>
        <v>1.0258981406356248E-2</v>
      </c>
      <c r="H804" s="105">
        <f t="shared" si="37"/>
        <v>0.13008651832732998</v>
      </c>
      <c r="I804" s="105">
        <f t="shared" si="38"/>
        <v>0.16415413475876847</v>
      </c>
    </row>
    <row r="805" spans="2:9" x14ac:dyDescent="0.25">
      <c r="B805" s="69" t="s">
        <v>33</v>
      </c>
      <c r="C805" s="69" t="s">
        <v>146</v>
      </c>
      <c r="D805" s="69" t="s">
        <v>150</v>
      </c>
      <c r="E805" s="69">
        <f t="shared" si="36"/>
        <v>1983</v>
      </c>
      <c r="F805" s="69" t="s">
        <v>23</v>
      </c>
      <c r="G805" s="69">
        <f>data2!AX38</f>
        <v>9.5878699871981016E-3</v>
      </c>
      <c r="H805" s="105">
        <f t="shared" si="37"/>
        <v>0.14034549973368624</v>
      </c>
      <c r="I805" s="105">
        <f t="shared" si="38"/>
        <v>0.1545662647715704</v>
      </c>
    </row>
    <row r="806" spans="2:9" x14ac:dyDescent="0.25">
      <c r="B806" s="69" t="s">
        <v>33</v>
      </c>
      <c r="C806" s="69" t="s">
        <v>146</v>
      </c>
      <c r="D806" s="69" t="s">
        <v>150</v>
      </c>
      <c r="E806" s="69">
        <f t="shared" si="36"/>
        <v>1984</v>
      </c>
      <c r="F806" s="69" t="s">
        <v>23</v>
      </c>
      <c r="G806" s="69">
        <f>data2!AX39</f>
        <v>9.0054761740428063E-3</v>
      </c>
      <c r="H806" s="105">
        <f t="shared" si="37"/>
        <v>0.14993336972088434</v>
      </c>
      <c r="I806" s="105">
        <f t="shared" si="38"/>
        <v>0.14556078859752758</v>
      </c>
    </row>
    <row r="807" spans="2:9" x14ac:dyDescent="0.25">
      <c r="B807" s="69" t="s">
        <v>33</v>
      </c>
      <c r="C807" s="69" t="s">
        <v>146</v>
      </c>
      <c r="D807" s="69" t="s">
        <v>150</v>
      </c>
      <c r="E807" s="69">
        <f t="shared" si="36"/>
        <v>1985</v>
      </c>
      <c r="F807" s="69" t="s">
        <v>23</v>
      </c>
      <c r="G807" s="69">
        <f>data2!AX40</f>
        <v>8.1896504745864566E-3</v>
      </c>
      <c r="H807" s="105">
        <f t="shared" si="37"/>
        <v>0.15893884589492713</v>
      </c>
      <c r="I807" s="105">
        <f t="shared" si="38"/>
        <v>0.13737113812294111</v>
      </c>
    </row>
    <row r="808" spans="2:9" x14ac:dyDescent="0.25">
      <c r="B808" s="69" t="s">
        <v>33</v>
      </c>
      <c r="C808" s="69" t="s">
        <v>146</v>
      </c>
      <c r="D808" s="69" t="s">
        <v>150</v>
      </c>
      <c r="E808" s="69">
        <f t="shared" si="36"/>
        <v>1986</v>
      </c>
      <c r="F808" s="69" t="s">
        <v>23</v>
      </c>
      <c r="G808" s="69">
        <f>data2!AX41</f>
        <v>7.7536862939139037E-3</v>
      </c>
      <c r="H808" s="105">
        <f t="shared" si="37"/>
        <v>0.16712849636951357</v>
      </c>
      <c r="I808" s="105">
        <f t="shared" si="38"/>
        <v>0.1296174518290272</v>
      </c>
    </row>
    <row r="809" spans="2:9" x14ac:dyDescent="0.25">
      <c r="B809" s="69" t="s">
        <v>33</v>
      </c>
      <c r="C809" s="69" t="s">
        <v>146</v>
      </c>
      <c r="D809" s="69" t="s">
        <v>150</v>
      </c>
      <c r="E809" s="69">
        <f t="shared" si="36"/>
        <v>1987</v>
      </c>
      <c r="F809" s="69" t="s">
        <v>23</v>
      </c>
      <c r="G809" s="69">
        <f>data2!AX42</f>
        <v>7.8861687305831745E-3</v>
      </c>
      <c r="H809" s="105">
        <f t="shared" si="37"/>
        <v>0.17488218266342748</v>
      </c>
      <c r="I809" s="105">
        <f t="shared" si="38"/>
        <v>0.12173128309844403</v>
      </c>
    </row>
    <row r="810" spans="2:9" x14ac:dyDescent="0.25">
      <c r="B810" s="69" t="s">
        <v>33</v>
      </c>
      <c r="C810" s="69" t="s">
        <v>146</v>
      </c>
      <c r="D810" s="69" t="s">
        <v>150</v>
      </c>
      <c r="E810" s="69">
        <f t="shared" si="36"/>
        <v>1988</v>
      </c>
      <c r="F810" s="69" t="s">
        <v>23</v>
      </c>
      <c r="G810" s="69">
        <f>data2!AX43</f>
        <v>9.0662650602409637E-3</v>
      </c>
      <c r="H810" s="105">
        <f t="shared" si="37"/>
        <v>0.18276835139401065</v>
      </c>
      <c r="I810" s="105">
        <f t="shared" si="38"/>
        <v>0.11266501803820306</v>
      </c>
    </row>
    <row r="811" spans="2:9" x14ac:dyDescent="0.25">
      <c r="B811" s="69" t="s">
        <v>33</v>
      </c>
      <c r="C811" s="69" t="s">
        <v>146</v>
      </c>
      <c r="D811" s="69" t="s">
        <v>150</v>
      </c>
      <c r="E811" s="69">
        <f t="shared" si="36"/>
        <v>1989</v>
      </c>
      <c r="F811" s="69" t="s">
        <v>23</v>
      </c>
      <c r="G811" s="69">
        <f>data2!AX44</f>
        <v>8.8535050696083584E-3</v>
      </c>
      <c r="H811" s="105">
        <f t="shared" si="37"/>
        <v>0.19183461645425162</v>
      </c>
      <c r="I811" s="105">
        <f t="shared" si="38"/>
        <v>0.1038115129685947</v>
      </c>
    </row>
    <row r="812" spans="2:9" x14ac:dyDescent="0.25">
      <c r="B812" s="69" t="s">
        <v>33</v>
      </c>
      <c r="C812" s="69" t="s">
        <v>146</v>
      </c>
      <c r="D812" s="69" t="s">
        <v>150</v>
      </c>
      <c r="E812" s="69">
        <f t="shared" si="36"/>
        <v>1990</v>
      </c>
      <c r="F812" s="69" t="s">
        <v>23</v>
      </c>
      <c r="G812" s="69">
        <f>data2!AX45</f>
        <v>1.167945657956964E-2</v>
      </c>
      <c r="H812" s="105">
        <f t="shared" si="37"/>
        <v>0.20068812152385998</v>
      </c>
      <c r="I812" s="105">
        <f t="shared" si="38"/>
        <v>9.213205638902508E-2</v>
      </c>
    </row>
    <row r="813" spans="2:9" x14ac:dyDescent="0.25">
      <c r="B813" s="69" t="s">
        <v>33</v>
      </c>
      <c r="C813" s="69" t="s">
        <v>146</v>
      </c>
      <c r="D813" s="69" t="s">
        <v>150</v>
      </c>
      <c r="E813" s="69">
        <f t="shared" si="36"/>
        <v>1991</v>
      </c>
      <c r="F813" s="69" t="s">
        <v>23</v>
      </c>
      <c r="G813" s="69">
        <f>data2!AX46</f>
        <v>1.2359154345664232E-2</v>
      </c>
      <c r="H813" s="105">
        <f t="shared" si="37"/>
        <v>0.21236757810342963</v>
      </c>
      <c r="I813" s="105">
        <f t="shared" si="38"/>
        <v>7.9772902043360849E-2</v>
      </c>
    </row>
    <row r="814" spans="2:9" x14ac:dyDescent="0.25">
      <c r="B814" s="69" t="s">
        <v>33</v>
      </c>
      <c r="C814" s="69" t="s">
        <v>146</v>
      </c>
      <c r="D814" s="69" t="s">
        <v>150</v>
      </c>
      <c r="E814" s="69">
        <f t="shared" si="36"/>
        <v>1992</v>
      </c>
      <c r="F814" s="69" t="s">
        <v>23</v>
      </c>
      <c r="G814" s="69">
        <f>data2!AX47</f>
        <v>1.2486852726071961E-2</v>
      </c>
      <c r="H814" s="105">
        <f t="shared" si="37"/>
        <v>0.22472673244909386</v>
      </c>
      <c r="I814" s="105">
        <f t="shared" si="38"/>
        <v>6.7286049317288876E-2</v>
      </c>
    </row>
    <row r="815" spans="2:9" x14ac:dyDescent="0.25">
      <c r="B815" s="69" t="s">
        <v>33</v>
      </c>
      <c r="C815" s="69" t="s">
        <v>146</v>
      </c>
      <c r="D815" s="69" t="s">
        <v>150</v>
      </c>
      <c r="E815" s="69">
        <f t="shared" si="36"/>
        <v>1993</v>
      </c>
      <c r="F815" s="69" t="s">
        <v>23</v>
      </c>
      <c r="G815" s="69">
        <f>data2!AX48</f>
        <v>1.416128560556462E-2</v>
      </c>
      <c r="H815" s="105">
        <f t="shared" si="37"/>
        <v>0.23721358517516583</v>
      </c>
      <c r="I815" s="105">
        <f t="shared" si="38"/>
        <v>5.3124763711724261E-2</v>
      </c>
    </row>
    <row r="816" spans="2:9" x14ac:dyDescent="0.25">
      <c r="B816" s="69" t="s">
        <v>33</v>
      </c>
      <c r="C816" s="69" t="s">
        <v>146</v>
      </c>
      <c r="D816" s="69" t="s">
        <v>150</v>
      </c>
      <c r="E816" s="69">
        <f t="shared" si="36"/>
        <v>1994</v>
      </c>
      <c r="F816" s="69" t="s">
        <v>23</v>
      </c>
      <c r="G816" s="69">
        <f>data2!AX49</f>
        <v>1.5685728148143157E-2</v>
      </c>
      <c r="H816" s="105">
        <f t="shared" si="37"/>
        <v>0.25137487078073045</v>
      </c>
      <c r="I816" s="105">
        <f t="shared" si="38"/>
        <v>3.7439035563581108E-2</v>
      </c>
    </row>
    <row r="817" spans="2:9" x14ac:dyDescent="0.25">
      <c r="B817" s="69" t="s">
        <v>33</v>
      </c>
      <c r="C817" s="69" t="s">
        <v>146</v>
      </c>
      <c r="D817" s="69" t="s">
        <v>150</v>
      </c>
      <c r="E817" s="69">
        <f t="shared" si="36"/>
        <v>1995</v>
      </c>
      <c r="F817" s="69" t="s">
        <v>23</v>
      </c>
      <c r="G817" s="69">
        <f>data2!AX50</f>
        <v>1.4171049437656768E-2</v>
      </c>
      <c r="H817" s="105">
        <f t="shared" si="37"/>
        <v>0.26706059892887363</v>
      </c>
      <c r="I817" s="105">
        <f t="shared" si="38"/>
        <v>2.3267986125924338E-2</v>
      </c>
    </row>
    <row r="818" spans="2:9" x14ac:dyDescent="0.25">
      <c r="B818" s="69" t="s">
        <v>33</v>
      </c>
      <c r="C818" s="69" t="s">
        <v>146</v>
      </c>
      <c r="D818" s="69" t="s">
        <v>150</v>
      </c>
      <c r="E818" s="69">
        <f t="shared" si="36"/>
        <v>1996</v>
      </c>
      <c r="F818" s="69" t="s">
        <v>23</v>
      </c>
      <c r="G818" s="69">
        <f>data2!AX51</f>
        <v>1.1890409919403704E-2</v>
      </c>
      <c r="H818" s="105">
        <f t="shared" si="37"/>
        <v>0.28123164836653042</v>
      </c>
      <c r="I818" s="105">
        <f t="shared" si="38"/>
        <v>1.1377576206520634E-2</v>
      </c>
    </row>
    <row r="819" spans="2:9" x14ac:dyDescent="0.25">
      <c r="B819" s="69" t="s">
        <v>33</v>
      </c>
      <c r="C819" s="69" t="s">
        <v>146</v>
      </c>
      <c r="D819" s="69" t="s">
        <v>150</v>
      </c>
      <c r="E819" s="69">
        <f t="shared" si="36"/>
        <v>1997</v>
      </c>
      <c r="F819" s="69" t="s">
        <v>23</v>
      </c>
      <c r="G819" s="69">
        <f>data2!AX52</f>
        <v>1.1377576206520634E-2</v>
      </c>
      <c r="H819" s="105">
        <f t="shared" si="37"/>
        <v>0.29312205828593413</v>
      </c>
      <c r="I819" s="105">
        <f t="shared" si="38"/>
        <v>0</v>
      </c>
    </row>
    <row r="820" spans="2:9" x14ac:dyDescent="0.25">
      <c r="B820" s="69" t="s">
        <v>33</v>
      </c>
      <c r="C820" s="69" t="s">
        <v>146</v>
      </c>
      <c r="D820" s="69" t="s">
        <v>150</v>
      </c>
      <c r="E820" s="69">
        <f t="shared" si="36"/>
        <v>1950</v>
      </c>
      <c r="F820" s="69" t="s">
        <v>24</v>
      </c>
      <c r="G820" s="69">
        <f>data2!AY5</f>
        <v>0.86579747662978612</v>
      </c>
      <c r="H820" s="105">
        <f t="shared" si="37"/>
        <v>0</v>
      </c>
      <c r="I820" s="105">
        <f t="shared" si="38"/>
        <v>37.989842217681286</v>
      </c>
    </row>
    <row r="821" spans="2:9" x14ac:dyDescent="0.25">
      <c r="B821" s="69" t="s">
        <v>33</v>
      </c>
      <c r="C821" s="69" t="s">
        <v>146</v>
      </c>
      <c r="D821" s="69" t="s">
        <v>150</v>
      </c>
      <c r="E821" s="69">
        <f t="shared" ref="E821:E884" si="39">E773</f>
        <v>1951</v>
      </c>
      <c r="F821" s="69" t="s">
        <v>24</v>
      </c>
      <c r="G821" s="69">
        <f>data2!AY6</f>
        <v>0.88773545650200492</v>
      </c>
      <c r="H821" s="105">
        <f t="shared" si="37"/>
        <v>0.86579747662978612</v>
      </c>
      <c r="I821" s="105">
        <f t="shared" si="38"/>
        <v>37.102106761179286</v>
      </c>
    </row>
    <row r="822" spans="2:9" x14ac:dyDescent="0.25">
      <c r="B822" s="69" t="s">
        <v>33</v>
      </c>
      <c r="C822" s="69" t="s">
        <v>146</v>
      </c>
      <c r="D822" s="69" t="s">
        <v>150</v>
      </c>
      <c r="E822" s="69">
        <f t="shared" si="39"/>
        <v>1952</v>
      </c>
      <c r="F822" s="69" t="s">
        <v>24</v>
      </c>
      <c r="G822" s="69">
        <f>data2!AY7</f>
        <v>0.9103837336041416</v>
      </c>
      <c r="H822" s="105">
        <f t="shared" si="37"/>
        <v>1.753532933131791</v>
      </c>
      <c r="I822" s="105">
        <f t="shared" si="38"/>
        <v>36.191723027575136</v>
      </c>
    </row>
    <row r="823" spans="2:9" x14ac:dyDescent="0.25">
      <c r="B823" s="69" t="s">
        <v>33</v>
      </c>
      <c r="C823" s="69" t="s">
        <v>146</v>
      </c>
      <c r="D823" s="69" t="s">
        <v>150</v>
      </c>
      <c r="E823" s="69">
        <f t="shared" si="39"/>
        <v>1953</v>
      </c>
      <c r="F823" s="69" t="s">
        <v>24</v>
      </c>
      <c r="G823" s="69">
        <f>data2!AY8</f>
        <v>0.9667875263258664</v>
      </c>
      <c r="H823" s="105">
        <f t="shared" si="37"/>
        <v>2.6639166667359326</v>
      </c>
      <c r="I823" s="105">
        <f t="shared" si="38"/>
        <v>35.224935501249277</v>
      </c>
    </row>
    <row r="824" spans="2:9" x14ac:dyDescent="0.25">
      <c r="B824" s="69" t="s">
        <v>33</v>
      </c>
      <c r="C824" s="69" t="s">
        <v>146</v>
      </c>
      <c r="D824" s="69" t="s">
        <v>150</v>
      </c>
      <c r="E824" s="69">
        <f t="shared" si="39"/>
        <v>1954</v>
      </c>
      <c r="F824" s="69" t="s">
        <v>24</v>
      </c>
      <c r="G824" s="69">
        <f>data2!AY9</f>
        <v>1.0090983581650632</v>
      </c>
      <c r="H824" s="105">
        <f t="shared" si="37"/>
        <v>3.6307041930617991</v>
      </c>
      <c r="I824" s="105">
        <f t="shared" si="38"/>
        <v>34.215837143084208</v>
      </c>
    </row>
    <row r="825" spans="2:9" x14ac:dyDescent="0.25">
      <c r="B825" s="69" t="s">
        <v>33</v>
      </c>
      <c r="C825" s="69" t="s">
        <v>146</v>
      </c>
      <c r="D825" s="69" t="s">
        <v>150</v>
      </c>
      <c r="E825" s="69">
        <f t="shared" si="39"/>
        <v>1955</v>
      </c>
      <c r="F825" s="69" t="s">
        <v>24</v>
      </c>
      <c r="G825" s="69">
        <f>data2!AY10</f>
        <v>1.0151066497703705</v>
      </c>
      <c r="H825" s="105">
        <f t="shared" si="37"/>
        <v>4.6398025512268628</v>
      </c>
      <c r="I825" s="105">
        <f t="shared" si="38"/>
        <v>33.200730493313834</v>
      </c>
    </row>
    <row r="826" spans="2:9" x14ac:dyDescent="0.25">
      <c r="B826" s="69" t="s">
        <v>33</v>
      </c>
      <c r="C826" s="69" t="s">
        <v>146</v>
      </c>
      <c r="D826" s="69" t="s">
        <v>150</v>
      </c>
      <c r="E826" s="69">
        <f t="shared" si="39"/>
        <v>1956</v>
      </c>
      <c r="F826" s="69" t="s">
        <v>24</v>
      </c>
      <c r="G826" s="69">
        <f>data2!AY11</f>
        <v>1.0288115862038734</v>
      </c>
      <c r="H826" s="105">
        <f t="shared" si="37"/>
        <v>5.654909200997233</v>
      </c>
      <c r="I826" s="105">
        <f t="shared" si="38"/>
        <v>32.171918907109969</v>
      </c>
    </row>
    <row r="827" spans="2:9" x14ac:dyDescent="0.25">
      <c r="B827" s="69" t="s">
        <v>33</v>
      </c>
      <c r="C827" s="69" t="s">
        <v>146</v>
      </c>
      <c r="D827" s="69" t="s">
        <v>150</v>
      </c>
      <c r="E827" s="69">
        <f t="shared" si="39"/>
        <v>1957</v>
      </c>
      <c r="F827" s="69" t="s">
        <v>24</v>
      </c>
      <c r="G827" s="69">
        <f>data2!AY12</f>
        <v>1.0025289388485514</v>
      </c>
      <c r="H827" s="105">
        <f t="shared" si="37"/>
        <v>6.6837207872011062</v>
      </c>
      <c r="I827" s="105">
        <f t="shared" si="38"/>
        <v>31.16938996826142</v>
      </c>
    </row>
    <row r="828" spans="2:9" x14ac:dyDescent="0.25">
      <c r="B828" s="69" t="s">
        <v>33</v>
      </c>
      <c r="C828" s="69" t="s">
        <v>146</v>
      </c>
      <c r="D828" s="69" t="s">
        <v>150</v>
      </c>
      <c r="E828" s="69">
        <f t="shared" si="39"/>
        <v>1958</v>
      </c>
      <c r="F828" s="69" t="s">
        <v>24</v>
      </c>
      <c r="G828" s="69">
        <f>data2!AY13</f>
        <v>0.96678045030072102</v>
      </c>
      <c r="H828" s="105">
        <f t="shared" si="37"/>
        <v>7.6862497260496578</v>
      </c>
      <c r="I828" s="105">
        <f t="shared" si="38"/>
        <v>30.202609517960699</v>
      </c>
    </row>
    <row r="829" spans="2:9" x14ac:dyDescent="0.25">
      <c r="B829" s="69" t="s">
        <v>33</v>
      </c>
      <c r="C829" s="69" t="s">
        <v>146</v>
      </c>
      <c r="D829" s="69" t="s">
        <v>150</v>
      </c>
      <c r="E829" s="69">
        <f t="shared" si="39"/>
        <v>1959</v>
      </c>
      <c r="F829" s="69" t="s">
        <v>24</v>
      </c>
      <c r="G829" s="69">
        <f>data2!AY14</f>
        <v>0.98012572053392544</v>
      </c>
      <c r="H829" s="105">
        <f t="shared" si="37"/>
        <v>8.653030176350379</v>
      </c>
      <c r="I829" s="105">
        <f t="shared" si="38"/>
        <v>29.222483797426776</v>
      </c>
    </row>
    <row r="830" spans="2:9" x14ac:dyDescent="0.25">
      <c r="B830" s="69" t="s">
        <v>33</v>
      </c>
      <c r="C830" s="69" t="s">
        <v>146</v>
      </c>
      <c r="D830" s="69" t="s">
        <v>150</v>
      </c>
      <c r="E830" s="69">
        <f t="shared" si="39"/>
        <v>1960</v>
      </c>
      <c r="F830" s="69" t="s">
        <v>24</v>
      </c>
      <c r="G830" s="69">
        <f>data2!AY15</f>
        <v>0.97370106167001169</v>
      </c>
      <c r="H830" s="105">
        <f t="shared" si="37"/>
        <v>9.6331558968843041</v>
      </c>
      <c r="I830" s="105">
        <f t="shared" si="38"/>
        <v>28.248782735756762</v>
      </c>
    </row>
    <row r="831" spans="2:9" x14ac:dyDescent="0.25">
      <c r="B831" s="69" t="s">
        <v>33</v>
      </c>
      <c r="C831" s="69" t="s">
        <v>146</v>
      </c>
      <c r="D831" s="69" t="s">
        <v>150</v>
      </c>
      <c r="E831" s="69">
        <f t="shared" si="39"/>
        <v>1961</v>
      </c>
      <c r="F831" s="69" t="s">
        <v>24</v>
      </c>
      <c r="G831" s="69">
        <f>data2!AY16</f>
        <v>1.0240846617189674</v>
      </c>
      <c r="H831" s="105">
        <f t="shared" si="37"/>
        <v>10.606856958554316</v>
      </c>
      <c r="I831" s="105">
        <f t="shared" si="38"/>
        <v>27.224698074037796</v>
      </c>
    </row>
    <row r="832" spans="2:9" x14ac:dyDescent="0.25">
      <c r="B832" s="69" t="s">
        <v>33</v>
      </c>
      <c r="C832" s="69" t="s">
        <v>146</v>
      </c>
      <c r="D832" s="69" t="s">
        <v>150</v>
      </c>
      <c r="E832" s="69">
        <f t="shared" si="39"/>
        <v>1962</v>
      </c>
      <c r="F832" s="69" t="s">
        <v>24</v>
      </c>
      <c r="G832" s="69">
        <f>data2!AY17</f>
        <v>0.98506926683838592</v>
      </c>
      <c r="H832" s="105">
        <f t="shared" si="37"/>
        <v>11.630941620273283</v>
      </c>
      <c r="I832" s="105">
        <f t="shared" si="38"/>
        <v>26.239628807199409</v>
      </c>
    </row>
    <row r="833" spans="2:9" x14ac:dyDescent="0.25">
      <c r="B833" s="69" t="s">
        <v>33</v>
      </c>
      <c r="C833" s="69" t="s">
        <v>146</v>
      </c>
      <c r="D833" s="69" t="s">
        <v>150</v>
      </c>
      <c r="E833" s="69">
        <f t="shared" si="39"/>
        <v>1963</v>
      </c>
      <c r="F833" s="69" t="s">
        <v>24</v>
      </c>
      <c r="G833" s="69">
        <f>data2!AY18</f>
        <v>0.95613662837652902</v>
      </c>
      <c r="H833" s="105">
        <f t="shared" si="37"/>
        <v>12.616010887111669</v>
      </c>
      <c r="I833" s="105">
        <f t="shared" si="38"/>
        <v>25.283492178822879</v>
      </c>
    </row>
    <row r="834" spans="2:9" x14ac:dyDescent="0.25">
      <c r="B834" s="69" t="s">
        <v>33</v>
      </c>
      <c r="C834" s="69" t="s">
        <v>146</v>
      </c>
      <c r="D834" s="69" t="s">
        <v>150</v>
      </c>
      <c r="E834" s="69">
        <f t="shared" si="39"/>
        <v>1964</v>
      </c>
      <c r="F834" s="69" t="s">
        <v>24</v>
      </c>
      <c r="G834" s="69">
        <f>data2!AY19</f>
        <v>0.94871227146133719</v>
      </c>
      <c r="H834" s="105">
        <f t="shared" si="37"/>
        <v>13.572147515488197</v>
      </c>
      <c r="I834" s="105">
        <f t="shared" si="38"/>
        <v>24.334779907361547</v>
      </c>
    </row>
    <row r="835" spans="2:9" x14ac:dyDescent="0.25">
      <c r="B835" s="69" t="s">
        <v>33</v>
      </c>
      <c r="C835" s="69" t="s">
        <v>146</v>
      </c>
      <c r="D835" s="69" t="s">
        <v>150</v>
      </c>
      <c r="E835" s="69">
        <f t="shared" si="39"/>
        <v>1965</v>
      </c>
      <c r="F835" s="69" t="s">
        <v>24</v>
      </c>
      <c r="G835" s="69">
        <f>data2!AY20</f>
        <v>0.89570146781017446</v>
      </c>
      <c r="H835" s="105">
        <f t="shared" si="37"/>
        <v>14.520859786949535</v>
      </c>
      <c r="I835" s="105">
        <f t="shared" si="38"/>
        <v>23.43907843955137</v>
      </c>
    </row>
    <row r="836" spans="2:9" x14ac:dyDescent="0.25">
      <c r="B836" s="69" t="s">
        <v>33</v>
      </c>
      <c r="C836" s="69" t="s">
        <v>146</v>
      </c>
      <c r="D836" s="69" t="s">
        <v>150</v>
      </c>
      <c r="E836" s="69">
        <f t="shared" si="39"/>
        <v>1966</v>
      </c>
      <c r="F836" s="69" t="s">
        <v>24</v>
      </c>
      <c r="G836" s="69">
        <f>data2!AY21</f>
        <v>0.81974422015967152</v>
      </c>
      <c r="H836" s="105">
        <f t="shared" ref="H836:H899" si="40">SUMIFS($G$4:$G$4995,$F$4:$F$4995,$F836,$E$4:$E$4995,"&lt;"&amp;$E836,$B$4:$B$4995,$B836,$D$4:$D$4995,$D836)</f>
        <v>15.41656125475971</v>
      </c>
      <c r="I836" s="105">
        <f t="shared" ref="I836:I899" si="41">SUMIFS($G$4:$G$4995,$F$4:$F$4995,$F836,$E$4:$E$4995,"&gt;"&amp;$E836,$B$4:$B$4995,$B836,$D$4:$D$4995,$D836)</f>
        <v>22.619334219391696</v>
      </c>
    </row>
    <row r="837" spans="2:9" x14ac:dyDescent="0.25">
      <c r="B837" s="69" t="s">
        <v>33</v>
      </c>
      <c r="C837" s="69" t="s">
        <v>146</v>
      </c>
      <c r="D837" s="69" t="s">
        <v>150</v>
      </c>
      <c r="E837" s="69">
        <f t="shared" si="39"/>
        <v>1967</v>
      </c>
      <c r="F837" s="69" t="s">
        <v>24</v>
      </c>
      <c r="G837" s="69">
        <f>data2!AY22</f>
        <v>0.79250145543406225</v>
      </c>
      <c r="H837" s="105">
        <f t="shared" si="40"/>
        <v>16.23630547491938</v>
      </c>
      <c r="I837" s="105">
        <f t="shared" si="41"/>
        <v>21.826832763957636</v>
      </c>
    </row>
    <row r="838" spans="2:9" x14ac:dyDescent="0.25">
      <c r="B838" s="69" t="s">
        <v>33</v>
      </c>
      <c r="C838" s="69" t="s">
        <v>146</v>
      </c>
      <c r="D838" s="69" t="s">
        <v>150</v>
      </c>
      <c r="E838" s="69">
        <f t="shared" si="39"/>
        <v>1968</v>
      </c>
      <c r="F838" s="69" t="s">
        <v>24</v>
      </c>
      <c r="G838" s="69">
        <f>data2!AY23</f>
        <v>0.79197738208390733</v>
      </c>
      <c r="H838" s="105">
        <f t="shared" si="40"/>
        <v>17.028806930353444</v>
      </c>
      <c r="I838" s="105">
        <f t="shared" si="41"/>
        <v>21.034855381873729</v>
      </c>
    </row>
    <row r="839" spans="2:9" x14ac:dyDescent="0.25">
      <c r="B839" s="69" t="s">
        <v>33</v>
      </c>
      <c r="C839" s="69" t="s">
        <v>146</v>
      </c>
      <c r="D839" s="69" t="s">
        <v>150</v>
      </c>
      <c r="E839" s="69">
        <f t="shared" si="39"/>
        <v>1969</v>
      </c>
      <c r="F839" s="69" t="s">
        <v>24</v>
      </c>
      <c r="G839" s="69">
        <f>data2!AY24</f>
        <v>0.81309552486629677</v>
      </c>
      <c r="H839" s="105">
        <f t="shared" si="40"/>
        <v>17.82078431243735</v>
      </c>
      <c r="I839" s="105">
        <f t="shared" si="41"/>
        <v>20.221759857007431</v>
      </c>
    </row>
    <row r="840" spans="2:9" x14ac:dyDescent="0.25">
      <c r="B840" s="69" t="s">
        <v>33</v>
      </c>
      <c r="C840" s="69" t="s">
        <v>146</v>
      </c>
      <c r="D840" s="69" t="s">
        <v>150</v>
      </c>
      <c r="E840" s="69">
        <f t="shared" si="39"/>
        <v>1970</v>
      </c>
      <c r="F840" s="69" t="s">
        <v>24</v>
      </c>
      <c r="G840" s="69">
        <f>data2!AY25</f>
        <v>0.80490001754115637</v>
      </c>
      <c r="H840" s="105">
        <f t="shared" si="40"/>
        <v>18.633879837303645</v>
      </c>
      <c r="I840" s="105">
        <f t="shared" si="41"/>
        <v>19.416859839466277</v>
      </c>
    </row>
    <row r="841" spans="2:9" x14ac:dyDescent="0.25">
      <c r="B841" s="69" t="s">
        <v>33</v>
      </c>
      <c r="C841" s="69" t="s">
        <v>146</v>
      </c>
      <c r="D841" s="69" t="s">
        <v>150</v>
      </c>
      <c r="E841" s="69">
        <f t="shared" si="39"/>
        <v>1971</v>
      </c>
      <c r="F841" s="69" t="s">
        <v>24</v>
      </c>
      <c r="G841" s="69">
        <f>data2!AY26</f>
        <v>0.77447634448033376</v>
      </c>
      <c r="H841" s="105">
        <f t="shared" si="40"/>
        <v>19.438779854844803</v>
      </c>
      <c r="I841" s="105">
        <f t="shared" si="41"/>
        <v>18.642383494985939</v>
      </c>
    </row>
    <row r="842" spans="2:9" x14ac:dyDescent="0.25">
      <c r="B842" s="69" t="s">
        <v>33</v>
      </c>
      <c r="C842" s="69" t="s">
        <v>146</v>
      </c>
      <c r="D842" s="69" t="s">
        <v>150</v>
      </c>
      <c r="E842" s="69">
        <f t="shared" si="39"/>
        <v>1972</v>
      </c>
      <c r="F842" s="69" t="s">
        <v>24</v>
      </c>
      <c r="G842" s="69">
        <f>data2!AY27</f>
        <v>0.71609765517806256</v>
      </c>
      <c r="H842" s="105">
        <f t="shared" si="40"/>
        <v>20.213256199325137</v>
      </c>
      <c r="I842" s="105">
        <f t="shared" si="41"/>
        <v>17.926285839807878</v>
      </c>
    </row>
    <row r="843" spans="2:9" x14ac:dyDescent="0.25">
      <c r="B843" s="69" t="s">
        <v>33</v>
      </c>
      <c r="C843" s="69" t="s">
        <v>146</v>
      </c>
      <c r="D843" s="69" t="s">
        <v>150</v>
      </c>
      <c r="E843" s="69">
        <f t="shared" si="39"/>
        <v>1973</v>
      </c>
      <c r="F843" s="69" t="s">
        <v>24</v>
      </c>
      <c r="G843" s="69">
        <f>data2!AY28</f>
        <v>0.69214138409529635</v>
      </c>
      <c r="H843" s="105">
        <f t="shared" si="40"/>
        <v>20.929353854503201</v>
      </c>
      <c r="I843" s="105">
        <f t="shared" si="41"/>
        <v>17.234144455712581</v>
      </c>
    </row>
    <row r="844" spans="2:9" x14ac:dyDescent="0.25">
      <c r="B844" s="69" t="s">
        <v>33</v>
      </c>
      <c r="C844" s="69" t="s">
        <v>146</v>
      </c>
      <c r="D844" s="69" t="s">
        <v>150</v>
      </c>
      <c r="E844" s="69">
        <f t="shared" si="39"/>
        <v>1974</v>
      </c>
      <c r="F844" s="69" t="s">
        <v>24</v>
      </c>
      <c r="G844" s="69">
        <f>data2!AY29</f>
        <v>0.70160452865100087</v>
      </c>
      <c r="H844" s="105">
        <f t="shared" si="40"/>
        <v>21.621495238598499</v>
      </c>
      <c r="I844" s="105">
        <f t="shared" si="41"/>
        <v>16.532539927061581</v>
      </c>
    </row>
    <row r="845" spans="2:9" x14ac:dyDescent="0.25">
      <c r="B845" s="69" t="s">
        <v>33</v>
      </c>
      <c r="C845" s="69" t="s">
        <v>146</v>
      </c>
      <c r="D845" s="69" t="s">
        <v>150</v>
      </c>
      <c r="E845" s="69">
        <f t="shared" si="39"/>
        <v>1975</v>
      </c>
      <c r="F845" s="69" t="s">
        <v>24</v>
      </c>
      <c r="G845" s="69">
        <f>data2!AY30</f>
        <v>0.6876258860006389</v>
      </c>
      <c r="H845" s="105">
        <f t="shared" si="40"/>
        <v>22.323099767249499</v>
      </c>
      <c r="I845" s="105">
        <f t="shared" si="41"/>
        <v>15.844914041060942</v>
      </c>
    </row>
    <row r="846" spans="2:9" x14ac:dyDescent="0.25">
      <c r="B846" s="69" t="s">
        <v>33</v>
      </c>
      <c r="C846" s="69" t="s">
        <v>146</v>
      </c>
      <c r="D846" s="69" t="s">
        <v>150</v>
      </c>
      <c r="E846" s="69">
        <f t="shared" si="39"/>
        <v>1976</v>
      </c>
      <c r="F846" s="69" t="s">
        <v>24</v>
      </c>
      <c r="G846" s="69">
        <f>data2!AY31</f>
        <v>0.67814892537741456</v>
      </c>
      <c r="H846" s="105">
        <f t="shared" si="40"/>
        <v>23.010725653250137</v>
      </c>
      <c r="I846" s="105">
        <f t="shared" si="41"/>
        <v>15.166765115683528</v>
      </c>
    </row>
    <row r="847" spans="2:9" x14ac:dyDescent="0.25">
      <c r="B847" s="69" t="s">
        <v>33</v>
      </c>
      <c r="C847" s="69" t="s">
        <v>146</v>
      </c>
      <c r="D847" s="69" t="s">
        <v>150</v>
      </c>
      <c r="E847" s="69">
        <f t="shared" si="39"/>
        <v>1977</v>
      </c>
      <c r="F847" s="69" t="s">
        <v>24</v>
      </c>
      <c r="G847" s="69">
        <f>data2!AY32</f>
        <v>0.70085032346600495</v>
      </c>
      <c r="H847" s="105">
        <f t="shared" si="40"/>
        <v>23.688874578627551</v>
      </c>
      <c r="I847" s="105">
        <f t="shared" si="41"/>
        <v>14.465914792217522</v>
      </c>
    </row>
    <row r="848" spans="2:9" x14ac:dyDescent="0.25">
      <c r="B848" s="69" t="s">
        <v>33</v>
      </c>
      <c r="C848" s="69" t="s">
        <v>146</v>
      </c>
      <c r="D848" s="69" t="s">
        <v>150</v>
      </c>
      <c r="E848" s="69">
        <f t="shared" si="39"/>
        <v>1978</v>
      </c>
      <c r="F848" s="69" t="s">
        <v>24</v>
      </c>
      <c r="G848" s="69">
        <f>data2!AY33</f>
        <v>0.69656220758303355</v>
      </c>
      <c r="H848" s="105">
        <f t="shared" si="40"/>
        <v>24.389724902093555</v>
      </c>
      <c r="I848" s="105">
        <f t="shared" si="41"/>
        <v>13.769352584634488</v>
      </c>
    </row>
    <row r="849" spans="2:9" x14ac:dyDescent="0.25">
      <c r="B849" s="69" t="s">
        <v>33</v>
      </c>
      <c r="C849" s="69" t="s">
        <v>146</v>
      </c>
      <c r="D849" s="69" t="s">
        <v>150</v>
      </c>
      <c r="E849" s="69">
        <f t="shared" si="39"/>
        <v>1979</v>
      </c>
      <c r="F849" s="69" t="s">
        <v>24</v>
      </c>
      <c r="G849" s="69">
        <f>data2!AY34</f>
        <v>0.72487798428242345</v>
      </c>
      <c r="H849" s="105">
        <f t="shared" si="40"/>
        <v>25.08628710967659</v>
      </c>
      <c r="I849" s="105">
        <f t="shared" si="41"/>
        <v>13.044474600352064</v>
      </c>
    </row>
    <row r="850" spans="2:9" x14ac:dyDescent="0.25">
      <c r="B850" s="69" t="s">
        <v>33</v>
      </c>
      <c r="C850" s="69" t="s">
        <v>146</v>
      </c>
      <c r="D850" s="69" t="s">
        <v>150</v>
      </c>
      <c r="E850" s="69">
        <f t="shared" si="39"/>
        <v>1980</v>
      </c>
      <c r="F850" s="69" t="s">
        <v>24</v>
      </c>
      <c r="G850" s="69">
        <f>data2!AY35</f>
        <v>0.77072298543289786</v>
      </c>
      <c r="H850" s="105">
        <f t="shared" si="40"/>
        <v>25.811165093959012</v>
      </c>
      <c r="I850" s="105">
        <f t="shared" si="41"/>
        <v>12.273751614919167</v>
      </c>
    </row>
    <row r="851" spans="2:9" x14ac:dyDescent="0.25">
      <c r="B851" s="69" t="s">
        <v>33</v>
      </c>
      <c r="C851" s="69" t="s">
        <v>146</v>
      </c>
      <c r="D851" s="69" t="s">
        <v>150</v>
      </c>
      <c r="E851" s="69">
        <f t="shared" si="39"/>
        <v>1981</v>
      </c>
      <c r="F851" s="69" t="s">
        <v>24</v>
      </c>
      <c r="G851" s="69">
        <f>data2!AY36</f>
        <v>0.77897871031797195</v>
      </c>
      <c r="H851" s="105">
        <f t="shared" si="40"/>
        <v>26.581888079391909</v>
      </c>
      <c r="I851" s="105">
        <f t="shared" si="41"/>
        <v>11.494772904601195</v>
      </c>
    </row>
    <row r="852" spans="2:9" x14ac:dyDescent="0.25">
      <c r="B852" s="69" t="s">
        <v>33</v>
      </c>
      <c r="C852" s="69" t="s">
        <v>146</v>
      </c>
      <c r="D852" s="69" t="s">
        <v>150</v>
      </c>
      <c r="E852" s="69">
        <f t="shared" si="39"/>
        <v>1982</v>
      </c>
      <c r="F852" s="69" t="s">
        <v>24</v>
      </c>
      <c r="G852" s="69">
        <f>data2!AY37</f>
        <v>0.78007464986675712</v>
      </c>
      <c r="H852" s="105">
        <f t="shared" si="40"/>
        <v>27.360866789709881</v>
      </c>
      <c r="I852" s="105">
        <f t="shared" si="41"/>
        <v>10.714698254734436</v>
      </c>
    </row>
    <row r="853" spans="2:9" x14ac:dyDescent="0.25">
      <c r="B853" s="69" t="s">
        <v>33</v>
      </c>
      <c r="C853" s="69" t="s">
        <v>146</v>
      </c>
      <c r="D853" s="69" t="s">
        <v>150</v>
      </c>
      <c r="E853" s="69">
        <f t="shared" si="39"/>
        <v>1983</v>
      </c>
      <c r="F853" s="69" t="s">
        <v>24</v>
      </c>
      <c r="G853" s="69">
        <f>data2!AY38</f>
        <v>0.74607387858241625</v>
      </c>
      <c r="H853" s="105">
        <f t="shared" si="40"/>
        <v>28.14094143957664</v>
      </c>
      <c r="I853" s="105">
        <f t="shared" si="41"/>
        <v>9.9686243761520217</v>
      </c>
    </row>
    <row r="854" spans="2:9" x14ac:dyDescent="0.25">
      <c r="B854" s="69" t="s">
        <v>33</v>
      </c>
      <c r="C854" s="69" t="s">
        <v>146</v>
      </c>
      <c r="D854" s="69" t="s">
        <v>150</v>
      </c>
      <c r="E854" s="69">
        <f t="shared" si="39"/>
        <v>1984</v>
      </c>
      <c r="F854" s="69" t="s">
        <v>24</v>
      </c>
      <c r="G854" s="69">
        <f>data2!AY39</f>
        <v>0.72748965466091742</v>
      </c>
      <c r="H854" s="105">
        <f t="shared" si="40"/>
        <v>28.887015318159055</v>
      </c>
      <c r="I854" s="105">
        <f t="shared" si="41"/>
        <v>9.2411347214911022</v>
      </c>
    </row>
    <row r="855" spans="2:9" x14ac:dyDescent="0.25">
      <c r="B855" s="69" t="s">
        <v>33</v>
      </c>
      <c r="C855" s="69" t="s">
        <v>146</v>
      </c>
      <c r="D855" s="69" t="s">
        <v>150</v>
      </c>
      <c r="E855" s="69">
        <f t="shared" si="39"/>
        <v>1985</v>
      </c>
      <c r="F855" s="69" t="s">
        <v>24</v>
      </c>
      <c r="G855" s="69">
        <f>data2!AY40</f>
        <v>0.72517119428698351</v>
      </c>
      <c r="H855" s="105">
        <f t="shared" si="40"/>
        <v>29.614504972819972</v>
      </c>
      <c r="I855" s="105">
        <f t="shared" si="41"/>
        <v>8.5159635272041179</v>
      </c>
    </row>
    <row r="856" spans="2:9" x14ac:dyDescent="0.25">
      <c r="B856" s="69" t="s">
        <v>33</v>
      </c>
      <c r="C856" s="69" t="s">
        <v>146</v>
      </c>
      <c r="D856" s="69" t="s">
        <v>150</v>
      </c>
      <c r="E856" s="69">
        <f t="shared" si="39"/>
        <v>1986</v>
      </c>
      <c r="F856" s="69" t="s">
        <v>24</v>
      </c>
      <c r="G856" s="69">
        <f>data2!AY41</f>
        <v>0.70402168408184651</v>
      </c>
      <c r="H856" s="105">
        <f t="shared" si="40"/>
        <v>30.339676167106955</v>
      </c>
      <c r="I856" s="105">
        <f t="shared" si="41"/>
        <v>7.8119418431222725</v>
      </c>
    </row>
    <row r="857" spans="2:9" x14ac:dyDescent="0.25">
      <c r="B857" s="69" t="s">
        <v>33</v>
      </c>
      <c r="C857" s="69" t="s">
        <v>146</v>
      </c>
      <c r="D857" s="69" t="s">
        <v>150</v>
      </c>
      <c r="E857" s="69">
        <f t="shared" si="39"/>
        <v>1987</v>
      </c>
      <c r="F857" s="69" t="s">
        <v>24</v>
      </c>
      <c r="G857" s="69">
        <f>data2!AY42</f>
        <v>0.71072715052600299</v>
      </c>
      <c r="H857" s="105">
        <f t="shared" si="40"/>
        <v>31.043697851188803</v>
      </c>
      <c r="I857" s="105">
        <f t="shared" si="41"/>
        <v>7.1012146925962689</v>
      </c>
    </row>
    <row r="858" spans="2:9" x14ac:dyDescent="0.25">
      <c r="B858" s="69" t="s">
        <v>33</v>
      </c>
      <c r="C858" s="69" t="s">
        <v>146</v>
      </c>
      <c r="D858" s="69" t="s">
        <v>150</v>
      </c>
      <c r="E858" s="69">
        <f t="shared" si="39"/>
        <v>1988</v>
      </c>
      <c r="F858" s="69" t="s">
        <v>24</v>
      </c>
      <c r="G858" s="69">
        <f>data2!AY43</f>
        <v>0.70955917229062049</v>
      </c>
      <c r="H858" s="105">
        <f t="shared" si="40"/>
        <v>31.754425001714807</v>
      </c>
      <c r="I858" s="105">
        <f t="shared" si="41"/>
        <v>6.3916555203056484</v>
      </c>
    </row>
    <row r="859" spans="2:9" x14ac:dyDescent="0.25">
      <c r="B859" s="69" t="s">
        <v>33</v>
      </c>
      <c r="C859" s="69" t="s">
        <v>146</v>
      </c>
      <c r="D859" s="69" t="s">
        <v>150</v>
      </c>
      <c r="E859" s="69">
        <f t="shared" si="39"/>
        <v>1989</v>
      </c>
      <c r="F859" s="69" t="s">
        <v>24</v>
      </c>
      <c r="G859" s="69">
        <f>data2!AY44</f>
        <v>0.70936116636014979</v>
      </c>
      <c r="H859" s="105">
        <f t="shared" si="40"/>
        <v>32.463984174005425</v>
      </c>
      <c r="I859" s="105">
        <f t="shared" si="41"/>
        <v>5.6822943539454993</v>
      </c>
    </row>
    <row r="860" spans="2:9" x14ac:dyDescent="0.25">
      <c r="B860" s="69" t="s">
        <v>33</v>
      </c>
      <c r="C860" s="69" t="s">
        <v>146</v>
      </c>
      <c r="D860" s="69" t="s">
        <v>150</v>
      </c>
      <c r="E860" s="69">
        <f t="shared" si="39"/>
        <v>1990</v>
      </c>
      <c r="F860" s="69" t="s">
        <v>24</v>
      </c>
      <c r="G860" s="69">
        <f>data2!AY45</f>
        <v>0.75319811864506958</v>
      </c>
      <c r="H860" s="105">
        <f t="shared" si="40"/>
        <v>33.173345340365572</v>
      </c>
      <c r="I860" s="105">
        <f t="shared" si="41"/>
        <v>4.9290962353004302</v>
      </c>
    </row>
    <row r="861" spans="2:9" x14ac:dyDescent="0.25">
      <c r="B861" s="69" t="s">
        <v>33</v>
      </c>
      <c r="C861" s="69" t="s">
        <v>146</v>
      </c>
      <c r="D861" s="69" t="s">
        <v>150</v>
      </c>
      <c r="E861" s="69">
        <f t="shared" si="39"/>
        <v>1991</v>
      </c>
      <c r="F861" s="69" t="s">
        <v>24</v>
      </c>
      <c r="G861" s="69">
        <f>data2!AY46</f>
        <v>0.74646433368692855</v>
      </c>
      <c r="H861" s="105">
        <f t="shared" si="40"/>
        <v>33.926543459010638</v>
      </c>
      <c r="I861" s="105">
        <f t="shared" si="41"/>
        <v>4.1826319016135018</v>
      </c>
    </row>
    <row r="862" spans="2:9" x14ac:dyDescent="0.25">
      <c r="B862" s="69" t="s">
        <v>33</v>
      </c>
      <c r="C862" s="69" t="s">
        <v>146</v>
      </c>
      <c r="D862" s="69" t="s">
        <v>150</v>
      </c>
      <c r="E862" s="69">
        <f t="shared" si="39"/>
        <v>1992</v>
      </c>
      <c r="F862" s="69" t="s">
        <v>24</v>
      </c>
      <c r="G862" s="69">
        <f>data2!AY47</f>
        <v>0.72915450323008468</v>
      </c>
      <c r="H862" s="105">
        <f t="shared" si="40"/>
        <v>34.673007792697568</v>
      </c>
      <c r="I862" s="105">
        <f t="shared" si="41"/>
        <v>3.4534773983834168</v>
      </c>
    </row>
    <row r="863" spans="2:9" x14ac:dyDescent="0.25">
      <c r="B863" s="69" t="s">
        <v>33</v>
      </c>
      <c r="C863" s="69" t="s">
        <v>146</v>
      </c>
      <c r="D863" s="69" t="s">
        <v>150</v>
      </c>
      <c r="E863" s="69">
        <f t="shared" si="39"/>
        <v>1993</v>
      </c>
      <c r="F863" s="69" t="s">
        <v>24</v>
      </c>
      <c r="G863" s="69">
        <f>data2!AY48</f>
        <v>0.72644263118655872</v>
      </c>
      <c r="H863" s="105">
        <f t="shared" si="40"/>
        <v>35.402162295927653</v>
      </c>
      <c r="I863" s="105">
        <f t="shared" si="41"/>
        <v>2.7270347671968578</v>
      </c>
    </row>
    <row r="864" spans="2:9" x14ac:dyDescent="0.25">
      <c r="B864" s="69" t="s">
        <v>33</v>
      </c>
      <c r="C864" s="69" t="s">
        <v>146</v>
      </c>
      <c r="D864" s="69" t="s">
        <v>150</v>
      </c>
      <c r="E864" s="69">
        <f t="shared" si="39"/>
        <v>1994</v>
      </c>
      <c r="F864" s="69" t="s">
        <v>24</v>
      </c>
      <c r="G864" s="69">
        <f>data2!AY49</f>
        <v>0.7087513589672747</v>
      </c>
      <c r="H864" s="105">
        <f t="shared" si="40"/>
        <v>36.12860492711421</v>
      </c>
      <c r="I864" s="105">
        <f t="shared" si="41"/>
        <v>2.0182834082295833</v>
      </c>
    </row>
    <row r="865" spans="2:9" x14ac:dyDescent="0.25">
      <c r="B865" s="69" t="s">
        <v>33</v>
      </c>
      <c r="C865" s="69" t="s">
        <v>146</v>
      </c>
      <c r="D865" s="69" t="s">
        <v>150</v>
      </c>
      <c r="E865" s="69">
        <f t="shared" si="39"/>
        <v>1995</v>
      </c>
      <c r="F865" s="69" t="s">
        <v>24</v>
      </c>
      <c r="G865" s="69">
        <f>data2!AY50</f>
        <v>0.67645138571537655</v>
      </c>
      <c r="H865" s="105">
        <f t="shared" si="40"/>
        <v>36.837356286081487</v>
      </c>
      <c r="I865" s="105">
        <f t="shared" si="41"/>
        <v>1.3418320225142066</v>
      </c>
    </row>
    <row r="866" spans="2:9" x14ac:dyDescent="0.25">
      <c r="B866" s="69" t="s">
        <v>33</v>
      </c>
      <c r="C866" s="69" t="s">
        <v>146</v>
      </c>
      <c r="D866" s="69" t="s">
        <v>150</v>
      </c>
      <c r="E866" s="69">
        <f t="shared" si="39"/>
        <v>1996</v>
      </c>
      <c r="F866" s="69" t="s">
        <v>24</v>
      </c>
      <c r="G866" s="69">
        <f>data2!AY51</f>
        <v>0.68691865799122043</v>
      </c>
      <c r="H866" s="105">
        <f t="shared" si="40"/>
        <v>37.513807671796862</v>
      </c>
      <c r="I866" s="105">
        <f t="shared" si="41"/>
        <v>0.65491336452298621</v>
      </c>
    </row>
    <row r="867" spans="2:9" x14ac:dyDescent="0.25">
      <c r="B867" s="69" t="s">
        <v>33</v>
      </c>
      <c r="C867" s="69" t="s">
        <v>146</v>
      </c>
      <c r="D867" s="69" t="s">
        <v>150</v>
      </c>
      <c r="E867" s="69">
        <f t="shared" si="39"/>
        <v>1997</v>
      </c>
      <c r="F867" s="69" t="s">
        <v>24</v>
      </c>
      <c r="G867" s="69">
        <f>data2!AY52</f>
        <v>0.65491336452298621</v>
      </c>
      <c r="H867" s="105">
        <f t="shared" si="40"/>
        <v>38.200726329788083</v>
      </c>
      <c r="I867" s="105">
        <f t="shared" si="41"/>
        <v>0</v>
      </c>
    </row>
    <row r="868" spans="2:9" x14ac:dyDescent="0.25">
      <c r="B868" s="69" t="s">
        <v>33</v>
      </c>
      <c r="C868" s="69" t="s">
        <v>146</v>
      </c>
      <c r="D868" s="69" t="s">
        <v>150</v>
      </c>
      <c r="E868" s="69">
        <f t="shared" si="39"/>
        <v>1950</v>
      </c>
      <c r="F868" s="69" t="s">
        <v>25</v>
      </c>
      <c r="G868" s="69">
        <f>data2!AZ5</f>
        <v>2.0996652433916942</v>
      </c>
      <c r="H868" s="105">
        <f t="shared" si="40"/>
        <v>0</v>
      </c>
      <c r="I868" s="105">
        <f t="shared" si="41"/>
        <v>85.55645655547977</v>
      </c>
    </row>
    <row r="869" spans="2:9" x14ac:dyDescent="0.25">
      <c r="B869" s="69" t="s">
        <v>33</v>
      </c>
      <c r="C869" s="69" t="s">
        <v>146</v>
      </c>
      <c r="D869" s="69" t="s">
        <v>150</v>
      </c>
      <c r="E869" s="69">
        <f t="shared" si="39"/>
        <v>1951</v>
      </c>
      <c r="F869" s="69" t="s">
        <v>25</v>
      </c>
      <c r="G869" s="69">
        <f>data2!AZ6</f>
        <v>1.9791978006837727</v>
      </c>
      <c r="H869" s="105">
        <f t="shared" si="40"/>
        <v>2.0996652433916942</v>
      </c>
      <c r="I869" s="105">
        <f t="shared" si="41"/>
        <v>83.577258754796006</v>
      </c>
    </row>
    <row r="870" spans="2:9" x14ac:dyDescent="0.25">
      <c r="B870" s="69" t="s">
        <v>33</v>
      </c>
      <c r="C870" s="69" t="s">
        <v>146</v>
      </c>
      <c r="D870" s="69" t="s">
        <v>150</v>
      </c>
      <c r="E870" s="69">
        <f t="shared" si="39"/>
        <v>1952</v>
      </c>
      <c r="F870" s="69" t="s">
        <v>25</v>
      </c>
      <c r="G870" s="69">
        <f>data2!AZ7</f>
        <v>1.9121760130902603</v>
      </c>
      <c r="H870" s="105">
        <f t="shared" si="40"/>
        <v>4.078863044075467</v>
      </c>
      <c r="I870" s="105">
        <f t="shared" si="41"/>
        <v>81.665082741705746</v>
      </c>
    </row>
    <row r="871" spans="2:9" x14ac:dyDescent="0.25">
      <c r="B871" s="69" t="s">
        <v>33</v>
      </c>
      <c r="C871" s="69" t="s">
        <v>146</v>
      </c>
      <c r="D871" s="69" t="s">
        <v>150</v>
      </c>
      <c r="E871" s="69">
        <f t="shared" si="39"/>
        <v>1953</v>
      </c>
      <c r="F871" s="69" t="s">
        <v>25</v>
      </c>
      <c r="G871" s="69">
        <f>data2!AZ8</f>
        <v>1.9534205012019485</v>
      </c>
      <c r="H871" s="105">
        <f t="shared" si="40"/>
        <v>5.991039057165727</v>
      </c>
      <c r="I871" s="105">
        <f t="shared" si="41"/>
        <v>79.711662240503799</v>
      </c>
    </row>
    <row r="872" spans="2:9" x14ac:dyDescent="0.25">
      <c r="B872" s="69" t="s">
        <v>33</v>
      </c>
      <c r="C872" s="69" t="s">
        <v>146</v>
      </c>
      <c r="D872" s="69" t="s">
        <v>150</v>
      </c>
      <c r="E872" s="69">
        <f t="shared" si="39"/>
        <v>1954</v>
      </c>
      <c r="F872" s="69" t="s">
        <v>25</v>
      </c>
      <c r="G872" s="69">
        <f>data2!AZ9</f>
        <v>1.974036898153084</v>
      </c>
      <c r="H872" s="105">
        <f t="shared" si="40"/>
        <v>7.9444595583676758</v>
      </c>
      <c r="I872" s="105">
        <f t="shared" si="41"/>
        <v>77.737625342350725</v>
      </c>
    </row>
    <row r="873" spans="2:9" x14ac:dyDescent="0.25">
      <c r="B873" s="69" t="s">
        <v>33</v>
      </c>
      <c r="C873" s="69" t="s">
        <v>146</v>
      </c>
      <c r="D873" s="69" t="s">
        <v>150</v>
      </c>
      <c r="E873" s="69">
        <f t="shared" si="39"/>
        <v>1955</v>
      </c>
      <c r="F873" s="69" t="s">
        <v>25</v>
      </c>
      <c r="G873" s="69">
        <f>data2!AZ10</f>
        <v>1.9737146033420492</v>
      </c>
      <c r="H873" s="105">
        <f t="shared" si="40"/>
        <v>9.9184964565207601</v>
      </c>
      <c r="I873" s="105">
        <f t="shared" si="41"/>
        <v>75.763910739008679</v>
      </c>
    </row>
    <row r="874" spans="2:9" x14ac:dyDescent="0.25">
      <c r="B874" s="69" t="s">
        <v>33</v>
      </c>
      <c r="C874" s="69" t="s">
        <v>146</v>
      </c>
      <c r="D874" s="69" t="s">
        <v>150</v>
      </c>
      <c r="E874" s="69">
        <f t="shared" si="39"/>
        <v>1956</v>
      </c>
      <c r="F874" s="69" t="s">
        <v>25</v>
      </c>
      <c r="G874" s="69">
        <f>data2!AZ11</f>
        <v>1.9988956363938868</v>
      </c>
      <c r="H874" s="105">
        <f t="shared" si="40"/>
        <v>11.892211059862809</v>
      </c>
      <c r="I874" s="105">
        <f t="shared" si="41"/>
        <v>73.765015102614797</v>
      </c>
    </row>
    <row r="875" spans="2:9" x14ac:dyDescent="0.25">
      <c r="B875" s="69" t="s">
        <v>33</v>
      </c>
      <c r="C875" s="69" t="s">
        <v>146</v>
      </c>
      <c r="D875" s="69" t="s">
        <v>150</v>
      </c>
      <c r="E875" s="69">
        <f t="shared" si="39"/>
        <v>1957</v>
      </c>
      <c r="F875" s="69" t="s">
        <v>25</v>
      </c>
      <c r="G875" s="69">
        <f>data2!AZ12</f>
        <v>1.9442957129117504</v>
      </c>
      <c r="H875" s="105">
        <f t="shared" si="40"/>
        <v>13.891106696256696</v>
      </c>
      <c r="I875" s="105">
        <f t="shared" si="41"/>
        <v>71.820719389703044</v>
      </c>
    </row>
    <row r="876" spans="2:9" x14ac:dyDescent="0.25">
      <c r="B876" s="69" t="s">
        <v>33</v>
      </c>
      <c r="C876" s="69" t="s">
        <v>146</v>
      </c>
      <c r="D876" s="69" t="s">
        <v>150</v>
      </c>
      <c r="E876" s="69">
        <f t="shared" si="39"/>
        <v>1958</v>
      </c>
      <c r="F876" s="69" t="s">
        <v>25</v>
      </c>
      <c r="G876" s="69">
        <f>data2!AZ13</f>
        <v>1.921133221340001</v>
      </c>
      <c r="H876" s="105">
        <f t="shared" si="40"/>
        <v>15.835402409168445</v>
      </c>
      <c r="I876" s="105">
        <f t="shared" si="41"/>
        <v>69.899586168363044</v>
      </c>
    </row>
    <row r="877" spans="2:9" x14ac:dyDescent="0.25">
      <c r="B877" s="69" t="s">
        <v>33</v>
      </c>
      <c r="C877" s="69" t="s">
        <v>146</v>
      </c>
      <c r="D877" s="69" t="s">
        <v>150</v>
      </c>
      <c r="E877" s="69">
        <f t="shared" si="39"/>
        <v>1959</v>
      </c>
      <c r="F877" s="69" t="s">
        <v>25</v>
      </c>
      <c r="G877" s="69">
        <f>data2!AZ14</f>
        <v>1.9370474186830411</v>
      </c>
      <c r="H877" s="105">
        <f t="shared" si="40"/>
        <v>17.756535630508445</v>
      </c>
      <c r="I877" s="105">
        <f t="shared" si="41"/>
        <v>67.962538749680007</v>
      </c>
    </row>
    <row r="878" spans="2:9" x14ac:dyDescent="0.25">
      <c r="B878" s="69" t="s">
        <v>33</v>
      </c>
      <c r="C878" s="69" t="s">
        <v>146</v>
      </c>
      <c r="D878" s="69" t="s">
        <v>150</v>
      </c>
      <c r="E878" s="69">
        <f t="shared" si="39"/>
        <v>1960</v>
      </c>
      <c r="F878" s="69" t="s">
        <v>25</v>
      </c>
      <c r="G878" s="69">
        <f>data2!AZ15</f>
        <v>1.9176965471325633</v>
      </c>
      <c r="H878" s="105">
        <f t="shared" si="40"/>
        <v>19.693583049191485</v>
      </c>
      <c r="I878" s="105">
        <f t="shared" si="41"/>
        <v>66.044842202547443</v>
      </c>
    </row>
    <row r="879" spans="2:9" x14ac:dyDescent="0.25">
      <c r="B879" s="69" t="s">
        <v>33</v>
      </c>
      <c r="C879" s="69" t="s">
        <v>146</v>
      </c>
      <c r="D879" s="69" t="s">
        <v>150</v>
      </c>
      <c r="E879" s="69">
        <f t="shared" si="39"/>
        <v>1961</v>
      </c>
      <c r="F879" s="69" t="s">
        <v>25</v>
      </c>
      <c r="G879" s="69">
        <f>data2!AZ16</f>
        <v>1.9957686308113098</v>
      </c>
      <c r="H879" s="105">
        <f t="shared" si="40"/>
        <v>21.611279596324049</v>
      </c>
      <c r="I879" s="105">
        <f t="shared" si="41"/>
        <v>64.04907357173613</v>
      </c>
    </row>
    <row r="880" spans="2:9" x14ac:dyDescent="0.25">
      <c r="B880" s="69" t="s">
        <v>33</v>
      </c>
      <c r="C880" s="69" t="s">
        <v>146</v>
      </c>
      <c r="D880" s="69" t="s">
        <v>150</v>
      </c>
      <c r="E880" s="69">
        <f t="shared" si="39"/>
        <v>1962</v>
      </c>
      <c r="F880" s="69" t="s">
        <v>25</v>
      </c>
      <c r="G880" s="69">
        <f>data2!AZ17</f>
        <v>2.0121182832519007</v>
      </c>
      <c r="H880" s="105">
        <f t="shared" si="40"/>
        <v>23.607048227135358</v>
      </c>
      <c r="I880" s="105">
        <f t="shared" si="41"/>
        <v>62.036955288484215</v>
      </c>
    </row>
    <row r="881" spans="2:9" x14ac:dyDescent="0.25">
      <c r="B881" s="69" t="s">
        <v>33</v>
      </c>
      <c r="C881" s="69" t="s">
        <v>146</v>
      </c>
      <c r="D881" s="69" t="s">
        <v>150</v>
      </c>
      <c r="E881" s="69">
        <f t="shared" si="39"/>
        <v>1963</v>
      </c>
      <c r="F881" s="69" t="s">
        <v>25</v>
      </c>
      <c r="G881" s="69">
        <f>data2!AZ18</f>
        <v>2.011691459015772</v>
      </c>
      <c r="H881" s="105">
        <f t="shared" si="40"/>
        <v>25.619166510387259</v>
      </c>
      <c r="I881" s="105">
        <f t="shared" si="41"/>
        <v>60.025263829468443</v>
      </c>
    </row>
    <row r="882" spans="2:9" x14ac:dyDescent="0.25">
      <c r="B882" s="69" t="s">
        <v>33</v>
      </c>
      <c r="C882" s="69" t="s">
        <v>146</v>
      </c>
      <c r="D882" s="69" t="s">
        <v>150</v>
      </c>
      <c r="E882" s="69">
        <f t="shared" si="39"/>
        <v>1964</v>
      </c>
      <c r="F882" s="69" t="s">
        <v>25</v>
      </c>
      <c r="G882" s="69">
        <f>data2!AZ19</f>
        <v>1.9323803348225914</v>
      </c>
      <c r="H882" s="105">
        <f t="shared" si="40"/>
        <v>27.630857969403031</v>
      </c>
      <c r="I882" s="105">
        <f t="shared" si="41"/>
        <v>58.092883494645861</v>
      </c>
    </row>
    <row r="883" spans="2:9" x14ac:dyDescent="0.25">
      <c r="B883" s="69" t="s">
        <v>33</v>
      </c>
      <c r="C883" s="69" t="s">
        <v>146</v>
      </c>
      <c r="D883" s="69" t="s">
        <v>150</v>
      </c>
      <c r="E883" s="69">
        <f t="shared" si="39"/>
        <v>1965</v>
      </c>
      <c r="F883" s="69" t="s">
        <v>25</v>
      </c>
      <c r="G883" s="69">
        <f>data2!AZ20</f>
        <v>1.8073059299487908</v>
      </c>
      <c r="H883" s="105">
        <f t="shared" si="40"/>
        <v>29.563238304225624</v>
      </c>
      <c r="I883" s="105">
        <f t="shared" si="41"/>
        <v>56.285577564697071</v>
      </c>
    </row>
    <row r="884" spans="2:9" x14ac:dyDescent="0.25">
      <c r="B884" s="69" t="s">
        <v>33</v>
      </c>
      <c r="C884" s="69" t="s">
        <v>146</v>
      </c>
      <c r="D884" s="69" t="s">
        <v>150</v>
      </c>
      <c r="E884" s="69">
        <f t="shared" si="39"/>
        <v>1966</v>
      </c>
      <c r="F884" s="69" t="s">
        <v>25</v>
      </c>
      <c r="G884" s="69">
        <f>data2!AZ21</f>
        <v>1.7498349247068903</v>
      </c>
      <c r="H884" s="105">
        <f t="shared" si="40"/>
        <v>31.370544234174414</v>
      </c>
      <c r="I884" s="105">
        <f t="shared" si="41"/>
        <v>54.535742639990175</v>
      </c>
    </row>
    <row r="885" spans="2:9" x14ac:dyDescent="0.25">
      <c r="B885" s="69" t="s">
        <v>33</v>
      </c>
      <c r="C885" s="69" t="s">
        <v>146</v>
      </c>
      <c r="D885" s="69" t="s">
        <v>150</v>
      </c>
      <c r="E885" s="69">
        <f t="shared" ref="E885:E948" si="42">E837</f>
        <v>1967</v>
      </c>
      <c r="F885" s="69" t="s">
        <v>25</v>
      </c>
      <c r="G885" s="69">
        <f>data2!AZ22</f>
        <v>1.7760263275111237</v>
      </c>
      <c r="H885" s="105">
        <f t="shared" si="40"/>
        <v>33.120379158881306</v>
      </c>
      <c r="I885" s="105">
        <f t="shared" si="41"/>
        <v>52.75971631247905</v>
      </c>
    </row>
    <row r="886" spans="2:9" x14ac:dyDescent="0.25">
      <c r="B886" s="69" t="s">
        <v>33</v>
      </c>
      <c r="C886" s="69" t="s">
        <v>146</v>
      </c>
      <c r="D886" s="69" t="s">
        <v>150</v>
      </c>
      <c r="E886" s="69">
        <f t="shared" si="42"/>
        <v>1968</v>
      </c>
      <c r="F886" s="69" t="s">
        <v>25</v>
      </c>
      <c r="G886" s="69">
        <f>data2!AZ23</f>
        <v>1.7287194135697739</v>
      </c>
      <c r="H886" s="105">
        <f t="shared" si="40"/>
        <v>34.896405486392432</v>
      </c>
      <c r="I886" s="105">
        <f t="shared" si="41"/>
        <v>51.030996898909279</v>
      </c>
    </row>
    <row r="887" spans="2:9" x14ac:dyDescent="0.25">
      <c r="B887" s="69" t="s">
        <v>33</v>
      </c>
      <c r="C887" s="69" t="s">
        <v>146</v>
      </c>
      <c r="D887" s="69" t="s">
        <v>150</v>
      </c>
      <c r="E887" s="69">
        <f t="shared" si="42"/>
        <v>1969</v>
      </c>
      <c r="F887" s="69" t="s">
        <v>25</v>
      </c>
      <c r="G887" s="69">
        <f>data2!AZ24</f>
        <v>1.8148850039157189</v>
      </c>
      <c r="H887" s="105">
        <f t="shared" si="40"/>
        <v>36.625124899962202</v>
      </c>
      <c r="I887" s="105">
        <f t="shared" si="41"/>
        <v>49.21611189499356</v>
      </c>
    </row>
    <row r="888" spans="2:9" x14ac:dyDescent="0.25">
      <c r="B888" s="69" t="s">
        <v>33</v>
      </c>
      <c r="C888" s="69" t="s">
        <v>146</v>
      </c>
      <c r="D888" s="69" t="s">
        <v>150</v>
      </c>
      <c r="E888" s="69">
        <f t="shared" si="42"/>
        <v>1970</v>
      </c>
      <c r="F888" s="69" t="s">
        <v>25</v>
      </c>
      <c r="G888" s="69">
        <f>data2!AZ25</f>
        <v>1.8713036967944319</v>
      </c>
      <c r="H888" s="105">
        <f t="shared" si="40"/>
        <v>38.440009903877922</v>
      </c>
      <c r="I888" s="105">
        <f t="shared" si="41"/>
        <v>47.344808198199125</v>
      </c>
    </row>
    <row r="889" spans="2:9" x14ac:dyDescent="0.25">
      <c r="B889" s="69" t="s">
        <v>33</v>
      </c>
      <c r="C889" s="69" t="s">
        <v>146</v>
      </c>
      <c r="D889" s="69" t="s">
        <v>150</v>
      </c>
      <c r="E889" s="69">
        <f t="shared" si="42"/>
        <v>1971</v>
      </c>
      <c r="F889" s="69" t="s">
        <v>25</v>
      </c>
      <c r="G889" s="69">
        <f>data2!AZ26</f>
        <v>1.7848776318885438</v>
      </c>
      <c r="H889" s="105">
        <f t="shared" si="40"/>
        <v>40.311313600672356</v>
      </c>
      <c r="I889" s="105">
        <f t="shared" si="41"/>
        <v>45.559930566310584</v>
      </c>
    </row>
    <row r="890" spans="2:9" x14ac:dyDescent="0.25">
      <c r="B890" s="69" t="s">
        <v>33</v>
      </c>
      <c r="C890" s="69" t="s">
        <v>146</v>
      </c>
      <c r="D890" s="69" t="s">
        <v>150</v>
      </c>
      <c r="E890" s="69">
        <f t="shared" si="42"/>
        <v>1972</v>
      </c>
      <c r="F890" s="69" t="s">
        <v>25</v>
      </c>
      <c r="G890" s="69">
        <f>data2!AZ27</f>
        <v>1.62100817490862</v>
      </c>
      <c r="H890" s="105">
        <f t="shared" si="40"/>
        <v>42.096191232560898</v>
      </c>
      <c r="I890" s="105">
        <f t="shared" si="41"/>
        <v>43.93892239140196</v>
      </c>
    </row>
    <row r="891" spans="2:9" x14ac:dyDescent="0.25">
      <c r="B891" s="69" t="s">
        <v>33</v>
      </c>
      <c r="C891" s="69" t="s">
        <v>146</v>
      </c>
      <c r="D891" s="69" t="s">
        <v>150</v>
      </c>
      <c r="E891" s="69">
        <f t="shared" si="42"/>
        <v>1973</v>
      </c>
      <c r="F891" s="69" t="s">
        <v>25</v>
      </c>
      <c r="G891" s="69">
        <f>data2!AZ28</f>
        <v>1.5382628027024028</v>
      </c>
      <c r="H891" s="105">
        <f t="shared" si="40"/>
        <v>43.717199407469515</v>
      </c>
      <c r="I891" s="105">
        <f t="shared" si="41"/>
        <v>42.400659588699561</v>
      </c>
    </row>
    <row r="892" spans="2:9" x14ac:dyDescent="0.25">
      <c r="B892" s="69" t="s">
        <v>33</v>
      </c>
      <c r="C892" s="69" t="s">
        <v>146</v>
      </c>
      <c r="D892" s="69" t="s">
        <v>150</v>
      </c>
      <c r="E892" s="69">
        <f t="shared" si="42"/>
        <v>1974</v>
      </c>
      <c r="F892" s="69" t="s">
        <v>25</v>
      </c>
      <c r="G892" s="69">
        <f>data2!AZ29</f>
        <v>1.5385127916622789</v>
      </c>
      <c r="H892" s="105">
        <f t="shared" si="40"/>
        <v>45.25546221017192</v>
      </c>
      <c r="I892" s="105">
        <f t="shared" si="41"/>
        <v>40.862146797037283</v>
      </c>
    </row>
    <row r="893" spans="2:9" x14ac:dyDescent="0.25">
      <c r="B893" s="69" t="s">
        <v>33</v>
      </c>
      <c r="C893" s="69" t="s">
        <v>146</v>
      </c>
      <c r="D893" s="69" t="s">
        <v>150</v>
      </c>
      <c r="E893" s="69">
        <f t="shared" si="42"/>
        <v>1975</v>
      </c>
      <c r="F893" s="69" t="s">
        <v>25</v>
      </c>
      <c r="G893" s="69">
        <f>data2!AZ30</f>
        <v>1.4859068144431087</v>
      </c>
      <c r="H893" s="105">
        <f t="shared" si="40"/>
        <v>46.793975001834198</v>
      </c>
      <c r="I893" s="105">
        <f t="shared" si="41"/>
        <v>39.376239982594171</v>
      </c>
    </row>
    <row r="894" spans="2:9" x14ac:dyDescent="0.25">
      <c r="B894" s="69" t="s">
        <v>33</v>
      </c>
      <c r="C894" s="69" t="s">
        <v>146</v>
      </c>
      <c r="D894" s="69" t="s">
        <v>150</v>
      </c>
      <c r="E894" s="69">
        <f t="shared" si="42"/>
        <v>1976</v>
      </c>
      <c r="F894" s="69" t="s">
        <v>25</v>
      </c>
      <c r="G894" s="69">
        <f>data2!AZ31</f>
        <v>1.5531368867449151</v>
      </c>
      <c r="H894" s="105">
        <f t="shared" si="40"/>
        <v>48.27988181627731</v>
      </c>
      <c r="I894" s="105">
        <f t="shared" si="41"/>
        <v>37.823103095849255</v>
      </c>
    </row>
    <row r="895" spans="2:9" x14ac:dyDescent="0.25">
      <c r="B895" s="69" t="s">
        <v>33</v>
      </c>
      <c r="C895" s="69" t="s">
        <v>146</v>
      </c>
      <c r="D895" s="69" t="s">
        <v>150</v>
      </c>
      <c r="E895" s="69">
        <f t="shared" si="42"/>
        <v>1977</v>
      </c>
      <c r="F895" s="69" t="s">
        <v>25</v>
      </c>
      <c r="G895" s="69">
        <f>data2!AZ32</f>
        <v>1.6830668510176969</v>
      </c>
      <c r="H895" s="105">
        <f t="shared" si="40"/>
        <v>49.833018703022226</v>
      </c>
      <c r="I895" s="105">
        <f t="shared" si="41"/>
        <v>36.140036244831556</v>
      </c>
    </row>
    <row r="896" spans="2:9" x14ac:dyDescent="0.25">
      <c r="B896" s="69" t="s">
        <v>33</v>
      </c>
      <c r="C896" s="69" t="s">
        <v>146</v>
      </c>
      <c r="D896" s="69" t="s">
        <v>150</v>
      </c>
      <c r="E896" s="69">
        <f t="shared" si="42"/>
        <v>1978</v>
      </c>
      <c r="F896" s="69" t="s">
        <v>25</v>
      </c>
      <c r="G896" s="69">
        <f>data2!AZ33</f>
        <v>1.6507357018575077</v>
      </c>
      <c r="H896" s="105">
        <f t="shared" si="40"/>
        <v>51.516085554039925</v>
      </c>
      <c r="I896" s="105">
        <f t="shared" si="41"/>
        <v>34.48930054297405</v>
      </c>
    </row>
    <row r="897" spans="2:9" x14ac:dyDescent="0.25">
      <c r="B897" s="69" t="s">
        <v>33</v>
      </c>
      <c r="C897" s="69" t="s">
        <v>146</v>
      </c>
      <c r="D897" s="69" t="s">
        <v>150</v>
      </c>
      <c r="E897" s="69">
        <f t="shared" si="42"/>
        <v>1979</v>
      </c>
      <c r="F897" s="69" t="s">
        <v>25</v>
      </c>
      <c r="G897" s="69">
        <f>data2!AZ34</f>
        <v>1.6632880249955031</v>
      </c>
      <c r="H897" s="105">
        <f t="shared" si="40"/>
        <v>53.166821255897432</v>
      </c>
      <c r="I897" s="105">
        <f t="shared" si="41"/>
        <v>32.826012517978548</v>
      </c>
    </row>
    <row r="898" spans="2:9" x14ac:dyDescent="0.25">
      <c r="B898" s="69" t="s">
        <v>33</v>
      </c>
      <c r="C898" s="69" t="s">
        <v>146</v>
      </c>
      <c r="D898" s="69" t="s">
        <v>150</v>
      </c>
      <c r="E898" s="69">
        <f t="shared" si="42"/>
        <v>1980</v>
      </c>
      <c r="F898" s="69" t="s">
        <v>25</v>
      </c>
      <c r="G898" s="69">
        <f>data2!AZ35</f>
        <v>1.7275298703739546</v>
      </c>
      <c r="H898" s="105">
        <f t="shared" si="40"/>
        <v>54.830109280892934</v>
      </c>
      <c r="I898" s="105">
        <f t="shared" si="41"/>
        <v>31.098482647604591</v>
      </c>
    </row>
    <row r="899" spans="2:9" x14ac:dyDescent="0.25">
      <c r="B899" s="69" t="s">
        <v>33</v>
      </c>
      <c r="C899" s="69" t="s">
        <v>146</v>
      </c>
      <c r="D899" s="69" t="s">
        <v>150</v>
      </c>
      <c r="E899" s="69">
        <f t="shared" si="42"/>
        <v>1981</v>
      </c>
      <c r="F899" s="69" t="s">
        <v>25</v>
      </c>
      <c r="G899" s="69">
        <f>data2!AZ36</f>
        <v>1.7251916875983184</v>
      </c>
      <c r="H899" s="105">
        <f t="shared" si="40"/>
        <v>56.557639151266891</v>
      </c>
      <c r="I899" s="105">
        <f t="shared" si="41"/>
        <v>29.373290960006273</v>
      </c>
    </row>
    <row r="900" spans="2:9" x14ac:dyDescent="0.25">
      <c r="B900" s="69" t="s">
        <v>33</v>
      </c>
      <c r="C900" s="69" t="s">
        <v>146</v>
      </c>
      <c r="D900" s="69" t="s">
        <v>150</v>
      </c>
      <c r="E900" s="69">
        <f t="shared" si="42"/>
        <v>1982</v>
      </c>
      <c r="F900" s="69" t="s">
        <v>25</v>
      </c>
      <c r="G900" s="69">
        <f>data2!AZ37</f>
        <v>1.731622401902388</v>
      </c>
      <c r="H900" s="105">
        <f t="shared" ref="H900:H963" si="43">SUMIFS($G$4:$G$4995,$F$4:$F$4995,$F900,$E$4:$E$4995,"&lt;"&amp;$E900,$B$4:$B$4995,$B900,$D$4:$D$4995,$D900)</f>
        <v>58.282830838865209</v>
      </c>
      <c r="I900" s="105">
        <f t="shared" ref="I900:I963" si="44">SUMIFS($G$4:$G$4995,$F$4:$F$4995,$F900,$E$4:$E$4995,"&gt;"&amp;$E900,$B$4:$B$4995,$B900,$D$4:$D$4995,$D900)</f>
        <v>27.641668558103888</v>
      </c>
    </row>
    <row r="901" spans="2:9" x14ac:dyDescent="0.25">
      <c r="B901" s="69" t="s">
        <v>33</v>
      </c>
      <c r="C901" s="69" t="s">
        <v>146</v>
      </c>
      <c r="D901" s="69" t="s">
        <v>150</v>
      </c>
      <c r="E901" s="69">
        <f t="shared" si="42"/>
        <v>1983</v>
      </c>
      <c r="F901" s="69" t="s">
        <v>25</v>
      </c>
      <c r="G901" s="69">
        <f>data2!AZ38</f>
        <v>1.7188277175227575</v>
      </c>
      <c r="H901" s="105">
        <f t="shared" si="43"/>
        <v>60.014453240767594</v>
      </c>
      <c r="I901" s="105">
        <f t="shared" si="44"/>
        <v>25.922840840581131</v>
      </c>
    </row>
    <row r="902" spans="2:9" x14ac:dyDescent="0.25">
      <c r="B902" s="69" t="s">
        <v>33</v>
      </c>
      <c r="C902" s="69" t="s">
        <v>146</v>
      </c>
      <c r="D902" s="69" t="s">
        <v>150</v>
      </c>
      <c r="E902" s="69">
        <f t="shared" si="42"/>
        <v>1984</v>
      </c>
      <c r="F902" s="69" t="s">
        <v>25</v>
      </c>
      <c r="G902" s="69">
        <f>data2!AZ39</f>
        <v>1.7267154594753154</v>
      </c>
      <c r="H902" s="105">
        <f t="shared" si="43"/>
        <v>61.733280958290351</v>
      </c>
      <c r="I902" s="105">
        <f t="shared" si="44"/>
        <v>24.196125381105816</v>
      </c>
    </row>
    <row r="903" spans="2:9" x14ac:dyDescent="0.25">
      <c r="B903" s="69" t="s">
        <v>33</v>
      </c>
      <c r="C903" s="69" t="s">
        <v>146</v>
      </c>
      <c r="D903" s="69" t="s">
        <v>150</v>
      </c>
      <c r="E903" s="69">
        <f t="shared" si="42"/>
        <v>1985</v>
      </c>
      <c r="F903" s="69" t="s">
        <v>25</v>
      </c>
      <c r="G903" s="69">
        <f>data2!AZ40</f>
        <v>1.7557258398260567</v>
      </c>
      <c r="H903" s="105">
        <f t="shared" si="43"/>
        <v>63.459996417765666</v>
      </c>
      <c r="I903" s="105">
        <f t="shared" si="44"/>
        <v>22.44039954127976</v>
      </c>
    </row>
    <row r="904" spans="2:9" x14ac:dyDescent="0.25">
      <c r="B904" s="69" t="s">
        <v>33</v>
      </c>
      <c r="C904" s="69" t="s">
        <v>146</v>
      </c>
      <c r="D904" s="69" t="s">
        <v>150</v>
      </c>
      <c r="E904" s="69">
        <f t="shared" si="42"/>
        <v>1986</v>
      </c>
      <c r="F904" s="69" t="s">
        <v>25</v>
      </c>
      <c r="G904" s="69">
        <f>data2!AZ41</f>
        <v>1.8003429723200512</v>
      </c>
      <c r="H904" s="105">
        <f t="shared" si="43"/>
        <v>65.215722257591722</v>
      </c>
      <c r="I904" s="105">
        <f t="shared" si="44"/>
        <v>20.640056568959707</v>
      </c>
    </row>
    <row r="905" spans="2:9" x14ac:dyDescent="0.25">
      <c r="B905" s="69" t="s">
        <v>33</v>
      </c>
      <c r="C905" s="69" t="s">
        <v>146</v>
      </c>
      <c r="D905" s="69" t="s">
        <v>150</v>
      </c>
      <c r="E905" s="69">
        <f t="shared" si="42"/>
        <v>1987</v>
      </c>
      <c r="F905" s="69" t="s">
        <v>25</v>
      </c>
      <c r="G905" s="69">
        <f>data2!AZ42</f>
        <v>1.8309607322216166</v>
      </c>
      <c r="H905" s="105">
        <f t="shared" si="43"/>
        <v>67.016065229911774</v>
      </c>
      <c r="I905" s="105">
        <f t="shared" si="44"/>
        <v>18.809095836738091</v>
      </c>
    </row>
    <row r="906" spans="2:9" x14ac:dyDescent="0.25">
      <c r="B906" s="69" t="s">
        <v>33</v>
      </c>
      <c r="C906" s="69" t="s">
        <v>146</v>
      </c>
      <c r="D906" s="69" t="s">
        <v>150</v>
      </c>
      <c r="E906" s="69">
        <f t="shared" si="42"/>
        <v>1988</v>
      </c>
      <c r="F906" s="69" t="s">
        <v>25</v>
      </c>
      <c r="G906" s="69">
        <f>data2!AZ43</f>
        <v>1.8641254446705411</v>
      </c>
      <c r="H906" s="105">
        <f t="shared" si="43"/>
        <v>68.847025962133387</v>
      </c>
      <c r="I906" s="105">
        <f t="shared" si="44"/>
        <v>16.94497039206755</v>
      </c>
    </row>
    <row r="907" spans="2:9" x14ac:dyDescent="0.25">
      <c r="B907" s="69" t="s">
        <v>33</v>
      </c>
      <c r="C907" s="69" t="s">
        <v>146</v>
      </c>
      <c r="D907" s="69" t="s">
        <v>150</v>
      </c>
      <c r="E907" s="69">
        <f t="shared" si="42"/>
        <v>1989</v>
      </c>
      <c r="F907" s="69" t="s">
        <v>25</v>
      </c>
      <c r="G907" s="69">
        <f>data2!AZ44</f>
        <v>1.8664193030096201</v>
      </c>
      <c r="H907" s="105">
        <f t="shared" si="43"/>
        <v>70.711151406803921</v>
      </c>
      <c r="I907" s="105">
        <f t="shared" si="44"/>
        <v>15.078551089057932</v>
      </c>
    </row>
    <row r="908" spans="2:9" x14ac:dyDescent="0.25">
      <c r="B908" s="69" t="s">
        <v>33</v>
      </c>
      <c r="C908" s="69" t="s">
        <v>146</v>
      </c>
      <c r="D908" s="69" t="s">
        <v>150</v>
      </c>
      <c r="E908" s="69">
        <f t="shared" si="42"/>
        <v>1990</v>
      </c>
      <c r="F908" s="69" t="s">
        <v>25</v>
      </c>
      <c r="G908" s="69">
        <f>data2!AZ45</f>
        <v>1.952355166706077</v>
      </c>
      <c r="H908" s="105">
        <f t="shared" si="43"/>
        <v>72.577570709813543</v>
      </c>
      <c r="I908" s="105">
        <f t="shared" si="44"/>
        <v>13.126195922351853</v>
      </c>
    </row>
    <row r="909" spans="2:9" x14ac:dyDescent="0.25">
      <c r="B909" s="69" t="s">
        <v>33</v>
      </c>
      <c r="C909" s="69" t="s">
        <v>146</v>
      </c>
      <c r="D909" s="69" t="s">
        <v>150</v>
      </c>
      <c r="E909" s="69">
        <f t="shared" si="42"/>
        <v>1991</v>
      </c>
      <c r="F909" s="69" t="s">
        <v>25</v>
      </c>
      <c r="G909" s="69">
        <f>data2!AZ46</f>
        <v>1.9837652250572251</v>
      </c>
      <c r="H909" s="105">
        <f t="shared" si="43"/>
        <v>74.529925876519613</v>
      </c>
      <c r="I909" s="105">
        <f t="shared" si="44"/>
        <v>11.142430697294628</v>
      </c>
    </row>
    <row r="910" spans="2:9" x14ac:dyDescent="0.25">
      <c r="B910" s="69" t="s">
        <v>33</v>
      </c>
      <c r="C910" s="69" t="s">
        <v>146</v>
      </c>
      <c r="D910" s="69" t="s">
        <v>150</v>
      </c>
      <c r="E910" s="69">
        <f t="shared" si="42"/>
        <v>1992</v>
      </c>
      <c r="F910" s="69" t="s">
        <v>25</v>
      </c>
      <c r="G910" s="69">
        <f>data2!AZ47</f>
        <v>1.9539760128496768</v>
      </c>
      <c r="H910" s="105">
        <f t="shared" si="43"/>
        <v>76.513691101576839</v>
      </c>
      <c r="I910" s="105">
        <f t="shared" si="44"/>
        <v>9.1884546844449524</v>
      </c>
    </row>
    <row r="911" spans="2:9" x14ac:dyDescent="0.25">
      <c r="B911" s="69" t="s">
        <v>33</v>
      </c>
      <c r="C911" s="69" t="s">
        <v>146</v>
      </c>
      <c r="D911" s="69" t="s">
        <v>150</v>
      </c>
      <c r="E911" s="69">
        <f t="shared" si="42"/>
        <v>1993</v>
      </c>
      <c r="F911" s="69" t="s">
        <v>25</v>
      </c>
      <c r="G911" s="69">
        <f>data2!AZ48</f>
        <v>1.9046929139484416</v>
      </c>
      <c r="H911" s="105">
        <f t="shared" si="43"/>
        <v>78.467667114426519</v>
      </c>
      <c r="I911" s="105">
        <f t="shared" si="44"/>
        <v>7.2837617704965103</v>
      </c>
    </row>
    <row r="912" spans="2:9" x14ac:dyDescent="0.25">
      <c r="B912" s="69" t="s">
        <v>33</v>
      </c>
      <c r="C912" s="69" t="s">
        <v>146</v>
      </c>
      <c r="D912" s="69" t="s">
        <v>150</v>
      </c>
      <c r="E912" s="69">
        <f t="shared" si="42"/>
        <v>1994</v>
      </c>
      <c r="F912" s="69" t="s">
        <v>25</v>
      </c>
      <c r="G912" s="69">
        <f>data2!AZ49</f>
        <v>1.8198796303159768</v>
      </c>
      <c r="H912" s="105">
        <f t="shared" si="43"/>
        <v>80.372360028374956</v>
      </c>
      <c r="I912" s="105">
        <f t="shared" si="44"/>
        <v>5.4638821401805329</v>
      </c>
    </row>
    <row r="913" spans="2:9" x14ac:dyDescent="0.25">
      <c r="B913" s="69" t="s">
        <v>33</v>
      </c>
      <c r="C913" s="69" t="s">
        <v>146</v>
      </c>
      <c r="D913" s="69" t="s">
        <v>150</v>
      </c>
      <c r="E913" s="69">
        <f t="shared" si="42"/>
        <v>1995</v>
      </c>
      <c r="F913" s="69" t="s">
        <v>25</v>
      </c>
      <c r="G913" s="69">
        <f>data2!AZ50</f>
        <v>1.8104569060124969</v>
      </c>
      <c r="H913" s="105">
        <f t="shared" si="43"/>
        <v>82.192239658690937</v>
      </c>
      <c r="I913" s="105">
        <f t="shared" si="44"/>
        <v>3.6534252341680364</v>
      </c>
    </row>
    <row r="914" spans="2:9" x14ac:dyDescent="0.25">
      <c r="B914" s="69" t="s">
        <v>33</v>
      </c>
      <c r="C914" s="69" t="s">
        <v>146</v>
      </c>
      <c r="D914" s="69" t="s">
        <v>150</v>
      </c>
      <c r="E914" s="69">
        <f t="shared" si="42"/>
        <v>1996</v>
      </c>
      <c r="F914" s="69" t="s">
        <v>25</v>
      </c>
      <c r="G914" s="69">
        <f>data2!AZ51</f>
        <v>1.8490866561380646</v>
      </c>
      <c r="H914" s="105">
        <f t="shared" si="43"/>
        <v>84.002696564703427</v>
      </c>
      <c r="I914" s="105">
        <f t="shared" si="44"/>
        <v>1.8043385780299717</v>
      </c>
    </row>
    <row r="915" spans="2:9" x14ac:dyDescent="0.25">
      <c r="B915" s="69" t="s">
        <v>33</v>
      </c>
      <c r="C915" s="69" t="s">
        <v>146</v>
      </c>
      <c r="D915" s="69" t="s">
        <v>150</v>
      </c>
      <c r="E915" s="69">
        <f t="shared" si="42"/>
        <v>1997</v>
      </c>
      <c r="F915" s="69" t="s">
        <v>25</v>
      </c>
      <c r="G915" s="69">
        <f>data2!AZ52</f>
        <v>1.8043385780299717</v>
      </c>
      <c r="H915" s="105">
        <f t="shared" si="43"/>
        <v>85.851783220841497</v>
      </c>
      <c r="I915" s="105">
        <f t="shared" si="44"/>
        <v>0</v>
      </c>
    </row>
    <row r="916" spans="2:9" x14ac:dyDescent="0.25">
      <c r="B916" s="69" t="s">
        <v>33</v>
      </c>
      <c r="C916" s="69" t="s">
        <v>146</v>
      </c>
      <c r="D916" s="69" t="s">
        <v>150</v>
      </c>
      <c r="E916" s="69">
        <f t="shared" si="42"/>
        <v>1950</v>
      </c>
      <c r="F916" s="69" t="s">
        <v>26</v>
      </c>
      <c r="G916" s="69">
        <f>data2!BA5</f>
        <v>0.31808298578378869</v>
      </c>
      <c r="H916" s="105">
        <f t="shared" si="43"/>
        <v>0</v>
      </c>
      <c r="I916" s="105">
        <f t="shared" si="44"/>
        <v>46.998078959662799</v>
      </c>
    </row>
    <row r="917" spans="2:9" x14ac:dyDescent="0.25">
      <c r="B917" s="69" t="s">
        <v>33</v>
      </c>
      <c r="C917" s="69" t="s">
        <v>146</v>
      </c>
      <c r="D917" s="69" t="s">
        <v>150</v>
      </c>
      <c r="E917" s="69">
        <f t="shared" si="42"/>
        <v>1951</v>
      </c>
      <c r="F917" s="69" t="s">
        <v>26</v>
      </c>
      <c r="G917" s="69">
        <f>data2!BA6</f>
        <v>0.35019727624340696</v>
      </c>
      <c r="H917" s="105">
        <f t="shared" si="43"/>
        <v>0.31808298578378869</v>
      </c>
      <c r="I917" s="105">
        <f t="shared" si="44"/>
        <v>46.647881683419392</v>
      </c>
    </row>
    <row r="918" spans="2:9" x14ac:dyDescent="0.25">
      <c r="B918" s="69" t="s">
        <v>33</v>
      </c>
      <c r="C918" s="69" t="s">
        <v>146</v>
      </c>
      <c r="D918" s="69" t="s">
        <v>150</v>
      </c>
      <c r="E918" s="69">
        <f t="shared" si="42"/>
        <v>1952</v>
      </c>
      <c r="F918" s="69" t="s">
        <v>26</v>
      </c>
      <c r="G918" s="69">
        <f>data2!BA7</f>
        <v>0.38535761726197182</v>
      </c>
      <c r="H918" s="105">
        <f t="shared" si="43"/>
        <v>0.6682802620271957</v>
      </c>
      <c r="I918" s="105">
        <f t="shared" si="44"/>
        <v>46.262524066157418</v>
      </c>
    </row>
    <row r="919" spans="2:9" x14ac:dyDescent="0.25">
      <c r="B919" s="69" t="s">
        <v>33</v>
      </c>
      <c r="C919" s="69" t="s">
        <v>146</v>
      </c>
      <c r="D919" s="69" t="s">
        <v>150</v>
      </c>
      <c r="E919" s="69">
        <f t="shared" si="42"/>
        <v>1953</v>
      </c>
      <c r="F919" s="69" t="s">
        <v>26</v>
      </c>
      <c r="G919" s="69">
        <f>data2!BA8</f>
        <v>0.43146898334290634</v>
      </c>
      <c r="H919" s="105">
        <f t="shared" si="43"/>
        <v>1.0536378792891674</v>
      </c>
      <c r="I919" s="105">
        <f t="shared" si="44"/>
        <v>45.831055082814508</v>
      </c>
    </row>
    <row r="920" spans="2:9" x14ac:dyDescent="0.25">
      <c r="B920" s="69" t="s">
        <v>33</v>
      </c>
      <c r="C920" s="69" t="s">
        <v>146</v>
      </c>
      <c r="D920" s="69" t="s">
        <v>150</v>
      </c>
      <c r="E920" s="69">
        <f t="shared" si="42"/>
        <v>1954</v>
      </c>
      <c r="F920" s="69" t="s">
        <v>26</v>
      </c>
      <c r="G920" s="69">
        <f>data2!BA9</f>
        <v>0.50014961355411247</v>
      </c>
      <c r="H920" s="105">
        <f t="shared" si="43"/>
        <v>1.4851068626320738</v>
      </c>
      <c r="I920" s="105">
        <f t="shared" si="44"/>
        <v>45.330905469260394</v>
      </c>
    </row>
    <row r="921" spans="2:9" x14ac:dyDescent="0.25">
      <c r="B921" s="69" t="s">
        <v>33</v>
      </c>
      <c r="C921" s="69" t="s">
        <v>146</v>
      </c>
      <c r="D921" s="69" t="s">
        <v>150</v>
      </c>
      <c r="E921" s="69">
        <f t="shared" si="42"/>
        <v>1955</v>
      </c>
      <c r="F921" s="69" t="s">
        <v>26</v>
      </c>
      <c r="G921" s="69">
        <f>data2!BA10</f>
        <v>0.60433057975544713</v>
      </c>
      <c r="H921" s="105">
        <f t="shared" si="43"/>
        <v>1.9852564761861862</v>
      </c>
      <c r="I921" s="105">
        <f t="shared" si="44"/>
        <v>44.726574889504953</v>
      </c>
    </row>
    <row r="922" spans="2:9" x14ac:dyDescent="0.25">
      <c r="B922" s="69" t="s">
        <v>33</v>
      </c>
      <c r="C922" s="69" t="s">
        <v>146</v>
      </c>
      <c r="D922" s="69" t="s">
        <v>150</v>
      </c>
      <c r="E922" s="69">
        <f t="shared" si="42"/>
        <v>1956</v>
      </c>
      <c r="F922" s="69" t="s">
        <v>26</v>
      </c>
      <c r="G922" s="69">
        <f>data2!BA11</f>
        <v>0.66617857813559311</v>
      </c>
      <c r="H922" s="105">
        <f t="shared" si="43"/>
        <v>2.5895870559416334</v>
      </c>
      <c r="I922" s="105">
        <f t="shared" si="44"/>
        <v>44.060396311369367</v>
      </c>
    </row>
    <row r="923" spans="2:9" x14ac:dyDescent="0.25">
      <c r="B923" s="69" t="s">
        <v>33</v>
      </c>
      <c r="C923" s="69" t="s">
        <v>146</v>
      </c>
      <c r="D923" s="69" t="s">
        <v>150</v>
      </c>
      <c r="E923" s="69">
        <f t="shared" si="42"/>
        <v>1957</v>
      </c>
      <c r="F923" s="69" t="s">
        <v>26</v>
      </c>
      <c r="G923" s="69">
        <f>data2!BA12</f>
        <v>0.79047989910661609</v>
      </c>
      <c r="H923" s="105">
        <f t="shared" si="43"/>
        <v>3.2557656340772265</v>
      </c>
      <c r="I923" s="105">
        <f t="shared" si="44"/>
        <v>43.269916412262752</v>
      </c>
    </row>
    <row r="924" spans="2:9" x14ac:dyDescent="0.25">
      <c r="B924" s="69" t="s">
        <v>33</v>
      </c>
      <c r="C924" s="69" t="s">
        <v>146</v>
      </c>
      <c r="D924" s="69" t="s">
        <v>150</v>
      </c>
      <c r="E924" s="69">
        <f t="shared" si="42"/>
        <v>1958</v>
      </c>
      <c r="F924" s="69" t="s">
        <v>26</v>
      </c>
      <c r="G924" s="69">
        <f>data2!BA13</f>
        <v>0.95153118059471842</v>
      </c>
      <c r="H924" s="105">
        <f t="shared" si="43"/>
        <v>4.0462455331838427</v>
      </c>
      <c r="I924" s="105">
        <f t="shared" si="44"/>
        <v>42.318385231668024</v>
      </c>
    </row>
    <row r="925" spans="2:9" x14ac:dyDescent="0.25">
      <c r="B925" s="69" t="s">
        <v>33</v>
      </c>
      <c r="C925" s="69" t="s">
        <v>146</v>
      </c>
      <c r="D925" s="69" t="s">
        <v>150</v>
      </c>
      <c r="E925" s="69">
        <f t="shared" si="42"/>
        <v>1959</v>
      </c>
      <c r="F925" s="69" t="s">
        <v>26</v>
      </c>
      <c r="G925" s="69">
        <f>data2!BA14</f>
        <v>1.0972067678408921</v>
      </c>
      <c r="H925" s="105">
        <f t="shared" si="43"/>
        <v>4.9977767137785616</v>
      </c>
      <c r="I925" s="105">
        <f t="shared" si="44"/>
        <v>41.221178463827123</v>
      </c>
    </row>
    <row r="926" spans="2:9" x14ac:dyDescent="0.25">
      <c r="B926" s="69" t="s">
        <v>33</v>
      </c>
      <c r="C926" s="69" t="s">
        <v>146</v>
      </c>
      <c r="D926" s="69" t="s">
        <v>150</v>
      </c>
      <c r="E926" s="69">
        <f t="shared" si="42"/>
        <v>1960</v>
      </c>
      <c r="F926" s="69" t="s">
        <v>26</v>
      </c>
      <c r="G926" s="69">
        <f>data2!BA15</f>
        <v>1.1492087648652645</v>
      </c>
      <c r="H926" s="105">
        <f t="shared" si="43"/>
        <v>6.0949834816194537</v>
      </c>
      <c r="I926" s="105">
        <f t="shared" si="44"/>
        <v>40.071969698961858</v>
      </c>
    </row>
    <row r="927" spans="2:9" x14ac:dyDescent="0.25">
      <c r="B927" s="69" t="s">
        <v>33</v>
      </c>
      <c r="C927" s="69" t="s">
        <v>146</v>
      </c>
      <c r="D927" s="69" t="s">
        <v>150</v>
      </c>
      <c r="E927" s="69">
        <f t="shared" si="42"/>
        <v>1961</v>
      </c>
      <c r="F927" s="69" t="s">
        <v>26</v>
      </c>
      <c r="G927" s="69">
        <f>data2!BA16</f>
        <v>1.2459273192079645</v>
      </c>
      <c r="H927" s="105">
        <f t="shared" si="43"/>
        <v>7.2441922464847179</v>
      </c>
      <c r="I927" s="105">
        <f t="shared" si="44"/>
        <v>38.826042379753893</v>
      </c>
    </row>
    <row r="928" spans="2:9" x14ac:dyDescent="0.25">
      <c r="B928" s="69" t="s">
        <v>33</v>
      </c>
      <c r="C928" s="69" t="s">
        <v>146</v>
      </c>
      <c r="D928" s="69" t="s">
        <v>150</v>
      </c>
      <c r="E928" s="69">
        <f t="shared" si="42"/>
        <v>1962</v>
      </c>
      <c r="F928" s="69" t="s">
        <v>26</v>
      </c>
      <c r="G928" s="69">
        <f>data2!BA17</f>
        <v>1.297492641689953</v>
      </c>
      <c r="H928" s="105">
        <f t="shared" si="43"/>
        <v>8.490119565692682</v>
      </c>
      <c r="I928" s="105">
        <f t="shared" si="44"/>
        <v>37.528549738063937</v>
      </c>
    </row>
    <row r="929" spans="2:9" x14ac:dyDescent="0.25">
      <c r="B929" s="69" t="s">
        <v>33</v>
      </c>
      <c r="C929" s="69" t="s">
        <v>146</v>
      </c>
      <c r="D929" s="69" t="s">
        <v>150</v>
      </c>
      <c r="E929" s="69">
        <f t="shared" si="42"/>
        <v>1963</v>
      </c>
      <c r="F929" s="69" t="s">
        <v>26</v>
      </c>
      <c r="G929" s="69">
        <f>data2!BA18</f>
        <v>1.3522131271791074</v>
      </c>
      <c r="H929" s="105">
        <f t="shared" si="43"/>
        <v>9.7876122073826348</v>
      </c>
      <c r="I929" s="105">
        <f t="shared" si="44"/>
        <v>36.176336610884839</v>
      </c>
    </row>
    <row r="930" spans="2:9" x14ac:dyDescent="0.25">
      <c r="B930" s="69" t="s">
        <v>33</v>
      </c>
      <c r="C930" s="69" t="s">
        <v>146</v>
      </c>
      <c r="D930" s="69" t="s">
        <v>150</v>
      </c>
      <c r="E930" s="69">
        <f t="shared" si="42"/>
        <v>1964</v>
      </c>
      <c r="F930" s="69" t="s">
        <v>26</v>
      </c>
      <c r="G930" s="69">
        <f>data2!BA19</f>
        <v>1.3254592059243389</v>
      </c>
      <c r="H930" s="105">
        <f t="shared" si="43"/>
        <v>11.139825334561742</v>
      </c>
      <c r="I930" s="105">
        <f t="shared" si="44"/>
        <v>34.850877404960499</v>
      </c>
    </row>
    <row r="931" spans="2:9" x14ac:dyDescent="0.25">
      <c r="B931" s="69" t="s">
        <v>33</v>
      </c>
      <c r="C931" s="69" t="s">
        <v>146</v>
      </c>
      <c r="D931" s="69" t="s">
        <v>150</v>
      </c>
      <c r="E931" s="69">
        <f t="shared" si="42"/>
        <v>1965</v>
      </c>
      <c r="F931" s="69" t="s">
        <v>26</v>
      </c>
      <c r="G931" s="69">
        <f>data2!BA20</f>
        <v>1.2591115710914582</v>
      </c>
      <c r="H931" s="105">
        <f t="shared" si="43"/>
        <v>12.465284540486081</v>
      </c>
      <c r="I931" s="105">
        <f t="shared" si="44"/>
        <v>33.591765833869033</v>
      </c>
    </row>
    <row r="932" spans="2:9" x14ac:dyDescent="0.25">
      <c r="B932" s="69" t="s">
        <v>33</v>
      </c>
      <c r="C932" s="69" t="s">
        <v>146</v>
      </c>
      <c r="D932" s="69" t="s">
        <v>150</v>
      </c>
      <c r="E932" s="69">
        <f t="shared" si="42"/>
        <v>1966</v>
      </c>
      <c r="F932" s="69" t="s">
        <v>26</v>
      </c>
      <c r="G932" s="69">
        <f>data2!BA21</f>
        <v>1.3007762410991508</v>
      </c>
      <c r="H932" s="105">
        <f t="shared" si="43"/>
        <v>13.724396111577539</v>
      </c>
      <c r="I932" s="105">
        <f t="shared" si="44"/>
        <v>32.29098959276989</v>
      </c>
    </row>
    <row r="933" spans="2:9" x14ac:dyDescent="0.25">
      <c r="B933" s="69" t="s">
        <v>33</v>
      </c>
      <c r="C933" s="69" t="s">
        <v>146</v>
      </c>
      <c r="D933" s="69" t="s">
        <v>150</v>
      </c>
      <c r="E933" s="69">
        <f t="shared" si="42"/>
        <v>1967</v>
      </c>
      <c r="F933" s="69" t="s">
        <v>26</v>
      </c>
      <c r="G933" s="69">
        <f>data2!BA22</f>
        <v>1.3133928257833949</v>
      </c>
      <c r="H933" s="105">
        <f t="shared" si="43"/>
        <v>15.025172352676689</v>
      </c>
      <c r="I933" s="105">
        <f t="shared" si="44"/>
        <v>30.977596766986487</v>
      </c>
    </row>
    <row r="934" spans="2:9" x14ac:dyDescent="0.25">
      <c r="B934" s="69" t="s">
        <v>33</v>
      </c>
      <c r="C934" s="69" t="s">
        <v>146</v>
      </c>
      <c r="D934" s="69" t="s">
        <v>150</v>
      </c>
      <c r="E934" s="69">
        <f t="shared" si="42"/>
        <v>1968</v>
      </c>
      <c r="F934" s="69" t="s">
        <v>26</v>
      </c>
      <c r="G934" s="69">
        <f>data2!BA23</f>
        <v>1.3922839706014523</v>
      </c>
      <c r="H934" s="105">
        <f t="shared" si="43"/>
        <v>16.338565178460083</v>
      </c>
      <c r="I934" s="105">
        <f t="shared" si="44"/>
        <v>29.585312796385036</v>
      </c>
    </row>
    <row r="935" spans="2:9" x14ac:dyDescent="0.25">
      <c r="B935" s="69" t="s">
        <v>33</v>
      </c>
      <c r="C935" s="69" t="s">
        <v>146</v>
      </c>
      <c r="D935" s="69" t="s">
        <v>150</v>
      </c>
      <c r="E935" s="69">
        <f t="shared" si="42"/>
        <v>1969</v>
      </c>
      <c r="F935" s="69" t="s">
        <v>26</v>
      </c>
      <c r="G935" s="69">
        <f>data2!BA24</f>
        <v>1.4706078459161598</v>
      </c>
      <c r="H935" s="105">
        <f t="shared" si="43"/>
        <v>17.730849149061534</v>
      </c>
      <c r="I935" s="105">
        <f t="shared" si="44"/>
        <v>28.114704950468877</v>
      </c>
    </row>
    <row r="936" spans="2:9" x14ac:dyDescent="0.25">
      <c r="B936" s="69" t="s">
        <v>33</v>
      </c>
      <c r="C936" s="69" t="s">
        <v>146</v>
      </c>
      <c r="D936" s="69" t="s">
        <v>150</v>
      </c>
      <c r="E936" s="69">
        <f t="shared" si="42"/>
        <v>1970</v>
      </c>
      <c r="F936" s="69" t="s">
        <v>26</v>
      </c>
      <c r="G936" s="69">
        <f>data2!BA25</f>
        <v>1.5977809020361957</v>
      </c>
      <c r="H936" s="105">
        <f t="shared" si="43"/>
        <v>19.201456994977693</v>
      </c>
      <c r="I936" s="105">
        <f t="shared" si="44"/>
        <v>26.516924048432681</v>
      </c>
    </row>
    <row r="937" spans="2:9" x14ac:dyDescent="0.25">
      <c r="B937" s="69" t="s">
        <v>33</v>
      </c>
      <c r="C937" s="69" t="s">
        <v>146</v>
      </c>
      <c r="D937" s="69" t="s">
        <v>150</v>
      </c>
      <c r="E937" s="69">
        <f t="shared" si="42"/>
        <v>1971</v>
      </c>
      <c r="F937" s="69" t="s">
        <v>26</v>
      </c>
      <c r="G937" s="69">
        <f>data2!BA26</f>
        <v>1.5271836816833357</v>
      </c>
      <c r="H937" s="105">
        <f t="shared" si="43"/>
        <v>20.799237897013889</v>
      </c>
      <c r="I937" s="105">
        <f t="shared" si="44"/>
        <v>24.989740366749349</v>
      </c>
    </row>
    <row r="938" spans="2:9" x14ac:dyDescent="0.25">
      <c r="B938" s="69" t="s">
        <v>33</v>
      </c>
      <c r="C938" s="69" t="s">
        <v>146</v>
      </c>
      <c r="D938" s="69" t="s">
        <v>150</v>
      </c>
      <c r="E938" s="69">
        <f t="shared" si="42"/>
        <v>1972</v>
      </c>
      <c r="F938" s="69" t="s">
        <v>26</v>
      </c>
      <c r="G938" s="69">
        <f>data2!BA27</f>
        <v>1.3710476382244274</v>
      </c>
      <c r="H938" s="105">
        <f t="shared" si="43"/>
        <v>22.326421578697225</v>
      </c>
      <c r="I938" s="105">
        <f t="shared" si="44"/>
        <v>23.618692728524923</v>
      </c>
    </row>
    <row r="939" spans="2:9" x14ac:dyDescent="0.25">
      <c r="B939" s="69" t="s">
        <v>33</v>
      </c>
      <c r="C939" s="69" t="s">
        <v>146</v>
      </c>
      <c r="D939" s="69" t="s">
        <v>150</v>
      </c>
      <c r="E939" s="69">
        <f t="shared" si="42"/>
        <v>1973</v>
      </c>
      <c r="F939" s="69" t="s">
        <v>26</v>
      </c>
      <c r="G939" s="69">
        <f>data2!BA28</f>
        <v>1.2620212660305627</v>
      </c>
      <c r="H939" s="105">
        <f t="shared" si="43"/>
        <v>23.697469216921654</v>
      </c>
      <c r="I939" s="105">
        <f t="shared" si="44"/>
        <v>22.356671462494358</v>
      </c>
    </row>
    <row r="940" spans="2:9" x14ac:dyDescent="0.25">
      <c r="B940" s="69" t="s">
        <v>33</v>
      </c>
      <c r="C940" s="69" t="s">
        <v>146</v>
      </c>
      <c r="D940" s="69" t="s">
        <v>150</v>
      </c>
      <c r="E940" s="69">
        <f t="shared" si="42"/>
        <v>1974</v>
      </c>
      <c r="F940" s="69" t="s">
        <v>26</v>
      </c>
      <c r="G940" s="69">
        <f>data2!BA29</f>
        <v>1.2477782982600574</v>
      </c>
      <c r="H940" s="105">
        <f t="shared" si="43"/>
        <v>24.959490482952216</v>
      </c>
      <c r="I940" s="105">
        <f t="shared" si="44"/>
        <v>21.108893164234303</v>
      </c>
    </row>
    <row r="941" spans="2:9" x14ac:dyDescent="0.25">
      <c r="B941" s="69" t="s">
        <v>33</v>
      </c>
      <c r="C941" s="69" t="s">
        <v>146</v>
      </c>
      <c r="D941" s="69" t="s">
        <v>150</v>
      </c>
      <c r="E941" s="69">
        <f t="shared" si="42"/>
        <v>1975</v>
      </c>
      <c r="F941" s="69" t="s">
        <v>26</v>
      </c>
      <c r="G941" s="69">
        <f>data2!BA30</f>
        <v>1.1912253999278928</v>
      </c>
      <c r="H941" s="105">
        <f t="shared" si="43"/>
        <v>26.207268781212274</v>
      </c>
      <c r="I941" s="105">
        <f t="shared" si="44"/>
        <v>19.917667764306408</v>
      </c>
    </row>
    <row r="942" spans="2:9" x14ac:dyDescent="0.25">
      <c r="B942" s="69" t="s">
        <v>33</v>
      </c>
      <c r="C942" s="69" t="s">
        <v>146</v>
      </c>
      <c r="D942" s="69" t="s">
        <v>150</v>
      </c>
      <c r="E942" s="69">
        <f t="shared" si="42"/>
        <v>1976</v>
      </c>
      <c r="F942" s="69" t="s">
        <v>26</v>
      </c>
      <c r="G942" s="69">
        <f>data2!BA31</f>
        <v>1.1066720813617648</v>
      </c>
      <c r="H942" s="105">
        <f t="shared" si="43"/>
        <v>27.398494181140165</v>
      </c>
      <c r="I942" s="105">
        <f t="shared" si="44"/>
        <v>18.810995682944643</v>
      </c>
    </row>
    <row r="943" spans="2:9" x14ac:dyDescent="0.25">
      <c r="B943" s="69" t="s">
        <v>33</v>
      </c>
      <c r="C943" s="69" t="s">
        <v>146</v>
      </c>
      <c r="D943" s="69" t="s">
        <v>150</v>
      </c>
      <c r="E943" s="69">
        <f t="shared" si="42"/>
        <v>1977</v>
      </c>
      <c r="F943" s="69" t="s">
        <v>26</v>
      </c>
      <c r="G943" s="69">
        <f>data2!BA32</f>
        <v>1.0597156017667482</v>
      </c>
      <c r="H943" s="105">
        <f t="shared" si="43"/>
        <v>28.50516626250193</v>
      </c>
      <c r="I943" s="105">
        <f t="shared" si="44"/>
        <v>17.751280081177896</v>
      </c>
    </row>
    <row r="944" spans="2:9" x14ac:dyDescent="0.25">
      <c r="B944" s="69" t="s">
        <v>33</v>
      </c>
      <c r="C944" s="69" t="s">
        <v>146</v>
      </c>
      <c r="D944" s="69" t="s">
        <v>150</v>
      </c>
      <c r="E944" s="69">
        <f t="shared" si="42"/>
        <v>1978</v>
      </c>
      <c r="F944" s="69" t="s">
        <v>26</v>
      </c>
      <c r="G944" s="69">
        <f>data2!BA33</f>
        <v>1.0110916636988667</v>
      </c>
      <c r="H944" s="105">
        <f t="shared" si="43"/>
        <v>29.564881864268678</v>
      </c>
      <c r="I944" s="105">
        <f t="shared" si="44"/>
        <v>16.740188417479029</v>
      </c>
    </row>
    <row r="945" spans="2:9" x14ac:dyDescent="0.25">
      <c r="B945" s="69" t="s">
        <v>33</v>
      </c>
      <c r="C945" s="69" t="s">
        <v>146</v>
      </c>
      <c r="D945" s="69" t="s">
        <v>150</v>
      </c>
      <c r="E945" s="69">
        <f t="shared" si="42"/>
        <v>1979</v>
      </c>
      <c r="F945" s="69" t="s">
        <v>26</v>
      </c>
      <c r="G945" s="69">
        <f>data2!BA34</f>
        <v>1.0098048943146714</v>
      </c>
      <c r="H945" s="105">
        <f t="shared" si="43"/>
        <v>30.575973527967545</v>
      </c>
      <c r="I945" s="105">
        <f t="shared" si="44"/>
        <v>15.730383523164358</v>
      </c>
    </row>
    <row r="946" spans="2:9" x14ac:dyDescent="0.25">
      <c r="B946" s="69" t="s">
        <v>33</v>
      </c>
      <c r="C946" s="69" t="s">
        <v>146</v>
      </c>
      <c r="D946" s="69" t="s">
        <v>150</v>
      </c>
      <c r="E946" s="69">
        <f t="shared" si="42"/>
        <v>1980</v>
      </c>
      <c r="F946" s="69" t="s">
        <v>26</v>
      </c>
      <c r="G946" s="69">
        <f>data2!BA35</f>
        <v>1.0615069850096144</v>
      </c>
      <c r="H946" s="105">
        <f t="shared" si="43"/>
        <v>31.585778422282218</v>
      </c>
      <c r="I946" s="105">
        <f t="shared" si="44"/>
        <v>14.668876538154743</v>
      </c>
    </row>
    <row r="947" spans="2:9" x14ac:dyDescent="0.25">
      <c r="B947" s="69" t="s">
        <v>33</v>
      </c>
      <c r="C947" s="69" t="s">
        <v>146</v>
      </c>
      <c r="D947" s="69" t="s">
        <v>150</v>
      </c>
      <c r="E947" s="69">
        <f t="shared" si="42"/>
        <v>1981</v>
      </c>
      <c r="F947" s="69" t="s">
        <v>26</v>
      </c>
      <c r="G947" s="69">
        <f>data2!BA36</f>
        <v>1.0152990680042293</v>
      </c>
      <c r="H947" s="105">
        <f t="shared" si="43"/>
        <v>32.647285407291832</v>
      </c>
      <c r="I947" s="105">
        <f t="shared" si="44"/>
        <v>13.653577470150514</v>
      </c>
    </row>
    <row r="948" spans="2:9" x14ac:dyDescent="0.25">
      <c r="B948" s="69" t="s">
        <v>33</v>
      </c>
      <c r="C948" s="69" t="s">
        <v>146</v>
      </c>
      <c r="D948" s="69" t="s">
        <v>150</v>
      </c>
      <c r="E948" s="69">
        <f t="shared" si="42"/>
        <v>1982</v>
      </c>
      <c r="F948" s="69" t="s">
        <v>26</v>
      </c>
      <c r="G948" s="69">
        <f>data2!BA37</f>
        <v>0.99636272919821689</v>
      </c>
      <c r="H948" s="105">
        <f t="shared" si="43"/>
        <v>33.662584475296065</v>
      </c>
      <c r="I948" s="105">
        <f t="shared" si="44"/>
        <v>12.657214740952297</v>
      </c>
    </row>
    <row r="949" spans="2:9" x14ac:dyDescent="0.25">
      <c r="B949" s="69" t="s">
        <v>33</v>
      </c>
      <c r="C949" s="69" t="s">
        <v>146</v>
      </c>
      <c r="D949" s="69" t="s">
        <v>150</v>
      </c>
      <c r="E949" s="69">
        <f t="shared" ref="E949:E1012" si="45">E901</f>
        <v>1983</v>
      </c>
      <c r="F949" s="69" t="s">
        <v>26</v>
      </c>
      <c r="G949" s="69">
        <f>data2!BA38</f>
        <v>0.92887677560484927</v>
      </c>
      <c r="H949" s="105">
        <f t="shared" si="43"/>
        <v>34.658947204494282</v>
      </c>
      <c r="I949" s="105">
        <f t="shared" si="44"/>
        <v>11.728337965347448</v>
      </c>
    </row>
    <row r="950" spans="2:9" x14ac:dyDescent="0.25">
      <c r="B950" s="69" t="s">
        <v>33</v>
      </c>
      <c r="C950" s="69" t="s">
        <v>146</v>
      </c>
      <c r="D950" s="69" t="s">
        <v>150</v>
      </c>
      <c r="E950" s="69">
        <f t="shared" si="45"/>
        <v>1984</v>
      </c>
      <c r="F950" s="69" t="s">
        <v>26</v>
      </c>
      <c r="G950" s="69">
        <f>data2!BA39</f>
        <v>0.91335176716446498</v>
      </c>
      <c r="H950" s="105">
        <f t="shared" si="43"/>
        <v>35.587823980099131</v>
      </c>
      <c r="I950" s="105">
        <f t="shared" si="44"/>
        <v>10.814986198182984</v>
      </c>
    </row>
    <row r="951" spans="2:9" x14ac:dyDescent="0.25">
      <c r="B951" s="69" t="s">
        <v>33</v>
      </c>
      <c r="C951" s="69" t="s">
        <v>146</v>
      </c>
      <c r="D951" s="69" t="s">
        <v>150</v>
      </c>
      <c r="E951" s="69">
        <f t="shared" si="45"/>
        <v>1985</v>
      </c>
      <c r="F951" s="69" t="s">
        <v>26</v>
      </c>
      <c r="G951" s="69">
        <f>data2!BA40</f>
        <v>0.86499502702353148</v>
      </c>
      <c r="H951" s="105">
        <f t="shared" si="43"/>
        <v>36.501175747263595</v>
      </c>
      <c r="I951" s="105">
        <f t="shared" si="44"/>
        <v>9.9499911711594518</v>
      </c>
    </row>
    <row r="952" spans="2:9" x14ac:dyDescent="0.25">
      <c r="B952" s="69" t="s">
        <v>33</v>
      </c>
      <c r="C952" s="69" t="s">
        <v>146</v>
      </c>
      <c r="D952" s="69" t="s">
        <v>150</v>
      </c>
      <c r="E952" s="69">
        <f t="shared" si="45"/>
        <v>1986</v>
      </c>
      <c r="F952" s="69" t="s">
        <v>26</v>
      </c>
      <c r="G952" s="69">
        <f>data2!BA41</f>
        <v>0.81072717641237579</v>
      </c>
      <c r="H952" s="105">
        <f t="shared" si="43"/>
        <v>37.366170774287127</v>
      </c>
      <c r="I952" s="105">
        <f t="shared" si="44"/>
        <v>9.1392639947470773</v>
      </c>
    </row>
    <row r="953" spans="2:9" x14ac:dyDescent="0.25">
      <c r="B953" s="69" t="s">
        <v>33</v>
      </c>
      <c r="C953" s="69" t="s">
        <v>146</v>
      </c>
      <c r="D953" s="69" t="s">
        <v>150</v>
      </c>
      <c r="E953" s="69">
        <f t="shared" si="45"/>
        <v>1987</v>
      </c>
      <c r="F953" s="69" t="s">
        <v>26</v>
      </c>
      <c r="G953" s="69">
        <f>data2!BA42</f>
        <v>0.79714365493508244</v>
      </c>
      <c r="H953" s="105">
        <f t="shared" si="43"/>
        <v>38.176897950699505</v>
      </c>
      <c r="I953" s="105">
        <f t="shared" si="44"/>
        <v>8.3421203398119932</v>
      </c>
    </row>
    <row r="954" spans="2:9" x14ac:dyDescent="0.25">
      <c r="B954" s="69" t="s">
        <v>33</v>
      </c>
      <c r="C954" s="69" t="s">
        <v>146</v>
      </c>
      <c r="D954" s="69" t="s">
        <v>150</v>
      </c>
      <c r="E954" s="69">
        <f t="shared" si="45"/>
        <v>1988</v>
      </c>
      <c r="F954" s="69" t="s">
        <v>26</v>
      </c>
      <c r="G954" s="69">
        <f>data2!BA43</f>
        <v>0.8411797493741674</v>
      </c>
      <c r="H954" s="105">
        <f t="shared" si="43"/>
        <v>38.974041605634589</v>
      </c>
      <c r="I954" s="105">
        <f t="shared" si="44"/>
        <v>7.5009405904378266</v>
      </c>
    </row>
    <row r="955" spans="2:9" x14ac:dyDescent="0.25">
      <c r="B955" s="69" t="s">
        <v>33</v>
      </c>
      <c r="C955" s="69" t="s">
        <v>146</v>
      </c>
      <c r="D955" s="69" t="s">
        <v>150</v>
      </c>
      <c r="E955" s="69">
        <f t="shared" si="45"/>
        <v>1989</v>
      </c>
      <c r="F955" s="69" t="s">
        <v>26</v>
      </c>
      <c r="G955" s="69">
        <f>data2!BA44</f>
        <v>0.80257951381931858</v>
      </c>
      <c r="H955" s="105">
        <f t="shared" si="43"/>
        <v>39.815221355008759</v>
      </c>
      <c r="I955" s="105">
        <f t="shared" si="44"/>
        <v>6.6983610766185082</v>
      </c>
    </row>
    <row r="956" spans="2:9" x14ac:dyDescent="0.25">
      <c r="B956" s="69" t="s">
        <v>33</v>
      </c>
      <c r="C956" s="69" t="s">
        <v>146</v>
      </c>
      <c r="D956" s="69" t="s">
        <v>150</v>
      </c>
      <c r="E956" s="69">
        <f t="shared" si="45"/>
        <v>1990</v>
      </c>
      <c r="F956" s="69" t="s">
        <v>26</v>
      </c>
      <c r="G956" s="69">
        <f>data2!BA45</f>
        <v>0.82018680539134559</v>
      </c>
      <c r="H956" s="105">
        <f t="shared" si="43"/>
        <v>40.617800868828077</v>
      </c>
      <c r="I956" s="105">
        <f t="shared" si="44"/>
        <v>5.878174271227163</v>
      </c>
    </row>
    <row r="957" spans="2:9" x14ac:dyDescent="0.25">
      <c r="B957" s="69" t="s">
        <v>33</v>
      </c>
      <c r="C957" s="69" t="s">
        <v>146</v>
      </c>
      <c r="D957" s="69" t="s">
        <v>150</v>
      </c>
      <c r="E957" s="69">
        <f t="shared" si="45"/>
        <v>1991</v>
      </c>
      <c r="F957" s="69" t="s">
        <v>26</v>
      </c>
      <c r="G957" s="69">
        <f>data2!BA46</f>
        <v>0.8074464244351971</v>
      </c>
      <c r="H957" s="105">
        <f t="shared" si="43"/>
        <v>41.437987674219421</v>
      </c>
      <c r="I957" s="105">
        <f t="shared" si="44"/>
        <v>5.0707278467919652</v>
      </c>
    </row>
    <row r="958" spans="2:9" x14ac:dyDescent="0.25">
      <c r="B958" s="69" t="s">
        <v>33</v>
      </c>
      <c r="C958" s="69" t="s">
        <v>146</v>
      </c>
      <c r="D958" s="69" t="s">
        <v>150</v>
      </c>
      <c r="E958" s="69">
        <f t="shared" si="45"/>
        <v>1992</v>
      </c>
      <c r="F958" s="69" t="s">
        <v>26</v>
      </c>
      <c r="G958" s="69">
        <f>data2!BA47</f>
        <v>0.85213612830108687</v>
      </c>
      <c r="H958" s="105">
        <f t="shared" si="43"/>
        <v>42.24543409865462</v>
      </c>
      <c r="I958" s="105">
        <f t="shared" si="44"/>
        <v>4.2185917184908783</v>
      </c>
    </row>
    <row r="959" spans="2:9" x14ac:dyDescent="0.25">
      <c r="B959" s="69" t="s">
        <v>33</v>
      </c>
      <c r="C959" s="69" t="s">
        <v>146</v>
      </c>
      <c r="D959" s="69" t="s">
        <v>150</v>
      </c>
      <c r="E959" s="69">
        <f t="shared" si="45"/>
        <v>1993</v>
      </c>
      <c r="F959" s="69" t="s">
        <v>26</v>
      </c>
      <c r="G959" s="69">
        <f>data2!BA48</f>
        <v>0.92096455589490678</v>
      </c>
      <c r="H959" s="105">
        <f t="shared" si="43"/>
        <v>43.09757022695571</v>
      </c>
      <c r="I959" s="105">
        <f t="shared" si="44"/>
        <v>3.2976271625959712</v>
      </c>
    </row>
    <row r="960" spans="2:9" x14ac:dyDescent="0.25">
      <c r="B960" s="69" t="s">
        <v>33</v>
      </c>
      <c r="C960" s="69" t="s">
        <v>146</v>
      </c>
      <c r="D960" s="69" t="s">
        <v>150</v>
      </c>
      <c r="E960" s="69">
        <f t="shared" si="45"/>
        <v>1994</v>
      </c>
      <c r="F960" s="69" t="s">
        <v>26</v>
      </c>
      <c r="G960" s="69">
        <f>data2!BA49</f>
        <v>0.87223373787879799</v>
      </c>
      <c r="H960" s="105">
        <f t="shared" si="43"/>
        <v>44.018534782850615</v>
      </c>
      <c r="I960" s="105">
        <f t="shared" si="44"/>
        <v>2.4253934247171736</v>
      </c>
    </row>
    <row r="961" spans="2:9" x14ac:dyDescent="0.25">
      <c r="B961" s="69" t="s">
        <v>33</v>
      </c>
      <c r="C961" s="69" t="s">
        <v>146</v>
      </c>
      <c r="D961" s="69" t="s">
        <v>150</v>
      </c>
      <c r="E961" s="69">
        <f t="shared" si="45"/>
        <v>1995</v>
      </c>
      <c r="F961" s="69" t="s">
        <v>26</v>
      </c>
      <c r="G961" s="69">
        <f>data2!BA50</f>
        <v>0.83157891437955356</v>
      </c>
      <c r="H961" s="105">
        <f t="shared" si="43"/>
        <v>44.890768520729416</v>
      </c>
      <c r="I961" s="105">
        <f t="shared" si="44"/>
        <v>1.5938145103376198</v>
      </c>
    </row>
    <row r="962" spans="2:9" x14ac:dyDescent="0.25">
      <c r="B962" s="69" t="s">
        <v>33</v>
      </c>
      <c r="C962" s="69" t="s">
        <v>146</v>
      </c>
      <c r="D962" s="69" t="s">
        <v>150</v>
      </c>
      <c r="E962" s="69">
        <f t="shared" si="45"/>
        <v>1996</v>
      </c>
      <c r="F962" s="69" t="s">
        <v>26</v>
      </c>
      <c r="G962" s="69">
        <f>data2!BA51</f>
        <v>0.80393185944316325</v>
      </c>
      <c r="H962" s="105">
        <f t="shared" si="43"/>
        <v>45.722347435108972</v>
      </c>
      <c r="I962" s="105">
        <f t="shared" si="44"/>
        <v>0.78988265089445664</v>
      </c>
    </row>
    <row r="963" spans="2:9" x14ac:dyDescent="0.25">
      <c r="B963" s="69" t="s">
        <v>33</v>
      </c>
      <c r="C963" s="69" t="s">
        <v>146</v>
      </c>
      <c r="D963" s="69" t="s">
        <v>150</v>
      </c>
      <c r="E963" s="69">
        <f t="shared" si="45"/>
        <v>1997</v>
      </c>
      <c r="F963" s="69" t="s">
        <v>26</v>
      </c>
      <c r="G963" s="69">
        <f>data2!BA52</f>
        <v>0.78988265089445664</v>
      </c>
      <c r="H963" s="105">
        <f t="shared" si="43"/>
        <v>46.526279294552133</v>
      </c>
      <c r="I963" s="105">
        <f t="shared" si="44"/>
        <v>0</v>
      </c>
    </row>
    <row r="964" spans="2:9" x14ac:dyDescent="0.25">
      <c r="B964" s="69" t="s">
        <v>33</v>
      </c>
      <c r="C964" s="69" t="s">
        <v>146</v>
      </c>
      <c r="D964" s="69" t="s">
        <v>150</v>
      </c>
      <c r="E964" s="69">
        <f t="shared" si="45"/>
        <v>1950</v>
      </c>
      <c r="F964" s="69" t="s">
        <v>27</v>
      </c>
      <c r="G964" s="69">
        <f>data2!BB5</f>
        <v>8.2485254073553071E-3</v>
      </c>
      <c r="H964" s="105">
        <f t="shared" ref="H964:H1027" si="46">SUMIFS($G$4:$G$4995,$F$4:$F$4995,$F964,$E$4:$E$4995,"&lt;"&amp;$E964,$B$4:$B$4995,$B964,$D$4:$D$4995,$D964)</f>
        <v>0</v>
      </c>
      <c r="I964" s="105">
        <f t="shared" ref="I964:I1027" si="47">SUMIFS($G$4:$G$4995,$F$4:$F$4995,$F964,$E$4:$E$4995,"&gt;"&amp;$E964,$B$4:$B$4995,$B964,$D$4:$D$4995,$D964)</f>
        <v>0.2484140919239986</v>
      </c>
    </row>
    <row r="965" spans="2:9" x14ac:dyDescent="0.25">
      <c r="B965" s="69" t="s">
        <v>33</v>
      </c>
      <c r="C965" s="69" t="s">
        <v>146</v>
      </c>
      <c r="D965" s="69" t="s">
        <v>150</v>
      </c>
      <c r="E965" s="69">
        <f t="shared" si="45"/>
        <v>1951</v>
      </c>
      <c r="F965" s="69" t="s">
        <v>27</v>
      </c>
      <c r="G965" s="69">
        <f>data2!BB6</f>
        <v>8.2756300784327247E-3</v>
      </c>
      <c r="H965" s="105">
        <f t="shared" si="46"/>
        <v>8.2485254073553071E-3</v>
      </c>
      <c r="I965" s="105">
        <f t="shared" si="47"/>
        <v>0.24013846184556592</v>
      </c>
    </row>
    <row r="966" spans="2:9" x14ac:dyDescent="0.25">
      <c r="B966" s="69" t="s">
        <v>33</v>
      </c>
      <c r="C966" s="69" t="s">
        <v>146</v>
      </c>
      <c r="D966" s="69" t="s">
        <v>150</v>
      </c>
      <c r="E966" s="69">
        <f t="shared" si="45"/>
        <v>1952</v>
      </c>
      <c r="F966" s="69" t="s">
        <v>27</v>
      </c>
      <c r="G966" s="69">
        <f>data2!BB7</f>
        <v>8.9964529234393426E-3</v>
      </c>
      <c r="H966" s="105">
        <f t="shared" si="46"/>
        <v>1.6524155485788034E-2</v>
      </c>
      <c r="I966" s="105">
        <f t="shared" si="47"/>
        <v>0.23114200892212655</v>
      </c>
    </row>
    <row r="967" spans="2:9" x14ac:dyDescent="0.25">
      <c r="B967" s="69" t="s">
        <v>33</v>
      </c>
      <c r="C967" s="69" t="s">
        <v>146</v>
      </c>
      <c r="D967" s="69" t="s">
        <v>150</v>
      </c>
      <c r="E967" s="69">
        <f t="shared" si="45"/>
        <v>1953</v>
      </c>
      <c r="F967" s="69" t="s">
        <v>27</v>
      </c>
      <c r="G967" s="69">
        <f>data2!BB8</f>
        <v>8.2727040653519691E-3</v>
      </c>
      <c r="H967" s="105">
        <f t="shared" si="46"/>
        <v>2.5520608409227374E-2</v>
      </c>
      <c r="I967" s="105">
        <f t="shared" si="47"/>
        <v>0.22286930485677459</v>
      </c>
    </row>
    <row r="968" spans="2:9" x14ac:dyDescent="0.25">
      <c r="B968" s="69" t="s">
        <v>33</v>
      </c>
      <c r="C968" s="69" t="s">
        <v>146</v>
      </c>
      <c r="D968" s="69" t="s">
        <v>150</v>
      </c>
      <c r="E968" s="69">
        <f t="shared" si="45"/>
        <v>1954</v>
      </c>
      <c r="F968" s="69" t="s">
        <v>27</v>
      </c>
      <c r="G968" s="69">
        <f>data2!BB9</f>
        <v>9.050847492543786E-3</v>
      </c>
      <c r="H968" s="105">
        <f t="shared" si="46"/>
        <v>3.379331247457934E-2</v>
      </c>
      <c r="I968" s="105">
        <f t="shared" si="47"/>
        <v>0.21381845736423077</v>
      </c>
    </row>
    <row r="969" spans="2:9" x14ac:dyDescent="0.25">
      <c r="B969" s="69" t="s">
        <v>33</v>
      </c>
      <c r="C969" s="69" t="s">
        <v>146</v>
      </c>
      <c r="D969" s="69" t="s">
        <v>150</v>
      </c>
      <c r="E969" s="69">
        <f t="shared" si="45"/>
        <v>1955</v>
      </c>
      <c r="F969" s="69" t="s">
        <v>27</v>
      </c>
      <c r="G969" s="69">
        <f>data2!BB10</f>
        <v>8.4362109390387838E-3</v>
      </c>
      <c r="H969" s="105">
        <f t="shared" si="46"/>
        <v>4.2844159967123124E-2</v>
      </c>
      <c r="I969" s="105">
        <f t="shared" si="47"/>
        <v>0.20538224642519204</v>
      </c>
    </row>
    <row r="970" spans="2:9" x14ac:dyDescent="0.25">
      <c r="B970" s="69" t="s">
        <v>33</v>
      </c>
      <c r="C970" s="69" t="s">
        <v>146</v>
      </c>
      <c r="D970" s="69" t="s">
        <v>150</v>
      </c>
      <c r="E970" s="69">
        <f t="shared" si="45"/>
        <v>1956</v>
      </c>
      <c r="F970" s="69" t="s">
        <v>27</v>
      </c>
      <c r="G970" s="69">
        <f>data2!BB11</f>
        <v>7.5367710241291243E-3</v>
      </c>
      <c r="H970" s="105">
        <f t="shared" si="46"/>
        <v>5.1280370906161908E-2</v>
      </c>
      <c r="I970" s="105">
        <f t="shared" si="47"/>
        <v>0.19784547540106295</v>
      </c>
    </row>
    <row r="971" spans="2:9" x14ac:dyDescent="0.25">
      <c r="B971" s="69" t="s">
        <v>33</v>
      </c>
      <c r="C971" s="69" t="s">
        <v>146</v>
      </c>
      <c r="D971" s="69" t="s">
        <v>150</v>
      </c>
      <c r="E971" s="69">
        <f t="shared" si="45"/>
        <v>1957</v>
      </c>
      <c r="F971" s="69" t="s">
        <v>27</v>
      </c>
      <c r="G971" s="69">
        <f>data2!BB12</f>
        <v>5.1769988131916723E-3</v>
      </c>
      <c r="H971" s="105">
        <f t="shared" si="46"/>
        <v>5.8817141930291035E-2</v>
      </c>
      <c r="I971" s="105">
        <f t="shared" si="47"/>
        <v>0.19266847658787128</v>
      </c>
    </row>
    <row r="972" spans="2:9" x14ac:dyDescent="0.25">
      <c r="B972" s="69" t="s">
        <v>33</v>
      </c>
      <c r="C972" s="69" t="s">
        <v>146</v>
      </c>
      <c r="D972" s="69" t="s">
        <v>150</v>
      </c>
      <c r="E972" s="69">
        <f t="shared" si="45"/>
        <v>1958</v>
      </c>
      <c r="F972" s="69" t="s">
        <v>27</v>
      </c>
      <c r="G972" s="69">
        <f>data2!BB13</f>
        <v>4.1848307717096489E-3</v>
      </c>
      <c r="H972" s="105">
        <f t="shared" si="46"/>
        <v>6.3994140743482711E-2</v>
      </c>
      <c r="I972" s="105">
        <f t="shared" si="47"/>
        <v>0.18848364581616162</v>
      </c>
    </row>
    <row r="973" spans="2:9" x14ac:dyDescent="0.25">
      <c r="B973" s="69" t="s">
        <v>33</v>
      </c>
      <c r="C973" s="69" t="s">
        <v>146</v>
      </c>
      <c r="D973" s="69" t="s">
        <v>150</v>
      </c>
      <c r="E973" s="69">
        <f t="shared" si="45"/>
        <v>1959</v>
      </c>
      <c r="F973" s="69" t="s">
        <v>27</v>
      </c>
      <c r="G973" s="69">
        <f>data2!BB14</f>
        <v>3.4139009846370131E-3</v>
      </c>
      <c r="H973" s="105">
        <f t="shared" si="46"/>
        <v>6.8178971515192366E-2</v>
      </c>
      <c r="I973" s="105">
        <f t="shared" si="47"/>
        <v>0.18506974483152461</v>
      </c>
    </row>
    <row r="974" spans="2:9" x14ac:dyDescent="0.25">
      <c r="B974" s="69" t="s">
        <v>33</v>
      </c>
      <c r="C974" s="69" t="s">
        <v>146</v>
      </c>
      <c r="D974" s="69" t="s">
        <v>150</v>
      </c>
      <c r="E974" s="69">
        <f t="shared" si="45"/>
        <v>1960</v>
      </c>
      <c r="F974" s="69" t="s">
        <v>27</v>
      </c>
      <c r="G974" s="69">
        <f>data2!BB15</f>
        <v>3.4251928244751319E-3</v>
      </c>
      <c r="H974" s="105">
        <f t="shared" si="46"/>
        <v>7.1592872499829374E-2</v>
      </c>
      <c r="I974" s="105">
        <f t="shared" si="47"/>
        <v>0.18164455200704949</v>
      </c>
    </row>
    <row r="975" spans="2:9" x14ac:dyDescent="0.25">
      <c r="B975" s="69" t="s">
        <v>33</v>
      </c>
      <c r="C975" s="69" t="s">
        <v>146</v>
      </c>
      <c r="D975" s="69" t="s">
        <v>150</v>
      </c>
      <c r="E975" s="69">
        <f t="shared" si="45"/>
        <v>1961</v>
      </c>
      <c r="F975" s="69" t="s">
        <v>27</v>
      </c>
      <c r="G975" s="69">
        <f>data2!BB16</f>
        <v>3.9387871604575674E-3</v>
      </c>
      <c r="H975" s="105">
        <f t="shared" si="46"/>
        <v>7.5018065324304509E-2</v>
      </c>
      <c r="I975" s="105">
        <f t="shared" si="47"/>
        <v>0.1777057648465919</v>
      </c>
    </row>
    <row r="976" spans="2:9" x14ac:dyDescent="0.25">
      <c r="B976" s="69" t="s">
        <v>33</v>
      </c>
      <c r="C976" s="69" t="s">
        <v>146</v>
      </c>
      <c r="D976" s="69" t="s">
        <v>150</v>
      </c>
      <c r="E976" s="69">
        <f t="shared" si="45"/>
        <v>1962</v>
      </c>
      <c r="F976" s="69" t="s">
        <v>27</v>
      </c>
      <c r="G976" s="69">
        <f>data2!BB17</f>
        <v>3.5316966618955605E-3</v>
      </c>
      <c r="H976" s="105">
        <f t="shared" si="46"/>
        <v>7.8956852484762072E-2</v>
      </c>
      <c r="I976" s="105">
        <f t="shared" si="47"/>
        <v>0.17417406818469638</v>
      </c>
    </row>
    <row r="977" spans="2:9" x14ac:dyDescent="0.25">
      <c r="B977" s="69" t="s">
        <v>33</v>
      </c>
      <c r="C977" s="69" t="s">
        <v>146</v>
      </c>
      <c r="D977" s="69" t="s">
        <v>150</v>
      </c>
      <c r="E977" s="69">
        <f t="shared" si="45"/>
        <v>1963</v>
      </c>
      <c r="F977" s="69" t="s">
        <v>27</v>
      </c>
      <c r="G977" s="69">
        <f>data2!BB18</f>
        <v>3.6289452977505301E-3</v>
      </c>
      <c r="H977" s="105">
        <f t="shared" si="46"/>
        <v>8.2488549146657639E-2</v>
      </c>
      <c r="I977" s="105">
        <f t="shared" si="47"/>
        <v>0.17054512288694584</v>
      </c>
    </row>
    <row r="978" spans="2:9" x14ac:dyDescent="0.25">
      <c r="B978" s="69" t="s">
        <v>33</v>
      </c>
      <c r="C978" s="69" t="s">
        <v>146</v>
      </c>
      <c r="D978" s="69" t="s">
        <v>150</v>
      </c>
      <c r="E978" s="69">
        <f t="shared" si="45"/>
        <v>1964</v>
      </c>
      <c r="F978" s="69" t="s">
        <v>27</v>
      </c>
      <c r="G978" s="69">
        <f>data2!BB19</f>
        <v>3.7509397795000153E-3</v>
      </c>
      <c r="H978" s="105">
        <f t="shared" si="46"/>
        <v>8.6117494444408166E-2</v>
      </c>
      <c r="I978" s="105">
        <f t="shared" si="47"/>
        <v>0.16679418310744581</v>
      </c>
    </row>
    <row r="979" spans="2:9" x14ac:dyDescent="0.25">
      <c r="B979" s="69" t="s">
        <v>33</v>
      </c>
      <c r="C979" s="69" t="s">
        <v>146</v>
      </c>
      <c r="D979" s="69" t="s">
        <v>150</v>
      </c>
      <c r="E979" s="69">
        <f t="shared" si="45"/>
        <v>1965</v>
      </c>
      <c r="F979" s="69" t="s">
        <v>27</v>
      </c>
      <c r="G979" s="69">
        <f>data2!BB20</f>
        <v>4.9523418579845444E-3</v>
      </c>
      <c r="H979" s="105">
        <f t="shared" si="46"/>
        <v>8.9868434223908181E-2</v>
      </c>
      <c r="I979" s="105">
        <f t="shared" si="47"/>
        <v>0.16184184124946127</v>
      </c>
    </row>
    <row r="980" spans="2:9" x14ac:dyDescent="0.25">
      <c r="B980" s="69" t="s">
        <v>33</v>
      </c>
      <c r="C980" s="69" t="s">
        <v>146</v>
      </c>
      <c r="D980" s="69" t="s">
        <v>150</v>
      </c>
      <c r="E980" s="69">
        <f t="shared" si="45"/>
        <v>1966</v>
      </c>
      <c r="F980" s="69" t="s">
        <v>27</v>
      </c>
      <c r="G980" s="69">
        <f>data2!BB21</f>
        <v>5.4820595090850147E-3</v>
      </c>
      <c r="H980" s="105">
        <f t="shared" si="46"/>
        <v>9.4820776081892724E-2</v>
      </c>
      <c r="I980" s="105">
        <f t="shared" si="47"/>
        <v>0.15635978174037624</v>
      </c>
    </row>
    <row r="981" spans="2:9" x14ac:dyDescent="0.25">
      <c r="B981" s="69" t="s">
        <v>33</v>
      </c>
      <c r="C981" s="69" t="s">
        <v>146</v>
      </c>
      <c r="D981" s="69" t="s">
        <v>150</v>
      </c>
      <c r="E981" s="69">
        <f t="shared" si="45"/>
        <v>1967</v>
      </c>
      <c r="F981" s="69" t="s">
        <v>27</v>
      </c>
      <c r="G981" s="69">
        <f>data2!BB22</f>
        <v>5.8225817712770989E-3</v>
      </c>
      <c r="H981" s="105">
        <f t="shared" si="46"/>
        <v>0.10030283559097775</v>
      </c>
      <c r="I981" s="105">
        <f t="shared" si="47"/>
        <v>0.15053719996909912</v>
      </c>
    </row>
    <row r="982" spans="2:9" x14ac:dyDescent="0.25">
      <c r="B982" s="69" t="s">
        <v>33</v>
      </c>
      <c r="C982" s="69" t="s">
        <v>146</v>
      </c>
      <c r="D982" s="69" t="s">
        <v>150</v>
      </c>
      <c r="E982" s="69">
        <f t="shared" si="45"/>
        <v>1968</v>
      </c>
      <c r="F982" s="69" t="s">
        <v>27</v>
      </c>
      <c r="G982" s="69">
        <f>data2!BB23</f>
        <v>5.1380532174608445E-3</v>
      </c>
      <c r="H982" s="105">
        <f t="shared" si="46"/>
        <v>0.10612541736225485</v>
      </c>
      <c r="I982" s="105">
        <f t="shared" si="47"/>
        <v>0.14539914675163829</v>
      </c>
    </row>
    <row r="983" spans="2:9" x14ac:dyDescent="0.25">
      <c r="B983" s="69" t="s">
        <v>33</v>
      </c>
      <c r="C983" s="69" t="s">
        <v>146</v>
      </c>
      <c r="D983" s="69" t="s">
        <v>150</v>
      </c>
      <c r="E983" s="69">
        <f t="shared" si="45"/>
        <v>1969</v>
      </c>
      <c r="F983" s="69" t="s">
        <v>27</v>
      </c>
      <c r="G983" s="69">
        <f>data2!BB24</f>
        <v>5.513126550589195E-3</v>
      </c>
      <c r="H983" s="105">
        <f t="shared" si="46"/>
        <v>0.1112634705797157</v>
      </c>
      <c r="I983" s="105">
        <f t="shared" si="47"/>
        <v>0.13988602020104909</v>
      </c>
    </row>
    <row r="984" spans="2:9" x14ac:dyDescent="0.25">
      <c r="B984" s="69" t="s">
        <v>33</v>
      </c>
      <c r="C984" s="69" t="s">
        <v>146</v>
      </c>
      <c r="D984" s="69" t="s">
        <v>150</v>
      </c>
      <c r="E984" s="69">
        <f t="shared" si="45"/>
        <v>1970</v>
      </c>
      <c r="F984" s="69" t="s">
        <v>27</v>
      </c>
      <c r="G984" s="69">
        <f>data2!BB25</f>
        <v>5.3147269692009128E-3</v>
      </c>
      <c r="H984" s="105">
        <f t="shared" si="46"/>
        <v>0.11677659713030489</v>
      </c>
      <c r="I984" s="105">
        <f t="shared" si="47"/>
        <v>0.13457129323184819</v>
      </c>
    </row>
    <row r="985" spans="2:9" x14ac:dyDescent="0.25">
      <c r="B985" s="69" t="s">
        <v>33</v>
      </c>
      <c r="C985" s="69" t="s">
        <v>146</v>
      </c>
      <c r="D985" s="69" t="s">
        <v>150</v>
      </c>
      <c r="E985" s="69">
        <f t="shared" si="45"/>
        <v>1971</v>
      </c>
      <c r="F985" s="69" t="s">
        <v>27</v>
      </c>
      <c r="G985" s="69">
        <f>data2!BB26</f>
        <v>6.1634499821883494E-3</v>
      </c>
      <c r="H985" s="105">
        <f t="shared" si="46"/>
        <v>0.12209132409950579</v>
      </c>
      <c r="I985" s="105">
        <f t="shared" si="47"/>
        <v>0.12840784324965981</v>
      </c>
    </row>
    <row r="986" spans="2:9" x14ac:dyDescent="0.25">
      <c r="B986" s="69" t="s">
        <v>33</v>
      </c>
      <c r="C986" s="69" t="s">
        <v>146</v>
      </c>
      <c r="D986" s="69" t="s">
        <v>150</v>
      </c>
      <c r="E986" s="69">
        <f t="shared" si="45"/>
        <v>1972</v>
      </c>
      <c r="F986" s="69" t="s">
        <v>27</v>
      </c>
      <c r="G986" s="69">
        <f>data2!BB27</f>
        <v>6.1737176420434354E-3</v>
      </c>
      <c r="H986" s="105">
        <f t="shared" si="46"/>
        <v>0.12825477408169414</v>
      </c>
      <c r="I986" s="105">
        <f t="shared" si="47"/>
        <v>0.12223412560761637</v>
      </c>
    </row>
    <row r="987" spans="2:9" x14ac:dyDescent="0.25">
      <c r="B987" s="69" t="s">
        <v>33</v>
      </c>
      <c r="C987" s="69" t="s">
        <v>146</v>
      </c>
      <c r="D987" s="69" t="s">
        <v>150</v>
      </c>
      <c r="E987" s="69">
        <f t="shared" si="45"/>
        <v>1973</v>
      </c>
      <c r="F987" s="69" t="s">
        <v>27</v>
      </c>
      <c r="G987" s="69">
        <f>data2!BB28</f>
        <v>5.4942949260201705E-3</v>
      </c>
      <c r="H987" s="105">
        <f t="shared" si="46"/>
        <v>0.13442849172373758</v>
      </c>
      <c r="I987" s="105">
        <f t="shared" si="47"/>
        <v>0.1167398306815962</v>
      </c>
    </row>
    <row r="988" spans="2:9" x14ac:dyDescent="0.25">
      <c r="B988" s="69" t="s">
        <v>33</v>
      </c>
      <c r="C988" s="69" t="s">
        <v>146</v>
      </c>
      <c r="D988" s="69" t="s">
        <v>150</v>
      </c>
      <c r="E988" s="69">
        <f t="shared" si="45"/>
        <v>1974</v>
      </c>
      <c r="F988" s="69" t="s">
        <v>27</v>
      </c>
      <c r="G988" s="69">
        <f>data2!BB29</f>
        <v>4.4942792633244485E-3</v>
      </c>
      <c r="H988" s="105">
        <f t="shared" si="46"/>
        <v>0.13992278664975774</v>
      </c>
      <c r="I988" s="105">
        <f t="shared" si="47"/>
        <v>0.11224555141827175</v>
      </c>
    </row>
    <row r="989" spans="2:9" x14ac:dyDescent="0.25">
      <c r="B989" s="69" t="s">
        <v>33</v>
      </c>
      <c r="C989" s="69" t="s">
        <v>146</v>
      </c>
      <c r="D989" s="69" t="s">
        <v>150</v>
      </c>
      <c r="E989" s="69">
        <f t="shared" si="45"/>
        <v>1975</v>
      </c>
      <c r="F989" s="69" t="s">
        <v>27</v>
      </c>
      <c r="G989" s="69">
        <f>data2!BB30</f>
        <v>5.2261851771631144E-3</v>
      </c>
      <c r="H989" s="105">
        <f t="shared" si="46"/>
        <v>0.14441706591308218</v>
      </c>
      <c r="I989" s="105">
        <f t="shared" si="47"/>
        <v>0.10701936624110864</v>
      </c>
    </row>
    <row r="990" spans="2:9" x14ac:dyDescent="0.25">
      <c r="B990" s="69" t="s">
        <v>33</v>
      </c>
      <c r="C990" s="69" t="s">
        <v>146</v>
      </c>
      <c r="D990" s="69" t="s">
        <v>150</v>
      </c>
      <c r="E990" s="69">
        <f t="shared" si="45"/>
        <v>1976</v>
      </c>
      <c r="F990" s="69" t="s">
        <v>27</v>
      </c>
      <c r="G990" s="69">
        <f>data2!BB31</f>
        <v>4.4556718217633844E-3</v>
      </c>
      <c r="H990" s="105">
        <f t="shared" si="46"/>
        <v>0.14964325109024529</v>
      </c>
      <c r="I990" s="105">
        <f t="shared" si="47"/>
        <v>0.10256369441934524</v>
      </c>
    </row>
    <row r="991" spans="2:9" x14ac:dyDescent="0.25">
      <c r="B991" s="69" t="s">
        <v>33</v>
      </c>
      <c r="C991" s="69" t="s">
        <v>146</v>
      </c>
      <c r="D991" s="69" t="s">
        <v>150</v>
      </c>
      <c r="E991" s="69">
        <f t="shared" si="45"/>
        <v>1977</v>
      </c>
      <c r="F991" s="69" t="s">
        <v>27</v>
      </c>
      <c r="G991" s="69">
        <f>data2!BB32</f>
        <v>4.4129907617549598E-3</v>
      </c>
      <c r="H991" s="105">
        <f t="shared" si="46"/>
        <v>0.15409892291200866</v>
      </c>
      <c r="I991" s="105">
        <f t="shared" si="47"/>
        <v>9.8150703657590294E-2</v>
      </c>
    </row>
    <row r="992" spans="2:9" x14ac:dyDescent="0.25">
      <c r="B992" s="69" t="s">
        <v>33</v>
      </c>
      <c r="C992" s="69" t="s">
        <v>146</v>
      </c>
      <c r="D992" s="69" t="s">
        <v>150</v>
      </c>
      <c r="E992" s="69">
        <f t="shared" si="45"/>
        <v>1978</v>
      </c>
      <c r="F992" s="69" t="s">
        <v>27</v>
      </c>
      <c r="G992" s="69">
        <f>data2!BB33</f>
        <v>3.7749626892706846E-3</v>
      </c>
      <c r="H992" s="105">
        <f t="shared" si="46"/>
        <v>0.15851191367376363</v>
      </c>
      <c r="I992" s="105">
        <f t="shared" si="47"/>
        <v>9.4375740968319605E-2</v>
      </c>
    </row>
    <row r="993" spans="2:9" x14ac:dyDescent="0.25">
      <c r="B993" s="69" t="s">
        <v>33</v>
      </c>
      <c r="C993" s="69" t="s">
        <v>146</v>
      </c>
      <c r="D993" s="69" t="s">
        <v>150</v>
      </c>
      <c r="E993" s="69">
        <f t="shared" si="45"/>
        <v>1979</v>
      </c>
      <c r="F993" s="69" t="s">
        <v>27</v>
      </c>
      <c r="G993" s="69">
        <f>data2!BB34</f>
        <v>3.7845253698939813E-3</v>
      </c>
      <c r="H993" s="105">
        <f t="shared" si="46"/>
        <v>0.16228687636303432</v>
      </c>
      <c r="I993" s="105">
        <f t="shared" si="47"/>
        <v>9.0591215598425631E-2</v>
      </c>
    </row>
    <row r="994" spans="2:9" x14ac:dyDescent="0.25">
      <c r="B994" s="69" t="s">
        <v>33</v>
      </c>
      <c r="C994" s="69" t="s">
        <v>146</v>
      </c>
      <c r="D994" s="69" t="s">
        <v>150</v>
      </c>
      <c r="E994" s="69">
        <f t="shared" si="45"/>
        <v>1980</v>
      </c>
      <c r="F994" s="69" t="s">
        <v>27</v>
      </c>
      <c r="G994" s="69">
        <f>data2!BB35</f>
        <v>3.7136191099831593E-3</v>
      </c>
      <c r="H994" s="105">
        <f t="shared" si="46"/>
        <v>0.16607140173292831</v>
      </c>
      <c r="I994" s="105">
        <f t="shared" si="47"/>
        <v>8.6877596488442468E-2</v>
      </c>
    </row>
    <row r="995" spans="2:9" x14ac:dyDescent="0.25">
      <c r="B995" s="69" t="s">
        <v>33</v>
      </c>
      <c r="C995" s="69" t="s">
        <v>146</v>
      </c>
      <c r="D995" s="69" t="s">
        <v>150</v>
      </c>
      <c r="E995" s="69">
        <f t="shared" si="45"/>
        <v>1981</v>
      </c>
      <c r="F995" s="69" t="s">
        <v>27</v>
      </c>
      <c r="G995" s="69">
        <f>data2!BB36</f>
        <v>3.8994971245841607E-3</v>
      </c>
      <c r="H995" s="105">
        <f t="shared" si="46"/>
        <v>0.16978502084291147</v>
      </c>
      <c r="I995" s="105">
        <f t="shared" si="47"/>
        <v>8.2978099363858318E-2</v>
      </c>
    </row>
    <row r="996" spans="2:9" x14ac:dyDescent="0.25">
      <c r="B996" s="69" t="s">
        <v>33</v>
      </c>
      <c r="C996" s="69" t="s">
        <v>146</v>
      </c>
      <c r="D996" s="69" t="s">
        <v>150</v>
      </c>
      <c r="E996" s="69">
        <f t="shared" si="45"/>
        <v>1982</v>
      </c>
      <c r="F996" s="69" t="s">
        <v>27</v>
      </c>
      <c r="G996" s="69">
        <f>data2!BB37</f>
        <v>3.5830200453197507E-3</v>
      </c>
      <c r="H996" s="105">
        <f t="shared" si="46"/>
        <v>0.17368451796749562</v>
      </c>
      <c r="I996" s="105">
        <f t="shared" si="47"/>
        <v>7.9395079318538564E-2</v>
      </c>
    </row>
    <row r="997" spans="2:9" x14ac:dyDescent="0.25">
      <c r="B997" s="69" t="s">
        <v>33</v>
      </c>
      <c r="C997" s="69" t="s">
        <v>146</v>
      </c>
      <c r="D997" s="69" t="s">
        <v>150</v>
      </c>
      <c r="E997" s="69">
        <f t="shared" si="45"/>
        <v>1983</v>
      </c>
      <c r="F997" s="69" t="s">
        <v>27</v>
      </c>
      <c r="G997" s="69">
        <f>data2!BB38</f>
        <v>3.3852388337487598E-3</v>
      </c>
      <c r="H997" s="105">
        <f t="shared" si="46"/>
        <v>0.17726753801281536</v>
      </c>
      <c r="I997" s="105">
        <f t="shared" si="47"/>
        <v>7.6009840484789801E-2</v>
      </c>
    </row>
    <row r="998" spans="2:9" x14ac:dyDescent="0.25">
      <c r="B998" s="69" t="s">
        <v>33</v>
      </c>
      <c r="C998" s="69" t="s">
        <v>146</v>
      </c>
      <c r="D998" s="69" t="s">
        <v>150</v>
      </c>
      <c r="E998" s="69">
        <f t="shared" si="45"/>
        <v>1984</v>
      </c>
      <c r="F998" s="69" t="s">
        <v>27</v>
      </c>
      <c r="G998" s="69">
        <f>data2!BB39</f>
        <v>3.1546455930889345E-3</v>
      </c>
      <c r="H998" s="105">
        <f t="shared" si="46"/>
        <v>0.18065277684656411</v>
      </c>
      <c r="I998" s="105">
        <f t="shared" si="47"/>
        <v>7.2855194891700864E-2</v>
      </c>
    </row>
    <row r="999" spans="2:9" x14ac:dyDescent="0.25">
      <c r="B999" s="69" t="s">
        <v>33</v>
      </c>
      <c r="C999" s="69" t="s">
        <v>146</v>
      </c>
      <c r="D999" s="69" t="s">
        <v>150</v>
      </c>
      <c r="E999" s="69">
        <f t="shared" si="45"/>
        <v>1985</v>
      </c>
      <c r="F999" s="69" t="s">
        <v>27</v>
      </c>
      <c r="G999" s="69">
        <f>data2!BB40</f>
        <v>2.93344337904628E-3</v>
      </c>
      <c r="H999" s="105">
        <f t="shared" si="46"/>
        <v>0.18380742243965303</v>
      </c>
      <c r="I999" s="105">
        <f t="shared" si="47"/>
        <v>6.992175151265459E-2</v>
      </c>
    </row>
    <row r="1000" spans="2:9" x14ac:dyDescent="0.25">
      <c r="B1000" s="69" t="s">
        <v>33</v>
      </c>
      <c r="C1000" s="69" t="s">
        <v>146</v>
      </c>
      <c r="D1000" s="69" t="s">
        <v>150</v>
      </c>
      <c r="E1000" s="69">
        <f t="shared" si="45"/>
        <v>1986</v>
      </c>
      <c r="F1000" s="69" t="s">
        <v>27</v>
      </c>
      <c r="G1000" s="69">
        <f>data2!BB41</f>
        <v>3.073239805570917E-3</v>
      </c>
      <c r="H1000" s="105">
        <f t="shared" si="46"/>
        <v>0.18674086581869931</v>
      </c>
      <c r="I1000" s="105">
        <f t="shared" si="47"/>
        <v>6.6848511707083669E-2</v>
      </c>
    </row>
    <row r="1001" spans="2:9" x14ac:dyDescent="0.25">
      <c r="B1001" s="69" t="s">
        <v>33</v>
      </c>
      <c r="C1001" s="69" t="s">
        <v>146</v>
      </c>
      <c r="D1001" s="69" t="s">
        <v>150</v>
      </c>
      <c r="E1001" s="69">
        <f t="shared" si="45"/>
        <v>1987</v>
      </c>
      <c r="F1001" s="69" t="s">
        <v>27</v>
      </c>
      <c r="G1001" s="69">
        <f>data2!BB42</f>
        <v>3.3466514360878182E-3</v>
      </c>
      <c r="H1001" s="105">
        <f t="shared" si="46"/>
        <v>0.18981410562427023</v>
      </c>
      <c r="I1001" s="105">
        <f t="shared" si="47"/>
        <v>6.3501860270995844E-2</v>
      </c>
    </row>
    <row r="1002" spans="2:9" x14ac:dyDescent="0.25">
      <c r="B1002" s="69" t="s">
        <v>33</v>
      </c>
      <c r="C1002" s="69" t="s">
        <v>146</v>
      </c>
      <c r="D1002" s="69" t="s">
        <v>150</v>
      </c>
      <c r="E1002" s="69">
        <f t="shared" si="45"/>
        <v>1988</v>
      </c>
      <c r="F1002" s="69" t="s">
        <v>27</v>
      </c>
      <c r="G1002" s="69">
        <f>data2!BB43</f>
        <v>3.9878346923538626E-3</v>
      </c>
      <c r="H1002" s="105">
        <f t="shared" si="46"/>
        <v>0.19316075706035804</v>
      </c>
      <c r="I1002" s="105">
        <f t="shared" si="47"/>
        <v>5.9514025578641994E-2</v>
      </c>
    </row>
    <row r="1003" spans="2:9" x14ac:dyDescent="0.25">
      <c r="B1003" s="69" t="s">
        <v>33</v>
      </c>
      <c r="C1003" s="69" t="s">
        <v>146</v>
      </c>
      <c r="D1003" s="69" t="s">
        <v>150</v>
      </c>
      <c r="E1003" s="69">
        <f t="shared" si="45"/>
        <v>1989</v>
      </c>
      <c r="F1003" s="69" t="s">
        <v>27</v>
      </c>
      <c r="G1003" s="69">
        <f>data2!BB44</f>
        <v>7.3688235782806933E-3</v>
      </c>
      <c r="H1003" s="105">
        <f t="shared" si="46"/>
        <v>0.1971485917527119</v>
      </c>
      <c r="I1003" s="105">
        <f t="shared" si="47"/>
        <v>5.2145202000361296E-2</v>
      </c>
    </row>
    <row r="1004" spans="2:9" x14ac:dyDescent="0.25">
      <c r="B1004" s="69" t="s">
        <v>33</v>
      </c>
      <c r="C1004" s="69" t="s">
        <v>146</v>
      </c>
      <c r="D1004" s="69" t="s">
        <v>150</v>
      </c>
      <c r="E1004" s="69">
        <f t="shared" si="45"/>
        <v>1990</v>
      </c>
      <c r="F1004" s="69" t="s">
        <v>27</v>
      </c>
      <c r="G1004" s="69">
        <f>data2!BB45</f>
        <v>5.3379197209742256E-3</v>
      </c>
      <c r="H1004" s="105">
        <f t="shared" si="46"/>
        <v>0.2045174153309926</v>
      </c>
      <c r="I1004" s="105">
        <f t="shared" si="47"/>
        <v>4.6807282279387075E-2</v>
      </c>
    </row>
    <row r="1005" spans="2:9" x14ac:dyDescent="0.25">
      <c r="B1005" s="69" t="s">
        <v>33</v>
      </c>
      <c r="C1005" s="69" t="s">
        <v>146</v>
      </c>
      <c r="D1005" s="69" t="s">
        <v>150</v>
      </c>
      <c r="E1005" s="69">
        <f t="shared" si="45"/>
        <v>1991</v>
      </c>
      <c r="F1005" s="69" t="s">
        <v>27</v>
      </c>
      <c r="G1005" s="69">
        <f>data2!BB46</f>
        <v>8.0158572224103414E-3</v>
      </c>
      <c r="H1005" s="105">
        <f t="shared" si="46"/>
        <v>0.20985533505196682</v>
      </c>
      <c r="I1005" s="105">
        <f t="shared" si="47"/>
        <v>3.8791425056976726E-2</v>
      </c>
    </row>
    <row r="1006" spans="2:9" x14ac:dyDescent="0.25">
      <c r="B1006" s="69" t="s">
        <v>33</v>
      </c>
      <c r="C1006" s="69" t="s">
        <v>146</v>
      </c>
      <c r="D1006" s="69" t="s">
        <v>150</v>
      </c>
      <c r="E1006" s="69">
        <f t="shared" si="45"/>
        <v>1992</v>
      </c>
      <c r="F1006" s="69" t="s">
        <v>27</v>
      </c>
      <c r="G1006" s="69">
        <f>data2!BB47</f>
        <v>7.6919012792603294E-3</v>
      </c>
      <c r="H1006" s="105">
        <f t="shared" si="46"/>
        <v>0.21787119227437718</v>
      </c>
      <c r="I1006" s="105">
        <f t="shared" si="47"/>
        <v>3.1099523777716399E-2</v>
      </c>
    </row>
    <row r="1007" spans="2:9" x14ac:dyDescent="0.25">
      <c r="B1007" s="69" t="s">
        <v>33</v>
      </c>
      <c r="C1007" s="69" t="s">
        <v>146</v>
      </c>
      <c r="D1007" s="69" t="s">
        <v>150</v>
      </c>
      <c r="E1007" s="69">
        <f t="shared" si="45"/>
        <v>1993</v>
      </c>
      <c r="F1007" s="69" t="s">
        <v>27</v>
      </c>
      <c r="G1007" s="69">
        <f>data2!BB48</f>
        <v>6.0962880371506472E-3</v>
      </c>
      <c r="H1007" s="105">
        <f t="shared" si="46"/>
        <v>0.22556309355363752</v>
      </c>
      <c r="I1007" s="105">
        <f t="shared" si="47"/>
        <v>2.500323574056575E-2</v>
      </c>
    </row>
    <row r="1008" spans="2:9" x14ac:dyDescent="0.25">
      <c r="B1008" s="69" t="s">
        <v>33</v>
      </c>
      <c r="C1008" s="69" t="s">
        <v>146</v>
      </c>
      <c r="D1008" s="69" t="s">
        <v>150</v>
      </c>
      <c r="E1008" s="69">
        <f t="shared" si="45"/>
        <v>1994</v>
      </c>
      <c r="F1008" s="69" t="s">
        <v>27</v>
      </c>
      <c r="G1008" s="69">
        <f>data2!BB49</f>
        <v>6.4016540091780825E-3</v>
      </c>
      <c r="H1008" s="105">
        <f t="shared" si="46"/>
        <v>0.23165938159078817</v>
      </c>
      <c r="I1008" s="105">
        <f t="shared" si="47"/>
        <v>1.8601581731387668E-2</v>
      </c>
    </row>
    <row r="1009" spans="2:9" x14ac:dyDescent="0.25">
      <c r="B1009" s="69" t="s">
        <v>33</v>
      </c>
      <c r="C1009" s="69" t="s">
        <v>146</v>
      </c>
      <c r="D1009" s="69" t="s">
        <v>150</v>
      </c>
      <c r="E1009" s="69">
        <f t="shared" si="45"/>
        <v>1995</v>
      </c>
      <c r="F1009" s="69" t="s">
        <v>27</v>
      </c>
      <c r="G1009" s="69">
        <f>data2!BB50</f>
        <v>7.2407631320734502E-3</v>
      </c>
      <c r="H1009" s="105">
        <f t="shared" si="46"/>
        <v>0.23806103559996625</v>
      </c>
      <c r="I1009" s="105">
        <f t="shared" si="47"/>
        <v>1.1360818599314218E-2</v>
      </c>
    </row>
    <row r="1010" spans="2:9" x14ac:dyDescent="0.25">
      <c r="B1010" s="69" t="s">
        <v>33</v>
      </c>
      <c r="C1010" s="69" t="s">
        <v>146</v>
      </c>
      <c r="D1010" s="69" t="s">
        <v>150</v>
      </c>
      <c r="E1010" s="69">
        <f t="shared" si="45"/>
        <v>1996</v>
      </c>
      <c r="F1010" s="69" t="s">
        <v>27</v>
      </c>
      <c r="G1010" s="69">
        <f>data2!BB51</f>
        <v>5.9062747120705019E-3</v>
      </c>
      <c r="H1010" s="105">
        <f t="shared" si="46"/>
        <v>0.24530179873203969</v>
      </c>
      <c r="I1010" s="105">
        <f t="shared" si="47"/>
        <v>5.4545438872437161E-3</v>
      </c>
    </row>
    <row r="1011" spans="2:9" x14ac:dyDescent="0.25">
      <c r="B1011" s="69" t="s">
        <v>33</v>
      </c>
      <c r="C1011" s="69" t="s">
        <v>146</v>
      </c>
      <c r="D1011" s="69" t="s">
        <v>150</v>
      </c>
      <c r="E1011" s="69">
        <f t="shared" si="45"/>
        <v>1997</v>
      </c>
      <c r="F1011" s="69" t="s">
        <v>27</v>
      </c>
      <c r="G1011" s="69">
        <f>data2!BB52</f>
        <v>5.4545438872437161E-3</v>
      </c>
      <c r="H1011" s="105">
        <f t="shared" si="46"/>
        <v>0.25120807344411017</v>
      </c>
      <c r="I1011" s="105">
        <f t="shared" si="47"/>
        <v>0</v>
      </c>
    </row>
    <row r="1012" spans="2:9" x14ac:dyDescent="0.25">
      <c r="B1012" s="69" t="s">
        <v>33</v>
      </c>
      <c r="C1012" s="69" t="s">
        <v>146</v>
      </c>
      <c r="D1012" s="69" t="s">
        <v>150</v>
      </c>
      <c r="E1012" s="69">
        <f t="shared" si="45"/>
        <v>1950</v>
      </c>
      <c r="F1012" s="69" t="s">
        <v>28</v>
      </c>
      <c r="G1012" s="69">
        <f>data2!BC5</f>
        <v>0.46815653300723514</v>
      </c>
      <c r="H1012" s="105">
        <f t="shared" si="46"/>
        <v>0</v>
      </c>
      <c r="I1012" s="105">
        <f t="shared" si="47"/>
        <v>16.30200515317209</v>
      </c>
    </row>
    <row r="1013" spans="2:9" x14ac:dyDescent="0.25">
      <c r="B1013" s="69" t="s">
        <v>33</v>
      </c>
      <c r="C1013" s="69" t="s">
        <v>146</v>
      </c>
      <c r="D1013" s="69" t="s">
        <v>150</v>
      </c>
      <c r="E1013" s="69">
        <f t="shared" ref="E1013:E1076" si="48">E965</f>
        <v>1951</v>
      </c>
      <c r="F1013" s="69" t="s">
        <v>28</v>
      </c>
      <c r="G1013" s="69">
        <f>data2!BC6</f>
        <v>0.48952535924720586</v>
      </c>
      <c r="H1013" s="105">
        <f t="shared" si="46"/>
        <v>0.46815653300723514</v>
      </c>
      <c r="I1013" s="105">
        <f t="shared" si="47"/>
        <v>15.812479793924883</v>
      </c>
    </row>
    <row r="1014" spans="2:9" x14ac:dyDescent="0.25">
      <c r="B1014" s="69" t="s">
        <v>33</v>
      </c>
      <c r="C1014" s="69" t="s">
        <v>146</v>
      </c>
      <c r="D1014" s="69" t="s">
        <v>150</v>
      </c>
      <c r="E1014" s="69">
        <f t="shared" si="48"/>
        <v>1952</v>
      </c>
      <c r="F1014" s="69" t="s">
        <v>28</v>
      </c>
      <c r="G1014" s="69">
        <f>data2!BC7</f>
        <v>0.52073990819775395</v>
      </c>
      <c r="H1014" s="105">
        <f t="shared" si="46"/>
        <v>0.957681892254441</v>
      </c>
      <c r="I1014" s="105">
        <f t="shared" si="47"/>
        <v>15.291739885727132</v>
      </c>
    </row>
    <row r="1015" spans="2:9" x14ac:dyDescent="0.25">
      <c r="B1015" s="69" t="s">
        <v>33</v>
      </c>
      <c r="C1015" s="69" t="s">
        <v>146</v>
      </c>
      <c r="D1015" s="69" t="s">
        <v>150</v>
      </c>
      <c r="E1015" s="69">
        <f t="shared" si="48"/>
        <v>1953</v>
      </c>
      <c r="F1015" s="69" t="s">
        <v>28</v>
      </c>
      <c r="G1015" s="69">
        <f>data2!BC8</f>
        <v>0.52073959729402008</v>
      </c>
      <c r="H1015" s="105">
        <f t="shared" si="46"/>
        <v>1.478421800452195</v>
      </c>
      <c r="I1015" s="105">
        <f t="shared" si="47"/>
        <v>14.771000288433111</v>
      </c>
    </row>
    <row r="1016" spans="2:9" x14ac:dyDescent="0.25">
      <c r="B1016" s="69" t="s">
        <v>33</v>
      </c>
      <c r="C1016" s="69" t="s">
        <v>146</v>
      </c>
      <c r="D1016" s="69" t="s">
        <v>150</v>
      </c>
      <c r="E1016" s="69">
        <f t="shared" si="48"/>
        <v>1954</v>
      </c>
      <c r="F1016" s="69" t="s">
        <v>28</v>
      </c>
      <c r="G1016" s="69">
        <f>data2!BC9</f>
        <v>0.54110278322412309</v>
      </c>
      <c r="H1016" s="105">
        <f t="shared" si="46"/>
        <v>1.999161397746215</v>
      </c>
      <c r="I1016" s="105">
        <f t="shared" si="47"/>
        <v>14.229897505208989</v>
      </c>
    </row>
    <row r="1017" spans="2:9" x14ac:dyDescent="0.25">
      <c r="B1017" s="69" t="s">
        <v>33</v>
      </c>
      <c r="C1017" s="69" t="s">
        <v>146</v>
      </c>
      <c r="D1017" s="69" t="s">
        <v>150</v>
      </c>
      <c r="E1017" s="69">
        <f t="shared" si="48"/>
        <v>1955</v>
      </c>
      <c r="F1017" s="69" t="s">
        <v>28</v>
      </c>
      <c r="G1017" s="69">
        <f>data2!BC10</f>
        <v>0.54881031008319059</v>
      </c>
      <c r="H1017" s="105">
        <f t="shared" si="46"/>
        <v>2.5402641809703379</v>
      </c>
      <c r="I1017" s="105">
        <f t="shared" si="47"/>
        <v>13.681087195125798</v>
      </c>
    </row>
    <row r="1018" spans="2:9" x14ac:dyDescent="0.25">
      <c r="B1018" s="69" t="s">
        <v>33</v>
      </c>
      <c r="C1018" s="69" t="s">
        <v>146</v>
      </c>
      <c r="D1018" s="69" t="s">
        <v>150</v>
      </c>
      <c r="E1018" s="69">
        <f t="shared" si="48"/>
        <v>1956</v>
      </c>
      <c r="F1018" s="69" t="s">
        <v>28</v>
      </c>
      <c r="G1018" s="69">
        <f>data2!BC11</f>
        <v>0.54093268662225635</v>
      </c>
      <c r="H1018" s="105">
        <f t="shared" si="46"/>
        <v>3.0890744910535286</v>
      </c>
      <c r="I1018" s="105">
        <f t="shared" si="47"/>
        <v>13.140154508503542</v>
      </c>
    </row>
    <row r="1019" spans="2:9" x14ac:dyDescent="0.25">
      <c r="B1019" s="69" t="s">
        <v>33</v>
      </c>
      <c r="C1019" s="69" t="s">
        <v>146</v>
      </c>
      <c r="D1019" s="69" t="s">
        <v>150</v>
      </c>
      <c r="E1019" s="69">
        <f t="shared" si="48"/>
        <v>1957</v>
      </c>
      <c r="F1019" s="69" t="s">
        <v>28</v>
      </c>
      <c r="G1019" s="69">
        <f>data2!BC12</f>
        <v>0.53729554951769398</v>
      </c>
      <c r="H1019" s="105">
        <f t="shared" si="46"/>
        <v>3.6300071776757852</v>
      </c>
      <c r="I1019" s="105">
        <f t="shared" si="47"/>
        <v>12.602858958985848</v>
      </c>
    </row>
    <row r="1020" spans="2:9" x14ac:dyDescent="0.25">
      <c r="B1020" s="69" t="s">
        <v>33</v>
      </c>
      <c r="C1020" s="69" t="s">
        <v>146</v>
      </c>
      <c r="D1020" s="69" t="s">
        <v>150</v>
      </c>
      <c r="E1020" s="69">
        <f t="shared" si="48"/>
        <v>1958</v>
      </c>
      <c r="F1020" s="69" t="s">
        <v>28</v>
      </c>
      <c r="G1020" s="69">
        <f>data2!BC13</f>
        <v>0.52338917583450451</v>
      </c>
      <c r="H1020" s="105">
        <f t="shared" si="46"/>
        <v>4.1673027271934791</v>
      </c>
      <c r="I1020" s="105">
        <f t="shared" si="47"/>
        <v>12.079469783151342</v>
      </c>
    </row>
    <row r="1021" spans="2:9" x14ac:dyDescent="0.25">
      <c r="B1021" s="69" t="s">
        <v>33</v>
      </c>
      <c r="C1021" s="69" t="s">
        <v>146</v>
      </c>
      <c r="D1021" s="69" t="s">
        <v>150</v>
      </c>
      <c r="E1021" s="69">
        <f t="shared" si="48"/>
        <v>1959</v>
      </c>
      <c r="F1021" s="69" t="s">
        <v>28</v>
      </c>
      <c r="G1021" s="69">
        <f>data2!BC14</f>
        <v>0.5009295697088304</v>
      </c>
      <c r="H1021" s="105">
        <f t="shared" si="46"/>
        <v>4.6906919030279832</v>
      </c>
      <c r="I1021" s="105">
        <f t="shared" si="47"/>
        <v>11.578540213442514</v>
      </c>
    </row>
    <row r="1022" spans="2:9" x14ac:dyDescent="0.25">
      <c r="B1022" s="69" t="s">
        <v>33</v>
      </c>
      <c r="C1022" s="69" t="s">
        <v>146</v>
      </c>
      <c r="D1022" s="69" t="s">
        <v>150</v>
      </c>
      <c r="E1022" s="69">
        <f t="shared" si="48"/>
        <v>1960</v>
      </c>
      <c r="F1022" s="69" t="s">
        <v>28</v>
      </c>
      <c r="G1022" s="69">
        <f>data2!BC15</f>
        <v>0.46573365134957806</v>
      </c>
      <c r="H1022" s="105">
        <f t="shared" si="46"/>
        <v>5.1916214727368137</v>
      </c>
      <c r="I1022" s="105">
        <f t="shared" si="47"/>
        <v>11.112806562092935</v>
      </c>
    </row>
    <row r="1023" spans="2:9" x14ac:dyDescent="0.25">
      <c r="B1023" s="69" t="s">
        <v>33</v>
      </c>
      <c r="C1023" s="69" t="s">
        <v>146</v>
      </c>
      <c r="D1023" s="69" t="s">
        <v>150</v>
      </c>
      <c r="E1023" s="69">
        <f t="shared" si="48"/>
        <v>1961</v>
      </c>
      <c r="F1023" s="69" t="s">
        <v>28</v>
      </c>
      <c r="G1023" s="69">
        <f>data2!BC16</f>
        <v>0.4689274348450127</v>
      </c>
      <c r="H1023" s="105">
        <f t="shared" si="46"/>
        <v>5.6573551240863917</v>
      </c>
      <c r="I1023" s="105">
        <f t="shared" si="47"/>
        <v>10.643879127247921</v>
      </c>
    </row>
    <row r="1024" spans="2:9" x14ac:dyDescent="0.25">
      <c r="B1024" s="69" t="s">
        <v>33</v>
      </c>
      <c r="C1024" s="69" t="s">
        <v>146</v>
      </c>
      <c r="D1024" s="69" t="s">
        <v>150</v>
      </c>
      <c r="E1024" s="69">
        <f t="shared" si="48"/>
        <v>1962</v>
      </c>
      <c r="F1024" s="69" t="s">
        <v>28</v>
      </c>
      <c r="G1024" s="69">
        <f>data2!BC17</f>
        <v>0.4295702802455475</v>
      </c>
      <c r="H1024" s="105">
        <f t="shared" si="46"/>
        <v>6.1262825589314041</v>
      </c>
      <c r="I1024" s="105">
        <f t="shared" si="47"/>
        <v>10.214308847002373</v>
      </c>
    </row>
    <row r="1025" spans="2:9" x14ac:dyDescent="0.25">
      <c r="B1025" s="69" t="s">
        <v>33</v>
      </c>
      <c r="C1025" s="69" t="s">
        <v>146</v>
      </c>
      <c r="D1025" s="69" t="s">
        <v>150</v>
      </c>
      <c r="E1025" s="69">
        <f t="shared" si="48"/>
        <v>1963</v>
      </c>
      <c r="F1025" s="69" t="s">
        <v>28</v>
      </c>
      <c r="G1025" s="69">
        <f>data2!BC18</f>
        <v>0.40239788738575671</v>
      </c>
      <c r="H1025" s="105">
        <f t="shared" si="46"/>
        <v>6.5558528391769517</v>
      </c>
      <c r="I1025" s="105">
        <f t="shared" si="47"/>
        <v>9.8119109596166165</v>
      </c>
    </row>
    <row r="1026" spans="2:9" x14ac:dyDescent="0.25">
      <c r="B1026" s="69" t="s">
        <v>33</v>
      </c>
      <c r="C1026" s="69" t="s">
        <v>146</v>
      </c>
      <c r="D1026" s="69" t="s">
        <v>150</v>
      </c>
      <c r="E1026" s="69">
        <f t="shared" si="48"/>
        <v>1964</v>
      </c>
      <c r="F1026" s="69" t="s">
        <v>28</v>
      </c>
      <c r="G1026" s="69">
        <f>data2!BC19</f>
        <v>0.38806332905200164</v>
      </c>
      <c r="H1026" s="105">
        <f t="shared" si="46"/>
        <v>6.9582507265627083</v>
      </c>
      <c r="I1026" s="105">
        <f t="shared" si="47"/>
        <v>9.4238476305646159</v>
      </c>
    </row>
    <row r="1027" spans="2:9" x14ac:dyDescent="0.25">
      <c r="B1027" s="69" t="s">
        <v>33</v>
      </c>
      <c r="C1027" s="69" t="s">
        <v>146</v>
      </c>
      <c r="D1027" s="69" t="s">
        <v>150</v>
      </c>
      <c r="E1027" s="69">
        <f t="shared" si="48"/>
        <v>1965</v>
      </c>
      <c r="F1027" s="69" t="s">
        <v>28</v>
      </c>
      <c r="G1027" s="69">
        <f>data2!BC20</f>
        <v>0.35316387874752281</v>
      </c>
      <c r="H1027" s="105">
        <f t="shared" si="46"/>
        <v>7.3463140556147097</v>
      </c>
      <c r="I1027" s="105">
        <f t="shared" si="47"/>
        <v>9.0706837518170946</v>
      </c>
    </row>
    <row r="1028" spans="2:9" x14ac:dyDescent="0.25">
      <c r="B1028" s="69" t="s">
        <v>33</v>
      </c>
      <c r="C1028" s="69" t="s">
        <v>146</v>
      </c>
      <c r="D1028" s="69" t="s">
        <v>150</v>
      </c>
      <c r="E1028" s="69">
        <f t="shared" si="48"/>
        <v>1966</v>
      </c>
      <c r="F1028" s="69" t="s">
        <v>28</v>
      </c>
      <c r="G1028" s="69">
        <f>data2!BC21</f>
        <v>0.31888915752554764</v>
      </c>
      <c r="H1028" s="105">
        <f t="shared" ref="H1028:H1091" si="49">SUMIFS($G$4:$G$4995,$F$4:$F$4995,$F1028,$E$4:$E$4995,"&lt;"&amp;$E1028,$B$4:$B$4995,$B1028,$D$4:$D$4995,$D1028)</f>
        <v>7.6994779343622328</v>
      </c>
      <c r="I1028" s="105">
        <f t="shared" ref="I1028:I1091" si="50">SUMIFS($G$4:$G$4995,$F$4:$F$4995,$F1028,$E$4:$E$4995,"&gt;"&amp;$E1028,$B$4:$B$4995,$B1028,$D$4:$D$4995,$D1028)</f>
        <v>8.751794594291546</v>
      </c>
    </row>
    <row r="1029" spans="2:9" x14ac:dyDescent="0.25">
      <c r="B1029" s="69" t="s">
        <v>33</v>
      </c>
      <c r="C1029" s="69" t="s">
        <v>146</v>
      </c>
      <c r="D1029" s="69" t="s">
        <v>150</v>
      </c>
      <c r="E1029" s="69">
        <f t="shared" si="48"/>
        <v>1967</v>
      </c>
      <c r="F1029" s="69" t="s">
        <v>28</v>
      </c>
      <c r="G1029" s="69">
        <f>data2!BC22</f>
        <v>0.31550914654927581</v>
      </c>
      <c r="H1029" s="105">
        <f t="shared" si="49"/>
        <v>8.0183670918877805</v>
      </c>
      <c r="I1029" s="105">
        <f t="shared" si="50"/>
        <v>8.4362854477422697</v>
      </c>
    </row>
    <row r="1030" spans="2:9" x14ac:dyDescent="0.25">
      <c r="B1030" s="69" t="s">
        <v>33</v>
      </c>
      <c r="C1030" s="69" t="s">
        <v>146</v>
      </c>
      <c r="D1030" s="69" t="s">
        <v>150</v>
      </c>
      <c r="E1030" s="69">
        <f t="shared" si="48"/>
        <v>1968</v>
      </c>
      <c r="F1030" s="69" t="s">
        <v>28</v>
      </c>
      <c r="G1030" s="69">
        <f>data2!BC23</f>
        <v>0.30700938402082184</v>
      </c>
      <c r="H1030" s="105">
        <f t="shared" si="49"/>
        <v>8.3338762384370568</v>
      </c>
      <c r="I1030" s="105">
        <f t="shared" si="50"/>
        <v>8.1292760637214485</v>
      </c>
    </row>
    <row r="1031" spans="2:9" x14ac:dyDescent="0.25">
      <c r="B1031" s="69" t="s">
        <v>33</v>
      </c>
      <c r="C1031" s="69" t="s">
        <v>146</v>
      </c>
      <c r="D1031" s="69" t="s">
        <v>150</v>
      </c>
      <c r="E1031" s="69">
        <f t="shared" si="48"/>
        <v>1969</v>
      </c>
      <c r="F1031" s="69" t="s">
        <v>28</v>
      </c>
      <c r="G1031" s="69">
        <f>data2!BC24</f>
        <v>0.30227289207543773</v>
      </c>
      <c r="H1031" s="105">
        <f t="shared" si="49"/>
        <v>8.6408856224578781</v>
      </c>
      <c r="I1031" s="105">
        <f t="shared" si="50"/>
        <v>7.8270031716460107</v>
      </c>
    </row>
    <row r="1032" spans="2:9" x14ac:dyDescent="0.25">
      <c r="B1032" s="69" t="s">
        <v>33</v>
      </c>
      <c r="C1032" s="69" t="s">
        <v>146</v>
      </c>
      <c r="D1032" s="69" t="s">
        <v>150</v>
      </c>
      <c r="E1032" s="69">
        <f t="shared" si="48"/>
        <v>1970</v>
      </c>
      <c r="F1032" s="69" t="s">
        <v>28</v>
      </c>
      <c r="G1032" s="69">
        <f>data2!BC25</f>
        <v>0.29904621409535681</v>
      </c>
      <c r="H1032" s="105">
        <f t="shared" si="49"/>
        <v>8.9431585145333159</v>
      </c>
      <c r="I1032" s="105">
        <f t="shared" si="50"/>
        <v>7.5279569575506535</v>
      </c>
    </row>
    <row r="1033" spans="2:9" x14ac:dyDescent="0.25">
      <c r="B1033" s="69" t="s">
        <v>33</v>
      </c>
      <c r="C1033" s="69" t="s">
        <v>146</v>
      </c>
      <c r="D1033" s="69" t="s">
        <v>150</v>
      </c>
      <c r="E1033" s="69">
        <f t="shared" si="48"/>
        <v>1971</v>
      </c>
      <c r="F1033" s="69" t="s">
        <v>28</v>
      </c>
      <c r="G1033" s="69">
        <f>data2!BC26</f>
        <v>0.27080857952827564</v>
      </c>
      <c r="H1033" s="105">
        <f t="shared" si="49"/>
        <v>9.242204728628673</v>
      </c>
      <c r="I1033" s="105">
        <f t="shared" si="50"/>
        <v>7.2571483780223778</v>
      </c>
    </row>
    <row r="1034" spans="2:9" x14ac:dyDescent="0.25">
      <c r="B1034" s="69" t="s">
        <v>33</v>
      </c>
      <c r="C1034" s="69" t="s">
        <v>146</v>
      </c>
      <c r="D1034" s="69" t="s">
        <v>150</v>
      </c>
      <c r="E1034" s="69">
        <f t="shared" si="48"/>
        <v>1972</v>
      </c>
      <c r="F1034" s="69" t="s">
        <v>28</v>
      </c>
      <c r="G1034" s="69">
        <f>data2!BC27</f>
        <v>0.24068924196133229</v>
      </c>
      <c r="H1034" s="105">
        <f t="shared" si="49"/>
        <v>9.5130133081569479</v>
      </c>
      <c r="I1034" s="105">
        <f t="shared" si="50"/>
        <v>7.0164591360610453</v>
      </c>
    </row>
    <row r="1035" spans="2:9" x14ac:dyDescent="0.25">
      <c r="B1035" s="69" t="s">
        <v>33</v>
      </c>
      <c r="C1035" s="69" t="s">
        <v>146</v>
      </c>
      <c r="D1035" s="69" t="s">
        <v>150</v>
      </c>
      <c r="E1035" s="69">
        <f t="shared" si="48"/>
        <v>1973</v>
      </c>
      <c r="F1035" s="69" t="s">
        <v>28</v>
      </c>
      <c r="G1035" s="69">
        <f>data2!BC28</f>
        <v>0.23749116697834347</v>
      </c>
      <c r="H1035" s="105">
        <f t="shared" si="49"/>
        <v>9.7537025501182804</v>
      </c>
      <c r="I1035" s="105">
        <f t="shared" si="50"/>
        <v>6.7789679690827018</v>
      </c>
    </row>
    <row r="1036" spans="2:9" x14ac:dyDescent="0.25">
      <c r="B1036" s="69" t="s">
        <v>33</v>
      </c>
      <c r="C1036" s="69" t="s">
        <v>146</v>
      </c>
      <c r="D1036" s="69" t="s">
        <v>150</v>
      </c>
      <c r="E1036" s="69">
        <f t="shared" si="48"/>
        <v>1974</v>
      </c>
      <c r="F1036" s="69" t="s">
        <v>28</v>
      </c>
      <c r="G1036" s="69">
        <f>data2!BC29</f>
        <v>0.22812788683740159</v>
      </c>
      <c r="H1036" s="105">
        <f t="shared" si="49"/>
        <v>9.991193717096623</v>
      </c>
      <c r="I1036" s="105">
        <f t="shared" si="50"/>
        <v>6.5508400822453003</v>
      </c>
    </row>
    <row r="1037" spans="2:9" x14ac:dyDescent="0.25">
      <c r="B1037" s="69" t="s">
        <v>33</v>
      </c>
      <c r="C1037" s="69" t="s">
        <v>146</v>
      </c>
      <c r="D1037" s="69" t="s">
        <v>150</v>
      </c>
      <c r="E1037" s="69">
        <f t="shared" si="48"/>
        <v>1975</v>
      </c>
      <c r="F1037" s="69" t="s">
        <v>28</v>
      </c>
      <c r="G1037" s="69">
        <f>data2!BC30</f>
        <v>0.21887479034749938</v>
      </c>
      <c r="H1037" s="105">
        <f t="shared" si="49"/>
        <v>10.219321603934025</v>
      </c>
      <c r="I1037" s="105">
        <f t="shared" si="50"/>
        <v>6.3319652918978004</v>
      </c>
    </row>
    <row r="1038" spans="2:9" x14ac:dyDescent="0.25">
      <c r="B1038" s="69" t="s">
        <v>33</v>
      </c>
      <c r="C1038" s="69" t="s">
        <v>146</v>
      </c>
      <c r="D1038" s="69" t="s">
        <v>150</v>
      </c>
      <c r="E1038" s="69">
        <f t="shared" si="48"/>
        <v>1976</v>
      </c>
      <c r="F1038" s="69" t="s">
        <v>28</v>
      </c>
      <c r="G1038" s="69">
        <f>data2!BC31</f>
        <v>0.21911739509890274</v>
      </c>
      <c r="H1038" s="105">
        <f t="shared" si="49"/>
        <v>10.438196394281524</v>
      </c>
      <c r="I1038" s="105">
        <f t="shared" si="50"/>
        <v>6.1128478967988986</v>
      </c>
    </row>
    <row r="1039" spans="2:9" x14ac:dyDescent="0.25">
      <c r="B1039" s="69" t="s">
        <v>33</v>
      </c>
      <c r="C1039" s="69" t="s">
        <v>146</v>
      </c>
      <c r="D1039" s="69" t="s">
        <v>150</v>
      </c>
      <c r="E1039" s="69">
        <f t="shared" si="48"/>
        <v>1977</v>
      </c>
      <c r="F1039" s="69" t="s">
        <v>28</v>
      </c>
      <c r="G1039" s="69">
        <f>data2!BC32</f>
        <v>0.21750827126472538</v>
      </c>
      <c r="H1039" s="105">
        <f t="shared" si="49"/>
        <v>10.657313789380428</v>
      </c>
      <c r="I1039" s="105">
        <f t="shared" si="50"/>
        <v>5.8953396255341728</v>
      </c>
    </row>
    <row r="1040" spans="2:9" x14ac:dyDescent="0.25">
      <c r="B1040" s="69" t="s">
        <v>33</v>
      </c>
      <c r="C1040" s="69" t="s">
        <v>146</v>
      </c>
      <c r="D1040" s="69" t="s">
        <v>150</v>
      </c>
      <c r="E1040" s="69">
        <f t="shared" si="48"/>
        <v>1978</v>
      </c>
      <c r="F1040" s="69" t="s">
        <v>28</v>
      </c>
      <c r="G1040" s="69">
        <f>data2!BC33</f>
        <v>0.21983990208870891</v>
      </c>
      <c r="H1040" s="105">
        <f t="shared" si="49"/>
        <v>10.874822060645153</v>
      </c>
      <c r="I1040" s="105">
        <f t="shared" si="50"/>
        <v>5.6754997234454638</v>
      </c>
    </row>
    <row r="1041" spans="2:9" x14ac:dyDescent="0.25">
      <c r="B1041" s="69" t="s">
        <v>33</v>
      </c>
      <c r="C1041" s="69" t="s">
        <v>146</v>
      </c>
      <c r="D1041" s="69" t="s">
        <v>150</v>
      </c>
      <c r="E1041" s="69">
        <f t="shared" si="48"/>
        <v>1979</v>
      </c>
      <c r="F1041" s="69" t="s">
        <v>28</v>
      </c>
      <c r="G1041" s="69">
        <f>data2!BC34</f>
        <v>0.2300730423145893</v>
      </c>
      <c r="H1041" s="105">
        <f t="shared" si="49"/>
        <v>11.094661962733861</v>
      </c>
      <c r="I1041" s="105">
        <f t="shared" si="50"/>
        <v>5.4454266811308747</v>
      </c>
    </row>
    <row r="1042" spans="2:9" x14ac:dyDescent="0.25">
      <c r="B1042" s="69" t="s">
        <v>33</v>
      </c>
      <c r="C1042" s="69" t="s">
        <v>146</v>
      </c>
      <c r="D1042" s="69" t="s">
        <v>150</v>
      </c>
      <c r="E1042" s="69">
        <f t="shared" si="48"/>
        <v>1980</v>
      </c>
      <c r="F1042" s="69" t="s">
        <v>28</v>
      </c>
      <c r="G1042" s="69">
        <f>data2!BC35</f>
        <v>0.24296434704904482</v>
      </c>
      <c r="H1042" s="105">
        <f t="shared" si="49"/>
        <v>11.324735005048451</v>
      </c>
      <c r="I1042" s="105">
        <f t="shared" si="50"/>
        <v>5.2024623340818303</v>
      </c>
    </row>
    <row r="1043" spans="2:9" x14ac:dyDescent="0.25">
      <c r="B1043" s="69" t="s">
        <v>33</v>
      </c>
      <c r="C1043" s="69" t="s">
        <v>146</v>
      </c>
      <c r="D1043" s="69" t="s">
        <v>150</v>
      </c>
      <c r="E1043" s="69">
        <f t="shared" si="48"/>
        <v>1981</v>
      </c>
      <c r="F1043" s="69" t="s">
        <v>28</v>
      </c>
      <c r="G1043" s="69">
        <f>data2!BC36</f>
        <v>0.25074849704721869</v>
      </c>
      <c r="H1043" s="105">
        <f t="shared" si="49"/>
        <v>11.567699352097495</v>
      </c>
      <c r="I1043" s="105">
        <f t="shared" si="50"/>
        <v>4.9517138370346112</v>
      </c>
    </row>
    <row r="1044" spans="2:9" x14ac:dyDescent="0.25">
      <c r="B1044" s="69" t="s">
        <v>33</v>
      </c>
      <c r="C1044" s="69" t="s">
        <v>146</v>
      </c>
      <c r="D1044" s="69" t="s">
        <v>150</v>
      </c>
      <c r="E1044" s="69">
        <f t="shared" si="48"/>
        <v>1982</v>
      </c>
      <c r="F1044" s="69" t="s">
        <v>28</v>
      </c>
      <c r="G1044" s="69">
        <f>data2!BC37</f>
        <v>0.27715585754815297</v>
      </c>
      <c r="H1044" s="105">
        <f t="shared" si="49"/>
        <v>11.818447849144714</v>
      </c>
      <c r="I1044" s="105">
        <f t="shared" si="50"/>
        <v>4.6745579794864591</v>
      </c>
    </row>
    <row r="1045" spans="2:9" x14ac:dyDescent="0.25">
      <c r="B1045" s="69" t="s">
        <v>33</v>
      </c>
      <c r="C1045" s="69" t="s">
        <v>146</v>
      </c>
      <c r="D1045" s="69" t="s">
        <v>150</v>
      </c>
      <c r="E1045" s="69">
        <f t="shared" si="48"/>
        <v>1983</v>
      </c>
      <c r="F1045" s="69" t="s">
        <v>28</v>
      </c>
      <c r="G1045" s="69">
        <f>data2!BC38</f>
        <v>0.2842508607821943</v>
      </c>
      <c r="H1045" s="105">
        <f t="shared" si="49"/>
        <v>12.095603706692867</v>
      </c>
      <c r="I1045" s="105">
        <f t="shared" si="50"/>
        <v>4.3903071187042642</v>
      </c>
    </row>
    <row r="1046" spans="2:9" x14ac:dyDescent="0.25">
      <c r="B1046" s="69" t="s">
        <v>33</v>
      </c>
      <c r="C1046" s="69" t="s">
        <v>146</v>
      </c>
      <c r="D1046" s="69" t="s">
        <v>150</v>
      </c>
      <c r="E1046" s="69">
        <f t="shared" si="48"/>
        <v>1984</v>
      </c>
      <c r="F1046" s="69" t="s">
        <v>28</v>
      </c>
      <c r="G1046" s="69">
        <f>data2!BC39</f>
        <v>0.28707274897109303</v>
      </c>
      <c r="H1046" s="105">
        <f t="shared" si="49"/>
        <v>12.379854567475061</v>
      </c>
      <c r="I1046" s="105">
        <f t="shared" si="50"/>
        <v>4.1032343697331717</v>
      </c>
    </row>
    <row r="1047" spans="2:9" x14ac:dyDescent="0.25">
      <c r="B1047" s="69" t="s">
        <v>33</v>
      </c>
      <c r="C1047" s="69" t="s">
        <v>146</v>
      </c>
      <c r="D1047" s="69" t="s">
        <v>150</v>
      </c>
      <c r="E1047" s="69">
        <f t="shared" si="48"/>
        <v>1985</v>
      </c>
      <c r="F1047" s="69" t="s">
        <v>28</v>
      </c>
      <c r="G1047" s="69">
        <f>data2!BC40</f>
        <v>0.29589610649457904</v>
      </c>
      <c r="H1047" s="105">
        <f t="shared" si="49"/>
        <v>12.666927316446154</v>
      </c>
      <c r="I1047" s="105">
        <f t="shared" si="50"/>
        <v>3.8073382632385919</v>
      </c>
    </row>
    <row r="1048" spans="2:9" x14ac:dyDescent="0.25">
      <c r="B1048" s="69" t="s">
        <v>33</v>
      </c>
      <c r="C1048" s="69" t="s">
        <v>146</v>
      </c>
      <c r="D1048" s="69" t="s">
        <v>150</v>
      </c>
      <c r="E1048" s="69">
        <f t="shared" si="48"/>
        <v>1986</v>
      </c>
      <c r="F1048" s="69" t="s">
        <v>28</v>
      </c>
      <c r="G1048" s="69">
        <f>data2!BC41</f>
        <v>0.28973158308350555</v>
      </c>
      <c r="H1048" s="105">
        <f t="shared" si="49"/>
        <v>12.962823422940733</v>
      </c>
      <c r="I1048" s="105">
        <f t="shared" si="50"/>
        <v>3.5176066801550863</v>
      </c>
    </row>
    <row r="1049" spans="2:9" x14ac:dyDescent="0.25">
      <c r="B1049" s="69" t="s">
        <v>33</v>
      </c>
      <c r="C1049" s="69" t="s">
        <v>146</v>
      </c>
      <c r="D1049" s="69" t="s">
        <v>150</v>
      </c>
      <c r="E1049" s="69">
        <f t="shared" si="48"/>
        <v>1987</v>
      </c>
      <c r="F1049" s="69" t="s">
        <v>28</v>
      </c>
      <c r="G1049" s="69">
        <f>data2!BC42</f>
        <v>0.29176615292308844</v>
      </c>
      <c r="H1049" s="105">
        <f t="shared" si="49"/>
        <v>13.252555006024238</v>
      </c>
      <c r="I1049" s="105">
        <f t="shared" si="50"/>
        <v>3.2258405272319979</v>
      </c>
    </row>
    <row r="1050" spans="2:9" x14ac:dyDescent="0.25">
      <c r="B1050" s="69" t="s">
        <v>33</v>
      </c>
      <c r="C1050" s="69" t="s">
        <v>146</v>
      </c>
      <c r="D1050" s="69" t="s">
        <v>150</v>
      </c>
      <c r="E1050" s="69">
        <f t="shared" si="48"/>
        <v>1988</v>
      </c>
      <c r="F1050" s="69" t="s">
        <v>28</v>
      </c>
      <c r="G1050" s="69">
        <f>data2!BC43</f>
        <v>0.29847069932219766</v>
      </c>
      <c r="H1050" s="105">
        <f t="shared" si="49"/>
        <v>13.544321158947326</v>
      </c>
      <c r="I1050" s="105">
        <f t="shared" si="50"/>
        <v>2.9273698279098004</v>
      </c>
    </row>
    <row r="1051" spans="2:9" x14ac:dyDescent="0.25">
      <c r="B1051" s="69" t="s">
        <v>33</v>
      </c>
      <c r="C1051" s="69" t="s">
        <v>146</v>
      </c>
      <c r="D1051" s="69" t="s">
        <v>150</v>
      </c>
      <c r="E1051" s="69">
        <f t="shared" si="48"/>
        <v>1989</v>
      </c>
      <c r="F1051" s="69" t="s">
        <v>28</v>
      </c>
      <c r="G1051" s="69">
        <f>data2!BC44</f>
        <v>0.29563720196062143</v>
      </c>
      <c r="H1051" s="105">
        <f t="shared" si="49"/>
        <v>13.842791858269525</v>
      </c>
      <c r="I1051" s="105">
        <f t="shared" si="50"/>
        <v>2.6317326259491787</v>
      </c>
    </row>
    <row r="1052" spans="2:9" x14ac:dyDescent="0.25">
      <c r="B1052" s="69" t="s">
        <v>33</v>
      </c>
      <c r="C1052" s="69" t="s">
        <v>146</v>
      </c>
      <c r="D1052" s="69" t="s">
        <v>150</v>
      </c>
      <c r="E1052" s="69">
        <f t="shared" si="48"/>
        <v>1990</v>
      </c>
      <c r="F1052" s="69" t="s">
        <v>28</v>
      </c>
      <c r="G1052" s="69">
        <f>data2!BC45</f>
        <v>0.30887144567273589</v>
      </c>
      <c r="H1052" s="105">
        <f t="shared" si="49"/>
        <v>14.138429060230147</v>
      </c>
      <c r="I1052" s="105">
        <f t="shared" si="50"/>
        <v>2.3228611802764427</v>
      </c>
    </row>
    <row r="1053" spans="2:9" x14ac:dyDescent="0.25">
      <c r="B1053" s="69" t="s">
        <v>33</v>
      </c>
      <c r="C1053" s="69" t="s">
        <v>146</v>
      </c>
      <c r="D1053" s="69" t="s">
        <v>150</v>
      </c>
      <c r="E1053" s="69">
        <f t="shared" si="48"/>
        <v>1991</v>
      </c>
      <c r="F1053" s="69" t="s">
        <v>28</v>
      </c>
      <c r="G1053" s="69">
        <f>data2!BC46</f>
        <v>0.32274546116898267</v>
      </c>
      <c r="H1053" s="105">
        <f t="shared" si="49"/>
        <v>14.447300505902883</v>
      </c>
      <c r="I1053" s="105">
        <f t="shared" si="50"/>
        <v>2.0001157191074599</v>
      </c>
    </row>
    <row r="1054" spans="2:9" x14ac:dyDescent="0.25">
      <c r="B1054" s="69" t="s">
        <v>33</v>
      </c>
      <c r="C1054" s="69" t="s">
        <v>146</v>
      </c>
      <c r="D1054" s="69" t="s">
        <v>150</v>
      </c>
      <c r="E1054" s="69">
        <f t="shared" si="48"/>
        <v>1992</v>
      </c>
      <c r="F1054" s="69" t="s">
        <v>28</v>
      </c>
      <c r="G1054" s="69">
        <f>data2!BC47</f>
        <v>0.34001977458710086</v>
      </c>
      <c r="H1054" s="105">
        <f t="shared" si="49"/>
        <v>14.770045967071866</v>
      </c>
      <c r="I1054" s="105">
        <f t="shared" si="50"/>
        <v>1.6600959445203591</v>
      </c>
    </row>
    <row r="1055" spans="2:9" x14ac:dyDescent="0.25">
      <c r="B1055" s="69" t="s">
        <v>33</v>
      </c>
      <c r="C1055" s="69" t="s">
        <v>146</v>
      </c>
      <c r="D1055" s="69" t="s">
        <v>150</v>
      </c>
      <c r="E1055" s="69">
        <f t="shared" si="48"/>
        <v>1993</v>
      </c>
      <c r="F1055" s="69" t="s">
        <v>28</v>
      </c>
      <c r="G1055" s="69">
        <f>data2!BC48</f>
        <v>0.34980388898674314</v>
      </c>
      <c r="H1055" s="105">
        <f t="shared" si="49"/>
        <v>15.110065741658966</v>
      </c>
      <c r="I1055" s="105">
        <f t="shared" si="50"/>
        <v>1.3102920555336162</v>
      </c>
    </row>
    <row r="1056" spans="2:9" x14ac:dyDescent="0.25">
      <c r="B1056" s="69" t="s">
        <v>33</v>
      </c>
      <c r="C1056" s="69" t="s">
        <v>146</v>
      </c>
      <c r="D1056" s="69" t="s">
        <v>150</v>
      </c>
      <c r="E1056" s="69">
        <f t="shared" si="48"/>
        <v>1994</v>
      </c>
      <c r="F1056" s="69" t="s">
        <v>28</v>
      </c>
      <c r="G1056" s="69">
        <f>data2!BC49</f>
        <v>0.33717612215880371</v>
      </c>
      <c r="H1056" s="105">
        <f t="shared" si="49"/>
        <v>15.459869630645709</v>
      </c>
      <c r="I1056" s="105">
        <f t="shared" si="50"/>
        <v>0.97311593337481228</v>
      </c>
    </row>
    <row r="1057" spans="2:9" x14ac:dyDescent="0.25">
      <c r="B1057" s="69" t="s">
        <v>33</v>
      </c>
      <c r="C1057" s="69" t="s">
        <v>146</v>
      </c>
      <c r="D1057" s="69" t="s">
        <v>150</v>
      </c>
      <c r="E1057" s="69">
        <f t="shared" si="48"/>
        <v>1995</v>
      </c>
      <c r="F1057" s="69" t="s">
        <v>28</v>
      </c>
      <c r="G1057" s="69">
        <f>data2!BC50</f>
        <v>0.32287372263356012</v>
      </c>
      <c r="H1057" s="105">
        <f t="shared" si="49"/>
        <v>15.797045752804513</v>
      </c>
      <c r="I1057" s="105">
        <f t="shared" si="50"/>
        <v>0.65024221074125221</v>
      </c>
    </row>
    <row r="1058" spans="2:9" x14ac:dyDescent="0.25">
      <c r="B1058" s="69" t="s">
        <v>33</v>
      </c>
      <c r="C1058" s="69" t="s">
        <v>146</v>
      </c>
      <c r="D1058" s="69" t="s">
        <v>150</v>
      </c>
      <c r="E1058" s="69">
        <f t="shared" si="48"/>
        <v>1996</v>
      </c>
      <c r="F1058" s="69" t="s">
        <v>28</v>
      </c>
      <c r="G1058" s="69">
        <f>data2!BC51</f>
        <v>0.32540125555861121</v>
      </c>
      <c r="H1058" s="105">
        <f t="shared" si="49"/>
        <v>16.119919475438074</v>
      </c>
      <c r="I1058" s="105">
        <f t="shared" si="50"/>
        <v>0.32484095518264106</v>
      </c>
    </row>
    <row r="1059" spans="2:9" x14ac:dyDescent="0.25">
      <c r="B1059" s="69" t="s">
        <v>33</v>
      </c>
      <c r="C1059" s="69" t="s">
        <v>146</v>
      </c>
      <c r="D1059" s="69" t="s">
        <v>150</v>
      </c>
      <c r="E1059" s="69">
        <f t="shared" si="48"/>
        <v>1997</v>
      </c>
      <c r="F1059" s="69" t="s">
        <v>28</v>
      </c>
      <c r="G1059" s="69">
        <f>data2!BC52</f>
        <v>0.32484095518264106</v>
      </c>
      <c r="H1059" s="105">
        <f t="shared" si="49"/>
        <v>16.445320730996684</v>
      </c>
      <c r="I1059" s="105">
        <f t="shared" si="50"/>
        <v>0</v>
      </c>
    </row>
    <row r="1060" spans="2:9" x14ac:dyDescent="0.25">
      <c r="B1060" s="69" t="s">
        <v>33</v>
      </c>
      <c r="C1060" s="69" t="s">
        <v>146</v>
      </c>
      <c r="D1060" s="69" t="s">
        <v>150</v>
      </c>
      <c r="E1060" s="69">
        <f t="shared" si="48"/>
        <v>1950</v>
      </c>
      <c r="F1060" s="69" t="s">
        <v>29</v>
      </c>
      <c r="G1060" s="69">
        <f>data2!BD5</f>
        <v>0.19023704386858398</v>
      </c>
      <c r="H1060" s="105">
        <f t="shared" si="49"/>
        <v>0</v>
      </c>
      <c r="I1060" s="105">
        <f t="shared" si="50"/>
        <v>6.0797372618979635</v>
      </c>
    </row>
    <row r="1061" spans="2:9" x14ac:dyDescent="0.25">
      <c r="B1061" s="69" t="s">
        <v>33</v>
      </c>
      <c r="C1061" s="69" t="s">
        <v>146</v>
      </c>
      <c r="D1061" s="69" t="s">
        <v>150</v>
      </c>
      <c r="E1061" s="69">
        <f t="shared" si="48"/>
        <v>1951</v>
      </c>
      <c r="F1061" s="69" t="s">
        <v>29</v>
      </c>
      <c r="G1061" s="69">
        <f>data2!BD6</f>
        <v>0.18618396856913336</v>
      </c>
      <c r="H1061" s="105">
        <f t="shared" si="49"/>
        <v>0.19023704386858398</v>
      </c>
      <c r="I1061" s="105">
        <f t="shared" si="50"/>
        <v>5.8935532933288313</v>
      </c>
    </row>
    <row r="1062" spans="2:9" x14ac:dyDescent="0.25">
      <c r="B1062" s="69" t="s">
        <v>33</v>
      </c>
      <c r="C1062" s="69" t="s">
        <v>146</v>
      </c>
      <c r="D1062" s="69" t="s">
        <v>150</v>
      </c>
      <c r="E1062" s="69">
        <f t="shared" si="48"/>
        <v>1952</v>
      </c>
      <c r="F1062" s="69" t="s">
        <v>29</v>
      </c>
      <c r="G1062" s="69">
        <f>data2!BD7</f>
        <v>0.17961962633001891</v>
      </c>
      <c r="H1062" s="105">
        <f t="shared" si="49"/>
        <v>0.37642101243771731</v>
      </c>
      <c r="I1062" s="105">
        <f t="shared" si="50"/>
        <v>5.7139336669988108</v>
      </c>
    </row>
    <row r="1063" spans="2:9" x14ac:dyDescent="0.25">
      <c r="B1063" s="69" t="s">
        <v>33</v>
      </c>
      <c r="C1063" s="69" t="s">
        <v>146</v>
      </c>
      <c r="D1063" s="69" t="s">
        <v>150</v>
      </c>
      <c r="E1063" s="69">
        <f t="shared" si="48"/>
        <v>1953</v>
      </c>
      <c r="F1063" s="69" t="s">
        <v>29</v>
      </c>
      <c r="G1063" s="69">
        <f>data2!BD8</f>
        <v>0.17698161975875934</v>
      </c>
      <c r="H1063" s="105">
        <f t="shared" si="49"/>
        <v>0.55604063876773624</v>
      </c>
      <c r="I1063" s="105">
        <f t="shared" si="50"/>
        <v>5.5369520472400522</v>
      </c>
    </row>
    <row r="1064" spans="2:9" x14ac:dyDescent="0.25">
      <c r="B1064" s="69" t="s">
        <v>33</v>
      </c>
      <c r="C1064" s="69" t="s">
        <v>146</v>
      </c>
      <c r="D1064" s="69" t="s">
        <v>150</v>
      </c>
      <c r="E1064" s="69">
        <f t="shared" si="48"/>
        <v>1954</v>
      </c>
      <c r="F1064" s="69" t="s">
        <v>29</v>
      </c>
      <c r="G1064" s="69">
        <f>data2!BD9</f>
        <v>0.18137810821514894</v>
      </c>
      <c r="H1064" s="105">
        <f t="shared" si="49"/>
        <v>0.73302225852649561</v>
      </c>
      <c r="I1064" s="105">
        <f t="shared" si="50"/>
        <v>5.3555739390249029</v>
      </c>
    </row>
    <row r="1065" spans="2:9" x14ac:dyDescent="0.25">
      <c r="B1065" s="69" t="s">
        <v>33</v>
      </c>
      <c r="C1065" s="69" t="s">
        <v>146</v>
      </c>
      <c r="D1065" s="69" t="s">
        <v>150</v>
      </c>
      <c r="E1065" s="69">
        <f t="shared" si="48"/>
        <v>1955</v>
      </c>
      <c r="F1065" s="69" t="s">
        <v>29</v>
      </c>
      <c r="G1065" s="69">
        <f>data2!BD10</f>
        <v>0.18138940659518313</v>
      </c>
      <c r="H1065" s="105">
        <f t="shared" si="49"/>
        <v>0.91440036674164449</v>
      </c>
      <c r="I1065" s="105">
        <f t="shared" si="50"/>
        <v>5.1741845324297202</v>
      </c>
    </row>
    <row r="1066" spans="2:9" x14ac:dyDescent="0.25">
      <c r="B1066" s="69" t="s">
        <v>33</v>
      </c>
      <c r="C1066" s="69" t="s">
        <v>146</v>
      </c>
      <c r="D1066" s="69" t="s">
        <v>150</v>
      </c>
      <c r="E1066" s="69">
        <f t="shared" si="48"/>
        <v>1956</v>
      </c>
      <c r="F1066" s="69" t="s">
        <v>29</v>
      </c>
      <c r="G1066" s="69">
        <f>data2!BD11</f>
        <v>0.17638372974025787</v>
      </c>
      <c r="H1066" s="105">
        <f t="shared" si="49"/>
        <v>1.0957897733368276</v>
      </c>
      <c r="I1066" s="105">
        <f t="shared" si="50"/>
        <v>4.9978008026894631</v>
      </c>
    </row>
    <row r="1067" spans="2:9" x14ac:dyDescent="0.25">
      <c r="B1067" s="69" t="s">
        <v>33</v>
      </c>
      <c r="C1067" s="69" t="s">
        <v>146</v>
      </c>
      <c r="D1067" s="69" t="s">
        <v>150</v>
      </c>
      <c r="E1067" s="69">
        <f t="shared" si="48"/>
        <v>1957</v>
      </c>
      <c r="F1067" s="69" t="s">
        <v>29</v>
      </c>
      <c r="G1067" s="69">
        <f>data2!BD12</f>
        <v>0.1692504371035615</v>
      </c>
      <c r="H1067" s="105">
        <f t="shared" si="49"/>
        <v>1.2721735030770855</v>
      </c>
      <c r="I1067" s="105">
        <f t="shared" si="50"/>
        <v>4.8285503655859019</v>
      </c>
    </row>
    <row r="1068" spans="2:9" x14ac:dyDescent="0.25">
      <c r="B1068" s="69" t="s">
        <v>33</v>
      </c>
      <c r="C1068" s="69" t="s">
        <v>146</v>
      </c>
      <c r="D1068" s="69" t="s">
        <v>150</v>
      </c>
      <c r="E1068" s="69">
        <f t="shared" si="48"/>
        <v>1958</v>
      </c>
      <c r="F1068" s="69" t="s">
        <v>29</v>
      </c>
      <c r="G1068" s="69">
        <f>data2!BD13</f>
        <v>0.15863256240942811</v>
      </c>
      <c r="H1068" s="105">
        <f t="shared" si="49"/>
        <v>1.441423940180647</v>
      </c>
      <c r="I1068" s="105">
        <f t="shared" si="50"/>
        <v>4.6699178031764736</v>
      </c>
    </row>
    <row r="1069" spans="2:9" x14ac:dyDescent="0.25">
      <c r="B1069" s="69" t="s">
        <v>33</v>
      </c>
      <c r="C1069" s="69" t="s">
        <v>146</v>
      </c>
      <c r="D1069" s="69" t="s">
        <v>150</v>
      </c>
      <c r="E1069" s="69">
        <f t="shared" si="48"/>
        <v>1959</v>
      </c>
      <c r="F1069" s="69" t="s">
        <v>29</v>
      </c>
      <c r="G1069" s="69">
        <f>data2!BD14</f>
        <v>0.16764879912248223</v>
      </c>
      <c r="H1069" s="105">
        <f t="shared" si="49"/>
        <v>1.600056502590075</v>
      </c>
      <c r="I1069" s="105">
        <f t="shared" si="50"/>
        <v>4.502269004053991</v>
      </c>
    </row>
    <row r="1070" spans="2:9" x14ac:dyDescent="0.25">
      <c r="B1070" s="69" t="s">
        <v>33</v>
      </c>
      <c r="C1070" s="69" t="s">
        <v>146</v>
      </c>
      <c r="D1070" s="69" t="s">
        <v>150</v>
      </c>
      <c r="E1070" s="69">
        <f t="shared" si="48"/>
        <v>1960</v>
      </c>
      <c r="F1070" s="69" t="s">
        <v>29</v>
      </c>
      <c r="G1070" s="69">
        <f>data2!BD15</f>
        <v>0.17364596175011765</v>
      </c>
      <c r="H1070" s="105">
        <f t="shared" si="49"/>
        <v>1.7677053017125572</v>
      </c>
      <c r="I1070" s="105">
        <f t="shared" si="50"/>
        <v>4.3286230423038736</v>
      </c>
    </row>
    <row r="1071" spans="2:9" x14ac:dyDescent="0.25">
      <c r="B1071" s="69" t="s">
        <v>33</v>
      </c>
      <c r="C1071" s="69" t="s">
        <v>146</v>
      </c>
      <c r="D1071" s="69" t="s">
        <v>150</v>
      </c>
      <c r="E1071" s="69">
        <f t="shared" si="48"/>
        <v>1961</v>
      </c>
      <c r="F1071" s="69" t="s">
        <v>29</v>
      </c>
      <c r="G1071" s="69">
        <f>data2!BD16</f>
        <v>0.17954304806419077</v>
      </c>
      <c r="H1071" s="105">
        <f t="shared" si="49"/>
        <v>1.9413512634626748</v>
      </c>
      <c r="I1071" s="105">
        <f t="shared" si="50"/>
        <v>4.149079994239683</v>
      </c>
    </row>
    <row r="1072" spans="2:9" x14ac:dyDescent="0.25">
      <c r="B1072" s="69" t="s">
        <v>33</v>
      </c>
      <c r="C1072" s="69" t="s">
        <v>146</v>
      </c>
      <c r="D1072" s="69" t="s">
        <v>150</v>
      </c>
      <c r="E1072" s="69">
        <f t="shared" si="48"/>
        <v>1962</v>
      </c>
      <c r="F1072" s="69" t="s">
        <v>29</v>
      </c>
      <c r="G1072" s="69">
        <f>data2!BD17</f>
        <v>0.17225191569764647</v>
      </c>
      <c r="H1072" s="105">
        <f t="shared" si="49"/>
        <v>2.1208943115268655</v>
      </c>
      <c r="I1072" s="105">
        <f t="shared" si="50"/>
        <v>3.9768280785420362</v>
      </c>
    </row>
    <row r="1073" spans="2:9" x14ac:dyDescent="0.25">
      <c r="B1073" s="69" t="s">
        <v>33</v>
      </c>
      <c r="C1073" s="69" t="s">
        <v>146</v>
      </c>
      <c r="D1073" s="69" t="s">
        <v>150</v>
      </c>
      <c r="E1073" s="69">
        <f t="shared" si="48"/>
        <v>1963</v>
      </c>
      <c r="F1073" s="69" t="s">
        <v>29</v>
      </c>
      <c r="G1073" s="69">
        <f>data2!BD18</f>
        <v>0.17125216343519511</v>
      </c>
      <c r="H1073" s="105">
        <f t="shared" si="49"/>
        <v>2.2931462272245118</v>
      </c>
      <c r="I1073" s="105">
        <f t="shared" si="50"/>
        <v>3.8055759151068411</v>
      </c>
    </row>
    <row r="1074" spans="2:9" x14ac:dyDescent="0.25">
      <c r="B1074" s="69" t="s">
        <v>33</v>
      </c>
      <c r="C1074" s="69" t="s">
        <v>146</v>
      </c>
      <c r="D1074" s="69" t="s">
        <v>150</v>
      </c>
      <c r="E1074" s="69">
        <f t="shared" si="48"/>
        <v>1964</v>
      </c>
      <c r="F1074" s="69" t="s">
        <v>29</v>
      </c>
      <c r="G1074" s="69">
        <f>data2!BD19</f>
        <v>0.1737829472417507</v>
      </c>
      <c r="H1074" s="105">
        <f t="shared" si="49"/>
        <v>2.4643983906597069</v>
      </c>
      <c r="I1074" s="105">
        <f t="shared" si="50"/>
        <v>3.6317929678650906</v>
      </c>
    </row>
    <row r="1075" spans="2:9" x14ac:dyDescent="0.25">
      <c r="B1075" s="69" t="s">
        <v>33</v>
      </c>
      <c r="C1075" s="69" t="s">
        <v>146</v>
      </c>
      <c r="D1075" s="69" t="s">
        <v>150</v>
      </c>
      <c r="E1075" s="69">
        <f t="shared" si="48"/>
        <v>1965</v>
      </c>
      <c r="F1075" s="69" t="s">
        <v>29</v>
      </c>
      <c r="G1075" s="69">
        <f>data2!BD20</f>
        <v>0.19366431683864133</v>
      </c>
      <c r="H1075" s="105">
        <f t="shared" si="49"/>
        <v>2.6381813379014574</v>
      </c>
      <c r="I1075" s="105">
        <f t="shared" si="50"/>
        <v>3.438128651026449</v>
      </c>
    </row>
    <row r="1076" spans="2:9" x14ac:dyDescent="0.25">
      <c r="B1076" s="69" t="s">
        <v>33</v>
      </c>
      <c r="C1076" s="69" t="s">
        <v>146</v>
      </c>
      <c r="D1076" s="69" t="s">
        <v>150</v>
      </c>
      <c r="E1076" s="69">
        <f t="shared" si="48"/>
        <v>1966</v>
      </c>
      <c r="F1076" s="69" t="s">
        <v>29</v>
      </c>
      <c r="G1076" s="69">
        <f>data2!BD21</f>
        <v>0.17514806111872008</v>
      </c>
      <c r="H1076" s="105">
        <f t="shared" si="49"/>
        <v>2.8318456547400985</v>
      </c>
      <c r="I1076" s="105">
        <f t="shared" si="50"/>
        <v>3.2629805899077291</v>
      </c>
    </row>
    <row r="1077" spans="2:9" x14ac:dyDescent="0.25">
      <c r="B1077" s="69" t="s">
        <v>33</v>
      </c>
      <c r="C1077" s="69" t="s">
        <v>146</v>
      </c>
      <c r="D1077" s="69" t="s">
        <v>150</v>
      </c>
      <c r="E1077" s="69">
        <f t="shared" ref="E1077:E1140" si="51">E1029</f>
        <v>1967</v>
      </c>
      <c r="F1077" s="69" t="s">
        <v>29</v>
      </c>
      <c r="G1077" s="69">
        <f>data2!BD22</f>
        <v>0.18953839120041654</v>
      </c>
      <c r="H1077" s="105">
        <f t="shared" si="49"/>
        <v>3.0069937158588185</v>
      </c>
      <c r="I1077" s="105">
        <f t="shared" si="50"/>
        <v>3.0734421987073119</v>
      </c>
    </row>
    <row r="1078" spans="2:9" x14ac:dyDescent="0.25">
      <c r="B1078" s="69" t="s">
        <v>33</v>
      </c>
      <c r="C1078" s="69" t="s">
        <v>146</v>
      </c>
      <c r="D1078" s="69" t="s">
        <v>150</v>
      </c>
      <c r="E1078" s="69">
        <f t="shared" si="51"/>
        <v>1968</v>
      </c>
      <c r="F1078" s="69" t="s">
        <v>29</v>
      </c>
      <c r="G1078" s="69">
        <f>data2!BD23</f>
        <v>0.17598902697557031</v>
      </c>
      <c r="H1078" s="105">
        <f t="shared" si="49"/>
        <v>3.1965321070592352</v>
      </c>
      <c r="I1078" s="105">
        <f t="shared" si="50"/>
        <v>2.8974531717317413</v>
      </c>
    </row>
    <row r="1079" spans="2:9" x14ac:dyDescent="0.25">
      <c r="B1079" s="69" t="s">
        <v>33</v>
      </c>
      <c r="C1079" s="69" t="s">
        <v>146</v>
      </c>
      <c r="D1079" s="69" t="s">
        <v>150</v>
      </c>
      <c r="E1079" s="69">
        <f t="shared" si="51"/>
        <v>1969</v>
      </c>
      <c r="F1079" s="69" t="s">
        <v>29</v>
      </c>
      <c r="G1079" s="69">
        <f>data2!BD24</f>
        <v>0.1735408539347941</v>
      </c>
      <c r="H1079" s="105">
        <f t="shared" si="49"/>
        <v>3.3725211340348054</v>
      </c>
      <c r="I1079" s="105">
        <f t="shared" si="50"/>
        <v>2.7239123177969473</v>
      </c>
    </row>
    <row r="1080" spans="2:9" x14ac:dyDescent="0.25">
      <c r="B1080" s="69" t="s">
        <v>33</v>
      </c>
      <c r="C1080" s="69" t="s">
        <v>146</v>
      </c>
      <c r="D1080" s="69" t="s">
        <v>150</v>
      </c>
      <c r="E1080" s="69">
        <f t="shared" si="51"/>
        <v>1970</v>
      </c>
      <c r="F1080" s="69" t="s">
        <v>29</v>
      </c>
      <c r="G1080" s="69">
        <f>data2!BD25</f>
        <v>0.18111443821390658</v>
      </c>
      <c r="H1080" s="105">
        <f t="shared" si="49"/>
        <v>3.5460619879695994</v>
      </c>
      <c r="I1080" s="105">
        <f t="shared" si="50"/>
        <v>2.5427978795830404</v>
      </c>
    </row>
    <row r="1081" spans="2:9" x14ac:dyDescent="0.25">
      <c r="B1081" s="69" t="s">
        <v>33</v>
      </c>
      <c r="C1081" s="69" t="s">
        <v>146</v>
      </c>
      <c r="D1081" s="69" t="s">
        <v>150</v>
      </c>
      <c r="E1081" s="69">
        <f t="shared" si="51"/>
        <v>1971</v>
      </c>
      <c r="F1081" s="69" t="s">
        <v>29</v>
      </c>
      <c r="G1081" s="69">
        <f>data2!BD26</f>
        <v>0.1654125203337215</v>
      </c>
      <c r="H1081" s="105">
        <f t="shared" si="49"/>
        <v>3.7271764261835059</v>
      </c>
      <c r="I1081" s="105">
        <f t="shared" si="50"/>
        <v>2.377385359249319</v>
      </c>
    </row>
    <row r="1082" spans="2:9" x14ac:dyDescent="0.25">
      <c r="B1082" s="69" t="s">
        <v>33</v>
      </c>
      <c r="C1082" s="69" t="s">
        <v>146</v>
      </c>
      <c r="D1082" s="69" t="s">
        <v>150</v>
      </c>
      <c r="E1082" s="69">
        <f t="shared" si="51"/>
        <v>1972</v>
      </c>
      <c r="F1082" s="69" t="s">
        <v>29</v>
      </c>
      <c r="G1082" s="69">
        <f>data2!BD27</f>
        <v>0.14022699290078869</v>
      </c>
      <c r="H1082" s="105">
        <f t="shared" si="49"/>
        <v>3.8925889465172272</v>
      </c>
      <c r="I1082" s="105">
        <f t="shared" si="50"/>
        <v>2.2371583663485306</v>
      </c>
    </row>
    <row r="1083" spans="2:9" x14ac:dyDescent="0.25">
      <c r="B1083" s="69" t="s">
        <v>33</v>
      </c>
      <c r="C1083" s="69" t="s">
        <v>146</v>
      </c>
      <c r="D1083" s="69" t="s">
        <v>150</v>
      </c>
      <c r="E1083" s="69">
        <f t="shared" si="51"/>
        <v>1973</v>
      </c>
      <c r="F1083" s="69" t="s">
        <v>29</v>
      </c>
      <c r="G1083" s="69">
        <f>data2!BD28</f>
        <v>0.12642254352278898</v>
      </c>
      <c r="H1083" s="105">
        <f t="shared" si="49"/>
        <v>4.0328159394180156</v>
      </c>
      <c r="I1083" s="105">
        <f t="shared" si="50"/>
        <v>2.1107358228257418</v>
      </c>
    </row>
    <row r="1084" spans="2:9" x14ac:dyDescent="0.25">
      <c r="B1084" s="69" t="s">
        <v>33</v>
      </c>
      <c r="C1084" s="69" t="s">
        <v>146</v>
      </c>
      <c r="D1084" s="69" t="s">
        <v>150</v>
      </c>
      <c r="E1084" s="69">
        <f t="shared" si="51"/>
        <v>1974</v>
      </c>
      <c r="F1084" s="69" t="s">
        <v>29</v>
      </c>
      <c r="G1084" s="69">
        <f>data2!BD29</f>
        <v>0.12336580506707183</v>
      </c>
      <c r="H1084" s="105">
        <f t="shared" si="49"/>
        <v>4.1592384829408049</v>
      </c>
      <c r="I1084" s="105">
        <f t="shared" si="50"/>
        <v>1.9873700177586699</v>
      </c>
    </row>
    <row r="1085" spans="2:9" x14ac:dyDescent="0.25">
      <c r="B1085" s="69" t="s">
        <v>33</v>
      </c>
      <c r="C1085" s="69" t="s">
        <v>146</v>
      </c>
      <c r="D1085" s="69" t="s">
        <v>150</v>
      </c>
      <c r="E1085" s="69">
        <f t="shared" si="51"/>
        <v>1975</v>
      </c>
      <c r="F1085" s="69" t="s">
        <v>29</v>
      </c>
      <c r="G1085" s="69">
        <f>data2!BD30</f>
        <v>0.11962037453956234</v>
      </c>
      <c r="H1085" s="105">
        <f t="shared" si="49"/>
        <v>4.2826042880078763</v>
      </c>
      <c r="I1085" s="105">
        <f t="shared" si="50"/>
        <v>1.8677496432191076</v>
      </c>
    </row>
    <row r="1086" spans="2:9" x14ac:dyDescent="0.25">
      <c r="B1086" s="69" t="s">
        <v>33</v>
      </c>
      <c r="C1086" s="69" t="s">
        <v>146</v>
      </c>
      <c r="D1086" s="69" t="s">
        <v>150</v>
      </c>
      <c r="E1086" s="69">
        <f t="shared" si="51"/>
        <v>1976</v>
      </c>
      <c r="F1086" s="69" t="s">
        <v>29</v>
      </c>
      <c r="G1086" s="69">
        <f>data2!BD31</f>
        <v>0.10651434896249412</v>
      </c>
      <c r="H1086" s="105">
        <f t="shared" si="49"/>
        <v>4.4022246625474386</v>
      </c>
      <c r="I1086" s="105">
        <f t="shared" si="50"/>
        <v>1.7612352942566138</v>
      </c>
    </row>
    <row r="1087" spans="2:9" x14ac:dyDescent="0.25">
      <c r="B1087" s="69" t="s">
        <v>33</v>
      </c>
      <c r="C1087" s="69" t="s">
        <v>146</v>
      </c>
      <c r="D1087" s="69" t="s">
        <v>150</v>
      </c>
      <c r="E1087" s="69">
        <f t="shared" si="51"/>
        <v>1977</v>
      </c>
      <c r="F1087" s="69" t="s">
        <v>29</v>
      </c>
      <c r="G1087" s="69">
        <f>data2!BD32</f>
        <v>9.8335781826593888E-2</v>
      </c>
      <c r="H1087" s="105">
        <f t="shared" si="49"/>
        <v>4.5087390115099328</v>
      </c>
      <c r="I1087" s="105">
        <f t="shared" si="50"/>
        <v>1.6628995124300199</v>
      </c>
    </row>
    <row r="1088" spans="2:9" x14ac:dyDescent="0.25">
      <c r="B1088" s="69" t="s">
        <v>33</v>
      </c>
      <c r="C1088" s="69" t="s">
        <v>146</v>
      </c>
      <c r="D1088" s="69" t="s">
        <v>150</v>
      </c>
      <c r="E1088" s="69">
        <f t="shared" si="51"/>
        <v>1978</v>
      </c>
      <c r="F1088" s="69" t="s">
        <v>29</v>
      </c>
      <c r="G1088" s="69">
        <f>data2!BD33</f>
        <v>8.9032549420724166E-2</v>
      </c>
      <c r="H1088" s="105">
        <f t="shared" si="49"/>
        <v>4.607074793336527</v>
      </c>
      <c r="I1088" s="105">
        <f t="shared" si="50"/>
        <v>1.5738669630092956</v>
      </c>
    </row>
    <row r="1089" spans="2:9" x14ac:dyDescent="0.25">
      <c r="B1089" s="69" t="s">
        <v>33</v>
      </c>
      <c r="C1089" s="69" t="s">
        <v>146</v>
      </c>
      <c r="D1089" s="69" t="s">
        <v>150</v>
      </c>
      <c r="E1089" s="69">
        <f t="shared" si="51"/>
        <v>1979</v>
      </c>
      <c r="F1089" s="69" t="s">
        <v>29</v>
      </c>
      <c r="G1089" s="69">
        <f>data2!BD34</f>
        <v>8.7837963829407145E-2</v>
      </c>
      <c r="H1089" s="105">
        <f t="shared" si="49"/>
        <v>4.6961073427572515</v>
      </c>
      <c r="I1089" s="105">
        <f t="shared" si="50"/>
        <v>1.4860289991798885</v>
      </c>
    </row>
    <row r="1090" spans="2:9" x14ac:dyDescent="0.25">
      <c r="B1090" s="69" t="s">
        <v>33</v>
      </c>
      <c r="C1090" s="69" t="s">
        <v>146</v>
      </c>
      <c r="D1090" s="69" t="s">
        <v>150</v>
      </c>
      <c r="E1090" s="69">
        <f t="shared" si="51"/>
        <v>1980</v>
      </c>
      <c r="F1090" s="69" t="s">
        <v>29</v>
      </c>
      <c r="G1090" s="69">
        <f>data2!BD35</f>
        <v>8.3104479261822545E-2</v>
      </c>
      <c r="H1090" s="105">
        <f t="shared" si="49"/>
        <v>4.7839453065866584</v>
      </c>
      <c r="I1090" s="105">
        <f t="shared" si="50"/>
        <v>1.4029245199180658</v>
      </c>
    </row>
    <row r="1091" spans="2:9" x14ac:dyDescent="0.25">
      <c r="B1091" s="69" t="s">
        <v>33</v>
      </c>
      <c r="C1091" s="69" t="s">
        <v>146</v>
      </c>
      <c r="D1091" s="69" t="s">
        <v>150</v>
      </c>
      <c r="E1091" s="69">
        <f t="shared" si="51"/>
        <v>1981</v>
      </c>
      <c r="F1091" s="69" t="s">
        <v>29</v>
      </c>
      <c r="G1091" s="69">
        <f>data2!BD36</f>
        <v>7.5173639012816873E-2</v>
      </c>
      <c r="H1091" s="105">
        <f t="shared" si="49"/>
        <v>4.8670497858484811</v>
      </c>
      <c r="I1091" s="105">
        <f t="shared" si="50"/>
        <v>1.327750880905249</v>
      </c>
    </row>
    <row r="1092" spans="2:9" x14ac:dyDescent="0.25">
      <c r="B1092" s="69" t="s">
        <v>33</v>
      </c>
      <c r="C1092" s="69" t="s">
        <v>146</v>
      </c>
      <c r="D1092" s="69" t="s">
        <v>150</v>
      </c>
      <c r="E1092" s="69">
        <f t="shared" si="51"/>
        <v>1982</v>
      </c>
      <c r="F1092" s="69" t="s">
        <v>29</v>
      </c>
      <c r="G1092" s="69">
        <f>data2!BD37</f>
        <v>6.6280425519197564E-2</v>
      </c>
      <c r="H1092" s="105">
        <f t="shared" ref="H1092:H1155" si="52">SUMIFS($G$4:$G$4995,$F$4:$F$4995,$F1092,$E$4:$E$4995,"&lt;"&amp;$E1092,$B$4:$B$4995,$B1092,$D$4:$D$4995,$D1092)</f>
        <v>4.9422234248612984</v>
      </c>
      <c r="I1092" s="105">
        <f t="shared" ref="I1092:I1155" si="53">SUMIFS($G$4:$G$4995,$F$4:$F$4995,$F1092,$E$4:$E$4995,"&gt;"&amp;$E1092,$B$4:$B$4995,$B1092,$D$4:$D$4995,$D1092)</f>
        <v>1.2614704553860512</v>
      </c>
    </row>
    <row r="1093" spans="2:9" x14ac:dyDescent="0.25">
      <c r="B1093" s="69" t="s">
        <v>33</v>
      </c>
      <c r="C1093" s="69" t="s">
        <v>146</v>
      </c>
      <c r="D1093" s="69" t="s">
        <v>150</v>
      </c>
      <c r="E1093" s="69">
        <f t="shared" si="51"/>
        <v>1983</v>
      </c>
      <c r="F1093" s="69" t="s">
        <v>29</v>
      </c>
      <c r="G1093" s="69">
        <f>data2!BD38</f>
        <v>6.1949870657602303E-2</v>
      </c>
      <c r="H1093" s="105">
        <f t="shared" si="52"/>
        <v>5.0085038503804959</v>
      </c>
      <c r="I1093" s="105">
        <f t="shared" si="53"/>
        <v>1.1995205847284489</v>
      </c>
    </row>
    <row r="1094" spans="2:9" x14ac:dyDescent="0.25">
      <c r="B1094" s="69" t="s">
        <v>33</v>
      </c>
      <c r="C1094" s="69" t="s">
        <v>146</v>
      </c>
      <c r="D1094" s="69" t="s">
        <v>150</v>
      </c>
      <c r="E1094" s="69">
        <f t="shared" si="51"/>
        <v>1984</v>
      </c>
      <c r="F1094" s="69" t="s">
        <v>29</v>
      </c>
      <c r="G1094" s="69">
        <f>data2!BD39</f>
        <v>6.2656282713946312E-2</v>
      </c>
      <c r="H1094" s="105">
        <f t="shared" si="52"/>
        <v>5.0704537210380982</v>
      </c>
      <c r="I1094" s="105">
        <f t="shared" si="53"/>
        <v>1.1368643020145026</v>
      </c>
    </row>
    <row r="1095" spans="2:9" x14ac:dyDescent="0.25">
      <c r="B1095" s="69" t="s">
        <v>33</v>
      </c>
      <c r="C1095" s="69" t="s">
        <v>146</v>
      </c>
      <c r="D1095" s="69" t="s">
        <v>150</v>
      </c>
      <c r="E1095" s="69">
        <f t="shared" si="51"/>
        <v>1985</v>
      </c>
      <c r="F1095" s="69" t="s">
        <v>29</v>
      </c>
      <c r="G1095" s="69">
        <f>data2!BD40</f>
        <v>7.6891112511729823E-2</v>
      </c>
      <c r="H1095" s="105">
        <f t="shared" si="52"/>
        <v>5.1331100037520443</v>
      </c>
      <c r="I1095" s="105">
        <f t="shared" si="53"/>
        <v>1.0599731895027729</v>
      </c>
    </row>
    <row r="1096" spans="2:9" x14ac:dyDescent="0.25">
      <c r="B1096" s="69" t="s">
        <v>33</v>
      </c>
      <c r="C1096" s="69" t="s">
        <v>146</v>
      </c>
      <c r="D1096" s="69" t="s">
        <v>150</v>
      </c>
      <c r="E1096" s="69">
        <f t="shared" si="51"/>
        <v>1986</v>
      </c>
      <c r="F1096" s="69" t="s">
        <v>29</v>
      </c>
      <c r="G1096" s="69">
        <f>data2!BD41</f>
        <v>0.13664514654946591</v>
      </c>
      <c r="H1096" s="105">
        <f t="shared" si="52"/>
        <v>5.2100011162637738</v>
      </c>
      <c r="I1096" s="105">
        <f t="shared" si="53"/>
        <v>0.92332804295330684</v>
      </c>
    </row>
    <row r="1097" spans="2:9" x14ac:dyDescent="0.25">
      <c r="B1097" s="69" t="s">
        <v>33</v>
      </c>
      <c r="C1097" s="69" t="s">
        <v>146</v>
      </c>
      <c r="D1097" s="69" t="s">
        <v>150</v>
      </c>
      <c r="E1097" s="69">
        <f t="shared" si="51"/>
        <v>1987</v>
      </c>
      <c r="F1097" s="69" t="s">
        <v>29</v>
      </c>
      <c r="G1097" s="69">
        <f>data2!BD42</f>
        <v>0.13068508182109262</v>
      </c>
      <c r="H1097" s="105">
        <f t="shared" si="52"/>
        <v>5.3466462628132394</v>
      </c>
      <c r="I1097" s="105">
        <f t="shared" si="53"/>
        <v>0.79264296113221433</v>
      </c>
    </row>
    <row r="1098" spans="2:9" x14ac:dyDescent="0.25">
      <c r="B1098" s="69" t="s">
        <v>33</v>
      </c>
      <c r="C1098" s="69" t="s">
        <v>146</v>
      </c>
      <c r="D1098" s="69" t="s">
        <v>150</v>
      </c>
      <c r="E1098" s="69">
        <f t="shared" si="51"/>
        <v>1988</v>
      </c>
      <c r="F1098" s="69" t="s">
        <v>29</v>
      </c>
      <c r="G1098" s="69">
        <f>data2!BD43</f>
        <v>0.1228958116792809</v>
      </c>
      <c r="H1098" s="105">
        <f t="shared" si="52"/>
        <v>5.4773313446343321</v>
      </c>
      <c r="I1098" s="105">
        <f t="shared" si="53"/>
        <v>0.66974714945293345</v>
      </c>
    </row>
    <row r="1099" spans="2:9" x14ac:dyDescent="0.25">
      <c r="B1099" s="69" t="s">
        <v>33</v>
      </c>
      <c r="C1099" s="69" t="s">
        <v>146</v>
      </c>
      <c r="D1099" s="69" t="s">
        <v>150</v>
      </c>
      <c r="E1099" s="69">
        <f t="shared" si="51"/>
        <v>1989</v>
      </c>
      <c r="F1099" s="69" t="s">
        <v>29</v>
      </c>
      <c r="G1099" s="69">
        <f>data2!BD44</f>
        <v>0.10399320504696576</v>
      </c>
      <c r="H1099" s="105">
        <f t="shared" si="52"/>
        <v>5.600227156313613</v>
      </c>
      <c r="I1099" s="105">
        <f t="shared" si="53"/>
        <v>0.5657539444059676</v>
      </c>
    </row>
    <row r="1100" spans="2:9" x14ac:dyDescent="0.25">
      <c r="B1100" s="69" t="s">
        <v>33</v>
      </c>
      <c r="C1100" s="69" t="s">
        <v>146</v>
      </c>
      <c r="D1100" s="69" t="s">
        <v>150</v>
      </c>
      <c r="E1100" s="69">
        <f t="shared" si="51"/>
        <v>1990</v>
      </c>
      <c r="F1100" s="69" t="s">
        <v>29</v>
      </c>
      <c r="G1100" s="69">
        <f>data2!BD45</f>
        <v>0.10075874911326554</v>
      </c>
      <c r="H1100" s="105">
        <f t="shared" si="52"/>
        <v>5.7042203613605791</v>
      </c>
      <c r="I1100" s="105">
        <f t="shared" si="53"/>
        <v>0.46499519529270217</v>
      </c>
    </row>
    <row r="1101" spans="2:9" x14ac:dyDescent="0.25">
      <c r="B1101" s="69" t="s">
        <v>33</v>
      </c>
      <c r="C1101" s="69" t="s">
        <v>146</v>
      </c>
      <c r="D1101" s="69" t="s">
        <v>150</v>
      </c>
      <c r="E1101" s="69">
        <f t="shared" si="51"/>
        <v>1991</v>
      </c>
      <c r="F1101" s="69" t="s">
        <v>29</v>
      </c>
      <c r="G1101" s="69">
        <f>data2!BD46</f>
        <v>9.0846381853983874E-2</v>
      </c>
      <c r="H1101" s="105">
        <f t="shared" si="52"/>
        <v>5.8049791104738446</v>
      </c>
      <c r="I1101" s="105">
        <f t="shared" si="53"/>
        <v>0.37414881343871831</v>
      </c>
    </row>
    <row r="1102" spans="2:9" x14ac:dyDescent="0.25">
      <c r="B1102" s="69" t="s">
        <v>33</v>
      </c>
      <c r="C1102" s="69" t="s">
        <v>146</v>
      </c>
      <c r="D1102" s="69" t="s">
        <v>150</v>
      </c>
      <c r="E1102" s="69">
        <f t="shared" si="51"/>
        <v>1992</v>
      </c>
      <c r="F1102" s="69" t="s">
        <v>29</v>
      </c>
      <c r="G1102" s="69">
        <f>data2!BD47</f>
        <v>7.4765724411396201E-2</v>
      </c>
      <c r="H1102" s="105">
        <f t="shared" si="52"/>
        <v>5.8958254923278286</v>
      </c>
      <c r="I1102" s="105">
        <f t="shared" si="53"/>
        <v>0.29938308902732208</v>
      </c>
    </row>
    <row r="1103" spans="2:9" x14ac:dyDescent="0.25">
      <c r="B1103" s="69" t="s">
        <v>33</v>
      </c>
      <c r="C1103" s="69" t="s">
        <v>146</v>
      </c>
      <c r="D1103" s="69" t="s">
        <v>150</v>
      </c>
      <c r="E1103" s="69">
        <f t="shared" si="51"/>
        <v>1993</v>
      </c>
      <c r="F1103" s="69" t="s">
        <v>29</v>
      </c>
      <c r="G1103" s="69">
        <f>data2!BD48</f>
        <v>7.5907175449732633E-2</v>
      </c>
      <c r="H1103" s="105">
        <f t="shared" si="52"/>
        <v>5.9705912167392245</v>
      </c>
      <c r="I1103" s="105">
        <f t="shared" si="53"/>
        <v>0.22347591357758945</v>
      </c>
    </row>
    <row r="1104" spans="2:9" x14ac:dyDescent="0.25">
      <c r="B1104" s="69" t="s">
        <v>33</v>
      </c>
      <c r="C1104" s="69" t="s">
        <v>146</v>
      </c>
      <c r="D1104" s="69" t="s">
        <v>150</v>
      </c>
      <c r="E1104" s="69">
        <f t="shared" si="51"/>
        <v>1994</v>
      </c>
      <c r="F1104" s="69" t="s">
        <v>29</v>
      </c>
      <c r="G1104" s="69">
        <f>data2!BD49</f>
        <v>6.8049693839273478E-2</v>
      </c>
      <c r="H1104" s="105">
        <f t="shared" si="52"/>
        <v>6.0464983921889575</v>
      </c>
      <c r="I1104" s="105">
        <f t="shared" si="53"/>
        <v>0.155426219738316</v>
      </c>
    </row>
    <row r="1105" spans="2:9" x14ac:dyDescent="0.25">
      <c r="B1105" s="69" t="s">
        <v>33</v>
      </c>
      <c r="C1105" s="69" t="s">
        <v>146</v>
      </c>
      <c r="D1105" s="69" t="s">
        <v>150</v>
      </c>
      <c r="E1105" s="69">
        <f t="shared" si="51"/>
        <v>1995</v>
      </c>
      <c r="F1105" s="69" t="s">
        <v>29</v>
      </c>
      <c r="G1105" s="69">
        <f>data2!BD50</f>
        <v>5.7992635805121207E-2</v>
      </c>
      <c r="H1105" s="105">
        <f t="shared" si="52"/>
        <v>6.1145480860282309</v>
      </c>
      <c r="I1105" s="105">
        <f t="shared" si="53"/>
        <v>9.7433583933194776E-2</v>
      </c>
    </row>
    <row r="1106" spans="2:9" x14ac:dyDescent="0.25">
      <c r="B1106" s="69" t="s">
        <v>33</v>
      </c>
      <c r="C1106" s="69" t="s">
        <v>146</v>
      </c>
      <c r="D1106" s="69" t="s">
        <v>150</v>
      </c>
      <c r="E1106" s="69">
        <f t="shared" si="51"/>
        <v>1996</v>
      </c>
      <c r="F1106" s="69" t="s">
        <v>29</v>
      </c>
      <c r="G1106" s="69">
        <f>data2!BD51</f>
        <v>5.1410172729171116E-2</v>
      </c>
      <c r="H1106" s="105">
        <f t="shared" si="52"/>
        <v>6.1725407218333519</v>
      </c>
      <c r="I1106" s="105">
        <f t="shared" si="53"/>
        <v>4.6023411204023659E-2</v>
      </c>
    </row>
    <row r="1107" spans="2:9" x14ac:dyDescent="0.25">
      <c r="B1107" s="69" t="s">
        <v>33</v>
      </c>
      <c r="C1107" s="69" t="s">
        <v>146</v>
      </c>
      <c r="D1107" s="69" t="s">
        <v>150</v>
      </c>
      <c r="E1107" s="69">
        <f t="shared" si="51"/>
        <v>1997</v>
      </c>
      <c r="F1107" s="69" t="s">
        <v>29</v>
      </c>
      <c r="G1107" s="69">
        <f>data2!BD52</f>
        <v>4.6023411204023659E-2</v>
      </c>
      <c r="H1107" s="105">
        <f t="shared" si="52"/>
        <v>6.223950894562523</v>
      </c>
      <c r="I1107" s="105">
        <f t="shared" si="53"/>
        <v>0</v>
      </c>
    </row>
    <row r="1108" spans="2:9" x14ac:dyDescent="0.25">
      <c r="B1108" s="69" t="s">
        <v>33</v>
      </c>
      <c r="C1108" s="69" t="s">
        <v>146</v>
      </c>
      <c r="D1108" s="69" t="s">
        <v>150</v>
      </c>
      <c r="E1108" s="69">
        <f t="shared" si="51"/>
        <v>1950</v>
      </c>
      <c r="F1108" s="69" t="s">
        <v>30</v>
      </c>
      <c r="G1108" s="69">
        <f>data2!BE5</f>
        <v>1.1163417844541016E-4</v>
      </c>
      <c r="H1108" s="105">
        <f t="shared" si="52"/>
        <v>0</v>
      </c>
      <c r="I1108" s="105">
        <f t="shared" si="53"/>
        <v>0.11926773362206347</v>
      </c>
    </row>
    <row r="1109" spans="2:9" x14ac:dyDescent="0.25">
      <c r="B1109" s="69" t="s">
        <v>33</v>
      </c>
      <c r="C1109" s="69" t="s">
        <v>146</v>
      </c>
      <c r="D1109" s="69" t="s">
        <v>150</v>
      </c>
      <c r="E1109" s="69">
        <f t="shared" si="51"/>
        <v>1951</v>
      </c>
      <c r="F1109" s="69" t="s">
        <v>30</v>
      </c>
      <c r="G1109" s="69">
        <f>data2!BE6</f>
        <v>0</v>
      </c>
      <c r="H1109" s="105">
        <f t="shared" si="52"/>
        <v>1.1163417844541016E-4</v>
      </c>
      <c r="I1109" s="105">
        <f t="shared" si="53"/>
        <v>0.11926773362206347</v>
      </c>
    </row>
    <row r="1110" spans="2:9" x14ac:dyDescent="0.25">
      <c r="B1110" s="69" t="s">
        <v>33</v>
      </c>
      <c r="C1110" s="69" t="s">
        <v>146</v>
      </c>
      <c r="D1110" s="69" t="s">
        <v>150</v>
      </c>
      <c r="E1110" s="69">
        <f t="shared" si="51"/>
        <v>1952</v>
      </c>
      <c r="F1110" s="69" t="s">
        <v>30</v>
      </c>
      <c r="G1110" s="69">
        <f>data2!BE7</f>
        <v>1.2606494542399078E-4</v>
      </c>
      <c r="H1110" s="105">
        <f t="shared" si="52"/>
        <v>1.1163417844541016E-4</v>
      </c>
      <c r="I1110" s="105">
        <f t="shared" si="53"/>
        <v>0.1191416686766395</v>
      </c>
    </row>
    <row r="1111" spans="2:9" x14ac:dyDescent="0.25">
      <c r="B1111" s="69" t="s">
        <v>33</v>
      </c>
      <c r="C1111" s="69" t="s">
        <v>146</v>
      </c>
      <c r="D1111" s="69" t="s">
        <v>150</v>
      </c>
      <c r="E1111" s="69">
        <f t="shared" si="51"/>
        <v>1953</v>
      </c>
      <c r="F1111" s="69" t="s">
        <v>30</v>
      </c>
      <c r="G1111" s="69">
        <f>data2!BE8</f>
        <v>0</v>
      </c>
      <c r="H1111" s="105">
        <f t="shared" si="52"/>
        <v>2.3769912386940094E-4</v>
      </c>
      <c r="I1111" s="105">
        <f t="shared" si="53"/>
        <v>0.1191416686766395</v>
      </c>
    </row>
    <row r="1112" spans="2:9" x14ac:dyDescent="0.25">
      <c r="B1112" s="69" t="s">
        <v>33</v>
      </c>
      <c r="C1112" s="69" t="s">
        <v>146</v>
      </c>
      <c r="D1112" s="69" t="s">
        <v>150</v>
      </c>
      <c r="E1112" s="69">
        <f t="shared" si="51"/>
        <v>1954</v>
      </c>
      <c r="F1112" s="69" t="s">
        <v>30</v>
      </c>
      <c r="G1112" s="69">
        <f>data2!BE9</f>
        <v>1.094419285676395E-4</v>
      </c>
      <c r="H1112" s="105">
        <f t="shared" si="52"/>
        <v>2.3769912386940094E-4</v>
      </c>
      <c r="I1112" s="105">
        <f t="shared" si="53"/>
        <v>0.11903222674807185</v>
      </c>
    </row>
    <row r="1113" spans="2:9" x14ac:dyDescent="0.25">
      <c r="B1113" s="69" t="s">
        <v>33</v>
      </c>
      <c r="C1113" s="69" t="s">
        <v>146</v>
      </c>
      <c r="D1113" s="69" t="s">
        <v>150</v>
      </c>
      <c r="E1113" s="69">
        <f t="shared" si="51"/>
        <v>1955</v>
      </c>
      <c r="F1113" s="69" t="s">
        <v>30</v>
      </c>
      <c r="G1113" s="69">
        <f>data2!BE10</f>
        <v>2.1742811698553563E-4</v>
      </c>
      <c r="H1113" s="105">
        <f t="shared" si="52"/>
        <v>3.4714105243704042E-4</v>
      </c>
      <c r="I1113" s="105">
        <f t="shared" si="53"/>
        <v>0.11881479863108632</v>
      </c>
    </row>
    <row r="1114" spans="2:9" x14ac:dyDescent="0.25">
      <c r="B1114" s="69" t="s">
        <v>33</v>
      </c>
      <c r="C1114" s="69" t="s">
        <v>146</v>
      </c>
      <c r="D1114" s="69" t="s">
        <v>150</v>
      </c>
      <c r="E1114" s="69">
        <f t="shared" si="51"/>
        <v>1956</v>
      </c>
      <c r="F1114" s="69" t="s">
        <v>30</v>
      </c>
      <c r="G1114" s="69">
        <f>data2!BE11</f>
        <v>8.468282049583287E-5</v>
      </c>
      <c r="H1114" s="105">
        <f t="shared" si="52"/>
        <v>5.6456916942257602E-4</v>
      </c>
      <c r="I1114" s="105">
        <f t="shared" si="53"/>
        <v>0.11873011581059048</v>
      </c>
    </row>
    <row r="1115" spans="2:9" x14ac:dyDescent="0.25">
      <c r="B1115" s="69" t="s">
        <v>33</v>
      </c>
      <c r="C1115" s="69" t="s">
        <v>146</v>
      </c>
      <c r="D1115" s="69" t="s">
        <v>150</v>
      </c>
      <c r="E1115" s="69">
        <f t="shared" si="51"/>
        <v>1957</v>
      </c>
      <c r="F1115" s="69" t="s">
        <v>30</v>
      </c>
      <c r="G1115" s="69">
        <f>data2!BE12</f>
        <v>0</v>
      </c>
      <c r="H1115" s="105">
        <f t="shared" si="52"/>
        <v>6.4925198991840885E-4</v>
      </c>
      <c r="I1115" s="105">
        <f t="shared" si="53"/>
        <v>0.11873011581059048</v>
      </c>
    </row>
    <row r="1116" spans="2:9" x14ac:dyDescent="0.25">
      <c r="B1116" s="69" t="s">
        <v>33</v>
      </c>
      <c r="C1116" s="69" t="s">
        <v>146</v>
      </c>
      <c r="D1116" s="69" t="s">
        <v>150</v>
      </c>
      <c r="E1116" s="69">
        <f t="shared" si="51"/>
        <v>1958</v>
      </c>
      <c r="F1116" s="69" t="s">
        <v>30</v>
      </c>
      <c r="G1116" s="69">
        <f>data2!BE13</f>
        <v>1.0567754474014265E-4</v>
      </c>
      <c r="H1116" s="105">
        <f t="shared" si="52"/>
        <v>6.4925198991840885E-4</v>
      </c>
      <c r="I1116" s="105">
        <f t="shared" si="53"/>
        <v>0.11862443826585034</v>
      </c>
    </row>
    <row r="1117" spans="2:9" x14ac:dyDescent="0.25">
      <c r="B1117" s="69" t="s">
        <v>33</v>
      </c>
      <c r="C1117" s="69" t="s">
        <v>146</v>
      </c>
      <c r="D1117" s="69" t="s">
        <v>150</v>
      </c>
      <c r="E1117" s="69">
        <f t="shared" si="51"/>
        <v>1959</v>
      </c>
      <c r="F1117" s="69" t="s">
        <v>30</v>
      </c>
      <c r="G1117" s="69">
        <f>data2!BE14</f>
        <v>2.9412070021488112E-4</v>
      </c>
      <c r="H1117" s="105">
        <f t="shared" si="52"/>
        <v>7.5492953465855148E-4</v>
      </c>
      <c r="I1117" s="105">
        <f t="shared" si="53"/>
        <v>0.11833031756563545</v>
      </c>
    </row>
    <row r="1118" spans="2:9" x14ac:dyDescent="0.25">
      <c r="B1118" s="69" t="s">
        <v>33</v>
      </c>
      <c r="C1118" s="69" t="s">
        <v>146</v>
      </c>
      <c r="D1118" s="69" t="s">
        <v>150</v>
      </c>
      <c r="E1118" s="69">
        <f t="shared" si="51"/>
        <v>1960</v>
      </c>
      <c r="F1118" s="69" t="s">
        <v>30</v>
      </c>
      <c r="G1118" s="69">
        <f>data2!BE15</f>
        <v>2.7771833711960528E-4</v>
      </c>
      <c r="H1118" s="105">
        <f t="shared" si="52"/>
        <v>1.0490502348734325E-3</v>
      </c>
      <c r="I1118" s="105">
        <f t="shared" si="53"/>
        <v>0.11805259922851585</v>
      </c>
    </row>
    <row r="1119" spans="2:9" x14ac:dyDescent="0.25">
      <c r="B1119" s="69" t="s">
        <v>33</v>
      </c>
      <c r="C1119" s="69" t="s">
        <v>146</v>
      </c>
      <c r="D1119" s="69" t="s">
        <v>150</v>
      </c>
      <c r="E1119" s="69">
        <f t="shared" si="51"/>
        <v>1961</v>
      </c>
      <c r="F1119" s="69" t="s">
        <v>30</v>
      </c>
      <c r="G1119" s="69">
        <f>data2!BE16</f>
        <v>2.0117461303412307E-4</v>
      </c>
      <c r="H1119" s="105">
        <f t="shared" si="52"/>
        <v>1.3267685719930379E-3</v>
      </c>
      <c r="I1119" s="105">
        <f t="shared" si="53"/>
        <v>0.11785142461548173</v>
      </c>
    </row>
    <row r="1120" spans="2:9" x14ac:dyDescent="0.25">
      <c r="B1120" s="69" t="s">
        <v>33</v>
      </c>
      <c r="C1120" s="69" t="s">
        <v>146</v>
      </c>
      <c r="D1120" s="69" t="s">
        <v>150</v>
      </c>
      <c r="E1120" s="69">
        <f t="shared" si="51"/>
        <v>1962</v>
      </c>
      <c r="F1120" s="69" t="s">
        <v>30</v>
      </c>
      <c r="G1120" s="69">
        <f>data2!BE17</f>
        <v>4.3223750190363581E-4</v>
      </c>
      <c r="H1120" s="105">
        <f t="shared" si="52"/>
        <v>1.5279431850271611E-3</v>
      </c>
      <c r="I1120" s="105">
        <f t="shared" si="53"/>
        <v>0.1174191871135781</v>
      </c>
    </row>
    <row r="1121" spans="2:9" x14ac:dyDescent="0.25">
      <c r="B1121" s="69" t="s">
        <v>33</v>
      </c>
      <c r="C1121" s="69" t="s">
        <v>146</v>
      </c>
      <c r="D1121" s="69" t="s">
        <v>150</v>
      </c>
      <c r="E1121" s="69">
        <f t="shared" si="51"/>
        <v>1963</v>
      </c>
      <c r="F1121" s="69" t="s">
        <v>30</v>
      </c>
      <c r="G1121" s="69">
        <f>data2!BE18</f>
        <v>4.6825100616135868E-4</v>
      </c>
      <c r="H1121" s="105">
        <f t="shared" si="52"/>
        <v>1.9601806869307967E-3</v>
      </c>
      <c r="I1121" s="105">
        <f t="shared" si="53"/>
        <v>0.11695093610741675</v>
      </c>
    </row>
    <row r="1122" spans="2:9" x14ac:dyDescent="0.25">
      <c r="B1122" s="69" t="s">
        <v>33</v>
      </c>
      <c r="C1122" s="69" t="s">
        <v>146</v>
      </c>
      <c r="D1122" s="69" t="s">
        <v>150</v>
      </c>
      <c r="E1122" s="69">
        <f t="shared" si="51"/>
        <v>1964</v>
      </c>
      <c r="F1122" s="69" t="s">
        <v>30</v>
      </c>
      <c r="G1122" s="69">
        <f>data2!BE19</f>
        <v>6.2515662991666926E-4</v>
      </c>
      <c r="H1122" s="105">
        <f t="shared" si="52"/>
        <v>2.4284316930921553E-3</v>
      </c>
      <c r="I1122" s="105">
        <f t="shared" si="53"/>
        <v>0.11632577947750006</v>
      </c>
    </row>
    <row r="1123" spans="2:9" x14ac:dyDescent="0.25">
      <c r="B1123" s="69" t="s">
        <v>33</v>
      </c>
      <c r="C1123" s="69" t="s">
        <v>146</v>
      </c>
      <c r="D1123" s="69" t="s">
        <v>150</v>
      </c>
      <c r="E1123" s="69">
        <f t="shared" si="51"/>
        <v>1965</v>
      </c>
      <c r="F1123" s="69" t="s">
        <v>30</v>
      </c>
      <c r="G1123" s="69">
        <f>data2!BE20</f>
        <v>8.0048629170008812E-4</v>
      </c>
      <c r="H1123" s="105">
        <f t="shared" si="52"/>
        <v>3.0535883230088244E-3</v>
      </c>
      <c r="I1123" s="105">
        <f t="shared" si="53"/>
        <v>0.11552529318579999</v>
      </c>
    </row>
    <row r="1124" spans="2:9" x14ac:dyDescent="0.25">
      <c r="B1124" s="69" t="s">
        <v>33</v>
      </c>
      <c r="C1124" s="69" t="s">
        <v>146</v>
      </c>
      <c r="D1124" s="69" t="s">
        <v>150</v>
      </c>
      <c r="E1124" s="69">
        <f t="shared" si="51"/>
        <v>1966</v>
      </c>
      <c r="F1124" s="69" t="s">
        <v>30</v>
      </c>
      <c r="G1124" s="69">
        <f>data2!BE21</f>
        <v>8.2284324015506074E-4</v>
      </c>
      <c r="H1124" s="105">
        <f t="shared" si="52"/>
        <v>3.8540746147089125E-3</v>
      </c>
      <c r="I1124" s="105">
        <f t="shared" si="53"/>
        <v>0.11470244994564494</v>
      </c>
    </row>
    <row r="1125" spans="2:9" x14ac:dyDescent="0.25">
      <c r="B1125" s="69" t="s">
        <v>33</v>
      </c>
      <c r="C1125" s="69" t="s">
        <v>146</v>
      </c>
      <c r="D1125" s="69" t="s">
        <v>150</v>
      </c>
      <c r="E1125" s="69">
        <f t="shared" si="51"/>
        <v>1967</v>
      </c>
      <c r="F1125" s="69" t="s">
        <v>30</v>
      </c>
      <c r="G1125" s="69">
        <f>data2!BE22</f>
        <v>5.4486545015620567E-4</v>
      </c>
      <c r="H1125" s="105">
        <f t="shared" si="52"/>
        <v>4.6769178548639731E-3</v>
      </c>
      <c r="I1125" s="105">
        <f t="shared" si="53"/>
        <v>0.11415758449548871</v>
      </c>
    </row>
    <row r="1126" spans="2:9" x14ac:dyDescent="0.25">
      <c r="B1126" s="69" t="s">
        <v>33</v>
      </c>
      <c r="C1126" s="69" t="s">
        <v>146</v>
      </c>
      <c r="D1126" s="69" t="s">
        <v>150</v>
      </c>
      <c r="E1126" s="69">
        <f t="shared" si="51"/>
        <v>1968</v>
      </c>
      <c r="F1126" s="69" t="s">
        <v>30</v>
      </c>
      <c r="G1126" s="69">
        <f>data2!BE23</f>
        <v>7.7070798261912662E-4</v>
      </c>
      <c r="H1126" s="105">
        <f t="shared" si="52"/>
        <v>5.2217833050201791E-3</v>
      </c>
      <c r="I1126" s="105">
        <f t="shared" si="53"/>
        <v>0.11338687651286961</v>
      </c>
    </row>
    <row r="1127" spans="2:9" x14ac:dyDescent="0.25">
      <c r="B1127" s="69" t="s">
        <v>33</v>
      </c>
      <c r="C1127" s="69" t="s">
        <v>146</v>
      </c>
      <c r="D1127" s="69" t="s">
        <v>150</v>
      </c>
      <c r="E1127" s="69">
        <f t="shared" si="51"/>
        <v>1969</v>
      </c>
      <c r="F1127" s="69" t="s">
        <v>30</v>
      </c>
      <c r="G1127" s="69">
        <f>data2!BE24</f>
        <v>8.3176764206181265E-4</v>
      </c>
      <c r="H1127" s="105">
        <f t="shared" si="52"/>
        <v>5.9924912876393056E-3</v>
      </c>
      <c r="I1127" s="105">
        <f t="shared" si="53"/>
        <v>0.11255510887080777</v>
      </c>
    </row>
    <row r="1128" spans="2:9" x14ac:dyDescent="0.25">
      <c r="B1128" s="69" t="s">
        <v>33</v>
      </c>
      <c r="C1128" s="69" t="s">
        <v>146</v>
      </c>
      <c r="D1128" s="69" t="s">
        <v>150</v>
      </c>
      <c r="E1128" s="69">
        <f t="shared" si="51"/>
        <v>1970</v>
      </c>
      <c r="F1128" s="69" t="s">
        <v>30</v>
      </c>
      <c r="G1128" s="69">
        <f>data2!BE25</f>
        <v>1.0714319838109627E-3</v>
      </c>
      <c r="H1128" s="105">
        <f t="shared" si="52"/>
        <v>6.8242589297011179E-3</v>
      </c>
      <c r="I1128" s="105">
        <f t="shared" si="53"/>
        <v>0.11148367688699681</v>
      </c>
    </row>
    <row r="1129" spans="2:9" x14ac:dyDescent="0.25">
      <c r="B1129" s="69" t="s">
        <v>33</v>
      </c>
      <c r="C1129" s="69" t="s">
        <v>146</v>
      </c>
      <c r="D1129" s="69" t="s">
        <v>150</v>
      </c>
      <c r="E1129" s="69">
        <f t="shared" si="51"/>
        <v>1971</v>
      </c>
      <c r="F1129" s="69" t="s">
        <v>30</v>
      </c>
      <c r="G1129" s="69">
        <f>data2!BE26</f>
        <v>1.3732038820419637E-3</v>
      </c>
      <c r="H1129" s="105">
        <f t="shared" si="52"/>
        <v>7.8956909135120806E-3</v>
      </c>
      <c r="I1129" s="105">
        <f t="shared" si="53"/>
        <v>0.11011047300495486</v>
      </c>
    </row>
    <row r="1130" spans="2:9" x14ac:dyDescent="0.25">
      <c r="B1130" s="69" t="s">
        <v>33</v>
      </c>
      <c r="C1130" s="69" t="s">
        <v>146</v>
      </c>
      <c r="D1130" s="69" t="s">
        <v>150</v>
      </c>
      <c r="E1130" s="69">
        <f t="shared" si="51"/>
        <v>1972</v>
      </c>
      <c r="F1130" s="69" t="s">
        <v>30</v>
      </c>
      <c r="G1130" s="69">
        <f>data2!BE27</f>
        <v>1.5112746311252161E-3</v>
      </c>
      <c r="H1130" s="105">
        <f t="shared" si="52"/>
        <v>9.2688947955540443E-3</v>
      </c>
      <c r="I1130" s="105">
        <f t="shared" si="53"/>
        <v>0.10859919837382964</v>
      </c>
    </row>
    <row r="1131" spans="2:9" x14ac:dyDescent="0.25">
      <c r="B1131" s="69" t="s">
        <v>33</v>
      </c>
      <c r="C1131" s="69" t="s">
        <v>146</v>
      </c>
      <c r="D1131" s="69" t="s">
        <v>150</v>
      </c>
      <c r="E1131" s="69">
        <f t="shared" si="51"/>
        <v>1973</v>
      </c>
      <c r="F1131" s="69" t="s">
        <v>30</v>
      </c>
      <c r="G1131" s="69">
        <f>data2!BE28</f>
        <v>1.6450628643465482E-3</v>
      </c>
      <c r="H1131" s="105">
        <f t="shared" si="52"/>
        <v>1.0780169426679261E-2</v>
      </c>
      <c r="I1131" s="105">
        <f t="shared" si="53"/>
        <v>0.10695413550948307</v>
      </c>
    </row>
    <row r="1132" spans="2:9" x14ac:dyDescent="0.25">
      <c r="B1132" s="69" t="s">
        <v>33</v>
      </c>
      <c r="C1132" s="69" t="s">
        <v>146</v>
      </c>
      <c r="D1132" s="69" t="s">
        <v>150</v>
      </c>
      <c r="E1132" s="69">
        <f t="shared" si="51"/>
        <v>1974</v>
      </c>
      <c r="F1132" s="69" t="s">
        <v>30</v>
      </c>
      <c r="G1132" s="69">
        <f>data2!BE29</f>
        <v>1.7393725033539331E-3</v>
      </c>
      <c r="H1132" s="105">
        <f t="shared" si="52"/>
        <v>1.2425232291025809E-2</v>
      </c>
      <c r="I1132" s="105">
        <f t="shared" si="53"/>
        <v>0.10521476300612914</v>
      </c>
    </row>
    <row r="1133" spans="2:9" x14ac:dyDescent="0.25">
      <c r="B1133" s="69" t="s">
        <v>33</v>
      </c>
      <c r="C1133" s="69" t="s">
        <v>146</v>
      </c>
      <c r="D1133" s="69" t="s">
        <v>150</v>
      </c>
      <c r="E1133" s="69">
        <f t="shared" si="51"/>
        <v>1975</v>
      </c>
      <c r="F1133" s="69" t="s">
        <v>30</v>
      </c>
      <c r="G1133" s="69">
        <f>data2!BE30</f>
        <v>1.9611663963787357E-3</v>
      </c>
      <c r="H1133" s="105">
        <f t="shared" si="52"/>
        <v>1.4164604794379742E-2</v>
      </c>
      <c r="I1133" s="105">
        <f t="shared" si="53"/>
        <v>0.10325359660975042</v>
      </c>
    </row>
    <row r="1134" spans="2:9" x14ac:dyDescent="0.25">
      <c r="B1134" s="69" t="s">
        <v>33</v>
      </c>
      <c r="C1134" s="69" t="s">
        <v>146</v>
      </c>
      <c r="D1134" s="69" t="s">
        <v>150</v>
      </c>
      <c r="E1134" s="69">
        <f t="shared" si="51"/>
        <v>1976</v>
      </c>
      <c r="F1134" s="69" t="s">
        <v>30</v>
      </c>
      <c r="G1134" s="69">
        <f>data2!BE31</f>
        <v>2.3792422349221956E-3</v>
      </c>
      <c r="H1134" s="105">
        <f t="shared" si="52"/>
        <v>1.6125771190758476E-2</v>
      </c>
      <c r="I1134" s="105">
        <f t="shared" si="53"/>
        <v>0.10087435437482822</v>
      </c>
    </row>
    <row r="1135" spans="2:9" x14ac:dyDescent="0.25">
      <c r="B1135" s="69" t="s">
        <v>33</v>
      </c>
      <c r="C1135" s="69" t="s">
        <v>146</v>
      </c>
      <c r="D1135" s="69" t="s">
        <v>150</v>
      </c>
      <c r="E1135" s="69">
        <f t="shared" si="51"/>
        <v>1977</v>
      </c>
      <c r="F1135" s="69" t="s">
        <v>30</v>
      </c>
      <c r="G1135" s="69">
        <f>data2!BE32</f>
        <v>2.6412727958287068E-3</v>
      </c>
      <c r="H1135" s="105">
        <f t="shared" si="52"/>
        <v>1.8505013425680672E-2</v>
      </c>
      <c r="I1135" s="105">
        <f t="shared" si="53"/>
        <v>9.8233081578999487E-2</v>
      </c>
    </row>
    <row r="1136" spans="2:9" x14ac:dyDescent="0.25">
      <c r="B1136" s="69" t="s">
        <v>33</v>
      </c>
      <c r="C1136" s="69" t="s">
        <v>146</v>
      </c>
      <c r="D1136" s="69" t="s">
        <v>150</v>
      </c>
      <c r="E1136" s="69">
        <f t="shared" si="51"/>
        <v>1978</v>
      </c>
      <c r="F1136" s="69" t="s">
        <v>30</v>
      </c>
      <c r="G1136" s="69">
        <f>data2!BE33</f>
        <v>2.21928642251072E-3</v>
      </c>
      <c r="H1136" s="105">
        <f t="shared" si="52"/>
        <v>2.1146286221509381E-2</v>
      </c>
      <c r="I1136" s="105">
        <f t="shared" si="53"/>
        <v>9.6013795156488779E-2</v>
      </c>
    </row>
    <row r="1137" spans="2:9" x14ac:dyDescent="0.25">
      <c r="B1137" s="69" t="s">
        <v>33</v>
      </c>
      <c r="C1137" s="69" t="s">
        <v>146</v>
      </c>
      <c r="D1137" s="69" t="s">
        <v>150</v>
      </c>
      <c r="E1137" s="69">
        <f t="shared" si="51"/>
        <v>1979</v>
      </c>
      <c r="F1137" s="69" t="s">
        <v>30</v>
      </c>
      <c r="G1137" s="69">
        <f>data2!BE34</f>
        <v>2.4142661842427126E-3</v>
      </c>
      <c r="H1137" s="105">
        <f t="shared" si="52"/>
        <v>2.3365572644020102E-2</v>
      </c>
      <c r="I1137" s="105">
        <f t="shared" si="53"/>
        <v>9.3599528972246077E-2</v>
      </c>
    </row>
    <row r="1138" spans="2:9" x14ac:dyDescent="0.25">
      <c r="B1138" s="69" t="s">
        <v>33</v>
      </c>
      <c r="C1138" s="69" t="s">
        <v>146</v>
      </c>
      <c r="D1138" s="69" t="s">
        <v>150</v>
      </c>
      <c r="E1138" s="69">
        <f t="shared" si="51"/>
        <v>1980</v>
      </c>
      <c r="F1138" s="69" t="s">
        <v>30</v>
      </c>
      <c r="G1138" s="69">
        <f>data2!BE35</f>
        <v>2.2869795105468133E-3</v>
      </c>
      <c r="H1138" s="105">
        <f t="shared" si="52"/>
        <v>2.5779838828262815E-2</v>
      </c>
      <c r="I1138" s="105">
        <f t="shared" si="53"/>
        <v>9.1312549461699255E-2</v>
      </c>
    </row>
    <row r="1139" spans="2:9" x14ac:dyDescent="0.25">
      <c r="B1139" s="69" t="s">
        <v>33</v>
      </c>
      <c r="C1139" s="69" t="s">
        <v>146</v>
      </c>
      <c r="D1139" s="69" t="s">
        <v>150</v>
      </c>
      <c r="E1139" s="69">
        <f t="shared" si="51"/>
        <v>1981</v>
      </c>
      <c r="F1139" s="69" t="s">
        <v>30</v>
      </c>
      <c r="G1139" s="69">
        <f>data2!BE36</f>
        <v>3.2929086829821801E-3</v>
      </c>
      <c r="H1139" s="105">
        <f t="shared" si="52"/>
        <v>2.806681833880963E-2</v>
      </c>
      <c r="I1139" s="105">
        <f t="shared" si="53"/>
        <v>8.8019640778717073E-2</v>
      </c>
    </row>
    <row r="1140" spans="2:9" x14ac:dyDescent="0.25">
      <c r="B1140" s="69" t="s">
        <v>33</v>
      </c>
      <c r="C1140" s="69" t="s">
        <v>146</v>
      </c>
      <c r="D1140" s="69" t="s">
        <v>150</v>
      </c>
      <c r="E1140" s="69">
        <f t="shared" si="51"/>
        <v>1982</v>
      </c>
      <c r="F1140" s="69" t="s">
        <v>30</v>
      </c>
      <c r="G1140" s="69">
        <f>data2!BE37</f>
        <v>3.2889728075579474E-3</v>
      </c>
      <c r="H1140" s="105">
        <f t="shared" si="52"/>
        <v>3.1359727021791808E-2</v>
      </c>
      <c r="I1140" s="105">
        <f t="shared" si="53"/>
        <v>8.4730667971159135E-2</v>
      </c>
    </row>
    <row r="1141" spans="2:9" x14ac:dyDescent="0.25">
      <c r="B1141" s="69" t="s">
        <v>33</v>
      </c>
      <c r="C1141" s="69" t="s">
        <v>146</v>
      </c>
      <c r="D1141" s="69" t="s">
        <v>150</v>
      </c>
      <c r="E1141" s="69">
        <f t="shared" ref="E1141:E1204" si="54">E1093</f>
        <v>1983</v>
      </c>
      <c r="F1141" s="69" t="s">
        <v>30</v>
      </c>
      <c r="G1141" s="69">
        <f>data2!BE38</f>
        <v>2.7518715680796366E-3</v>
      </c>
      <c r="H1141" s="105">
        <f t="shared" si="52"/>
        <v>3.4648699829349754E-2</v>
      </c>
      <c r="I1141" s="105">
        <f t="shared" si="53"/>
        <v>8.1978796403079479E-2</v>
      </c>
    </row>
    <row r="1142" spans="2:9" x14ac:dyDescent="0.25">
      <c r="B1142" s="69" t="s">
        <v>33</v>
      </c>
      <c r="C1142" s="69" t="s">
        <v>146</v>
      </c>
      <c r="D1142" s="69" t="s">
        <v>150</v>
      </c>
      <c r="E1142" s="69">
        <f t="shared" si="54"/>
        <v>1984</v>
      </c>
      <c r="F1142" s="69" t="s">
        <v>30</v>
      </c>
      <c r="G1142" s="69">
        <f>data2!BE39</f>
        <v>2.9035838330853164E-3</v>
      </c>
      <c r="H1142" s="105">
        <f t="shared" si="52"/>
        <v>3.7400571397429389E-2</v>
      </c>
      <c r="I1142" s="105">
        <f t="shared" si="53"/>
        <v>7.9075212569994169E-2</v>
      </c>
    </row>
    <row r="1143" spans="2:9" x14ac:dyDescent="0.25">
      <c r="B1143" s="69" t="s">
        <v>33</v>
      </c>
      <c r="C1143" s="69" t="s">
        <v>146</v>
      </c>
      <c r="D1143" s="69" t="s">
        <v>150</v>
      </c>
      <c r="E1143" s="69">
        <f t="shared" si="54"/>
        <v>1985</v>
      </c>
      <c r="F1143" s="69" t="s">
        <v>30</v>
      </c>
      <c r="G1143" s="69">
        <f>data2!BE40</f>
        <v>3.1951632344258741E-3</v>
      </c>
      <c r="H1143" s="105">
        <f t="shared" si="52"/>
        <v>4.0304155230514706E-2</v>
      </c>
      <c r="I1143" s="105">
        <f t="shared" si="53"/>
        <v>7.58800493355683E-2</v>
      </c>
    </row>
    <row r="1144" spans="2:9" x14ac:dyDescent="0.25">
      <c r="B1144" s="69" t="s">
        <v>33</v>
      </c>
      <c r="C1144" s="69" t="s">
        <v>146</v>
      </c>
      <c r="D1144" s="69" t="s">
        <v>150</v>
      </c>
      <c r="E1144" s="69">
        <f t="shared" si="54"/>
        <v>1986</v>
      </c>
      <c r="F1144" s="69" t="s">
        <v>30</v>
      </c>
      <c r="G1144" s="69">
        <f>data2!BE41</f>
        <v>2.9320662455976946E-3</v>
      </c>
      <c r="H1144" s="105">
        <f t="shared" si="52"/>
        <v>4.3499318464940581E-2</v>
      </c>
      <c r="I1144" s="105">
        <f t="shared" si="53"/>
        <v>7.2947983089970608E-2</v>
      </c>
    </row>
    <row r="1145" spans="2:9" x14ac:dyDescent="0.25">
      <c r="B1145" s="69" t="s">
        <v>33</v>
      </c>
      <c r="C1145" s="69" t="s">
        <v>146</v>
      </c>
      <c r="D1145" s="69" t="s">
        <v>150</v>
      </c>
      <c r="E1145" s="69">
        <f t="shared" si="54"/>
        <v>1987</v>
      </c>
      <c r="F1145" s="69" t="s">
        <v>30</v>
      </c>
      <c r="G1145" s="69">
        <f>data2!BE42</f>
        <v>3.3466514360878182E-3</v>
      </c>
      <c r="H1145" s="105">
        <f t="shared" si="52"/>
        <v>4.6431384710538273E-2</v>
      </c>
      <c r="I1145" s="105">
        <f t="shared" si="53"/>
        <v>6.9601331653882784E-2</v>
      </c>
    </row>
    <row r="1146" spans="2:9" x14ac:dyDescent="0.25">
      <c r="B1146" s="69" t="s">
        <v>33</v>
      </c>
      <c r="C1146" s="69" t="s">
        <v>146</v>
      </c>
      <c r="D1146" s="69" t="s">
        <v>150</v>
      </c>
      <c r="E1146" s="69">
        <f t="shared" si="54"/>
        <v>1988</v>
      </c>
      <c r="F1146" s="69" t="s">
        <v>30</v>
      </c>
      <c r="G1146" s="69">
        <f>data2!BE43</f>
        <v>4.2081570510474463E-3</v>
      </c>
      <c r="H1146" s="105">
        <f t="shared" si="52"/>
        <v>4.9778036146626091E-2</v>
      </c>
      <c r="I1146" s="105">
        <f t="shared" si="53"/>
        <v>6.5393174602835336E-2</v>
      </c>
    </row>
    <row r="1147" spans="2:9" x14ac:dyDescent="0.25">
      <c r="B1147" s="69" t="s">
        <v>33</v>
      </c>
      <c r="C1147" s="69" t="s">
        <v>146</v>
      </c>
      <c r="D1147" s="69" t="s">
        <v>150</v>
      </c>
      <c r="E1147" s="69">
        <f t="shared" si="54"/>
        <v>1989</v>
      </c>
      <c r="F1147" s="69" t="s">
        <v>30</v>
      </c>
      <c r="G1147" s="69">
        <f>data2!BE44</f>
        <v>4.5195451280121588E-3</v>
      </c>
      <c r="H1147" s="105">
        <f t="shared" si="52"/>
        <v>5.3986193197673539E-2</v>
      </c>
      <c r="I1147" s="105">
        <f t="shared" si="53"/>
        <v>6.0873629474823179E-2</v>
      </c>
    </row>
    <row r="1148" spans="2:9" x14ac:dyDescent="0.25">
      <c r="B1148" s="69" t="s">
        <v>33</v>
      </c>
      <c r="C1148" s="69" t="s">
        <v>146</v>
      </c>
      <c r="D1148" s="69" t="s">
        <v>150</v>
      </c>
      <c r="E1148" s="69">
        <f t="shared" si="54"/>
        <v>1990</v>
      </c>
      <c r="F1148" s="69" t="s">
        <v>30</v>
      </c>
      <c r="G1148" s="69">
        <f>data2!BE45</f>
        <v>5.3930635197446215E-3</v>
      </c>
      <c r="H1148" s="105">
        <f t="shared" si="52"/>
        <v>5.8505738325685695E-2</v>
      </c>
      <c r="I1148" s="105">
        <f t="shared" si="53"/>
        <v>5.5480565955078553E-2</v>
      </c>
    </row>
    <row r="1149" spans="2:9" x14ac:dyDescent="0.25">
      <c r="B1149" s="69" t="s">
        <v>33</v>
      </c>
      <c r="C1149" s="69" t="s">
        <v>146</v>
      </c>
      <c r="D1149" s="69" t="s">
        <v>150</v>
      </c>
      <c r="E1149" s="69">
        <f t="shared" si="54"/>
        <v>1991</v>
      </c>
      <c r="F1149" s="69" t="s">
        <v>30</v>
      </c>
      <c r="G1149" s="69">
        <f>data2!BE46</f>
        <v>5.9816547722787742E-3</v>
      </c>
      <c r="H1149" s="105">
        <f t="shared" si="52"/>
        <v>6.3898801845430314E-2</v>
      </c>
      <c r="I1149" s="105">
        <f t="shared" si="53"/>
        <v>4.9498911182799782E-2</v>
      </c>
    </row>
    <row r="1150" spans="2:9" x14ac:dyDescent="0.25">
      <c r="B1150" s="69" t="s">
        <v>33</v>
      </c>
      <c r="C1150" s="69" t="s">
        <v>146</v>
      </c>
      <c r="D1150" s="69" t="s">
        <v>150</v>
      </c>
      <c r="E1150" s="69">
        <f t="shared" si="54"/>
        <v>1992</v>
      </c>
      <c r="F1150" s="69" t="s">
        <v>30</v>
      </c>
      <c r="G1150" s="69">
        <f>data2!BE47</f>
        <v>6.0269875824507336E-3</v>
      </c>
      <c r="H1150" s="105">
        <f t="shared" si="52"/>
        <v>6.9880456617709086E-2</v>
      </c>
      <c r="I1150" s="105">
        <f t="shared" si="53"/>
        <v>4.3471923600349051E-2</v>
      </c>
    </row>
    <row r="1151" spans="2:9" x14ac:dyDescent="0.25">
      <c r="B1151" s="69" t="s">
        <v>33</v>
      </c>
      <c r="C1151" s="69" t="s">
        <v>146</v>
      </c>
      <c r="D1151" s="69" t="s">
        <v>150</v>
      </c>
      <c r="E1151" s="69">
        <f t="shared" si="54"/>
        <v>1993</v>
      </c>
      <c r="F1151" s="69" t="s">
        <v>30</v>
      </c>
      <c r="G1151" s="69">
        <f>data2!BE48</f>
        <v>5.8949427441805334E-3</v>
      </c>
      <c r="H1151" s="105">
        <f t="shared" si="52"/>
        <v>7.5907444200159824E-2</v>
      </c>
      <c r="I1151" s="105">
        <f t="shared" si="53"/>
        <v>3.7576980856168514E-2</v>
      </c>
    </row>
    <row r="1152" spans="2:9" x14ac:dyDescent="0.25">
      <c r="B1152" s="69" t="s">
        <v>33</v>
      </c>
      <c r="C1152" s="69" t="s">
        <v>146</v>
      </c>
      <c r="D1152" s="69" t="s">
        <v>150</v>
      </c>
      <c r="E1152" s="69">
        <f t="shared" si="54"/>
        <v>1994</v>
      </c>
      <c r="F1152" s="69" t="s">
        <v>30</v>
      </c>
      <c r="G1152" s="69">
        <f>data2!BE49</f>
        <v>7.3177720349243362E-3</v>
      </c>
      <c r="H1152" s="105">
        <f t="shared" si="52"/>
        <v>8.1802386944340361E-2</v>
      </c>
      <c r="I1152" s="105">
        <f t="shared" si="53"/>
        <v>3.025920882124418E-2</v>
      </c>
    </row>
    <row r="1153" spans="2:9" x14ac:dyDescent="0.25">
      <c r="B1153" s="69" t="s">
        <v>33</v>
      </c>
      <c r="C1153" s="69" t="s">
        <v>146</v>
      </c>
      <c r="D1153" s="69" t="s">
        <v>150</v>
      </c>
      <c r="E1153" s="69">
        <f t="shared" si="54"/>
        <v>1995</v>
      </c>
      <c r="F1153" s="69" t="s">
        <v>30</v>
      </c>
      <c r="G1153" s="69">
        <f>data2!BE50</f>
        <v>8.4715819799450476E-3</v>
      </c>
      <c r="H1153" s="105">
        <f t="shared" si="52"/>
        <v>8.9120158979264702E-2</v>
      </c>
      <c r="I1153" s="105">
        <f t="shared" si="53"/>
        <v>2.1787626841299132E-2</v>
      </c>
    </row>
    <row r="1154" spans="2:9" x14ac:dyDescent="0.25">
      <c r="B1154" s="69" t="s">
        <v>33</v>
      </c>
      <c r="C1154" s="69" t="s">
        <v>146</v>
      </c>
      <c r="D1154" s="69" t="s">
        <v>150</v>
      </c>
      <c r="E1154" s="69">
        <f t="shared" si="54"/>
        <v>1996</v>
      </c>
      <c r="F1154" s="69" t="s">
        <v>30</v>
      </c>
      <c r="G1154" s="69">
        <f>data2!BE51</f>
        <v>1.0766994202041894E-2</v>
      </c>
      <c r="H1154" s="105">
        <f t="shared" si="52"/>
        <v>9.759174095920975E-2</v>
      </c>
      <c r="I1154" s="105">
        <f t="shared" si="53"/>
        <v>1.102063263925724E-2</v>
      </c>
    </row>
    <row r="1155" spans="2:9" x14ac:dyDescent="0.25">
      <c r="B1155" s="69" t="s">
        <v>33</v>
      </c>
      <c r="C1155" s="69" t="s">
        <v>146</v>
      </c>
      <c r="D1155" s="69" t="s">
        <v>150</v>
      </c>
      <c r="E1155" s="69">
        <f t="shared" si="54"/>
        <v>1997</v>
      </c>
      <c r="F1155" s="69" t="s">
        <v>30</v>
      </c>
      <c r="G1155" s="69">
        <f>data2!BE52</f>
        <v>1.102063263925724E-2</v>
      </c>
      <c r="H1155" s="105">
        <f t="shared" si="52"/>
        <v>0.10835873516125165</v>
      </c>
      <c r="I1155" s="105">
        <f t="shared" si="53"/>
        <v>0</v>
      </c>
    </row>
    <row r="1156" spans="2:9" x14ac:dyDescent="0.25">
      <c r="B1156" s="69" t="s">
        <v>33</v>
      </c>
      <c r="C1156" s="69" t="s">
        <v>146</v>
      </c>
      <c r="D1156" s="69" t="s">
        <v>150</v>
      </c>
      <c r="E1156" s="69">
        <f t="shared" si="54"/>
        <v>1950</v>
      </c>
      <c r="F1156" s="69" t="s">
        <v>31</v>
      </c>
      <c r="G1156" s="69">
        <f>data2!BF5</f>
        <v>6.5653300723506211E-2</v>
      </c>
      <c r="H1156" s="105">
        <f t="shared" ref="H1156:H1219" si="55">SUMIFS($G$4:$G$4995,$F$4:$F$4995,$F1156,$E$4:$E$4995,"&lt;"&amp;$E1156,$B$4:$B$4995,$B1156,$D$4:$D$4995,$D1156)</f>
        <v>0</v>
      </c>
      <c r="I1156" s="105">
        <f t="shared" ref="I1156:I1219" si="56">SUMIFS($G$4:$G$4995,$F$4:$F$4995,$F1156,$E$4:$E$4995,"&gt;"&amp;$E1156,$B$4:$B$4995,$B1156,$D$4:$D$4995,$D1156)</f>
        <v>3.7840359931303027</v>
      </c>
    </row>
    <row r="1157" spans="2:9" x14ac:dyDescent="0.25">
      <c r="B1157" s="69" t="s">
        <v>33</v>
      </c>
      <c r="C1157" s="69" t="s">
        <v>146</v>
      </c>
      <c r="D1157" s="69" t="s">
        <v>150</v>
      </c>
      <c r="E1157" s="69">
        <f t="shared" si="54"/>
        <v>1951</v>
      </c>
      <c r="F1157" s="69" t="s">
        <v>31</v>
      </c>
      <c r="G1157" s="69">
        <f>data2!BF6</f>
        <v>6.7220310508696035E-2</v>
      </c>
      <c r="H1157" s="105">
        <f t="shared" si="55"/>
        <v>6.5653300723506211E-2</v>
      </c>
      <c r="I1157" s="105">
        <f t="shared" si="56"/>
        <v>3.7168156826216068</v>
      </c>
    </row>
    <row r="1158" spans="2:9" x14ac:dyDescent="0.25">
      <c r="B1158" s="69" t="s">
        <v>33</v>
      </c>
      <c r="C1158" s="69" t="s">
        <v>146</v>
      </c>
      <c r="D1158" s="69" t="s">
        <v>150</v>
      </c>
      <c r="E1158" s="69">
        <f t="shared" si="54"/>
        <v>1952</v>
      </c>
      <c r="F1158" s="69" t="s">
        <v>31</v>
      </c>
      <c r="G1158" s="69">
        <f>data2!BF7</f>
        <v>6.9106510991514963E-2</v>
      </c>
      <c r="H1158" s="105">
        <f t="shared" si="55"/>
        <v>0.13287361123220226</v>
      </c>
      <c r="I1158" s="105">
        <f t="shared" si="56"/>
        <v>3.6477091716300922</v>
      </c>
    </row>
    <row r="1159" spans="2:9" x14ac:dyDescent="0.25">
      <c r="B1159" s="69" t="s">
        <v>33</v>
      </c>
      <c r="C1159" s="69" t="s">
        <v>146</v>
      </c>
      <c r="D1159" s="69" t="s">
        <v>150</v>
      </c>
      <c r="E1159" s="69">
        <f t="shared" si="54"/>
        <v>1953</v>
      </c>
      <c r="F1159" s="69" t="s">
        <v>31</v>
      </c>
      <c r="G1159" s="69">
        <f>data2!BF8</f>
        <v>7.0487507179781736E-2</v>
      </c>
      <c r="H1159" s="105">
        <f t="shared" si="55"/>
        <v>0.20198012222371722</v>
      </c>
      <c r="I1159" s="105">
        <f t="shared" si="56"/>
        <v>3.5772216644503105</v>
      </c>
    </row>
    <row r="1160" spans="2:9" x14ac:dyDescent="0.25">
      <c r="B1160" s="69" t="s">
        <v>33</v>
      </c>
      <c r="C1160" s="69" t="s">
        <v>146</v>
      </c>
      <c r="D1160" s="69" t="s">
        <v>150</v>
      </c>
      <c r="E1160" s="69">
        <f t="shared" si="54"/>
        <v>1954</v>
      </c>
      <c r="F1160" s="69" t="s">
        <v>31</v>
      </c>
      <c r="G1160" s="69">
        <f>data2!BF9</f>
        <v>6.9145410469034635E-2</v>
      </c>
      <c r="H1160" s="105">
        <f t="shared" si="55"/>
        <v>0.27246762940349895</v>
      </c>
      <c r="I1160" s="105">
        <f t="shared" si="56"/>
        <v>3.508076253981276</v>
      </c>
    </row>
    <row r="1161" spans="2:9" x14ac:dyDescent="0.25">
      <c r="B1161" s="69" t="s">
        <v>33</v>
      </c>
      <c r="C1161" s="69" t="s">
        <v>146</v>
      </c>
      <c r="D1161" s="69" t="s">
        <v>150</v>
      </c>
      <c r="E1161" s="69">
        <f t="shared" si="54"/>
        <v>1955</v>
      </c>
      <c r="F1161" s="69" t="s">
        <v>31</v>
      </c>
      <c r="G1161" s="69">
        <f>data2!BF10</f>
        <v>7.0207538974629474E-2</v>
      </c>
      <c r="H1161" s="105">
        <f t="shared" si="55"/>
        <v>0.34161303987253355</v>
      </c>
      <c r="I1161" s="105">
        <f t="shared" si="56"/>
        <v>3.4378687150066458</v>
      </c>
    </row>
    <row r="1162" spans="2:9" x14ac:dyDescent="0.25">
      <c r="B1162" s="69" t="s">
        <v>33</v>
      </c>
      <c r="C1162" s="69" t="s">
        <v>146</v>
      </c>
      <c r="D1162" s="69" t="s">
        <v>150</v>
      </c>
      <c r="E1162" s="69">
        <f t="shared" si="54"/>
        <v>1956</v>
      </c>
      <c r="F1162" s="69" t="s">
        <v>31</v>
      </c>
      <c r="G1162" s="69">
        <f>data2!BF11</f>
        <v>7.5304198125919361E-2</v>
      </c>
      <c r="H1162" s="105">
        <f t="shared" si="55"/>
        <v>0.41182057884716305</v>
      </c>
      <c r="I1162" s="105">
        <f t="shared" si="56"/>
        <v>3.3625645168807266</v>
      </c>
    </row>
    <row r="1163" spans="2:9" x14ac:dyDescent="0.25">
      <c r="B1163" s="69" t="s">
        <v>33</v>
      </c>
      <c r="C1163" s="69" t="s">
        <v>146</v>
      </c>
      <c r="D1163" s="69" t="s">
        <v>150</v>
      </c>
      <c r="E1163" s="69">
        <f t="shared" si="54"/>
        <v>1957</v>
      </c>
      <c r="F1163" s="69" t="s">
        <v>31</v>
      </c>
      <c r="G1163" s="69">
        <f>data2!BF12</f>
        <v>7.4318001035155151E-2</v>
      </c>
      <c r="H1163" s="105">
        <f t="shared" si="55"/>
        <v>0.48712477697308243</v>
      </c>
      <c r="I1163" s="105">
        <f t="shared" si="56"/>
        <v>3.2882465158455716</v>
      </c>
    </row>
    <row r="1164" spans="2:9" x14ac:dyDescent="0.25">
      <c r="B1164" s="69" t="s">
        <v>33</v>
      </c>
      <c r="C1164" s="69" t="s">
        <v>146</v>
      </c>
      <c r="D1164" s="69" t="s">
        <v>150</v>
      </c>
      <c r="E1164" s="69">
        <f t="shared" si="54"/>
        <v>1958</v>
      </c>
      <c r="F1164" s="69" t="s">
        <v>31</v>
      </c>
      <c r="G1164" s="69">
        <f>data2!BF13</f>
        <v>7.2050950003829259E-2</v>
      </c>
      <c r="H1164" s="105">
        <f t="shared" si="55"/>
        <v>0.56144277800823761</v>
      </c>
      <c r="I1164" s="105">
        <f t="shared" si="56"/>
        <v>3.2161955658417423</v>
      </c>
    </row>
    <row r="1165" spans="2:9" x14ac:dyDescent="0.25">
      <c r="B1165" s="69" t="s">
        <v>33</v>
      </c>
      <c r="C1165" s="69" t="s">
        <v>146</v>
      </c>
      <c r="D1165" s="69" t="s">
        <v>150</v>
      </c>
      <c r="E1165" s="69">
        <f t="shared" si="54"/>
        <v>1959</v>
      </c>
      <c r="F1165" s="69" t="s">
        <v>31</v>
      </c>
      <c r="G1165" s="69">
        <f>data2!BF14</f>
        <v>7.4118416454150043E-2</v>
      </c>
      <c r="H1165" s="105">
        <f t="shared" si="55"/>
        <v>0.63349372801206683</v>
      </c>
      <c r="I1165" s="105">
        <f t="shared" si="56"/>
        <v>3.1420771493875925</v>
      </c>
    </row>
    <row r="1166" spans="2:9" x14ac:dyDescent="0.25">
      <c r="B1166" s="69" t="s">
        <v>33</v>
      </c>
      <c r="C1166" s="69" t="s">
        <v>146</v>
      </c>
      <c r="D1166" s="69" t="s">
        <v>150</v>
      </c>
      <c r="E1166" s="69">
        <f t="shared" si="54"/>
        <v>1960</v>
      </c>
      <c r="F1166" s="69" t="s">
        <v>31</v>
      </c>
      <c r="G1166" s="69">
        <f>data2!BF15</f>
        <v>7.8059424459284613E-2</v>
      </c>
      <c r="H1166" s="105">
        <f t="shared" si="55"/>
        <v>0.7076121444662169</v>
      </c>
      <c r="I1166" s="105">
        <f t="shared" si="56"/>
        <v>3.0640177249283074</v>
      </c>
    </row>
    <row r="1167" spans="2:9" x14ac:dyDescent="0.25">
      <c r="B1167" s="69" t="s">
        <v>33</v>
      </c>
      <c r="C1167" s="69" t="s">
        <v>146</v>
      </c>
      <c r="D1167" s="69" t="s">
        <v>150</v>
      </c>
      <c r="E1167" s="69">
        <f t="shared" si="54"/>
        <v>1961</v>
      </c>
      <c r="F1167" s="69" t="s">
        <v>31</v>
      </c>
      <c r="G1167" s="69">
        <f>data2!BF16</f>
        <v>8.9300351912094414E-2</v>
      </c>
      <c r="H1167" s="105">
        <f t="shared" si="55"/>
        <v>0.7856715689255015</v>
      </c>
      <c r="I1167" s="105">
        <f t="shared" si="56"/>
        <v>2.9747173730162126</v>
      </c>
    </row>
    <row r="1168" spans="2:9" x14ac:dyDescent="0.25">
      <c r="B1168" s="69" t="s">
        <v>33</v>
      </c>
      <c r="C1168" s="69" t="s">
        <v>146</v>
      </c>
      <c r="D1168" s="69" t="s">
        <v>150</v>
      </c>
      <c r="E1168" s="69">
        <f t="shared" si="54"/>
        <v>1962</v>
      </c>
      <c r="F1168" s="69" t="s">
        <v>31</v>
      </c>
      <c r="G1168" s="69">
        <f>data2!BF17</f>
        <v>8.7153839713106265E-2</v>
      </c>
      <c r="H1168" s="105">
        <f t="shared" si="55"/>
        <v>0.8749719208375959</v>
      </c>
      <c r="I1168" s="105">
        <f t="shared" si="56"/>
        <v>2.8875635333031067</v>
      </c>
    </row>
    <row r="1169" spans="2:9" x14ac:dyDescent="0.25">
      <c r="B1169" s="69" t="s">
        <v>33</v>
      </c>
      <c r="C1169" s="69" t="s">
        <v>146</v>
      </c>
      <c r="D1169" s="69" t="s">
        <v>150</v>
      </c>
      <c r="E1169" s="69">
        <f t="shared" si="54"/>
        <v>1963</v>
      </c>
      <c r="F1169" s="69" t="s">
        <v>31</v>
      </c>
      <c r="G1169" s="69">
        <f>data2!BF18</f>
        <v>9.0489506940682571E-2</v>
      </c>
      <c r="H1169" s="105">
        <f t="shared" si="55"/>
        <v>0.9621257605507022</v>
      </c>
      <c r="I1169" s="105">
        <f t="shared" si="56"/>
        <v>2.7970740263624236</v>
      </c>
    </row>
    <row r="1170" spans="2:9" x14ac:dyDescent="0.25">
      <c r="B1170" s="69" t="s">
        <v>33</v>
      </c>
      <c r="C1170" s="69" t="s">
        <v>146</v>
      </c>
      <c r="D1170" s="69" t="s">
        <v>150</v>
      </c>
      <c r="E1170" s="69">
        <f t="shared" si="54"/>
        <v>1964</v>
      </c>
      <c r="F1170" s="69" t="s">
        <v>31</v>
      </c>
      <c r="G1170" s="69">
        <f>data2!BF19</f>
        <v>9.5913861254333738E-2</v>
      </c>
      <c r="H1170" s="105">
        <f t="shared" si="55"/>
        <v>1.0526152674913847</v>
      </c>
      <c r="I1170" s="105">
        <f t="shared" si="56"/>
        <v>2.7011601651080897</v>
      </c>
    </row>
    <row r="1171" spans="2:9" x14ac:dyDescent="0.25">
      <c r="B1171" s="69" t="s">
        <v>33</v>
      </c>
      <c r="C1171" s="69" t="s">
        <v>146</v>
      </c>
      <c r="D1171" s="69" t="s">
        <v>150</v>
      </c>
      <c r="E1171" s="69">
        <f t="shared" si="54"/>
        <v>1965</v>
      </c>
      <c r="F1171" s="69" t="s">
        <v>31</v>
      </c>
      <c r="G1171" s="69">
        <f>data2!BF20</f>
        <v>9.4510748173390405E-2</v>
      </c>
      <c r="H1171" s="105">
        <f t="shared" si="55"/>
        <v>1.1485291287457184</v>
      </c>
      <c r="I1171" s="105">
        <f t="shared" si="56"/>
        <v>2.6066494169346992</v>
      </c>
    </row>
    <row r="1172" spans="2:9" x14ac:dyDescent="0.25">
      <c r="B1172" s="69" t="s">
        <v>33</v>
      </c>
      <c r="C1172" s="69" t="s">
        <v>146</v>
      </c>
      <c r="D1172" s="69" t="s">
        <v>150</v>
      </c>
      <c r="E1172" s="69">
        <f t="shared" si="54"/>
        <v>1966</v>
      </c>
      <c r="F1172" s="69" t="s">
        <v>31</v>
      </c>
      <c r="G1172" s="69">
        <f>data2!BF21</f>
        <v>9.3686580343369061E-2</v>
      </c>
      <c r="H1172" s="105">
        <f t="shared" si="55"/>
        <v>1.2430398769191089</v>
      </c>
      <c r="I1172" s="105">
        <f t="shared" si="56"/>
        <v>2.5129628365913304</v>
      </c>
    </row>
    <row r="1173" spans="2:9" x14ac:dyDescent="0.25">
      <c r="B1173" s="69" t="s">
        <v>33</v>
      </c>
      <c r="C1173" s="69" t="s">
        <v>146</v>
      </c>
      <c r="D1173" s="69" t="s">
        <v>150</v>
      </c>
      <c r="E1173" s="69">
        <f t="shared" si="54"/>
        <v>1967</v>
      </c>
      <c r="F1173" s="69" t="s">
        <v>31</v>
      </c>
      <c r="G1173" s="69">
        <f>data2!BF22</f>
        <v>9.6238195588374514E-2</v>
      </c>
      <c r="H1173" s="105">
        <f t="shared" si="55"/>
        <v>1.336726457262478</v>
      </c>
      <c r="I1173" s="105">
        <f t="shared" si="56"/>
        <v>2.4167246410029559</v>
      </c>
    </row>
    <row r="1174" spans="2:9" x14ac:dyDescent="0.25">
      <c r="B1174" s="69" t="s">
        <v>33</v>
      </c>
      <c r="C1174" s="69" t="s">
        <v>146</v>
      </c>
      <c r="D1174" s="69" t="s">
        <v>150</v>
      </c>
      <c r="E1174" s="69">
        <f t="shared" si="54"/>
        <v>1968</v>
      </c>
      <c r="F1174" s="69" t="s">
        <v>31</v>
      </c>
      <c r="G1174" s="69">
        <f>data2!BF23</f>
        <v>0.10009569924265907</v>
      </c>
      <c r="H1174" s="105">
        <f t="shared" si="55"/>
        <v>1.4329646528508524</v>
      </c>
      <c r="I1174" s="105">
        <f t="shared" si="56"/>
        <v>2.316628941760297</v>
      </c>
    </row>
    <row r="1175" spans="2:9" x14ac:dyDescent="0.25">
      <c r="B1175" s="69" t="s">
        <v>33</v>
      </c>
      <c r="C1175" s="69" t="s">
        <v>146</v>
      </c>
      <c r="D1175" s="69" t="s">
        <v>150</v>
      </c>
      <c r="E1175" s="69">
        <f t="shared" si="54"/>
        <v>1969</v>
      </c>
      <c r="F1175" s="69" t="s">
        <v>31</v>
      </c>
      <c r="G1175" s="69">
        <f>data2!BF24</f>
        <v>9.8148581763293899E-2</v>
      </c>
      <c r="H1175" s="105">
        <f t="shared" si="55"/>
        <v>1.5330603520935115</v>
      </c>
      <c r="I1175" s="105">
        <f t="shared" si="56"/>
        <v>2.2184803599970024</v>
      </c>
    </row>
    <row r="1176" spans="2:9" x14ac:dyDescent="0.25">
      <c r="B1176" s="69" t="s">
        <v>33</v>
      </c>
      <c r="C1176" s="69" t="s">
        <v>146</v>
      </c>
      <c r="D1176" s="69" t="s">
        <v>150</v>
      </c>
      <c r="E1176" s="69">
        <f t="shared" si="54"/>
        <v>1970</v>
      </c>
      <c r="F1176" s="69" t="s">
        <v>31</v>
      </c>
      <c r="G1176" s="69">
        <f>data2!BF25</f>
        <v>9.5643868970689494E-2</v>
      </c>
      <c r="H1176" s="105">
        <f t="shared" si="55"/>
        <v>1.6312089338568054</v>
      </c>
      <c r="I1176" s="105">
        <f t="shared" si="56"/>
        <v>2.1228364910263129</v>
      </c>
    </row>
    <row r="1177" spans="2:9" x14ac:dyDescent="0.25">
      <c r="B1177" s="69" t="s">
        <v>33</v>
      </c>
      <c r="C1177" s="69" t="s">
        <v>146</v>
      </c>
      <c r="D1177" s="69" t="s">
        <v>150</v>
      </c>
      <c r="E1177" s="69">
        <f t="shared" si="54"/>
        <v>1971</v>
      </c>
      <c r="F1177" s="69" t="s">
        <v>31</v>
      </c>
      <c r="G1177" s="69">
        <f>data2!BF26</f>
        <v>0.10020130342372871</v>
      </c>
      <c r="H1177" s="105">
        <f t="shared" si="55"/>
        <v>1.726852802827495</v>
      </c>
      <c r="I1177" s="105">
        <f t="shared" si="56"/>
        <v>2.0226351876025843</v>
      </c>
    </row>
    <row r="1178" spans="2:9" x14ac:dyDescent="0.25">
      <c r="B1178" s="69" t="s">
        <v>33</v>
      </c>
      <c r="C1178" s="69" t="s">
        <v>146</v>
      </c>
      <c r="D1178" s="69" t="s">
        <v>150</v>
      </c>
      <c r="E1178" s="69">
        <f t="shared" si="54"/>
        <v>1972</v>
      </c>
      <c r="F1178" s="69" t="s">
        <v>31</v>
      </c>
      <c r="G1178" s="69">
        <f>data2!BF27</f>
        <v>9.145891083256362E-2</v>
      </c>
      <c r="H1178" s="105">
        <f t="shared" si="55"/>
        <v>1.8270541062512238</v>
      </c>
      <c r="I1178" s="105">
        <f t="shared" si="56"/>
        <v>1.9311762767700205</v>
      </c>
    </row>
    <row r="1179" spans="2:9" x14ac:dyDescent="0.25">
      <c r="B1179" s="69" t="s">
        <v>33</v>
      </c>
      <c r="C1179" s="69" t="s">
        <v>146</v>
      </c>
      <c r="D1179" s="69" t="s">
        <v>150</v>
      </c>
      <c r="E1179" s="69">
        <f t="shared" si="54"/>
        <v>1973</v>
      </c>
      <c r="F1179" s="69" t="s">
        <v>31</v>
      </c>
      <c r="G1179" s="69">
        <f>data2!BF28</f>
        <v>7.9930701526485223E-2</v>
      </c>
      <c r="H1179" s="105">
        <f t="shared" si="55"/>
        <v>1.9185130170837874</v>
      </c>
      <c r="I1179" s="105">
        <f t="shared" si="56"/>
        <v>1.8512455752435355</v>
      </c>
    </row>
    <row r="1180" spans="2:9" x14ac:dyDescent="0.25">
      <c r="B1180" s="69" t="s">
        <v>33</v>
      </c>
      <c r="C1180" s="69" t="s">
        <v>146</v>
      </c>
      <c r="D1180" s="69" t="s">
        <v>150</v>
      </c>
      <c r="E1180" s="69">
        <f t="shared" si="54"/>
        <v>1974</v>
      </c>
      <c r="F1180" s="69" t="s">
        <v>31</v>
      </c>
      <c r="G1180" s="69">
        <f>data2!BF29</f>
        <v>7.7050960831802809E-2</v>
      </c>
      <c r="H1180" s="105">
        <f t="shared" si="55"/>
        <v>1.9984437186102726</v>
      </c>
      <c r="I1180" s="105">
        <f t="shared" si="56"/>
        <v>1.7741946144117327</v>
      </c>
    </row>
    <row r="1181" spans="2:9" x14ac:dyDescent="0.25">
      <c r="B1181" s="69" t="s">
        <v>33</v>
      </c>
      <c r="C1181" s="69" t="s">
        <v>146</v>
      </c>
      <c r="D1181" s="69" t="s">
        <v>150</v>
      </c>
      <c r="E1181" s="69">
        <f t="shared" si="54"/>
        <v>1975</v>
      </c>
      <c r="F1181" s="69" t="s">
        <v>31</v>
      </c>
      <c r="G1181" s="69">
        <f>data2!BF30</f>
        <v>7.53971498651759E-2</v>
      </c>
      <c r="H1181" s="105">
        <f t="shared" si="55"/>
        <v>2.0754946794420754</v>
      </c>
      <c r="I1181" s="105">
        <f t="shared" si="56"/>
        <v>1.6987974645465571</v>
      </c>
    </row>
    <row r="1182" spans="2:9" x14ac:dyDescent="0.25">
      <c r="B1182" s="69" t="s">
        <v>33</v>
      </c>
      <c r="C1182" s="69" t="s">
        <v>146</v>
      </c>
      <c r="D1182" s="69" t="s">
        <v>150</v>
      </c>
      <c r="E1182" s="69">
        <f t="shared" si="54"/>
        <v>1976</v>
      </c>
      <c r="F1182" s="69" t="s">
        <v>31</v>
      </c>
      <c r="G1182" s="69">
        <f>data2!BF31</f>
        <v>6.9679353270925934E-2</v>
      </c>
      <c r="H1182" s="105">
        <f t="shared" si="55"/>
        <v>2.1508918293072514</v>
      </c>
      <c r="I1182" s="105">
        <f t="shared" si="56"/>
        <v>1.629118111275631</v>
      </c>
    </row>
    <row r="1183" spans="2:9" x14ac:dyDescent="0.25">
      <c r="B1183" s="69" t="s">
        <v>33</v>
      </c>
      <c r="C1183" s="69" t="s">
        <v>146</v>
      </c>
      <c r="D1183" s="69" t="s">
        <v>150</v>
      </c>
      <c r="E1183" s="69">
        <f t="shared" si="54"/>
        <v>1977</v>
      </c>
      <c r="F1183" s="69" t="s">
        <v>31</v>
      </c>
      <c r="G1183" s="69">
        <f>data2!BF32</f>
        <v>6.9803513970419576E-2</v>
      </c>
      <c r="H1183" s="105">
        <f t="shared" si="55"/>
        <v>2.2205711825781775</v>
      </c>
      <c r="I1183" s="105">
        <f t="shared" si="56"/>
        <v>1.5593145973052116</v>
      </c>
    </row>
    <row r="1184" spans="2:9" x14ac:dyDescent="0.25">
      <c r="B1184" s="69" t="s">
        <v>33</v>
      </c>
      <c r="C1184" s="69" t="s">
        <v>146</v>
      </c>
      <c r="D1184" s="69" t="s">
        <v>150</v>
      </c>
      <c r="E1184" s="69">
        <f t="shared" si="54"/>
        <v>1978</v>
      </c>
      <c r="F1184" s="69" t="s">
        <v>31</v>
      </c>
      <c r="G1184" s="69">
        <f>data2!BF33</f>
        <v>6.7568568481441563E-2</v>
      </c>
      <c r="H1184" s="105">
        <f t="shared" si="55"/>
        <v>2.2903746965485969</v>
      </c>
      <c r="I1184" s="105">
        <f t="shared" si="56"/>
        <v>1.4917460288237701</v>
      </c>
    </row>
    <row r="1185" spans="2:9" x14ac:dyDescent="0.25">
      <c r="B1185" s="69" t="s">
        <v>33</v>
      </c>
      <c r="C1185" s="69" t="s">
        <v>146</v>
      </c>
      <c r="D1185" s="69" t="s">
        <v>150</v>
      </c>
      <c r="E1185" s="69">
        <f t="shared" si="54"/>
        <v>1979</v>
      </c>
      <c r="F1185" s="69" t="s">
        <v>31</v>
      </c>
      <c r="G1185" s="69">
        <f>data2!BF34</f>
        <v>7.1525354476415851E-2</v>
      </c>
      <c r="H1185" s="105">
        <f t="shared" si="55"/>
        <v>2.3579432650300385</v>
      </c>
      <c r="I1185" s="105">
        <f t="shared" si="56"/>
        <v>1.4202206743473542</v>
      </c>
    </row>
    <row r="1186" spans="2:9" x14ac:dyDescent="0.25">
      <c r="B1186" s="69" t="s">
        <v>33</v>
      </c>
      <c r="C1186" s="69" t="s">
        <v>146</v>
      </c>
      <c r="D1186" s="69" t="s">
        <v>150</v>
      </c>
      <c r="E1186" s="69">
        <f t="shared" si="54"/>
        <v>1980</v>
      </c>
      <c r="F1186" s="69" t="s">
        <v>31</v>
      </c>
      <c r="G1186" s="69">
        <f>data2!BF35</f>
        <v>7.1048830127654339E-2</v>
      </c>
      <c r="H1186" s="105">
        <f t="shared" si="55"/>
        <v>2.4294686195064545</v>
      </c>
      <c r="I1186" s="105">
        <f t="shared" si="56"/>
        <v>1.3491718442197</v>
      </c>
    </row>
    <row r="1187" spans="2:9" x14ac:dyDescent="0.25">
      <c r="B1187" s="69" t="s">
        <v>33</v>
      </c>
      <c r="C1187" s="69" t="s">
        <v>146</v>
      </c>
      <c r="D1187" s="69" t="s">
        <v>150</v>
      </c>
      <c r="E1187" s="69">
        <f t="shared" si="54"/>
        <v>1981</v>
      </c>
      <c r="F1187" s="69" t="s">
        <v>31</v>
      </c>
      <c r="G1187" s="69">
        <f>data2!BF36</f>
        <v>6.7266325399076773E-2</v>
      </c>
      <c r="H1187" s="105">
        <f t="shared" si="55"/>
        <v>2.5005174496341089</v>
      </c>
      <c r="I1187" s="105">
        <f t="shared" si="56"/>
        <v>1.281905518820623</v>
      </c>
    </row>
    <row r="1188" spans="2:9" x14ac:dyDescent="0.25">
      <c r="B1188" s="69" t="s">
        <v>33</v>
      </c>
      <c r="C1188" s="69" t="s">
        <v>146</v>
      </c>
      <c r="D1188" s="69" t="s">
        <v>150</v>
      </c>
      <c r="E1188" s="69">
        <f t="shared" si="54"/>
        <v>1982</v>
      </c>
      <c r="F1188" s="69" t="s">
        <v>31</v>
      </c>
      <c r="G1188" s="69">
        <f>data2!BF37</f>
        <v>6.6029940835178255E-2</v>
      </c>
      <c r="H1188" s="105">
        <f t="shared" si="55"/>
        <v>2.5677837750331856</v>
      </c>
      <c r="I1188" s="105">
        <f t="shared" si="56"/>
        <v>1.2158755779854449</v>
      </c>
    </row>
    <row r="1189" spans="2:9" x14ac:dyDescent="0.25">
      <c r="B1189" s="69" t="s">
        <v>33</v>
      </c>
      <c r="C1189" s="69" t="s">
        <v>146</v>
      </c>
      <c r="D1189" s="69" t="s">
        <v>150</v>
      </c>
      <c r="E1189" s="69">
        <f t="shared" si="54"/>
        <v>1983</v>
      </c>
      <c r="F1189" s="69" t="s">
        <v>31</v>
      </c>
      <c r="G1189" s="69">
        <f>data2!BF38</f>
        <v>5.911063808736141E-2</v>
      </c>
      <c r="H1189" s="105">
        <f t="shared" si="55"/>
        <v>2.6338137158683637</v>
      </c>
      <c r="I1189" s="105">
        <f t="shared" si="56"/>
        <v>1.1567649398980835</v>
      </c>
    </row>
    <row r="1190" spans="2:9" x14ac:dyDescent="0.25">
      <c r="B1190" s="69" t="s">
        <v>33</v>
      </c>
      <c r="C1190" s="69" t="s">
        <v>146</v>
      </c>
      <c r="D1190" s="69" t="s">
        <v>150</v>
      </c>
      <c r="E1190" s="69">
        <f t="shared" si="54"/>
        <v>1984</v>
      </c>
      <c r="F1190" s="69" t="s">
        <v>31</v>
      </c>
      <c r="G1190" s="69">
        <f>data2!BF39</f>
        <v>5.4971609712096449E-2</v>
      </c>
      <c r="H1190" s="105">
        <f t="shared" si="55"/>
        <v>2.6929243539557253</v>
      </c>
      <c r="I1190" s="105">
        <f t="shared" si="56"/>
        <v>1.101793330185987</v>
      </c>
    </row>
    <row r="1191" spans="2:9" x14ac:dyDescent="0.25">
      <c r="B1191" s="69" t="s">
        <v>33</v>
      </c>
      <c r="C1191" s="69" t="s">
        <v>146</v>
      </c>
      <c r="D1191" s="69" t="s">
        <v>150</v>
      </c>
      <c r="E1191" s="69">
        <f t="shared" si="54"/>
        <v>1985</v>
      </c>
      <c r="F1191" s="69" t="s">
        <v>31</v>
      </c>
      <c r="G1191" s="69">
        <f>data2!BF40</f>
        <v>5.7447508255820831E-2</v>
      </c>
      <c r="H1191" s="105">
        <f t="shared" si="55"/>
        <v>2.7478959636678217</v>
      </c>
      <c r="I1191" s="105">
        <f t="shared" si="56"/>
        <v>1.0443458219301662</v>
      </c>
    </row>
    <row r="1192" spans="2:9" x14ac:dyDescent="0.25">
      <c r="B1192" s="69" t="s">
        <v>33</v>
      </c>
      <c r="C1192" s="69" t="s">
        <v>146</v>
      </c>
      <c r="D1192" s="69" t="s">
        <v>150</v>
      </c>
      <c r="E1192" s="69">
        <f t="shared" si="54"/>
        <v>1986</v>
      </c>
      <c r="F1192" s="69" t="s">
        <v>31</v>
      </c>
      <c r="G1192" s="69">
        <f>data2!BF41</f>
        <v>6.0444002677765812E-2</v>
      </c>
      <c r="H1192" s="105">
        <f t="shared" si="55"/>
        <v>2.8053434719236425</v>
      </c>
      <c r="I1192" s="105">
        <f t="shared" si="56"/>
        <v>0.98390181925240039</v>
      </c>
    </row>
    <row r="1193" spans="2:9" x14ac:dyDescent="0.25">
      <c r="B1193" s="69" t="s">
        <v>33</v>
      </c>
      <c r="C1193" s="69" t="s">
        <v>146</v>
      </c>
      <c r="D1193" s="69" t="s">
        <v>150</v>
      </c>
      <c r="E1193" s="69">
        <f t="shared" si="54"/>
        <v>1987</v>
      </c>
      <c r="F1193" s="69" t="s">
        <v>31</v>
      </c>
      <c r="G1193" s="69">
        <f>data2!BF42</f>
        <v>7.7613596176201657E-2</v>
      </c>
      <c r="H1193" s="105">
        <f t="shared" si="55"/>
        <v>2.8657874746014085</v>
      </c>
      <c r="I1193" s="105">
        <f t="shared" si="56"/>
        <v>0.90628822307619872</v>
      </c>
    </row>
    <row r="1194" spans="2:9" x14ac:dyDescent="0.25">
      <c r="B1194" s="69" t="s">
        <v>33</v>
      </c>
      <c r="C1194" s="69" t="s">
        <v>146</v>
      </c>
      <c r="D1194" s="69" t="s">
        <v>150</v>
      </c>
      <c r="E1194" s="69">
        <f t="shared" si="54"/>
        <v>1988</v>
      </c>
      <c r="F1194" s="69" t="s">
        <v>31</v>
      </c>
      <c r="G1194" s="69">
        <f>data2!BF43</f>
        <v>7.0139622890102338E-2</v>
      </c>
      <c r="H1194" s="105">
        <f t="shared" si="55"/>
        <v>2.9434010707776102</v>
      </c>
      <c r="I1194" s="105">
        <f t="shared" si="56"/>
        <v>0.83614860018609638</v>
      </c>
    </row>
    <row r="1195" spans="2:9" x14ac:dyDescent="0.25">
      <c r="B1195" s="69" t="s">
        <v>33</v>
      </c>
      <c r="C1195" s="69" t="s">
        <v>146</v>
      </c>
      <c r="D1195" s="69" t="s">
        <v>150</v>
      </c>
      <c r="E1195" s="69">
        <f t="shared" si="54"/>
        <v>1989</v>
      </c>
      <c r="F1195" s="69" t="s">
        <v>31</v>
      </c>
      <c r="G1195" s="69">
        <f>data2!BF44</f>
        <v>7.527116825517835E-2</v>
      </c>
      <c r="H1195" s="105">
        <f t="shared" si="55"/>
        <v>3.0135406936677125</v>
      </c>
      <c r="I1195" s="105">
        <f t="shared" si="56"/>
        <v>0.76087743193091806</v>
      </c>
    </row>
    <row r="1196" spans="2:9" x14ac:dyDescent="0.25">
      <c r="B1196" s="69" t="s">
        <v>33</v>
      </c>
      <c r="C1196" s="69" t="s">
        <v>146</v>
      </c>
      <c r="D1196" s="69" t="s">
        <v>150</v>
      </c>
      <c r="E1196" s="69">
        <f t="shared" si="54"/>
        <v>1990</v>
      </c>
      <c r="F1196" s="69" t="s">
        <v>31</v>
      </c>
      <c r="G1196" s="69">
        <f>data2!BF45</f>
        <v>8.8296250591156311E-2</v>
      </c>
      <c r="H1196" s="105">
        <f t="shared" si="55"/>
        <v>3.088811861922891</v>
      </c>
      <c r="I1196" s="105">
        <f t="shared" si="56"/>
        <v>0.67258118133976175</v>
      </c>
    </row>
    <row r="1197" spans="2:9" x14ac:dyDescent="0.25">
      <c r="B1197" s="69" t="s">
        <v>33</v>
      </c>
      <c r="C1197" s="69" t="s">
        <v>146</v>
      </c>
      <c r="D1197" s="69" t="s">
        <v>150</v>
      </c>
      <c r="E1197" s="69">
        <f t="shared" si="54"/>
        <v>1991</v>
      </c>
      <c r="F1197" s="69" t="s">
        <v>31</v>
      </c>
      <c r="G1197" s="69">
        <f>data2!BF46</f>
        <v>8.6876938153997441E-2</v>
      </c>
      <c r="H1197" s="105">
        <f t="shared" si="55"/>
        <v>3.1771081125140475</v>
      </c>
      <c r="I1197" s="105">
        <f t="shared" si="56"/>
        <v>0.58570424318576431</v>
      </c>
    </row>
    <row r="1198" spans="2:9" x14ac:dyDescent="0.25">
      <c r="B1198" s="69" t="s">
        <v>33</v>
      </c>
      <c r="C1198" s="69" t="s">
        <v>146</v>
      </c>
      <c r="D1198" s="69" t="s">
        <v>150</v>
      </c>
      <c r="E1198" s="69">
        <f t="shared" si="54"/>
        <v>1992</v>
      </c>
      <c r="F1198" s="69" t="s">
        <v>31</v>
      </c>
      <c r="G1198" s="69">
        <f>data2!BF47</f>
        <v>9.2746792336939832E-2</v>
      </c>
      <c r="H1198" s="105">
        <f t="shared" si="55"/>
        <v>3.2639850506680448</v>
      </c>
      <c r="I1198" s="105">
        <f t="shared" si="56"/>
        <v>0.49295745084882447</v>
      </c>
    </row>
    <row r="1199" spans="2:9" x14ac:dyDescent="0.25">
      <c r="B1199" s="69" t="s">
        <v>33</v>
      </c>
      <c r="C1199" s="69" t="s">
        <v>146</v>
      </c>
      <c r="D1199" s="69" t="s">
        <v>150</v>
      </c>
      <c r="E1199" s="69">
        <f t="shared" si="54"/>
        <v>1993</v>
      </c>
      <c r="F1199" s="69" t="s">
        <v>31</v>
      </c>
      <c r="G1199" s="69">
        <f>data2!BF48</f>
        <v>0.10005742475653674</v>
      </c>
      <c r="H1199" s="105">
        <f t="shared" si="55"/>
        <v>3.3567318430049848</v>
      </c>
      <c r="I1199" s="105">
        <f t="shared" si="56"/>
        <v>0.39290002609228769</v>
      </c>
    </row>
    <row r="1200" spans="2:9" x14ac:dyDescent="0.25">
      <c r="B1200" s="69" t="s">
        <v>33</v>
      </c>
      <c r="C1200" s="69" t="s">
        <v>146</v>
      </c>
      <c r="D1200" s="69" t="s">
        <v>150</v>
      </c>
      <c r="E1200" s="69">
        <f t="shared" si="54"/>
        <v>1994</v>
      </c>
      <c r="F1200" s="69" t="s">
        <v>31</v>
      </c>
      <c r="G1200" s="69">
        <f>data2!BF49</f>
        <v>9.3276456060432486E-2</v>
      </c>
      <c r="H1200" s="105">
        <f t="shared" si="55"/>
        <v>3.4567892677615215</v>
      </c>
      <c r="I1200" s="105">
        <f t="shared" si="56"/>
        <v>0.29962357003185525</v>
      </c>
    </row>
    <row r="1201" spans="2:9" x14ac:dyDescent="0.25">
      <c r="B1201" s="69" t="s">
        <v>33</v>
      </c>
      <c r="C1201" s="69" t="s">
        <v>146</v>
      </c>
      <c r="D1201" s="69" t="s">
        <v>150</v>
      </c>
      <c r="E1201" s="69">
        <f t="shared" si="54"/>
        <v>1995</v>
      </c>
      <c r="F1201" s="69" t="s">
        <v>31</v>
      </c>
      <c r="G1201" s="69">
        <f>data2!BF50</f>
        <v>9.3431347857352062E-2</v>
      </c>
      <c r="H1201" s="105">
        <f t="shared" si="55"/>
        <v>3.550065723821954</v>
      </c>
      <c r="I1201" s="105">
        <f t="shared" si="56"/>
        <v>0.20619222217450317</v>
      </c>
    </row>
    <row r="1202" spans="2:9" x14ac:dyDescent="0.25">
      <c r="B1202" s="69" t="s">
        <v>33</v>
      </c>
      <c r="C1202" s="69" t="s">
        <v>146</v>
      </c>
      <c r="D1202" s="69" t="s">
        <v>150</v>
      </c>
      <c r="E1202" s="69">
        <f t="shared" si="54"/>
        <v>1996</v>
      </c>
      <c r="F1202" s="69" t="s">
        <v>31</v>
      </c>
      <c r="G1202" s="69">
        <f>data2!BF51</f>
        <v>0.10167468388519106</v>
      </c>
      <c r="H1202" s="105">
        <f t="shared" si="55"/>
        <v>3.643497071679306</v>
      </c>
      <c r="I1202" s="105">
        <f t="shared" si="56"/>
        <v>0.10451753828931211</v>
      </c>
    </row>
    <row r="1203" spans="2:9" x14ac:dyDescent="0.25">
      <c r="B1203" s="69" t="s">
        <v>33</v>
      </c>
      <c r="C1203" s="69" t="s">
        <v>146</v>
      </c>
      <c r="D1203" s="69" t="s">
        <v>150</v>
      </c>
      <c r="E1203" s="69">
        <f t="shared" si="54"/>
        <v>1997</v>
      </c>
      <c r="F1203" s="69" t="s">
        <v>31</v>
      </c>
      <c r="G1203" s="69">
        <f>data2!BF52</f>
        <v>0.10451753828931211</v>
      </c>
      <c r="H1203" s="105">
        <f t="shared" si="55"/>
        <v>3.7451717555644972</v>
      </c>
      <c r="I1203" s="105">
        <f t="shared" si="56"/>
        <v>0</v>
      </c>
    </row>
    <row r="1204" spans="2:9" x14ac:dyDescent="0.25">
      <c r="B1204" s="69" t="s">
        <v>33</v>
      </c>
      <c r="C1204" s="69" t="s">
        <v>146</v>
      </c>
      <c r="D1204" s="69" t="s">
        <v>150</v>
      </c>
      <c r="E1204" s="69">
        <f t="shared" si="54"/>
        <v>1950</v>
      </c>
      <c r="F1204" s="69" t="s">
        <v>32</v>
      </c>
      <c r="G1204" s="69">
        <f>data2!BG5</f>
        <v>1.1349474808616698E-2</v>
      </c>
      <c r="H1204" s="105">
        <f t="shared" si="55"/>
        <v>0</v>
      </c>
      <c r="I1204" s="105">
        <f t="shared" si="56"/>
        <v>0.85103295612333363</v>
      </c>
    </row>
    <row r="1205" spans="2:9" x14ac:dyDescent="0.25">
      <c r="B1205" s="69" t="s">
        <v>33</v>
      </c>
      <c r="C1205" s="69" t="s">
        <v>146</v>
      </c>
      <c r="D1205" s="69" t="s">
        <v>150</v>
      </c>
      <c r="E1205" s="69">
        <f t="shared" ref="E1205:E1251" si="57">E1157</f>
        <v>1951</v>
      </c>
      <c r="F1205" s="69" t="s">
        <v>32</v>
      </c>
      <c r="G1205" s="69">
        <f>data2!BG6</f>
        <v>1.2076989401193545E-2</v>
      </c>
      <c r="H1205" s="105">
        <f t="shared" si="55"/>
        <v>1.1349474808616698E-2</v>
      </c>
      <c r="I1205" s="105">
        <f t="shared" si="56"/>
        <v>0.83895596672214023</v>
      </c>
    </row>
    <row r="1206" spans="2:9" x14ac:dyDescent="0.25">
      <c r="B1206" s="69" t="s">
        <v>33</v>
      </c>
      <c r="C1206" s="69" t="s">
        <v>146</v>
      </c>
      <c r="D1206" s="69" t="s">
        <v>150</v>
      </c>
      <c r="E1206" s="69">
        <f t="shared" si="57"/>
        <v>1952</v>
      </c>
      <c r="F1206" s="69" t="s">
        <v>32</v>
      </c>
      <c r="G1206" s="69">
        <f>data2!BG7</f>
        <v>1.011957698267126E-2</v>
      </c>
      <c r="H1206" s="105">
        <f t="shared" si="55"/>
        <v>2.3426464209810243E-2</v>
      </c>
      <c r="I1206" s="105">
        <f t="shared" si="56"/>
        <v>0.82883638973946894</v>
      </c>
    </row>
    <row r="1207" spans="2:9" x14ac:dyDescent="0.25">
      <c r="B1207" s="69" t="s">
        <v>33</v>
      </c>
      <c r="C1207" s="69" t="s">
        <v>146</v>
      </c>
      <c r="D1207" s="69" t="s">
        <v>150</v>
      </c>
      <c r="E1207" s="69">
        <f t="shared" si="57"/>
        <v>1953</v>
      </c>
      <c r="F1207" s="69" t="s">
        <v>32</v>
      </c>
      <c r="G1207" s="69">
        <f>data2!BG8</f>
        <v>1.1437126385431956E-2</v>
      </c>
      <c r="H1207" s="105">
        <f t="shared" si="55"/>
        <v>3.3546041192481502E-2</v>
      </c>
      <c r="I1207" s="105">
        <f t="shared" si="56"/>
        <v>0.81739926335403701</v>
      </c>
    </row>
    <row r="1208" spans="2:9" x14ac:dyDescent="0.25">
      <c r="B1208" s="69" t="s">
        <v>33</v>
      </c>
      <c r="C1208" s="69" t="s">
        <v>146</v>
      </c>
      <c r="D1208" s="69" t="s">
        <v>150</v>
      </c>
      <c r="E1208" s="69">
        <f t="shared" si="57"/>
        <v>1954</v>
      </c>
      <c r="F1208" s="69" t="s">
        <v>32</v>
      </c>
      <c r="G1208" s="69">
        <f>data2!BG9</f>
        <v>1.1371016378177742E-2</v>
      </c>
      <c r="H1208" s="105">
        <f t="shared" si="55"/>
        <v>4.4983167577913458E-2</v>
      </c>
      <c r="I1208" s="105">
        <f t="shared" si="56"/>
        <v>0.80602824697585929</v>
      </c>
    </row>
    <row r="1209" spans="2:9" x14ac:dyDescent="0.25">
      <c r="B1209" s="69" t="s">
        <v>33</v>
      </c>
      <c r="C1209" s="69" t="s">
        <v>146</v>
      </c>
      <c r="D1209" s="69" t="s">
        <v>150</v>
      </c>
      <c r="E1209" s="69">
        <f t="shared" si="57"/>
        <v>1955</v>
      </c>
      <c r="F1209" s="69" t="s">
        <v>32</v>
      </c>
      <c r="G1209" s="69">
        <f>data2!BG10</f>
        <v>1.1175805213056533E-2</v>
      </c>
      <c r="H1209" s="105">
        <f t="shared" si="55"/>
        <v>5.6354183956091201E-2</v>
      </c>
      <c r="I1209" s="105">
        <f t="shared" si="56"/>
        <v>0.79485244176280279</v>
      </c>
    </row>
    <row r="1210" spans="2:9" x14ac:dyDescent="0.25">
      <c r="B1210" s="69" t="s">
        <v>33</v>
      </c>
      <c r="C1210" s="69" t="s">
        <v>146</v>
      </c>
      <c r="D1210" s="69" t="s">
        <v>150</v>
      </c>
      <c r="E1210" s="69">
        <f t="shared" si="57"/>
        <v>1956</v>
      </c>
      <c r="F1210" s="69" t="s">
        <v>32</v>
      </c>
      <c r="G1210" s="69">
        <f>data2!BG11</f>
        <v>1.0924083843962439E-2</v>
      </c>
      <c r="H1210" s="105">
        <f t="shared" si="55"/>
        <v>6.7529989169147736E-2</v>
      </c>
      <c r="I1210" s="105">
        <f t="shared" si="56"/>
        <v>0.7839283579188403</v>
      </c>
    </row>
    <row r="1211" spans="2:9" x14ac:dyDescent="0.25">
      <c r="B1211" s="69" t="s">
        <v>33</v>
      </c>
      <c r="C1211" s="69" t="s">
        <v>146</v>
      </c>
      <c r="D1211" s="69" t="s">
        <v>150</v>
      </c>
      <c r="E1211" s="69">
        <f t="shared" si="57"/>
        <v>1957</v>
      </c>
      <c r="F1211" s="69" t="s">
        <v>32</v>
      </c>
      <c r="G1211" s="69">
        <f>data2!BG12</f>
        <v>1.0988128003099595E-2</v>
      </c>
      <c r="H1211" s="105">
        <f t="shared" si="55"/>
        <v>7.8454073013110179E-2</v>
      </c>
      <c r="I1211" s="105">
        <f t="shared" si="56"/>
        <v>0.77294022991574074</v>
      </c>
    </row>
    <row r="1212" spans="2:9" x14ac:dyDescent="0.25">
      <c r="B1212" s="69" t="s">
        <v>33</v>
      </c>
      <c r="C1212" s="69" t="s">
        <v>146</v>
      </c>
      <c r="D1212" s="69" t="s">
        <v>150</v>
      </c>
      <c r="E1212" s="69">
        <f t="shared" si="57"/>
        <v>1958</v>
      </c>
      <c r="F1212" s="69" t="s">
        <v>32</v>
      </c>
      <c r="G1212" s="69">
        <f>data2!BG13</f>
        <v>1.057832222848828E-2</v>
      </c>
      <c r="H1212" s="105">
        <f t="shared" si="55"/>
        <v>8.9442201016209769E-2</v>
      </c>
      <c r="I1212" s="105">
        <f t="shared" si="56"/>
        <v>0.76236190768725243</v>
      </c>
    </row>
    <row r="1213" spans="2:9" x14ac:dyDescent="0.25">
      <c r="B1213" s="69" t="s">
        <v>33</v>
      </c>
      <c r="C1213" s="69" t="s">
        <v>146</v>
      </c>
      <c r="D1213" s="69" t="s">
        <v>150</v>
      </c>
      <c r="E1213" s="69">
        <f t="shared" si="57"/>
        <v>1959</v>
      </c>
      <c r="F1213" s="69" t="s">
        <v>32</v>
      </c>
      <c r="G1213" s="69">
        <f>data2!BG14</f>
        <v>1.0252207264632999E-2</v>
      </c>
      <c r="H1213" s="105">
        <f t="shared" si="55"/>
        <v>0.10002052324469805</v>
      </c>
      <c r="I1213" s="105">
        <f t="shared" si="56"/>
        <v>0.75210970042261949</v>
      </c>
    </row>
    <row r="1214" spans="2:9" x14ac:dyDescent="0.25">
      <c r="B1214" s="69" t="s">
        <v>33</v>
      </c>
      <c r="C1214" s="69" t="s">
        <v>146</v>
      </c>
      <c r="D1214" s="69" t="s">
        <v>150</v>
      </c>
      <c r="E1214" s="69">
        <f t="shared" si="57"/>
        <v>1960</v>
      </c>
      <c r="F1214" s="69" t="s">
        <v>32</v>
      </c>
      <c r="G1214" s="69">
        <f>data2!BG15</f>
        <v>1.0512153353193946E-2</v>
      </c>
      <c r="H1214" s="105">
        <f t="shared" si="55"/>
        <v>0.11027273050933105</v>
      </c>
      <c r="I1214" s="105">
        <f t="shared" si="56"/>
        <v>0.7415975470694256</v>
      </c>
    </row>
    <row r="1215" spans="2:9" x14ac:dyDescent="0.25">
      <c r="B1215" s="69" t="s">
        <v>33</v>
      </c>
      <c r="C1215" s="69" t="s">
        <v>146</v>
      </c>
      <c r="D1215" s="69" t="s">
        <v>150</v>
      </c>
      <c r="E1215" s="69">
        <f t="shared" si="57"/>
        <v>1961</v>
      </c>
      <c r="F1215" s="69" t="s">
        <v>32</v>
      </c>
      <c r="G1215" s="69">
        <f>data2!BG16</f>
        <v>1.119166136721411E-2</v>
      </c>
      <c r="H1215" s="105">
        <f t="shared" si="55"/>
        <v>0.12078488386252499</v>
      </c>
      <c r="I1215" s="105">
        <f t="shared" si="56"/>
        <v>0.73040588570221143</v>
      </c>
    </row>
    <row r="1216" spans="2:9" x14ac:dyDescent="0.25">
      <c r="B1216" s="69" t="s">
        <v>33</v>
      </c>
      <c r="C1216" s="69" t="s">
        <v>146</v>
      </c>
      <c r="D1216" s="69" t="s">
        <v>150</v>
      </c>
      <c r="E1216" s="69">
        <f t="shared" si="57"/>
        <v>1962</v>
      </c>
      <c r="F1216" s="69" t="s">
        <v>32</v>
      </c>
      <c r="G1216" s="69">
        <f>data2!BG17</f>
        <v>1.1480649745684378E-2</v>
      </c>
      <c r="H1216" s="105">
        <f t="shared" si="55"/>
        <v>0.13197654522973909</v>
      </c>
      <c r="I1216" s="105">
        <f t="shared" si="56"/>
        <v>0.71892523595652702</v>
      </c>
    </row>
    <row r="1217" spans="2:9" x14ac:dyDescent="0.25">
      <c r="B1217" s="69" t="s">
        <v>33</v>
      </c>
      <c r="C1217" s="69" t="s">
        <v>146</v>
      </c>
      <c r="D1217" s="69" t="s">
        <v>150</v>
      </c>
      <c r="E1217" s="69">
        <f t="shared" si="57"/>
        <v>1963</v>
      </c>
      <c r="F1217" s="69" t="s">
        <v>32</v>
      </c>
      <c r="G1217" s="69">
        <f>data2!BG18</f>
        <v>1.8527840948339216E-2</v>
      </c>
      <c r="H1217" s="105">
        <f t="shared" si="55"/>
        <v>0.14345719497542347</v>
      </c>
      <c r="I1217" s="105">
        <f t="shared" si="56"/>
        <v>0.70039739500818776</v>
      </c>
    </row>
    <row r="1218" spans="2:9" x14ac:dyDescent="0.25">
      <c r="B1218" s="69" t="s">
        <v>33</v>
      </c>
      <c r="C1218" s="69" t="s">
        <v>146</v>
      </c>
      <c r="D1218" s="69" t="s">
        <v>150</v>
      </c>
      <c r="E1218" s="69">
        <f t="shared" si="57"/>
        <v>1964</v>
      </c>
      <c r="F1218" s="69" t="s">
        <v>32</v>
      </c>
      <c r="G1218" s="69">
        <f>data2!BG19</f>
        <v>1.9348067902166748E-2</v>
      </c>
      <c r="H1218" s="105">
        <f t="shared" si="55"/>
        <v>0.16198503592376268</v>
      </c>
      <c r="I1218" s="105">
        <f t="shared" si="56"/>
        <v>0.68104932710602095</v>
      </c>
    </row>
    <row r="1219" spans="2:9" x14ac:dyDescent="0.25">
      <c r="B1219" s="69" t="s">
        <v>33</v>
      </c>
      <c r="C1219" s="69" t="s">
        <v>146</v>
      </c>
      <c r="D1219" s="69" t="s">
        <v>150</v>
      </c>
      <c r="E1219" s="69">
        <f t="shared" si="57"/>
        <v>1965</v>
      </c>
      <c r="F1219" s="69" t="s">
        <v>32</v>
      </c>
      <c r="G1219" s="69">
        <f>data2!BG20</f>
        <v>1.3939134626137533E-2</v>
      </c>
      <c r="H1219" s="105">
        <f t="shared" si="55"/>
        <v>0.18133310382592943</v>
      </c>
      <c r="I1219" s="105">
        <f t="shared" si="56"/>
        <v>0.66711019247988346</v>
      </c>
    </row>
    <row r="1220" spans="2:9" x14ac:dyDescent="0.25">
      <c r="B1220" s="69" t="s">
        <v>33</v>
      </c>
      <c r="C1220" s="69" t="s">
        <v>146</v>
      </c>
      <c r="D1220" s="69" t="s">
        <v>150</v>
      </c>
      <c r="E1220" s="69">
        <f t="shared" si="57"/>
        <v>1966</v>
      </c>
      <c r="F1220" s="69" t="s">
        <v>32</v>
      </c>
      <c r="G1220" s="69">
        <f>data2!BG21</f>
        <v>1.1712158327401903E-2</v>
      </c>
      <c r="H1220" s="105">
        <f t="shared" ref="H1220:H1283" si="58">SUMIFS($G$4:$G$4995,$F$4:$F$4995,$F1220,$E$4:$E$4995,"&lt;"&amp;$E1220,$B$4:$B$4995,$B1220,$D$4:$D$4995,$D1220)</f>
        <v>0.19527223845206695</v>
      </c>
      <c r="I1220" s="105">
        <f t="shared" ref="I1220:I1283" si="59">SUMIFS($G$4:$G$4995,$F$4:$F$4995,$F1220,$E$4:$E$4995,"&gt;"&amp;$E1220,$B$4:$B$4995,$B1220,$D$4:$D$4995,$D1220)</f>
        <v>0.65539803415248155</v>
      </c>
    </row>
    <row r="1221" spans="2:9" x14ac:dyDescent="0.25">
      <c r="B1221" s="69" t="s">
        <v>33</v>
      </c>
      <c r="C1221" s="69" t="s">
        <v>146</v>
      </c>
      <c r="D1221" s="69" t="s">
        <v>150</v>
      </c>
      <c r="E1221" s="69">
        <f t="shared" si="57"/>
        <v>1967</v>
      </c>
      <c r="F1221" s="69" t="s">
        <v>32</v>
      </c>
      <c r="G1221" s="69">
        <f>data2!BG22</f>
        <v>1.0309709007857616E-2</v>
      </c>
      <c r="H1221" s="105">
        <f t="shared" si="58"/>
        <v>0.20698439677946887</v>
      </c>
      <c r="I1221" s="105">
        <f t="shared" si="59"/>
        <v>0.645088325144624</v>
      </c>
    </row>
    <row r="1222" spans="2:9" x14ac:dyDescent="0.25">
      <c r="B1222" s="69" t="s">
        <v>33</v>
      </c>
      <c r="C1222" s="69" t="s">
        <v>146</v>
      </c>
      <c r="D1222" s="69" t="s">
        <v>150</v>
      </c>
      <c r="E1222" s="69">
        <f t="shared" si="57"/>
        <v>1968</v>
      </c>
      <c r="F1222" s="69" t="s">
        <v>32</v>
      </c>
      <c r="G1222" s="69">
        <f>data2!BG23</f>
        <v>9.1842701262112598E-3</v>
      </c>
      <c r="H1222" s="105">
        <f t="shared" si="58"/>
        <v>0.21729410578732647</v>
      </c>
      <c r="I1222" s="105">
        <f t="shared" si="59"/>
        <v>0.63590405501841274</v>
      </c>
    </row>
    <row r="1223" spans="2:9" x14ac:dyDescent="0.25">
      <c r="B1223" s="69" t="s">
        <v>33</v>
      </c>
      <c r="C1223" s="69" t="s">
        <v>146</v>
      </c>
      <c r="D1223" s="69" t="s">
        <v>150</v>
      </c>
      <c r="E1223" s="69">
        <f t="shared" si="57"/>
        <v>1969</v>
      </c>
      <c r="F1223" s="69" t="s">
        <v>32</v>
      </c>
      <c r="G1223" s="69">
        <f>data2!BG24</f>
        <v>9.149444062679939E-3</v>
      </c>
      <c r="H1223" s="105">
        <f t="shared" si="58"/>
        <v>0.22647837591353773</v>
      </c>
      <c r="I1223" s="105">
        <f t="shared" si="59"/>
        <v>0.6267546109557327</v>
      </c>
    </row>
    <row r="1224" spans="2:9" x14ac:dyDescent="0.25">
      <c r="B1224" s="69" t="s">
        <v>33</v>
      </c>
      <c r="C1224" s="69" t="s">
        <v>146</v>
      </c>
      <c r="D1224" s="69" t="s">
        <v>150</v>
      </c>
      <c r="E1224" s="69">
        <f t="shared" si="57"/>
        <v>1970</v>
      </c>
      <c r="F1224" s="69" t="s">
        <v>32</v>
      </c>
      <c r="G1224" s="69">
        <f>data2!BG25</f>
        <v>1.1435679985625918E-2</v>
      </c>
      <c r="H1224" s="105">
        <f t="shared" si="58"/>
        <v>0.23562781997621768</v>
      </c>
      <c r="I1224" s="105">
        <f t="shared" si="59"/>
        <v>0.61531893097010681</v>
      </c>
    </row>
    <row r="1225" spans="2:9" x14ac:dyDescent="0.25">
      <c r="B1225" s="69" t="s">
        <v>33</v>
      </c>
      <c r="C1225" s="69" t="s">
        <v>146</v>
      </c>
      <c r="D1225" s="69" t="s">
        <v>150</v>
      </c>
      <c r="E1225" s="69">
        <f t="shared" si="57"/>
        <v>1971</v>
      </c>
      <c r="F1225" s="69" t="s">
        <v>32</v>
      </c>
      <c r="G1225" s="69">
        <f>data2!BG26</f>
        <v>1.1113370952339613E-2</v>
      </c>
      <c r="H1225" s="105">
        <f t="shared" si="58"/>
        <v>0.2470634999618436</v>
      </c>
      <c r="I1225" s="105">
        <f t="shared" si="59"/>
        <v>0.60420556001776726</v>
      </c>
    </row>
    <row r="1226" spans="2:9" x14ac:dyDescent="0.25">
      <c r="B1226" s="69" t="s">
        <v>33</v>
      </c>
      <c r="C1226" s="69" t="s">
        <v>146</v>
      </c>
      <c r="D1226" s="69" t="s">
        <v>150</v>
      </c>
      <c r="E1226" s="69">
        <f t="shared" si="57"/>
        <v>1972</v>
      </c>
      <c r="F1226" s="69" t="s">
        <v>32</v>
      </c>
      <c r="G1226" s="69">
        <f>data2!BG27</f>
        <v>1.1007652809685084E-2</v>
      </c>
      <c r="H1226" s="105">
        <f t="shared" si="58"/>
        <v>0.25817687091418323</v>
      </c>
      <c r="I1226" s="105">
        <f t="shared" si="59"/>
        <v>0.59319790720808219</v>
      </c>
    </row>
    <row r="1227" spans="2:9" x14ac:dyDescent="0.25">
      <c r="B1227" s="69" t="s">
        <v>33</v>
      </c>
      <c r="C1227" s="69" t="s">
        <v>146</v>
      </c>
      <c r="D1227" s="69" t="s">
        <v>150</v>
      </c>
      <c r="E1227" s="69">
        <f t="shared" si="57"/>
        <v>1973</v>
      </c>
      <c r="F1227" s="69" t="s">
        <v>32</v>
      </c>
      <c r="G1227" s="69">
        <f>data2!BG28</f>
        <v>1.1160622569880504E-2</v>
      </c>
      <c r="H1227" s="105">
        <f t="shared" si="58"/>
        <v>0.26918452372386831</v>
      </c>
      <c r="I1227" s="105">
        <f t="shared" si="59"/>
        <v>0.5820372846382017</v>
      </c>
    </row>
    <row r="1228" spans="2:9" x14ac:dyDescent="0.25">
      <c r="B1228" s="69" t="s">
        <v>33</v>
      </c>
      <c r="C1228" s="69" t="s">
        <v>146</v>
      </c>
      <c r="D1228" s="69" t="s">
        <v>150</v>
      </c>
      <c r="E1228" s="69">
        <f t="shared" si="57"/>
        <v>1974</v>
      </c>
      <c r="F1228" s="69" t="s">
        <v>32</v>
      </c>
      <c r="G1228" s="69">
        <f>data2!BG29</f>
        <v>1.1646233283326337E-2</v>
      </c>
      <c r="H1228" s="105">
        <f t="shared" si="58"/>
        <v>0.28034514629374879</v>
      </c>
      <c r="I1228" s="105">
        <f t="shared" si="59"/>
        <v>0.57039105135487533</v>
      </c>
    </row>
    <row r="1229" spans="2:9" x14ac:dyDescent="0.25">
      <c r="B1229" s="69" t="s">
        <v>33</v>
      </c>
      <c r="C1229" s="69" t="s">
        <v>146</v>
      </c>
      <c r="D1229" s="69" t="s">
        <v>150</v>
      </c>
      <c r="E1229" s="69">
        <f t="shared" si="57"/>
        <v>1975</v>
      </c>
      <c r="F1229" s="69" t="s">
        <v>32</v>
      </c>
      <c r="G1229" s="69">
        <f>data2!BG30</f>
        <v>1.282301105324558E-2</v>
      </c>
      <c r="H1229" s="105">
        <f t="shared" si="58"/>
        <v>0.29199137957707511</v>
      </c>
      <c r="I1229" s="105">
        <f t="shared" si="59"/>
        <v>0.55756804030162976</v>
      </c>
    </row>
    <row r="1230" spans="2:9" x14ac:dyDescent="0.25">
      <c r="B1230" s="69" t="s">
        <v>33</v>
      </c>
      <c r="C1230" s="69" t="s">
        <v>146</v>
      </c>
      <c r="D1230" s="69" t="s">
        <v>150</v>
      </c>
      <c r="E1230" s="69">
        <f t="shared" si="57"/>
        <v>1976</v>
      </c>
      <c r="F1230" s="69" t="s">
        <v>32</v>
      </c>
      <c r="G1230" s="69">
        <f>data2!BG31</f>
        <v>1.1409547990195074E-2</v>
      </c>
      <c r="H1230" s="105">
        <f t="shared" si="58"/>
        <v>0.30481439063032068</v>
      </c>
      <c r="I1230" s="105">
        <f t="shared" si="59"/>
        <v>0.54615849231143465</v>
      </c>
    </row>
    <row r="1231" spans="2:9" x14ac:dyDescent="0.25">
      <c r="B1231" s="69" t="s">
        <v>33</v>
      </c>
      <c r="C1231" s="69" t="s">
        <v>146</v>
      </c>
      <c r="D1231" s="69" t="s">
        <v>150</v>
      </c>
      <c r="E1231" s="69">
        <f t="shared" si="57"/>
        <v>1977</v>
      </c>
      <c r="F1231" s="69" t="s">
        <v>32</v>
      </c>
      <c r="G1231" s="69">
        <f>data2!BG32</f>
        <v>1.1499862625459968E-2</v>
      </c>
      <c r="H1231" s="105">
        <f t="shared" si="58"/>
        <v>0.31622393862051573</v>
      </c>
      <c r="I1231" s="105">
        <f t="shared" si="59"/>
        <v>0.53465862968597466</v>
      </c>
    </row>
    <row r="1232" spans="2:9" x14ac:dyDescent="0.25">
      <c r="B1232" s="69" t="s">
        <v>33</v>
      </c>
      <c r="C1232" s="69" t="s">
        <v>146</v>
      </c>
      <c r="D1232" s="69" t="s">
        <v>150</v>
      </c>
      <c r="E1232" s="69">
        <f t="shared" si="57"/>
        <v>1978</v>
      </c>
      <c r="F1232" s="69" t="s">
        <v>32</v>
      </c>
      <c r="G1232" s="69">
        <f>data2!BG33</f>
        <v>1.1553344023070511E-2</v>
      </c>
      <c r="H1232" s="105">
        <f t="shared" si="58"/>
        <v>0.32772380124597572</v>
      </c>
      <c r="I1232" s="105">
        <f t="shared" si="59"/>
        <v>0.52310528566290426</v>
      </c>
    </row>
    <row r="1233" spans="2:9" x14ac:dyDescent="0.25">
      <c r="B1233" s="69" t="s">
        <v>33</v>
      </c>
      <c r="C1233" s="69" t="s">
        <v>146</v>
      </c>
      <c r="D1233" s="69" t="s">
        <v>150</v>
      </c>
      <c r="E1233" s="69">
        <f t="shared" si="57"/>
        <v>1979</v>
      </c>
      <c r="F1233" s="69" t="s">
        <v>32</v>
      </c>
      <c r="G1233" s="69">
        <f>data2!BG34</f>
        <v>1.1810329171565701E-2</v>
      </c>
      <c r="H1233" s="105">
        <f t="shared" si="58"/>
        <v>0.33927714526904623</v>
      </c>
      <c r="I1233" s="105">
        <f t="shared" si="59"/>
        <v>0.51129495649133849</v>
      </c>
    </row>
    <row r="1234" spans="2:9" x14ac:dyDescent="0.25">
      <c r="B1234" s="69" t="s">
        <v>33</v>
      </c>
      <c r="C1234" s="69" t="s">
        <v>146</v>
      </c>
      <c r="D1234" s="69" t="s">
        <v>150</v>
      </c>
      <c r="E1234" s="69">
        <f t="shared" si="57"/>
        <v>1980</v>
      </c>
      <c r="F1234" s="69" t="s">
        <v>32</v>
      </c>
      <c r="G1234" s="69">
        <f>data2!BG35</f>
        <v>1.2262566327979582E-2</v>
      </c>
      <c r="H1234" s="105">
        <f t="shared" si="58"/>
        <v>0.35108747444061195</v>
      </c>
      <c r="I1234" s="105">
        <f t="shared" si="59"/>
        <v>0.49903239016335899</v>
      </c>
    </row>
    <row r="1235" spans="2:9" x14ac:dyDescent="0.25">
      <c r="B1235" s="69" t="s">
        <v>33</v>
      </c>
      <c r="C1235" s="69" t="s">
        <v>146</v>
      </c>
      <c r="D1235" s="69" t="s">
        <v>150</v>
      </c>
      <c r="E1235" s="69">
        <f t="shared" si="57"/>
        <v>1981</v>
      </c>
      <c r="F1235" s="69" t="s">
        <v>32</v>
      </c>
      <c r="G1235" s="69">
        <f>data2!BG36</f>
        <v>1.2153432704953969E-2</v>
      </c>
      <c r="H1235" s="105">
        <f t="shared" si="58"/>
        <v>0.36335004076859151</v>
      </c>
      <c r="I1235" s="105">
        <f t="shared" si="59"/>
        <v>0.48687895745840493</v>
      </c>
    </row>
    <row r="1236" spans="2:9" x14ac:dyDescent="0.25">
      <c r="B1236" s="69" t="s">
        <v>33</v>
      </c>
      <c r="C1236" s="69" t="s">
        <v>146</v>
      </c>
      <c r="D1236" s="69" t="s">
        <v>150</v>
      </c>
      <c r="E1236" s="69">
        <f t="shared" si="57"/>
        <v>1982</v>
      </c>
      <c r="F1236" s="69" t="s">
        <v>32</v>
      </c>
      <c r="G1236" s="69">
        <f>data2!BG37</f>
        <v>1.2513343562530073E-2</v>
      </c>
      <c r="H1236" s="105">
        <f t="shared" si="58"/>
        <v>0.37550347347354546</v>
      </c>
      <c r="I1236" s="105">
        <f t="shared" si="59"/>
        <v>0.47436561389587495</v>
      </c>
    </row>
    <row r="1237" spans="2:9" x14ac:dyDescent="0.25">
      <c r="B1237" s="69" t="s">
        <v>33</v>
      </c>
      <c r="C1237" s="69" t="s">
        <v>146</v>
      </c>
      <c r="D1237" s="69" t="s">
        <v>150</v>
      </c>
      <c r="E1237" s="69">
        <f t="shared" si="57"/>
        <v>1983</v>
      </c>
      <c r="F1237" s="69" t="s">
        <v>32</v>
      </c>
      <c r="G1237" s="69">
        <f>data2!BG38</f>
        <v>1.2241460427846323E-2</v>
      </c>
      <c r="H1237" s="105">
        <f t="shared" si="58"/>
        <v>0.38801681703607555</v>
      </c>
      <c r="I1237" s="105">
        <f t="shared" si="59"/>
        <v>0.4621241534680286</v>
      </c>
    </row>
    <row r="1238" spans="2:9" x14ac:dyDescent="0.25">
      <c r="B1238" s="69" t="s">
        <v>33</v>
      </c>
      <c r="C1238" s="69" t="s">
        <v>146</v>
      </c>
      <c r="D1238" s="69" t="s">
        <v>150</v>
      </c>
      <c r="E1238" s="69">
        <f t="shared" si="57"/>
        <v>1984</v>
      </c>
      <c r="F1238" s="69" t="s">
        <v>32</v>
      </c>
      <c r="G1238" s="69">
        <f>data2!BG39</f>
        <v>1.2749571116705452E-2</v>
      </c>
      <c r="H1238" s="105">
        <f t="shared" si="58"/>
        <v>0.40025827746392184</v>
      </c>
      <c r="I1238" s="105">
        <f t="shared" si="59"/>
        <v>0.4493745823513231</v>
      </c>
    </row>
    <row r="1239" spans="2:9" x14ac:dyDescent="0.25">
      <c r="B1239" s="69" t="s">
        <v>33</v>
      </c>
      <c r="C1239" s="69" t="s">
        <v>146</v>
      </c>
      <c r="D1239" s="69" t="s">
        <v>150</v>
      </c>
      <c r="E1239" s="69">
        <f t="shared" si="57"/>
        <v>1985</v>
      </c>
      <c r="F1239" s="69" t="s">
        <v>32</v>
      </c>
      <c r="G1239" s="69">
        <f>data2!BG40</f>
        <v>1.343495257615248E-2</v>
      </c>
      <c r="H1239" s="105">
        <f t="shared" si="58"/>
        <v>0.41300784858062728</v>
      </c>
      <c r="I1239" s="105">
        <f t="shared" si="59"/>
        <v>0.43593962977517065</v>
      </c>
    </row>
    <row r="1240" spans="2:9" x14ac:dyDescent="0.25">
      <c r="B1240" s="69" t="s">
        <v>33</v>
      </c>
      <c r="C1240" s="69" t="s">
        <v>146</v>
      </c>
      <c r="D1240" s="69" t="s">
        <v>150</v>
      </c>
      <c r="E1240" s="69">
        <f t="shared" si="57"/>
        <v>1986</v>
      </c>
      <c r="F1240" s="69" t="s">
        <v>32</v>
      </c>
      <c r="G1240" s="69">
        <f>data2!BG41</f>
        <v>1.5235884972494687E-2</v>
      </c>
      <c r="H1240" s="105">
        <f t="shared" si="58"/>
        <v>0.42644280115677974</v>
      </c>
      <c r="I1240" s="105">
        <f t="shared" si="59"/>
        <v>0.42070374480267603</v>
      </c>
    </row>
    <row r="1241" spans="2:9" x14ac:dyDescent="0.25">
      <c r="B1241" s="69" t="s">
        <v>33</v>
      </c>
      <c r="C1241" s="69" t="s">
        <v>146</v>
      </c>
      <c r="D1241" s="69" t="s">
        <v>150</v>
      </c>
      <c r="E1241" s="69">
        <f t="shared" si="57"/>
        <v>1987</v>
      </c>
      <c r="F1241" s="69" t="s">
        <v>32</v>
      </c>
      <c r="G1241" s="69">
        <f>data2!BG42</f>
        <v>1.6203094576702409E-2</v>
      </c>
      <c r="H1241" s="105">
        <f t="shared" si="58"/>
        <v>0.44167868612927441</v>
      </c>
      <c r="I1241" s="105">
        <f t="shared" si="59"/>
        <v>0.40450065022597359</v>
      </c>
    </row>
    <row r="1242" spans="2:9" x14ac:dyDescent="0.25">
      <c r="B1242" s="69" t="s">
        <v>33</v>
      </c>
      <c r="C1242" s="69" t="s">
        <v>146</v>
      </c>
      <c r="D1242" s="69" t="s">
        <v>150</v>
      </c>
      <c r="E1242" s="69">
        <f t="shared" si="57"/>
        <v>1988</v>
      </c>
      <c r="F1242" s="69" t="s">
        <v>32</v>
      </c>
      <c r="G1242" s="69">
        <f>data2!BG43</f>
        <v>1.6799579850385746E-2</v>
      </c>
      <c r="H1242" s="105">
        <f t="shared" si="58"/>
        <v>0.45788178070597685</v>
      </c>
      <c r="I1242" s="105">
        <f t="shared" si="59"/>
        <v>0.38770107037558788</v>
      </c>
    </row>
    <row r="1243" spans="2:9" x14ac:dyDescent="0.25">
      <c r="B1243" s="69" t="s">
        <v>33</v>
      </c>
      <c r="C1243" s="69" t="s">
        <v>146</v>
      </c>
      <c r="D1243" s="69" t="s">
        <v>150</v>
      </c>
      <c r="E1243" s="69">
        <f t="shared" si="57"/>
        <v>1989</v>
      </c>
      <c r="F1243" s="69" t="s">
        <v>32</v>
      </c>
      <c r="G1243" s="69">
        <f>data2!BG44</f>
        <v>2.1287712559477558E-2</v>
      </c>
      <c r="H1243" s="105">
        <f t="shared" si="58"/>
        <v>0.47468136055636262</v>
      </c>
      <c r="I1243" s="105">
        <f t="shared" si="59"/>
        <v>0.36641335781611029</v>
      </c>
    </row>
    <row r="1244" spans="2:9" x14ac:dyDescent="0.25">
      <c r="B1244" s="69" t="s">
        <v>33</v>
      </c>
      <c r="C1244" s="69" t="s">
        <v>146</v>
      </c>
      <c r="D1244" s="69" t="s">
        <v>150</v>
      </c>
      <c r="E1244" s="69">
        <f t="shared" si="57"/>
        <v>1990</v>
      </c>
      <c r="F1244" s="69" t="s">
        <v>32</v>
      </c>
      <c r="G1244" s="69">
        <f>data2!BG45</f>
        <v>2.5884499142823359E-2</v>
      </c>
      <c r="H1244" s="105">
        <f t="shared" si="58"/>
        <v>0.49596907311584015</v>
      </c>
      <c r="I1244" s="105">
        <f t="shared" si="59"/>
        <v>0.34052885867328692</v>
      </c>
    </row>
    <row r="1245" spans="2:9" x14ac:dyDescent="0.25">
      <c r="B1245" s="69" t="s">
        <v>33</v>
      </c>
      <c r="C1245" s="69" t="s">
        <v>146</v>
      </c>
      <c r="D1245" s="69" t="s">
        <v>150</v>
      </c>
      <c r="E1245" s="69">
        <f t="shared" si="57"/>
        <v>1991</v>
      </c>
      <c r="F1245" s="69" t="s">
        <v>32</v>
      </c>
      <c r="G1245" s="69">
        <f>data2!BG46</f>
        <v>2.8269916212368986E-2</v>
      </c>
      <c r="H1245" s="105">
        <f t="shared" si="58"/>
        <v>0.52185357225866347</v>
      </c>
      <c r="I1245" s="105">
        <f t="shared" si="59"/>
        <v>0.3122589424609179</v>
      </c>
    </row>
    <row r="1246" spans="2:9" x14ac:dyDescent="0.25">
      <c r="B1246" s="69" t="s">
        <v>33</v>
      </c>
      <c r="C1246" s="69" t="s">
        <v>146</v>
      </c>
      <c r="D1246" s="69" t="s">
        <v>150</v>
      </c>
      <c r="E1246" s="69">
        <f t="shared" si="57"/>
        <v>1992</v>
      </c>
      <c r="F1246" s="69" t="s">
        <v>32</v>
      </c>
      <c r="G1246" s="69">
        <f>data2!BG47</f>
        <v>3.4219526181759878E-2</v>
      </c>
      <c r="H1246" s="105">
        <f t="shared" si="58"/>
        <v>0.55012348847103243</v>
      </c>
      <c r="I1246" s="105">
        <f t="shared" si="59"/>
        <v>0.27803941627915807</v>
      </c>
    </row>
    <row r="1247" spans="2:9" x14ac:dyDescent="0.25">
      <c r="B1247" s="69" t="s">
        <v>33</v>
      </c>
      <c r="C1247" s="69" t="s">
        <v>146</v>
      </c>
      <c r="D1247" s="69" t="s">
        <v>150</v>
      </c>
      <c r="E1247" s="69">
        <f t="shared" si="57"/>
        <v>1993</v>
      </c>
      <c r="F1247" s="69" t="s">
        <v>32</v>
      </c>
      <c r="G1247" s="69">
        <f>data2!BG48</f>
        <v>3.786410092799071E-2</v>
      </c>
      <c r="H1247" s="105">
        <f t="shared" si="58"/>
        <v>0.58434301465279226</v>
      </c>
      <c r="I1247" s="105">
        <f t="shared" si="59"/>
        <v>0.24017531535116732</v>
      </c>
    </row>
    <row r="1248" spans="2:9" x14ac:dyDescent="0.25">
      <c r="B1248" s="69" t="s">
        <v>33</v>
      </c>
      <c r="C1248" s="69" t="s">
        <v>146</v>
      </c>
      <c r="D1248" s="69" t="s">
        <v>150</v>
      </c>
      <c r="E1248" s="69">
        <f t="shared" si="57"/>
        <v>1994</v>
      </c>
      <c r="F1248" s="69" t="s">
        <v>32</v>
      </c>
      <c r="G1248" s="69">
        <f>data2!BG49</f>
        <v>5.0308286218724095E-2</v>
      </c>
      <c r="H1248" s="105">
        <f t="shared" si="58"/>
        <v>0.62220711558078301</v>
      </c>
      <c r="I1248" s="105">
        <f t="shared" si="59"/>
        <v>0.18986702913244324</v>
      </c>
    </row>
    <row r="1249" spans="2:9" x14ac:dyDescent="0.25">
      <c r="B1249" s="69" t="s">
        <v>33</v>
      </c>
      <c r="C1249" s="69" t="s">
        <v>146</v>
      </c>
      <c r="D1249" s="69" t="s">
        <v>150</v>
      </c>
      <c r="E1249" s="69">
        <f t="shared" si="57"/>
        <v>1995</v>
      </c>
      <c r="F1249" s="69" t="s">
        <v>32</v>
      </c>
      <c r="G1249" s="69">
        <f>data2!BG50</f>
        <v>5.2404052928298826E-2</v>
      </c>
      <c r="H1249" s="105">
        <f t="shared" si="58"/>
        <v>0.67251540179950708</v>
      </c>
      <c r="I1249" s="105">
        <f t="shared" si="59"/>
        <v>0.13746297620414441</v>
      </c>
    </row>
    <row r="1250" spans="2:9" x14ac:dyDescent="0.25">
      <c r="B1250" s="69" t="s">
        <v>33</v>
      </c>
      <c r="C1250" s="69" t="s">
        <v>146</v>
      </c>
      <c r="D1250" s="69" t="s">
        <v>150</v>
      </c>
      <c r="E1250" s="69">
        <f t="shared" si="57"/>
        <v>1996</v>
      </c>
      <c r="F1250" s="69" t="s">
        <v>32</v>
      </c>
      <c r="G1250" s="69">
        <f>data2!BG51</f>
        <v>6.4635333995935379E-2</v>
      </c>
      <c r="H1250" s="105">
        <f t="shared" si="58"/>
        <v>0.72491945472780595</v>
      </c>
      <c r="I1250" s="105">
        <f t="shared" si="59"/>
        <v>7.2827642208209031E-2</v>
      </c>
    </row>
    <row r="1251" spans="2:9" x14ac:dyDescent="0.25">
      <c r="B1251" s="69" t="s">
        <v>33</v>
      </c>
      <c r="C1251" s="69" t="s">
        <v>146</v>
      </c>
      <c r="D1251" s="69" t="s">
        <v>150</v>
      </c>
      <c r="E1251" s="69">
        <f t="shared" si="57"/>
        <v>1997</v>
      </c>
      <c r="F1251" s="69" t="s">
        <v>32</v>
      </c>
      <c r="G1251" s="69">
        <f>data2!BG52</f>
        <v>7.2827642208209031E-2</v>
      </c>
      <c r="H1251" s="105">
        <f t="shared" si="58"/>
        <v>0.7895547887237413</v>
      </c>
      <c r="I1251" s="105">
        <f t="shared" si="59"/>
        <v>0</v>
      </c>
    </row>
    <row r="1252" spans="2:9" x14ac:dyDescent="0.25">
      <c r="B1252" s="69" t="s">
        <v>33</v>
      </c>
      <c r="C1252" s="69" t="s">
        <v>149</v>
      </c>
      <c r="D1252" s="69" t="s">
        <v>149</v>
      </c>
      <c r="E1252" s="69">
        <f>E4</f>
        <v>1950</v>
      </c>
      <c r="F1252" s="69" t="str">
        <f>F4</f>
        <v>a</v>
      </c>
      <c r="G1252" s="69">
        <f>data2!AH57</f>
        <v>0.76933156516746748</v>
      </c>
      <c r="H1252" s="105">
        <f t="shared" si="58"/>
        <v>0</v>
      </c>
      <c r="I1252" s="105">
        <f t="shared" si="59"/>
        <v>54.794976578129337</v>
      </c>
    </row>
    <row r="1253" spans="2:9" x14ac:dyDescent="0.25">
      <c r="B1253" s="69" t="s">
        <v>33</v>
      </c>
      <c r="C1253" s="69" t="s">
        <v>149</v>
      </c>
      <c r="D1253" s="69" t="s">
        <v>149</v>
      </c>
      <c r="E1253" s="69">
        <f t="shared" ref="E1253:F1253" si="60">E5</f>
        <v>1951</v>
      </c>
      <c r="F1253" s="69" t="str">
        <f t="shared" si="60"/>
        <v>a</v>
      </c>
      <c r="G1253" s="69">
        <f>data2!AH58</f>
        <v>0.77529725988217002</v>
      </c>
      <c r="H1253" s="105">
        <f t="shared" si="58"/>
        <v>0.76933156516746748</v>
      </c>
      <c r="I1253" s="105">
        <f t="shared" si="59"/>
        <v>54.019679318247157</v>
      </c>
    </row>
    <row r="1254" spans="2:9" x14ac:dyDescent="0.25">
      <c r="B1254" s="69" t="s">
        <v>33</v>
      </c>
      <c r="C1254" s="69" t="s">
        <v>149</v>
      </c>
      <c r="D1254" s="69" t="s">
        <v>149</v>
      </c>
      <c r="E1254" s="69">
        <f t="shared" ref="E1254:F1254" si="61">E6</f>
        <v>1952</v>
      </c>
      <c r="F1254" s="69" t="str">
        <f t="shared" si="61"/>
        <v>a</v>
      </c>
      <c r="G1254" s="69">
        <f>data2!AH59</f>
        <v>0.76725701264744073</v>
      </c>
      <c r="H1254" s="105">
        <f t="shared" si="58"/>
        <v>1.5446288250496374</v>
      </c>
      <c r="I1254" s="105">
        <f t="shared" si="59"/>
        <v>53.252422305599723</v>
      </c>
    </row>
    <row r="1255" spans="2:9" x14ac:dyDescent="0.25">
      <c r="B1255" s="69" t="s">
        <v>33</v>
      </c>
      <c r="C1255" s="69" t="s">
        <v>149</v>
      </c>
      <c r="D1255" s="69" t="s">
        <v>149</v>
      </c>
      <c r="E1255" s="69">
        <f t="shared" ref="E1255:F1255" si="62">E7</f>
        <v>1953</v>
      </c>
      <c r="F1255" s="69" t="str">
        <f t="shared" si="62"/>
        <v>a</v>
      </c>
      <c r="G1255" s="69">
        <f>data2!AH60</f>
        <v>0.76179528269935481</v>
      </c>
      <c r="H1255" s="105">
        <f t="shared" si="58"/>
        <v>2.3118858376970781</v>
      </c>
      <c r="I1255" s="105">
        <f t="shared" si="59"/>
        <v>52.49062702290037</v>
      </c>
    </row>
    <row r="1256" spans="2:9" x14ac:dyDescent="0.25">
      <c r="B1256" s="69" t="s">
        <v>33</v>
      </c>
      <c r="C1256" s="69" t="s">
        <v>149</v>
      </c>
      <c r="D1256" s="69" t="s">
        <v>149</v>
      </c>
      <c r="E1256" s="69">
        <f t="shared" ref="E1256:F1256" si="63">E8</f>
        <v>1954</v>
      </c>
      <c r="F1256" s="69" t="str">
        <f t="shared" si="63"/>
        <v>a</v>
      </c>
      <c r="G1256" s="69">
        <f>data2!AH61</f>
        <v>0.75842418114259635</v>
      </c>
      <c r="H1256" s="105">
        <f t="shared" si="58"/>
        <v>3.0736811203964329</v>
      </c>
      <c r="I1256" s="105">
        <f t="shared" si="59"/>
        <v>51.732202841757768</v>
      </c>
    </row>
    <row r="1257" spans="2:9" x14ac:dyDescent="0.25">
      <c r="B1257" s="69" t="s">
        <v>33</v>
      </c>
      <c r="C1257" s="69" t="s">
        <v>149</v>
      </c>
      <c r="D1257" s="69" t="s">
        <v>149</v>
      </c>
      <c r="E1257" s="69">
        <f t="shared" ref="E1257:F1257" si="64">E9</f>
        <v>1955</v>
      </c>
      <c r="F1257" s="69" t="str">
        <f t="shared" si="64"/>
        <v>a</v>
      </c>
      <c r="G1257" s="69">
        <f>data2!AH62</f>
        <v>0.76188410353698566</v>
      </c>
      <c r="H1257" s="105">
        <f t="shared" si="58"/>
        <v>3.8321053015390292</v>
      </c>
      <c r="I1257" s="105">
        <f t="shared" si="59"/>
        <v>50.970318738220783</v>
      </c>
    </row>
    <row r="1258" spans="2:9" x14ac:dyDescent="0.25">
      <c r="B1258" s="69" t="s">
        <v>33</v>
      </c>
      <c r="C1258" s="69" t="s">
        <v>149</v>
      </c>
      <c r="D1258" s="69" t="s">
        <v>149</v>
      </c>
      <c r="E1258" s="69">
        <f t="shared" ref="E1258:F1258" si="65">E10</f>
        <v>1956</v>
      </c>
      <c r="F1258" s="69" t="str">
        <f t="shared" si="65"/>
        <v>a</v>
      </c>
      <c r="G1258" s="69">
        <f>data2!AH63</f>
        <v>0.7641819904818633</v>
      </c>
      <c r="H1258" s="105">
        <f t="shared" si="58"/>
        <v>4.5939894050760151</v>
      </c>
      <c r="I1258" s="105">
        <f t="shared" si="59"/>
        <v>50.20613674773891</v>
      </c>
    </row>
    <row r="1259" spans="2:9" x14ac:dyDescent="0.25">
      <c r="B1259" s="69" t="s">
        <v>33</v>
      </c>
      <c r="C1259" s="69" t="s">
        <v>149</v>
      </c>
      <c r="D1259" s="69" t="s">
        <v>149</v>
      </c>
      <c r="E1259" s="69">
        <f t="shared" ref="E1259:F1259" si="66">E11</f>
        <v>1957</v>
      </c>
      <c r="F1259" s="69" t="str">
        <f t="shared" si="66"/>
        <v>a</v>
      </c>
      <c r="G1259" s="69">
        <f>data2!AH64</f>
        <v>0.76819259470233769</v>
      </c>
      <c r="H1259" s="105">
        <f t="shared" si="58"/>
        <v>5.3581713955578785</v>
      </c>
      <c r="I1259" s="105">
        <f t="shared" si="59"/>
        <v>49.437944153036582</v>
      </c>
    </row>
    <row r="1260" spans="2:9" x14ac:dyDescent="0.25">
      <c r="B1260" s="69" t="s">
        <v>33</v>
      </c>
      <c r="C1260" s="69" t="s">
        <v>149</v>
      </c>
      <c r="D1260" s="69" t="s">
        <v>149</v>
      </c>
      <c r="E1260" s="69">
        <f t="shared" ref="E1260:F1260" si="67">E12</f>
        <v>1958</v>
      </c>
      <c r="F1260" s="69" t="str">
        <f t="shared" si="67"/>
        <v>a</v>
      </c>
      <c r="G1260" s="69">
        <f>data2!AH65</f>
        <v>0.77570763125083697</v>
      </c>
      <c r="H1260" s="105">
        <f t="shared" si="58"/>
        <v>6.1263639902602165</v>
      </c>
      <c r="I1260" s="105">
        <f t="shared" si="59"/>
        <v>48.662236521785744</v>
      </c>
    </row>
    <row r="1261" spans="2:9" x14ac:dyDescent="0.25">
      <c r="B1261" s="69" t="s">
        <v>33</v>
      </c>
      <c r="C1261" s="69" t="s">
        <v>149</v>
      </c>
      <c r="D1261" s="69" t="s">
        <v>149</v>
      </c>
      <c r="E1261" s="69">
        <f t="shared" ref="E1261:F1261" si="68">E13</f>
        <v>1959</v>
      </c>
      <c r="F1261" s="69" t="str">
        <f t="shared" si="68"/>
        <v>a</v>
      </c>
      <c r="G1261" s="69">
        <f>data2!AH66</f>
        <v>0.78259099614613381</v>
      </c>
      <c r="H1261" s="105">
        <f t="shared" si="58"/>
        <v>6.9020716215110536</v>
      </c>
      <c r="I1261" s="105">
        <f t="shared" si="59"/>
        <v>47.879645525639603</v>
      </c>
    </row>
    <row r="1262" spans="2:9" x14ac:dyDescent="0.25">
      <c r="B1262" s="69" t="s">
        <v>33</v>
      </c>
      <c r="C1262" s="69" t="s">
        <v>149</v>
      </c>
      <c r="D1262" s="69" t="s">
        <v>149</v>
      </c>
      <c r="E1262" s="69">
        <f t="shared" ref="E1262:F1262" si="69">E14</f>
        <v>1960</v>
      </c>
      <c r="F1262" s="69" t="str">
        <f t="shared" si="69"/>
        <v>a</v>
      </c>
      <c r="G1262" s="69">
        <f>data2!AH67</f>
        <v>0.81851285712410216</v>
      </c>
      <c r="H1262" s="105">
        <f t="shared" si="58"/>
        <v>7.6846626176571871</v>
      </c>
      <c r="I1262" s="105">
        <f t="shared" si="59"/>
        <v>47.061132668515512</v>
      </c>
    </row>
    <row r="1263" spans="2:9" x14ac:dyDescent="0.25">
      <c r="B1263" s="69" t="s">
        <v>33</v>
      </c>
      <c r="C1263" s="69" t="s">
        <v>149</v>
      </c>
      <c r="D1263" s="69" t="s">
        <v>149</v>
      </c>
      <c r="E1263" s="69">
        <f t="shared" ref="E1263:F1263" si="70">E15</f>
        <v>1961</v>
      </c>
      <c r="F1263" s="69" t="str">
        <f t="shared" si="70"/>
        <v>a</v>
      </c>
      <c r="G1263" s="69">
        <f>data2!AH68</f>
        <v>0.83566971805038237</v>
      </c>
      <c r="H1263" s="105">
        <f t="shared" si="58"/>
        <v>8.5031754747812887</v>
      </c>
      <c r="I1263" s="105">
        <f t="shared" si="59"/>
        <v>46.225462950465129</v>
      </c>
    </row>
    <row r="1264" spans="2:9" x14ac:dyDescent="0.25">
      <c r="B1264" s="69" t="s">
        <v>33</v>
      </c>
      <c r="C1264" s="69" t="s">
        <v>149</v>
      </c>
      <c r="D1264" s="69" t="s">
        <v>149</v>
      </c>
      <c r="E1264" s="69">
        <f t="shared" ref="E1264:F1264" si="71">E16</f>
        <v>1962</v>
      </c>
      <c r="F1264" s="69" t="str">
        <f t="shared" si="71"/>
        <v>a</v>
      </c>
      <c r="G1264" s="69">
        <f>data2!AH69</f>
        <v>0.82767971960516296</v>
      </c>
      <c r="H1264" s="105">
        <f t="shared" si="58"/>
        <v>9.3388451928316716</v>
      </c>
      <c r="I1264" s="105">
        <f t="shared" si="59"/>
        <v>45.397783230859957</v>
      </c>
    </row>
    <row r="1265" spans="2:9" x14ac:dyDescent="0.25">
      <c r="B1265" s="69" t="s">
        <v>33</v>
      </c>
      <c r="C1265" s="69" t="s">
        <v>149</v>
      </c>
      <c r="D1265" s="69" t="s">
        <v>149</v>
      </c>
      <c r="E1265" s="69">
        <f t="shared" ref="E1265:F1265" si="72">E17</f>
        <v>1963</v>
      </c>
      <c r="F1265" s="69" t="str">
        <f t="shared" si="72"/>
        <v>a</v>
      </c>
      <c r="G1265" s="69">
        <f>data2!AH70</f>
        <v>0.82373675205977026</v>
      </c>
      <c r="H1265" s="105">
        <f t="shared" si="58"/>
        <v>10.166524912436834</v>
      </c>
      <c r="I1265" s="105">
        <f t="shared" si="59"/>
        <v>44.574046478800199</v>
      </c>
    </row>
    <row r="1266" spans="2:9" x14ac:dyDescent="0.25">
      <c r="B1266" s="69" t="s">
        <v>33</v>
      </c>
      <c r="C1266" s="69" t="s">
        <v>149</v>
      </c>
      <c r="D1266" s="69" t="s">
        <v>149</v>
      </c>
      <c r="E1266" s="69">
        <f t="shared" ref="E1266:F1266" si="73">E18</f>
        <v>1964</v>
      </c>
      <c r="F1266" s="69" t="str">
        <f t="shared" si="73"/>
        <v>a</v>
      </c>
      <c r="G1266" s="69">
        <f>data2!AH71</f>
        <v>0.83949948191064672</v>
      </c>
      <c r="H1266" s="105">
        <f t="shared" si="58"/>
        <v>10.990261664496604</v>
      </c>
      <c r="I1266" s="105">
        <f t="shared" si="59"/>
        <v>43.734546996889549</v>
      </c>
    </row>
    <row r="1267" spans="2:9" x14ac:dyDescent="0.25">
      <c r="B1267" s="69" t="s">
        <v>33</v>
      </c>
      <c r="C1267" s="69" t="s">
        <v>149</v>
      </c>
      <c r="D1267" s="69" t="s">
        <v>149</v>
      </c>
      <c r="E1267" s="69">
        <f t="shared" ref="E1267:F1267" si="74">E19</f>
        <v>1965</v>
      </c>
      <c r="F1267" s="69" t="str">
        <f t="shared" si="74"/>
        <v>a</v>
      </c>
      <c r="G1267" s="69">
        <f>data2!AH72</f>
        <v>0.79315774491380187</v>
      </c>
      <c r="H1267" s="105">
        <f t="shared" si="58"/>
        <v>11.82976114640725</v>
      </c>
      <c r="I1267" s="105">
        <f t="shared" si="59"/>
        <v>42.941389251975743</v>
      </c>
    </row>
    <row r="1268" spans="2:9" x14ac:dyDescent="0.25">
      <c r="B1268" s="69" t="s">
        <v>33</v>
      </c>
      <c r="C1268" s="69" t="s">
        <v>149</v>
      </c>
      <c r="D1268" s="69" t="s">
        <v>149</v>
      </c>
      <c r="E1268" s="69">
        <f t="shared" ref="E1268:F1268" si="75">E20</f>
        <v>1966</v>
      </c>
      <c r="F1268" s="69" t="str">
        <f t="shared" si="75"/>
        <v>a</v>
      </c>
      <c r="G1268" s="69">
        <f>data2!AH73</f>
        <v>0.78281285729741246</v>
      </c>
      <c r="H1268" s="105">
        <f t="shared" si="58"/>
        <v>12.622918891321053</v>
      </c>
      <c r="I1268" s="105">
        <f t="shared" si="59"/>
        <v>42.158576394678327</v>
      </c>
    </row>
    <row r="1269" spans="2:9" x14ac:dyDescent="0.25">
      <c r="B1269" s="69" t="s">
        <v>33</v>
      </c>
      <c r="C1269" s="69" t="s">
        <v>149</v>
      </c>
      <c r="D1269" s="69" t="s">
        <v>149</v>
      </c>
      <c r="E1269" s="69">
        <f t="shared" ref="E1269:F1269" si="76">E21</f>
        <v>1967</v>
      </c>
      <c r="F1269" s="69" t="str">
        <f t="shared" si="76"/>
        <v>a</v>
      </c>
      <c r="G1269" s="69">
        <f>data2!AH74</f>
        <v>0.78252122056081408</v>
      </c>
      <c r="H1269" s="105">
        <f t="shared" si="58"/>
        <v>13.405731748618464</v>
      </c>
      <c r="I1269" s="105">
        <f t="shared" si="59"/>
        <v>41.376055174117511</v>
      </c>
    </row>
    <row r="1270" spans="2:9" x14ac:dyDescent="0.25">
      <c r="B1270" s="69" t="s">
        <v>33</v>
      </c>
      <c r="C1270" s="69" t="s">
        <v>149</v>
      </c>
      <c r="D1270" s="69" t="s">
        <v>149</v>
      </c>
      <c r="E1270" s="69">
        <f t="shared" ref="E1270:F1270" si="77">E22</f>
        <v>1968</v>
      </c>
      <c r="F1270" s="69" t="str">
        <f t="shared" si="77"/>
        <v>a</v>
      </c>
      <c r="G1270" s="69">
        <f>data2!AH75</f>
        <v>0.77500546998166076</v>
      </c>
      <c r="H1270" s="105">
        <f t="shared" si="58"/>
        <v>14.188252969179278</v>
      </c>
      <c r="I1270" s="105">
        <f t="shared" si="59"/>
        <v>40.601049704135853</v>
      </c>
    </row>
    <row r="1271" spans="2:9" x14ac:dyDescent="0.25">
      <c r="B1271" s="69" t="s">
        <v>33</v>
      </c>
      <c r="C1271" s="69" t="s">
        <v>149</v>
      </c>
      <c r="D1271" s="69" t="s">
        <v>149</v>
      </c>
      <c r="E1271" s="69">
        <f t="shared" ref="E1271:F1271" si="78">E23</f>
        <v>1969</v>
      </c>
      <c r="F1271" s="69" t="str">
        <f t="shared" si="78"/>
        <v>a</v>
      </c>
      <c r="G1271" s="69">
        <f>data2!AH76</f>
        <v>0.82423166142303772</v>
      </c>
      <c r="H1271" s="105">
        <f t="shared" si="58"/>
        <v>14.963258439160938</v>
      </c>
      <c r="I1271" s="105">
        <f t="shared" si="59"/>
        <v>39.776818042712819</v>
      </c>
    </row>
    <row r="1272" spans="2:9" x14ac:dyDescent="0.25">
      <c r="B1272" s="69" t="s">
        <v>33</v>
      </c>
      <c r="C1272" s="69" t="s">
        <v>149</v>
      </c>
      <c r="D1272" s="69" t="s">
        <v>149</v>
      </c>
      <c r="E1272" s="69">
        <f t="shared" ref="E1272:F1272" si="79">E24</f>
        <v>1970</v>
      </c>
      <c r="F1272" s="69" t="str">
        <f t="shared" si="79"/>
        <v>a</v>
      </c>
      <c r="G1272" s="69">
        <f>data2!AH77</f>
        <v>0.89684941444316879</v>
      </c>
      <c r="H1272" s="105">
        <f t="shared" si="58"/>
        <v>15.787490100583977</v>
      </c>
      <c r="I1272" s="105">
        <f t="shared" si="59"/>
        <v>38.879968628269644</v>
      </c>
    </row>
    <row r="1273" spans="2:9" x14ac:dyDescent="0.25">
      <c r="B1273" s="69" t="s">
        <v>33</v>
      </c>
      <c r="C1273" s="69" t="s">
        <v>149</v>
      </c>
      <c r="D1273" s="69" t="s">
        <v>149</v>
      </c>
      <c r="E1273" s="69">
        <f t="shared" ref="E1273:F1273" si="80">E25</f>
        <v>1971</v>
      </c>
      <c r="F1273" s="69" t="str">
        <f t="shared" si="80"/>
        <v>a</v>
      </c>
      <c r="G1273" s="69">
        <f>data2!AH78</f>
        <v>0.89784654651412554</v>
      </c>
      <c r="H1273" s="105">
        <f t="shared" si="58"/>
        <v>16.684339515027144</v>
      </c>
      <c r="I1273" s="105">
        <f t="shared" si="59"/>
        <v>37.98212208175552</v>
      </c>
    </row>
    <row r="1274" spans="2:9" x14ac:dyDescent="0.25">
      <c r="B1274" s="69" t="s">
        <v>33</v>
      </c>
      <c r="C1274" s="69" t="s">
        <v>149</v>
      </c>
      <c r="D1274" s="69" t="s">
        <v>149</v>
      </c>
      <c r="E1274" s="69">
        <f t="shared" ref="E1274:F1274" si="81">E26</f>
        <v>1972</v>
      </c>
      <c r="F1274" s="69" t="str">
        <f t="shared" si="81"/>
        <v>a</v>
      </c>
      <c r="G1274" s="69">
        <f>data2!AH79</f>
        <v>0.83567818989041565</v>
      </c>
      <c r="H1274" s="105">
        <f t="shared" si="58"/>
        <v>17.582186061541268</v>
      </c>
      <c r="I1274" s="105">
        <f t="shared" si="59"/>
        <v>37.146443891865104</v>
      </c>
    </row>
    <row r="1275" spans="2:9" x14ac:dyDescent="0.25">
      <c r="B1275" s="69" t="s">
        <v>33</v>
      </c>
      <c r="C1275" s="69" t="s">
        <v>149</v>
      </c>
      <c r="D1275" s="69" t="s">
        <v>149</v>
      </c>
      <c r="E1275" s="69">
        <f t="shared" ref="E1275:F1275" si="82">E27</f>
        <v>1973</v>
      </c>
      <c r="F1275" s="69" t="str">
        <f t="shared" si="82"/>
        <v>a</v>
      </c>
      <c r="G1275" s="69">
        <f>data2!AH80</f>
        <v>0.85321017024891355</v>
      </c>
      <c r="H1275" s="105">
        <f t="shared" si="58"/>
        <v>18.417864251431684</v>
      </c>
      <c r="I1275" s="105">
        <f t="shared" si="59"/>
        <v>36.29323372161619</v>
      </c>
    </row>
    <row r="1276" spans="2:9" x14ac:dyDescent="0.25">
      <c r="B1276" s="69" t="s">
        <v>33</v>
      </c>
      <c r="C1276" s="69" t="s">
        <v>149</v>
      </c>
      <c r="D1276" s="69" t="s">
        <v>149</v>
      </c>
      <c r="E1276" s="69">
        <f t="shared" ref="E1276:F1276" si="83">E28</f>
        <v>1974</v>
      </c>
      <c r="F1276" s="69" t="str">
        <f t="shared" si="83"/>
        <v>a</v>
      </c>
      <c r="G1276" s="69">
        <f>data2!AH81</f>
        <v>0.9044114145406833</v>
      </c>
      <c r="H1276" s="105">
        <f t="shared" si="58"/>
        <v>19.271074421680598</v>
      </c>
      <c r="I1276" s="105">
        <f t="shared" si="59"/>
        <v>35.388822307075507</v>
      </c>
    </row>
    <row r="1277" spans="2:9" x14ac:dyDescent="0.25">
      <c r="B1277" s="69" t="s">
        <v>33</v>
      </c>
      <c r="C1277" s="69" t="s">
        <v>149</v>
      </c>
      <c r="D1277" s="69" t="s">
        <v>149</v>
      </c>
      <c r="E1277" s="69">
        <f t="shared" ref="E1277:F1277" si="84">E29</f>
        <v>1975</v>
      </c>
      <c r="F1277" s="69" t="str">
        <f t="shared" si="84"/>
        <v>a</v>
      </c>
      <c r="G1277" s="69">
        <f>data2!AH82</f>
        <v>0.94174581165580562</v>
      </c>
      <c r="H1277" s="105">
        <f t="shared" si="58"/>
        <v>20.175485836221281</v>
      </c>
      <c r="I1277" s="105">
        <f t="shared" si="59"/>
        <v>34.447076495419701</v>
      </c>
    </row>
    <row r="1278" spans="2:9" x14ac:dyDescent="0.25">
      <c r="B1278" s="69" t="s">
        <v>33</v>
      </c>
      <c r="C1278" s="69" t="s">
        <v>149</v>
      </c>
      <c r="D1278" s="69" t="s">
        <v>149</v>
      </c>
      <c r="E1278" s="69">
        <f t="shared" ref="E1278:F1278" si="85">E30</f>
        <v>1976</v>
      </c>
      <c r="F1278" s="69" t="str">
        <f t="shared" si="85"/>
        <v>a</v>
      </c>
      <c r="G1278" s="69">
        <f>data2!AH83</f>
        <v>0.97704893545080862</v>
      </c>
      <c r="H1278" s="105">
        <f t="shared" si="58"/>
        <v>21.117231647877087</v>
      </c>
      <c r="I1278" s="105">
        <f t="shared" si="59"/>
        <v>33.470027559968891</v>
      </c>
    </row>
    <row r="1279" spans="2:9" x14ac:dyDescent="0.25">
      <c r="B1279" s="69" t="s">
        <v>33</v>
      </c>
      <c r="C1279" s="69" t="s">
        <v>149</v>
      </c>
      <c r="D1279" s="69" t="s">
        <v>149</v>
      </c>
      <c r="E1279" s="69">
        <f t="shared" ref="E1279:F1279" si="86">E31</f>
        <v>1977</v>
      </c>
      <c r="F1279" s="69" t="str">
        <f t="shared" si="86"/>
        <v>a</v>
      </c>
      <c r="G1279" s="69">
        <f>data2!AH84</f>
        <v>1.0386560164856726</v>
      </c>
      <c r="H1279" s="105">
        <f t="shared" si="58"/>
        <v>22.094280583327897</v>
      </c>
      <c r="I1279" s="105">
        <f t="shared" si="59"/>
        <v>32.431371543483216</v>
      </c>
    </row>
    <row r="1280" spans="2:9" x14ac:dyDescent="0.25">
      <c r="B1280" s="69" t="s">
        <v>33</v>
      </c>
      <c r="C1280" s="69" t="s">
        <v>149</v>
      </c>
      <c r="D1280" s="69" t="s">
        <v>149</v>
      </c>
      <c r="E1280" s="69">
        <f t="shared" ref="E1280:F1280" si="87">E32</f>
        <v>1978</v>
      </c>
      <c r="F1280" s="69" t="str">
        <f t="shared" si="87"/>
        <v>a</v>
      </c>
      <c r="G1280" s="69">
        <f>data2!AH85</f>
        <v>1.0888784068351178</v>
      </c>
      <c r="H1280" s="105">
        <f t="shared" si="58"/>
        <v>23.132936599813569</v>
      </c>
      <c r="I1280" s="105">
        <f t="shared" si="59"/>
        <v>31.342493136648095</v>
      </c>
    </row>
    <row r="1281" spans="2:9" x14ac:dyDescent="0.25">
      <c r="B1281" s="69" t="s">
        <v>33</v>
      </c>
      <c r="C1281" s="69" t="s">
        <v>149</v>
      </c>
      <c r="D1281" s="69" t="s">
        <v>149</v>
      </c>
      <c r="E1281" s="69">
        <f t="shared" ref="E1281:F1281" si="88">E33</f>
        <v>1979</v>
      </c>
      <c r="F1281" s="69" t="str">
        <f t="shared" si="88"/>
        <v>a</v>
      </c>
      <c r="G1281" s="69">
        <f>data2!AH86</f>
        <v>1.1830924502047335</v>
      </c>
      <c r="H1281" s="105">
        <f t="shared" si="58"/>
        <v>24.221815006648686</v>
      </c>
      <c r="I1281" s="105">
        <f t="shared" si="59"/>
        <v>30.159400686443369</v>
      </c>
    </row>
    <row r="1282" spans="2:9" x14ac:dyDescent="0.25">
      <c r="B1282" s="69" t="s">
        <v>33</v>
      </c>
      <c r="C1282" s="69" t="s">
        <v>149</v>
      </c>
      <c r="D1282" s="69" t="s">
        <v>149</v>
      </c>
      <c r="E1282" s="69">
        <f t="shared" ref="E1282:F1282" si="89">E34</f>
        <v>1980</v>
      </c>
      <c r="F1282" s="69" t="str">
        <f t="shared" si="89"/>
        <v>a</v>
      </c>
      <c r="G1282" s="69">
        <f>data2!AH87</f>
        <v>1.239612971441034</v>
      </c>
      <c r="H1282" s="105">
        <f t="shared" si="58"/>
        <v>25.404907456853419</v>
      </c>
      <c r="I1282" s="105">
        <f t="shared" si="59"/>
        <v>28.919787715002336</v>
      </c>
    </row>
    <row r="1283" spans="2:9" x14ac:dyDescent="0.25">
      <c r="B1283" s="69" t="s">
        <v>33</v>
      </c>
      <c r="C1283" s="69" t="s">
        <v>149</v>
      </c>
      <c r="D1283" s="69" t="s">
        <v>149</v>
      </c>
      <c r="E1283" s="69">
        <f t="shared" ref="E1283:F1283" si="90">E35</f>
        <v>1981</v>
      </c>
      <c r="F1283" s="69" t="str">
        <f t="shared" si="90"/>
        <v>a</v>
      </c>
      <c r="G1283" s="69">
        <f>data2!AH88</f>
        <v>1.29094444114275</v>
      </c>
      <c r="H1283" s="105">
        <f t="shared" si="58"/>
        <v>26.644520428294452</v>
      </c>
      <c r="I1283" s="105">
        <f t="shared" si="59"/>
        <v>27.628843273859587</v>
      </c>
    </row>
    <row r="1284" spans="2:9" x14ac:dyDescent="0.25">
      <c r="B1284" s="69" t="s">
        <v>33</v>
      </c>
      <c r="C1284" s="69" t="s">
        <v>149</v>
      </c>
      <c r="D1284" s="69" t="s">
        <v>149</v>
      </c>
      <c r="E1284" s="69">
        <f t="shared" ref="E1284:F1284" si="91">E36</f>
        <v>1982</v>
      </c>
      <c r="F1284" s="69" t="str">
        <f t="shared" si="91"/>
        <v>a</v>
      </c>
      <c r="G1284" s="69">
        <f>data2!AH89</f>
        <v>1.3528313778313936</v>
      </c>
      <c r="H1284" s="105">
        <f t="shared" ref="H1284:H1347" si="92">SUMIFS($G$4:$G$4995,$F$4:$F$4995,$F1284,$E$4:$E$4995,"&lt;"&amp;$E1284,$B$4:$B$4995,$B1284,$D$4:$D$4995,$D1284)</f>
        <v>27.935464869437201</v>
      </c>
      <c r="I1284" s="105">
        <f t="shared" ref="I1284:I1347" si="93">SUMIFS($G$4:$G$4995,$F$4:$F$4995,$F1284,$E$4:$E$4995,"&gt;"&amp;$E1284,$B$4:$B$4995,$B1284,$D$4:$D$4995,$D1284)</f>
        <v>26.276011896028194</v>
      </c>
    </row>
    <row r="1285" spans="2:9" x14ac:dyDescent="0.25">
      <c r="B1285" s="69" t="s">
        <v>33</v>
      </c>
      <c r="C1285" s="69" t="s">
        <v>149</v>
      </c>
      <c r="D1285" s="69" t="s">
        <v>149</v>
      </c>
      <c r="E1285" s="69">
        <f t="shared" ref="E1285:F1285" si="94">E37</f>
        <v>1983</v>
      </c>
      <c r="F1285" s="69" t="str">
        <f t="shared" si="94"/>
        <v>a</v>
      </c>
      <c r="G1285" s="69">
        <f>data2!AH90</f>
        <v>1.4114329271308892</v>
      </c>
      <c r="H1285" s="105">
        <f t="shared" si="92"/>
        <v>29.288296247268594</v>
      </c>
      <c r="I1285" s="105">
        <f t="shared" si="93"/>
        <v>24.864578968897305</v>
      </c>
    </row>
    <row r="1286" spans="2:9" x14ac:dyDescent="0.25">
      <c r="B1286" s="69" t="s">
        <v>33</v>
      </c>
      <c r="C1286" s="69" t="s">
        <v>149</v>
      </c>
      <c r="D1286" s="69" t="s">
        <v>149</v>
      </c>
      <c r="E1286" s="69">
        <f t="shared" ref="E1286:F1286" si="95">E38</f>
        <v>1984</v>
      </c>
      <c r="F1286" s="69" t="str">
        <f t="shared" si="95"/>
        <v>a</v>
      </c>
      <c r="G1286" s="69">
        <f>data2!AH91</f>
        <v>1.451725955882353</v>
      </c>
      <c r="H1286" s="105">
        <f t="shared" si="92"/>
        <v>30.699729174399483</v>
      </c>
      <c r="I1286" s="105">
        <f t="shared" si="93"/>
        <v>23.412853013014946</v>
      </c>
    </row>
    <row r="1287" spans="2:9" x14ac:dyDescent="0.25">
      <c r="B1287" s="69" t="s">
        <v>33</v>
      </c>
      <c r="C1287" s="69" t="s">
        <v>149</v>
      </c>
      <c r="D1287" s="69" t="s">
        <v>149</v>
      </c>
      <c r="E1287" s="69">
        <f t="shared" ref="E1287:F1287" si="96">E39</f>
        <v>1985</v>
      </c>
      <c r="F1287" s="69" t="str">
        <f t="shared" si="96"/>
        <v>a</v>
      </c>
      <c r="G1287" s="69">
        <f>data2!AH92</f>
        <v>1.5173608720572613</v>
      </c>
      <c r="H1287" s="105">
        <f t="shared" si="92"/>
        <v>32.151455130281839</v>
      </c>
      <c r="I1287" s="105">
        <f t="shared" si="93"/>
        <v>21.895492140957685</v>
      </c>
    </row>
    <row r="1288" spans="2:9" x14ac:dyDescent="0.25">
      <c r="B1288" s="69" t="s">
        <v>33</v>
      </c>
      <c r="C1288" s="69" t="s">
        <v>149</v>
      </c>
      <c r="D1288" s="69" t="s">
        <v>149</v>
      </c>
      <c r="E1288" s="69">
        <f t="shared" ref="E1288:F1288" si="97">E40</f>
        <v>1986</v>
      </c>
      <c r="F1288" s="69" t="str">
        <f t="shared" si="97"/>
        <v>a</v>
      </c>
      <c r="G1288" s="69">
        <f>data2!AH93</f>
        <v>1.571625592056457</v>
      </c>
      <c r="H1288" s="105">
        <f t="shared" si="92"/>
        <v>33.668816002339099</v>
      </c>
      <c r="I1288" s="105">
        <f t="shared" si="93"/>
        <v>20.323866548901229</v>
      </c>
    </row>
    <row r="1289" spans="2:9" x14ac:dyDescent="0.25">
      <c r="B1289" s="69" t="s">
        <v>33</v>
      </c>
      <c r="C1289" s="69" t="s">
        <v>149</v>
      </c>
      <c r="D1289" s="69" t="s">
        <v>149</v>
      </c>
      <c r="E1289" s="69">
        <f t="shared" ref="E1289:F1289" si="98">E41</f>
        <v>1987</v>
      </c>
      <c r="F1289" s="69" t="str">
        <f t="shared" si="98"/>
        <v>a</v>
      </c>
      <c r="G1289" s="69">
        <f>data2!AH94</f>
        <v>1.6483231898359905</v>
      </c>
      <c r="H1289" s="105">
        <f t="shared" si="92"/>
        <v>35.240441594395556</v>
      </c>
      <c r="I1289" s="105">
        <f t="shared" si="93"/>
        <v>18.675543359065237</v>
      </c>
    </row>
    <row r="1290" spans="2:9" x14ac:dyDescent="0.25">
      <c r="B1290" s="69" t="s">
        <v>33</v>
      </c>
      <c r="C1290" s="69" t="s">
        <v>149</v>
      </c>
      <c r="D1290" s="69" t="s">
        <v>149</v>
      </c>
      <c r="E1290" s="69">
        <f t="shared" ref="E1290:F1290" si="99">E42</f>
        <v>1988</v>
      </c>
      <c r="F1290" s="69" t="str">
        <f t="shared" si="99"/>
        <v>a</v>
      </c>
      <c r="G1290" s="69">
        <f>data2!AH95</f>
        <v>1.7158601309964663</v>
      </c>
      <c r="H1290" s="105">
        <f t="shared" si="92"/>
        <v>36.888764784231547</v>
      </c>
      <c r="I1290" s="105">
        <f t="shared" si="93"/>
        <v>16.959683228068776</v>
      </c>
    </row>
    <row r="1291" spans="2:9" x14ac:dyDescent="0.25">
      <c r="B1291" s="69" t="s">
        <v>33</v>
      </c>
      <c r="C1291" s="69" t="s">
        <v>149</v>
      </c>
      <c r="D1291" s="69" t="s">
        <v>149</v>
      </c>
      <c r="E1291" s="69">
        <f t="shared" ref="E1291:F1291" si="100">E43</f>
        <v>1989</v>
      </c>
      <c r="F1291" s="69" t="str">
        <f t="shared" si="100"/>
        <v>a</v>
      </c>
      <c r="G1291" s="69">
        <f>data2!AH96</f>
        <v>1.7838475836710042</v>
      </c>
      <c r="H1291" s="105">
        <f t="shared" si="92"/>
        <v>38.604624915228015</v>
      </c>
      <c r="I1291" s="105">
        <f t="shared" si="93"/>
        <v>15.175835644397772</v>
      </c>
    </row>
    <row r="1292" spans="2:9" x14ac:dyDescent="0.25">
      <c r="B1292" s="69" t="s">
        <v>33</v>
      </c>
      <c r="C1292" s="69" t="s">
        <v>149</v>
      </c>
      <c r="D1292" s="69" t="s">
        <v>149</v>
      </c>
      <c r="E1292" s="69">
        <f t="shared" ref="E1292:F1292" si="101">E44</f>
        <v>1990</v>
      </c>
      <c r="F1292" s="69" t="str">
        <f t="shared" si="101"/>
        <v>a</v>
      </c>
      <c r="G1292" s="69">
        <f>data2!AH97</f>
        <v>1.8341869580215489</v>
      </c>
      <c r="H1292" s="105">
        <f t="shared" si="92"/>
        <v>40.38847249889902</v>
      </c>
      <c r="I1292" s="105">
        <f t="shared" si="93"/>
        <v>13.341648686376221</v>
      </c>
    </row>
    <row r="1293" spans="2:9" x14ac:dyDescent="0.25">
      <c r="B1293" s="69" t="s">
        <v>33</v>
      </c>
      <c r="C1293" s="69" t="s">
        <v>149</v>
      </c>
      <c r="D1293" s="69" t="s">
        <v>149</v>
      </c>
      <c r="E1293" s="69">
        <f t="shared" ref="E1293:F1293" si="102">E45</f>
        <v>1991</v>
      </c>
      <c r="F1293" s="69" t="str">
        <f t="shared" si="102"/>
        <v>a</v>
      </c>
      <c r="G1293" s="69">
        <f>data2!AH98</f>
        <v>1.8036100053134412</v>
      </c>
      <c r="H1293" s="105">
        <f t="shared" si="92"/>
        <v>42.222659456920567</v>
      </c>
      <c r="I1293" s="105">
        <f t="shared" si="93"/>
        <v>11.53803868106278</v>
      </c>
    </row>
    <row r="1294" spans="2:9" x14ac:dyDescent="0.25">
      <c r="B1294" s="69" t="s">
        <v>33</v>
      </c>
      <c r="C1294" s="69" t="s">
        <v>149</v>
      </c>
      <c r="D1294" s="69" t="s">
        <v>149</v>
      </c>
      <c r="E1294" s="69">
        <f t="shared" ref="E1294:F1294" si="103">E46</f>
        <v>1992</v>
      </c>
      <c r="F1294" s="69" t="str">
        <f t="shared" si="103"/>
        <v>a</v>
      </c>
      <c r="G1294" s="69">
        <f>data2!AH99</f>
        <v>1.8525705864467008</v>
      </c>
      <c r="H1294" s="105">
        <f t="shared" si="92"/>
        <v>44.026269462234012</v>
      </c>
      <c r="I1294" s="105">
        <f t="shared" si="93"/>
        <v>9.6854680946160805</v>
      </c>
    </row>
    <row r="1295" spans="2:9" x14ac:dyDescent="0.25">
      <c r="B1295" s="69" t="s">
        <v>33</v>
      </c>
      <c r="C1295" s="69" t="s">
        <v>149</v>
      </c>
      <c r="D1295" s="69" t="s">
        <v>149</v>
      </c>
      <c r="E1295" s="69">
        <f t="shared" ref="E1295:F1295" si="104">E47</f>
        <v>1993</v>
      </c>
      <c r="F1295" s="69" t="str">
        <f t="shared" si="104"/>
        <v>a</v>
      </c>
      <c r="G1295" s="69">
        <f>data2!AH100</f>
        <v>1.8988480643352748</v>
      </c>
      <c r="H1295" s="105">
        <f t="shared" si="92"/>
        <v>45.878840048680715</v>
      </c>
      <c r="I1295" s="105">
        <f t="shared" si="93"/>
        <v>7.7866200302808046</v>
      </c>
    </row>
    <row r="1296" spans="2:9" x14ac:dyDescent="0.25">
      <c r="B1296" s="69" t="s">
        <v>33</v>
      </c>
      <c r="C1296" s="69" t="s">
        <v>149</v>
      </c>
      <c r="D1296" s="69" t="s">
        <v>149</v>
      </c>
      <c r="E1296" s="69">
        <f t="shared" ref="E1296:F1296" si="105">E48</f>
        <v>1994</v>
      </c>
      <c r="F1296" s="69" t="str">
        <f t="shared" si="105"/>
        <v>a</v>
      </c>
      <c r="G1296" s="69">
        <f>data2!AH101</f>
        <v>1.9549618259337151</v>
      </c>
      <c r="H1296" s="105">
        <f t="shared" si="92"/>
        <v>47.777688113015991</v>
      </c>
      <c r="I1296" s="105">
        <f t="shared" si="93"/>
        <v>5.8316582043470895</v>
      </c>
    </row>
    <row r="1297" spans="2:9" x14ac:dyDescent="0.25">
      <c r="B1297" s="69" t="s">
        <v>33</v>
      </c>
      <c r="C1297" s="69" t="s">
        <v>149</v>
      </c>
      <c r="D1297" s="69" t="s">
        <v>149</v>
      </c>
      <c r="E1297" s="69">
        <f t="shared" ref="E1297:F1297" si="106">E49</f>
        <v>1995</v>
      </c>
      <c r="F1297" s="69" t="str">
        <f t="shared" si="106"/>
        <v>a</v>
      </c>
      <c r="G1297" s="69">
        <f>data2!AH102</f>
        <v>1.9572454806572921</v>
      </c>
      <c r="H1297" s="105">
        <f t="shared" si="92"/>
        <v>49.732649938949706</v>
      </c>
      <c r="I1297" s="105">
        <f t="shared" si="93"/>
        <v>3.8744127236897974</v>
      </c>
    </row>
    <row r="1298" spans="2:9" x14ac:dyDescent="0.25">
      <c r="B1298" s="69" t="s">
        <v>33</v>
      </c>
      <c r="C1298" s="69" t="s">
        <v>149</v>
      </c>
      <c r="D1298" s="69" t="s">
        <v>149</v>
      </c>
      <c r="E1298" s="69">
        <f t="shared" ref="E1298:F1298" si="107">E50</f>
        <v>1996</v>
      </c>
      <c r="F1298" s="69" t="str">
        <f t="shared" si="107"/>
        <v>a</v>
      </c>
      <c r="G1298" s="69">
        <f>data2!AH103</f>
        <v>1.9349797486915088</v>
      </c>
      <c r="H1298" s="105">
        <f t="shared" si="92"/>
        <v>51.689895419606998</v>
      </c>
      <c r="I1298" s="105">
        <f t="shared" si="93"/>
        <v>1.9394329749982884</v>
      </c>
    </row>
    <row r="1299" spans="2:9" x14ac:dyDescent="0.25">
      <c r="B1299" s="69" t="s">
        <v>33</v>
      </c>
      <c r="C1299" s="69" t="s">
        <v>149</v>
      </c>
      <c r="D1299" s="69" t="s">
        <v>149</v>
      </c>
      <c r="E1299" s="69">
        <f t="shared" ref="E1299:F1299" si="108">E51</f>
        <v>1997</v>
      </c>
      <c r="F1299" s="69" t="str">
        <f t="shared" si="108"/>
        <v>a</v>
      </c>
      <c r="G1299" s="69">
        <f>data2!AH104</f>
        <v>1.9394329749982884</v>
      </c>
      <c r="H1299" s="105">
        <f t="shared" si="92"/>
        <v>53.624875168298509</v>
      </c>
      <c r="I1299" s="105">
        <f t="shared" si="93"/>
        <v>0</v>
      </c>
    </row>
    <row r="1300" spans="2:9" x14ac:dyDescent="0.25">
      <c r="B1300" s="69" t="s">
        <v>33</v>
      </c>
      <c r="C1300" s="69" t="s">
        <v>149</v>
      </c>
      <c r="D1300" s="69" t="s">
        <v>149</v>
      </c>
      <c r="E1300" s="69">
        <f t="shared" ref="E1300:F1300" si="109">E52</f>
        <v>1950</v>
      </c>
      <c r="F1300" s="69" t="str">
        <f t="shared" si="109"/>
        <v>b</v>
      </c>
      <c r="G1300" s="69">
        <f>data2!AI57</f>
        <v>0.66443188596167913</v>
      </c>
      <c r="H1300" s="105">
        <f t="shared" si="92"/>
        <v>0</v>
      </c>
      <c r="I1300" s="105">
        <f t="shared" si="93"/>
        <v>46.026523770194636</v>
      </c>
    </row>
    <row r="1301" spans="2:9" x14ac:dyDescent="0.25">
      <c r="B1301" s="69" t="s">
        <v>33</v>
      </c>
      <c r="C1301" s="69" t="s">
        <v>149</v>
      </c>
      <c r="D1301" s="69" t="s">
        <v>149</v>
      </c>
      <c r="E1301" s="69">
        <f t="shared" ref="E1301:F1301" si="110">E53</f>
        <v>1951</v>
      </c>
      <c r="F1301" s="69" t="str">
        <f t="shared" si="110"/>
        <v>b</v>
      </c>
      <c r="G1301" s="69">
        <f>data2!AI58</f>
        <v>0.66483423302537881</v>
      </c>
      <c r="H1301" s="105">
        <f t="shared" si="92"/>
        <v>0.66443188596167913</v>
      </c>
      <c r="I1301" s="105">
        <f t="shared" si="93"/>
        <v>45.361689537169262</v>
      </c>
    </row>
    <row r="1302" spans="2:9" x14ac:dyDescent="0.25">
      <c r="B1302" s="69" t="s">
        <v>33</v>
      </c>
      <c r="C1302" s="69" t="s">
        <v>149</v>
      </c>
      <c r="D1302" s="69" t="s">
        <v>149</v>
      </c>
      <c r="E1302" s="69">
        <f t="shared" ref="E1302:F1302" si="111">E54</f>
        <v>1952</v>
      </c>
      <c r="F1302" s="69" t="str">
        <f t="shared" si="111"/>
        <v>b</v>
      </c>
      <c r="G1302" s="69">
        <f>data2!AI59</f>
        <v>0.67167111199394425</v>
      </c>
      <c r="H1302" s="105">
        <f t="shared" si="92"/>
        <v>1.329266118987058</v>
      </c>
      <c r="I1302" s="105">
        <f t="shared" si="93"/>
        <v>44.690018425175317</v>
      </c>
    </row>
    <row r="1303" spans="2:9" x14ac:dyDescent="0.25">
      <c r="B1303" s="69" t="s">
        <v>33</v>
      </c>
      <c r="C1303" s="69" t="s">
        <v>149</v>
      </c>
      <c r="D1303" s="69" t="s">
        <v>149</v>
      </c>
      <c r="E1303" s="69">
        <f t="shared" ref="E1303:F1303" si="112">E55</f>
        <v>1953</v>
      </c>
      <c r="F1303" s="69" t="str">
        <f t="shared" si="112"/>
        <v>b</v>
      </c>
      <c r="G1303" s="69">
        <f>data2!AI60</f>
        <v>0.69130324176686275</v>
      </c>
      <c r="H1303" s="105">
        <f t="shared" si="92"/>
        <v>2.0009372309810023</v>
      </c>
      <c r="I1303" s="105">
        <f t="shared" si="93"/>
        <v>43.99871518340845</v>
      </c>
    </row>
    <row r="1304" spans="2:9" x14ac:dyDescent="0.25">
      <c r="B1304" s="69" t="s">
        <v>33</v>
      </c>
      <c r="C1304" s="69" t="s">
        <v>149</v>
      </c>
      <c r="D1304" s="69" t="s">
        <v>149</v>
      </c>
      <c r="E1304" s="69">
        <f t="shared" ref="E1304:F1304" si="113">E56</f>
        <v>1954</v>
      </c>
      <c r="F1304" s="69" t="str">
        <f t="shared" si="113"/>
        <v>b</v>
      </c>
      <c r="G1304" s="69">
        <f>data2!AI61</f>
        <v>0.70916082148344128</v>
      </c>
      <c r="H1304" s="105">
        <f t="shared" si="92"/>
        <v>2.6922404727478648</v>
      </c>
      <c r="I1304" s="105">
        <f t="shared" si="93"/>
        <v>43.289554361925013</v>
      </c>
    </row>
    <row r="1305" spans="2:9" x14ac:dyDescent="0.25">
      <c r="B1305" s="69" t="s">
        <v>33</v>
      </c>
      <c r="C1305" s="69" t="s">
        <v>149</v>
      </c>
      <c r="D1305" s="69" t="s">
        <v>149</v>
      </c>
      <c r="E1305" s="69">
        <f t="shared" ref="E1305:F1305" si="114">E57</f>
        <v>1955</v>
      </c>
      <c r="F1305" s="69" t="str">
        <f t="shared" si="114"/>
        <v>b</v>
      </c>
      <c r="G1305" s="69">
        <f>data2!AI62</f>
        <v>0.72117786295820785</v>
      </c>
      <c r="H1305" s="105">
        <f t="shared" si="92"/>
        <v>3.4014012942313059</v>
      </c>
      <c r="I1305" s="105">
        <f t="shared" si="93"/>
        <v>42.568376498966806</v>
      </c>
    </row>
    <row r="1306" spans="2:9" x14ac:dyDescent="0.25">
      <c r="B1306" s="69" t="s">
        <v>33</v>
      </c>
      <c r="C1306" s="69" t="s">
        <v>149</v>
      </c>
      <c r="D1306" s="69" t="s">
        <v>149</v>
      </c>
      <c r="E1306" s="69">
        <f t="shared" ref="E1306:F1306" si="115">E58</f>
        <v>1956</v>
      </c>
      <c r="F1306" s="69" t="str">
        <f t="shared" si="115"/>
        <v>b</v>
      </c>
      <c r="G1306" s="69">
        <f>data2!AI63</f>
        <v>0.79087457283588725</v>
      </c>
      <c r="H1306" s="105">
        <f t="shared" si="92"/>
        <v>4.1225791571895138</v>
      </c>
      <c r="I1306" s="105">
        <f t="shared" si="93"/>
        <v>41.777501926130924</v>
      </c>
    </row>
    <row r="1307" spans="2:9" x14ac:dyDescent="0.25">
      <c r="B1307" s="69" t="s">
        <v>33</v>
      </c>
      <c r="C1307" s="69" t="s">
        <v>149</v>
      </c>
      <c r="D1307" s="69" t="s">
        <v>149</v>
      </c>
      <c r="E1307" s="69">
        <f t="shared" ref="E1307:F1307" si="116">E59</f>
        <v>1957</v>
      </c>
      <c r="F1307" s="69" t="str">
        <f t="shared" si="116"/>
        <v>b</v>
      </c>
      <c r="G1307" s="69">
        <f>data2!AI64</f>
        <v>0.83455137604422724</v>
      </c>
      <c r="H1307" s="105">
        <f t="shared" si="92"/>
        <v>4.9134537300254006</v>
      </c>
      <c r="I1307" s="105">
        <f t="shared" si="93"/>
        <v>40.942950550086692</v>
      </c>
    </row>
    <row r="1308" spans="2:9" x14ac:dyDescent="0.25">
      <c r="B1308" s="69" t="s">
        <v>33</v>
      </c>
      <c r="C1308" s="69" t="s">
        <v>149</v>
      </c>
      <c r="D1308" s="69" t="s">
        <v>149</v>
      </c>
      <c r="E1308" s="69">
        <f t="shared" ref="E1308:F1308" si="117">E60</f>
        <v>1958</v>
      </c>
      <c r="F1308" s="69" t="str">
        <f t="shared" si="117"/>
        <v>b</v>
      </c>
      <c r="G1308" s="69">
        <f>data2!AI65</f>
        <v>0.90817216009084256</v>
      </c>
      <c r="H1308" s="105">
        <f t="shared" si="92"/>
        <v>5.7480051060696278</v>
      </c>
      <c r="I1308" s="105">
        <f t="shared" si="93"/>
        <v>40.03477838999585</v>
      </c>
    </row>
    <row r="1309" spans="2:9" x14ac:dyDescent="0.25">
      <c r="B1309" s="69" t="s">
        <v>33</v>
      </c>
      <c r="C1309" s="69" t="s">
        <v>149</v>
      </c>
      <c r="D1309" s="69" t="s">
        <v>149</v>
      </c>
      <c r="E1309" s="69">
        <f t="shared" ref="E1309:F1309" si="118">E61</f>
        <v>1959</v>
      </c>
      <c r="F1309" s="69" t="str">
        <f t="shared" si="118"/>
        <v>b</v>
      </c>
      <c r="G1309" s="69">
        <f>data2!AI66</f>
        <v>0.94318301130286186</v>
      </c>
      <c r="H1309" s="105">
        <f t="shared" si="92"/>
        <v>6.6561772661604701</v>
      </c>
      <c r="I1309" s="105">
        <f t="shared" si="93"/>
        <v>39.091595378692993</v>
      </c>
    </row>
    <row r="1310" spans="2:9" x14ac:dyDescent="0.25">
      <c r="B1310" s="69" t="s">
        <v>33</v>
      </c>
      <c r="C1310" s="69" t="s">
        <v>149</v>
      </c>
      <c r="D1310" s="69" t="s">
        <v>149</v>
      </c>
      <c r="E1310" s="69">
        <f t="shared" ref="E1310:F1310" si="119">E62</f>
        <v>1960</v>
      </c>
      <c r="F1310" s="69" t="str">
        <f t="shared" si="119"/>
        <v>b</v>
      </c>
      <c r="G1310" s="69">
        <f>data2!AI67</f>
        <v>0.95243117919116338</v>
      </c>
      <c r="H1310" s="105">
        <f t="shared" si="92"/>
        <v>7.5993602774633322</v>
      </c>
      <c r="I1310" s="105">
        <f t="shared" si="93"/>
        <v>38.13916419950182</v>
      </c>
    </row>
    <row r="1311" spans="2:9" x14ac:dyDescent="0.25">
      <c r="B1311" s="69" t="s">
        <v>33</v>
      </c>
      <c r="C1311" s="69" t="s">
        <v>149</v>
      </c>
      <c r="D1311" s="69" t="s">
        <v>149</v>
      </c>
      <c r="E1311" s="69">
        <f t="shared" ref="E1311:F1311" si="120">E63</f>
        <v>1961</v>
      </c>
      <c r="F1311" s="69" t="str">
        <f t="shared" si="120"/>
        <v>b</v>
      </c>
      <c r="G1311" s="69">
        <f>data2!AI68</f>
        <v>0.95097715631382918</v>
      </c>
      <c r="H1311" s="105">
        <f t="shared" si="92"/>
        <v>8.5517914566544952</v>
      </c>
      <c r="I1311" s="105">
        <f t="shared" si="93"/>
        <v>37.188187043187995</v>
      </c>
    </row>
    <row r="1312" spans="2:9" x14ac:dyDescent="0.25">
      <c r="B1312" s="69" t="s">
        <v>33</v>
      </c>
      <c r="C1312" s="69" t="s">
        <v>149</v>
      </c>
      <c r="D1312" s="69" t="s">
        <v>149</v>
      </c>
      <c r="E1312" s="69">
        <f t="shared" ref="E1312:F1312" si="121">E64</f>
        <v>1962</v>
      </c>
      <c r="F1312" s="69" t="str">
        <f t="shared" si="121"/>
        <v>b</v>
      </c>
      <c r="G1312" s="69">
        <f>data2!AI69</f>
        <v>0.94578731225808443</v>
      </c>
      <c r="H1312" s="105">
        <f t="shared" si="92"/>
        <v>9.5027686129683246</v>
      </c>
      <c r="I1312" s="105">
        <f t="shared" si="93"/>
        <v>36.242399730929911</v>
      </c>
    </row>
    <row r="1313" spans="2:9" x14ac:dyDescent="0.25">
      <c r="B1313" s="69" t="s">
        <v>33</v>
      </c>
      <c r="C1313" s="69" t="s">
        <v>149</v>
      </c>
      <c r="D1313" s="69" t="s">
        <v>149</v>
      </c>
      <c r="E1313" s="69">
        <f t="shared" ref="E1313:F1313" si="122">E65</f>
        <v>1963</v>
      </c>
      <c r="F1313" s="69" t="str">
        <f t="shared" si="122"/>
        <v>b</v>
      </c>
      <c r="G1313" s="69">
        <f>data2!AI70</f>
        <v>0.93615204539861607</v>
      </c>
      <c r="H1313" s="105">
        <f t="shared" si="92"/>
        <v>10.448555925226408</v>
      </c>
      <c r="I1313" s="105">
        <f t="shared" si="93"/>
        <v>35.306247685531289</v>
      </c>
    </row>
    <row r="1314" spans="2:9" x14ac:dyDescent="0.25">
      <c r="B1314" s="69" t="s">
        <v>33</v>
      </c>
      <c r="C1314" s="69" t="s">
        <v>149</v>
      </c>
      <c r="D1314" s="69" t="s">
        <v>149</v>
      </c>
      <c r="E1314" s="69">
        <f t="shared" ref="E1314:F1314" si="123">E66</f>
        <v>1964</v>
      </c>
      <c r="F1314" s="69" t="str">
        <f t="shared" si="123"/>
        <v>b</v>
      </c>
      <c r="G1314" s="69">
        <f>data2!AI71</f>
        <v>0.90334116804778675</v>
      </c>
      <c r="H1314" s="105">
        <f t="shared" si="92"/>
        <v>11.384707970625024</v>
      </c>
      <c r="I1314" s="105">
        <f t="shared" si="93"/>
        <v>34.402906517483501</v>
      </c>
    </row>
    <row r="1315" spans="2:9" x14ac:dyDescent="0.25">
      <c r="B1315" s="69" t="s">
        <v>33</v>
      </c>
      <c r="C1315" s="69" t="s">
        <v>149</v>
      </c>
      <c r="D1315" s="69" t="s">
        <v>149</v>
      </c>
      <c r="E1315" s="69">
        <f t="shared" ref="E1315:F1315" si="124">E67</f>
        <v>1965</v>
      </c>
      <c r="F1315" s="69" t="str">
        <f t="shared" si="124"/>
        <v>b</v>
      </c>
      <c r="G1315" s="69">
        <f>data2!AI72</f>
        <v>0.83520750921613185</v>
      </c>
      <c r="H1315" s="105">
        <f t="shared" si="92"/>
        <v>12.288049138672811</v>
      </c>
      <c r="I1315" s="105">
        <f t="shared" si="93"/>
        <v>33.567699008267375</v>
      </c>
    </row>
    <row r="1316" spans="2:9" x14ac:dyDescent="0.25">
      <c r="B1316" s="69" t="s">
        <v>33</v>
      </c>
      <c r="C1316" s="69" t="s">
        <v>149</v>
      </c>
      <c r="D1316" s="69" t="s">
        <v>149</v>
      </c>
      <c r="E1316" s="69">
        <f t="shared" ref="E1316:F1316" si="125">E68</f>
        <v>1966</v>
      </c>
      <c r="F1316" s="69" t="str">
        <f t="shared" si="125"/>
        <v>b</v>
      </c>
      <c r="G1316" s="69">
        <f>data2!AI73</f>
        <v>0.84037634229113423</v>
      </c>
      <c r="H1316" s="105">
        <f t="shared" si="92"/>
        <v>13.123256647888942</v>
      </c>
      <c r="I1316" s="105">
        <f t="shared" si="93"/>
        <v>32.727322665976246</v>
      </c>
    </row>
    <row r="1317" spans="2:9" x14ac:dyDescent="0.25">
      <c r="B1317" s="69" t="s">
        <v>33</v>
      </c>
      <c r="C1317" s="69" t="s">
        <v>149</v>
      </c>
      <c r="D1317" s="69" t="s">
        <v>149</v>
      </c>
      <c r="E1317" s="69">
        <f t="shared" ref="E1317:F1317" si="126">E69</f>
        <v>1967</v>
      </c>
      <c r="F1317" s="69" t="str">
        <f t="shared" si="126"/>
        <v>b</v>
      </c>
      <c r="G1317" s="69">
        <f>data2!AI74</f>
        <v>0.827679289578928</v>
      </c>
      <c r="H1317" s="105">
        <f t="shared" si="92"/>
        <v>13.963632990180077</v>
      </c>
      <c r="I1317" s="105">
        <f t="shared" si="93"/>
        <v>31.899643376397314</v>
      </c>
    </row>
    <row r="1318" spans="2:9" x14ac:dyDescent="0.25">
      <c r="B1318" s="69" t="s">
        <v>33</v>
      </c>
      <c r="C1318" s="69" t="s">
        <v>149</v>
      </c>
      <c r="D1318" s="69" t="s">
        <v>149</v>
      </c>
      <c r="E1318" s="69">
        <f t="shared" ref="E1318:F1318" si="127">E70</f>
        <v>1968</v>
      </c>
      <c r="F1318" s="69" t="str">
        <f t="shared" si="127"/>
        <v>b</v>
      </c>
      <c r="G1318" s="69">
        <f>data2!AI75</f>
        <v>0.84557492640982423</v>
      </c>
      <c r="H1318" s="105">
        <f t="shared" si="92"/>
        <v>14.791312279759005</v>
      </c>
      <c r="I1318" s="105">
        <f t="shared" si="93"/>
        <v>31.05406844998749</v>
      </c>
    </row>
    <row r="1319" spans="2:9" x14ac:dyDescent="0.25">
      <c r="B1319" s="69" t="s">
        <v>33</v>
      </c>
      <c r="C1319" s="69" t="s">
        <v>149</v>
      </c>
      <c r="D1319" s="69" t="s">
        <v>149</v>
      </c>
      <c r="E1319" s="69">
        <f t="shared" ref="E1319:F1319" si="128">E71</f>
        <v>1969</v>
      </c>
      <c r="F1319" s="69" t="str">
        <f t="shared" si="128"/>
        <v>b</v>
      </c>
      <c r="G1319" s="69">
        <f>data2!AI76</f>
        <v>0.90098132656829766</v>
      </c>
      <c r="H1319" s="105">
        <f t="shared" si="92"/>
        <v>15.636887206168829</v>
      </c>
      <c r="I1319" s="105">
        <f t="shared" si="93"/>
        <v>30.153087123419191</v>
      </c>
    </row>
    <row r="1320" spans="2:9" x14ac:dyDescent="0.25">
      <c r="B1320" s="69" t="s">
        <v>33</v>
      </c>
      <c r="C1320" s="69" t="s">
        <v>149</v>
      </c>
      <c r="D1320" s="69" t="s">
        <v>149</v>
      </c>
      <c r="E1320" s="69">
        <f t="shared" ref="E1320:F1320" si="129">E72</f>
        <v>1970</v>
      </c>
      <c r="F1320" s="69" t="str">
        <f t="shared" si="129"/>
        <v>b</v>
      </c>
      <c r="G1320" s="69">
        <f>data2!AI77</f>
        <v>0.94703613925823937</v>
      </c>
      <c r="H1320" s="105">
        <f t="shared" si="92"/>
        <v>16.537868532737129</v>
      </c>
      <c r="I1320" s="105">
        <f t="shared" si="93"/>
        <v>29.206050984160953</v>
      </c>
    </row>
    <row r="1321" spans="2:9" x14ac:dyDescent="0.25">
      <c r="B1321" s="69" t="s">
        <v>33</v>
      </c>
      <c r="C1321" s="69" t="s">
        <v>149</v>
      </c>
      <c r="D1321" s="69" t="s">
        <v>149</v>
      </c>
      <c r="E1321" s="69">
        <f t="shared" ref="E1321:F1321" si="130">E73</f>
        <v>1971</v>
      </c>
      <c r="F1321" s="69" t="str">
        <f t="shared" si="130"/>
        <v>b</v>
      </c>
      <c r="G1321" s="69">
        <f>data2!AI78</f>
        <v>0.9291321841968414</v>
      </c>
      <c r="H1321" s="105">
        <f t="shared" si="92"/>
        <v>17.484904671995366</v>
      </c>
      <c r="I1321" s="105">
        <f t="shared" si="93"/>
        <v>28.276918799964115</v>
      </c>
    </row>
    <row r="1322" spans="2:9" x14ac:dyDescent="0.25">
      <c r="B1322" s="69" t="s">
        <v>33</v>
      </c>
      <c r="C1322" s="69" t="s">
        <v>149</v>
      </c>
      <c r="D1322" s="69" t="s">
        <v>149</v>
      </c>
      <c r="E1322" s="69">
        <f t="shared" ref="E1322:F1322" si="131">E74</f>
        <v>1972</v>
      </c>
      <c r="F1322" s="69" t="str">
        <f t="shared" si="131"/>
        <v>b</v>
      </c>
      <c r="G1322" s="69">
        <f>data2!AI79</f>
        <v>0.93419289438508435</v>
      </c>
      <c r="H1322" s="105">
        <f t="shared" si="92"/>
        <v>18.414036856192208</v>
      </c>
      <c r="I1322" s="105">
        <f t="shared" si="93"/>
        <v>27.34272590557903</v>
      </c>
    </row>
    <row r="1323" spans="2:9" x14ac:dyDescent="0.25">
      <c r="B1323" s="69" t="s">
        <v>33</v>
      </c>
      <c r="C1323" s="69" t="s">
        <v>149</v>
      </c>
      <c r="D1323" s="69" t="s">
        <v>149</v>
      </c>
      <c r="E1323" s="69">
        <f t="shared" ref="E1323:F1323" si="132">E75</f>
        <v>1973</v>
      </c>
      <c r="F1323" s="69" t="str">
        <f t="shared" si="132"/>
        <v>b</v>
      </c>
      <c r="G1323" s="69">
        <f>data2!AI80</f>
        <v>0.91781179154344772</v>
      </c>
      <c r="H1323" s="105">
        <f t="shared" si="92"/>
        <v>19.348229750577293</v>
      </c>
      <c r="I1323" s="105">
        <f t="shared" si="93"/>
        <v>26.42491411403558</v>
      </c>
    </row>
    <row r="1324" spans="2:9" x14ac:dyDescent="0.25">
      <c r="B1324" s="69" t="s">
        <v>33</v>
      </c>
      <c r="C1324" s="69" t="s">
        <v>149</v>
      </c>
      <c r="D1324" s="69" t="s">
        <v>149</v>
      </c>
      <c r="E1324" s="69">
        <f t="shared" ref="E1324:F1324" si="133">E76</f>
        <v>1974</v>
      </c>
      <c r="F1324" s="69" t="str">
        <f t="shared" si="133"/>
        <v>b</v>
      </c>
      <c r="G1324" s="69">
        <f>data2!AI81</f>
        <v>0.94059952202563635</v>
      </c>
      <c r="H1324" s="105">
        <f t="shared" si="92"/>
        <v>20.266041542120739</v>
      </c>
      <c r="I1324" s="105">
        <f t="shared" si="93"/>
        <v>25.484314592009945</v>
      </c>
    </row>
    <row r="1325" spans="2:9" x14ac:dyDescent="0.25">
      <c r="B1325" s="69" t="s">
        <v>33</v>
      </c>
      <c r="C1325" s="69" t="s">
        <v>149</v>
      </c>
      <c r="D1325" s="69" t="s">
        <v>149</v>
      </c>
      <c r="E1325" s="69">
        <f t="shared" ref="E1325:F1325" si="134">E77</f>
        <v>1975</v>
      </c>
      <c r="F1325" s="69" t="str">
        <f t="shared" si="134"/>
        <v>b</v>
      </c>
      <c r="G1325" s="69">
        <f>data2!AI82</f>
        <v>0.95251402660452966</v>
      </c>
      <c r="H1325" s="105">
        <f t="shared" si="92"/>
        <v>21.206641064146375</v>
      </c>
      <c r="I1325" s="105">
        <f t="shared" si="93"/>
        <v>24.531800565405412</v>
      </c>
    </row>
    <row r="1326" spans="2:9" x14ac:dyDescent="0.25">
      <c r="B1326" s="69" t="s">
        <v>33</v>
      </c>
      <c r="C1326" s="69" t="s">
        <v>149</v>
      </c>
      <c r="D1326" s="69" t="s">
        <v>149</v>
      </c>
      <c r="E1326" s="69">
        <f t="shared" ref="E1326:F1326" si="135">E78</f>
        <v>1976</v>
      </c>
      <c r="F1326" s="69" t="str">
        <f t="shared" si="135"/>
        <v>b</v>
      </c>
      <c r="G1326" s="69">
        <f>data2!AI83</f>
        <v>0.96982491374692081</v>
      </c>
      <c r="H1326" s="105">
        <f t="shared" si="92"/>
        <v>22.159155090750904</v>
      </c>
      <c r="I1326" s="105">
        <f t="shared" si="93"/>
        <v>23.561975651658493</v>
      </c>
    </row>
    <row r="1327" spans="2:9" x14ac:dyDescent="0.25">
      <c r="B1327" s="69" t="s">
        <v>33</v>
      </c>
      <c r="C1327" s="69" t="s">
        <v>149</v>
      </c>
      <c r="D1327" s="69" t="s">
        <v>149</v>
      </c>
      <c r="E1327" s="69">
        <f t="shared" ref="E1327:F1327" si="136">E79</f>
        <v>1977</v>
      </c>
      <c r="F1327" s="69" t="str">
        <f t="shared" si="136"/>
        <v>b</v>
      </c>
      <c r="G1327" s="69">
        <f>data2!AI84</f>
        <v>1.0261376992216518</v>
      </c>
      <c r="H1327" s="105">
        <f t="shared" si="92"/>
        <v>23.128980004497826</v>
      </c>
      <c r="I1327" s="105">
        <f t="shared" si="93"/>
        <v>22.535837952436843</v>
      </c>
    </row>
    <row r="1328" spans="2:9" x14ac:dyDescent="0.25">
      <c r="B1328" s="69" t="s">
        <v>33</v>
      </c>
      <c r="C1328" s="69" t="s">
        <v>149</v>
      </c>
      <c r="D1328" s="69" t="s">
        <v>149</v>
      </c>
      <c r="E1328" s="69">
        <f t="shared" ref="E1328:F1328" si="137">E80</f>
        <v>1978</v>
      </c>
      <c r="F1328" s="69" t="str">
        <f t="shared" si="137"/>
        <v>b</v>
      </c>
      <c r="G1328" s="69">
        <f>data2!AI85</f>
        <v>0.9749332142811471</v>
      </c>
      <c r="H1328" s="105">
        <f t="shared" si="92"/>
        <v>24.15511770371948</v>
      </c>
      <c r="I1328" s="105">
        <f t="shared" si="93"/>
        <v>21.560904738155699</v>
      </c>
    </row>
    <row r="1329" spans="2:9" x14ac:dyDescent="0.25">
      <c r="B1329" s="69" t="s">
        <v>33</v>
      </c>
      <c r="C1329" s="69" t="s">
        <v>149</v>
      </c>
      <c r="D1329" s="69" t="s">
        <v>149</v>
      </c>
      <c r="E1329" s="69">
        <f t="shared" ref="E1329:F1329" si="138">E81</f>
        <v>1979</v>
      </c>
      <c r="F1329" s="69" t="str">
        <f t="shared" si="138"/>
        <v>b</v>
      </c>
      <c r="G1329" s="69">
        <f>data2!AI86</f>
        <v>1.0422611580775374</v>
      </c>
      <c r="H1329" s="105">
        <f t="shared" si="92"/>
        <v>25.130050918000627</v>
      </c>
      <c r="I1329" s="105">
        <f t="shared" si="93"/>
        <v>20.518643580078155</v>
      </c>
    </row>
    <row r="1330" spans="2:9" x14ac:dyDescent="0.25">
      <c r="B1330" s="69" t="s">
        <v>33</v>
      </c>
      <c r="C1330" s="69" t="s">
        <v>149</v>
      </c>
      <c r="D1330" s="69" t="s">
        <v>149</v>
      </c>
      <c r="E1330" s="69">
        <f t="shared" ref="E1330:F1330" si="139">E82</f>
        <v>1980</v>
      </c>
      <c r="F1330" s="69" t="str">
        <f t="shared" si="139"/>
        <v>b</v>
      </c>
      <c r="G1330" s="69">
        <f>data2!AI87</f>
        <v>1.1069311046829438</v>
      </c>
      <c r="H1330" s="105">
        <f t="shared" si="92"/>
        <v>26.172312076078164</v>
      </c>
      <c r="I1330" s="105">
        <f t="shared" si="93"/>
        <v>19.411712475395213</v>
      </c>
    </row>
    <row r="1331" spans="2:9" x14ac:dyDescent="0.25">
      <c r="B1331" s="69" t="s">
        <v>33</v>
      </c>
      <c r="C1331" s="69" t="s">
        <v>149</v>
      </c>
      <c r="D1331" s="69" t="s">
        <v>149</v>
      </c>
      <c r="E1331" s="69">
        <f t="shared" ref="E1331:F1331" si="140">E83</f>
        <v>1981</v>
      </c>
      <c r="F1331" s="69" t="str">
        <f t="shared" si="140"/>
        <v>b</v>
      </c>
      <c r="G1331" s="69">
        <f>data2!AI88</f>
        <v>1.1469009876900345</v>
      </c>
      <c r="H1331" s="105">
        <f t="shared" si="92"/>
        <v>27.279243180761107</v>
      </c>
      <c r="I1331" s="105">
        <f t="shared" si="93"/>
        <v>18.264811487705181</v>
      </c>
    </row>
    <row r="1332" spans="2:9" x14ac:dyDescent="0.25">
      <c r="B1332" s="69" t="s">
        <v>33</v>
      </c>
      <c r="C1332" s="69" t="s">
        <v>149</v>
      </c>
      <c r="D1332" s="69" t="s">
        <v>149</v>
      </c>
      <c r="E1332" s="69">
        <f t="shared" ref="E1332:F1332" si="141">E84</f>
        <v>1982</v>
      </c>
      <c r="F1332" s="69" t="str">
        <f t="shared" si="141"/>
        <v>b</v>
      </c>
      <c r="G1332" s="69">
        <f>data2!AI89</f>
        <v>1.1450242538899182</v>
      </c>
      <c r="H1332" s="105">
        <f t="shared" si="92"/>
        <v>28.426144168451142</v>
      </c>
      <c r="I1332" s="105">
        <f t="shared" si="93"/>
        <v>17.119787233815259</v>
      </c>
    </row>
    <row r="1333" spans="2:9" x14ac:dyDescent="0.25">
      <c r="B1333" s="69" t="s">
        <v>33</v>
      </c>
      <c r="C1333" s="69" t="s">
        <v>149</v>
      </c>
      <c r="D1333" s="69" t="s">
        <v>149</v>
      </c>
      <c r="E1333" s="69">
        <f t="shared" ref="E1333:F1333" si="142">E85</f>
        <v>1983</v>
      </c>
      <c r="F1333" s="69" t="str">
        <f t="shared" si="142"/>
        <v>b</v>
      </c>
      <c r="G1333" s="69">
        <f>data2!AI90</f>
        <v>1.1552408448453038</v>
      </c>
      <c r="H1333" s="105">
        <f t="shared" si="92"/>
        <v>29.57116842234106</v>
      </c>
      <c r="I1333" s="105">
        <f t="shared" si="93"/>
        <v>15.964546388969957</v>
      </c>
    </row>
    <row r="1334" spans="2:9" x14ac:dyDescent="0.25">
      <c r="B1334" s="69" t="s">
        <v>33</v>
      </c>
      <c r="C1334" s="69" t="s">
        <v>149</v>
      </c>
      <c r="D1334" s="69" t="s">
        <v>149</v>
      </c>
      <c r="E1334" s="69">
        <f t="shared" ref="E1334:F1334" si="143">E86</f>
        <v>1984</v>
      </c>
      <c r="F1334" s="69" t="str">
        <f t="shared" si="143"/>
        <v>b</v>
      </c>
      <c r="G1334" s="69">
        <f>data2!AI91</f>
        <v>1.1767790140771273</v>
      </c>
      <c r="H1334" s="105">
        <f t="shared" si="92"/>
        <v>30.726409267186362</v>
      </c>
      <c r="I1334" s="105">
        <f t="shared" si="93"/>
        <v>14.78776737489283</v>
      </c>
    </row>
    <row r="1335" spans="2:9" x14ac:dyDescent="0.25">
      <c r="B1335" s="69" t="s">
        <v>33</v>
      </c>
      <c r="C1335" s="69" t="s">
        <v>149</v>
      </c>
      <c r="D1335" s="69" t="s">
        <v>149</v>
      </c>
      <c r="E1335" s="69">
        <f t="shared" ref="E1335:F1335" si="144">E87</f>
        <v>1985</v>
      </c>
      <c r="F1335" s="69" t="str">
        <f t="shared" si="144"/>
        <v>b</v>
      </c>
      <c r="G1335" s="69">
        <f>data2!AI92</f>
        <v>1.2244200293691798</v>
      </c>
      <c r="H1335" s="105">
        <f t="shared" si="92"/>
        <v>31.903188281263489</v>
      </c>
      <c r="I1335" s="105">
        <f t="shared" si="93"/>
        <v>13.563347345523651</v>
      </c>
    </row>
    <row r="1336" spans="2:9" x14ac:dyDescent="0.25">
      <c r="B1336" s="69" t="s">
        <v>33</v>
      </c>
      <c r="C1336" s="69" t="s">
        <v>149</v>
      </c>
      <c r="D1336" s="69" t="s">
        <v>149</v>
      </c>
      <c r="E1336" s="69">
        <f t="shared" ref="E1336:F1336" si="145">E88</f>
        <v>1986</v>
      </c>
      <c r="F1336" s="69" t="str">
        <f t="shared" si="145"/>
        <v>b</v>
      </c>
      <c r="G1336" s="69">
        <f>data2!AI93</f>
        <v>1.1894788571645964</v>
      </c>
      <c r="H1336" s="105">
        <f t="shared" si="92"/>
        <v>33.127608310632667</v>
      </c>
      <c r="I1336" s="105">
        <f t="shared" si="93"/>
        <v>12.373868488359054</v>
      </c>
    </row>
    <row r="1337" spans="2:9" x14ac:dyDescent="0.25">
      <c r="B1337" s="69" t="s">
        <v>33</v>
      </c>
      <c r="C1337" s="69" t="s">
        <v>149</v>
      </c>
      <c r="D1337" s="69" t="s">
        <v>149</v>
      </c>
      <c r="E1337" s="69">
        <f t="shared" ref="E1337:F1337" si="146">E89</f>
        <v>1987</v>
      </c>
      <c r="F1337" s="69" t="str">
        <f t="shared" si="146"/>
        <v>b</v>
      </c>
      <c r="G1337" s="69">
        <f>data2!AI94</f>
        <v>1.1855337155593244</v>
      </c>
      <c r="H1337" s="105">
        <f t="shared" si="92"/>
        <v>34.317087167797261</v>
      </c>
      <c r="I1337" s="105">
        <f t="shared" si="93"/>
        <v>11.188334772799731</v>
      </c>
    </row>
    <row r="1338" spans="2:9" x14ac:dyDescent="0.25">
      <c r="B1338" s="69" t="s">
        <v>33</v>
      </c>
      <c r="C1338" s="69" t="s">
        <v>149</v>
      </c>
      <c r="D1338" s="69" t="s">
        <v>149</v>
      </c>
      <c r="E1338" s="69">
        <f t="shared" ref="E1338:F1338" si="147">E90</f>
        <v>1988</v>
      </c>
      <c r="F1338" s="69" t="str">
        <f t="shared" si="147"/>
        <v>b</v>
      </c>
      <c r="G1338" s="69">
        <f>data2!AI95</f>
        <v>1.1713927080795097</v>
      </c>
      <c r="H1338" s="105">
        <f t="shared" si="92"/>
        <v>35.502620883356585</v>
      </c>
      <c r="I1338" s="105">
        <f t="shared" si="93"/>
        <v>10.016942064720221</v>
      </c>
    </row>
    <row r="1339" spans="2:9" x14ac:dyDescent="0.25">
      <c r="B1339" s="69" t="s">
        <v>33</v>
      </c>
      <c r="C1339" s="69" t="s">
        <v>149</v>
      </c>
      <c r="D1339" s="69" t="s">
        <v>149</v>
      </c>
      <c r="E1339" s="69">
        <f t="shared" ref="E1339:F1339" si="148">E91</f>
        <v>1989</v>
      </c>
      <c r="F1339" s="69" t="str">
        <f t="shared" si="148"/>
        <v>b</v>
      </c>
      <c r="G1339" s="69">
        <f>data2!AI96</f>
        <v>1.1547947950375406</v>
      </c>
      <c r="H1339" s="105">
        <f t="shared" si="92"/>
        <v>36.674013591436093</v>
      </c>
      <c r="I1339" s="105">
        <f t="shared" si="93"/>
        <v>8.86214726968268</v>
      </c>
    </row>
    <row r="1340" spans="2:9" x14ac:dyDescent="0.25">
      <c r="B1340" s="69" t="s">
        <v>33</v>
      </c>
      <c r="C1340" s="69" t="s">
        <v>149</v>
      </c>
      <c r="D1340" s="69" t="s">
        <v>149</v>
      </c>
      <c r="E1340" s="69">
        <f t="shared" ref="E1340:F1340" si="149">E92</f>
        <v>1990</v>
      </c>
      <c r="F1340" s="69" t="str">
        <f t="shared" si="149"/>
        <v>b</v>
      </c>
      <c r="G1340" s="69">
        <f>data2!AI97</f>
        <v>1.1283357418557673</v>
      </c>
      <c r="H1340" s="105">
        <f t="shared" si="92"/>
        <v>37.828808386473632</v>
      </c>
      <c r="I1340" s="105">
        <f t="shared" si="93"/>
        <v>7.7338115278269139</v>
      </c>
    </row>
    <row r="1341" spans="2:9" x14ac:dyDescent="0.25">
      <c r="B1341" s="69" t="s">
        <v>33</v>
      </c>
      <c r="C1341" s="69" t="s">
        <v>149</v>
      </c>
      <c r="D1341" s="69" t="s">
        <v>149</v>
      </c>
      <c r="E1341" s="69">
        <f t="shared" ref="E1341:F1341" si="150">E93</f>
        <v>1991</v>
      </c>
      <c r="F1341" s="69" t="str">
        <f t="shared" si="150"/>
        <v>b</v>
      </c>
      <c r="G1341" s="69">
        <f>data2!AI98</f>
        <v>1.1128202685243738</v>
      </c>
      <c r="H1341" s="105">
        <f t="shared" si="92"/>
        <v>38.957144128329396</v>
      </c>
      <c r="I1341" s="105">
        <f t="shared" si="93"/>
        <v>6.6209912593025395</v>
      </c>
    </row>
    <row r="1342" spans="2:9" x14ac:dyDescent="0.25">
      <c r="B1342" s="69" t="s">
        <v>33</v>
      </c>
      <c r="C1342" s="69" t="s">
        <v>149</v>
      </c>
      <c r="D1342" s="69" t="s">
        <v>149</v>
      </c>
      <c r="E1342" s="69">
        <f t="shared" ref="E1342:F1342" si="151">E94</f>
        <v>1992</v>
      </c>
      <c r="F1342" s="69" t="str">
        <f t="shared" si="151"/>
        <v>b</v>
      </c>
      <c r="G1342" s="69">
        <f>data2!AI99</f>
        <v>1.1336755745973448</v>
      </c>
      <c r="H1342" s="105">
        <f t="shared" si="92"/>
        <v>40.06996439685377</v>
      </c>
      <c r="I1342" s="105">
        <f t="shared" si="93"/>
        <v>5.4873156847051954</v>
      </c>
    </row>
    <row r="1343" spans="2:9" x14ac:dyDescent="0.25">
      <c r="B1343" s="69" t="s">
        <v>33</v>
      </c>
      <c r="C1343" s="69" t="s">
        <v>149</v>
      </c>
      <c r="D1343" s="69" t="s">
        <v>149</v>
      </c>
      <c r="E1343" s="69">
        <f t="shared" ref="E1343:F1343" si="152">E95</f>
        <v>1993</v>
      </c>
      <c r="F1343" s="69" t="str">
        <f t="shared" si="152"/>
        <v>b</v>
      </c>
      <c r="G1343" s="69">
        <f>data2!AI100</f>
        <v>1.1062465138037303</v>
      </c>
      <c r="H1343" s="105">
        <f t="shared" si="92"/>
        <v>41.203639971451118</v>
      </c>
      <c r="I1343" s="105">
        <f t="shared" si="93"/>
        <v>4.3810691709014646</v>
      </c>
    </row>
    <row r="1344" spans="2:9" x14ac:dyDescent="0.25">
      <c r="B1344" s="69" t="s">
        <v>33</v>
      </c>
      <c r="C1344" s="69" t="s">
        <v>149</v>
      </c>
      <c r="D1344" s="69" t="s">
        <v>149</v>
      </c>
      <c r="E1344" s="69">
        <f t="shared" ref="E1344:F1344" si="153">E96</f>
        <v>1994</v>
      </c>
      <c r="F1344" s="69" t="str">
        <f t="shared" si="153"/>
        <v>b</v>
      </c>
      <c r="G1344" s="69">
        <f>data2!AI101</f>
        <v>1.1058644666583464</v>
      </c>
      <c r="H1344" s="105">
        <f t="shared" si="92"/>
        <v>42.30988648525485</v>
      </c>
      <c r="I1344" s="105">
        <f t="shared" si="93"/>
        <v>3.2752047042431185</v>
      </c>
    </row>
    <row r="1345" spans="2:9" x14ac:dyDescent="0.25">
      <c r="B1345" s="69" t="s">
        <v>33</v>
      </c>
      <c r="C1345" s="69" t="s">
        <v>149</v>
      </c>
      <c r="D1345" s="69" t="s">
        <v>149</v>
      </c>
      <c r="E1345" s="69">
        <f t="shared" ref="E1345:F1345" si="154">E97</f>
        <v>1995</v>
      </c>
      <c r="F1345" s="69" t="str">
        <f t="shared" si="154"/>
        <v>b</v>
      </c>
      <c r="G1345" s="69">
        <f>data2!AI102</f>
        <v>1.0757409409483063</v>
      </c>
      <c r="H1345" s="105">
        <f t="shared" si="92"/>
        <v>43.415750951913196</v>
      </c>
      <c r="I1345" s="105">
        <f t="shared" si="93"/>
        <v>2.199463763294812</v>
      </c>
    </row>
    <row r="1346" spans="2:9" x14ac:dyDescent="0.25">
      <c r="B1346" s="69" t="s">
        <v>33</v>
      </c>
      <c r="C1346" s="69" t="s">
        <v>149</v>
      </c>
      <c r="D1346" s="69" t="s">
        <v>149</v>
      </c>
      <c r="E1346" s="69">
        <f t="shared" ref="E1346:F1346" si="155">E98</f>
        <v>1996</v>
      </c>
      <c r="F1346" s="69" t="str">
        <f t="shared" si="155"/>
        <v>b</v>
      </c>
      <c r="G1346" s="69">
        <f>data2!AI103</f>
        <v>1.0988682349722243</v>
      </c>
      <c r="H1346" s="105">
        <f t="shared" si="92"/>
        <v>44.491491892861504</v>
      </c>
      <c r="I1346" s="105">
        <f t="shared" si="93"/>
        <v>1.1005955283225877</v>
      </c>
    </row>
    <row r="1347" spans="2:9" x14ac:dyDescent="0.25">
      <c r="B1347" s="69" t="s">
        <v>33</v>
      </c>
      <c r="C1347" s="69" t="s">
        <v>149</v>
      </c>
      <c r="D1347" s="69" t="s">
        <v>149</v>
      </c>
      <c r="E1347" s="69">
        <f t="shared" ref="E1347:F1347" si="156">E99</f>
        <v>1997</v>
      </c>
      <c r="F1347" s="69" t="str">
        <f t="shared" si="156"/>
        <v>b</v>
      </c>
      <c r="G1347" s="69">
        <f>data2!AI104</f>
        <v>1.1005955283225877</v>
      </c>
      <c r="H1347" s="105">
        <f t="shared" si="92"/>
        <v>45.590360127833726</v>
      </c>
      <c r="I1347" s="105">
        <f t="shared" si="93"/>
        <v>0</v>
      </c>
    </row>
    <row r="1348" spans="2:9" x14ac:dyDescent="0.25">
      <c r="B1348" s="69" t="s">
        <v>33</v>
      </c>
      <c r="C1348" s="69" t="s">
        <v>149</v>
      </c>
      <c r="D1348" s="69" t="s">
        <v>149</v>
      </c>
      <c r="E1348" s="69">
        <f t="shared" ref="E1348:F1348" si="157">E100</f>
        <v>1950</v>
      </c>
      <c r="F1348" s="69" t="str">
        <f t="shared" si="157"/>
        <v>c</v>
      </c>
      <c r="G1348" s="69">
        <f>data2!AJ57</f>
        <v>1.1018204680557324</v>
      </c>
      <c r="H1348" s="105">
        <f t="shared" ref="H1348:H1411" si="158">SUMIFS($G$4:$G$4995,$F$4:$F$4995,$F1348,$E$4:$E$4995,"&lt;"&amp;$E1348,$B$4:$B$4995,$B1348,$D$4:$D$4995,$D1348)</f>
        <v>0</v>
      </c>
      <c r="I1348" s="105">
        <f t="shared" ref="I1348:I1411" si="159">SUMIFS($G$4:$G$4995,$F$4:$F$4995,$F1348,$E$4:$E$4995,"&gt;"&amp;$E1348,$B$4:$B$4995,$B1348,$D$4:$D$4995,$D1348)</f>
        <v>63.277523945251623</v>
      </c>
    </row>
    <row r="1349" spans="2:9" x14ac:dyDescent="0.25">
      <c r="B1349" s="69" t="s">
        <v>33</v>
      </c>
      <c r="C1349" s="69" t="s">
        <v>149</v>
      </c>
      <c r="D1349" s="69" t="s">
        <v>149</v>
      </c>
      <c r="E1349" s="69">
        <f t="shared" ref="E1349:F1349" si="160">E101</f>
        <v>1951</v>
      </c>
      <c r="F1349" s="69" t="str">
        <f t="shared" si="160"/>
        <v>c</v>
      </c>
      <c r="G1349" s="69">
        <f>data2!AJ58</f>
        <v>1.0915143374796785</v>
      </c>
      <c r="H1349" s="105">
        <f t="shared" si="158"/>
        <v>1.1018204680557324</v>
      </c>
      <c r="I1349" s="105">
        <f t="shared" si="159"/>
        <v>62.186009607771943</v>
      </c>
    </row>
    <row r="1350" spans="2:9" x14ac:dyDescent="0.25">
      <c r="B1350" s="69" t="s">
        <v>33</v>
      </c>
      <c r="C1350" s="69" t="s">
        <v>149</v>
      </c>
      <c r="D1350" s="69" t="s">
        <v>149</v>
      </c>
      <c r="E1350" s="69">
        <f t="shared" ref="E1350:F1350" si="161">E102</f>
        <v>1952</v>
      </c>
      <c r="F1350" s="69" t="str">
        <f t="shared" si="161"/>
        <v>c</v>
      </c>
      <c r="G1350" s="69">
        <f>data2!AJ59</f>
        <v>1.0795815645939588</v>
      </c>
      <c r="H1350" s="105">
        <f t="shared" si="158"/>
        <v>2.1933348055354109</v>
      </c>
      <c r="I1350" s="105">
        <f t="shared" si="159"/>
        <v>61.106428043177978</v>
      </c>
    </row>
    <row r="1351" spans="2:9" x14ac:dyDescent="0.25">
      <c r="B1351" s="69" t="s">
        <v>33</v>
      </c>
      <c r="C1351" s="69" t="s">
        <v>149</v>
      </c>
      <c r="D1351" s="69" t="s">
        <v>149</v>
      </c>
      <c r="E1351" s="69">
        <f t="shared" ref="E1351:F1351" si="162">E103</f>
        <v>1953</v>
      </c>
      <c r="F1351" s="69" t="str">
        <f t="shared" si="162"/>
        <v>c</v>
      </c>
      <c r="G1351" s="69">
        <f>data2!AJ60</f>
        <v>1.0565605626922867</v>
      </c>
      <c r="H1351" s="105">
        <f t="shared" si="158"/>
        <v>3.2729163701293698</v>
      </c>
      <c r="I1351" s="105">
        <f t="shared" si="159"/>
        <v>60.049867480485695</v>
      </c>
    </row>
    <row r="1352" spans="2:9" x14ac:dyDescent="0.25">
      <c r="B1352" s="69" t="s">
        <v>33</v>
      </c>
      <c r="C1352" s="69" t="s">
        <v>149</v>
      </c>
      <c r="D1352" s="69" t="s">
        <v>149</v>
      </c>
      <c r="E1352" s="69">
        <f t="shared" ref="E1352:F1352" si="163">E104</f>
        <v>1954</v>
      </c>
      <c r="F1352" s="69" t="str">
        <f t="shared" si="163"/>
        <v>c</v>
      </c>
      <c r="G1352" s="69">
        <f>data2!AJ61</f>
        <v>1.0399857163192279</v>
      </c>
      <c r="H1352" s="105">
        <f t="shared" si="158"/>
        <v>4.329476932821656</v>
      </c>
      <c r="I1352" s="105">
        <f t="shared" si="159"/>
        <v>59.009881764166458</v>
      </c>
    </row>
    <row r="1353" spans="2:9" x14ac:dyDescent="0.25">
      <c r="B1353" s="69" t="s">
        <v>33</v>
      </c>
      <c r="C1353" s="69" t="s">
        <v>149</v>
      </c>
      <c r="D1353" s="69" t="s">
        <v>149</v>
      </c>
      <c r="E1353" s="69">
        <f t="shared" ref="E1353:F1353" si="164">E105</f>
        <v>1955</v>
      </c>
      <c r="F1353" s="69" t="str">
        <f t="shared" si="164"/>
        <v>c</v>
      </c>
      <c r="G1353" s="69">
        <f>data2!AJ62</f>
        <v>1.0420673672670657</v>
      </c>
      <c r="H1353" s="105">
        <f t="shared" si="158"/>
        <v>5.3694626491408837</v>
      </c>
      <c r="I1353" s="105">
        <f t="shared" si="159"/>
        <v>57.967814396899406</v>
      </c>
    </row>
    <row r="1354" spans="2:9" x14ac:dyDescent="0.25">
      <c r="B1354" s="69" t="s">
        <v>33</v>
      </c>
      <c r="C1354" s="69" t="s">
        <v>149</v>
      </c>
      <c r="D1354" s="69" t="s">
        <v>149</v>
      </c>
      <c r="E1354" s="69">
        <f t="shared" ref="E1354:F1354" si="165">E106</f>
        <v>1956</v>
      </c>
      <c r="F1354" s="69" t="str">
        <f t="shared" si="165"/>
        <v>c</v>
      </c>
      <c r="G1354" s="69">
        <f>data2!AJ63</f>
        <v>1.0331688232057452</v>
      </c>
      <c r="H1354" s="105">
        <f t="shared" si="158"/>
        <v>6.4115300164079496</v>
      </c>
      <c r="I1354" s="105">
        <f t="shared" si="159"/>
        <v>56.934645573693665</v>
      </c>
    </row>
    <row r="1355" spans="2:9" x14ac:dyDescent="0.25">
      <c r="B1355" s="69" t="s">
        <v>33</v>
      </c>
      <c r="C1355" s="69" t="s">
        <v>149</v>
      </c>
      <c r="D1355" s="69" t="s">
        <v>149</v>
      </c>
      <c r="E1355" s="69">
        <f t="shared" ref="E1355:F1355" si="166">E107</f>
        <v>1957</v>
      </c>
      <c r="F1355" s="69" t="str">
        <f t="shared" si="166"/>
        <v>c</v>
      </c>
      <c r="G1355" s="69">
        <f>data2!AJ64</f>
        <v>1.0221834917368693</v>
      </c>
      <c r="H1355" s="105">
        <f t="shared" si="158"/>
        <v>7.4446988396136948</v>
      </c>
      <c r="I1355" s="105">
        <f t="shared" si="159"/>
        <v>55.912462081956797</v>
      </c>
    </row>
    <row r="1356" spans="2:9" x14ac:dyDescent="0.25">
      <c r="B1356" s="69" t="s">
        <v>33</v>
      </c>
      <c r="C1356" s="69" t="s">
        <v>149</v>
      </c>
      <c r="D1356" s="69" t="s">
        <v>149</v>
      </c>
      <c r="E1356" s="69">
        <f t="shared" ref="E1356:F1356" si="167">E108</f>
        <v>1958</v>
      </c>
      <c r="F1356" s="69" t="str">
        <f t="shared" si="167"/>
        <v>c</v>
      </c>
      <c r="G1356" s="69">
        <f>data2!AJ65</f>
        <v>1.0419594302733759</v>
      </c>
      <c r="H1356" s="105">
        <f t="shared" si="158"/>
        <v>8.4668823313505648</v>
      </c>
      <c r="I1356" s="105">
        <f t="shared" si="159"/>
        <v>54.870502651683417</v>
      </c>
    </row>
    <row r="1357" spans="2:9" x14ac:dyDescent="0.25">
      <c r="B1357" s="69" t="s">
        <v>33</v>
      </c>
      <c r="C1357" s="69" t="s">
        <v>149</v>
      </c>
      <c r="D1357" s="69" t="s">
        <v>149</v>
      </c>
      <c r="E1357" s="69">
        <f t="shared" ref="E1357:F1357" si="168">E109</f>
        <v>1959</v>
      </c>
      <c r="F1357" s="69" t="str">
        <f t="shared" si="168"/>
        <v>c</v>
      </c>
      <c r="G1357" s="69">
        <f>data2!AJ66</f>
        <v>1.0798998754125961</v>
      </c>
      <c r="H1357" s="105">
        <f t="shared" si="158"/>
        <v>9.5088417616239411</v>
      </c>
      <c r="I1357" s="105">
        <f t="shared" si="159"/>
        <v>53.790602776270823</v>
      </c>
    </row>
    <row r="1358" spans="2:9" x14ac:dyDescent="0.25">
      <c r="B1358" s="69" t="s">
        <v>33</v>
      </c>
      <c r="C1358" s="69" t="s">
        <v>149</v>
      </c>
      <c r="D1358" s="69" t="s">
        <v>149</v>
      </c>
      <c r="E1358" s="69">
        <f t="shared" ref="E1358:F1358" si="169">E110</f>
        <v>1960</v>
      </c>
      <c r="F1358" s="69" t="str">
        <f t="shared" si="169"/>
        <v>c</v>
      </c>
      <c r="G1358" s="69">
        <f>data2!AJ67</f>
        <v>1.1099069878472425</v>
      </c>
      <c r="H1358" s="105">
        <f t="shared" si="158"/>
        <v>10.588741637036538</v>
      </c>
      <c r="I1358" s="105">
        <f t="shared" si="159"/>
        <v>52.680695788423584</v>
      </c>
    </row>
    <row r="1359" spans="2:9" x14ac:dyDescent="0.25">
      <c r="B1359" s="69" t="s">
        <v>33</v>
      </c>
      <c r="C1359" s="69" t="s">
        <v>149</v>
      </c>
      <c r="D1359" s="69" t="s">
        <v>149</v>
      </c>
      <c r="E1359" s="69">
        <f t="shared" ref="E1359:F1359" si="170">E111</f>
        <v>1961</v>
      </c>
      <c r="F1359" s="69" t="str">
        <f t="shared" si="170"/>
        <v>c</v>
      </c>
      <c r="G1359" s="69">
        <f>data2!AJ68</f>
        <v>1.1304291963634907</v>
      </c>
      <c r="H1359" s="105">
        <f t="shared" si="158"/>
        <v>11.698648624883781</v>
      </c>
      <c r="I1359" s="105">
        <f t="shared" si="159"/>
        <v>51.55026659206009</v>
      </c>
    </row>
    <row r="1360" spans="2:9" x14ac:dyDescent="0.25">
      <c r="B1360" s="69" t="s">
        <v>33</v>
      </c>
      <c r="C1360" s="69" t="s">
        <v>149</v>
      </c>
      <c r="D1360" s="69" t="s">
        <v>149</v>
      </c>
      <c r="E1360" s="69">
        <f t="shared" ref="E1360:F1360" si="171">E112</f>
        <v>1962</v>
      </c>
      <c r="F1360" s="69" t="str">
        <f t="shared" si="171"/>
        <v>c</v>
      </c>
      <c r="G1360" s="69">
        <f>data2!AJ69</f>
        <v>1.0769676136398789</v>
      </c>
      <c r="H1360" s="105">
        <f t="shared" si="158"/>
        <v>12.829077821247271</v>
      </c>
      <c r="I1360" s="105">
        <f t="shared" si="159"/>
        <v>50.47329897842021</v>
      </c>
    </row>
    <row r="1361" spans="2:9" x14ac:dyDescent="0.25">
      <c r="B1361" s="69" t="s">
        <v>33</v>
      </c>
      <c r="C1361" s="69" t="s">
        <v>149</v>
      </c>
      <c r="D1361" s="69" t="s">
        <v>149</v>
      </c>
      <c r="E1361" s="69">
        <f t="shared" ref="E1361:F1361" si="172">E113</f>
        <v>1963</v>
      </c>
      <c r="F1361" s="69" t="str">
        <f t="shared" si="172"/>
        <v>c</v>
      </c>
      <c r="G1361" s="69">
        <f>data2!AJ70</f>
        <v>1.0652879412633256</v>
      </c>
      <c r="H1361" s="105">
        <f t="shared" si="158"/>
        <v>13.906045434887149</v>
      </c>
      <c r="I1361" s="105">
        <f t="shared" si="159"/>
        <v>49.408011037156889</v>
      </c>
    </row>
    <row r="1362" spans="2:9" x14ac:dyDescent="0.25">
      <c r="B1362" s="69" t="s">
        <v>33</v>
      </c>
      <c r="C1362" s="69" t="s">
        <v>149</v>
      </c>
      <c r="D1362" s="69" t="s">
        <v>149</v>
      </c>
      <c r="E1362" s="69">
        <f t="shared" ref="E1362:F1362" si="173">E114</f>
        <v>1964</v>
      </c>
      <c r="F1362" s="69" t="str">
        <f t="shared" si="173"/>
        <v>c</v>
      </c>
      <c r="G1362" s="69">
        <f>data2!AJ71</f>
        <v>1.0454518116947265</v>
      </c>
      <c r="H1362" s="105">
        <f t="shared" si="158"/>
        <v>14.971333376150476</v>
      </c>
      <c r="I1362" s="105">
        <f t="shared" si="159"/>
        <v>48.362559225462157</v>
      </c>
    </row>
    <row r="1363" spans="2:9" x14ac:dyDescent="0.25">
      <c r="B1363" s="69" t="s">
        <v>33</v>
      </c>
      <c r="C1363" s="69" t="s">
        <v>149</v>
      </c>
      <c r="D1363" s="69" t="s">
        <v>149</v>
      </c>
      <c r="E1363" s="69">
        <f t="shared" ref="E1363:F1363" si="174">E115</f>
        <v>1965</v>
      </c>
      <c r="F1363" s="69" t="str">
        <f t="shared" si="174"/>
        <v>c</v>
      </c>
      <c r="G1363" s="69">
        <f>data2!AJ72</f>
        <v>1.0378908074362982</v>
      </c>
      <c r="H1363" s="105">
        <f t="shared" si="158"/>
        <v>16.016785187845201</v>
      </c>
      <c r="I1363" s="105">
        <f t="shared" si="159"/>
        <v>47.324668418025858</v>
      </c>
    </row>
    <row r="1364" spans="2:9" x14ac:dyDescent="0.25">
      <c r="B1364" s="69" t="s">
        <v>33</v>
      </c>
      <c r="C1364" s="69" t="s">
        <v>149</v>
      </c>
      <c r="D1364" s="69" t="s">
        <v>149</v>
      </c>
      <c r="E1364" s="69">
        <f t="shared" ref="E1364:F1364" si="175">E116</f>
        <v>1966</v>
      </c>
      <c r="F1364" s="69" t="str">
        <f t="shared" si="175"/>
        <v>c</v>
      </c>
      <c r="G1364" s="69">
        <f>data2!AJ73</f>
        <v>1.0395288172395623</v>
      </c>
      <c r="H1364" s="105">
        <f t="shared" si="158"/>
        <v>17.054675995281499</v>
      </c>
      <c r="I1364" s="105">
        <f t="shared" si="159"/>
        <v>46.285139600786302</v>
      </c>
    </row>
    <row r="1365" spans="2:9" x14ac:dyDescent="0.25">
      <c r="B1365" s="69" t="s">
        <v>33</v>
      </c>
      <c r="C1365" s="69" t="s">
        <v>149</v>
      </c>
      <c r="D1365" s="69" t="s">
        <v>149</v>
      </c>
      <c r="E1365" s="69">
        <f t="shared" ref="E1365:F1365" si="176">E117</f>
        <v>1967</v>
      </c>
      <c r="F1365" s="69" t="str">
        <f t="shared" si="176"/>
        <v>c</v>
      </c>
      <c r="G1365" s="69">
        <f>data2!AJ74</f>
        <v>1.035204583290104</v>
      </c>
      <c r="H1365" s="105">
        <f t="shared" si="158"/>
        <v>18.094204812521063</v>
      </c>
      <c r="I1365" s="105">
        <f t="shared" si="159"/>
        <v>45.249935017496199</v>
      </c>
    </row>
    <row r="1366" spans="2:9" x14ac:dyDescent="0.25">
      <c r="B1366" s="69" t="s">
        <v>33</v>
      </c>
      <c r="C1366" s="69" t="s">
        <v>149</v>
      </c>
      <c r="D1366" s="69" t="s">
        <v>149</v>
      </c>
      <c r="E1366" s="69">
        <f t="shared" ref="E1366:F1366" si="177">E118</f>
        <v>1968</v>
      </c>
      <c r="F1366" s="69" t="str">
        <f t="shared" si="177"/>
        <v>c</v>
      </c>
      <c r="G1366" s="69">
        <f>data2!AJ75</f>
        <v>1.0841256656240457</v>
      </c>
      <c r="H1366" s="105">
        <f t="shared" si="158"/>
        <v>19.129409395811166</v>
      </c>
      <c r="I1366" s="105">
        <f t="shared" si="159"/>
        <v>44.165809351872156</v>
      </c>
    </row>
    <row r="1367" spans="2:9" x14ac:dyDescent="0.25">
      <c r="B1367" s="69" t="s">
        <v>33</v>
      </c>
      <c r="C1367" s="69" t="s">
        <v>149</v>
      </c>
      <c r="D1367" s="69" t="s">
        <v>149</v>
      </c>
      <c r="E1367" s="69">
        <f t="shared" ref="E1367:F1367" si="178">E119</f>
        <v>1969</v>
      </c>
      <c r="F1367" s="69" t="str">
        <f t="shared" si="178"/>
        <v>c</v>
      </c>
      <c r="G1367" s="69">
        <f>data2!AJ76</f>
        <v>1.2154125651263192</v>
      </c>
      <c r="H1367" s="105">
        <f t="shared" si="158"/>
        <v>20.213535061435213</v>
      </c>
      <c r="I1367" s="105">
        <f t="shared" si="159"/>
        <v>42.950396786745834</v>
      </c>
    </row>
    <row r="1368" spans="2:9" x14ac:dyDescent="0.25">
      <c r="B1368" s="69" t="s">
        <v>33</v>
      </c>
      <c r="C1368" s="69" t="s">
        <v>149</v>
      </c>
      <c r="D1368" s="69" t="s">
        <v>149</v>
      </c>
      <c r="E1368" s="69">
        <f t="shared" ref="E1368:F1368" si="179">E120</f>
        <v>1970</v>
      </c>
      <c r="F1368" s="69" t="str">
        <f t="shared" si="179"/>
        <v>c</v>
      </c>
      <c r="G1368" s="69">
        <f>data2!AJ77</f>
        <v>1.3319147405989262</v>
      </c>
      <c r="H1368" s="105">
        <f t="shared" si="158"/>
        <v>21.428947626561531</v>
      </c>
      <c r="I1368" s="105">
        <f t="shared" si="159"/>
        <v>41.618482046146909</v>
      </c>
    </row>
    <row r="1369" spans="2:9" x14ac:dyDescent="0.25">
      <c r="B1369" s="69" t="s">
        <v>33</v>
      </c>
      <c r="C1369" s="69" t="s">
        <v>149</v>
      </c>
      <c r="D1369" s="69" t="s">
        <v>149</v>
      </c>
      <c r="E1369" s="69">
        <f t="shared" ref="E1369:F1369" si="180">E121</f>
        <v>1971</v>
      </c>
      <c r="F1369" s="69" t="str">
        <f t="shared" si="180"/>
        <v>c</v>
      </c>
      <c r="G1369" s="69">
        <f>data2!AJ78</f>
        <v>1.4096727450060484</v>
      </c>
      <c r="H1369" s="105">
        <f t="shared" si="158"/>
        <v>22.760862367160456</v>
      </c>
      <c r="I1369" s="105">
        <f t="shared" si="159"/>
        <v>40.20880930114086</v>
      </c>
    </row>
    <row r="1370" spans="2:9" x14ac:dyDescent="0.25">
      <c r="B1370" s="69" t="s">
        <v>33</v>
      </c>
      <c r="C1370" s="69" t="s">
        <v>149</v>
      </c>
      <c r="D1370" s="69" t="s">
        <v>149</v>
      </c>
      <c r="E1370" s="69">
        <f t="shared" ref="E1370:F1370" si="181">E122</f>
        <v>1972</v>
      </c>
      <c r="F1370" s="69" t="str">
        <f t="shared" si="181"/>
        <v>c</v>
      </c>
      <c r="G1370" s="69">
        <f>data2!AJ79</f>
        <v>1.3868665559063473</v>
      </c>
      <c r="H1370" s="105">
        <f t="shared" si="158"/>
        <v>24.170535112166505</v>
      </c>
      <c r="I1370" s="105">
        <f t="shared" si="159"/>
        <v>38.821942745234509</v>
      </c>
    </row>
    <row r="1371" spans="2:9" x14ac:dyDescent="0.25">
      <c r="B1371" s="69" t="s">
        <v>33</v>
      </c>
      <c r="C1371" s="69" t="s">
        <v>149</v>
      </c>
      <c r="D1371" s="69" t="s">
        <v>149</v>
      </c>
      <c r="E1371" s="69">
        <f t="shared" ref="E1371:F1371" si="182">E123</f>
        <v>1973</v>
      </c>
      <c r="F1371" s="69" t="str">
        <f t="shared" si="182"/>
        <v>c</v>
      </c>
      <c r="G1371" s="69">
        <f>data2!AJ80</f>
        <v>1.3107831923330746</v>
      </c>
      <c r="H1371" s="105">
        <f t="shared" si="158"/>
        <v>25.557401668072853</v>
      </c>
      <c r="I1371" s="105">
        <f t="shared" si="159"/>
        <v>37.511159552901432</v>
      </c>
    </row>
    <row r="1372" spans="2:9" x14ac:dyDescent="0.25">
      <c r="B1372" s="69" t="s">
        <v>33</v>
      </c>
      <c r="C1372" s="69" t="s">
        <v>149</v>
      </c>
      <c r="D1372" s="69" t="s">
        <v>149</v>
      </c>
      <c r="E1372" s="69">
        <f t="shared" ref="E1372:F1372" si="183">E124</f>
        <v>1974</v>
      </c>
      <c r="F1372" s="69" t="str">
        <f t="shared" si="183"/>
        <v>c</v>
      </c>
      <c r="G1372" s="69">
        <f>data2!AJ81</f>
        <v>1.3141114124365256</v>
      </c>
      <c r="H1372" s="105">
        <f t="shared" si="158"/>
        <v>26.868184860405925</v>
      </c>
      <c r="I1372" s="105">
        <f t="shared" si="159"/>
        <v>36.197048140464908</v>
      </c>
    </row>
    <row r="1373" spans="2:9" x14ac:dyDescent="0.25">
      <c r="B1373" s="69" t="s">
        <v>33</v>
      </c>
      <c r="C1373" s="69" t="s">
        <v>149</v>
      </c>
      <c r="D1373" s="69" t="s">
        <v>149</v>
      </c>
      <c r="E1373" s="69">
        <f t="shared" ref="E1373:F1373" si="184">E125</f>
        <v>1975</v>
      </c>
      <c r="F1373" s="69" t="str">
        <f t="shared" si="184"/>
        <v>c</v>
      </c>
      <c r="G1373" s="69">
        <f>data2!AJ82</f>
        <v>1.2999751381182225</v>
      </c>
      <c r="H1373" s="105">
        <f t="shared" si="158"/>
        <v>28.18229627284245</v>
      </c>
      <c r="I1373" s="105">
        <f t="shared" si="159"/>
        <v>34.897073002346687</v>
      </c>
    </row>
    <row r="1374" spans="2:9" x14ac:dyDescent="0.25">
      <c r="B1374" s="69" t="s">
        <v>33</v>
      </c>
      <c r="C1374" s="69" t="s">
        <v>149</v>
      </c>
      <c r="D1374" s="69" t="s">
        <v>149</v>
      </c>
      <c r="E1374" s="69">
        <f t="shared" ref="E1374:F1374" si="185">E126</f>
        <v>1976</v>
      </c>
      <c r="F1374" s="69" t="str">
        <f t="shared" si="185"/>
        <v>c</v>
      </c>
      <c r="G1374" s="69">
        <f>data2!AJ83</f>
        <v>1.2736575807732804</v>
      </c>
      <c r="H1374" s="105">
        <f t="shared" si="158"/>
        <v>29.482271410960671</v>
      </c>
      <c r="I1374" s="105">
        <f t="shared" si="159"/>
        <v>33.623415421573412</v>
      </c>
    </row>
    <row r="1375" spans="2:9" x14ac:dyDescent="0.25">
      <c r="B1375" s="69" t="s">
        <v>33</v>
      </c>
      <c r="C1375" s="69" t="s">
        <v>149</v>
      </c>
      <c r="D1375" s="69" t="s">
        <v>149</v>
      </c>
      <c r="E1375" s="69">
        <f t="shared" ref="E1375:F1375" si="186">E127</f>
        <v>1977</v>
      </c>
      <c r="F1375" s="69" t="str">
        <f t="shared" si="186"/>
        <v>c</v>
      </c>
      <c r="G1375" s="69">
        <f>data2!AJ84</f>
        <v>1.3369198521546184</v>
      </c>
      <c r="H1375" s="105">
        <f t="shared" si="158"/>
        <v>30.755928991733953</v>
      </c>
      <c r="I1375" s="105">
        <f t="shared" si="159"/>
        <v>32.286495569418797</v>
      </c>
    </row>
    <row r="1376" spans="2:9" x14ac:dyDescent="0.25">
      <c r="B1376" s="69" t="s">
        <v>33</v>
      </c>
      <c r="C1376" s="69" t="s">
        <v>149</v>
      </c>
      <c r="D1376" s="69" t="s">
        <v>149</v>
      </c>
      <c r="E1376" s="69">
        <f t="shared" ref="E1376:F1376" si="187">E128</f>
        <v>1978</v>
      </c>
      <c r="F1376" s="69" t="str">
        <f t="shared" si="187"/>
        <v>c</v>
      </c>
      <c r="G1376" s="69">
        <f>data2!AJ85</f>
        <v>1.3287245625699926</v>
      </c>
      <c r="H1376" s="105">
        <f t="shared" si="158"/>
        <v>32.092848843888568</v>
      </c>
      <c r="I1376" s="105">
        <f t="shared" si="159"/>
        <v>30.957771006848802</v>
      </c>
    </row>
    <row r="1377" spans="2:9" x14ac:dyDescent="0.25">
      <c r="B1377" s="69" t="s">
        <v>33</v>
      </c>
      <c r="C1377" s="69" t="s">
        <v>149</v>
      </c>
      <c r="D1377" s="69" t="s">
        <v>149</v>
      </c>
      <c r="E1377" s="69">
        <f t="shared" ref="E1377:F1377" si="188">E129</f>
        <v>1979</v>
      </c>
      <c r="F1377" s="69" t="str">
        <f t="shared" si="188"/>
        <v>c</v>
      </c>
      <c r="G1377" s="69">
        <f>data2!AJ86</f>
        <v>1.3817561053404965</v>
      </c>
      <c r="H1377" s="105">
        <f t="shared" si="158"/>
        <v>33.421573406458563</v>
      </c>
      <c r="I1377" s="105">
        <f t="shared" si="159"/>
        <v>29.576014901508309</v>
      </c>
    </row>
    <row r="1378" spans="2:9" x14ac:dyDescent="0.25">
      <c r="B1378" s="69" t="s">
        <v>33</v>
      </c>
      <c r="C1378" s="69" t="s">
        <v>149</v>
      </c>
      <c r="D1378" s="69" t="s">
        <v>149</v>
      </c>
      <c r="E1378" s="69">
        <f t="shared" ref="E1378:F1378" si="189">E130</f>
        <v>1980</v>
      </c>
      <c r="F1378" s="69" t="str">
        <f t="shared" si="189"/>
        <v>c</v>
      </c>
      <c r="G1378" s="69">
        <f>data2!AJ87</f>
        <v>1.378785647677254</v>
      </c>
      <c r="H1378" s="105">
        <f t="shared" si="158"/>
        <v>34.803329511799063</v>
      </c>
      <c r="I1378" s="105">
        <f t="shared" si="159"/>
        <v>28.197229253831054</v>
      </c>
    </row>
    <row r="1379" spans="2:9" x14ac:dyDescent="0.25">
      <c r="B1379" s="69" t="s">
        <v>33</v>
      </c>
      <c r="C1379" s="69" t="s">
        <v>149</v>
      </c>
      <c r="D1379" s="69" t="s">
        <v>149</v>
      </c>
      <c r="E1379" s="69">
        <f t="shared" ref="E1379:F1379" si="190">E131</f>
        <v>1981</v>
      </c>
      <c r="F1379" s="69" t="str">
        <f t="shared" si="190"/>
        <v>c</v>
      </c>
      <c r="G1379" s="69">
        <f>data2!AJ88</f>
        <v>1.363253629421058</v>
      </c>
      <c r="H1379" s="105">
        <f t="shared" si="158"/>
        <v>36.182115159476318</v>
      </c>
      <c r="I1379" s="105">
        <f t="shared" si="159"/>
        <v>26.833975624409995</v>
      </c>
    </row>
    <row r="1380" spans="2:9" x14ac:dyDescent="0.25">
      <c r="B1380" s="69" t="s">
        <v>33</v>
      </c>
      <c r="C1380" s="69" t="s">
        <v>149</v>
      </c>
      <c r="D1380" s="69" t="s">
        <v>149</v>
      </c>
      <c r="E1380" s="69">
        <f t="shared" ref="E1380:F1380" si="191">E132</f>
        <v>1982</v>
      </c>
      <c r="F1380" s="69" t="str">
        <f t="shared" si="191"/>
        <v>c</v>
      </c>
      <c r="G1380" s="69">
        <f>data2!AJ89</f>
        <v>1.4890865346796953</v>
      </c>
      <c r="H1380" s="105">
        <f t="shared" si="158"/>
        <v>37.545368788897377</v>
      </c>
      <c r="I1380" s="105">
        <f t="shared" si="159"/>
        <v>25.344889089730298</v>
      </c>
    </row>
    <row r="1381" spans="2:9" x14ac:dyDescent="0.25">
      <c r="B1381" s="69" t="s">
        <v>33</v>
      </c>
      <c r="C1381" s="69" t="s">
        <v>149</v>
      </c>
      <c r="D1381" s="69" t="s">
        <v>149</v>
      </c>
      <c r="E1381" s="69">
        <f t="shared" ref="E1381:F1381" si="192">E133</f>
        <v>1983</v>
      </c>
      <c r="F1381" s="69" t="str">
        <f t="shared" si="192"/>
        <v>c</v>
      </c>
      <c r="G1381" s="69">
        <f>data2!AJ90</f>
        <v>1.472875965972869</v>
      </c>
      <c r="H1381" s="105">
        <f t="shared" si="158"/>
        <v>39.03445532357707</v>
      </c>
      <c r="I1381" s="105">
        <f t="shared" si="159"/>
        <v>23.87201312375743</v>
      </c>
    </row>
    <row r="1382" spans="2:9" x14ac:dyDescent="0.25">
      <c r="B1382" s="69" t="s">
        <v>33</v>
      </c>
      <c r="C1382" s="69" t="s">
        <v>149</v>
      </c>
      <c r="D1382" s="69" t="s">
        <v>149</v>
      </c>
      <c r="E1382" s="69">
        <f t="shared" ref="E1382:F1382" si="193">E134</f>
        <v>1984</v>
      </c>
      <c r="F1382" s="69" t="str">
        <f t="shared" si="193"/>
        <v>c</v>
      </c>
      <c r="G1382" s="69">
        <f>data2!AJ91</f>
        <v>1.5257775184551257</v>
      </c>
      <c r="H1382" s="105">
        <f t="shared" si="158"/>
        <v>40.507331289549938</v>
      </c>
      <c r="I1382" s="105">
        <f t="shared" si="159"/>
        <v>22.346235605302304</v>
      </c>
    </row>
    <row r="1383" spans="2:9" x14ac:dyDescent="0.25">
      <c r="B1383" s="69" t="s">
        <v>33</v>
      </c>
      <c r="C1383" s="69" t="s">
        <v>149</v>
      </c>
      <c r="D1383" s="69" t="s">
        <v>149</v>
      </c>
      <c r="E1383" s="69">
        <f t="shared" ref="E1383:F1383" si="194">E135</f>
        <v>1985</v>
      </c>
      <c r="F1383" s="69" t="str">
        <f t="shared" si="194"/>
        <v>c</v>
      </c>
      <c r="G1383" s="69">
        <f>data2!AJ92</f>
        <v>1.5576067675546368</v>
      </c>
      <c r="H1383" s="105">
        <f t="shared" si="158"/>
        <v>42.033108808005068</v>
      </c>
      <c r="I1383" s="105">
        <f t="shared" si="159"/>
        <v>20.78862883774767</v>
      </c>
    </row>
    <row r="1384" spans="2:9" x14ac:dyDescent="0.25">
      <c r="B1384" s="69" t="s">
        <v>33</v>
      </c>
      <c r="C1384" s="69" t="s">
        <v>149</v>
      </c>
      <c r="D1384" s="69" t="s">
        <v>149</v>
      </c>
      <c r="E1384" s="69">
        <f t="shared" ref="E1384:F1384" si="195">E136</f>
        <v>1986</v>
      </c>
      <c r="F1384" s="69" t="str">
        <f t="shared" si="195"/>
        <v>c</v>
      </c>
      <c r="G1384" s="69">
        <f>data2!AJ93</f>
        <v>1.5378435449202033</v>
      </c>
      <c r="H1384" s="105">
        <f t="shared" si="158"/>
        <v>43.590715575559706</v>
      </c>
      <c r="I1384" s="105">
        <f t="shared" si="159"/>
        <v>19.250785292827462</v>
      </c>
    </row>
    <row r="1385" spans="2:9" x14ac:dyDescent="0.25">
      <c r="B1385" s="69" t="s">
        <v>33</v>
      </c>
      <c r="C1385" s="69" t="s">
        <v>149</v>
      </c>
      <c r="D1385" s="69" t="s">
        <v>149</v>
      </c>
      <c r="E1385" s="69">
        <f t="shared" ref="E1385:F1385" si="196">E137</f>
        <v>1987</v>
      </c>
      <c r="F1385" s="69" t="str">
        <f t="shared" si="196"/>
        <v>c</v>
      </c>
      <c r="G1385" s="69">
        <f>data2!AJ94</f>
        <v>1.5993616725889179</v>
      </c>
      <c r="H1385" s="105">
        <f t="shared" si="158"/>
        <v>45.128559120479906</v>
      </c>
      <c r="I1385" s="105">
        <f t="shared" si="159"/>
        <v>17.651423620238543</v>
      </c>
    </row>
    <row r="1386" spans="2:9" x14ac:dyDescent="0.25">
      <c r="B1386" s="69" t="s">
        <v>33</v>
      </c>
      <c r="C1386" s="69" t="s">
        <v>149</v>
      </c>
      <c r="D1386" s="69" t="s">
        <v>149</v>
      </c>
      <c r="E1386" s="69">
        <f t="shared" ref="E1386:F1386" si="197">E138</f>
        <v>1988</v>
      </c>
      <c r="F1386" s="69" t="str">
        <f t="shared" si="197"/>
        <v>c</v>
      </c>
      <c r="G1386" s="69">
        <f>data2!AJ95</f>
        <v>1.6603903383047012</v>
      </c>
      <c r="H1386" s="105">
        <f t="shared" si="158"/>
        <v>46.727920793068826</v>
      </c>
      <c r="I1386" s="105">
        <f t="shared" si="159"/>
        <v>15.99103328193384</v>
      </c>
    </row>
    <row r="1387" spans="2:9" x14ac:dyDescent="0.25">
      <c r="B1387" s="69" t="s">
        <v>33</v>
      </c>
      <c r="C1387" s="69" t="s">
        <v>149</v>
      </c>
      <c r="D1387" s="69" t="s">
        <v>149</v>
      </c>
      <c r="E1387" s="69">
        <f t="shared" ref="E1387:F1387" si="198">E139</f>
        <v>1989</v>
      </c>
      <c r="F1387" s="69" t="str">
        <f t="shared" si="198"/>
        <v>c</v>
      </c>
      <c r="G1387" s="69">
        <f>data2!AJ96</f>
        <v>1.7219737036844442</v>
      </c>
      <c r="H1387" s="105">
        <f t="shared" si="158"/>
        <v>48.388311131373527</v>
      </c>
      <c r="I1387" s="105">
        <f t="shared" si="159"/>
        <v>14.269059578249397</v>
      </c>
    </row>
    <row r="1388" spans="2:9" x14ac:dyDescent="0.25">
      <c r="B1388" s="69" t="s">
        <v>33</v>
      </c>
      <c r="C1388" s="69" t="s">
        <v>149</v>
      </c>
      <c r="D1388" s="69" t="s">
        <v>149</v>
      </c>
      <c r="E1388" s="69">
        <f t="shared" ref="E1388:F1388" si="199">E140</f>
        <v>1990</v>
      </c>
      <c r="F1388" s="69" t="str">
        <f t="shared" si="199"/>
        <v>c</v>
      </c>
      <c r="G1388" s="69">
        <f>data2!AJ97</f>
        <v>1.8209623646850521</v>
      </c>
      <c r="H1388" s="105">
        <f t="shared" si="158"/>
        <v>50.110284835057968</v>
      </c>
      <c r="I1388" s="105">
        <f t="shared" si="159"/>
        <v>12.448097213564346</v>
      </c>
    </row>
    <row r="1389" spans="2:9" x14ac:dyDescent="0.25">
      <c r="B1389" s="69" t="s">
        <v>33</v>
      </c>
      <c r="C1389" s="69" t="s">
        <v>149</v>
      </c>
      <c r="D1389" s="69" t="s">
        <v>149</v>
      </c>
      <c r="E1389" s="69">
        <f t="shared" ref="E1389:F1389" si="200">E141</f>
        <v>1991</v>
      </c>
      <c r="F1389" s="69" t="str">
        <f t="shared" si="200"/>
        <v>c</v>
      </c>
      <c r="G1389" s="69">
        <f>data2!AJ98</f>
        <v>1.8235603174595314</v>
      </c>
      <c r="H1389" s="105">
        <f t="shared" si="158"/>
        <v>51.931247199743019</v>
      </c>
      <c r="I1389" s="105">
        <f t="shared" si="159"/>
        <v>10.624536896104814</v>
      </c>
    </row>
    <row r="1390" spans="2:9" x14ac:dyDescent="0.25">
      <c r="B1390" s="69" t="s">
        <v>33</v>
      </c>
      <c r="C1390" s="69" t="s">
        <v>149</v>
      </c>
      <c r="D1390" s="69" t="s">
        <v>149</v>
      </c>
      <c r="E1390" s="69">
        <f t="shared" ref="E1390:F1390" si="201">E142</f>
        <v>1992</v>
      </c>
      <c r="F1390" s="69" t="str">
        <f t="shared" si="201"/>
        <v>c</v>
      </c>
      <c r="G1390" s="69">
        <f>data2!AJ99</f>
        <v>1.8304353179439476</v>
      </c>
      <c r="H1390" s="105">
        <f t="shared" si="158"/>
        <v>53.754807517202551</v>
      </c>
      <c r="I1390" s="105">
        <f t="shared" si="159"/>
        <v>8.794101578160868</v>
      </c>
    </row>
    <row r="1391" spans="2:9" x14ac:dyDescent="0.25">
      <c r="B1391" s="69" t="s">
        <v>33</v>
      </c>
      <c r="C1391" s="69" t="s">
        <v>149</v>
      </c>
      <c r="D1391" s="69" t="s">
        <v>149</v>
      </c>
      <c r="E1391" s="69">
        <f t="shared" ref="E1391:F1391" si="202">E143</f>
        <v>1993</v>
      </c>
      <c r="F1391" s="69" t="str">
        <f t="shared" si="202"/>
        <v>c</v>
      </c>
      <c r="G1391" s="69">
        <f>data2!AJ100</f>
        <v>1.8181290954994589</v>
      </c>
      <c r="H1391" s="105">
        <f t="shared" si="158"/>
        <v>55.585242835146495</v>
      </c>
      <c r="I1391" s="105">
        <f t="shared" si="159"/>
        <v>6.9759724826614082</v>
      </c>
    </row>
    <row r="1392" spans="2:9" x14ac:dyDescent="0.25">
      <c r="B1392" s="69" t="s">
        <v>33</v>
      </c>
      <c r="C1392" s="69" t="s">
        <v>149</v>
      </c>
      <c r="D1392" s="69" t="s">
        <v>149</v>
      </c>
      <c r="E1392" s="69">
        <f t="shared" ref="E1392:F1392" si="203">E144</f>
        <v>1994</v>
      </c>
      <c r="F1392" s="69" t="str">
        <f t="shared" si="203"/>
        <v>c</v>
      </c>
      <c r="G1392" s="69">
        <f>data2!AJ101</f>
        <v>1.7536033335698229</v>
      </c>
      <c r="H1392" s="105">
        <f t="shared" si="158"/>
        <v>57.403371930645953</v>
      </c>
      <c r="I1392" s="105">
        <f t="shared" si="159"/>
        <v>5.2223691490915849</v>
      </c>
    </row>
    <row r="1393" spans="2:9" x14ac:dyDescent="0.25">
      <c r="B1393" s="69" t="s">
        <v>33</v>
      </c>
      <c r="C1393" s="69" t="s">
        <v>149</v>
      </c>
      <c r="D1393" s="69" t="s">
        <v>149</v>
      </c>
      <c r="E1393" s="69">
        <f t="shared" ref="E1393:F1393" si="204">E145</f>
        <v>1995</v>
      </c>
      <c r="F1393" s="69" t="str">
        <f t="shared" si="204"/>
        <v>c</v>
      </c>
      <c r="G1393" s="69">
        <f>data2!AJ102</f>
        <v>1.742440946992492</v>
      </c>
      <c r="H1393" s="105">
        <f t="shared" si="158"/>
        <v>59.156975264215774</v>
      </c>
      <c r="I1393" s="105">
        <f t="shared" si="159"/>
        <v>3.4799282020990931</v>
      </c>
    </row>
    <row r="1394" spans="2:9" x14ac:dyDescent="0.25">
      <c r="B1394" s="69" t="s">
        <v>33</v>
      </c>
      <c r="C1394" s="69" t="s">
        <v>149</v>
      </c>
      <c r="D1394" s="69" t="s">
        <v>149</v>
      </c>
      <c r="E1394" s="69">
        <f t="shared" ref="E1394:F1394" si="205">E146</f>
        <v>1996</v>
      </c>
      <c r="F1394" s="69" t="str">
        <f t="shared" si="205"/>
        <v>c</v>
      </c>
      <c r="G1394" s="69">
        <f>data2!AJ103</f>
        <v>1.7703976788641096</v>
      </c>
      <c r="H1394" s="105">
        <f t="shared" si="158"/>
        <v>60.899416211208269</v>
      </c>
      <c r="I1394" s="105">
        <f t="shared" si="159"/>
        <v>1.7095305232349836</v>
      </c>
    </row>
    <row r="1395" spans="2:9" x14ac:dyDescent="0.25">
      <c r="B1395" s="69" t="s">
        <v>33</v>
      </c>
      <c r="C1395" s="69" t="s">
        <v>149</v>
      </c>
      <c r="D1395" s="69" t="s">
        <v>149</v>
      </c>
      <c r="E1395" s="69">
        <f t="shared" ref="E1395:F1395" si="206">E147</f>
        <v>1997</v>
      </c>
      <c r="F1395" s="69" t="str">
        <f t="shared" si="206"/>
        <v>c</v>
      </c>
      <c r="G1395" s="69">
        <f>data2!AJ104</f>
        <v>1.7095305232349836</v>
      </c>
      <c r="H1395" s="105">
        <f t="shared" si="158"/>
        <v>62.669813890072376</v>
      </c>
      <c r="I1395" s="105">
        <f t="shared" si="159"/>
        <v>0</v>
      </c>
    </row>
    <row r="1396" spans="2:9" x14ac:dyDescent="0.25">
      <c r="B1396" s="69" t="s">
        <v>33</v>
      </c>
      <c r="C1396" s="69" t="s">
        <v>149</v>
      </c>
      <c r="D1396" s="69" t="s">
        <v>149</v>
      </c>
      <c r="E1396" s="69">
        <f t="shared" ref="E1396:F1396" si="207">E148</f>
        <v>1950</v>
      </c>
      <c r="F1396" s="69" t="str">
        <f t="shared" si="207"/>
        <v>d</v>
      </c>
      <c r="G1396" s="69">
        <f>data2!AK57</f>
        <v>2.2500559881958453</v>
      </c>
      <c r="H1396" s="105">
        <f t="shared" si="158"/>
        <v>0</v>
      </c>
      <c r="I1396" s="105">
        <f t="shared" si="159"/>
        <v>86.664635550413024</v>
      </c>
    </row>
    <row r="1397" spans="2:9" x14ac:dyDescent="0.25">
      <c r="B1397" s="69" t="s">
        <v>33</v>
      </c>
      <c r="C1397" s="69" t="s">
        <v>149</v>
      </c>
      <c r="D1397" s="69" t="s">
        <v>149</v>
      </c>
      <c r="E1397" s="69">
        <f t="shared" ref="E1397:F1397" si="208">E149</f>
        <v>1951</v>
      </c>
      <c r="F1397" s="69" t="str">
        <f t="shared" si="208"/>
        <v>d</v>
      </c>
      <c r="G1397" s="69">
        <f>data2!AK58</f>
        <v>2.2806807923811308</v>
      </c>
      <c r="H1397" s="105">
        <f t="shared" si="158"/>
        <v>2.2500559881958453</v>
      </c>
      <c r="I1397" s="105">
        <f t="shared" si="159"/>
        <v>84.383954758031891</v>
      </c>
    </row>
    <row r="1398" spans="2:9" x14ac:dyDescent="0.25">
      <c r="B1398" s="69" t="s">
        <v>33</v>
      </c>
      <c r="C1398" s="69" t="s">
        <v>149</v>
      </c>
      <c r="D1398" s="69" t="s">
        <v>149</v>
      </c>
      <c r="E1398" s="69">
        <f t="shared" ref="E1398:F1398" si="209">E150</f>
        <v>1952</v>
      </c>
      <c r="F1398" s="69" t="str">
        <f t="shared" si="209"/>
        <v>d</v>
      </c>
      <c r="G1398" s="69">
        <f>data2!AK59</f>
        <v>2.348497791573759</v>
      </c>
      <c r="H1398" s="105">
        <f t="shared" si="158"/>
        <v>4.5307367805769765</v>
      </c>
      <c r="I1398" s="105">
        <f t="shared" si="159"/>
        <v>82.035456966458142</v>
      </c>
    </row>
    <row r="1399" spans="2:9" x14ac:dyDescent="0.25">
      <c r="B1399" s="69" t="s">
        <v>33</v>
      </c>
      <c r="C1399" s="69" t="s">
        <v>149</v>
      </c>
      <c r="D1399" s="69" t="s">
        <v>149</v>
      </c>
      <c r="E1399" s="69">
        <f t="shared" ref="E1399:F1399" si="210">E151</f>
        <v>1953</v>
      </c>
      <c r="F1399" s="69" t="str">
        <f t="shared" si="210"/>
        <v>d</v>
      </c>
      <c r="G1399" s="69">
        <f>data2!AK60</f>
        <v>2.3708869857605581</v>
      </c>
      <c r="H1399" s="105">
        <f t="shared" si="158"/>
        <v>6.879234572150736</v>
      </c>
      <c r="I1399" s="105">
        <f t="shared" si="159"/>
        <v>79.664569980697593</v>
      </c>
    </row>
    <row r="1400" spans="2:9" x14ac:dyDescent="0.25">
      <c r="B1400" s="69" t="s">
        <v>33</v>
      </c>
      <c r="C1400" s="69" t="s">
        <v>149</v>
      </c>
      <c r="D1400" s="69" t="s">
        <v>149</v>
      </c>
      <c r="E1400" s="69">
        <f t="shared" ref="E1400:F1400" si="211">E152</f>
        <v>1954</v>
      </c>
      <c r="F1400" s="69" t="str">
        <f t="shared" si="211"/>
        <v>d</v>
      </c>
      <c r="G1400" s="69">
        <f>data2!AK61</f>
        <v>2.3586228519258428</v>
      </c>
      <c r="H1400" s="105">
        <f t="shared" si="158"/>
        <v>9.2501215579112941</v>
      </c>
      <c r="I1400" s="105">
        <f t="shared" si="159"/>
        <v>77.305947128771749</v>
      </c>
    </row>
    <row r="1401" spans="2:9" x14ac:dyDescent="0.25">
      <c r="B1401" s="69" t="s">
        <v>33</v>
      </c>
      <c r="C1401" s="69" t="s">
        <v>149</v>
      </c>
      <c r="D1401" s="69" t="s">
        <v>149</v>
      </c>
      <c r="E1401" s="69">
        <f t="shared" ref="E1401:F1401" si="212">E153</f>
        <v>1955</v>
      </c>
      <c r="F1401" s="69" t="str">
        <f t="shared" si="212"/>
        <v>d</v>
      </c>
      <c r="G1401" s="69">
        <f>data2!AK62</f>
        <v>2.4095161755887444</v>
      </c>
      <c r="H1401" s="105">
        <f t="shared" si="158"/>
        <v>11.608744409837136</v>
      </c>
      <c r="I1401" s="105">
        <f t="shared" si="159"/>
        <v>74.896430953183014</v>
      </c>
    </row>
    <row r="1402" spans="2:9" x14ac:dyDescent="0.25">
      <c r="B1402" s="69" t="s">
        <v>33</v>
      </c>
      <c r="C1402" s="69" t="s">
        <v>149</v>
      </c>
      <c r="D1402" s="69" t="s">
        <v>149</v>
      </c>
      <c r="E1402" s="69">
        <f t="shared" ref="E1402:F1402" si="213">E154</f>
        <v>1956</v>
      </c>
      <c r="F1402" s="69" t="str">
        <f t="shared" si="213"/>
        <v>d</v>
      </c>
      <c r="G1402" s="69">
        <f>data2!AK63</f>
        <v>2.3401603104394342</v>
      </c>
      <c r="H1402" s="105">
        <f t="shared" si="158"/>
        <v>14.018260585425882</v>
      </c>
      <c r="I1402" s="105">
        <f t="shared" si="159"/>
        <v>72.556270642743598</v>
      </c>
    </row>
    <row r="1403" spans="2:9" x14ac:dyDescent="0.25">
      <c r="B1403" s="69" t="s">
        <v>33</v>
      </c>
      <c r="C1403" s="69" t="s">
        <v>149</v>
      </c>
      <c r="D1403" s="69" t="s">
        <v>149</v>
      </c>
      <c r="E1403" s="69">
        <f t="shared" ref="E1403:F1403" si="214">E155</f>
        <v>1957</v>
      </c>
      <c r="F1403" s="69" t="str">
        <f t="shared" si="214"/>
        <v>d</v>
      </c>
      <c r="G1403" s="69">
        <f>data2!AK64</f>
        <v>2.3416803469369105</v>
      </c>
      <c r="H1403" s="105">
        <f t="shared" si="158"/>
        <v>16.358420895865315</v>
      </c>
      <c r="I1403" s="105">
        <f t="shared" si="159"/>
        <v>70.214590295806673</v>
      </c>
    </row>
    <row r="1404" spans="2:9" x14ac:dyDescent="0.25">
      <c r="B1404" s="69" t="s">
        <v>33</v>
      </c>
      <c r="C1404" s="69" t="s">
        <v>149</v>
      </c>
      <c r="D1404" s="69" t="s">
        <v>149</v>
      </c>
      <c r="E1404" s="69">
        <f t="shared" ref="E1404:F1404" si="215">E156</f>
        <v>1958</v>
      </c>
      <c r="F1404" s="69" t="str">
        <f t="shared" si="215"/>
        <v>d</v>
      </c>
      <c r="G1404" s="69">
        <f>data2!AK65</f>
        <v>2.3600611573350134</v>
      </c>
      <c r="H1404" s="105">
        <f t="shared" si="158"/>
        <v>18.700101242802226</v>
      </c>
      <c r="I1404" s="105">
        <f t="shared" si="159"/>
        <v>67.854529138471662</v>
      </c>
    </row>
    <row r="1405" spans="2:9" x14ac:dyDescent="0.25">
      <c r="B1405" s="69" t="s">
        <v>33</v>
      </c>
      <c r="C1405" s="69" t="s">
        <v>149</v>
      </c>
      <c r="D1405" s="69" t="s">
        <v>149</v>
      </c>
      <c r="E1405" s="69">
        <f t="shared" ref="E1405:F1405" si="216">E157</f>
        <v>1959</v>
      </c>
      <c r="F1405" s="69" t="str">
        <f t="shared" si="216"/>
        <v>d</v>
      </c>
      <c r="G1405" s="69">
        <f>data2!AK66</f>
        <v>2.3707815820631635</v>
      </c>
      <c r="H1405" s="105">
        <f t="shared" si="158"/>
        <v>21.060162400137241</v>
      </c>
      <c r="I1405" s="105">
        <f t="shared" si="159"/>
        <v>65.483747556408503</v>
      </c>
    </row>
    <row r="1406" spans="2:9" x14ac:dyDescent="0.25">
      <c r="B1406" s="69" t="s">
        <v>33</v>
      </c>
      <c r="C1406" s="69" t="s">
        <v>149</v>
      </c>
      <c r="D1406" s="69" t="s">
        <v>149</v>
      </c>
      <c r="E1406" s="69">
        <f t="shared" ref="E1406:F1406" si="217">E158</f>
        <v>1960</v>
      </c>
      <c r="F1406" s="69" t="str">
        <f t="shared" si="217"/>
        <v>d</v>
      </c>
      <c r="G1406" s="69">
        <f>data2!AK67</f>
        <v>2.4049598491068176</v>
      </c>
      <c r="H1406" s="105">
        <f t="shared" si="158"/>
        <v>23.430943982200404</v>
      </c>
      <c r="I1406" s="105">
        <f t="shared" si="159"/>
        <v>63.078787707301693</v>
      </c>
    </row>
    <row r="1407" spans="2:9" x14ac:dyDescent="0.25">
      <c r="B1407" s="69" t="s">
        <v>33</v>
      </c>
      <c r="C1407" s="69" t="s">
        <v>149</v>
      </c>
      <c r="D1407" s="69" t="s">
        <v>149</v>
      </c>
      <c r="E1407" s="69">
        <f t="shared" ref="E1407:F1407" si="218">E159</f>
        <v>1961</v>
      </c>
      <c r="F1407" s="69" t="str">
        <f t="shared" si="218"/>
        <v>d</v>
      </c>
      <c r="G1407" s="69">
        <f>data2!AK68</f>
        <v>2.3850750827826506</v>
      </c>
      <c r="H1407" s="105">
        <f t="shared" si="158"/>
        <v>25.83590383130722</v>
      </c>
      <c r="I1407" s="105">
        <f t="shared" si="159"/>
        <v>60.69371262451903</v>
      </c>
    </row>
    <row r="1408" spans="2:9" x14ac:dyDescent="0.25">
      <c r="B1408" s="69" t="s">
        <v>33</v>
      </c>
      <c r="C1408" s="69" t="s">
        <v>149</v>
      </c>
      <c r="D1408" s="69" t="s">
        <v>149</v>
      </c>
      <c r="E1408" s="69">
        <f t="shared" ref="E1408:F1408" si="219">E160</f>
        <v>1962</v>
      </c>
      <c r="F1408" s="69" t="str">
        <f t="shared" si="219"/>
        <v>d</v>
      </c>
      <c r="G1408" s="69">
        <f>data2!AK69</f>
        <v>2.2911986689329229</v>
      </c>
      <c r="H1408" s="105">
        <f t="shared" si="158"/>
        <v>28.220978914089869</v>
      </c>
      <c r="I1408" s="105">
        <f t="shared" si="159"/>
        <v>58.402513955586109</v>
      </c>
    </row>
    <row r="1409" spans="2:9" x14ac:dyDescent="0.25">
      <c r="B1409" s="69" t="s">
        <v>33</v>
      </c>
      <c r="C1409" s="69" t="s">
        <v>149</v>
      </c>
      <c r="D1409" s="69" t="s">
        <v>149</v>
      </c>
      <c r="E1409" s="69">
        <f t="shared" ref="E1409:F1409" si="220">E161</f>
        <v>1963</v>
      </c>
      <c r="F1409" s="69" t="str">
        <f t="shared" si="220"/>
        <v>d</v>
      </c>
      <c r="G1409" s="69">
        <f>data2!AK70</f>
        <v>2.2124745635354222</v>
      </c>
      <c r="H1409" s="105">
        <f t="shared" si="158"/>
        <v>30.51217758302279</v>
      </c>
      <c r="I1409" s="105">
        <f t="shared" si="159"/>
        <v>56.1900393920507</v>
      </c>
    </row>
    <row r="1410" spans="2:9" x14ac:dyDescent="0.25">
      <c r="B1410" s="69" t="s">
        <v>33</v>
      </c>
      <c r="C1410" s="69" t="s">
        <v>149</v>
      </c>
      <c r="D1410" s="69" t="s">
        <v>149</v>
      </c>
      <c r="E1410" s="69">
        <f t="shared" ref="E1410:F1410" si="221">E162</f>
        <v>1964</v>
      </c>
      <c r="F1410" s="69" t="str">
        <f t="shared" si="221"/>
        <v>d</v>
      </c>
      <c r="G1410" s="69">
        <f>data2!AK71</f>
        <v>2.1336701778155507</v>
      </c>
      <c r="H1410" s="105">
        <f t="shared" si="158"/>
        <v>32.724652146558213</v>
      </c>
      <c r="I1410" s="105">
        <f t="shared" si="159"/>
        <v>54.05636921423514</v>
      </c>
    </row>
    <row r="1411" spans="2:9" x14ac:dyDescent="0.25">
      <c r="B1411" s="69" t="s">
        <v>33</v>
      </c>
      <c r="C1411" s="69" t="s">
        <v>149</v>
      </c>
      <c r="D1411" s="69" t="s">
        <v>149</v>
      </c>
      <c r="E1411" s="69">
        <f t="shared" ref="E1411:F1411" si="222">E163</f>
        <v>1965</v>
      </c>
      <c r="F1411" s="69" t="str">
        <f t="shared" si="222"/>
        <v>d</v>
      </c>
      <c r="G1411" s="69">
        <f>data2!AK72</f>
        <v>2.0591253426327354</v>
      </c>
      <c r="H1411" s="105">
        <f t="shared" si="158"/>
        <v>34.858322324373766</v>
      </c>
      <c r="I1411" s="105">
        <f t="shared" si="159"/>
        <v>51.997243871602407</v>
      </c>
    </row>
    <row r="1412" spans="2:9" x14ac:dyDescent="0.25">
      <c r="B1412" s="69" t="s">
        <v>33</v>
      </c>
      <c r="C1412" s="69" t="s">
        <v>149</v>
      </c>
      <c r="D1412" s="69" t="s">
        <v>149</v>
      </c>
      <c r="E1412" s="69">
        <f t="shared" ref="E1412:F1412" si="223">E164</f>
        <v>1966</v>
      </c>
      <c r="F1412" s="69" t="str">
        <f t="shared" si="223"/>
        <v>d</v>
      </c>
      <c r="G1412" s="69">
        <f>data2!AK73</f>
        <v>1.9199014211848067</v>
      </c>
      <c r="H1412" s="105">
        <f t="shared" ref="H1412:H1475" si="224">SUMIFS($G$4:$G$4995,$F$4:$F$4995,$F1412,$E$4:$E$4995,"&lt;"&amp;$E1412,$B$4:$B$4995,$B1412,$D$4:$D$4995,$D1412)</f>
        <v>36.917447667006499</v>
      </c>
      <c r="I1412" s="105">
        <f t="shared" ref="I1412:I1475" si="225">SUMIFS($G$4:$G$4995,$F$4:$F$4995,$F1412,$E$4:$E$4995,"&gt;"&amp;$E1412,$B$4:$B$4995,$B1412,$D$4:$D$4995,$D1412)</f>
        <v>50.077342450417596</v>
      </c>
    </row>
    <row r="1413" spans="2:9" x14ac:dyDescent="0.25">
      <c r="B1413" s="69" t="s">
        <v>33</v>
      </c>
      <c r="C1413" s="69" t="s">
        <v>149</v>
      </c>
      <c r="D1413" s="69" t="s">
        <v>149</v>
      </c>
      <c r="E1413" s="69">
        <f t="shared" ref="E1413:F1413" si="226">E165</f>
        <v>1967</v>
      </c>
      <c r="F1413" s="69" t="str">
        <f t="shared" si="226"/>
        <v>d</v>
      </c>
      <c r="G1413" s="69">
        <f>data2!AK74</f>
        <v>1.8705632673992634</v>
      </c>
      <c r="H1413" s="105">
        <f t="shared" si="224"/>
        <v>38.837349088191303</v>
      </c>
      <c r="I1413" s="105">
        <f t="shared" si="225"/>
        <v>48.206779183018327</v>
      </c>
    </row>
    <row r="1414" spans="2:9" x14ac:dyDescent="0.25">
      <c r="B1414" s="69" t="s">
        <v>33</v>
      </c>
      <c r="C1414" s="69" t="s">
        <v>149</v>
      </c>
      <c r="D1414" s="69" t="s">
        <v>149</v>
      </c>
      <c r="E1414" s="69">
        <f t="shared" ref="E1414:F1414" si="227">E166</f>
        <v>1968</v>
      </c>
      <c r="F1414" s="69" t="str">
        <f t="shared" si="227"/>
        <v>d</v>
      </c>
      <c r="G1414" s="69">
        <f>data2!AK75</f>
        <v>1.8253919076857783</v>
      </c>
      <c r="H1414" s="105">
        <f t="shared" si="224"/>
        <v>40.707912355590565</v>
      </c>
      <c r="I1414" s="105">
        <f t="shared" si="225"/>
        <v>46.38138727533255</v>
      </c>
    </row>
    <row r="1415" spans="2:9" x14ac:dyDescent="0.25">
      <c r="B1415" s="69" t="s">
        <v>33</v>
      </c>
      <c r="C1415" s="69" t="s">
        <v>149</v>
      </c>
      <c r="D1415" s="69" t="s">
        <v>149</v>
      </c>
      <c r="E1415" s="69">
        <f t="shared" ref="E1415:F1415" si="228">E167</f>
        <v>1969</v>
      </c>
      <c r="F1415" s="69" t="str">
        <f t="shared" si="228"/>
        <v>d</v>
      </c>
      <c r="G1415" s="69">
        <f>data2!AK76</f>
        <v>1.8359674517024613</v>
      </c>
      <c r="H1415" s="105">
        <f t="shared" si="224"/>
        <v>42.533304263276342</v>
      </c>
      <c r="I1415" s="105">
        <f t="shared" si="225"/>
        <v>44.545419823630091</v>
      </c>
    </row>
    <row r="1416" spans="2:9" x14ac:dyDescent="0.25">
      <c r="B1416" s="69" t="s">
        <v>33</v>
      </c>
      <c r="C1416" s="69" t="s">
        <v>149</v>
      </c>
      <c r="D1416" s="69" t="s">
        <v>149</v>
      </c>
      <c r="E1416" s="69">
        <f t="shared" ref="E1416:F1416" si="229">E168</f>
        <v>1970</v>
      </c>
      <c r="F1416" s="69" t="str">
        <f t="shared" si="229"/>
        <v>d</v>
      </c>
      <c r="G1416" s="69">
        <f>data2!AK77</f>
        <v>1.8224443240073245</v>
      </c>
      <c r="H1416" s="105">
        <f t="shared" si="224"/>
        <v>44.369271714978801</v>
      </c>
      <c r="I1416" s="105">
        <f t="shared" si="225"/>
        <v>42.722975499622763</v>
      </c>
    </row>
    <row r="1417" spans="2:9" x14ac:dyDescent="0.25">
      <c r="B1417" s="69" t="s">
        <v>33</v>
      </c>
      <c r="C1417" s="69" t="s">
        <v>149</v>
      </c>
      <c r="D1417" s="69" t="s">
        <v>149</v>
      </c>
      <c r="E1417" s="69">
        <f t="shared" ref="E1417:F1417" si="230">E169</f>
        <v>1971</v>
      </c>
      <c r="F1417" s="69" t="str">
        <f t="shared" si="230"/>
        <v>d</v>
      </c>
      <c r="G1417" s="69">
        <f>data2!AK78</f>
        <v>1.6360187558926935</v>
      </c>
      <c r="H1417" s="105">
        <f t="shared" si="224"/>
        <v>46.191716038986122</v>
      </c>
      <c r="I1417" s="105">
        <f t="shared" si="225"/>
        <v>41.086956743730063</v>
      </c>
    </row>
    <row r="1418" spans="2:9" x14ac:dyDescent="0.25">
      <c r="B1418" s="69" t="s">
        <v>33</v>
      </c>
      <c r="C1418" s="69" t="s">
        <v>149</v>
      </c>
      <c r="D1418" s="69" t="s">
        <v>149</v>
      </c>
      <c r="E1418" s="69">
        <f t="shared" ref="E1418:F1418" si="231">E170</f>
        <v>1972</v>
      </c>
      <c r="F1418" s="69" t="str">
        <f t="shared" si="231"/>
        <v>d</v>
      </c>
      <c r="G1418" s="69">
        <f>data2!AK79</f>
        <v>1.480843077927352</v>
      </c>
      <c r="H1418" s="105">
        <f t="shared" si="224"/>
        <v>47.827734794878815</v>
      </c>
      <c r="I1418" s="105">
        <f t="shared" si="225"/>
        <v>39.606113665802717</v>
      </c>
    </row>
    <row r="1419" spans="2:9" x14ac:dyDescent="0.25">
      <c r="B1419" s="69" t="s">
        <v>33</v>
      </c>
      <c r="C1419" s="69" t="s">
        <v>149</v>
      </c>
      <c r="D1419" s="69" t="s">
        <v>149</v>
      </c>
      <c r="E1419" s="69">
        <f t="shared" ref="E1419:F1419" si="232">E171</f>
        <v>1973</v>
      </c>
      <c r="F1419" s="69" t="str">
        <f t="shared" si="232"/>
        <v>d</v>
      </c>
      <c r="G1419" s="69">
        <f>data2!AK80</f>
        <v>1.3994771342443035</v>
      </c>
      <c r="H1419" s="105">
        <f t="shared" si="224"/>
        <v>49.308577872806168</v>
      </c>
      <c r="I1419" s="105">
        <f t="shared" si="225"/>
        <v>38.206636531558409</v>
      </c>
    </row>
    <row r="1420" spans="2:9" x14ac:dyDescent="0.25">
      <c r="B1420" s="69" t="s">
        <v>33</v>
      </c>
      <c r="C1420" s="69" t="s">
        <v>149</v>
      </c>
      <c r="D1420" s="69" t="s">
        <v>149</v>
      </c>
      <c r="E1420" s="69">
        <f t="shared" ref="E1420:F1420" si="233">E172</f>
        <v>1974</v>
      </c>
      <c r="F1420" s="69" t="str">
        <f t="shared" si="233"/>
        <v>d</v>
      </c>
      <c r="G1420" s="69">
        <f>data2!AK81</f>
        <v>1.3855635902461165</v>
      </c>
      <c r="H1420" s="105">
        <f t="shared" si="224"/>
        <v>50.708055007050469</v>
      </c>
      <c r="I1420" s="105">
        <f t="shared" si="225"/>
        <v>36.821072941312295</v>
      </c>
    </row>
    <row r="1421" spans="2:9" x14ac:dyDescent="0.25">
      <c r="B1421" s="69" t="s">
        <v>33</v>
      </c>
      <c r="C1421" s="69" t="s">
        <v>149</v>
      </c>
      <c r="D1421" s="69" t="s">
        <v>149</v>
      </c>
      <c r="E1421" s="69">
        <f t="shared" ref="E1421:F1421" si="234">E173</f>
        <v>1975</v>
      </c>
      <c r="F1421" s="69" t="str">
        <f t="shared" si="234"/>
        <v>d</v>
      </c>
      <c r="G1421" s="69">
        <f>data2!AK82</f>
        <v>1.3317363403408145</v>
      </c>
      <c r="H1421" s="105">
        <f t="shared" si="224"/>
        <v>52.093618597296583</v>
      </c>
      <c r="I1421" s="105">
        <f t="shared" si="225"/>
        <v>35.489336600971477</v>
      </c>
    </row>
    <row r="1422" spans="2:9" x14ac:dyDescent="0.25">
      <c r="B1422" s="69" t="s">
        <v>33</v>
      </c>
      <c r="C1422" s="69" t="s">
        <v>149</v>
      </c>
      <c r="D1422" s="69" t="s">
        <v>149</v>
      </c>
      <c r="E1422" s="69">
        <f t="shared" ref="E1422:F1422" si="235">E174</f>
        <v>1976</v>
      </c>
      <c r="F1422" s="69" t="str">
        <f t="shared" si="235"/>
        <v>d</v>
      </c>
      <c r="G1422" s="69">
        <f>data2!AK83</f>
        <v>1.3370796484138365</v>
      </c>
      <c r="H1422" s="105">
        <f t="shared" si="224"/>
        <v>53.425354937637394</v>
      </c>
      <c r="I1422" s="105">
        <f t="shared" si="225"/>
        <v>34.152256952557636</v>
      </c>
    </row>
    <row r="1423" spans="2:9" x14ac:dyDescent="0.25">
      <c r="B1423" s="69" t="s">
        <v>33</v>
      </c>
      <c r="C1423" s="69" t="s">
        <v>149</v>
      </c>
      <c r="D1423" s="69" t="s">
        <v>149</v>
      </c>
      <c r="E1423" s="69">
        <f t="shared" ref="E1423:F1423" si="236">E175</f>
        <v>1977</v>
      </c>
      <c r="F1423" s="69" t="str">
        <f t="shared" si="236"/>
        <v>d</v>
      </c>
      <c r="G1423" s="69">
        <f>data2!AK84</f>
        <v>1.3998251553988812</v>
      </c>
      <c r="H1423" s="105">
        <f t="shared" si="224"/>
        <v>54.762434586051228</v>
      </c>
      <c r="I1423" s="105">
        <f t="shared" si="225"/>
        <v>32.752431797158756</v>
      </c>
    </row>
    <row r="1424" spans="2:9" x14ac:dyDescent="0.25">
      <c r="B1424" s="69" t="s">
        <v>33</v>
      </c>
      <c r="C1424" s="69" t="s">
        <v>149</v>
      </c>
      <c r="D1424" s="69" t="s">
        <v>149</v>
      </c>
      <c r="E1424" s="69">
        <f t="shared" ref="E1424:F1424" si="237">E176</f>
        <v>1978</v>
      </c>
      <c r="F1424" s="69" t="str">
        <f t="shared" si="237"/>
        <v>d</v>
      </c>
      <c r="G1424" s="69">
        <f>data2!AK85</f>
        <v>1.40067231976382</v>
      </c>
      <c r="H1424" s="105">
        <f t="shared" si="224"/>
        <v>56.162259741450107</v>
      </c>
      <c r="I1424" s="105">
        <f t="shared" si="225"/>
        <v>31.351759477394932</v>
      </c>
    </row>
    <row r="1425" spans="2:9" x14ac:dyDescent="0.25">
      <c r="B1425" s="69" t="s">
        <v>33</v>
      </c>
      <c r="C1425" s="69" t="s">
        <v>149</v>
      </c>
      <c r="D1425" s="69" t="s">
        <v>149</v>
      </c>
      <c r="E1425" s="69">
        <f t="shared" ref="E1425:F1425" si="238">E177</f>
        <v>1979</v>
      </c>
      <c r="F1425" s="69" t="str">
        <f t="shared" si="238"/>
        <v>d</v>
      </c>
      <c r="G1425" s="69">
        <f>data2!AK86</f>
        <v>1.4517252478118194</v>
      </c>
      <c r="H1425" s="105">
        <f t="shared" si="224"/>
        <v>57.562932061213928</v>
      </c>
      <c r="I1425" s="105">
        <f t="shared" si="225"/>
        <v>29.900034229583113</v>
      </c>
    </row>
    <row r="1426" spans="2:9" x14ac:dyDescent="0.25">
      <c r="B1426" s="69" t="s">
        <v>33</v>
      </c>
      <c r="C1426" s="69" t="s">
        <v>149</v>
      </c>
      <c r="D1426" s="69" t="s">
        <v>149</v>
      </c>
      <c r="E1426" s="69">
        <f t="shared" ref="E1426:F1426" si="239">E178</f>
        <v>1980</v>
      </c>
      <c r="F1426" s="69" t="str">
        <f t="shared" si="239"/>
        <v>d</v>
      </c>
      <c r="G1426" s="69">
        <f>data2!AK87</f>
        <v>1.5239934603393168</v>
      </c>
      <c r="H1426" s="105">
        <f t="shared" si="224"/>
        <v>59.01465730902575</v>
      </c>
      <c r="I1426" s="105">
        <f t="shared" si="225"/>
        <v>28.376040769243797</v>
      </c>
    </row>
    <row r="1427" spans="2:9" x14ac:dyDescent="0.25">
      <c r="B1427" s="69" t="s">
        <v>33</v>
      </c>
      <c r="C1427" s="69" t="s">
        <v>149</v>
      </c>
      <c r="D1427" s="69" t="s">
        <v>149</v>
      </c>
      <c r="E1427" s="69">
        <f t="shared" ref="E1427:F1427" si="240">E179</f>
        <v>1981</v>
      </c>
      <c r="F1427" s="69" t="str">
        <f t="shared" si="240"/>
        <v>d</v>
      </c>
      <c r="G1427" s="69">
        <f>data2!AK88</f>
        <v>1.4824946984440959</v>
      </c>
      <c r="H1427" s="105">
        <f t="shared" si="224"/>
        <v>60.53865076936507</v>
      </c>
      <c r="I1427" s="105">
        <f t="shared" si="225"/>
        <v>26.893546070799701</v>
      </c>
    </row>
    <row r="1428" spans="2:9" x14ac:dyDescent="0.25">
      <c r="B1428" s="69" t="s">
        <v>33</v>
      </c>
      <c r="C1428" s="69" t="s">
        <v>149</v>
      </c>
      <c r="D1428" s="69" t="s">
        <v>149</v>
      </c>
      <c r="E1428" s="69">
        <f t="shared" ref="E1428:F1428" si="241">E180</f>
        <v>1982</v>
      </c>
      <c r="F1428" s="69" t="str">
        <f t="shared" si="241"/>
        <v>d</v>
      </c>
      <c r="G1428" s="69">
        <f>data2!AK89</f>
        <v>1.5049046737463796</v>
      </c>
      <c r="H1428" s="105">
        <f t="shared" si="224"/>
        <v>62.021145467809163</v>
      </c>
      <c r="I1428" s="105">
        <f t="shared" si="225"/>
        <v>25.388641397053323</v>
      </c>
    </row>
    <row r="1429" spans="2:9" x14ac:dyDescent="0.25">
      <c r="B1429" s="69" t="s">
        <v>33</v>
      </c>
      <c r="C1429" s="69" t="s">
        <v>149</v>
      </c>
      <c r="D1429" s="69" t="s">
        <v>149</v>
      </c>
      <c r="E1429" s="69">
        <f t="shared" ref="E1429:F1429" si="242">E181</f>
        <v>1983</v>
      </c>
      <c r="F1429" s="69" t="str">
        <f t="shared" si="242"/>
        <v>d</v>
      </c>
      <c r="G1429" s="69">
        <f>data2!AK90</f>
        <v>1.5242037541228473</v>
      </c>
      <c r="H1429" s="105">
        <f t="shared" si="224"/>
        <v>63.526050141555544</v>
      </c>
      <c r="I1429" s="105">
        <f t="shared" si="225"/>
        <v>23.864437642930476</v>
      </c>
    </row>
    <row r="1430" spans="2:9" x14ac:dyDescent="0.25">
      <c r="B1430" s="69" t="s">
        <v>33</v>
      </c>
      <c r="C1430" s="69" t="s">
        <v>149</v>
      </c>
      <c r="D1430" s="69" t="s">
        <v>149</v>
      </c>
      <c r="E1430" s="69">
        <f t="shared" ref="E1430:F1430" si="243">E182</f>
        <v>1984</v>
      </c>
      <c r="F1430" s="69" t="str">
        <f t="shared" si="243"/>
        <v>d</v>
      </c>
      <c r="G1430" s="69">
        <f>data2!AK91</f>
        <v>1.5567815243235061</v>
      </c>
      <c r="H1430" s="105">
        <f t="shared" si="224"/>
        <v>65.050253895678395</v>
      </c>
      <c r="I1430" s="105">
        <f t="shared" si="225"/>
        <v>22.307656118606971</v>
      </c>
    </row>
    <row r="1431" spans="2:9" x14ac:dyDescent="0.25">
      <c r="B1431" s="69" t="s">
        <v>33</v>
      </c>
      <c r="C1431" s="69" t="s">
        <v>149</v>
      </c>
      <c r="D1431" s="69" t="s">
        <v>149</v>
      </c>
      <c r="E1431" s="69">
        <f t="shared" ref="E1431:F1431" si="244">E183</f>
        <v>1985</v>
      </c>
      <c r="F1431" s="69" t="str">
        <f t="shared" si="244"/>
        <v>d</v>
      </c>
      <c r="G1431" s="69">
        <f>data2!AK92</f>
        <v>1.6168098746422253</v>
      </c>
      <c r="H1431" s="105">
        <f t="shared" si="224"/>
        <v>66.607035420001907</v>
      </c>
      <c r="I1431" s="105">
        <f t="shared" si="225"/>
        <v>20.690846243964746</v>
      </c>
    </row>
    <row r="1432" spans="2:9" x14ac:dyDescent="0.25">
      <c r="B1432" s="69" t="s">
        <v>33</v>
      </c>
      <c r="C1432" s="69" t="s">
        <v>149</v>
      </c>
      <c r="D1432" s="69" t="s">
        <v>149</v>
      </c>
      <c r="E1432" s="69">
        <f t="shared" ref="E1432:F1432" si="245">E184</f>
        <v>1986</v>
      </c>
      <c r="F1432" s="69" t="str">
        <f t="shared" si="245"/>
        <v>d</v>
      </c>
      <c r="G1432" s="69">
        <f>data2!AK93</f>
        <v>1.5824029978505261</v>
      </c>
      <c r="H1432" s="105">
        <f t="shared" si="224"/>
        <v>68.223845294644136</v>
      </c>
      <c r="I1432" s="105">
        <f t="shared" si="225"/>
        <v>19.10844324611422</v>
      </c>
    </row>
    <row r="1433" spans="2:9" x14ac:dyDescent="0.25">
      <c r="B1433" s="69" t="s">
        <v>33</v>
      </c>
      <c r="C1433" s="69" t="s">
        <v>149</v>
      </c>
      <c r="D1433" s="69" t="s">
        <v>149</v>
      </c>
      <c r="E1433" s="69">
        <f t="shared" ref="E1433:F1433" si="246">E185</f>
        <v>1987</v>
      </c>
      <c r="F1433" s="69" t="str">
        <f t="shared" si="246"/>
        <v>d</v>
      </c>
      <c r="G1433" s="69">
        <f>data2!AK94</f>
        <v>1.6277164561046717</v>
      </c>
      <c r="H1433" s="105">
        <f t="shared" si="224"/>
        <v>69.806248292494658</v>
      </c>
      <c r="I1433" s="105">
        <f t="shared" si="225"/>
        <v>17.480726790009552</v>
      </c>
    </row>
    <row r="1434" spans="2:9" x14ac:dyDescent="0.25">
      <c r="B1434" s="69" t="s">
        <v>33</v>
      </c>
      <c r="C1434" s="69" t="s">
        <v>149</v>
      </c>
      <c r="D1434" s="69" t="s">
        <v>149</v>
      </c>
      <c r="E1434" s="69">
        <f t="shared" ref="E1434:F1434" si="247">E186</f>
        <v>1988</v>
      </c>
      <c r="F1434" s="69" t="str">
        <f t="shared" si="247"/>
        <v>d</v>
      </c>
      <c r="G1434" s="69">
        <f>data2!AK95</f>
        <v>1.6167265472297374</v>
      </c>
      <c r="H1434" s="105">
        <f t="shared" si="224"/>
        <v>71.433964748599323</v>
      </c>
      <c r="I1434" s="105">
        <f t="shared" si="225"/>
        <v>15.864000242779813</v>
      </c>
    </row>
    <row r="1435" spans="2:9" x14ac:dyDescent="0.25">
      <c r="B1435" s="69" t="s">
        <v>33</v>
      </c>
      <c r="C1435" s="69" t="s">
        <v>149</v>
      </c>
      <c r="D1435" s="69" t="s">
        <v>149</v>
      </c>
      <c r="E1435" s="69">
        <f t="shared" ref="E1435:F1435" si="248">E187</f>
        <v>1989</v>
      </c>
      <c r="F1435" s="69" t="str">
        <f t="shared" si="248"/>
        <v>d</v>
      </c>
      <c r="G1435" s="69">
        <f>data2!AK96</f>
        <v>1.6765760689128268</v>
      </c>
      <c r="H1435" s="105">
        <f t="shared" si="224"/>
        <v>73.050691295829054</v>
      </c>
      <c r="I1435" s="105">
        <f t="shared" si="225"/>
        <v>14.187424173866987</v>
      </c>
    </row>
    <row r="1436" spans="2:9" x14ac:dyDescent="0.25">
      <c r="B1436" s="69" t="s">
        <v>33</v>
      </c>
      <c r="C1436" s="69" t="s">
        <v>149</v>
      </c>
      <c r="D1436" s="69" t="s">
        <v>149</v>
      </c>
      <c r="E1436" s="69">
        <f t="shared" ref="E1436:F1436" si="249">E188</f>
        <v>1990</v>
      </c>
      <c r="F1436" s="69" t="str">
        <f t="shared" si="249"/>
        <v>d</v>
      </c>
      <c r="G1436" s="69">
        <f>data2!AK97</f>
        <v>1.73689100843194</v>
      </c>
      <c r="H1436" s="105">
        <f t="shared" si="224"/>
        <v>74.727267364741877</v>
      </c>
      <c r="I1436" s="105">
        <f t="shared" si="225"/>
        <v>12.450533165435047</v>
      </c>
    </row>
    <row r="1437" spans="2:9" x14ac:dyDescent="0.25">
      <c r="B1437" s="69" t="s">
        <v>33</v>
      </c>
      <c r="C1437" s="69" t="s">
        <v>149</v>
      </c>
      <c r="D1437" s="69" t="s">
        <v>149</v>
      </c>
      <c r="E1437" s="69">
        <f t="shared" ref="E1437:F1437" si="250">E189</f>
        <v>1991</v>
      </c>
      <c r="F1437" s="69" t="str">
        <f t="shared" si="250"/>
        <v>d</v>
      </c>
      <c r="G1437" s="69">
        <f>data2!AK98</f>
        <v>1.780819827305739</v>
      </c>
      <c r="H1437" s="105">
        <f t="shared" si="224"/>
        <v>76.464158373173817</v>
      </c>
      <c r="I1437" s="105">
        <f t="shared" si="225"/>
        <v>10.669713338129309</v>
      </c>
    </row>
    <row r="1438" spans="2:9" x14ac:dyDescent="0.25">
      <c r="B1438" s="69" t="s">
        <v>33</v>
      </c>
      <c r="C1438" s="69" t="s">
        <v>149</v>
      </c>
      <c r="D1438" s="69" t="s">
        <v>149</v>
      </c>
      <c r="E1438" s="69">
        <f t="shared" ref="E1438:F1438" si="251">E190</f>
        <v>1992</v>
      </c>
      <c r="F1438" s="69" t="str">
        <f t="shared" si="251"/>
        <v>d</v>
      </c>
      <c r="G1438" s="69">
        <f>data2!AK99</f>
        <v>1.8868066047825214</v>
      </c>
      <c r="H1438" s="105">
        <f t="shared" si="224"/>
        <v>78.244978200479551</v>
      </c>
      <c r="I1438" s="105">
        <f t="shared" si="225"/>
        <v>8.7829067333467865</v>
      </c>
    </row>
    <row r="1439" spans="2:9" x14ac:dyDescent="0.25">
      <c r="B1439" s="69" t="s">
        <v>33</v>
      </c>
      <c r="C1439" s="69" t="s">
        <v>149</v>
      </c>
      <c r="D1439" s="69" t="s">
        <v>149</v>
      </c>
      <c r="E1439" s="69">
        <f t="shared" ref="E1439:F1439" si="252">E191</f>
        <v>1993</v>
      </c>
      <c r="F1439" s="69" t="str">
        <f t="shared" si="252"/>
        <v>d</v>
      </c>
      <c r="G1439" s="69">
        <f>data2!AK100</f>
        <v>1.849108283666568</v>
      </c>
      <c r="H1439" s="105">
        <f t="shared" si="224"/>
        <v>80.131784805262072</v>
      </c>
      <c r="I1439" s="105">
        <f t="shared" si="225"/>
        <v>6.9337984496802196</v>
      </c>
    </row>
    <row r="1440" spans="2:9" x14ac:dyDescent="0.25">
      <c r="B1440" s="69" t="s">
        <v>33</v>
      </c>
      <c r="C1440" s="69" t="s">
        <v>149</v>
      </c>
      <c r="D1440" s="69" t="s">
        <v>149</v>
      </c>
      <c r="E1440" s="69">
        <f t="shared" ref="E1440:F1440" si="253">E192</f>
        <v>1994</v>
      </c>
      <c r="F1440" s="69" t="str">
        <f t="shared" si="253"/>
        <v>d</v>
      </c>
      <c r="G1440" s="69">
        <f>data2!AK101</f>
        <v>1.8351811345592468</v>
      </c>
      <c r="H1440" s="105">
        <f t="shared" si="224"/>
        <v>81.980893088928639</v>
      </c>
      <c r="I1440" s="105">
        <f t="shared" si="225"/>
        <v>5.0986173151209719</v>
      </c>
    </row>
    <row r="1441" spans="2:9" x14ac:dyDescent="0.25">
      <c r="B1441" s="69" t="s">
        <v>33</v>
      </c>
      <c r="C1441" s="69" t="s">
        <v>149</v>
      </c>
      <c r="D1441" s="69" t="s">
        <v>149</v>
      </c>
      <c r="E1441" s="69">
        <f t="shared" ref="E1441:F1441" si="254">E193</f>
        <v>1995</v>
      </c>
      <c r="F1441" s="69" t="str">
        <f t="shared" si="254"/>
        <v>d</v>
      </c>
      <c r="G1441" s="69">
        <f>data2!AK102</f>
        <v>1.7364576762471389</v>
      </c>
      <c r="H1441" s="105">
        <f t="shared" si="224"/>
        <v>83.816074223487888</v>
      </c>
      <c r="I1441" s="105">
        <f t="shared" si="225"/>
        <v>3.3621596388738331</v>
      </c>
    </row>
    <row r="1442" spans="2:9" x14ac:dyDescent="0.25">
      <c r="B1442" s="69" t="s">
        <v>33</v>
      </c>
      <c r="C1442" s="69" t="s">
        <v>149</v>
      </c>
      <c r="D1442" s="69" t="s">
        <v>149</v>
      </c>
      <c r="E1442" s="69">
        <f t="shared" ref="E1442:F1442" si="255">E194</f>
        <v>1996</v>
      </c>
      <c r="F1442" s="69" t="str">
        <f t="shared" si="255"/>
        <v>d</v>
      </c>
      <c r="G1442" s="69">
        <f>data2!AK103</f>
        <v>1.6891518219575103</v>
      </c>
      <c r="H1442" s="105">
        <f t="shared" si="224"/>
        <v>85.55253189973503</v>
      </c>
      <c r="I1442" s="105">
        <f t="shared" si="225"/>
        <v>1.6730078169163229</v>
      </c>
    </row>
    <row r="1443" spans="2:9" x14ac:dyDescent="0.25">
      <c r="B1443" s="69" t="s">
        <v>33</v>
      </c>
      <c r="C1443" s="69" t="s">
        <v>149</v>
      </c>
      <c r="D1443" s="69" t="s">
        <v>149</v>
      </c>
      <c r="E1443" s="69">
        <f t="shared" ref="E1443:F1443" si="256">E195</f>
        <v>1997</v>
      </c>
      <c r="F1443" s="69" t="str">
        <f t="shared" si="256"/>
        <v>d</v>
      </c>
      <c r="G1443" s="69">
        <f>data2!AK104</f>
        <v>1.6730078169163229</v>
      </c>
      <c r="H1443" s="105">
        <f t="shared" si="224"/>
        <v>87.241683721692539</v>
      </c>
      <c r="I1443" s="105">
        <f t="shared" si="225"/>
        <v>0</v>
      </c>
    </row>
    <row r="1444" spans="2:9" x14ac:dyDescent="0.25">
      <c r="B1444" s="69" t="s">
        <v>33</v>
      </c>
      <c r="C1444" s="69" t="s">
        <v>149</v>
      </c>
      <c r="D1444" s="69" t="s">
        <v>149</v>
      </c>
      <c r="E1444" s="69">
        <f t="shared" ref="E1444:F1444" si="257">E196</f>
        <v>1950</v>
      </c>
      <c r="F1444" s="69" t="str">
        <f t="shared" si="257"/>
        <v>e</v>
      </c>
      <c r="G1444" s="69">
        <f>data2!AL57</f>
        <v>0.66579668549880588</v>
      </c>
      <c r="H1444" s="105">
        <f t="shared" si="224"/>
        <v>0</v>
      </c>
      <c r="I1444" s="105">
        <f t="shared" si="225"/>
        <v>27.958243090776328</v>
      </c>
    </row>
    <row r="1445" spans="2:9" x14ac:dyDescent="0.25">
      <c r="B1445" s="69" t="s">
        <v>33</v>
      </c>
      <c r="C1445" s="69" t="s">
        <v>149</v>
      </c>
      <c r="D1445" s="69" t="s">
        <v>149</v>
      </c>
      <c r="E1445" s="69">
        <f t="shared" ref="E1445:F1445" si="258">E197</f>
        <v>1951</v>
      </c>
      <c r="F1445" s="69" t="str">
        <f t="shared" si="258"/>
        <v>e</v>
      </c>
      <c r="G1445" s="69">
        <f>data2!AL58</f>
        <v>0.65610157606482467</v>
      </c>
      <c r="H1445" s="105">
        <f t="shared" si="224"/>
        <v>0.66579668549880588</v>
      </c>
      <c r="I1445" s="105">
        <f t="shared" si="225"/>
        <v>27.302141514711504</v>
      </c>
    </row>
    <row r="1446" spans="2:9" x14ac:dyDescent="0.25">
      <c r="B1446" s="69" t="s">
        <v>33</v>
      </c>
      <c r="C1446" s="69" t="s">
        <v>149</v>
      </c>
      <c r="D1446" s="69" t="s">
        <v>149</v>
      </c>
      <c r="E1446" s="69">
        <f t="shared" ref="E1446:F1446" si="259">E198</f>
        <v>1952</v>
      </c>
      <c r="F1446" s="69" t="str">
        <f t="shared" si="259"/>
        <v>e</v>
      </c>
      <c r="G1446" s="69">
        <f>data2!AL59</f>
        <v>0.62611444088966928</v>
      </c>
      <c r="H1446" s="105">
        <f t="shared" si="224"/>
        <v>1.3218982615636305</v>
      </c>
      <c r="I1446" s="105">
        <f t="shared" si="225"/>
        <v>26.676027073821832</v>
      </c>
    </row>
    <row r="1447" spans="2:9" x14ac:dyDescent="0.25">
      <c r="B1447" s="69" t="s">
        <v>33</v>
      </c>
      <c r="C1447" s="69" t="s">
        <v>149</v>
      </c>
      <c r="D1447" s="69" t="s">
        <v>149</v>
      </c>
      <c r="E1447" s="69">
        <f t="shared" ref="E1447:F1447" si="260">E199</f>
        <v>1953</v>
      </c>
      <c r="F1447" s="69" t="str">
        <f t="shared" si="260"/>
        <v>e</v>
      </c>
      <c r="G1447" s="69">
        <f>data2!AL60</f>
        <v>0.60429148329761151</v>
      </c>
      <c r="H1447" s="105">
        <f t="shared" si="224"/>
        <v>1.9480127024532998</v>
      </c>
      <c r="I1447" s="105">
        <f t="shared" si="225"/>
        <v>26.07173559052422</v>
      </c>
    </row>
    <row r="1448" spans="2:9" x14ac:dyDescent="0.25">
      <c r="B1448" s="69" t="s">
        <v>33</v>
      </c>
      <c r="C1448" s="69" t="s">
        <v>149</v>
      </c>
      <c r="D1448" s="69" t="s">
        <v>149</v>
      </c>
      <c r="E1448" s="69">
        <f t="shared" ref="E1448:F1448" si="261">E200</f>
        <v>1954</v>
      </c>
      <c r="F1448" s="69" t="str">
        <f t="shared" si="261"/>
        <v>e</v>
      </c>
      <c r="G1448" s="69">
        <f>data2!AL61</f>
        <v>0.59445636114642497</v>
      </c>
      <c r="H1448" s="105">
        <f t="shared" si="224"/>
        <v>2.5523041857509114</v>
      </c>
      <c r="I1448" s="105">
        <f t="shared" si="225"/>
        <v>25.477279229377796</v>
      </c>
    </row>
    <row r="1449" spans="2:9" x14ac:dyDescent="0.25">
      <c r="B1449" s="69" t="s">
        <v>33</v>
      </c>
      <c r="C1449" s="69" t="s">
        <v>149</v>
      </c>
      <c r="D1449" s="69" t="s">
        <v>149</v>
      </c>
      <c r="E1449" s="69">
        <f t="shared" ref="E1449:F1449" si="262">E201</f>
        <v>1955</v>
      </c>
      <c r="F1449" s="69" t="str">
        <f t="shared" si="262"/>
        <v>e</v>
      </c>
      <c r="G1449" s="69">
        <f>data2!AL62</f>
        <v>0.5855730046932387</v>
      </c>
      <c r="H1449" s="105">
        <f t="shared" si="224"/>
        <v>3.1467605468973363</v>
      </c>
      <c r="I1449" s="105">
        <f t="shared" si="225"/>
        <v>24.891706224684558</v>
      </c>
    </row>
    <row r="1450" spans="2:9" x14ac:dyDescent="0.25">
      <c r="B1450" s="69" t="s">
        <v>33</v>
      </c>
      <c r="C1450" s="69" t="s">
        <v>149</v>
      </c>
      <c r="D1450" s="69" t="s">
        <v>149</v>
      </c>
      <c r="E1450" s="69">
        <f t="shared" ref="E1450:F1450" si="263">E202</f>
        <v>1956</v>
      </c>
      <c r="F1450" s="69" t="str">
        <f t="shared" si="263"/>
        <v>e</v>
      </c>
      <c r="G1450" s="69">
        <f>data2!AL63</f>
        <v>0.58706589883183069</v>
      </c>
      <c r="H1450" s="105">
        <f t="shared" si="224"/>
        <v>3.7323335515905751</v>
      </c>
      <c r="I1450" s="105">
        <f t="shared" si="225"/>
        <v>24.304640325852727</v>
      </c>
    </row>
    <row r="1451" spans="2:9" x14ac:dyDescent="0.25">
      <c r="B1451" s="69" t="s">
        <v>33</v>
      </c>
      <c r="C1451" s="69" t="s">
        <v>149</v>
      </c>
      <c r="D1451" s="69" t="s">
        <v>149</v>
      </c>
      <c r="E1451" s="69">
        <f t="shared" ref="E1451:F1451" si="264">E203</f>
        <v>1957</v>
      </c>
      <c r="F1451" s="69" t="str">
        <f t="shared" si="264"/>
        <v>e</v>
      </c>
      <c r="G1451" s="69">
        <f>data2!AL64</f>
        <v>0.5811321975655227</v>
      </c>
      <c r="H1451" s="105">
        <f t="shared" si="224"/>
        <v>4.3193994504224058</v>
      </c>
      <c r="I1451" s="105">
        <f t="shared" si="225"/>
        <v>23.723508128287204</v>
      </c>
    </row>
    <row r="1452" spans="2:9" x14ac:dyDescent="0.25">
      <c r="B1452" s="69" t="s">
        <v>33</v>
      </c>
      <c r="C1452" s="69" t="s">
        <v>149</v>
      </c>
      <c r="D1452" s="69" t="s">
        <v>149</v>
      </c>
      <c r="E1452" s="69">
        <f t="shared" ref="E1452:F1452" si="265">E204</f>
        <v>1958</v>
      </c>
      <c r="F1452" s="69" t="str">
        <f t="shared" si="265"/>
        <v>e</v>
      </c>
      <c r="G1452" s="69">
        <f>data2!AL65</f>
        <v>0.5755928993547097</v>
      </c>
      <c r="H1452" s="105">
        <f t="shared" si="224"/>
        <v>4.9005316479879282</v>
      </c>
      <c r="I1452" s="105">
        <f t="shared" si="225"/>
        <v>23.147915228932497</v>
      </c>
    </row>
    <row r="1453" spans="2:9" x14ac:dyDescent="0.25">
      <c r="B1453" s="69" t="s">
        <v>33</v>
      </c>
      <c r="C1453" s="69" t="s">
        <v>149</v>
      </c>
      <c r="D1453" s="69" t="s">
        <v>149</v>
      </c>
      <c r="E1453" s="69">
        <f t="shared" ref="E1453:F1453" si="266">E205</f>
        <v>1959</v>
      </c>
      <c r="F1453" s="69" t="str">
        <f t="shared" si="266"/>
        <v>e</v>
      </c>
      <c r="G1453" s="69">
        <f>data2!AL66</f>
        <v>0.58248595462168651</v>
      </c>
      <c r="H1453" s="105">
        <f t="shared" si="224"/>
        <v>5.4761245473426374</v>
      </c>
      <c r="I1453" s="105">
        <f t="shared" si="225"/>
        <v>22.565429274310809</v>
      </c>
    </row>
    <row r="1454" spans="2:9" x14ac:dyDescent="0.25">
      <c r="B1454" s="69" t="s">
        <v>33</v>
      </c>
      <c r="C1454" s="69" t="s">
        <v>149</v>
      </c>
      <c r="D1454" s="69" t="s">
        <v>149</v>
      </c>
      <c r="E1454" s="69">
        <f t="shared" ref="E1454:F1454" si="267">E206</f>
        <v>1960</v>
      </c>
      <c r="F1454" s="69" t="str">
        <f t="shared" si="267"/>
        <v>e</v>
      </c>
      <c r="G1454" s="69">
        <f>data2!AL67</f>
        <v>0.58171020697525799</v>
      </c>
      <c r="H1454" s="105">
        <f t="shared" si="224"/>
        <v>6.0586105019643242</v>
      </c>
      <c r="I1454" s="105">
        <f t="shared" si="225"/>
        <v>21.983719067335549</v>
      </c>
    </row>
    <row r="1455" spans="2:9" x14ac:dyDescent="0.25">
      <c r="B1455" s="69" t="s">
        <v>33</v>
      </c>
      <c r="C1455" s="69" t="s">
        <v>149</v>
      </c>
      <c r="D1455" s="69" t="s">
        <v>149</v>
      </c>
      <c r="E1455" s="69">
        <f t="shared" ref="E1455:F1455" si="268">E207</f>
        <v>1961</v>
      </c>
      <c r="F1455" s="69" t="str">
        <f t="shared" si="268"/>
        <v>e</v>
      </c>
      <c r="G1455" s="69">
        <f>data2!AL68</f>
        <v>0.57776397316672667</v>
      </c>
      <c r="H1455" s="105">
        <f t="shared" si="224"/>
        <v>6.6403207089395817</v>
      </c>
      <c r="I1455" s="105">
        <f t="shared" si="225"/>
        <v>21.405955094168824</v>
      </c>
    </row>
    <row r="1456" spans="2:9" x14ac:dyDescent="0.25">
      <c r="B1456" s="69" t="s">
        <v>33</v>
      </c>
      <c r="C1456" s="69" t="s">
        <v>149</v>
      </c>
      <c r="D1456" s="69" t="s">
        <v>149</v>
      </c>
      <c r="E1456" s="69">
        <f t="shared" ref="E1456:F1456" si="269">E208</f>
        <v>1962</v>
      </c>
      <c r="F1456" s="69" t="str">
        <f t="shared" si="269"/>
        <v>e</v>
      </c>
      <c r="G1456" s="69">
        <f>data2!AL69</f>
        <v>0.57175475696310696</v>
      </c>
      <c r="H1456" s="105">
        <f t="shared" si="224"/>
        <v>7.2180846821063085</v>
      </c>
      <c r="I1456" s="105">
        <f t="shared" si="225"/>
        <v>20.834200337205715</v>
      </c>
    </row>
    <row r="1457" spans="2:9" x14ac:dyDescent="0.25">
      <c r="B1457" s="69" t="s">
        <v>33</v>
      </c>
      <c r="C1457" s="69" t="s">
        <v>149</v>
      </c>
      <c r="D1457" s="69" t="s">
        <v>149</v>
      </c>
      <c r="E1457" s="69">
        <f t="shared" ref="E1457:F1457" si="270">E209</f>
        <v>1963</v>
      </c>
      <c r="F1457" s="69" t="str">
        <f t="shared" si="270"/>
        <v>e</v>
      </c>
      <c r="G1457" s="69">
        <f>data2!AL70</f>
        <v>0.57266550930711002</v>
      </c>
      <c r="H1457" s="105">
        <f t="shared" si="224"/>
        <v>7.7898394390694152</v>
      </c>
      <c r="I1457" s="105">
        <f t="shared" si="225"/>
        <v>20.261534827898608</v>
      </c>
    </row>
    <row r="1458" spans="2:9" x14ac:dyDescent="0.25">
      <c r="B1458" s="69" t="s">
        <v>33</v>
      </c>
      <c r="C1458" s="69" t="s">
        <v>149</v>
      </c>
      <c r="D1458" s="69" t="s">
        <v>149</v>
      </c>
      <c r="E1458" s="69">
        <f t="shared" ref="E1458:F1458" si="271">E210</f>
        <v>1964</v>
      </c>
      <c r="F1458" s="69" t="str">
        <f t="shared" si="271"/>
        <v>e</v>
      </c>
      <c r="G1458" s="69">
        <f>data2!AL71</f>
        <v>0.59070987578197554</v>
      </c>
      <c r="H1458" s="105">
        <f t="shared" si="224"/>
        <v>8.3625049483765252</v>
      </c>
      <c r="I1458" s="105">
        <f t="shared" si="225"/>
        <v>19.670824952116632</v>
      </c>
    </row>
    <row r="1459" spans="2:9" x14ac:dyDescent="0.25">
      <c r="B1459" s="69" t="s">
        <v>33</v>
      </c>
      <c r="C1459" s="69" t="s">
        <v>149</v>
      </c>
      <c r="D1459" s="69" t="s">
        <v>149</v>
      </c>
      <c r="E1459" s="69">
        <f t="shared" ref="E1459:F1459" si="272">E211</f>
        <v>1965</v>
      </c>
      <c r="F1459" s="69" t="str">
        <f t="shared" si="272"/>
        <v>e</v>
      </c>
      <c r="G1459" s="69">
        <f>data2!AL72</f>
        <v>0.59005021174271111</v>
      </c>
      <c r="H1459" s="105">
        <f t="shared" si="224"/>
        <v>8.9532148241585006</v>
      </c>
      <c r="I1459" s="105">
        <f t="shared" si="225"/>
        <v>19.080774740373919</v>
      </c>
    </row>
    <row r="1460" spans="2:9" x14ac:dyDescent="0.25">
      <c r="B1460" s="69" t="s">
        <v>33</v>
      </c>
      <c r="C1460" s="69" t="s">
        <v>149</v>
      </c>
      <c r="D1460" s="69" t="s">
        <v>149</v>
      </c>
      <c r="E1460" s="69">
        <f t="shared" ref="E1460:F1460" si="273">E212</f>
        <v>1966</v>
      </c>
      <c r="F1460" s="69" t="str">
        <f t="shared" si="273"/>
        <v>e</v>
      </c>
      <c r="G1460" s="69">
        <f>data2!AL73</f>
        <v>0.55924012251670474</v>
      </c>
      <c r="H1460" s="105">
        <f t="shared" si="224"/>
        <v>9.5432650359012108</v>
      </c>
      <c r="I1460" s="105">
        <f t="shared" si="225"/>
        <v>18.521534617857217</v>
      </c>
    </row>
    <row r="1461" spans="2:9" x14ac:dyDescent="0.25">
      <c r="B1461" s="69" t="s">
        <v>33</v>
      </c>
      <c r="C1461" s="69" t="s">
        <v>149</v>
      </c>
      <c r="D1461" s="69" t="s">
        <v>149</v>
      </c>
      <c r="E1461" s="69">
        <f t="shared" ref="E1461:F1461" si="274">E213</f>
        <v>1967</v>
      </c>
      <c r="F1461" s="69" t="str">
        <f t="shared" si="274"/>
        <v>e</v>
      </c>
      <c r="G1461" s="69">
        <f>data2!AL74</f>
        <v>0.55723543490061456</v>
      </c>
      <c r="H1461" s="105">
        <f t="shared" si="224"/>
        <v>10.102505158417916</v>
      </c>
      <c r="I1461" s="105">
        <f t="shared" si="225"/>
        <v>17.964299182956601</v>
      </c>
    </row>
    <row r="1462" spans="2:9" x14ac:dyDescent="0.25">
      <c r="B1462" s="69" t="s">
        <v>33</v>
      </c>
      <c r="C1462" s="69" t="s">
        <v>149</v>
      </c>
      <c r="D1462" s="69" t="s">
        <v>149</v>
      </c>
      <c r="E1462" s="69">
        <f t="shared" ref="E1462:F1462" si="275">E214</f>
        <v>1968</v>
      </c>
      <c r="F1462" s="69" t="str">
        <f t="shared" si="275"/>
        <v>e</v>
      </c>
      <c r="G1462" s="69">
        <f>data2!AL75</f>
        <v>0.55731646763705756</v>
      </c>
      <c r="H1462" s="105">
        <f t="shared" si="224"/>
        <v>10.659740593318531</v>
      </c>
      <c r="I1462" s="105">
        <f t="shared" si="225"/>
        <v>17.406982715319543</v>
      </c>
    </row>
    <row r="1463" spans="2:9" x14ac:dyDescent="0.25">
      <c r="B1463" s="69" t="s">
        <v>33</v>
      </c>
      <c r="C1463" s="69" t="s">
        <v>149</v>
      </c>
      <c r="D1463" s="69" t="s">
        <v>149</v>
      </c>
      <c r="E1463" s="69">
        <f t="shared" ref="E1463:F1463" si="276">E215</f>
        <v>1969</v>
      </c>
      <c r="F1463" s="69" t="str">
        <f t="shared" si="276"/>
        <v>e</v>
      </c>
      <c r="G1463" s="69">
        <f>data2!AL76</f>
        <v>0.59547119310578722</v>
      </c>
      <c r="H1463" s="105">
        <f t="shared" si="224"/>
        <v>11.21705706095559</v>
      </c>
      <c r="I1463" s="105">
        <f t="shared" si="225"/>
        <v>16.811511522213753</v>
      </c>
    </row>
    <row r="1464" spans="2:9" x14ac:dyDescent="0.25">
      <c r="B1464" s="69" t="s">
        <v>33</v>
      </c>
      <c r="C1464" s="69" t="s">
        <v>149</v>
      </c>
      <c r="D1464" s="69" t="s">
        <v>149</v>
      </c>
      <c r="E1464" s="69">
        <f t="shared" ref="E1464:F1464" si="277">E216</f>
        <v>1970</v>
      </c>
      <c r="F1464" s="69" t="str">
        <f t="shared" si="277"/>
        <v>e</v>
      </c>
      <c r="G1464" s="69">
        <f>data2!AL77</f>
        <v>0.63553129213039028</v>
      </c>
      <c r="H1464" s="105">
        <f t="shared" si="224"/>
        <v>11.812528254061377</v>
      </c>
      <c r="I1464" s="105">
        <f t="shared" si="225"/>
        <v>16.175980230083365</v>
      </c>
    </row>
    <row r="1465" spans="2:9" x14ac:dyDescent="0.25">
      <c r="B1465" s="69" t="s">
        <v>33</v>
      </c>
      <c r="C1465" s="69" t="s">
        <v>149</v>
      </c>
      <c r="D1465" s="69" t="s">
        <v>149</v>
      </c>
      <c r="E1465" s="69">
        <f t="shared" ref="E1465:F1465" si="278">E217</f>
        <v>1971</v>
      </c>
      <c r="F1465" s="69" t="str">
        <f t="shared" si="278"/>
        <v>e</v>
      </c>
      <c r="G1465" s="69">
        <f>data2!AL78</f>
        <v>0.61165280918977583</v>
      </c>
      <c r="H1465" s="105">
        <f t="shared" si="224"/>
        <v>12.448059546191766</v>
      </c>
      <c r="I1465" s="105">
        <f t="shared" si="225"/>
        <v>15.564327420893585</v>
      </c>
    </row>
    <row r="1466" spans="2:9" x14ac:dyDescent="0.25">
      <c r="B1466" s="69" t="s">
        <v>33</v>
      </c>
      <c r="C1466" s="69" t="s">
        <v>149</v>
      </c>
      <c r="D1466" s="69" t="s">
        <v>149</v>
      </c>
      <c r="E1466" s="69">
        <f t="shared" ref="E1466:F1466" si="279">E218</f>
        <v>1972</v>
      </c>
      <c r="F1466" s="69" t="str">
        <f t="shared" si="279"/>
        <v>e</v>
      </c>
      <c r="G1466" s="69">
        <f>data2!AL79</f>
        <v>0.56800574575793839</v>
      </c>
      <c r="H1466" s="105">
        <f t="shared" si="224"/>
        <v>13.059712355381542</v>
      </c>
      <c r="I1466" s="105">
        <f t="shared" si="225"/>
        <v>14.996321675135647</v>
      </c>
    </row>
    <row r="1467" spans="2:9" x14ac:dyDescent="0.25">
      <c r="B1467" s="69" t="s">
        <v>33</v>
      </c>
      <c r="C1467" s="69" t="s">
        <v>149</v>
      </c>
      <c r="D1467" s="69" t="s">
        <v>149</v>
      </c>
      <c r="E1467" s="69">
        <f t="shared" ref="E1467:F1467" si="280">E219</f>
        <v>1973</v>
      </c>
      <c r="F1467" s="69" t="str">
        <f t="shared" si="280"/>
        <v>e</v>
      </c>
      <c r="G1467" s="69">
        <f>data2!AL80</f>
        <v>0.54052303285880032</v>
      </c>
      <c r="H1467" s="105">
        <f t="shared" si="224"/>
        <v>13.627718101139481</v>
      </c>
      <c r="I1467" s="105">
        <f t="shared" si="225"/>
        <v>14.455798642276848</v>
      </c>
    </row>
    <row r="1468" spans="2:9" x14ac:dyDescent="0.25">
      <c r="B1468" s="69" t="s">
        <v>33</v>
      </c>
      <c r="C1468" s="69" t="s">
        <v>149</v>
      </c>
      <c r="D1468" s="69" t="s">
        <v>149</v>
      </c>
      <c r="E1468" s="69">
        <f t="shared" ref="E1468:F1468" si="281">E220</f>
        <v>1974</v>
      </c>
      <c r="F1468" s="69" t="str">
        <f t="shared" si="281"/>
        <v>e</v>
      </c>
      <c r="G1468" s="69">
        <f>data2!AL81</f>
        <v>0.52377841166606065</v>
      </c>
      <c r="H1468" s="105">
        <f t="shared" si="224"/>
        <v>14.168241133998281</v>
      </c>
      <c r="I1468" s="105">
        <f t="shared" si="225"/>
        <v>13.932020230610787</v>
      </c>
    </row>
    <row r="1469" spans="2:9" x14ac:dyDescent="0.25">
      <c r="B1469" s="69" t="s">
        <v>33</v>
      </c>
      <c r="C1469" s="69" t="s">
        <v>149</v>
      </c>
      <c r="D1469" s="69" t="s">
        <v>149</v>
      </c>
      <c r="E1469" s="69">
        <f t="shared" ref="E1469:F1469" si="282">E221</f>
        <v>1975</v>
      </c>
      <c r="F1469" s="69" t="str">
        <f t="shared" si="282"/>
        <v>e</v>
      </c>
      <c r="G1469" s="69">
        <f>data2!AL82</f>
        <v>0.51536475469548182</v>
      </c>
      <c r="H1469" s="105">
        <f t="shared" si="224"/>
        <v>14.692019545664342</v>
      </c>
      <c r="I1469" s="105">
        <f t="shared" si="225"/>
        <v>13.416655475915306</v>
      </c>
    </row>
    <row r="1470" spans="2:9" x14ac:dyDescent="0.25">
      <c r="B1470" s="69" t="s">
        <v>33</v>
      </c>
      <c r="C1470" s="69" t="s">
        <v>149</v>
      </c>
      <c r="D1470" s="69" t="s">
        <v>149</v>
      </c>
      <c r="E1470" s="69">
        <f t="shared" ref="E1470:F1470" si="283">E222</f>
        <v>1976</v>
      </c>
      <c r="F1470" s="69" t="str">
        <f t="shared" si="283"/>
        <v>e</v>
      </c>
      <c r="G1470" s="69">
        <f>data2!AL83</f>
        <v>0.53168194375666067</v>
      </c>
      <c r="H1470" s="105">
        <f t="shared" si="224"/>
        <v>15.207384300359823</v>
      </c>
      <c r="I1470" s="105">
        <f t="shared" si="225"/>
        <v>12.884973532158645</v>
      </c>
    </row>
    <row r="1471" spans="2:9" x14ac:dyDescent="0.25">
      <c r="B1471" s="69" t="s">
        <v>33</v>
      </c>
      <c r="C1471" s="69" t="s">
        <v>149</v>
      </c>
      <c r="D1471" s="69" t="s">
        <v>149</v>
      </c>
      <c r="E1471" s="69">
        <f t="shared" ref="E1471:F1471" si="284">E223</f>
        <v>1977</v>
      </c>
      <c r="F1471" s="69" t="str">
        <f t="shared" si="284"/>
        <v>e</v>
      </c>
      <c r="G1471" s="69">
        <f>data2!AL84</f>
        <v>0.53501891440117455</v>
      </c>
      <c r="H1471" s="105">
        <f t="shared" si="224"/>
        <v>15.739066244116485</v>
      </c>
      <c r="I1471" s="105">
        <f t="shared" si="225"/>
        <v>12.349954617757472</v>
      </c>
    </row>
    <row r="1472" spans="2:9" x14ac:dyDescent="0.25">
      <c r="B1472" s="69" t="s">
        <v>33</v>
      </c>
      <c r="C1472" s="69" t="s">
        <v>149</v>
      </c>
      <c r="D1472" s="69" t="s">
        <v>149</v>
      </c>
      <c r="E1472" s="69">
        <f t="shared" ref="E1472:F1472" si="285">E224</f>
        <v>1978</v>
      </c>
      <c r="F1472" s="69" t="str">
        <f t="shared" si="285"/>
        <v>e</v>
      </c>
      <c r="G1472" s="69">
        <f>data2!AL85</f>
        <v>0.52809389900781722</v>
      </c>
      <c r="H1472" s="105">
        <f t="shared" si="224"/>
        <v>16.274085158517661</v>
      </c>
      <c r="I1472" s="105">
        <f t="shared" si="225"/>
        <v>11.821860718749653</v>
      </c>
    </row>
    <row r="1473" spans="2:9" x14ac:dyDescent="0.25">
      <c r="B1473" s="69" t="s">
        <v>33</v>
      </c>
      <c r="C1473" s="69" t="s">
        <v>149</v>
      </c>
      <c r="D1473" s="69" t="s">
        <v>149</v>
      </c>
      <c r="E1473" s="69">
        <f t="shared" ref="E1473:F1473" si="286">E225</f>
        <v>1979</v>
      </c>
      <c r="F1473" s="69" t="str">
        <f t="shared" si="286"/>
        <v>e</v>
      </c>
      <c r="G1473" s="69">
        <f>data2!AL86</f>
        <v>0.56345709002468425</v>
      </c>
      <c r="H1473" s="105">
        <f t="shared" si="224"/>
        <v>16.802179057525478</v>
      </c>
      <c r="I1473" s="105">
        <f t="shared" si="225"/>
        <v>11.258403628724968</v>
      </c>
    </row>
    <row r="1474" spans="2:9" x14ac:dyDescent="0.25">
      <c r="B1474" s="69" t="s">
        <v>33</v>
      </c>
      <c r="C1474" s="69" t="s">
        <v>149</v>
      </c>
      <c r="D1474" s="69" t="s">
        <v>149</v>
      </c>
      <c r="E1474" s="69">
        <f t="shared" ref="E1474:F1474" si="287">E226</f>
        <v>1980</v>
      </c>
      <c r="F1474" s="69" t="str">
        <f t="shared" si="287"/>
        <v>e</v>
      </c>
      <c r="G1474" s="69">
        <f>data2!AL87</f>
        <v>0.59868350823006622</v>
      </c>
      <c r="H1474" s="105">
        <f t="shared" si="224"/>
        <v>17.365636147550163</v>
      </c>
      <c r="I1474" s="105">
        <f t="shared" si="225"/>
        <v>10.659720120494903</v>
      </c>
    </row>
    <row r="1475" spans="2:9" x14ac:dyDescent="0.25">
      <c r="B1475" s="69" t="s">
        <v>33</v>
      </c>
      <c r="C1475" s="69" t="s">
        <v>149</v>
      </c>
      <c r="D1475" s="69" t="s">
        <v>149</v>
      </c>
      <c r="E1475" s="69">
        <f t="shared" ref="E1475:F1475" si="288">E227</f>
        <v>1981</v>
      </c>
      <c r="F1475" s="69" t="str">
        <f t="shared" si="288"/>
        <v>e</v>
      </c>
      <c r="G1475" s="69">
        <f>data2!AL88</f>
        <v>0.56836696324210645</v>
      </c>
      <c r="H1475" s="105">
        <f t="shared" si="224"/>
        <v>17.96431965578023</v>
      </c>
      <c r="I1475" s="105">
        <f t="shared" si="225"/>
        <v>10.091353157252797</v>
      </c>
    </row>
    <row r="1476" spans="2:9" x14ac:dyDescent="0.25">
      <c r="B1476" s="69" t="s">
        <v>33</v>
      </c>
      <c r="C1476" s="69" t="s">
        <v>149</v>
      </c>
      <c r="D1476" s="69" t="s">
        <v>149</v>
      </c>
      <c r="E1476" s="69">
        <f t="shared" ref="E1476:F1476" si="289">E228</f>
        <v>1982</v>
      </c>
      <c r="F1476" s="69" t="str">
        <f t="shared" si="289"/>
        <v>e</v>
      </c>
      <c r="G1476" s="69">
        <f>data2!AL89</f>
        <v>0.5645421793908344</v>
      </c>
      <c r="H1476" s="105">
        <f t="shared" ref="H1476:H1539" si="290">SUMIFS($G$4:$G$4995,$F$4:$F$4995,$F1476,$E$4:$E$4995,"&lt;"&amp;$E1476,$B$4:$B$4995,$B1476,$D$4:$D$4995,$D1476)</f>
        <v>18.532686619022336</v>
      </c>
      <c r="I1476" s="105">
        <f t="shared" ref="I1476:I1539" si="291">SUMIFS($G$4:$G$4995,$F$4:$F$4995,$F1476,$E$4:$E$4995,"&gt;"&amp;$E1476,$B$4:$B$4995,$B1476,$D$4:$D$4995,$D1476)</f>
        <v>9.5268109778619632</v>
      </c>
    </row>
    <row r="1477" spans="2:9" x14ac:dyDescent="0.25">
      <c r="B1477" s="69" t="s">
        <v>33</v>
      </c>
      <c r="C1477" s="69" t="s">
        <v>149</v>
      </c>
      <c r="D1477" s="69" t="s">
        <v>149</v>
      </c>
      <c r="E1477" s="69">
        <f t="shared" ref="E1477:F1477" si="292">E229</f>
        <v>1983</v>
      </c>
      <c r="F1477" s="69" t="str">
        <f t="shared" si="292"/>
        <v>e</v>
      </c>
      <c r="G1477" s="69">
        <f>data2!AL90</f>
        <v>0.56403694069518928</v>
      </c>
      <c r="H1477" s="105">
        <f t="shared" si="290"/>
        <v>19.09722879841317</v>
      </c>
      <c r="I1477" s="105">
        <f t="shared" si="291"/>
        <v>8.9627740371667759</v>
      </c>
    </row>
    <row r="1478" spans="2:9" x14ac:dyDescent="0.25">
      <c r="B1478" s="69" t="s">
        <v>33</v>
      </c>
      <c r="C1478" s="69" t="s">
        <v>149</v>
      </c>
      <c r="D1478" s="69" t="s">
        <v>149</v>
      </c>
      <c r="E1478" s="69">
        <f t="shared" ref="E1478:F1478" si="293">E230</f>
        <v>1984</v>
      </c>
      <c r="F1478" s="69" t="str">
        <f t="shared" si="293"/>
        <v>e</v>
      </c>
      <c r="G1478" s="69">
        <f>data2!AL91</f>
        <v>0.56798972561827588</v>
      </c>
      <c r="H1478" s="105">
        <f t="shared" si="290"/>
        <v>19.661265739108359</v>
      </c>
      <c r="I1478" s="105">
        <f t="shared" si="291"/>
        <v>8.3947843115485004</v>
      </c>
    </row>
    <row r="1479" spans="2:9" x14ac:dyDescent="0.25">
      <c r="B1479" s="69" t="s">
        <v>33</v>
      </c>
      <c r="C1479" s="69" t="s">
        <v>149</v>
      </c>
      <c r="D1479" s="69" t="s">
        <v>149</v>
      </c>
      <c r="E1479" s="69">
        <f t="shared" ref="E1479:F1479" si="294">E231</f>
        <v>1985</v>
      </c>
      <c r="F1479" s="69" t="str">
        <f t="shared" si="294"/>
        <v>e</v>
      </c>
      <c r="G1479" s="69">
        <f>data2!AL92</f>
        <v>0.57019260747040612</v>
      </c>
      <c r="H1479" s="105">
        <f t="shared" si="290"/>
        <v>20.229255464726634</v>
      </c>
      <c r="I1479" s="105">
        <f t="shared" si="291"/>
        <v>7.8245917040780952</v>
      </c>
    </row>
    <row r="1480" spans="2:9" x14ac:dyDescent="0.25">
      <c r="B1480" s="69" t="s">
        <v>33</v>
      </c>
      <c r="C1480" s="69" t="s">
        <v>149</v>
      </c>
      <c r="D1480" s="69" t="s">
        <v>149</v>
      </c>
      <c r="E1480" s="69">
        <f t="shared" ref="E1480:F1480" si="295">E232</f>
        <v>1986</v>
      </c>
      <c r="F1480" s="69" t="str">
        <f t="shared" si="295"/>
        <v>e</v>
      </c>
      <c r="G1480" s="69">
        <f>data2!AL93</f>
        <v>0.55739363907857942</v>
      </c>
      <c r="H1480" s="105">
        <f t="shared" si="290"/>
        <v>20.799448072197041</v>
      </c>
      <c r="I1480" s="105">
        <f t="shared" si="291"/>
        <v>7.2671980649995156</v>
      </c>
    </row>
    <row r="1481" spans="2:9" x14ac:dyDescent="0.25">
      <c r="B1481" s="69" t="s">
        <v>33</v>
      </c>
      <c r="C1481" s="69" t="s">
        <v>149</v>
      </c>
      <c r="D1481" s="69" t="s">
        <v>149</v>
      </c>
      <c r="E1481" s="69">
        <f t="shared" ref="E1481:F1481" si="296">E233</f>
        <v>1987</v>
      </c>
      <c r="F1481" s="69" t="str">
        <f t="shared" si="296"/>
        <v>e</v>
      </c>
      <c r="G1481" s="69">
        <f>data2!AL94</f>
        <v>0.58556784198657452</v>
      </c>
      <c r="H1481" s="105">
        <f t="shared" si="290"/>
        <v>21.356841711275621</v>
      </c>
      <c r="I1481" s="105">
        <f t="shared" si="291"/>
        <v>6.6816302230129399</v>
      </c>
    </row>
    <row r="1482" spans="2:9" x14ac:dyDescent="0.25">
      <c r="B1482" s="69" t="s">
        <v>33</v>
      </c>
      <c r="C1482" s="69" t="s">
        <v>149</v>
      </c>
      <c r="D1482" s="69" t="s">
        <v>149</v>
      </c>
      <c r="E1482" s="69">
        <f t="shared" ref="E1482:F1482" si="297">E234</f>
        <v>1988</v>
      </c>
      <c r="F1482" s="69" t="str">
        <f t="shared" si="297"/>
        <v>e</v>
      </c>
      <c r="G1482" s="69">
        <f>data2!AL95</f>
        <v>0.60667911774517913</v>
      </c>
      <c r="H1482" s="105">
        <f t="shared" si="290"/>
        <v>21.942409553262195</v>
      </c>
      <c r="I1482" s="105">
        <f t="shared" si="291"/>
        <v>6.0749511052677612</v>
      </c>
    </row>
    <row r="1483" spans="2:9" x14ac:dyDescent="0.25">
      <c r="B1483" s="69" t="s">
        <v>33</v>
      </c>
      <c r="C1483" s="69" t="s">
        <v>149</v>
      </c>
      <c r="D1483" s="69" t="s">
        <v>149</v>
      </c>
      <c r="E1483" s="69">
        <f t="shared" ref="E1483:F1483" si="298">E235</f>
        <v>1989</v>
      </c>
      <c r="F1483" s="69" t="str">
        <f t="shared" si="298"/>
        <v>e</v>
      </c>
      <c r="G1483" s="69">
        <f>data2!AL96</f>
        <v>0.66088943817325807</v>
      </c>
      <c r="H1483" s="105">
        <f t="shared" si="290"/>
        <v>22.549088671007375</v>
      </c>
      <c r="I1483" s="105">
        <f t="shared" si="291"/>
        <v>5.4140616670945025</v>
      </c>
    </row>
    <row r="1484" spans="2:9" x14ac:dyDescent="0.25">
      <c r="B1484" s="69" t="s">
        <v>33</v>
      </c>
      <c r="C1484" s="69" t="s">
        <v>149</v>
      </c>
      <c r="D1484" s="69" t="s">
        <v>149</v>
      </c>
      <c r="E1484" s="69">
        <f t="shared" ref="E1484:F1484" si="299">E236</f>
        <v>1990</v>
      </c>
      <c r="F1484" s="69" t="str">
        <f t="shared" si="299"/>
        <v>e</v>
      </c>
      <c r="G1484" s="69">
        <f>data2!AL97</f>
        <v>0.72379960573640856</v>
      </c>
      <c r="H1484" s="105">
        <f t="shared" si="290"/>
        <v>23.209978109180632</v>
      </c>
      <c r="I1484" s="105">
        <f t="shared" si="291"/>
        <v>4.6902620613580943</v>
      </c>
    </row>
    <row r="1485" spans="2:9" x14ac:dyDescent="0.25">
      <c r="B1485" s="69" t="s">
        <v>33</v>
      </c>
      <c r="C1485" s="69" t="s">
        <v>149</v>
      </c>
      <c r="D1485" s="69" t="s">
        <v>149</v>
      </c>
      <c r="E1485" s="69">
        <f t="shared" ref="E1485:F1485" si="300">E237</f>
        <v>1991</v>
      </c>
      <c r="F1485" s="69" t="str">
        <f t="shared" si="300"/>
        <v>e</v>
      </c>
      <c r="G1485" s="69">
        <f>data2!AL98</f>
        <v>0.70539621532459773</v>
      </c>
      <c r="H1485" s="105">
        <f t="shared" si="290"/>
        <v>23.933777714917042</v>
      </c>
      <c r="I1485" s="105">
        <f t="shared" si="291"/>
        <v>3.9848658460334967</v>
      </c>
    </row>
    <row r="1486" spans="2:9" x14ac:dyDescent="0.25">
      <c r="B1486" s="69" t="s">
        <v>33</v>
      </c>
      <c r="C1486" s="69" t="s">
        <v>149</v>
      </c>
      <c r="D1486" s="69" t="s">
        <v>149</v>
      </c>
      <c r="E1486" s="69">
        <f t="shared" ref="E1486:F1486" si="301">E238</f>
        <v>1992</v>
      </c>
      <c r="F1486" s="69" t="str">
        <f t="shared" si="301"/>
        <v>e</v>
      </c>
      <c r="G1486" s="69">
        <f>data2!AL99</f>
        <v>0.67745787104313915</v>
      </c>
      <c r="H1486" s="105">
        <f t="shared" si="290"/>
        <v>24.63917393024164</v>
      </c>
      <c r="I1486" s="105">
        <f t="shared" si="291"/>
        <v>3.3074079749903573</v>
      </c>
    </row>
    <row r="1487" spans="2:9" x14ac:dyDescent="0.25">
      <c r="B1487" s="69" t="s">
        <v>33</v>
      </c>
      <c r="C1487" s="69" t="s">
        <v>149</v>
      </c>
      <c r="D1487" s="69" t="s">
        <v>149</v>
      </c>
      <c r="E1487" s="69">
        <f t="shared" ref="E1487:F1487" si="302">E239</f>
        <v>1993</v>
      </c>
      <c r="F1487" s="69" t="str">
        <f t="shared" si="302"/>
        <v>e</v>
      </c>
      <c r="G1487" s="69">
        <f>data2!AL100</f>
        <v>0.65780550863648224</v>
      </c>
      <c r="H1487" s="105">
        <f t="shared" si="290"/>
        <v>25.316631801284778</v>
      </c>
      <c r="I1487" s="105">
        <f t="shared" si="291"/>
        <v>2.6496024663538753</v>
      </c>
    </row>
    <row r="1488" spans="2:9" x14ac:dyDescent="0.25">
      <c r="B1488" s="69" t="s">
        <v>33</v>
      </c>
      <c r="C1488" s="69" t="s">
        <v>149</v>
      </c>
      <c r="D1488" s="69" t="s">
        <v>149</v>
      </c>
      <c r="E1488" s="69">
        <f t="shared" ref="E1488:F1488" si="303">E240</f>
        <v>1994</v>
      </c>
      <c r="F1488" s="69" t="str">
        <f t="shared" si="303"/>
        <v>e</v>
      </c>
      <c r="G1488" s="69">
        <f>data2!AL101</f>
        <v>0.65438419169528284</v>
      </c>
      <c r="H1488" s="105">
        <f t="shared" si="290"/>
        <v>25.97443730992126</v>
      </c>
      <c r="I1488" s="105">
        <f t="shared" si="291"/>
        <v>1.9952182746585923</v>
      </c>
    </row>
    <row r="1489" spans="2:9" x14ac:dyDescent="0.25">
      <c r="B1489" s="69" t="s">
        <v>33</v>
      </c>
      <c r="C1489" s="69" t="s">
        <v>149</v>
      </c>
      <c r="D1489" s="69" t="s">
        <v>149</v>
      </c>
      <c r="E1489" s="69">
        <f t="shared" ref="E1489:F1489" si="304">E241</f>
        <v>1995</v>
      </c>
      <c r="F1489" s="69" t="str">
        <f t="shared" si="304"/>
        <v>e</v>
      </c>
      <c r="G1489" s="69">
        <f>data2!AL102</f>
        <v>0.6540482010664046</v>
      </c>
      <c r="H1489" s="105">
        <f t="shared" si="290"/>
        <v>26.628821501616542</v>
      </c>
      <c r="I1489" s="105">
        <f t="shared" si="291"/>
        <v>1.3411700735921879</v>
      </c>
    </row>
    <row r="1490" spans="2:9" x14ac:dyDescent="0.25">
      <c r="B1490" s="69" t="s">
        <v>33</v>
      </c>
      <c r="C1490" s="69" t="s">
        <v>149</v>
      </c>
      <c r="D1490" s="69" t="s">
        <v>149</v>
      </c>
      <c r="E1490" s="69">
        <f t="shared" ref="E1490:F1490" si="305">E242</f>
        <v>1996</v>
      </c>
      <c r="F1490" s="69" t="str">
        <f t="shared" si="305"/>
        <v>e</v>
      </c>
      <c r="G1490" s="69">
        <f>data2!AL103</f>
        <v>0.66619543199358133</v>
      </c>
      <c r="H1490" s="105">
        <f t="shared" si="290"/>
        <v>27.282869702682948</v>
      </c>
      <c r="I1490" s="105">
        <f t="shared" si="291"/>
        <v>0.67497464159860643</v>
      </c>
    </row>
    <row r="1491" spans="2:9" x14ac:dyDescent="0.25">
      <c r="B1491" s="69" t="s">
        <v>33</v>
      </c>
      <c r="C1491" s="69" t="s">
        <v>149</v>
      </c>
      <c r="D1491" s="69" t="s">
        <v>149</v>
      </c>
      <c r="E1491" s="69">
        <f t="shared" ref="E1491:F1491" si="306">E243</f>
        <v>1997</v>
      </c>
      <c r="F1491" s="69" t="str">
        <f t="shared" si="306"/>
        <v>e</v>
      </c>
      <c r="G1491" s="69">
        <f>data2!AL104</f>
        <v>0.67497464159860643</v>
      </c>
      <c r="H1491" s="105">
        <f t="shared" si="290"/>
        <v>27.94906513467653</v>
      </c>
      <c r="I1491" s="105">
        <f t="shared" si="291"/>
        <v>0</v>
      </c>
    </row>
    <row r="1492" spans="2:9" x14ac:dyDescent="0.25">
      <c r="B1492" s="69" t="s">
        <v>33</v>
      </c>
      <c r="C1492" s="69" t="s">
        <v>149</v>
      </c>
      <c r="D1492" s="69" t="s">
        <v>149</v>
      </c>
      <c r="E1492" s="69">
        <f t="shared" ref="E1492:F1492" si="307">E244</f>
        <v>1950</v>
      </c>
      <c r="F1492" s="69" t="str">
        <f t="shared" si="307"/>
        <v>f</v>
      </c>
      <c r="G1492" s="69">
        <f>data2!AM57</f>
        <v>0.43399438498432896</v>
      </c>
      <c r="H1492" s="105">
        <f t="shared" si="290"/>
        <v>0</v>
      </c>
      <c r="I1492" s="105">
        <f t="shared" si="291"/>
        <v>10.80925065183488</v>
      </c>
    </row>
    <row r="1493" spans="2:9" x14ac:dyDescent="0.25">
      <c r="B1493" s="69" t="s">
        <v>33</v>
      </c>
      <c r="C1493" s="69" t="s">
        <v>149</v>
      </c>
      <c r="D1493" s="69" t="s">
        <v>149</v>
      </c>
      <c r="E1493" s="69">
        <f t="shared" ref="E1493:F1493" si="308">E245</f>
        <v>1951</v>
      </c>
      <c r="F1493" s="69" t="str">
        <f t="shared" si="308"/>
        <v>f</v>
      </c>
      <c r="G1493" s="69">
        <f>data2!AM58</f>
        <v>0.41652401311207682</v>
      </c>
      <c r="H1493" s="105">
        <f t="shared" si="290"/>
        <v>0.43399438498432896</v>
      </c>
      <c r="I1493" s="105">
        <f t="shared" si="291"/>
        <v>10.392726638722806</v>
      </c>
    </row>
    <row r="1494" spans="2:9" x14ac:dyDescent="0.25">
      <c r="B1494" s="69" t="s">
        <v>33</v>
      </c>
      <c r="C1494" s="69" t="s">
        <v>149</v>
      </c>
      <c r="D1494" s="69" t="s">
        <v>149</v>
      </c>
      <c r="E1494" s="69">
        <f t="shared" ref="E1494:F1494" si="309">E246</f>
        <v>1952</v>
      </c>
      <c r="F1494" s="69" t="str">
        <f t="shared" si="309"/>
        <v>f</v>
      </c>
      <c r="G1494" s="69">
        <f>data2!AM59</f>
        <v>0.39952303859689936</v>
      </c>
      <c r="H1494" s="105">
        <f t="shared" si="290"/>
        <v>0.85051839809640573</v>
      </c>
      <c r="I1494" s="105">
        <f t="shared" si="291"/>
        <v>9.9932036001259057</v>
      </c>
    </row>
    <row r="1495" spans="2:9" x14ac:dyDescent="0.25">
      <c r="B1495" s="69" t="s">
        <v>33</v>
      </c>
      <c r="C1495" s="69" t="s">
        <v>149</v>
      </c>
      <c r="D1495" s="69" t="s">
        <v>149</v>
      </c>
      <c r="E1495" s="69">
        <f t="shared" ref="E1495:F1495" si="310">E247</f>
        <v>1953</v>
      </c>
      <c r="F1495" s="69" t="str">
        <f t="shared" si="310"/>
        <v>f</v>
      </c>
      <c r="G1495" s="69">
        <f>data2!AM60</f>
        <v>0.39166081459782703</v>
      </c>
      <c r="H1495" s="105">
        <f t="shared" si="290"/>
        <v>1.250041436693305</v>
      </c>
      <c r="I1495" s="105">
        <f t="shared" si="291"/>
        <v>9.6015427855280784</v>
      </c>
    </row>
    <row r="1496" spans="2:9" x14ac:dyDescent="0.25">
      <c r="B1496" s="69" t="s">
        <v>33</v>
      </c>
      <c r="C1496" s="69" t="s">
        <v>149</v>
      </c>
      <c r="D1496" s="69" t="s">
        <v>149</v>
      </c>
      <c r="E1496" s="69">
        <f t="shared" ref="E1496:F1496" si="311">E248</f>
        <v>1954</v>
      </c>
      <c r="F1496" s="69" t="str">
        <f t="shared" si="311"/>
        <v>f</v>
      </c>
      <c r="G1496" s="69">
        <f>data2!AM61</f>
        <v>0.37443491108286003</v>
      </c>
      <c r="H1496" s="105">
        <f t="shared" si="290"/>
        <v>1.6417022512911321</v>
      </c>
      <c r="I1496" s="105">
        <f t="shared" si="291"/>
        <v>9.2271078744452204</v>
      </c>
    </row>
    <row r="1497" spans="2:9" x14ac:dyDescent="0.25">
      <c r="B1497" s="69" t="s">
        <v>33</v>
      </c>
      <c r="C1497" s="69" t="s">
        <v>149</v>
      </c>
      <c r="D1497" s="69" t="s">
        <v>149</v>
      </c>
      <c r="E1497" s="69">
        <f t="shared" ref="E1497:F1497" si="312">E249</f>
        <v>1955</v>
      </c>
      <c r="F1497" s="69" t="str">
        <f t="shared" si="312"/>
        <v>f</v>
      </c>
      <c r="G1497" s="69">
        <f>data2!AM62</f>
        <v>0.36127562985517919</v>
      </c>
      <c r="H1497" s="105">
        <f t="shared" si="290"/>
        <v>2.0161371623739921</v>
      </c>
      <c r="I1497" s="105">
        <f t="shared" si="291"/>
        <v>8.8658322445900382</v>
      </c>
    </row>
    <row r="1498" spans="2:9" x14ac:dyDescent="0.25">
      <c r="B1498" s="69" t="s">
        <v>33</v>
      </c>
      <c r="C1498" s="69" t="s">
        <v>149</v>
      </c>
      <c r="D1498" s="69" t="s">
        <v>149</v>
      </c>
      <c r="E1498" s="69">
        <f t="shared" ref="E1498:F1498" si="313">E250</f>
        <v>1956</v>
      </c>
      <c r="F1498" s="69" t="str">
        <f t="shared" si="313"/>
        <v>f</v>
      </c>
      <c r="G1498" s="69">
        <f>data2!AM63</f>
        <v>0.34818990759582119</v>
      </c>
      <c r="H1498" s="105">
        <f t="shared" si="290"/>
        <v>2.3774127922291712</v>
      </c>
      <c r="I1498" s="105">
        <f t="shared" si="291"/>
        <v>8.5176423369942178</v>
      </c>
    </row>
    <row r="1499" spans="2:9" x14ac:dyDescent="0.25">
      <c r="B1499" s="69" t="s">
        <v>33</v>
      </c>
      <c r="C1499" s="69" t="s">
        <v>149</v>
      </c>
      <c r="D1499" s="69" t="s">
        <v>149</v>
      </c>
      <c r="E1499" s="69">
        <f t="shared" ref="E1499:F1499" si="314">E251</f>
        <v>1957</v>
      </c>
      <c r="F1499" s="69" t="str">
        <f t="shared" si="314"/>
        <v>f</v>
      </c>
      <c r="G1499" s="69">
        <f>data2!AM64</f>
        <v>0.33625922577478878</v>
      </c>
      <c r="H1499" s="105">
        <f t="shared" si="290"/>
        <v>2.7256026998249925</v>
      </c>
      <c r="I1499" s="105">
        <f t="shared" si="291"/>
        <v>8.1813831112194286</v>
      </c>
    </row>
    <row r="1500" spans="2:9" x14ac:dyDescent="0.25">
      <c r="B1500" s="69" t="s">
        <v>33</v>
      </c>
      <c r="C1500" s="69" t="s">
        <v>149</v>
      </c>
      <c r="D1500" s="69" t="s">
        <v>149</v>
      </c>
      <c r="E1500" s="69">
        <f t="shared" ref="E1500:F1500" si="315">E252</f>
        <v>1958</v>
      </c>
      <c r="F1500" s="69" t="str">
        <f t="shared" si="315"/>
        <v>f</v>
      </c>
      <c r="G1500" s="69">
        <f>data2!AM65</f>
        <v>0.32647661317855925</v>
      </c>
      <c r="H1500" s="105">
        <f t="shared" si="290"/>
        <v>3.0618619255997812</v>
      </c>
      <c r="I1500" s="105">
        <f t="shared" si="291"/>
        <v>7.8549064980408696</v>
      </c>
    </row>
    <row r="1501" spans="2:9" x14ac:dyDescent="0.25">
      <c r="B1501" s="69" t="s">
        <v>33</v>
      </c>
      <c r="C1501" s="69" t="s">
        <v>149</v>
      </c>
      <c r="D1501" s="69" t="s">
        <v>149</v>
      </c>
      <c r="E1501" s="69">
        <f t="shared" ref="E1501:F1501" si="316">E253</f>
        <v>1959</v>
      </c>
      <c r="F1501" s="69" t="str">
        <f t="shared" si="316"/>
        <v>f</v>
      </c>
      <c r="G1501" s="69">
        <f>data2!AM66</f>
        <v>0.32347492924579158</v>
      </c>
      <c r="H1501" s="105">
        <f t="shared" si="290"/>
        <v>3.3883385387783402</v>
      </c>
      <c r="I1501" s="105">
        <f t="shared" si="291"/>
        <v>7.5314315687950781</v>
      </c>
    </row>
    <row r="1502" spans="2:9" x14ac:dyDescent="0.25">
      <c r="B1502" s="69" t="s">
        <v>33</v>
      </c>
      <c r="C1502" s="69" t="s">
        <v>149</v>
      </c>
      <c r="D1502" s="69" t="s">
        <v>149</v>
      </c>
      <c r="E1502" s="69">
        <f t="shared" ref="E1502:F1502" si="317">E254</f>
        <v>1960</v>
      </c>
      <c r="F1502" s="69" t="str">
        <f t="shared" si="317"/>
        <v>f</v>
      </c>
      <c r="G1502" s="69">
        <f>data2!AM67</f>
        <v>0.31505143717058637</v>
      </c>
      <c r="H1502" s="105">
        <f t="shared" si="290"/>
        <v>3.7118134680241317</v>
      </c>
      <c r="I1502" s="105">
        <f t="shared" si="291"/>
        <v>7.2163801316244918</v>
      </c>
    </row>
    <row r="1503" spans="2:9" x14ac:dyDescent="0.25">
      <c r="B1503" s="69" t="s">
        <v>33</v>
      </c>
      <c r="C1503" s="69" t="s">
        <v>149</v>
      </c>
      <c r="D1503" s="69" t="s">
        <v>149</v>
      </c>
      <c r="E1503" s="69">
        <f t="shared" ref="E1503:F1503" si="318">E255</f>
        <v>1961</v>
      </c>
      <c r="F1503" s="69" t="str">
        <f t="shared" si="318"/>
        <v>f</v>
      </c>
      <c r="G1503" s="69">
        <f>data2!AM68</f>
        <v>0.30594129320357244</v>
      </c>
      <c r="H1503" s="105">
        <f t="shared" si="290"/>
        <v>4.0268649051947181</v>
      </c>
      <c r="I1503" s="105">
        <f t="shared" si="291"/>
        <v>6.9104388384209194</v>
      </c>
    </row>
    <row r="1504" spans="2:9" x14ac:dyDescent="0.25">
      <c r="B1504" s="69" t="s">
        <v>33</v>
      </c>
      <c r="C1504" s="69" t="s">
        <v>149</v>
      </c>
      <c r="D1504" s="69" t="s">
        <v>149</v>
      </c>
      <c r="E1504" s="69">
        <f t="shared" ref="E1504:F1504" si="319">E256</f>
        <v>1962</v>
      </c>
      <c r="F1504" s="69" t="str">
        <f t="shared" si="319"/>
        <v>f</v>
      </c>
      <c r="G1504" s="69">
        <f>data2!AM69</f>
        <v>0.29125551905259983</v>
      </c>
      <c r="H1504" s="105">
        <f t="shared" si="290"/>
        <v>4.3328061983982904</v>
      </c>
      <c r="I1504" s="105">
        <f t="shared" si="291"/>
        <v>6.6191833193683207</v>
      </c>
    </row>
    <row r="1505" spans="2:9" x14ac:dyDescent="0.25">
      <c r="B1505" s="69" t="s">
        <v>33</v>
      </c>
      <c r="C1505" s="69" t="s">
        <v>149</v>
      </c>
      <c r="D1505" s="69" t="s">
        <v>149</v>
      </c>
      <c r="E1505" s="69">
        <f t="shared" ref="E1505:F1505" si="320">E257</f>
        <v>1963</v>
      </c>
      <c r="F1505" s="69" t="str">
        <f t="shared" si="320"/>
        <v>f</v>
      </c>
      <c r="G1505" s="69">
        <f>data2!AM70</f>
        <v>0.28083149489610093</v>
      </c>
      <c r="H1505" s="105">
        <f t="shared" si="290"/>
        <v>4.62406171745089</v>
      </c>
      <c r="I1505" s="105">
        <f t="shared" si="291"/>
        <v>6.3383518244722188</v>
      </c>
    </row>
    <row r="1506" spans="2:9" x14ac:dyDescent="0.25">
      <c r="B1506" s="69" t="s">
        <v>33</v>
      </c>
      <c r="C1506" s="69" t="s">
        <v>149</v>
      </c>
      <c r="D1506" s="69" t="s">
        <v>149</v>
      </c>
      <c r="E1506" s="69">
        <f t="shared" ref="E1506:F1506" si="321">E258</f>
        <v>1964</v>
      </c>
      <c r="F1506" s="69" t="str">
        <f t="shared" si="321"/>
        <v>f</v>
      </c>
      <c r="G1506" s="69">
        <f>data2!AM71</f>
        <v>0.28073570702527456</v>
      </c>
      <c r="H1506" s="105">
        <f t="shared" si="290"/>
        <v>4.904893212346991</v>
      </c>
      <c r="I1506" s="105">
        <f t="shared" si="291"/>
        <v>6.0576161174469441</v>
      </c>
    </row>
    <row r="1507" spans="2:9" x14ac:dyDescent="0.25">
      <c r="B1507" s="69" t="s">
        <v>33</v>
      </c>
      <c r="C1507" s="69" t="s">
        <v>149</v>
      </c>
      <c r="D1507" s="69" t="s">
        <v>149</v>
      </c>
      <c r="E1507" s="69">
        <f t="shared" ref="E1507:F1507" si="322">E259</f>
        <v>1965</v>
      </c>
      <c r="F1507" s="69" t="str">
        <f t="shared" si="322"/>
        <v>f</v>
      </c>
      <c r="G1507" s="69">
        <f>data2!AM72</f>
        <v>0.25598538955415517</v>
      </c>
      <c r="H1507" s="105">
        <f t="shared" si="290"/>
        <v>5.1856289193722658</v>
      </c>
      <c r="I1507" s="105">
        <f t="shared" si="291"/>
        <v>5.8016307278927899</v>
      </c>
    </row>
    <row r="1508" spans="2:9" x14ac:dyDescent="0.25">
      <c r="B1508" s="69" t="s">
        <v>33</v>
      </c>
      <c r="C1508" s="69" t="s">
        <v>149</v>
      </c>
      <c r="D1508" s="69" t="s">
        <v>149</v>
      </c>
      <c r="E1508" s="69">
        <f t="shared" ref="E1508:F1508" si="323">E260</f>
        <v>1966</v>
      </c>
      <c r="F1508" s="69" t="str">
        <f t="shared" si="323"/>
        <v>f</v>
      </c>
      <c r="G1508" s="69">
        <f>data2!AM73</f>
        <v>0.24021004756379211</v>
      </c>
      <c r="H1508" s="105">
        <f t="shared" si="290"/>
        <v>5.4416143089264208</v>
      </c>
      <c r="I1508" s="105">
        <f t="shared" si="291"/>
        <v>5.5614206803289985</v>
      </c>
    </row>
    <row r="1509" spans="2:9" x14ac:dyDescent="0.25">
      <c r="B1509" s="69" t="s">
        <v>33</v>
      </c>
      <c r="C1509" s="69" t="s">
        <v>149</v>
      </c>
      <c r="D1509" s="69" t="s">
        <v>149</v>
      </c>
      <c r="E1509" s="69">
        <f t="shared" ref="E1509:F1509" si="324">E261</f>
        <v>1967</v>
      </c>
      <c r="F1509" s="69" t="str">
        <f t="shared" si="324"/>
        <v>f</v>
      </c>
      <c r="G1509" s="69">
        <f>data2!AM74</f>
        <v>0.22935253466898164</v>
      </c>
      <c r="H1509" s="105">
        <f t="shared" si="290"/>
        <v>5.6818243564902131</v>
      </c>
      <c r="I1509" s="105">
        <f t="shared" si="291"/>
        <v>5.332068145660017</v>
      </c>
    </row>
    <row r="1510" spans="2:9" x14ac:dyDescent="0.25">
      <c r="B1510" s="69" t="s">
        <v>33</v>
      </c>
      <c r="C1510" s="69" t="s">
        <v>149</v>
      </c>
      <c r="D1510" s="69" t="s">
        <v>149</v>
      </c>
      <c r="E1510" s="69">
        <f t="shared" ref="E1510:F1510" si="325">E262</f>
        <v>1968</v>
      </c>
      <c r="F1510" s="69" t="str">
        <f t="shared" si="325"/>
        <v>f</v>
      </c>
      <c r="G1510" s="69">
        <f>data2!AM75</f>
        <v>0.21973288872709956</v>
      </c>
      <c r="H1510" s="105">
        <f t="shared" si="290"/>
        <v>5.9111768911591946</v>
      </c>
      <c r="I1510" s="105">
        <f t="shared" si="291"/>
        <v>5.1123352569329166</v>
      </c>
    </row>
    <row r="1511" spans="2:9" x14ac:dyDescent="0.25">
      <c r="B1511" s="69" t="s">
        <v>33</v>
      </c>
      <c r="C1511" s="69" t="s">
        <v>149</v>
      </c>
      <c r="D1511" s="69" t="s">
        <v>149</v>
      </c>
      <c r="E1511" s="69">
        <f t="shared" ref="E1511:F1511" si="326">E263</f>
        <v>1969</v>
      </c>
      <c r="F1511" s="69" t="str">
        <f t="shared" si="326"/>
        <v>f</v>
      </c>
      <c r="G1511" s="69">
        <f>data2!AM76</f>
        <v>0.22207215389953353</v>
      </c>
      <c r="H1511" s="105">
        <f t="shared" si="290"/>
        <v>6.1309097798862942</v>
      </c>
      <c r="I1511" s="105">
        <f t="shared" si="291"/>
        <v>4.8902631030333827</v>
      </c>
    </row>
    <row r="1512" spans="2:9" x14ac:dyDescent="0.25">
      <c r="B1512" s="69" t="s">
        <v>33</v>
      </c>
      <c r="C1512" s="69" t="s">
        <v>149</v>
      </c>
      <c r="D1512" s="69" t="s">
        <v>149</v>
      </c>
      <c r="E1512" s="69">
        <f t="shared" ref="E1512:F1512" si="327">E264</f>
        <v>1970</v>
      </c>
      <c r="F1512" s="69" t="str">
        <f t="shared" si="327"/>
        <v>f</v>
      </c>
      <c r="G1512" s="69">
        <f>data2!AM77</f>
        <v>0.22815796127443205</v>
      </c>
      <c r="H1512" s="105">
        <f t="shared" si="290"/>
        <v>6.352981933785828</v>
      </c>
      <c r="I1512" s="105">
        <f t="shared" si="291"/>
        <v>4.6621051417589499</v>
      </c>
    </row>
    <row r="1513" spans="2:9" x14ac:dyDescent="0.25">
      <c r="B1513" s="69" t="s">
        <v>33</v>
      </c>
      <c r="C1513" s="69" t="s">
        <v>149</v>
      </c>
      <c r="D1513" s="69" t="s">
        <v>149</v>
      </c>
      <c r="E1513" s="69">
        <f t="shared" ref="E1513:F1513" si="328">E265</f>
        <v>1971</v>
      </c>
      <c r="F1513" s="69" t="str">
        <f t="shared" si="328"/>
        <v>f</v>
      </c>
      <c r="G1513" s="69">
        <f>data2!AM78</f>
        <v>0.21604476494228836</v>
      </c>
      <c r="H1513" s="105">
        <f t="shared" si="290"/>
        <v>6.58113989506026</v>
      </c>
      <c r="I1513" s="105">
        <f t="shared" si="291"/>
        <v>4.4460603768166624</v>
      </c>
    </row>
    <row r="1514" spans="2:9" x14ac:dyDescent="0.25">
      <c r="B1514" s="69" t="s">
        <v>33</v>
      </c>
      <c r="C1514" s="69" t="s">
        <v>149</v>
      </c>
      <c r="D1514" s="69" t="s">
        <v>149</v>
      </c>
      <c r="E1514" s="69">
        <f t="shared" ref="E1514:F1514" si="329">E266</f>
        <v>1972</v>
      </c>
      <c r="F1514" s="69" t="str">
        <f t="shared" si="329"/>
        <v>f</v>
      </c>
      <c r="G1514" s="69">
        <f>data2!AM79</f>
        <v>0.18990084802406887</v>
      </c>
      <c r="H1514" s="105">
        <f t="shared" si="290"/>
        <v>6.7971846600025483</v>
      </c>
      <c r="I1514" s="105">
        <f t="shared" si="291"/>
        <v>4.256159528792594</v>
      </c>
    </row>
    <row r="1515" spans="2:9" x14ac:dyDescent="0.25">
      <c r="B1515" s="69" t="s">
        <v>33</v>
      </c>
      <c r="C1515" s="69" t="s">
        <v>149</v>
      </c>
      <c r="D1515" s="69" t="s">
        <v>149</v>
      </c>
      <c r="E1515" s="69">
        <f t="shared" ref="E1515:F1515" si="330">E267</f>
        <v>1973</v>
      </c>
      <c r="F1515" s="69" t="str">
        <f t="shared" si="330"/>
        <v>f</v>
      </c>
      <c r="G1515" s="69">
        <f>data2!AM80</f>
        <v>0.18155248538208599</v>
      </c>
      <c r="H1515" s="105">
        <f t="shared" si="290"/>
        <v>6.9870855080266168</v>
      </c>
      <c r="I1515" s="105">
        <f t="shared" si="291"/>
        <v>4.0746070434105075</v>
      </c>
    </row>
    <row r="1516" spans="2:9" x14ac:dyDescent="0.25">
      <c r="B1516" s="69" t="s">
        <v>33</v>
      </c>
      <c r="C1516" s="69" t="s">
        <v>149</v>
      </c>
      <c r="D1516" s="69" t="s">
        <v>149</v>
      </c>
      <c r="E1516" s="69">
        <f t="shared" ref="E1516:F1516" si="331">E268</f>
        <v>1974</v>
      </c>
      <c r="F1516" s="69" t="str">
        <f t="shared" si="331"/>
        <v>f</v>
      </c>
      <c r="G1516" s="69">
        <f>data2!AM81</f>
        <v>0.17266437851063776</v>
      </c>
      <c r="H1516" s="105">
        <f t="shared" si="290"/>
        <v>7.1686379934087023</v>
      </c>
      <c r="I1516" s="105">
        <f t="shared" si="291"/>
        <v>3.9019426648998694</v>
      </c>
    </row>
    <row r="1517" spans="2:9" x14ac:dyDescent="0.25">
      <c r="B1517" s="69" t="s">
        <v>33</v>
      </c>
      <c r="C1517" s="69" t="s">
        <v>149</v>
      </c>
      <c r="D1517" s="69" t="s">
        <v>149</v>
      </c>
      <c r="E1517" s="69">
        <f t="shared" ref="E1517:F1517" si="332">E269</f>
        <v>1975</v>
      </c>
      <c r="F1517" s="69" t="str">
        <f t="shared" si="332"/>
        <v>f</v>
      </c>
      <c r="G1517" s="69">
        <f>data2!AM82</f>
        <v>0.17326762315157412</v>
      </c>
      <c r="H1517" s="105">
        <f t="shared" si="290"/>
        <v>7.3413023719193404</v>
      </c>
      <c r="I1517" s="105">
        <f t="shared" si="291"/>
        <v>3.7286750417482954</v>
      </c>
    </row>
    <row r="1518" spans="2:9" x14ac:dyDescent="0.25">
      <c r="B1518" s="69" t="s">
        <v>33</v>
      </c>
      <c r="C1518" s="69" t="s">
        <v>149</v>
      </c>
      <c r="D1518" s="69" t="s">
        <v>149</v>
      </c>
      <c r="E1518" s="69">
        <f t="shared" ref="E1518:F1518" si="333">E270</f>
        <v>1976</v>
      </c>
      <c r="F1518" s="69" t="str">
        <f t="shared" si="333"/>
        <v>f</v>
      </c>
      <c r="G1518" s="69">
        <f>data2!AM83</f>
        <v>0.16525454118432445</v>
      </c>
      <c r="H1518" s="105">
        <f t="shared" si="290"/>
        <v>7.5145699950709144</v>
      </c>
      <c r="I1518" s="105">
        <f t="shared" si="291"/>
        <v>3.563420500563971</v>
      </c>
    </row>
    <row r="1519" spans="2:9" x14ac:dyDescent="0.25">
      <c r="B1519" s="69" t="s">
        <v>33</v>
      </c>
      <c r="C1519" s="69" t="s">
        <v>149</v>
      </c>
      <c r="D1519" s="69" t="s">
        <v>149</v>
      </c>
      <c r="E1519" s="69">
        <f t="shared" ref="E1519:F1519" si="334">E271</f>
        <v>1977</v>
      </c>
      <c r="F1519" s="69" t="str">
        <f t="shared" si="334"/>
        <v>f</v>
      </c>
      <c r="G1519" s="69">
        <f>data2!AM84</f>
        <v>0.16879994499908432</v>
      </c>
      <c r="H1519" s="105">
        <f t="shared" si="290"/>
        <v>7.6798245362552384</v>
      </c>
      <c r="I1519" s="105">
        <f t="shared" si="291"/>
        <v>3.3946205555648863</v>
      </c>
    </row>
    <row r="1520" spans="2:9" x14ac:dyDescent="0.25">
      <c r="B1520" s="69" t="s">
        <v>33</v>
      </c>
      <c r="C1520" s="69" t="s">
        <v>149</v>
      </c>
      <c r="D1520" s="69" t="s">
        <v>149</v>
      </c>
      <c r="E1520" s="69">
        <f t="shared" ref="E1520:F1520" si="335">E272</f>
        <v>1978</v>
      </c>
      <c r="F1520" s="69" t="str">
        <f t="shared" si="335"/>
        <v>f</v>
      </c>
      <c r="G1520" s="69">
        <f>data2!AM85</f>
        <v>0.16554378157547148</v>
      </c>
      <c r="H1520" s="105">
        <f t="shared" si="290"/>
        <v>7.8486244812543227</v>
      </c>
      <c r="I1520" s="105">
        <f t="shared" si="291"/>
        <v>3.2290767739894148</v>
      </c>
    </row>
    <row r="1521" spans="2:9" x14ac:dyDescent="0.25">
      <c r="B1521" s="69" t="s">
        <v>33</v>
      </c>
      <c r="C1521" s="69" t="s">
        <v>149</v>
      </c>
      <c r="D1521" s="69" t="s">
        <v>149</v>
      </c>
      <c r="E1521" s="69">
        <f t="shared" ref="E1521:F1521" si="336">E273</f>
        <v>1979</v>
      </c>
      <c r="F1521" s="69" t="str">
        <f t="shared" si="336"/>
        <v>f</v>
      </c>
      <c r="G1521" s="69">
        <f>data2!AM86</f>
        <v>0.17087895432554087</v>
      </c>
      <c r="H1521" s="105">
        <f t="shared" si="290"/>
        <v>8.014168262829795</v>
      </c>
      <c r="I1521" s="105">
        <f t="shared" si="291"/>
        <v>3.0581978196638739</v>
      </c>
    </row>
    <row r="1522" spans="2:9" x14ac:dyDescent="0.25">
      <c r="B1522" s="69" t="s">
        <v>33</v>
      </c>
      <c r="C1522" s="69" t="s">
        <v>149</v>
      </c>
      <c r="D1522" s="69" t="s">
        <v>149</v>
      </c>
      <c r="E1522" s="69">
        <f t="shared" ref="E1522:F1522" si="337">E274</f>
        <v>1980</v>
      </c>
      <c r="F1522" s="69" t="str">
        <f t="shared" si="337"/>
        <v>f</v>
      </c>
      <c r="G1522" s="69">
        <f>data2!AM87</f>
        <v>0.17187987532258417</v>
      </c>
      <c r="H1522" s="105">
        <f t="shared" si="290"/>
        <v>8.1850472171553363</v>
      </c>
      <c r="I1522" s="105">
        <f t="shared" si="291"/>
        <v>2.8863179443412901</v>
      </c>
    </row>
    <row r="1523" spans="2:9" x14ac:dyDescent="0.25">
      <c r="B1523" s="69" t="s">
        <v>33</v>
      </c>
      <c r="C1523" s="69" t="s">
        <v>149</v>
      </c>
      <c r="D1523" s="69" t="s">
        <v>149</v>
      </c>
      <c r="E1523" s="69">
        <f t="shared" ref="E1523:F1523" si="338">E275</f>
        <v>1981</v>
      </c>
      <c r="F1523" s="69" t="str">
        <f t="shared" si="338"/>
        <v>f</v>
      </c>
      <c r="G1523" s="69">
        <f>data2!AM88</f>
        <v>0.16963257476141519</v>
      </c>
      <c r="H1523" s="105">
        <f t="shared" si="290"/>
        <v>8.3569270924779211</v>
      </c>
      <c r="I1523" s="105">
        <f t="shared" si="291"/>
        <v>2.7166853695798747</v>
      </c>
    </row>
    <row r="1524" spans="2:9" x14ac:dyDescent="0.25">
      <c r="B1524" s="69" t="s">
        <v>33</v>
      </c>
      <c r="C1524" s="69" t="s">
        <v>149</v>
      </c>
      <c r="D1524" s="69" t="s">
        <v>149</v>
      </c>
      <c r="E1524" s="69">
        <f t="shared" ref="E1524:F1524" si="339">E276</f>
        <v>1982</v>
      </c>
      <c r="F1524" s="69" t="str">
        <f t="shared" si="339"/>
        <v>f</v>
      </c>
      <c r="G1524" s="69">
        <f>data2!AM89</f>
        <v>0.16749572784658331</v>
      </c>
      <c r="H1524" s="105">
        <f t="shared" si="290"/>
        <v>8.5265596672393364</v>
      </c>
      <c r="I1524" s="105">
        <f t="shared" si="291"/>
        <v>2.5491896417332915</v>
      </c>
    </row>
    <row r="1525" spans="2:9" x14ac:dyDescent="0.25">
      <c r="B1525" s="69" t="s">
        <v>33</v>
      </c>
      <c r="C1525" s="69" t="s">
        <v>149</v>
      </c>
      <c r="D1525" s="69" t="s">
        <v>149</v>
      </c>
      <c r="E1525" s="69">
        <f t="shared" ref="E1525:F1525" si="340">E277</f>
        <v>1983</v>
      </c>
      <c r="F1525" s="69" t="str">
        <f t="shared" si="340"/>
        <v>f</v>
      </c>
      <c r="G1525" s="69">
        <f>data2!AM90</f>
        <v>0.1600768889631887</v>
      </c>
      <c r="H1525" s="105">
        <f t="shared" si="290"/>
        <v>8.6940553950859201</v>
      </c>
      <c r="I1525" s="105">
        <f t="shared" si="291"/>
        <v>2.3891127527701026</v>
      </c>
    </row>
    <row r="1526" spans="2:9" x14ac:dyDescent="0.25">
      <c r="B1526" s="69" t="s">
        <v>33</v>
      </c>
      <c r="C1526" s="69" t="s">
        <v>149</v>
      </c>
      <c r="D1526" s="69" t="s">
        <v>149</v>
      </c>
      <c r="E1526" s="69">
        <f t="shared" ref="E1526:F1526" si="341">E278</f>
        <v>1984</v>
      </c>
      <c r="F1526" s="69" t="str">
        <f t="shared" si="341"/>
        <v>f</v>
      </c>
      <c r="G1526" s="69">
        <f>data2!AM91</f>
        <v>0.15650512936053282</v>
      </c>
      <c r="H1526" s="105">
        <f t="shared" si="290"/>
        <v>8.8541322840491095</v>
      </c>
      <c r="I1526" s="105">
        <f t="shared" si="291"/>
        <v>2.2326076234095695</v>
      </c>
    </row>
    <row r="1527" spans="2:9" x14ac:dyDescent="0.25">
      <c r="B1527" s="69" t="s">
        <v>33</v>
      </c>
      <c r="C1527" s="69" t="s">
        <v>149</v>
      </c>
      <c r="D1527" s="69" t="s">
        <v>149</v>
      </c>
      <c r="E1527" s="69">
        <f t="shared" ref="E1527:F1527" si="342">E279</f>
        <v>1985</v>
      </c>
      <c r="F1527" s="69" t="str">
        <f t="shared" si="342"/>
        <v>f</v>
      </c>
      <c r="G1527" s="69">
        <f>data2!AM92</f>
        <v>0.15935460569818402</v>
      </c>
      <c r="H1527" s="105">
        <f t="shared" si="290"/>
        <v>9.0106374134096416</v>
      </c>
      <c r="I1527" s="105">
        <f t="shared" si="291"/>
        <v>2.0732530177113855</v>
      </c>
    </row>
    <row r="1528" spans="2:9" x14ac:dyDescent="0.25">
      <c r="B1528" s="69" t="s">
        <v>33</v>
      </c>
      <c r="C1528" s="69" t="s">
        <v>149</v>
      </c>
      <c r="D1528" s="69" t="s">
        <v>149</v>
      </c>
      <c r="E1528" s="69">
        <f t="shared" ref="E1528:F1528" si="343">E280</f>
        <v>1986</v>
      </c>
      <c r="F1528" s="69" t="str">
        <f t="shared" si="343"/>
        <v>f</v>
      </c>
      <c r="G1528" s="69">
        <f>data2!AM93</f>
        <v>0.15765631241559036</v>
      </c>
      <c r="H1528" s="105">
        <f t="shared" si="290"/>
        <v>9.1699920191078252</v>
      </c>
      <c r="I1528" s="105">
        <f t="shared" si="291"/>
        <v>1.9155967052957956</v>
      </c>
    </row>
    <row r="1529" spans="2:9" x14ac:dyDescent="0.25">
      <c r="B1529" s="69" t="s">
        <v>33</v>
      </c>
      <c r="C1529" s="69" t="s">
        <v>149</v>
      </c>
      <c r="D1529" s="69" t="s">
        <v>149</v>
      </c>
      <c r="E1529" s="69">
        <f t="shared" ref="E1529:F1529" si="344">E281</f>
        <v>1987</v>
      </c>
      <c r="F1529" s="69" t="str">
        <f t="shared" si="344"/>
        <v>f</v>
      </c>
      <c r="G1529" s="69">
        <f>data2!AM94</f>
        <v>0.16057448341331812</v>
      </c>
      <c r="H1529" s="105">
        <f t="shared" si="290"/>
        <v>9.3276483315234149</v>
      </c>
      <c r="I1529" s="105">
        <f t="shared" si="291"/>
        <v>1.7550222218824774</v>
      </c>
    </row>
    <row r="1530" spans="2:9" x14ac:dyDescent="0.25">
      <c r="B1530" s="69" t="s">
        <v>33</v>
      </c>
      <c r="C1530" s="69" t="s">
        <v>149</v>
      </c>
      <c r="D1530" s="69" t="s">
        <v>149</v>
      </c>
      <c r="E1530" s="69">
        <f t="shared" ref="E1530:F1530" si="345">E282</f>
        <v>1988</v>
      </c>
      <c r="F1530" s="69" t="str">
        <f t="shared" si="345"/>
        <v>f</v>
      </c>
      <c r="G1530" s="69">
        <f>data2!AM95</f>
        <v>0.16674698470731816</v>
      </c>
      <c r="H1530" s="105">
        <f t="shared" si="290"/>
        <v>9.4882228149367336</v>
      </c>
      <c r="I1530" s="105">
        <f t="shared" si="291"/>
        <v>1.5882752371751592</v>
      </c>
    </row>
    <row r="1531" spans="2:9" x14ac:dyDescent="0.25">
      <c r="B1531" s="69" t="s">
        <v>33</v>
      </c>
      <c r="C1531" s="69" t="s">
        <v>149</v>
      </c>
      <c r="D1531" s="69" t="s">
        <v>149</v>
      </c>
      <c r="E1531" s="69">
        <f t="shared" ref="E1531:F1531" si="346">E283</f>
        <v>1989</v>
      </c>
      <c r="F1531" s="69" t="str">
        <f t="shared" si="346"/>
        <v>f</v>
      </c>
      <c r="G1531" s="69">
        <f>data2!AM96</f>
        <v>0.17397065264783176</v>
      </c>
      <c r="H1531" s="105">
        <f t="shared" si="290"/>
        <v>9.6549697996440518</v>
      </c>
      <c r="I1531" s="105">
        <f t="shared" si="291"/>
        <v>1.4143045845273277</v>
      </c>
    </row>
    <row r="1532" spans="2:9" x14ac:dyDescent="0.25">
      <c r="B1532" s="69" t="s">
        <v>33</v>
      </c>
      <c r="C1532" s="69" t="s">
        <v>149</v>
      </c>
      <c r="D1532" s="69" t="s">
        <v>149</v>
      </c>
      <c r="E1532" s="69">
        <f t="shared" ref="E1532:F1532" si="347">E284</f>
        <v>1990</v>
      </c>
      <c r="F1532" s="69" t="str">
        <f t="shared" si="347"/>
        <v>f</v>
      </c>
      <c r="G1532" s="69">
        <f>data2!AM97</f>
        <v>0.18608092148151903</v>
      </c>
      <c r="H1532" s="105">
        <f t="shared" si="290"/>
        <v>9.8289404522918833</v>
      </c>
      <c r="I1532" s="105">
        <f t="shared" si="291"/>
        <v>1.2282236630458088</v>
      </c>
    </row>
    <row r="1533" spans="2:9" x14ac:dyDescent="0.25">
      <c r="B1533" s="69" t="s">
        <v>33</v>
      </c>
      <c r="C1533" s="69" t="s">
        <v>149</v>
      </c>
      <c r="D1533" s="69" t="s">
        <v>149</v>
      </c>
      <c r="E1533" s="69">
        <f t="shared" ref="E1533:F1533" si="348">E285</f>
        <v>1991</v>
      </c>
      <c r="F1533" s="69" t="str">
        <f t="shared" si="348"/>
        <v>f</v>
      </c>
      <c r="G1533" s="69">
        <f>data2!AM98</f>
        <v>0.18286089678801748</v>
      </c>
      <c r="H1533" s="105">
        <f t="shared" si="290"/>
        <v>10.015021373773402</v>
      </c>
      <c r="I1533" s="105">
        <f t="shared" si="291"/>
        <v>1.0453627662577911</v>
      </c>
    </row>
    <row r="1534" spans="2:9" x14ac:dyDescent="0.25">
      <c r="B1534" s="69" t="s">
        <v>33</v>
      </c>
      <c r="C1534" s="69" t="s">
        <v>149</v>
      </c>
      <c r="D1534" s="69" t="s">
        <v>149</v>
      </c>
      <c r="E1534" s="69">
        <f t="shared" ref="E1534:F1534" si="349">E286</f>
        <v>1992</v>
      </c>
      <c r="F1534" s="69" t="str">
        <f t="shared" si="349"/>
        <v>f</v>
      </c>
      <c r="G1534" s="69">
        <f>data2!AM99</f>
        <v>0.18343427451935096</v>
      </c>
      <c r="H1534" s="105">
        <f t="shared" si="290"/>
        <v>10.19788227056142</v>
      </c>
      <c r="I1534" s="105">
        <f t="shared" si="291"/>
        <v>0.86192849173844022</v>
      </c>
    </row>
    <row r="1535" spans="2:9" x14ac:dyDescent="0.25">
      <c r="B1535" s="69" t="s">
        <v>33</v>
      </c>
      <c r="C1535" s="69" t="s">
        <v>149</v>
      </c>
      <c r="D1535" s="69" t="s">
        <v>149</v>
      </c>
      <c r="E1535" s="69">
        <f t="shared" ref="E1535:F1535" si="350">E287</f>
        <v>1993</v>
      </c>
      <c r="F1535" s="69" t="str">
        <f t="shared" si="350"/>
        <v>f</v>
      </c>
      <c r="G1535" s="69">
        <f>data2!AM100</f>
        <v>0.18143481303989173</v>
      </c>
      <c r="H1535" s="105">
        <f t="shared" si="290"/>
        <v>10.381316545080772</v>
      </c>
      <c r="I1535" s="105">
        <f t="shared" si="291"/>
        <v>0.68049367869854849</v>
      </c>
    </row>
    <row r="1536" spans="2:9" x14ac:dyDescent="0.25">
      <c r="B1536" s="69" t="s">
        <v>33</v>
      </c>
      <c r="C1536" s="69" t="s">
        <v>149</v>
      </c>
      <c r="D1536" s="69" t="s">
        <v>149</v>
      </c>
      <c r="E1536" s="69">
        <f t="shared" ref="E1536:F1536" si="351">E288</f>
        <v>1994</v>
      </c>
      <c r="F1536" s="69" t="str">
        <f t="shared" si="351"/>
        <v>f</v>
      </c>
      <c r="G1536" s="69">
        <f>data2!AM101</f>
        <v>0.18100010201846381</v>
      </c>
      <c r="H1536" s="105">
        <f t="shared" si="290"/>
        <v>10.562751358120664</v>
      </c>
      <c r="I1536" s="105">
        <f t="shared" si="291"/>
        <v>0.49949357668008465</v>
      </c>
    </row>
    <row r="1537" spans="2:9" x14ac:dyDescent="0.25">
      <c r="B1537" s="69" t="s">
        <v>33</v>
      </c>
      <c r="C1537" s="69" t="s">
        <v>149</v>
      </c>
      <c r="D1537" s="69" t="s">
        <v>149</v>
      </c>
      <c r="E1537" s="69">
        <f t="shared" ref="E1537:F1537" si="352">E289</f>
        <v>1995</v>
      </c>
      <c r="F1537" s="69" t="str">
        <f t="shared" si="352"/>
        <v>f</v>
      </c>
      <c r="G1537" s="69">
        <f>data2!AM102</f>
        <v>0.16985329447535158</v>
      </c>
      <c r="H1537" s="105">
        <f t="shared" si="290"/>
        <v>10.743751460139128</v>
      </c>
      <c r="I1537" s="105">
        <f t="shared" si="291"/>
        <v>0.32964028220473307</v>
      </c>
    </row>
    <row r="1538" spans="2:9" x14ac:dyDescent="0.25">
      <c r="B1538" s="69" t="s">
        <v>33</v>
      </c>
      <c r="C1538" s="69" t="s">
        <v>149</v>
      </c>
      <c r="D1538" s="69" t="s">
        <v>149</v>
      </c>
      <c r="E1538" s="69">
        <f t="shared" ref="E1538:F1538" si="353">E290</f>
        <v>1996</v>
      </c>
      <c r="F1538" s="69" t="str">
        <f t="shared" si="353"/>
        <v>f</v>
      </c>
      <c r="G1538" s="69">
        <f>data2!AM103</f>
        <v>0.16398482525191327</v>
      </c>
      <c r="H1538" s="105">
        <f t="shared" si="290"/>
        <v>10.913604754614481</v>
      </c>
      <c r="I1538" s="105">
        <f t="shared" si="291"/>
        <v>0.16565545695281983</v>
      </c>
    </row>
    <row r="1539" spans="2:9" x14ac:dyDescent="0.25">
      <c r="B1539" s="69" t="s">
        <v>33</v>
      </c>
      <c r="C1539" s="69" t="s">
        <v>149</v>
      </c>
      <c r="D1539" s="69" t="s">
        <v>149</v>
      </c>
      <c r="E1539" s="69">
        <f t="shared" ref="E1539:F1539" si="354">E291</f>
        <v>1997</v>
      </c>
      <c r="F1539" s="69" t="str">
        <f t="shared" si="354"/>
        <v>f</v>
      </c>
      <c r="G1539" s="69">
        <f>data2!AM104</f>
        <v>0.16565545695281983</v>
      </c>
      <c r="H1539" s="105">
        <f t="shared" si="290"/>
        <v>11.077589579866395</v>
      </c>
      <c r="I1539" s="105">
        <f t="shared" si="291"/>
        <v>0</v>
      </c>
    </row>
    <row r="1540" spans="2:9" x14ac:dyDescent="0.25">
      <c r="B1540" s="69" t="s">
        <v>33</v>
      </c>
      <c r="C1540" s="69" t="s">
        <v>149</v>
      </c>
      <c r="D1540" s="69" t="s">
        <v>149</v>
      </c>
      <c r="E1540" s="69">
        <f t="shared" ref="E1540:F1540" si="355">E292</f>
        <v>1950</v>
      </c>
      <c r="F1540" s="69" t="str">
        <f t="shared" si="355"/>
        <v>g</v>
      </c>
      <c r="G1540" s="69">
        <f>data2!AN57</f>
        <v>1.2462755981940805</v>
      </c>
      <c r="H1540" s="105">
        <f t="shared" ref="H1540:H1603" si="356">SUMIFS($G$4:$G$4995,$F$4:$F$4995,$F1540,$E$4:$E$4995,"&lt;"&amp;$E1540,$B$4:$B$4995,$B1540,$D$4:$D$4995,$D1540)</f>
        <v>0</v>
      </c>
      <c r="I1540" s="105">
        <f t="shared" ref="I1540:I1603" si="357">SUMIFS($G$4:$G$4995,$F$4:$F$4995,$F1540,$E$4:$E$4995,"&gt;"&amp;$E1540,$B$4:$B$4995,$B1540,$D$4:$D$4995,$D1540)</f>
        <v>30.919087340768655</v>
      </c>
    </row>
    <row r="1541" spans="2:9" x14ac:dyDescent="0.25">
      <c r="B1541" s="69" t="s">
        <v>33</v>
      </c>
      <c r="C1541" s="69" t="s">
        <v>149</v>
      </c>
      <c r="D1541" s="69" t="s">
        <v>149</v>
      </c>
      <c r="E1541" s="69">
        <f t="shared" ref="E1541:F1541" si="358">E293</f>
        <v>1951</v>
      </c>
      <c r="F1541" s="69" t="str">
        <f t="shared" si="358"/>
        <v>g</v>
      </c>
      <c r="G1541" s="69">
        <f>data2!AN58</f>
        <v>1.2555595014178522</v>
      </c>
      <c r="H1541" s="105">
        <f t="shared" si="356"/>
        <v>1.2462755981940805</v>
      </c>
      <c r="I1541" s="105">
        <f t="shared" si="357"/>
        <v>29.663527839350802</v>
      </c>
    </row>
    <row r="1542" spans="2:9" x14ac:dyDescent="0.25">
      <c r="B1542" s="69" t="s">
        <v>33</v>
      </c>
      <c r="C1542" s="69" t="s">
        <v>149</v>
      </c>
      <c r="D1542" s="69" t="s">
        <v>149</v>
      </c>
      <c r="E1542" s="69">
        <f t="shared" ref="E1542:F1542" si="359">E294</f>
        <v>1952</v>
      </c>
      <c r="F1542" s="69" t="str">
        <f t="shared" si="359"/>
        <v>g</v>
      </c>
      <c r="G1542" s="69">
        <f>data2!AN59</f>
        <v>1.2355196658774346</v>
      </c>
      <c r="H1542" s="105">
        <f t="shared" si="356"/>
        <v>2.5018350996119327</v>
      </c>
      <c r="I1542" s="105">
        <f t="shared" si="357"/>
        <v>28.428008173473369</v>
      </c>
    </row>
    <row r="1543" spans="2:9" x14ac:dyDescent="0.25">
      <c r="B1543" s="69" t="s">
        <v>33</v>
      </c>
      <c r="C1543" s="69" t="s">
        <v>149</v>
      </c>
      <c r="D1543" s="69" t="s">
        <v>149</v>
      </c>
      <c r="E1543" s="69">
        <f t="shared" ref="E1543:F1543" si="360">E295</f>
        <v>1953</v>
      </c>
      <c r="F1543" s="69" t="str">
        <f t="shared" si="360"/>
        <v>g</v>
      </c>
      <c r="G1543" s="69">
        <f>data2!AN60</f>
        <v>1.200026378739802</v>
      </c>
      <c r="H1543" s="105">
        <f t="shared" si="356"/>
        <v>3.7373547654893673</v>
      </c>
      <c r="I1543" s="105">
        <f t="shared" si="357"/>
        <v>27.227981794733566</v>
      </c>
    </row>
    <row r="1544" spans="2:9" x14ac:dyDescent="0.25">
      <c r="B1544" s="69" t="s">
        <v>33</v>
      </c>
      <c r="C1544" s="69" t="s">
        <v>149</v>
      </c>
      <c r="D1544" s="69" t="s">
        <v>149</v>
      </c>
      <c r="E1544" s="69">
        <f t="shared" ref="E1544:F1544" si="361">E296</f>
        <v>1954</v>
      </c>
      <c r="F1544" s="69" t="str">
        <f t="shared" si="361"/>
        <v>g</v>
      </c>
      <c r="G1544" s="69">
        <f>data2!AN61</f>
        <v>1.1954943822430779</v>
      </c>
      <c r="H1544" s="105">
        <f t="shared" si="356"/>
        <v>4.9373811442291693</v>
      </c>
      <c r="I1544" s="105">
        <f t="shared" si="357"/>
        <v>26.032487412490489</v>
      </c>
    </row>
    <row r="1545" spans="2:9" x14ac:dyDescent="0.25">
      <c r="B1545" s="69" t="s">
        <v>33</v>
      </c>
      <c r="C1545" s="69" t="s">
        <v>149</v>
      </c>
      <c r="D1545" s="69" t="s">
        <v>149</v>
      </c>
      <c r="E1545" s="69">
        <f t="shared" ref="E1545:F1545" si="362">E297</f>
        <v>1955</v>
      </c>
      <c r="F1545" s="69" t="str">
        <f t="shared" si="362"/>
        <v>g</v>
      </c>
      <c r="G1545" s="69">
        <f>data2!AN62</f>
        <v>1.1586408705379487</v>
      </c>
      <c r="H1545" s="105">
        <f t="shared" si="356"/>
        <v>6.1328755264722474</v>
      </c>
      <c r="I1545" s="105">
        <f t="shared" si="357"/>
        <v>24.873846541952542</v>
      </c>
    </row>
    <row r="1546" spans="2:9" x14ac:dyDescent="0.25">
      <c r="B1546" s="69" t="s">
        <v>33</v>
      </c>
      <c r="C1546" s="69" t="s">
        <v>149</v>
      </c>
      <c r="D1546" s="69" t="s">
        <v>149</v>
      </c>
      <c r="E1546" s="69">
        <f t="shared" ref="E1546:F1546" si="363">E298</f>
        <v>1956</v>
      </c>
      <c r="F1546" s="69" t="str">
        <f t="shared" si="363"/>
        <v>g</v>
      </c>
      <c r="G1546" s="69">
        <f>data2!AN63</f>
        <v>1.1157499423981938</v>
      </c>
      <c r="H1546" s="105">
        <f t="shared" si="356"/>
        <v>7.2915163970101959</v>
      </c>
      <c r="I1546" s="105">
        <f t="shared" si="357"/>
        <v>23.758096599554346</v>
      </c>
    </row>
    <row r="1547" spans="2:9" x14ac:dyDescent="0.25">
      <c r="B1547" s="69" t="s">
        <v>33</v>
      </c>
      <c r="C1547" s="69" t="s">
        <v>149</v>
      </c>
      <c r="D1547" s="69" t="s">
        <v>149</v>
      </c>
      <c r="E1547" s="69">
        <f t="shared" ref="E1547:F1547" si="364">E299</f>
        <v>1957</v>
      </c>
      <c r="F1547" s="69" t="str">
        <f t="shared" si="364"/>
        <v>g</v>
      </c>
      <c r="G1547" s="69">
        <f>data2!AN64</f>
        <v>1.0844515282396496</v>
      </c>
      <c r="H1547" s="105">
        <f t="shared" si="356"/>
        <v>8.4072663394083893</v>
      </c>
      <c r="I1547" s="105">
        <f t="shared" si="357"/>
        <v>22.673645071314699</v>
      </c>
    </row>
    <row r="1548" spans="2:9" x14ac:dyDescent="0.25">
      <c r="B1548" s="69" t="s">
        <v>33</v>
      </c>
      <c r="C1548" s="69" t="s">
        <v>149</v>
      </c>
      <c r="D1548" s="69" t="s">
        <v>149</v>
      </c>
      <c r="E1548" s="69">
        <f t="shared" ref="E1548:F1548" si="365">E300</f>
        <v>1958</v>
      </c>
      <c r="F1548" s="69" t="str">
        <f t="shared" si="365"/>
        <v>g</v>
      </c>
      <c r="G1548" s="69">
        <f>data2!AN65</f>
        <v>1.0124883523311372</v>
      </c>
      <c r="H1548" s="105">
        <f t="shared" si="356"/>
        <v>9.4917178676480383</v>
      </c>
      <c r="I1548" s="105">
        <f t="shared" si="357"/>
        <v>21.661156718983563</v>
      </c>
    </row>
    <row r="1549" spans="2:9" x14ac:dyDescent="0.25">
      <c r="B1549" s="69" t="s">
        <v>33</v>
      </c>
      <c r="C1549" s="69" t="s">
        <v>149</v>
      </c>
      <c r="D1549" s="69" t="s">
        <v>149</v>
      </c>
      <c r="E1549" s="69">
        <f t="shared" ref="E1549:F1549" si="366">E301</f>
        <v>1959</v>
      </c>
      <c r="F1549" s="69" t="str">
        <f t="shared" si="366"/>
        <v>g</v>
      </c>
      <c r="G1549" s="69">
        <f>data2!AN66</f>
        <v>0.98204860971144281</v>
      </c>
      <c r="H1549" s="105">
        <f t="shared" si="356"/>
        <v>10.504206219979176</v>
      </c>
      <c r="I1549" s="105">
        <f t="shared" si="357"/>
        <v>20.679108109272118</v>
      </c>
    </row>
    <row r="1550" spans="2:9" x14ac:dyDescent="0.25">
      <c r="B1550" s="69" t="s">
        <v>33</v>
      </c>
      <c r="C1550" s="69" t="s">
        <v>149</v>
      </c>
      <c r="D1550" s="69" t="s">
        <v>149</v>
      </c>
      <c r="E1550" s="69">
        <f t="shared" ref="E1550:F1550" si="367">E302</f>
        <v>1960</v>
      </c>
      <c r="F1550" s="69" t="str">
        <f t="shared" si="367"/>
        <v>g</v>
      </c>
      <c r="G1550" s="69">
        <f>data2!AN67</f>
        <v>0.96333150773150555</v>
      </c>
      <c r="H1550" s="105">
        <f t="shared" si="356"/>
        <v>11.486254829690619</v>
      </c>
      <c r="I1550" s="105">
        <f t="shared" si="357"/>
        <v>19.715776601540611</v>
      </c>
    </row>
    <row r="1551" spans="2:9" x14ac:dyDescent="0.25">
      <c r="B1551" s="69" t="s">
        <v>33</v>
      </c>
      <c r="C1551" s="69" t="s">
        <v>149</v>
      </c>
      <c r="D1551" s="69" t="s">
        <v>149</v>
      </c>
      <c r="E1551" s="69">
        <f t="shared" ref="E1551:F1551" si="368">E303</f>
        <v>1961</v>
      </c>
      <c r="F1551" s="69" t="str">
        <f t="shared" si="368"/>
        <v>g</v>
      </c>
      <c r="G1551" s="69">
        <f>data2!AN68</f>
        <v>0.99563402675317392</v>
      </c>
      <c r="H1551" s="105">
        <f t="shared" si="356"/>
        <v>12.449586337422124</v>
      </c>
      <c r="I1551" s="105">
        <f t="shared" si="357"/>
        <v>18.720142574787435</v>
      </c>
    </row>
    <row r="1552" spans="2:9" x14ac:dyDescent="0.25">
      <c r="B1552" s="69" t="s">
        <v>33</v>
      </c>
      <c r="C1552" s="69" t="s">
        <v>149</v>
      </c>
      <c r="D1552" s="69" t="s">
        <v>149</v>
      </c>
      <c r="E1552" s="69">
        <f t="shared" ref="E1552:F1552" si="369">E304</f>
        <v>1962</v>
      </c>
      <c r="F1552" s="69" t="str">
        <f t="shared" si="369"/>
        <v>g</v>
      </c>
      <c r="G1552" s="69">
        <f>data2!AN69</f>
        <v>0.97862015544462189</v>
      </c>
      <c r="H1552" s="105">
        <f t="shared" si="356"/>
        <v>13.445220364175299</v>
      </c>
      <c r="I1552" s="105">
        <f t="shared" si="357"/>
        <v>17.741522419342814</v>
      </c>
    </row>
    <row r="1553" spans="2:9" x14ac:dyDescent="0.25">
      <c r="B1553" s="69" t="s">
        <v>33</v>
      </c>
      <c r="C1553" s="69" t="s">
        <v>149</v>
      </c>
      <c r="D1553" s="69" t="s">
        <v>149</v>
      </c>
      <c r="E1553" s="69">
        <f t="shared" ref="E1553:F1553" si="370">E305</f>
        <v>1963</v>
      </c>
      <c r="F1553" s="69" t="str">
        <f t="shared" si="370"/>
        <v>g</v>
      </c>
      <c r="G1553" s="69">
        <f>data2!AN70</f>
        <v>0.92380824715274279</v>
      </c>
      <c r="H1553" s="105">
        <f t="shared" si="356"/>
        <v>14.423840519619921</v>
      </c>
      <c r="I1553" s="105">
        <f t="shared" si="357"/>
        <v>16.817714172190072</v>
      </c>
    </row>
    <row r="1554" spans="2:9" x14ac:dyDescent="0.25">
      <c r="B1554" s="69" t="s">
        <v>33</v>
      </c>
      <c r="C1554" s="69" t="s">
        <v>149</v>
      </c>
      <c r="D1554" s="69" t="s">
        <v>149</v>
      </c>
      <c r="E1554" s="69">
        <f t="shared" ref="E1554:F1554" si="371">E306</f>
        <v>1964</v>
      </c>
      <c r="F1554" s="69" t="str">
        <f t="shared" si="371"/>
        <v>g</v>
      </c>
      <c r="G1554" s="69">
        <f>data2!AN71</f>
        <v>0.84997642897888759</v>
      </c>
      <c r="H1554" s="105">
        <f t="shared" si="356"/>
        <v>15.347648766772663</v>
      </c>
      <c r="I1554" s="105">
        <f t="shared" si="357"/>
        <v>15.967737743211186</v>
      </c>
    </row>
    <row r="1555" spans="2:9" x14ac:dyDescent="0.25">
      <c r="B1555" s="69" t="s">
        <v>33</v>
      </c>
      <c r="C1555" s="69" t="s">
        <v>149</v>
      </c>
      <c r="D1555" s="69" t="s">
        <v>149</v>
      </c>
      <c r="E1555" s="69">
        <f t="shared" ref="E1555:F1555" si="372">E307</f>
        <v>1965</v>
      </c>
      <c r="F1555" s="69" t="str">
        <f t="shared" si="372"/>
        <v>g</v>
      </c>
      <c r="G1555" s="69">
        <f>data2!AN72</f>
        <v>0.76534005313176579</v>
      </c>
      <c r="H1555" s="105">
        <f t="shared" si="356"/>
        <v>16.197625195751549</v>
      </c>
      <c r="I1555" s="105">
        <f t="shared" si="357"/>
        <v>15.202397690079421</v>
      </c>
    </row>
    <row r="1556" spans="2:9" x14ac:dyDescent="0.25">
      <c r="B1556" s="69" t="s">
        <v>33</v>
      </c>
      <c r="C1556" s="69" t="s">
        <v>149</v>
      </c>
      <c r="D1556" s="69" t="s">
        <v>149</v>
      </c>
      <c r="E1556" s="69">
        <f t="shared" ref="E1556:F1556" si="373">E308</f>
        <v>1966</v>
      </c>
      <c r="F1556" s="69" t="str">
        <f t="shared" si="373"/>
        <v>g</v>
      </c>
      <c r="G1556" s="69">
        <f>data2!AN73</f>
        <v>0.70268893358446571</v>
      </c>
      <c r="H1556" s="105">
        <f t="shared" si="356"/>
        <v>16.962965248883314</v>
      </c>
      <c r="I1556" s="105">
        <f t="shared" si="357"/>
        <v>14.499708756494954</v>
      </c>
    </row>
    <row r="1557" spans="2:9" x14ac:dyDescent="0.25">
      <c r="B1557" s="69" t="s">
        <v>33</v>
      </c>
      <c r="C1557" s="69" t="s">
        <v>149</v>
      </c>
      <c r="D1557" s="69" t="s">
        <v>149</v>
      </c>
      <c r="E1557" s="69">
        <f t="shared" ref="E1557:F1557" si="374">E309</f>
        <v>1967</v>
      </c>
      <c r="F1557" s="69" t="str">
        <f t="shared" si="374"/>
        <v>g</v>
      </c>
      <c r="G1557" s="69">
        <f>data2!AN74</f>
        <v>0.65772349105310135</v>
      </c>
      <c r="H1557" s="105">
        <f t="shared" si="356"/>
        <v>17.66565418246778</v>
      </c>
      <c r="I1557" s="105">
        <f t="shared" si="357"/>
        <v>13.841985265441853</v>
      </c>
    </row>
    <row r="1558" spans="2:9" x14ac:dyDescent="0.25">
      <c r="B1558" s="69" t="s">
        <v>33</v>
      </c>
      <c r="C1558" s="69" t="s">
        <v>149</v>
      </c>
      <c r="D1558" s="69" t="s">
        <v>149</v>
      </c>
      <c r="E1558" s="69">
        <f t="shared" ref="E1558:F1558" si="375">E310</f>
        <v>1968</v>
      </c>
      <c r="F1558" s="69" t="str">
        <f t="shared" si="375"/>
        <v>g</v>
      </c>
      <c r="G1558" s="69">
        <f>data2!AN75</f>
        <v>0.63580975944957896</v>
      </c>
      <c r="H1558" s="105">
        <f t="shared" si="356"/>
        <v>18.323377673520881</v>
      </c>
      <c r="I1558" s="105">
        <f t="shared" si="357"/>
        <v>13.206175505992274</v>
      </c>
    </row>
    <row r="1559" spans="2:9" x14ac:dyDescent="0.25">
      <c r="B1559" s="69" t="s">
        <v>33</v>
      </c>
      <c r="C1559" s="69" t="s">
        <v>149</v>
      </c>
      <c r="D1559" s="69" t="s">
        <v>149</v>
      </c>
      <c r="E1559" s="69">
        <f t="shared" ref="E1559:F1559" si="376">E311</f>
        <v>1969</v>
      </c>
      <c r="F1559" s="69" t="str">
        <f t="shared" si="376"/>
        <v>g</v>
      </c>
      <c r="G1559" s="69">
        <f>data2!AN76</f>
        <v>0.6472477985530154</v>
      </c>
      <c r="H1559" s="105">
        <f t="shared" si="356"/>
        <v>18.959187432970459</v>
      </c>
      <c r="I1559" s="105">
        <f t="shared" si="357"/>
        <v>12.558927707439258</v>
      </c>
    </row>
    <row r="1560" spans="2:9" x14ac:dyDescent="0.25">
      <c r="B1560" s="69" t="s">
        <v>33</v>
      </c>
      <c r="C1560" s="69" t="s">
        <v>149</v>
      </c>
      <c r="D1560" s="69" t="s">
        <v>149</v>
      </c>
      <c r="E1560" s="69">
        <f t="shared" ref="E1560:F1560" si="377">E312</f>
        <v>1970</v>
      </c>
      <c r="F1560" s="69" t="str">
        <f t="shared" si="377"/>
        <v>g</v>
      </c>
      <c r="G1560" s="69">
        <f>data2!AN77</f>
        <v>0.64521345715368961</v>
      </c>
      <c r="H1560" s="105">
        <f t="shared" si="356"/>
        <v>19.606435231523474</v>
      </c>
      <c r="I1560" s="105">
        <f t="shared" si="357"/>
        <v>11.913714250285569</v>
      </c>
    </row>
    <row r="1561" spans="2:9" x14ac:dyDescent="0.25">
      <c r="B1561" s="69" t="s">
        <v>33</v>
      </c>
      <c r="C1561" s="69" t="s">
        <v>149</v>
      </c>
      <c r="D1561" s="69" t="s">
        <v>149</v>
      </c>
      <c r="E1561" s="69">
        <f t="shared" ref="E1561:F1561" si="378">E313</f>
        <v>1971</v>
      </c>
      <c r="F1561" s="69" t="str">
        <f t="shared" si="378"/>
        <v>g</v>
      </c>
      <c r="G1561" s="69">
        <f>data2!AN78</f>
        <v>0.58131187113512783</v>
      </c>
      <c r="H1561" s="105">
        <f t="shared" si="356"/>
        <v>20.251648688677165</v>
      </c>
      <c r="I1561" s="105">
        <f t="shared" si="357"/>
        <v>11.332402379150441</v>
      </c>
    </row>
    <row r="1562" spans="2:9" x14ac:dyDescent="0.25">
      <c r="B1562" s="69" t="s">
        <v>33</v>
      </c>
      <c r="C1562" s="69" t="s">
        <v>149</v>
      </c>
      <c r="D1562" s="69" t="s">
        <v>149</v>
      </c>
      <c r="E1562" s="69">
        <f t="shared" ref="E1562:F1562" si="379">E314</f>
        <v>1972</v>
      </c>
      <c r="F1562" s="69" t="str">
        <f t="shared" si="379"/>
        <v>g</v>
      </c>
      <c r="G1562" s="69">
        <f>data2!AN79</f>
        <v>0.51044512602007297</v>
      </c>
      <c r="H1562" s="105">
        <f t="shared" si="356"/>
        <v>20.832960559812292</v>
      </c>
      <c r="I1562" s="105">
        <f t="shared" si="357"/>
        <v>10.821957253130368</v>
      </c>
    </row>
    <row r="1563" spans="2:9" x14ac:dyDescent="0.25">
      <c r="B1563" s="69" t="s">
        <v>33</v>
      </c>
      <c r="C1563" s="69" t="s">
        <v>149</v>
      </c>
      <c r="D1563" s="69" t="s">
        <v>149</v>
      </c>
      <c r="E1563" s="69">
        <f t="shared" ref="E1563:F1563" si="380">E315</f>
        <v>1973</v>
      </c>
      <c r="F1563" s="69" t="str">
        <f t="shared" si="380"/>
        <v>g</v>
      </c>
      <c r="G1563" s="69">
        <f>data2!AN80</f>
        <v>0.46787387231860605</v>
      </c>
      <c r="H1563" s="105">
        <f t="shared" si="356"/>
        <v>21.343405685832366</v>
      </c>
      <c r="I1563" s="105">
        <f t="shared" si="357"/>
        <v>10.354083380811762</v>
      </c>
    </row>
    <row r="1564" spans="2:9" x14ac:dyDescent="0.25">
      <c r="B1564" s="69" t="s">
        <v>33</v>
      </c>
      <c r="C1564" s="69" t="s">
        <v>149</v>
      </c>
      <c r="D1564" s="69" t="s">
        <v>149</v>
      </c>
      <c r="E1564" s="69">
        <f t="shared" ref="E1564:F1564" si="381">E316</f>
        <v>1974</v>
      </c>
      <c r="F1564" s="69" t="str">
        <f t="shared" si="381"/>
        <v>g</v>
      </c>
      <c r="G1564" s="69">
        <f>data2!AN81</f>
        <v>0.45097030976252894</v>
      </c>
      <c r="H1564" s="105">
        <f t="shared" si="356"/>
        <v>21.811279558150972</v>
      </c>
      <c r="I1564" s="105">
        <f t="shared" si="357"/>
        <v>9.9031130710492334</v>
      </c>
    </row>
    <row r="1565" spans="2:9" x14ac:dyDescent="0.25">
      <c r="B1565" s="69" t="s">
        <v>33</v>
      </c>
      <c r="C1565" s="69" t="s">
        <v>149</v>
      </c>
      <c r="D1565" s="69" t="s">
        <v>149</v>
      </c>
      <c r="E1565" s="69">
        <f t="shared" ref="E1565:F1565" si="382">E317</f>
        <v>1975</v>
      </c>
      <c r="F1565" s="69" t="str">
        <f t="shared" si="382"/>
        <v>g</v>
      </c>
      <c r="G1565" s="69">
        <f>data2!AN82</f>
        <v>0.44394230470380375</v>
      </c>
      <c r="H1565" s="105">
        <f t="shared" si="356"/>
        <v>22.2622498679135</v>
      </c>
      <c r="I1565" s="105">
        <f t="shared" si="357"/>
        <v>9.4591707663454301</v>
      </c>
    </row>
    <row r="1566" spans="2:9" x14ac:dyDescent="0.25">
      <c r="B1566" s="69" t="s">
        <v>33</v>
      </c>
      <c r="C1566" s="69" t="s">
        <v>149</v>
      </c>
      <c r="D1566" s="69" t="s">
        <v>149</v>
      </c>
      <c r="E1566" s="69">
        <f t="shared" ref="E1566:F1566" si="383">E318</f>
        <v>1976</v>
      </c>
      <c r="F1566" s="69" t="str">
        <f t="shared" si="383"/>
        <v>g</v>
      </c>
      <c r="G1566" s="69">
        <f>data2!AN83</f>
        <v>0.4319581581124905</v>
      </c>
      <c r="H1566" s="105">
        <f t="shared" si="356"/>
        <v>22.706192172617303</v>
      </c>
      <c r="I1566" s="105">
        <f t="shared" si="357"/>
        <v>9.0272126082329383</v>
      </c>
    </row>
    <row r="1567" spans="2:9" x14ac:dyDescent="0.25">
      <c r="B1567" s="69" t="s">
        <v>33</v>
      </c>
      <c r="C1567" s="69" t="s">
        <v>149</v>
      </c>
      <c r="D1567" s="69" t="s">
        <v>149</v>
      </c>
      <c r="E1567" s="69">
        <f t="shared" ref="E1567:F1567" si="384">E319</f>
        <v>1977</v>
      </c>
      <c r="F1567" s="69" t="str">
        <f t="shared" si="384"/>
        <v>g</v>
      </c>
      <c r="G1567" s="69">
        <f>data2!AN84</f>
        <v>0.42921535175336711</v>
      </c>
      <c r="H1567" s="105">
        <f t="shared" si="356"/>
        <v>23.138150330729793</v>
      </c>
      <c r="I1567" s="105">
        <f t="shared" si="357"/>
        <v>8.5979972564795712</v>
      </c>
    </row>
    <row r="1568" spans="2:9" x14ac:dyDescent="0.25">
      <c r="B1568" s="69" t="s">
        <v>33</v>
      </c>
      <c r="C1568" s="69" t="s">
        <v>149</v>
      </c>
      <c r="D1568" s="69" t="s">
        <v>149</v>
      </c>
      <c r="E1568" s="69">
        <f t="shared" ref="E1568:F1568" si="385">E320</f>
        <v>1978</v>
      </c>
      <c r="F1568" s="69" t="str">
        <f t="shared" si="385"/>
        <v>g</v>
      </c>
      <c r="G1568" s="69">
        <f>data2!AN85</f>
        <v>0.40847529747213535</v>
      </c>
      <c r="H1568" s="105">
        <f t="shared" si="356"/>
        <v>23.56736568248316</v>
      </c>
      <c r="I1568" s="105">
        <f t="shared" si="357"/>
        <v>8.1895219590074344</v>
      </c>
    </row>
    <row r="1569" spans="2:9" x14ac:dyDescent="0.25">
      <c r="B1569" s="69" t="s">
        <v>33</v>
      </c>
      <c r="C1569" s="69" t="s">
        <v>149</v>
      </c>
      <c r="D1569" s="69" t="s">
        <v>149</v>
      </c>
      <c r="E1569" s="69">
        <f t="shared" ref="E1569:F1569" si="386">E321</f>
        <v>1979</v>
      </c>
      <c r="F1569" s="69" t="str">
        <f t="shared" si="386"/>
        <v>g</v>
      </c>
      <c r="G1569" s="69">
        <f>data2!AN86</f>
        <v>0.41586735715986645</v>
      </c>
      <c r="H1569" s="105">
        <f t="shared" si="356"/>
        <v>23.975840979955297</v>
      </c>
      <c r="I1569" s="105">
        <f t="shared" si="357"/>
        <v>7.7736546018475696</v>
      </c>
    </row>
    <row r="1570" spans="2:9" x14ac:dyDescent="0.25">
      <c r="B1570" s="69" t="s">
        <v>33</v>
      </c>
      <c r="C1570" s="69" t="s">
        <v>149</v>
      </c>
      <c r="D1570" s="69" t="s">
        <v>149</v>
      </c>
      <c r="E1570" s="69">
        <f t="shared" ref="E1570:F1570" si="387">E322</f>
        <v>1980</v>
      </c>
      <c r="F1570" s="69" t="str">
        <f t="shared" si="387"/>
        <v>g</v>
      </c>
      <c r="G1570" s="69">
        <f>data2!AN87</f>
        <v>0.42551762229325041</v>
      </c>
      <c r="H1570" s="105">
        <f t="shared" si="356"/>
        <v>24.391708337115162</v>
      </c>
      <c r="I1570" s="105">
        <f t="shared" si="357"/>
        <v>7.3481369795543188</v>
      </c>
    </row>
    <row r="1571" spans="2:9" x14ac:dyDescent="0.25">
      <c r="B1571" s="69" t="s">
        <v>33</v>
      </c>
      <c r="C1571" s="69" t="s">
        <v>149</v>
      </c>
      <c r="D1571" s="69" t="s">
        <v>149</v>
      </c>
      <c r="E1571" s="69">
        <f t="shared" ref="E1571:F1571" si="388">E323</f>
        <v>1981</v>
      </c>
      <c r="F1571" s="69" t="str">
        <f t="shared" si="388"/>
        <v>g</v>
      </c>
      <c r="G1571" s="69">
        <f>data2!AN88</f>
        <v>0.41893738807916403</v>
      </c>
      <c r="H1571" s="105">
        <f t="shared" si="356"/>
        <v>24.817225959408411</v>
      </c>
      <c r="I1571" s="105">
        <f t="shared" si="357"/>
        <v>6.9291995914751539</v>
      </c>
    </row>
    <row r="1572" spans="2:9" x14ac:dyDescent="0.25">
      <c r="B1572" s="69" t="s">
        <v>33</v>
      </c>
      <c r="C1572" s="69" t="s">
        <v>149</v>
      </c>
      <c r="D1572" s="69" t="s">
        <v>149</v>
      </c>
      <c r="E1572" s="69">
        <f t="shared" ref="E1572:F1572" si="389">E324</f>
        <v>1982</v>
      </c>
      <c r="F1572" s="69" t="str">
        <f t="shared" si="389"/>
        <v>g</v>
      </c>
      <c r="G1572" s="69">
        <f>data2!AN89</f>
        <v>0.42808409580659057</v>
      </c>
      <c r="H1572" s="105">
        <f t="shared" si="356"/>
        <v>25.236163347487576</v>
      </c>
      <c r="I1572" s="105">
        <f t="shared" si="357"/>
        <v>6.5011154956685626</v>
      </c>
    </row>
    <row r="1573" spans="2:9" x14ac:dyDescent="0.25">
      <c r="B1573" s="69" t="s">
        <v>33</v>
      </c>
      <c r="C1573" s="69" t="s">
        <v>149</v>
      </c>
      <c r="D1573" s="69" t="s">
        <v>149</v>
      </c>
      <c r="E1573" s="69">
        <f t="shared" ref="E1573:F1573" si="390">E325</f>
        <v>1983</v>
      </c>
      <c r="F1573" s="69" t="str">
        <f t="shared" si="390"/>
        <v>g</v>
      </c>
      <c r="G1573" s="69">
        <f>data2!AN90</f>
        <v>0.41428857578196648</v>
      </c>
      <c r="H1573" s="105">
        <f t="shared" si="356"/>
        <v>25.664247443294165</v>
      </c>
      <c r="I1573" s="105">
        <f t="shared" si="357"/>
        <v>6.0868269198865974</v>
      </c>
    </row>
    <row r="1574" spans="2:9" x14ac:dyDescent="0.25">
      <c r="B1574" s="69" t="s">
        <v>33</v>
      </c>
      <c r="C1574" s="69" t="s">
        <v>149</v>
      </c>
      <c r="D1574" s="69" t="s">
        <v>149</v>
      </c>
      <c r="E1574" s="69">
        <f t="shared" ref="E1574:F1574" si="391">E326</f>
        <v>1984</v>
      </c>
      <c r="F1574" s="69" t="str">
        <f t="shared" si="391"/>
        <v>g</v>
      </c>
      <c r="G1574" s="69">
        <f>data2!AN91</f>
        <v>0.40785322155465509</v>
      </c>
      <c r="H1574" s="105">
        <f t="shared" si="356"/>
        <v>26.078536019076132</v>
      </c>
      <c r="I1574" s="105">
        <f t="shared" si="357"/>
        <v>5.6789736983319417</v>
      </c>
    </row>
    <row r="1575" spans="2:9" x14ac:dyDescent="0.25">
      <c r="B1575" s="69" t="s">
        <v>33</v>
      </c>
      <c r="C1575" s="69" t="s">
        <v>149</v>
      </c>
      <c r="D1575" s="69" t="s">
        <v>149</v>
      </c>
      <c r="E1575" s="69">
        <f t="shared" ref="E1575:F1575" si="392">E327</f>
        <v>1985</v>
      </c>
      <c r="F1575" s="69" t="str">
        <f t="shared" si="392"/>
        <v>g</v>
      </c>
      <c r="G1575" s="69">
        <f>data2!AN92</f>
        <v>0.41140814347418336</v>
      </c>
      <c r="H1575" s="105">
        <f t="shared" si="356"/>
        <v>26.486389240630789</v>
      </c>
      <c r="I1575" s="105">
        <f t="shared" si="357"/>
        <v>5.2675655548577591</v>
      </c>
    </row>
    <row r="1576" spans="2:9" x14ac:dyDescent="0.25">
      <c r="B1576" s="69" t="s">
        <v>33</v>
      </c>
      <c r="C1576" s="69" t="s">
        <v>149</v>
      </c>
      <c r="D1576" s="69" t="s">
        <v>149</v>
      </c>
      <c r="E1576" s="69">
        <f t="shared" ref="E1576:F1576" si="393">E328</f>
        <v>1986</v>
      </c>
      <c r="F1576" s="69" t="str">
        <f t="shared" si="393"/>
        <v>g</v>
      </c>
      <c r="G1576" s="69">
        <f>data2!AN93</f>
        <v>0.40975433223640406</v>
      </c>
      <c r="H1576" s="105">
        <f t="shared" si="356"/>
        <v>26.897797384104972</v>
      </c>
      <c r="I1576" s="105">
        <f t="shared" si="357"/>
        <v>4.8578112226213559</v>
      </c>
    </row>
    <row r="1577" spans="2:9" x14ac:dyDescent="0.25">
      <c r="B1577" s="69" t="s">
        <v>33</v>
      </c>
      <c r="C1577" s="69" t="s">
        <v>149</v>
      </c>
      <c r="D1577" s="69" t="s">
        <v>149</v>
      </c>
      <c r="E1577" s="69">
        <f t="shared" ref="E1577:F1577" si="394">E329</f>
        <v>1987</v>
      </c>
      <c r="F1577" s="69" t="str">
        <f t="shared" si="394"/>
        <v>g</v>
      </c>
      <c r="G1577" s="69">
        <f>data2!AN94</f>
        <v>0.41287356149323284</v>
      </c>
      <c r="H1577" s="105">
        <f t="shared" si="356"/>
        <v>27.307551716341376</v>
      </c>
      <c r="I1577" s="105">
        <f t="shared" si="357"/>
        <v>4.4449376611281224</v>
      </c>
    </row>
    <row r="1578" spans="2:9" x14ac:dyDescent="0.25">
      <c r="B1578" s="69" t="s">
        <v>33</v>
      </c>
      <c r="C1578" s="69" t="s">
        <v>149</v>
      </c>
      <c r="D1578" s="69" t="s">
        <v>149</v>
      </c>
      <c r="E1578" s="69">
        <f t="shared" ref="E1578:F1578" si="395">E330</f>
        <v>1988</v>
      </c>
      <c r="F1578" s="69" t="str">
        <f t="shared" si="395"/>
        <v>g</v>
      </c>
      <c r="G1578" s="69">
        <f>data2!AN95</f>
        <v>0.41048874252386247</v>
      </c>
      <c r="H1578" s="105">
        <f t="shared" si="356"/>
        <v>27.720425277834607</v>
      </c>
      <c r="I1578" s="105">
        <f t="shared" si="357"/>
        <v>4.0344489186042596</v>
      </c>
    </row>
    <row r="1579" spans="2:9" x14ac:dyDescent="0.25">
      <c r="B1579" s="69" t="s">
        <v>33</v>
      </c>
      <c r="C1579" s="69" t="s">
        <v>149</v>
      </c>
      <c r="D1579" s="69" t="s">
        <v>149</v>
      </c>
      <c r="E1579" s="69">
        <f t="shared" ref="E1579:F1579" si="396">E331</f>
        <v>1989</v>
      </c>
      <c r="F1579" s="69" t="str">
        <f t="shared" si="396"/>
        <v>g</v>
      </c>
      <c r="G1579" s="69">
        <f>data2!AN96</f>
        <v>0.42647237766853197</v>
      </c>
      <c r="H1579" s="105">
        <f t="shared" si="356"/>
        <v>28.130914020358471</v>
      </c>
      <c r="I1579" s="105">
        <f t="shared" si="357"/>
        <v>3.6079765409357281</v>
      </c>
    </row>
    <row r="1580" spans="2:9" x14ac:dyDescent="0.25">
      <c r="B1580" s="69" t="s">
        <v>33</v>
      </c>
      <c r="C1580" s="69" t="s">
        <v>149</v>
      </c>
      <c r="D1580" s="69" t="s">
        <v>149</v>
      </c>
      <c r="E1580" s="69">
        <f t="shared" ref="E1580:F1580" si="397">E332</f>
        <v>1990</v>
      </c>
      <c r="F1580" s="69" t="str">
        <f t="shared" si="397"/>
        <v>g</v>
      </c>
      <c r="G1580" s="69">
        <f>data2!AN97</f>
        <v>0.45565290528221608</v>
      </c>
      <c r="H1580" s="105">
        <f t="shared" si="356"/>
        <v>28.557386398027003</v>
      </c>
      <c r="I1580" s="105">
        <f t="shared" si="357"/>
        <v>3.152323635653512</v>
      </c>
    </row>
    <row r="1581" spans="2:9" x14ac:dyDescent="0.25">
      <c r="B1581" s="69" t="s">
        <v>33</v>
      </c>
      <c r="C1581" s="69" t="s">
        <v>149</v>
      </c>
      <c r="D1581" s="69" t="s">
        <v>149</v>
      </c>
      <c r="E1581" s="69">
        <f t="shared" ref="E1581:F1581" si="398">E333</f>
        <v>1991</v>
      </c>
      <c r="F1581" s="69" t="str">
        <f t="shared" si="398"/>
        <v>g</v>
      </c>
      <c r="G1581" s="69">
        <f>data2!AN98</f>
        <v>0.45155902945765769</v>
      </c>
      <c r="H1581" s="105">
        <f t="shared" si="356"/>
        <v>29.01303930330922</v>
      </c>
      <c r="I1581" s="105">
        <f t="shared" si="357"/>
        <v>2.7007646061958539</v>
      </c>
    </row>
    <row r="1582" spans="2:9" x14ac:dyDescent="0.25">
      <c r="B1582" s="69" t="s">
        <v>33</v>
      </c>
      <c r="C1582" s="69" t="s">
        <v>149</v>
      </c>
      <c r="D1582" s="69" t="s">
        <v>149</v>
      </c>
      <c r="E1582" s="69">
        <f t="shared" ref="E1582:F1582" si="399">E334</f>
        <v>1992</v>
      </c>
      <c r="F1582" s="69" t="str">
        <f t="shared" si="399"/>
        <v>g</v>
      </c>
      <c r="G1582" s="69">
        <f>data2!AN99</f>
        <v>0.44178477201197608</v>
      </c>
      <c r="H1582" s="105">
        <f t="shared" si="356"/>
        <v>29.464598332766879</v>
      </c>
      <c r="I1582" s="105">
        <f t="shared" si="357"/>
        <v>2.2589798341838776</v>
      </c>
    </row>
    <row r="1583" spans="2:9" x14ac:dyDescent="0.25">
      <c r="B1583" s="69" t="s">
        <v>33</v>
      </c>
      <c r="C1583" s="69" t="s">
        <v>149</v>
      </c>
      <c r="D1583" s="69" t="s">
        <v>149</v>
      </c>
      <c r="E1583" s="69">
        <f t="shared" ref="E1583:F1583" si="400">E335</f>
        <v>1993</v>
      </c>
      <c r="F1583" s="69" t="str">
        <f t="shared" si="400"/>
        <v>g</v>
      </c>
      <c r="G1583" s="69">
        <f>data2!AN100</f>
        <v>0.4430116629111569</v>
      </c>
      <c r="H1583" s="105">
        <f t="shared" si="356"/>
        <v>29.906383104778854</v>
      </c>
      <c r="I1583" s="105">
        <f t="shared" si="357"/>
        <v>1.8159681712727209</v>
      </c>
    </row>
    <row r="1584" spans="2:9" x14ac:dyDescent="0.25">
      <c r="B1584" s="69" t="s">
        <v>33</v>
      </c>
      <c r="C1584" s="69" t="s">
        <v>149</v>
      </c>
      <c r="D1584" s="69" t="s">
        <v>149</v>
      </c>
      <c r="E1584" s="69">
        <f t="shared" ref="E1584:F1584" si="401">E336</f>
        <v>1994</v>
      </c>
      <c r="F1584" s="69" t="str">
        <f t="shared" si="401"/>
        <v>g</v>
      </c>
      <c r="G1584" s="69">
        <f>data2!AN101</f>
        <v>0.44312468054497534</v>
      </c>
      <c r="H1584" s="105">
        <f t="shared" si="356"/>
        <v>30.349394767690011</v>
      </c>
      <c r="I1584" s="105">
        <f t="shared" si="357"/>
        <v>1.3728434907277456</v>
      </c>
    </row>
    <row r="1585" spans="2:9" x14ac:dyDescent="0.25">
      <c r="B1585" s="69" t="s">
        <v>33</v>
      </c>
      <c r="C1585" s="69" t="s">
        <v>149</v>
      </c>
      <c r="D1585" s="69" t="s">
        <v>149</v>
      </c>
      <c r="E1585" s="69">
        <f t="shared" ref="E1585:F1585" si="402">E337</f>
        <v>1995</v>
      </c>
      <c r="F1585" s="69" t="str">
        <f t="shared" si="402"/>
        <v>g</v>
      </c>
      <c r="G1585" s="69">
        <f>data2!AN102</f>
        <v>0.44553377254415544</v>
      </c>
      <c r="H1585" s="105">
        <f t="shared" si="356"/>
        <v>30.792519448234987</v>
      </c>
      <c r="I1585" s="105">
        <f t="shared" si="357"/>
        <v>0.92730971818359009</v>
      </c>
    </row>
    <row r="1586" spans="2:9" x14ac:dyDescent="0.25">
      <c r="B1586" s="69" t="s">
        <v>33</v>
      </c>
      <c r="C1586" s="69" t="s">
        <v>149</v>
      </c>
      <c r="D1586" s="69" t="s">
        <v>149</v>
      </c>
      <c r="E1586" s="69">
        <f t="shared" ref="E1586:F1586" si="403">E338</f>
        <v>1996</v>
      </c>
      <c r="F1586" s="69" t="str">
        <f t="shared" si="403"/>
        <v>g</v>
      </c>
      <c r="G1586" s="69">
        <f>data2!AN103</f>
        <v>0.45486352815401987</v>
      </c>
      <c r="H1586" s="105">
        <f t="shared" si="356"/>
        <v>31.238053220779143</v>
      </c>
      <c r="I1586" s="105">
        <f t="shared" si="357"/>
        <v>0.47244619002957022</v>
      </c>
    </row>
    <row r="1587" spans="2:9" x14ac:dyDescent="0.25">
      <c r="B1587" s="69" t="s">
        <v>33</v>
      </c>
      <c r="C1587" s="69" t="s">
        <v>149</v>
      </c>
      <c r="D1587" s="69" t="s">
        <v>149</v>
      </c>
      <c r="E1587" s="69">
        <f t="shared" ref="E1587:F1587" si="404">E339</f>
        <v>1997</v>
      </c>
      <c r="F1587" s="69" t="str">
        <f t="shared" si="404"/>
        <v>g</v>
      </c>
      <c r="G1587" s="69">
        <f>data2!AN104</f>
        <v>0.47244619002957022</v>
      </c>
      <c r="H1587" s="105">
        <f t="shared" si="356"/>
        <v>31.692916748933165</v>
      </c>
      <c r="I1587" s="105">
        <f t="shared" si="357"/>
        <v>0</v>
      </c>
    </row>
    <row r="1588" spans="2:9" x14ac:dyDescent="0.25">
      <c r="B1588" s="69" t="s">
        <v>33</v>
      </c>
      <c r="C1588" s="69" t="s">
        <v>149</v>
      </c>
      <c r="D1588" s="69" t="s">
        <v>149</v>
      </c>
      <c r="E1588" s="69">
        <f t="shared" ref="E1588:F1588" si="405">E340</f>
        <v>1950</v>
      </c>
      <c r="F1588" s="69" t="str">
        <f t="shared" si="405"/>
        <v>h</v>
      </c>
      <c r="G1588" s="69">
        <f>data2!AO57</f>
        <v>0.46295187081554556</v>
      </c>
      <c r="H1588" s="105">
        <f t="shared" si="356"/>
        <v>0</v>
      </c>
      <c r="I1588" s="105">
        <f t="shared" si="357"/>
        <v>10.121791026308388</v>
      </c>
    </row>
    <row r="1589" spans="2:9" x14ac:dyDescent="0.25">
      <c r="B1589" s="69" t="s">
        <v>33</v>
      </c>
      <c r="C1589" s="69" t="s">
        <v>149</v>
      </c>
      <c r="D1589" s="69" t="s">
        <v>149</v>
      </c>
      <c r="E1589" s="69">
        <f t="shared" ref="E1589:F1589" si="406">E341</f>
        <v>1951</v>
      </c>
      <c r="F1589" s="69" t="str">
        <f t="shared" si="406"/>
        <v>h</v>
      </c>
      <c r="G1589" s="69">
        <f>data2!AO58</f>
        <v>0.440925745369253</v>
      </c>
      <c r="H1589" s="105">
        <f t="shared" si="356"/>
        <v>0.46295187081554556</v>
      </c>
      <c r="I1589" s="105">
        <f t="shared" si="357"/>
        <v>9.6808652809391358</v>
      </c>
    </row>
    <row r="1590" spans="2:9" x14ac:dyDescent="0.25">
      <c r="B1590" s="69" t="s">
        <v>33</v>
      </c>
      <c r="C1590" s="69" t="s">
        <v>149</v>
      </c>
      <c r="D1590" s="69" t="s">
        <v>149</v>
      </c>
      <c r="E1590" s="69">
        <f t="shared" ref="E1590:F1590" si="407">E342</f>
        <v>1952</v>
      </c>
      <c r="F1590" s="69" t="str">
        <f t="shared" si="407"/>
        <v>h</v>
      </c>
      <c r="G1590" s="69">
        <f>data2!AO59</f>
        <v>0.41830997113582014</v>
      </c>
      <c r="H1590" s="105">
        <f t="shared" si="356"/>
        <v>0.90387761618479856</v>
      </c>
      <c r="I1590" s="105">
        <f t="shared" si="357"/>
        <v>9.262555309803318</v>
      </c>
    </row>
    <row r="1591" spans="2:9" x14ac:dyDescent="0.25">
      <c r="B1591" s="69" t="s">
        <v>33</v>
      </c>
      <c r="C1591" s="69" t="s">
        <v>149</v>
      </c>
      <c r="D1591" s="69" t="s">
        <v>149</v>
      </c>
      <c r="E1591" s="69">
        <f t="shared" ref="E1591:F1591" si="408">E343</f>
        <v>1953</v>
      </c>
      <c r="F1591" s="69" t="str">
        <f t="shared" si="408"/>
        <v>h</v>
      </c>
      <c r="G1591" s="69">
        <f>data2!AO60</f>
        <v>0.39519998334508821</v>
      </c>
      <c r="H1591" s="105">
        <f t="shared" si="356"/>
        <v>1.3221875873206188</v>
      </c>
      <c r="I1591" s="105">
        <f t="shared" si="357"/>
        <v>8.8673553264582274</v>
      </c>
    </row>
    <row r="1592" spans="2:9" x14ac:dyDescent="0.25">
      <c r="B1592" s="69" t="s">
        <v>33</v>
      </c>
      <c r="C1592" s="69" t="s">
        <v>149</v>
      </c>
      <c r="D1592" s="69" t="s">
        <v>149</v>
      </c>
      <c r="E1592" s="69">
        <f t="shared" ref="E1592:F1592" si="409">E344</f>
        <v>1954</v>
      </c>
      <c r="F1592" s="69" t="str">
        <f t="shared" si="409"/>
        <v>h</v>
      </c>
      <c r="G1592" s="69">
        <f>data2!AO61</f>
        <v>0.37167082251422229</v>
      </c>
      <c r="H1592" s="105">
        <f t="shared" si="356"/>
        <v>1.7173875706657071</v>
      </c>
      <c r="I1592" s="105">
        <f t="shared" si="357"/>
        <v>8.4956845039440054</v>
      </c>
    </row>
    <row r="1593" spans="2:9" x14ac:dyDescent="0.25">
      <c r="B1593" s="69" t="s">
        <v>33</v>
      </c>
      <c r="C1593" s="69" t="s">
        <v>149</v>
      </c>
      <c r="D1593" s="69" t="s">
        <v>149</v>
      </c>
      <c r="E1593" s="69">
        <f t="shared" ref="E1593:F1593" si="410">E345</f>
        <v>1955</v>
      </c>
      <c r="F1593" s="69" t="str">
        <f t="shared" si="410"/>
        <v>h</v>
      </c>
      <c r="G1593" s="69">
        <f>data2!AO62</f>
        <v>0.3562260733754678</v>
      </c>
      <c r="H1593" s="105">
        <f t="shared" si="356"/>
        <v>2.0890583931799296</v>
      </c>
      <c r="I1593" s="105">
        <f t="shared" si="357"/>
        <v>8.1394584305685385</v>
      </c>
    </row>
    <row r="1594" spans="2:9" x14ac:dyDescent="0.25">
      <c r="B1594" s="69" t="s">
        <v>33</v>
      </c>
      <c r="C1594" s="69" t="s">
        <v>149</v>
      </c>
      <c r="D1594" s="69" t="s">
        <v>149</v>
      </c>
      <c r="E1594" s="69">
        <f t="shared" ref="E1594:F1594" si="411">E346</f>
        <v>1956</v>
      </c>
      <c r="F1594" s="69" t="str">
        <f t="shared" si="411"/>
        <v>h</v>
      </c>
      <c r="G1594" s="69">
        <f>data2!AO63</f>
        <v>0.34063957639134967</v>
      </c>
      <c r="H1594" s="105">
        <f t="shared" si="356"/>
        <v>2.4452844665553974</v>
      </c>
      <c r="I1594" s="105">
        <f t="shared" si="357"/>
        <v>7.7988188541771883</v>
      </c>
    </row>
    <row r="1595" spans="2:9" x14ac:dyDescent="0.25">
      <c r="B1595" s="69" t="s">
        <v>33</v>
      </c>
      <c r="C1595" s="69" t="s">
        <v>149</v>
      </c>
      <c r="D1595" s="69" t="s">
        <v>149</v>
      </c>
      <c r="E1595" s="69">
        <f t="shared" ref="E1595:F1595" si="412">E347</f>
        <v>1957</v>
      </c>
      <c r="F1595" s="69" t="str">
        <f t="shared" si="412"/>
        <v>h</v>
      </c>
      <c r="G1595" s="69">
        <f>data2!AO64</f>
        <v>0.3249135696065602</v>
      </c>
      <c r="H1595" s="105">
        <f t="shared" si="356"/>
        <v>2.7859240429467471</v>
      </c>
      <c r="I1595" s="105">
        <f t="shared" si="357"/>
        <v>7.4739052845706286</v>
      </c>
    </row>
    <row r="1596" spans="2:9" x14ac:dyDescent="0.25">
      <c r="B1596" s="69" t="s">
        <v>33</v>
      </c>
      <c r="C1596" s="69" t="s">
        <v>149</v>
      </c>
      <c r="D1596" s="69" t="s">
        <v>149</v>
      </c>
      <c r="E1596" s="69">
        <f t="shared" ref="E1596:F1596" si="413">E348</f>
        <v>1958</v>
      </c>
      <c r="F1596" s="69" t="str">
        <f t="shared" si="413"/>
        <v>h</v>
      </c>
      <c r="G1596" s="69">
        <f>data2!AO65</f>
        <v>0.30648518152443938</v>
      </c>
      <c r="H1596" s="105">
        <f t="shared" si="356"/>
        <v>3.1108376125533073</v>
      </c>
      <c r="I1596" s="105">
        <f t="shared" si="357"/>
        <v>7.1674201030461884</v>
      </c>
    </row>
    <row r="1597" spans="2:9" x14ac:dyDescent="0.25">
      <c r="B1597" s="69" t="s">
        <v>33</v>
      </c>
      <c r="C1597" s="69" t="s">
        <v>149</v>
      </c>
      <c r="D1597" s="69" t="s">
        <v>149</v>
      </c>
      <c r="E1597" s="69">
        <f t="shared" ref="E1597:F1597" si="414">E349</f>
        <v>1959</v>
      </c>
      <c r="F1597" s="69" t="str">
        <f t="shared" si="414"/>
        <v>h</v>
      </c>
      <c r="G1597" s="69">
        <f>data2!AO66</f>
        <v>0.2893704164444123</v>
      </c>
      <c r="H1597" s="105">
        <f t="shared" si="356"/>
        <v>3.4173227940777466</v>
      </c>
      <c r="I1597" s="105">
        <f t="shared" si="357"/>
        <v>6.8780496866017753</v>
      </c>
    </row>
    <row r="1598" spans="2:9" x14ac:dyDescent="0.25">
      <c r="B1598" s="69" t="s">
        <v>33</v>
      </c>
      <c r="C1598" s="69" t="s">
        <v>149</v>
      </c>
      <c r="D1598" s="69" t="s">
        <v>149</v>
      </c>
      <c r="E1598" s="69">
        <f t="shared" ref="E1598:F1598" si="415">E350</f>
        <v>1960</v>
      </c>
      <c r="F1598" s="69" t="str">
        <f t="shared" si="415"/>
        <v>h</v>
      </c>
      <c r="G1598" s="69">
        <f>data2!AO67</f>
        <v>0.27602187252522192</v>
      </c>
      <c r="H1598" s="105">
        <f t="shared" si="356"/>
        <v>3.7066932105221588</v>
      </c>
      <c r="I1598" s="105">
        <f t="shared" si="357"/>
        <v>6.6020278140765534</v>
      </c>
    </row>
    <row r="1599" spans="2:9" x14ac:dyDescent="0.25">
      <c r="B1599" s="69" t="s">
        <v>33</v>
      </c>
      <c r="C1599" s="69" t="s">
        <v>149</v>
      </c>
      <c r="D1599" s="69" t="s">
        <v>149</v>
      </c>
      <c r="E1599" s="69">
        <f t="shared" ref="E1599:F1599" si="416">E351</f>
        <v>1961</v>
      </c>
      <c r="F1599" s="69" t="str">
        <f t="shared" si="416"/>
        <v>h</v>
      </c>
      <c r="G1599" s="69">
        <f>data2!AO68</f>
        <v>0.26260170491409351</v>
      </c>
      <c r="H1599" s="105">
        <f t="shared" si="356"/>
        <v>3.9827150830473808</v>
      </c>
      <c r="I1599" s="105">
        <f t="shared" si="357"/>
        <v>6.33942610916246</v>
      </c>
    </row>
    <row r="1600" spans="2:9" x14ac:dyDescent="0.25">
      <c r="B1600" s="69" t="s">
        <v>33</v>
      </c>
      <c r="C1600" s="69" t="s">
        <v>149</v>
      </c>
      <c r="D1600" s="69" t="s">
        <v>149</v>
      </c>
      <c r="E1600" s="69">
        <f t="shared" ref="E1600:F1600" si="417">E352</f>
        <v>1962</v>
      </c>
      <c r="F1600" s="69" t="str">
        <f t="shared" si="417"/>
        <v>h</v>
      </c>
      <c r="G1600" s="69">
        <f>data2!AO69</f>
        <v>0.24830089445426176</v>
      </c>
      <c r="H1600" s="105">
        <f t="shared" si="356"/>
        <v>4.2453167879614746</v>
      </c>
      <c r="I1600" s="105">
        <f t="shared" si="357"/>
        <v>6.0911252147081978</v>
      </c>
    </row>
    <row r="1601" spans="2:9" x14ac:dyDescent="0.25">
      <c r="B1601" s="69" t="s">
        <v>33</v>
      </c>
      <c r="C1601" s="69" t="s">
        <v>149</v>
      </c>
      <c r="D1601" s="69" t="s">
        <v>149</v>
      </c>
      <c r="E1601" s="69">
        <f t="shared" ref="E1601:F1601" si="418">E353</f>
        <v>1963</v>
      </c>
      <c r="F1601" s="69" t="str">
        <f t="shared" si="418"/>
        <v>h</v>
      </c>
      <c r="G1601" s="69">
        <f>data2!AO70</f>
        <v>0.24166212203092854</v>
      </c>
      <c r="H1601" s="105">
        <f t="shared" si="356"/>
        <v>4.4936176824157368</v>
      </c>
      <c r="I1601" s="105">
        <f t="shared" si="357"/>
        <v>5.8494630926772704</v>
      </c>
    </row>
    <row r="1602" spans="2:9" x14ac:dyDescent="0.25">
      <c r="B1602" s="69" t="s">
        <v>33</v>
      </c>
      <c r="C1602" s="69" t="s">
        <v>149</v>
      </c>
      <c r="D1602" s="69" t="s">
        <v>149</v>
      </c>
      <c r="E1602" s="69">
        <f t="shared" ref="E1602:F1602" si="419">E354</f>
        <v>1964</v>
      </c>
      <c r="F1602" s="69" t="str">
        <f t="shared" si="419"/>
        <v>h</v>
      </c>
      <c r="G1602" s="69">
        <f>data2!AO71</f>
        <v>0.23415016900053132</v>
      </c>
      <c r="H1602" s="105">
        <f t="shared" si="356"/>
        <v>4.7352798044466651</v>
      </c>
      <c r="I1602" s="105">
        <f t="shared" si="357"/>
        <v>5.6153129236767398</v>
      </c>
    </row>
    <row r="1603" spans="2:9" x14ac:dyDescent="0.25">
      <c r="B1603" s="69" t="s">
        <v>33</v>
      </c>
      <c r="C1603" s="69" t="s">
        <v>149</v>
      </c>
      <c r="D1603" s="69" t="s">
        <v>149</v>
      </c>
      <c r="E1603" s="69">
        <f t="shared" ref="E1603:F1603" si="420">E355</f>
        <v>1965</v>
      </c>
      <c r="F1603" s="69" t="str">
        <f t="shared" si="420"/>
        <v>h</v>
      </c>
      <c r="G1603" s="69">
        <f>data2!AO72</f>
        <v>0.21355179362956037</v>
      </c>
      <c r="H1603" s="105">
        <f t="shared" si="356"/>
        <v>4.9694299734471965</v>
      </c>
      <c r="I1603" s="105">
        <f t="shared" si="357"/>
        <v>5.4017611300471806</v>
      </c>
    </row>
    <row r="1604" spans="2:9" x14ac:dyDescent="0.25">
      <c r="B1604" s="69" t="s">
        <v>33</v>
      </c>
      <c r="C1604" s="69" t="s">
        <v>149</v>
      </c>
      <c r="D1604" s="69" t="s">
        <v>149</v>
      </c>
      <c r="E1604" s="69">
        <f t="shared" ref="E1604:F1604" si="421">E356</f>
        <v>1966</v>
      </c>
      <c r="F1604" s="69" t="str">
        <f t="shared" si="421"/>
        <v>h</v>
      </c>
      <c r="G1604" s="69">
        <f>data2!AO73</f>
        <v>0.20341793424032464</v>
      </c>
      <c r="H1604" s="105">
        <f t="shared" ref="H1604:H1667" si="422">SUMIFS($G$4:$G$4995,$F$4:$F$4995,$F1604,$E$4:$E$4995,"&lt;"&amp;$E1604,$B$4:$B$4995,$B1604,$D$4:$D$4995,$D1604)</f>
        <v>5.1829817670767566</v>
      </c>
      <c r="I1604" s="105">
        <f t="shared" ref="I1604:I1667" si="423">SUMIFS($G$4:$G$4995,$F$4:$F$4995,$F1604,$E$4:$E$4995,"&gt;"&amp;$E1604,$B$4:$B$4995,$B1604,$D$4:$D$4995,$D1604)</f>
        <v>5.1983431958068547</v>
      </c>
    </row>
    <row r="1605" spans="2:9" x14ac:dyDescent="0.25">
      <c r="B1605" s="69" t="s">
        <v>33</v>
      </c>
      <c r="C1605" s="69" t="s">
        <v>149</v>
      </c>
      <c r="D1605" s="69" t="s">
        <v>149</v>
      </c>
      <c r="E1605" s="69">
        <f t="shared" ref="E1605:F1605" si="424">E357</f>
        <v>1967</v>
      </c>
      <c r="F1605" s="69" t="str">
        <f t="shared" si="424"/>
        <v>h</v>
      </c>
      <c r="G1605" s="69">
        <f>data2!AO74</f>
        <v>0.19118765935579579</v>
      </c>
      <c r="H1605" s="105">
        <f t="shared" si="422"/>
        <v>5.3863997013170817</v>
      </c>
      <c r="I1605" s="105">
        <f t="shared" si="423"/>
        <v>5.0071555364510587</v>
      </c>
    </row>
    <row r="1606" spans="2:9" x14ac:dyDescent="0.25">
      <c r="B1606" s="69" t="s">
        <v>33</v>
      </c>
      <c r="C1606" s="69" t="s">
        <v>149</v>
      </c>
      <c r="D1606" s="69" t="s">
        <v>149</v>
      </c>
      <c r="E1606" s="69">
        <f t="shared" ref="E1606:F1606" si="425">E358</f>
        <v>1968</v>
      </c>
      <c r="F1606" s="69" t="str">
        <f t="shared" si="425"/>
        <v>h</v>
      </c>
      <c r="G1606" s="69">
        <f>data2!AO75</f>
        <v>0.18630578138774975</v>
      </c>
      <c r="H1606" s="105">
        <f t="shared" si="422"/>
        <v>5.5775873606728776</v>
      </c>
      <c r="I1606" s="105">
        <f t="shared" si="423"/>
        <v>4.8208497550633105</v>
      </c>
    </row>
    <row r="1607" spans="2:9" x14ac:dyDescent="0.25">
      <c r="B1607" s="69" t="s">
        <v>33</v>
      </c>
      <c r="C1607" s="69" t="s">
        <v>149</v>
      </c>
      <c r="D1607" s="69" t="s">
        <v>149</v>
      </c>
      <c r="E1607" s="69">
        <f t="shared" ref="E1607:F1607" si="426">E359</f>
        <v>1969</v>
      </c>
      <c r="F1607" s="69" t="str">
        <f t="shared" si="426"/>
        <v>h</v>
      </c>
      <c r="G1607" s="69">
        <f>data2!AO76</f>
        <v>0.18211324685954955</v>
      </c>
      <c r="H1607" s="105">
        <f t="shared" si="422"/>
        <v>5.7638931420606276</v>
      </c>
      <c r="I1607" s="105">
        <f t="shared" si="423"/>
        <v>4.6387365082037615</v>
      </c>
    </row>
    <row r="1608" spans="2:9" x14ac:dyDescent="0.25">
      <c r="B1608" s="69" t="s">
        <v>33</v>
      </c>
      <c r="C1608" s="69" t="s">
        <v>149</v>
      </c>
      <c r="D1608" s="69" t="s">
        <v>149</v>
      </c>
      <c r="E1608" s="69">
        <f t="shared" ref="E1608:F1608" si="427">E360</f>
        <v>1970</v>
      </c>
      <c r="F1608" s="69" t="str">
        <f t="shared" si="427"/>
        <v>h</v>
      </c>
      <c r="G1608" s="69">
        <f>data2!AO77</f>
        <v>0.18605810175343307</v>
      </c>
      <c r="H1608" s="105">
        <f t="shared" si="422"/>
        <v>5.9460063889201775</v>
      </c>
      <c r="I1608" s="105">
        <f t="shared" si="423"/>
        <v>4.4526784064503282</v>
      </c>
    </row>
    <row r="1609" spans="2:9" x14ac:dyDescent="0.25">
      <c r="B1609" s="69" t="s">
        <v>33</v>
      </c>
      <c r="C1609" s="69" t="s">
        <v>149</v>
      </c>
      <c r="D1609" s="69" t="s">
        <v>149</v>
      </c>
      <c r="E1609" s="69">
        <f t="shared" ref="E1609:F1609" si="428">E361</f>
        <v>1971</v>
      </c>
      <c r="F1609" s="69" t="str">
        <f t="shared" si="428"/>
        <v>h</v>
      </c>
      <c r="G1609" s="69">
        <f>data2!AO78</f>
        <v>0.17835727978000609</v>
      </c>
      <c r="H1609" s="105">
        <f t="shared" si="422"/>
        <v>6.1320644906736108</v>
      </c>
      <c r="I1609" s="105">
        <f t="shared" si="423"/>
        <v>4.2743211266703227</v>
      </c>
    </row>
    <row r="1610" spans="2:9" x14ac:dyDescent="0.25">
      <c r="B1610" s="69" t="s">
        <v>33</v>
      </c>
      <c r="C1610" s="69" t="s">
        <v>149</v>
      </c>
      <c r="D1610" s="69" t="s">
        <v>149</v>
      </c>
      <c r="E1610" s="69">
        <f t="shared" ref="E1610:F1610" si="429">E362</f>
        <v>1972</v>
      </c>
      <c r="F1610" s="69" t="str">
        <f t="shared" si="429"/>
        <v>h</v>
      </c>
      <c r="G1610" s="69">
        <f>data2!AO79</f>
        <v>0.15866570272413874</v>
      </c>
      <c r="H1610" s="105">
        <f t="shared" si="422"/>
        <v>6.3104217704536172</v>
      </c>
      <c r="I1610" s="105">
        <f t="shared" si="423"/>
        <v>4.1156554239461833</v>
      </c>
    </row>
    <row r="1611" spans="2:9" x14ac:dyDescent="0.25">
      <c r="B1611" s="69" t="s">
        <v>33</v>
      </c>
      <c r="C1611" s="69" t="s">
        <v>149</v>
      </c>
      <c r="D1611" s="69" t="s">
        <v>149</v>
      </c>
      <c r="E1611" s="69">
        <f t="shared" ref="E1611:F1611" si="430">E363</f>
        <v>1973</v>
      </c>
      <c r="F1611" s="69" t="str">
        <f t="shared" si="430"/>
        <v>h</v>
      </c>
      <c r="G1611" s="69">
        <f>data2!AO80</f>
        <v>0.14986529960230038</v>
      </c>
      <c r="H1611" s="105">
        <f t="shared" si="422"/>
        <v>6.4690874731777557</v>
      </c>
      <c r="I1611" s="105">
        <f t="shared" si="423"/>
        <v>3.9657901243438833</v>
      </c>
    </row>
    <row r="1612" spans="2:9" x14ac:dyDescent="0.25">
      <c r="B1612" s="69" t="s">
        <v>33</v>
      </c>
      <c r="C1612" s="69" t="s">
        <v>149</v>
      </c>
      <c r="D1612" s="69" t="s">
        <v>149</v>
      </c>
      <c r="E1612" s="69">
        <f t="shared" ref="E1612:F1612" si="431">E364</f>
        <v>1974</v>
      </c>
      <c r="F1612" s="69" t="str">
        <f t="shared" si="431"/>
        <v>h</v>
      </c>
      <c r="G1612" s="69">
        <f>data2!AO81</f>
        <v>0.14786603341478732</v>
      </c>
      <c r="H1612" s="105">
        <f t="shared" si="422"/>
        <v>6.6189527727800561</v>
      </c>
      <c r="I1612" s="105">
        <f t="shared" si="423"/>
        <v>3.8179240909290955</v>
      </c>
    </row>
    <row r="1613" spans="2:9" x14ac:dyDescent="0.25">
      <c r="B1613" s="69" t="s">
        <v>33</v>
      </c>
      <c r="C1613" s="69" t="s">
        <v>149</v>
      </c>
      <c r="D1613" s="69" t="s">
        <v>149</v>
      </c>
      <c r="E1613" s="69">
        <f t="shared" ref="E1613:F1613" si="432">E365</f>
        <v>1975</v>
      </c>
      <c r="F1613" s="69" t="str">
        <f t="shared" si="432"/>
        <v>h</v>
      </c>
      <c r="G1613" s="69">
        <f>data2!AO82</f>
        <v>0.14302604752454967</v>
      </c>
      <c r="H1613" s="105">
        <f t="shared" si="422"/>
        <v>6.7668188061948431</v>
      </c>
      <c r="I1613" s="105">
        <f t="shared" si="423"/>
        <v>3.674898043404546</v>
      </c>
    </row>
    <row r="1614" spans="2:9" x14ac:dyDescent="0.25">
      <c r="B1614" s="69" t="s">
        <v>33</v>
      </c>
      <c r="C1614" s="69" t="s">
        <v>149</v>
      </c>
      <c r="D1614" s="69" t="s">
        <v>149</v>
      </c>
      <c r="E1614" s="69">
        <f t="shared" ref="E1614:F1614" si="433">E366</f>
        <v>1976</v>
      </c>
      <c r="F1614" s="69" t="str">
        <f t="shared" si="433"/>
        <v>h</v>
      </c>
      <c r="G1614" s="69">
        <f>data2!AO83</f>
        <v>0.13882027182093656</v>
      </c>
      <c r="H1614" s="105">
        <f t="shared" si="422"/>
        <v>6.9098448537193926</v>
      </c>
      <c r="I1614" s="105">
        <f t="shared" si="423"/>
        <v>3.5360777715836096</v>
      </c>
    </row>
    <row r="1615" spans="2:9" x14ac:dyDescent="0.25">
      <c r="B1615" s="69" t="s">
        <v>33</v>
      </c>
      <c r="C1615" s="69" t="s">
        <v>149</v>
      </c>
      <c r="D1615" s="69" t="s">
        <v>149</v>
      </c>
      <c r="E1615" s="69">
        <f t="shared" ref="E1615:F1615" si="434">E367</f>
        <v>1977</v>
      </c>
      <c r="F1615" s="69" t="str">
        <f t="shared" si="434"/>
        <v>h</v>
      </c>
      <c r="G1615" s="69">
        <f>data2!AO84</f>
        <v>0.13932067402892051</v>
      </c>
      <c r="H1615" s="105">
        <f t="shared" si="422"/>
        <v>7.048665125540329</v>
      </c>
      <c r="I1615" s="105">
        <f t="shared" si="423"/>
        <v>3.3967570975546884</v>
      </c>
    </row>
    <row r="1616" spans="2:9" x14ac:dyDescent="0.25">
      <c r="B1616" s="69" t="s">
        <v>33</v>
      </c>
      <c r="C1616" s="69" t="s">
        <v>149</v>
      </c>
      <c r="D1616" s="69" t="s">
        <v>149</v>
      </c>
      <c r="E1616" s="69">
        <f t="shared" ref="E1616:F1616" si="435">E368</f>
        <v>1978</v>
      </c>
      <c r="F1616" s="69" t="str">
        <f t="shared" si="435"/>
        <v>h</v>
      </c>
      <c r="G1616" s="69">
        <f>data2!AO85</f>
        <v>0.13369555727384499</v>
      </c>
      <c r="H1616" s="105">
        <f t="shared" si="422"/>
        <v>7.1879857995692493</v>
      </c>
      <c r="I1616" s="105">
        <f t="shared" si="423"/>
        <v>3.2630615402808432</v>
      </c>
    </row>
    <row r="1617" spans="2:9" x14ac:dyDescent="0.25">
      <c r="B1617" s="69" t="s">
        <v>33</v>
      </c>
      <c r="C1617" s="69" t="s">
        <v>149</v>
      </c>
      <c r="D1617" s="69" t="s">
        <v>149</v>
      </c>
      <c r="E1617" s="69">
        <f t="shared" ref="E1617:F1617" si="436">E369</f>
        <v>1979</v>
      </c>
      <c r="F1617" s="69" t="str">
        <f t="shared" si="436"/>
        <v>h</v>
      </c>
      <c r="G1617" s="69">
        <f>data2!AO86</f>
        <v>0.1386495132103964</v>
      </c>
      <c r="H1617" s="105">
        <f t="shared" si="422"/>
        <v>7.3216813568430945</v>
      </c>
      <c r="I1617" s="105">
        <f t="shared" si="423"/>
        <v>3.1244120270704463</v>
      </c>
    </row>
    <row r="1618" spans="2:9" x14ac:dyDescent="0.25">
      <c r="B1618" s="69" t="s">
        <v>33</v>
      </c>
      <c r="C1618" s="69" t="s">
        <v>149</v>
      </c>
      <c r="D1618" s="69" t="s">
        <v>149</v>
      </c>
      <c r="E1618" s="69">
        <f t="shared" ref="E1618:F1618" si="437">E370</f>
        <v>1980</v>
      </c>
      <c r="F1618" s="69" t="str">
        <f t="shared" si="437"/>
        <v>h</v>
      </c>
      <c r="G1618" s="69">
        <f>data2!AO87</f>
        <v>0.14195734488908374</v>
      </c>
      <c r="H1618" s="105">
        <f t="shared" si="422"/>
        <v>7.4603308700534905</v>
      </c>
      <c r="I1618" s="105">
        <f t="shared" si="423"/>
        <v>2.9824546821813631</v>
      </c>
    </row>
    <row r="1619" spans="2:9" x14ac:dyDescent="0.25">
      <c r="B1619" s="69" t="s">
        <v>33</v>
      </c>
      <c r="C1619" s="69" t="s">
        <v>149</v>
      </c>
      <c r="D1619" s="69" t="s">
        <v>149</v>
      </c>
      <c r="E1619" s="69">
        <f t="shared" ref="E1619:F1619" si="438">E371</f>
        <v>1981</v>
      </c>
      <c r="F1619" s="69" t="str">
        <f t="shared" si="438"/>
        <v>h</v>
      </c>
      <c r="G1619" s="69">
        <f>data2!AO88</f>
        <v>0.13784033575273516</v>
      </c>
      <c r="H1619" s="105">
        <f t="shared" si="422"/>
        <v>7.6022882149425746</v>
      </c>
      <c r="I1619" s="105">
        <f t="shared" si="423"/>
        <v>2.8446143464286275</v>
      </c>
    </row>
    <row r="1620" spans="2:9" x14ac:dyDescent="0.25">
      <c r="B1620" s="69" t="s">
        <v>33</v>
      </c>
      <c r="C1620" s="69" t="s">
        <v>149</v>
      </c>
      <c r="D1620" s="69" t="s">
        <v>149</v>
      </c>
      <c r="E1620" s="69">
        <f t="shared" ref="E1620:F1620" si="439">E372</f>
        <v>1982</v>
      </c>
      <c r="F1620" s="69" t="str">
        <f t="shared" si="439"/>
        <v>h</v>
      </c>
      <c r="G1620" s="69">
        <f>data2!AO89</f>
        <v>0.13755388795833109</v>
      </c>
      <c r="H1620" s="105">
        <f t="shared" si="422"/>
        <v>7.7401285506953101</v>
      </c>
      <c r="I1620" s="105">
        <f t="shared" si="423"/>
        <v>2.7070604584702971</v>
      </c>
    </row>
    <row r="1621" spans="2:9" x14ac:dyDescent="0.25">
      <c r="B1621" s="69" t="s">
        <v>33</v>
      </c>
      <c r="C1621" s="69" t="s">
        <v>149</v>
      </c>
      <c r="D1621" s="69" t="s">
        <v>149</v>
      </c>
      <c r="E1621" s="69">
        <f t="shared" ref="E1621:F1621" si="440">E373</f>
        <v>1983</v>
      </c>
      <c r="F1621" s="69" t="str">
        <f t="shared" si="440"/>
        <v>h</v>
      </c>
      <c r="G1621" s="69">
        <f>data2!AO90</f>
        <v>0.12891866695208204</v>
      </c>
      <c r="H1621" s="105">
        <f t="shared" si="422"/>
        <v>7.8776824386536415</v>
      </c>
      <c r="I1621" s="105">
        <f t="shared" si="423"/>
        <v>2.5781417915182145</v>
      </c>
    </row>
    <row r="1622" spans="2:9" x14ac:dyDescent="0.25">
      <c r="B1622" s="69" t="s">
        <v>33</v>
      </c>
      <c r="C1622" s="69" t="s">
        <v>149</v>
      </c>
      <c r="D1622" s="69" t="s">
        <v>149</v>
      </c>
      <c r="E1622" s="69">
        <f t="shared" ref="E1622:F1622" si="441">E374</f>
        <v>1984</v>
      </c>
      <c r="F1622" s="69" t="str">
        <f t="shared" si="441"/>
        <v>h</v>
      </c>
      <c r="G1622" s="69">
        <f>data2!AO91</f>
        <v>0.12509424677471936</v>
      </c>
      <c r="H1622" s="105">
        <f t="shared" si="422"/>
        <v>8.0066011056057231</v>
      </c>
      <c r="I1622" s="105">
        <f t="shared" si="423"/>
        <v>2.453047544743495</v>
      </c>
    </row>
    <row r="1623" spans="2:9" x14ac:dyDescent="0.25">
      <c r="B1623" s="69" t="s">
        <v>33</v>
      </c>
      <c r="C1623" s="69" t="s">
        <v>149</v>
      </c>
      <c r="D1623" s="69" t="s">
        <v>149</v>
      </c>
      <c r="E1623" s="69">
        <f t="shared" ref="E1623:F1623" si="442">E375</f>
        <v>1985</v>
      </c>
      <c r="F1623" s="69" t="str">
        <f t="shared" si="442"/>
        <v>h</v>
      </c>
      <c r="G1623" s="69">
        <f>data2!AO92</f>
        <v>0.13319935512070927</v>
      </c>
      <c r="H1623" s="105">
        <f t="shared" si="422"/>
        <v>8.1316953523804418</v>
      </c>
      <c r="I1623" s="105">
        <f t="shared" si="423"/>
        <v>2.3198481896227858</v>
      </c>
    </row>
    <row r="1624" spans="2:9" x14ac:dyDescent="0.25">
      <c r="B1624" s="69" t="s">
        <v>33</v>
      </c>
      <c r="C1624" s="69" t="s">
        <v>149</v>
      </c>
      <c r="D1624" s="69" t="s">
        <v>149</v>
      </c>
      <c r="E1624" s="69">
        <f t="shared" ref="E1624:F1624" si="443">E376</f>
        <v>1986</v>
      </c>
      <c r="F1624" s="69" t="str">
        <f t="shared" si="443"/>
        <v>h</v>
      </c>
      <c r="G1624" s="69">
        <f>data2!AO93</f>
        <v>0.12897401609252249</v>
      </c>
      <c r="H1624" s="105">
        <f t="shared" si="422"/>
        <v>8.264894707501151</v>
      </c>
      <c r="I1624" s="105">
        <f t="shared" si="423"/>
        <v>2.1908741735302639</v>
      </c>
    </row>
    <row r="1625" spans="2:9" x14ac:dyDescent="0.25">
      <c r="B1625" s="69" t="s">
        <v>33</v>
      </c>
      <c r="C1625" s="69" t="s">
        <v>149</v>
      </c>
      <c r="D1625" s="69" t="s">
        <v>149</v>
      </c>
      <c r="E1625" s="69">
        <f t="shared" ref="E1625:F1625" si="444">E377</f>
        <v>1987</v>
      </c>
      <c r="F1625" s="69" t="str">
        <f t="shared" si="444"/>
        <v>h</v>
      </c>
      <c r="G1625" s="69">
        <f>data2!AO94</f>
        <v>0.1407168988664548</v>
      </c>
      <c r="H1625" s="105">
        <f t="shared" si="422"/>
        <v>8.3938687235936733</v>
      </c>
      <c r="I1625" s="105">
        <f t="shared" si="423"/>
        <v>2.0501572746638086</v>
      </c>
    </row>
    <row r="1626" spans="2:9" x14ac:dyDescent="0.25">
      <c r="B1626" s="69" t="s">
        <v>33</v>
      </c>
      <c r="C1626" s="69" t="s">
        <v>149</v>
      </c>
      <c r="D1626" s="69" t="s">
        <v>149</v>
      </c>
      <c r="E1626" s="69">
        <f t="shared" ref="E1626:F1626" si="445">E378</f>
        <v>1988</v>
      </c>
      <c r="F1626" s="69" t="str">
        <f t="shared" si="445"/>
        <v>h</v>
      </c>
      <c r="G1626" s="69">
        <f>data2!AO95</f>
        <v>0.14545730588187311</v>
      </c>
      <c r="H1626" s="105">
        <f t="shared" si="422"/>
        <v>8.5345856224601278</v>
      </c>
      <c r="I1626" s="105">
        <f t="shared" si="423"/>
        <v>1.9046999687819357</v>
      </c>
    </row>
    <row r="1627" spans="2:9" x14ac:dyDescent="0.25">
      <c r="B1627" s="69" t="s">
        <v>33</v>
      </c>
      <c r="C1627" s="69" t="s">
        <v>149</v>
      </c>
      <c r="D1627" s="69" t="s">
        <v>149</v>
      </c>
      <c r="E1627" s="69">
        <f t="shared" ref="E1627:F1627" si="446">E379</f>
        <v>1989</v>
      </c>
      <c r="F1627" s="69" t="str">
        <f t="shared" si="446"/>
        <v>h</v>
      </c>
      <c r="G1627" s="69">
        <f>data2!AO96</f>
        <v>0.15670025040300484</v>
      </c>
      <c r="H1627" s="105">
        <f t="shared" si="422"/>
        <v>8.6800429283420009</v>
      </c>
      <c r="I1627" s="105">
        <f t="shared" si="423"/>
        <v>1.7479997183789309</v>
      </c>
    </row>
    <row r="1628" spans="2:9" x14ac:dyDescent="0.25">
      <c r="B1628" s="69" t="s">
        <v>33</v>
      </c>
      <c r="C1628" s="69" t="s">
        <v>149</v>
      </c>
      <c r="D1628" s="69" t="s">
        <v>149</v>
      </c>
      <c r="E1628" s="69">
        <f t="shared" ref="E1628:F1628" si="447">E380</f>
        <v>1990</v>
      </c>
      <c r="F1628" s="69" t="str">
        <f t="shared" si="447"/>
        <v>h</v>
      </c>
      <c r="G1628" s="69">
        <f>data2!AO97</f>
        <v>0.16804090655290252</v>
      </c>
      <c r="H1628" s="105">
        <f t="shared" si="422"/>
        <v>8.8367431787450066</v>
      </c>
      <c r="I1628" s="105">
        <f t="shared" si="423"/>
        <v>1.5799588118260284</v>
      </c>
    </row>
    <row r="1629" spans="2:9" x14ac:dyDescent="0.25">
      <c r="B1629" s="69" t="s">
        <v>33</v>
      </c>
      <c r="C1629" s="69" t="s">
        <v>149</v>
      </c>
      <c r="D1629" s="69" t="s">
        <v>149</v>
      </c>
      <c r="E1629" s="69">
        <f t="shared" ref="E1629:F1629" si="448">E381</f>
        <v>1991</v>
      </c>
      <c r="F1629" s="69" t="str">
        <f t="shared" si="448"/>
        <v>h</v>
      </c>
      <c r="G1629" s="69">
        <f>data2!AO98</f>
        <v>0.17717098633410697</v>
      </c>
      <c r="H1629" s="105">
        <f t="shared" si="422"/>
        <v>9.00478408529791</v>
      </c>
      <c r="I1629" s="105">
        <f t="shared" si="423"/>
        <v>1.4027878254919213</v>
      </c>
    </row>
    <row r="1630" spans="2:9" x14ac:dyDescent="0.25">
      <c r="B1630" s="69" t="s">
        <v>33</v>
      </c>
      <c r="C1630" s="69" t="s">
        <v>149</v>
      </c>
      <c r="D1630" s="69" t="s">
        <v>149</v>
      </c>
      <c r="E1630" s="69">
        <f t="shared" ref="E1630:F1630" si="449">E382</f>
        <v>1992</v>
      </c>
      <c r="F1630" s="69" t="str">
        <f t="shared" si="449"/>
        <v>h</v>
      </c>
      <c r="G1630" s="69">
        <f>data2!AO99</f>
        <v>0.19007280929674789</v>
      </c>
      <c r="H1630" s="105">
        <f t="shared" si="422"/>
        <v>9.1819550716320162</v>
      </c>
      <c r="I1630" s="105">
        <f t="shared" si="423"/>
        <v>1.2127150161951734</v>
      </c>
    </row>
    <row r="1631" spans="2:9" x14ac:dyDescent="0.25">
      <c r="B1631" s="69" t="s">
        <v>33</v>
      </c>
      <c r="C1631" s="69" t="s">
        <v>149</v>
      </c>
      <c r="D1631" s="69" t="s">
        <v>149</v>
      </c>
      <c r="E1631" s="69">
        <f t="shared" ref="E1631:F1631" si="450">E383</f>
        <v>1993</v>
      </c>
      <c r="F1631" s="69" t="str">
        <f t="shared" si="450"/>
        <v>h</v>
      </c>
      <c r="G1631" s="69">
        <f>data2!AO100</f>
        <v>0.20799428995868344</v>
      </c>
      <c r="H1631" s="105">
        <f t="shared" si="422"/>
        <v>9.3720278809287638</v>
      </c>
      <c r="I1631" s="105">
        <f t="shared" si="423"/>
        <v>1.0047207262364899</v>
      </c>
    </row>
    <row r="1632" spans="2:9" x14ac:dyDescent="0.25">
      <c r="B1632" s="69" t="s">
        <v>33</v>
      </c>
      <c r="C1632" s="69" t="s">
        <v>149</v>
      </c>
      <c r="D1632" s="69" t="s">
        <v>149</v>
      </c>
      <c r="E1632" s="69">
        <f t="shared" ref="E1632:F1632" si="451">E384</f>
        <v>1994</v>
      </c>
      <c r="F1632" s="69" t="str">
        <f t="shared" si="451"/>
        <v>h</v>
      </c>
      <c r="G1632" s="69">
        <f>data2!AO101</f>
        <v>0.23419360877628079</v>
      </c>
      <c r="H1632" s="105">
        <f t="shared" si="422"/>
        <v>9.5800221708874478</v>
      </c>
      <c r="I1632" s="105">
        <f t="shared" si="423"/>
        <v>0.77052711746020919</v>
      </c>
    </row>
    <row r="1633" spans="2:9" x14ac:dyDescent="0.25">
      <c r="B1633" s="69" t="s">
        <v>33</v>
      </c>
      <c r="C1633" s="69" t="s">
        <v>149</v>
      </c>
      <c r="D1633" s="69" t="s">
        <v>149</v>
      </c>
      <c r="E1633" s="69">
        <f t="shared" ref="E1633:F1633" si="452">E385</f>
        <v>1995</v>
      </c>
      <c r="F1633" s="69" t="str">
        <f t="shared" si="452"/>
        <v>h</v>
      </c>
      <c r="G1633" s="69">
        <f>data2!AO102</f>
        <v>0.24177527717846903</v>
      </c>
      <c r="H1633" s="105">
        <f t="shared" si="422"/>
        <v>9.8142157796637282</v>
      </c>
      <c r="I1633" s="105">
        <f t="shared" si="423"/>
        <v>0.52875184028174016</v>
      </c>
    </row>
    <row r="1634" spans="2:9" x14ac:dyDescent="0.25">
      <c r="B1634" s="69" t="s">
        <v>33</v>
      </c>
      <c r="C1634" s="69" t="s">
        <v>149</v>
      </c>
      <c r="D1634" s="69" t="s">
        <v>149</v>
      </c>
      <c r="E1634" s="69">
        <f t="shared" ref="E1634:F1634" si="453">E386</f>
        <v>1996</v>
      </c>
      <c r="F1634" s="69" t="str">
        <f t="shared" si="453"/>
        <v>h</v>
      </c>
      <c r="G1634" s="69">
        <f>data2!AO103</f>
        <v>0.25754627719784007</v>
      </c>
      <c r="H1634" s="105">
        <f t="shared" si="422"/>
        <v>10.055991056842197</v>
      </c>
      <c r="I1634" s="105">
        <f t="shared" si="423"/>
        <v>0.27120556308390009</v>
      </c>
    </row>
    <row r="1635" spans="2:9" x14ac:dyDescent="0.25">
      <c r="B1635" s="69" t="s">
        <v>33</v>
      </c>
      <c r="C1635" s="69" t="s">
        <v>149</v>
      </c>
      <c r="D1635" s="69" t="s">
        <v>149</v>
      </c>
      <c r="E1635" s="69">
        <f t="shared" ref="E1635:F1635" si="454">E387</f>
        <v>1997</v>
      </c>
      <c r="F1635" s="69" t="str">
        <f t="shared" si="454"/>
        <v>h</v>
      </c>
      <c r="G1635" s="69">
        <f>data2!AO104</f>
        <v>0.27120556308390009</v>
      </c>
      <c r="H1635" s="105">
        <f t="shared" si="422"/>
        <v>10.313537334040037</v>
      </c>
      <c r="I1635" s="105">
        <f t="shared" si="423"/>
        <v>0</v>
      </c>
    </row>
    <row r="1636" spans="2:9" x14ac:dyDescent="0.25">
      <c r="B1636" s="69" t="s">
        <v>33</v>
      </c>
      <c r="C1636" s="69" t="s">
        <v>149</v>
      </c>
      <c r="D1636" s="69" t="s">
        <v>149</v>
      </c>
      <c r="E1636" s="69">
        <f t="shared" ref="E1636:F1636" si="455">E388</f>
        <v>1950</v>
      </c>
      <c r="F1636" s="69" t="str">
        <f t="shared" si="455"/>
        <v>i</v>
      </c>
      <c r="G1636" s="69">
        <f>data2!AP57</f>
        <v>5.0022869991220603E-2</v>
      </c>
      <c r="H1636" s="105">
        <f t="shared" si="422"/>
        <v>0</v>
      </c>
      <c r="I1636" s="105">
        <f t="shared" si="423"/>
        <v>4.1368069030025323</v>
      </c>
    </row>
    <row r="1637" spans="2:9" x14ac:dyDescent="0.25">
      <c r="B1637" s="69" t="s">
        <v>33</v>
      </c>
      <c r="C1637" s="69" t="s">
        <v>149</v>
      </c>
      <c r="D1637" s="69" t="s">
        <v>149</v>
      </c>
      <c r="E1637" s="69">
        <f t="shared" ref="E1637:F1637" si="456">E389</f>
        <v>1951</v>
      </c>
      <c r="F1637" s="69" t="str">
        <f t="shared" si="456"/>
        <v>i</v>
      </c>
      <c r="G1637" s="69">
        <f>data2!AP58</f>
        <v>4.6713501334918292E-2</v>
      </c>
      <c r="H1637" s="105">
        <f t="shared" si="422"/>
        <v>5.0022869991220603E-2</v>
      </c>
      <c r="I1637" s="105">
        <f t="shared" si="423"/>
        <v>4.0900934016676143</v>
      </c>
    </row>
    <row r="1638" spans="2:9" x14ac:dyDescent="0.25">
      <c r="B1638" s="69" t="s">
        <v>33</v>
      </c>
      <c r="C1638" s="69" t="s">
        <v>149</v>
      </c>
      <c r="D1638" s="69" t="s">
        <v>149</v>
      </c>
      <c r="E1638" s="69">
        <f t="shared" ref="E1638:F1638" si="457">E390</f>
        <v>1952</v>
      </c>
      <c r="F1638" s="69" t="str">
        <f t="shared" si="457"/>
        <v>i</v>
      </c>
      <c r="G1638" s="69">
        <f>data2!AP59</f>
        <v>4.6770495034321569E-2</v>
      </c>
      <c r="H1638" s="105">
        <f t="shared" si="422"/>
        <v>9.6736371326138895E-2</v>
      </c>
      <c r="I1638" s="105">
        <f t="shared" si="423"/>
        <v>4.0433229066332927</v>
      </c>
    </row>
    <row r="1639" spans="2:9" x14ac:dyDescent="0.25">
      <c r="B1639" s="69" t="s">
        <v>33</v>
      </c>
      <c r="C1639" s="69" t="s">
        <v>149</v>
      </c>
      <c r="D1639" s="69" t="s">
        <v>149</v>
      </c>
      <c r="E1639" s="69">
        <f t="shared" ref="E1639:F1639" si="458">E391</f>
        <v>1953</v>
      </c>
      <c r="F1639" s="69" t="str">
        <f t="shared" si="458"/>
        <v>i</v>
      </c>
      <c r="G1639" s="69">
        <f>data2!AP60</f>
        <v>4.40561768142302E-2</v>
      </c>
      <c r="H1639" s="105">
        <f t="shared" si="422"/>
        <v>0.14350686636046045</v>
      </c>
      <c r="I1639" s="105">
        <f t="shared" si="423"/>
        <v>3.9992667298190629</v>
      </c>
    </row>
    <row r="1640" spans="2:9" x14ac:dyDescent="0.25">
      <c r="B1640" s="69" t="s">
        <v>33</v>
      </c>
      <c r="C1640" s="69" t="s">
        <v>149</v>
      </c>
      <c r="D1640" s="69" t="s">
        <v>149</v>
      </c>
      <c r="E1640" s="69">
        <f t="shared" ref="E1640:F1640" si="459">E392</f>
        <v>1954</v>
      </c>
      <c r="F1640" s="69" t="str">
        <f t="shared" si="459"/>
        <v>i</v>
      </c>
      <c r="G1640" s="69">
        <f>data2!AP61</f>
        <v>4.3860348796685794E-2</v>
      </c>
      <c r="H1640" s="105">
        <f t="shared" si="422"/>
        <v>0.18756304317469064</v>
      </c>
      <c r="I1640" s="105">
        <f t="shared" si="423"/>
        <v>3.9554063810223776</v>
      </c>
    </row>
    <row r="1641" spans="2:9" x14ac:dyDescent="0.25">
      <c r="B1641" s="69" t="s">
        <v>33</v>
      </c>
      <c r="C1641" s="69" t="s">
        <v>149</v>
      </c>
      <c r="D1641" s="69" t="s">
        <v>149</v>
      </c>
      <c r="E1641" s="69">
        <f t="shared" ref="E1641:F1641" si="460">E393</f>
        <v>1955</v>
      </c>
      <c r="F1641" s="69" t="str">
        <f t="shared" si="460"/>
        <v>i</v>
      </c>
      <c r="G1641" s="69">
        <f>data2!AP62</f>
        <v>4.3339444878013701E-2</v>
      </c>
      <c r="H1641" s="105">
        <f t="shared" si="422"/>
        <v>0.23142339197137643</v>
      </c>
      <c r="I1641" s="105">
        <f t="shared" si="423"/>
        <v>3.9120669361443636</v>
      </c>
    </row>
    <row r="1642" spans="2:9" x14ac:dyDescent="0.25">
      <c r="B1642" s="69" t="s">
        <v>33</v>
      </c>
      <c r="C1642" s="69" t="s">
        <v>149</v>
      </c>
      <c r="D1642" s="69" t="s">
        <v>149</v>
      </c>
      <c r="E1642" s="69">
        <f t="shared" ref="E1642:F1642" si="461">E394</f>
        <v>1956</v>
      </c>
      <c r="F1642" s="69" t="str">
        <f t="shared" si="461"/>
        <v>i</v>
      </c>
      <c r="G1642" s="69">
        <f>data2!AP63</f>
        <v>4.2979581756478966E-2</v>
      </c>
      <c r="H1642" s="105">
        <f t="shared" si="422"/>
        <v>0.27476283684939012</v>
      </c>
      <c r="I1642" s="105">
        <f t="shared" si="423"/>
        <v>3.8690873543878843</v>
      </c>
    </row>
    <row r="1643" spans="2:9" x14ac:dyDescent="0.25">
      <c r="B1643" s="69" t="s">
        <v>33</v>
      </c>
      <c r="C1643" s="69" t="s">
        <v>149</v>
      </c>
      <c r="D1643" s="69" t="s">
        <v>149</v>
      </c>
      <c r="E1643" s="69">
        <f t="shared" ref="E1643:F1643" si="462">E395</f>
        <v>1957</v>
      </c>
      <c r="F1643" s="69" t="str">
        <f t="shared" si="462"/>
        <v>i</v>
      </c>
      <c r="G1643" s="69">
        <f>data2!AP64</f>
        <v>4.0404730350624675E-2</v>
      </c>
      <c r="H1643" s="105">
        <f t="shared" si="422"/>
        <v>0.3177424186058691</v>
      </c>
      <c r="I1643" s="105">
        <f t="shared" si="423"/>
        <v>3.8286826240372602</v>
      </c>
    </row>
    <row r="1644" spans="2:9" x14ac:dyDescent="0.25">
      <c r="B1644" s="69" t="s">
        <v>33</v>
      </c>
      <c r="C1644" s="69" t="s">
        <v>149</v>
      </c>
      <c r="D1644" s="69" t="s">
        <v>149</v>
      </c>
      <c r="E1644" s="69">
        <f t="shared" ref="E1644:F1644" si="463">E396</f>
        <v>1958</v>
      </c>
      <c r="F1644" s="69" t="str">
        <f t="shared" si="463"/>
        <v>i</v>
      </c>
      <c r="G1644" s="69">
        <f>data2!AP65</f>
        <v>4.0433797856828935E-2</v>
      </c>
      <c r="H1644" s="105">
        <f t="shared" si="422"/>
        <v>0.3581471489564938</v>
      </c>
      <c r="I1644" s="105">
        <f t="shared" si="423"/>
        <v>3.7882488261804315</v>
      </c>
    </row>
    <row r="1645" spans="2:9" x14ac:dyDescent="0.25">
      <c r="B1645" s="69" t="s">
        <v>33</v>
      </c>
      <c r="C1645" s="69" t="s">
        <v>149</v>
      </c>
      <c r="D1645" s="69" t="s">
        <v>149</v>
      </c>
      <c r="E1645" s="69">
        <f t="shared" ref="E1645:F1645" si="464">E397</f>
        <v>1959</v>
      </c>
      <c r="F1645" s="69" t="str">
        <f t="shared" si="464"/>
        <v>i</v>
      </c>
      <c r="G1645" s="69">
        <f>data2!AP66</f>
        <v>3.9024965290830493E-2</v>
      </c>
      <c r="H1645" s="105">
        <f t="shared" si="422"/>
        <v>0.39858094681332273</v>
      </c>
      <c r="I1645" s="105">
        <f t="shared" si="423"/>
        <v>3.7492238608896007</v>
      </c>
    </row>
    <row r="1646" spans="2:9" x14ac:dyDescent="0.25">
      <c r="B1646" s="69" t="s">
        <v>33</v>
      </c>
      <c r="C1646" s="69" t="s">
        <v>149</v>
      </c>
      <c r="D1646" s="69" t="s">
        <v>149</v>
      </c>
      <c r="E1646" s="69">
        <f t="shared" ref="E1646:F1646" si="465">E398</f>
        <v>1960</v>
      </c>
      <c r="F1646" s="69" t="str">
        <f t="shared" si="465"/>
        <v>i</v>
      </c>
      <c r="G1646" s="69">
        <f>data2!AP67</f>
        <v>3.9159330461320904E-2</v>
      </c>
      <c r="H1646" s="105">
        <f t="shared" si="422"/>
        <v>0.43760591210415323</v>
      </c>
      <c r="I1646" s="105">
        <f t="shared" si="423"/>
        <v>3.7100645304282796</v>
      </c>
    </row>
    <row r="1647" spans="2:9" x14ac:dyDescent="0.25">
      <c r="B1647" s="69" t="s">
        <v>33</v>
      </c>
      <c r="C1647" s="69" t="s">
        <v>149</v>
      </c>
      <c r="D1647" s="69" t="s">
        <v>149</v>
      </c>
      <c r="E1647" s="69">
        <f t="shared" ref="E1647:F1647" si="466">E399</f>
        <v>1961</v>
      </c>
      <c r="F1647" s="69" t="str">
        <f t="shared" si="466"/>
        <v>i</v>
      </c>
      <c r="G1647" s="69">
        <f>data2!AP68</f>
        <v>3.9277130361648448E-2</v>
      </c>
      <c r="H1647" s="105">
        <f t="shared" si="422"/>
        <v>0.47676524256547415</v>
      </c>
      <c r="I1647" s="105">
        <f t="shared" si="423"/>
        <v>3.6707874000666316</v>
      </c>
    </row>
    <row r="1648" spans="2:9" x14ac:dyDescent="0.25">
      <c r="B1648" s="69" t="s">
        <v>33</v>
      </c>
      <c r="C1648" s="69" t="s">
        <v>149</v>
      </c>
      <c r="D1648" s="69" t="s">
        <v>149</v>
      </c>
      <c r="E1648" s="69">
        <f t="shared" ref="E1648:F1648" si="467">E400</f>
        <v>1962</v>
      </c>
      <c r="F1648" s="69" t="str">
        <f t="shared" si="467"/>
        <v>i</v>
      </c>
      <c r="G1648" s="69">
        <f>data2!AP69</f>
        <v>3.8684340699230123E-2</v>
      </c>
      <c r="H1648" s="105">
        <f t="shared" si="422"/>
        <v>0.51604237292712263</v>
      </c>
      <c r="I1648" s="105">
        <f t="shared" si="423"/>
        <v>3.6321030593674011</v>
      </c>
    </row>
    <row r="1649" spans="2:9" x14ac:dyDescent="0.25">
      <c r="B1649" s="69" t="s">
        <v>33</v>
      </c>
      <c r="C1649" s="69" t="s">
        <v>149</v>
      </c>
      <c r="D1649" s="69" t="s">
        <v>149</v>
      </c>
      <c r="E1649" s="69">
        <f t="shared" ref="E1649:F1649" si="468">E401</f>
        <v>1963</v>
      </c>
      <c r="F1649" s="69" t="str">
        <f t="shared" si="468"/>
        <v>i</v>
      </c>
      <c r="G1649" s="69">
        <f>data2!AP70</f>
        <v>3.7707076504345946E-2</v>
      </c>
      <c r="H1649" s="105">
        <f t="shared" si="422"/>
        <v>0.55472671362635273</v>
      </c>
      <c r="I1649" s="105">
        <f t="shared" si="423"/>
        <v>3.5943959828630558</v>
      </c>
    </row>
    <row r="1650" spans="2:9" x14ac:dyDescent="0.25">
      <c r="B1650" s="69" t="s">
        <v>33</v>
      </c>
      <c r="C1650" s="69" t="s">
        <v>149</v>
      </c>
      <c r="D1650" s="69" t="s">
        <v>149</v>
      </c>
      <c r="E1650" s="69">
        <f t="shared" ref="E1650:F1650" si="469">E402</f>
        <v>1964</v>
      </c>
      <c r="F1650" s="69" t="str">
        <f t="shared" si="469"/>
        <v>i</v>
      </c>
      <c r="G1650" s="69">
        <f>data2!AP71</f>
        <v>3.808880467431839E-2</v>
      </c>
      <c r="H1650" s="105">
        <f t="shared" si="422"/>
        <v>0.59243379013069863</v>
      </c>
      <c r="I1650" s="105">
        <f t="shared" si="423"/>
        <v>3.5563071781887374</v>
      </c>
    </row>
    <row r="1651" spans="2:9" x14ac:dyDescent="0.25">
      <c r="B1651" s="69" t="s">
        <v>33</v>
      </c>
      <c r="C1651" s="69" t="s">
        <v>149</v>
      </c>
      <c r="D1651" s="69" t="s">
        <v>149</v>
      </c>
      <c r="E1651" s="69">
        <f t="shared" ref="E1651:F1651" si="470">E403</f>
        <v>1965</v>
      </c>
      <c r="F1651" s="69" t="str">
        <f t="shared" si="470"/>
        <v>i</v>
      </c>
      <c r="G1651" s="69">
        <f>data2!AP72</f>
        <v>3.7120558205876189E-2</v>
      </c>
      <c r="H1651" s="105">
        <f t="shared" si="422"/>
        <v>0.63052259480501704</v>
      </c>
      <c r="I1651" s="105">
        <f t="shared" si="423"/>
        <v>3.5191866199828605</v>
      </c>
    </row>
    <row r="1652" spans="2:9" x14ac:dyDescent="0.25">
      <c r="B1652" s="69" t="s">
        <v>33</v>
      </c>
      <c r="C1652" s="69" t="s">
        <v>149</v>
      </c>
      <c r="D1652" s="69" t="s">
        <v>149</v>
      </c>
      <c r="E1652" s="69">
        <f t="shared" ref="E1652:F1652" si="471">E404</f>
        <v>1966</v>
      </c>
      <c r="F1652" s="69" t="str">
        <f t="shared" si="471"/>
        <v>i</v>
      </c>
      <c r="G1652" s="69">
        <f>data2!AP73</f>
        <v>3.8692365330283869E-2</v>
      </c>
      <c r="H1652" s="105">
        <f t="shared" si="422"/>
        <v>0.66764315301089328</v>
      </c>
      <c r="I1652" s="105">
        <f t="shared" si="423"/>
        <v>3.480494254652577</v>
      </c>
    </row>
    <row r="1653" spans="2:9" x14ac:dyDescent="0.25">
      <c r="B1653" s="69" t="s">
        <v>33</v>
      </c>
      <c r="C1653" s="69" t="s">
        <v>149</v>
      </c>
      <c r="D1653" s="69" t="s">
        <v>149</v>
      </c>
      <c r="E1653" s="69">
        <f t="shared" ref="E1653:F1653" si="472">E405</f>
        <v>1967</v>
      </c>
      <c r="F1653" s="69" t="str">
        <f t="shared" si="472"/>
        <v>i</v>
      </c>
      <c r="G1653" s="69">
        <f>data2!AP74</f>
        <v>3.8659343554948468E-2</v>
      </c>
      <c r="H1653" s="105">
        <f t="shared" si="422"/>
        <v>0.70633551834117714</v>
      </c>
      <c r="I1653" s="105">
        <f t="shared" si="423"/>
        <v>3.4418349110976285</v>
      </c>
    </row>
    <row r="1654" spans="2:9" x14ac:dyDescent="0.25">
      <c r="B1654" s="69" t="s">
        <v>33</v>
      </c>
      <c r="C1654" s="69" t="s">
        <v>149</v>
      </c>
      <c r="D1654" s="69" t="s">
        <v>149</v>
      </c>
      <c r="E1654" s="69">
        <f t="shared" ref="E1654:F1654" si="473">E406</f>
        <v>1968</v>
      </c>
      <c r="F1654" s="69" t="str">
        <f t="shared" si="473"/>
        <v>i</v>
      </c>
      <c r="G1654" s="69">
        <f>data2!AP75</f>
        <v>3.8793567644130993E-2</v>
      </c>
      <c r="H1654" s="105">
        <f t="shared" si="422"/>
        <v>0.74499486189612563</v>
      </c>
      <c r="I1654" s="105">
        <f t="shared" si="423"/>
        <v>3.4030413434534976</v>
      </c>
    </row>
    <row r="1655" spans="2:9" x14ac:dyDescent="0.25">
      <c r="B1655" s="69" t="s">
        <v>33</v>
      </c>
      <c r="C1655" s="69" t="s">
        <v>149</v>
      </c>
      <c r="D1655" s="69" t="s">
        <v>149</v>
      </c>
      <c r="E1655" s="69">
        <f t="shared" ref="E1655:F1655" si="474">E407</f>
        <v>1969</v>
      </c>
      <c r="F1655" s="69" t="str">
        <f t="shared" si="474"/>
        <v>i</v>
      </c>
      <c r="G1655" s="69">
        <f>data2!AP76</f>
        <v>4.2654348038402248E-2</v>
      </c>
      <c r="H1655" s="105">
        <f t="shared" si="422"/>
        <v>0.78378842954025663</v>
      </c>
      <c r="I1655" s="105">
        <f t="shared" si="423"/>
        <v>3.3603869954150953</v>
      </c>
    </row>
    <row r="1656" spans="2:9" x14ac:dyDescent="0.25">
      <c r="B1656" s="69" t="s">
        <v>33</v>
      </c>
      <c r="C1656" s="69" t="s">
        <v>149</v>
      </c>
      <c r="D1656" s="69" t="s">
        <v>149</v>
      </c>
      <c r="E1656" s="69">
        <f t="shared" ref="E1656:F1656" si="475">E408</f>
        <v>1970</v>
      </c>
      <c r="F1656" s="69" t="str">
        <f t="shared" si="475"/>
        <v>i</v>
      </c>
      <c r="G1656" s="69">
        <f>data2!AP77</f>
        <v>4.774862522889279E-2</v>
      </c>
      <c r="H1656" s="105">
        <f t="shared" si="422"/>
        <v>0.82644277757865892</v>
      </c>
      <c r="I1656" s="105">
        <f t="shared" si="423"/>
        <v>3.3126383701862028</v>
      </c>
    </row>
    <row r="1657" spans="2:9" x14ac:dyDescent="0.25">
      <c r="B1657" s="69" t="s">
        <v>33</v>
      </c>
      <c r="C1657" s="69" t="s">
        <v>149</v>
      </c>
      <c r="D1657" s="69" t="s">
        <v>149</v>
      </c>
      <c r="E1657" s="69">
        <f t="shared" ref="E1657:F1657" si="476">E409</f>
        <v>1971</v>
      </c>
      <c r="F1657" s="69" t="str">
        <f t="shared" si="476"/>
        <v>i</v>
      </c>
      <c r="G1657" s="69">
        <f>data2!AP78</f>
        <v>5.1023829911708514E-2</v>
      </c>
      <c r="H1657" s="105">
        <f t="shared" si="422"/>
        <v>0.8741914028075517</v>
      </c>
      <c r="I1657" s="105">
        <f t="shared" si="423"/>
        <v>3.2616145402744943</v>
      </c>
    </row>
    <row r="1658" spans="2:9" x14ac:dyDescent="0.25">
      <c r="B1658" s="69" t="s">
        <v>33</v>
      </c>
      <c r="C1658" s="69" t="s">
        <v>149</v>
      </c>
      <c r="D1658" s="69" t="s">
        <v>149</v>
      </c>
      <c r="E1658" s="69">
        <f t="shared" ref="E1658:F1658" si="477">E410</f>
        <v>1972</v>
      </c>
      <c r="F1658" s="69" t="str">
        <f t="shared" si="477"/>
        <v>i</v>
      </c>
      <c r="G1658" s="69">
        <f>data2!AP79</f>
        <v>5.285175341010355E-2</v>
      </c>
      <c r="H1658" s="105">
        <f t="shared" si="422"/>
        <v>0.92521523271926021</v>
      </c>
      <c r="I1658" s="105">
        <f t="shared" si="423"/>
        <v>3.2087627868643906</v>
      </c>
    </row>
    <row r="1659" spans="2:9" x14ac:dyDescent="0.25">
      <c r="B1659" s="69" t="s">
        <v>33</v>
      </c>
      <c r="C1659" s="69" t="s">
        <v>149</v>
      </c>
      <c r="D1659" s="69" t="s">
        <v>149</v>
      </c>
      <c r="E1659" s="69">
        <f t="shared" ref="E1659:F1659" si="478">E411</f>
        <v>1973</v>
      </c>
      <c r="F1659" s="69" t="str">
        <f t="shared" si="478"/>
        <v>i</v>
      </c>
      <c r="G1659" s="69">
        <f>data2!AP80</f>
        <v>5.4461721845002968E-2</v>
      </c>
      <c r="H1659" s="105">
        <f t="shared" si="422"/>
        <v>0.97806698612936371</v>
      </c>
      <c r="I1659" s="105">
        <f t="shared" si="423"/>
        <v>3.1543010650193875</v>
      </c>
    </row>
    <row r="1660" spans="2:9" x14ac:dyDescent="0.25">
      <c r="B1660" s="69" t="s">
        <v>33</v>
      </c>
      <c r="C1660" s="69" t="s">
        <v>149</v>
      </c>
      <c r="D1660" s="69" t="s">
        <v>149</v>
      </c>
      <c r="E1660" s="69">
        <f t="shared" ref="E1660:F1660" si="479">E412</f>
        <v>1974</v>
      </c>
      <c r="F1660" s="69" t="str">
        <f t="shared" si="479"/>
        <v>i</v>
      </c>
      <c r="G1660" s="69">
        <f>data2!AP81</f>
        <v>5.9781186719522775E-2</v>
      </c>
      <c r="H1660" s="105">
        <f t="shared" si="422"/>
        <v>1.0325287079743666</v>
      </c>
      <c r="I1660" s="105">
        <f t="shared" si="423"/>
        <v>3.0945198782998649</v>
      </c>
    </row>
    <row r="1661" spans="2:9" x14ac:dyDescent="0.25">
      <c r="B1661" s="69" t="s">
        <v>33</v>
      </c>
      <c r="C1661" s="69" t="s">
        <v>149</v>
      </c>
      <c r="D1661" s="69" t="s">
        <v>149</v>
      </c>
      <c r="E1661" s="69">
        <f t="shared" ref="E1661:F1661" si="480">E413</f>
        <v>1975</v>
      </c>
      <c r="F1661" s="69" t="str">
        <f t="shared" si="480"/>
        <v>i</v>
      </c>
      <c r="G1661" s="69">
        <f>data2!AP82</f>
        <v>6.210341537250183E-2</v>
      </c>
      <c r="H1661" s="105">
        <f t="shared" si="422"/>
        <v>1.0923098946938894</v>
      </c>
      <c r="I1661" s="105">
        <f t="shared" si="423"/>
        <v>3.0324164629273631</v>
      </c>
    </row>
    <row r="1662" spans="2:9" x14ac:dyDescent="0.25">
      <c r="B1662" s="69" t="s">
        <v>33</v>
      </c>
      <c r="C1662" s="69" t="s">
        <v>149</v>
      </c>
      <c r="D1662" s="69" t="s">
        <v>149</v>
      </c>
      <c r="E1662" s="69">
        <f t="shared" ref="E1662:F1662" si="481">E414</f>
        <v>1976</v>
      </c>
      <c r="F1662" s="69" t="str">
        <f t="shared" si="481"/>
        <v>i</v>
      </c>
      <c r="G1662" s="69">
        <f>data2!AP83</f>
        <v>6.6670859524147738E-2</v>
      </c>
      <c r="H1662" s="105">
        <f t="shared" si="422"/>
        <v>1.1544133100663911</v>
      </c>
      <c r="I1662" s="105">
        <f t="shared" si="423"/>
        <v>2.965745603403215</v>
      </c>
    </row>
    <row r="1663" spans="2:9" x14ac:dyDescent="0.25">
      <c r="B1663" s="69" t="s">
        <v>33</v>
      </c>
      <c r="C1663" s="69" t="s">
        <v>149</v>
      </c>
      <c r="D1663" s="69" t="s">
        <v>149</v>
      </c>
      <c r="E1663" s="69">
        <f t="shared" ref="E1663:F1663" si="482">E415</f>
        <v>1977</v>
      </c>
      <c r="F1663" s="69" t="str">
        <f t="shared" si="482"/>
        <v>i</v>
      </c>
      <c r="G1663" s="69">
        <f>data2!AP84</f>
        <v>7.4937865270876466E-2</v>
      </c>
      <c r="H1663" s="105">
        <f t="shared" si="422"/>
        <v>1.2210841695905388</v>
      </c>
      <c r="I1663" s="105">
        <f t="shared" si="423"/>
        <v>2.8908077381323385</v>
      </c>
    </row>
    <row r="1664" spans="2:9" x14ac:dyDescent="0.25">
      <c r="B1664" s="69" t="s">
        <v>33</v>
      </c>
      <c r="C1664" s="69" t="s">
        <v>149</v>
      </c>
      <c r="D1664" s="69" t="s">
        <v>149</v>
      </c>
      <c r="E1664" s="69">
        <f t="shared" ref="E1664:F1664" si="483">E416</f>
        <v>1978</v>
      </c>
      <c r="F1664" s="69" t="str">
        <f t="shared" si="483"/>
        <v>i</v>
      </c>
      <c r="G1664" s="69">
        <f>data2!AP85</f>
        <v>7.6474305325925918E-2</v>
      </c>
      <c r="H1664" s="105">
        <f t="shared" si="422"/>
        <v>1.2960220348614153</v>
      </c>
      <c r="I1664" s="105">
        <f t="shared" si="423"/>
        <v>2.8143334328064125</v>
      </c>
    </row>
    <row r="1665" spans="2:9" x14ac:dyDescent="0.25">
      <c r="B1665" s="69" t="s">
        <v>33</v>
      </c>
      <c r="C1665" s="69" t="s">
        <v>149</v>
      </c>
      <c r="D1665" s="69" t="s">
        <v>149</v>
      </c>
      <c r="E1665" s="69">
        <f t="shared" ref="E1665:F1665" si="484">E417</f>
        <v>1979</v>
      </c>
      <c r="F1665" s="69" t="str">
        <f t="shared" si="484"/>
        <v>i</v>
      </c>
      <c r="G1665" s="69">
        <f>data2!AP86</f>
        <v>8.6865244315376802E-2</v>
      </c>
      <c r="H1665" s="105">
        <f t="shared" si="422"/>
        <v>1.3724963401873413</v>
      </c>
      <c r="I1665" s="105">
        <f t="shared" si="423"/>
        <v>2.7274681884910357</v>
      </c>
    </row>
    <row r="1666" spans="2:9" x14ac:dyDescent="0.25">
      <c r="B1666" s="69" t="s">
        <v>33</v>
      </c>
      <c r="C1666" s="69" t="s">
        <v>149</v>
      </c>
      <c r="D1666" s="69" t="s">
        <v>149</v>
      </c>
      <c r="E1666" s="69">
        <f t="shared" ref="E1666:F1666" si="485">E418</f>
        <v>1980</v>
      </c>
      <c r="F1666" s="69" t="str">
        <f t="shared" si="485"/>
        <v>i</v>
      </c>
      <c r="G1666" s="69">
        <f>data2!AP87</f>
        <v>9.2997806937823321E-2</v>
      </c>
      <c r="H1666" s="105">
        <f t="shared" si="422"/>
        <v>1.4593615845027181</v>
      </c>
      <c r="I1666" s="105">
        <f t="shared" si="423"/>
        <v>2.6344703815532124</v>
      </c>
    </row>
    <row r="1667" spans="2:9" x14ac:dyDescent="0.25">
      <c r="B1667" s="69" t="s">
        <v>33</v>
      </c>
      <c r="C1667" s="69" t="s">
        <v>149</v>
      </c>
      <c r="D1667" s="69" t="s">
        <v>149</v>
      </c>
      <c r="E1667" s="69">
        <f t="shared" ref="E1667:F1667" si="486">E419</f>
        <v>1981</v>
      </c>
      <c r="F1667" s="69" t="str">
        <f t="shared" si="486"/>
        <v>i</v>
      </c>
      <c r="G1667" s="69">
        <f>data2!AP88</f>
        <v>9.5719653614331671E-2</v>
      </c>
      <c r="H1667" s="105">
        <f t="shared" si="422"/>
        <v>1.5523593914405414</v>
      </c>
      <c r="I1667" s="105">
        <f t="shared" si="423"/>
        <v>2.538750727938881</v>
      </c>
    </row>
    <row r="1668" spans="2:9" x14ac:dyDescent="0.25">
      <c r="B1668" s="69" t="s">
        <v>33</v>
      </c>
      <c r="C1668" s="69" t="s">
        <v>149</v>
      </c>
      <c r="D1668" s="69" t="s">
        <v>149</v>
      </c>
      <c r="E1668" s="69">
        <f t="shared" ref="E1668:F1668" si="487">E420</f>
        <v>1982</v>
      </c>
      <c r="F1668" s="69" t="str">
        <f t="shared" si="487"/>
        <v>i</v>
      </c>
      <c r="G1668" s="69">
        <f>data2!AP89</f>
        <v>0.10413185454867244</v>
      </c>
      <c r="H1668" s="105">
        <f t="shared" ref="H1668:H1731" si="488">SUMIFS($G$4:$G$4995,$F$4:$F$4995,$F1668,$E$4:$E$4995,"&lt;"&amp;$E1668,$B$4:$B$4995,$B1668,$D$4:$D$4995,$D1668)</f>
        <v>1.648079045054873</v>
      </c>
      <c r="I1668" s="105">
        <f t="shared" ref="I1668:I1731" si="489">SUMIFS($G$4:$G$4995,$F$4:$F$4995,$F1668,$E$4:$E$4995,"&gt;"&amp;$E1668,$B$4:$B$4995,$B1668,$D$4:$D$4995,$D1668)</f>
        <v>2.4346188733902081</v>
      </c>
    </row>
    <row r="1669" spans="2:9" x14ac:dyDescent="0.25">
      <c r="B1669" s="69" t="s">
        <v>33</v>
      </c>
      <c r="C1669" s="69" t="s">
        <v>149</v>
      </c>
      <c r="D1669" s="69" t="s">
        <v>149</v>
      </c>
      <c r="E1669" s="69">
        <f t="shared" ref="E1669:F1669" si="490">E421</f>
        <v>1983</v>
      </c>
      <c r="F1669" s="69" t="str">
        <f t="shared" si="490"/>
        <v>i</v>
      </c>
      <c r="G1669" s="69">
        <f>data2!AP90</f>
        <v>0.10384381358004088</v>
      </c>
      <c r="H1669" s="105">
        <f t="shared" si="488"/>
        <v>1.7522108996035455</v>
      </c>
      <c r="I1669" s="105">
        <f t="shared" si="489"/>
        <v>2.3307750598101671</v>
      </c>
    </row>
    <row r="1670" spans="2:9" x14ac:dyDescent="0.25">
      <c r="B1670" s="69" t="s">
        <v>33</v>
      </c>
      <c r="C1670" s="69" t="s">
        <v>149</v>
      </c>
      <c r="D1670" s="69" t="s">
        <v>149</v>
      </c>
      <c r="E1670" s="69">
        <f t="shared" ref="E1670:F1670" si="491">E422</f>
        <v>1984</v>
      </c>
      <c r="F1670" s="69" t="str">
        <f t="shared" si="491"/>
        <v>i</v>
      </c>
      <c r="G1670" s="69">
        <f>data2!AP91</f>
        <v>0.10266516772623538</v>
      </c>
      <c r="H1670" s="105">
        <f t="shared" si="488"/>
        <v>1.8560547131835863</v>
      </c>
      <c r="I1670" s="105">
        <f t="shared" si="489"/>
        <v>2.2281098920839315</v>
      </c>
    </row>
    <row r="1671" spans="2:9" x14ac:dyDescent="0.25">
      <c r="B1671" s="69" t="s">
        <v>33</v>
      </c>
      <c r="C1671" s="69" t="s">
        <v>149</v>
      </c>
      <c r="D1671" s="69" t="s">
        <v>149</v>
      </c>
      <c r="E1671" s="69">
        <f t="shared" ref="E1671:F1671" si="492">E423</f>
        <v>1985</v>
      </c>
      <c r="F1671" s="69" t="str">
        <f t="shared" si="492"/>
        <v>i</v>
      </c>
      <c r="G1671" s="69">
        <f>data2!AP92</f>
        <v>0.10671830928497093</v>
      </c>
      <c r="H1671" s="105">
        <f t="shared" si="488"/>
        <v>1.9587198809098216</v>
      </c>
      <c r="I1671" s="105">
        <f t="shared" si="489"/>
        <v>2.1213915827989607</v>
      </c>
    </row>
    <row r="1672" spans="2:9" x14ac:dyDescent="0.25">
      <c r="B1672" s="69" t="s">
        <v>33</v>
      </c>
      <c r="C1672" s="69" t="s">
        <v>149</v>
      </c>
      <c r="D1672" s="69" t="s">
        <v>149</v>
      </c>
      <c r="E1672" s="69">
        <f t="shared" ref="E1672:F1672" si="493">E424</f>
        <v>1986</v>
      </c>
      <c r="F1672" s="69" t="str">
        <f t="shared" si="493"/>
        <v>i</v>
      </c>
      <c r="G1672" s="69">
        <f>data2!AP93</f>
        <v>0.10629381217781667</v>
      </c>
      <c r="H1672" s="105">
        <f t="shared" si="488"/>
        <v>2.0654381901947927</v>
      </c>
      <c r="I1672" s="105">
        <f t="shared" si="489"/>
        <v>2.0150977706211441</v>
      </c>
    </row>
    <row r="1673" spans="2:9" x14ac:dyDescent="0.25">
      <c r="B1673" s="69" t="s">
        <v>33</v>
      </c>
      <c r="C1673" s="69" t="s">
        <v>149</v>
      </c>
      <c r="D1673" s="69" t="s">
        <v>149</v>
      </c>
      <c r="E1673" s="69">
        <f t="shared" ref="E1673:F1673" si="494">E425</f>
        <v>1987</v>
      </c>
      <c r="F1673" s="69" t="str">
        <f t="shared" si="494"/>
        <v>i</v>
      </c>
      <c r="G1673" s="69">
        <f>data2!AP94</f>
        <v>0.11363464273251558</v>
      </c>
      <c r="H1673" s="105">
        <f t="shared" si="488"/>
        <v>2.1717320023726092</v>
      </c>
      <c r="I1673" s="105">
        <f t="shared" si="489"/>
        <v>1.9014631278886283</v>
      </c>
    </row>
    <row r="1674" spans="2:9" x14ac:dyDescent="0.25">
      <c r="B1674" s="69" t="s">
        <v>33</v>
      </c>
      <c r="C1674" s="69" t="s">
        <v>149</v>
      </c>
      <c r="D1674" s="69" t="s">
        <v>149</v>
      </c>
      <c r="E1674" s="69">
        <f t="shared" ref="E1674:F1674" si="495">E426</f>
        <v>1988</v>
      </c>
      <c r="F1674" s="69" t="str">
        <f t="shared" si="495"/>
        <v>i</v>
      </c>
      <c r="G1674" s="69">
        <f>data2!AP95</f>
        <v>0.1293442620807794</v>
      </c>
      <c r="H1674" s="105">
        <f t="shared" si="488"/>
        <v>2.2853666451051247</v>
      </c>
      <c r="I1674" s="105">
        <f t="shared" si="489"/>
        <v>1.7721188658078493</v>
      </c>
    </row>
    <row r="1675" spans="2:9" x14ac:dyDescent="0.25">
      <c r="B1675" s="69" t="s">
        <v>33</v>
      </c>
      <c r="C1675" s="69" t="s">
        <v>149</v>
      </c>
      <c r="D1675" s="69" t="s">
        <v>149</v>
      </c>
      <c r="E1675" s="69">
        <f t="shared" ref="E1675:F1675" si="496">E427</f>
        <v>1989</v>
      </c>
      <c r="F1675" s="69" t="str">
        <f t="shared" si="496"/>
        <v>i</v>
      </c>
      <c r="G1675" s="69">
        <f>data2!AP96</f>
        <v>0.14760262873154478</v>
      </c>
      <c r="H1675" s="105">
        <f t="shared" si="488"/>
        <v>2.4147109071859041</v>
      </c>
      <c r="I1675" s="105">
        <f t="shared" si="489"/>
        <v>1.6245162370763047</v>
      </c>
    </row>
    <row r="1676" spans="2:9" x14ac:dyDescent="0.25">
      <c r="B1676" s="69" t="s">
        <v>33</v>
      </c>
      <c r="C1676" s="69" t="s">
        <v>149</v>
      </c>
      <c r="D1676" s="69" t="s">
        <v>149</v>
      </c>
      <c r="E1676" s="69">
        <f t="shared" ref="E1676:F1676" si="497">E428</f>
        <v>1990</v>
      </c>
      <c r="F1676" s="69" t="str">
        <f t="shared" si="497"/>
        <v>i</v>
      </c>
      <c r="G1676" s="69">
        <f>data2!AP97</f>
        <v>0.17019919276332396</v>
      </c>
      <c r="H1676" s="105">
        <f t="shared" si="488"/>
        <v>2.5623135359174487</v>
      </c>
      <c r="I1676" s="105">
        <f t="shared" si="489"/>
        <v>1.4543170443129805</v>
      </c>
    </row>
    <row r="1677" spans="2:9" x14ac:dyDescent="0.25">
      <c r="B1677" s="69" t="s">
        <v>33</v>
      </c>
      <c r="C1677" s="69" t="s">
        <v>149</v>
      </c>
      <c r="D1677" s="69" t="s">
        <v>149</v>
      </c>
      <c r="E1677" s="69">
        <f t="shared" ref="E1677:F1677" si="498">E429</f>
        <v>1991</v>
      </c>
      <c r="F1677" s="69" t="str">
        <f t="shared" si="498"/>
        <v>i</v>
      </c>
      <c r="G1677" s="69">
        <f>data2!AP98</f>
        <v>0.17175590160873958</v>
      </c>
      <c r="H1677" s="105">
        <f t="shared" si="488"/>
        <v>2.7325127286807724</v>
      </c>
      <c r="I1677" s="105">
        <f t="shared" si="489"/>
        <v>1.2825611427042407</v>
      </c>
    </row>
    <row r="1678" spans="2:9" x14ac:dyDescent="0.25">
      <c r="B1678" s="69" t="s">
        <v>33</v>
      </c>
      <c r="C1678" s="69" t="s">
        <v>149</v>
      </c>
      <c r="D1678" s="69" t="s">
        <v>149</v>
      </c>
      <c r="E1678" s="69">
        <f t="shared" ref="E1678:F1678" si="499">E430</f>
        <v>1992</v>
      </c>
      <c r="F1678" s="69" t="str">
        <f t="shared" si="499"/>
        <v>i</v>
      </c>
      <c r="G1678" s="69">
        <f>data2!AP99</f>
        <v>0.1788619709053349</v>
      </c>
      <c r="H1678" s="105">
        <f t="shared" si="488"/>
        <v>2.9042686302895122</v>
      </c>
      <c r="I1678" s="105">
        <f t="shared" si="489"/>
        <v>1.103699171798906</v>
      </c>
    </row>
    <row r="1679" spans="2:9" x14ac:dyDescent="0.25">
      <c r="B1679" s="69" t="s">
        <v>33</v>
      </c>
      <c r="C1679" s="69" t="s">
        <v>149</v>
      </c>
      <c r="D1679" s="69" t="s">
        <v>149</v>
      </c>
      <c r="E1679" s="69">
        <f t="shared" ref="E1679:F1679" si="500">E431</f>
        <v>1993</v>
      </c>
      <c r="F1679" s="69" t="str">
        <f t="shared" si="500"/>
        <v>i</v>
      </c>
      <c r="G1679" s="69">
        <f>data2!AP100</f>
        <v>0.18209416390211153</v>
      </c>
      <c r="H1679" s="105">
        <f t="shared" si="488"/>
        <v>3.0831306011948469</v>
      </c>
      <c r="I1679" s="105">
        <f t="shared" si="489"/>
        <v>0.92160500789679434</v>
      </c>
    </row>
    <row r="1680" spans="2:9" x14ac:dyDescent="0.25">
      <c r="B1680" s="69" t="s">
        <v>33</v>
      </c>
      <c r="C1680" s="69" t="s">
        <v>149</v>
      </c>
      <c r="D1680" s="69" t="s">
        <v>149</v>
      </c>
      <c r="E1680" s="69">
        <f t="shared" ref="E1680:F1680" si="501">E432</f>
        <v>1994</v>
      </c>
      <c r="F1680" s="69" t="str">
        <f t="shared" si="501"/>
        <v>i</v>
      </c>
      <c r="G1680" s="69">
        <f>data2!AP101</f>
        <v>0.18784118055559151</v>
      </c>
      <c r="H1680" s="105">
        <f t="shared" si="488"/>
        <v>3.2652247650969586</v>
      </c>
      <c r="I1680" s="105">
        <f t="shared" si="489"/>
        <v>0.73376382734120282</v>
      </c>
    </row>
    <row r="1681" spans="2:9" x14ac:dyDescent="0.25">
      <c r="B1681" s="69" t="s">
        <v>33</v>
      </c>
      <c r="C1681" s="69" t="s">
        <v>149</v>
      </c>
      <c r="D1681" s="69" t="s">
        <v>149</v>
      </c>
      <c r="E1681" s="69">
        <f t="shared" ref="E1681:F1681" si="502">E433</f>
        <v>1995</v>
      </c>
      <c r="F1681" s="69" t="str">
        <f t="shared" si="502"/>
        <v>i</v>
      </c>
      <c r="G1681" s="69">
        <f>data2!AP102</f>
        <v>0.21590913749471133</v>
      </c>
      <c r="H1681" s="105">
        <f t="shared" si="488"/>
        <v>3.4530659456525501</v>
      </c>
      <c r="I1681" s="105">
        <f t="shared" si="489"/>
        <v>0.51785468984649152</v>
      </c>
    </row>
    <row r="1682" spans="2:9" x14ac:dyDescent="0.25">
      <c r="B1682" s="69" t="s">
        <v>33</v>
      </c>
      <c r="C1682" s="69" t="s">
        <v>149</v>
      </c>
      <c r="D1682" s="69" t="s">
        <v>149</v>
      </c>
      <c r="E1682" s="69">
        <f t="shared" ref="E1682:F1682" si="503">E434</f>
        <v>1996</v>
      </c>
      <c r="F1682" s="69" t="str">
        <f t="shared" si="503"/>
        <v>i</v>
      </c>
      <c r="G1682" s="69">
        <f>data2!AP103</f>
        <v>0.25169739928618629</v>
      </c>
      <c r="H1682" s="105">
        <f t="shared" si="488"/>
        <v>3.6689750831472616</v>
      </c>
      <c r="I1682" s="105">
        <f t="shared" si="489"/>
        <v>0.26615729056030524</v>
      </c>
    </row>
    <row r="1683" spans="2:9" x14ac:dyDescent="0.25">
      <c r="B1683" s="69" t="s">
        <v>33</v>
      </c>
      <c r="C1683" s="69" t="s">
        <v>149</v>
      </c>
      <c r="D1683" s="69" t="s">
        <v>149</v>
      </c>
      <c r="E1683" s="69">
        <f t="shared" ref="E1683:F1683" si="504">E435</f>
        <v>1997</v>
      </c>
      <c r="F1683" s="69" t="str">
        <f t="shared" si="504"/>
        <v>i</v>
      </c>
      <c r="G1683" s="69">
        <f>data2!AP104</f>
        <v>0.26615729056030524</v>
      </c>
      <c r="H1683" s="105">
        <f t="shared" si="488"/>
        <v>3.920672482433448</v>
      </c>
      <c r="I1683" s="105">
        <f t="shared" si="489"/>
        <v>0</v>
      </c>
    </row>
    <row r="1684" spans="2:9" x14ac:dyDescent="0.25">
      <c r="B1684" s="69" t="s">
        <v>33</v>
      </c>
      <c r="C1684" s="69" t="s">
        <v>149</v>
      </c>
      <c r="D1684" s="69" t="s">
        <v>149</v>
      </c>
      <c r="E1684" s="69">
        <f t="shared" ref="E1684:F1684" si="505">E436</f>
        <v>1950</v>
      </c>
      <c r="F1684" s="69" t="str">
        <f t="shared" si="505"/>
        <v>j</v>
      </c>
      <c r="G1684" s="69">
        <f>data2!AQ57</f>
        <v>3.3215897743494196</v>
      </c>
      <c r="H1684" s="105">
        <f t="shared" si="488"/>
        <v>0</v>
      </c>
      <c r="I1684" s="105">
        <f t="shared" si="489"/>
        <v>155.96995337078008</v>
      </c>
    </row>
    <row r="1685" spans="2:9" x14ac:dyDescent="0.25">
      <c r="B1685" s="69" t="s">
        <v>33</v>
      </c>
      <c r="C1685" s="69" t="s">
        <v>149</v>
      </c>
      <c r="D1685" s="69" t="s">
        <v>149</v>
      </c>
      <c r="E1685" s="69">
        <f t="shared" ref="E1685:F1685" si="506">E437</f>
        <v>1951</v>
      </c>
      <c r="F1685" s="69" t="str">
        <f t="shared" si="506"/>
        <v>j</v>
      </c>
      <c r="G1685" s="69">
        <f>data2!AQ58</f>
        <v>3.2429676227821806</v>
      </c>
      <c r="H1685" s="105">
        <f t="shared" si="488"/>
        <v>3.3215897743494196</v>
      </c>
      <c r="I1685" s="105">
        <f t="shared" si="489"/>
        <v>152.72698574799793</v>
      </c>
    </row>
    <row r="1686" spans="2:9" x14ac:dyDescent="0.25">
      <c r="B1686" s="69" t="s">
        <v>33</v>
      </c>
      <c r="C1686" s="69" t="s">
        <v>149</v>
      </c>
      <c r="D1686" s="69" t="s">
        <v>149</v>
      </c>
      <c r="E1686" s="69">
        <f t="shared" ref="E1686:F1686" si="507">E438</f>
        <v>1952</v>
      </c>
      <c r="F1686" s="69" t="str">
        <f t="shared" si="507"/>
        <v>j</v>
      </c>
      <c r="G1686" s="69">
        <f>data2!AQ59</f>
        <v>3.1955609937840896</v>
      </c>
      <c r="H1686" s="105">
        <f t="shared" si="488"/>
        <v>6.5645573971316002</v>
      </c>
      <c r="I1686" s="105">
        <f t="shared" si="489"/>
        <v>149.53142475421382</v>
      </c>
    </row>
    <row r="1687" spans="2:9" x14ac:dyDescent="0.25">
      <c r="B1687" s="69" t="s">
        <v>33</v>
      </c>
      <c r="C1687" s="69" t="s">
        <v>149</v>
      </c>
      <c r="D1687" s="69" t="s">
        <v>149</v>
      </c>
      <c r="E1687" s="69">
        <f t="shared" ref="E1687:F1687" si="508">E439</f>
        <v>1953</v>
      </c>
      <c r="F1687" s="69" t="str">
        <f t="shared" si="508"/>
        <v>j</v>
      </c>
      <c r="G1687" s="69">
        <f>data2!AQ60</f>
        <v>3.1779901025140287</v>
      </c>
      <c r="H1687" s="105">
        <f t="shared" si="488"/>
        <v>9.7601183909156894</v>
      </c>
      <c r="I1687" s="105">
        <f t="shared" si="489"/>
        <v>146.35343465169981</v>
      </c>
    </row>
    <row r="1688" spans="2:9" x14ac:dyDescent="0.25">
      <c r="B1688" s="69" t="s">
        <v>33</v>
      </c>
      <c r="C1688" s="69" t="s">
        <v>149</v>
      </c>
      <c r="D1688" s="69" t="s">
        <v>149</v>
      </c>
      <c r="E1688" s="69">
        <f t="shared" ref="E1688:F1688" si="509">E440</f>
        <v>1954</v>
      </c>
      <c r="F1688" s="69" t="str">
        <f t="shared" si="509"/>
        <v>j</v>
      </c>
      <c r="G1688" s="69">
        <f>data2!AQ61</f>
        <v>3.1707120733916132</v>
      </c>
      <c r="H1688" s="105">
        <f t="shared" si="488"/>
        <v>12.938108493429718</v>
      </c>
      <c r="I1688" s="105">
        <f t="shared" si="489"/>
        <v>143.18272257830822</v>
      </c>
    </row>
    <row r="1689" spans="2:9" x14ac:dyDescent="0.25">
      <c r="B1689" s="69" t="s">
        <v>33</v>
      </c>
      <c r="C1689" s="69" t="s">
        <v>149</v>
      </c>
      <c r="D1689" s="69" t="s">
        <v>149</v>
      </c>
      <c r="E1689" s="69">
        <f t="shared" ref="E1689:F1689" si="510">E441</f>
        <v>1955</v>
      </c>
      <c r="F1689" s="69" t="str">
        <f t="shared" si="510"/>
        <v>j</v>
      </c>
      <c r="G1689" s="69">
        <f>data2!AQ62</f>
        <v>3.1625299948392844</v>
      </c>
      <c r="H1689" s="105">
        <f t="shared" si="488"/>
        <v>16.108820566821333</v>
      </c>
      <c r="I1689" s="105">
        <f t="shared" si="489"/>
        <v>140.02019258346888</v>
      </c>
    </row>
    <row r="1690" spans="2:9" x14ac:dyDescent="0.25">
      <c r="B1690" s="69" t="s">
        <v>33</v>
      </c>
      <c r="C1690" s="69" t="s">
        <v>149</v>
      </c>
      <c r="D1690" s="69" t="s">
        <v>149</v>
      </c>
      <c r="E1690" s="69">
        <f t="shared" ref="E1690:F1690" si="511">E442</f>
        <v>1956</v>
      </c>
      <c r="F1690" s="69" t="str">
        <f t="shared" si="511"/>
        <v>j</v>
      </c>
      <c r="G1690" s="69">
        <f>data2!AQ63</f>
        <v>3.150488799228254</v>
      </c>
      <c r="H1690" s="105">
        <f t="shared" si="488"/>
        <v>19.271350561660618</v>
      </c>
      <c r="I1690" s="105">
        <f t="shared" si="489"/>
        <v>136.86970378424064</v>
      </c>
    </row>
    <row r="1691" spans="2:9" x14ac:dyDescent="0.25">
      <c r="B1691" s="69" t="s">
        <v>33</v>
      </c>
      <c r="C1691" s="69" t="s">
        <v>149</v>
      </c>
      <c r="D1691" s="69" t="s">
        <v>149</v>
      </c>
      <c r="E1691" s="69">
        <f t="shared" ref="E1691:F1691" si="512">E443</f>
        <v>1957</v>
      </c>
      <c r="F1691" s="69" t="str">
        <f t="shared" si="512"/>
        <v>j</v>
      </c>
      <c r="G1691" s="69">
        <f>data2!AQ64</f>
        <v>3.1406373142726465</v>
      </c>
      <c r="H1691" s="105">
        <f t="shared" si="488"/>
        <v>22.421839360888871</v>
      </c>
      <c r="I1691" s="105">
        <f t="shared" si="489"/>
        <v>133.72906646996799</v>
      </c>
    </row>
    <row r="1692" spans="2:9" x14ac:dyDescent="0.25">
      <c r="B1692" s="69" t="s">
        <v>33</v>
      </c>
      <c r="C1692" s="69" t="s">
        <v>149</v>
      </c>
      <c r="D1692" s="69" t="s">
        <v>149</v>
      </c>
      <c r="E1692" s="69">
        <f t="shared" ref="E1692:F1692" si="513">E444</f>
        <v>1958</v>
      </c>
      <c r="F1692" s="69" t="str">
        <f t="shared" si="513"/>
        <v>j</v>
      </c>
      <c r="G1692" s="69">
        <f>data2!AQ65</f>
        <v>3.102449735828984</v>
      </c>
      <c r="H1692" s="105">
        <f t="shared" si="488"/>
        <v>25.562476675161516</v>
      </c>
      <c r="I1692" s="105">
        <f t="shared" si="489"/>
        <v>130.62661673413899</v>
      </c>
    </row>
    <row r="1693" spans="2:9" x14ac:dyDescent="0.25">
      <c r="B1693" s="69" t="s">
        <v>33</v>
      </c>
      <c r="C1693" s="69" t="s">
        <v>149</v>
      </c>
      <c r="D1693" s="69" t="s">
        <v>149</v>
      </c>
      <c r="E1693" s="69">
        <f t="shared" ref="E1693:F1693" si="514">E445</f>
        <v>1959</v>
      </c>
      <c r="F1693" s="69" t="str">
        <f t="shared" si="514"/>
        <v>j</v>
      </c>
      <c r="G1693" s="69">
        <f>data2!AQ66</f>
        <v>3.1447767269979687</v>
      </c>
      <c r="H1693" s="105">
        <f t="shared" si="488"/>
        <v>28.6649264109905</v>
      </c>
      <c r="I1693" s="105">
        <f t="shared" si="489"/>
        <v>127.48184000714099</v>
      </c>
    </row>
    <row r="1694" spans="2:9" x14ac:dyDescent="0.25">
      <c r="B1694" s="69" t="s">
        <v>33</v>
      </c>
      <c r="C1694" s="69" t="s">
        <v>149</v>
      </c>
      <c r="D1694" s="69" t="s">
        <v>149</v>
      </c>
      <c r="E1694" s="69">
        <f t="shared" ref="E1694:F1694" si="515">E446</f>
        <v>1960</v>
      </c>
      <c r="F1694" s="69" t="str">
        <f t="shared" si="515"/>
        <v>j</v>
      </c>
      <c r="G1694" s="69">
        <f>data2!AQ67</f>
        <v>3.183045663567563</v>
      </c>
      <c r="H1694" s="105">
        <f t="shared" si="488"/>
        <v>31.809703137988468</v>
      </c>
      <c r="I1694" s="105">
        <f t="shared" si="489"/>
        <v>124.29879434357343</v>
      </c>
    </row>
    <row r="1695" spans="2:9" x14ac:dyDescent="0.25">
      <c r="B1695" s="69" t="s">
        <v>33</v>
      </c>
      <c r="C1695" s="69" t="s">
        <v>149</v>
      </c>
      <c r="D1695" s="69" t="s">
        <v>149</v>
      </c>
      <c r="E1695" s="69">
        <f t="shared" ref="E1695:F1695" si="516">E447</f>
        <v>1961</v>
      </c>
      <c r="F1695" s="69" t="str">
        <f t="shared" si="516"/>
        <v>j</v>
      </c>
      <c r="G1695" s="69">
        <f>data2!AQ68</f>
        <v>3.2685390150186233</v>
      </c>
      <c r="H1695" s="105">
        <f t="shared" si="488"/>
        <v>34.992748801556033</v>
      </c>
      <c r="I1695" s="105">
        <f t="shared" si="489"/>
        <v>121.0302553285548</v>
      </c>
    </row>
    <row r="1696" spans="2:9" x14ac:dyDescent="0.25">
      <c r="B1696" s="69" t="s">
        <v>33</v>
      </c>
      <c r="C1696" s="69" t="s">
        <v>149</v>
      </c>
      <c r="D1696" s="69" t="s">
        <v>149</v>
      </c>
      <c r="E1696" s="69">
        <f t="shared" ref="E1696:F1696" si="517">E448</f>
        <v>1962</v>
      </c>
      <c r="F1696" s="69" t="str">
        <f t="shared" si="517"/>
        <v>j</v>
      </c>
      <c r="G1696" s="69">
        <f>data2!AQ69</f>
        <v>3.2371370525553624</v>
      </c>
      <c r="H1696" s="105">
        <f t="shared" si="488"/>
        <v>38.261287816574658</v>
      </c>
      <c r="I1696" s="105">
        <f t="shared" si="489"/>
        <v>117.79311827599946</v>
      </c>
    </row>
    <row r="1697" spans="2:9" x14ac:dyDescent="0.25">
      <c r="B1697" s="69" t="s">
        <v>33</v>
      </c>
      <c r="C1697" s="69" t="s">
        <v>149</v>
      </c>
      <c r="D1697" s="69" t="s">
        <v>149</v>
      </c>
      <c r="E1697" s="69">
        <f t="shared" ref="E1697:F1697" si="518">E449</f>
        <v>1963</v>
      </c>
      <c r="F1697" s="69" t="str">
        <f t="shared" si="518"/>
        <v>j</v>
      </c>
      <c r="G1697" s="69">
        <f>data2!AQ70</f>
        <v>3.1663254373012828</v>
      </c>
      <c r="H1697" s="105">
        <f t="shared" si="488"/>
        <v>41.498424869130019</v>
      </c>
      <c r="I1697" s="105">
        <f t="shared" si="489"/>
        <v>114.62679283869818</v>
      </c>
    </row>
    <row r="1698" spans="2:9" x14ac:dyDescent="0.25">
      <c r="B1698" s="69" t="s">
        <v>33</v>
      </c>
      <c r="C1698" s="69" t="s">
        <v>149</v>
      </c>
      <c r="D1698" s="69" t="s">
        <v>149</v>
      </c>
      <c r="E1698" s="69">
        <f t="shared" ref="E1698:F1698" si="519">E450</f>
        <v>1964</v>
      </c>
      <c r="F1698" s="69" t="str">
        <f t="shared" si="519"/>
        <v>j</v>
      </c>
      <c r="G1698" s="69">
        <f>data2!AQ71</f>
        <v>3.1904374964692264</v>
      </c>
      <c r="H1698" s="105">
        <f t="shared" si="488"/>
        <v>44.664750306431301</v>
      </c>
      <c r="I1698" s="105">
        <f t="shared" si="489"/>
        <v>111.43635534222895</v>
      </c>
    </row>
    <row r="1699" spans="2:9" x14ac:dyDescent="0.25">
      <c r="B1699" s="69" t="s">
        <v>33</v>
      </c>
      <c r="C1699" s="69" t="s">
        <v>149</v>
      </c>
      <c r="D1699" s="69" t="s">
        <v>149</v>
      </c>
      <c r="E1699" s="69">
        <f t="shared" ref="E1699:F1699" si="520">E451</f>
        <v>1965</v>
      </c>
      <c r="F1699" s="69" t="str">
        <f t="shared" si="520"/>
        <v>j</v>
      </c>
      <c r="G1699" s="69">
        <f>data2!AQ72</f>
        <v>2.9156355068845663</v>
      </c>
      <c r="H1699" s="105">
        <f t="shared" si="488"/>
        <v>47.855187802900531</v>
      </c>
      <c r="I1699" s="105">
        <f t="shared" si="489"/>
        <v>108.52071983534438</v>
      </c>
    </row>
    <row r="1700" spans="2:9" x14ac:dyDescent="0.25">
      <c r="B1700" s="69" t="s">
        <v>33</v>
      </c>
      <c r="C1700" s="69" t="s">
        <v>149</v>
      </c>
      <c r="D1700" s="69" t="s">
        <v>149</v>
      </c>
      <c r="E1700" s="69">
        <f t="shared" ref="E1700:F1700" si="521">E452</f>
        <v>1966</v>
      </c>
      <c r="F1700" s="69" t="str">
        <f t="shared" si="521"/>
        <v>j</v>
      </c>
      <c r="G1700" s="69">
        <f>data2!AQ73</f>
        <v>2.7992127141687968</v>
      </c>
      <c r="H1700" s="105">
        <f t="shared" si="488"/>
        <v>50.770823309785101</v>
      </c>
      <c r="I1700" s="105">
        <f t="shared" si="489"/>
        <v>105.72150712117559</v>
      </c>
    </row>
    <row r="1701" spans="2:9" x14ac:dyDescent="0.25">
      <c r="B1701" s="69" t="s">
        <v>33</v>
      </c>
      <c r="C1701" s="69" t="s">
        <v>149</v>
      </c>
      <c r="D1701" s="69" t="s">
        <v>149</v>
      </c>
      <c r="E1701" s="69">
        <f t="shared" ref="E1701:F1701" si="522">E453</f>
        <v>1967</v>
      </c>
      <c r="F1701" s="69" t="str">
        <f t="shared" si="522"/>
        <v>j</v>
      </c>
      <c r="G1701" s="69">
        <f>data2!AQ74</f>
        <v>2.6872229790189106</v>
      </c>
      <c r="H1701" s="105">
        <f t="shared" si="488"/>
        <v>53.570036023953897</v>
      </c>
      <c r="I1701" s="105">
        <f t="shared" si="489"/>
        <v>103.03428414215668</v>
      </c>
    </row>
    <row r="1702" spans="2:9" x14ac:dyDescent="0.25">
      <c r="B1702" s="69" t="s">
        <v>33</v>
      </c>
      <c r="C1702" s="69" t="s">
        <v>149</v>
      </c>
      <c r="D1702" s="69" t="s">
        <v>149</v>
      </c>
      <c r="E1702" s="69">
        <f t="shared" ref="E1702:F1702" si="523">E454</f>
        <v>1968</v>
      </c>
      <c r="F1702" s="69" t="str">
        <f t="shared" si="523"/>
        <v>j</v>
      </c>
      <c r="G1702" s="69">
        <f>data2!AQ75</f>
        <v>2.7021788921534293</v>
      </c>
      <c r="H1702" s="105">
        <f t="shared" si="488"/>
        <v>56.257259002972809</v>
      </c>
      <c r="I1702" s="105">
        <f t="shared" si="489"/>
        <v>100.33210525000325</v>
      </c>
    </row>
    <row r="1703" spans="2:9" x14ac:dyDescent="0.25">
      <c r="B1703" s="69" t="s">
        <v>33</v>
      </c>
      <c r="C1703" s="69" t="s">
        <v>149</v>
      </c>
      <c r="D1703" s="69" t="s">
        <v>149</v>
      </c>
      <c r="E1703" s="69">
        <f t="shared" ref="E1703:F1703" si="524">E455</f>
        <v>1969</v>
      </c>
      <c r="F1703" s="69" t="str">
        <f t="shared" si="524"/>
        <v>j</v>
      </c>
      <c r="G1703" s="69">
        <f>data2!AQ76</f>
        <v>2.8531544696727162</v>
      </c>
      <c r="H1703" s="105">
        <f t="shared" si="488"/>
        <v>58.959437895126236</v>
      </c>
      <c r="I1703" s="105">
        <f t="shared" si="489"/>
        <v>97.478950780330536</v>
      </c>
    </row>
    <row r="1704" spans="2:9" x14ac:dyDescent="0.25">
      <c r="B1704" s="69" t="s">
        <v>33</v>
      </c>
      <c r="C1704" s="69" t="s">
        <v>149</v>
      </c>
      <c r="D1704" s="69" t="s">
        <v>149</v>
      </c>
      <c r="E1704" s="69">
        <f t="shared" ref="E1704:F1704" si="525">E456</f>
        <v>1970</v>
      </c>
      <c r="F1704" s="69" t="str">
        <f t="shared" si="525"/>
        <v>j</v>
      </c>
      <c r="G1704" s="69">
        <f>data2!AQ77</f>
        <v>3.0987242407158933</v>
      </c>
      <c r="H1704" s="105">
        <f t="shared" si="488"/>
        <v>61.812592364798952</v>
      </c>
      <c r="I1704" s="105">
        <f t="shared" si="489"/>
        <v>94.380226539614625</v>
      </c>
    </row>
    <row r="1705" spans="2:9" x14ac:dyDescent="0.25">
      <c r="B1705" s="69" t="s">
        <v>33</v>
      </c>
      <c r="C1705" s="69" t="s">
        <v>149</v>
      </c>
      <c r="D1705" s="69" t="s">
        <v>149</v>
      </c>
      <c r="E1705" s="69">
        <f t="shared" ref="E1705:F1705" si="526">E457</f>
        <v>1971</v>
      </c>
      <c r="F1705" s="69" t="str">
        <f t="shared" si="526"/>
        <v>j</v>
      </c>
      <c r="G1705" s="69">
        <f>data2!AQ78</f>
        <v>3.0105969147156242</v>
      </c>
      <c r="H1705" s="105">
        <f t="shared" si="488"/>
        <v>64.911316605514841</v>
      </c>
      <c r="I1705" s="105">
        <f t="shared" si="489"/>
        <v>91.369629624899005</v>
      </c>
    </row>
    <row r="1706" spans="2:9" x14ac:dyDescent="0.25">
      <c r="B1706" s="69" t="s">
        <v>33</v>
      </c>
      <c r="C1706" s="69" t="s">
        <v>149</v>
      </c>
      <c r="D1706" s="69" t="s">
        <v>149</v>
      </c>
      <c r="E1706" s="69">
        <f t="shared" ref="E1706:F1706" si="527">E458</f>
        <v>1972</v>
      </c>
      <c r="F1706" s="69" t="str">
        <f t="shared" si="527"/>
        <v>j</v>
      </c>
      <c r="G1706" s="69">
        <f>data2!AQ79</f>
        <v>2.8281913014966618</v>
      </c>
      <c r="H1706" s="105">
        <f t="shared" si="488"/>
        <v>67.921913520230461</v>
      </c>
      <c r="I1706" s="105">
        <f t="shared" si="489"/>
        <v>88.54143832340236</v>
      </c>
    </row>
    <row r="1707" spans="2:9" x14ac:dyDescent="0.25">
      <c r="B1707" s="69" t="s">
        <v>33</v>
      </c>
      <c r="C1707" s="69" t="s">
        <v>149</v>
      </c>
      <c r="D1707" s="69" t="s">
        <v>149</v>
      </c>
      <c r="E1707" s="69">
        <f t="shared" ref="E1707:F1707" si="528">E459</f>
        <v>1973</v>
      </c>
      <c r="F1707" s="69" t="str">
        <f t="shared" si="528"/>
        <v>j</v>
      </c>
      <c r="G1707" s="69">
        <f>data2!AQ80</f>
        <v>2.887406784222466</v>
      </c>
      <c r="H1707" s="105">
        <f t="shared" si="488"/>
        <v>70.75010482172712</v>
      </c>
      <c r="I1707" s="105">
        <f t="shared" si="489"/>
        <v>85.654031539179897</v>
      </c>
    </row>
    <row r="1708" spans="2:9" x14ac:dyDescent="0.25">
      <c r="B1708" s="69" t="s">
        <v>33</v>
      </c>
      <c r="C1708" s="69" t="s">
        <v>149</v>
      </c>
      <c r="D1708" s="69" t="s">
        <v>149</v>
      </c>
      <c r="E1708" s="69">
        <f t="shared" ref="E1708:F1708" si="529">E460</f>
        <v>1974</v>
      </c>
      <c r="F1708" s="69" t="str">
        <f t="shared" si="529"/>
        <v>j</v>
      </c>
      <c r="G1708" s="69">
        <f>data2!AQ81</f>
        <v>3.0608429618975812</v>
      </c>
      <c r="H1708" s="105">
        <f t="shared" si="488"/>
        <v>73.637511605949584</v>
      </c>
      <c r="I1708" s="105">
        <f t="shared" si="489"/>
        <v>82.593188577282305</v>
      </c>
    </row>
    <row r="1709" spans="2:9" x14ac:dyDescent="0.25">
      <c r="B1709" s="69" t="s">
        <v>33</v>
      </c>
      <c r="C1709" s="69" t="s">
        <v>149</v>
      </c>
      <c r="D1709" s="69" t="s">
        <v>149</v>
      </c>
      <c r="E1709" s="69">
        <f t="shared" ref="E1709:F1709" si="530">E461</f>
        <v>1975</v>
      </c>
      <c r="F1709" s="69" t="str">
        <f t="shared" si="530"/>
        <v>j</v>
      </c>
      <c r="G1709" s="69">
        <f>data2!AQ82</f>
        <v>3.0841173988374924</v>
      </c>
      <c r="H1709" s="105">
        <f t="shared" si="488"/>
        <v>76.698354567847161</v>
      </c>
      <c r="I1709" s="105">
        <f t="shared" si="489"/>
        <v>79.509071178444813</v>
      </c>
    </row>
    <row r="1710" spans="2:9" x14ac:dyDescent="0.25">
      <c r="B1710" s="69" t="s">
        <v>33</v>
      </c>
      <c r="C1710" s="69" t="s">
        <v>149</v>
      </c>
      <c r="D1710" s="69" t="s">
        <v>149</v>
      </c>
      <c r="E1710" s="69">
        <f t="shared" ref="E1710:F1710" si="531">E462</f>
        <v>1976</v>
      </c>
      <c r="F1710" s="69" t="str">
        <f t="shared" si="531"/>
        <v>j</v>
      </c>
      <c r="G1710" s="69">
        <f>data2!AQ83</f>
        <v>3.2295412782692945</v>
      </c>
      <c r="H1710" s="105">
        <f t="shared" si="488"/>
        <v>79.782471966684653</v>
      </c>
      <c r="I1710" s="105">
        <f t="shared" si="489"/>
        <v>76.279529900175518</v>
      </c>
    </row>
    <row r="1711" spans="2:9" x14ac:dyDescent="0.25">
      <c r="B1711" s="69" t="s">
        <v>33</v>
      </c>
      <c r="C1711" s="69" t="s">
        <v>149</v>
      </c>
      <c r="D1711" s="69" t="s">
        <v>149</v>
      </c>
      <c r="E1711" s="69">
        <f t="shared" ref="E1711:F1711" si="532">E463</f>
        <v>1977</v>
      </c>
      <c r="F1711" s="69" t="str">
        <f t="shared" si="532"/>
        <v>j</v>
      </c>
      <c r="G1711" s="69">
        <f>data2!AQ84</f>
        <v>3.4500462139839825</v>
      </c>
      <c r="H1711" s="105">
        <f t="shared" si="488"/>
        <v>83.012013244953948</v>
      </c>
      <c r="I1711" s="105">
        <f t="shared" si="489"/>
        <v>72.829483686191537</v>
      </c>
    </row>
    <row r="1712" spans="2:9" x14ac:dyDescent="0.25">
      <c r="B1712" s="69" t="s">
        <v>33</v>
      </c>
      <c r="C1712" s="69" t="s">
        <v>149</v>
      </c>
      <c r="D1712" s="69" t="s">
        <v>149</v>
      </c>
      <c r="E1712" s="69">
        <f t="shared" ref="E1712:F1712" si="533">E464</f>
        <v>1978</v>
      </c>
      <c r="F1712" s="69" t="str">
        <f t="shared" si="533"/>
        <v>j</v>
      </c>
      <c r="G1712" s="69">
        <f>data2!AQ85</f>
        <v>3.4349192890666251</v>
      </c>
      <c r="H1712" s="105">
        <f t="shared" si="488"/>
        <v>86.462059458937929</v>
      </c>
      <c r="I1712" s="105">
        <f t="shared" si="489"/>
        <v>69.394564397124924</v>
      </c>
    </row>
    <row r="1713" spans="2:9" x14ac:dyDescent="0.25">
      <c r="B1713" s="69" t="s">
        <v>33</v>
      </c>
      <c r="C1713" s="69" t="s">
        <v>149</v>
      </c>
      <c r="D1713" s="69" t="s">
        <v>149</v>
      </c>
      <c r="E1713" s="69">
        <f t="shared" ref="E1713:F1713" si="534">E465</f>
        <v>1979</v>
      </c>
      <c r="F1713" s="69" t="str">
        <f t="shared" si="534"/>
        <v>j</v>
      </c>
      <c r="G1713" s="69">
        <f>data2!AQ86</f>
        <v>3.6666266129112826</v>
      </c>
      <c r="H1713" s="105">
        <f t="shared" si="488"/>
        <v>89.896978748004557</v>
      </c>
      <c r="I1713" s="105">
        <f t="shared" si="489"/>
        <v>65.727937784213637</v>
      </c>
    </row>
    <row r="1714" spans="2:9" x14ac:dyDescent="0.25">
      <c r="B1714" s="69" t="s">
        <v>33</v>
      </c>
      <c r="C1714" s="69" t="s">
        <v>149</v>
      </c>
      <c r="D1714" s="69" t="s">
        <v>149</v>
      </c>
      <c r="E1714" s="69">
        <f t="shared" ref="E1714:F1714" si="535">E466</f>
        <v>1980</v>
      </c>
      <c r="F1714" s="69" t="str">
        <f t="shared" si="535"/>
        <v>j</v>
      </c>
      <c r="G1714" s="69">
        <f>data2!AQ87</f>
        <v>3.9038421735515456</v>
      </c>
      <c r="H1714" s="105">
        <f t="shared" si="488"/>
        <v>93.563605360915844</v>
      </c>
      <c r="I1714" s="105">
        <f t="shared" si="489"/>
        <v>61.824095610662098</v>
      </c>
    </row>
    <row r="1715" spans="2:9" x14ac:dyDescent="0.25">
      <c r="B1715" s="69" t="s">
        <v>33</v>
      </c>
      <c r="C1715" s="69" t="s">
        <v>149</v>
      </c>
      <c r="D1715" s="69" t="s">
        <v>149</v>
      </c>
      <c r="E1715" s="69">
        <f t="shared" ref="E1715:F1715" si="536">E467</f>
        <v>1981</v>
      </c>
      <c r="F1715" s="69" t="str">
        <f t="shared" si="536"/>
        <v>j</v>
      </c>
      <c r="G1715" s="69">
        <f>data2!AQ88</f>
        <v>3.9146312417188498</v>
      </c>
      <c r="H1715" s="105">
        <f t="shared" si="488"/>
        <v>97.467447534467397</v>
      </c>
      <c r="I1715" s="105">
        <f t="shared" si="489"/>
        <v>57.909464368943247</v>
      </c>
    </row>
    <row r="1716" spans="2:9" x14ac:dyDescent="0.25">
      <c r="B1716" s="69" t="s">
        <v>33</v>
      </c>
      <c r="C1716" s="69" t="s">
        <v>149</v>
      </c>
      <c r="D1716" s="69" t="s">
        <v>149</v>
      </c>
      <c r="E1716" s="69">
        <f t="shared" ref="E1716:F1716" si="537">E468</f>
        <v>1982</v>
      </c>
      <c r="F1716" s="69" t="str">
        <f t="shared" si="537"/>
        <v>j</v>
      </c>
      <c r="G1716" s="69">
        <f>data2!AQ89</f>
        <v>3.9136653220523265</v>
      </c>
      <c r="H1716" s="105">
        <f t="shared" si="488"/>
        <v>101.38207877618625</v>
      </c>
      <c r="I1716" s="105">
        <f t="shared" si="489"/>
        <v>53.995799046890923</v>
      </c>
    </row>
    <row r="1717" spans="2:9" x14ac:dyDescent="0.25">
      <c r="B1717" s="69" t="s">
        <v>33</v>
      </c>
      <c r="C1717" s="69" t="s">
        <v>149</v>
      </c>
      <c r="D1717" s="69" t="s">
        <v>149</v>
      </c>
      <c r="E1717" s="69">
        <f t="shared" ref="E1717:F1717" si="538">E469</f>
        <v>1983</v>
      </c>
      <c r="F1717" s="69" t="str">
        <f t="shared" si="538"/>
        <v>j</v>
      </c>
      <c r="G1717" s="69">
        <f>data2!AQ90</f>
        <v>3.7188780104390577</v>
      </c>
      <c r="H1717" s="105">
        <f t="shared" si="488"/>
        <v>105.29574409823857</v>
      </c>
      <c r="I1717" s="105">
        <f t="shared" si="489"/>
        <v>50.276921036451867</v>
      </c>
    </row>
    <row r="1718" spans="2:9" x14ac:dyDescent="0.25">
      <c r="B1718" s="69" t="s">
        <v>33</v>
      </c>
      <c r="C1718" s="69" t="s">
        <v>149</v>
      </c>
      <c r="D1718" s="69" t="s">
        <v>149</v>
      </c>
      <c r="E1718" s="69">
        <f t="shared" ref="E1718:F1718" si="539">E470</f>
        <v>1984</v>
      </c>
      <c r="F1718" s="69" t="str">
        <f t="shared" si="539"/>
        <v>j</v>
      </c>
      <c r="G1718" s="69">
        <f>data2!AQ91</f>
        <v>3.6546785670788506</v>
      </c>
      <c r="H1718" s="105">
        <f t="shared" si="488"/>
        <v>109.01462210867763</v>
      </c>
      <c r="I1718" s="105">
        <f t="shared" si="489"/>
        <v>46.622242469373013</v>
      </c>
    </row>
    <row r="1719" spans="2:9" x14ac:dyDescent="0.25">
      <c r="B1719" s="69" t="s">
        <v>33</v>
      </c>
      <c r="C1719" s="69" t="s">
        <v>149</v>
      </c>
      <c r="D1719" s="69" t="s">
        <v>149</v>
      </c>
      <c r="E1719" s="69">
        <f t="shared" ref="E1719:F1719" si="540">E471</f>
        <v>1985</v>
      </c>
      <c r="F1719" s="69" t="str">
        <f t="shared" si="540"/>
        <v>j</v>
      </c>
      <c r="G1719" s="69">
        <f>data2!AQ92</f>
        <v>3.6836549930665123</v>
      </c>
      <c r="H1719" s="105">
        <f t="shared" si="488"/>
        <v>112.66930067575647</v>
      </c>
      <c r="I1719" s="105">
        <f t="shared" si="489"/>
        <v>42.938587476306502</v>
      </c>
    </row>
    <row r="1720" spans="2:9" x14ac:dyDescent="0.25">
      <c r="B1720" s="69" t="s">
        <v>33</v>
      </c>
      <c r="C1720" s="69" t="s">
        <v>149</v>
      </c>
      <c r="D1720" s="69" t="s">
        <v>149</v>
      </c>
      <c r="E1720" s="69">
        <f t="shared" ref="E1720:F1720" si="541">E472</f>
        <v>1986</v>
      </c>
      <c r="F1720" s="69" t="str">
        <f t="shared" si="541"/>
        <v>j</v>
      </c>
      <c r="G1720" s="69">
        <f>data2!AQ93</f>
        <v>3.6074501721481425</v>
      </c>
      <c r="H1720" s="105">
        <f t="shared" si="488"/>
        <v>116.35295566882299</v>
      </c>
      <c r="I1720" s="105">
        <f t="shared" si="489"/>
        <v>39.331137304158361</v>
      </c>
    </row>
    <row r="1721" spans="2:9" x14ac:dyDescent="0.25">
      <c r="B1721" s="69" t="s">
        <v>33</v>
      </c>
      <c r="C1721" s="69" t="s">
        <v>149</v>
      </c>
      <c r="D1721" s="69" t="s">
        <v>149</v>
      </c>
      <c r="E1721" s="69">
        <f t="shared" ref="E1721:F1721" si="542">E473</f>
        <v>1987</v>
      </c>
      <c r="F1721" s="69" t="str">
        <f t="shared" si="542"/>
        <v>j</v>
      </c>
      <c r="G1721" s="69">
        <f>data2!AQ94</f>
        <v>3.6651251552480408</v>
      </c>
      <c r="H1721" s="105">
        <f t="shared" si="488"/>
        <v>119.96040584097113</v>
      </c>
      <c r="I1721" s="105">
        <f t="shared" si="489"/>
        <v>35.666012148910319</v>
      </c>
    </row>
    <row r="1722" spans="2:9" x14ac:dyDescent="0.25">
      <c r="B1722" s="69" t="s">
        <v>33</v>
      </c>
      <c r="C1722" s="69" t="s">
        <v>149</v>
      </c>
      <c r="D1722" s="69" t="s">
        <v>149</v>
      </c>
      <c r="E1722" s="69">
        <f t="shared" ref="E1722:F1722" si="543">E474</f>
        <v>1988</v>
      </c>
      <c r="F1722" s="69" t="str">
        <f t="shared" si="543"/>
        <v>j</v>
      </c>
      <c r="G1722" s="69">
        <f>data2!AQ95</f>
        <v>3.7151768363401723</v>
      </c>
      <c r="H1722" s="105">
        <f t="shared" si="488"/>
        <v>123.62553099621917</v>
      </c>
      <c r="I1722" s="105">
        <f t="shared" si="489"/>
        <v>31.950835312570153</v>
      </c>
    </row>
    <row r="1723" spans="2:9" x14ac:dyDescent="0.25">
      <c r="B1723" s="69" t="s">
        <v>33</v>
      </c>
      <c r="C1723" s="69" t="s">
        <v>149</v>
      </c>
      <c r="D1723" s="69" t="s">
        <v>149</v>
      </c>
      <c r="E1723" s="69">
        <f t="shared" ref="E1723:F1723" si="544">E475</f>
        <v>1989</v>
      </c>
      <c r="F1723" s="69" t="str">
        <f t="shared" si="544"/>
        <v>j</v>
      </c>
      <c r="G1723" s="69">
        <f>data2!AQ96</f>
        <v>3.7407409788917469</v>
      </c>
      <c r="H1723" s="105">
        <f t="shared" si="488"/>
        <v>127.34070783255935</v>
      </c>
      <c r="I1723" s="105">
        <f t="shared" si="489"/>
        <v>28.210094333678402</v>
      </c>
    </row>
    <row r="1724" spans="2:9" x14ac:dyDescent="0.25">
      <c r="B1724" s="69" t="s">
        <v>33</v>
      </c>
      <c r="C1724" s="69" t="s">
        <v>149</v>
      </c>
      <c r="D1724" s="69" t="s">
        <v>149</v>
      </c>
      <c r="E1724" s="69">
        <f t="shared" ref="E1724:F1724" si="545">E476</f>
        <v>1990</v>
      </c>
      <c r="F1724" s="69" t="str">
        <f t="shared" si="545"/>
        <v>j</v>
      </c>
      <c r="G1724" s="69">
        <f>data2!AQ97</f>
        <v>3.8656738535806752</v>
      </c>
      <c r="H1724" s="105">
        <f t="shared" si="488"/>
        <v>131.08144881145108</v>
      </c>
      <c r="I1724" s="105">
        <f t="shared" si="489"/>
        <v>24.344420480097728</v>
      </c>
    </row>
    <row r="1725" spans="2:9" x14ac:dyDescent="0.25">
      <c r="B1725" s="69" t="s">
        <v>33</v>
      </c>
      <c r="C1725" s="69" t="s">
        <v>149</v>
      </c>
      <c r="D1725" s="69" t="s">
        <v>149</v>
      </c>
      <c r="E1725" s="69">
        <f t="shared" ref="E1725:F1725" si="546">E477</f>
        <v>1991</v>
      </c>
      <c r="F1725" s="69" t="str">
        <f t="shared" si="546"/>
        <v>j</v>
      </c>
      <c r="G1725" s="69">
        <f>data2!AQ98</f>
        <v>3.749060622747173</v>
      </c>
      <c r="H1725" s="105">
        <f t="shared" si="488"/>
        <v>134.94712266503177</v>
      </c>
      <c r="I1725" s="105">
        <f t="shared" si="489"/>
        <v>20.595359857350552</v>
      </c>
    </row>
    <row r="1726" spans="2:9" x14ac:dyDescent="0.25">
      <c r="B1726" s="69" t="s">
        <v>33</v>
      </c>
      <c r="C1726" s="69" t="s">
        <v>149</v>
      </c>
      <c r="D1726" s="69" t="s">
        <v>149</v>
      </c>
      <c r="E1726" s="69">
        <f t="shared" ref="E1726:F1726" si="547">E478</f>
        <v>1992</v>
      </c>
      <c r="F1726" s="69" t="str">
        <f t="shared" si="547"/>
        <v>j</v>
      </c>
      <c r="G1726" s="69">
        <f>data2!AQ99</f>
        <v>3.5646476826506492</v>
      </c>
      <c r="H1726" s="105">
        <f t="shared" si="488"/>
        <v>138.69618328777895</v>
      </c>
      <c r="I1726" s="105">
        <f t="shared" si="489"/>
        <v>17.030712174699904</v>
      </c>
    </row>
    <row r="1727" spans="2:9" x14ac:dyDescent="0.25">
      <c r="B1727" s="69" t="s">
        <v>33</v>
      </c>
      <c r="C1727" s="69" t="s">
        <v>149</v>
      </c>
      <c r="D1727" s="69" t="s">
        <v>149</v>
      </c>
      <c r="E1727" s="69">
        <f t="shared" ref="E1727:F1727" si="548">E479</f>
        <v>1993</v>
      </c>
      <c r="F1727" s="69" t="str">
        <f t="shared" si="548"/>
        <v>j</v>
      </c>
      <c r="G1727" s="69">
        <f>data2!AQ100</f>
        <v>3.5093743594504931</v>
      </c>
      <c r="H1727" s="105">
        <f t="shared" si="488"/>
        <v>142.26083097042959</v>
      </c>
      <c r="I1727" s="105">
        <f t="shared" si="489"/>
        <v>13.521337815249408</v>
      </c>
    </row>
    <row r="1728" spans="2:9" x14ac:dyDescent="0.25">
      <c r="B1728" s="69" t="s">
        <v>33</v>
      </c>
      <c r="C1728" s="69" t="s">
        <v>149</v>
      </c>
      <c r="D1728" s="69" t="s">
        <v>149</v>
      </c>
      <c r="E1728" s="69">
        <f t="shared" ref="E1728:F1728" si="549">E480</f>
        <v>1994</v>
      </c>
      <c r="F1728" s="69" t="str">
        <f t="shared" si="549"/>
        <v>j</v>
      </c>
      <c r="G1728" s="69">
        <f>data2!AQ101</f>
        <v>3.456897952536039</v>
      </c>
      <c r="H1728" s="105">
        <f t="shared" si="488"/>
        <v>145.7702053298801</v>
      </c>
      <c r="I1728" s="105">
        <f t="shared" si="489"/>
        <v>10.064439862713371</v>
      </c>
    </row>
    <row r="1729" spans="2:9" x14ac:dyDescent="0.25">
      <c r="B1729" s="69" t="s">
        <v>33</v>
      </c>
      <c r="C1729" s="69" t="s">
        <v>149</v>
      </c>
      <c r="D1729" s="69" t="s">
        <v>149</v>
      </c>
      <c r="E1729" s="69">
        <f t="shared" ref="E1729:F1729" si="550">E481</f>
        <v>1995</v>
      </c>
      <c r="F1729" s="69" t="str">
        <f t="shared" si="550"/>
        <v>j</v>
      </c>
      <c r="G1729" s="69">
        <f>data2!AQ102</f>
        <v>3.3544977308024837</v>
      </c>
      <c r="H1729" s="105">
        <f t="shared" si="488"/>
        <v>149.22710328241612</v>
      </c>
      <c r="I1729" s="105">
        <f t="shared" si="489"/>
        <v>6.7099421319108874</v>
      </c>
    </row>
    <row r="1730" spans="2:9" x14ac:dyDescent="0.25">
      <c r="B1730" s="69" t="s">
        <v>33</v>
      </c>
      <c r="C1730" s="69" t="s">
        <v>149</v>
      </c>
      <c r="D1730" s="69" t="s">
        <v>149</v>
      </c>
      <c r="E1730" s="69">
        <f t="shared" ref="E1730:F1730" si="551">E482</f>
        <v>1996</v>
      </c>
      <c r="F1730" s="69" t="str">
        <f t="shared" si="551"/>
        <v>j</v>
      </c>
      <c r="G1730" s="69">
        <f>data2!AQ103</f>
        <v>3.347895657166581</v>
      </c>
      <c r="H1730" s="105">
        <f t="shared" si="488"/>
        <v>152.5816010132186</v>
      </c>
      <c r="I1730" s="105">
        <f t="shared" si="489"/>
        <v>3.362046474744306</v>
      </c>
    </row>
    <row r="1731" spans="2:9" x14ac:dyDescent="0.25">
      <c r="B1731" s="69" t="s">
        <v>33</v>
      </c>
      <c r="C1731" s="69" t="s">
        <v>149</v>
      </c>
      <c r="D1731" s="69" t="s">
        <v>149</v>
      </c>
      <c r="E1731" s="69">
        <f t="shared" ref="E1731:F1731" si="552">E483</f>
        <v>1997</v>
      </c>
      <c r="F1731" s="69" t="str">
        <f t="shared" si="552"/>
        <v>j</v>
      </c>
      <c r="G1731" s="69">
        <f>data2!AQ104</f>
        <v>3.362046474744306</v>
      </c>
      <c r="H1731" s="105">
        <f t="shared" si="488"/>
        <v>155.92949667038519</v>
      </c>
      <c r="I1731" s="105">
        <f t="shared" si="489"/>
        <v>0</v>
      </c>
    </row>
    <row r="1732" spans="2:9" x14ac:dyDescent="0.25">
      <c r="B1732" s="69" t="s">
        <v>33</v>
      </c>
      <c r="C1732" s="69" t="s">
        <v>149</v>
      </c>
      <c r="D1732" s="69" t="s">
        <v>149</v>
      </c>
      <c r="E1732" s="69">
        <f t="shared" ref="E1732:F1732" si="553">E484</f>
        <v>1950</v>
      </c>
      <c r="F1732" s="69" t="str">
        <f t="shared" si="553"/>
        <v>k</v>
      </c>
      <c r="G1732" s="69">
        <f>data2!AR57</f>
        <v>0.51791175478454743</v>
      </c>
      <c r="H1732" s="105">
        <f t="shared" ref="H1732:H1795" si="554">SUMIFS($G$4:$G$4995,$F$4:$F$4995,$F1732,$E$4:$E$4995,"&lt;"&amp;$E1732,$B$4:$B$4995,$B1732,$D$4:$D$4995,$D1732)</f>
        <v>0</v>
      </c>
      <c r="I1732" s="105">
        <f t="shared" ref="I1732:I1795" si="555">SUMIFS($G$4:$G$4995,$F$4:$F$4995,$F1732,$E$4:$E$4995,"&gt;"&amp;$E1732,$B$4:$B$4995,$B1732,$D$4:$D$4995,$D1732)</f>
        <v>35.129217989140464</v>
      </c>
    </row>
    <row r="1733" spans="2:9" x14ac:dyDescent="0.25">
      <c r="B1733" s="69" t="s">
        <v>33</v>
      </c>
      <c r="C1733" s="69" t="s">
        <v>149</v>
      </c>
      <c r="D1733" s="69" t="s">
        <v>149</v>
      </c>
      <c r="E1733" s="69">
        <f t="shared" ref="E1733:F1733" si="556">E485</f>
        <v>1951</v>
      </c>
      <c r="F1733" s="69" t="str">
        <f t="shared" si="556"/>
        <v>k</v>
      </c>
      <c r="G1733" s="69">
        <f>data2!AR58</f>
        <v>0.56687709395039054</v>
      </c>
      <c r="H1733" s="105">
        <f t="shared" si="554"/>
        <v>0.51791175478454743</v>
      </c>
      <c r="I1733" s="105">
        <f t="shared" si="555"/>
        <v>34.562340895190076</v>
      </c>
    </row>
    <row r="1734" spans="2:9" x14ac:dyDescent="0.25">
      <c r="B1734" s="69" t="s">
        <v>33</v>
      </c>
      <c r="C1734" s="69" t="s">
        <v>149</v>
      </c>
      <c r="D1734" s="69" t="s">
        <v>149</v>
      </c>
      <c r="E1734" s="69">
        <f t="shared" ref="E1734:F1734" si="557">E486</f>
        <v>1952</v>
      </c>
      <c r="F1734" s="69" t="str">
        <f t="shared" si="557"/>
        <v>k</v>
      </c>
      <c r="G1734" s="69">
        <f>data2!AR59</f>
        <v>0.61000666927742797</v>
      </c>
      <c r="H1734" s="105">
        <f t="shared" si="554"/>
        <v>1.084788848734938</v>
      </c>
      <c r="I1734" s="105">
        <f t="shared" si="555"/>
        <v>33.952334225912644</v>
      </c>
    </row>
    <row r="1735" spans="2:9" x14ac:dyDescent="0.25">
      <c r="B1735" s="69" t="s">
        <v>33</v>
      </c>
      <c r="C1735" s="69" t="s">
        <v>149</v>
      </c>
      <c r="D1735" s="69" t="s">
        <v>149</v>
      </c>
      <c r="E1735" s="69">
        <f t="shared" ref="E1735:F1735" si="558">E487</f>
        <v>1953</v>
      </c>
      <c r="F1735" s="69" t="str">
        <f t="shared" si="558"/>
        <v>k</v>
      </c>
      <c r="G1735" s="69">
        <f>data2!AR60</f>
        <v>0.63041443310590239</v>
      </c>
      <c r="H1735" s="105">
        <f t="shared" si="554"/>
        <v>1.6947955180123659</v>
      </c>
      <c r="I1735" s="105">
        <f t="shared" si="555"/>
        <v>33.321919792806739</v>
      </c>
    </row>
    <row r="1736" spans="2:9" x14ac:dyDescent="0.25">
      <c r="B1736" s="69" t="s">
        <v>33</v>
      </c>
      <c r="C1736" s="69" t="s">
        <v>149</v>
      </c>
      <c r="D1736" s="69" t="s">
        <v>149</v>
      </c>
      <c r="E1736" s="69">
        <f t="shared" ref="E1736:F1736" si="559">E488</f>
        <v>1954</v>
      </c>
      <c r="F1736" s="69" t="str">
        <f t="shared" si="559"/>
        <v>k</v>
      </c>
      <c r="G1736" s="69">
        <f>data2!AR61</f>
        <v>0.70600037304458385</v>
      </c>
      <c r="H1736" s="105">
        <f t="shared" si="554"/>
        <v>2.3252099511182682</v>
      </c>
      <c r="I1736" s="105">
        <f t="shared" si="555"/>
        <v>32.615919419762157</v>
      </c>
    </row>
    <row r="1737" spans="2:9" x14ac:dyDescent="0.25">
      <c r="B1737" s="69" t="s">
        <v>33</v>
      </c>
      <c r="C1737" s="69" t="s">
        <v>149</v>
      </c>
      <c r="D1737" s="69" t="s">
        <v>149</v>
      </c>
      <c r="E1737" s="69">
        <f t="shared" ref="E1737:F1737" si="560">E489</f>
        <v>1955</v>
      </c>
      <c r="F1737" s="69" t="str">
        <f t="shared" si="560"/>
        <v>k</v>
      </c>
      <c r="G1737" s="69">
        <f>data2!AR62</f>
        <v>0.76462057074991707</v>
      </c>
      <c r="H1737" s="105">
        <f t="shared" si="554"/>
        <v>3.0312103241628519</v>
      </c>
      <c r="I1737" s="105">
        <f t="shared" si="555"/>
        <v>31.851298849012238</v>
      </c>
    </row>
    <row r="1738" spans="2:9" x14ac:dyDescent="0.25">
      <c r="B1738" s="69" t="s">
        <v>33</v>
      </c>
      <c r="C1738" s="69" t="s">
        <v>149</v>
      </c>
      <c r="D1738" s="69" t="s">
        <v>149</v>
      </c>
      <c r="E1738" s="69">
        <f t="shared" ref="E1738:F1738" si="561">E490</f>
        <v>1956</v>
      </c>
      <c r="F1738" s="69" t="str">
        <f t="shared" si="561"/>
        <v>k</v>
      </c>
      <c r="G1738" s="69">
        <f>data2!AR63</f>
        <v>0.82758064371142037</v>
      </c>
      <c r="H1738" s="105">
        <f t="shared" si="554"/>
        <v>3.7958308949127688</v>
      </c>
      <c r="I1738" s="105">
        <f t="shared" si="555"/>
        <v>31.02371820530082</v>
      </c>
    </row>
    <row r="1739" spans="2:9" x14ac:dyDescent="0.25">
      <c r="B1739" s="69" t="s">
        <v>33</v>
      </c>
      <c r="C1739" s="69" t="s">
        <v>149</v>
      </c>
      <c r="D1739" s="69" t="s">
        <v>149</v>
      </c>
      <c r="E1739" s="69">
        <f t="shared" ref="E1739:F1739" si="562">E491</f>
        <v>1957</v>
      </c>
      <c r="F1739" s="69" t="str">
        <f t="shared" si="562"/>
        <v>k</v>
      </c>
      <c r="G1739" s="69">
        <f>data2!AR64</f>
        <v>0.87339866619104622</v>
      </c>
      <c r="H1739" s="105">
        <f t="shared" si="554"/>
        <v>4.6234115386241896</v>
      </c>
      <c r="I1739" s="105">
        <f t="shared" si="555"/>
        <v>30.15031953910977</v>
      </c>
    </row>
    <row r="1740" spans="2:9" x14ac:dyDescent="0.25">
      <c r="B1740" s="69" t="s">
        <v>33</v>
      </c>
      <c r="C1740" s="69" t="s">
        <v>149</v>
      </c>
      <c r="D1740" s="69" t="s">
        <v>149</v>
      </c>
      <c r="E1740" s="69">
        <f t="shared" ref="E1740:F1740" si="563">E492</f>
        <v>1958</v>
      </c>
      <c r="F1740" s="69" t="str">
        <f t="shared" si="563"/>
        <v>k</v>
      </c>
      <c r="G1740" s="69">
        <f>data2!AR65</f>
        <v>0.87982340813620319</v>
      </c>
      <c r="H1740" s="105">
        <f t="shared" si="554"/>
        <v>5.4968102048152359</v>
      </c>
      <c r="I1740" s="105">
        <f t="shared" si="555"/>
        <v>29.270496130973562</v>
      </c>
    </row>
    <row r="1741" spans="2:9" x14ac:dyDescent="0.25">
      <c r="B1741" s="69" t="s">
        <v>33</v>
      </c>
      <c r="C1741" s="69" t="s">
        <v>149</v>
      </c>
      <c r="D1741" s="69" t="s">
        <v>149</v>
      </c>
      <c r="E1741" s="69">
        <f t="shared" ref="E1741:F1741" si="564">E493</f>
        <v>1959</v>
      </c>
      <c r="F1741" s="69" t="str">
        <f t="shared" si="564"/>
        <v>k</v>
      </c>
      <c r="G1741" s="69">
        <f>data2!AR66</f>
        <v>0.90970600560033965</v>
      </c>
      <c r="H1741" s="105">
        <f t="shared" si="554"/>
        <v>6.3766336129514389</v>
      </c>
      <c r="I1741" s="105">
        <f t="shared" si="555"/>
        <v>28.360790125373224</v>
      </c>
    </row>
    <row r="1742" spans="2:9" x14ac:dyDescent="0.25">
      <c r="B1742" s="69" t="s">
        <v>33</v>
      </c>
      <c r="C1742" s="69" t="s">
        <v>149</v>
      </c>
      <c r="D1742" s="69" t="s">
        <v>149</v>
      </c>
      <c r="E1742" s="69">
        <f t="shared" ref="E1742:F1742" si="565">E494</f>
        <v>1960</v>
      </c>
      <c r="F1742" s="69" t="str">
        <f t="shared" si="565"/>
        <v>k</v>
      </c>
      <c r="G1742" s="69">
        <f>data2!AR67</f>
        <v>0.96722448221019919</v>
      </c>
      <c r="H1742" s="105">
        <f t="shared" si="554"/>
        <v>7.2863396185517786</v>
      </c>
      <c r="I1742" s="105">
        <f t="shared" si="555"/>
        <v>27.393565643163026</v>
      </c>
    </row>
    <row r="1743" spans="2:9" x14ac:dyDescent="0.25">
      <c r="B1743" s="69" t="s">
        <v>33</v>
      </c>
      <c r="C1743" s="69" t="s">
        <v>149</v>
      </c>
      <c r="D1743" s="69" t="s">
        <v>149</v>
      </c>
      <c r="E1743" s="69">
        <f t="shared" ref="E1743:F1743" si="566">E495</f>
        <v>1961</v>
      </c>
      <c r="F1743" s="69" t="str">
        <f t="shared" si="566"/>
        <v>k</v>
      </c>
      <c r="G1743" s="69">
        <f>data2!AR68</f>
        <v>0.95830768064399863</v>
      </c>
      <c r="H1743" s="105">
        <f t="shared" si="554"/>
        <v>8.2535641007619773</v>
      </c>
      <c r="I1743" s="105">
        <f t="shared" si="555"/>
        <v>26.435257962519024</v>
      </c>
    </row>
    <row r="1744" spans="2:9" x14ac:dyDescent="0.25">
      <c r="B1744" s="69" t="s">
        <v>33</v>
      </c>
      <c r="C1744" s="69" t="s">
        <v>149</v>
      </c>
      <c r="D1744" s="69" t="s">
        <v>149</v>
      </c>
      <c r="E1744" s="69">
        <f t="shared" ref="E1744:F1744" si="567">E496</f>
        <v>1962</v>
      </c>
      <c r="F1744" s="69" t="str">
        <f t="shared" si="567"/>
        <v>k</v>
      </c>
      <c r="G1744" s="69">
        <f>data2!AR69</f>
        <v>0.94338024185269109</v>
      </c>
      <c r="H1744" s="105">
        <f t="shared" si="554"/>
        <v>9.2118717814059767</v>
      </c>
      <c r="I1744" s="105">
        <f t="shared" si="555"/>
        <v>25.491877720666331</v>
      </c>
    </row>
    <row r="1745" spans="2:9" x14ac:dyDescent="0.25">
      <c r="B1745" s="69" t="s">
        <v>33</v>
      </c>
      <c r="C1745" s="69" t="s">
        <v>149</v>
      </c>
      <c r="D1745" s="69" t="s">
        <v>149</v>
      </c>
      <c r="E1745" s="69">
        <f t="shared" ref="E1745:F1745" si="568">E497</f>
        <v>1963</v>
      </c>
      <c r="F1745" s="69" t="str">
        <f t="shared" si="568"/>
        <v>k</v>
      </c>
      <c r="G1745" s="69">
        <f>data2!AR70</f>
        <v>0.96842341336168281</v>
      </c>
      <c r="H1745" s="105">
        <f t="shared" si="554"/>
        <v>10.155252023258669</v>
      </c>
      <c r="I1745" s="105">
        <f t="shared" si="555"/>
        <v>24.523454307304647</v>
      </c>
    </row>
    <row r="1746" spans="2:9" x14ac:dyDescent="0.25">
      <c r="B1746" s="69" t="s">
        <v>33</v>
      </c>
      <c r="C1746" s="69" t="s">
        <v>149</v>
      </c>
      <c r="D1746" s="69" t="s">
        <v>149</v>
      </c>
      <c r="E1746" s="69">
        <f t="shared" ref="E1746:F1746" si="569">E498</f>
        <v>1964</v>
      </c>
      <c r="F1746" s="69" t="str">
        <f t="shared" si="569"/>
        <v>k</v>
      </c>
      <c r="G1746" s="69">
        <f>data2!AR71</f>
        <v>0.93735841084312621</v>
      </c>
      <c r="H1746" s="105">
        <f t="shared" si="554"/>
        <v>11.123675436620351</v>
      </c>
      <c r="I1746" s="105">
        <f t="shared" si="555"/>
        <v>23.586095896461522</v>
      </c>
    </row>
    <row r="1747" spans="2:9" x14ac:dyDescent="0.25">
      <c r="B1747" s="69" t="s">
        <v>33</v>
      </c>
      <c r="C1747" s="69" t="s">
        <v>149</v>
      </c>
      <c r="D1747" s="69" t="s">
        <v>149</v>
      </c>
      <c r="E1747" s="69">
        <f t="shared" ref="E1747:F1747" si="570">E499</f>
        <v>1965</v>
      </c>
      <c r="F1747" s="69" t="str">
        <f t="shared" si="570"/>
        <v>k</v>
      </c>
      <c r="G1747" s="69">
        <f>data2!AR72</f>
        <v>0.86023737132066558</v>
      </c>
      <c r="H1747" s="105">
        <f t="shared" si="554"/>
        <v>12.061033847463477</v>
      </c>
      <c r="I1747" s="105">
        <f t="shared" si="555"/>
        <v>22.725858525140858</v>
      </c>
    </row>
    <row r="1748" spans="2:9" x14ac:dyDescent="0.25">
      <c r="B1748" s="69" t="s">
        <v>33</v>
      </c>
      <c r="C1748" s="69" t="s">
        <v>149</v>
      </c>
      <c r="D1748" s="69" t="s">
        <v>149</v>
      </c>
      <c r="E1748" s="69">
        <f t="shared" ref="E1748:F1748" si="571">E500</f>
        <v>1966</v>
      </c>
      <c r="F1748" s="69" t="str">
        <f t="shared" si="571"/>
        <v>k</v>
      </c>
      <c r="G1748" s="69">
        <f>data2!AR73</f>
        <v>0.81849312104242344</v>
      </c>
      <c r="H1748" s="105">
        <f t="shared" si="554"/>
        <v>12.921271218784144</v>
      </c>
      <c r="I1748" s="105">
        <f t="shared" si="555"/>
        <v>21.907365404098435</v>
      </c>
    </row>
    <row r="1749" spans="2:9" x14ac:dyDescent="0.25">
      <c r="B1749" s="69" t="s">
        <v>33</v>
      </c>
      <c r="C1749" s="69" t="s">
        <v>149</v>
      </c>
      <c r="D1749" s="69" t="s">
        <v>149</v>
      </c>
      <c r="E1749" s="69">
        <f t="shared" ref="E1749:F1749" si="572">E501</f>
        <v>1967</v>
      </c>
      <c r="F1749" s="69" t="str">
        <f t="shared" si="572"/>
        <v>k</v>
      </c>
      <c r="G1749" s="69">
        <f>data2!AR74</f>
        <v>0.78278359146460641</v>
      </c>
      <c r="H1749" s="105">
        <f t="shared" si="554"/>
        <v>13.739764339826568</v>
      </c>
      <c r="I1749" s="105">
        <f t="shared" si="555"/>
        <v>21.124581812633828</v>
      </c>
    </row>
    <row r="1750" spans="2:9" x14ac:dyDescent="0.25">
      <c r="B1750" s="69" t="s">
        <v>33</v>
      </c>
      <c r="C1750" s="69" t="s">
        <v>149</v>
      </c>
      <c r="D1750" s="69" t="s">
        <v>149</v>
      </c>
      <c r="E1750" s="69">
        <f t="shared" ref="E1750:F1750" si="573">E502</f>
        <v>1968</v>
      </c>
      <c r="F1750" s="69" t="str">
        <f t="shared" si="573"/>
        <v>k</v>
      </c>
      <c r="G1750" s="69">
        <f>data2!AR75</f>
        <v>0.74242410873161979</v>
      </c>
      <c r="H1750" s="105">
        <f t="shared" si="554"/>
        <v>14.522547931291175</v>
      </c>
      <c r="I1750" s="105">
        <f t="shared" si="555"/>
        <v>20.382157703902209</v>
      </c>
    </row>
    <row r="1751" spans="2:9" x14ac:dyDescent="0.25">
      <c r="B1751" s="69" t="s">
        <v>33</v>
      </c>
      <c r="C1751" s="69" t="s">
        <v>149</v>
      </c>
      <c r="D1751" s="69" t="s">
        <v>149</v>
      </c>
      <c r="E1751" s="69">
        <f t="shared" ref="E1751:F1751" si="574">E503</f>
        <v>1969</v>
      </c>
      <c r="F1751" s="69" t="str">
        <f t="shared" si="574"/>
        <v>k</v>
      </c>
      <c r="G1751" s="69">
        <f>data2!AR76</f>
        <v>0.72947886423610353</v>
      </c>
      <c r="H1751" s="105">
        <f t="shared" si="554"/>
        <v>15.264972040022794</v>
      </c>
      <c r="I1751" s="105">
        <f t="shared" si="555"/>
        <v>19.652678839666105</v>
      </c>
    </row>
    <row r="1752" spans="2:9" x14ac:dyDescent="0.25">
      <c r="B1752" s="69" t="s">
        <v>33</v>
      </c>
      <c r="C1752" s="69" t="s">
        <v>149</v>
      </c>
      <c r="D1752" s="69" t="s">
        <v>149</v>
      </c>
      <c r="E1752" s="69">
        <f t="shared" ref="E1752:F1752" si="575">E504</f>
        <v>1970</v>
      </c>
      <c r="F1752" s="69" t="str">
        <f t="shared" si="575"/>
        <v>k</v>
      </c>
      <c r="G1752" s="69">
        <f>data2!AR77</f>
        <v>0.76641610324846265</v>
      </c>
      <c r="H1752" s="105">
        <f t="shared" si="554"/>
        <v>15.994450904258898</v>
      </c>
      <c r="I1752" s="105">
        <f t="shared" si="555"/>
        <v>18.886262736417642</v>
      </c>
    </row>
    <row r="1753" spans="2:9" x14ac:dyDescent="0.25">
      <c r="B1753" s="69" t="s">
        <v>33</v>
      </c>
      <c r="C1753" s="69" t="s">
        <v>149</v>
      </c>
      <c r="D1753" s="69" t="s">
        <v>149</v>
      </c>
      <c r="E1753" s="69">
        <f t="shared" ref="E1753:F1753" si="576">E505</f>
        <v>1971</v>
      </c>
      <c r="F1753" s="69" t="str">
        <f t="shared" si="576"/>
        <v>k</v>
      </c>
      <c r="G1753" s="69">
        <f>data2!AR78</f>
        <v>0.7206852162632692</v>
      </c>
      <c r="H1753" s="105">
        <f t="shared" si="554"/>
        <v>16.760867007507361</v>
      </c>
      <c r="I1753" s="105">
        <f t="shared" si="555"/>
        <v>18.165577520154372</v>
      </c>
    </row>
    <row r="1754" spans="2:9" x14ac:dyDescent="0.25">
      <c r="B1754" s="69" t="s">
        <v>33</v>
      </c>
      <c r="C1754" s="69" t="s">
        <v>149</v>
      </c>
      <c r="D1754" s="69" t="s">
        <v>149</v>
      </c>
      <c r="E1754" s="69">
        <f t="shared" ref="E1754:F1754" si="577">E506</f>
        <v>1972</v>
      </c>
      <c r="F1754" s="69" t="str">
        <f t="shared" si="577"/>
        <v>k</v>
      </c>
      <c r="G1754" s="69">
        <f>data2!AR79</f>
        <v>0.64924122008186469</v>
      </c>
      <c r="H1754" s="105">
        <f t="shared" si="554"/>
        <v>17.481552223770631</v>
      </c>
      <c r="I1754" s="105">
        <f t="shared" si="555"/>
        <v>17.51633630007251</v>
      </c>
    </row>
    <row r="1755" spans="2:9" x14ac:dyDescent="0.25">
      <c r="B1755" s="69" t="s">
        <v>33</v>
      </c>
      <c r="C1755" s="69" t="s">
        <v>149</v>
      </c>
      <c r="D1755" s="69" t="s">
        <v>149</v>
      </c>
      <c r="E1755" s="69">
        <f t="shared" ref="E1755:F1755" si="578">E507</f>
        <v>1973</v>
      </c>
      <c r="F1755" s="69" t="str">
        <f t="shared" si="578"/>
        <v>k</v>
      </c>
      <c r="G1755" s="69">
        <f>data2!AR80</f>
        <v>0.59857596909217892</v>
      </c>
      <c r="H1755" s="105">
        <f t="shared" si="554"/>
        <v>18.130793443852497</v>
      </c>
      <c r="I1755" s="105">
        <f t="shared" si="555"/>
        <v>16.917760330980332</v>
      </c>
    </row>
    <row r="1756" spans="2:9" x14ac:dyDescent="0.25">
      <c r="B1756" s="69" t="s">
        <v>33</v>
      </c>
      <c r="C1756" s="69" t="s">
        <v>149</v>
      </c>
      <c r="D1756" s="69" t="s">
        <v>149</v>
      </c>
      <c r="E1756" s="69">
        <f t="shared" ref="E1756:F1756" si="579">E508</f>
        <v>1974</v>
      </c>
      <c r="F1756" s="69" t="str">
        <f t="shared" si="579"/>
        <v>k</v>
      </c>
      <c r="G1756" s="69">
        <f>data2!AR81</f>
        <v>0.57751318131482521</v>
      </c>
      <c r="H1756" s="105">
        <f t="shared" si="554"/>
        <v>18.729369412944674</v>
      </c>
      <c r="I1756" s="105">
        <f t="shared" si="555"/>
        <v>16.340247149665508</v>
      </c>
    </row>
    <row r="1757" spans="2:9" x14ac:dyDescent="0.25">
      <c r="B1757" s="69" t="s">
        <v>33</v>
      </c>
      <c r="C1757" s="69" t="s">
        <v>149</v>
      </c>
      <c r="D1757" s="69" t="s">
        <v>149</v>
      </c>
      <c r="E1757" s="69">
        <f t="shared" ref="E1757:F1757" si="580">E509</f>
        <v>1975</v>
      </c>
      <c r="F1757" s="69" t="str">
        <f t="shared" si="580"/>
        <v>k</v>
      </c>
      <c r="G1757" s="69">
        <f>data2!AR82</f>
        <v>0.55057782395303878</v>
      </c>
      <c r="H1757" s="105">
        <f t="shared" si="554"/>
        <v>19.306882594259498</v>
      </c>
      <c r="I1757" s="105">
        <f t="shared" si="555"/>
        <v>15.789669325712467</v>
      </c>
    </row>
    <row r="1758" spans="2:9" x14ac:dyDescent="0.25">
      <c r="B1758" s="69" t="s">
        <v>33</v>
      </c>
      <c r="C1758" s="69" t="s">
        <v>149</v>
      </c>
      <c r="D1758" s="69" t="s">
        <v>149</v>
      </c>
      <c r="E1758" s="69">
        <f t="shared" ref="E1758:F1758" si="581">E510</f>
        <v>1976</v>
      </c>
      <c r="F1758" s="69" t="str">
        <f t="shared" si="581"/>
        <v>k</v>
      </c>
      <c r="G1758" s="69">
        <f>data2!AR83</f>
        <v>0.5559570781415123</v>
      </c>
      <c r="H1758" s="105">
        <f t="shared" si="554"/>
        <v>19.857460418212536</v>
      </c>
      <c r="I1758" s="105">
        <f t="shared" si="555"/>
        <v>15.233712247570956</v>
      </c>
    </row>
    <row r="1759" spans="2:9" x14ac:dyDescent="0.25">
      <c r="B1759" s="69" t="s">
        <v>33</v>
      </c>
      <c r="C1759" s="69" t="s">
        <v>149</v>
      </c>
      <c r="D1759" s="69" t="s">
        <v>149</v>
      </c>
      <c r="E1759" s="69">
        <f t="shared" ref="E1759:F1759" si="582">E511</f>
        <v>1977</v>
      </c>
      <c r="F1759" s="69" t="str">
        <f t="shared" si="582"/>
        <v>k</v>
      </c>
      <c r="G1759" s="69">
        <f>data2!AR84</f>
        <v>0.62853691750288543</v>
      </c>
      <c r="H1759" s="105">
        <f t="shared" si="554"/>
        <v>20.41341749635405</v>
      </c>
      <c r="I1759" s="105">
        <f t="shared" si="555"/>
        <v>14.605175330068072</v>
      </c>
    </row>
    <row r="1760" spans="2:9" x14ac:dyDescent="0.25">
      <c r="B1760" s="69" t="s">
        <v>33</v>
      </c>
      <c r="C1760" s="69" t="s">
        <v>149</v>
      </c>
      <c r="D1760" s="69" t="s">
        <v>149</v>
      </c>
      <c r="E1760" s="69">
        <f t="shared" ref="E1760:F1760" si="583">E512</f>
        <v>1978</v>
      </c>
      <c r="F1760" s="69" t="str">
        <f t="shared" si="583"/>
        <v>k</v>
      </c>
      <c r="G1760" s="69">
        <f>data2!AR85</f>
        <v>0.60333000058460418</v>
      </c>
      <c r="H1760" s="105">
        <f t="shared" si="554"/>
        <v>21.041954413856935</v>
      </c>
      <c r="I1760" s="105">
        <f t="shared" si="555"/>
        <v>14.001845329483466</v>
      </c>
    </row>
    <row r="1761" spans="2:9" x14ac:dyDescent="0.25">
      <c r="B1761" s="69" t="s">
        <v>33</v>
      </c>
      <c r="C1761" s="69" t="s">
        <v>149</v>
      </c>
      <c r="D1761" s="69" t="s">
        <v>149</v>
      </c>
      <c r="E1761" s="69">
        <f t="shared" ref="E1761:F1761" si="584">E513</f>
        <v>1979</v>
      </c>
      <c r="F1761" s="69" t="str">
        <f t="shared" si="584"/>
        <v>k</v>
      </c>
      <c r="G1761" s="69">
        <f>data2!AR86</f>
        <v>0.59897442122840139</v>
      </c>
      <c r="H1761" s="105">
        <f t="shared" si="554"/>
        <v>21.645284414441541</v>
      </c>
      <c r="I1761" s="105">
        <f t="shared" si="555"/>
        <v>13.402870908255066</v>
      </c>
    </row>
    <row r="1762" spans="2:9" x14ac:dyDescent="0.25">
      <c r="B1762" s="69" t="s">
        <v>33</v>
      </c>
      <c r="C1762" s="69" t="s">
        <v>149</v>
      </c>
      <c r="D1762" s="69" t="s">
        <v>149</v>
      </c>
      <c r="E1762" s="69">
        <f t="shared" ref="E1762:F1762" si="585">E514</f>
        <v>1980</v>
      </c>
      <c r="F1762" s="69" t="str">
        <f t="shared" si="585"/>
        <v>k</v>
      </c>
      <c r="G1762" s="69">
        <f>data2!AR87</f>
        <v>0.59154463041090621</v>
      </c>
      <c r="H1762" s="105">
        <f t="shared" si="554"/>
        <v>22.244258835669942</v>
      </c>
      <c r="I1762" s="105">
        <f t="shared" si="555"/>
        <v>12.811326277844159</v>
      </c>
    </row>
    <row r="1763" spans="2:9" x14ac:dyDescent="0.25">
      <c r="B1763" s="69" t="s">
        <v>33</v>
      </c>
      <c r="C1763" s="69" t="s">
        <v>149</v>
      </c>
      <c r="D1763" s="69" t="s">
        <v>149</v>
      </c>
      <c r="E1763" s="69">
        <f t="shared" ref="E1763:F1763" si="586">E515</f>
        <v>1981</v>
      </c>
      <c r="F1763" s="69" t="str">
        <f t="shared" si="586"/>
        <v>k</v>
      </c>
      <c r="G1763" s="69">
        <f>data2!AR88</f>
        <v>0.58665355249424367</v>
      </c>
      <c r="H1763" s="105">
        <f t="shared" si="554"/>
        <v>22.835803466080847</v>
      </c>
      <c r="I1763" s="105">
        <f t="shared" si="555"/>
        <v>12.224672725349915</v>
      </c>
    </row>
    <row r="1764" spans="2:9" x14ac:dyDescent="0.25">
      <c r="B1764" s="69" t="s">
        <v>33</v>
      </c>
      <c r="C1764" s="69" t="s">
        <v>149</v>
      </c>
      <c r="D1764" s="69" t="s">
        <v>149</v>
      </c>
      <c r="E1764" s="69">
        <f t="shared" ref="E1764:F1764" si="587">E516</f>
        <v>1982</v>
      </c>
      <c r="F1764" s="69" t="str">
        <f t="shared" si="587"/>
        <v>k</v>
      </c>
      <c r="G1764" s="69">
        <f>data2!AR89</f>
        <v>0.61513181466119216</v>
      </c>
      <c r="H1764" s="105">
        <f t="shared" si="554"/>
        <v>23.422457018575091</v>
      </c>
      <c r="I1764" s="105">
        <f t="shared" si="555"/>
        <v>11.609540910688724</v>
      </c>
    </row>
    <row r="1765" spans="2:9" x14ac:dyDescent="0.25">
      <c r="B1765" s="69" t="s">
        <v>33</v>
      </c>
      <c r="C1765" s="69" t="s">
        <v>149</v>
      </c>
      <c r="D1765" s="69" t="s">
        <v>149</v>
      </c>
      <c r="E1765" s="69">
        <f t="shared" ref="E1765:F1765" si="588">E517</f>
        <v>1983</v>
      </c>
      <c r="F1765" s="69" t="str">
        <f t="shared" si="588"/>
        <v>k</v>
      </c>
      <c r="G1765" s="69">
        <f>data2!AR90</f>
        <v>0.64041927046883107</v>
      </c>
      <c r="H1765" s="105">
        <f t="shared" si="554"/>
        <v>24.037588833236285</v>
      </c>
      <c r="I1765" s="105">
        <f t="shared" si="555"/>
        <v>10.969121640219891</v>
      </c>
    </row>
    <row r="1766" spans="2:9" x14ac:dyDescent="0.25">
      <c r="B1766" s="69" t="s">
        <v>33</v>
      </c>
      <c r="C1766" s="69" t="s">
        <v>149</v>
      </c>
      <c r="D1766" s="69" t="s">
        <v>149</v>
      </c>
      <c r="E1766" s="69">
        <f t="shared" ref="E1766:F1766" si="589">E518</f>
        <v>1984</v>
      </c>
      <c r="F1766" s="69" t="str">
        <f t="shared" si="589"/>
        <v>k</v>
      </c>
      <c r="G1766" s="69">
        <f>data2!AR91</f>
        <v>0.65260991092636578</v>
      </c>
      <c r="H1766" s="105">
        <f t="shared" si="554"/>
        <v>24.678008103705118</v>
      </c>
      <c r="I1766" s="105">
        <f t="shared" si="555"/>
        <v>10.316511729293525</v>
      </c>
    </row>
    <row r="1767" spans="2:9" x14ac:dyDescent="0.25">
      <c r="B1767" s="69" t="s">
        <v>33</v>
      </c>
      <c r="C1767" s="69" t="s">
        <v>149</v>
      </c>
      <c r="D1767" s="69" t="s">
        <v>149</v>
      </c>
      <c r="E1767" s="69">
        <f t="shared" ref="E1767:F1767" si="590">E519</f>
        <v>1985</v>
      </c>
      <c r="F1767" s="69" t="str">
        <f t="shared" si="590"/>
        <v>k</v>
      </c>
      <c r="G1767" s="69">
        <f>data2!AR92</f>
        <v>0.71644413512530092</v>
      </c>
      <c r="H1767" s="105">
        <f t="shared" si="554"/>
        <v>25.330618014631483</v>
      </c>
      <c r="I1767" s="105">
        <f t="shared" si="555"/>
        <v>9.600067594168225</v>
      </c>
    </row>
    <row r="1768" spans="2:9" x14ac:dyDescent="0.25">
      <c r="B1768" s="69" t="s">
        <v>33</v>
      </c>
      <c r="C1768" s="69" t="s">
        <v>149</v>
      </c>
      <c r="D1768" s="69" t="s">
        <v>149</v>
      </c>
      <c r="E1768" s="69">
        <f t="shared" ref="E1768:F1768" si="591">E520</f>
        <v>1986</v>
      </c>
      <c r="F1768" s="69" t="str">
        <f t="shared" si="591"/>
        <v>k</v>
      </c>
      <c r="G1768" s="69">
        <f>data2!AR93</f>
        <v>0.74875088927355393</v>
      </c>
      <c r="H1768" s="105">
        <f t="shared" si="554"/>
        <v>26.047062149756783</v>
      </c>
      <c r="I1768" s="105">
        <f t="shared" si="555"/>
        <v>8.8513167048946695</v>
      </c>
    </row>
    <row r="1769" spans="2:9" x14ac:dyDescent="0.25">
      <c r="B1769" s="69" t="s">
        <v>33</v>
      </c>
      <c r="C1769" s="69" t="s">
        <v>149</v>
      </c>
      <c r="D1769" s="69" t="s">
        <v>149</v>
      </c>
      <c r="E1769" s="69">
        <f t="shared" ref="E1769:F1769" si="592">E521</f>
        <v>1987</v>
      </c>
      <c r="F1769" s="69" t="str">
        <f t="shared" si="592"/>
        <v>k</v>
      </c>
      <c r="G1769" s="69">
        <f>data2!AR94</f>
        <v>0.77584147252062785</v>
      </c>
      <c r="H1769" s="105">
        <f t="shared" si="554"/>
        <v>26.795813039030339</v>
      </c>
      <c r="I1769" s="105">
        <f t="shared" si="555"/>
        <v>8.0754752323740409</v>
      </c>
    </row>
    <row r="1770" spans="2:9" x14ac:dyDescent="0.25">
      <c r="B1770" s="69" t="s">
        <v>33</v>
      </c>
      <c r="C1770" s="69" t="s">
        <v>149</v>
      </c>
      <c r="D1770" s="69" t="s">
        <v>149</v>
      </c>
      <c r="E1770" s="69">
        <f t="shared" ref="E1770:F1770" si="593">E522</f>
        <v>1988</v>
      </c>
      <c r="F1770" s="69" t="str">
        <f t="shared" si="593"/>
        <v>k</v>
      </c>
      <c r="G1770" s="69">
        <f>data2!AR95</f>
        <v>0.79319143618183885</v>
      </c>
      <c r="H1770" s="105">
        <f t="shared" si="554"/>
        <v>27.571654511550967</v>
      </c>
      <c r="I1770" s="105">
        <f t="shared" si="555"/>
        <v>7.2822837961922033</v>
      </c>
    </row>
    <row r="1771" spans="2:9" x14ac:dyDescent="0.25">
      <c r="B1771" s="69" t="s">
        <v>33</v>
      </c>
      <c r="C1771" s="69" t="s">
        <v>149</v>
      </c>
      <c r="D1771" s="69" t="s">
        <v>149</v>
      </c>
      <c r="E1771" s="69">
        <f t="shared" ref="E1771:F1771" si="594">E523</f>
        <v>1989</v>
      </c>
      <c r="F1771" s="69" t="str">
        <f t="shared" si="594"/>
        <v>k</v>
      </c>
      <c r="G1771" s="69">
        <f>data2!AR96</f>
        <v>0.83783566652799824</v>
      </c>
      <c r="H1771" s="105">
        <f t="shared" si="554"/>
        <v>28.364845947732807</v>
      </c>
      <c r="I1771" s="105">
        <f t="shared" si="555"/>
        <v>6.4444481296642051</v>
      </c>
    </row>
    <row r="1772" spans="2:9" x14ac:dyDescent="0.25">
      <c r="B1772" s="69" t="s">
        <v>33</v>
      </c>
      <c r="C1772" s="69" t="s">
        <v>149</v>
      </c>
      <c r="D1772" s="69" t="s">
        <v>149</v>
      </c>
      <c r="E1772" s="69">
        <f t="shared" ref="E1772:F1772" si="595">E524</f>
        <v>1990</v>
      </c>
      <c r="F1772" s="69" t="str">
        <f t="shared" si="595"/>
        <v>k</v>
      </c>
      <c r="G1772" s="69">
        <f>data2!AR97</f>
        <v>0.87269081246948743</v>
      </c>
      <c r="H1772" s="105">
        <f t="shared" si="554"/>
        <v>29.202681614260804</v>
      </c>
      <c r="I1772" s="105">
        <f t="shared" si="555"/>
        <v>5.5717573171947175</v>
      </c>
    </row>
    <row r="1773" spans="2:9" x14ac:dyDescent="0.25">
      <c r="B1773" s="69" t="s">
        <v>33</v>
      </c>
      <c r="C1773" s="69" t="s">
        <v>149</v>
      </c>
      <c r="D1773" s="69" t="s">
        <v>149</v>
      </c>
      <c r="E1773" s="69">
        <f t="shared" ref="E1773:F1773" si="596">E525</f>
        <v>1991</v>
      </c>
      <c r="F1773" s="69" t="str">
        <f t="shared" si="596"/>
        <v>k</v>
      </c>
      <c r="G1773" s="69">
        <f>data2!AR98</f>
        <v>0.85543070564774704</v>
      </c>
      <c r="H1773" s="105">
        <f t="shared" si="554"/>
        <v>30.07537242673029</v>
      </c>
      <c r="I1773" s="105">
        <f t="shared" si="555"/>
        <v>4.7163266115469709</v>
      </c>
    </row>
    <row r="1774" spans="2:9" x14ac:dyDescent="0.25">
      <c r="B1774" s="69" t="s">
        <v>33</v>
      </c>
      <c r="C1774" s="69" t="s">
        <v>149</v>
      </c>
      <c r="D1774" s="69" t="s">
        <v>149</v>
      </c>
      <c r="E1774" s="69">
        <f t="shared" ref="E1774:F1774" si="597">E526</f>
        <v>1992</v>
      </c>
      <c r="F1774" s="69" t="str">
        <f t="shared" si="597"/>
        <v>k</v>
      </c>
      <c r="G1774" s="69">
        <f>data2!AR99</f>
        <v>0.8317807896665399</v>
      </c>
      <c r="H1774" s="105">
        <f t="shared" si="554"/>
        <v>30.930803132378038</v>
      </c>
      <c r="I1774" s="105">
        <f t="shared" si="555"/>
        <v>3.8845458218804314</v>
      </c>
    </row>
    <row r="1775" spans="2:9" x14ac:dyDescent="0.25">
      <c r="B1775" s="69" t="s">
        <v>33</v>
      </c>
      <c r="C1775" s="69" t="s">
        <v>149</v>
      </c>
      <c r="D1775" s="69" t="s">
        <v>149</v>
      </c>
      <c r="E1775" s="69">
        <f t="shared" ref="E1775:F1775" si="598">E527</f>
        <v>1993</v>
      </c>
      <c r="F1775" s="69" t="str">
        <f t="shared" si="598"/>
        <v>k</v>
      </c>
      <c r="G1775" s="69">
        <f>data2!AR100</f>
        <v>0.81670906643145635</v>
      </c>
      <c r="H1775" s="105">
        <f t="shared" si="554"/>
        <v>31.762583922044577</v>
      </c>
      <c r="I1775" s="105">
        <f t="shared" si="555"/>
        <v>3.0678367554489743</v>
      </c>
    </row>
    <row r="1776" spans="2:9" x14ac:dyDescent="0.25">
      <c r="B1776" s="69" t="s">
        <v>33</v>
      </c>
      <c r="C1776" s="69" t="s">
        <v>149</v>
      </c>
      <c r="D1776" s="69" t="s">
        <v>149</v>
      </c>
      <c r="E1776" s="69">
        <f t="shared" ref="E1776:F1776" si="599">E528</f>
        <v>1994</v>
      </c>
      <c r="F1776" s="69" t="str">
        <f t="shared" si="599"/>
        <v>k</v>
      </c>
      <c r="G1776" s="69">
        <f>data2!AR101</f>
        <v>0.79447175926956859</v>
      </c>
      <c r="H1776" s="105">
        <f t="shared" si="554"/>
        <v>32.579292988476034</v>
      </c>
      <c r="I1776" s="105">
        <f t="shared" si="555"/>
        <v>2.273364996179406</v>
      </c>
    </row>
    <row r="1777" spans="2:9" x14ac:dyDescent="0.25">
      <c r="B1777" s="69" t="s">
        <v>33</v>
      </c>
      <c r="C1777" s="69" t="s">
        <v>149</v>
      </c>
      <c r="D1777" s="69" t="s">
        <v>149</v>
      </c>
      <c r="E1777" s="69">
        <f t="shared" ref="E1777:F1777" si="600">E529</f>
        <v>1995</v>
      </c>
      <c r="F1777" s="69" t="str">
        <f t="shared" si="600"/>
        <v>k</v>
      </c>
      <c r="G1777" s="69">
        <f>data2!AR102</f>
        <v>0.76931565628030307</v>
      </c>
      <c r="H1777" s="105">
        <f t="shared" si="554"/>
        <v>33.373764747745604</v>
      </c>
      <c r="I1777" s="105">
        <f t="shared" si="555"/>
        <v>1.5040493398991028</v>
      </c>
    </row>
    <row r="1778" spans="2:9" x14ac:dyDescent="0.25">
      <c r="B1778" s="69" t="s">
        <v>33</v>
      </c>
      <c r="C1778" s="69" t="s">
        <v>149</v>
      </c>
      <c r="D1778" s="69" t="s">
        <v>149</v>
      </c>
      <c r="E1778" s="69">
        <f t="shared" ref="E1778:F1778" si="601">E530</f>
        <v>1996</v>
      </c>
      <c r="F1778" s="69" t="str">
        <f t="shared" si="601"/>
        <v>k</v>
      </c>
      <c r="G1778" s="69">
        <f>data2!AR103</f>
        <v>0.75596747008125342</v>
      </c>
      <c r="H1778" s="105">
        <f t="shared" si="554"/>
        <v>34.143080404025909</v>
      </c>
      <c r="I1778" s="105">
        <f t="shared" si="555"/>
        <v>0.74808186981784952</v>
      </c>
    </row>
    <row r="1779" spans="2:9" x14ac:dyDescent="0.25">
      <c r="B1779" s="69" t="s">
        <v>33</v>
      </c>
      <c r="C1779" s="69" t="s">
        <v>149</v>
      </c>
      <c r="D1779" s="69" t="s">
        <v>149</v>
      </c>
      <c r="E1779" s="69">
        <f t="shared" ref="E1779:F1779" si="602">E531</f>
        <v>1997</v>
      </c>
      <c r="F1779" s="69" t="str">
        <f t="shared" si="602"/>
        <v>k</v>
      </c>
      <c r="G1779" s="69">
        <f>data2!AR104</f>
        <v>0.74808186981784952</v>
      </c>
      <c r="H1779" s="105">
        <f t="shared" si="554"/>
        <v>34.899047874107161</v>
      </c>
      <c r="I1779" s="105">
        <f t="shared" si="555"/>
        <v>0</v>
      </c>
    </row>
    <row r="1780" spans="2:9" x14ac:dyDescent="0.25">
      <c r="B1780" s="69" t="s">
        <v>33</v>
      </c>
      <c r="C1780" s="69" t="s">
        <v>149</v>
      </c>
      <c r="D1780" s="69" t="s">
        <v>149</v>
      </c>
      <c r="E1780" s="69">
        <f t="shared" ref="E1780:F1780" si="603">E532</f>
        <v>1950</v>
      </c>
      <c r="F1780" s="69" t="str">
        <f t="shared" si="603"/>
        <v>l</v>
      </c>
      <c r="G1780" s="69">
        <f>data2!AS57</f>
        <v>1.0573636066115775</v>
      </c>
      <c r="H1780" s="105">
        <f t="shared" si="554"/>
        <v>0</v>
      </c>
      <c r="I1780" s="105">
        <f t="shared" si="555"/>
        <v>24.196990587870278</v>
      </c>
    </row>
    <row r="1781" spans="2:9" x14ac:dyDescent="0.25">
      <c r="B1781" s="69" t="s">
        <v>33</v>
      </c>
      <c r="C1781" s="69" t="s">
        <v>149</v>
      </c>
      <c r="D1781" s="69" t="s">
        <v>149</v>
      </c>
      <c r="E1781" s="69">
        <f t="shared" ref="E1781:F1781" si="604">E533</f>
        <v>1951</v>
      </c>
      <c r="F1781" s="69" t="str">
        <f t="shared" si="604"/>
        <v>l</v>
      </c>
      <c r="G1781" s="69">
        <f>data2!AS58</f>
        <v>1.001453870093471</v>
      </c>
      <c r="H1781" s="105">
        <f t="shared" si="554"/>
        <v>1.0573636066115775</v>
      </c>
      <c r="I1781" s="105">
        <f t="shared" si="555"/>
        <v>23.195536717776807</v>
      </c>
    </row>
    <row r="1782" spans="2:9" x14ac:dyDescent="0.25">
      <c r="B1782" s="69" t="s">
        <v>33</v>
      </c>
      <c r="C1782" s="69" t="s">
        <v>149</v>
      </c>
      <c r="D1782" s="69" t="s">
        <v>149</v>
      </c>
      <c r="E1782" s="69">
        <f t="shared" ref="E1782:F1782" si="605">E534</f>
        <v>1952</v>
      </c>
      <c r="F1782" s="69" t="str">
        <f t="shared" si="605"/>
        <v>l</v>
      </c>
      <c r="G1782" s="69">
        <f>data2!AS59</f>
        <v>0.94076822253979042</v>
      </c>
      <c r="H1782" s="105">
        <f t="shared" si="554"/>
        <v>2.0588174767050482</v>
      </c>
      <c r="I1782" s="105">
        <f t="shared" si="555"/>
        <v>22.25476849523702</v>
      </c>
    </row>
    <row r="1783" spans="2:9" x14ac:dyDescent="0.25">
      <c r="B1783" s="69" t="s">
        <v>33</v>
      </c>
      <c r="C1783" s="69" t="s">
        <v>149</v>
      </c>
      <c r="D1783" s="69" t="s">
        <v>149</v>
      </c>
      <c r="E1783" s="69">
        <f t="shared" ref="E1783:F1783" si="606">E535</f>
        <v>1953</v>
      </c>
      <c r="F1783" s="69" t="str">
        <f t="shared" si="606"/>
        <v>l</v>
      </c>
      <c r="G1783" s="69">
        <f>data2!AS60</f>
        <v>0.88063797959671752</v>
      </c>
      <c r="H1783" s="105">
        <f t="shared" si="554"/>
        <v>2.9995856992448386</v>
      </c>
      <c r="I1783" s="105">
        <f t="shared" si="555"/>
        <v>21.374130515640307</v>
      </c>
    </row>
    <row r="1784" spans="2:9" x14ac:dyDescent="0.25">
      <c r="B1784" s="69" t="s">
        <v>33</v>
      </c>
      <c r="C1784" s="69" t="s">
        <v>149</v>
      </c>
      <c r="D1784" s="69" t="s">
        <v>149</v>
      </c>
      <c r="E1784" s="69">
        <f t="shared" ref="E1784:F1784" si="607">E536</f>
        <v>1954</v>
      </c>
      <c r="F1784" s="69" t="str">
        <f t="shared" si="607"/>
        <v>l</v>
      </c>
      <c r="G1784" s="69">
        <f>data2!AS61</f>
        <v>0.84197266957575989</v>
      </c>
      <c r="H1784" s="105">
        <f t="shared" si="554"/>
        <v>3.8802236788415563</v>
      </c>
      <c r="I1784" s="105">
        <f t="shared" si="555"/>
        <v>20.532157846064546</v>
      </c>
    </row>
    <row r="1785" spans="2:9" x14ac:dyDescent="0.25">
      <c r="B1785" s="69" t="s">
        <v>33</v>
      </c>
      <c r="C1785" s="69" t="s">
        <v>149</v>
      </c>
      <c r="D1785" s="69" t="s">
        <v>149</v>
      </c>
      <c r="E1785" s="69">
        <f t="shared" ref="E1785:F1785" si="608">E537</f>
        <v>1955</v>
      </c>
      <c r="F1785" s="69" t="str">
        <f t="shared" si="608"/>
        <v>l</v>
      </c>
      <c r="G1785" s="69">
        <f>data2!AS62</f>
        <v>0.80287948027411082</v>
      </c>
      <c r="H1785" s="105">
        <f t="shared" si="554"/>
        <v>4.7221963484173166</v>
      </c>
      <c r="I1785" s="105">
        <f t="shared" si="555"/>
        <v>19.729278365790439</v>
      </c>
    </row>
    <row r="1786" spans="2:9" x14ac:dyDescent="0.25">
      <c r="B1786" s="69" t="s">
        <v>33</v>
      </c>
      <c r="C1786" s="69" t="s">
        <v>149</v>
      </c>
      <c r="D1786" s="69" t="s">
        <v>149</v>
      </c>
      <c r="E1786" s="69">
        <f t="shared" ref="E1786:F1786" si="609">E538</f>
        <v>1956</v>
      </c>
      <c r="F1786" s="69" t="str">
        <f t="shared" si="609"/>
        <v>l</v>
      </c>
      <c r="G1786" s="69">
        <f>data2!AS63</f>
        <v>0.77240591980976969</v>
      </c>
      <c r="H1786" s="105">
        <f t="shared" si="554"/>
        <v>5.5250758286914277</v>
      </c>
      <c r="I1786" s="105">
        <f t="shared" si="555"/>
        <v>18.956872445980668</v>
      </c>
    </row>
    <row r="1787" spans="2:9" x14ac:dyDescent="0.25">
      <c r="B1787" s="69" t="s">
        <v>33</v>
      </c>
      <c r="C1787" s="69" t="s">
        <v>149</v>
      </c>
      <c r="D1787" s="69" t="s">
        <v>149</v>
      </c>
      <c r="E1787" s="69">
        <f t="shared" ref="E1787:F1787" si="610">E539</f>
        <v>1957</v>
      </c>
      <c r="F1787" s="69" t="str">
        <f t="shared" si="610"/>
        <v>l</v>
      </c>
      <c r="G1787" s="69">
        <f>data2!AS64</f>
        <v>0.74732486741463988</v>
      </c>
      <c r="H1787" s="105">
        <f t="shared" si="554"/>
        <v>6.2974817485011974</v>
      </c>
      <c r="I1787" s="105">
        <f t="shared" si="555"/>
        <v>18.209547578566028</v>
      </c>
    </row>
    <row r="1788" spans="2:9" x14ac:dyDescent="0.25">
      <c r="B1788" s="69" t="s">
        <v>33</v>
      </c>
      <c r="C1788" s="69" t="s">
        <v>149</v>
      </c>
      <c r="D1788" s="69" t="s">
        <v>149</v>
      </c>
      <c r="E1788" s="69">
        <f t="shared" ref="E1788:F1788" si="611">E540</f>
        <v>1958</v>
      </c>
      <c r="F1788" s="69" t="str">
        <f t="shared" si="611"/>
        <v>l</v>
      </c>
      <c r="G1788" s="69">
        <f>data2!AS65</f>
        <v>0.70766661825260457</v>
      </c>
      <c r="H1788" s="105">
        <f t="shared" si="554"/>
        <v>7.0448066159158369</v>
      </c>
      <c r="I1788" s="105">
        <f t="shared" si="555"/>
        <v>17.501880960313425</v>
      </c>
    </row>
    <row r="1789" spans="2:9" x14ac:dyDescent="0.25">
      <c r="B1789" s="69" t="s">
        <v>33</v>
      </c>
      <c r="C1789" s="69" t="s">
        <v>149</v>
      </c>
      <c r="D1789" s="69" t="s">
        <v>149</v>
      </c>
      <c r="E1789" s="69">
        <f t="shared" ref="E1789:F1789" si="612">E541</f>
        <v>1959</v>
      </c>
      <c r="F1789" s="69" t="str">
        <f t="shared" si="612"/>
        <v>l</v>
      </c>
      <c r="G1789" s="69">
        <f>data2!AS66</f>
        <v>0.67429123922750178</v>
      </c>
      <c r="H1789" s="105">
        <f t="shared" si="554"/>
        <v>7.7524732341684413</v>
      </c>
      <c r="I1789" s="105">
        <f t="shared" si="555"/>
        <v>16.827589721085925</v>
      </c>
    </row>
    <row r="1790" spans="2:9" x14ac:dyDescent="0.25">
      <c r="B1790" s="69" t="s">
        <v>33</v>
      </c>
      <c r="C1790" s="69" t="s">
        <v>149</v>
      </c>
      <c r="D1790" s="69" t="s">
        <v>149</v>
      </c>
      <c r="E1790" s="69">
        <f t="shared" ref="E1790:F1790" si="613">E542</f>
        <v>1960</v>
      </c>
      <c r="F1790" s="69" t="str">
        <f t="shared" si="613"/>
        <v>l</v>
      </c>
      <c r="G1790" s="69">
        <f>data2!AS67</f>
        <v>0.6434388074271592</v>
      </c>
      <c r="H1790" s="105">
        <f t="shared" si="554"/>
        <v>8.4267644733959433</v>
      </c>
      <c r="I1790" s="105">
        <f t="shared" si="555"/>
        <v>16.184150913658765</v>
      </c>
    </row>
    <row r="1791" spans="2:9" x14ac:dyDescent="0.25">
      <c r="B1791" s="69" t="s">
        <v>33</v>
      </c>
      <c r="C1791" s="69" t="s">
        <v>149</v>
      </c>
      <c r="D1791" s="69" t="s">
        <v>149</v>
      </c>
      <c r="E1791" s="69">
        <f t="shared" ref="E1791:F1791" si="614">E543</f>
        <v>1961</v>
      </c>
      <c r="F1791" s="69" t="str">
        <f t="shared" si="614"/>
        <v>l</v>
      </c>
      <c r="G1791" s="69">
        <f>data2!AS68</f>
        <v>0.61417526068324724</v>
      </c>
      <c r="H1791" s="105">
        <f t="shared" si="554"/>
        <v>9.0702032808231028</v>
      </c>
      <c r="I1791" s="105">
        <f t="shared" si="555"/>
        <v>15.56997565297552</v>
      </c>
    </row>
    <row r="1792" spans="2:9" x14ac:dyDescent="0.25">
      <c r="B1792" s="69" t="s">
        <v>33</v>
      </c>
      <c r="C1792" s="69" t="s">
        <v>149</v>
      </c>
      <c r="D1792" s="69" t="s">
        <v>149</v>
      </c>
      <c r="E1792" s="69">
        <f t="shared" ref="E1792:F1792" si="615">E544</f>
        <v>1962</v>
      </c>
      <c r="F1792" s="69" t="str">
        <f t="shared" si="615"/>
        <v>l</v>
      </c>
      <c r="G1792" s="69">
        <f>data2!AS69</f>
        <v>0.57704225471554027</v>
      </c>
      <c r="H1792" s="105">
        <f t="shared" si="554"/>
        <v>9.6843785415063497</v>
      </c>
      <c r="I1792" s="105">
        <f t="shared" si="555"/>
        <v>14.992933398259977</v>
      </c>
    </row>
    <row r="1793" spans="2:9" x14ac:dyDescent="0.25">
      <c r="B1793" s="69" t="s">
        <v>33</v>
      </c>
      <c r="C1793" s="69" t="s">
        <v>149</v>
      </c>
      <c r="D1793" s="69" t="s">
        <v>149</v>
      </c>
      <c r="E1793" s="69">
        <f t="shared" ref="E1793:F1793" si="616">E545</f>
        <v>1963</v>
      </c>
      <c r="F1793" s="69" t="str">
        <f t="shared" si="616"/>
        <v>l</v>
      </c>
      <c r="G1793" s="69">
        <f>data2!AS70</f>
        <v>0.5585064466133145</v>
      </c>
      <c r="H1793" s="105">
        <f t="shared" si="554"/>
        <v>10.26142079622189</v>
      </c>
      <c r="I1793" s="105">
        <f t="shared" si="555"/>
        <v>14.434426951646662</v>
      </c>
    </row>
    <row r="1794" spans="2:9" x14ac:dyDescent="0.25">
      <c r="B1794" s="69" t="s">
        <v>33</v>
      </c>
      <c r="C1794" s="69" t="s">
        <v>149</v>
      </c>
      <c r="D1794" s="69" t="s">
        <v>149</v>
      </c>
      <c r="E1794" s="69">
        <f t="shared" ref="E1794:F1794" si="617">E546</f>
        <v>1964</v>
      </c>
      <c r="F1794" s="69" t="str">
        <f t="shared" si="617"/>
        <v>l</v>
      </c>
      <c r="G1794" s="69">
        <f>data2!AS71</f>
        <v>0.54791301196223741</v>
      </c>
      <c r="H1794" s="105">
        <f t="shared" si="554"/>
        <v>10.819927242835204</v>
      </c>
      <c r="I1794" s="105">
        <f t="shared" si="555"/>
        <v>13.886513939684425</v>
      </c>
    </row>
    <row r="1795" spans="2:9" x14ac:dyDescent="0.25">
      <c r="B1795" s="69" t="s">
        <v>33</v>
      </c>
      <c r="C1795" s="69" t="s">
        <v>149</v>
      </c>
      <c r="D1795" s="69" t="s">
        <v>149</v>
      </c>
      <c r="E1795" s="69">
        <f t="shared" ref="E1795:F1795" si="618">E547</f>
        <v>1965</v>
      </c>
      <c r="F1795" s="69" t="str">
        <f t="shared" si="618"/>
        <v>l</v>
      </c>
      <c r="G1795" s="69">
        <f>data2!AS72</f>
        <v>0.4923953663728034</v>
      </c>
      <c r="H1795" s="105">
        <f t="shared" si="554"/>
        <v>11.367840254797441</v>
      </c>
      <c r="I1795" s="105">
        <f t="shared" si="555"/>
        <v>13.394118573311623</v>
      </c>
    </row>
    <row r="1796" spans="2:9" x14ac:dyDescent="0.25">
      <c r="B1796" s="69" t="s">
        <v>33</v>
      </c>
      <c r="C1796" s="69" t="s">
        <v>149</v>
      </c>
      <c r="D1796" s="69" t="s">
        <v>149</v>
      </c>
      <c r="E1796" s="69">
        <f t="shared" ref="E1796:F1796" si="619">E548</f>
        <v>1966</v>
      </c>
      <c r="F1796" s="69" t="str">
        <f t="shared" si="619"/>
        <v>l</v>
      </c>
      <c r="G1796" s="69">
        <f>data2!AS73</f>
        <v>0.46807856480671778</v>
      </c>
      <c r="H1796" s="105">
        <f t="shared" ref="H1796:H1859" si="620">SUMIFS($G$4:$G$4995,$F$4:$F$4995,$F1796,$E$4:$E$4995,"&lt;"&amp;$E1796,$B$4:$B$4995,$B1796,$D$4:$D$4995,$D1796)</f>
        <v>11.860235621170245</v>
      </c>
      <c r="I1796" s="105">
        <f t="shared" ref="I1796:I1859" si="621">SUMIFS($G$4:$G$4995,$F$4:$F$4995,$F1796,$E$4:$E$4995,"&gt;"&amp;$E1796,$B$4:$B$4995,$B1796,$D$4:$D$4995,$D1796)</f>
        <v>12.926040008504904</v>
      </c>
    </row>
    <row r="1797" spans="2:9" x14ac:dyDescent="0.25">
      <c r="B1797" s="69" t="s">
        <v>33</v>
      </c>
      <c r="C1797" s="69" t="s">
        <v>149</v>
      </c>
      <c r="D1797" s="69" t="s">
        <v>149</v>
      </c>
      <c r="E1797" s="69">
        <f t="shared" ref="E1797:F1797" si="622">E549</f>
        <v>1967</v>
      </c>
      <c r="F1797" s="69" t="str">
        <f t="shared" si="622"/>
        <v>l</v>
      </c>
      <c r="G1797" s="69">
        <f>data2!AS74</f>
        <v>0.44523333254708464</v>
      </c>
      <c r="H1797" s="105">
        <f t="shared" si="620"/>
        <v>12.328314185976962</v>
      </c>
      <c r="I1797" s="105">
        <f t="shared" si="621"/>
        <v>12.480806675957821</v>
      </c>
    </row>
    <row r="1798" spans="2:9" x14ac:dyDescent="0.25">
      <c r="B1798" s="69" t="s">
        <v>33</v>
      </c>
      <c r="C1798" s="69" t="s">
        <v>149</v>
      </c>
      <c r="D1798" s="69" t="s">
        <v>149</v>
      </c>
      <c r="E1798" s="69">
        <f t="shared" ref="E1798:F1798" si="623">E550</f>
        <v>1968</v>
      </c>
      <c r="F1798" s="69" t="str">
        <f t="shared" si="623"/>
        <v>l</v>
      </c>
      <c r="G1798" s="69">
        <f>data2!AS75</f>
        <v>0.4413385009376688</v>
      </c>
      <c r="H1798" s="105">
        <f t="shared" si="620"/>
        <v>12.773547518524047</v>
      </c>
      <c r="I1798" s="105">
        <f t="shared" si="621"/>
        <v>12.039468175020151</v>
      </c>
    </row>
    <row r="1799" spans="2:9" x14ac:dyDescent="0.25">
      <c r="B1799" s="69" t="s">
        <v>33</v>
      </c>
      <c r="C1799" s="69" t="s">
        <v>149</v>
      </c>
      <c r="D1799" s="69" t="s">
        <v>149</v>
      </c>
      <c r="E1799" s="69">
        <f t="shared" ref="E1799:F1799" si="624">E551</f>
        <v>1969</v>
      </c>
      <c r="F1799" s="69" t="str">
        <f t="shared" si="624"/>
        <v>l</v>
      </c>
      <c r="G1799" s="69">
        <f>data2!AS76</f>
        <v>0.45323639236089575</v>
      </c>
      <c r="H1799" s="105">
        <f t="shared" si="620"/>
        <v>13.214886019461716</v>
      </c>
      <c r="I1799" s="105">
        <f t="shared" si="621"/>
        <v>11.586231782659254</v>
      </c>
    </row>
    <row r="1800" spans="2:9" x14ac:dyDescent="0.25">
      <c r="B1800" s="69" t="s">
        <v>33</v>
      </c>
      <c r="C1800" s="69" t="s">
        <v>149</v>
      </c>
      <c r="D1800" s="69" t="s">
        <v>149</v>
      </c>
      <c r="E1800" s="69">
        <f t="shared" ref="E1800:F1800" si="625">E552</f>
        <v>1970</v>
      </c>
      <c r="F1800" s="69" t="str">
        <f t="shared" si="625"/>
        <v>l</v>
      </c>
      <c r="G1800" s="69">
        <f>data2!AS77</f>
        <v>0.46824555385736449</v>
      </c>
      <c r="H1800" s="105">
        <f t="shared" si="620"/>
        <v>13.668122411822612</v>
      </c>
      <c r="I1800" s="105">
        <f t="shared" si="621"/>
        <v>11.117986228801891</v>
      </c>
    </row>
    <row r="1801" spans="2:9" x14ac:dyDescent="0.25">
      <c r="B1801" s="69" t="s">
        <v>33</v>
      </c>
      <c r="C1801" s="69" t="s">
        <v>149</v>
      </c>
      <c r="D1801" s="69" t="s">
        <v>149</v>
      </c>
      <c r="E1801" s="69">
        <f t="shared" ref="E1801:F1801" si="626">E553</f>
        <v>1971</v>
      </c>
      <c r="F1801" s="69" t="str">
        <f t="shared" si="626"/>
        <v>l</v>
      </c>
      <c r="G1801" s="69">
        <f>data2!AS78</f>
        <v>0.43579797842454526</v>
      </c>
      <c r="H1801" s="105">
        <f t="shared" si="620"/>
        <v>14.136367965679977</v>
      </c>
      <c r="I1801" s="105">
        <f t="shared" si="621"/>
        <v>10.682188250377346</v>
      </c>
    </row>
    <row r="1802" spans="2:9" x14ac:dyDescent="0.25">
      <c r="B1802" s="69" t="s">
        <v>33</v>
      </c>
      <c r="C1802" s="69" t="s">
        <v>149</v>
      </c>
      <c r="D1802" s="69" t="s">
        <v>149</v>
      </c>
      <c r="E1802" s="69">
        <f t="shared" ref="E1802:F1802" si="627">E554</f>
        <v>1972</v>
      </c>
      <c r="F1802" s="69" t="str">
        <f t="shared" si="627"/>
        <v>l</v>
      </c>
      <c r="G1802" s="69">
        <f>data2!AS79</f>
        <v>0.38935999187762454</v>
      </c>
      <c r="H1802" s="105">
        <f t="shared" si="620"/>
        <v>14.572165944104523</v>
      </c>
      <c r="I1802" s="105">
        <f t="shared" si="621"/>
        <v>10.292828258499723</v>
      </c>
    </row>
    <row r="1803" spans="2:9" x14ac:dyDescent="0.25">
      <c r="B1803" s="69" t="s">
        <v>33</v>
      </c>
      <c r="C1803" s="69" t="s">
        <v>149</v>
      </c>
      <c r="D1803" s="69" t="s">
        <v>149</v>
      </c>
      <c r="E1803" s="69">
        <f t="shared" ref="E1803:F1803" si="628">E555</f>
        <v>1973</v>
      </c>
      <c r="F1803" s="69" t="str">
        <f t="shared" si="628"/>
        <v>l</v>
      </c>
      <c r="G1803" s="69">
        <f>data2!AS80</f>
        <v>0.35860840821065959</v>
      </c>
      <c r="H1803" s="105">
        <f t="shared" si="620"/>
        <v>14.961525935982147</v>
      </c>
      <c r="I1803" s="105">
        <f t="shared" si="621"/>
        <v>9.9342198502890611</v>
      </c>
    </row>
    <row r="1804" spans="2:9" x14ac:dyDescent="0.25">
      <c r="B1804" s="69" t="s">
        <v>33</v>
      </c>
      <c r="C1804" s="69" t="s">
        <v>149</v>
      </c>
      <c r="D1804" s="69" t="s">
        <v>149</v>
      </c>
      <c r="E1804" s="69">
        <f t="shared" ref="E1804:F1804" si="629">E556</f>
        <v>1974</v>
      </c>
      <c r="F1804" s="69" t="str">
        <f t="shared" si="629"/>
        <v>l</v>
      </c>
      <c r="G1804" s="69">
        <f>data2!AS81</f>
        <v>0.3524398256028316</v>
      </c>
      <c r="H1804" s="105">
        <f t="shared" si="620"/>
        <v>15.320134344192807</v>
      </c>
      <c r="I1804" s="105">
        <f t="shared" si="621"/>
        <v>9.5817800246862301</v>
      </c>
    </row>
    <row r="1805" spans="2:9" x14ac:dyDescent="0.25">
      <c r="B1805" s="69" t="s">
        <v>33</v>
      </c>
      <c r="C1805" s="69" t="s">
        <v>149</v>
      </c>
      <c r="D1805" s="69" t="s">
        <v>149</v>
      </c>
      <c r="E1805" s="69">
        <f t="shared" ref="E1805:F1805" si="630">E557</f>
        <v>1975</v>
      </c>
      <c r="F1805" s="69" t="str">
        <f t="shared" si="630"/>
        <v>l</v>
      </c>
      <c r="G1805" s="69">
        <f>data2!AS82</f>
        <v>0.34594148491812515</v>
      </c>
      <c r="H1805" s="105">
        <f t="shared" si="620"/>
        <v>15.672574169795638</v>
      </c>
      <c r="I1805" s="105">
        <f t="shared" si="621"/>
        <v>9.2358385397681033</v>
      </c>
    </row>
    <row r="1806" spans="2:9" x14ac:dyDescent="0.25">
      <c r="B1806" s="69" t="s">
        <v>33</v>
      </c>
      <c r="C1806" s="69" t="s">
        <v>149</v>
      </c>
      <c r="D1806" s="69" t="s">
        <v>149</v>
      </c>
      <c r="E1806" s="69">
        <f t="shared" ref="E1806:F1806" si="631">E558</f>
        <v>1976</v>
      </c>
      <c r="F1806" s="69" t="str">
        <f t="shared" si="631"/>
        <v>l</v>
      </c>
      <c r="G1806" s="69">
        <f>data2!AS83</f>
        <v>0.34247512949268633</v>
      </c>
      <c r="H1806" s="105">
        <f t="shared" si="620"/>
        <v>16.018515654713763</v>
      </c>
      <c r="I1806" s="105">
        <f t="shared" si="621"/>
        <v>8.893363410275418</v>
      </c>
    </row>
    <row r="1807" spans="2:9" x14ac:dyDescent="0.25">
      <c r="B1807" s="69" t="s">
        <v>33</v>
      </c>
      <c r="C1807" s="69" t="s">
        <v>149</v>
      </c>
      <c r="D1807" s="69" t="s">
        <v>149</v>
      </c>
      <c r="E1807" s="69">
        <f t="shared" ref="E1807:F1807" si="632">E559</f>
        <v>1977</v>
      </c>
      <c r="F1807" s="69" t="str">
        <f t="shared" si="632"/>
        <v>l</v>
      </c>
      <c r="G1807" s="69">
        <f>data2!AS84</f>
        <v>0.36647196692157319</v>
      </c>
      <c r="H1807" s="105">
        <f t="shared" si="620"/>
        <v>16.36099078420645</v>
      </c>
      <c r="I1807" s="105">
        <f t="shared" si="621"/>
        <v>8.5268914433538452</v>
      </c>
    </row>
    <row r="1808" spans="2:9" x14ac:dyDescent="0.25">
      <c r="B1808" s="69" t="s">
        <v>33</v>
      </c>
      <c r="C1808" s="69" t="s">
        <v>149</v>
      </c>
      <c r="D1808" s="69" t="s">
        <v>149</v>
      </c>
      <c r="E1808" s="69">
        <f t="shared" ref="E1808:F1808" si="633">E560</f>
        <v>1978</v>
      </c>
      <c r="F1808" s="69" t="str">
        <f t="shared" si="633"/>
        <v>l</v>
      </c>
      <c r="G1808" s="69">
        <f>data2!AS85</f>
        <v>0.36894412039921154</v>
      </c>
      <c r="H1808" s="105">
        <f t="shared" si="620"/>
        <v>16.727462751128023</v>
      </c>
      <c r="I1808" s="105">
        <f t="shared" si="621"/>
        <v>8.157947322954632</v>
      </c>
    </row>
    <row r="1809" spans="2:9" x14ac:dyDescent="0.25">
      <c r="B1809" s="69" t="s">
        <v>33</v>
      </c>
      <c r="C1809" s="69" t="s">
        <v>149</v>
      </c>
      <c r="D1809" s="69" t="s">
        <v>149</v>
      </c>
      <c r="E1809" s="69">
        <f t="shared" ref="E1809:F1809" si="634">E561</f>
        <v>1979</v>
      </c>
      <c r="F1809" s="69" t="str">
        <f t="shared" si="634"/>
        <v>l</v>
      </c>
      <c r="G1809" s="69">
        <f>data2!AS86</f>
        <v>0.39924524615652679</v>
      </c>
      <c r="H1809" s="105">
        <f t="shared" si="620"/>
        <v>17.096406871527236</v>
      </c>
      <c r="I1809" s="105">
        <f t="shared" si="621"/>
        <v>7.7587020767981061</v>
      </c>
    </row>
    <row r="1810" spans="2:9" x14ac:dyDescent="0.25">
      <c r="B1810" s="69" t="s">
        <v>33</v>
      </c>
      <c r="C1810" s="69" t="s">
        <v>149</v>
      </c>
      <c r="D1810" s="69" t="s">
        <v>149</v>
      </c>
      <c r="E1810" s="69">
        <f t="shared" ref="E1810:F1810" si="635">E562</f>
        <v>1980</v>
      </c>
      <c r="F1810" s="69" t="str">
        <f t="shared" si="635"/>
        <v>l</v>
      </c>
      <c r="G1810" s="69">
        <f>data2!AS87</f>
        <v>0.41825723166014722</v>
      </c>
      <c r="H1810" s="105">
        <f t="shared" si="620"/>
        <v>17.495652117683761</v>
      </c>
      <c r="I1810" s="105">
        <f t="shared" si="621"/>
        <v>7.3404448451379585</v>
      </c>
    </row>
    <row r="1811" spans="2:9" x14ac:dyDescent="0.25">
      <c r="B1811" s="69" t="s">
        <v>33</v>
      </c>
      <c r="C1811" s="69" t="s">
        <v>149</v>
      </c>
      <c r="D1811" s="69" t="s">
        <v>149</v>
      </c>
      <c r="E1811" s="69">
        <f t="shared" ref="E1811:F1811" si="636">E563</f>
        <v>1981</v>
      </c>
      <c r="F1811" s="69" t="str">
        <f t="shared" si="636"/>
        <v>l</v>
      </c>
      <c r="G1811" s="69">
        <f>data2!AS88</f>
        <v>0.41272418400893968</v>
      </c>
      <c r="H1811" s="105">
        <f t="shared" si="620"/>
        <v>17.913909349343907</v>
      </c>
      <c r="I1811" s="105">
        <f t="shared" si="621"/>
        <v>6.927720661129019</v>
      </c>
    </row>
    <row r="1812" spans="2:9" x14ac:dyDescent="0.25">
      <c r="B1812" s="69" t="s">
        <v>33</v>
      </c>
      <c r="C1812" s="69" t="s">
        <v>149</v>
      </c>
      <c r="D1812" s="69" t="s">
        <v>149</v>
      </c>
      <c r="E1812" s="69">
        <f t="shared" ref="E1812:F1812" si="637">E564</f>
        <v>1982</v>
      </c>
      <c r="F1812" s="69" t="str">
        <f t="shared" si="637"/>
        <v>l</v>
      </c>
      <c r="G1812" s="69">
        <f>data2!AS89</f>
        <v>0.39723923194339605</v>
      </c>
      <c r="H1812" s="105">
        <f t="shared" si="620"/>
        <v>18.326633533352847</v>
      </c>
      <c r="I1812" s="105">
        <f t="shared" si="621"/>
        <v>6.530481429185623</v>
      </c>
    </row>
    <row r="1813" spans="2:9" x14ac:dyDescent="0.25">
      <c r="B1813" s="69" t="s">
        <v>33</v>
      </c>
      <c r="C1813" s="69" t="s">
        <v>149</v>
      </c>
      <c r="D1813" s="69" t="s">
        <v>149</v>
      </c>
      <c r="E1813" s="69">
        <f t="shared" ref="E1813:F1813" si="638">E565</f>
        <v>1983</v>
      </c>
      <c r="F1813" s="69" t="str">
        <f t="shared" si="638"/>
        <v>l</v>
      </c>
      <c r="G1813" s="69">
        <f>data2!AS90</f>
        <v>0.37906800409535701</v>
      </c>
      <c r="H1813" s="105">
        <f t="shared" si="620"/>
        <v>18.723872765296242</v>
      </c>
      <c r="I1813" s="105">
        <f t="shared" si="621"/>
        <v>6.1514134250902659</v>
      </c>
    </row>
    <row r="1814" spans="2:9" x14ac:dyDescent="0.25">
      <c r="B1814" s="69" t="s">
        <v>33</v>
      </c>
      <c r="C1814" s="69" t="s">
        <v>149</v>
      </c>
      <c r="D1814" s="69" t="s">
        <v>149</v>
      </c>
      <c r="E1814" s="69">
        <f t="shared" ref="E1814:F1814" si="639">E566</f>
        <v>1984</v>
      </c>
      <c r="F1814" s="69" t="str">
        <f t="shared" si="639"/>
        <v>l</v>
      </c>
      <c r="G1814" s="69">
        <f>data2!AS91</f>
        <v>0.374896207442597</v>
      </c>
      <c r="H1814" s="105">
        <f t="shared" si="620"/>
        <v>19.102940769391598</v>
      </c>
      <c r="I1814" s="105">
        <f t="shared" si="621"/>
        <v>5.7765172176476689</v>
      </c>
    </row>
    <row r="1815" spans="2:9" x14ac:dyDescent="0.25">
      <c r="B1815" s="69" t="s">
        <v>33</v>
      </c>
      <c r="C1815" s="69" t="s">
        <v>149</v>
      </c>
      <c r="D1815" s="69" t="s">
        <v>149</v>
      </c>
      <c r="E1815" s="69">
        <f t="shared" ref="E1815:F1815" si="640">E567</f>
        <v>1985</v>
      </c>
      <c r="F1815" s="69" t="str">
        <f t="shared" si="640"/>
        <v>l</v>
      </c>
      <c r="G1815" s="69">
        <f>data2!AS92</f>
        <v>0.38072230258648043</v>
      </c>
      <c r="H1815" s="105">
        <f t="shared" si="620"/>
        <v>19.477836976834194</v>
      </c>
      <c r="I1815" s="105">
        <f t="shared" si="621"/>
        <v>5.395794915061189</v>
      </c>
    </row>
    <row r="1816" spans="2:9" x14ac:dyDescent="0.25">
      <c r="B1816" s="69" t="s">
        <v>33</v>
      </c>
      <c r="C1816" s="69" t="s">
        <v>149</v>
      </c>
      <c r="D1816" s="69" t="s">
        <v>149</v>
      </c>
      <c r="E1816" s="69">
        <f t="shared" ref="E1816:F1816" si="641">E568</f>
        <v>1986</v>
      </c>
      <c r="F1816" s="69" t="str">
        <f t="shared" si="641"/>
        <v>l</v>
      </c>
      <c r="G1816" s="69">
        <f>data2!AS93</f>
        <v>0.37367080709897094</v>
      </c>
      <c r="H1816" s="105">
        <f t="shared" si="620"/>
        <v>19.858559279420675</v>
      </c>
      <c r="I1816" s="105">
        <f t="shared" si="621"/>
        <v>5.0221241079622176</v>
      </c>
    </row>
    <row r="1817" spans="2:9" x14ac:dyDescent="0.25">
      <c r="B1817" s="69" t="s">
        <v>33</v>
      </c>
      <c r="C1817" s="69" t="s">
        <v>149</v>
      </c>
      <c r="D1817" s="69" t="s">
        <v>149</v>
      </c>
      <c r="E1817" s="69">
        <f t="shared" ref="E1817:F1817" si="642">E569</f>
        <v>1987</v>
      </c>
      <c r="F1817" s="69" t="str">
        <f t="shared" si="642"/>
        <v>l</v>
      </c>
      <c r="G1817" s="69">
        <f>data2!AS94</f>
        <v>0.38740248922175236</v>
      </c>
      <c r="H1817" s="105">
        <f t="shared" si="620"/>
        <v>20.232230086519646</v>
      </c>
      <c r="I1817" s="105">
        <f t="shared" si="621"/>
        <v>4.6347216187404658</v>
      </c>
    </row>
    <row r="1818" spans="2:9" x14ac:dyDescent="0.25">
      <c r="B1818" s="69" t="s">
        <v>33</v>
      </c>
      <c r="C1818" s="69" t="s">
        <v>149</v>
      </c>
      <c r="D1818" s="69" t="s">
        <v>149</v>
      </c>
      <c r="E1818" s="69">
        <f t="shared" ref="E1818:F1818" si="643">E570</f>
        <v>1988</v>
      </c>
      <c r="F1818" s="69" t="str">
        <f t="shared" si="643"/>
        <v>l</v>
      </c>
      <c r="G1818" s="69">
        <f>data2!AS95</f>
        <v>0.40977260724381381</v>
      </c>
      <c r="H1818" s="105">
        <f t="shared" si="620"/>
        <v>20.619632575741399</v>
      </c>
      <c r="I1818" s="105">
        <f t="shared" si="621"/>
        <v>4.2249490114966513</v>
      </c>
    </row>
    <row r="1819" spans="2:9" x14ac:dyDescent="0.25">
      <c r="B1819" s="69" t="s">
        <v>33</v>
      </c>
      <c r="C1819" s="69" t="s">
        <v>149</v>
      </c>
      <c r="D1819" s="69" t="s">
        <v>149</v>
      </c>
      <c r="E1819" s="69">
        <f t="shared" ref="E1819:F1819" si="644">E571</f>
        <v>1989</v>
      </c>
      <c r="F1819" s="69" t="str">
        <f t="shared" si="644"/>
        <v>l</v>
      </c>
      <c r="G1819" s="69">
        <f>data2!AS96</f>
        <v>0.42377827533930407</v>
      </c>
      <c r="H1819" s="105">
        <f t="shared" si="620"/>
        <v>21.029405182985212</v>
      </c>
      <c r="I1819" s="105">
        <f t="shared" si="621"/>
        <v>3.8011707361573475</v>
      </c>
    </row>
    <row r="1820" spans="2:9" x14ac:dyDescent="0.25">
      <c r="B1820" s="69" t="s">
        <v>33</v>
      </c>
      <c r="C1820" s="69" t="s">
        <v>149</v>
      </c>
      <c r="D1820" s="69" t="s">
        <v>149</v>
      </c>
      <c r="E1820" s="69">
        <f t="shared" ref="E1820:F1820" si="645">E572</f>
        <v>1990</v>
      </c>
      <c r="F1820" s="69" t="str">
        <f t="shared" si="645"/>
        <v>l</v>
      </c>
      <c r="G1820" s="69">
        <f>data2!AS97</f>
        <v>0.44043291526061251</v>
      </c>
      <c r="H1820" s="105">
        <f t="shared" si="620"/>
        <v>21.453183458324517</v>
      </c>
      <c r="I1820" s="105">
        <f t="shared" si="621"/>
        <v>3.3607378208967349</v>
      </c>
    </row>
    <row r="1821" spans="2:9" x14ac:dyDescent="0.25">
      <c r="B1821" s="69" t="s">
        <v>33</v>
      </c>
      <c r="C1821" s="69" t="s">
        <v>149</v>
      </c>
      <c r="D1821" s="69" t="s">
        <v>149</v>
      </c>
      <c r="E1821" s="69">
        <f t="shared" ref="E1821:F1821" si="646">E573</f>
        <v>1991</v>
      </c>
      <c r="F1821" s="69" t="str">
        <f t="shared" si="646"/>
        <v>l</v>
      </c>
      <c r="G1821" s="69">
        <f>data2!AS98</f>
        <v>0.44416927097905479</v>
      </c>
      <c r="H1821" s="105">
        <f t="shared" si="620"/>
        <v>21.893616373585129</v>
      </c>
      <c r="I1821" s="105">
        <f t="shared" si="621"/>
        <v>2.9165685499176801</v>
      </c>
    </row>
    <row r="1822" spans="2:9" x14ac:dyDescent="0.25">
      <c r="B1822" s="69" t="s">
        <v>33</v>
      </c>
      <c r="C1822" s="69" t="s">
        <v>149</v>
      </c>
      <c r="D1822" s="69" t="s">
        <v>149</v>
      </c>
      <c r="E1822" s="69">
        <f t="shared" ref="E1822:F1822" si="647">E574</f>
        <v>1992</v>
      </c>
      <c r="F1822" s="69" t="str">
        <f t="shared" si="647"/>
        <v>l</v>
      </c>
      <c r="G1822" s="69">
        <f>data2!AS99</f>
        <v>0.45710761499585989</v>
      </c>
      <c r="H1822" s="105">
        <f t="shared" si="620"/>
        <v>22.337785644564185</v>
      </c>
      <c r="I1822" s="105">
        <f t="shared" si="621"/>
        <v>2.4594609349218204</v>
      </c>
    </row>
    <row r="1823" spans="2:9" x14ac:dyDescent="0.25">
      <c r="B1823" s="69" t="s">
        <v>33</v>
      </c>
      <c r="C1823" s="69" t="s">
        <v>149</v>
      </c>
      <c r="D1823" s="69" t="s">
        <v>149</v>
      </c>
      <c r="E1823" s="69">
        <f t="shared" ref="E1823:F1823" si="648">E575</f>
        <v>1993</v>
      </c>
      <c r="F1823" s="69" t="str">
        <f t="shared" si="648"/>
        <v>l</v>
      </c>
      <c r="G1823" s="69">
        <f>data2!AS100</f>
        <v>0.46980809404605883</v>
      </c>
      <c r="H1823" s="105">
        <f t="shared" si="620"/>
        <v>22.794893259560045</v>
      </c>
      <c r="I1823" s="105">
        <f t="shared" si="621"/>
        <v>1.9896528408757614</v>
      </c>
    </row>
    <row r="1824" spans="2:9" x14ac:dyDescent="0.25">
      <c r="B1824" s="69" t="s">
        <v>33</v>
      </c>
      <c r="C1824" s="69" t="s">
        <v>149</v>
      </c>
      <c r="D1824" s="69" t="s">
        <v>149</v>
      </c>
      <c r="E1824" s="69">
        <f t="shared" ref="E1824:F1824" si="649">E576</f>
        <v>1994</v>
      </c>
      <c r="F1824" s="69" t="str">
        <f t="shared" si="649"/>
        <v>l</v>
      </c>
      <c r="G1824" s="69">
        <f>data2!AS101</f>
        <v>0.46801631570416308</v>
      </c>
      <c r="H1824" s="105">
        <f t="shared" si="620"/>
        <v>23.264701353606103</v>
      </c>
      <c r="I1824" s="105">
        <f t="shared" si="621"/>
        <v>1.5216365251715982</v>
      </c>
    </row>
    <row r="1825" spans="2:9" x14ac:dyDescent="0.25">
      <c r="B1825" s="69" t="s">
        <v>33</v>
      </c>
      <c r="C1825" s="69" t="s">
        <v>149</v>
      </c>
      <c r="D1825" s="69" t="s">
        <v>149</v>
      </c>
      <c r="E1825" s="69">
        <f t="shared" ref="E1825:F1825" si="650">E577</f>
        <v>1995</v>
      </c>
      <c r="F1825" s="69" t="str">
        <f t="shared" si="650"/>
        <v>l</v>
      </c>
      <c r="G1825" s="69">
        <f>data2!AS102</f>
        <v>0.48761099621318632</v>
      </c>
      <c r="H1825" s="105">
        <f t="shared" si="620"/>
        <v>23.732717669310265</v>
      </c>
      <c r="I1825" s="105">
        <f t="shared" si="621"/>
        <v>1.0340255289584119</v>
      </c>
    </row>
    <row r="1826" spans="2:9" x14ac:dyDescent="0.25">
      <c r="B1826" s="69" t="s">
        <v>33</v>
      </c>
      <c r="C1826" s="69" t="s">
        <v>149</v>
      </c>
      <c r="D1826" s="69" t="s">
        <v>149</v>
      </c>
      <c r="E1826" s="69">
        <f t="shared" ref="E1826:F1826" si="651">E578</f>
        <v>1996</v>
      </c>
      <c r="F1826" s="69" t="str">
        <f t="shared" si="651"/>
        <v>l</v>
      </c>
      <c r="G1826" s="69">
        <f>data2!AS103</f>
        <v>0.51222989936145524</v>
      </c>
      <c r="H1826" s="105">
        <f t="shared" si="620"/>
        <v>24.22032866552345</v>
      </c>
      <c r="I1826" s="105">
        <f t="shared" si="621"/>
        <v>0.52179562959695669</v>
      </c>
    </row>
    <row r="1827" spans="2:9" x14ac:dyDescent="0.25">
      <c r="B1827" s="69" t="s">
        <v>33</v>
      </c>
      <c r="C1827" s="69" t="s">
        <v>149</v>
      </c>
      <c r="D1827" s="69" t="s">
        <v>149</v>
      </c>
      <c r="E1827" s="69">
        <f t="shared" ref="E1827:F1827" si="652">E579</f>
        <v>1997</v>
      </c>
      <c r="F1827" s="69" t="str">
        <f t="shared" si="652"/>
        <v>l</v>
      </c>
      <c r="G1827" s="69">
        <f>data2!AS104</f>
        <v>0.52179562959695669</v>
      </c>
      <c r="H1827" s="105">
        <f t="shared" si="620"/>
        <v>24.732558564884904</v>
      </c>
      <c r="I1827" s="105">
        <f t="shared" si="621"/>
        <v>0</v>
      </c>
    </row>
    <row r="1828" spans="2:9" x14ac:dyDescent="0.25">
      <c r="B1828" s="69" t="s">
        <v>33</v>
      </c>
      <c r="C1828" s="69" t="s">
        <v>149</v>
      </c>
      <c r="D1828" s="69" t="s">
        <v>149</v>
      </c>
      <c r="E1828" s="69">
        <f t="shared" ref="E1828:F1828" si="653">E580</f>
        <v>1950</v>
      </c>
      <c r="F1828" s="69" t="str">
        <f t="shared" si="653"/>
        <v>m</v>
      </c>
      <c r="G1828" s="69">
        <f>data2!AT57</f>
        <v>1.469165164340015</v>
      </c>
      <c r="H1828" s="105">
        <f t="shared" si="620"/>
        <v>0</v>
      </c>
      <c r="I1828" s="105">
        <f t="shared" si="621"/>
        <v>82.368663718612012</v>
      </c>
    </row>
    <row r="1829" spans="2:9" x14ac:dyDescent="0.25">
      <c r="B1829" s="69" t="s">
        <v>33</v>
      </c>
      <c r="C1829" s="69" t="s">
        <v>149</v>
      </c>
      <c r="D1829" s="69" t="s">
        <v>149</v>
      </c>
      <c r="E1829" s="69">
        <f t="shared" ref="E1829:F1829" si="654">E581</f>
        <v>1951</v>
      </c>
      <c r="F1829" s="69" t="str">
        <f t="shared" si="654"/>
        <v>m</v>
      </c>
      <c r="G1829" s="69">
        <f>data2!AT58</f>
        <v>1.5555200546088439</v>
      </c>
      <c r="H1829" s="105">
        <f t="shared" si="620"/>
        <v>1.469165164340015</v>
      </c>
      <c r="I1829" s="105">
        <f t="shared" si="621"/>
        <v>80.813143664003178</v>
      </c>
    </row>
    <row r="1830" spans="2:9" x14ac:dyDescent="0.25">
      <c r="B1830" s="69" t="s">
        <v>33</v>
      </c>
      <c r="C1830" s="69" t="s">
        <v>149</v>
      </c>
      <c r="D1830" s="69" t="s">
        <v>149</v>
      </c>
      <c r="E1830" s="69">
        <f t="shared" ref="E1830:F1830" si="655">E582</f>
        <v>1952</v>
      </c>
      <c r="F1830" s="69" t="str">
        <f t="shared" si="655"/>
        <v>m</v>
      </c>
      <c r="G1830" s="69">
        <f>data2!AT59</f>
        <v>1.6424568722632675</v>
      </c>
      <c r="H1830" s="105">
        <f t="shared" si="620"/>
        <v>3.0246852189488589</v>
      </c>
      <c r="I1830" s="105">
        <f t="shared" si="621"/>
        <v>79.170686791739911</v>
      </c>
    </row>
    <row r="1831" spans="2:9" x14ac:dyDescent="0.25">
      <c r="B1831" s="69" t="s">
        <v>33</v>
      </c>
      <c r="C1831" s="69" t="s">
        <v>149</v>
      </c>
      <c r="D1831" s="69" t="s">
        <v>149</v>
      </c>
      <c r="E1831" s="69">
        <f t="shared" ref="E1831:F1831" si="656">E583</f>
        <v>1953</v>
      </c>
      <c r="F1831" s="69" t="str">
        <f t="shared" si="656"/>
        <v>m</v>
      </c>
      <c r="G1831" s="69">
        <f>data2!AT60</f>
        <v>1.7262511367738929</v>
      </c>
      <c r="H1831" s="105">
        <f t="shared" si="620"/>
        <v>4.667142091212126</v>
      </c>
      <c r="I1831" s="105">
        <f t="shared" si="621"/>
        <v>77.444435654966014</v>
      </c>
    </row>
    <row r="1832" spans="2:9" x14ac:dyDescent="0.25">
      <c r="B1832" s="69" t="s">
        <v>33</v>
      </c>
      <c r="C1832" s="69" t="s">
        <v>149</v>
      </c>
      <c r="D1832" s="69" t="s">
        <v>149</v>
      </c>
      <c r="E1832" s="69">
        <f t="shared" ref="E1832:F1832" si="657">E584</f>
        <v>1954</v>
      </c>
      <c r="F1832" s="69" t="str">
        <f t="shared" si="657"/>
        <v>m</v>
      </c>
      <c r="G1832" s="69">
        <f>data2!AT61</f>
        <v>1.8136280303736829</v>
      </c>
      <c r="H1832" s="105">
        <f t="shared" si="620"/>
        <v>6.3933932279860191</v>
      </c>
      <c r="I1832" s="105">
        <f t="shared" si="621"/>
        <v>75.630807624592308</v>
      </c>
    </row>
    <row r="1833" spans="2:9" x14ac:dyDescent="0.25">
      <c r="B1833" s="69" t="s">
        <v>33</v>
      </c>
      <c r="C1833" s="69" t="s">
        <v>149</v>
      </c>
      <c r="D1833" s="69" t="s">
        <v>149</v>
      </c>
      <c r="E1833" s="69">
        <f t="shared" ref="E1833:F1833" si="658">E585</f>
        <v>1955</v>
      </c>
      <c r="F1833" s="69" t="str">
        <f t="shared" si="658"/>
        <v>m</v>
      </c>
      <c r="G1833" s="69">
        <f>data2!AT62</f>
        <v>1.8733648013901858</v>
      </c>
      <c r="H1833" s="105">
        <f t="shared" si="620"/>
        <v>8.2070212583597026</v>
      </c>
      <c r="I1833" s="105">
        <f t="shared" si="621"/>
        <v>73.75744282320214</v>
      </c>
    </row>
    <row r="1834" spans="2:9" x14ac:dyDescent="0.25">
      <c r="B1834" s="69" t="s">
        <v>33</v>
      </c>
      <c r="C1834" s="69" t="s">
        <v>149</v>
      </c>
      <c r="D1834" s="69" t="s">
        <v>149</v>
      </c>
      <c r="E1834" s="69">
        <f t="shared" ref="E1834:F1834" si="659">E586</f>
        <v>1956</v>
      </c>
      <c r="F1834" s="69" t="str">
        <f t="shared" si="659"/>
        <v>m</v>
      </c>
      <c r="G1834" s="69">
        <f>data2!AT63</f>
        <v>1.9564305615549222</v>
      </c>
      <c r="H1834" s="105">
        <f t="shared" si="620"/>
        <v>10.080386059749888</v>
      </c>
      <c r="I1834" s="105">
        <f t="shared" si="621"/>
        <v>71.801012261647216</v>
      </c>
    </row>
    <row r="1835" spans="2:9" x14ac:dyDescent="0.25">
      <c r="B1835" s="69" t="s">
        <v>33</v>
      </c>
      <c r="C1835" s="69" t="s">
        <v>149</v>
      </c>
      <c r="D1835" s="69" t="s">
        <v>149</v>
      </c>
      <c r="E1835" s="69">
        <f t="shared" ref="E1835:F1835" si="660">E587</f>
        <v>1957</v>
      </c>
      <c r="F1835" s="69" t="str">
        <f t="shared" si="660"/>
        <v>m</v>
      </c>
      <c r="G1835" s="69">
        <f>data2!AT64</f>
        <v>2.033169185552707</v>
      </c>
      <c r="H1835" s="105">
        <f t="shared" si="620"/>
        <v>12.03681662130481</v>
      </c>
      <c r="I1835" s="105">
        <f t="shared" si="621"/>
        <v>69.767843076094508</v>
      </c>
    </row>
    <row r="1836" spans="2:9" x14ac:dyDescent="0.25">
      <c r="B1836" s="69" t="s">
        <v>33</v>
      </c>
      <c r="C1836" s="69" t="s">
        <v>149</v>
      </c>
      <c r="D1836" s="69" t="s">
        <v>149</v>
      </c>
      <c r="E1836" s="69">
        <f t="shared" ref="E1836:F1836" si="661">E588</f>
        <v>1958</v>
      </c>
      <c r="F1836" s="69" t="str">
        <f t="shared" si="661"/>
        <v>m</v>
      </c>
      <c r="G1836" s="69">
        <f>data2!AT65</f>
        <v>2.0784675628926963</v>
      </c>
      <c r="H1836" s="105">
        <f t="shared" si="620"/>
        <v>14.069985806857517</v>
      </c>
      <c r="I1836" s="105">
        <f t="shared" si="621"/>
        <v>67.689375513201824</v>
      </c>
    </row>
    <row r="1837" spans="2:9" x14ac:dyDescent="0.25">
      <c r="B1837" s="69" t="s">
        <v>33</v>
      </c>
      <c r="C1837" s="69" t="s">
        <v>149</v>
      </c>
      <c r="D1837" s="69" t="s">
        <v>149</v>
      </c>
      <c r="E1837" s="69">
        <f t="shared" ref="E1837:F1837" si="662">E589</f>
        <v>1959</v>
      </c>
      <c r="F1837" s="69" t="str">
        <f t="shared" si="662"/>
        <v>m</v>
      </c>
      <c r="G1837" s="69">
        <f>data2!AT66</f>
        <v>2.0649465745963562</v>
      </c>
      <c r="H1837" s="105">
        <f t="shared" si="620"/>
        <v>16.148453369750214</v>
      </c>
      <c r="I1837" s="105">
        <f t="shared" si="621"/>
        <v>65.624428938605462</v>
      </c>
    </row>
    <row r="1838" spans="2:9" x14ac:dyDescent="0.25">
      <c r="B1838" s="69" t="s">
        <v>33</v>
      </c>
      <c r="C1838" s="69" t="s">
        <v>149</v>
      </c>
      <c r="D1838" s="69" t="s">
        <v>149</v>
      </c>
      <c r="E1838" s="69">
        <f t="shared" ref="E1838:F1838" si="663">E590</f>
        <v>1960</v>
      </c>
      <c r="F1838" s="69" t="str">
        <f t="shared" si="663"/>
        <v>m</v>
      </c>
      <c r="G1838" s="69">
        <f>data2!AT67</f>
        <v>2.0790779572967883</v>
      </c>
      <c r="H1838" s="105">
        <f t="shared" si="620"/>
        <v>18.21339994434657</v>
      </c>
      <c r="I1838" s="105">
        <f t="shared" si="621"/>
        <v>63.545350981308687</v>
      </c>
    </row>
    <row r="1839" spans="2:9" x14ac:dyDescent="0.25">
      <c r="B1839" s="69" t="s">
        <v>33</v>
      </c>
      <c r="C1839" s="69" t="s">
        <v>149</v>
      </c>
      <c r="D1839" s="69" t="s">
        <v>149</v>
      </c>
      <c r="E1839" s="69">
        <f t="shared" ref="E1839:F1839" si="664">E591</f>
        <v>1961</v>
      </c>
      <c r="F1839" s="69" t="str">
        <f t="shared" si="664"/>
        <v>m</v>
      </c>
      <c r="G1839" s="69">
        <f>data2!AT68</f>
        <v>2.1110502288437663</v>
      </c>
      <c r="H1839" s="105">
        <f t="shared" si="620"/>
        <v>20.292477901643359</v>
      </c>
      <c r="I1839" s="105">
        <f t="shared" si="621"/>
        <v>61.434300752464921</v>
      </c>
    </row>
    <row r="1840" spans="2:9" x14ac:dyDescent="0.25">
      <c r="B1840" s="69" t="s">
        <v>33</v>
      </c>
      <c r="C1840" s="69" t="s">
        <v>149</v>
      </c>
      <c r="D1840" s="69" t="s">
        <v>149</v>
      </c>
      <c r="E1840" s="69">
        <f t="shared" ref="E1840:F1840" si="665">E592</f>
        <v>1962</v>
      </c>
      <c r="F1840" s="69" t="str">
        <f t="shared" si="665"/>
        <v>m</v>
      </c>
      <c r="G1840" s="69">
        <f>data2!AT69</f>
        <v>2.0344478494990583</v>
      </c>
      <c r="H1840" s="105">
        <f t="shared" si="620"/>
        <v>22.403528130487125</v>
      </c>
      <c r="I1840" s="105">
        <f t="shared" si="621"/>
        <v>59.399852902965868</v>
      </c>
    </row>
    <row r="1841" spans="2:9" x14ac:dyDescent="0.25">
      <c r="B1841" s="69" t="s">
        <v>33</v>
      </c>
      <c r="C1841" s="69" t="s">
        <v>149</v>
      </c>
      <c r="D1841" s="69" t="s">
        <v>149</v>
      </c>
      <c r="E1841" s="69">
        <f t="shared" ref="E1841:F1841" si="666">E593</f>
        <v>1963</v>
      </c>
      <c r="F1841" s="69" t="str">
        <f t="shared" si="666"/>
        <v>m</v>
      </c>
      <c r="G1841" s="69">
        <f>data2!AT70</f>
        <v>1.9691383642914093</v>
      </c>
      <c r="H1841" s="105">
        <f t="shared" si="620"/>
        <v>24.437975979986184</v>
      </c>
      <c r="I1841" s="105">
        <f t="shared" si="621"/>
        <v>57.430714538674451</v>
      </c>
    </row>
    <row r="1842" spans="2:9" x14ac:dyDescent="0.25">
      <c r="B1842" s="69" t="s">
        <v>33</v>
      </c>
      <c r="C1842" s="69" t="s">
        <v>149</v>
      </c>
      <c r="D1842" s="69" t="s">
        <v>149</v>
      </c>
      <c r="E1842" s="69">
        <f t="shared" ref="E1842:F1842" si="667">E594</f>
        <v>1964</v>
      </c>
      <c r="F1842" s="69" t="str">
        <f t="shared" si="667"/>
        <v>m</v>
      </c>
      <c r="G1842" s="69">
        <f>data2!AT71</f>
        <v>1.9030156922148378</v>
      </c>
      <c r="H1842" s="105">
        <f t="shared" si="620"/>
        <v>26.407114344277595</v>
      </c>
      <c r="I1842" s="105">
        <f t="shared" si="621"/>
        <v>55.527698846459614</v>
      </c>
    </row>
    <row r="1843" spans="2:9" x14ac:dyDescent="0.25">
      <c r="B1843" s="69" t="s">
        <v>33</v>
      </c>
      <c r="C1843" s="69" t="s">
        <v>149</v>
      </c>
      <c r="D1843" s="69" t="s">
        <v>149</v>
      </c>
      <c r="E1843" s="69">
        <f t="shared" ref="E1843:F1843" si="668">E595</f>
        <v>1965</v>
      </c>
      <c r="F1843" s="69" t="str">
        <f t="shared" si="668"/>
        <v>m</v>
      </c>
      <c r="G1843" s="69">
        <f>data2!AT72</f>
        <v>1.7743525814087171</v>
      </c>
      <c r="H1843" s="105">
        <f t="shared" si="620"/>
        <v>28.310130036492431</v>
      </c>
      <c r="I1843" s="105">
        <f t="shared" si="621"/>
        <v>53.753346265050894</v>
      </c>
    </row>
    <row r="1844" spans="2:9" x14ac:dyDescent="0.25">
      <c r="B1844" s="69" t="s">
        <v>33</v>
      </c>
      <c r="C1844" s="69" t="s">
        <v>149</v>
      </c>
      <c r="D1844" s="69" t="s">
        <v>149</v>
      </c>
      <c r="E1844" s="69">
        <f t="shared" ref="E1844:F1844" si="669">E596</f>
        <v>1966</v>
      </c>
      <c r="F1844" s="69" t="str">
        <f t="shared" si="669"/>
        <v>m</v>
      </c>
      <c r="G1844" s="69">
        <f>data2!AT73</f>
        <v>1.6950247900802726</v>
      </c>
      <c r="H1844" s="105">
        <f t="shared" si="620"/>
        <v>30.084482617901148</v>
      </c>
      <c r="I1844" s="105">
        <f t="shared" si="621"/>
        <v>52.058321474970633</v>
      </c>
    </row>
    <row r="1845" spans="2:9" x14ac:dyDescent="0.25">
      <c r="B1845" s="69" t="s">
        <v>33</v>
      </c>
      <c r="C1845" s="69" t="s">
        <v>149</v>
      </c>
      <c r="D1845" s="69" t="s">
        <v>149</v>
      </c>
      <c r="E1845" s="69">
        <f t="shared" ref="E1845:F1845" si="670">E597</f>
        <v>1967</v>
      </c>
      <c r="F1845" s="69" t="str">
        <f t="shared" si="670"/>
        <v>m</v>
      </c>
      <c r="G1845" s="69">
        <f>data2!AT74</f>
        <v>1.7362293646575577</v>
      </c>
      <c r="H1845" s="105">
        <f t="shared" si="620"/>
        <v>31.77950740798142</v>
      </c>
      <c r="I1845" s="105">
        <f t="shared" si="621"/>
        <v>50.322092110313072</v>
      </c>
    </row>
    <row r="1846" spans="2:9" x14ac:dyDescent="0.25">
      <c r="B1846" s="69" t="s">
        <v>33</v>
      </c>
      <c r="C1846" s="69" t="s">
        <v>149</v>
      </c>
      <c r="D1846" s="69" t="s">
        <v>149</v>
      </c>
      <c r="E1846" s="69">
        <f t="shared" ref="E1846:F1846" si="671">E598</f>
        <v>1968</v>
      </c>
      <c r="F1846" s="69" t="str">
        <f t="shared" si="671"/>
        <v>m</v>
      </c>
      <c r="G1846" s="69">
        <f>data2!AT75</f>
        <v>1.7584873509779533</v>
      </c>
      <c r="H1846" s="105">
        <f t="shared" si="620"/>
        <v>33.515736772638981</v>
      </c>
      <c r="I1846" s="105">
        <f t="shared" si="621"/>
        <v>48.563604759335121</v>
      </c>
    </row>
    <row r="1847" spans="2:9" x14ac:dyDescent="0.25">
      <c r="B1847" s="69" t="s">
        <v>33</v>
      </c>
      <c r="C1847" s="69" t="s">
        <v>149</v>
      </c>
      <c r="D1847" s="69" t="s">
        <v>149</v>
      </c>
      <c r="E1847" s="69">
        <f t="shared" ref="E1847:F1847" si="672">E599</f>
        <v>1969</v>
      </c>
      <c r="F1847" s="69" t="str">
        <f t="shared" si="672"/>
        <v>m</v>
      </c>
      <c r="G1847" s="69">
        <f>data2!AT76</f>
        <v>1.8076753788347353</v>
      </c>
      <c r="H1847" s="105">
        <f t="shared" si="620"/>
        <v>35.274224123616932</v>
      </c>
      <c r="I1847" s="105">
        <f t="shared" si="621"/>
        <v>46.75592938050039</v>
      </c>
    </row>
    <row r="1848" spans="2:9" x14ac:dyDescent="0.25">
      <c r="B1848" s="69" t="s">
        <v>33</v>
      </c>
      <c r="C1848" s="69" t="s">
        <v>149</v>
      </c>
      <c r="D1848" s="69" t="s">
        <v>149</v>
      </c>
      <c r="E1848" s="69">
        <f t="shared" ref="E1848:F1848" si="673">E600</f>
        <v>1970</v>
      </c>
      <c r="F1848" s="69" t="str">
        <f t="shared" si="673"/>
        <v>m</v>
      </c>
      <c r="G1848" s="69">
        <f>data2!AT77</f>
        <v>1.8453805201143321</v>
      </c>
      <c r="H1848" s="105">
        <f t="shared" si="620"/>
        <v>37.08189950245167</v>
      </c>
      <c r="I1848" s="105">
        <f t="shared" si="621"/>
        <v>44.910548860386058</v>
      </c>
    </row>
    <row r="1849" spans="2:9" x14ac:dyDescent="0.25">
      <c r="B1849" s="69" t="s">
        <v>33</v>
      </c>
      <c r="C1849" s="69" t="s">
        <v>149</v>
      </c>
      <c r="D1849" s="69" t="s">
        <v>149</v>
      </c>
      <c r="E1849" s="69">
        <f t="shared" ref="E1849:F1849" si="674">E601</f>
        <v>1971</v>
      </c>
      <c r="F1849" s="69" t="str">
        <f t="shared" si="674"/>
        <v>m</v>
      </c>
      <c r="G1849" s="69">
        <f>data2!AT78</f>
        <v>1.7138057252676442</v>
      </c>
      <c r="H1849" s="105">
        <f t="shared" si="620"/>
        <v>38.927280022566002</v>
      </c>
      <c r="I1849" s="105">
        <f t="shared" si="621"/>
        <v>43.19674313511841</v>
      </c>
    </row>
    <row r="1850" spans="2:9" x14ac:dyDescent="0.25">
      <c r="B1850" s="69" t="s">
        <v>33</v>
      </c>
      <c r="C1850" s="69" t="s">
        <v>149</v>
      </c>
      <c r="D1850" s="69" t="s">
        <v>149</v>
      </c>
      <c r="E1850" s="69">
        <f t="shared" ref="E1850:F1850" si="675">E602</f>
        <v>1972</v>
      </c>
      <c r="F1850" s="69" t="str">
        <f t="shared" si="675"/>
        <v>m</v>
      </c>
      <c r="G1850" s="69">
        <f>data2!AT79</f>
        <v>1.5781127943097768</v>
      </c>
      <c r="H1850" s="105">
        <f t="shared" si="620"/>
        <v>40.64108574783365</v>
      </c>
      <c r="I1850" s="105">
        <f t="shared" si="621"/>
        <v>41.618630340808636</v>
      </c>
    </row>
    <row r="1851" spans="2:9" x14ac:dyDescent="0.25">
      <c r="B1851" s="69" t="s">
        <v>33</v>
      </c>
      <c r="C1851" s="69" t="s">
        <v>149</v>
      </c>
      <c r="D1851" s="69" t="s">
        <v>149</v>
      </c>
      <c r="E1851" s="69">
        <f t="shared" ref="E1851:F1851" si="676">E603</f>
        <v>1973</v>
      </c>
      <c r="F1851" s="69" t="str">
        <f t="shared" si="676"/>
        <v>m</v>
      </c>
      <c r="G1851" s="69">
        <f>data2!AT80</f>
        <v>1.5389208705234743</v>
      </c>
      <c r="H1851" s="105">
        <f t="shared" si="620"/>
        <v>42.219198542143424</v>
      </c>
      <c r="I1851" s="105">
        <f t="shared" si="621"/>
        <v>40.079709470285167</v>
      </c>
    </row>
    <row r="1852" spans="2:9" x14ac:dyDescent="0.25">
      <c r="B1852" s="69" t="s">
        <v>33</v>
      </c>
      <c r="C1852" s="69" t="s">
        <v>149</v>
      </c>
      <c r="D1852" s="69" t="s">
        <v>149</v>
      </c>
      <c r="E1852" s="69">
        <f t="shared" ref="E1852:F1852" si="677">E604</f>
        <v>1974</v>
      </c>
      <c r="F1852" s="69" t="str">
        <f t="shared" si="677"/>
        <v>m</v>
      </c>
      <c r="G1852" s="69">
        <f>data2!AT81</f>
        <v>1.5473906198874054</v>
      </c>
      <c r="H1852" s="105">
        <f t="shared" si="620"/>
        <v>43.7581194126669</v>
      </c>
      <c r="I1852" s="105">
        <f t="shared" si="621"/>
        <v>38.532318850397758</v>
      </c>
    </row>
    <row r="1853" spans="2:9" x14ac:dyDescent="0.25">
      <c r="B1853" s="69" t="s">
        <v>33</v>
      </c>
      <c r="C1853" s="69" t="s">
        <v>149</v>
      </c>
      <c r="D1853" s="69" t="s">
        <v>149</v>
      </c>
      <c r="E1853" s="69">
        <f t="shared" ref="E1853:F1853" si="678">E605</f>
        <v>1975</v>
      </c>
      <c r="F1853" s="69" t="str">
        <f t="shared" si="678"/>
        <v>m</v>
      </c>
      <c r="G1853" s="69">
        <f>data2!AT82</f>
        <v>1.5511160764784206</v>
      </c>
      <c r="H1853" s="105">
        <f t="shared" si="620"/>
        <v>45.305510032554309</v>
      </c>
      <c r="I1853" s="105">
        <f t="shared" si="621"/>
        <v>36.981202773919335</v>
      </c>
    </row>
    <row r="1854" spans="2:9" x14ac:dyDescent="0.25">
      <c r="B1854" s="69" t="s">
        <v>33</v>
      </c>
      <c r="C1854" s="69" t="s">
        <v>149</v>
      </c>
      <c r="D1854" s="69" t="s">
        <v>149</v>
      </c>
      <c r="E1854" s="69">
        <f t="shared" ref="E1854:F1854" si="679">E606</f>
        <v>1976</v>
      </c>
      <c r="F1854" s="69" t="str">
        <f t="shared" si="679"/>
        <v>m</v>
      </c>
      <c r="G1854" s="69">
        <f>data2!AT83</f>
        <v>1.5314926012241878</v>
      </c>
      <c r="H1854" s="105">
        <f t="shared" si="620"/>
        <v>46.856626109032732</v>
      </c>
      <c r="I1854" s="105">
        <f t="shared" si="621"/>
        <v>35.449710172695148</v>
      </c>
    </row>
    <row r="1855" spans="2:9" x14ac:dyDescent="0.25">
      <c r="B1855" s="69" t="s">
        <v>33</v>
      </c>
      <c r="C1855" s="69" t="s">
        <v>149</v>
      </c>
      <c r="D1855" s="69" t="s">
        <v>149</v>
      </c>
      <c r="E1855" s="69">
        <f t="shared" ref="E1855:F1855" si="680">E607</f>
        <v>1977</v>
      </c>
      <c r="F1855" s="69" t="str">
        <f t="shared" si="680"/>
        <v>m</v>
      </c>
      <c r="G1855" s="69">
        <f>data2!AT84</f>
        <v>1.5692424143455044</v>
      </c>
      <c r="H1855" s="105">
        <f t="shared" si="620"/>
        <v>48.388118710256919</v>
      </c>
      <c r="I1855" s="105">
        <f t="shared" si="621"/>
        <v>33.880467758349646</v>
      </c>
    </row>
    <row r="1856" spans="2:9" x14ac:dyDescent="0.25">
      <c r="B1856" s="69" t="s">
        <v>33</v>
      </c>
      <c r="C1856" s="69" t="s">
        <v>149</v>
      </c>
      <c r="D1856" s="69" t="s">
        <v>149</v>
      </c>
      <c r="E1856" s="69">
        <f t="shared" ref="E1856:F1856" si="681">E608</f>
        <v>1978</v>
      </c>
      <c r="F1856" s="69" t="str">
        <f t="shared" si="681"/>
        <v>m</v>
      </c>
      <c r="G1856" s="69">
        <f>data2!AT85</f>
        <v>1.5858142278932876</v>
      </c>
      <c r="H1856" s="105">
        <f t="shared" si="620"/>
        <v>49.957361124602421</v>
      </c>
      <c r="I1856" s="105">
        <f t="shared" si="621"/>
        <v>32.294653530456358</v>
      </c>
    </row>
    <row r="1857" spans="2:9" x14ac:dyDescent="0.25">
      <c r="B1857" s="69" t="s">
        <v>33</v>
      </c>
      <c r="C1857" s="69" t="s">
        <v>149</v>
      </c>
      <c r="D1857" s="69" t="s">
        <v>149</v>
      </c>
      <c r="E1857" s="69">
        <f t="shared" ref="E1857:F1857" si="682">E609</f>
        <v>1979</v>
      </c>
      <c r="F1857" s="69" t="str">
        <f t="shared" si="682"/>
        <v>m</v>
      </c>
      <c r="G1857" s="69">
        <f>data2!AT86</f>
        <v>1.6195598594627558</v>
      </c>
      <c r="H1857" s="105">
        <f t="shared" si="620"/>
        <v>51.543175352495709</v>
      </c>
      <c r="I1857" s="105">
        <f t="shared" si="621"/>
        <v>30.675093670993601</v>
      </c>
    </row>
    <row r="1858" spans="2:9" x14ac:dyDescent="0.25">
      <c r="B1858" s="69" t="s">
        <v>33</v>
      </c>
      <c r="C1858" s="69" t="s">
        <v>149</v>
      </c>
      <c r="D1858" s="69" t="s">
        <v>149</v>
      </c>
      <c r="E1858" s="69">
        <f t="shared" ref="E1858:F1858" si="683">E610</f>
        <v>1980</v>
      </c>
      <c r="F1858" s="69" t="str">
        <f t="shared" si="683"/>
        <v>m</v>
      </c>
      <c r="G1858" s="69">
        <f>data2!AT87</f>
        <v>1.6603612157870158</v>
      </c>
      <c r="H1858" s="105">
        <f t="shared" si="620"/>
        <v>53.162735211958463</v>
      </c>
      <c r="I1858" s="105">
        <f t="shared" si="621"/>
        <v>29.01473245520658</v>
      </c>
    </row>
    <row r="1859" spans="2:9" x14ac:dyDescent="0.25">
      <c r="B1859" s="69" t="s">
        <v>33</v>
      </c>
      <c r="C1859" s="69" t="s">
        <v>149</v>
      </c>
      <c r="D1859" s="69" t="s">
        <v>149</v>
      </c>
      <c r="E1859" s="69">
        <f t="shared" ref="E1859:F1859" si="684">E611</f>
        <v>1981</v>
      </c>
      <c r="F1859" s="69" t="str">
        <f t="shared" si="684"/>
        <v>m</v>
      </c>
      <c r="G1859" s="69">
        <f>data2!AT88</f>
        <v>1.7137045635443409</v>
      </c>
      <c r="H1859" s="105">
        <f t="shared" si="620"/>
        <v>54.823096427745476</v>
      </c>
      <c r="I1859" s="105">
        <f t="shared" si="621"/>
        <v>27.30102789166224</v>
      </c>
    </row>
    <row r="1860" spans="2:9" x14ac:dyDescent="0.25">
      <c r="B1860" s="69" t="s">
        <v>33</v>
      </c>
      <c r="C1860" s="69" t="s">
        <v>149</v>
      </c>
      <c r="D1860" s="69" t="s">
        <v>149</v>
      </c>
      <c r="E1860" s="69">
        <f t="shared" ref="E1860:F1860" si="685">E612</f>
        <v>1982</v>
      </c>
      <c r="F1860" s="69" t="str">
        <f t="shared" si="685"/>
        <v>m</v>
      </c>
      <c r="G1860" s="69">
        <f>data2!AT89</f>
        <v>1.7582688499068495</v>
      </c>
      <c r="H1860" s="105">
        <f t="shared" ref="H1860:H1923" si="686">SUMIFS($G$4:$G$4995,$F$4:$F$4995,$F1860,$E$4:$E$4995,"&lt;"&amp;$E1860,$B$4:$B$4995,$B1860,$D$4:$D$4995,$D1860)</f>
        <v>56.536800991289816</v>
      </c>
      <c r="I1860" s="105">
        <f t="shared" ref="I1860:I1923" si="687">SUMIFS($G$4:$G$4995,$F$4:$F$4995,$F1860,$E$4:$E$4995,"&gt;"&amp;$E1860,$B$4:$B$4995,$B1860,$D$4:$D$4995,$D1860)</f>
        <v>25.542759041755392</v>
      </c>
    </row>
    <row r="1861" spans="2:9" x14ac:dyDescent="0.25">
      <c r="B1861" s="69" t="s">
        <v>33</v>
      </c>
      <c r="C1861" s="69" t="s">
        <v>149</v>
      </c>
      <c r="D1861" s="69" t="s">
        <v>149</v>
      </c>
      <c r="E1861" s="69">
        <f t="shared" ref="E1861:F1861" si="688">E613</f>
        <v>1983</v>
      </c>
      <c r="F1861" s="69" t="str">
        <f t="shared" si="688"/>
        <v>m</v>
      </c>
      <c r="G1861" s="69">
        <f>data2!AT90</f>
        <v>1.7940148636955557</v>
      </c>
      <c r="H1861" s="105">
        <f t="shared" si="686"/>
        <v>58.295069841196664</v>
      </c>
      <c r="I1861" s="105">
        <f t="shared" si="687"/>
        <v>23.748744178059834</v>
      </c>
    </row>
    <row r="1862" spans="2:9" x14ac:dyDescent="0.25">
      <c r="B1862" s="69" t="s">
        <v>33</v>
      </c>
      <c r="C1862" s="69" t="s">
        <v>149</v>
      </c>
      <c r="D1862" s="69" t="s">
        <v>149</v>
      </c>
      <c r="E1862" s="69">
        <f t="shared" ref="E1862:F1862" si="689">E614</f>
        <v>1984</v>
      </c>
      <c r="F1862" s="69" t="str">
        <f t="shared" si="689"/>
        <v>m</v>
      </c>
      <c r="G1862" s="69">
        <f>data2!AT91</f>
        <v>1.7935227423617905</v>
      </c>
      <c r="H1862" s="105">
        <f t="shared" si="686"/>
        <v>60.089084704892223</v>
      </c>
      <c r="I1862" s="105">
        <f t="shared" si="687"/>
        <v>21.955221435698039</v>
      </c>
    </row>
    <row r="1863" spans="2:9" x14ac:dyDescent="0.25">
      <c r="B1863" s="69" t="s">
        <v>33</v>
      </c>
      <c r="C1863" s="69" t="s">
        <v>149</v>
      </c>
      <c r="D1863" s="69" t="s">
        <v>149</v>
      </c>
      <c r="E1863" s="69">
        <f t="shared" ref="E1863:F1863" si="690">E615</f>
        <v>1985</v>
      </c>
      <c r="F1863" s="69" t="str">
        <f t="shared" si="690"/>
        <v>m</v>
      </c>
      <c r="G1863" s="69">
        <f>data2!AT92</f>
        <v>1.7540714893894089</v>
      </c>
      <c r="H1863" s="105">
        <f t="shared" si="686"/>
        <v>61.88260744725401</v>
      </c>
      <c r="I1863" s="105">
        <f t="shared" si="687"/>
        <v>20.201149946308629</v>
      </c>
    </row>
    <row r="1864" spans="2:9" x14ac:dyDescent="0.25">
      <c r="B1864" s="69" t="s">
        <v>33</v>
      </c>
      <c r="C1864" s="69" t="s">
        <v>149</v>
      </c>
      <c r="D1864" s="69" t="s">
        <v>149</v>
      </c>
      <c r="E1864" s="69">
        <f t="shared" ref="E1864:F1864" si="691">E616</f>
        <v>1986</v>
      </c>
      <c r="F1864" s="69" t="str">
        <f t="shared" si="691"/>
        <v>m</v>
      </c>
      <c r="G1864" s="69">
        <f>data2!AT93</f>
        <v>1.7475822031157862</v>
      </c>
      <c r="H1864" s="105">
        <f t="shared" si="686"/>
        <v>63.63667893664342</v>
      </c>
      <c r="I1864" s="105">
        <f t="shared" si="687"/>
        <v>18.453567743192846</v>
      </c>
    </row>
    <row r="1865" spans="2:9" x14ac:dyDescent="0.25">
      <c r="B1865" s="69" t="s">
        <v>33</v>
      </c>
      <c r="C1865" s="69" t="s">
        <v>149</v>
      </c>
      <c r="D1865" s="69" t="s">
        <v>149</v>
      </c>
      <c r="E1865" s="69">
        <f t="shared" ref="E1865:F1865" si="692">E617</f>
        <v>1987</v>
      </c>
      <c r="F1865" s="69" t="str">
        <f t="shared" si="692"/>
        <v>m</v>
      </c>
      <c r="G1865" s="69">
        <f>data2!AT94</f>
        <v>1.7805428897335549</v>
      </c>
      <c r="H1865" s="105">
        <f t="shared" si="686"/>
        <v>65.384261139759204</v>
      </c>
      <c r="I1865" s="105">
        <f t="shared" si="687"/>
        <v>16.673024853459292</v>
      </c>
    </row>
    <row r="1866" spans="2:9" x14ac:dyDescent="0.25">
      <c r="B1866" s="69" t="s">
        <v>33</v>
      </c>
      <c r="C1866" s="69" t="s">
        <v>149</v>
      </c>
      <c r="D1866" s="69" t="s">
        <v>149</v>
      </c>
      <c r="E1866" s="69">
        <f t="shared" ref="E1866:F1866" si="693">E618</f>
        <v>1988</v>
      </c>
      <c r="F1866" s="69" t="str">
        <f t="shared" si="693"/>
        <v>m</v>
      </c>
      <c r="G1866" s="69">
        <f>data2!AT95</f>
        <v>1.806195481322598</v>
      </c>
      <c r="H1866" s="105">
        <f t="shared" si="686"/>
        <v>67.164804029492757</v>
      </c>
      <c r="I1866" s="105">
        <f t="shared" si="687"/>
        <v>14.866829372136694</v>
      </c>
    </row>
    <row r="1867" spans="2:9" x14ac:dyDescent="0.25">
      <c r="B1867" s="69" t="s">
        <v>33</v>
      </c>
      <c r="C1867" s="69" t="s">
        <v>149</v>
      </c>
      <c r="D1867" s="69" t="s">
        <v>149</v>
      </c>
      <c r="E1867" s="69">
        <f t="shared" ref="E1867:F1867" si="694">E619</f>
        <v>1989</v>
      </c>
      <c r="F1867" s="69" t="str">
        <f t="shared" si="694"/>
        <v>m</v>
      </c>
      <c r="G1867" s="69">
        <f>data2!AT96</f>
        <v>1.8189211770541247</v>
      </c>
      <c r="H1867" s="105">
        <f t="shared" si="686"/>
        <v>68.970999510815361</v>
      </c>
      <c r="I1867" s="105">
        <f t="shared" si="687"/>
        <v>13.047908195082568</v>
      </c>
    </row>
    <row r="1868" spans="2:9" x14ac:dyDescent="0.25">
      <c r="B1868" s="69" t="s">
        <v>33</v>
      </c>
      <c r="C1868" s="69" t="s">
        <v>149</v>
      </c>
      <c r="D1868" s="69" t="s">
        <v>149</v>
      </c>
      <c r="E1868" s="69">
        <f t="shared" ref="E1868:F1868" si="695">E620</f>
        <v>1990</v>
      </c>
      <c r="F1868" s="69" t="str">
        <f t="shared" si="695"/>
        <v>m</v>
      </c>
      <c r="G1868" s="69">
        <f>data2!AT97</f>
        <v>1.8738810992217045</v>
      </c>
      <c r="H1868" s="105">
        <f t="shared" si="686"/>
        <v>70.789920687869483</v>
      </c>
      <c r="I1868" s="105">
        <f t="shared" si="687"/>
        <v>11.174027095860865</v>
      </c>
    </row>
    <row r="1869" spans="2:9" x14ac:dyDescent="0.25">
      <c r="B1869" s="69" t="s">
        <v>33</v>
      </c>
      <c r="C1869" s="69" t="s">
        <v>149</v>
      </c>
      <c r="D1869" s="69" t="s">
        <v>149</v>
      </c>
      <c r="E1869" s="69">
        <f t="shared" ref="E1869:F1869" si="696">E621</f>
        <v>1991</v>
      </c>
      <c r="F1869" s="69" t="str">
        <f t="shared" si="696"/>
        <v>m</v>
      </c>
      <c r="G1869" s="69">
        <f>data2!AT98</f>
        <v>1.7850338218100661</v>
      </c>
      <c r="H1869" s="105">
        <f t="shared" si="686"/>
        <v>72.663801787091188</v>
      </c>
      <c r="I1869" s="105">
        <f t="shared" si="687"/>
        <v>9.3889932740507973</v>
      </c>
    </row>
    <row r="1870" spans="2:9" x14ac:dyDescent="0.25">
      <c r="B1870" s="69" t="s">
        <v>33</v>
      </c>
      <c r="C1870" s="69" t="s">
        <v>149</v>
      </c>
      <c r="D1870" s="69" t="s">
        <v>149</v>
      </c>
      <c r="E1870" s="69">
        <f t="shared" ref="E1870:F1870" si="697">E622</f>
        <v>1992</v>
      </c>
      <c r="F1870" s="69" t="str">
        <f t="shared" si="697"/>
        <v>m</v>
      </c>
      <c r="G1870" s="69">
        <f>data2!AT99</f>
        <v>1.6874357552505597</v>
      </c>
      <c r="H1870" s="105">
        <f t="shared" si="686"/>
        <v>74.448835608901248</v>
      </c>
      <c r="I1870" s="105">
        <f t="shared" si="687"/>
        <v>7.7015575188002385</v>
      </c>
    </row>
    <row r="1871" spans="2:9" x14ac:dyDescent="0.25">
      <c r="B1871" s="69" t="s">
        <v>33</v>
      </c>
      <c r="C1871" s="69" t="s">
        <v>149</v>
      </c>
      <c r="D1871" s="69" t="s">
        <v>149</v>
      </c>
      <c r="E1871" s="69">
        <f t="shared" ref="E1871:F1871" si="698">E623</f>
        <v>1993</v>
      </c>
      <c r="F1871" s="69" t="str">
        <f t="shared" si="698"/>
        <v>m</v>
      </c>
      <c r="G1871" s="69">
        <f>data2!AT100</f>
        <v>1.6342423214406872</v>
      </c>
      <c r="H1871" s="105">
        <f t="shared" si="686"/>
        <v>76.13627136415181</v>
      </c>
      <c r="I1871" s="105">
        <f t="shared" si="687"/>
        <v>6.0673151973595516</v>
      </c>
    </row>
    <row r="1872" spans="2:9" x14ac:dyDescent="0.25">
      <c r="B1872" s="69" t="s">
        <v>33</v>
      </c>
      <c r="C1872" s="69" t="s">
        <v>149</v>
      </c>
      <c r="D1872" s="69" t="s">
        <v>149</v>
      </c>
      <c r="E1872" s="69">
        <f t="shared" ref="E1872:F1872" si="699">E624</f>
        <v>1994</v>
      </c>
      <c r="F1872" s="69" t="str">
        <f t="shared" si="699"/>
        <v>m</v>
      </c>
      <c r="G1872" s="69">
        <f>data2!AT101</f>
        <v>1.5573138331340437</v>
      </c>
      <c r="H1872" s="105">
        <f t="shared" si="686"/>
        <v>77.770513685592491</v>
      </c>
      <c r="I1872" s="105">
        <f t="shared" si="687"/>
        <v>4.5100013642255075</v>
      </c>
    </row>
    <row r="1873" spans="2:9" x14ac:dyDescent="0.25">
      <c r="B1873" s="69" t="s">
        <v>33</v>
      </c>
      <c r="C1873" s="69" t="s">
        <v>149</v>
      </c>
      <c r="D1873" s="69" t="s">
        <v>149</v>
      </c>
      <c r="E1873" s="69">
        <f t="shared" ref="E1873:F1873" si="700">E625</f>
        <v>1995</v>
      </c>
      <c r="F1873" s="69" t="str">
        <f t="shared" si="700"/>
        <v>m</v>
      </c>
      <c r="G1873" s="69">
        <f>data2!AT102</f>
        <v>1.516498324709419</v>
      </c>
      <c r="H1873" s="105">
        <f t="shared" si="686"/>
        <v>79.327827518726536</v>
      </c>
      <c r="I1873" s="105">
        <f t="shared" si="687"/>
        <v>2.9935030395160886</v>
      </c>
    </row>
    <row r="1874" spans="2:9" x14ac:dyDescent="0.25">
      <c r="B1874" s="69" t="s">
        <v>33</v>
      </c>
      <c r="C1874" s="69" t="s">
        <v>149</v>
      </c>
      <c r="D1874" s="69" t="s">
        <v>149</v>
      </c>
      <c r="E1874" s="69">
        <f t="shared" ref="E1874:F1874" si="701">E626</f>
        <v>1996</v>
      </c>
      <c r="F1874" s="69" t="str">
        <f t="shared" si="701"/>
        <v>m</v>
      </c>
      <c r="G1874" s="69">
        <f>data2!AT103</f>
        <v>1.5058080346036444</v>
      </c>
      <c r="H1874" s="105">
        <f t="shared" si="686"/>
        <v>80.844325843435954</v>
      </c>
      <c r="I1874" s="105">
        <f t="shared" si="687"/>
        <v>1.487695004912444</v>
      </c>
    </row>
    <row r="1875" spans="2:9" x14ac:dyDescent="0.25">
      <c r="B1875" s="69" t="s">
        <v>33</v>
      </c>
      <c r="C1875" s="69" t="s">
        <v>149</v>
      </c>
      <c r="D1875" s="69" t="s">
        <v>149</v>
      </c>
      <c r="E1875" s="69">
        <f t="shared" ref="E1875:F1875" si="702">E627</f>
        <v>1997</v>
      </c>
      <c r="F1875" s="69" t="str">
        <f t="shared" si="702"/>
        <v>m</v>
      </c>
      <c r="G1875" s="69">
        <f>data2!AT104</f>
        <v>1.487695004912444</v>
      </c>
      <c r="H1875" s="105">
        <f t="shared" si="686"/>
        <v>82.3501338780396</v>
      </c>
      <c r="I1875" s="105">
        <f t="shared" si="687"/>
        <v>0</v>
      </c>
    </row>
    <row r="1876" spans="2:9" x14ac:dyDescent="0.25">
      <c r="B1876" s="69" t="s">
        <v>33</v>
      </c>
      <c r="C1876" s="69" t="s">
        <v>149</v>
      </c>
      <c r="D1876" s="69" t="s">
        <v>149</v>
      </c>
      <c r="E1876" s="69">
        <f t="shared" ref="E1876:F1876" si="703">E628</f>
        <v>1950</v>
      </c>
      <c r="F1876" s="69" t="str">
        <f t="shared" si="703"/>
        <v>n</v>
      </c>
      <c r="G1876" s="69">
        <f>data2!AU57</f>
        <v>0.17378051845348597</v>
      </c>
      <c r="H1876" s="105">
        <f t="shared" si="686"/>
        <v>0</v>
      </c>
      <c r="I1876" s="105">
        <f t="shared" si="687"/>
        <v>15.33045988523687</v>
      </c>
    </row>
    <row r="1877" spans="2:9" x14ac:dyDescent="0.25">
      <c r="B1877" s="69" t="s">
        <v>33</v>
      </c>
      <c r="C1877" s="69" t="s">
        <v>149</v>
      </c>
      <c r="D1877" s="69" t="s">
        <v>149</v>
      </c>
      <c r="E1877" s="69">
        <f t="shared" ref="E1877:F1877" si="704">E629</f>
        <v>1951</v>
      </c>
      <c r="F1877" s="69" t="str">
        <f t="shared" si="704"/>
        <v>n</v>
      </c>
      <c r="G1877" s="69">
        <f>data2!AU58</f>
        <v>0.17403179880638847</v>
      </c>
      <c r="H1877" s="105">
        <f t="shared" si="686"/>
        <v>0.17378051845348597</v>
      </c>
      <c r="I1877" s="105">
        <f t="shared" si="687"/>
        <v>15.156428086430481</v>
      </c>
    </row>
    <row r="1878" spans="2:9" x14ac:dyDescent="0.25">
      <c r="B1878" s="69" t="s">
        <v>33</v>
      </c>
      <c r="C1878" s="69" t="s">
        <v>149</v>
      </c>
      <c r="D1878" s="69" t="s">
        <v>149</v>
      </c>
      <c r="E1878" s="69">
        <f t="shared" ref="E1878:F1878" si="705">E630</f>
        <v>1952</v>
      </c>
      <c r="F1878" s="69" t="str">
        <f t="shared" si="705"/>
        <v>n</v>
      </c>
      <c r="G1878" s="69">
        <f>data2!AU59</f>
        <v>0.17052585914547824</v>
      </c>
      <c r="H1878" s="105">
        <f t="shared" si="686"/>
        <v>0.34781231725987444</v>
      </c>
      <c r="I1878" s="105">
        <f t="shared" si="687"/>
        <v>14.985902227285006</v>
      </c>
    </row>
    <row r="1879" spans="2:9" x14ac:dyDescent="0.25">
      <c r="B1879" s="69" t="s">
        <v>33</v>
      </c>
      <c r="C1879" s="69" t="s">
        <v>149</v>
      </c>
      <c r="D1879" s="69" t="s">
        <v>149</v>
      </c>
      <c r="E1879" s="69">
        <f t="shared" ref="E1879:F1879" si="706">E631</f>
        <v>1953</v>
      </c>
      <c r="F1879" s="69" t="str">
        <f t="shared" si="706"/>
        <v>n</v>
      </c>
      <c r="G1879" s="69">
        <f>data2!AU60</f>
        <v>0.16601722666268576</v>
      </c>
      <c r="H1879" s="105">
        <f t="shared" si="686"/>
        <v>0.51833817640535274</v>
      </c>
      <c r="I1879" s="105">
        <f t="shared" si="687"/>
        <v>14.819885000622318</v>
      </c>
    </row>
    <row r="1880" spans="2:9" x14ac:dyDescent="0.25">
      <c r="B1880" s="69" t="s">
        <v>33</v>
      </c>
      <c r="C1880" s="69" t="s">
        <v>149</v>
      </c>
      <c r="D1880" s="69" t="s">
        <v>149</v>
      </c>
      <c r="E1880" s="69">
        <f t="shared" ref="E1880:F1880" si="707">E632</f>
        <v>1954</v>
      </c>
      <c r="F1880" s="69" t="str">
        <f t="shared" si="707"/>
        <v>n</v>
      </c>
      <c r="G1880" s="69">
        <f>data2!AU61</f>
        <v>0.16268486567940746</v>
      </c>
      <c r="H1880" s="105">
        <f t="shared" si="686"/>
        <v>0.68435540306803855</v>
      </c>
      <c r="I1880" s="105">
        <f t="shared" si="687"/>
        <v>14.657200134942912</v>
      </c>
    </row>
    <row r="1881" spans="2:9" x14ac:dyDescent="0.25">
      <c r="B1881" s="69" t="s">
        <v>33</v>
      </c>
      <c r="C1881" s="69" t="s">
        <v>149</v>
      </c>
      <c r="D1881" s="69" t="s">
        <v>149</v>
      </c>
      <c r="E1881" s="69">
        <f t="shared" ref="E1881:F1881" si="708">E633</f>
        <v>1955</v>
      </c>
      <c r="F1881" s="69" t="str">
        <f t="shared" si="708"/>
        <v>n</v>
      </c>
      <c r="G1881" s="69">
        <f>data2!AU62</f>
        <v>0.15846726735715946</v>
      </c>
      <c r="H1881" s="105">
        <f t="shared" si="686"/>
        <v>0.84704026874744598</v>
      </c>
      <c r="I1881" s="105">
        <f t="shared" si="687"/>
        <v>14.498732867585751</v>
      </c>
    </row>
    <row r="1882" spans="2:9" x14ac:dyDescent="0.25">
      <c r="B1882" s="69" t="s">
        <v>33</v>
      </c>
      <c r="C1882" s="69" t="s">
        <v>149</v>
      </c>
      <c r="D1882" s="69" t="s">
        <v>149</v>
      </c>
      <c r="E1882" s="69">
        <f t="shared" ref="E1882:F1882" si="709">E634</f>
        <v>1956</v>
      </c>
      <c r="F1882" s="69" t="str">
        <f t="shared" si="709"/>
        <v>n</v>
      </c>
      <c r="G1882" s="69">
        <f>data2!AU63</f>
        <v>0.15629487204356068</v>
      </c>
      <c r="H1882" s="105">
        <f t="shared" si="686"/>
        <v>1.0055075361046055</v>
      </c>
      <c r="I1882" s="105">
        <f t="shared" si="687"/>
        <v>14.342437995542191</v>
      </c>
    </row>
    <row r="1883" spans="2:9" x14ac:dyDescent="0.25">
      <c r="B1883" s="69" t="s">
        <v>33</v>
      </c>
      <c r="C1883" s="69" t="s">
        <v>149</v>
      </c>
      <c r="D1883" s="69" t="s">
        <v>149</v>
      </c>
      <c r="E1883" s="69">
        <f t="shared" ref="E1883:F1883" si="710">E635</f>
        <v>1957</v>
      </c>
      <c r="F1883" s="69" t="str">
        <f t="shared" si="710"/>
        <v>n</v>
      </c>
      <c r="G1883" s="69">
        <f>data2!AU64</f>
        <v>0.15590173584422537</v>
      </c>
      <c r="H1883" s="105">
        <f t="shared" si="686"/>
        <v>1.1618024081481662</v>
      </c>
      <c r="I1883" s="105">
        <f t="shared" si="687"/>
        <v>14.186536259697966</v>
      </c>
    </row>
    <row r="1884" spans="2:9" x14ac:dyDescent="0.25">
      <c r="B1884" s="69" t="s">
        <v>33</v>
      </c>
      <c r="C1884" s="69" t="s">
        <v>149</v>
      </c>
      <c r="D1884" s="69" t="s">
        <v>149</v>
      </c>
      <c r="E1884" s="69">
        <f t="shared" ref="E1884:F1884" si="711">E636</f>
        <v>1958</v>
      </c>
      <c r="F1884" s="69" t="str">
        <f t="shared" si="711"/>
        <v>n</v>
      </c>
      <c r="G1884" s="69">
        <f>data2!AU65</f>
        <v>0.15568264770847443</v>
      </c>
      <c r="H1884" s="105">
        <f t="shared" si="686"/>
        <v>1.3177041439923916</v>
      </c>
      <c r="I1884" s="105">
        <f t="shared" si="687"/>
        <v>14.030853611989492</v>
      </c>
    </row>
    <row r="1885" spans="2:9" x14ac:dyDescent="0.25">
      <c r="B1885" s="69" t="s">
        <v>33</v>
      </c>
      <c r="C1885" s="69" t="s">
        <v>149</v>
      </c>
      <c r="D1885" s="69" t="s">
        <v>149</v>
      </c>
      <c r="E1885" s="69">
        <f t="shared" ref="E1885:F1885" si="712">E637</f>
        <v>1959</v>
      </c>
      <c r="F1885" s="69" t="str">
        <f t="shared" si="712"/>
        <v>n</v>
      </c>
      <c r="G1885" s="69">
        <f>data2!AU66</f>
        <v>0.15945652612070071</v>
      </c>
      <c r="H1885" s="105">
        <f t="shared" si="686"/>
        <v>1.4733867917008661</v>
      </c>
      <c r="I1885" s="105">
        <f t="shared" si="687"/>
        <v>13.871397085868793</v>
      </c>
    </row>
    <row r="1886" spans="2:9" x14ac:dyDescent="0.25">
      <c r="B1886" s="69" t="s">
        <v>33</v>
      </c>
      <c r="C1886" s="69" t="s">
        <v>149</v>
      </c>
      <c r="D1886" s="69" t="s">
        <v>149</v>
      </c>
      <c r="E1886" s="69">
        <f t="shared" ref="E1886:F1886" si="713">E638</f>
        <v>1960</v>
      </c>
      <c r="F1886" s="69" t="str">
        <f t="shared" si="713"/>
        <v>n</v>
      </c>
      <c r="G1886" s="69">
        <f>data2!AU67</f>
        <v>0.15832427745271752</v>
      </c>
      <c r="H1886" s="105">
        <f t="shared" si="686"/>
        <v>1.6328433178215667</v>
      </c>
      <c r="I1886" s="105">
        <f t="shared" si="687"/>
        <v>13.713072808416072</v>
      </c>
    </row>
    <row r="1887" spans="2:9" x14ac:dyDescent="0.25">
      <c r="B1887" s="69" t="s">
        <v>33</v>
      </c>
      <c r="C1887" s="69" t="s">
        <v>149</v>
      </c>
      <c r="D1887" s="69" t="s">
        <v>149</v>
      </c>
      <c r="E1887" s="69">
        <f t="shared" ref="E1887:F1887" si="714">E639</f>
        <v>1961</v>
      </c>
      <c r="F1887" s="69" t="str">
        <f t="shared" si="714"/>
        <v>n</v>
      </c>
      <c r="G1887" s="69">
        <f>data2!AU68</f>
        <v>0.1515880031238736</v>
      </c>
      <c r="H1887" s="105">
        <f t="shared" si="686"/>
        <v>1.7911675952742843</v>
      </c>
      <c r="I1887" s="105">
        <f t="shared" si="687"/>
        <v>13.561484805292199</v>
      </c>
    </row>
    <row r="1888" spans="2:9" x14ac:dyDescent="0.25">
      <c r="B1888" s="69" t="s">
        <v>33</v>
      </c>
      <c r="C1888" s="69" t="s">
        <v>149</v>
      </c>
      <c r="D1888" s="69" t="s">
        <v>149</v>
      </c>
      <c r="E1888" s="69">
        <f t="shared" ref="E1888:F1888" si="715">E640</f>
        <v>1962</v>
      </c>
      <c r="F1888" s="69" t="str">
        <f t="shared" si="715"/>
        <v>n</v>
      </c>
      <c r="G1888" s="69">
        <f>data2!AU69</f>
        <v>0.14928872225584175</v>
      </c>
      <c r="H1888" s="105">
        <f t="shared" si="686"/>
        <v>1.9427555983981579</v>
      </c>
      <c r="I1888" s="105">
        <f t="shared" si="687"/>
        <v>13.41219608303636</v>
      </c>
    </row>
    <row r="1889" spans="2:9" x14ac:dyDescent="0.25">
      <c r="B1889" s="69" t="s">
        <v>33</v>
      </c>
      <c r="C1889" s="69" t="s">
        <v>149</v>
      </c>
      <c r="D1889" s="69" t="s">
        <v>149</v>
      </c>
      <c r="E1889" s="69">
        <f t="shared" ref="E1889:F1889" si="716">E641</f>
        <v>1963</v>
      </c>
      <c r="F1889" s="69" t="str">
        <f t="shared" si="716"/>
        <v>n</v>
      </c>
      <c r="G1889" s="69">
        <f>data2!AU70</f>
        <v>0.14644141693490437</v>
      </c>
      <c r="H1889" s="105">
        <f t="shared" si="686"/>
        <v>2.0920443206539998</v>
      </c>
      <c r="I1889" s="105">
        <f t="shared" si="687"/>
        <v>13.265754666101454</v>
      </c>
    </row>
    <row r="1890" spans="2:9" x14ac:dyDescent="0.25">
      <c r="B1890" s="69" t="s">
        <v>33</v>
      </c>
      <c r="C1890" s="69" t="s">
        <v>149</v>
      </c>
      <c r="D1890" s="69" t="s">
        <v>149</v>
      </c>
      <c r="E1890" s="69">
        <f t="shared" ref="E1890:F1890" si="717">E642</f>
        <v>1964</v>
      </c>
      <c r="F1890" s="69" t="str">
        <f t="shared" si="717"/>
        <v>n</v>
      </c>
      <c r="G1890" s="69">
        <f>data2!AU71</f>
        <v>0.1419085810226727</v>
      </c>
      <c r="H1890" s="105">
        <f t="shared" si="686"/>
        <v>2.238485737588904</v>
      </c>
      <c r="I1890" s="105">
        <f t="shared" si="687"/>
        <v>13.123846085078782</v>
      </c>
    </row>
    <row r="1891" spans="2:9" x14ac:dyDescent="0.25">
      <c r="B1891" s="69" t="s">
        <v>33</v>
      </c>
      <c r="C1891" s="69" t="s">
        <v>149</v>
      </c>
      <c r="D1891" s="69" t="s">
        <v>149</v>
      </c>
      <c r="E1891" s="69">
        <f t="shared" ref="E1891:F1891" si="718">E643</f>
        <v>1965</v>
      </c>
      <c r="F1891" s="69" t="str">
        <f t="shared" si="718"/>
        <v>n</v>
      </c>
      <c r="G1891" s="69">
        <f>data2!AU72</f>
        <v>0.1348764118974326</v>
      </c>
      <c r="H1891" s="105">
        <f t="shared" si="686"/>
        <v>2.3803943186115766</v>
      </c>
      <c r="I1891" s="105">
        <f t="shared" si="687"/>
        <v>12.988969673181348</v>
      </c>
    </row>
    <row r="1892" spans="2:9" x14ac:dyDescent="0.25">
      <c r="B1892" s="69" t="s">
        <v>33</v>
      </c>
      <c r="C1892" s="69" t="s">
        <v>149</v>
      </c>
      <c r="D1892" s="69" t="s">
        <v>149</v>
      </c>
      <c r="E1892" s="69">
        <f t="shared" ref="E1892:F1892" si="719">E644</f>
        <v>1966</v>
      </c>
      <c r="F1892" s="69" t="str">
        <f t="shared" si="719"/>
        <v>n</v>
      </c>
      <c r="G1892" s="69">
        <f>data2!AU73</f>
        <v>0.1305917868514283</v>
      </c>
      <c r="H1892" s="105">
        <f t="shared" si="686"/>
        <v>2.515270730509009</v>
      </c>
      <c r="I1892" s="105">
        <f t="shared" si="687"/>
        <v>12.858377886329919</v>
      </c>
    </row>
    <row r="1893" spans="2:9" x14ac:dyDescent="0.25">
      <c r="B1893" s="69" t="s">
        <v>33</v>
      </c>
      <c r="C1893" s="69" t="s">
        <v>149</v>
      </c>
      <c r="D1893" s="69" t="s">
        <v>149</v>
      </c>
      <c r="E1893" s="69">
        <f t="shared" ref="E1893:F1893" si="720">E645</f>
        <v>1967</v>
      </c>
      <c r="F1893" s="69" t="str">
        <f t="shared" si="720"/>
        <v>n</v>
      </c>
      <c r="G1893" s="69">
        <f>data2!AU74</f>
        <v>0.13154873468606321</v>
      </c>
      <c r="H1893" s="105">
        <f t="shared" si="686"/>
        <v>2.6458625173604373</v>
      </c>
      <c r="I1893" s="105">
        <f t="shared" si="687"/>
        <v>12.726829151643855</v>
      </c>
    </row>
    <row r="1894" spans="2:9" x14ac:dyDescent="0.25">
      <c r="B1894" s="69" t="s">
        <v>33</v>
      </c>
      <c r="C1894" s="69" t="s">
        <v>149</v>
      </c>
      <c r="D1894" s="69" t="s">
        <v>149</v>
      </c>
      <c r="E1894" s="69">
        <f t="shared" ref="E1894:F1894" si="721">E646</f>
        <v>1968</v>
      </c>
      <c r="F1894" s="69" t="str">
        <f t="shared" si="721"/>
        <v>n</v>
      </c>
      <c r="G1894" s="69">
        <f>data2!AU75</f>
        <v>0.13301370935546702</v>
      </c>
      <c r="H1894" s="105">
        <f t="shared" si="686"/>
        <v>2.7774112520465004</v>
      </c>
      <c r="I1894" s="105">
        <f t="shared" si="687"/>
        <v>12.593815442288388</v>
      </c>
    </row>
    <row r="1895" spans="2:9" x14ac:dyDescent="0.25">
      <c r="B1895" s="69" t="s">
        <v>33</v>
      </c>
      <c r="C1895" s="69" t="s">
        <v>149</v>
      </c>
      <c r="D1895" s="69" t="s">
        <v>149</v>
      </c>
      <c r="E1895" s="69">
        <f t="shared" ref="E1895:F1895" si="722">E647</f>
        <v>1969</v>
      </c>
      <c r="F1895" s="69" t="str">
        <f t="shared" si="722"/>
        <v>n</v>
      </c>
      <c r="G1895" s="69">
        <f>data2!AU76</f>
        <v>0.14550352583625684</v>
      </c>
      <c r="H1895" s="105">
        <f t="shared" si="686"/>
        <v>2.9104249614019673</v>
      </c>
      <c r="I1895" s="105">
        <f t="shared" si="687"/>
        <v>12.448311916452131</v>
      </c>
    </row>
    <row r="1896" spans="2:9" x14ac:dyDescent="0.25">
      <c r="B1896" s="69" t="s">
        <v>33</v>
      </c>
      <c r="C1896" s="69" t="s">
        <v>149</v>
      </c>
      <c r="D1896" s="69" t="s">
        <v>149</v>
      </c>
      <c r="E1896" s="69">
        <f t="shared" ref="E1896:F1896" si="723">E648</f>
        <v>1970</v>
      </c>
      <c r="F1896" s="69" t="str">
        <f t="shared" si="723"/>
        <v>n</v>
      </c>
      <c r="G1896" s="69">
        <f>data2!AU77</f>
        <v>0.15474407373507323</v>
      </c>
      <c r="H1896" s="105">
        <f t="shared" si="686"/>
        <v>3.0559284872382242</v>
      </c>
      <c r="I1896" s="105">
        <f t="shared" si="687"/>
        <v>12.29356784271706</v>
      </c>
    </row>
    <row r="1897" spans="2:9" x14ac:dyDescent="0.25">
      <c r="B1897" s="69" t="s">
        <v>33</v>
      </c>
      <c r="C1897" s="69" t="s">
        <v>149</v>
      </c>
      <c r="D1897" s="69" t="s">
        <v>149</v>
      </c>
      <c r="E1897" s="69">
        <f t="shared" ref="E1897:F1897" si="724">E649</f>
        <v>1971</v>
      </c>
      <c r="F1897" s="69" t="str">
        <f t="shared" si="724"/>
        <v>n</v>
      </c>
      <c r="G1897" s="69">
        <f>data2!AU78</f>
        <v>0.15716183812473858</v>
      </c>
      <c r="H1897" s="105">
        <f t="shared" si="686"/>
        <v>3.2106725609732973</v>
      </c>
      <c r="I1897" s="105">
        <f t="shared" si="687"/>
        <v>12.13640600459232</v>
      </c>
    </row>
    <row r="1898" spans="2:9" x14ac:dyDescent="0.25">
      <c r="B1898" s="69" t="s">
        <v>33</v>
      </c>
      <c r="C1898" s="69" t="s">
        <v>149</v>
      </c>
      <c r="D1898" s="69" t="s">
        <v>149</v>
      </c>
      <c r="E1898" s="69">
        <f t="shared" ref="E1898:F1898" si="725">E650</f>
        <v>1972</v>
      </c>
      <c r="F1898" s="69" t="str">
        <f t="shared" si="725"/>
        <v>n</v>
      </c>
      <c r="G1898" s="69">
        <f>data2!AU79</f>
        <v>0.15532230722916068</v>
      </c>
      <c r="H1898" s="105">
        <f t="shared" si="686"/>
        <v>3.3678343990980357</v>
      </c>
      <c r="I1898" s="105">
        <f t="shared" si="687"/>
        <v>11.981083697363161</v>
      </c>
    </row>
    <row r="1899" spans="2:9" x14ac:dyDescent="0.25">
      <c r="B1899" s="69" t="s">
        <v>33</v>
      </c>
      <c r="C1899" s="69" t="s">
        <v>149</v>
      </c>
      <c r="D1899" s="69" t="s">
        <v>149</v>
      </c>
      <c r="E1899" s="69">
        <f t="shared" ref="E1899:F1899" si="726">E651</f>
        <v>1973</v>
      </c>
      <c r="F1899" s="69" t="str">
        <f t="shared" si="726"/>
        <v>n</v>
      </c>
      <c r="G1899" s="69">
        <f>data2!AU80</f>
        <v>0.17434993775722044</v>
      </c>
      <c r="H1899" s="105">
        <f t="shared" si="686"/>
        <v>3.5231567063271965</v>
      </c>
      <c r="I1899" s="105">
        <f t="shared" si="687"/>
        <v>11.80673375960594</v>
      </c>
    </row>
    <row r="1900" spans="2:9" x14ac:dyDescent="0.25">
      <c r="B1900" s="69" t="s">
        <v>33</v>
      </c>
      <c r="C1900" s="69" t="s">
        <v>149</v>
      </c>
      <c r="D1900" s="69" t="s">
        <v>149</v>
      </c>
      <c r="E1900" s="69">
        <f t="shared" ref="E1900:F1900" si="727">E652</f>
        <v>1974</v>
      </c>
      <c r="F1900" s="69" t="str">
        <f t="shared" si="727"/>
        <v>n</v>
      </c>
      <c r="G1900" s="69">
        <f>data2!AU81</f>
        <v>0.19678978350060647</v>
      </c>
      <c r="H1900" s="105">
        <f t="shared" si="686"/>
        <v>3.6975066440844171</v>
      </c>
      <c r="I1900" s="105">
        <f t="shared" si="687"/>
        <v>11.609943976105335</v>
      </c>
    </row>
    <row r="1901" spans="2:9" x14ac:dyDescent="0.25">
      <c r="B1901" s="69" t="s">
        <v>33</v>
      </c>
      <c r="C1901" s="69" t="s">
        <v>149</v>
      </c>
      <c r="D1901" s="69" t="s">
        <v>149</v>
      </c>
      <c r="E1901" s="69">
        <f t="shared" ref="E1901:F1901" si="728">E653</f>
        <v>1975</v>
      </c>
      <c r="F1901" s="69" t="str">
        <f t="shared" si="728"/>
        <v>n</v>
      </c>
      <c r="G1901" s="69">
        <f>data2!AU82</f>
        <v>0.21578697657060186</v>
      </c>
      <c r="H1901" s="105">
        <f t="shared" si="686"/>
        <v>3.8942964275850236</v>
      </c>
      <c r="I1901" s="105">
        <f t="shared" si="687"/>
        <v>11.394156999534733</v>
      </c>
    </row>
    <row r="1902" spans="2:9" x14ac:dyDescent="0.25">
      <c r="B1902" s="69" t="s">
        <v>33</v>
      </c>
      <c r="C1902" s="69" t="s">
        <v>149</v>
      </c>
      <c r="D1902" s="69" t="s">
        <v>149</v>
      </c>
      <c r="E1902" s="69">
        <f t="shared" ref="E1902:F1902" si="729">E654</f>
        <v>1976</v>
      </c>
      <c r="F1902" s="69" t="str">
        <f t="shared" si="729"/>
        <v>n</v>
      </c>
      <c r="G1902" s="69">
        <f>data2!AU83</f>
        <v>0.23162271823484559</v>
      </c>
      <c r="H1902" s="105">
        <f t="shared" si="686"/>
        <v>4.1100834041556258</v>
      </c>
      <c r="I1902" s="105">
        <f t="shared" si="687"/>
        <v>11.162534281299887</v>
      </c>
    </row>
    <row r="1903" spans="2:9" x14ac:dyDescent="0.25">
      <c r="B1903" s="69" t="s">
        <v>33</v>
      </c>
      <c r="C1903" s="69" t="s">
        <v>149</v>
      </c>
      <c r="D1903" s="69" t="s">
        <v>149</v>
      </c>
      <c r="E1903" s="69">
        <f t="shared" ref="E1903:F1903" si="730">E655</f>
        <v>1977</v>
      </c>
      <c r="F1903" s="69" t="str">
        <f t="shared" si="730"/>
        <v>n</v>
      </c>
      <c r="G1903" s="69">
        <f>data2!AU84</f>
        <v>0.2821327138267069</v>
      </c>
      <c r="H1903" s="105">
        <f t="shared" si="686"/>
        <v>4.3417061223904714</v>
      </c>
      <c r="I1903" s="105">
        <f t="shared" si="687"/>
        <v>10.880401567473179</v>
      </c>
    </row>
    <row r="1904" spans="2:9" x14ac:dyDescent="0.25">
      <c r="B1904" s="69" t="s">
        <v>33</v>
      </c>
      <c r="C1904" s="69" t="s">
        <v>149</v>
      </c>
      <c r="D1904" s="69" t="s">
        <v>149</v>
      </c>
      <c r="E1904" s="69">
        <f t="shared" ref="E1904:F1904" si="731">E656</f>
        <v>1978</v>
      </c>
      <c r="F1904" s="69" t="str">
        <f t="shared" si="731"/>
        <v>n</v>
      </c>
      <c r="G1904" s="69">
        <f>data2!AU85</f>
        <v>0.4045069559482552</v>
      </c>
      <c r="H1904" s="105">
        <f t="shared" si="686"/>
        <v>4.6238388362171783</v>
      </c>
      <c r="I1904" s="105">
        <f t="shared" si="687"/>
        <v>10.475894611524925</v>
      </c>
    </row>
    <row r="1905" spans="2:9" x14ac:dyDescent="0.25">
      <c r="B1905" s="69" t="s">
        <v>33</v>
      </c>
      <c r="C1905" s="69" t="s">
        <v>149</v>
      </c>
      <c r="D1905" s="69" t="s">
        <v>149</v>
      </c>
      <c r="E1905" s="69">
        <f t="shared" ref="E1905:F1905" si="732">E657</f>
        <v>1979</v>
      </c>
      <c r="F1905" s="69" t="str">
        <f t="shared" si="732"/>
        <v>n</v>
      </c>
      <c r="G1905" s="69">
        <f>data2!AU86</f>
        <v>0.47235006158269205</v>
      </c>
      <c r="H1905" s="105">
        <f t="shared" si="686"/>
        <v>5.0283457921654335</v>
      </c>
      <c r="I1905" s="105">
        <f t="shared" si="687"/>
        <v>10.003544549942234</v>
      </c>
    </row>
    <row r="1906" spans="2:9" x14ac:dyDescent="0.25">
      <c r="B1906" s="69" t="s">
        <v>33</v>
      </c>
      <c r="C1906" s="69" t="s">
        <v>149</v>
      </c>
      <c r="D1906" s="69" t="s">
        <v>149</v>
      </c>
      <c r="E1906" s="69">
        <f t="shared" ref="E1906:F1906" si="733">E658</f>
        <v>1980</v>
      </c>
      <c r="F1906" s="69" t="str">
        <f t="shared" si="733"/>
        <v>n</v>
      </c>
      <c r="G1906" s="69">
        <f>data2!AU87</f>
        <v>0.47884149547863564</v>
      </c>
      <c r="H1906" s="105">
        <f t="shared" si="686"/>
        <v>5.5006958537481259</v>
      </c>
      <c r="I1906" s="105">
        <f t="shared" si="687"/>
        <v>9.5247030544635987</v>
      </c>
    </row>
    <row r="1907" spans="2:9" x14ac:dyDescent="0.25">
      <c r="B1907" s="69" t="s">
        <v>33</v>
      </c>
      <c r="C1907" s="69" t="s">
        <v>149</v>
      </c>
      <c r="D1907" s="69" t="s">
        <v>149</v>
      </c>
      <c r="E1907" s="69">
        <f t="shared" ref="E1907:F1907" si="734">E659</f>
        <v>1981</v>
      </c>
      <c r="F1907" s="69" t="str">
        <f t="shared" si="734"/>
        <v>n</v>
      </c>
      <c r="G1907" s="69">
        <f>data2!AU88</f>
        <v>0.47096288579704837</v>
      </c>
      <c r="H1907" s="105">
        <f t="shared" si="686"/>
        <v>5.9795373492267618</v>
      </c>
      <c r="I1907" s="105">
        <f t="shared" si="687"/>
        <v>9.0537401686665486</v>
      </c>
    </row>
    <row r="1908" spans="2:9" x14ac:dyDescent="0.25">
      <c r="B1908" s="69" t="s">
        <v>33</v>
      </c>
      <c r="C1908" s="69" t="s">
        <v>149</v>
      </c>
      <c r="D1908" s="69" t="s">
        <v>149</v>
      </c>
      <c r="E1908" s="69">
        <f t="shared" ref="E1908:F1908" si="735">E660</f>
        <v>1982</v>
      </c>
      <c r="F1908" s="69" t="str">
        <f t="shared" si="735"/>
        <v>n</v>
      </c>
      <c r="G1908" s="69">
        <f>data2!AU89</f>
        <v>0.4731135385121355</v>
      </c>
      <c r="H1908" s="105">
        <f t="shared" si="686"/>
        <v>6.4505002350238101</v>
      </c>
      <c r="I1908" s="105">
        <f t="shared" si="687"/>
        <v>8.5806266301544127</v>
      </c>
    </row>
    <row r="1909" spans="2:9" x14ac:dyDescent="0.25">
      <c r="B1909" s="69" t="s">
        <v>33</v>
      </c>
      <c r="C1909" s="69" t="s">
        <v>149</v>
      </c>
      <c r="D1909" s="69" t="s">
        <v>149</v>
      </c>
      <c r="E1909" s="69">
        <f t="shared" ref="E1909:F1909" si="736">E661</f>
        <v>1983</v>
      </c>
      <c r="F1909" s="69" t="str">
        <f t="shared" si="736"/>
        <v>n</v>
      </c>
      <c r="G1909" s="69">
        <f>data2!AU90</f>
        <v>0.46503747910318549</v>
      </c>
      <c r="H1909" s="105">
        <f t="shared" si="686"/>
        <v>6.923613773535946</v>
      </c>
      <c r="I1909" s="105">
        <f t="shared" si="687"/>
        <v>8.1155891510512266</v>
      </c>
    </row>
    <row r="1910" spans="2:9" x14ac:dyDescent="0.25">
      <c r="B1910" s="69" t="s">
        <v>33</v>
      </c>
      <c r="C1910" s="69" t="s">
        <v>149</v>
      </c>
      <c r="D1910" s="69" t="s">
        <v>149</v>
      </c>
      <c r="E1910" s="69">
        <f t="shared" ref="E1910:F1910" si="737">E662</f>
        <v>1984</v>
      </c>
      <c r="F1910" s="69" t="str">
        <f t="shared" si="737"/>
        <v>n</v>
      </c>
      <c r="G1910" s="69">
        <f>data2!AU91</f>
        <v>0.47372656210702807</v>
      </c>
      <c r="H1910" s="105">
        <f t="shared" si="686"/>
        <v>7.3886512526391313</v>
      </c>
      <c r="I1910" s="105">
        <f t="shared" si="687"/>
        <v>7.641862588944198</v>
      </c>
    </row>
    <row r="1911" spans="2:9" x14ac:dyDescent="0.25">
      <c r="B1911" s="69" t="s">
        <v>33</v>
      </c>
      <c r="C1911" s="69" t="s">
        <v>149</v>
      </c>
      <c r="D1911" s="69" t="s">
        <v>149</v>
      </c>
      <c r="E1911" s="69">
        <f t="shared" ref="E1911:F1911" si="738">E663</f>
        <v>1985</v>
      </c>
      <c r="F1911" s="69" t="str">
        <f t="shared" si="738"/>
        <v>n</v>
      </c>
      <c r="G1911" s="69">
        <f>data2!AU92</f>
        <v>0.49551422561529623</v>
      </c>
      <c r="H1911" s="105">
        <f t="shared" si="686"/>
        <v>7.8623778147461589</v>
      </c>
      <c r="I1911" s="105">
        <f t="shared" si="687"/>
        <v>7.1463483633289018</v>
      </c>
    </row>
    <row r="1912" spans="2:9" x14ac:dyDescent="0.25">
      <c r="B1912" s="69" t="s">
        <v>33</v>
      </c>
      <c r="C1912" s="69" t="s">
        <v>149</v>
      </c>
      <c r="D1912" s="69" t="s">
        <v>149</v>
      </c>
      <c r="E1912" s="69">
        <f t="shared" ref="E1912:F1912" si="739">E664</f>
        <v>1986</v>
      </c>
      <c r="F1912" s="69" t="str">
        <f t="shared" si="739"/>
        <v>n</v>
      </c>
      <c r="G1912" s="69">
        <f>data2!AU93</f>
        <v>0.49186741739742446</v>
      </c>
      <c r="H1912" s="105">
        <f t="shared" si="686"/>
        <v>8.3578920403614561</v>
      </c>
      <c r="I1912" s="105">
        <f t="shared" si="687"/>
        <v>6.6544809459314775</v>
      </c>
    </row>
    <row r="1913" spans="2:9" x14ac:dyDescent="0.25">
      <c r="B1913" s="69" t="s">
        <v>33</v>
      </c>
      <c r="C1913" s="69" t="s">
        <v>149</v>
      </c>
      <c r="D1913" s="69" t="s">
        <v>149</v>
      </c>
      <c r="E1913" s="69">
        <f t="shared" ref="E1913:F1913" si="740">E665</f>
        <v>1987</v>
      </c>
      <c r="F1913" s="69" t="str">
        <f t="shared" si="740"/>
        <v>n</v>
      </c>
      <c r="G1913" s="69">
        <f>data2!AU94</f>
        <v>0.50065742620324261</v>
      </c>
      <c r="H1913" s="105">
        <f t="shared" si="686"/>
        <v>8.8497594577588803</v>
      </c>
      <c r="I1913" s="105">
        <f t="shared" si="687"/>
        <v>6.1538235197282356</v>
      </c>
    </row>
    <row r="1914" spans="2:9" x14ac:dyDescent="0.25">
      <c r="B1914" s="69" t="s">
        <v>33</v>
      </c>
      <c r="C1914" s="69" t="s">
        <v>149</v>
      </c>
      <c r="D1914" s="69" t="s">
        <v>149</v>
      </c>
      <c r="E1914" s="69">
        <f t="shared" ref="E1914:F1914" si="741">E666</f>
        <v>1988</v>
      </c>
      <c r="F1914" s="69" t="str">
        <f t="shared" si="741"/>
        <v>n</v>
      </c>
      <c r="G1914" s="69">
        <f>data2!AU95</f>
        <v>0.53226243164412801</v>
      </c>
      <c r="H1914" s="105">
        <f t="shared" si="686"/>
        <v>9.3504168839621222</v>
      </c>
      <c r="I1914" s="105">
        <f t="shared" si="687"/>
        <v>5.6215610880841069</v>
      </c>
    </row>
    <row r="1915" spans="2:9" x14ac:dyDescent="0.25">
      <c r="B1915" s="69" t="s">
        <v>33</v>
      </c>
      <c r="C1915" s="69" t="s">
        <v>149</v>
      </c>
      <c r="D1915" s="69" t="s">
        <v>149</v>
      </c>
      <c r="E1915" s="69">
        <f t="shared" ref="E1915:F1915" si="742">E667</f>
        <v>1989</v>
      </c>
      <c r="F1915" s="69" t="str">
        <f t="shared" si="742"/>
        <v>n</v>
      </c>
      <c r="G1915" s="69">
        <f>data2!AU96</f>
        <v>0.58476094213130558</v>
      </c>
      <c r="H1915" s="105">
        <f t="shared" si="686"/>
        <v>9.88267931560625</v>
      </c>
      <c r="I1915" s="105">
        <f t="shared" si="687"/>
        <v>5.0368001459528013</v>
      </c>
    </row>
    <row r="1916" spans="2:9" x14ac:dyDescent="0.25">
      <c r="B1916" s="69" t="s">
        <v>33</v>
      </c>
      <c r="C1916" s="69" t="s">
        <v>149</v>
      </c>
      <c r="D1916" s="69" t="s">
        <v>149</v>
      </c>
      <c r="E1916" s="69">
        <f t="shared" ref="E1916:F1916" si="743">E668</f>
        <v>1990</v>
      </c>
      <c r="F1916" s="69" t="str">
        <f t="shared" si="743"/>
        <v>n</v>
      </c>
      <c r="G1916" s="69">
        <f>data2!AU97</f>
        <v>0.59680685956284096</v>
      </c>
      <c r="H1916" s="105">
        <f t="shared" si="686"/>
        <v>10.467440257737556</v>
      </c>
      <c r="I1916" s="105">
        <f t="shared" si="687"/>
        <v>4.43999328638996</v>
      </c>
    </row>
    <row r="1917" spans="2:9" x14ac:dyDescent="0.25">
      <c r="B1917" s="69" t="s">
        <v>33</v>
      </c>
      <c r="C1917" s="69" t="s">
        <v>149</v>
      </c>
      <c r="D1917" s="69" t="s">
        <v>149</v>
      </c>
      <c r="E1917" s="69">
        <f t="shared" ref="E1917:F1917" si="744">E669</f>
        <v>1991</v>
      </c>
      <c r="F1917" s="69" t="str">
        <f t="shared" si="744"/>
        <v>n</v>
      </c>
      <c r="G1917" s="69">
        <f>data2!AU98</f>
        <v>0.5894299366101039</v>
      </c>
      <c r="H1917" s="105">
        <f t="shared" si="686"/>
        <v>11.064247117300397</v>
      </c>
      <c r="I1917" s="105">
        <f t="shared" si="687"/>
        <v>3.8505633497798573</v>
      </c>
    </row>
    <row r="1918" spans="2:9" x14ac:dyDescent="0.25">
      <c r="B1918" s="69" t="s">
        <v>33</v>
      </c>
      <c r="C1918" s="69" t="s">
        <v>149</v>
      </c>
      <c r="D1918" s="69" t="s">
        <v>149</v>
      </c>
      <c r="E1918" s="69">
        <f t="shared" ref="E1918:F1918" si="745">E670</f>
        <v>1992</v>
      </c>
      <c r="F1918" s="69" t="str">
        <f t="shared" si="745"/>
        <v>n</v>
      </c>
      <c r="G1918" s="69">
        <f>data2!AU99</f>
        <v>0.59917635077901188</v>
      </c>
      <c r="H1918" s="105">
        <f t="shared" si="686"/>
        <v>11.653677053910501</v>
      </c>
      <c r="I1918" s="105">
        <f t="shared" si="687"/>
        <v>3.2513869990008453</v>
      </c>
    </row>
    <row r="1919" spans="2:9" x14ac:dyDescent="0.25">
      <c r="B1919" s="69" t="s">
        <v>33</v>
      </c>
      <c r="C1919" s="69" t="s">
        <v>149</v>
      </c>
      <c r="D1919" s="69" t="s">
        <v>149</v>
      </c>
      <c r="E1919" s="69">
        <f t="shared" ref="E1919:F1919" si="746">E671</f>
        <v>1993</v>
      </c>
      <c r="F1919" s="69" t="str">
        <f t="shared" si="746"/>
        <v>n</v>
      </c>
      <c r="G1919" s="69">
        <f>data2!AU100</f>
        <v>0.60980682633832439</v>
      </c>
      <c r="H1919" s="105">
        <f t="shared" si="686"/>
        <v>12.252853404689512</v>
      </c>
      <c r="I1919" s="105">
        <f t="shared" si="687"/>
        <v>2.6415801726625205</v>
      </c>
    </row>
    <row r="1920" spans="2:9" x14ac:dyDescent="0.25">
      <c r="B1920" s="69" t="s">
        <v>33</v>
      </c>
      <c r="C1920" s="69" t="s">
        <v>149</v>
      </c>
      <c r="D1920" s="69" t="s">
        <v>149</v>
      </c>
      <c r="E1920" s="69">
        <f t="shared" ref="E1920:F1920" si="747">E672</f>
        <v>1994</v>
      </c>
      <c r="F1920" s="69" t="str">
        <f t="shared" si="747"/>
        <v>n</v>
      </c>
      <c r="G1920" s="69">
        <f>data2!AU101</f>
        <v>0.61710855593123437</v>
      </c>
      <c r="H1920" s="105">
        <f t="shared" si="686"/>
        <v>12.862660231027837</v>
      </c>
      <c r="I1920" s="105">
        <f t="shared" si="687"/>
        <v>2.0244716167312862</v>
      </c>
    </row>
    <row r="1921" spans="2:9" x14ac:dyDescent="0.25">
      <c r="B1921" s="69" t="s">
        <v>33</v>
      </c>
      <c r="C1921" s="69" t="s">
        <v>149</v>
      </c>
      <c r="D1921" s="69" t="s">
        <v>149</v>
      </c>
      <c r="E1921" s="69">
        <f t="shared" ref="E1921:F1921" si="748">E673</f>
        <v>1995</v>
      </c>
      <c r="F1921" s="69" t="str">
        <f t="shared" si="748"/>
        <v>n</v>
      </c>
      <c r="G1921" s="69">
        <f>data2!AU102</f>
        <v>0.64450565131355919</v>
      </c>
      <c r="H1921" s="105">
        <f t="shared" si="686"/>
        <v>13.47976878695907</v>
      </c>
      <c r="I1921" s="105">
        <f t="shared" si="687"/>
        <v>1.379965965417727</v>
      </c>
    </row>
    <row r="1922" spans="2:9" x14ac:dyDescent="0.25">
      <c r="B1922" s="69" t="s">
        <v>33</v>
      </c>
      <c r="C1922" s="69" t="s">
        <v>149</v>
      </c>
      <c r="D1922" s="69" t="s">
        <v>149</v>
      </c>
      <c r="E1922" s="69">
        <f t="shared" ref="E1922:F1922" si="749">E674</f>
        <v>1996</v>
      </c>
      <c r="F1922" s="69" t="str">
        <f t="shared" si="749"/>
        <v>n</v>
      </c>
      <c r="G1922" s="69">
        <f>data2!AU103</f>
        <v>0.67339325886021162</v>
      </c>
      <c r="H1922" s="105">
        <f t="shared" si="686"/>
        <v>14.124274438272629</v>
      </c>
      <c r="I1922" s="105">
        <f t="shared" si="687"/>
        <v>0.70657270655751547</v>
      </c>
    </row>
    <row r="1923" spans="2:9" x14ac:dyDescent="0.25">
      <c r="B1923" s="69" t="s">
        <v>33</v>
      </c>
      <c r="C1923" s="69" t="s">
        <v>149</v>
      </c>
      <c r="D1923" s="69" t="s">
        <v>149</v>
      </c>
      <c r="E1923" s="69">
        <f t="shared" ref="E1923:F1923" si="750">E675</f>
        <v>1997</v>
      </c>
      <c r="F1923" s="69" t="str">
        <f t="shared" si="750"/>
        <v>n</v>
      </c>
      <c r="G1923" s="69">
        <f>data2!AU104</f>
        <v>0.70657270655751547</v>
      </c>
      <c r="H1923" s="105">
        <f t="shared" si="686"/>
        <v>14.797667697132841</v>
      </c>
      <c r="I1923" s="105">
        <f t="shared" si="687"/>
        <v>0</v>
      </c>
    </row>
    <row r="1924" spans="2:9" x14ac:dyDescent="0.25">
      <c r="B1924" s="69" t="s">
        <v>33</v>
      </c>
      <c r="C1924" s="69" t="s">
        <v>149</v>
      </c>
      <c r="D1924" s="69" t="s">
        <v>149</v>
      </c>
      <c r="E1924" s="69">
        <f t="shared" ref="E1924:F1924" si="751">E676</f>
        <v>1950</v>
      </c>
      <c r="F1924" s="69" t="str">
        <f t="shared" si="751"/>
        <v>o</v>
      </c>
      <c r="G1924" s="69">
        <f>data2!AV57</f>
        <v>6.5118739654051586E-2</v>
      </c>
      <c r="H1924" s="105">
        <f t="shared" ref="H1924:H1987" si="752">SUMIFS($G$4:$G$4995,$F$4:$F$4995,$F1924,$E$4:$E$4995,"&lt;"&amp;$E1924,$B$4:$B$4995,$B1924,$D$4:$D$4995,$D1924)</f>
        <v>0</v>
      </c>
      <c r="I1924" s="105">
        <f t="shared" ref="I1924:I1987" si="753">SUMIFS($G$4:$G$4995,$F$4:$F$4995,$F1924,$E$4:$E$4995,"&gt;"&amp;$E1924,$B$4:$B$4995,$B1924,$D$4:$D$4995,$D1924)</f>
        <v>3.0007818457651996</v>
      </c>
    </row>
    <row r="1925" spans="2:9" x14ac:dyDescent="0.25">
      <c r="B1925" s="69" t="s">
        <v>33</v>
      </c>
      <c r="C1925" s="69" t="s">
        <v>149</v>
      </c>
      <c r="D1925" s="69" t="s">
        <v>149</v>
      </c>
      <c r="E1925" s="69">
        <f t="shared" ref="E1925:F1925" si="754">E677</f>
        <v>1951</v>
      </c>
      <c r="F1925" s="69" t="str">
        <f t="shared" si="754"/>
        <v>o</v>
      </c>
      <c r="G1925" s="69">
        <f>data2!AV58</f>
        <v>6.1930692700851768E-2</v>
      </c>
      <c r="H1925" s="105">
        <f t="shared" si="752"/>
        <v>6.5118739654051586E-2</v>
      </c>
      <c r="I1925" s="105">
        <f t="shared" si="753"/>
        <v>2.938851153064348</v>
      </c>
    </row>
    <row r="1926" spans="2:9" x14ac:dyDescent="0.25">
      <c r="B1926" s="69" t="s">
        <v>33</v>
      </c>
      <c r="C1926" s="69" t="s">
        <v>149</v>
      </c>
      <c r="D1926" s="69" t="s">
        <v>149</v>
      </c>
      <c r="E1926" s="69">
        <f t="shared" ref="E1926:F1926" si="755">E678</f>
        <v>1952</v>
      </c>
      <c r="F1926" s="69" t="str">
        <f t="shared" si="755"/>
        <v>o</v>
      </c>
      <c r="G1926" s="69">
        <f>data2!AV59</f>
        <v>5.9389889766518683E-2</v>
      </c>
      <c r="H1926" s="105">
        <f t="shared" si="752"/>
        <v>0.12704943235490335</v>
      </c>
      <c r="I1926" s="105">
        <f t="shared" si="753"/>
        <v>2.8794612632978294</v>
      </c>
    </row>
    <row r="1927" spans="2:9" x14ac:dyDescent="0.25">
      <c r="B1927" s="69" t="s">
        <v>33</v>
      </c>
      <c r="C1927" s="69" t="s">
        <v>149</v>
      </c>
      <c r="D1927" s="69" t="s">
        <v>149</v>
      </c>
      <c r="E1927" s="69">
        <f t="shared" ref="E1927:F1927" si="756">E679</f>
        <v>1953</v>
      </c>
      <c r="F1927" s="69" t="str">
        <f t="shared" si="756"/>
        <v>o</v>
      </c>
      <c r="G1927" s="69">
        <f>data2!AV60</f>
        <v>6.0381671675834483E-2</v>
      </c>
      <c r="H1927" s="105">
        <f t="shared" si="752"/>
        <v>0.18643932212142203</v>
      </c>
      <c r="I1927" s="105">
        <f t="shared" si="753"/>
        <v>2.8190795916219948</v>
      </c>
    </row>
    <row r="1928" spans="2:9" x14ac:dyDescent="0.25">
      <c r="B1928" s="69" t="s">
        <v>33</v>
      </c>
      <c r="C1928" s="69" t="s">
        <v>149</v>
      </c>
      <c r="D1928" s="69" t="s">
        <v>149</v>
      </c>
      <c r="E1928" s="69">
        <f t="shared" ref="E1928:F1928" si="757">E680</f>
        <v>1954</v>
      </c>
      <c r="F1928" s="69" t="str">
        <f t="shared" si="757"/>
        <v>o</v>
      </c>
      <c r="G1928" s="69">
        <f>data2!AV61</f>
        <v>5.8546525040617692E-2</v>
      </c>
      <c r="H1928" s="105">
        <f t="shared" si="752"/>
        <v>0.24682099379725653</v>
      </c>
      <c r="I1928" s="105">
        <f t="shared" si="753"/>
        <v>2.760533066581377</v>
      </c>
    </row>
    <row r="1929" spans="2:9" x14ac:dyDescent="0.25">
      <c r="B1929" s="69" t="s">
        <v>33</v>
      </c>
      <c r="C1929" s="69" t="s">
        <v>149</v>
      </c>
      <c r="D1929" s="69" t="s">
        <v>149</v>
      </c>
      <c r="E1929" s="69">
        <f t="shared" ref="E1929:F1929" si="758">E681</f>
        <v>1955</v>
      </c>
      <c r="F1929" s="69" t="str">
        <f t="shared" si="758"/>
        <v>o</v>
      </c>
      <c r="G1929" s="69">
        <f>data2!AV62</f>
        <v>5.3758672869892617E-2</v>
      </c>
      <c r="H1929" s="105">
        <f t="shared" si="752"/>
        <v>0.30536751883787422</v>
      </c>
      <c r="I1929" s="105">
        <f t="shared" si="753"/>
        <v>2.7067743937114845</v>
      </c>
    </row>
    <row r="1930" spans="2:9" x14ac:dyDescent="0.25">
      <c r="B1930" s="69" t="s">
        <v>33</v>
      </c>
      <c r="C1930" s="69" t="s">
        <v>149</v>
      </c>
      <c r="D1930" s="69" t="s">
        <v>149</v>
      </c>
      <c r="E1930" s="69">
        <f t="shared" ref="E1930:F1930" si="759">E682</f>
        <v>1956</v>
      </c>
      <c r="F1930" s="69" t="str">
        <f t="shared" si="759"/>
        <v>o</v>
      </c>
      <c r="G1930" s="69">
        <f>data2!AV63</f>
        <v>5.3163983234680884E-2</v>
      </c>
      <c r="H1930" s="105">
        <f t="shared" si="752"/>
        <v>0.35912619170776683</v>
      </c>
      <c r="I1930" s="105">
        <f t="shared" si="753"/>
        <v>2.6536104104768037</v>
      </c>
    </row>
    <row r="1931" spans="2:9" x14ac:dyDescent="0.25">
      <c r="B1931" s="69" t="s">
        <v>33</v>
      </c>
      <c r="C1931" s="69" t="s">
        <v>149</v>
      </c>
      <c r="D1931" s="69" t="s">
        <v>149</v>
      </c>
      <c r="E1931" s="69">
        <f t="shared" ref="E1931:F1931" si="760">E683</f>
        <v>1957</v>
      </c>
      <c r="F1931" s="69" t="str">
        <f t="shared" si="760"/>
        <v>o</v>
      </c>
      <c r="G1931" s="69">
        <f>data2!AV64</f>
        <v>5.2637536002033601E-2</v>
      </c>
      <c r="H1931" s="105">
        <f t="shared" si="752"/>
        <v>0.41229017494244768</v>
      </c>
      <c r="I1931" s="105">
        <f t="shared" si="753"/>
        <v>2.60097287447477</v>
      </c>
    </row>
    <row r="1932" spans="2:9" x14ac:dyDescent="0.25">
      <c r="B1932" s="69" t="s">
        <v>33</v>
      </c>
      <c r="C1932" s="69" t="s">
        <v>149</v>
      </c>
      <c r="D1932" s="69" t="s">
        <v>149</v>
      </c>
      <c r="E1932" s="69">
        <f t="shared" ref="E1932:F1932" si="761">E684</f>
        <v>1958</v>
      </c>
      <c r="F1932" s="69" t="str">
        <f t="shared" si="761"/>
        <v>o</v>
      </c>
      <c r="G1932" s="69">
        <f>data2!AV65</f>
        <v>4.9843298770722952E-2</v>
      </c>
      <c r="H1932" s="105">
        <f t="shared" si="752"/>
        <v>0.46492771094448127</v>
      </c>
      <c r="I1932" s="105">
        <f t="shared" si="753"/>
        <v>2.5511295757040471</v>
      </c>
    </row>
    <row r="1933" spans="2:9" x14ac:dyDescent="0.25">
      <c r="B1933" s="69" t="s">
        <v>33</v>
      </c>
      <c r="C1933" s="69" t="s">
        <v>149</v>
      </c>
      <c r="D1933" s="69" t="s">
        <v>149</v>
      </c>
      <c r="E1933" s="69">
        <f t="shared" ref="E1933:F1933" si="762">E685</f>
        <v>1959</v>
      </c>
      <c r="F1933" s="69" t="str">
        <f t="shared" si="762"/>
        <v>o</v>
      </c>
      <c r="G1933" s="69">
        <f>data2!AV66</f>
        <v>4.831804661200071E-2</v>
      </c>
      <c r="H1933" s="105">
        <f t="shared" si="752"/>
        <v>0.51477100971520418</v>
      </c>
      <c r="I1933" s="105">
        <f t="shared" si="753"/>
        <v>2.5028115290920465</v>
      </c>
    </row>
    <row r="1934" spans="2:9" x14ac:dyDescent="0.25">
      <c r="B1934" s="69" t="s">
        <v>33</v>
      </c>
      <c r="C1934" s="69" t="s">
        <v>149</v>
      </c>
      <c r="D1934" s="69" t="s">
        <v>149</v>
      </c>
      <c r="E1934" s="69">
        <f t="shared" ref="E1934:F1934" si="763">E686</f>
        <v>1960</v>
      </c>
      <c r="F1934" s="69" t="str">
        <f t="shared" si="763"/>
        <v>o</v>
      </c>
      <c r="G1934" s="69">
        <f>data2!AV67</f>
        <v>4.728466693736353E-2</v>
      </c>
      <c r="H1934" s="105">
        <f t="shared" si="752"/>
        <v>0.56308905632720485</v>
      </c>
      <c r="I1934" s="105">
        <f t="shared" si="753"/>
        <v>2.4555268621546835</v>
      </c>
    </row>
    <row r="1935" spans="2:9" x14ac:dyDescent="0.25">
      <c r="B1935" s="69" t="s">
        <v>33</v>
      </c>
      <c r="C1935" s="69" t="s">
        <v>149</v>
      </c>
      <c r="D1935" s="69" t="s">
        <v>149</v>
      </c>
      <c r="E1935" s="69">
        <f t="shared" ref="E1935:F1935" si="764">E687</f>
        <v>1961</v>
      </c>
      <c r="F1935" s="69" t="str">
        <f t="shared" si="764"/>
        <v>o</v>
      </c>
      <c r="G1935" s="69">
        <f>data2!AV68</f>
        <v>4.8427716288197371E-2</v>
      </c>
      <c r="H1935" s="105">
        <f t="shared" si="752"/>
        <v>0.6103737232645684</v>
      </c>
      <c r="I1935" s="105">
        <f t="shared" si="753"/>
        <v>2.4070991458664857</v>
      </c>
    </row>
    <row r="1936" spans="2:9" x14ac:dyDescent="0.25">
      <c r="B1936" s="69" t="s">
        <v>33</v>
      </c>
      <c r="C1936" s="69" t="s">
        <v>149</v>
      </c>
      <c r="D1936" s="69" t="s">
        <v>149</v>
      </c>
      <c r="E1936" s="69">
        <f t="shared" ref="E1936:F1936" si="765">E688</f>
        <v>1962</v>
      </c>
      <c r="F1936" s="69" t="str">
        <f t="shared" si="765"/>
        <v>o</v>
      </c>
      <c r="G1936" s="69">
        <f>data2!AV69</f>
        <v>4.5522837792377029E-2</v>
      </c>
      <c r="H1936" s="105">
        <f t="shared" si="752"/>
        <v>0.65880143955276582</v>
      </c>
      <c r="I1936" s="105">
        <f t="shared" si="753"/>
        <v>2.3615763080741088</v>
      </c>
    </row>
    <row r="1937" spans="2:9" x14ac:dyDescent="0.25">
      <c r="B1937" s="69" t="s">
        <v>33</v>
      </c>
      <c r="C1937" s="69" t="s">
        <v>149</v>
      </c>
      <c r="D1937" s="69" t="s">
        <v>149</v>
      </c>
      <c r="E1937" s="69">
        <f t="shared" ref="E1937:F1937" si="766">E689</f>
        <v>1963</v>
      </c>
      <c r="F1937" s="69" t="str">
        <f t="shared" si="766"/>
        <v>o</v>
      </c>
      <c r="G1937" s="69">
        <f>data2!AV70</f>
        <v>4.6016953754835659E-2</v>
      </c>
      <c r="H1937" s="105">
        <f t="shared" si="752"/>
        <v>0.7043242773451428</v>
      </c>
      <c r="I1937" s="105">
        <f t="shared" si="753"/>
        <v>2.3155593543192734</v>
      </c>
    </row>
    <row r="1938" spans="2:9" x14ac:dyDescent="0.25">
      <c r="B1938" s="69" t="s">
        <v>33</v>
      </c>
      <c r="C1938" s="69" t="s">
        <v>149</v>
      </c>
      <c r="D1938" s="69" t="s">
        <v>149</v>
      </c>
      <c r="E1938" s="69">
        <f t="shared" ref="E1938:F1938" si="767">E690</f>
        <v>1964</v>
      </c>
      <c r="F1938" s="69" t="str">
        <f t="shared" si="767"/>
        <v>o</v>
      </c>
      <c r="G1938" s="69">
        <f>data2!AV71</f>
        <v>4.4878108849687605E-2</v>
      </c>
      <c r="H1938" s="105">
        <f t="shared" si="752"/>
        <v>0.75034123109997841</v>
      </c>
      <c r="I1938" s="105">
        <f t="shared" si="753"/>
        <v>2.2706812454695857</v>
      </c>
    </row>
    <row r="1939" spans="2:9" x14ac:dyDescent="0.25">
      <c r="B1939" s="69" t="s">
        <v>33</v>
      </c>
      <c r="C1939" s="69" t="s">
        <v>149</v>
      </c>
      <c r="D1939" s="69" t="s">
        <v>149</v>
      </c>
      <c r="E1939" s="69">
        <f t="shared" ref="E1939:F1939" si="768">E691</f>
        <v>1965</v>
      </c>
      <c r="F1939" s="69" t="str">
        <f t="shared" si="768"/>
        <v>o</v>
      </c>
      <c r="G1939" s="69">
        <f>data2!AV72</f>
        <v>4.1423512708108366E-2</v>
      </c>
      <c r="H1939" s="105">
        <f t="shared" si="752"/>
        <v>0.79521933994966598</v>
      </c>
      <c r="I1939" s="105">
        <f t="shared" si="753"/>
        <v>2.2292577327614773</v>
      </c>
    </row>
    <row r="1940" spans="2:9" x14ac:dyDescent="0.25">
      <c r="B1940" s="69" t="s">
        <v>33</v>
      </c>
      <c r="C1940" s="69" t="s">
        <v>149</v>
      </c>
      <c r="D1940" s="69" t="s">
        <v>149</v>
      </c>
      <c r="E1940" s="69">
        <f t="shared" ref="E1940:F1940" si="769">E692</f>
        <v>1966</v>
      </c>
      <c r="F1940" s="69" t="str">
        <f t="shared" si="769"/>
        <v>o</v>
      </c>
      <c r="G1940" s="69">
        <f>data2!AV73</f>
        <v>4.1623605128032648E-2</v>
      </c>
      <c r="H1940" s="105">
        <f t="shared" si="752"/>
        <v>0.83664285265777438</v>
      </c>
      <c r="I1940" s="105">
        <f t="shared" si="753"/>
        <v>2.1876341276334439</v>
      </c>
    </row>
    <row r="1941" spans="2:9" x14ac:dyDescent="0.25">
      <c r="B1941" s="69" t="s">
        <v>33</v>
      </c>
      <c r="C1941" s="69" t="s">
        <v>149</v>
      </c>
      <c r="D1941" s="69" t="s">
        <v>149</v>
      </c>
      <c r="E1941" s="69">
        <f t="shared" ref="E1941:F1941" si="770">E693</f>
        <v>1967</v>
      </c>
      <c r="F1941" s="69" t="str">
        <f t="shared" si="770"/>
        <v>o</v>
      </c>
      <c r="G1941" s="69">
        <f>data2!AV74</f>
        <v>4.1262870215657603E-2</v>
      </c>
      <c r="H1941" s="105">
        <f t="shared" si="752"/>
        <v>0.87826645778580703</v>
      </c>
      <c r="I1941" s="105">
        <f t="shared" si="753"/>
        <v>2.1463712574177864</v>
      </c>
    </row>
    <row r="1942" spans="2:9" x14ac:dyDescent="0.25">
      <c r="B1942" s="69" t="s">
        <v>33</v>
      </c>
      <c r="C1942" s="69" t="s">
        <v>149</v>
      </c>
      <c r="D1942" s="69" t="s">
        <v>149</v>
      </c>
      <c r="E1942" s="69">
        <f t="shared" ref="E1942:F1942" si="771">E694</f>
        <v>1968</v>
      </c>
      <c r="F1942" s="69" t="str">
        <f t="shared" si="771"/>
        <v>o</v>
      </c>
      <c r="G1942" s="69">
        <f>data2!AV75</f>
        <v>4.3807633745033464E-2</v>
      </c>
      <c r="H1942" s="105">
        <f t="shared" si="752"/>
        <v>0.91952932800146459</v>
      </c>
      <c r="I1942" s="105">
        <f t="shared" si="753"/>
        <v>2.102563623672753</v>
      </c>
    </row>
    <row r="1943" spans="2:9" x14ac:dyDescent="0.25">
      <c r="B1943" s="69" t="s">
        <v>33</v>
      </c>
      <c r="C1943" s="69" t="s">
        <v>149</v>
      </c>
      <c r="D1943" s="69" t="s">
        <v>149</v>
      </c>
      <c r="E1943" s="69">
        <f t="shared" ref="E1943:F1943" si="772">E695</f>
        <v>1969</v>
      </c>
      <c r="F1943" s="69" t="str">
        <f t="shared" si="772"/>
        <v>o</v>
      </c>
      <c r="G1943" s="69">
        <f>data2!AV76</f>
        <v>4.7552406867617504E-2</v>
      </c>
      <c r="H1943" s="105">
        <f t="shared" si="752"/>
        <v>0.96333696174649808</v>
      </c>
      <c r="I1943" s="105">
        <f t="shared" si="753"/>
        <v>2.0550112168051355</v>
      </c>
    </row>
    <row r="1944" spans="2:9" x14ac:dyDescent="0.25">
      <c r="B1944" s="69" t="s">
        <v>33</v>
      </c>
      <c r="C1944" s="69" t="s">
        <v>149</v>
      </c>
      <c r="D1944" s="69" t="s">
        <v>149</v>
      </c>
      <c r="E1944" s="69">
        <f t="shared" ref="E1944:F1944" si="773">E696</f>
        <v>1970</v>
      </c>
      <c r="F1944" s="69" t="str">
        <f t="shared" si="773"/>
        <v>o</v>
      </c>
      <c r="G1944" s="69">
        <f>data2!AV77</f>
        <v>5.0327191457895826E-2</v>
      </c>
      <c r="H1944" s="105">
        <f t="shared" si="752"/>
        <v>1.0108893686141156</v>
      </c>
      <c r="I1944" s="105">
        <f t="shared" si="753"/>
        <v>2.00468402534724</v>
      </c>
    </row>
    <row r="1945" spans="2:9" x14ac:dyDescent="0.25">
      <c r="B1945" s="69" t="s">
        <v>33</v>
      </c>
      <c r="C1945" s="69" t="s">
        <v>149</v>
      </c>
      <c r="D1945" s="69" t="s">
        <v>149</v>
      </c>
      <c r="E1945" s="69">
        <f t="shared" ref="E1945:F1945" si="774">E697</f>
        <v>1971</v>
      </c>
      <c r="F1945" s="69" t="str">
        <f t="shared" si="774"/>
        <v>o</v>
      </c>
      <c r="G1945" s="69">
        <f>data2!AV78</f>
        <v>5.1033879907751788E-2</v>
      </c>
      <c r="H1945" s="105">
        <f t="shared" si="752"/>
        <v>1.0612165600720114</v>
      </c>
      <c r="I1945" s="105">
        <f t="shared" si="753"/>
        <v>1.9536501454394881</v>
      </c>
    </row>
    <row r="1946" spans="2:9" x14ac:dyDescent="0.25">
      <c r="B1946" s="69" t="s">
        <v>33</v>
      </c>
      <c r="C1946" s="69" t="s">
        <v>149</v>
      </c>
      <c r="D1946" s="69" t="s">
        <v>149</v>
      </c>
      <c r="E1946" s="69">
        <f t="shared" ref="E1946:F1946" si="775">E698</f>
        <v>1972</v>
      </c>
      <c r="F1946" s="69" t="str">
        <f t="shared" si="775"/>
        <v>o</v>
      </c>
      <c r="G1946" s="69">
        <f>data2!AV79</f>
        <v>5.0432058772596912E-2</v>
      </c>
      <c r="H1946" s="105">
        <f t="shared" si="752"/>
        <v>1.1122504399797633</v>
      </c>
      <c r="I1946" s="105">
        <f t="shared" si="753"/>
        <v>1.9032180866668913</v>
      </c>
    </row>
    <row r="1947" spans="2:9" x14ac:dyDescent="0.25">
      <c r="B1947" s="69" t="s">
        <v>33</v>
      </c>
      <c r="C1947" s="69" t="s">
        <v>149</v>
      </c>
      <c r="D1947" s="69" t="s">
        <v>149</v>
      </c>
      <c r="E1947" s="69">
        <f t="shared" ref="E1947:F1947" si="776">E699</f>
        <v>1973</v>
      </c>
      <c r="F1947" s="69" t="str">
        <f t="shared" si="776"/>
        <v>o</v>
      </c>
      <c r="G1947" s="69">
        <f>data2!AV80</f>
        <v>5.1936806406677194E-2</v>
      </c>
      <c r="H1947" s="105">
        <f t="shared" si="752"/>
        <v>1.1626824987523601</v>
      </c>
      <c r="I1947" s="105">
        <f t="shared" si="753"/>
        <v>1.8512812802602139</v>
      </c>
    </row>
    <row r="1948" spans="2:9" x14ac:dyDescent="0.25">
      <c r="B1948" s="69" t="s">
        <v>33</v>
      </c>
      <c r="C1948" s="69" t="s">
        <v>149</v>
      </c>
      <c r="D1948" s="69" t="s">
        <v>149</v>
      </c>
      <c r="E1948" s="69">
        <f t="shared" ref="E1948:F1948" si="777">E700</f>
        <v>1974</v>
      </c>
      <c r="F1948" s="69" t="str">
        <f t="shared" si="777"/>
        <v>o</v>
      </c>
      <c r="G1948" s="69">
        <f>data2!AV81</f>
        <v>5.4377578108114291E-2</v>
      </c>
      <c r="H1948" s="105">
        <f t="shared" si="752"/>
        <v>1.2146193051590373</v>
      </c>
      <c r="I1948" s="105">
        <f t="shared" si="753"/>
        <v>1.7969037021520995</v>
      </c>
    </row>
    <row r="1949" spans="2:9" x14ac:dyDescent="0.25">
      <c r="B1949" s="69" t="s">
        <v>33</v>
      </c>
      <c r="C1949" s="69" t="s">
        <v>149</v>
      </c>
      <c r="D1949" s="69" t="s">
        <v>149</v>
      </c>
      <c r="E1949" s="69">
        <f t="shared" ref="E1949:F1949" si="778">E701</f>
        <v>1975</v>
      </c>
      <c r="F1949" s="69" t="str">
        <f t="shared" si="778"/>
        <v>o</v>
      </c>
      <c r="G1949" s="69">
        <f>data2!AV82</f>
        <v>5.8450273291766414E-2</v>
      </c>
      <c r="H1949" s="105">
        <f t="shared" si="752"/>
        <v>1.2689968832671517</v>
      </c>
      <c r="I1949" s="105">
        <f t="shared" si="753"/>
        <v>1.7384534288603333</v>
      </c>
    </row>
    <row r="1950" spans="2:9" x14ac:dyDescent="0.25">
      <c r="B1950" s="69" t="s">
        <v>33</v>
      </c>
      <c r="C1950" s="69" t="s">
        <v>149</v>
      </c>
      <c r="D1950" s="69" t="s">
        <v>149</v>
      </c>
      <c r="E1950" s="69">
        <f t="shared" ref="E1950:F1950" si="779">E702</f>
        <v>1976</v>
      </c>
      <c r="F1950" s="69" t="str">
        <f t="shared" si="779"/>
        <v>o</v>
      </c>
      <c r="G1950" s="69">
        <f>data2!AV83</f>
        <v>5.7721547720588566E-2</v>
      </c>
      <c r="H1950" s="105">
        <f t="shared" si="752"/>
        <v>1.3274471565589181</v>
      </c>
      <c r="I1950" s="105">
        <f t="shared" si="753"/>
        <v>1.6807318811397445</v>
      </c>
    </row>
    <row r="1951" spans="2:9" x14ac:dyDescent="0.25">
      <c r="B1951" s="69" t="s">
        <v>33</v>
      </c>
      <c r="C1951" s="69" t="s">
        <v>149</v>
      </c>
      <c r="D1951" s="69" t="s">
        <v>149</v>
      </c>
      <c r="E1951" s="69">
        <f t="shared" ref="E1951:F1951" si="780">E703</f>
        <v>1977</v>
      </c>
      <c r="F1951" s="69" t="str">
        <f t="shared" si="780"/>
        <v>o</v>
      </c>
      <c r="G1951" s="69">
        <f>data2!AV84</f>
        <v>6.0365208148653364E-2</v>
      </c>
      <c r="H1951" s="105">
        <f t="shared" si="752"/>
        <v>1.3851687042795067</v>
      </c>
      <c r="I1951" s="105">
        <f t="shared" si="753"/>
        <v>1.6203666729910911</v>
      </c>
    </row>
    <row r="1952" spans="2:9" x14ac:dyDescent="0.25">
      <c r="B1952" s="69" t="s">
        <v>33</v>
      </c>
      <c r="C1952" s="69" t="s">
        <v>149</v>
      </c>
      <c r="D1952" s="69" t="s">
        <v>149</v>
      </c>
      <c r="E1952" s="69">
        <f t="shared" ref="E1952:F1952" si="781">E704</f>
        <v>1978</v>
      </c>
      <c r="F1952" s="69" t="str">
        <f t="shared" si="781"/>
        <v>o</v>
      </c>
      <c r="G1952" s="69">
        <f>data2!AV85</f>
        <v>6.0722729763107462E-2</v>
      </c>
      <c r="H1952" s="105">
        <f t="shared" si="752"/>
        <v>1.4455339124281601</v>
      </c>
      <c r="I1952" s="105">
        <f t="shared" si="753"/>
        <v>1.5596439432279836</v>
      </c>
    </row>
    <row r="1953" spans="2:9" x14ac:dyDescent="0.25">
      <c r="B1953" s="69" t="s">
        <v>33</v>
      </c>
      <c r="C1953" s="69" t="s">
        <v>149</v>
      </c>
      <c r="D1953" s="69" t="s">
        <v>149</v>
      </c>
      <c r="E1953" s="69">
        <f t="shared" ref="E1953:F1953" si="782">E705</f>
        <v>1979</v>
      </c>
      <c r="F1953" s="69" t="str">
        <f t="shared" si="782"/>
        <v>o</v>
      </c>
      <c r="G1953" s="69">
        <f>data2!AV86</f>
        <v>6.4935829249310295E-2</v>
      </c>
      <c r="H1953" s="105">
        <f t="shared" si="752"/>
        <v>1.5062566421912675</v>
      </c>
      <c r="I1953" s="105">
        <f t="shared" si="753"/>
        <v>1.4947081139786733</v>
      </c>
    </row>
    <row r="1954" spans="2:9" x14ac:dyDescent="0.25">
      <c r="B1954" s="69" t="s">
        <v>33</v>
      </c>
      <c r="C1954" s="69" t="s">
        <v>149</v>
      </c>
      <c r="D1954" s="69" t="s">
        <v>149</v>
      </c>
      <c r="E1954" s="69">
        <f t="shared" ref="E1954:F1954" si="783">E706</f>
        <v>1980</v>
      </c>
      <c r="F1954" s="69" t="str">
        <f t="shared" si="783"/>
        <v>o</v>
      </c>
      <c r="G1954" s="69">
        <f>data2!AV87</f>
        <v>6.6183979327701786E-2</v>
      </c>
      <c r="H1954" s="105">
        <f t="shared" si="752"/>
        <v>1.5711924714405778</v>
      </c>
      <c r="I1954" s="105">
        <f t="shared" si="753"/>
        <v>1.4285241346509716</v>
      </c>
    </row>
    <row r="1955" spans="2:9" x14ac:dyDescent="0.25">
      <c r="B1955" s="69" t="s">
        <v>33</v>
      </c>
      <c r="C1955" s="69" t="s">
        <v>149</v>
      </c>
      <c r="D1955" s="69" t="s">
        <v>149</v>
      </c>
      <c r="E1955" s="69">
        <f t="shared" ref="E1955:F1955" si="784">E707</f>
        <v>1981</v>
      </c>
      <c r="F1955" s="69" t="str">
        <f t="shared" si="784"/>
        <v>o</v>
      </c>
      <c r="G1955" s="69">
        <f>data2!AV88</f>
        <v>6.5793393100767705E-2</v>
      </c>
      <c r="H1955" s="105">
        <f t="shared" si="752"/>
        <v>1.6373764507682795</v>
      </c>
      <c r="I1955" s="105">
        <f t="shared" si="753"/>
        <v>1.3627307415502043</v>
      </c>
    </row>
    <row r="1956" spans="2:9" x14ac:dyDescent="0.25">
      <c r="B1956" s="69" t="s">
        <v>33</v>
      </c>
      <c r="C1956" s="69" t="s">
        <v>149</v>
      </c>
      <c r="D1956" s="69" t="s">
        <v>149</v>
      </c>
      <c r="E1956" s="69">
        <f t="shared" ref="E1956:F1956" si="785">E708</f>
        <v>1982</v>
      </c>
      <c r="F1956" s="69" t="str">
        <f t="shared" si="785"/>
        <v>o</v>
      </c>
      <c r="G1956" s="69">
        <f>data2!AV89</f>
        <v>6.6275871958679566E-2</v>
      </c>
      <c r="H1956" s="105">
        <f t="shared" si="752"/>
        <v>1.7031698438690472</v>
      </c>
      <c r="I1956" s="105">
        <f t="shared" si="753"/>
        <v>1.2964548695915248</v>
      </c>
    </row>
    <row r="1957" spans="2:9" x14ac:dyDescent="0.25">
      <c r="B1957" s="69" t="s">
        <v>33</v>
      </c>
      <c r="C1957" s="69" t="s">
        <v>149</v>
      </c>
      <c r="D1957" s="69" t="s">
        <v>149</v>
      </c>
      <c r="E1957" s="69">
        <f t="shared" ref="E1957:F1957" si="786">E709</f>
        <v>1983</v>
      </c>
      <c r="F1957" s="69" t="str">
        <f t="shared" si="786"/>
        <v>o</v>
      </c>
      <c r="G1957" s="69">
        <f>data2!AV90</f>
        <v>6.2021923670739325E-2</v>
      </c>
      <c r="H1957" s="105">
        <f t="shared" si="752"/>
        <v>1.7694457158277268</v>
      </c>
      <c r="I1957" s="105">
        <f t="shared" si="753"/>
        <v>1.2344329459207852</v>
      </c>
    </row>
    <row r="1958" spans="2:9" x14ac:dyDescent="0.25">
      <c r="B1958" s="69" t="s">
        <v>33</v>
      </c>
      <c r="C1958" s="69" t="s">
        <v>149</v>
      </c>
      <c r="D1958" s="69" t="s">
        <v>149</v>
      </c>
      <c r="E1958" s="69">
        <f t="shared" ref="E1958:F1958" si="787">E710</f>
        <v>1984</v>
      </c>
      <c r="F1958" s="69" t="str">
        <f t="shared" si="787"/>
        <v>o</v>
      </c>
      <c r="G1958" s="69">
        <f>data2!AV91</f>
        <v>6.1295977481253788E-2</v>
      </c>
      <c r="H1958" s="105">
        <f t="shared" si="752"/>
        <v>1.8314676394984661</v>
      </c>
      <c r="I1958" s="105">
        <f t="shared" si="753"/>
        <v>1.1731369684395316</v>
      </c>
    </row>
    <row r="1959" spans="2:9" x14ac:dyDescent="0.25">
      <c r="B1959" s="69" t="s">
        <v>33</v>
      </c>
      <c r="C1959" s="69" t="s">
        <v>149</v>
      </c>
      <c r="D1959" s="69" t="s">
        <v>149</v>
      </c>
      <c r="E1959" s="69">
        <f t="shared" ref="E1959:F1959" si="788">E711</f>
        <v>1985</v>
      </c>
      <c r="F1959" s="69" t="str">
        <f t="shared" si="788"/>
        <v>o</v>
      </c>
      <c r="G1959" s="69">
        <f>data2!AV92</f>
        <v>6.356061866686448E-2</v>
      </c>
      <c r="H1959" s="105">
        <f t="shared" si="752"/>
        <v>1.89276361697972</v>
      </c>
      <c r="I1959" s="105">
        <f t="shared" si="753"/>
        <v>1.1095763497726669</v>
      </c>
    </row>
    <row r="1960" spans="2:9" x14ac:dyDescent="0.25">
      <c r="B1960" s="69" t="s">
        <v>33</v>
      </c>
      <c r="C1960" s="69" t="s">
        <v>149</v>
      </c>
      <c r="D1960" s="69" t="s">
        <v>149</v>
      </c>
      <c r="E1960" s="69">
        <f t="shared" ref="E1960:F1960" si="789">E712</f>
        <v>1986</v>
      </c>
      <c r="F1960" s="69" t="str">
        <f t="shared" si="789"/>
        <v>o</v>
      </c>
      <c r="G1960" s="69">
        <f>data2!AV93</f>
        <v>6.797977972646517E-2</v>
      </c>
      <c r="H1960" s="105">
        <f t="shared" si="752"/>
        <v>1.9563242356465844</v>
      </c>
      <c r="I1960" s="105">
        <f t="shared" si="753"/>
        <v>1.041596570046202</v>
      </c>
    </row>
    <row r="1961" spans="2:9" x14ac:dyDescent="0.25">
      <c r="B1961" s="69" t="s">
        <v>33</v>
      </c>
      <c r="C1961" s="69" t="s">
        <v>149</v>
      </c>
      <c r="D1961" s="69" t="s">
        <v>149</v>
      </c>
      <c r="E1961" s="69">
        <f t="shared" ref="E1961:F1961" si="790">E713</f>
        <v>1987</v>
      </c>
      <c r="F1961" s="69" t="str">
        <f t="shared" si="790"/>
        <v>o</v>
      </c>
      <c r="G1961" s="69">
        <f>data2!AV94</f>
        <v>7.2380125999497211E-2</v>
      </c>
      <c r="H1961" s="105">
        <f t="shared" si="752"/>
        <v>2.0243040153730494</v>
      </c>
      <c r="I1961" s="105">
        <f t="shared" si="753"/>
        <v>0.96921644404670459</v>
      </c>
    </row>
    <row r="1962" spans="2:9" x14ac:dyDescent="0.25">
      <c r="B1962" s="69" t="s">
        <v>33</v>
      </c>
      <c r="C1962" s="69" t="s">
        <v>149</v>
      </c>
      <c r="D1962" s="69" t="s">
        <v>149</v>
      </c>
      <c r="E1962" s="69">
        <f t="shared" ref="E1962:F1962" si="791">E714</f>
        <v>1988</v>
      </c>
      <c r="F1962" s="69" t="str">
        <f t="shared" si="791"/>
        <v>o</v>
      </c>
      <c r="G1962" s="69">
        <f>data2!AV95</f>
        <v>7.340386620498239E-2</v>
      </c>
      <c r="H1962" s="105">
        <f t="shared" si="752"/>
        <v>2.0966841413725468</v>
      </c>
      <c r="I1962" s="105">
        <f t="shared" si="753"/>
        <v>0.89581257784172219</v>
      </c>
    </row>
    <row r="1963" spans="2:9" x14ac:dyDescent="0.25">
      <c r="B1963" s="69" t="s">
        <v>33</v>
      </c>
      <c r="C1963" s="69" t="s">
        <v>149</v>
      </c>
      <c r="D1963" s="69" t="s">
        <v>149</v>
      </c>
      <c r="E1963" s="69">
        <f t="shared" ref="E1963:F1963" si="792">E715</f>
        <v>1989</v>
      </c>
      <c r="F1963" s="69" t="str">
        <f t="shared" si="792"/>
        <v>o</v>
      </c>
      <c r="G1963" s="69">
        <f>data2!AV96</f>
        <v>7.8510967131605588E-2</v>
      </c>
      <c r="H1963" s="105">
        <f t="shared" si="752"/>
        <v>2.1700880075775291</v>
      </c>
      <c r="I1963" s="105">
        <f t="shared" si="753"/>
        <v>0.81730161071011664</v>
      </c>
    </row>
    <row r="1964" spans="2:9" x14ac:dyDescent="0.25">
      <c r="B1964" s="69" t="s">
        <v>33</v>
      </c>
      <c r="C1964" s="69" t="s">
        <v>149</v>
      </c>
      <c r="D1964" s="69" t="s">
        <v>149</v>
      </c>
      <c r="E1964" s="69">
        <f t="shared" ref="E1964:F1964" si="793">E716</f>
        <v>1990</v>
      </c>
      <c r="F1964" s="69" t="str">
        <f t="shared" si="793"/>
        <v>o</v>
      </c>
      <c r="G1964" s="69">
        <f>data2!AV97</f>
        <v>9.0871993935005946E-2</v>
      </c>
      <c r="H1964" s="105">
        <f t="shared" si="752"/>
        <v>2.2485989747091346</v>
      </c>
      <c r="I1964" s="105">
        <f t="shared" si="753"/>
        <v>0.72642961677511075</v>
      </c>
    </row>
    <row r="1965" spans="2:9" x14ac:dyDescent="0.25">
      <c r="B1965" s="69" t="s">
        <v>33</v>
      </c>
      <c r="C1965" s="69" t="s">
        <v>149</v>
      </c>
      <c r="D1965" s="69" t="s">
        <v>149</v>
      </c>
      <c r="E1965" s="69">
        <f t="shared" ref="E1965:F1965" si="794">E717</f>
        <v>1991</v>
      </c>
      <c r="F1965" s="69" t="str">
        <f t="shared" si="794"/>
        <v>o</v>
      </c>
      <c r="G1965" s="69">
        <f>data2!AV98</f>
        <v>9.2941989900995683E-2</v>
      </c>
      <c r="H1965" s="105">
        <f t="shared" si="752"/>
        <v>2.3394709686441404</v>
      </c>
      <c r="I1965" s="105">
        <f t="shared" si="753"/>
        <v>0.63348762687411508</v>
      </c>
    </row>
    <row r="1966" spans="2:9" x14ac:dyDescent="0.25">
      <c r="B1966" s="69" t="s">
        <v>33</v>
      </c>
      <c r="C1966" s="69" t="s">
        <v>149</v>
      </c>
      <c r="D1966" s="69" t="s">
        <v>149</v>
      </c>
      <c r="E1966" s="69">
        <f t="shared" ref="E1966:F1966" si="795">E718</f>
        <v>1992</v>
      </c>
      <c r="F1966" s="69" t="str">
        <f t="shared" si="795"/>
        <v>o</v>
      </c>
      <c r="G1966" s="69">
        <f>data2!AV99</f>
        <v>9.6018375894337107E-2</v>
      </c>
      <c r="H1966" s="105">
        <f t="shared" si="752"/>
        <v>2.432412958545136</v>
      </c>
      <c r="I1966" s="105">
        <f t="shared" si="753"/>
        <v>0.53746925097977793</v>
      </c>
    </row>
    <row r="1967" spans="2:9" x14ac:dyDescent="0.25">
      <c r="B1967" s="69" t="s">
        <v>33</v>
      </c>
      <c r="C1967" s="69" t="s">
        <v>149</v>
      </c>
      <c r="D1967" s="69" t="s">
        <v>149</v>
      </c>
      <c r="E1967" s="69">
        <f t="shared" ref="E1967:F1967" si="796">E719</f>
        <v>1993</v>
      </c>
      <c r="F1967" s="69" t="str">
        <f t="shared" si="796"/>
        <v>o</v>
      </c>
      <c r="G1967" s="69">
        <f>data2!AV100</f>
        <v>0.1032914335096221</v>
      </c>
      <c r="H1967" s="105">
        <f t="shared" si="752"/>
        <v>2.5284313344394729</v>
      </c>
      <c r="I1967" s="105">
        <f t="shared" si="753"/>
        <v>0.43417781747015582</v>
      </c>
    </row>
    <row r="1968" spans="2:9" x14ac:dyDescent="0.25">
      <c r="B1968" s="69" t="s">
        <v>33</v>
      </c>
      <c r="C1968" s="69" t="s">
        <v>149</v>
      </c>
      <c r="D1968" s="69" t="s">
        <v>149</v>
      </c>
      <c r="E1968" s="69">
        <f t="shared" ref="E1968:F1968" si="797">E720</f>
        <v>1994</v>
      </c>
      <c r="F1968" s="69" t="str">
        <f t="shared" si="797"/>
        <v>o</v>
      </c>
      <c r="G1968" s="69">
        <f>data2!AV101</f>
        <v>0.1036876722856227</v>
      </c>
      <c r="H1968" s="105">
        <f t="shared" si="752"/>
        <v>2.6317227679490949</v>
      </c>
      <c r="I1968" s="105">
        <f t="shared" si="753"/>
        <v>0.33049014518453312</v>
      </c>
    </row>
    <row r="1969" spans="2:9" x14ac:dyDescent="0.25">
      <c r="B1969" s="69" t="s">
        <v>33</v>
      </c>
      <c r="C1969" s="69" t="s">
        <v>149</v>
      </c>
      <c r="D1969" s="69" t="s">
        <v>149</v>
      </c>
      <c r="E1969" s="69">
        <f t="shared" ref="E1969:F1969" si="798">E721</f>
        <v>1995</v>
      </c>
      <c r="F1969" s="69" t="str">
        <f t="shared" si="798"/>
        <v>o</v>
      </c>
      <c r="G1969" s="69">
        <f>data2!AV102</f>
        <v>0.10292248463331503</v>
      </c>
      <c r="H1969" s="105">
        <f t="shared" si="752"/>
        <v>2.7354104402347175</v>
      </c>
      <c r="I1969" s="105">
        <f t="shared" si="753"/>
        <v>0.22756766055121808</v>
      </c>
    </row>
    <row r="1970" spans="2:9" x14ac:dyDescent="0.25">
      <c r="B1970" s="69" t="s">
        <v>33</v>
      </c>
      <c r="C1970" s="69" t="s">
        <v>149</v>
      </c>
      <c r="D1970" s="69" t="s">
        <v>149</v>
      </c>
      <c r="E1970" s="69">
        <f t="shared" ref="E1970:F1970" si="799">E722</f>
        <v>1996</v>
      </c>
      <c r="F1970" s="69" t="str">
        <f t="shared" si="799"/>
        <v>o</v>
      </c>
      <c r="G1970" s="69">
        <f>data2!AV103</f>
        <v>0.11302338725054946</v>
      </c>
      <c r="H1970" s="105">
        <f t="shared" si="752"/>
        <v>2.8383329248680327</v>
      </c>
      <c r="I1970" s="105">
        <f t="shared" si="753"/>
        <v>0.11454427330066863</v>
      </c>
    </row>
    <row r="1971" spans="2:9" x14ac:dyDescent="0.25">
      <c r="B1971" s="69" t="s">
        <v>33</v>
      </c>
      <c r="C1971" s="69" t="s">
        <v>149</v>
      </c>
      <c r="D1971" s="69" t="s">
        <v>149</v>
      </c>
      <c r="E1971" s="69">
        <f t="shared" ref="E1971:F1971" si="800">E723</f>
        <v>1997</v>
      </c>
      <c r="F1971" s="69" t="str">
        <f t="shared" si="800"/>
        <v>o</v>
      </c>
      <c r="G1971" s="69">
        <f>data2!AV104</f>
        <v>0.11454427330066863</v>
      </c>
      <c r="H1971" s="105">
        <f t="shared" si="752"/>
        <v>2.9513563121185822</v>
      </c>
      <c r="I1971" s="105">
        <f t="shared" si="753"/>
        <v>0</v>
      </c>
    </row>
    <row r="1972" spans="2:9" x14ac:dyDescent="0.25">
      <c r="B1972" s="69" t="s">
        <v>33</v>
      </c>
      <c r="C1972" s="69" t="s">
        <v>149</v>
      </c>
      <c r="D1972" s="69" t="s">
        <v>149</v>
      </c>
      <c r="E1972" s="69">
        <f t="shared" ref="E1972:F1972" si="801">E724</f>
        <v>1950</v>
      </c>
      <c r="F1972" s="69" t="str">
        <f t="shared" si="801"/>
        <v>p</v>
      </c>
      <c r="G1972" s="69">
        <f>data2!AW57</f>
        <v>0.65381018521621215</v>
      </c>
      <c r="H1972" s="105">
        <f t="shared" si="752"/>
        <v>0</v>
      </c>
      <c r="I1972" s="105">
        <f t="shared" si="753"/>
        <v>23.564717852243341</v>
      </c>
    </row>
    <row r="1973" spans="2:9" x14ac:dyDescent="0.25">
      <c r="B1973" s="69" t="s">
        <v>33</v>
      </c>
      <c r="C1973" s="69" t="s">
        <v>149</v>
      </c>
      <c r="D1973" s="69" t="s">
        <v>149</v>
      </c>
      <c r="E1973" s="69">
        <f t="shared" ref="E1973:F1973" si="802">E725</f>
        <v>1951</v>
      </c>
      <c r="F1973" s="69" t="str">
        <f t="shared" si="802"/>
        <v>p</v>
      </c>
      <c r="G1973" s="69">
        <f>data2!AW58</f>
        <v>0.6466684990117032</v>
      </c>
      <c r="H1973" s="105">
        <f t="shared" si="752"/>
        <v>0.65381018521621215</v>
      </c>
      <c r="I1973" s="105">
        <f t="shared" si="753"/>
        <v>22.918049353231638</v>
      </c>
    </row>
    <row r="1974" spans="2:9" x14ac:dyDescent="0.25">
      <c r="B1974" s="69" t="s">
        <v>33</v>
      </c>
      <c r="C1974" s="69" t="s">
        <v>149</v>
      </c>
      <c r="D1974" s="69" t="s">
        <v>149</v>
      </c>
      <c r="E1974" s="69">
        <f t="shared" ref="E1974:F1974" si="803">E726</f>
        <v>1952</v>
      </c>
      <c r="F1974" s="69" t="str">
        <f t="shared" si="803"/>
        <v>p</v>
      </c>
      <c r="G1974" s="69">
        <f>data2!AW59</f>
        <v>0.65288417945502331</v>
      </c>
      <c r="H1974" s="105">
        <f t="shared" si="752"/>
        <v>1.3004786842279152</v>
      </c>
      <c r="I1974" s="105">
        <f t="shared" si="753"/>
        <v>22.265165173776616</v>
      </c>
    </row>
    <row r="1975" spans="2:9" x14ac:dyDescent="0.25">
      <c r="B1975" s="69" t="s">
        <v>33</v>
      </c>
      <c r="C1975" s="69" t="s">
        <v>149</v>
      </c>
      <c r="D1975" s="69" t="s">
        <v>149</v>
      </c>
      <c r="E1975" s="69">
        <f t="shared" ref="E1975:F1975" si="804">E727</f>
        <v>1953</v>
      </c>
      <c r="F1975" s="69" t="str">
        <f t="shared" si="804"/>
        <v>p</v>
      </c>
      <c r="G1975" s="69">
        <f>data2!AW60</f>
        <v>0.66515871166133267</v>
      </c>
      <c r="H1975" s="105">
        <f t="shared" si="752"/>
        <v>1.9533628636829385</v>
      </c>
      <c r="I1975" s="105">
        <f t="shared" si="753"/>
        <v>21.600006462115282</v>
      </c>
    </row>
    <row r="1976" spans="2:9" x14ac:dyDescent="0.25">
      <c r="B1976" s="69" t="s">
        <v>33</v>
      </c>
      <c r="C1976" s="69" t="s">
        <v>149</v>
      </c>
      <c r="D1976" s="69" t="s">
        <v>149</v>
      </c>
      <c r="E1976" s="69">
        <f t="shared" ref="E1976:F1976" si="805">E728</f>
        <v>1954</v>
      </c>
      <c r="F1976" s="69" t="str">
        <f t="shared" si="805"/>
        <v>p</v>
      </c>
      <c r="G1976" s="69">
        <f>data2!AW61</f>
        <v>0.65925076940445393</v>
      </c>
      <c r="H1976" s="105">
        <f t="shared" si="752"/>
        <v>2.6185215753442712</v>
      </c>
      <c r="I1976" s="105">
        <f t="shared" si="753"/>
        <v>20.94075569271083</v>
      </c>
    </row>
    <row r="1977" spans="2:9" x14ac:dyDescent="0.25">
      <c r="B1977" s="69" t="s">
        <v>33</v>
      </c>
      <c r="C1977" s="69" t="s">
        <v>149</v>
      </c>
      <c r="D1977" s="69" t="s">
        <v>149</v>
      </c>
      <c r="E1977" s="69">
        <f t="shared" ref="E1977:F1977" si="806">E729</f>
        <v>1955</v>
      </c>
      <c r="F1977" s="69" t="str">
        <f t="shared" si="806"/>
        <v>p</v>
      </c>
      <c r="G1977" s="69">
        <f>data2!AW62</f>
        <v>0.671446443722441</v>
      </c>
      <c r="H1977" s="105">
        <f t="shared" si="752"/>
        <v>3.2777723447487253</v>
      </c>
      <c r="I1977" s="105">
        <f t="shared" si="753"/>
        <v>20.269309248988399</v>
      </c>
    </row>
    <row r="1978" spans="2:9" x14ac:dyDescent="0.25">
      <c r="B1978" s="69" t="s">
        <v>33</v>
      </c>
      <c r="C1978" s="69" t="s">
        <v>149</v>
      </c>
      <c r="D1978" s="69" t="s">
        <v>149</v>
      </c>
      <c r="E1978" s="69">
        <f t="shared" ref="E1978:F1978" si="807">E730</f>
        <v>1956</v>
      </c>
      <c r="F1978" s="69" t="str">
        <f t="shared" si="807"/>
        <v>p</v>
      </c>
      <c r="G1978" s="69">
        <f>data2!AW63</f>
        <v>0.67068254946776873</v>
      </c>
      <c r="H1978" s="105">
        <f t="shared" si="752"/>
        <v>3.9492187884711663</v>
      </c>
      <c r="I1978" s="105">
        <f t="shared" si="753"/>
        <v>19.598626699520629</v>
      </c>
    </row>
    <row r="1979" spans="2:9" x14ac:dyDescent="0.25">
      <c r="B1979" s="69" t="s">
        <v>33</v>
      </c>
      <c r="C1979" s="69" t="s">
        <v>149</v>
      </c>
      <c r="D1979" s="69" t="s">
        <v>149</v>
      </c>
      <c r="E1979" s="69">
        <f t="shared" ref="E1979:F1979" si="808">E731</f>
        <v>1957</v>
      </c>
      <c r="F1979" s="69" t="str">
        <f t="shared" si="808"/>
        <v>p</v>
      </c>
      <c r="G1979" s="69">
        <f>data2!AW64</f>
        <v>0.67119758454128697</v>
      </c>
      <c r="H1979" s="105">
        <f t="shared" si="752"/>
        <v>4.6199013379389351</v>
      </c>
      <c r="I1979" s="105">
        <f t="shared" si="753"/>
        <v>18.92742911497934</v>
      </c>
    </row>
    <row r="1980" spans="2:9" x14ac:dyDescent="0.25">
      <c r="B1980" s="69" t="s">
        <v>33</v>
      </c>
      <c r="C1980" s="69" t="s">
        <v>149</v>
      </c>
      <c r="D1980" s="69" t="s">
        <v>149</v>
      </c>
      <c r="E1980" s="69">
        <f t="shared" ref="E1980:F1980" si="809">E732</f>
        <v>1958</v>
      </c>
      <c r="F1980" s="69" t="str">
        <f t="shared" si="809"/>
        <v>p</v>
      </c>
      <c r="G1980" s="69">
        <f>data2!AW65</f>
        <v>0.66635099283409016</v>
      </c>
      <c r="H1980" s="105">
        <f t="shared" si="752"/>
        <v>5.2910989224802218</v>
      </c>
      <c r="I1980" s="105">
        <f t="shared" si="753"/>
        <v>18.26107812214525</v>
      </c>
    </row>
    <row r="1981" spans="2:9" x14ac:dyDescent="0.25">
      <c r="B1981" s="69" t="s">
        <v>33</v>
      </c>
      <c r="C1981" s="69" t="s">
        <v>149</v>
      </c>
      <c r="D1981" s="69" t="s">
        <v>149</v>
      </c>
      <c r="E1981" s="69">
        <f t="shared" ref="E1981:F1981" si="810">E733</f>
        <v>1959</v>
      </c>
      <c r="F1981" s="69" t="str">
        <f t="shared" si="810"/>
        <v>p</v>
      </c>
      <c r="G1981" s="69">
        <f>data2!AW66</f>
        <v>0.6732354336325993</v>
      </c>
      <c r="H1981" s="105">
        <f t="shared" si="752"/>
        <v>5.9574499153143119</v>
      </c>
      <c r="I1981" s="105">
        <f t="shared" si="753"/>
        <v>17.587842688512644</v>
      </c>
    </row>
    <row r="1982" spans="2:9" x14ac:dyDescent="0.25">
      <c r="B1982" s="69" t="s">
        <v>33</v>
      </c>
      <c r="C1982" s="69" t="s">
        <v>149</v>
      </c>
      <c r="D1982" s="69" t="s">
        <v>149</v>
      </c>
      <c r="E1982" s="69">
        <f t="shared" ref="E1982:F1982" si="811">E734</f>
        <v>1960</v>
      </c>
      <c r="F1982" s="69" t="str">
        <f t="shared" si="811"/>
        <v>p</v>
      </c>
      <c r="G1982" s="69">
        <f>data2!AW67</f>
        <v>0.66381204053232257</v>
      </c>
      <c r="H1982" s="105">
        <f t="shared" si="752"/>
        <v>6.6306853489469111</v>
      </c>
      <c r="I1982" s="105">
        <f t="shared" si="753"/>
        <v>16.924030647980327</v>
      </c>
    </row>
    <row r="1983" spans="2:9" x14ac:dyDescent="0.25">
      <c r="B1983" s="69" t="s">
        <v>33</v>
      </c>
      <c r="C1983" s="69" t="s">
        <v>149</v>
      </c>
      <c r="D1983" s="69" t="s">
        <v>149</v>
      </c>
      <c r="E1983" s="69">
        <f t="shared" ref="E1983:F1983" si="812">E735</f>
        <v>1961</v>
      </c>
      <c r="F1983" s="69" t="str">
        <f t="shared" si="812"/>
        <v>p</v>
      </c>
      <c r="G1983" s="69">
        <f>data2!AW68</f>
        <v>0.66732910376867327</v>
      </c>
      <c r="H1983" s="105">
        <f t="shared" si="752"/>
        <v>7.2944973894792335</v>
      </c>
      <c r="I1983" s="105">
        <f t="shared" si="753"/>
        <v>16.256701544211651</v>
      </c>
    </row>
    <row r="1984" spans="2:9" x14ac:dyDescent="0.25">
      <c r="B1984" s="69" t="s">
        <v>33</v>
      </c>
      <c r="C1984" s="69" t="s">
        <v>149</v>
      </c>
      <c r="D1984" s="69" t="s">
        <v>149</v>
      </c>
      <c r="E1984" s="69">
        <f t="shared" ref="E1984:F1984" si="813">E736</f>
        <v>1962</v>
      </c>
      <c r="F1984" s="69" t="str">
        <f t="shared" si="813"/>
        <v>p</v>
      </c>
      <c r="G1984" s="69">
        <f>data2!AW69</f>
        <v>0.62975608945122641</v>
      </c>
      <c r="H1984" s="105">
        <f t="shared" si="752"/>
        <v>7.9618264932479068</v>
      </c>
      <c r="I1984" s="105">
        <f t="shared" si="753"/>
        <v>15.626945454760426</v>
      </c>
    </row>
    <row r="1985" spans="2:9" x14ac:dyDescent="0.25">
      <c r="B1985" s="69" t="s">
        <v>33</v>
      </c>
      <c r="C1985" s="69" t="s">
        <v>149</v>
      </c>
      <c r="D1985" s="69" t="s">
        <v>149</v>
      </c>
      <c r="E1985" s="69">
        <f t="shared" ref="E1985:F1985" si="814">E737</f>
        <v>1963</v>
      </c>
      <c r="F1985" s="69" t="str">
        <f t="shared" si="814"/>
        <v>p</v>
      </c>
      <c r="G1985" s="69">
        <f>data2!AW70</f>
        <v>0.6651734025337388</v>
      </c>
      <c r="H1985" s="105">
        <f t="shared" si="752"/>
        <v>8.5915825826991323</v>
      </c>
      <c r="I1985" s="105">
        <f t="shared" si="753"/>
        <v>14.961772052226689</v>
      </c>
    </row>
    <row r="1986" spans="2:9" x14ac:dyDescent="0.25">
      <c r="B1986" s="69" t="s">
        <v>33</v>
      </c>
      <c r="C1986" s="69" t="s">
        <v>149</v>
      </c>
      <c r="D1986" s="69" t="s">
        <v>149</v>
      </c>
      <c r="E1986" s="69">
        <f t="shared" ref="E1986:F1986" si="815">E738</f>
        <v>1964</v>
      </c>
      <c r="F1986" s="69" t="str">
        <f t="shared" si="815"/>
        <v>p</v>
      </c>
      <c r="G1986" s="69">
        <f>data2!AW71</f>
        <v>0.69781316977466767</v>
      </c>
      <c r="H1986" s="105">
        <f t="shared" si="752"/>
        <v>9.2567559852328714</v>
      </c>
      <c r="I1986" s="105">
        <f t="shared" si="753"/>
        <v>14.26395888245202</v>
      </c>
    </row>
    <row r="1987" spans="2:9" x14ac:dyDescent="0.25">
      <c r="B1987" s="69" t="s">
        <v>33</v>
      </c>
      <c r="C1987" s="69" t="s">
        <v>149</v>
      </c>
      <c r="D1987" s="69" t="s">
        <v>149</v>
      </c>
      <c r="E1987" s="69">
        <f t="shared" ref="E1987:F1987" si="816">E739</f>
        <v>1965</v>
      </c>
      <c r="F1987" s="69" t="str">
        <f t="shared" si="816"/>
        <v>p</v>
      </c>
      <c r="G1987" s="69">
        <f>data2!AW72</f>
        <v>0.63309995842936262</v>
      </c>
      <c r="H1987" s="105">
        <f t="shared" si="752"/>
        <v>9.9545691550075386</v>
      </c>
      <c r="I1987" s="105">
        <f t="shared" si="753"/>
        <v>13.630858924022657</v>
      </c>
    </row>
    <row r="1988" spans="2:9" x14ac:dyDescent="0.25">
      <c r="B1988" s="69" t="s">
        <v>33</v>
      </c>
      <c r="C1988" s="69" t="s">
        <v>149</v>
      </c>
      <c r="D1988" s="69" t="s">
        <v>149</v>
      </c>
      <c r="E1988" s="69">
        <f t="shared" ref="E1988:F1988" si="817">E740</f>
        <v>1966</v>
      </c>
      <c r="F1988" s="69" t="str">
        <f t="shared" si="817"/>
        <v>p</v>
      </c>
      <c r="G1988" s="69">
        <f>data2!AW73</f>
        <v>0.59274722572200533</v>
      </c>
      <c r="H1988" s="105">
        <f t="shared" ref="H1988:H2051" si="818">SUMIFS($G$4:$G$4995,$F$4:$F$4995,$F1988,$E$4:$E$4995,"&lt;"&amp;$E1988,$B$4:$B$4995,$B1988,$D$4:$D$4995,$D1988)</f>
        <v>10.587669113436901</v>
      </c>
      <c r="I1988" s="105">
        <f t="shared" ref="I1988:I2051" si="819">SUMIFS($G$4:$G$4995,$F$4:$F$4995,$F1988,$E$4:$E$4995,"&gt;"&amp;$E1988,$B$4:$B$4995,$B1988,$D$4:$D$4995,$D1988)</f>
        <v>13.038111698300652</v>
      </c>
    </row>
    <row r="1989" spans="2:9" x14ac:dyDescent="0.25">
      <c r="B1989" s="69" t="s">
        <v>33</v>
      </c>
      <c r="C1989" s="69" t="s">
        <v>149</v>
      </c>
      <c r="D1989" s="69" t="s">
        <v>149</v>
      </c>
      <c r="E1989" s="69">
        <f t="shared" ref="E1989:F1989" si="820">E741</f>
        <v>1967</v>
      </c>
      <c r="F1989" s="69" t="str">
        <f t="shared" si="820"/>
        <v>p</v>
      </c>
      <c r="G1989" s="69">
        <f>data2!AW74</f>
        <v>0.5794663234027162</v>
      </c>
      <c r="H1989" s="105">
        <f t="shared" si="818"/>
        <v>11.180416339158906</v>
      </c>
      <c r="I1989" s="105">
        <f t="shared" si="819"/>
        <v>12.458645374897936</v>
      </c>
    </row>
    <row r="1990" spans="2:9" x14ac:dyDescent="0.25">
      <c r="B1990" s="69" t="s">
        <v>33</v>
      </c>
      <c r="C1990" s="69" t="s">
        <v>149</v>
      </c>
      <c r="D1990" s="69" t="s">
        <v>149</v>
      </c>
      <c r="E1990" s="69">
        <f t="shared" ref="E1990:F1990" si="821">E742</f>
        <v>1968</v>
      </c>
      <c r="F1990" s="69" t="str">
        <f t="shared" si="821"/>
        <v>p</v>
      </c>
      <c r="G1990" s="69">
        <f>data2!AW75</f>
        <v>0.56428380446803039</v>
      </c>
      <c r="H1990" s="105">
        <f t="shared" si="818"/>
        <v>11.759882662561623</v>
      </c>
      <c r="I1990" s="105">
        <f t="shared" si="819"/>
        <v>11.894361570429904</v>
      </c>
    </row>
    <row r="1991" spans="2:9" x14ac:dyDescent="0.25">
      <c r="B1991" s="69" t="s">
        <v>33</v>
      </c>
      <c r="C1991" s="69" t="s">
        <v>149</v>
      </c>
      <c r="D1991" s="69" t="s">
        <v>149</v>
      </c>
      <c r="E1991" s="69">
        <f t="shared" ref="E1991:F1991" si="822">E743</f>
        <v>1969</v>
      </c>
      <c r="F1991" s="69" t="str">
        <f t="shared" si="822"/>
        <v>p</v>
      </c>
      <c r="G1991" s="69">
        <f>data2!AW76</f>
        <v>0.54473052207213024</v>
      </c>
      <c r="H1991" s="105">
        <f t="shared" si="818"/>
        <v>12.324166467029652</v>
      </c>
      <c r="I1991" s="105">
        <f t="shared" si="819"/>
        <v>11.349631048357772</v>
      </c>
    </row>
    <row r="1992" spans="2:9" x14ac:dyDescent="0.25">
      <c r="B1992" s="69" t="s">
        <v>33</v>
      </c>
      <c r="C1992" s="69" t="s">
        <v>149</v>
      </c>
      <c r="D1992" s="69" t="s">
        <v>149</v>
      </c>
      <c r="E1992" s="69">
        <f t="shared" ref="E1992:F1992" si="823">E744</f>
        <v>1970</v>
      </c>
      <c r="F1992" s="69" t="str">
        <f t="shared" si="823"/>
        <v>p</v>
      </c>
      <c r="G1992" s="69">
        <f>data2!AW77</f>
        <v>0.53725480881099441</v>
      </c>
      <c r="H1992" s="105">
        <f t="shared" si="818"/>
        <v>12.868896989101783</v>
      </c>
      <c r="I1992" s="105">
        <f t="shared" si="819"/>
        <v>10.812376239546779</v>
      </c>
    </row>
    <row r="1993" spans="2:9" x14ac:dyDescent="0.25">
      <c r="B1993" s="69" t="s">
        <v>33</v>
      </c>
      <c r="C1993" s="69" t="s">
        <v>149</v>
      </c>
      <c r="D1993" s="69" t="s">
        <v>149</v>
      </c>
      <c r="E1993" s="69">
        <f t="shared" ref="E1993:F1993" si="824">E745</f>
        <v>1971</v>
      </c>
      <c r="F1993" s="69" t="str">
        <f t="shared" si="824"/>
        <v>p</v>
      </c>
      <c r="G1993" s="69">
        <f>data2!AW78</f>
        <v>0.48254051002181847</v>
      </c>
      <c r="H1993" s="105">
        <f t="shared" si="818"/>
        <v>13.406151797912777</v>
      </c>
      <c r="I1993" s="105">
        <f t="shared" si="819"/>
        <v>10.329835729524961</v>
      </c>
    </row>
    <row r="1994" spans="2:9" x14ac:dyDescent="0.25">
      <c r="B1994" s="69" t="s">
        <v>33</v>
      </c>
      <c r="C1994" s="69" t="s">
        <v>149</v>
      </c>
      <c r="D1994" s="69" t="s">
        <v>149</v>
      </c>
      <c r="E1994" s="69">
        <f t="shared" ref="E1994:F1994" si="825">E746</f>
        <v>1972</v>
      </c>
      <c r="F1994" s="69" t="str">
        <f t="shared" si="825"/>
        <v>p</v>
      </c>
      <c r="G1994" s="69">
        <f>data2!AW79</f>
        <v>0.41641840286550991</v>
      </c>
      <c r="H1994" s="105">
        <f t="shared" si="818"/>
        <v>13.888692307934596</v>
      </c>
      <c r="I1994" s="105">
        <f t="shared" si="819"/>
        <v>9.9134173266594523</v>
      </c>
    </row>
    <row r="1995" spans="2:9" x14ac:dyDescent="0.25">
      <c r="B1995" s="69" t="s">
        <v>33</v>
      </c>
      <c r="C1995" s="69" t="s">
        <v>149</v>
      </c>
      <c r="D1995" s="69" t="s">
        <v>149</v>
      </c>
      <c r="E1995" s="69">
        <f t="shared" ref="E1995:F1995" si="826">E747</f>
        <v>1973</v>
      </c>
      <c r="F1995" s="69" t="str">
        <f t="shared" si="826"/>
        <v>p</v>
      </c>
      <c r="G1995" s="69">
        <f>data2!AW80</f>
        <v>0.39137195236455219</v>
      </c>
      <c r="H1995" s="105">
        <f t="shared" si="818"/>
        <v>14.305110710800106</v>
      </c>
      <c r="I1995" s="105">
        <f t="shared" si="819"/>
        <v>9.5220453742949012</v>
      </c>
    </row>
    <row r="1996" spans="2:9" x14ac:dyDescent="0.25">
      <c r="B1996" s="69" t="s">
        <v>33</v>
      </c>
      <c r="C1996" s="69" t="s">
        <v>149</v>
      </c>
      <c r="D1996" s="69" t="s">
        <v>149</v>
      </c>
      <c r="E1996" s="69">
        <f t="shared" ref="E1996:F1996" si="827">E748</f>
        <v>1974</v>
      </c>
      <c r="F1996" s="69" t="str">
        <f t="shared" si="827"/>
        <v>p</v>
      </c>
      <c r="G1996" s="69">
        <f>data2!AW81</f>
        <v>0.38145660121316455</v>
      </c>
      <c r="H1996" s="105">
        <f t="shared" si="818"/>
        <v>14.696482663164659</v>
      </c>
      <c r="I1996" s="105">
        <f t="shared" si="819"/>
        <v>9.1405887730817366</v>
      </c>
    </row>
    <row r="1997" spans="2:9" x14ac:dyDescent="0.25">
      <c r="B1997" s="69" t="s">
        <v>33</v>
      </c>
      <c r="C1997" s="69" t="s">
        <v>149</v>
      </c>
      <c r="D1997" s="69" t="s">
        <v>149</v>
      </c>
      <c r="E1997" s="69">
        <f t="shared" ref="E1997:F1997" si="828">E749</f>
        <v>1975</v>
      </c>
      <c r="F1997" s="69" t="str">
        <f t="shared" si="828"/>
        <v>p</v>
      </c>
      <c r="G1997" s="69">
        <f>data2!AW82</f>
        <v>0.3761126142791299</v>
      </c>
      <c r="H1997" s="105">
        <f t="shared" si="818"/>
        <v>15.077939264377823</v>
      </c>
      <c r="I1997" s="105">
        <f t="shared" si="819"/>
        <v>8.764476158802605</v>
      </c>
    </row>
    <row r="1998" spans="2:9" x14ac:dyDescent="0.25">
      <c r="B1998" s="69" t="s">
        <v>33</v>
      </c>
      <c r="C1998" s="69" t="s">
        <v>149</v>
      </c>
      <c r="D1998" s="69" t="s">
        <v>149</v>
      </c>
      <c r="E1998" s="69">
        <f t="shared" ref="E1998:F1998" si="829">E750</f>
        <v>1976</v>
      </c>
      <c r="F1998" s="69" t="str">
        <f t="shared" si="829"/>
        <v>p</v>
      </c>
      <c r="G1998" s="69">
        <f>data2!AW83</f>
        <v>0.36606418360398429</v>
      </c>
      <c r="H1998" s="105">
        <f t="shared" si="818"/>
        <v>15.454051878656953</v>
      </c>
      <c r="I1998" s="105">
        <f t="shared" si="819"/>
        <v>8.3984119751986217</v>
      </c>
    </row>
    <row r="1999" spans="2:9" x14ac:dyDescent="0.25">
      <c r="B1999" s="69" t="s">
        <v>33</v>
      </c>
      <c r="C1999" s="69" t="s">
        <v>149</v>
      </c>
      <c r="D1999" s="69" t="s">
        <v>149</v>
      </c>
      <c r="E1999" s="69">
        <f t="shared" ref="E1999:F1999" si="830">E751</f>
        <v>1977</v>
      </c>
      <c r="F1999" s="69" t="str">
        <f t="shared" si="830"/>
        <v>p</v>
      </c>
      <c r="G1999" s="69">
        <f>data2!AW84</f>
        <v>0.38104462404379635</v>
      </c>
      <c r="H1999" s="105">
        <f t="shared" si="818"/>
        <v>15.820116062260938</v>
      </c>
      <c r="I1999" s="105">
        <f t="shared" si="819"/>
        <v>8.0173673511548245</v>
      </c>
    </row>
    <row r="2000" spans="2:9" x14ac:dyDescent="0.25">
      <c r="B2000" s="69" t="s">
        <v>33</v>
      </c>
      <c r="C2000" s="69" t="s">
        <v>149</v>
      </c>
      <c r="D2000" s="69" t="s">
        <v>149</v>
      </c>
      <c r="E2000" s="69">
        <f t="shared" ref="E2000:F2000" si="831">E752</f>
        <v>1978</v>
      </c>
      <c r="F2000" s="69" t="str">
        <f t="shared" si="831"/>
        <v>p</v>
      </c>
      <c r="G2000" s="69">
        <f>data2!AW85</f>
        <v>0.39413446224645088</v>
      </c>
      <c r="H2000" s="105">
        <f t="shared" si="818"/>
        <v>16.201160686304735</v>
      </c>
      <c r="I2000" s="105">
        <f t="shared" si="819"/>
        <v>7.6232328889083742</v>
      </c>
    </row>
    <row r="2001" spans="2:9" x14ac:dyDescent="0.25">
      <c r="B2001" s="69" t="s">
        <v>33</v>
      </c>
      <c r="C2001" s="69" t="s">
        <v>149</v>
      </c>
      <c r="D2001" s="69" t="s">
        <v>149</v>
      </c>
      <c r="E2001" s="69">
        <f t="shared" ref="E2001:F2001" si="832">E753</f>
        <v>1979</v>
      </c>
      <c r="F2001" s="69" t="str">
        <f t="shared" si="832"/>
        <v>p</v>
      </c>
      <c r="G2001" s="69">
        <f>data2!AW86</f>
        <v>0.41450755076520984</v>
      </c>
      <c r="H2001" s="105">
        <f t="shared" si="818"/>
        <v>16.595295148551187</v>
      </c>
      <c r="I2001" s="105">
        <f t="shared" si="819"/>
        <v>7.2087253381431644</v>
      </c>
    </row>
    <row r="2002" spans="2:9" x14ac:dyDescent="0.25">
      <c r="B2002" s="69" t="s">
        <v>33</v>
      </c>
      <c r="C2002" s="69" t="s">
        <v>149</v>
      </c>
      <c r="D2002" s="69" t="s">
        <v>149</v>
      </c>
      <c r="E2002" s="69">
        <f t="shared" ref="E2002:F2002" si="833">E754</f>
        <v>1980</v>
      </c>
      <c r="F2002" s="69" t="str">
        <f t="shared" si="833"/>
        <v>p</v>
      </c>
      <c r="G2002" s="69">
        <f>data2!AW87</f>
        <v>0.42418098133987581</v>
      </c>
      <c r="H2002" s="105">
        <f t="shared" si="818"/>
        <v>17.009802699316396</v>
      </c>
      <c r="I2002" s="105">
        <f t="shared" si="819"/>
        <v>6.7845443568032877</v>
      </c>
    </row>
    <row r="2003" spans="2:9" x14ac:dyDescent="0.25">
      <c r="B2003" s="69" t="s">
        <v>33</v>
      </c>
      <c r="C2003" s="69" t="s">
        <v>149</v>
      </c>
      <c r="D2003" s="69" t="s">
        <v>149</v>
      </c>
      <c r="E2003" s="69">
        <f t="shared" ref="E2003:F2003" si="834">E755</f>
        <v>1981</v>
      </c>
      <c r="F2003" s="69" t="str">
        <f t="shared" si="834"/>
        <v>p</v>
      </c>
      <c r="G2003" s="69">
        <f>data2!AW88</f>
        <v>0.42456558267524369</v>
      </c>
      <c r="H2003" s="105">
        <f t="shared" si="818"/>
        <v>17.433983680656272</v>
      </c>
      <c r="I2003" s="105">
        <f t="shared" si="819"/>
        <v>6.3599787741280442</v>
      </c>
    </row>
    <row r="2004" spans="2:9" x14ac:dyDescent="0.25">
      <c r="B2004" s="69" t="s">
        <v>33</v>
      </c>
      <c r="C2004" s="69" t="s">
        <v>149</v>
      </c>
      <c r="D2004" s="69" t="s">
        <v>149</v>
      </c>
      <c r="E2004" s="69">
        <f t="shared" ref="E2004:F2004" si="835">E756</f>
        <v>1982</v>
      </c>
      <c r="F2004" s="69" t="str">
        <f t="shared" si="835"/>
        <v>p</v>
      </c>
      <c r="G2004" s="69">
        <f>data2!AW89</f>
        <v>0.42566926764887991</v>
      </c>
      <c r="H2004" s="105">
        <f t="shared" si="818"/>
        <v>17.858549263331515</v>
      </c>
      <c r="I2004" s="105">
        <f t="shared" si="819"/>
        <v>5.9343095064791642</v>
      </c>
    </row>
    <row r="2005" spans="2:9" x14ac:dyDescent="0.25">
      <c r="B2005" s="69" t="s">
        <v>33</v>
      </c>
      <c r="C2005" s="69" t="s">
        <v>149</v>
      </c>
      <c r="D2005" s="69" t="s">
        <v>149</v>
      </c>
      <c r="E2005" s="69">
        <f t="shared" ref="E2005:F2005" si="836">E757</f>
        <v>1983</v>
      </c>
      <c r="F2005" s="69" t="str">
        <f t="shared" si="836"/>
        <v>p</v>
      </c>
      <c r="G2005" s="69">
        <f>data2!AW90</f>
        <v>0.41697988244198714</v>
      </c>
      <c r="H2005" s="105">
        <f t="shared" si="818"/>
        <v>18.284218530980393</v>
      </c>
      <c r="I2005" s="105">
        <f t="shared" si="819"/>
        <v>5.5173296240371776</v>
      </c>
    </row>
    <row r="2006" spans="2:9" x14ac:dyDescent="0.25">
      <c r="B2006" s="69" t="s">
        <v>33</v>
      </c>
      <c r="C2006" s="69" t="s">
        <v>149</v>
      </c>
      <c r="D2006" s="69" t="s">
        <v>149</v>
      </c>
      <c r="E2006" s="69">
        <f t="shared" ref="E2006:F2006" si="837">E758</f>
        <v>1984</v>
      </c>
      <c r="F2006" s="69" t="str">
        <f t="shared" si="837"/>
        <v>p</v>
      </c>
      <c r="G2006" s="69">
        <f>data2!AW91</f>
        <v>0.42114791829677239</v>
      </c>
      <c r="H2006" s="105">
        <f t="shared" si="818"/>
        <v>18.701198413422379</v>
      </c>
      <c r="I2006" s="105">
        <f t="shared" si="819"/>
        <v>5.0961817057404053</v>
      </c>
    </row>
    <row r="2007" spans="2:9" x14ac:dyDescent="0.25">
      <c r="B2007" s="69" t="s">
        <v>33</v>
      </c>
      <c r="C2007" s="69" t="s">
        <v>149</v>
      </c>
      <c r="D2007" s="69" t="s">
        <v>149</v>
      </c>
      <c r="E2007" s="69">
        <f t="shared" ref="E2007:F2007" si="838">E759</f>
        <v>1985</v>
      </c>
      <c r="F2007" s="69" t="str">
        <f t="shared" si="838"/>
        <v>p</v>
      </c>
      <c r="G2007" s="69">
        <f>data2!AW92</f>
        <v>0.43154636287560227</v>
      </c>
      <c r="H2007" s="105">
        <f t="shared" si="818"/>
        <v>19.12234633171915</v>
      </c>
      <c r="I2007" s="105">
        <f t="shared" si="819"/>
        <v>4.6646353428648029</v>
      </c>
    </row>
    <row r="2008" spans="2:9" x14ac:dyDescent="0.25">
      <c r="B2008" s="69" t="s">
        <v>33</v>
      </c>
      <c r="C2008" s="69" t="s">
        <v>149</v>
      </c>
      <c r="D2008" s="69" t="s">
        <v>149</v>
      </c>
      <c r="E2008" s="69">
        <f t="shared" ref="E2008:F2008" si="839">E760</f>
        <v>1986</v>
      </c>
      <c r="F2008" s="69" t="str">
        <f t="shared" si="839"/>
        <v>p</v>
      </c>
      <c r="G2008" s="69">
        <f>data2!AW93</f>
        <v>0.4264729984211828</v>
      </c>
      <c r="H2008" s="105">
        <f t="shared" si="818"/>
        <v>19.553892694594751</v>
      </c>
      <c r="I2008" s="105">
        <f t="shared" si="819"/>
        <v>4.2381623444436203</v>
      </c>
    </row>
    <row r="2009" spans="2:9" x14ac:dyDescent="0.25">
      <c r="B2009" s="69" t="s">
        <v>33</v>
      </c>
      <c r="C2009" s="69" t="s">
        <v>149</v>
      </c>
      <c r="D2009" s="69" t="s">
        <v>149</v>
      </c>
      <c r="E2009" s="69">
        <f t="shared" ref="E2009:F2009" si="840">E761</f>
        <v>1987</v>
      </c>
      <c r="F2009" s="69" t="str">
        <f t="shared" si="840"/>
        <v>p</v>
      </c>
      <c r="G2009" s="69">
        <f>data2!AW94</f>
        <v>0.43195120990285507</v>
      </c>
      <c r="H2009" s="105">
        <f t="shared" si="818"/>
        <v>19.980365693015933</v>
      </c>
      <c r="I2009" s="105">
        <f t="shared" si="819"/>
        <v>3.8062111345407645</v>
      </c>
    </row>
    <row r="2010" spans="2:9" x14ac:dyDescent="0.25">
      <c r="B2010" s="69" t="s">
        <v>33</v>
      </c>
      <c r="C2010" s="69" t="s">
        <v>149</v>
      </c>
      <c r="D2010" s="69" t="s">
        <v>149</v>
      </c>
      <c r="E2010" s="69">
        <f t="shared" ref="E2010:F2010" si="841">E762</f>
        <v>1988</v>
      </c>
      <c r="F2010" s="69" t="str">
        <f t="shared" si="841"/>
        <v>p</v>
      </c>
      <c r="G2010" s="69">
        <f>data2!AW95</f>
        <v>0.42669386086096239</v>
      </c>
      <c r="H2010" s="105">
        <f t="shared" si="818"/>
        <v>20.412316902918789</v>
      </c>
      <c r="I2010" s="105">
        <f t="shared" si="819"/>
        <v>3.3795172736798018</v>
      </c>
    </row>
    <row r="2011" spans="2:9" x14ac:dyDescent="0.25">
      <c r="B2011" s="69" t="s">
        <v>33</v>
      </c>
      <c r="C2011" s="69" t="s">
        <v>149</v>
      </c>
      <c r="D2011" s="69" t="s">
        <v>149</v>
      </c>
      <c r="E2011" s="69">
        <f t="shared" ref="E2011:F2011" si="842">E763</f>
        <v>1989</v>
      </c>
      <c r="F2011" s="69" t="str">
        <f t="shared" si="842"/>
        <v>p</v>
      </c>
      <c r="G2011" s="69">
        <f>data2!AW96</f>
        <v>0.42995058440701289</v>
      </c>
      <c r="H2011" s="105">
        <f t="shared" si="818"/>
        <v>20.839010763779751</v>
      </c>
      <c r="I2011" s="105">
        <f t="shared" si="819"/>
        <v>2.9495666892727894</v>
      </c>
    </row>
    <row r="2012" spans="2:9" x14ac:dyDescent="0.25">
      <c r="B2012" s="69" t="s">
        <v>33</v>
      </c>
      <c r="C2012" s="69" t="s">
        <v>149</v>
      </c>
      <c r="D2012" s="69" t="s">
        <v>149</v>
      </c>
      <c r="E2012" s="69">
        <f t="shared" ref="E2012:F2012" si="843">E764</f>
        <v>1990</v>
      </c>
      <c r="F2012" s="69" t="str">
        <f t="shared" si="843"/>
        <v>p</v>
      </c>
      <c r="G2012" s="69">
        <f>data2!AW97</f>
        <v>0.43308252543078124</v>
      </c>
      <c r="H2012" s="105">
        <f t="shared" si="818"/>
        <v>21.268961348186764</v>
      </c>
      <c r="I2012" s="105">
        <f t="shared" si="819"/>
        <v>2.5164841638420081</v>
      </c>
    </row>
    <row r="2013" spans="2:9" x14ac:dyDescent="0.25">
      <c r="B2013" s="69" t="s">
        <v>33</v>
      </c>
      <c r="C2013" s="69" t="s">
        <v>149</v>
      </c>
      <c r="D2013" s="69" t="s">
        <v>149</v>
      </c>
      <c r="E2013" s="69">
        <f t="shared" ref="E2013:F2013" si="844">E765</f>
        <v>1991</v>
      </c>
      <c r="F2013" s="69" t="str">
        <f t="shared" si="844"/>
        <v>p</v>
      </c>
      <c r="G2013" s="69">
        <f>data2!AW98</f>
        <v>0.41404022814618352</v>
      </c>
      <c r="H2013" s="105">
        <f t="shared" si="818"/>
        <v>21.702043873617544</v>
      </c>
      <c r="I2013" s="105">
        <f t="shared" si="819"/>
        <v>2.1024439356958244</v>
      </c>
    </row>
    <row r="2014" spans="2:9" x14ac:dyDescent="0.25">
      <c r="B2014" s="69" t="s">
        <v>33</v>
      </c>
      <c r="C2014" s="69" t="s">
        <v>149</v>
      </c>
      <c r="D2014" s="69" t="s">
        <v>149</v>
      </c>
      <c r="E2014" s="69">
        <f t="shared" ref="E2014:F2014" si="845">E766</f>
        <v>1992</v>
      </c>
      <c r="F2014" s="69" t="str">
        <f t="shared" si="845"/>
        <v>p</v>
      </c>
      <c r="G2014" s="69">
        <f>data2!AW99</f>
        <v>0.39238957256659907</v>
      </c>
      <c r="H2014" s="105">
        <f t="shared" si="818"/>
        <v>22.116084101763729</v>
      </c>
      <c r="I2014" s="105">
        <f t="shared" si="819"/>
        <v>1.7100543631292253</v>
      </c>
    </row>
    <row r="2015" spans="2:9" x14ac:dyDescent="0.25">
      <c r="B2015" s="69" t="s">
        <v>33</v>
      </c>
      <c r="C2015" s="69" t="s">
        <v>149</v>
      </c>
      <c r="D2015" s="69" t="s">
        <v>149</v>
      </c>
      <c r="E2015" s="69">
        <f t="shared" ref="E2015:F2015" si="846">E767</f>
        <v>1993</v>
      </c>
      <c r="F2015" s="69" t="str">
        <f t="shared" si="846"/>
        <v>p</v>
      </c>
      <c r="G2015" s="69">
        <f>data2!AW100</f>
        <v>0.36861834140976235</v>
      </c>
      <c r="H2015" s="105">
        <f t="shared" si="818"/>
        <v>22.508473674330329</v>
      </c>
      <c r="I2015" s="105">
        <f t="shared" si="819"/>
        <v>1.341436021719463</v>
      </c>
    </row>
    <row r="2016" spans="2:9" x14ac:dyDescent="0.25">
      <c r="B2016" s="69" t="s">
        <v>33</v>
      </c>
      <c r="C2016" s="69" t="s">
        <v>149</v>
      </c>
      <c r="D2016" s="69" t="s">
        <v>149</v>
      </c>
      <c r="E2016" s="69">
        <f t="shared" ref="E2016:F2016" si="847">E768</f>
        <v>1994</v>
      </c>
      <c r="F2016" s="69" t="str">
        <f t="shared" si="847"/>
        <v>p</v>
      </c>
      <c r="G2016" s="69">
        <f>data2!AW101</f>
        <v>0.34891561105175856</v>
      </c>
      <c r="H2016" s="105">
        <f t="shared" si="818"/>
        <v>22.877092015740089</v>
      </c>
      <c r="I2016" s="105">
        <f t="shared" si="819"/>
        <v>0.99252041066770436</v>
      </c>
    </row>
    <row r="2017" spans="2:9" x14ac:dyDescent="0.25">
      <c r="B2017" s="69" t="s">
        <v>33</v>
      </c>
      <c r="C2017" s="69" t="s">
        <v>149</v>
      </c>
      <c r="D2017" s="69" t="s">
        <v>149</v>
      </c>
      <c r="E2017" s="69">
        <f t="shared" ref="E2017:F2017" si="848">E769</f>
        <v>1995</v>
      </c>
      <c r="F2017" s="69" t="str">
        <f t="shared" si="848"/>
        <v>p</v>
      </c>
      <c r="G2017" s="69">
        <f>data2!AW102</f>
        <v>0.33202550120752317</v>
      </c>
      <c r="H2017" s="105">
        <f t="shared" si="818"/>
        <v>23.226007626791848</v>
      </c>
      <c r="I2017" s="105">
        <f t="shared" si="819"/>
        <v>0.6604949094601813</v>
      </c>
    </row>
    <row r="2018" spans="2:9" x14ac:dyDescent="0.25">
      <c r="B2018" s="69" t="s">
        <v>33</v>
      </c>
      <c r="C2018" s="69" t="s">
        <v>149</v>
      </c>
      <c r="D2018" s="69" t="s">
        <v>149</v>
      </c>
      <c r="E2018" s="69">
        <f t="shared" ref="E2018:F2018" si="849">E770</f>
        <v>1996</v>
      </c>
      <c r="F2018" s="69" t="str">
        <f t="shared" si="849"/>
        <v>p</v>
      </c>
      <c r="G2018" s="69">
        <f>data2!AW103</f>
        <v>0.3306263591327116</v>
      </c>
      <c r="H2018" s="105">
        <f t="shared" si="818"/>
        <v>23.558033127999369</v>
      </c>
      <c r="I2018" s="105">
        <f t="shared" si="819"/>
        <v>0.3298685503274697</v>
      </c>
    </row>
    <row r="2019" spans="2:9" x14ac:dyDescent="0.25">
      <c r="B2019" s="69" t="s">
        <v>33</v>
      </c>
      <c r="C2019" s="69" t="s">
        <v>149</v>
      </c>
      <c r="D2019" s="69" t="s">
        <v>149</v>
      </c>
      <c r="E2019" s="69">
        <f t="shared" ref="E2019:F2019" si="850">E771</f>
        <v>1997</v>
      </c>
      <c r="F2019" s="69" t="str">
        <f t="shared" si="850"/>
        <v>p</v>
      </c>
      <c r="G2019" s="69">
        <f>data2!AW104</f>
        <v>0.3298685503274697</v>
      </c>
      <c r="H2019" s="105">
        <f t="shared" si="818"/>
        <v>23.888659487132081</v>
      </c>
      <c r="I2019" s="105">
        <f t="shared" si="819"/>
        <v>0</v>
      </c>
    </row>
    <row r="2020" spans="2:9" x14ac:dyDescent="0.25">
      <c r="B2020" s="69" t="s">
        <v>33</v>
      </c>
      <c r="C2020" s="69" t="s">
        <v>149</v>
      </c>
      <c r="D2020" s="69" t="s">
        <v>149</v>
      </c>
      <c r="E2020" s="69">
        <f t="shared" ref="E2020:F2020" si="851">E772</f>
        <v>1950</v>
      </c>
      <c r="F2020" s="69" t="str">
        <f t="shared" si="851"/>
        <v>q</v>
      </c>
      <c r="G2020" s="69">
        <f>data2!AX57</f>
        <v>4.1181342555049938E-3</v>
      </c>
      <c r="H2020" s="105">
        <f t="shared" si="818"/>
        <v>0</v>
      </c>
      <c r="I2020" s="105">
        <f t="shared" si="819"/>
        <v>0.87643749037910834</v>
      </c>
    </row>
    <row r="2021" spans="2:9" x14ac:dyDescent="0.25">
      <c r="B2021" s="69" t="s">
        <v>33</v>
      </c>
      <c r="C2021" s="69" t="s">
        <v>149</v>
      </c>
      <c r="D2021" s="69" t="s">
        <v>149</v>
      </c>
      <c r="E2021" s="69">
        <f t="shared" ref="E2021:F2021" si="852">E773</f>
        <v>1951</v>
      </c>
      <c r="F2021" s="69" t="str">
        <f t="shared" si="852"/>
        <v>q</v>
      </c>
      <c r="G2021" s="69">
        <f>data2!AX58</f>
        <v>3.5133975611026818E-3</v>
      </c>
      <c r="H2021" s="105">
        <f t="shared" si="818"/>
        <v>4.1181342555049938E-3</v>
      </c>
      <c r="I2021" s="105">
        <f t="shared" si="819"/>
        <v>0.87292409281800565</v>
      </c>
    </row>
    <row r="2022" spans="2:9" x14ac:dyDescent="0.25">
      <c r="B2022" s="69" t="s">
        <v>33</v>
      </c>
      <c r="C2022" s="69" t="s">
        <v>149</v>
      </c>
      <c r="D2022" s="69" t="s">
        <v>149</v>
      </c>
      <c r="E2022" s="69">
        <f t="shared" ref="E2022:F2022" si="853">E774</f>
        <v>1952</v>
      </c>
      <c r="F2022" s="69" t="str">
        <f t="shared" si="853"/>
        <v>q</v>
      </c>
      <c r="G2022" s="69">
        <f>data2!AX59</f>
        <v>3.6524071408612115E-3</v>
      </c>
      <c r="H2022" s="105">
        <f t="shared" si="818"/>
        <v>7.631531816607676E-3</v>
      </c>
      <c r="I2022" s="105">
        <f t="shared" si="819"/>
        <v>0.86927168567714441</v>
      </c>
    </row>
    <row r="2023" spans="2:9" x14ac:dyDescent="0.25">
      <c r="B2023" s="69" t="s">
        <v>33</v>
      </c>
      <c r="C2023" s="69" t="s">
        <v>149</v>
      </c>
      <c r="D2023" s="69" t="s">
        <v>149</v>
      </c>
      <c r="E2023" s="69">
        <f t="shared" ref="E2023:F2023" si="854">E775</f>
        <v>1953</v>
      </c>
      <c r="F2023" s="69" t="str">
        <f t="shared" si="854"/>
        <v>q</v>
      </c>
      <c r="G2023" s="69">
        <f>data2!AX60</f>
        <v>3.3881066665854232E-3</v>
      </c>
      <c r="H2023" s="105">
        <f t="shared" si="818"/>
        <v>1.1283938957468887E-2</v>
      </c>
      <c r="I2023" s="105">
        <f t="shared" si="819"/>
        <v>0.86588357901055901</v>
      </c>
    </row>
    <row r="2024" spans="2:9" x14ac:dyDescent="0.25">
      <c r="B2024" s="69" t="s">
        <v>33</v>
      </c>
      <c r="C2024" s="69" t="s">
        <v>149</v>
      </c>
      <c r="D2024" s="69" t="s">
        <v>149</v>
      </c>
      <c r="E2024" s="69">
        <f t="shared" ref="E2024:F2024" si="855">E776</f>
        <v>1954</v>
      </c>
      <c r="F2024" s="69" t="str">
        <f t="shared" si="855"/>
        <v>q</v>
      </c>
      <c r="G2024" s="69">
        <f>data2!AX61</f>
        <v>3.588099877778814E-3</v>
      </c>
      <c r="H2024" s="105">
        <f t="shared" si="818"/>
        <v>1.467204562405431E-2</v>
      </c>
      <c r="I2024" s="105">
        <f t="shared" si="819"/>
        <v>0.86229547913278015</v>
      </c>
    </row>
    <row r="2025" spans="2:9" x14ac:dyDescent="0.25">
      <c r="B2025" s="69" t="s">
        <v>33</v>
      </c>
      <c r="C2025" s="69" t="s">
        <v>149</v>
      </c>
      <c r="D2025" s="69" t="s">
        <v>149</v>
      </c>
      <c r="E2025" s="69">
        <f t="shared" ref="E2025:F2025" si="856">E777</f>
        <v>1955</v>
      </c>
      <c r="F2025" s="69" t="str">
        <f t="shared" si="856"/>
        <v>q</v>
      </c>
      <c r="G2025" s="69">
        <f>data2!AX62</f>
        <v>4.2028005874080471E-3</v>
      </c>
      <c r="H2025" s="105">
        <f t="shared" si="818"/>
        <v>1.8260145501833122E-2</v>
      </c>
      <c r="I2025" s="105">
        <f t="shared" si="819"/>
        <v>0.85809267854537219</v>
      </c>
    </row>
    <row r="2026" spans="2:9" x14ac:dyDescent="0.25">
      <c r="B2026" s="69" t="s">
        <v>33</v>
      </c>
      <c r="C2026" s="69" t="s">
        <v>149</v>
      </c>
      <c r="D2026" s="69" t="s">
        <v>149</v>
      </c>
      <c r="E2026" s="69">
        <f t="shared" ref="E2026:F2026" si="857">E778</f>
        <v>1956</v>
      </c>
      <c r="F2026" s="69" t="str">
        <f t="shared" si="857"/>
        <v>q</v>
      </c>
      <c r="G2026" s="69">
        <f>data2!AX63</f>
        <v>4.3331461373198668E-3</v>
      </c>
      <c r="H2026" s="105">
        <f t="shared" si="818"/>
        <v>2.2462946089241168E-2</v>
      </c>
      <c r="I2026" s="105">
        <f t="shared" si="819"/>
        <v>0.85375953240805225</v>
      </c>
    </row>
    <row r="2027" spans="2:9" x14ac:dyDescent="0.25">
      <c r="B2027" s="69" t="s">
        <v>33</v>
      </c>
      <c r="C2027" s="69" t="s">
        <v>149</v>
      </c>
      <c r="D2027" s="69" t="s">
        <v>149</v>
      </c>
      <c r="E2027" s="69">
        <f t="shared" ref="E2027:F2027" si="858">E779</f>
        <v>1957</v>
      </c>
      <c r="F2027" s="69" t="str">
        <f t="shared" si="858"/>
        <v>q</v>
      </c>
      <c r="G2027" s="69">
        <f>data2!AX64</f>
        <v>4.6427489619771207E-3</v>
      </c>
      <c r="H2027" s="105">
        <f t="shared" si="818"/>
        <v>2.6796092226561034E-2</v>
      </c>
      <c r="I2027" s="105">
        <f t="shared" si="819"/>
        <v>0.84911678344607522</v>
      </c>
    </row>
    <row r="2028" spans="2:9" x14ac:dyDescent="0.25">
      <c r="B2028" s="69" t="s">
        <v>33</v>
      </c>
      <c r="C2028" s="69" t="s">
        <v>149</v>
      </c>
      <c r="D2028" s="69" t="s">
        <v>149</v>
      </c>
      <c r="E2028" s="69">
        <f t="shared" ref="E2028:F2028" si="859">E780</f>
        <v>1958</v>
      </c>
      <c r="F2028" s="69" t="str">
        <f t="shared" si="859"/>
        <v>q</v>
      </c>
      <c r="G2028" s="69">
        <f>data2!AX65</f>
        <v>4.6596570020880921E-3</v>
      </c>
      <c r="H2028" s="105">
        <f t="shared" si="818"/>
        <v>3.1438841188538152E-2</v>
      </c>
      <c r="I2028" s="105">
        <f t="shared" si="819"/>
        <v>0.84445712644398707</v>
      </c>
    </row>
    <row r="2029" spans="2:9" x14ac:dyDescent="0.25">
      <c r="B2029" s="69" t="s">
        <v>33</v>
      </c>
      <c r="C2029" s="69" t="s">
        <v>149</v>
      </c>
      <c r="D2029" s="69" t="s">
        <v>149</v>
      </c>
      <c r="E2029" s="69">
        <f t="shared" ref="E2029:F2029" si="860">E781</f>
        <v>1959</v>
      </c>
      <c r="F2029" s="69" t="str">
        <f t="shared" si="860"/>
        <v>q</v>
      </c>
      <c r="G2029" s="69">
        <f>data2!AX66</f>
        <v>4.9802150702948573E-3</v>
      </c>
      <c r="H2029" s="105">
        <f t="shared" si="818"/>
        <v>3.6098498190626244E-2</v>
      </c>
      <c r="I2029" s="105">
        <f t="shared" si="819"/>
        <v>0.83947691137369229</v>
      </c>
    </row>
    <row r="2030" spans="2:9" x14ac:dyDescent="0.25">
      <c r="B2030" s="69" t="s">
        <v>33</v>
      </c>
      <c r="C2030" s="69" t="s">
        <v>149</v>
      </c>
      <c r="D2030" s="69" t="s">
        <v>149</v>
      </c>
      <c r="E2030" s="69">
        <f t="shared" ref="E2030:F2030" si="861">E782</f>
        <v>1960</v>
      </c>
      <c r="F2030" s="69" t="str">
        <f t="shared" si="861"/>
        <v>q</v>
      </c>
      <c r="G2030" s="69">
        <f>data2!AX67</f>
        <v>5.8194977463548528E-3</v>
      </c>
      <c r="H2030" s="105">
        <f t="shared" si="818"/>
        <v>4.10787132609211E-2</v>
      </c>
      <c r="I2030" s="105">
        <f t="shared" si="819"/>
        <v>0.83365741362733736</v>
      </c>
    </row>
    <row r="2031" spans="2:9" x14ac:dyDescent="0.25">
      <c r="B2031" s="69" t="s">
        <v>33</v>
      </c>
      <c r="C2031" s="69" t="s">
        <v>149</v>
      </c>
      <c r="D2031" s="69" t="s">
        <v>149</v>
      </c>
      <c r="E2031" s="69">
        <f t="shared" ref="E2031:F2031" si="862">E783</f>
        <v>1961</v>
      </c>
      <c r="F2031" s="69" t="str">
        <f t="shared" si="862"/>
        <v>q</v>
      </c>
      <c r="G2031" s="69">
        <f>data2!AX68</f>
        <v>6.4757992710961594E-3</v>
      </c>
      <c r="H2031" s="105">
        <f t="shared" si="818"/>
        <v>4.6898211007275953E-2</v>
      </c>
      <c r="I2031" s="105">
        <f t="shared" si="819"/>
        <v>0.82718161435624116</v>
      </c>
    </row>
    <row r="2032" spans="2:9" x14ac:dyDescent="0.25">
      <c r="B2032" s="69" t="s">
        <v>33</v>
      </c>
      <c r="C2032" s="69" t="s">
        <v>149</v>
      </c>
      <c r="D2032" s="69" t="s">
        <v>149</v>
      </c>
      <c r="E2032" s="69">
        <f t="shared" ref="E2032:F2032" si="863">E784</f>
        <v>1962</v>
      </c>
      <c r="F2032" s="69" t="str">
        <f t="shared" si="863"/>
        <v>q</v>
      </c>
      <c r="G2032" s="69">
        <f>data2!AX69</f>
        <v>6.1032831199514343E-3</v>
      </c>
      <c r="H2032" s="105">
        <f t="shared" si="818"/>
        <v>5.337401027837211E-2</v>
      </c>
      <c r="I2032" s="105">
        <f t="shared" si="819"/>
        <v>0.82107833123628982</v>
      </c>
    </row>
    <row r="2033" spans="2:9" x14ac:dyDescent="0.25">
      <c r="B2033" s="69" t="s">
        <v>33</v>
      </c>
      <c r="C2033" s="69" t="s">
        <v>149</v>
      </c>
      <c r="D2033" s="69" t="s">
        <v>149</v>
      </c>
      <c r="E2033" s="69">
        <f t="shared" ref="E2033:F2033" si="864">E785</f>
        <v>1963</v>
      </c>
      <c r="F2033" s="69" t="str">
        <f t="shared" si="864"/>
        <v>q</v>
      </c>
      <c r="G2033" s="69">
        <f>data2!AX70</f>
        <v>9.3284423018240165E-3</v>
      </c>
      <c r="H2033" s="105">
        <f t="shared" si="818"/>
        <v>5.9477293398323541E-2</v>
      </c>
      <c r="I2033" s="105">
        <f t="shared" si="819"/>
        <v>0.81174988893446576</v>
      </c>
    </row>
    <row r="2034" spans="2:9" x14ac:dyDescent="0.25">
      <c r="B2034" s="69" t="s">
        <v>33</v>
      </c>
      <c r="C2034" s="69" t="s">
        <v>149</v>
      </c>
      <c r="D2034" s="69" t="s">
        <v>149</v>
      </c>
      <c r="E2034" s="69">
        <f t="shared" ref="E2034:F2034" si="865">E786</f>
        <v>1964</v>
      </c>
      <c r="F2034" s="69" t="str">
        <f t="shared" si="865"/>
        <v>q</v>
      </c>
      <c r="G2034" s="69">
        <f>data2!AX71</f>
        <v>1.0840659791921389E-2</v>
      </c>
      <c r="H2034" s="105">
        <f t="shared" si="818"/>
        <v>6.8805735700147558E-2</v>
      </c>
      <c r="I2034" s="105">
        <f t="shared" si="819"/>
        <v>0.80090922914254437</v>
      </c>
    </row>
    <row r="2035" spans="2:9" x14ac:dyDescent="0.25">
      <c r="B2035" s="69" t="s">
        <v>33</v>
      </c>
      <c r="C2035" s="69" t="s">
        <v>149</v>
      </c>
      <c r="D2035" s="69" t="s">
        <v>149</v>
      </c>
      <c r="E2035" s="69">
        <f t="shared" ref="E2035:F2035" si="866">E787</f>
        <v>1965</v>
      </c>
      <c r="F2035" s="69" t="str">
        <f t="shared" si="866"/>
        <v>q</v>
      </c>
      <c r="G2035" s="69">
        <f>data2!AX72</f>
        <v>8.4139931933319353E-3</v>
      </c>
      <c r="H2035" s="105">
        <f t="shared" si="818"/>
        <v>7.964639549206895E-2</v>
      </c>
      <c r="I2035" s="105">
        <f t="shared" si="819"/>
        <v>0.79249523594921245</v>
      </c>
    </row>
    <row r="2036" spans="2:9" x14ac:dyDescent="0.25">
      <c r="B2036" s="69" t="s">
        <v>33</v>
      </c>
      <c r="C2036" s="69" t="s">
        <v>149</v>
      </c>
      <c r="D2036" s="69" t="s">
        <v>149</v>
      </c>
      <c r="E2036" s="69">
        <f t="shared" ref="E2036:F2036" si="867">E788</f>
        <v>1966</v>
      </c>
      <c r="F2036" s="69" t="str">
        <f t="shared" si="867"/>
        <v>q</v>
      </c>
      <c r="G2036" s="69">
        <f>data2!AX73</f>
        <v>7.1663759193237369E-3</v>
      </c>
      <c r="H2036" s="105">
        <f t="shared" si="818"/>
        <v>8.8060388685400892E-2</v>
      </c>
      <c r="I2036" s="105">
        <f t="shared" si="819"/>
        <v>0.78532886002988866</v>
      </c>
    </row>
    <row r="2037" spans="2:9" x14ac:dyDescent="0.25">
      <c r="B2037" s="69" t="s">
        <v>33</v>
      </c>
      <c r="C2037" s="69" t="s">
        <v>149</v>
      </c>
      <c r="D2037" s="69" t="s">
        <v>149</v>
      </c>
      <c r="E2037" s="69">
        <f t="shared" ref="E2037:F2037" si="868">E789</f>
        <v>1967</v>
      </c>
      <c r="F2037" s="69" t="str">
        <f t="shared" si="868"/>
        <v>q</v>
      </c>
      <c r="G2037" s="69">
        <f>data2!AX74</f>
        <v>6.9023730074614332E-3</v>
      </c>
      <c r="H2037" s="105">
        <f t="shared" si="818"/>
        <v>9.5226764604724623E-2</v>
      </c>
      <c r="I2037" s="105">
        <f t="shared" si="819"/>
        <v>0.77842648702242723</v>
      </c>
    </row>
    <row r="2038" spans="2:9" x14ac:dyDescent="0.25">
      <c r="B2038" s="69" t="s">
        <v>33</v>
      </c>
      <c r="C2038" s="69" t="s">
        <v>149</v>
      </c>
      <c r="D2038" s="69" t="s">
        <v>149</v>
      </c>
      <c r="E2038" s="69">
        <f t="shared" ref="E2038:F2038" si="869">E790</f>
        <v>1968</v>
      </c>
      <c r="F2038" s="69" t="str">
        <f t="shared" si="869"/>
        <v>q</v>
      </c>
      <c r="G2038" s="69">
        <f>data2!AX75</f>
        <v>6.8968579901971779E-3</v>
      </c>
      <c r="H2038" s="105">
        <f t="shared" si="818"/>
        <v>0.10212913761218606</v>
      </c>
      <c r="I2038" s="105">
        <f t="shared" si="819"/>
        <v>0.7715296290322301</v>
      </c>
    </row>
    <row r="2039" spans="2:9" x14ac:dyDescent="0.25">
      <c r="B2039" s="69" t="s">
        <v>33</v>
      </c>
      <c r="C2039" s="69" t="s">
        <v>149</v>
      </c>
      <c r="D2039" s="69" t="s">
        <v>149</v>
      </c>
      <c r="E2039" s="69">
        <f t="shared" ref="E2039:F2039" si="870">E791</f>
        <v>1969</v>
      </c>
      <c r="F2039" s="69" t="str">
        <f t="shared" si="870"/>
        <v>q</v>
      </c>
      <c r="G2039" s="69">
        <f>data2!AX76</f>
        <v>8.1667839205806711E-3</v>
      </c>
      <c r="H2039" s="105">
        <f t="shared" si="818"/>
        <v>0.10902599560238324</v>
      </c>
      <c r="I2039" s="105">
        <f t="shared" si="819"/>
        <v>0.76336284511164942</v>
      </c>
    </row>
    <row r="2040" spans="2:9" x14ac:dyDescent="0.25">
      <c r="B2040" s="69" t="s">
        <v>33</v>
      </c>
      <c r="C2040" s="69" t="s">
        <v>149</v>
      </c>
      <c r="D2040" s="69" t="s">
        <v>149</v>
      </c>
      <c r="E2040" s="69">
        <f t="shared" ref="E2040:F2040" si="871">E792</f>
        <v>1970</v>
      </c>
      <c r="F2040" s="69" t="str">
        <f t="shared" si="871"/>
        <v>q</v>
      </c>
      <c r="G2040" s="69">
        <f>data2!AX77</f>
        <v>1.1317598079048344E-2</v>
      </c>
      <c r="H2040" s="105">
        <f t="shared" si="818"/>
        <v>0.11719277952296392</v>
      </c>
      <c r="I2040" s="105">
        <f t="shared" si="819"/>
        <v>0.75204524703260112</v>
      </c>
    </row>
    <row r="2041" spans="2:9" x14ac:dyDescent="0.25">
      <c r="B2041" s="69" t="s">
        <v>33</v>
      </c>
      <c r="C2041" s="69" t="s">
        <v>149</v>
      </c>
      <c r="D2041" s="69" t="s">
        <v>149</v>
      </c>
      <c r="E2041" s="69">
        <f t="shared" ref="E2041:F2041" si="872">E793</f>
        <v>1971</v>
      </c>
      <c r="F2041" s="69" t="str">
        <f t="shared" si="872"/>
        <v>q</v>
      </c>
      <c r="G2041" s="69">
        <f>data2!AX78</f>
        <v>1.1446945493290525E-2</v>
      </c>
      <c r="H2041" s="105">
        <f t="shared" si="818"/>
        <v>0.12851037760201225</v>
      </c>
      <c r="I2041" s="105">
        <f t="shared" si="819"/>
        <v>0.7405983015393105</v>
      </c>
    </row>
    <row r="2042" spans="2:9" x14ac:dyDescent="0.25">
      <c r="B2042" s="69" t="s">
        <v>33</v>
      </c>
      <c r="C2042" s="69" t="s">
        <v>149</v>
      </c>
      <c r="D2042" s="69" t="s">
        <v>149</v>
      </c>
      <c r="E2042" s="69">
        <f t="shared" ref="E2042:F2042" si="873">E794</f>
        <v>1972</v>
      </c>
      <c r="F2042" s="69" t="str">
        <f t="shared" si="873"/>
        <v>q</v>
      </c>
      <c r="G2042" s="69">
        <f>data2!AX79</f>
        <v>1.1355496410871409E-2</v>
      </c>
      <c r="H2042" s="105">
        <f t="shared" si="818"/>
        <v>0.13995732309530279</v>
      </c>
      <c r="I2042" s="105">
        <f t="shared" si="819"/>
        <v>0.72924280512843909</v>
      </c>
    </row>
    <row r="2043" spans="2:9" x14ac:dyDescent="0.25">
      <c r="B2043" s="69" t="s">
        <v>33</v>
      </c>
      <c r="C2043" s="69" t="s">
        <v>149</v>
      </c>
      <c r="D2043" s="69" t="s">
        <v>149</v>
      </c>
      <c r="E2043" s="69">
        <f t="shared" ref="E2043:F2043" si="874">E795</f>
        <v>1973</v>
      </c>
      <c r="F2043" s="69" t="str">
        <f t="shared" si="874"/>
        <v>q</v>
      </c>
      <c r="G2043" s="69">
        <f>data2!AX80</f>
        <v>1.1789644994891666E-2</v>
      </c>
      <c r="H2043" s="105">
        <f t="shared" si="818"/>
        <v>0.1513128195061742</v>
      </c>
      <c r="I2043" s="105">
        <f t="shared" si="819"/>
        <v>0.71745316013354743</v>
      </c>
    </row>
    <row r="2044" spans="2:9" x14ac:dyDescent="0.25">
      <c r="B2044" s="69" t="s">
        <v>33</v>
      </c>
      <c r="C2044" s="69" t="s">
        <v>149</v>
      </c>
      <c r="D2044" s="69" t="s">
        <v>149</v>
      </c>
      <c r="E2044" s="69">
        <f t="shared" ref="E2044:F2044" si="875">E796</f>
        <v>1974</v>
      </c>
      <c r="F2044" s="69" t="str">
        <f t="shared" si="875"/>
        <v>q</v>
      </c>
      <c r="G2044" s="69">
        <f>data2!AX81</f>
        <v>1.2966651890944874E-2</v>
      </c>
      <c r="H2044" s="105">
        <f t="shared" si="818"/>
        <v>0.16310246450106586</v>
      </c>
      <c r="I2044" s="105">
        <f t="shared" si="819"/>
        <v>0.70448650824260262</v>
      </c>
    </row>
    <row r="2045" spans="2:9" x14ac:dyDescent="0.25">
      <c r="B2045" s="69" t="s">
        <v>33</v>
      </c>
      <c r="C2045" s="69" t="s">
        <v>149</v>
      </c>
      <c r="D2045" s="69" t="s">
        <v>149</v>
      </c>
      <c r="E2045" s="69">
        <f t="shared" ref="E2045:F2045" si="876">E797</f>
        <v>1975</v>
      </c>
      <c r="F2045" s="69" t="str">
        <f t="shared" si="876"/>
        <v>q</v>
      </c>
      <c r="G2045" s="69">
        <f>data2!AX82</f>
        <v>1.4944672148463005E-2</v>
      </c>
      <c r="H2045" s="105">
        <f t="shared" si="818"/>
        <v>0.17606911639201073</v>
      </c>
      <c r="I2045" s="105">
        <f t="shared" si="819"/>
        <v>0.68954183609413955</v>
      </c>
    </row>
    <row r="2046" spans="2:9" x14ac:dyDescent="0.25">
      <c r="B2046" s="69" t="s">
        <v>33</v>
      </c>
      <c r="C2046" s="69" t="s">
        <v>149</v>
      </c>
      <c r="D2046" s="69" t="s">
        <v>149</v>
      </c>
      <c r="E2046" s="69">
        <f t="shared" ref="E2046:F2046" si="877">E798</f>
        <v>1976</v>
      </c>
      <c r="F2046" s="69" t="str">
        <f t="shared" si="877"/>
        <v>q</v>
      </c>
      <c r="G2046" s="69">
        <f>data2!AX83</f>
        <v>1.9169889996349988E-2</v>
      </c>
      <c r="H2046" s="105">
        <f t="shared" si="818"/>
        <v>0.19101378854047374</v>
      </c>
      <c r="I2046" s="105">
        <f t="shared" si="819"/>
        <v>0.6703719460977895</v>
      </c>
    </row>
    <row r="2047" spans="2:9" x14ac:dyDescent="0.25">
      <c r="B2047" s="69" t="s">
        <v>33</v>
      </c>
      <c r="C2047" s="69" t="s">
        <v>149</v>
      </c>
      <c r="D2047" s="69" t="s">
        <v>149</v>
      </c>
      <c r="E2047" s="69">
        <f t="shared" ref="E2047:F2047" si="878">E799</f>
        <v>1977</v>
      </c>
      <c r="F2047" s="69" t="str">
        <f t="shared" si="878"/>
        <v>q</v>
      </c>
      <c r="G2047" s="69">
        <f>data2!AX84</f>
        <v>2.2243541912948885E-2</v>
      </c>
      <c r="H2047" s="105">
        <f t="shared" si="818"/>
        <v>0.21018367853682374</v>
      </c>
      <c r="I2047" s="105">
        <f t="shared" si="819"/>
        <v>0.64812840418484075</v>
      </c>
    </row>
    <row r="2048" spans="2:9" x14ac:dyDescent="0.25">
      <c r="B2048" s="69" t="s">
        <v>33</v>
      </c>
      <c r="C2048" s="69" t="s">
        <v>149</v>
      </c>
      <c r="D2048" s="69" t="s">
        <v>149</v>
      </c>
      <c r="E2048" s="69">
        <f t="shared" ref="E2048:F2048" si="879">E800</f>
        <v>1978</v>
      </c>
      <c r="F2048" s="69" t="str">
        <f t="shared" si="879"/>
        <v>q</v>
      </c>
      <c r="G2048" s="69">
        <f>data2!AX85</f>
        <v>1.9740215508815648E-2</v>
      </c>
      <c r="H2048" s="105">
        <f t="shared" si="818"/>
        <v>0.23242722044977263</v>
      </c>
      <c r="I2048" s="105">
        <f t="shared" si="819"/>
        <v>0.62838818867602508</v>
      </c>
    </row>
    <row r="2049" spans="2:9" x14ac:dyDescent="0.25">
      <c r="B2049" s="69" t="s">
        <v>33</v>
      </c>
      <c r="C2049" s="69" t="s">
        <v>149</v>
      </c>
      <c r="D2049" s="69" t="s">
        <v>149</v>
      </c>
      <c r="E2049" s="69">
        <f t="shared" ref="E2049:F2049" si="880">E801</f>
        <v>1979</v>
      </c>
      <c r="F2049" s="69" t="str">
        <f t="shared" si="880"/>
        <v>q</v>
      </c>
      <c r="G2049" s="69">
        <f>data2!AX86</f>
        <v>2.016369631479599E-2</v>
      </c>
      <c r="H2049" s="105">
        <f t="shared" si="818"/>
        <v>0.25216743595858826</v>
      </c>
      <c r="I2049" s="105">
        <f t="shared" si="819"/>
        <v>0.60822449236122911</v>
      </c>
    </row>
    <row r="2050" spans="2:9" x14ac:dyDescent="0.25">
      <c r="B2050" s="69" t="s">
        <v>33</v>
      </c>
      <c r="C2050" s="69" t="s">
        <v>149</v>
      </c>
      <c r="D2050" s="69" t="s">
        <v>149</v>
      </c>
      <c r="E2050" s="69">
        <f t="shared" ref="E2050:F2050" si="881">E802</f>
        <v>1980</v>
      </c>
      <c r="F2050" s="69" t="str">
        <f t="shared" si="881"/>
        <v>q</v>
      </c>
      <c r="G2050" s="69">
        <f>data2!AX87</f>
        <v>1.9857219011876256E-2</v>
      </c>
      <c r="H2050" s="105">
        <f t="shared" si="818"/>
        <v>0.27233113227338424</v>
      </c>
      <c r="I2050" s="105">
        <f t="shared" si="819"/>
        <v>0.58836727334935279</v>
      </c>
    </row>
    <row r="2051" spans="2:9" x14ac:dyDescent="0.25">
      <c r="B2051" s="69" t="s">
        <v>33</v>
      </c>
      <c r="C2051" s="69" t="s">
        <v>149</v>
      </c>
      <c r="D2051" s="69" t="s">
        <v>149</v>
      </c>
      <c r="E2051" s="69">
        <f t="shared" ref="E2051:F2051" si="882">E803</f>
        <v>1981</v>
      </c>
      <c r="F2051" s="69" t="str">
        <f t="shared" si="882"/>
        <v>q</v>
      </c>
      <c r="G2051" s="69">
        <f>data2!AX88</f>
        <v>1.8811080504818604E-2</v>
      </c>
      <c r="H2051" s="105">
        <f t="shared" si="818"/>
        <v>0.29218835128526049</v>
      </c>
      <c r="I2051" s="105">
        <f t="shared" si="819"/>
        <v>0.56955619284453418</v>
      </c>
    </row>
    <row r="2052" spans="2:9" x14ac:dyDescent="0.25">
      <c r="B2052" s="69" t="s">
        <v>33</v>
      </c>
      <c r="C2052" s="69" t="s">
        <v>149</v>
      </c>
      <c r="D2052" s="69" t="s">
        <v>149</v>
      </c>
      <c r="E2052" s="69">
        <f t="shared" ref="E2052:F2052" si="883">E804</f>
        <v>1982</v>
      </c>
      <c r="F2052" s="69" t="str">
        <f t="shared" si="883"/>
        <v>q</v>
      </c>
      <c r="G2052" s="69">
        <f>data2!AX89</f>
        <v>2.3843891473193043E-2</v>
      </c>
      <c r="H2052" s="105">
        <f t="shared" ref="H2052:H2115" si="884">SUMIFS($G$4:$G$4995,$F$4:$F$4995,$F2052,$E$4:$E$4995,"&lt;"&amp;$E2052,$B$4:$B$4995,$B2052,$D$4:$D$4995,$D2052)</f>
        <v>0.31099943179007911</v>
      </c>
      <c r="I2052" s="105">
        <f t="shared" ref="I2052:I2115" si="885">SUMIFS($G$4:$G$4995,$F$4:$F$4995,$F2052,$E$4:$E$4995,"&gt;"&amp;$E2052,$B$4:$B$4995,$B2052,$D$4:$D$4995,$D2052)</f>
        <v>0.54571230137134119</v>
      </c>
    </row>
    <row r="2053" spans="2:9" x14ac:dyDescent="0.25">
      <c r="B2053" s="69" t="s">
        <v>33</v>
      </c>
      <c r="C2053" s="69" t="s">
        <v>149</v>
      </c>
      <c r="D2053" s="69" t="s">
        <v>149</v>
      </c>
      <c r="E2053" s="69">
        <f t="shared" ref="E2053:F2053" si="886">E805</f>
        <v>1983</v>
      </c>
      <c r="F2053" s="69" t="str">
        <f t="shared" si="886"/>
        <v>q</v>
      </c>
      <c r="G2053" s="69">
        <f>data2!AX90</f>
        <v>2.7034937090471275E-2</v>
      </c>
      <c r="H2053" s="105">
        <f t="shared" si="884"/>
        <v>0.33484332326327215</v>
      </c>
      <c r="I2053" s="105">
        <f t="shared" si="885"/>
        <v>0.51867736428086986</v>
      </c>
    </row>
    <row r="2054" spans="2:9" x14ac:dyDescent="0.25">
      <c r="B2054" s="69" t="s">
        <v>33</v>
      </c>
      <c r="C2054" s="69" t="s">
        <v>149</v>
      </c>
      <c r="D2054" s="69" t="s">
        <v>149</v>
      </c>
      <c r="E2054" s="69">
        <f t="shared" ref="E2054:F2054" si="887">E806</f>
        <v>1984</v>
      </c>
      <c r="F2054" s="69" t="str">
        <f t="shared" si="887"/>
        <v>q</v>
      </c>
      <c r="G2054" s="69">
        <f>data2!AX91</f>
        <v>2.43719153742257E-2</v>
      </c>
      <c r="H2054" s="105">
        <f t="shared" si="884"/>
        <v>0.36187826035374343</v>
      </c>
      <c r="I2054" s="105">
        <f t="shared" si="885"/>
        <v>0.49430544890664418</v>
      </c>
    </row>
    <row r="2055" spans="2:9" x14ac:dyDescent="0.25">
      <c r="B2055" s="69" t="s">
        <v>33</v>
      </c>
      <c r="C2055" s="69" t="s">
        <v>149</v>
      </c>
      <c r="D2055" s="69" t="s">
        <v>149</v>
      </c>
      <c r="E2055" s="69">
        <f t="shared" ref="E2055:F2055" si="888">E807</f>
        <v>1985</v>
      </c>
      <c r="F2055" s="69" t="str">
        <f t="shared" si="888"/>
        <v>q</v>
      </c>
      <c r="G2055" s="69">
        <f>data2!AX92</f>
        <v>2.4393919962487152E-2</v>
      </c>
      <c r="H2055" s="105">
        <f t="shared" si="884"/>
        <v>0.38625017572796916</v>
      </c>
      <c r="I2055" s="105">
        <f t="shared" si="885"/>
        <v>0.469911528944157</v>
      </c>
    </row>
    <row r="2056" spans="2:9" x14ac:dyDescent="0.25">
      <c r="B2056" s="69" t="s">
        <v>33</v>
      </c>
      <c r="C2056" s="69" t="s">
        <v>149</v>
      </c>
      <c r="D2056" s="69" t="s">
        <v>149</v>
      </c>
      <c r="E2056" s="69">
        <f t="shared" ref="E2056:F2056" si="889">E808</f>
        <v>1986</v>
      </c>
      <c r="F2056" s="69" t="str">
        <f t="shared" si="889"/>
        <v>q</v>
      </c>
      <c r="G2056" s="69">
        <f>data2!AX93</f>
        <v>2.4383500408970728E-2</v>
      </c>
      <c r="H2056" s="105">
        <f t="shared" si="884"/>
        <v>0.41064409569045629</v>
      </c>
      <c r="I2056" s="105">
        <f t="shared" si="885"/>
        <v>0.4455280285351863</v>
      </c>
    </row>
    <row r="2057" spans="2:9" x14ac:dyDescent="0.25">
      <c r="B2057" s="69" t="s">
        <v>33</v>
      </c>
      <c r="C2057" s="69" t="s">
        <v>149</v>
      </c>
      <c r="D2057" s="69" t="s">
        <v>149</v>
      </c>
      <c r="E2057" s="69">
        <f t="shared" ref="E2057:F2057" si="890">E809</f>
        <v>1987</v>
      </c>
      <c r="F2057" s="69" t="str">
        <f t="shared" si="890"/>
        <v>q</v>
      </c>
      <c r="G2057" s="69">
        <f>data2!AX94</f>
        <v>2.6733337335699735E-2</v>
      </c>
      <c r="H2057" s="105">
        <f t="shared" si="884"/>
        <v>0.43502759609942704</v>
      </c>
      <c r="I2057" s="105">
        <f t="shared" si="885"/>
        <v>0.41879469119948654</v>
      </c>
    </row>
    <row r="2058" spans="2:9" x14ac:dyDescent="0.25">
      <c r="B2058" s="69" t="s">
        <v>33</v>
      </c>
      <c r="C2058" s="69" t="s">
        <v>149</v>
      </c>
      <c r="D2058" s="69" t="s">
        <v>149</v>
      </c>
      <c r="E2058" s="69">
        <f t="shared" ref="E2058:F2058" si="891">E810</f>
        <v>1988</v>
      </c>
      <c r="F2058" s="69" t="str">
        <f t="shared" si="891"/>
        <v>q</v>
      </c>
      <c r="G2058" s="69">
        <f>data2!AX95</f>
        <v>2.7346137193856153E-2</v>
      </c>
      <c r="H2058" s="105">
        <f t="shared" si="884"/>
        <v>0.46176093343512675</v>
      </c>
      <c r="I2058" s="105">
        <f t="shared" si="885"/>
        <v>0.39144855400563039</v>
      </c>
    </row>
    <row r="2059" spans="2:9" x14ac:dyDescent="0.25">
      <c r="B2059" s="69" t="s">
        <v>33</v>
      </c>
      <c r="C2059" s="69" t="s">
        <v>149</v>
      </c>
      <c r="D2059" s="69" t="s">
        <v>149</v>
      </c>
      <c r="E2059" s="69">
        <f t="shared" ref="E2059:F2059" si="892">E811</f>
        <v>1989</v>
      </c>
      <c r="F2059" s="69" t="str">
        <f t="shared" si="892"/>
        <v>q</v>
      </c>
      <c r="G2059" s="69">
        <f>data2!AX96</f>
        <v>3.313343760125121E-2</v>
      </c>
      <c r="H2059" s="105">
        <f t="shared" si="884"/>
        <v>0.4891070706289829</v>
      </c>
      <c r="I2059" s="105">
        <f t="shared" si="885"/>
        <v>0.35831511640437919</v>
      </c>
    </row>
    <row r="2060" spans="2:9" x14ac:dyDescent="0.25">
      <c r="B2060" s="69" t="s">
        <v>33</v>
      </c>
      <c r="C2060" s="69" t="s">
        <v>149</v>
      </c>
      <c r="D2060" s="69" t="s">
        <v>149</v>
      </c>
      <c r="E2060" s="69">
        <f t="shared" ref="E2060:F2060" si="893">E812</f>
        <v>1990</v>
      </c>
      <c r="F2060" s="69" t="str">
        <f t="shared" si="893"/>
        <v>q</v>
      </c>
      <c r="G2060" s="69">
        <f>data2!AX97</f>
        <v>3.8503011546290891E-2</v>
      </c>
      <c r="H2060" s="105">
        <f t="shared" si="884"/>
        <v>0.52224050823023416</v>
      </c>
      <c r="I2060" s="105">
        <f t="shared" si="885"/>
        <v>0.31981210485808825</v>
      </c>
    </row>
    <row r="2061" spans="2:9" x14ac:dyDescent="0.25">
      <c r="B2061" s="69" t="s">
        <v>33</v>
      </c>
      <c r="C2061" s="69" t="s">
        <v>149</v>
      </c>
      <c r="D2061" s="69" t="s">
        <v>149</v>
      </c>
      <c r="E2061" s="69">
        <f t="shared" ref="E2061:F2061" si="894">E813</f>
        <v>1991</v>
      </c>
      <c r="F2061" s="69" t="str">
        <f t="shared" si="894"/>
        <v>q</v>
      </c>
      <c r="G2061" s="69">
        <f>data2!AX98</f>
        <v>3.9452760141962466E-2</v>
      </c>
      <c r="H2061" s="105">
        <f t="shared" si="884"/>
        <v>0.56074351977652503</v>
      </c>
      <c r="I2061" s="105">
        <f t="shared" si="885"/>
        <v>0.28035934471612584</v>
      </c>
    </row>
    <row r="2062" spans="2:9" x14ac:dyDescent="0.25">
      <c r="B2062" s="69" t="s">
        <v>33</v>
      </c>
      <c r="C2062" s="69" t="s">
        <v>149</v>
      </c>
      <c r="D2062" s="69" t="s">
        <v>149</v>
      </c>
      <c r="E2062" s="69">
        <f t="shared" ref="E2062:F2062" si="895">E814</f>
        <v>1992</v>
      </c>
      <c r="F2062" s="69" t="str">
        <f t="shared" si="895"/>
        <v>q</v>
      </c>
      <c r="G2062" s="69">
        <f>data2!AX99</f>
        <v>3.8787864215545573E-2</v>
      </c>
      <c r="H2062" s="105">
        <f t="shared" si="884"/>
        <v>0.60019627991848745</v>
      </c>
      <c r="I2062" s="105">
        <f t="shared" si="885"/>
        <v>0.24157148050058025</v>
      </c>
    </row>
    <row r="2063" spans="2:9" x14ac:dyDescent="0.25">
      <c r="B2063" s="69" t="s">
        <v>33</v>
      </c>
      <c r="C2063" s="69" t="s">
        <v>149</v>
      </c>
      <c r="D2063" s="69" t="s">
        <v>149</v>
      </c>
      <c r="E2063" s="69">
        <f t="shared" ref="E2063:F2063" si="896">E815</f>
        <v>1993</v>
      </c>
      <c r="F2063" s="69" t="str">
        <f t="shared" si="896"/>
        <v>q</v>
      </c>
      <c r="G2063" s="69">
        <f>data2!AX100</f>
        <v>4.0127681380408738E-2</v>
      </c>
      <c r="H2063" s="105">
        <f t="shared" si="884"/>
        <v>0.63898414413403304</v>
      </c>
      <c r="I2063" s="105">
        <f t="shared" si="885"/>
        <v>0.20144379912017152</v>
      </c>
    </row>
    <row r="2064" spans="2:9" x14ac:dyDescent="0.25">
      <c r="B2064" s="69" t="s">
        <v>33</v>
      </c>
      <c r="C2064" s="69" t="s">
        <v>149</v>
      </c>
      <c r="D2064" s="69" t="s">
        <v>149</v>
      </c>
      <c r="E2064" s="69">
        <f t="shared" ref="E2064:F2064" si="897">E816</f>
        <v>1994</v>
      </c>
      <c r="F2064" s="69" t="str">
        <f t="shared" si="897"/>
        <v>q</v>
      </c>
      <c r="G2064" s="69">
        <f>data2!AX101</f>
        <v>4.5363356624959925E-2</v>
      </c>
      <c r="H2064" s="105">
        <f t="shared" si="884"/>
        <v>0.67911182551444182</v>
      </c>
      <c r="I2064" s="105">
        <f t="shared" si="885"/>
        <v>0.15608044249521161</v>
      </c>
    </row>
    <row r="2065" spans="2:9" x14ac:dyDescent="0.25">
      <c r="B2065" s="69" t="s">
        <v>33</v>
      </c>
      <c r="C2065" s="69" t="s">
        <v>149</v>
      </c>
      <c r="D2065" s="69" t="s">
        <v>149</v>
      </c>
      <c r="E2065" s="69">
        <f t="shared" ref="E2065:F2065" si="898">E817</f>
        <v>1995</v>
      </c>
      <c r="F2065" s="69" t="str">
        <f t="shared" si="898"/>
        <v>q</v>
      </c>
      <c r="G2065" s="69">
        <f>data2!AX102</f>
        <v>4.8919630726537391E-2</v>
      </c>
      <c r="H2065" s="105">
        <f t="shared" si="884"/>
        <v>0.72447518213940176</v>
      </c>
      <c r="I2065" s="105">
        <f t="shared" si="885"/>
        <v>0.10716081176867422</v>
      </c>
    </row>
    <row r="2066" spans="2:9" x14ac:dyDescent="0.25">
      <c r="B2066" s="69" t="s">
        <v>33</v>
      </c>
      <c r="C2066" s="69" t="s">
        <v>149</v>
      </c>
      <c r="D2066" s="69" t="s">
        <v>149</v>
      </c>
      <c r="E2066" s="69">
        <f t="shared" ref="E2066:F2066" si="899">E818</f>
        <v>1996</v>
      </c>
      <c r="F2066" s="69" t="str">
        <f t="shared" si="899"/>
        <v>q</v>
      </c>
      <c r="G2066" s="69">
        <f>data2!AX103</f>
        <v>5.3484281466777868E-2</v>
      </c>
      <c r="H2066" s="105">
        <f t="shared" si="884"/>
        <v>0.77339481286593914</v>
      </c>
      <c r="I2066" s="105">
        <f t="shared" si="885"/>
        <v>5.3676530301896348E-2</v>
      </c>
    </row>
    <row r="2067" spans="2:9" x14ac:dyDescent="0.25">
      <c r="B2067" s="69" t="s">
        <v>33</v>
      </c>
      <c r="C2067" s="69" t="s">
        <v>149</v>
      </c>
      <c r="D2067" s="69" t="s">
        <v>149</v>
      </c>
      <c r="E2067" s="69">
        <f t="shared" ref="E2067:F2067" si="900">E819</f>
        <v>1997</v>
      </c>
      <c r="F2067" s="69" t="str">
        <f t="shared" si="900"/>
        <v>q</v>
      </c>
      <c r="G2067" s="69">
        <f>data2!AX104</f>
        <v>5.3676530301896348E-2</v>
      </c>
      <c r="H2067" s="105">
        <f t="shared" si="884"/>
        <v>0.826879094332717</v>
      </c>
      <c r="I2067" s="105">
        <f t="shared" si="885"/>
        <v>0</v>
      </c>
    </row>
    <row r="2068" spans="2:9" x14ac:dyDescent="0.25">
      <c r="B2068" s="69" t="s">
        <v>33</v>
      </c>
      <c r="C2068" s="69" t="s">
        <v>149</v>
      </c>
      <c r="D2068" s="69" t="s">
        <v>149</v>
      </c>
      <c r="E2068" s="69">
        <f t="shared" ref="E2068:F2068" si="901">E820</f>
        <v>1950</v>
      </c>
      <c r="F2068" s="69" t="str">
        <f t="shared" si="901"/>
        <v>r</v>
      </c>
      <c r="G2068" s="69">
        <f>data2!AY57</f>
        <v>3.0353023027484198</v>
      </c>
      <c r="H2068" s="105">
        <f t="shared" si="884"/>
        <v>0</v>
      </c>
      <c r="I2068" s="105">
        <f t="shared" si="885"/>
        <v>86.02128413203647</v>
      </c>
    </row>
    <row r="2069" spans="2:9" x14ac:dyDescent="0.25">
      <c r="B2069" s="69" t="s">
        <v>33</v>
      </c>
      <c r="C2069" s="69" t="s">
        <v>149</v>
      </c>
      <c r="D2069" s="69" t="s">
        <v>149</v>
      </c>
      <c r="E2069" s="69">
        <f t="shared" ref="E2069:F2069" si="902">E821</f>
        <v>1951</v>
      </c>
      <c r="F2069" s="69" t="str">
        <f t="shared" si="902"/>
        <v>r</v>
      </c>
      <c r="G2069" s="69">
        <f>data2!AY58</f>
        <v>3.0277014153004713</v>
      </c>
      <c r="H2069" s="105">
        <f t="shared" si="884"/>
        <v>3.0353023027484198</v>
      </c>
      <c r="I2069" s="105">
        <f t="shared" si="885"/>
        <v>82.993582716736</v>
      </c>
    </row>
    <row r="2070" spans="2:9" x14ac:dyDescent="0.25">
      <c r="B2070" s="69" t="s">
        <v>33</v>
      </c>
      <c r="C2070" s="69" t="s">
        <v>149</v>
      </c>
      <c r="D2070" s="69" t="s">
        <v>149</v>
      </c>
      <c r="E2070" s="69">
        <f t="shared" ref="E2070:F2070" si="903">E822</f>
        <v>1952</v>
      </c>
      <c r="F2070" s="69" t="str">
        <f t="shared" si="903"/>
        <v>r</v>
      </c>
      <c r="G2070" s="69">
        <f>data2!AY59</f>
        <v>3.0441173216470028</v>
      </c>
      <c r="H2070" s="105">
        <f t="shared" si="884"/>
        <v>6.0630037180488916</v>
      </c>
      <c r="I2070" s="105">
        <f t="shared" si="885"/>
        <v>79.949465395088993</v>
      </c>
    </row>
    <row r="2071" spans="2:9" x14ac:dyDescent="0.25">
      <c r="B2071" s="69" t="s">
        <v>33</v>
      </c>
      <c r="C2071" s="69" t="s">
        <v>149</v>
      </c>
      <c r="D2071" s="69" t="s">
        <v>149</v>
      </c>
      <c r="E2071" s="69">
        <f t="shared" ref="E2071:F2071" si="904">E823</f>
        <v>1953</v>
      </c>
      <c r="F2071" s="69" t="str">
        <f t="shared" si="904"/>
        <v>r</v>
      </c>
      <c r="G2071" s="69">
        <f>data2!AY60</f>
        <v>3.1183529510929531</v>
      </c>
      <c r="H2071" s="105">
        <f t="shared" si="884"/>
        <v>9.1071210396958939</v>
      </c>
      <c r="I2071" s="105">
        <f t="shared" si="885"/>
        <v>76.831112443996062</v>
      </c>
    </row>
    <row r="2072" spans="2:9" x14ac:dyDescent="0.25">
      <c r="B2072" s="69" t="s">
        <v>33</v>
      </c>
      <c r="C2072" s="69" t="s">
        <v>149</v>
      </c>
      <c r="D2072" s="69" t="s">
        <v>149</v>
      </c>
      <c r="E2072" s="69">
        <f t="shared" ref="E2072:F2072" si="905">E824</f>
        <v>1954</v>
      </c>
      <c r="F2072" s="69" t="str">
        <f t="shared" si="905"/>
        <v>r</v>
      </c>
      <c r="G2072" s="69">
        <f>data2!AY61</f>
        <v>3.0484246229059191</v>
      </c>
      <c r="H2072" s="105">
        <f t="shared" si="884"/>
        <v>12.225473990788847</v>
      </c>
      <c r="I2072" s="105">
        <f t="shared" si="885"/>
        <v>73.78268782109015</v>
      </c>
    </row>
    <row r="2073" spans="2:9" x14ac:dyDescent="0.25">
      <c r="B2073" s="69" t="s">
        <v>33</v>
      </c>
      <c r="C2073" s="69" t="s">
        <v>149</v>
      </c>
      <c r="D2073" s="69" t="s">
        <v>149</v>
      </c>
      <c r="E2073" s="69">
        <f t="shared" ref="E2073:F2073" si="906">E825</f>
        <v>1955</v>
      </c>
      <c r="F2073" s="69" t="str">
        <f t="shared" si="906"/>
        <v>r</v>
      </c>
      <c r="G2073" s="69">
        <f>data2!AY62</f>
        <v>2.9681375598074502</v>
      </c>
      <c r="H2073" s="105">
        <f t="shared" si="884"/>
        <v>15.273898613694767</v>
      </c>
      <c r="I2073" s="105">
        <f t="shared" si="885"/>
        <v>70.814550261282704</v>
      </c>
    </row>
    <row r="2074" spans="2:9" x14ac:dyDescent="0.25">
      <c r="B2074" s="69" t="s">
        <v>33</v>
      </c>
      <c r="C2074" s="69" t="s">
        <v>149</v>
      </c>
      <c r="D2074" s="69" t="s">
        <v>149</v>
      </c>
      <c r="E2074" s="69">
        <f t="shared" ref="E2074:F2074" si="907">E826</f>
        <v>1956</v>
      </c>
      <c r="F2074" s="69" t="str">
        <f t="shared" si="907"/>
        <v>r</v>
      </c>
      <c r="G2074" s="69">
        <f>data2!AY63</f>
        <v>2.9589154821827086</v>
      </c>
      <c r="H2074" s="105">
        <f t="shared" si="884"/>
        <v>18.242036173502218</v>
      </c>
      <c r="I2074" s="105">
        <f t="shared" si="885"/>
        <v>67.855634779100001</v>
      </c>
    </row>
    <row r="2075" spans="2:9" x14ac:dyDescent="0.25">
      <c r="B2075" s="69" t="s">
        <v>33</v>
      </c>
      <c r="C2075" s="69" t="s">
        <v>149</v>
      </c>
      <c r="D2075" s="69" t="s">
        <v>149</v>
      </c>
      <c r="E2075" s="69">
        <f t="shared" ref="E2075:F2075" si="908">E827</f>
        <v>1957</v>
      </c>
      <c r="F2075" s="69" t="str">
        <f t="shared" si="908"/>
        <v>r</v>
      </c>
      <c r="G2075" s="69">
        <f>data2!AY64</f>
        <v>2.8943547605253035</v>
      </c>
      <c r="H2075" s="105">
        <f t="shared" si="884"/>
        <v>21.200951655684925</v>
      </c>
      <c r="I2075" s="105">
        <f t="shared" si="885"/>
        <v>64.961280018574698</v>
      </c>
    </row>
    <row r="2076" spans="2:9" x14ac:dyDescent="0.25">
      <c r="B2076" s="69" t="s">
        <v>33</v>
      </c>
      <c r="C2076" s="69" t="s">
        <v>149</v>
      </c>
      <c r="D2076" s="69" t="s">
        <v>149</v>
      </c>
      <c r="E2076" s="69">
        <f t="shared" ref="E2076:F2076" si="909">E828</f>
        <v>1958</v>
      </c>
      <c r="F2076" s="69" t="str">
        <f t="shared" si="909"/>
        <v>r</v>
      </c>
      <c r="G2076" s="69">
        <f>data2!AY65</f>
        <v>2.8389636687044586</v>
      </c>
      <c r="H2076" s="105">
        <f t="shared" si="884"/>
        <v>24.095306416210228</v>
      </c>
      <c r="I2076" s="105">
        <f t="shared" si="885"/>
        <v>62.122316349870239</v>
      </c>
    </row>
    <row r="2077" spans="2:9" x14ac:dyDescent="0.25">
      <c r="B2077" s="69" t="s">
        <v>33</v>
      </c>
      <c r="C2077" s="69" t="s">
        <v>149</v>
      </c>
      <c r="D2077" s="69" t="s">
        <v>149</v>
      </c>
      <c r="E2077" s="69">
        <f t="shared" ref="E2077:F2077" si="910">E829</f>
        <v>1959</v>
      </c>
      <c r="F2077" s="69" t="str">
        <f t="shared" si="910"/>
        <v>r</v>
      </c>
      <c r="G2077" s="69">
        <f>data2!AY66</f>
        <v>2.7492580065452912</v>
      </c>
      <c r="H2077" s="105">
        <f t="shared" si="884"/>
        <v>26.934270084914687</v>
      </c>
      <c r="I2077" s="105">
        <f t="shared" si="885"/>
        <v>59.373058343324949</v>
      </c>
    </row>
    <row r="2078" spans="2:9" x14ac:dyDescent="0.25">
      <c r="B2078" s="69" t="s">
        <v>33</v>
      </c>
      <c r="C2078" s="69" t="s">
        <v>149</v>
      </c>
      <c r="D2078" s="69" t="s">
        <v>149</v>
      </c>
      <c r="E2078" s="69">
        <f t="shared" ref="E2078:F2078" si="911">E830</f>
        <v>1960</v>
      </c>
      <c r="F2078" s="69" t="str">
        <f t="shared" si="911"/>
        <v>r</v>
      </c>
      <c r="G2078" s="69">
        <f>data2!AY67</f>
        <v>2.6305627111400356</v>
      </c>
      <c r="H2078" s="105">
        <f t="shared" si="884"/>
        <v>29.683528091459976</v>
      </c>
      <c r="I2078" s="105">
        <f t="shared" si="885"/>
        <v>56.742495632184905</v>
      </c>
    </row>
    <row r="2079" spans="2:9" x14ac:dyDescent="0.25">
      <c r="B2079" s="69" t="s">
        <v>33</v>
      </c>
      <c r="C2079" s="69" t="s">
        <v>149</v>
      </c>
      <c r="D2079" s="69" t="s">
        <v>149</v>
      </c>
      <c r="E2079" s="69">
        <f t="shared" ref="E2079:F2079" si="912">E831</f>
        <v>1961</v>
      </c>
      <c r="F2079" s="69" t="str">
        <f t="shared" si="912"/>
        <v>r</v>
      </c>
      <c r="G2079" s="69">
        <f>data2!AY68</f>
        <v>2.5712342006488047</v>
      </c>
      <c r="H2079" s="105">
        <f t="shared" si="884"/>
        <v>32.314090802600013</v>
      </c>
      <c r="I2079" s="105">
        <f t="shared" si="885"/>
        <v>54.171261431536102</v>
      </c>
    </row>
    <row r="2080" spans="2:9" x14ac:dyDescent="0.25">
      <c r="B2080" s="69" t="s">
        <v>33</v>
      </c>
      <c r="C2080" s="69" t="s">
        <v>149</v>
      </c>
      <c r="D2080" s="69" t="s">
        <v>149</v>
      </c>
      <c r="E2080" s="69">
        <f t="shared" ref="E2080:F2080" si="913">E832</f>
        <v>1962</v>
      </c>
      <c r="F2080" s="69" t="str">
        <f t="shared" si="913"/>
        <v>r</v>
      </c>
      <c r="G2080" s="69">
        <f>data2!AY69</f>
        <v>2.4505286012062424</v>
      </c>
      <c r="H2080" s="105">
        <f t="shared" si="884"/>
        <v>34.885325003248816</v>
      </c>
      <c r="I2080" s="105">
        <f t="shared" si="885"/>
        <v>51.720732830329858</v>
      </c>
    </row>
    <row r="2081" spans="2:9" x14ac:dyDescent="0.25">
      <c r="B2081" s="69" t="s">
        <v>33</v>
      </c>
      <c r="C2081" s="69" t="s">
        <v>149</v>
      </c>
      <c r="D2081" s="69" t="s">
        <v>149</v>
      </c>
      <c r="E2081" s="69">
        <f t="shared" ref="E2081:F2081" si="914">E833</f>
        <v>1963</v>
      </c>
      <c r="F2081" s="69" t="str">
        <f t="shared" si="914"/>
        <v>r</v>
      </c>
      <c r="G2081" s="69">
        <f>data2!AY70</f>
        <v>2.4047816621878351</v>
      </c>
      <c r="H2081" s="105">
        <f t="shared" si="884"/>
        <v>37.33585360445506</v>
      </c>
      <c r="I2081" s="105">
        <f t="shared" si="885"/>
        <v>49.315951168142028</v>
      </c>
    </row>
    <row r="2082" spans="2:9" x14ac:dyDescent="0.25">
      <c r="B2082" s="69" t="s">
        <v>33</v>
      </c>
      <c r="C2082" s="69" t="s">
        <v>149</v>
      </c>
      <c r="D2082" s="69" t="s">
        <v>149</v>
      </c>
      <c r="E2082" s="69">
        <f t="shared" ref="E2082:F2082" si="915">E834</f>
        <v>1964</v>
      </c>
      <c r="F2082" s="69" t="str">
        <f t="shared" si="915"/>
        <v>r</v>
      </c>
      <c r="G2082" s="69">
        <f>data2!AY71</f>
        <v>2.3371270341899337</v>
      </c>
      <c r="H2082" s="105">
        <f t="shared" si="884"/>
        <v>39.740635266642897</v>
      </c>
      <c r="I2082" s="105">
        <f t="shared" si="885"/>
        <v>46.978824133952095</v>
      </c>
    </row>
    <row r="2083" spans="2:9" x14ac:dyDescent="0.25">
      <c r="B2083" s="69" t="s">
        <v>33</v>
      </c>
      <c r="C2083" s="69" t="s">
        <v>149</v>
      </c>
      <c r="D2083" s="69" t="s">
        <v>149</v>
      </c>
      <c r="E2083" s="69">
        <f t="shared" ref="E2083:F2083" si="916">E835</f>
        <v>1965</v>
      </c>
      <c r="F2083" s="69" t="str">
        <f t="shared" si="916"/>
        <v>r</v>
      </c>
      <c r="G2083" s="69">
        <f>data2!AY72</f>
        <v>2.1763758024024802</v>
      </c>
      <c r="H2083" s="105">
        <f t="shared" si="884"/>
        <v>42.077762300832831</v>
      </c>
      <c r="I2083" s="105">
        <f t="shared" si="885"/>
        <v>44.802448331549606</v>
      </c>
    </row>
    <row r="2084" spans="2:9" x14ac:dyDescent="0.25">
      <c r="B2084" s="69" t="s">
        <v>33</v>
      </c>
      <c r="C2084" s="69" t="s">
        <v>149</v>
      </c>
      <c r="D2084" s="69" t="s">
        <v>149</v>
      </c>
      <c r="E2084" s="69">
        <f t="shared" ref="E2084:F2084" si="917">E836</f>
        <v>1966</v>
      </c>
      <c r="F2084" s="69" t="str">
        <f t="shared" si="917"/>
        <v>r</v>
      </c>
      <c r="G2084" s="69">
        <f>data2!AY73</f>
        <v>2.0266591961635054</v>
      </c>
      <c r="H2084" s="105">
        <f t="shared" si="884"/>
        <v>44.254138103235313</v>
      </c>
      <c r="I2084" s="105">
        <f t="shared" si="885"/>
        <v>42.775789135386098</v>
      </c>
    </row>
    <row r="2085" spans="2:9" x14ac:dyDescent="0.25">
      <c r="B2085" s="69" t="s">
        <v>33</v>
      </c>
      <c r="C2085" s="69" t="s">
        <v>149</v>
      </c>
      <c r="D2085" s="69" t="s">
        <v>149</v>
      </c>
      <c r="E2085" s="69">
        <f t="shared" ref="E2085:F2085" si="918">E837</f>
        <v>1967</v>
      </c>
      <c r="F2085" s="69" t="str">
        <f t="shared" si="918"/>
        <v>r</v>
      </c>
      <c r="G2085" s="69">
        <f>data2!AY74</f>
        <v>1.915115865100933</v>
      </c>
      <c r="H2085" s="105">
        <f t="shared" si="884"/>
        <v>46.28079729939882</v>
      </c>
      <c r="I2085" s="105">
        <f t="shared" si="885"/>
        <v>40.860673270285169</v>
      </c>
    </row>
    <row r="2086" spans="2:9" x14ac:dyDescent="0.25">
      <c r="B2086" s="69" t="s">
        <v>33</v>
      </c>
      <c r="C2086" s="69" t="s">
        <v>149</v>
      </c>
      <c r="D2086" s="69" t="s">
        <v>149</v>
      </c>
      <c r="E2086" s="69">
        <f t="shared" ref="E2086:F2086" si="919">E838</f>
        <v>1968</v>
      </c>
      <c r="F2086" s="69" t="str">
        <f t="shared" si="919"/>
        <v>r</v>
      </c>
      <c r="G2086" s="69">
        <f>data2!AY75</f>
        <v>1.886054052782038</v>
      </c>
      <c r="H2086" s="105">
        <f t="shared" si="884"/>
        <v>48.19591316449975</v>
      </c>
      <c r="I2086" s="105">
        <f t="shared" si="885"/>
        <v>38.974619217503125</v>
      </c>
    </row>
    <row r="2087" spans="2:9" x14ac:dyDescent="0.25">
      <c r="B2087" s="69" t="s">
        <v>33</v>
      </c>
      <c r="C2087" s="69" t="s">
        <v>149</v>
      </c>
      <c r="D2087" s="69" t="s">
        <v>149</v>
      </c>
      <c r="E2087" s="69">
        <f t="shared" ref="E2087:F2087" si="920">E839</f>
        <v>1969</v>
      </c>
      <c r="F2087" s="69" t="str">
        <f t="shared" si="920"/>
        <v>r</v>
      </c>
      <c r="G2087" s="69">
        <f>data2!AY76</f>
        <v>1.8386427774695482</v>
      </c>
      <c r="H2087" s="105">
        <f t="shared" si="884"/>
        <v>50.081967217281786</v>
      </c>
      <c r="I2087" s="105">
        <f t="shared" si="885"/>
        <v>37.135976440033566</v>
      </c>
    </row>
    <row r="2088" spans="2:9" x14ac:dyDescent="0.25">
      <c r="B2088" s="69" t="s">
        <v>33</v>
      </c>
      <c r="C2088" s="69" t="s">
        <v>149</v>
      </c>
      <c r="D2088" s="69" t="s">
        <v>149</v>
      </c>
      <c r="E2088" s="69">
        <f t="shared" ref="E2088:F2088" si="921">E840</f>
        <v>1970</v>
      </c>
      <c r="F2088" s="69" t="str">
        <f t="shared" si="921"/>
        <v>r</v>
      </c>
      <c r="G2088" s="69">
        <f>data2!AY77</f>
        <v>1.7985248614005416</v>
      </c>
      <c r="H2088" s="105">
        <f t="shared" si="884"/>
        <v>51.920609994751331</v>
      </c>
      <c r="I2088" s="105">
        <f t="shared" si="885"/>
        <v>35.337451578633029</v>
      </c>
    </row>
    <row r="2089" spans="2:9" x14ac:dyDescent="0.25">
      <c r="B2089" s="69" t="s">
        <v>33</v>
      </c>
      <c r="C2089" s="69" t="s">
        <v>149</v>
      </c>
      <c r="D2089" s="69" t="s">
        <v>149</v>
      </c>
      <c r="E2089" s="69">
        <f t="shared" ref="E2089:F2089" si="922">E841</f>
        <v>1971</v>
      </c>
      <c r="F2089" s="69" t="str">
        <f t="shared" si="922"/>
        <v>r</v>
      </c>
      <c r="G2089" s="69">
        <f>data2!AY78</f>
        <v>1.6529630492216556</v>
      </c>
      <c r="H2089" s="105">
        <f t="shared" si="884"/>
        <v>53.719134856151875</v>
      </c>
      <c r="I2089" s="105">
        <f t="shared" si="885"/>
        <v>33.684488529411375</v>
      </c>
    </row>
    <row r="2090" spans="2:9" x14ac:dyDescent="0.25">
      <c r="B2090" s="69" t="s">
        <v>33</v>
      </c>
      <c r="C2090" s="69" t="s">
        <v>149</v>
      </c>
      <c r="D2090" s="69" t="s">
        <v>149</v>
      </c>
      <c r="E2090" s="69">
        <f t="shared" ref="E2090:F2090" si="923">E842</f>
        <v>1972</v>
      </c>
      <c r="F2090" s="69" t="str">
        <f t="shared" si="923"/>
        <v>r</v>
      </c>
      <c r="G2090" s="69">
        <f>data2!AY79</f>
        <v>1.4627204687128315</v>
      </c>
      <c r="H2090" s="105">
        <f t="shared" si="884"/>
        <v>55.372097905373529</v>
      </c>
      <c r="I2090" s="105">
        <f t="shared" si="885"/>
        <v>32.221768060698544</v>
      </c>
    </row>
    <row r="2091" spans="2:9" x14ac:dyDescent="0.25">
      <c r="B2091" s="69" t="s">
        <v>33</v>
      </c>
      <c r="C2091" s="69" t="s">
        <v>149</v>
      </c>
      <c r="D2091" s="69" t="s">
        <v>149</v>
      </c>
      <c r="E2091" s="69">
        <f t="shared" ref="E2091:F2091" si="924">E843</f>
        <v>1973</v>
      </c>
      <c r="F2091" s="69" t="str">
        <f t="shared" si="924"/>
        <v>r</v>
      </c>
      <c r="G2091" s="69">
        <f>data2!AY80</f>
        <v>1.358283792730582</v>
      </c>
      <c r="H2091" s="105">
        <f t="shared" si="884"/>
        <v>56.83481837408636</v>
      </c>
      <c r="I2091" s="105">
        <f t="shared" si="885"/>
        <v>30.863484267967962</v>
      </c>
    </row>
    <row r="2092" spans="2:9" x14ac:dyDescent="0.25">
      <c r="B2092" s="69" t="s">
        <v>33</v>
      </c>
      <c r="C2092" s="69" t="s">
        <v>149</v>
      </c>
      <c r="D2092" s="69" t="s">
        <v>149</v>
      </c>
      <c r="E2092" s="69">
        <f t="shared" ref="E2092:F2092" si="925">E844</f>
        <v>1974</v>
      </c>
      <c r="F2092" s="69" t="str">
        <f t="shared" si="925"/>
        <v>r</v>
      </c>
      <c r="G2092" s="69">
        <f>data2!AY81</f>
        <v>1.3369411566256175</v>
      </c>
      <c r="H2092" s="105">
        <f t="shared" si="884"/>
        <v>58.193102166816942</v>
      </c>
      <c r="I2092" s="105">
        <f t="shared" si="885"/>
        <v>29.526543111342349</v>
      </c>
    </row>
    <row r="2093" spans="2:9" x14ac:dyDescent="0.25">
      <c r="B2093" s="69" t="s">
        <v>33</v>
      </c>
      <c r="C2093" s="69" t="s">
        <v>149</v>
      </c>
      <c r="D2093" s="69" t="s">
        <v>149</v>
      </c>
      <c r="E2093" s="69">
        <f t="shared" ref="E2093:F2093" si="926">E845</f>
        <v>1975</v>
      </c>
      <c r="F2093" s="69" t="str">
        <f t="shared" si="926"/>
        <v>r</v>
      </c>
      <c r="G2093" s="69">
        <f>data2!AY82</f>
        <v>1.3259295552703343</v>
      </c>
      <c r="H2093" s="105">
        <f t="shared" si="884"/>
        <v>59.530043323442563</v>
      </c>
      <c r="I2093" s="105">
        <f t="shared" si="885"/>
        <v>28.200613556072014</v>
      </c>
    </row>
    <row r="2094" spans="2:9" x14ac:dyDescent="0.25">
      <c r="B2094" s="69" t="s">
        <v>33</v>
      </c>
      <c r="C2094" s="69" t="s">
        <v>149</v>
      </c>
      <c r="D2094" s="69" t="s">
        <v>149</v>
      </c>
      <c r="E2094" s="69">
        <f t="shared" ref="E2094:F2094" si="927">E846</f>
        <v>1976</v>
      </c>
      <c r="F2094" s="69" t="str">
        <f t="shared" si="927"/>
        <v>r</v>
      </c>
      <c r="G2094" s="69">
        <f>data2!AY83</f>
        <v>1.3015649048416511</v>
      </c>
      <c r="H2094" s="105">
        <f t="shared" si="884"/>
        <v>60.855972878712898</v>
      </c>
      <c r="I2094" s="105">
        <f t="shared" si="885"/>
        <v>26.899048651230366</v>
      </c>
    </row>
    <row r="2095" spans="2:9" x14ac:dyDescent="0.25">
      <c r="B2095" s="69" t="s">
        <v>33</v>
      </c>
      <c r="C2095" s="69" t="s">
        <v>149</v>
      </c>
      <c r="D2095" s="69" t="s">
        <v>149</v>
      </c>
      <c r="E2095" s="69">
        <f t="shared" ref="E2095:F2095" si="928">E847</f>
        <v>1977</v>
      </c>
      <c r="F2095" s="69" t="str">
        <f t="shared" si="928"/>
        <v>r</v>
      </c>
      <c r="G2095" s="69">
        <f>data2!AY84</f>
        <v>1.3643144235642419</v>
      </c>
      <c r="H2095" s="105">
        <f t="shared" si="884"/>
        <v>62.157537783554545</v>
      </c>
      <c r="I2095" s="105">
        <f t="shared" si="885"/>
        <v>25.534734227666121</v>
      </c>
    </row>
    <row r="2096" spans="2:9" x14ac:dyDescent="0.25">
      <c r="B2096" s="69" t="s">
        <v>33</v>
      </c>
      <c r="C2096" s="69" t="s">
        <v>149</v>
      </c>
      <c r="D2096" s="69" t="s">
        <v>149</v>
      </c>
      <c r="E2096" s="69">
        <f t="shared" ref="E2096:F2096" si="929">E848</f>
        <v>1978</v>
      </c>
      <c r="F2096" s="69" t="str">
        <f t="shared" si="929"/>
        <v>r</v>
      </c>
      <c r="G2096" s="69">
        <f>data2!AY85</f>
        <v>1.3363770677081144</v>
      </c>
      <c r="H2096" s="105">
        <f t="shared" si="884"/>
        <v>63.521852207118791</v>
      </c>
      <c r="I2096" s="105">
        <f t="shared" si="885"/>
        <v>24.198357159958007</v>
      </c>
    </row>
    <row r="2097" spans="2:9" x14ac:dyDescent="0.25">
      <c r="B2097" s="69" t="s">
        <v>33</v>
      </c>
      <c r="C2097" s="69" t="s">
        <v>149</v>
      </c>
      <c r="D2097" s="69" t="s">
        <v>149</v>
      </c>
      <c r="E2097" s="69">
        <f t="shared" ref="E2097:F2097" si="930">E849</f>
        <v>1979</v>
      </c>
      <c r="F2097" s="69" t="str">
        <f t="shared" si="930"/>
        <v>r</v>
      </c>
      <c r="G2097" s="69">
        <f>data2!AY86</f>
        <v>1.3843032053782489</v>
      </c>
      <c r="H2097" s="105">
        <f t="shared" si="884"/>
        <v>64.858229274826911</v>
      </c>
      <c r="I2097" s="105">
        <f t="shared" si="885"/>
        <v>22.814053954579755</v>
      </c>
    </row>
    <row r="2098" spans="2:9" x14ac:dyDescent="0.25">
      <c r="B2098" s="69" t="s">
        <v>33</v>
      </c>
      <c r="C2098" s="69" t="s">
        <v>149</v>
      </c>
      <c r="D2098" s="69" t="s">
        <v>149</v>
      </c>
      <c r="E2098" s="69">
        <f t="shared" ref="E2098:F2098" si="931">E850</f>
        <v>1980</v>
      </c>
      <c r="F2098" s="69" t="str">
        <f t="shared" si="931"/>
        <v>r</v>
      </c>
      <c r="G2098" s="69">
        <f>data2!AY87</f>
        <v>1.4117561245271615</v>
      </c>
      <c r="H2098" s="105">
        <f t="shared" si="884"/>
        <v>66.242532480205156</v>
      </c>
      <c r="I2098" s="105">
        <f t="shared" si="885"/>
        <v>21.402297830052596</v>
      </c>
    </row>
    <row r="2099" spans="2:9" x14ac:dyDescent="0.25">
      <c r="B2099" s="69" t="s">
        <v>33</v>
      </c>
      <c r="C2099" s="69" t="s">
        <v>149</v>
      </c>
      <c r="D2099" s="69" t="s">
        <v>149</v>
      </c>
      <c r="E2099" s="69">
        <f t="shared" ref="E2099:F2099" si="932">E851</f>
        <v>1981</v>
      </c>
      <c r="F2099" s="69" t="str">
        <f t="shared" si="932"/>
        <v>r</v>
      </c>
      <c r="G2099" s="69">
        <f>data2!AY88</f>
        <v>1.4207862852920956</v>
      </c>
      <c r="H2099" s="105">
        <f t="shared" si="884"/>
        <v>67.654288604732315</v>
      </c>
      <c r="I2099" s="105">
        <f t="shared" si="885"/>
        <v>19.981511544760505</v>
      </c>
    </row>
    <row r="2100" spans="2:9" x14ac:dyDescent="0.25">
      <c r="B2100" s="69" t="s">
        <v>33</v>
      </c>
      <c r="C2100" s="69" t="s">
        <v>149</v>
      </c>
      <c r="D2100" s="69" t="s">
        <v>149</v>
      </c>
      <c r="E2100" s="69">
        <f t="shared" ref="E2100:F2100" si="933">E852</f>
        <v>1982</v>
      </c>
      <c r="F2100" s="69" t="str">
        <f t="shared" si="933"/>
        <v>r</v>
      </c>
      <c r="G2100" s="69">
        <f>data2!AY89</f>
        <v>1.4168040313371306</v>
      </c>
      <c r="H2100" s="105">
        <f t="shared" si="884"/>
        <v>69.07507489002441</v>
      </c>
      <c r="I2100" s="105">
        <f t="shared" si="885"/>
        <v>18.564707513423372</v>
      </c>
    </row>
    <row r="2101" spans="2:9" x14ac:dyDescent="0.25">
      <c r="B2101" s="69" t="s">
        <v>33</v>
      </c>
      <c r="C2101" s="69" t="s">
        <v>149</v>
      </c>
      <c r="D2101" s="69" t="s">
        <v>149</v>
      </c>
      <c r="E2101" s="69">
        <f t="shared" ref="E2101:F2101" si="934">E853</f>
        <v>1983</v>
      </c>
      <c r="F2101" s="69" t="str">
        <f t="shared" si="934"/>
        <v>r</v>
      </c>
      <c r="G2101" s="69">
        <f>data2!AY90</f>
        <v>1.3611207263997867</v>
      </c>
      <c r="H2101" s="105">
        <f t="shared" si="884"/>
        <v>70.491878921361547</v>
      </c>
      <c r="I2101" s="105">
        <f t="shared" si="885"/>
        <v>17.203586787023585</v>
      </c>
    </row>
    <row r="2102" spans="2:9" x14ac:dyDescent="0.25">
      <c r="B2102" s="69" t="s">
        <v>33</v>
      </c>
      <c r="C2102" s="69" t="s">
        <v>149</v>
      </c>
      <c r="D2102" s="69" t="s">
        <v>149</v>
      </c>
      <c r="E2102" s="69">
        <f t="shared" ref="E2102:F2102" si="935">E854</f>
        <v>1984</v>
      </c>
      <c r="F2102" s="69" t="str">
        <f t="shared" si="935"/>
        <v>r</v>
      </c>
      <c r="G2102" s="69">
        <f>data2!AY91</f>
        <v>1.3488370059615296</v>
      </c>
      <c r="H2102" s="105">
        <f t="shared" si="884"/>
        <v>71.852999647761337</v>
      </c>
      <c r="I2102" s="105">
        <f t="shared" si="885"/>
        <v>15.854749781062052</v>
      </c>
    </row>
    <row r="2103" spans="2:9" x14ac:dyDescent="0.25">
      <c r="B2103" s="69" t="s">
        <v>33</v>
      </c>
      <c r="C2103" s="69" t="s">
        <v>149</v>
      </c>
      <c r="D2103" s="69" t="s">
        <v>149</v>
      </c>
      <c r="E2103" s="69">
        <f t="shared" ref="E2103:F2103" si="936">E855</f>
        <v>1985</v>
      </c>
      <c r="F2103" s="69" t="str">
        <f t="shared" si="936"/>
        <v>r</v>
      </c>
      <c r="G2103" s="69">
        <f>data2!AY92</f>
        <v>1.3700606909148305</v>
      </c>
      <c r="H2103" s="105">
        <f t="shared" si="884"/>
        <v>73.201836653722864</v>
      </c>
      <c r="I2103" s="105">
        <f t="shared" si="885"/>
        <v>14.484689090147223</v>
      </c>
    </row>
    <row r="2104" spans="2:9" x14ac:dyDescent="0.25">
      <c r="B2104" s="69" t="s">
        <v>33</v>
      </c>
      <c r="C2104" s="69" t="s">
        <v>149</v>
      </c>
      <c r="D2104" s="69" t="s">
        <v>149</v>
      </c>
      <c r="E2104" s="69">
        <f t="shared" ref="E2104:F2104" si="937">E856</f>
        <v>1986</v>
      </c>
      <c r="F2104" s="69" t="str">
        <f t="shared" si="937"/>
        <v>r</v>
      </c>
      <c r="G2104" s="69">
        <f>data2!AY93</f>
        <v>1.3458070038614445</v>
      </c>
      <c r="H2104" s="105">
        <f t="shared" si="884"/>
        <v>74.571897344637691</v>
      </c>
      <c r="I2104" s="105">
        <f t="shared" si="885"/>
        <v>13.138882086285777</v>
      </c>
    </row>
    <row r="2105" spans="2:9" x14ac:dyDescent="0.25">
      <c r="B2105" s="69" t="s">
        <v>33</v>
      </c>
      <c r="C2105" s="69" t="s">
        <v>149</v>
      </c>
      <c r="D2105" s="69" t="s">
        <v>149</v>
      </c>
      <c r="E2105" s="69">
        <f t="shared" ref="E2105:F2105" si="938">E857</f>
        <v>1987</v>
      </c>
      <c r="F2105" s="69" t="str">
        <f t="shared" si="938"/>
        <v>r</v>
      </c>
      <c r="G2105" s="69">
        <f>data2!AY94</f>
        <v>1.3313612485882278</v>
      </c>
      <c r="H2105" s="105">
        <f t="shared" si="884"/>
        <v>75.917704348499129</v>
      </c>
      <c r="I2105" s="105">
        <f t="shared" si="885"/>
        <v>11.807520837697551</v>
      </c>
    </row>
    <row r="2106" spans="2:9" x14ac:dyDescent="0.25">
      <c r="B2106" s="69" t="s">
        <v>33</v>
      </c>
      <c r="C2106" s="69" t="s">
        <v>149</v>
      </c>
      <c r="D2106" s="69" t="s">
        <v>149</v>
      </c>
      <c r="E2106" s="69">
        <f t="shared" ref="E2106:F2106" si="939">E858</f>
        <v>1988</v>
      </c>
      <c r="F2106" s="69" t="str">
        <f t="shared" si="939"/>
        <v>r</v>
      </c>
      <c r="G2106" s="69">
        <f>data2!AY95</f>
        <v>1.3329119052424729</v>
      </c>
      <c r="H2106" s="105">
        <f t="shared" si="884"/>
        <v>77.249065597087352</v>
      </c>
      <c r="I2106" s="105">
        <f t="shared" si="885"/>
        <v>10.474608932455077</v>
      </c>
    </row>
    <row r="2107" spans="2:9" x14ac:dyDescent="0.25">
      <c r="B2107" s="69" t="s">
        <v>33</v>
      </c>
      <c r="C2107" s="69" t="s">
        <v>149</v>
      </c>
      <c r="D2107" s="69" t="s">
        <v>149</v>
      </c>
      <c r="E2107" s="69">
        <f t="shared" ref="E2107:F2107" si="940">E859</f>
        <v>1989</v>
      </c>
      <c r="F2107" s="69" t="str">
        <f t="shared" si="940"/>
        <v>r</v>
      </c>
      <c r="G2107" s="69">
        <f>data2!AY96</f>
        <v>1.3337414948979389</v>
      </c>
      <c r="H2107" s="105">
        <f t="shared" si="884"/>
        <v>78.581977502329821</v>
      </c>
      <c r="I2107" s="105">
        <f t="shared" si="885"/>
        <v>9.140867437557139</v>
      </c>
    </row>
    <row r="2108" spans="2:9" x14ac:dyDescent="0.25">
      <c r="B2108" s="69" t="s">
        <v>33</v>
      </c>
      <c r="C2108" s="69" t="s">
        <v>149</v>
      </c>
      <c r="D2108" s="69" t="s">
        <v>149</v>
      </c>
      <c r="E2108" s="69">
        <f t="shared" ref="E2108:F2108" si="941">E860</f>
        <v>1990</v>
      </c>
      <c r="F2108" s="69" t="str">
        <f t="shared" si="941"/>
        <v>r</v>
      </c>
      <c r="G2108" s="69">
        <f>data2!AY97</f>
        <v>1.3475239593575239</v>
      </c>
      <c r="H2108" s="105">
        <f t="shared" si="884"/>
        <v>79.915718997227756</v>
      </c>
      <c r="I2108" s="105">
        <f t="shared" si="885"/>
        <v>7.7933434781996143</v>
      </c>
    </row>
    <row r="2109" spans="2:9" x14ac:dyDescent="0.25">
      <c r="B2109" s="69" t="s">
        <v>33</v>
      </c>
      <c r="C2109" s="69" t="s">
        <v>149</v>
      </c>
      <c r="D2109" s="69" t="s">
        <v>149</v>
      </c>
      <c r="E2109" s="69">
        <f t="shared" ref="E2109:F2109" si="942">E861</f>
        <v>1991</v>
      </c>
      <c r="F2109" s="69" t="str">
        <f t="shared" si="942"/>
        <v>r</v>
      </c>
      <c r="G2109" s="69">
        <f>data2!AY98</f>
        <v>1.2697355807917869</v>
      </c>
      <c r="H2109" s="105">
        <f t="shared" si="884"/>
        <v>81.263242956585287</v>
      </c>
      <c r="I2109" s="105">
        <f t="shared" si="885"/>
        <v>6.5236078974078273</v>
      </c>
    </row>
    <row r="2110" spans="2:9" x14ac:dyDescent="0.25">
      <c r="B2110" s="69" t="s">
        <v>33</v>
      </c>
      <c r="C2110" s="69" t="s">
        <v>149</v>
      </c>
      <c r="D2110" s="69" t="s">
        <v>149</v>
      </c>
      <c r="E2110" s="69">
        <f t="shared" ref="E2110:F2110" si="943">E862</f>
        <v>1992</v>
      </c>
      <c r="F2110" s="69" t="str">
        <f t="shared" si="943"/>
        <v>r</v>
      </c>
      <c r="G2110" s="69">
        <f>data2!AY99</f>
        <v>1.2169078665598698</v>
      </c>
      <c r="H2110" s="105">
        <f t="shared" si="884"/>
        <v>82.532978537377076</v>
      </c>
      <c r="I2110" s="105">
        <f t="shared" si="885"/>
        <v>5.3067000308479573</v>
      </c>
    </row>
    <row r="2111" spans="2:9" x14ac:dyDescent="0.25">
      <c r="B2111" s="69" t="s">
        <v>33</v>
      </c>
      <c r="C2111" s="69" t="s">
        <v>149</v>
      </c>
      <c r="D2111" s="69" t="s">
        <v>149</v>
      </c>
      <c r="E2111" s="69">
        <f t="shared" ref="E2111:F2111" si="944">E863</f>
        <v>1993</v>
      </c>
      <c r="F2111" s="69" t="str">
        <f t="shared" si="944"/>
        <v>r</v>
      </c>
      <c r="G2111" s="69">
        <f>data2!AY100</f>
        <v>1.1657735338335125</v>
      </c>
      <c r="H2111" s="105">
        <f t="shared" si="884"/>
        <v>83.749886403936941</v>
      </c>
      <c r="I2111" s="105">
        <f t="shared" si="885"/>
        <v>4.140926497014445</v>
      </c>
    </row>
    <row r="2112" spans="2:9" x14ac:dyDescent="0.25">
      <c r="B2112" s="69" t="s">
        <v>33</v>
      </c>
      <c r="C2112" s="69" t="s">
        <v>149</v>
      </c>
      <c r="D2112" s="69" t="s">
        <v>149</v>
      </c>
      <c r="E2112" s="69">
        <f t="shared" ref="E2112:F2112" si="945">E864</f>
        <v>1994</v>
      </c>
      <c r="F2112" s="69" t="str">
        <f t="shared" si="945"/>
        <v>r</v>
      </c>
      <c r="G2112" s="69">
        <f>data2!AY101</f>
        <v>1.0966640402522394</v>
      </c>
      <c r="H2112" s="105">
        <f t="shared" si="884"/>
        <v>84.915659937770457</v>
      </c>
      <c r="I2112" s="105">
        <f t="shared" si="885"/>
        <v>3.0442624567622056</v>
      </c>
    </row>
    <row r="2113" spans="2:9" x14ac:dyDescent="0.25">
      <c r="B2113" s="69" t="s">
        <v>33</v>
      </c>
      <c r="C2113" s="69" t="s">
        <v>149</v>
      </c>
      <c r="D2113" s="69" t="s">
        <v>149</v>
      </c>
      <c r="E2113" s="69">
        <f t="shared" ref="E2113:F2113" si="946">E865</f>
        <v>1995</v>
      </c>
      <c r="F2113" s="69" t="str">
        <f t="shared" si="946"/>
        <v>r</v>
      </c>
      <c r="G2113" s="69">
        <f>data2!AY102</f>
        <v>1.0516544407682948</v>
      </c>
      <c r="H2113" s="105">
        <f t="shared" si="884"/>
        <v>86.012323978022692</v>
      </c>
      <c r="I2113" s="105">
        <f t="shared" si="885"/>
        <v>1.9926080159939108</v>
      </c>
    </row>
    <row r="2114" spans="2:9" x14ac:dyDescent="0.25">
      <c r="B2114" s="69" t="s">
        <v>33</v>
      </c>
      <c r="C2114" s="69" t="s">
        <v>149</v>
      </c>
      <c r="D2114" s="69" t="s">
        <v>149</v>
      </c>
      <c r="E2114" s="69">
        <f t="shared" ref="E2114:F2114" si="947">E866</f>
        <v>1996</v>
      </c>
      <c r="F2114" s="69" t="str">
        <f t="shared" si="947"/>
        <v>r</v>
      </c>
      <c r="G2114" s="69">
        <f>data2!AY103</f>
        <v>1.0188477591773974</v>
      </c>
      <c r="H2114" s="105">
        <f t="shared" si="884"/>
        <v>87.063978418790981</v>
      </c>
      <c r="I2114" s="105">
        <f t="shared" si="885"/>
        <v>0.97376025681651346</v>
      </c>
    </row>
    <row r="2115" spans="2:9" x14ac:dyDescent="0.25">
      <c r="B2115" s="69" t="s">
        <v>33</v>
      </c>
      <c r="C2115" s="69" t="s">
        <v>149</v>
      </c>
      <c r="D2115" s="69" t="s">
        <v>149</v>
      </c>
      <c r="E2115" s="69">
        <f t="shared" ref="E2115:F2115" si="948">E867</f>
        <v>1997</v>
      </c>
      <c r="F2115" s="69" t="str">
        <f t="shared" si="948"/>
        <v>r</v>
      </c>
      <c r="G2115" s="69">
        <f>data2!AY104</f>
        <v>0.97376025681651346</v>
      </c>
      <c r="H2115" s="105">
        <f t="shared" si="884"/>
        <v>88.082826177968371</v>
      </c>
      <c r="I2115" s="105">
        <f t="shared" si="885"/>
        <v>0</v>
      </c>
    </row>
    <row r="2116" spans="2:9" x14ac:dyDescent="0.25">
      <c r="B2116" s="69" t="s">
        <v>33</v>
      </c>
      <c r="C2116" s="69" t="s">
        <v>149</v>
      </c>
      <c r="D2116" s="69" t="s">
        <v>149</v>
      </c>
      <c r="E2116" s="69">
        <f t="shared" ref="E2116:F2116" si="949">E868</f>
        <v>1950</v>
      </c>
      <c r="F2116" s="69" t="str">
        <f t="shared" si="949"/>
        <v>s</v>
      </c>
      <c r="G2116" s="69">
        <f>data2!AZ57</f>
        <v>0.91708594983904435</v>
      </c>
      <c r="H2116" s="105">
        <f t="shared" ref="H2116:H2179" si="950">SUMIFS($G$4:$G$4995,$F$4:$F$4995,$F2116,$E$4:$E$4995,"&lt;"&amp;$E2116,$B$4:$B$4995,$B2116,$D$4:$D$4995,$D2116)</f>
        <v>0</v>
      </c>
      <c r="I2116" s="105">
        <f t="shared" ref="I2116:I2179" si="951">SUMIFS($G$4:$G$4995,$F$4:$F$4995,$F2116,$E$4:$E$4995,"&gt;"&amp;$E2116,$B$4:$B$4995,$B2116,$D$4:$D$4995,$D2116)</f>
        <v>48.959294445272924</v>
      </c>
    </row>
    <row r="2117" spans="2:9" x14ac:dyDescent="0.25">
      <c r="B2117" s="69" t="s">
        <v>33</v>
      </c>
      <c r="C2117" s="69" t="s">
        <v>149</v>
      </c>
      <c r="D2117" s="69" t="s">
        <v>149</v>
      </c>
      <c r="E2117" s="69">
        <f t="shared" ref="E2117:F2117" si="952">E869</f>
        <v>1951</v>
      </c>
      <c r="F2117" s="69" t="str">
        <f t="shared" si="952"/>
        <v>s</v>
      </c>
      <c r="G2117" s="69">
        <f>data2!AZ58</f>
        <v>0.97498476885339491</v>
      </c>
      <c r="H2117" s="105">
        <f t="shared" si="950"/>
        <v>0.91708594983904435</v>
      </c>
      <c r="I2117" s="105">
        <f t="shared" si="951"/>
        <v>47.984309676419528</v>
      </c>
    </row>
    <row r="2118" spans="2:9" x14ac:dyDescent="0.25">
      <c r="B2118" s="69" t="s">
        <v>33</v>
      </c>
      <c r="C2118" s="69" t="s">
        <v>149</v>
      </c>
      <c r="D2118" s="69" t="s">
        <v>149</v>
      </c>
      <c r="E2118" s="69">
        <f t="shared" ref="E2118:F2118" si="953">E870</f>
        <v>1952</v>
      </c>
      <c r="F2118" s="69" t="str">
        <f t="shared" si="953"/>
        <v>s</v>
      </c>
      <c r="G2118" s="69">
        <f>data2!AZ59</f>
        <v>1.0086220737644727</v>
      </c>
      <c r="H2118" s="105">
        <f t="shared" si="950"/>
        <v>1.8920707186924393</v>
      </c>
      <c r="I2118" s="105">
        <f t="shared" si="951"/>
        <v>46.975687602655057</v>
      </c>
    </row>
    <row r="2119" spans="2:9" x14ac:dyDescent="0.25">
      <c r="B2119" s="69" t="s">
        <v>33</v>
      </c>
      <c r="C2119" s="69" t="s">
        <v>149</v>
      </c>
      <c r="D2119" s="69" t="s">
        <v>149</v>
      </c>
      <c r="E2119" s="69">
        <f t="shared" ref="E2119:F2119" si="954">E871</f>
        <v>1953</v>
      </c>
      <c r="F2119" s="69" t="str">
        <f t="shared" si="954"/>
        <v>s</v>
      </c>
      <c r="G2119" s="69">
        <f>data2!AZ60</f>
        <v>1.0184497577675107</v>
      </c>
      <c r="H2119" s="105">
        <f t="shared" si="950"/>
        <v>2.9006927924569119</v>
      </c>
      <c r="I2119" s="105">
        <f t="shared" si="951"/>
        <v>45.957237844887551</v>
      </c>
    </row>
    <row r="2120" spans="2:9" x14ac:dyDescent="0.25">
      <c r="B2120" s="69" t="s">
        <v>33</v>
      </c>
      <c r="C2120" s="69" t="s">
        <v>149</v>
      </c>
      <c r="D2120" s="69" t="s">
        <v>149</v>
      </c>
      <c r="E2120" s="69">
        <f t="shared" ref="E2120:F2120" si="955">E872</f>
        <v>1954</v>
      </c>
      <c r="F2120" s="69" t="str">
        <f t="shared" si="955"/>
        <v>s</v>
      </c>
      <c r="G2120" s="69">
        <f>data2!AZ61</f>
        <v>1.0565806782539551</v>
      </c>
      <c r="H2120" s="105">
        <f t="shared" si="950"/>
        <v>3.9191425502244224</v>
      </c>
      <c r="I2120" s="105">
        <f t="shared" si="951"/>
        <v>44.900657166633593</v>
      </c>
    </row>
    <row r="2121" spans="2:9" x14ac:dyDescent="0.25">
      <c r="B2121" s="69" t="s">
        <v>33</v>
      </c>
      <c r="C2121" s="69" t="s">
        <v>149</v>
      </c>
      <c r="D2121" s="69" t="s">
        <v>149</v>
      </c>
      <c r="E2121" s="69">
        <f t="shared" ref="E2121:F2121" si="956">E873</f>
        <v>1955</v>
      </c>
      <c r="F2121" s="69" t="str">
        <f t="shared" si="956"/>
        <v>s</v>
      </c>
      <c r="G2121" s="69">
        <f>data2!AZ62</f>
        <v>1.0740582179299405</v>
      </c>
      <c r="H2121" s="105">
        <f t="shared" si="950"/>
        <v>4.9757232284783779</v>
      </c>
      <c r="I2121" s="105">
        <f t="shared" si="951"/>
        <v>43.826598948703648</v>
      </c>
    </row>
    <row r="2122" spans="2:9" x14ac:dyDescent="0.25">
      <c r="B2122" s="69" t="s">
        <v>33</v>
      </c>
      <c r="C2122" s="69" t="s">
        <v>149</v>
      </c>
      <c r="D2122" s="69" t="s">
        <v>149</v>
      </c>
      <c r="E2122" s="69">
        <f t="shared" ref="E2122:F2122" si="957">E874</f>
        <v>1956</v>
      </c>
      <c r="F2122" s="69" t="str">
        <f t="shared" si="957"/>
        <v>s</v>
      </c>
      <c r="G2122" s="69">
        <f>data2!AZ63</f>
        <v>1.0830351917465955</v>
      </c>
      <c r="H2122" s="105">
        <f t="shared" si="950"/>
        <v>6.0497814464083186</v>
      </c>
      <c r="I2122" s="105">
        <f t="shared" si="951"/>
        <v>42.743563756957052</v>
      </c>
    </row>
    <row r="2123" spans="2:9" x14ac:dyDescent="0.25">
      <c r="B2123" s="69" t="s">
        <v>33</v>
      </c>
      <c r="C2123" s="69" t="s">
        <v>149</v>
      </c>
      <c r="D2123" s="69" t="s">
        <v>149</v>
      </c>
      <c r="E2123" s="69">
        <f t="shared" ref="E2123:F2123" si="958">E875</f>
        <v>1957</v>
      </c>
      <c r="F2123" s="69" t="str">
        <f t="shared" si="958"/>
        <v>s</v>
      </c>
      <c r="G2123" s="69">
        <f>data2!AZ64</f>
        <v>1.079108916907608</v>
      </c>
      <c r="H2123" s="105">
        <f t="shared" si="950"/>
        <v>7.1328166381549138</v>
      </c>
      <c r="I2123" s="105">
        <f t="shared" si="951"/>
        <v>41.664454840049459</v>
      </c>
    </row>
    <row r="2124" spans="2:9" x14ac:dyDescent="0.25">
      <c r="B2124" s="69" t="s">
        <v>33</v>
      </c>
      <c r="C2124" s="69" t="s">
        <v>149</v>
      </c>
      <c r="D2124" s="69" t="s">
        <v>149</v>
      </c>
      <c r="E2124" s="69">
        <f t="shared" ref="E2124:F2124" si="959">E876</f>
        <v>1958</v>
      </c>
      <c r="F2124" s="69" t="str">
        <f t="shared" si="959"/>
        <v>s</v>
      </c>
      <c r="G2124" s="69">
        <f>data2!AZ65</f>
        <v>1.0892975371074924</v>
      </c>
      <c r="H2124" s="105">
        <f t="shared" si="950"/>
        <v>8.2119255550625212</v>
      </c>
      <c r="I2124" s="105">
        <f t="shared" si="951"/>
        <v>40.57515730294196</v>
      </c>
    </row>
    <row r="2125" spans="2:9" x14ac:dyDescent="0.25">
      <c r="B2125" s="69" t="s">
        <v>33</v>
      </c>
      <c r="C2125" s="69" t="s">
        <v>149</v>
      </c>
      <c r="D2125" s="69" t="s">
        <v>149</v>
      </c>
      <c r="E2125" s="69">
        <f t="shared" ref="E2125:F2125" si="960">E877</f>
        <v>1959</v>
      </c>
      <c r="F2125" s="69" t="str">
        <f t="shared" si="960"/>
        <v>s</v>
      </c>
      <c r="G2125" s="69">
        <f>data2!AZ66</f>
        <v>1.1065739073290954</v>
      </c>
      <c r="H2125" s="105">
        <f t="shared" si="950"/>
        <v>9.3012230921700141</v>
      </c>
      <c r="I2125" s="105">
        <f t="shared" si="951"/>
        <v>39.46858339561286</v>
      </c>
    </row>
    <row r="2126" spans="2:9" x14ac:dyDescent="0.25">
      <c r="B2126" s="69" t="s">
        <v>33</v>
      </c>
      <c r="C2126" s="69" t="s">
        <v>149</v>
      </c>
      <c r="D2126" s="69" t="s">
        <v>149</v>
      </c>
      <c r="E2126" s="69">
        <f t="shared" ref="E2126:F2126" si="961">E878</f>
        <v>1960</v>
      </c>
      <c r="F2126" s="69" t="str">
        <f t="shared" si="961"/>
        <v>s</v>
      </c>
      <c r="G2126" s="69">
        <f>data2!AZ67</f>
        <v>1.1279544182510326</v>
      </c>
      <c r="H2126" s="105">
        <f t="shared" si="950"/>
        <v>10.407796999499109</v>
      </c>
      <c r="I2126" s="105">
        <f t="shared" si="951"/>
        <v>38.340628977361838</v>
      </c>
    </row>
    <row r="2127" spans="2:9" x14ac:dyDescent="0.25">
      <c r="B2127" s="69" t="s">
        <v>33</v>
      </c>
      <c r="C2127" s="69" t="s">
        <v>149</v>
      </c>
      <c r="D2127" s="69" t="s">
        <v>149</v>
      </c>
      <c r="E2127" s="69">
        <f t="shared" ref="E2127:F2127" si="962">E879</f>
        <v>1961</v>
      </c>
      <c r="F2127" s="69" t="str">
        <f t="shared" si="962"/>
        <v>s</v>
      </c>
      <c r="G2127" s="69">
        <f>data2!AZ68</f>
        <v>1.1383932227962674</v>
      </c>
      <c r="H2127" s="105">
        <f t="shared" si="950"/>
        <v>11.535751417750141</v>
      </c>
      <c r="I2127" s="105">
        <f t="shared" si="951"/>
        <v>37.202235754565564</v>
      </c>
    </row>
    <row r="2128" spans="2:9" x14ac:dyDescent="0.25">
      <c r="B2128" s="69" t="s">
        <v>33</v>
      </c>
      <c r="C2128" s="69" t="s">
        <v>149</v>
      </c>
      <c r="D2128" s="69" t="s">
        <v>149</v>
      </c>
      <c r="E2128" s="69">
        <f t="shared" ref="E2128:F2128" si="963">E880</f>
        <v>1962</v>
      </c>
      <c r="F2128" s="69" t="str">
        <f t="shared" si="963"/>
        <v>s</v>
      </c>
      <c r="G2128" s="69">
        <f>data2!AZ69</f>
        <v>1.1854670675198076</v>
      </c>
      <c r="H2128" s="105">
        <f t="shared" si="950"/>
        <v>12.674144640546409</v>
      </c>
      <c r="I2128" s="105">
        <f t="shared" si="951"/>
        <v>36.016768687045754</v>
      </c>
    </row>
    <row r="2129" spans="2:9" x14ac:dyDescent="0.25">
      <c r="B2129" s="69" t="s">
        <v>33</v>
      </c>
      <c r="C2129" s="69" t="s">
        <v>149</v>
      </c>
      <c r="D2129" s="69" t="s">
        <v>149</v>
      </c>
      <c r="E2129" s="69">
        <f t="shared" ref="E2129:F2129" si="964">E881</f>
        <v>1963</v>
      </c>
      <c r="F2129" s="69" t="str">
        <f t="shared" si="964"/>
        <v>s</v>
      </c>
      <c r="G2129" s="69">
        <f>data2!AZ70</f>
        <v>1.1614263633857997</v>
      </c>
      <c r="H2129" s="105">
        <f t="shared" si="950"/>
        <v>13.859611708066216</v>
      </c>
      <c r="I2129" s="105">
        <f t="shared" si="951"/>
        <v>34.855342323659954</v>
      </c>
    </row>
    <row r="2130" spans="2:9" x14ac:dyDescent="0.25">
      <c r="B2130" s="69" t="s">
        <v>33</v>
      </c>
      <c r="C2130" s="69" t="s">
        <v>149</v>
      </c>
      <c r="D2130" s="69" t="s">
        <v>149</v>
      </c>
      <c r="E2130" s="69">
        <f t="shared" ref="E2130:F2130" si="965">E882</f>
        <v>1964</v>
      </c>
      <c r="F2130" s="69" t="str">
        <f t="shared" si="965"/>
        <v>s</v>
      </c>
      <c r="G2130" s="69">
        <f>data2!AZ71</f>
        <v>1.1514538643851635</v>
      </c>
      <c r="H2130" s="105">
        <f t="shared" si="950"/>
        <v>15.021038071452017</v>
      </c>
      <c r="I2130" s="105">
        <f t="shared" si="951"/>
        <v>33.703888459274786</v>
      </c>
    </row>
    <row r="2131" spans="2:9" x14ac:dyDescent="0.25">
      <c r="B2131" s="69" t="s">
        <v>33</v>
      </c>
      <c r="C2131" s="69" t="s">
        <v>149</v>
      </c>
      <c r="D2131" s="69" t="s">
        <v>149</v>
      </c>
      <c r="E2131" s="69">
        <f t="shared" ref="E2131:F2131" si="966">E883</f>
        <v>1965</v>
      </c>
      <c r="F2131" s="69" t="str">
        <f t="shared" si="966"/>
        <v>s</v>
      </c>
      <c r="G2131" s="69">
        <f>data2!AZ72</f>
        <v>1.0969402722720947</v>
      </c>
      <c r="H2131" s="105">
        <f t="shared" si="950"/>
        <v>16.172491935837179</v>
      </c>
      <c r="I2131" s="105">
        <f t="shared" si="951"/>
        <v>32.606948187002693</v>
      </c>
    </row>
    <row r="2132" spans="2:9" x14ac:dyDescent="0.25">
      <c r="B2132" s="69" t="s">
        <v>33</v>
      </c>
      <c r="C2132" s="69" t="s">
        <v>149</v>
      </c>
      <c r="D2132" s="69" t="s">
        <v>149</v>
      </c>
      <c r="E2132" s="69">
        <f t="shared" ref="E2132:F2132" si="967">E884</f>
        <v>1966</v>
      </c>
      <c r="F2132" s="69" t="str">
        <f t="shared" si="967"/>
        <v>s</v>
      </c>
      <c r="G2132" s="69">
        <f>data2!AZ73</f>
        <v>1.114214785741513</v>
      </c>
      <c r="H2132" s="105">
        <f t="shared" si="950"/>
        <v>17.269432208109272</v>
      </c>
      <c r="I2132" s="105">
        <f t="shared" si="951"/>
        <v>31.492733401261177</v>
      </c>
    </row>
    <row r="2133" spans="2:9" x14ac:dyDescent="0.25">
      <c r="B2133" s="69" t="s">
        <v>33</v>
      </c>
      <c r="C2133" s="69" t="s">
        <v>149</v>
      </c>
      <c r="D2133" s="69" t="s">
        <v>149</v>
      </c>
      <c r="E2133" s="69">
        <f t="shared" ref="E2133:F2133" si="968">E885</f>
        <v>1967</v>
      </c>
      <c r="F2133" s="69" t="str">
        <f t="shared" si="968"/>
        <v>s</v>
      </c>
      <c r="G2133" s="69">
        <f>data2!AZ74</f>
        <v>1.1314543402274828</v>
      </c>
      <c r="H2133" s="105">
        <f t="shared" si="950"/>
        <v>18.383646993850785</v>
      </c>
      <c r="I2133" s="105">
        <f t="shared" si="951"/>
        <v>30.361279061033699</v>
      </c>
    </row>
    <row r="2134" spans="2:9" x14ac:dyDescent="0.25">
      <c r="B2134" s="69" t="s">
        <v>33</v>
      </c>
      <c r="C2134" s="69" t="s">
        <v>149</v>
      </c>
      <c r="D2134" s="69" t="s">
        <v>149</v>
      </c>
      <c r="E2134" s="69">
        <f t="shared" ref="E2134:F2134" si="969">E886</f>
        <v>1968</v>
      </c>
      <c r="F2134" s="69" t="str">
        <f t="shared" si="969"/>
        <v>s</v>
      </c>
      <c r="G2134" s="69">
        <f>data2!AZ75</f>
        <v>1.1591151522094305</v>
      </c>
      <c r="H2134" s="105">
        <f t="shared" si="950"/>
        <v>19.515101334078267</v>
      </c>
      <c r="I2134" s="105">
        <f t="shared" si="951"/>
        <v>29.202163908824268</v>
      </c>
    </row>
    <row r="2135" spans="2:9" x14ac:dyDescent="0.25">
      <c r="B2135" s="69" t="s">
        <v>33</v>
      </c>
      <c r="C2135" s="69" t="s">
        <v>149</v>
      </c>
      <c r="D2135" s="69" t="s">
        <v>149</v>
      </c>
      <c r="E2135" s="69">
        <f t="shared" ref="E2135:F2135" si="970">E887</f>
        <v>1969</v>
      </c>
      <c r="F2135" s="69" t="str">
        <f t="shared" si="970"/>
        <v>s</v>
      </c>
      <c r="G2135" s="69">
        <f>data2!AZ76</f>
        <v>1.2259831191910118</v>
      </c>
      <c r="H2135" s="105">
        <f t="shared" si="950"/>
        <v>20.674216486287698</v>
      </c>
      <c r="I2135" s="105">
        <f t="shared" si="951"/>
        <v>27.976180789633254</v>
      </c>
    </row>
    <row r="2136" spans="2:9" x14ac:dyDescent="0.25">
      <c r="B2136" s="69" t="s">
        <v>33</v>
      </c>
      <c r="C2136" s="69" t="s">
        <v>149</v>
      </c>
      <c r="D2136" s="69" t="s">
        <v>149</v>
      </c>
      <c r="E2136" s="69">
        <f t="shared" ref="E2136:F2136" si="971">E888</f>
        <v>1970</v>
      </c>
      <c r="F2136" s="69" t="str">
        <f t="shared" si="971"/>
        <v>s</v>
      </c>
      <c r="G2136" s="69">
        <f>data2!AZ77</f>
        <v>1.280002282743433</v>
      </c>
      <c r="H2136" s="105">
        <f t="shared" si="950"/>
        <v>21.900199605478708</v>
      </c>
      <c r="I2136" s="105">
        <f t="shared" si="951"/>
        <v>26.696178506889822</v>
      </c>
    </row>
    <row r="2137" spans="2:9" x14ac:dyDescent="0.25">
      <c r="B2137" s="69" t="s">
        <v>33</v>
      </c>
      <c r="C2137" s="69" t="s">
        <v>149</v>
      </c>
      <c r="D2137" s="69" t="s">
        <v>149</v>
      </c>
      <c r="E2137" s="69">
        <f t="shared" ref="E2137:F2137" si="972">E889</f>
        <v>1971</v>
      </c>
      <c r="F2137" s="69" t="str">
        <f t="shared" si="972"/>
        <v>s</v>
      </c>
      <c r="G2137" s="69">
        <f>data2!AZ78</f>
        <v>1.2886406426568844</v>
      </c>
      <c r="H2137" s="105">
        <f t="shared" si="950"/>
        <v>23.18020188822214</v>
      </c>
      <c r="I2137" s="105">
        <f t="shared" si="951"/>
        <v>25.407537864232943</v>
      </c>
    </row>
    <row r="2138" spans="2:9" x14ac:dyDescent="0.25">
      <c r="B2138" s="69" t="s">
        <v>33</v>
      </c>
      <c r="C2138" s="69" t="s">
        <v>149</v>
      </c>
      <c r="D2138" s="69" t="s">
        <v>149</v>
      </c>
      <c r="E2138" s="69">
        <f t="shared" ref="E2138:F2138" si="973">E890</f>
        <v>1972</v>
      </c>
      <c r="F2138" s="69" t="str">
        <f t="shared" si="973"/>
        <v>s</v>
      </c>
      <c r="G2138" s="69">
        <f>data2!AZ79</f>
        <v>1.0986718883752662</v>
      </c>
      <c r="H2138" s="105">
        <f t="shared" si="950"/>
        <v>24.468842530879023</v>
      </c>
      <c r="I2138" s="105">
        <f t="shared" si="951"/>
        <v>24.308865975857678</v>
      </c>
    </row>
    <row r="2139" spans="2:9" x14ac:dyDescent="0.25">
      <c r="B2139" s="69" t="s">
        <v>33</v>
      </c>
      <c r="C2139" s="69" t="s">
        <v>149</v>
      </c>
      <c r="D2139" s="69" t="s">
        <v>149</v>
      </c>
      <c r="E2139" s="69">
        <f t="shared" ref="E2139:F2139" si="974">E891</f>
        <v>1973</v>
      </c>
      <c r="F2139" s="69" t="str">
        <f t="shared" si="974"/>
        <v>s</v>
      </c>
      <c r="G2139" s="69">
        <f>data2!AZ80</f>
        <v>1.011847287628983</v>
      </c>
      <c r="H2139" s="105">
        <f t="shared" si="950"/>
        <v>25.567514419254287</v>
      </c>
      <c r="I2139" s="105">
        <f t="shared" si="951"/>
        <v>23.29701868822869</v>
      </c>
    </row>
    <row r="2140" spans="2:9" x14ac:dyDescent="0.25">
      <c r="B2140" s="69" t="s">
        <v>33</v>
      </c>
      <c r="C2140" s="69" t="s">
        <v>149</v>
      </c>
      <c r="D2140" s="69" t="s">
        <v>149</v>
      </c>
      <c r="E2140" s="69">
        <f t="shared" ref="E2140:F2140" si="975">E892</f>
        <v>1974</v>
      </c>
      <c r="F2140" s="69" t="str">
        <f t="shared" si="975"/>
        <v>s</v>
      </c>
      <c r="G2140" s="69">
        <f>data2!AZ81</f>
        <v>1.006798749456479</v>
      </c>
      <c r="H2140" s="105">
        <f t="shared" si="950"/>
        <v>26.579361706883269</v>
      </c>
      <c r="I2140" s="105">
        <f t="shared" si="951"/>
        <v>22.290219938772218</v>
      </c>
    </row>
    <row r="2141" spans="2:9" x14ac:dyDescent="0.25">
      <c r="B2141" s="69" t="s">
        <v>33</v>
      </c>
      <c r="C2141" s="69" t="s">
        <v>149</v>
      </c>
      <c r="D2141" s="69" t="s">
        <v>149</v>
      </c>
      <c r="E2141" s="69">
        <f t="shared" ref="E2141:F2141" si="976">E893</f>
        <v>1975</v>
      </c>
      <c r="F2141" s="69" t="str">
        <f t="shared" si="976"/>
        <v>s</v>
      </c>
      <c r="G2141" s="69">
        <f>data2!AZ82</f>
        <v>0.97667709584928364</v>
      </c>
      <c r="H2141" s="105">
        <f t="shared" si="950"/>
        <v>27.586160456339748</v>
      </c>
      <c r="I2141" s="105">
        <f t="shared" si="951"/>
        <v>21.313542842922935</v>
      </c>
    </row>
    <row r="2142" spans="2:9" x14ac:dyDescent="0.25">
      <c r="B2142" s="69" t="s">
        <v>33</v>
      </c>
      <c r="C2142" s="69" t="s">
        <v>149</v>
      </c>
      <c r="D2142" s="69" t="s">
        <v>149</v>
      </c>
      <c r="E2142" s="69">
        <f t="shared" ref="E2142:F2142" si="977">E894</f>
        <v>1976</v>
      </c>
      <c r="F2142" s="69" t="str">
        <f t="shared" si="977"/>
        <v>s</v>
      </c>
      <c r="G2142" s="69">
        <f>data2!AZ83</f>
        <v>0.95359104374474879</v>
      </c>
      <c r="H2142" s="105">
        <f t="shared" si="950"/>
        <v>28.562837552189031</v>
      </c>
      <c r="I2142" s="105">
        <f t="shared" si="951"/>
        <v>20.359951799178184</v>
      </c>
    </row>
    <row r="2143" spans="2:9" x14ac:dyDescent="0.25">
      <c r="B2143" s="69" t="s">
        <v>33</v>
      </c>
      <c r="C2143" s="69" t="s">
        <v>149</v>
      </c>
      <c r="D2143" s="69" t="s">
        <v>149</v>
      </c>
      <c r="E2143" s="69">
        <f t="shared" ref="E2143:F2143" si="978">E895</f>
        <v>1977</v>
      </c>
      <c r="F2143" s="69" t="str">
        <f t="shared" si="978"/>
        <v>s</v>
      </c>
      <c r="G2143" s="69">
        <f>data2!AZ84</f>
        <v>0.95069383891180947</v>
      </c>
      <c r="H2143" s="105">
        <f t="shared" si="950"/>
        <v>29.516428595933778</v>
      </c>
      <c r="I2143" s="105">
        <f t="shared" si="951"/>
        <v>19.409257960266366</v>
      </c>
    </row>
    <row r="2144" spans="2:9" x14ac:dyDescent="0.25">
      <c r="B2144" s="69" t="s">
        <v>33</v>
      </c>
      <c r="C2144" s="69" t="s">
        <v>149</v>
      </c>
      <c r="D2144" s="69" t="s">
        <v>149</v>
      </c>
      <c r="E2144" s="69">
        <f t="shared" ref="E2144:F2144" si="979">E896</f>
        <v>1978</v>
      </c>
      <c r="F2144" s="69" t="str">
        <f t="shared" si="979"/>
        <v>s</v>
      </c>
      <c r="G2144" s="69">
        <f>data2!AZ85</f>
        <v>0.96331236761914507</v>
      </c>
      <c r="H2144" s="105">
        <f t="shared" si="950"/>
        <v>30.467122434845589</v>
      </c>
      <c r="I2144" s="105">
        <f t="shared" si="951"/>
        <v>18.44594559264722</v>
      </c>
    </row>
    <row r="2145" spans="2:9" x14ac:dyDescent="0.25">
      <c r="B2145" s="69" t="s">
        <v>33</v>
      </c>
      <c r="C2145" s="69" t="s">
        <v>149</v>
      </c>
      <c r="D2145" s="69" t="s">
        <v>149</v>
      </c>
      <c r="E2145" s="69">
        <f t="shared" ref="E2145:F2145" si="980">E897</f>
        <v>1979</v>
      </c>
      <c r="F2145" s="69" t="str">
        <f t="shared" si="980"/>
        <v>s</v>
      </c>
      <c r="G2145" s="69">
        <f>data2!AZ86</f>
        <v>0.95158033760998983</v>
      </c>
      <c r="H2145" s="105">
        <f t="shared" si="950"/>
        <v>31.430434802464735</v>
      </c>
      <c r="I2145" s="105">
        <f t="shared" si="951"/>
        <v>17.494365255037238</v>
      </c>
    </row>
    <row r="2146" spans="2:9" x14ac:dyDescent="0.25">
      <c r="B2146" s="69" t="s">
        <v>33</v>
      </c>
      <c r="C2146" s="69" t="s">
        <v>149</v>
      </c>
      <c r="D2146" s="69" t="s">
        <v>149</v>
      </c>
      <c r="E2146" s="69">
        <f t="shared" ref="E2146:F2146" si="981">E898</f>
        <v>1980</v>
      </c>
      <c r="F2146" s="69" t="str">
        <f t="shared" si="981"/>
        <v>s</v>
      </c>
      <c r="G2146" s="69">
        <f>data2!AZ87</f>
        <v>0.93592207119361892</v>
      </c>
      <c r="H2146" s="105">
        <f t="shared" si="950"/>
        <v>32.382015140074728</v>
      </c>
      <c r="I2146" s="105">
        <f t="shared" si="951"/>
        <v>16.558443183843615</v>
      </c>
    </row>
    <row r="2147" spans="2:9" x14ac:dyDescent="0.25">
      <c r="B2147" s="69" t="s">
        <v>33</v>
      </c>
      <c r="C2147" s="69" t="s">
        <v>149</v>
      </c>
      <c r="D2147" s="69" t="s">
        <v>149</v>
      </c>
      <c r="E2147" s="69">
        <f t="shared" ref="E2147:F2147" si="982">E899</f>
        <v>1981</v>
      </c>
      <c r="F2147" s="69" t="str">
        <f t="shared" si="982"/>
        <v>s</v>
      </c>
      <c r="G2147" s="69">
        <f>data2!AZ88</f>
        <v>0.92928754967852689</v>
      </c>
      <c r="H2147" s="105">
        <f t="shared" si="950"/>
        <v>33.317937211268344</v>
      </c>
      <c r="I2147" s="105">
        <f t="shared" si="951"/>
        <v>15.629155634165089</v>
      </c>
    </row>
    <row r="2148" spans="2:9" x14ac:dyDescent="0.25">
      <c r="B2148" s="69" t="s">
        <v>33</v>
      </c>
      <c r="C2148" s="69" t="s">
        <v>149</v>
      </c>
      <c r="D2148" s="69" t="s">
        <v>149</v>
      </c>
      <c r="E2148" s="69">
        <f t="shared" ref="E2148:F2148" si="983">E900</f>
        <v>1982</v>
      </c>
      <c r="F2148" s="69" t="str">
        <f t="shared" si="983"/>
        <v>s</v>
      </c>
      <c r="G2148" s="69">
        <f>data2!AZ89</f>
        <v>0.93446747267642816</v>
      </c>
      <c r="H2148" s="105">
        <f t="shared" si="950"/>
        <v>34.247224760946871</v>
      </c>
      <c r="I2148" s="105">
        <f t="shared" si="951"/>
        <v>14.694688161488662</v>
      </c>
    </row>
    <row r="2149" spans="2:9" x14ac:dyDescent="0.25">
      <c r="B2149" s="69" t="s">
        <v>33</v>
      </c>
      <c r="C2149" s="69" t="s">
        <v>149</v>
      </c>
      <c r="D2149" s="69" t="s">
        <v>149</v>
      </c>
      <c r="E2149" s="69">
        <f t="shared" ref="E2149:F2149" si="984">E901</f>
        <v>1983</v>
      </c>
      <c r="F2149" s="69" t="str">
        <f t="shared" si="984"/>
        <v>s</v>
      </c>
      <c r="G2149" s="69">
        <f>data2!AZ90</f>
        <v>0.92290491102910843</v>
      </c>
      <c r="H2149" s="105">
        <f t="shared" si="950"/>
        <v>35.181692233623302</v>
      </c>
      <c r="I2149" s="105">
        <f t="shared" si="951"/>
        <v>13.771783250459551</v>
      </c>
    </row>
    <row r="2150" spans="2:9" x14ac:dyDescent="0.25">
      <c r="B2150" s="69" t="s">
        <v>33</v>
      </c>
      <c r="C2150" s="69" t="s">
        <v>149</v>
      </c>
      <c r="D2150" s="69" t="s">
        <v>149</v>
      </c>
      <c r="E2150" s="69">
        <f t="shared" ref="E2150:F2150" si="985">E902</f>
        <v>1984</v>
      </c>
      <c r="F2150" s="69" t="str">
        <f t="shared" si="985"/>
        <v>s</v>
      </c>
      <c r="G2150" s="69">
        <f>data2!AZ91</f>
        <v>0.93315140759629267</v>
      </c>
      <c r="H2150" s="105">
        <f t="shared" si="950"/>
        <v>36.104597144652409</v>
      </c>
      <c r="I2150" s="105">
        <f t="shared" si="951"/>
        <v>12.838631842863258</v>
      </c>
    </row>
    <row r="2151" spans="2:9" x14ac:dyDescent="0.25">
      <c r="B2151" s="69" t="s">
        <v>33</v>
      </c>
      <c r="C2151" s="69" t="s">
        <v>149</v>
      </c>
      <c r="D2151" s="69" t="s">
        <v>149</v>
      </c>
      <c r="E2151" s="69">
        <f t="shared" ref="E2151:F2151" si="986">E903</f>
        <v>1985</v>
      </c>
      <c r="F2151" s="69" t="str">
        <f t="shared" si="986"/>
        <v>s</v>
      </c>
      <c r="G2151" s="69">
        <f>data2!AZ92</f>
        <v>0.98908386078283161</v>
      </c>
      <c r="H2151" s="105">
        <f t="shared" si="950"/>
        <v>37.037748552248701</v>
      </c>
      <c r="I2151" s="105">
        <f t="shared" si="951"/>
        <v>11.849547982080427</v>
      </c>
    </row>
    <row r="2152" spans="2:9" x14ac:dyDescent="0.25">
      <c r="B2152" s="69" t="s">
        <v>33</v>
      </c>
      <c r="C2152" s="69" t="s">
        <v>149</v>
      </c>
      <c r="D2152" s="69" t="s">
        <v>149</v>
      </c>
      <c r="E2152" s="69">
        <f t="shared" ref="E2152:F2152" si="987">E904</f>
        <v>1986</v>
      </c>
      <c r="F2152" s="69" t="str">
        <f t="shared" si="987"/>
        <v>s</v>
      </c>
      <c r="G2152" s="69">
        <f>data2!AZ93</f>
        <v>0.99472515265070105</v>
      </c>
      <c r="H2152" s="105">
        <f t="shared" si="950"/>
        <v>38.026832413031535</v>
      </c>
      <c r="I2152" s="105">
        <f t="shared" si="951"/>
        <v>10.854822829429727</v>
      </c>
    </row>
    <row r="2153" spans="2:9" x14ac:dyDescent="0.25">
      <c r="B2153" s="69" t="s">
        <v>33</v>
      </c>
      <c r="C2153" s="69" t="s">
        <v>149</v>
      </c>
      <c r="D2153" s="69" t="s">
        <v>149</v>
      </c>
      <c r="E2153" s="69">
        <f t="shared" ref="E2153:F2153" si="988">E905</f>
        <v>1987</v>
      </c>
      <c r="F2153" s="69" t="str">
        <f t="shared" si="988"/>
        <v>s</v>
      </c>
      <c r="G2153" s="69">
        <f>data2!AZ94</f>
        <v>1.0215829296571597</v>
      </c>
      <c r="H2153" s="105">
        <f t="shared" si="950"/>
        <v>39.021557565682237</v>
      </c>
      <c r="I2153" s="105">
        <f t="shared" si="951"/>
        <v>9.8332398997725683</v>
      </c>
    </row>
    <row r="2154" spans="2:9" x14ac:dyDescent="0.25">
      <c r="B2154" s="69" t="s">
        <v>33</v>
      </c>
      <c r="C2154" s="69" t="s">
        <v>149</v>
      </c>
      <c r="D2154" s="69" t="s">
        <v>149</v>
      </c>
      <c r="E2154" s="69">
        <f t="shared" ref="E2154:F2154" si="989">E906</f>
        <v>1988</v>
      </c>
      <c r="F2154" s="69" t="str">
        <f t="shared" si="989"/>
        <v>s</v>
      </c>
      <c r="G2154" s="69">
        <f>data2!AZ95</f>
        <v>1.0373424141584109</v>
      </c>
      <c r="H2154" s="105">
        <f t="shared" si="950"/>
        <v>40.043140495339394</v>
      </c>
      <c r="I2154" s="105">
        <f t="shared" si="951"/>
        <v>8.7958974856141552</v>
      </c>
    </row>
    <row r="2155" spans="2:9" x14ac:dyDescent="0.25">
      <c r="B2155" s="69" t="s">
        <v>33</v>
      </c>
      <c r="C2155" s="69" t="s">
        <v>149</v>
      </c>
      <c r="D2155" s="69" t="s">
        <v>149</v>
      </c>
      <c r="E2155" s="69">
        <f t="shared" ref="E2155:F2155" si="990">E907</f>
        <v>1989</v>
      </c>
      <c r="F2155" s="69" t="str">
        <f t="shared" si="990"/>
        <v>s</v>
      </c>
      <c r="G2155" s="69">
        <f>data2!AZ96</f>
        <v>1.0524993274919301</v>
      </c>
      <c r="H2155" s="105">
        <f t="shared" si="950"/>
        <v>41.080482909497803</v>
      </c>
      <c r="I2155" s="105">
        <f t="shared" si="951"/>
        <v>7.7433981581222264</v>
      </c>
    </row>
    <row r="2156" spans="2:9" x14ac:dyDescent="0.25">
      <c r="B2156" s="69" t="s">
        <v>33</v>
      </c>
      <c r="C2156" s="69" t="s">
        <v>149</v>
      </c>
      <c r="D2156" s="69" t="s">
        <v>149</v>
      </c>
      <c r="E2156" s="69">
        <f t="shared" ref="E2156:F2156" si="991">E908</f>
        <v>1990</v>
      </c>
      <c r="F2156" s="69" t="str">
        <f t="shared" si="991"/>
        <v>s</v>
      </c>
      <c r="G2156" s="69">
        <f>data2!AZ97</f>
        <v>1.0911562077026595</v>
      </c>
      <c r="H2156" s="105">
        <f t="shared" si="950"/>
        <v>42.132982236989733</v>
      </c>
      <c r="I2156" s="105">
        <f t="shared" si="951"/>
        <v>6.6522419504195662</v>
      </c>
    </row>
    <row r="2157" spans="2:9" x14ac:dyDescent="0.25">
      <c r="B2157" s="69" t="s">
        <v>33</v>
      </c>
      <c r="C2157" s="69" t="s">
        <v>149</v>
      </c>
      <c r="D2157" s="69" t="s">
        <v>149</v>
      </c>
      <c r="E2157" s="69">
        <f t="shared" ref="E2157:F2157" si="992">E909</f>
        <v>1991</v>
      </c>
      <c r="F2157" s="69" t="str">
        <f t="shared" si="992"/>
        <v>s</v>
      </c>
      <c r="G2157" s="69">
        <f>data2!AZ98</f>
        <v>1.0504348281450941</v>
      </c>
      <c r="H2157" s="105">
        <f t="shared" si="950"/>
        <v>43.224138444692393</v>
      </c>
      <c r="I2157" s="105">
        <f t="shared" si="951"/>
        <v>5.6018071222744732</v>
      </c>
    </row>
    <row r="2158" spans="2:9" x14ac:dyDescent="0.25">
      <c r="B2158" s="69" t="s">
        <v>33</v>
      </c>
      <c r="C2158" s="69" t="s">
        <v>149</v>
      </c>
      <c r="D2158" s="69" t="s">
        <v>149</v>
      </c>
      <c r="E2158" s="69">
        <f t="shared" ref="E2158:F2158" si="993">E910</f>
        <v>1992</v>
      </c>
      <c r="F2158" s="69" t="str">
        <f t="shared" si="993"/>
        <v>s</v>
      </c>
      <c r="G2158" s="69">
        <f>data2!AZ99</f>
        <v>1.0198078255341978</v>
      </c>
      <c r="H2158" s="105">
        <f t="shared" si="950"/>
        <v>44.274573272837486</v>
      </c>
      <c r="I2158" s="105">
        <f t="shared" si="951"/>
        <v>4.5819992967402747</v>
      </c>
    </row>
    <row r="2159" spans="2:9" x14ac:dyDescent="0.25">
      <c r="B2159" s="69" t="s">
        <v>33</v>
      </c>
      <c r="C2159" s="69" t="s">
        <v>149</v>
      </c>
      <c r="D2159" s="69" t="s">
        <v>149</v>
      </c>
      <c r="E2159" s="69">
        <f t="shared" ref="E2159:F2159" si="994">E911</f>
        <v>1993</v>
      </c>
      <c r="F2159" s="69" t="str">
        <f t="shared" si="994"/>
        <v>s</v>
      </c>
      <c r="G2159" s="69">
        <f>data2!AZ100</f>
        <v>1.0026357072202206</v>
      </c>
      <c r="H2159" s="105">
        <f t="shared" si="950"/>
        <v>45.294381098371687</v>
      </c>
      <c r="I2159" s="105">
        <f t="shared" si="951"/>
        <v>3.5793635895200544</v>
      </c>
    </row>
    <row r="2160" spans="2:9" x14ac:dyDescent="0.25">
      <c r="B2160" s="69" t="s">
        <v>33</v>
      </c>
      <c r="C2160" s="69" t="s">
        <v>149</v>
      </c>
      <c r="D2160" s="69" t="s">
        <v>149</v>
      </c>
      <c r="E2160" s="69">
        <f t="shared" ref="E2160:F2160" si="995">E912</f>
        <v>1994</v>
      </c>
      <c r="F2160" s="69" t="str">
        <f t="shared" si="995"/>
        <v>s</v>
      </c>
      <c r="G2160" s="69">
        <f>data2!AZ101</f>
        <v>0.95695767735547432</v>
      </c>
      <c r="H2160" s="105">
        <f t="shared" si="950"/>
        <v>46.297016805591909</v>
      </c>
      <c r="I2160" s="105">
        <f t="shared" si="951"/>
        <v>2.62240591216458</v>
      </c>
    </row>
    <row r="2161" spans="2:9" x14ac:dyDescent="0.25">
      <c r="B2161" s="69" t="s">
        <v>33</v>
      </c>
      <c r="C2161" s="69" t="s">
        <v>149</v>
      </c>
      <c r="D2161" s="69" t="s">
        <v>149</v>
      </c>
      <c r="E2161" s="69">
        <f t="shared" ref="E2161:F2161" si="996">E913</f>
        <v>1995</v>
      </c>
      <c r="F2161" s="69" t="str">
        <f t="shared" si="996"/>
        <v>s</v>
      </c>
      <c r="G2161" s="69">
        <f>data2!AZ102</f>
        <v>0.88530928623423588</v>
      </c>
      <c r="H2161" s="105">
        <f t="shared" si="950"/>
        <v>47.253974482947385</v>
      </c>
      <c r="I2161" s="105">
        <f t="shared" si="951"/>
        <v>1.7370966259303442</v>
      </c>
    </row>
    <row r="2162" spans="2:9" x14ac:dyDescent="0.25">
      <c r="B2162" s="69" t="s">
        <v>33</v>
      </c>
      <c r="C2162" s="69" t="s">
        <v>149</v>
      </c>
      <c r="D2162" s="69" t="s">
        <v>149</v>
      </c>
      <c r="E2162" s="69">
        <f t="shared" ref="E2162:F2162" si="997">E914</f>
        <v>1996</v>
      </c>
      <c r="F2162" s="69" t="str">
        <f t="shared" si="997"/>
        <v>s</v>
      </c>
      <c r="G2162" s="69">
        <f>data2!AZ103</f>
        <v>0.8716372686404209</v>
      </c>
      <c r="H2162" s="105">
        <f t="shared" si="950"/>
        <v>48.139283769181624</v>
      </c>
      <c r="I2162" s="105">
        <f t="shared" si="951"/>
        <v>0.8654593572899234</v>
      </c>
    </row>
    <row r="2163" spans="2:9" x14ac:dyDescent="0.25">
      <c r="B2163" s="69" t="s">
        <v>33</v>
      </c>
      <c r="C2163" s="69" t="s">
        <v>149</v>
      </c>
      <c r="D2163" s="69" t="s">
        <v>149</v>
      </c>
      <c r="E2163" s="69">
        <f t="shared" ref="E2163:F2163" si="998">E915</f>
        <v>1997</v>
      </c>
      <c r="F2163" s="69" t="str">
        <f t="shared" si="998"/>
        <v>s</v>
      </c>
      <c r="G2163" s="69">
        <f>data2!AZ104</f>
        <v>0.8654593572899234</v>
      </c>
      <c r="H2163" s="105">
        <f t="shared" si="950"/>
        <v>49.010921037822044</v>
      </c>
      <c r="I2163" s="105">
        <f t="shared" si="951"/>
        <v>0</v>
      </c>
    </row>
    <row r="2164" spans="2:9" x14ac:dyDescent="0.25">
      <c r="B2164" s="69" t="s">
        <v>33</v>
      </c>
      <c r="C2164" s="69" t="s">
        <v>149</v>
      </c>
      <c r="D2164" s="69" t="s">
        <v>149</v>
      </c>
      <c r="E2164" s="69">
        <f t="shared" ref="E2164:F2164" si="999">E916</f>
        <v>1950</v>
      </c>
      <c r="F2164" s="69" t="str">
        <f t="shared" si="999"/>
        <v>t</v>
      </c>
      <c r="G2164" s="69">
        <f>data2!BA57</f>
        <v>1.0644724320267001</v>
      </c>
      <c r="H2164" s="105">
        <f t="shared" si="950"/>
        <v>0</v>
      </c>
      <c r="I2164" s="105">
        <f t="shared" si="951"/>
        <v>51.488584504836766</v>
      </c>
    </row>
    <row r="2165" spans="2:9" x14ac:dyDescent="0.25">
      <c r="B2165" s="69" t="s">
        <v>33</v>
      </c>
      <c r="C2165" s="69" t="s">
        <v>149</v>
      </c>
      <c r="D2165" s="69" t="s">
        <v>149</v>
      </c>
      <c r="E2165" s="69">
        <f t="shared" ref="E2165:F2165" si="1000">E917</f>
        <v>1951</v>
      </c>
      <c r="F2165" s="69" t="str">
        <f t="shared" si="1000"/>
        <v>t</v>
      </c>
      <c r="G2165" s="69">
        <f>data2!BA58</f>
        <v>1.0803076159986051</v>
      </c>
      <c r="H2165" s="105">
        <f t="shared" si="950"/>
        <v>1.0644724320267001</v>
      </c>
      <c r="I2165" s="105">
        <f t="shared" si="951"/>
        <v>50.408276888838159</v>
      </c>
    </row>
    <row r="2166" spans="2:9" x14ac:dyDescent="0.25">
      <c r="B2166" s="69" t="s">
        <v>33</v>
      </c>
      <c r="C2166" s="69" t="s">
        <v>149</v>
      </c>
      <c r="D2166" s="69" t="s">
        <v>149</v>
      </c>
      <c r="E2166" s="69">
        <f t="shared" ref="E2166:F2166" si="1001">E918</f>
        <v>1952</v>
      </c>
      <c r="F2166" s="69" t="str">
        <f t="shared" si="1001"/>
        <v>t</v>
      </c>
      <c r="G2166" s="69">
        <f>data2!BA59</f>
        <v>1.0757651271922806</v>
      </c>
      <c r="H2166" s="105">
        <f t="shared" si="950"/>
        <v>2.1447800480253054</v>
      </c>
      <c r="I2166" s="105">
        <f t="shared" si="951"/>
        <v>49.332511761645875</v>
      </c>
    </row>
    <row r="2167" spans="2:9" x14ac:dyDescent="0.25">
      <c r="B2167" s="69" t="s">
        <v>33</v>
      </c>
      <c r="C2167" s="69" t="s">
        <v>149</v>
      </c>
      <c r="D2167" s="69" t="s">
        <v>149</v>
      </c>
      <c r="E2167" s="69">
        <f t="shared" ref="E2167:F2167" si="1002">E919</f>
        <v>1953</v>
      </c>
      <c r="F2167" s="69" t="str">
        <f t="shared" si="1002"/>
        <v>t</v>
      </c>
      <c r="G2167" s="69">
        <f>data2!BA60</f>
        <v>1.0687965912270252</v>
      </c>
      <c r="H2167" s="105">
        <f t="shared" si="950"/>
        <v>3.2205451752175858</v>
      </c>
      <c r="I2167" s="105">
        <f t="shared" si="951"/>
        <v>48.263715170418848</v>
      </c>
    </row>
    <row r="2168" spans="2:9" x14ac:dyDescent="0.25">
      <c r="B2168" s="69" t="s">
        <v>33</v>
      </c>
      <c r="C2168" s="69" t="s">
        <v>149</v>
      </c>
      <c r="D2168" s="69" t="s">
        <v>149</v>
      </c>
      <c r="E2168" s="69">
        <f t="shared" ref="E2168:F2168" si="1003">E920</f>
        <v>1954</v>
      </c>
      <c r="F2168" s="69" t="str">
        <f t="shared" si="1003"/>
        <v>t</v>
      </c>
      <c r="G2168" s="69">
        <f>data2!BA61</f>
        <v>1.1026210063368496</v>
      </c>
      <c r="H2168" s="105">
        <f t="shared" si="950"/>
        <v>4.2893417664446112</v>
      </c>
      <c r="I2168" s="105">
        <f t="shared" si="951"/>
        <v>47.161094164082002</v>
      </c>
    </row>
    <row r="2169" spans="2:9" x14ac:dyDescent="0.25">
      <c r="B2169" s="69" t="s">
        <v>33</v>
      </c>
      <c r="C2169" s="69" t="s">
        <v>149</v>
      </c>
      <c r="D2169" s="69" t="s">
        <v>149</v>
      </c>
      <c r="E2169" s="69">
        <f t="shared" ref="E2169:F2169" si="1004">E921</f>
        <v>1955</v>
      </c>
      <c r="F2169" s="69" t="str">
        <f t="shared" si="1004"/>
        <v>t</v>
      </c>
      <c r="G2169" s="69">
        <f>data2!BA62</f>
        <v>1.1288495199367885</v>
      </c>
      <c r="H2169" s="105">
        <f t="shared" si="950"/>
        <v>5.3919627727814605</v>
      </c>
      <c r="I2169" s="105">
        <f t="shared" si="951"/>
        <v>46.032244644145223</v>
      </c>
    </row>
    <row r="2170" spans="2:9" x14ac:dyDescent="0.25">
      <c r="B2170" s="69" t="s">
        <v>33</v>
      </c>
      <c r="C2170" s="69" t="s">
        <v>149</v>
      </c>
      <c r="D2170" s="69" t="s">
        <v>149</v>
      </c>
      <c r="E2170" s="69">
        <f t="shared" ref="E2170:F2170" si="1005">E922</f>
        <v>1956</v>
      </c>
      <c r="F2170" s="69" t="str">
        <f t="shared" si="1005"/>
        <v>t</v>
      </c>
      <c r="G2170" s="69">
        <f>data2!BA63</f>
        <v>1.1416985507054389</v>
      </c>
      <c r="H2170" s="105">
        <f t="shared" si="950"/>
        <v>6.520812292718249</v>
      </c>
      <c r="I2170" s="105">
        <f t="shared" si="951"/>
        <v>44.890546093439781</v>
      </c>
    </row>
    <row r="2171" spans="2:9" x14ac:dyDescent="0.25">
      <c r="B2171" s="69" t="s">
        <v>33</v>
      </c>
      <c r="C2171" s="69" t="s">
        <v>149</v>
      </c>
      <c r="D2171" s="69" t="s">
        <v>149</v>
      </c>
      <c r="E2171" s="69">
        <f t="shared" ref="E2171:F2171" si="1006">E923</f>
        <v>1957</v>
      </c>
      <c r="F2171" s="69" t="str">
        <f t="shared" si="1006"/>
        <v>t</v>
      </c>
      <c r="G2171" s="69">
        <f>data2!BA64</f>
        <v>1.193955346113543</v>
      </c>
      <c r="H2171" s="105">
        <f t="shared" si="950"/>
        <v>7.6625108434236875</v>
      </c>
      <c r="I2171" s="105">
        <f t="shared" si="951"/>
        <v>43.69659074732624</v>
      </c>
    </row>
    <row r="2172" spans="2:9" x14ac:dyDescent="0.25">
      <c r="B2172" s="69" t="s">
        <v>33</v>
      </c>
      <c r="C2172" s="69" t="s">
        <v>149</v>
      </c>
      <c r="D2172" s="69" t="s">
        <v>149</v>
      </c>
      <c r="E2172" s="69">
        <f t="shared" ref="E2172:F2172" si="1007">E924</f>
        <v>1958</v>
      </c>
      <c r="F2172" s="69" t="str">
        <f t="shared" si="1007"/>
        <v>t</v>
      </c>
      <c r="G2172" s="69">
        <f>data2!BA65</f>
        <v>1.2868469524605346</v>
      </c>
      <c r="H2172" s="105">
        <f t="shared" si="950"/>
        <v>8.8564661895372296</v>
      </c>
      <c r="I2172" s="105">
        <f t="shared" si="951"/>
        <v>42.409743794865719</v>
      </c>
    </row>
    <row r="2173" spans="2:9" x14ac:dyDescent="0.25">
      <c r="B2173" s="69" t="s">
        <v>33</v>
      </c>
      <c r="C2173" s="69" t="s">
        <v>149</v>
      </c>
      <c r="D2173" s="69" t="s">
        <v>149</v>
      </c>
      <c r="E2173" s="69">
        <f t="shared" ref="E2173:F2173" si="1008">E925</f>
        <v>1959</v>
      </c>
      <c r="F2173" s="69" t="str">
        <f t="shared" si="1008"/>
        <v>t</v>
      </c>
      <c r="G2173" s="69">
        <f>data2!BA66</f>
        <v>1.3208127992230398</v>
      </c>
      <c r="H2173" s="105">
        <f t="shared" si="950"/>
        <v>10.143313141997764</v>
      </c>
      <c r="I2173" s="105">
        <f t="shared" si="951"/>
        <v>41.08893099564267</v>
      </c>
    </row>
    <row r="2174" spans="2:9" x14ac:dyDescent="0.25">
      <c r="B2174" s="69" t="s">
        <v>33</v>
      </c>
      <c r="C2174" s="69" t="s">
        <v>149</v>
      </c>
      <c r="D2174" s="69" t="s">
        <v>149</v>
      </c>
      <c r="E2174" s="69">
        <f t="shared" ref="E2174:F2174" si="1009">E926</f>
        <v>1960</v>
      </c>
      <c r="F2174" s="69" t="str">
        <f t="shared" si="1009"/>
        <v>t</v>
      </c>
      <c r="G2174" s="69">
        <f>data2!BA67</f>
        <v>1.3485762693486913</v>
      </c>
      <c r="H2174" s="105">
        <f t="shared" si="950"/>
        <v>11.464125941220804</v>
      </c>
      <c r="I2174" s="105">
        <f t="shared" si="951"/>
        <v>39.740354726293987</v>
      </c>
    </row>
    <row r="2175" spans="2:9" x14ac:dyDescent="0.25">
      <c r="B2175" s="69" t="s">
        <v>33</v>
      </c>
      <c r="C2175" s="69" t="s">
        <v>149</v>
      </c>
      <c r="D2175" s="69" t="s">
        <v>149</v>
      </c>
      <c r="E2175" s="69">
        <f t="shared" ref="E2175:F2175" si="1010">E927</f>
        <v>1961</v>
      </c>
      <c r="F2175" s="69" t="str">
        <f t="shared" si="1010"/>
        <v>t</v>
      </c>
      <c r="G2175" s="69">
        <f>data2!BA68</f>
        <v>1.3717029971564738</v>
      </c>
      <c r="H2175" s="105">
        <f t="shared" si="950"/>
        <v>12.812702210569494</v>
      </c>
      <c r="I2175" s="105">
        <f t="shared" si="951"/>
        <v>38.368651729137511</v>
      </c>
    </row>
    <row r="2176" spans="2:9" x14ac:dyDescent="0.25">
      <c r="B2176" s="69" t="s">
        <v>33</v>
      </c>
      <c r="C2176" s="69" t="s">
        <v>149</v>
      </c>
      <c r="D2176" s="69" t="s">
        <v>149</v>
      </c>
      <c r="E2176" s="69">
        <f t="shared" ref="E2176:F2176" si="1011">E928</f>
        <v>1962</v>
      </c>
      <c r="F2176" s="69" t="str">
        <f t="shared" si="1011"/>
        <v>t</v>
      </c>
      <c r="G2176" s="69">
        <f>data2!BA69</f>
        <v>1.3841460544955204</v>
      </c>
      <c r="H2176" s="105">
        <f t="shared" si="950"/>
        <v>14.184405207725968</v>
      </c>
      <c r="I2176" s="105">
        <f t="shared" si="951"/>
        <v>36.98450567464198</v>
      </c>
    </row>
    <row r="2177" spans="2:9" x14ac:dyDescent="0.25">
      <c r="B2177" s="69" t="s">
        <v>33</v>
      </c>
      <c r="C2177" s="69" t="s">
        <v>149</v>
      </c>
      <c r="D2177" s="69" t="s">
        <v>149</v>
      </c>
      <c r="E2177" s="69">
        <f t="shared" ref="E2177:F2177" si="1012">E929</f>
        <v>1963</v>
      </c>
      <c r="F2177" s="69" t="str">
        <f t="shared" si="1012"/>
        <v>t</v>
      </c>
      <c r="G2177" s="69">
        <f>data2!BA70</f>
        <v>1.3885562850308595</v>
      </c>
      <c r="H2177" s="105">
        <f t="shared" si="950"/>
        <v>15.568551262221488</v>
      </c>
      <c r="I2177" s="105">
        <f t="shared" si="951"/>
        <v>35.595949389611121</v>
      </c>
    </row>
    <row r="2178" spans="2:9" x14ac:dyDescent="0.25">
      <c r="B2178" s="69" t="s">
        <v>33</v>
      </c>
      <c r="C2178" s="69" t="s">
        <v>149</v>
      </c>
      <c r="D2178" s="69" t="s">
        <v>149</v>
      </c>
      <c r="E2178" s="69">
        <f t="shared" ref="E2178:F2178" si="1013">E930</f>
        <v>1964</v>
      </c>
      <c r="F2178" s="69" t="str">
        <f t="shared" si="1013"/>
        <v>t</v>
      </c>
      <c r="G2178" s="69">
        <f>data2!BA71</f>
        <v>1.3696410860686068</v>
      </c>
      <c r="H2178" s="105">
        <f t="shared" si="950"/>
        <v>16.957107547252349</v>
      </c>
      <c r="I2178" s="105">
        <f t="shared" si="951"/>
        <v>34.22630830354251</v>
      </c>
    </row>
    <row r="2179" spans="2:9" x14ac:dyDescent="0.25">
      <c r="B2179" s="69" t="s">
        <v>33</v>
      </c>
      <c r="C2179" s="69" t="s">
        <v>149</v>
      </c>
      <c r="D2179" s="69" t="s">
        <v>149</v>
      </c>
      <c r="E2179" s="69">
        <f t="shared" ref="E2179:F2179" si="1014">E931</f>
        <v>1965</v>
      </c>
      <c r="F2179" s="69" t="str">
        <f t="shared" si="1014"/>
        <v>t</v>
      </c>
      <c r="G2179" s="69">
        <f>data2!BA72</f>
        <v>1.2694725864801413</v>
      </c>
      <c r="H2179" s="105">
        <f t="shared" si="950"/>
        <v>18.326748633320957</v>
      </c>
      <c r="I2179" s="105">
        <f t="shared" si="951"/>
        <v>32.956835717062368</v>
      </c>
    </row>
    <row r="2180" spans="2:9" x14ac:dyDescent="0.25">
      <c r="B2180" s="69" t="s">
        <v>33</v>
      </c>
      <c r="C2180" s="69" t="s">
        <v>149</v>
      </c>
      <c r="D2180" s="69" t="s">
        <v>149</v>
      </c>
      <c r="E2180" s="69">
        <f t="shared" ref="E2180:F2180" si="1015">E932</f>
        <v>1966</v>
      </c>
      <c r="F2180" s="69" t="str">
        <f t="shared" si="1015"/>
        <v>t</v>
      </c>
      <c r="G2180" s="69">
        <f>data2!BA73</f>
        <v>1.244341617314678</v>
      </c>
      <c r="H2180" s="105">
        <f t="shared" ref="H2180:H2243" si="1016">SUMIFS($G$4:$G$4995,$F$4:$F$4995,$F2180,$E$4:$E$4995,"&lt;"&amp;$E2180,$B$4:$B$4995,$B2180,$D$4:$D$4995,$D2180)</f>
        <v>19.596221219801098</v>
      </c>
      <c r="I2180" s="105">
        <f t="shared" ref="I2180:I2243" si="1017">SUMIFS($G$4:$G$4995,$F$4:$F$4995,$F2180,$E$4:$E$4995,"&gt;"&amp;$E2180,$B$4:$B$4995,$B2180,$D$4:$D$4995,$D2180)</f>
        <v>31.712494099747694</v>
      </c>
    </row>
    <row r="2181" spans="2:9" x14ac:dyDescent="0.25">
      <c r="B2181" s="69" t="s">
        <v>33</v>
      </c>
      <c r="C2181" s="69" t="s">
        <v>149</v>
      </c>
      <c r="D2181" s="69" t="s">
        <v>149</v>
      </c>
      <c r="E2181" s="69">
        <f t="shared" ref="E2181:F2181" si="1018">E933</f>
        <v>1967</v>
      </c>
      <c r="F2181" s="69" t="str">
        <f t="shared" si="1018"/>
        <v>t</v>
      </c>
      <c r="G2181" s="69">
        <f>data2!BA74</f>
        <v>1.2243235489813828</v>
      </c>
      <c r="H2181" s="105">
        <f t="shared" si="1016"/>
        <v>20.840562837115776</v>
      </c>
      <c r="I2181" s="105">
        <f t="shared" si="1017"/>
        <v>30.488170550766313</v>
      </c>
    </row>
    <row r="2182" spans="2:9" x14ac:dyDescent="0.25">
      <c r="B2182" s="69" t="s">
        <v>33</v>
      </c>
      <c r="C2182" s="69" t="s">
        <v>149</v>
      </c>
      <c r="D2182" s="69" t="s">
        <v>149</v>
      </c>
      <c r="E2182" s="69">
        <f t="shared" ref="E2182:F2182" si="1019">E934</f>
        <v>1968</v>
      </c>
      <c r="F2182" s="69" t="str">
        <f t="shared" si="1019"/>
        <v>t</v>
      </c>
      <c r="G2182" s="69">
        <f>data2!BA75</f>
        <v>1.1942941621623484</v>
      </c>
      <c r="H2182" s="105">
        <f t="shared" si="1016"/>
        <v>22.064886386097157</v>
      </c>
      <c r="I2182" s="105">
        <f t="shared" si="1017"/>
        <v>29.293876388603962</v>
      </c>
    </row>
    <row r="2183" spans="2:9" x14ac:dyDescent="0.25">
      <c r="B2183" s="69" t="s">
        <v>33</v>
      </c>
      <c r="C2183" s="69" t="s">
        <v>149</v>
      </c>
      <c r="D2183" s="69" t="s">
        <v>149</v>
      </c>
      <c r="E2183" s="69">
        <f t="shared" ref="E2183:F2183" si="1020">E935</f>
        <v>1969</v>
      </c>
      <c r="F2183" s="69" t="str">
        <f t="shared" si="1020"/>
        <v>t</v>
      </c>
      <c r="G2183" s="69">
        <f>data2!BA76</f>
        <v>1.1608500001396813</v>
      </c>
      <c r="H2183" s="105">
        <f t="shared" si="1016"/>
        <v>23.259180548259504</v>
      </c>
      <c r="I2183" s="105">
        <f t="shared" si="1017"/>
        <v>28.13302638846428</v>
      </c>
    </row>
    <row r="2184" spans="2:9" x14ac:dyDescent="0.25">
      <c r="B2184" s="69" t="s">
        <v>33</v>
      </c>
      <c r="C2184" s="69" t="s">
        <v>149</v>
      </c>
      <c r="D2184" s="69" t="s">
        <v>149</v>
      </c>
      <c r="E2184" s="69">
        <f t="shared" ref="E2184:F2184" si="1021">E936</f>
        <v>1970</v>
      </c>
      <c r="F2184" s="69" t="str">
        <f t="shared" si="1021"/>
        <v>t</v>
      </c>
      <c r="G2184" s="69">
        <f>data2!BA77</f>
        <v>1.1653313355400257</v>
      </c>
      <c r="H2184" s="105">
        <f t="shared" si="1016"/>
        <v>24.420030548399186</v>
      </c>
      <c r="I2184" s="105">
        <f t="shared" si="1017"/>
        <v>26.967695052924249</v>
      </c>
    </row>
    <row r="2185" spans="2:9" x14ac:dyDescent="0.25">
      <c r="B2185" s="69" t="s">
        <v>33</v>
      </c>
      <c r="C2185" s="69" t="s">
        <v>149</v>
      </c>
      <c r="D2185" s="69" t="s">
        <v>149</v>
      </c>
      <c r="E2185" s="69">
        <f t="shared" ref="E2185:F2185" si="1022">E937</f>
        <v>1971</v>
      </c>
      <c r="F2185" s="69" t="str">
        <f t="shared" si="1022"/>
        <v>t</v>
      </c>
      <c r="G2185" s="69">
        <f>data2!BA78</f>
        <v>1.0635307812835615</v>
      </c>
      <c r="H2185" s="105">
        <f t="shared" si="1016"/>
        <v>25.585361883939211</v>
      </c>
      <c r="I2185" s="105">
        <f t="shared" si="1017"/>
        <v>25.904164271640688</v>
      </c>
    </row>
    <row r="2186" spans="2:9" x14ac:dyDescent="0.25">
      <c r="B2186" s="69" t="s">
        <v>33</v>
      </c>
      <c r="C2186" s="69" t="s">
        <v>149</v>
      </c>
      <c r="D2186" s="69" t="s">
        <v>149</v>
      </c>
      <c r="E2186" s="69">
        <f t="shared" ref="E2186:F2186" si="1023">E938</f>
        <v>1972</v>
      </c>
      <c r="F2186" s="69" t="str">
        <f t="shared" si="1023"/>
        <v>t</v>
      </c>
      <c r="G2186" s="69">
        <f>data2!BA79</f>
        <v>0.93943389272856348</v>
      </c>
      <c r="H2186" s="105">
        <f t="shared" si="1016"/>
        <v>26.648892665222771</v>
      </c>
      <c r="I2186" s="105">
        <f t="shared" si="1017"/>
        <v>24.964730378912122</v>
      </c>
    </row>
    <row r="2187" spans="2:9" x14ac:dyDescent="0.25">
      <c r="B2187" s="69" t="s">
        <v>33</v>
      </c>
      <c r="C2187" s="69" t="s">
        <v>149</v>
      </c>
      <c r="D2187" s="69" t="s">
        <v>149</v>
      </c>
      <c r="E2187" s="69">
        <f t="shared" ref="E2187:F2187" si="1024">E939</f>
        <v>1973</v>
      </c>
      <c r="F2187" s="69" t="str">
        <f t="shared" si="1024"/>
        <v>t</v>
      </c>
      <c r="G2187" s="69">
        <f>data2!BA80</f>
        <v>0.86729336392881817</v>
      </c>
      <c r="H2187" s="105">
        <f t="shared" si="1016"/>
        <v>27.588326557951333</v>
      </c>
      <c r="I2187" s="105">
        <f t="shared" si="1017"/>
        <v>24.097437014983306</v>
      </c>
    </row>
    <row r="2188" spans="2:9" x14ac:dyDescent="0.25">
      <c r="B2188" s="69" t="s">
        <v>33</v>
      </c>
      <c r="C2188" s="69" t="s">
        <v>149</v>
      </c>
      <c r="D2188" s="69" t="s">
        <v>149</v>
      </c>
      <c r="E2188" s="69">
        <f t="shared" ref="E2188:F2188" si="1025">E940</f>
        <v>1974</v>
      </c>
      <c r="F2188" s="69" t="str">
        <f t="shared" si="1025"/>
        <v>t</v>
      </c>
      <c r="G2188" s="69">
        <f>data2!BA81</f>
        <v>0.83710736007033348</v>
      </c>
      <c r="H2188" s="105">
        <f t="shared" si="1016"/>
        <v>28.455619921880153</v>
      </c>
      <c r="I2188" s="105">
        <f t="shared" si="1017"/>
        <v>23.260329654912972</v>
      </c>
    </row>
    <row r="2189" spans="2:9" x14ac:dyDescent="0.25">
      <c r="B2189" s="69" t="s">
        <v>33</v>
      </c>
      <c r="C2189" s="69" t="s">
        <v>149</v>
      </c>
      <c r="D2189" s="69" t="s">
        <v>149</v>
      </c>
      <c r="E2189" s="69">
        <f t="shared" ref="E2189:F2189" si="1026">E941</f>
        <v>1975</v>
      </c>
      <c r="F2189" s="69" t="str">
        <f t="shared" si="1026"/>
        <v>t</v>
      </c>
      <c r="G2189" s="69">
        <f>data2!BA82</f>
        <v>0.83116530150946788</v>
      </c>
      <c r="H2189" s="105">
        <f t="shared" si="1016"/>
        <v>29.292727281950487</v>
      </c>
      <c r="I2189" s="105">
        <f t="shared" si="1017"/>
        <v>22.4291643534035</v>
      </c>
    </row>
    <row r="2190" spans="2:9" x14ac:dyDescent="0.25">
      <c r="B2190" s="69" t="s">
        <v>33</v>
      </c>
      <c r="C2190" s="69" t="s">
        <v>149</v>
      </c>
      <c r="D2190" s="69" t="s">
        <v>149</v>
      </c>
      <c r="E2190" s="69">
        <f t="shared" ref="E2190:F2190" si="1027">E942</f>
        <v>1976</v>
      </c>
      <c r="F2190" s="69" t="str">
        <f t="shared" si="1027"/>
        <v>t</v>
      </c>
      <c r="G2190" s="69">
        <f>data2!BA83</f>
        <v>0.82961230254730212</v>
      </c>
      <c r="H2190" s="105">
        <f t="shared" si="1016"/>
        <v>30.123892583459956</v>
      </c>
      <c r="I2190" s="105">
        <f t="shared" si="1017"/>
        <v>21.599552050856197</v>
      </c>
    </row>
    <row r="2191" spans="2:9" x14ac:dyDescent="0.25">
      <c r="B2191" s="69" t="s">
        <v>33</v>
      </c>
      <c r="C2191" s="69" t="s">
        <v>149</v>
      </c>
      <c r="D2191" s="69" t="s">
        <v>149</v>
      </c>
      <c r="E2191" s="69">
        <f t="shared" ref="E2191:F2191" si="1028">E943</f>
        <v>1977</v>
      </c>
      <c r="F2191" s="69" t="str">
        <f t="shared" si="1028"/>
        <v>t</v>
      </c>
      <c r="G2191" s="69">
        <f>data2!BA84</f>
        <v>0.8491001549881998</v>
      </c>
      <c r="H2191" s="105">
        <f t="shared" si="1016"/>
        <v>30.953504886007259</v>
      </c>
      <c r="I2191" s="105">
        <f t="shared" si="1017"/>
        <v>20.750451895868004</v>
      </c>
    </row>
    <row r="2192" spans="2:9" x14ac:dyDescent="0.25">
      <c r="B2192" s="69" t="s">
        <v>33</v>
      </c>
      <c r="C2192" s="69" t="s">
        <v>149</v>
      </c>
      <c r="D2192" s="69" t="s">
        <v>149</v>
      </c>
      <c r="E2192" s="69">
        <f t="shared" ref="E2192:F2192" si="1029">E944</f>
        <v>1978</v>
      </c>
      <c r="F2192" s="69" t="str">
        <f t="shared" si="1029"/>
        <v>t</v>
      </c>
      <c r="G2192" s="69">
        <f>data2!BA85</f>
        <v>0.84255705444490925</v>
      </c>
      <c r="H2192" s="105">
        <f t="shared" si="1016"/>
        <v>31.802605040995459</v>
      </c>
      <c r="I2192" s="105">
        <f t="shared" si="1017"/>
        <v>19.907894841423094</v>
      </c>
    </row>
    <row r="2193" spans="2:9" x14ac:dyDescent="0.25">
      <c r="B2193" s="69" t="s">
        <v>33</v>
      </c>
      <c r="C2193" s="69" t="s">
        <v>149</v>
      </c>
      <c r="D2193" s="69" t="s">
        <v>149</v>
      </c>
      <c r="E2193" s="69">
        <f t="shared" ref="E2193:F2193" si="1030">E945</f>
        <v>1979</v>
      </c>
      <c r="F2193" s="69" t="str">
        <f t="shared" si="1030"/>
        <v>t</v>
      </c>
      <c r="G2193" s="69">
        <f>data2!BA86</f>
        <v>0.87759266280818937</v>
      </c>
      <c r="H2193" s="105">
        <f t="shared" si="1016"/>
        <v>32.645162095440369</v>
      </c>
      <c r="I2193" s="105">
        <f t="shared" si="1017"/>
        <v>19.030302178614903</v>
      </c>
    </row>
    <row r="2194" spans="2:9" x14ac:dyDescent="0.25">
      <c r="B2194" s="69" t="s">
        <v>33</v>
      </c>
      <c r="C2194" s="69" t="s">
        <v>149</v>
      </c>
      <c r="D2194" s="69" t="s">
        <v>149</v>
      </c>
      <c r="E2194" s="69">
        <f t="shared" ref="E2194:F2194" si="1031">E946</f>
        <v>1980</v>
      </c>
      <c r="F2194" s="69" t="str">
        <f t="shared" si="1031"/>
        <v>t</v>
      </c>
      <c r="G2194" s="69">
        <f>data2!BA87</f>
        <v>0.88154508695405975</v>
      </c>
      <c r="H2194" s="105">
        <f t="shared" si="1016"/>
        <v>33.52275475824856</v>
      </c>
      <c r="I2194" s="105">
        <f t="shared" si="1017"/>
        <v>18.148757091660841</v>
      </c>
    </row>
    <row r="2195" spans="2:9" x14ac:dyDescent="0.25">
      <c r="B2195" s="69" t="s">
        <v>33</v>
      </c>
      <c r="C2195" s="69" t="s">
        <v>149</v>
      </c>
      <c r="D2195" s="69" t="s">
        <v>149</v>
      </c>
      <c r="E2195" s="69">
        <f t="shared" ref="E2195:F2195" si="1032">E947</f>
        <v>1981</v>
      </c>
      <c r="F2195" s="69" t="str">
        <f t="shared" si="1032"/>
        <v>t</v>
      </c>
      <c r="G2195" s="69">
        <f>data2!BA88</f>
        <v>0.852449581160721</v>
      </c>
      <c r="H2195" s="105">
        <f t="shared" si="1016"/>
        <v>34.404299845202623</v>
      </c>
      <c r="I2195" s="105">
        <f t="shared" si="1017"/>
        <v>17.296307510500121</v>
      </c>
    </row>
    <row r="2196" spans="2:9" x14ac:dyDescent="0.25">
      <c r="B2196" s="69" t="s">
        <v>33</v>
      </c>
      <c r="C2196" s="69" t="s">
        <v>149</v>
      </c>
      <c r="D2196" s="69" t="s">
        <v>149</v>
      </c>
      <c r="E2196" s="69">
        <f t="shared" ref="E2196:F2196" si="1033">E948</f>
        <v>1982</v>
      </c>
      <c r="F2196" s="69" t="str">
        <f t="shared" si="1033"/>
        <v>t</v>
      </c>
      <c r="G2196" s="69">
        <f>data2!BA89</f>
        <v>0.87757696225506943</v>
      </c>
      <c r="H2196" s="105">
        <f t="shared" si="1016"/>
        <v>35.256749426363342</v>
      </c>
      <c r="I2196" s="105">
        <f t="shared" si="1017"/>
        <v>16.418730548245051</v>
      </c>
    </row>
    <row r="2197" spans="2:9" x14ac:dyDescent="0.25">
      <c r="B2197" s="69" t="s">
        <v>33</v>
      </c>
      <c r="C2197" s="69" t="s">
        <v>149</v>
      </c>
      <c r="D2197" s="69" t="s">
        <v>149</v>
      </c>
      <c r="E2197" s="69">
        <f t="shared" ref="E2197:F2197" si="1034">E949</f>
        <v>1983</v>
      </c>
      <c r="F2197" s="69" t="str">
        <f t="shared" si="1034"/>
        <v>t</v>
      </c>
      <c r="G2197" s="69">
        <f>data2!BA90</f>
        <v>0.86665152389758315</v>
      </c>
      <c r="H2197" s="105">
        <f t="shared" si="1016"/>
        <v>36.134326388618412</v>
      </c>
      <c r="I2197" s="105">
        <f t="shared" si="1017"/>
        <v>15.552079024347469</v>
      </c>
    </row>
    <row r="2198" spans="2:9" x14ac:dyDescent="0.25">
      <c r="B2198" s="69" t="s">
        <v>33</v>
      </c>
      <c r="C2198" s="69" t="s">
        <v>149</v>
      </c>
      <c r="D2198" s="69" t="s">
        <v>149</v>
      </c>
      <c r="E2198" s="69">
        <f t="shared" ref="E2198:F2198" si="1035">E950</f>
        <v>1984</v>
      </c>
      <c r="F2198" s="69" t="str">
        <f t="shared" si="1035"/>
        <v>t</v>
      </c>
      <c r="G2198" s="69">
        <f>data2!BA91</f>
        <v>0.91161745732616084</v>
      </c>
      <c r="H2198" s="105">
        <f t="shared" si="1016"/>
        <v>37.000977912515992</v>
      </c>
      <c r="I2198" s="105">
        <f t="shared" si="1017"/>
        <v>14.640461567021308</v>
      </c>
    </row>
    <row r="2199" spans="2:9" x14ac:dyDescent="0.25">
      <c r="B2199" s="69" t="s">
        <v>33</v>
      </c>
      <c r="C2199" s="69" t="s">
        <v>149</v>
      </c>
      <c r="D2199" s="69" t="s">
        <v>149</v>
      </c>
      <c r="E2199" s="69">
        <f t="shared" ref="E2199:F2199" si="1036">E951</f>
        <v>1985</v>
      </c>
      <c r="F2199" s="69" t="str">
        <f t="shared" si="1036"/>
        <v>t</v>
      </c>
      <c r="G2199" s="69">
        <f>data2!BA92</f>
        <v>0.93786273752270111</v>
      </c>
      <c r="H2199" s="105">
        <f t="shared" si="1016"/>
        <v>37.912595369842151</v>
      </c>
      <c r="I2199" s="105">
        <f t="shared" si="1017"/>
        <v>13.702598829498607</v>
      </c>
    </row>
    <row r="2200" spans="2:9" x14ac:dyDescent="0.25">
      <c r="B2200" s="69" t="s">
        <v>33</v>
      </c>
      <c r="C2200" s="69" t="s">
        <v>149</v>
      </c>
      <c r="D2200" s="69" t="s">
        <v>149</v>
      </c>
      <c r="E2200" s="69">
        <f t="shared" ref="E2200:F2200" si="1037">E952</f>
        <v>1986</v>
      </c>
      <c r="F2200" s="69" t="str">
        <f t="shared" si="1037"/>
        <v>t</v>
      </c>
      <c r="G2200" s="69">
        <f>data2!BA93</f>
        <v>0.92661357021932245</v>
      </c>
      <c r="H2200" s="105">
        <f t="shared" si="1016"/>
        <v>38.850458107364851</v>
      </c>
      <c r="I2200" s="105">
        <f t="shared" si="1017"/>
        <v>12.775985259279285</v>
      </c>
    </row>
    <row r="2201" spans="2:9" x14ac:dyDescent="0.25">
      <c r="B2201" s="69" t="s">
        <v>33</v>
      </c>
      <c r="C2201" s="69" t="s">
        <v>149</v>
      </c>
      <c r="D2201" s="69" t="s">
        <v>149</v>
      </c>
      <c r="E2201" s="69">
        <f t="shared" ref="E2201:F2201" si="1038">E953</f>
        <v>1987</v>
      </c>
      <c r="F2201" s="69" t="str">
        <f t="shared" si="1038"/>
        <v>t</v>
      </c>
      <c r="G2201" s="69">
        <f>data2!BA94</f>
        <v>0.98697839472588167</v>
      </c>
      <c r="H2201" s="105">
        <f t="shared" si="1016"/>
        <v>39.777071677584175</v>
      </c>
      <c r="I2201" s="105">
        <f t="shared" si="1017"/>
        <v>11.789006864553404</v>
      </c>
    </row>
    <row r="2202" spans="2:9" x14ac:dyDescent="0.25">
      <c r="B2202" s="69" t="s">
        <v>33</v>
      </c>
      <c r="C2202" s="69" t="s">
        <v>149</v>
      </c>
      <c r="D2202" s="69" t="s">
        <v>149</v>
      </c>
      <c r="E2202" s="69">
        <f t="shared" ref="E2202:F2202" si="1039">E954</f>
        <v>1988</v>
      </c>
      <c r="F2202" s="69" t="str">
        <f t="shared" si="1039"/>
        <v>t</v>
      </c>
      <c r="G2202" s="69">
        <f>data2!BA95</f>
        <v>1.04366486563084</v>
      </c>
      <c r="H2202" s="105">
        <f t="shared" si="1016"/>
        <v>40.764050072310056</v>
      </c>
      <c r="I2202" s="105">
        <f t="shared" si="1017"/>
        <v>10.745341998922564</v>
      </c>
    </row>
    <row r="2203" spans="2:9" x14ac:dyDescent="0.25">
      <c r="B2203" s="69" t="s">
        <v>33</v>
      </c>
      <c r="C2203" s="69" t="s">
        <v>149</v>
      </c>
      <c r="D2203" s="69" t="s">
        <v>149</v>
      </c>
      <c r="E2203" s="69">
        <f t="shared" ref="E2203:F2203" si="1040">E955</f>
        <v>1989</v>
      </c>
      <c r="F2203" s="69" t="str">
        <f t="shared" si="1040"/>
        <v>t</v>
      </c>
      <c r="G2203" s="69">
        <f>data2!BA96</f>
        <v>1.0818127692532311</v>
      </c>
      <c r="H2203" s="105">
        <f t="shared" si="1016"/>
        <v>41.807714937940894</v>
      </c>
      <c r="I2203" s="105">
        <f t="shared" si="1017"/>
        <v>9.6635292296693329</v>
      </c>
    </row>
    <row r="2204" spans="2:9" x14ac:dyDescent="0.25">
      <c r="B2204" s="69" t="s">
        <v>33</v>
      </c>
      <c r="C2204" s="69" t="s">
        <v>149</v>
      </c>
      <c r="D2204" s="69" t="s">
        <v>149</v>
      </c>
      <c r="E2204" s="69">
        <f t="shared" ref="E2204:F2204" si="1041">E956</f>
        <v>1990</v>
      </c>
      <c r="F2204" s="69" t="str">
        <f t="shared" si="1041"/>
        <v>t</v>
      </c>
      <c r="G2204" s="69">
        <f>data2!BA97</f>
        <v>1.1768157368275911</v>
      </c>
      <c r="H2204" s="105">
        <f t="shared" si="1016"/>
        <v>42.889527707194127</v>
      </c>
      <c r="I2204" s="105">
        <f t="shared" si="1017"/>
        <v>8.4867134928417407</v>
      </c>
    </row>
    <row r="2205" spans="2:9" x14ac:dyDescent="0.25">
      <c r="B2205" s="69" t="s">
        <v>33</v>
      </c>
      <c r="C2205" s="69" t="s">
        <v>149</v>
      </c>
      <c r="D2205" s="69" t="s">
        <v>149</v>
      </c>
      <c r="E2205" s="69">
        <f t="shared" ref="E2205:F2205" si="1042">E957</f>
        <v>1991</v>
      </c>
      <c r="F2205" s="69" t="str">
        <f t="shared" si="1042"/>
        <v>t</v>
      </c>
      <c r="G2205" s="69">
        <f>data2!BA98</f>
        <v>1.2158493805359694</v>
      </c>
      <c r="H2205" s="105">
        <f t="shared" si="1016"/>
        <v>44.066343444021719</v>
      </c>
      <c r="I2205" s="105">
        <f t="shared" si="1017"/>
        <v>7.2708641123057713</v>
      </c>
    </row>
    <row r="2206" spans="2:9" x14ac:dyDescent="0.25">
      <c r="B2206" s="69" t="s">
        <v>33</v>
      </c>
      <c r="C2206" s="69" t="s">
        <v>149</v>
      </c>
      <c r="D2206" s="69" t="s">
        <v>149</v>
      </c>
      <c r="E2206" s="69">
        <f t="shared" ref="E2206:F2206" si="1043">E958</f>
        <v>1992</v>
      </c>
      <c r="F2206" s="69" t="str">
        <f t="shared" si="1043"/>
        <v>t</v>
      </c>
      <c r="G2206" s="69">
        <f>data2!BA99</f>
        <v>1.2615057273140307</v>
      </c>
      <c r="H2206" s="105">
        <f t="shared" si="1016"/>
        <v>45.28219282455769</v>
      </c>
      <c r="I2206" s="105">
        <f t="shared" si="1017"/>
        <v>6.0093583849917405</v>
      </c>
    </row>
    <row r="2207" spans="2:9" x14ac:dyDescent="0.25">
      <c r="B2207" s="69" t="s">
        <v>33</v>
      </c>
      <c r="C2207" s="69" t="s">
        <v>149</v>
      </c>
      <c r="D2207" s="69" t="s">
        <v>149</v>
      </c>
      <c r="E2207" s="69">
        <f t="shared" ref="E2207:F2207" si="1044">E959</f>
        <v>1993</v>
      </c>
      <c r="F2207" s="69" t="str">
        <f t="shared" si="1044"/>
        <v>t</v>
      </c>
      <c r="G2207" s="69">
        <f>data2!BA100</f>
        <v>1.2458022447354418</v>
      </c>
      <c r="H2207" s="105">
        <f t="shared" si="1016"/>
        <v>46.543698551871721</v>
      </c>
      <c r="I2207" s="105">
        <f t="shared" si="1017"/>
        <v>4.7635561402562994</v>
      </c>
    </row>
    <row r="2208" spans="2:9" x14ac:dyDescent="0.25">
      <c r="B2208" s="69" t="s">
        <v>33</v>
      </c>
      <c r="C2208" s="69" t="s">
        <v>149</v>
      </c>
      <c r="D2208" s="69" t="s">
        <v>149</v>
      </c>
      <c r="E2208" s="69">
        <f t="shared" ref="E2208:F2208" si="1045">E960</f>
        <v>1994</v>
      </c>
      <c r="F2208" s="69" t="str">
        <f t="shared" si="1045"/>
        <v>t</v>
      </c>
      <c r="G2208" s="69">
        <f>data2!BA101</f>
        <v>1.2252845590135384</v>
      </c>
      <c r="H2208" s="105">
        <f t="shared" si="1016"/>
        <v>47.789500796607165</v>
      </c>
      <c r="I2208" s="105">
        <f t="shared" si="1017"/>
        <v>3.538271581242761</v>
      </c>
    </row>
    <row r="2209" spans="2:9" x14ac:dyDescent="0.25">
      <c r="B2209" s="69" t="s">
        <v>33</v>
      </c>
      <c r="C2209" s="69" t="s">
        <v>149</v>
      </c>
      <c r="D2209" s="69" t="s">
        <v>149</v>
      </c>
      <c r="E2209" s="69">
        <f t="shared" ref="E2209:F2209" si="1046">E961</f>
        <v>1995</v>
      </c>
      <c r="F2209" s="69" t="str">
        <f t="shared" si="1046"/>
        <v>t</v>
      </c>
      <c r="G2209" s="69">
        <f>data2!BA102</f>
        <v>1.1960200246497656</v>
      </c>
      <c r="H2209" s="105">
        <f t="shared" si="1016"/>
        <v>49.014785355620702</v>
      </c>
      <c r="I2209" s="105">
        <f t="shared" si="1017"/>
        <v>2.3422515565929953</v>
      </c>
    </row>
    <row r="2210" spans="2:9" x14ac:dyDescent="0.25">
      <c r="B2210" s="69" t="s">
        <v>33</v>
      </c>
      <c r="C2210" s="69" t="s">
        <v>149</v>
      </c>
      <c r="D2210" s="69" t="s">
        <v>149</v>
      </c>
      <c r="E2210" s="69">
        <f t="shared" ref="E2210:F2210" si="1047">E962</f>
        <v>1996</v>
      </c>
      <c r="F2210" s="69" t="str">
        <f t="shared" si="1047"/>
        <v>t</v>
      </c>
      <c r="G2210" s="69">
        <f>data2!BA103</f>
        <v>1.1913896575711846</v>
      </c>
      <c r="H2210" s="105">
        <f t="shared" si="1016"/>
        <v>50.210805380270472</v>
      </c>
      <c r="I2210" s="105">
        <f t="shared" si="1017"/>
        <v>1.1508618990218107</v>
      </c>
    </row>
    <row r="2211" spans="2:9" x14ac:dyDescent="0.25">
      <c r="B2211" s="69" t="s">
        <v>33</v>
      </c>
      <c r="C2211" s="69" t="s">
        <v>149</v>
      </c>
      <c r="D2211" s="69" t="s">
        <v>149</v>
      </c>
      <c r="E2211" s="69">
        <f t="shared" ref="E2211:F2211" si="1048">E963</f>
        <v>1997</v>
      </c>
      <c r="F2211" s="69" t="str">
        <f t="shared" si="1048"/>
        <v>t</v>
      </c>
      <c r="G2211" s="69">
        <f>data2!BA104</f>
        <v>1.1508618990218107</v>
      </c>
      <c r="H2211" s="105">
        <f t="shared" si="1016"/>
        <v>51.402195037841658</v>
      </c>
      <c r="I2211" s="105">
        <f t="shared" si="1017"/>
        <v>0</v>
      </c>
    </row>
    <row r="2212" spans="2:9" x14ac:dyDescent="0.25">
      <c r="B2212" s="69" t="s">
        <v>33</v>
      </c>
      <c r="C2212" s="69" t="s">
        <v>149</v>
      </c>
      <c r="D2212" s="69" t="s">
        <v>149</v>
      </c>
      <c r="E2212" s="69">
        <f t="shared" ref="E2212:F2212" si="1049">E964</f>
        <v>1950</v>
      </c>
      <c r="F2212" s="69" t="str">
        <f t="shared" si="1049"/>
        <v>u</v>
      </c>
      <c r="G2212" s="69">
        <f>data2!BB57</f>
        <v>7.9870442477085329E-3</v>
      </c>
      <c r="H2212" s="105">
        <f t="shared" si="1016"/>
        <v>0</v>
      </c>
      <c r="I2212" s="105">
        <f t="shared" si="1017"/>
        <v>0.32211485040725346</v>
      </c>
    </row>
    <row r="2213" spans="2:9" x14ac:dyDescent="0.25">
      <c r="B2213" s="69" t="s">
        <v>33</v>
      </c>
      <c r="C2213" s="69" t="s">
        <v>149</v>
      </c>
      <c r="D2213" s="69" t="s">
        <v>149</v>
      </c>
      <c r="E2213" s="69">
        <f t="shared" ref="E2213:F2213" si="1050">E965</f>
        <v>1951</v>
      </c>
      <c r="F2213" s="69" t="str">
        <f t="shared" si="1050"/>
        <v>u</v>
      </c>
      <c r="G2213" s="69">
        <f>data2!BB58</f>
        <v>8.5406062900116632E-3</v>
      </c>
      <c r="H2213" s="105">
        <f t="shared" si="1016"/>
        <v>7.9870442477085329E-3</v>
      </c>
      <c r="I2213" s="105">
        <f t="shared" si="1017"/>
        <v>0.31357424411724177</v>
      </c>
    </row>
    <row r="2214" spans="2:9" x14ac:dyDescent="0.25">
      <c r="B2214" s="69" t="s">
        <v>33</v>
      </c>
      <c r="C2214" s="69" t="s">
        <v>149</v>
      </c>
      <c r="D2214" s="69" t="s">
        <v>149</v>
      </c>
      <c r="E2214" s="69">
        <f t="shared" ref="E2214:F2214" si="1051">E966</f>
        <v>1952</v>
      </c>
      <c r="F2214" s="69" t="str">
        <f t="shared" si="1051"/>
        <v>u</v>
      </c>
      <c r="G2214" s="69">
        <f>data2!BB59</f>
        <v>8.3874140031154169E-3</v>
      </c>
      <c r="H2214" s="105">
        <f t="shared" si="1016"/>
        <v>1.6527650537720196E-2</v>
      </c>
      <c r="I2214" s="105">
        <f t="shared" si="1017"/>
        <v>0.30518683011412634</v>
      </c>
    </row>
    <row r="2215" spans="2:9" x14ac:dyDescent="0.25">
      <c r="B2215" s="69" t="s">
        <v>33</v>
      </c>
      <c r="C2215" s="69" t="s">
        <v>149</v>
      </c>
      <c r="D2215" s="69" t="s">
        <v>149</v>
      </c>
      <c r="E2215" s="69">
        <f t="shared" ref="E2215:F2215" si="1052">E967</f>
        <v>1953</v>
      </c>
      <c r="F2215" s="69" t="str">
        <f t="shared" si="1052"/>
        <v>u</v>
      </c>
      <c r="G2215" s="69">
        <f>data2!BB60</f>
        <v>8.8371317195333181E-3</v>
      </c>
      <c r="H2215" s="105">
        <f t="shared" si="1016"/>
        <v>2.4915064540835613E-2</v>
      </c>
      <c r="I2215" s="105">
        <f t="shared" si="1017"/>
        <v>0.29634969839459308</v>
      </c>
    </row>
    <row r="2216" spans="2:9" x14ac:dyDescent="0.25">
      <c r="B2216" s="69" t="s">
        <v>33</v>
      </c>
      <c r="C2216" s="69" t="s">
        <v>149</v>
      </c>
      <c r="D2216" s="69" t="s">
        <v>149</v>
      </c>
      <c r="E2216" s="69">
        <f t="shared" ref="E2216:F2216" si="1053">E968</f>
        <v>1954</v>
      </c>
      <c r="F2216" s="69" t="str">
        <f t="shared" si="1053"/>
        <v>u</v>
      </c>
      <c r="G2216" s="69">
        <f>data2!BB61</f>
        <v>8.7929308051381983E-3</v>
      </c>
      <c r="H2216" s="105">
        <f t="shared" si="1016"/>
        <v>3.3752196260368933E-2</v>
      </c>
      <c r="I2216" s="105">
        <f t="shared" si="1017"/>
        <v>0.28755676758945481</v>
      </c>
    </row>
    <row r="2217" spans="2:9" x14ac:dyDescent="0.25">
      <c r="B2217" s="69" t="s">
        <v>33</v>
      </c>
      <c r="C2217" s="69" t="s">
        <v>149</v>
      </c>
      <c r="D2217" s="69" t="s">
        <v>149</v>
      </c>
      <c r="E2217" s="69">
        <f t="shared" ref="E2217:F2217" si="1054">E969</f>
        <v>1955</v>
      </c>
      <c r="F2217" s="69" t="str">
        <f t="shared" si="1054"/>
        <v>u</v>
      </c>
      <c r="G2217" s="69">
        <f>data2!BB62</f>
        <v>8.312664552490117E-3</v>
      </c>
      <c r="H2217" s="105">
        <f t="shared" si="1016"/>
        <v>4.254512706550713E-2</v>
      </c>
      <c r="I2217" s="105">
        <f t="shared" si="1017"/>
        <v>0.27924410303696473</v>
      </c>
    </row>
    <row r="2218" spans="2:9" x14ac:dyDescent="0.25">
      <c r="B2218" s="69" t="s">
        <v>33</v>
      </c>
      <c r="C2218" s="69" t="s">
        <v>149</v>
      </c>
      <c r="D2218" s="69" t="s">
        <v>149</v>
      </c>
      <c r="E2218" s="69">
        <f t="shared" ref="E2218:F2218" si="1055">E970</f>
        <v>1956</v>
      </c>
      <c r="F2218" s="69" t="str">
        <f t="shared" si="1055"/>
        <v>u</v>
      </c>
      <c r="G2218" s="69">
        <f>data2!BB63</f>
        <v>7.5201700944669617E-3</v>
      </c>
      <c r="H2218" s="105">
        <f t="shared" si="1016"/>
        <v>5.085779161799725E-2</v>
      </c>
      <c r="I2218" s="105">
        <f t="shared" si="1017"/>
        <v>0.27172393294249775</v>
      </c>
    </row>
    <row r="2219" spans="2:9" x14ac:dyDescent="0.25">
      <c r="B2219" s="69" t="s">
        <v>33</v>
      </c>
      <c r="C2219" s="69" t="s">
        <v>149</v>
      </c>
      <c r="D2219" s="69" t="s">
        <v>149</v>
      </c>
      <c r="E2219" s="69">
        <f t="shared" ref="E2219:F2219" si="1056">E971</f>
        <v>1957</v>
      </c>
      <c r="F2219" s="69" t="str">
        <f t="shared" si="1056"/>
        <v>u</v>
      </c>
      <c r="G2219" s="69">
        <f>data2!BB64</f>
        <v>6.5451917425749639E-3</v>
      </c>
      <c r="H2219" s="105">
        <f t="shared" si="1016"/>
        <v>5.8377961712464212E-2</v>
      </c>
      <c r="I2219" s="105">
        <f t="shared" si="1017"/>
        <v>0.2651787411999228</v>
      </c>
    </row>
    <row r="2220" spans="2:9" x14ac:dyDescent="0.25">
      <c r="B2220" s="69" t="s">
        <v>33</v>
      </c>
      <c r="C2220" s="69" t="s">
        <v>149</v>
      </c>
      <c r="D2220" s="69" t="s">
        <v>149</v>
      </c>
      <c r="E2220" s="69">
        <f t="shared" ref="E2220:F2220" si="1057">E972</f>
        <v>1958</v>
      </c>
      <c r="F2220" s="69" t="str">
        <f t="shared" si="1057"/>
        <v>u</v>
      </c>
      <c r="G2220" s="69">
        <f>data2!BB65</f>
        <v>5.501401492787876E-3</v>
      </c>
      <c r="H2220" s="105">
        <f t="shared" si="1016"/>
        <v>6.492315345503917E-2</v>
      </c>
      <c r="I2220" s="105">
        <f t="shared" si="1017"/>
        <v>0.25967733970713491</v>
      </c>
    </row>
    <row r="2221" spans="2:9" x14ac:dyDescent="0.25">
      <c r="B2221" s="69" t="s">
        <v>33</v>
      </c>
      <c r="C2221" s="69" t="s">
        <v>149</v>
      </c>
      <c r="D2221" s="69" t="s">
        <v>149</v>
      </c>
      <c r="E2221" s="69">
        <f t="shared" ref="E2221:F2221" si="1058">E973</f>
        <v>1959</v>
      </c>
      <c r="F2221" s="69" t="str">
        <f t="shared" si="1058"/>
        <v>u</v>
      </c>
      <c r="G2221" s="69">
        <f>data2!BB66</f>
        <v>4.691362596217755E-3</v>
      </c>
      <c r="H2221" s="105">
        <f t="shared" si="1016"/>
        <v>7.0424554947827039E-2</v>
      </c>
      <c r="I2221" s="105">
        <f t="shared" si="1017"/>
        <v>0.25498597711091714</v>
      </c>
    </row>
    <row r="2222" spans="2:9" x14ac:dyDescent="0.25">
      <c r="B2222" s="69" t="s">
        <v>33</v>
      </c>
      <c r="C2222" s="69" t="s">
        <v>149</v>
      </c>
      <c r="D2222" s="69" t="s">
        <v>149</v>
      </c>
      <c r="E2222" s="69">
        <f t="shared" ref="E2222:F2222" si="1059">E974</f>
        <v>1960</v>
      </c>
      <c r="F2222" s="69" t="str">
        <f t="shared" si="1059"/>
        <v>u</v>
      </c>
      <c r="G2222" s="69">
        <f>data2!BB67</f>
        <v>4.941082992188082E-3</v>
      </c>
      <c r="H2222" s="105">
        <f t="shared" si="1016"/>
        <v>7.51159175440448E-2</v>
      </c>
      <c r="I2222" s="105">
        <f t="shared" si="1017"/>
        <v>0.25004489411872904</v>
      </c>
    </row>
    <row r="2223" spans="2:9" x14ac:dyDescent="0.25">
      <c r="B2223" s="69" t="s">
        <v>33</v>
      </c>
      <c r="C2223" s="69" t="s">
        <v>149</v>
      </c>
      <c r="D2223" s="69" t="s">
        <v>149</v>
      </c>
      <c r="E2223" s="69">
        <f t="shared" ref="E2223:F2223" si="1060">E975</f>
        <v>1961</v>
      </c>
      <c r="F2223" s="69" t="str">
        <f t="shared" si="1060"/>
        <v>u</v>
      </c>
      <c r="G2223" s="69">
        <f>data2!BB68</f>
        <v>4.5954041411350073E-3</v>
      </c>
      <c r="H2223" s="105">
        <f t="shared" si="1016"/>
        <v>8.0057000536232881E-2</v>
      </c>
      <c r="I2223" s="105">
        <f t="shared" si="1017"/>
        <v>0.24544948997759405</v>
      </c>
    </row>
    <row r="2224" spans="2:9" x14ac:dyDescent="0.25">
      <c r="B2224" s="69" t="s">
        <v>33</v>
      </c>
      <c r="C2224" s="69" t="s">
        <v>149</v>
      </c>
      <c r="D2224" s="69" t="s">
        <v>149</v>
      </c>
      <c r="E2224" s="69">
        <f t="shared" ref="E2224:F2224" si="1061">E976</f>
        <v>1962</v>
      </c>
      <c r="F2224" s="69" t="str">
        <f t="shared" si="1061"/>
        <v>u</v>
      </c>
      <c r="G2224" s="69">
        <f>data2!BB69</f>
        <v>3.6055698959449062E-3</v>
      </c>
      <c r="H2224" s="105">
        <f t="shared" si="1016"/>
        <v>8.4652404677367885E-2</v>
      </c>
      <c r="I2224" s="105">
        <f t="shared" si="1017"/>
        <v>0.24184392008164915</v>
      </c>
    </row>
    <row r="2225" spans="2:9" x14ac:dyDescent="0.25">
      <c r="B2225" s="69" t="s">
        <v>33</v>
      </c>
      <c r="C2225" s="69" t="s">
        <v>149</v>
      </c>
      <c r="D2225" s="69" t="s">
        <v>149</v>
      </c>
      <c r="E2225" s="69">
        <f t="shared" ref="E2225:F2225" si="1062">E977</f>
        <v>1963</v>
      </c>
      <c r="F2225" s="69" t="str">
        <f t="shared" si="1062"/>
        <v>u</v>
      </c>
      <c r="G2225" s="69">
        <f>data2!BB70</f>
        <v>3.3279848211912708E-3</v>
      </c>
      <c r="H2225" s="105">
        <f t="shared" si="1016"/>
        <v>8.8257974573312789E-2</v>
      </c>
      <c r="I2225" s="105">
        <f t="shared" si="1017"/>
        <v>0.23851593526045786</v>
      </c>
    </row>
    <row r="2226" spans="2:9" x14ac:dyDescent="0.25">
      <c r="B2226" s="69" t="s">
        <v>33</v>
      </c>
      <c r="C2226" s="69" t="s">
        <v>149</v>
      </c>
      <c r="D2226" s="69" t="s">
        <v>149</v>
      </c>
      <c r="E2226" s="69">
        <f t="shared" ref="E2226:F2226" si="1063">E978</f>
        <v>1964</v>
      </c>
      <c r="F2226" s="69" t="str">
        <f t="shared" si="1063"/>
        <v>u</v>
      </c>
      <c r="G2226" s="69">
        <f>data2!BB71</f>
        <v>3.4047552188979568E-3</v>
      </c>
      <c r="H2226" s="105">
        <f t="shared" si="1016"/>
        <v>9.1585959394504063E-2</v>
      </c>
      <c r="I2226" s="105">
        <f t="shared" si="1017"/>
        <v>0.23511118004155993</v>
      </c>
    </row>
    <row r="2227" spans="2:9" x14ac:dyDescent="0.25">
      <c r="B2227" s="69" t="s">
        <v>33</v>
      </c>
      <c r="C2227" s="69" t="s">
        <v>149</v>
      </c>
      <c r="D2227" s="69" t="s">
        <v>149</v>
      </c>
      <c r="E2227" s="69">
        <f t="shared" ref="E2227:F2227" si="1064">E979</f>
        <v>1965</v>
      </c>
      <c r="F2227" s="69" t="str">
        <f t="shared" si="1064"/>
        <v>u</v>
      </c>
      <c r="G2227" s="69">
        <f>data2!BB72</f>
        <v>2.6969221880187599E-3</v>
      </c>
      <c r="H2227" s="105">
        <f t="shared" si="1016"/>
        <v>9.4990714613402014E-2</v>
      </c>
      <c r="I2227" s="105">
        <f t="shared" si="1017"/>
        <v>0.23241425785354117</v>
      </c>
    </row>
    <row r="2228" spans="2:9" x14ac:dyDescent="0.25">
      <c r="B2228" s="69" t="s">
        <v>33</v>
      </c>
      <c r="C2228" s="69" t="s">
        <v>149</v>
      </c>
      <c r="D2228" s="69" t="s">
        <v>149</v>
      </c>
      <c r="E2228" s="69">
        <f t="shared" ref="E2228:F2228" si="1065">E980</f>
        <v>1966</v>
      </c>
      <c r="F2228" s="69" t="str">
        <f t="shared" si="1065"/>
        <v>u</v>
      </c>
      <c r="G2228" s="69">
        <f>data2!BB73</f>
        <v>2.9918861383918562E-3</v>
      </c>
      <c r="H2228" s="105">
        <f t="shared" si="1016"/>
        <v>9.7687636801420771E-2</v>
      </c>
      <c r="I2228" s="105">
        <f t="shared" si="1017"/>
        <v>0.22942237171514931</v>
      </c>
    </row>
    <row r="2229" spans="2:9" x14ac:dyDescent="0.25">
      <c r="B2229" s="69" t="s">
        <v>33</v>
      </c>
      <c r="C2229" s="69" t="s">
        <v>149</v>
      </c>
      <c r="D2229" s="69" t="s">
        <v>149</v>
      </c>
      <c r="E2229" s="69">
        <f t="shared" ref="E2229:F2229" si="1066">E981</f>
        <v>1967</v>
      </c>
      <c r="F2229" s="69" t="str">
        <f t="shared" si="1066"/>
        <v>u</v>
      </c>
      <c r="G2229" s="69">
        <f>data2!BB74</f>
        <v>3.6328278986639123E-3</v>
      </c>
      <c r="H2229" s="105">
        <f t="shared" si="1016"/>
        <v>0.10067952293981262</v>
      </c>
      <c r="I2229" s="105">
        <f t="shared" si="1017"/>
        <v>0.22578954381648539</v>
      </c>
    </row>
    <row r="2230" spans="2:9" x14ac:dyDescent="0.25">
      <c r="B2230" s="69" t="s">
        <v>33</v>
      </c>
      <c r="C2230" s="69" t="s">
        <v>149</v>
      </c>
      <c r="D2230" s="69" t="s">
        <v>149</v>
      </c>
      <c r="E2230" s="69">
        <f t="shared" ref="E2230:F2230" si="1067">E982</f>
        <v>1968</v>
      </c>
      <c r="F2230" s="69" t="str">
        <f t="shared" si="1067"/>
        <v>u</v>
      </c>
      <c r="G2230" s="69">
        <f>data2!BB75</f>
        <v>2.9299060951056624E-3</v>
      </c>
      <c r="H2230" s="105">
        <f t="shared" si="1016"/>
        <v>0.10431235083847654</v>
      </c>
      <c r="I2230" s="105">
        <f t="shared" si="1017"/>
        <v>0.22285963772137973</v>
      </c>
    </row>
    <row r="2231" spans="2:9" x14ac:dyDescent="0.25">
      <c r="B2231" s="69" t="s">
        <v>33</v>
      </c>
      <c r="C2231" s="69" t="s">
        <v>149</v>
      </c>
      <c r="D2231" s="69" t="s">
        <v>149</v>
      </c>
      <c r="E2231" s="69">
        <f t="shared" ref="E2231:F2231" si="1068">E983</f>
        <v>1969</v>
      </c>
      <c r="F2231" s="69" t="str">
        <f t="shared" si="1068"/>
        <v>u</v>
      </c>
      <c r="G2231" s="69">
        <f>data2!BB76</f>
        <v>3.0575151623848818E-3</v>
      </c>
      <c r="H2231" s="105">
        <f t="shared" si="1016"/>
        <v>0.10724225693358219</v>
      </c>
      <c r="I2231" s="105">
        <f t="shared" si="1017"/>
        <v>0.21980212255899484</v>
      </c>
    </row>
    <row r="2232" spans="2:9" x14ac:dyDescent="0.25">
      <c r="B2232" s="69" t="s">
        <v>33</v>
      </c>
      <c r="C2232" s="69" t="s">
        <v>149</v>
      </c>
      <c r="D2232" s="69" t="s">
        <v>149</v>
      </c>
      <c r="E2232" s="69">
        <f t="shared" ref="E2232:F2232" si="1069">E984</f>
        <v>1970</v>
      </c>
      <c r="F2232" s="69" t="str">
        <f t="shared" si="1069"/>
        <v>u</v>
      </c>
      <c r="G2232" s="69">
        <f>data2!BB77</f>
        <v>3.6220327185606843E-3</v>
      </c>
      <c r="H2232" s="105">
        <f t="shared" si="1016"/>
        <v>0.11029977209596707</v>
      </c>
      <c r="I2232" s="105">
        <f t="shared" si="1017"/>
        <v>0.21618008984043416</v>
      </c>
    </row>
    <row r="2233" spans="2:9" x14ac:dyDescent="0.25">
      <c r="B2233" s="69" t="s">
        <v>33</v>
      </c>
      <c r="C2233" s="69" t="s">
        <v>149</v>
      </c>
      <c r="D2233" s="69" t="s">
        <v>149</v>
      </c>
      <c r="E2233" s="69">
        <f t="shared" ref="E2233:F2233" si="1070">E985</f>
        <v>1971</v>
      </c>
      <c r="F2233" s="69" t="str">
        <f t="shared" si="1070"/>
        <v>u</v>
      </c>
      <c r="G2233" s="69">
        <f>data2!BB78</f>
        <v>3.7285485320551225E-3</v>
      </c>
      <c r="H2233" s="105">
        <f t="shared" si="1016"/>
        <v>0.11392180481452775</v>
      </c>
      <c r="I2233" s="105">
        <f t="shared" si="1017"/>
        <v>0.21245154130837904</v>
      </c>
    </row>
    <row r="2234" spans="2:9" x14ac:dyDescent="0.25">
      <c r="B2234" s="69" t="s">
        <v>33</v>
      </c>
      <c r="C2234" s="69" t="s">
        <v>149</v>
      </c>
      <c r="D2234" s="69" t="s">
        <v>149</v>
      </c>
      <c r="E2234" s="69">
        <f t="shared" ref="E2234:F2234" si="1071">E986</f>
        <v>1972</v>
      </c>
      <c r="F2234" s="69" t="str">
        <f t="shared" si="1071"/>
        <v>u</v>
      </c>
      <c r="G2234" s="69">
        <f>data2!BB79</f>
        <v>3.2530334545732426E-3</v>
      </c>
      <c r="H2234" s="105">
        <f t="shared" si="1016"/>
        <v>0.11765035334658287</v>
      </c>
      <c r="I2234" s="105">
        <f t="shared" si="1017"/>
        <v>0.20919850785380578</v>
      </c>
    </row>
    <row r="2235" spans="2:9" x14ac:dyDescent="0.25">
      <c r="B2235" s="69" t="s">
        <v>33</v>
      </c>
      <c r="C2235" s="69" t="s">
        <v>149</v>
      </c>
      <c r="D2235" s="69" t="s">
        <v>149</v>
      </c>
      <c r="E2235" s="69">
        <f t="shared" ref="E2235:F2235" si="1072">E987</f>
        <v>1973</v>
      </c>
      <c r="F2235" s="69" t="str">
        <f t="shared" si="1072"/>
        <v>u</v>
      </c>
      <c r="G2235" s="69">
        <f>data2!BB80</f>
        <v>3.6515709327181525E-3</v>
      </c>
      <c r="H2235" s="105">
        <f t="shared" si="1016"/>
        <v>0.12090338680115612</v>
      </c>
      <c r="I2235" s="105">
        <f t="shared" si="1017"/>
        <v>0.20554693692108761</v>
      </c>
    </row>
    <row r="2236" spans="2:9" x14ac:dyDescent="0.25">
      <c r="B2236" s="69" t="s">
        <v>33</v>
      </c>
      <c r="C2236" s="69" t="s">
        <v>149</v>
      </c>
      <c r="D2236" s="69" t="s">
        <v>149</v>
      </c>
      <c r="E2236" s="69">
        <f t="shared" ref="E2236:F2236" si="1073">E988</f>
        <v>1974</v>
      </c>
      <c r="F2236" s="69" t="str">
        <f t="shared" si="1073"/>
        <v>u</v>
      </c>
      <c r="G2236" s="69">
        <f>data2!BB81</f>
        <v>3.826719109566226E-3</v>
      </c>
      <c r="H2236" s="105">
        <f t="shared" si="1016"/>
        <v>0.12455495773387426</v>
      </c>
      <c r="I2236" s="105">
        <f t="shared" si="1017"/>
        <v>0.20172021781152139</v>
      </c>
    </row>
    <row r="2237" spans="2:9" x14ac:dyDescent="0.25">
      <c r="B2237" s="69" t="s">
        <v>33</v>
      </c>
      <c r="C2237" s="69" t="s">
        <v>149</v>
      </c>
      <c r="D2237" s="69" t="s">
        <v>149</v>
      </c>
      <c r="E2237" s="69">
        <f t="shared" ref="E2237:F2237" si="1074">E989</f>
        <v>1975</v>
      </c>
      <c r="F2237" s="69" t="str">
        <f t="shared" si="1074"/>
        <v>u</v>
      </c>
      <c r="G2237" s="69">
        <f>data2!BB82</f>
        <v>4.0657559245650199E-3</v>
      </c>
      <c r="H2237" s="105">
        <f t="shared" si="1016"/>
        <v>0.12838167684344048</v>
      </c>
      <c r="I2237" s="105">
        <f t="shared" si="1017"/>
        <v>0.19765446188695637</v>
      </c>
    </row>
    <row r="2238" spans="2:9" x14ac:dyDescent="0.25">
      <c r="B2238" s="69" t="s">
        <v>33</v>
      </c>
      <c r="C2238" s="69" t="s">
        <v>149</v>
      </c>
      <c r="D2238" s="69" t="s">
        <v>149</v>
      </c>
      <c r="E2238" s="69">
        <f t="shared" ref="E2238:F2238" si="1075">E990</f>
        <v>1976</v>
      </c>
      <c r="F2238" s="69" t="str">
        <f t="shared" si="1075"/>
        <v>u</v>
      </c>
      <c r="G2238" s="69">
        <f>data2!BB83</f>
        <v>4.4090746991604967E-3</v>
      </c>
      <c r="H2238" s="105">
        <f t="shared" si="1016"/>
        <v>0.1324474327680055</v>
      </c>
      <c r="I2238" s="105">
        <f t="shared" si="1017"/>
        <v>0.19324538718779588</v>
      </c>
    </row>
    <row r="2239" spans="2:9" x14ac:dyDescent="0.25">
      <c r="B2239" s="69" t="s">
        <v>33</v>
      </c>
      <c r="C2239" s="69" t="s">
        <v>149</v>
      </c>
      <c r="D2239" s="69" t="s">
        <v>149</v>
      </c>
      <c r="E2239" s="69">
        <f t="shared" ref="E2239:F2239" si="1076">E991</f>
        <v>1977</v>
      </c>
      <c r="F2239" s="69" t="str">
        <f t="shared" si="1076"/>
        <v>u</v>
      </c>
      <c r="G2239" s="69">
        <f>data2!BB84</f>
        <v>4.280718029653038E-3</v>
      </c>
      <c r="H2239" s="105">
        <f t="shared" si="1016"/>
        <v>0.13685650746716599</v>
      </c>
      <c r="I2239" s="105">
        <f t="shared" si="1017"/>
        <v>0.18896466915814283</v>
      </c>
    </row>
    <row r="2240" spans="2:9" x14ac:dyDescent="0.25">
      <c r="B2240" s="69" t="s">
        <v>33</v>
      </c>
      <c r="C2240" s="69" t="s">
        <v>149</v>
      </c>
      <c r="D2240" s="69" t="s">
        <v>149</v>
      </c>
      <c r="E2240" s="69">
        <f t="shared" ref="E2240:F2240" si="1077">E992</f>
        <v>1978</v>
      </c>
      <c r="F2240" s="69" t="str">
        <f t="shared" si="1077"/>
        <v>u</v>
      </c>
      <c r="G2240" s="69">
        <f>data2!BB85</f>
        <v>4.7599799864444922E-3</v>
      </c>
      <c r="H2240" s="105">
        <f t="shared" si="1016"/>
        <v>0.14113722549681904</v>
      </c>
      <c r="I2240" s="105">
        <f t="shared" si="1017"/>
        <v>0.18420468917169835</v>
      </c>
    </row>
    <row r="2241" spans="2:9" x14ac:dyDescent="0.25">
      <c r="B2241" s="69" t="s">
        <v>33</v>
      </c>
      <c r="C2241" s="69" t="s">
        <v>149</v>
      </c>
      <c r="D2241" s="69" t="s">
        <v>149</v>
      </c>
      <c r="E2241" s="69">
        <f t="shared" ref="E2241:F2241" si="1078">E993</f>
        <v>1979</v>
      </c>
      <c r="F2241" s="69" t="str">
        <f t="shared" si="1078"/>
        <v>u</v>
      </c>
      <c r="G2241" s="69">
        <f>data2!BB86</f>
        <v>4.9216873239436619E-3</v>
      </c>
      <c r="H2241" s="105">
        <f t="shared" si="1016"/>
        <v>0.14589720548326351</v>
      </c>
      <c r="I2241" s="105">
        <f t="shared" si="1017"/>
        <v>0.1792830018477547</v>
      </c>
    </row>
    <row r="2242" spans="2:9" x14ac:dyDescent="0.25">
      <c r="B2242" s="69" t="s">
        <v>33</v>
      </c>
      <c r="C2242" s="69" t="s">
        <v>149</v>
      </c>
      <c r="D2242" s="69" t="s">
        <v>149</v>
      </c>
      <c r="E2242" s="69">
        <f t="shared" ref="E2242:F2242" si="1079">E994</f>
        <v>1980</v>
      </c>
      <c r="F2242" s="69" t="str">
        <f t="shared" si="1079"/>
        <v>u</v>
      </c>
      <c r="G2242" s="69">
        <f>data2!BB87</f>
        <v>5.0022775073262984E-3</v>
      </c>
      <c r="H2242" s="105">
        <f t="shared" si="1016"/>
        <v>0.15081889280720717</v>
      </c>
      <c r="I2242" s="105">
        <f t="shared" si="1017"/>
        <v>0.17428072434042838</v>
      </c>
    </row>
    <row r="2243" spans="2:9" x14ac:dyDescent="0.25">
      <c r="B2243" s="69" t="s">
        <v>33</v>
      </c>
      <c r="C2243" s="69" t="s">
        <v>149</v>
      </c>
      <c r="D2243" s="69" t="s">
        <v>149</v>
      </c>
      <c r="E2243" s="69">
        <f t="shared" ref="E2243:F2243" si="1080">E995</f>
        <v>1981</v>
      </c>
      <c r="F2243" s="69" t="str">
        <f t="shared" si="1080"/>
        <v>u</v>
      </c>
      <c r="G2243" s="69">
        <f>data2!BB88</f>
        <v>5.416380820958494E-3</v>
      </c>
      <c r="H2243" s="105">
        <f t="shared" si="1016"/>
        <v>0.15582117031453346</v>
      </c>
      <c r="I2243" s="105">
        <f t="shared" si="1017"/>
        <v>0.16886434351946988</v>
      </c>
    </row>
    <row r="2244" spans="2:9" x14ac:dyDescent="0.25">
      <c r="B2244" s="69" t="s">
        <v>33</v>
      </c>
      <c r="C2244" s="69" t="s">
        <v>149</v>
      </c>
      <c r="D2244" s="69" t="s">
        <v>149</v>
      </c>
      <c r="E2244" s="69">
        <f t="shared" ref="E2244:F2244" si="1081">E996</f>
        <v>1982</v>
      </c>
      <c r="F2244" s="69" t="str">
        <f t="shared" si="1081"/>
        <v>u</v>
      </c>
      <c r="G2244" s="69">
        <f>data2!BB89</f>
        <v>5.6819486063779167E-3</v>
      </c>
      <c r="H2244" s="105">
        <f t="shared" ref="H2244:H2307" si="1082">SUMIFS($G$4:$G$4995,$F$4:$F$4995,$F2244,$E$4:$E$4995,"&lt;"&amp;$E2244,$B$4:$B$4995,$B2244,$D$4:$D$4995,$D2244)</f>
        <v>0.16123755113549196</v>
      </c>
      <c r="I2244" s="105">
        <f t="shared" ref="I2244:I2307" si="1083">SUMIFS($G$4:$G$4995,$F$4:$F$4995,$F2244,$E$4:$E$4995,"&gt;"&amp;$E2244,$B$4:$B$4995,$B2244,$D$4:$D$4995,$D2244)</f>
        <v>0.16318239491309197</v>
      </c>
    </row>
    <row r="2245" spans="2:9" x14ac:dyDescent="0.25">
      <c r="B2245" s="69" t="s">
        <v>33</v>
      </c>
      <c r="C2245" s="69" t="s">
        <v>149</v>
      </c>
      <c r="D2245" s="69" t="s">
        <v>149</v>
      </c>
      <c r="E2245" s="69">
        <f t="shared" ref="E2245:F2245" si="1084">E997</f>
        <v>1983</v>
      </c>
      <c r="F2245" s="69" t="str">
        <f t="shared" si="1084"/>
        <v>u</v>
      </c>
      <c r="G2245" s="69">
        <f>data2!BB90</f>
        <v>4.7631049945270577E-3</v>
      </c>
      <c r="H2245" s="105">
        <f t="shared" si="1082"/>
        <v>0.16691949974186987</v>
      </c>
      <c r="I2245" s="105">
        <f t="shared" si="1083"/>
        <v>0.15841928991856491</v>
      </c>
    </row>
    <row r="2246" spans="2:9" x14ac:dyDescent="0.25">
      <c r="B2246" s="69" t="s">
        <v>33</v>
      </c>
      <c r="C2246" s="69" t="s">
        <v>149</v>
      </c>
      <c r="D2246" s="69" t="s">
        <v>149</v>
      </c>
      <c r="E2246" s="69">
        <f t="shared" ref="E2246:F2246" si="1085">E998</f>
        <v>1984</v>
      </c>
      <c r="F2246" s="69" t="str">
        <f t="shared" si="1085"/>
        <v>u</v>
      </c>
      <c r="G2246" s="69">
        <f>data2!BB91</f>
        <v>4.9028644450654375E-3</v>
      </c>
      <c r="H2246" s="105">
        <f t="shared" si="1082"/>
        <v>0.17168260473639693</v>
      </c>
      <c r="I2246" s="105">
        <f t="shared" si="1083"/>
        <v>0.15351642547349947</v>
      </c>
    </row>
    <row r="2247" spans="2:9" x14ac:dyDescent="0.25">
      <c r="B2247" s="69" t="s">
        <v>33</v>
      </c>
      <c r="C2247" s="69" t="s">
        <v>149</v>
      </c>
      <c r="D2247" s="69" t="s">
        <v>149</v>
      </c>
      <c r="E2247" s="69">
        <f t="shared" ref="E2247:F2247" si="1086">E999</f>
        <v>1985</v>
      </c>
      <c r="F2247" s="69" t="str">
        <f t="shared" si="1086"/>
        <v>u</v>
      </c>
      <c r="G2247" s="69">
        <f>data2!BB92</f>
        <v>6.1799288051876886E-3</v>
      </c>
      <c r="H2247" s="105">
        <f t="shared" si="1082"/>
        <v>0.17658546918146237</v>
      </c>
      <c r="I2247" s="105">
        <f t="shared" si="1083"/>
        <v>0.14733649666831178</v>
      </c>
    </row>
    <row r="2248" spans="2:9" x14ac:dyDescent="0.25">
      <c r="B2248" s="69" t="s">
        <v>33</v>
      </c>
      <c r="C2248" s="69" t="s">
        <v>149</v>
      </c>
      <c r="D2248" s="69" t="s">
        <v>149</v>
      </c>
      <c r="E2248" s="69">
        <f t="shared" ref="E2248:F2248" si="1087">E1000</f>
        <v>1986</v>
      </c>
      <c r="F2248" s="69" t="str">
        <f t="shared" si="1087"/>
        <v>u</v>
      </c>
      <c r="G2248" s="69">
        <f>data2!BB93</f>
        <v>6.1237564436666609E-3</v>
      </c>
      <c r="H2248" s="105">
        <f t="shared" si="1082"/>
        <v>0.18276539798665006</v>
      </c>
      <c r="I2248" s="105">
        <f t="shared" si="1083"/>
        <v>0.14121274022464511</v>
      </c>
    </row>
    <row r="2249" spans="2:9" x14ac:dyDescent="0.25">
      <c r="B2249" s="69" t="s">
        <v>33</v>
      </c>
      <c r="C2249" s="69" t="s">
        <v>149</v>
      </c>
      <c r="D2249" s="69" t="s">
        <v>149</v>
      </c>
      <c r="E2249" s="69">
        <f t="shared" ref="E2249:F2249" si="1088">E1001</f>
        <v>1987</v>
      </c>
      <c r="F2249" s="69" t="str">
        <f t="shared" si="1088"/>
        <v>u</v>
      </c>
      <c r="G2249" s="69">
        <f>data2!BB94</f>
        <v>7.3067701278380845E-3</v>
      </c>
      <c r="H2249" s="105">
        <f t="shared" si="1082"/>
        <v>0.18888915443031673</v>
      </c>
      <c r="I2249" s="105">
        <f t="shared" si="1083"/>
        <v>0.13390597009680708</v>
      </c>
    </row>
    <row r="2250" spans="2:9" x14ac:dyDescent="0.25">
      <c r="B2250" s="69" t="s">
        <v>33</v>
      </c>
      <c r="C2250" s="69" t="s">
        <v>149</v>
      </c>
      <c r="D2250" s="69" t="s">
        <v>149</v>
      </c>
      <c r="E2250" s="69">
        <f t="shared" ref="E2250:F2250" si="1089">E1002</f>
        <v>1988</v>
      </c>
      <c r="F2250" s="69" t="str">
        <f t="shared" si="1089"/>
        <v>u</v>
      </c>
      <c r="G2250" s="69">
        <f>data2!BB95</f>
        <v>8.9721520086089961E-3</v>
      </c>
      <c r="H2250" s="105">
        <f t="shared" si="1082"/>
        <v>0.19619592455815482</v>
      </c>
      <c r="I2250" s="105">
        <f t="shared" si="1083"/>
        <v>0.12493381808819806</v>
      </c>
    </row>
    <row r="2251" spans="2:9" x14ac:dyDescent="0.25">
      <c r="B2251" s="69" t="s">
        <v>33</v>
      </c>
      <c r="C2251" s="69" t="s">
        <v>149</v>
      </c>
      <c r="D2251" s="69" t="s">
        <v>149</v>
      </c>
      <c r="E2251" s="69">
        <f t="shared" ref="E2251:F2251" si="1090">E1003</f>
        <v>1989</v>
      </c>
      <c r="F2251" s="69" t="str">
        <f t="shared" si="1090"/>
        <v>u</v>
      </c>
      <c r="G2251" s="69">
        <f>data2!BB96</f>
        <v>1.2706512478149738E-2</v>
      </c>
      <c r="H2251" s="105">
        <f t="shared" si="1082"/>
        <v>0.20516807656676381</v>
      </c>
      <c r="I2251" s="105">
        <f t="shared" si="1083"/>
        <v>0.11222730561004834</v>
      </c>
    </row>
    <row r="2252" spans="2:9" x14ac:dyDescent="0.25">
      <c r="B2252" s="69" t="s">
        <v>33</v>
      </c>
      <c r="C2252" s="69" t="s">
        <v>149</v>
      </c>
      <c r="D2252" s="69" t="s">
        <v>149</v>
      </c>
      <c r="E2252" s="69">
        <f t="shared" ref="E2252:F2252" si="1091">E1004</f>
        <v>1990</v>
      </c>
      <c r="F2252" s="69" t="str">
        <f t="shared" si="1091"/>
        <v>u</v>
      </c>
      <c r="G2252" s="69">
        <f>data2!BB97</f>
        <v>1.1952018919975015E-2</v>
      </c>
      <c r="H2252" s="105">
        <f t="shared" si="1082"/>
        <v>0.21787458904491355</v>
      </c>
      <c r="I2252" s="105">
        <f t="shared" si="1083"/>
        <v>0.10027528669007332</v>
      </c>
    </row>
    <row r="2253" spans="2:9" x14ac:dyDescent="0.25">
      <c r="B2253" s="69" t="s">
        <v>33</v>
      </c>
      <c r="C2253" s="69" t="s">
        <v>149</v>
      </c>
      <c r="D2253" s="69" t="s">
        <v>149</v>
      </c>
      <c r="E2253" s="69">
        <f t="shared" ref="E2253:F2253" si="1092">E1005</f>
        <v>1991</v>
      </c>
      <c r="F2253" s="69" t="str">
        <f t="shared" si="1092"/>
        <v>u</v>
      </c>
      <c r="G2253" s="69">
        <f>data2!BB98</f>
        <v>1.4463976305915548E-2</v>
      </c>
      <c r="H2253" s="105">
        <f t="shared" si="1082"/>
        <v>0.22982660796488857</v>
      </c>
      <c r="I2253" s="105">
        <f t="shared" si="1083"/>
        <v>8.5811310384157763E-2</v>
      </c>
    </row>
    <row r="2254" spans="2:9" x14ac:dyDescent="0.25">
      <c r="B2254" s="69" t="s">
        <v>33</v>
      </c>
      <c r="C2254" s="69" t="s">
        <v>149</v>
      </c>
      <c r="D2254" s="69" t="s">
        <v>149</v>
      </c>
      <c r="E2254" s="69">
        <f t="shared" ref="E2254:F2254" si="1093">E1006</f>
        <v>1992</v>
      </c>
      <c r="F2254" s="69" t="str">
        <f t="shared" si="1093"/>
        <v>u</v>
      </c>
      <c r="G2254" s="69">
        <f>data2!BB99</f>
        <v>1.3287298421939268E-2</v>
      </c>
      <c r="H2254" s="105">
        <f t="shared" si="1082"/>
        <v>0.24429058427080413</v>
      </c>
      <c r="I2254" s="105">
        <f t="shared" si="1083"/>
        <v>7.2524011962218499E-2</v>
      </c>
    </row>
    <row r="2255" spans="2:9" x14ac:dyDescent="0.25">
      <c r="B2255" s="69" t="s">
        <v>33</v>
      </c>
      <c r="C2255" s="69" t="s">
        <v>149</v>
      </c>
      <c r="D2255" s="69" t="s">
        <v>149</v>
      </c>
      <c r="E2255" s="69">
        <f t="shared" ref="E2255:F2255" si="1094">E1007</f>
        <v>1993</v>
      </c>
      <c r="F2255" s="69" t="str">
        <f t="shared" si="1094"/>
        <v>u</v>
      </c>
      <c r="G2255" s="69">
        <f>data2!BB100</f>
        <v>1.2991272457174692E-2</v>
      </c>
      <c r="H2255" s="105">
        <f t="shared" si="1082"/>
        <v>0.2575778826927434</v>
      </c>
      <c r="I2255" s="105">
        <f t="shared" si="1083"/>
        <v>5.9532739505043807E-2</v>
      </c>
    </row>
    <row r="2256" spans="2:9" x14ac:dyDescent="0.25">
      <c r="B2256" s="69" t="s">
        <v>33</v>
      </c>
      <c r="C2256" s="69" t="s">
        <v>149</v>
      </c>
      <c r="D2256" s="69" t="s">
        <v>149</v>
      </c>
      <c r="E2256" s="69">
        <f t="shared" ref="E2256:F2256" si="1095">E1008</f>
        <v>1994</v>
      </c>
      <c r="F2256" s="69" t="str">
        <f t="shared" si="1095"/>
        <v>u</v>
      </c>
      <c r="G2256" s="69">
        <f>data2!BB101</f>
        <v>1.4300326821586277E-2</v>
      </c>
      <c r="H2256" s="105">
        <f t="shared" si="1082"/>
        <v>0.27056915514991808</v>
      </c>
      <c r="I2256" s="105">
        <f t="shared" si="1083"/>
        <v>4.5232412683457526E-2</v>
      </c>
    </row>
    <row r="2257" spans="2:9" x14ac:dyDescent="0.25">
      <c r="B2257" s="69" t="s">
        <v>33</v>
      </c>
      <c r="C2257" s="69" t="s">
        <v>149</v>
      </c>
      <c r="D2257" s="69" t="s">
        <v>149</v>
      </c>
      <c r="E2257" s="69">
        <f t="shared" ref="E2257:F2257" si="1096">E1009</f>
        <v>1995</v>
      </c>
      <c r="F2257" s="69" t="str">
        <f t="shared" si="1096"/>
        <v>u</v>
      </c>
      <c r="G2257" s="69">
        <f>data2!BB102</f>
        <v>1.532126423340017E-2</v>
      </c>
      <c r="H2257" s="105">
        <f t="shared" si="1082"/>
        <v>0.28486948197150436</v>
      </c>
      <c r="I2257" s="105">
        <f t="shared" si="1083"/>
        <v>2.9911148450057358E-2</v>
      </c>
    </row>
    <row r="2258" spans="2:9" x14ac:dyDescent="0.25">
      <c r="B2258" s="69" t="s">
        <v>33</v>
      </c>
      <c r="C2258" s="69" t="s">
        <v>149</v>
      </c>
      <c r="D2258" s="69" t="s">
        <v>149</v>
      </c>
      <c r="E2258" s="69">
        <f t="shared" ref="E2258:F2258" si="1097">E1010</f>
        <v>1996</v>
      </c>
      <c r="F2258" s="69" t="str">
        <f t="shared" si="1097"/>
        <v>u</v>
      </c>
      <c r="G2258" s="69">
        <f>data2!BB103</f>
        <v>1.4817843864207423E-2</v>
      </c>
      <c r="H2258" s="105">
        <f t="shared" si="1082"/>
        <v>0.30019074620490455</v>
      </c>
      <c r="I2258" s="105">
        <f t="shared" si="1083"/>
        <v>1.5093304585849933E-2</v>
      </c>
    </row>
    <row r="2259" spans="2:9" x14ac:dyDescent="0.25">
      <c r="B2259" s="69" t="s">
        <v>33</v>
      </c>
      <c r="C2259" s="69" t="s">
        <v>149</v>
      </c>
      <c r="D2259" s="69" t="s">
        <v>149</v>
      </c>
      <c r="E2259" s="69">
        <f t="shared" ref="E2259:F2259" si="1098">E1011</f>
        <v>1997</v>
      </c>
      <c r="F2259" s="69" t="str">
        <f t="shared" si="1098"/>
        <v>u</v>
      </c>
      <c r="G2259" s="69">
        <f>data2!BB104</f>
        <v>1.5093304585849933E-2</v>
      </c>
      <c r="H2259" s="105">
        <f t="shared" si="1082"/>
        <v>0.31500859006911197</v>
      </c>
      <c r="I2259" s="105">
        <f t="shared" si="1083"/>
        <v>0</v>
      </c>
    </row>
    <row r="2260" spans="2:9" x14ac:dyDescent="0.25">
      <c r="B2260" s="69" t="s">
        <v>33</v>
      </c>
      <c r="C2260" s="69" t="s">
        <v>149</v>
      </c>
      <c r="D2260" s="69" t="s">
        <v>149</v>
      </c>
      <c r="E2260" s="69">
        <f t="shared" ref="E2260:F2260" si="1099">E1012</f>
        <v>1950</v>
      </c>
      <c r="F2260" s="69" t="str">
        <f t="shared" si="1099"/>
        <v>v</v>
      </c>
      <c r="G2260" s="69">
        <f>data2!BC57</f>
        <v>0.13312136006916286</v>
      </c>
      <c r="H2260" s="105">
        <f t="shared" si="1082"/>
        <v>0</v>
      </c>
      <c r="I2260" s="105">
        <f t="shared" si="1083"/>
        <v>5.3486979691012211</v>
      </c>
    </row>
    <row r="2261" spans="2:9" x14ac:dyDescent="0.25">
      <c r="B2261" s="69" t="s">
        <v>33</v>
      </c>
      <c r="C2261" s="69" t="s">
        <v>149</v>
      </c>
      <c r="D2261" s="69" t="s">
        <v>149</v>
      </c>
      <c r="E2261" s="69">
        <f t="shared" ref="E2261:F2261" si="1100">E1013</f>
        <v>1951</v>
      </c>
      <c r="F2261" s="69" t="str">
        <f t="shared" si="1100"/>
        <v>v</v>
      </c>
      <c r="G2261" s="69">
        <f>data2!BC58</f>
        <v>0.1286400579687339</v>
      </c>
      <c r="H2261" s="105">
        <f t="shared" si="1082"/>
        <v>0.13312136006916286</v>
      </c>
      <c r="I2261" s="105">
        <f t="shared" si="1083"/>
        <v>5.2200579111324883</v>
      </c>
    </row>
    <row r="2262" spans="2:9" x14ac:dyDescent="0.25">
      <c r="B2262" s="69" t="s">
        <v>33</v>
      </c>
      <c r="C2262" s="69" t="s">
        <v>149</v>
      </c>
      <c r="D2262" s="69" t="s">
        <v>149</v>
      </c>
      <c r="E2262" s="69">
        <f t="shared" ref="E2262:F2262" si="1101">E1014</f>
        <v>1952</v>
      </c>
      <c r="F2262" s="69" t="str">
        <f t="shared" si="1101"/>
        <v>v</v>
      </c>
      <c r="G2262" s="69">
        <f>data2!BC59</f>
        <v>0.13116953190009051</v>
      </c>
      <c r="H2262" s="105">
        <f t="shared" si="1082"/>
        <v>0.26176141803789676</v>
      </c>
      <c r="I2262" s="105">
        <f t="shared" si="1083"/>
        <v>5.0888883792323973</v>
      </c>
    </row>
    <row r="2263" spans="2:9" x14ac:dyDescent="0.25">
      <c r="B2263" s="69" t="s">
        <v>33</v>
      </c>
      <c r="C2263" s="69" t="s">
        <v>149</v>
      </c>
      <c r="D2263" s="69" t="s">
        <v>149</v>
      </c>
      <c r="E2263" s="69">
        <f t="shared" ref="E2263:F2263" si="1102">E1015</f>
        <v>1953</v>
      </c>
      <c r="F2263" s="69" t="str">
        <f t="shared" si="1102"/>
        <v>v</v>
      </c>
      <c r="G2263" s="69">
        <f>data2!BC60</f>
        <v>0.13007524161046902</v>
      </c>
      <c r="H2263" s="105">
        <f t="shared" si="1082"/>
        <v>0.39293094993798727</v>
      </c>
      <c r="I2263" s="105">
        <f t="shared" si="1083"/>
        <v>4.9588131376219291</v>
      </c>
    </row>
    <row r="2264" spans="2:9" x14ac:dyDescent="0.25">
      <c r="B2264" s="69" t="s">
        <v>33</v>
      </c>
      <c r="C2264" s="69" t="s">
        <v>149</v>
      </c>
      <c r="D2264" s="69" t="s">
        <v>149</v>
      </c>
      <c r="E2264" s="69">
        <f t="shared" ref="E2264:F2264" si="1103">E1016</f>
        <v>1954</v>
      </c>
      <c r="F2264" s="69" t="str">
        <f t="shared" si="1103"/>
        <v>v</v>
      </c>
      <c r="G2264" s="69">
        <f>data2!BC61</f>
        <v>0.13169578214196309</v>
      </c>
      <c r="H2264" s="105">
        <f t="shared" si="1082"/>
        <v>0.52300619154845629</v>
      </c>
      <c r="I2264" s="105">
        <f t="shared" si="1083"/>
        <v>4.8271173554799658</v>
      </c>
    </row>
    <row r="2265" spans="2:9" x14ac:dyDescent="0.25">
      <c r="B2265" s="69" t="s">
        <v>33</v>
      </c>
      <c r="C2265" s="69" t="s">
        <v>149</v>
      </c>
      <c r="D2265" s="69" t="s">
        <v>149</v>
      </c>
      <c r="E2265" s="69">
        <f t="shared" ref="E2265:F2265" si="1104">E1017</f>
        <v>1955</v>
      </c>
      <c r="F2265" s="69" t="str">
        <f t="shared" si="1104"/>
        <v>v</v>
      </c>
      <c r="G2265" s="69">
        <f>data2!BC62</f>
        <v>0.1317015201272782</v>
      </c>
      <c r="H2265" s="105">
        <f t="shared" si="1082"/>
        <v>0.65470197369041938</v>
      </c>
      <c r="I2265" s="105">
        <f t="shared" si="1083"/>
        <v>4.695415835352688</v>
      </c>
    </row>
    <row r="2266" spans="2:9" x14ac:dyDescent="0.25">
      <c r="B2266" s="69" t="s">
        <v>33</v>
      </c>
      <c r="C2266" s="69" t="s">
        <v>149</v>
      </c>
      <c r="D2266" s="69" t="s">
        <v>149</v>
      </c>
      <c r="E2266" s="69">
        <f t="shared" ref="E2266:F2266" si="1105">E1018</f>
        <v>1956</v>
      </c>
      <c r="F2266" s="69" t="str">
        <f t="shared" si="1105"/>
        <v>v</v>
      </c>
      <c r="G2266" s="69">
        <f>data2!BC63</f>
        <v>0.13503128949035531</v>
      </c>
      <c r="H2266" s="105">
        <f t="shared" si="1082"/>
        <v>0.78640349381769759</v>
      </c>
      <c r="I2266" s="105">
        <f t="shared" si="1083"/>
        <v>4.5603845458623331</v>
      </c>
    </row>
    <row r="2267" spans="2:9" x14ac:dyDescent="0.25">
      <c r="B2267" s="69" t="s">
        <v>33</v>
      </c>
      <c r="C2267" s="69" t="s">
        <v>149</v>
      </c>
      <c r="D2267" s="69" t="s">
        <v>149</v>
      </c>
      <c r="E2267" s="69">
        <f t="shared" ref="E2267:F2267" si="1106">E1019</f>
        <v>1957</v>
      </c>
      <c r="F2267" s="69" t="str">
        <f t="shared" si="1106"/>
        <v>v</v>
      </c>
      <c r="G2267" s="69">
        <f>data2!BC64</f>
        <v>0.13767574257310924</v>
      </c>
      <c r="H2267" s="105">
        <f t="shared" si="1082"/>
        <v>0.92143478330805295</v>
      </c>
      <c r="I2267" s="105">
        <f t="shared" si="1083"/>
        <v>4.4227088032892237</v>
      </c>
    </row>
    <row r="2268" spans="2:9" x14ac:dyDescent="0.25">
      <c r="B2268" s="69" t="s">
        <v>33</v>
      </c>
      <c r="C2268" s="69" t="s">
        <v>149</v>
      </c>
      <c r="D2268" s="69" t="s">
        <v>149</v>
      </c>
      <c r="E2268" s="69">
        <f t="shared" ref="E2268:F2268" si="1107">E1020</f>
        <v>1958</v>
      </c>
      <c r="F2268" s="69" t="str">
        <f t="shared" si="1107"/>
        <v>v</v>
      </c>
      <c r="G2268" s="69">
        <f>data2!BC65</f>
        <v>0.13835674027490383</v>
      </c>
      <c r="H2268" s="105">
        <f t="shared" si="1082"/>
        <v>1.0591105258811622</v>
      </c>
      <c r="I2268" s="105">
        <f t="shared" si="1083"/>
        <v>4.284352063014321</v>
      </c>
    </row>
    <row r="2269" spans="2:9" x14ac:dyDescent="0.25">
      <c r="B2269" s="69" t="s">
        <v>33</v>
      </c>
      <c r="C2269" s="69" t="s">
        <v>149</v>
      </c>
      <c r="D2269" s="69" t="s">
        <v>149</v>
      </c>
      <c r="E2269" s="69">
        <f t="shared" ref="E2269:F2269" si="1108">E1021</f>
        <v>1959</v>
      </c>
      <c r="F2269" s="69" t="str">
        <f t="shared" si="1108"/>
        <v>v</v>
      </c>
      <c r="G2269" s="69">
        <f>data2!BC66</f>
        <v>0.136726824539875</v>
      </c>
      <c r="H2269" s="105">
        <f t="shared" si="1082"/>
        <v>1.1974672661560659</v>
      </c>
      <c r="I2269" s="105">
        <f t="shared" si="1083"/>
        <v>4.1476252384744452</v>
      </c>
    </row>
    <row r="2270" spans="2:9" x14ac:dyDescent="0.25">
      <c r="B2270" s="69" t="s">
        <v>33</v>
      </c>
      <c r="C2270" s="69" t="s">
        <v>149</v>
      </c>
      <c r="D2270" s="69" t="s">
        <v>149</v>
      </c>
      <c r="E2270" s="69">
        <f t="shared" ref="E2270:F2270" si="1109">E1022</f>
        <v>1960</v>
      </c>
      <c r="F2270" s="69" t="str">
        <f t="shared" si="1109"/>
        <v>v</v>
      </c>
      <c r="G2270" s="69">
        <f>data2!BC67</f>
        <v>0.1435409564195245</v>
      </c>
      <c r="H2270" s="105">
        <f t="shared" si="1082"/>
        <v>1.3341940906959409</v>
      </c>
      <c r="I2270" s="105">
        <f t="shared" si="1083"/>
        <v>4.0040842820549205</v>
      </c>
    </row>
    <row r="2271" spans="2:9" x14ac:dyDescent="0.25">
      <c r="B2271" s="69" t="s">
        <v>33</v>
      </c>
      <c r="C2271" s="69" t="s">
        <v>149</v>
      </c>
      <c r="D2271" s="69" t="s">
        <v>149</v>
      </c>
      <c r="E2271" s="69">
        <f t="shared" ref="E2271:F2271" si="1110">E1023</f>
        <v>1961</v>
      </c>
      <c r="F2271" s="69" t="str">
        <f t="shared" si="1110"/>
        <v>v</v>
      </c>
      <c r="G2271" s="69">
        <f>data2!BC68</f>
        <v>0.14354353197965478</v>
      </c>
      <c r="H2271" s="105">
        <f t="shared" si="1082"/>
        <v>1.4777350471154653</v>
      </c>
      <c r="I2271" s="105">
        <f t="shared" si="1083"/>
        <v>3.8605407500752662</v>
      </c>
    </row>
    <row r="2272" spans="2:9" x14ac:dyDescent="0.25">
      <c r="B2272" s="69" t="s">
        <v>33</v>
      </c>
      <c r="C2272" s="69" t="s">
        <v>149</v>
      </c>
      <c r="D2272" s="69" t="s">
        <v>149</v>
      </c>
      <c r="E2272" s="69">
        <f t="shared" ref="E2272:F2272" si="1111">E1024</f>
        <v>1962</v>
      </c>
      <c r="F2272" s="69" t="str">
        <f t="shared" si="1111"/>
        <v>v</v>
      </c>
      <c r="G2272" s="69">
        <f>data2!BC69</f>
        <v>0.16187800261877786</v>
      </c>
      <c r="H2272" s="105">
        <f t="shared" si="1082"/>
        <v>1.6212785790951201</v>
      </c>
      <c r="I2272" s="105">
        <f t="shared" si="1083"/>
        <v>3.6986627474564884</v>
      </c>
    </row>
    <row r="2273" spans="2:9" x14ac:dyDescent="0.25">
      <c r="B2273" s="69" t="s">
        <v>33</v>
      </c>
      <c r="C2273" s="69" t="s">
        <v>149</v>
      </c>
      <c r="D2273" s="69" t="s">
        <v>149</v>
      </c>
      <c r="E2273" s="69">
        <f t="shared" ref="E2273:F2273" si="1112">E1025</f>
        <v>1963</v>
      </c>
      <c r="F2273" s="69" t="str">
        <f t="shared" si="1112"/>
        <v>v</v>
      </c>
      <c r="G2273" s="69">
        <f>data2!BC70</f>
        <v>0.15921886168778115</v>
      </c>
      <c r="H2273" s="105">
        <f t="shared" si="1082"/>
        <v>1.7831565817138979</v>
      </c>
      <c r="I2273" s="105">
        <f t="shared" si="1083"/>
        <v>3.5394438857687076</v>
      </c>
    </row>
    <row r="2274" spans="2:9" x14ac:dyDescent="0.25">
      <c r="B2274" s="69" t="s">
        <v>33</v>
      </c>
      <c r="C2274" s="69" t="s">
        <v>149</v>
      </c>
      <c r="D2274" s="69" t="s">
        <v>149</v>
      </c>
      <c r="E2274" s="69">
        <f t="shared" ref="E2274:F2274" si="1113">E1026</f>
        <v>1964</v>
      </c>
      <c r="F2274" s="69" t="str">
        <f t="shared" si="1113"/>
        <v>v</v>
      </c>
      <c r="G2274" s="69">
        <f>data2!BC71</f>
        <v>0.15041541750431092</v>
      </c>
      <c r="H2274" s="105">
        <f t="shared" si="1082"/>
        <v>1.9423754434016791</v>
      </c>
      <c r="I2274" s="105">
        <f t="shared" si="1083"/>
        <v>3.3890284682643959</v>
      </c>
    </row>
    <row r="2275" spans="2:9" x14ac:dyDescent="0.25">
      <c r="B2275" s="69" t="s">
        <v>33</v>
      </c>
      <c r="C2275" s="69" t="s">
        <v>149</v>
      </c>
      <c r="D2275" s="69" t="s">
        <v>149</v>
      </c>
      <c r="E2275" s="69">
        <f t="shared" ref="E2275:F2275" si="1114">E1027</f>
        <v>1965</v>
      </c>
      <c r="F2275" s="69" t="str">
        <f t="shared" si="1114"/>
        <v>v</v>
      </c>
      <c r="G2275" s="69">
        <f>data2!BC72</f>
        <v>0.14184598609118892</v>
      </c>
      <c r="H2275" s="105">
        <f t="shared" si="1082"/>
        <v>2.09279086090599</v>
      </c>
      <c r="I2275" s="105">
        <f t="shared" si="1083"/>
        <v>3.2471824821732076</v>
      </c>
    </row>
    <row r="2276" spans="2:9" x14ac:dyDescent="0.25">
      <c r="B2276" s="69" t="s">
        <v>33</v>
      </c>
      <c r="C2276" s="69" t="s">
        <v>149</v>
      </c>
      <c r="D2276" s="69" t="s">
        <v>149</v>
      </c>
      <c r="E2276" s="69">
        <f t="shared" ref="E2276:F2276" si="1115">E1028</f>
        <v>1966</v>
      </c>
      <c r="F2276" s="69" t="str">
        <f t="shared" si="1115"/>
        <v>v</v>
      </c>
      <c r="G2276" s="69">
        <f>data2!BC73</f>
        <v>0.12734720762702362</v>
      </c>
      <c r="H2276" s="105">
        <f t="shared" si="1082"/>
        <v>2.2346368469971791</v>
      </c>
      <c r="I2276" s="105">
        <f t="shared" si="1083"/>
        <v>3.1198352745461841</v>
      </c>
    </row>
    <row r="2277" spans="2:9" x14ac:dyDescent="0.25">
      <c r="B2277" s="69" t="s">
        <v>33</v>
      </c>
      <c r="C2277" s="69" t="s">
        <v>149</v>
      </c>
      <c r="D2277" s="69" t="s">
        <v>149</v>
      </c>
      <c r="E2277" s="69">
        <f t="shared" ref="E2277:F2277" si="1116">E1029</f>
        <v>1967</v>
      </c>
      <c r="F2277" s="69" t="str">
        <f t="shared" si="1116"/>
        <v>v</v>
      </c>
      <c r="G2277" s="69">
        <f>data2!BC74</f>
        <v>0.11775407985974774</v>
      </c>
      <c r="H2277" s="105">
        <f t="shared" si="1082"/>
        <v>2.3619840546242026</v>
      </c>
      <c r="I2277" s="105">
        <f t="shared" si="1083"/>
        <v>3.0020811946864363</v>
      </c>
    </row>
    <row r="2278" spans="2:9" x14ac:dyDescent="0.25">
      <c r="B2278" s="69" t="s">
        <v>33</v>
      </c>
      <c r="C2278" s="69" t="s">
        <v>149</v>
      </c>
      <c r="D2278" s="69" t="s">
        <v>149</v>
      </c>
      <c r="E2278" s="69">
        <f t="shared" ref="E2278:F2278" si="1117">E1030</f>
        <v>1968</v>
      </c>
      <c r="F2278" s="69" t="str">
        <f t="shared" si="1117"/>
        <v>v</v>
      </c>
      <c r="G2278" s="69">
        <f>data2!BC75</f>
        <v>0.11009801769752721</v>
      </c>
      <c r="H2278" s="105">
        <f t="shared" si="1082"/>
        <v>2.4797381344839504</v>
      </c>
      <c r="I2278" s="105">
        <f t="shared" si="1083"/>
        <v>2.8919831769889086</v>
      </c>
    </row>
    <row r="2279" spans="2:9" x14ac:dyDescent="0.25">
      <c r="B2279" s="69" t="s">
        <v>33</v>
      </c>
      <c r="C2279" s="69" t="s">
        <v>149</v>
      </c>
      <c r="D2279" s="69" t="s">
        <v>149</v>
      </c>
      <c r="E2279" s="69">
        <f t="shared" ref="E2279:F2279" si="1118">E1031</f>
        <v>1969</v>
      </c>
      <c r="F2279" s="69" t="str">
        <f t="shared" si="1118"/>
        <v>v</v>
      </c>
      <c r="G2279" s="69">
        <f>data2!BC76</f>
        <v>0.11424445634713774</v>
      </c>
      <c r="H2279" s="105">
        <f t="shared" si="1082"/>
        <v>2.5898361521814777</v>
      </c>
      <c r="I2279" s="105">
        <f t="shared" si="1083"/>
        <v>2.7777387206417705</v>
      </c>
    </row>
    <row r="2280" spans="2:9" x14ac:dyDescent="0.25">
      <c r="B2280" s="69" t="s">
        <v>33</v>
      </c>
      <c r="C2280" s="69" t="s">
        <v>149</v>
      </c>
      <c r="D2280" s="69" t="s">
        <v>149</v>
      </c>
      <c r="E2280" s="69">
        <f t="shared" ref="E2280:F2280" si="1119">E1032</f>
        <v>1970</v>
      </c>
      <c r="F2280" s="69" t="str">
        <f t="shared" si="1119"/>
        <v>v</v>
      </c>
      <c r="G2280" s="69">
        <f>data2!BC77</f>
        <v>0.11295524749461547</v>
      </c>
      <c r="H2280" s="105">
        <f t="shared" si="1082"/>
        <v>2.7040806085286153</v>
      </c>
      <c r="I2280" s="105">
        <f t="shared" si="1083"/>
        <v>2.6647834731471551</v>
      </c>
    </row>
    <row r="2281" spans="2:9" x14ac:dyDescent="0.25">
      <c r="B2281" s="69" t="s">
        <v>33</v>
      </c>
      <c r="C2281" s="69" t="s">
        <v>149</v>
      </c>
      <c r="D2281" s="69" t="s">
        <v>149</v>
      </c>
      <c r="E2281" s="69">
        <f t="shared" ref="E2281:F2281" si="1120">E1033</f>
        <v>1971</v>
      </c>
      <c r="F2281" s="69" t="str">
        <f t="shared" si="1120"/>
        <v>v</v>
      </c>
      <c r="G2281" s="69">
        <f>data2!BC78</f>
        <v>0.10246975965723459</v>
      </c>
      <c r="H2281" s="105">
        <f t="shared" si="1082"/>
        <v>2.8170358560232307</v>
      </c>
      <c r="I2281" s="105">
        <f t="shared" si="1083"/>
        <v>2.562313713489921</v>
      </c>
    </row>
    <row r="2282" spans="2:9" x14ac:dyDescent="0.25">
      <c r="B2282" s="69" t="s">
        <v>33</v>
      </c>
      <c r="C2282" s="69" t="s">
        <v>149</v>
      </c>
      <c r="D2282" s="69" t="s">
        <v>149</v>
      </c>
      <c r="E2282" s="69">
        <f t="shared" ref="E2282:F2282" si="1121">E1034</f>
        <v>1972</v>
      </c>
      <c r="F2282" s="69" t="str">
        <f t="shared" si="1121"/>
        <v>v</v>
      </c>
      <c r="G2282" s="69">
        <f>data2!BC79</f>
        <v>9.0141155417156074E-2</v>
      </c>
      <c r="H2282" s="105">
        <f t="shared" si="1082"/>
        <v>2.9195056156804653</v>
      </c>
      <c r="I2282" s="105">
        <f t="shared" si="1083"/>
        <v>2.4721725580727649</v>
      </c>
    </row>
    <row r="2283" spans="2:9" x14ac:dyDescent="0.25">
      <c r="B2283" s="69" t="s">
        <v>33</v>
      </c>
      <c r="C2283" s="69" t="s">
        <v>149</v>
      </c>
      <c r="D2283" s="69" t="s">
        <v>149</v>
      </c>
      <c r="E2283" s="69">
        <f t="shared" ref="E2283:F2283" si="1122">E1035</f>
        <v>1973</v>
      </c>
      <c r="F2283" s="69" t="str">
        <f t="shared" si="1122"/>
        <v>v</v>
      </c>
      <c r="G2283" s="69">
        <f>data2!BC80</f>
        <v>8.772823720174934E-2</v>
      </c>
      <c r="H2283" s="105">
        <f t="shared" si="1082"/>
        <v>3.0096467710976214</v>
      </c>
      <c r="I2283" s="105">
        <f t="shared" si="1083"/>
        <v>2.3844443208710153</v>
      </c>
    </row>
    <row r="2284" spans="2:9" x14ac:dyDescent="0.25">
      <c r="B2284" s="69" t="s">
        <v>33</v>
      </c>
      <c r="C2284" s="69" t="s">
        <v>149</v>
      </c>
      <c r="D2284" s="69" t="s">
        <v>149</v>
      </c>
      <c r="E2284" s="69">
        <f t="shared" ref="E2284:F2284" si="1123">E1036</f>
        <v>1974</v>
      </c>
      <c r="F2284" s="69" t="str">
        <f t="shared" si="1123"/>
        <v>v</v>
      </c>
      <c r="G2284" s="69">
        <f>data2!BC81</f>
        <v>8.2440184911599934E-2</v>
      </c>
      <c r="H2284" s="105">
        <f t="shared" si="1082"/>
        <v>3.0973750082993705</v>
      </c>
      <c r="I2284" s="105">
        <f t="shared" si="1083"/>
        <v>2.3020041359594154</v>
      </c>
    </row>
    <row r="2285" spans="2:9" x14ac:dyDescent="0.25">
      <c r="B2285" s="69" t="s">
        <v>33</v>
      </c>
      <c r="C2285" s="69" t="s">
        <v>149</v>
      </c>
      <c r="D2285" s="69" t="s">
        <v>149</v>
      </c>
      <c r="E2285" s="69">
        <f t="shared" ref="E2285:F2285" si="1124">E1037</f>
        <v>1975</v>
      </c>
      <c r="F2285" s="69" t="str">
        <f t="shared" si="1124"/>
        <v>v</v>
      </c>
      <c r="G2285" s="69">
        <f>data2!BC82</f>
        <v>8.2482513756769543E-2</v>
      </c>
      <c r="H2285" s="105">
        <f t="shared" si="1082"/>
        <v>3.1798151932109704</v>
      </c>
      <c r="I2285" s="105">
        <f t="shared" si="1083"/>
        <v>2.2195216222026461</v>
      </c>
    </row>
    <row r="2286" spans="2:9" x14ac:dyDescent="0.25">
      <c r="B2286" s="69" t="s">
        <v>33</v>
      </c>
      <c r="C2286" s="69" t="s">
        <v>149</v>
      </c>
      <c r="D2286" s="69" t="s">
        <v>149</v>
      </c>
      <c r="E2286" s="69">
        <f t="shared" ref="E2286:F2286" si="1125">E1038</f>
        <v>1976</v>
      </c>
      <c r="F2286" s="69" t="str">
        <f t="shared" si="1125"/>
        <v>v</v>
      </c>
      <c r="G2286" s="69">
        <f>data2!BC83</f>
        <v>8.1048277021410223E-2</v>
      </c>
      <c r="H2286" s="105">
        <f t="shared" si="1082"/>
        <v>3.2622977069677401</v>
      </c>
      <c r="I2286" s="105">
        <f t="shared" si="1083"/>
        <v>2.1384733451812359</v>
      </c>
    </row>
    <row r="2287" spans="2:9" x14ac:dyDescent="0.25">
      <c r="B2287" s="69" t="s">
        <v>33</v>
      </c>
      <c r="C2287" s="69" t="s">
        <v>149</v>
      </c>
      <c r="D2287" s="69" t="s">
        <v>149</v>
      </c>
      <c r="E2287" s="69">
        <f t="shared" ref="E2287:F2287" si="1126">E1039</f>
        <v>1977</v>
      </c>
      <c r="F2287" s="69" t="str">
        <f t="shared" si="1126"/>
        <v>v</v>
      </c>
      <c r="G2287" s="69">
        <f>data2!BC84</f>
        <v>8.1009805738469429E-2</v>
      </c>
      <c r="H2287" s="105">
        <f t="shared" si="1082"/>
        <v>3.3433459839891504</v>
      </c>
      <c r="I2287" s="105">
        <f t="shared" si="1083"/>
        <v>2.0574635394427663</v>
      </c>
    </row>
    <row r="2288" spans="2:9" x14ac:dyDescent="0.25">
      <c r="B2288" s="69" t="s">
        <v>33</v>
      </c>
      <c r="C2288" s="69" t="s">
        <v>149</v>
      </c>
      <c r="D2288" s="69" t="s">
        <v>149</v>
      </c>
      <c r="E2288" s="69">
        <f t="shared" ref="E2288:F2288" si="1127">E1040</f>
        <v>1978</v>
      </c>
      <c r="F2288" s="69" t="str">
        <f t="shared" si="1127"/>
        <v>v</v>
      </c>
      <c r="G2288" s="69">
        <f>data2!BC85</f>
        <v>8.1447418744599265E-2</v>
      </c>
      <c r="H2288" s="105">
        <f t="shared" si="1082"/>
        <v>3.42435578972762</v>
      </c>
      <c r="I2288" s="105">
        <f t="shared" si="1083"/>
        <v>1.9760161206981672</v>
      </c>
    </row>
    <row r="2289" spans="2:9" x14ac:dyDescent="0.25">
      <c r="B2289" s="69" t="s">
        <v>33</v>
      </c>
      <c r="C2289" s="69" t="s">
        <v>149</v>
      </c>
      <c r="D2289" s="69" t="s">
        <v>149</v>
      </c>
      <c r="E2289" s="69">
        <f t="shared" ref="E2289:F2289" si="1128">E1041</f>
        <v>1979</v>
      </c>
      <c r="F2289" s="69" t="str">
        <f t="shared" si="1128"/>
        <v>v</v>
      </c>
      <c r="G2289" s="69">
        <f>data2!BC86</f>
        <v>8.2643755806592126E-2</v>
      </c>
      <c r="H2289" s="105">
        <f t="shared" si="1082"/>
        <v>3.5058032084722193</v>
      </c>
      <c r="I2289" s="105">
        <f t="shared" si="1083"/>
        <v>1.8933723648915748</v>
      </c>
    </row>
    <row r="2290" spans="2:9" x14ac:dyDescent="0.25">
      <c r="B2290" s="69" t="s">
        <v>33</v>
      </c>
      <c r="C2290" s="69" t="s">
        <v>149</v>
      </c>
      <c r="D2290" s="69" t="s">
        <v>149</v>
      </c>
      <c r="E2290" s="69">
        <f t="shared" ref="E2290:F2290" si="1129">E1042</f>
        <v>1980</v>
      </c>
      <c r="F2290" s="69" t="str">
        <f t="shared" si="1129"/>
        <v>v</v>
      </c>
      <c r="G2290" s="69">
        <f>data2!BC87</f>
        <v>8.9230909705585684E-2</v>
      </c>
      <c r="H2290" s="105">
        <f t="shared" si="1082"/>
        <v>3.5884469642788113</v>
      </c>
      <c r="I2290" s="105">
        <f t="shared" si="1083"/>
        <v>1.8041414551859891</v>
      </c>
    </row>
    <row r="2291" spans="2:9" x14ac:dyDescent="0.25">
      <c r="B2291" s="69" t="s">
        <v>33</v>
      </c>
      <c r="C2291" s="69" t="s">
        <v>149</v>
      </c>
      <c r="D2291" s="69" t="s">
        <v>149</v>
      </c>
      <c r="E2291" s="69">
        <f t="shared" ref="E2291:F2291" si="1130">E1043</f>
        <v>1981</v>
      </c>
      <c r="F2291" s="69" t="str">
        <f t="shared" si="1130"/>
        <v>v</v>
      </c>
      <c r="G2291" s="69">
        <f>data2!BC88</f>
        <v>8.9940163464593839E-2</v>
      </c>
      <c r="H2291" s="105">
        <f t="shared" si="1082"/>
        <v>3.6776778739843969</v>
      </c>
      <c r="I2291" s="105">
        <f t="shared" si="1083"/>
        <v>1.7142012917213953</v>
      </c>
    </row>
    <row r="2292" spans="2:9" x14ac:dyDescent="0.25">
      <c r="B2292" s="69" t="s">
        <v>33</v>
      </c>
      <c r="C2292" s="69" t="s">
        <v>149</v>
      </c>
      <c r="D2292" s="69" t="s">
        <v>149</v>
      </c>
      <c r="E2292" s="69">
        <f t="shared" ref="E2292:F2292" si="1131">E1044</f>
        <v>1982</v>
      </c>
      <c r="F2292" s="69" t="str">
        <f t="shared" si="1131"/>
        <v>v</v>
      </c>
      <c r="G2292" s="69">
        <f>data2!BC89</f>
        <v>9.3031762092641287E-2</v>
      </c>
      <c r="H2292" s="105">
        <f t="shared" si="1082"/>
        <v>3.7676180374489907</v>
      </c>
      <c r="I2292" s="105">
        <f t="shared" si="1083"/>
        <v>1.621169529628754</v>
      </c>
    </row>
    <row r="2293" spans="2:9" x14ac:dyDescent="0.25">
      <c r="B2293" s="69" t="s">
        <v>33</v>
      </c>
      <c r="C2293" s="69" t="s">
        <v>149</v>
      </c>
      <c r="D2293" s="69" t="s">
        <v>149</v>
      </c>
      <c r="E2293" s="69">
        <f t="shared" ref="E2293:F2293" si="1132">E1045</f>
        <v>1983</v>
      </c>
      <c r="F2293" s="69" t="str">
        <f t="shared" si="1132"/>
        <v>v</v>
      </c>
      <c r="G2293" s="69">
        <f>data2!BC90</f>
        <v>9.1727855672853714E-2</v>
      </c>
      <c r="H2293" s="105">
        <f t="shared" si="1082"/>
        <v>3.860649799541632</v>
      </c>
      <c r="I2293" s="105">
        <f t="shared" si="1083"/>
        <v>1.5294416739559005</v>
      </c>
    </row>
    <row r="2294" spans="2:9" x14ac:dyDescent="0.25">
      <c r="B2294" s="69" t="s">
        <v>33</v>
      </c>
      <c r="C2294" s="69" t="s">
        <v>149</v>
      </c>
      <c r="D2294" s="69" t="s">
        <v>149</v>
      </c>
      <c r="E2294" s="69">
        <f t="shared" ref="E2294:F2294" si="1133">E1046</f>
        <v>1984</v>
      </c>
      <c r="F2294" s="69" t="str">
        <f t="shared" si="1133"/>
        <v>v</v>
      </c>
      <c r="G2294" s="69">
        <f>data2!BC91</f>
        <v>9.4090240906338787E-2</v>
      </c>
      <c r="H2294" s="105">
        <f t="shared" si="1082"/>
        <v>3.9523776552144856</v>
      </c>
      <c r="I2294" s="105">
        <f t="shared" si="1083"/>
        <v>1.4353514330495616</v>
      </c>
    </row>
    <row r="2295" spans="2:9" x14ac:dyDescent="0.25">
      <c r="B2295" s="69" t="s">
        <v>33</v>
      </c>
      <c r="C2295" s="69" t="s">
        <v>149</v>
      </c>
      <c r="D2295" s="69" t="s">
        <v>149</v>
      </c>
      <c r="E2295" s="69">
        <f t="shared" ref="E2295:F2295" si="1134">E1047</f>
        <v>1985</v>
      </c>
      <c r="F2295" s="69" t="str">
        <f t="shared" si="1134"/>
        <v>v</v>
      </c>
      <c r="G2295" s="69">
        <f>data2!BC92</f>
        <v>9.6730648398827404E-2</v>
      </c>
      <c r="H2295" s="105">
        <f t="shared" si="1082"/>
        <v>4.0464678961208245</v>
      </c>
      <c r="I2295" s="105">
        <f t="shared" si="1083"/>
        <v>1.3386207846507341</v>
      </c>
    </row>
    <row r="2296" spans="2:9" x14ac:dyDescent="0.25">
      <c r="B2296" s="69" t="s">
        <v>33</v>
      </c>
      <c r="C2296" s="69" t="s">
        <v>149</v>
      </c>
      <c r="D2296" s="69" t="s">
        <v>149</v>
      </c>
      <c r="E2296" s="69">
        <f t="shared" ref="E2296:F2296" si="1135">E1048</f>
        <v>1986</v>
      </c>
      <c r="F2296" s="69" t="str">
        <f t="shared" si="1135"/>
        <v>v</v>
      </c>
      <c r="G2296" s="69">
        <f>data2!BC93</f>
        <v>9.4796560841528585E-2</v>
      </c>
      <c r="H2296" s="105">
        <f t="shared" si="1082"/>
        <v>4.1431985445196515</v>
      </c>
      <c r="I2296" s="105">
        <f t="shared" si="1083"/>
        <v>1.2438242238092057</v>
      </c>
    </row>
    <row r="2297" spans="2:9" x14ac:dyDescent="0.25">
      <c r="B2297" s="69" t="s">
        <v>33</v>
      </c>
      <c r="C2297" s="69" t="s">
        <v>149</v>
      </c>
      <c r="D2297" s="69" t="s">
        <v>149</v>
      </c>
      <c r="E2297" s="69">
        <f t="shared" ref="E2297:F2297" si="1136">E1049</f>
        <v>1987</v>
      </c>
      <c r="F2297" s="69" t="str">
        <f t="shared" si="1136"/>
        <v>v</v>
      </c>
      <c r="G2297" s="69">
        <f>data2!BC94</f>
        <v>9.807696925807384E-2</v>
      </c>
      <c r="H2297" s="105">
        <f t="shared" si="1082"/>
        <v>4.23799510536118</v>
      </c>
      <c r="I2297" s="105">
        <f t="shared" si="1083"/>
        <v>1.1457472545511318</v>
      </c>
    </row>
    <row r="2298" spans="2:9" x14ac:dyDescent="0.25">
      <c r="B2298" s="69" t="s">
        <v>33</v>
      </c>
      <c r="C2298" s="69" t="s">
        <v>149</v>
      </c>
      <c r="D2298" s="69" t="s">
        <v>149</v>
      </c>
      <c r="E2298" s="69">
        <f t="shared" ref="E2298:F2298" si="1137">E1050</f>
        <v>1988</v>
      </c>
      <c r="F2298" s="69" t="str">
        <f t="shared" si="1137"/>
        <v>v</v>
      </c>
      <c r="G2298" s="69">
        <f>data2!BC95</f>
        <v>0.11137949705556004</v>
      </c>
      <c r="H2298" s="105">
        <f t="shared" si="1082"/>
        <v>4.3360720746192536</v>
      </c>
      <c r="I2298" s="105">
        <f t="shared" si="1083"/>
        <v>1.0343677574955719</v>
      </c>
    </row>
    <row r="2299" spans="2:9" x14ac:dyDescent="0.25">
      <c r="B2299" s="69" t="s">
        <v>33</v>
      </c>
      <c r="C2299" s="69" t="s">
        <v>149</v>
      </c>
      <c r="D2299" s="69" t="s">
        <v>149</v>
      </c>
      <c r="E2299" s="69">
        <f t="shared" ref="E2299:F2299" si="1138">E1051</f>
        <v>1989</v>
      </c>
      <c r="F2299" s="69" t="str">
        <f t="shared" si="1138"/>
        <v>v</v>
      </c>
      <c r="G2299" s="69">
        <f>data2!BC96</f>
        <v>0.11846008152097826</v>
      </c>
      <c r="H2299" s="105">
        <f t="shared" si="1082"/>
        <v>4.4474515716748133</v>
      </c>
      <c r="I2299" s="105">
        <f t="shared" si="1083"/>
        <v>0.91590767597459377</v>
      </c>
    </row>
    <row r="2300" spans="2:9" x14ac:dyDescent="0.25">
      <c r="B2300" s="69" t="s">
        <v>33</v>
      </c>
      <c r="C2300" s="69" t="s">
        <v>149</v>
      </c>
      <c r="D2300" s="69" t="s">
        <v>149</v>
      </c>
      <c r="E2300" s="69">
        <f t="shared" ref="E2300:F2300" si="1139">E1052</f>
        <v>1990</v>
      </c>
      <c r="F2300" s="69" t="str">
        <f t="shared" si="1139"/>
        <v>v</v>
      </c>
      <c r="G2300" s="69">
        <f>data2!BC97</f>
        <v>0.12939536667196119</v>
      </c>
      <c r="H2300" s="105">
        <f t="shared" si="1082"/>
        <v>4.5659116531957915</v>
      </c>
      <c r="I2300" s="105">
        <f t="shared" si="1083"/>
        <v>0.78651230930263238</v>
      </c>
    </row>
    <row r="2301" spans="2:9" x14ac:dyDescent="0.25">
      <c r="B2301" s="69" t="s">
        <v>33</v>
      </c>
      <c r="C2301" s="69" t="s">
        <v>149</v>
      </c>
      <c r="D2301" s="69" t="s">
        <v>149</v>
      </c>
      <c r="E2301" s="69">
        <f t="shared" ref="E2301:F2301" si="1140">E1053</f>
        <v>1991</v>
      </c>
      <c r="F2301" s="69" t="str">
        <f t="shared" si="1140"/>
        <v>v</v>
      </c>
      <c r="G2301" s="69">
        <f>data2!BC98</f>
        <v>0.12447569756864268</v>
      </c>
      <c r="H2301" s="105">
        <f t="shared" si="1082"/>
        <v>4.6953070198677525</v>
      </c>
      <c r="I2301" s="105">
        <f t="shared" si="1083"/>
        <v>0.66203661173398964</v>
      </c>
    </row>
    <row r="2302" spans="2:9" x14ac:dyDescent="0.25">
      <c r="B2302" s="69" t="s">
        <v>33</v>
      </c>
      <c r="C2302" s="69" t="s">
        <v>149</v>
      </c>
      <c r="D2302" s="69" t="s">
        <v>149</v>
      </c>
      <c r="E2302" s="69">
        <f t="shared" ref="E2302:F2302" si="1141">E1054</f>
        <v>1992</v>
      </c>
      <c r="F2302" s="69" t="str">
        <f t="shared" si="1141"/>
        <v>v</v>
      </c>
      <c r="G2302" s="69">
        <f>data2!BC99</f>
        <v>0.11898218263587187</v>
      </c>
      <c r="H2302" s="105">
        <f t="shared" si="1082"/>
        <v>4.8197827174363947</v>
      </c>
      <c r="I2302" s="105">
        <f t="shared" si="1083"/>
        <v>0.54305442909811785</v>
      </c>
    </row>
    <row r="2303" spans="2:9" x14ac:dyDescent="0.25">
      <c r="B2303" s="69" t="s">
        <v>33</v>
      </c>
      <c r="C2303" s="69" t="s">
        <v>149</v>
      </c>
      <c r="D2303" s="69" t="s">
        <v>149</v>
      </c>
      <c r="E2303" s="69">
        <f t="shared" ref="E2303:F2303" si="1142">E1055</f>
        <v>1993</v>
      </c>
      <c r="F2303" s="69" t="str">
        <f t="shared" si="1142"/>
        <v>v</v>
      </c>
      <c r="G2303" s="69">
        <f>data2!BC100</f>
        <v>0.11557184331846604</v>
      </c>
      <c r="H2303" s="105">
        <f t="shared" si="1082"/>
        <v>4.9387649000722664</v>
      </c>
      <c r="I2303" s="105">
        <f t="shared" si="1083"/>
        <v>0.42748258577965181</v>
      </c>
    </row>
    <row r="2304" spans="2:9" x14ac:dyDescent="0.25">
      <c r="B2304" s="69" t="s">
        <v>33</v>
      </c>
      <c r="C2304" s="69" t="s">
        <v>149</v>
      </c>
      <c r="D2304" s="69" t="s">
        <v>149</v>
      </c>
      <c r="E2304" s="69">
        <f t="shared" ref="E2304:F2304" si="1143">E1056</f>
        <v>1994</v>
      </c>
      <c r="F2304" s="69" t="str">
        <f t="shared" si="1143"/>
        <v>v</v>
      </c>
      <c r="G2304" s="69">
        <f>data2!BC101</f>
        <v>0.11212568933668837</v>
      </c>
      <c r="H2304" s="105">
        <f t="shared" si="1082"/>
        <v>5.0543367433907322</v>
      </c>
      <c r="I2304" s="105">
        <f t="shared" si="1083"/>
        <v>0.31535689644296339</v>
      </c>
    </row>
    <row r="2305" spans="2:9" x14ac:dyDescent="0.25">
      <c r="B2305" s="69" t="s">
        <v>33</v>
      </c>
      <c r="C2305" s="69" t="s">
        <v>149</v>
      </c>
      <c r="D2305" s="69" t="s">
        <v>149</v>
      </c>
      <c r="E2305" s="69">
        <f t="shared" ref="E2305:F2305" si="1144">E1057</f>
        <v>1995</v>
      </c>
      <c r="F2305" s="69" t="str">
        <f t="shared" si="1144"/>
        <v>v</v>
      </c>
      <c r="G2305" s="69">
        <f>data2!BC102</f>
        <v>0.10612379017740999</v>
      </c>
      <c r="H2305" s="105">
        <f t="shared" si="1082"/>
        <v>5.1664624327274202</v>
      </c>
      <c r="I2305" s="105">
        <f t="shared" si="1083"/>
        <v>0.20923310626555344</v>
      </c>
    </row>
    <row r="2306" spans="2:9" x14ac:dyDescent="0.25">
      <c r="B2306" s="69" t="s">
        <v>33</v>
      </c>
      <c r="C2306" s="69" t="s">
        <v>149</v>
      </c>
      <c r="D2306" s="69" t="s">
        <v>149</v>
      </c>
      <c r="E2306" s="69">
        <f t="shared" ref="E2306:F2306" si="1145">E1058</f>
        <v>1996</v>
      </c>
      <c r="F2306" s="69" t="str">
        <f t="shared" si="1145"/>
        <v>v</v>
      </c>
      <c r="G2306" s="69">
        <f>data2!BC103</f>
        <v>0.10508415332469545</v>
      </c>
      <c r="H2306" s="105">
        <f t="shared" si="1082"/>
        <v>5.2725862229048301</v>
      </c>
      <c r="I2306" s="105">
        <f t="shared" si="1083"/>
        <v>0.10414895294085799</v>
      </c>
    </row>
    <row r="2307" spans="2:9" x14ac:dyDescent="0.25">
      <c r="B2307" s="69" t="s">
        <v>33</v>
      </c>
      <c r="C2307" s="69" t="s">
        <v>149</v>
      </c>
      <c r="D2307" s="69" t="s">
        <v>149</v>
      </c>
      <c r="E2307" s="69">
        <f t="shared" ref="E2307:F2307" si="1146">E1059</f>
        <v>1997</v>
      </c>
      <c r="F2307" s="69" t="str">
        <f t="shared" si="1146"/>
        <v>v</v>
      </c>
      <c r="G2307" s="69">
        <f>data2!BC104</f>
        <v>0.10414895294085799</v>
      </c>
      <c r="H2307" s="105">
        <f t="shared" si="1082"/>
        <v>5.3776703762295259</v>
      </c>
      <c r="I2307" s="105">
        <f t="shared" si="1083"/>
        <v>0</v>
      </c>
    </row>
    <row r="2308" spans="2:9" x14ac:dyDescent="0.25">
      <c r="B2308" s="69" t="s">
        <v>33</v>
      </c>
      <c r="C2308" s="69" t="s">
        <v>149</v>
      </c>
      <c r="D2308" s="69" t="s">
        <v>149</v>
      </c>
      <c r="E2308" s="69">
        <f t="shared" ref="E2308:F2308" si="1147">E1060</f>
        <v>1950</v>
      </c>
      <c r="F2308" s="69" t="str">
        <f t="shared" si="1147"/>
        <v>w</v>
      </c>
      <c r="G2308" s="69">
        <f>data2!BD57</f>
        <v>1.177905075295048</v>
      </c>
      <c r="H2308" s="105">
        <f t="shared" ref="H2308:H2371" si="1148">SUMIFS($G$4:$G$4995,$F$4:$F$4995,$F2308,$E$4:$E$4995,"&lt;"&amp;$E2308,$B$4:$B$4995,$B2308,$D$4:$D$4995,$D2308)</f>
        <v>0</v>
      </c>
      <c r="I2308" s="105">
        <f t="shared" ref="I2308:I2371" si="1149">SUMIFS($G$4:$G$4995,$F$4:$F$4995,$F2308,$E$4:$E$4995,"&gt;"&amp;$E2308,$B$4:$B$4995,$B2308,$D$4:$D$4995,$D2308)</f>
        <v>27.234443640340707</v>
      </c>
    </row>
    <row r="2309" spans="2:9" x14ac:dyDescent="0.25">
      <c r="B2309" s="69" t="s">
        <v>33</v>
      </c>
      <c r="C2309" s="69" t="s">
        <v>149</v>
      </c>
      <c r="D2309" s="69" t="s">
        <v>149</v>
      </c>
      <c r="E2309" s="69">
        <f t="shared" ref="E2309:F2309" si="1150">E1061</f>
        <v>1951</v>
      </c>
      <c r="F2309" s="69" t="str">
        <f t="shared" si="1150"/>
        <v>w</v>
      </c>
      <c r="G2309" s="69">
        <f>data2!BD58</f>
        <v>1.1419106928497076</v>
      </c>
      <c r="H2309" s="105">
        <f t="shared" si="1148"/>
        <v>1.177905075295048</v>
      </c>
      <c r="I2309" s="105">
        <f t="shared" si="1149"/>
        <v>26.092532947491001</v>
      </c>
    </row>
    <row r="2310" spans="2:9" x14ac:dyDescent="0.25">
      <c r="B2310" s="69" t="s">
        <v>33</v>
      </c>
      <c r="C2310" s="69" t="s">
        <v>149</v>
      </c>
      <c r="D2310" s="69" t="s">
        <v>149</v>
      </c>
      <c r="E2310" s="69">
        <f t="shared" ref="E2310:F2310" si="1151">E1062</f>
        <v>1952</v>
      </c>
      <c r="F2310" s="69" t="str">
        <f t="shared" si="1151"/>
        <v>w</v>
      </c>
      <c r="G2310" s="69">
        <f>data2!BD59</f>
        <v>1.1063513031593128</v>
      </c>
      <c r="H2310" s="105">
        <f t="shared" si="1148"/>
        <v>2.3198157681447555</v>
      </c>
      <c r="I2310" s="105">
        <f t="shared" si="1149"/>
        <v>24.986181644331694</v>
      </c>
    </row>
    <row r="2311" spans="2:9" x14ac:dyDescent="0.25">
      <c r="B2311" s="69" t="s">
        <v>33</v>
      </c>
      <c r="C2311" s="69" t="s">
        <v>149</v>
      </c>
      <c r="D2311" s="69" t="s">
        <v>149</v>
      </c>
      <c r="E2311" s="69">
        <f t="shared" ref="E2311:F2311" si="1152">E1063</f>
        <v>1953</v>
      </c>
      <c r="F2311" s="69" t="str">
        <f t="shared" si="1152"/>
        <v>w</v>
      </c>
      <c r="G2311" s="69">
        <f>data2!BD60</f>
        <v>1.0716451904626256</v>
      </c>
      <c r="H2311" s="105">
        <f t="shared" si="1148"/>
        <v>3.4261670713040684</v>
      </c>
      <c r="I2311" s="105">
        <f t="shared" si="1149"/>
        <v>23.914536453869061</v>
      </c>
    </row>
    <row r="2312" spans="2:9" x14ac:dyDescent="0.25">
      <c r="B2312" s="69" t="s">
        <v>33</v>
      </c>
      <c r="C2312" s="69" t="s">
        <v>149</v>
      </c>
      <c r="D2312" s="69" t="s">
        <v>149</v>
      </c>
      <c r="E2312" s="69">
        <f t="shared" ref="E2312:F2312" si="1153">E1064</f>
        <v>1954</v>
      </c>
      <c r="F2312" s="69" t="str">
        <f t="shared" si="1153"/>
        <v>w</v>
      </c>
      <c r="G2312" s="69">
        <f>data2!BD61</f>
        <v>1.031536992769807</v>
      </c>
      <c r="H2312" s="105">
        <f t="shared" si="1148"/>
        <v>4.4978122617666942</v>
      </c>
      <c r="I2312" s="105">
        <f t="shared" si="1149"/>
        <v>22.882999461099253</v>
      </c>
    </row>
    <row r="2313" spans="2:9" x14ac:dyDescent="0.25">
      <c r="B2313" s="69" t="s">
        <v>33</v>
      </c>
      <c r="C2313" s="69" t="s">
        <v>149</v>
      </c>
      <c r="D2313" s="69" t="s">
        <v>149</v>
      </c>
      <c r="E2313" s="69">
        <f t="shared" ref="E2313:F2313" si="1154">E1065</f>
        <v>1955</v>
      </c>
      <c r="F2313" s="69" t="str">
        <f t="shared" si="1154"/>
        <v>w</v>
      </c>
      <c r="G2313" s="69">
        <f>data2!BD62</f>
        <v>0.99906869000424703</v>
      </c>
      <c r="H2313" s="105">
        <f t="shared" si="1148"/>
        <v>5.5293492545365011</v>
      </c>
      <c r="I2313" s="105">
        <f t="shared" si="1149"/>
        <v>21.88393077109501</v>
      </c>
    </row>
    <row r="2314" spans="2:9" x14ac:dyDescent="0.25">
      <c r="B2314" s="69" t="s">
        <v>33</v>
      </c>
      <c r="C2314" s="69" t="s">
        <v>149</v>
      </c>
      <c r="D2314" s="69" t="s">
        <v>149</v>
      </c>
      <c r="E2314" s="69">
        <f t="shared" ref="E2314:F2314" si="1155">E1066</f>
        <v>1956</v>
      </c>
      <c r="F2314" s="69" t="str">
        <f t="shared" si="1155"/>
        <v>w</v>
      </c>
      <c r="G2314" s="69">
        <f>data2!BD63</f>
        <v>0.96129489806491042</v>
      </c>
      <c r="H2314" s="105">
        <f t="shared" si="1148"/>
        <v>6.528417944540748</v>
      </c>
      <c r="I2314" s="105">
        <f t="shared" si="1149"/>
        <v>20.922635873030096</v>
      </c>
    </row>
    <row r="2315" spans="2:9" x14ac:dyDescent="0.25">
      <c r="B2315" s="69" t="s">
        <v>33</v>
      </c>
      <c r="C2315" s="69" t="s">
        <v>149</v>
      </c>
      <c r="D2315" s="69" t="s">
        <v>149</v>
      </c>
      <c r="E2315" s="69">
        <f t="shared" ref="E2315:F2315" si="1156">E1067</f>
        <v>1957</v>
      </c>
      <c r="F2315" s="69" t="str">
        <f t="shared" si="1156"/>
        <v>w</v>
      </c>
      <c r="G2315" s="69">
        <f>data2!BD64</f>
        <v>0.91594241251778352</v>
      </c>
      <c r="H2315" s="105">
        <f t="shared" si="1148"/>
        <v>7.4897128426056581</v>
      </c>
      <c r="I2315" s="105">
        <f t="shared" si="1149"/>
        <v>20.006693460512317</v>
      </c>
    </row>
    <row r="2316" spans="2:9" x14ac:dyDescent="0.25">
      <c r="B2316" s="69" t="s">
        <v>33</v>
      </c>
      <c r="C2316" s="69" t="s">
        <v>149</v>
      </c>
      <c r="D2316" s="69" t="s">
        <v>149</v>
      </c>
      <c r="E2316" s="69">
        <f t="shared" ref="E2316:F2316" si="1157">E1068</f>
        <v>1958</v>
      </c>
      <c r="F2316" s="69" t="str">
        <f t="shared" si="1157"/>
        <v>w</v>
      </c>
      <c r="G2316" s="69">
        <f>data2!BD65</f>
        <v>0.88991432125685421</v>
      </c>
      <c r="H2316" s="105">
        <f t="shared" si="1148"/>
        <v>8.4056552551234418</v>
      </c>
      <c r="I2316" s="105">
        <f t="shared" si="1149"/>
        <v>19.116779139255463</v>
      </c>
    </row>
    <row r="2317" spans="2:9" x14ac:dyDescent="0.25">
      <c r="B2317" s="69" t="s">
        <v>33</v>
      </c>
      <c r="C2317" s="69" t="s">
        <v>149</v>
      </c>
      <c r="D2317" s="69" t="s">
        <v>149</v>
      </c>
      <c r="E2317" s="69">
        <f t="shared" ref="E2317:F2317" si="1158">E1069</f>
        <v>1959</v>
      </c>
      <c r="F2317" s="69" t="str">
        <f t="shared" si="1158"/>
        <v>w</v>
      </c>
      <c r="G2317" s="69">
        <f>data2!BD66</f>
        <v>0.84753300066277881</v>
      </c>
      <c r="H2317" s="105">
        <f t="shared" si="1148"/>
        <v>9.2955695763802968</v>
      </c>
      <c r="I2317" s="105">
        <f t="shared" si="1149"/>
        <v>18.269246138592685</v>
      </c>
    </row>
    <row r="2318" spans="2:9" x14ac:dyDescent="0.25">
      <c r="B2318" s="69" t="s">
        <v>33</v>
      </c>
      <c r="C2318" s="69" t="s">
        <v>149</v>
      </c>
      <c r="D2318" s="69" t="s">
        <v>149</v>
      </c>
      <c r="E2318" s="69">
        <f t="shared" ref="E2318:F2318" si="1159">E1070</f>
        <v>1960</v>
      </c>
      <c r="F2318" s="69" t="str">
        <f t="shared" si="1159"/>
        <v>w</v>
      </c>
      <c r="G2318" s="69">
        <f>data2!BD67</f>
        <v>0.81242384575999171</v>
      </c>
      <c r="H2318" s="105">
        <f t="shared" si="1148"/>
        <v>10.143102577043075</v>
      </c>
      <c r="I2318" s="105">
        <f t="shared" si="1149"/>
        <v>17.456822292832694</v>
      </c>
    </row>
    <row r="2319" spans="2:9" x14ac:dyDescent="0.25">
      <c r="B2319" s="69" t="s">
        <v>33</v>
      </c>
      <c r="C2319" s="69" t="s">
        <v>149</v>
      </c>
      <c r="D2319" s="69" t="s">
        <v>149</v>
      </c>
      <c r="E2319" s="69">
        <f t="shared" ref="E2319:F2319" si="1160">E1071</f>
        <v>1961</v>
      </c>
      <c r="F2319" s="69" t="str">
        <f t="shared" si="1160"/>
        <v>w</v>
      </c>
      <c r="G2319" s="69">
        <f>data2!BD68</f>
        <v>0.79011790019624328</v>
      </c>
      <c r="H2319" s="105">
        <f t="shared" si="1148"/>
        <v>10.955526422803068</v>
      </c>
      <c r="I2319" s="105">
        <f t="shared" si="1149"/>
        <v>16.666704392636451</v>
      </c>
    </row>
    <row r="2320" spans="2:9" x14ac:dyDescent="0.25">
      <c r="B2320" s="69" t="s">
        <v>33</v>
      </c>
      <c r="C2320" s="69" t="s">
        <v>149</v>
      </c>
      <c r="D2320" s="69" t="s">
        <v>149</v>
      </c>
      <c r="E2320" s="69">
        <f t="shared" ref="E2320:F2320" si="1161">E1072</f>
        <v>1962</v>
      </c>
      <c r="F2320" s="69" t="str">
        <f t="shared" si="1161"/>
        <v>w</v>
      </c>
      <c r="G2320" s="69">
        <f>data2!BD69</f>
        <v>0.74649396840066051</v>
      </c>
      <c r="H2320" s="105">
        <f t="shared" si="1148"/>
        <v>11.745644322999311</v>
      </c>
      <c r="I2320" s="105">
        <f t="shared" si="1149"/>
        <v>15.920210424235787</v>
      </c>
    </row>
    <row r="2321" spans="2:9" x14ac:dyDescent="0.25">
      <c r="B2321" s="69" t="s">
        <v>33</v>
      </c>
      <c r="C2321" s="69" t="s">
        <v>149</v>
      </c>
      <c r="D2321" s="69" t="s">
        <v>149</v>
      </c>
      <c r="E2321" s="69">
        <f t="shared" ref="E2321:F2321" si="1162">E1073</f>
        <v>1963</v>
      </c>
      <c r="F2321" s="69" t="str">
        <f t="shared" si="1162"/>
        <v>w</v>
      </c>
      <c r="G2321" s="69">
        <f>data2!BD70</f>
        <v>0.73797559169792004</v>
      </c>
      <c r="H2321" s="105">
        <f t="shared" si="1148"/>
        <v>12.492138291399971</v>
      </c>
      <c r="I2321" s="105">
        <f t="shared" si="1149"/>
        <v>15.182234832537869</v>
      </c>
    </row>
    <row r="2322" spans="2:9" x14ac:dyDescent="0.25">
      <c r="B2322" s="69" t="s">
        <v>33</v>
      </c>
      <c r="C2322" s="69" t="s">
        <v>149</v>
      </c>
      <c r="D2322" s="69" t="s">
        <v>149</v>
      </c>
      <c r="E2322" s="69">
        <f t="shared" ref="E2322:F2322" si="1163">E1074</f>
        <v>1964</v>
      </c>
      <c r="F2322" s="69" t="str">
        <f t="shared" si="1163"/>
        <v>w</v>
      </c>
      <c r="G2322" s="69">
        <f>data2!BD71</f>
        <v>0.7244046111281971</v>
      </c>
      <c r="H2322" s="105">
        <f t="shared" si="1148"/>
        <v>13.230113883097891</v>
      </c>
      <c r="I2322" s="105">
        <f t="shared" si="1149"/>
        <v>14.457830221409672</v>
      </c>
    </row>
    <row r="2323" spans="2:9" x14ac:dyDescent="0.25">
      <c r="B2323" s="69" t="s">
        <v>33</v>
      </c>
      <c r="C2323" s="69" t="s">
        <v>149</v>
      </c>
      <c r="D2323" s="69" t="s">
        <v>149</v>
      </c>
      <c r="E2323" s="69">
        <f t="shared" ref="E2323:F2323" si="1164">E1075</f>
        <v>1965</v>
      </c>
      <c r="F2323" s="69" t="str">
        <f t="shared" si="1164"/>
        <v>w</v>
      </c>
      <c r="G2323" s="69">
        <f>data2!BD72</f>
        <v>0.65652378821968294</v>
      </c>
      <c r="H2323" s="105">
        <f t="shared" si="1148"/>
        <v>13.954518494226088</v>
      </c>
      <c r="I2323" s="105">
        <f t="shared" si="1149"/>
        <v>13.801306433189987</v>
      </c>
    </row>
    <row r="2324" spans="2:9" x14ac:dyDescent="0.25">
      <c r="B2324" s="69" t="s">
        <v>33</v>
      </c>
      <c r="C2324" s="69" t="s">
        <v>149</v>
      </c>
      <c r="D2324" s="69" t="s">
        <v>149</v>
      </c>
      <c r="E2324" s="69">
        <f t="shared" ref="E2324:F2324" si="1165">E1076</f>
        <v>1966</v>
      </c>
      <c r="F2324" s="69" t="str">
        <f t="shared" si="1165"/>
        <v>w</v>
      </c>
      <c r="G2324" s="69">
        <f>data2!BD73</f>
        <v>0.62493021715659891</v>
      </c>
      <c r="H2324" s="105">
        <f t="shared" si="1148"/>
        <v>14.611042282445771</v>
      </c>
      <c r="I2324" s="105">
        <f t="shared" si="1149"/>
        <v>13.176376216033388</v>
      </c>
    </row>
    <row r="2325" spans="2:9" x14ac:dyDescent="0.25">
      <c r="B2325" s="69" t="s">
        <v>33</v>
      </c>
      <c r="C2325" s="69" t="s">
        <v>149</v>
      </c>
      <c r="D2325" s="69" t="s">
        <v>149</v>
      </c>
      <c r="E2325" s="69">
        <f t="shared" ref="E2325:F2325" si="1166">E1077</f>
        <v>1967</v>
      </c>
      <c r="F2325" s="69" t="str">
        <f t="shared" si="1166"/>
        <v>w</v>
      </c>
      <c r="G2325" s="69">
        <f>data2!BD74</f>
        <v>0.59930560020486412</v>
      </c>
      <c r="H2325" s="105">
        <f t="shared" si="1148"/>
        <v>15.23597249960237</v>
      </c>
      <c r="I2325" s="105">
        <f t="shared" si="1149"/>
        <v>12.577070615828525</v>
      </c>
    </row>
    <row r="2326" spans="2:9" x14ac:dyDescent="0.25">
      <c r="B2326" s="69" t="s">
        <v>33</v>
      </c>
      <c r="C2326" s="69" t="s">
        <v>149</v>
      </c>
      <c r="D2326" s="69" t="s">
        <v>149</v>
      </c>
      <c r="E2326" s="69">
        <f t="shared" ref="E2326:F2326" si="1167">E1078</f>
        <v>1968</v>
      </c>
      <c r="F2326" s="69" t="str">
        <f t="shared" si="1167"/>
        <v>w</v>
      </c>
      <c r="G2326" s="69">
        <f>data2!BD75</f>
        <v>0.58207467756099152</v>
      </c>
      <c r="H2326" s="105">
        <f t="shared" si="1148"/>
        <v>15.835278099807235</v>
      </c>
      <c r="I2326" s="105">
        <f t="shared" si="1149"/>
        <v>11.994995938267532</v>
      </c>
    </row>
    <row r="2327" spans="2:9" x14ac:dyDescent="0.25">
      <c r="B2327" s="69" t="s">
        <v>33</v>
      </c>
      <c r="C2327" s="69" t="s">
        <v>149</v>
      </c>
      <c r="D2327" s="69" t="s">
        <v>149</v>
      </c>
      <c r="E2327" s="69">
        <f t="shared" ref="E2327:F2327" si="1168">E1079</f>
        <v>1969</v>
      </c>
      <c r="F2327" s="69" t="str">
        <f t="shared" si="1168"/>
        <v>w</v>
      </c>
      <c r="G2327" s="69">
        <f>data2!BD76</f>
        <v>0.58822970982645462</v>
      </c>
      <c r="H2327" s="105">
        <f t="shared" si="1148"/>
        <v>16.417352777368226</v>
      </c>
      <c r="I2327" s="105">
        <f t="shared" si="1149"/>
        <v>11.406766228441077</v>
      </c>
    </row>
    <row r="2328" spans="2:9" x14ac:dyDescent="0.25">
      <c r="B2328" s="69" t="s">
        <v>33</v>
      </c>
      <c r="C2328" s="69" t="s">
        <v>149</v>
      </c>
      <c r="D2328" s="69" t="s">
        <v>149</v>
      </c>
      <c r="E2328" s="69">
        <f t="shared" ref="E2328:F2328" si="1169">E1080</f>
        <v>1970</v>
      </c>
      <c r="F2328" s="69" t="str">
        <f t="shared" si="1169"/>
        <v>w</v>
      </c>
      <c r="G2328" s="69">
        <f>data2!BD77</f>
        <v>0.60581256384125803</v>
      </c>
      <c r="H2328" s="105">
        <f t="shared" si="1148"/>
        <v>17.00558248719468</v>
      </c>
      <c r="I2328" s="105">
        <f t="shared" si="1149"/>
        <v>10.800953664599819</v>
      </c>
    </row>
    <row r="2329" spans="2:9" x14ac:dyDescent="0.25">
      <c r="B2329" s="69" t="s">
        <v>33</v>
      </c>
      <c r="C2329" s="69" t="s">
        <v>149</v>
      </c>
      <c r="D2329" s="69" t="s">
        <v>149</v>
      </c>
      <c r="E2329" s="69">
        <f t="shared" ref="E2329:F2329" si="1170">E1081</f>
        <v>1971</v>
      </c>
      <c r="F2329" s="69" t="str">
        <f t="shared" si="1170"/>
        <v>w</v>
      </c>
      <c r="G2329" s="69">
        <f>data2!BD78</f>
        <v>0.55358393205173129</v>
      </c>
      <c r="H2329" s="105">
        <f t="shared" si="1148"/>
        <v>17.611395051035938</v>
      </c>
      <c r="I2329" s="105">
        <f t="shared" si="1149"/>
        <v>10.247369732548089</v>
      </c>
    </row>
    <row r="2330" spans="2:9" x14ac:dyDescent="0.25">
      <c r="B2330" s="69" t="s">
        <v>33</v>
      </c>
      <c r="C2330" s="69" t="s">
        <v>149</v>
      </c>
      <c r="D2330" s="69" t="s">
        <v>149</v>
      </c>
      <c r="E2330" s="69">
        <f t="shared" ref="E2330:F2330" si="1171">E1082</f>
        <v>1972</v>
      </c>
      <c r="F2330" s="69" t="str">
        <f t="shared" si="1171"/>
        <v>w</v>
      </c>
      <c r="G2330" s="69">
        <f>data2!BD79</f>
        <v>0.47688064812304104</v>
      </c>
      <c r="H2330" s="105">
        <f t="shared" si="1148"/>
        <v>18.164978983087668</v>
      </c>
      <c r="I2330" s="105">
        <f t="shared" si="1149"/>
        <v>9.7704890844250496</v>
      </c>
    </row>
    <row r="2331" spans="2:9" x14ac:dyDescent="0.25">
      <c r="B2331" s="69" t="s">
        <v>33</v>
      </c>
      <c r="C2331" s="69" t="s">
        <v>149</v>
      </c>
      <c r="D2331" s="69" t="s">
        <v>149</v>
      </c>
      <c r="E2331" s="69">
        <f t="shared" ref="E2331:F2331" si="1172">E1083</f>
        <v>1973</v>
      </c>
      <c r="F2331" s="69" t="str">
        <f t="shared" si="1172"/>
        <v>w</v>
      </c>
      <c r="G2331" s="69">
        <f>data2!BD80</f>
        <v>0.43931516742057064</v>
      </c>
      <c r="H2331" s="105">
        <f t="shared" si="1148"/>
        <v>18.641859631210711</v>
      </c>
      <c r="I2331" s="105">
        <f t="shared" si="1149"/>
        <v>9.3311739170044774</v>
      </c>
    </row>
    <row r="2332" spans="2:9" x14ac:dyDescent="0.25">
      <c r="B2332" s="69" t="s">
        <v>33</v>
      </c>
      <c r="C2332" s="69" t="s">
        <v>149</v>
      </c>
      <c r="D2332" s="69" t="s">
        <v>149</v>
      </c>
      <c r="E2332" s="69">
        <f t="shared" ref="E2332:F2332" si="1173">E1084</f>
        <v>1974</v>
      </c>
      <c r="F2332" s="69" t="str">
        <f t="shared" si="1173"/>
        <v>w</v>
      </c>
      <c r="G2332" s="69">
        <f>data2!BD81</f>
        <v>0.41920151043560516</v>
      </c>
      <c r="H2332" s="105">
        <f t="shared" si="1148"/>
        <v>19.081174798631281</v>
      </c>
      <c r="I2332" s="105">
        <f t="shared" si="1149"/>
        <v>8.9119724065688732</v>
      </c>
    </row>
    <row r="2333" spans="2:9" x14ac:dyDescent="0.25">
      <c r="B2333" s="69" t="s">
        <v>33</v>
      </c>
      <c r="C2333" s="69" t="s">
        <v>149</v>
      </c>
      <c r="D2333" s="69" t="s">
        <v>149</v>
      </c>
      <c r="E2333" s="69">
        <f t="shared" ref="E2333:F2333" si="1174">E1085</f>
        <v>1975</v>
      </c>
      <c r="F2333" s="69" t="str">
        <f t="shared" si="1174"/>
        <v>w</v>
      </c>
      <c r="G2333" s="69">
        <f>data2!BD82</f>
        <v>0.40403952687979305</v>
      </c>
      <c r="H2333" s="105">
        <f t="shared" si="1148"/>
        <v>19.500376309066887</v>
      </c>
      <c r="I2333" s="105">
        <f t="shared" si="1149"/>
        <v>8.507932879689081</v>
      </c>
    </row>
    <row r="2334" spans="2:9" x14ac:dyDescent="0.25">
      <c r="B2334" s="69" t="s">
        <v>33</v>
      </c>
      <c r="C2334" s="69" t="s">
        <v>149</v>
      </c>
      <c r="D2334" s="69" t="s">
        <v>149</v>
      </c>
      <c r="E2334" s="69">
        <f t="shared" ref="E2334:F2334" si="1175">E1086</f>
        <v>1976</v>
      </c>
      <c r="F2334" s="69" t="str">
        <f t="shared" si="1175"/>
        <v>w</v>
      </c>
      <c r="G2334" s="69">
        <f>data2!BD83</f>
        <v>0.39452642554067024</v>
      </c>
      <c r="H2334" s="105">
        <f t="shared" si="1148"/>
        <v>19.904415835946679</v>
      </c>
      <c r="I2334" s="105">
        <f t="shared" si="1149"/>
        <v>8.1134064541484108</v>
      </c>
    </row>
    <row r="2335" spans="2:9" x14ac:dyDescent="0.25">
      <c r="B2335" s="69" t="s">
        <v>33</v>
      </c>
      <c r="C2335" s="69" t="s">
        <v>149</v>
      </c>
      <c r="D2335" s="69" t="s">
        <v>149</v>
      </c>
      <c r="E2335" s="69">
        <f t="shared" ref="E2335:F2335" si="1176">E1087</f>
        <v>1977</v>
      </c>
      <c r="F2335" s="69" t="str">
        <f t="shared" si="1176"/>
        <v>w</v>
      </c>
      <c r="G2335" s="69">
        <f>data2!BD84</f>
        <v>0.42279933465927722</v>
      </c>
      <c r="H2335" s="105">
        <f t="shared" si="1148"/>
        <v>20.298942261487351</v>
      </c>
      <c r="I2335" s="105">
        <f t="shared" si="1149"/>
        <v>7.6906071194891341</v>
      </c>
    </row>
    <row r="2336" spans="2:9" x14ac:dyDescent="0.25">
      <c r="B2336" s="69" t="s">
        <v>33</v>
      </c>
      <c r="C2336" s="69" t="s">
        <v>149</v>
      </c>
      <c r="D2336" s="69" t="s">
        <v>149</v>
      </c>
      <c r="E2336" s="69">
        <f t="shared" ref="E2336:F2336" si="1177">E1088</f>
        <v>1978</v>
      </c>
      <c r="F2336" s="69" t="str">
        <f t="shared" si="1177"/>
        <v>w</v>
      </c>
      <c r="G2336" s="69">
        <f>data2!BD85</f>
        <v>0.40193920555045043</v>
      </c>
      <c r="H2336" s="105">
        <f t="shared" si="1148"/>
        <v>20.721741596146629</v>
      </c>
      <c r="I2336" s="105">
        <f t="shared" si="1149"/>
        <v>7.2886679139386823</v>
      </c>
    </row>
    <row r="2337" spans="2:9" x14ac:dyDescent="0.25">
      <c r="B2337" s="69" t="s">
        <v>33</v>
      </c>
      <c r="C2337" s="69" t="s">
        <v>149</v>
      </c>
      <c r="D2337" s="69" t="s">
        <v>149</v>
      </c>
      <c r="E2337" s="69">
        <f t="shared" ref="E2337:F2337" si="1178">E1089</f>
        <v>1979</v>
      </c>
      <c r="F2337" s="69" t="str">
        <f t="shared" si="1178"/>
        <v>w</v>
      </c>
      <c r="G2337" s="69">
        <f>data2!BD86</f>
        <v>0.40811443114854073</v>
      </c>
      <c r="H2337" s="105">
        <f t="shared" si="1148"/>
        <v>21.123680801697081</v>
      </c>
      <c r="I2337" s="105">
        <f t="shared" si="1149"/>
        <v>6.880553482790142</v>
      </c>
    </row>
    <row r="2338" spans="2:9" x14ac:dyDescent="0.25">
      <c r="B2338" s="69" t="s">
        <v>33</v>
      </c>
      <c r="C2338" s="69" t="s">
        <v>149</v>
      </c>
      <c r="D2338" s="69" t="s">
        <v>149</v>
      </c>
      <c r="E2338" s="69">
        <f t="shared" ref="E2338:F2338" si="1179">E1090</f>
        <v>1980</v>
      </c>
      <c r="F2338" s="69" t="str">
        <f t="shared" si="1179"/>
        <v>w</v>
      </c>
      <c r="G2338" s="69">
        <f>data2!BD87</f>
        <v>0.41901668674729192</v>
      </c>
      <c r="H2338" s="105">
        <f t="shared" si="1148"/>
        <v>21.531795232845621</v>
      </c>
      <c r="I2338" s="105">
        <f t="shared" si="1149"/>
        <v>6.4615367960428491</v>
      </c>
    </row>
    <row r="2339" spans="2:9" x14ac:dyDescent="0.25">
      <c r="B2339" s="69" t="s">
        <v>33</v>
      </c>
      <c r="C2339" s="69" t="s">
        <v>149</v>
      </c>
      <c r="D2339" s="69" t="s">
        <v>149</v>
      </c>
      <c r="E2339" s="69">
        <f t="shared" ref="E2339:F2339" si="1180">E1091</f>
        <v>1981</v>
      </c>
      <c r="F2339" s="69" t="str">
        <f t="shared" si="1180"/>
        <v>w</v>
      </c>
      <c r="G2339" s="69">
        <f>data2!BD88</f>
        <v>0.39928913884410411</v>
      </c>
      <c r="H2339" s="105">
        <f t="shared" si="1148"/>
        <v>21.950811919592912</v>
      </c>
      <c r="I2339" s="105">
        <f t="shared" si="1149"/>
        <v>6.0622476571987454</v>
      </c>
    </row>
    <row r="2340" spans="2:9" x14ac:dyDescent="0.25">
      <c r="B2340" s="69" t="s">
        <v>33</v>
      </c>
      <c r="C2340" s="69" t="s">
        <v>149</v>
      </c>
      <c r="D2340" s="69" t="s">
        <v>149</v>
      </c>
      <c r="E2340" s="69">
        <f t="shared" ref="E2340:F2340" si="1181">E1092</f>
        <v>1982</v>
      </c>
      <c r="F2340" s="69" t="str">
        <f t="shared" si="1181"/>
        <v>w</v>
      </c>
      <c r="G2340" s="69">
        <f>data2!BD89</f>
        <v>0.40981054323500721</v>
      </c>
      <c r="H2340" s="105">
        <f t="shared" si="1148"/>
        <v>22.350101058437016</v>
      </c>
      <c r="I2340" s="105">
        <f t="shared" si="1149"/>
        <v>5.6524371139637379</v>
      </c>
    </row>
    <row r="2341" spans="2:9" x14ac:dyDescent="0.25">
      <c r="B2341" s="69" t="s">
        <v>33</v>
      </c>
      <c r="C2341" s="69" t="s">
        <v>149</v>
      </c>
      <c r="D2341" s="69" t="s">
        <v>149</v>
      </c>
      <c r="E2341" s="69">
        <f t="shared" ref="E2341:F2341" si="1182">E1093</f>
        <v>1983</v>
      </c>
      <c r="F2341" s="69" t="str">
        <f t="shared" si="1182"/>
        <v>w</v>
      </c>
      <c r="G2341" s="69">
        <f>data2!BD90</f>
        <v>0.39622127560016762</v>
      </c>
      <c r="H2341" s="105">
        <f t="shared" si="1148"/>
        <v>22.759911601672023</v>
      </c>
      <c r="I2341" s="105">
        <f t="shared" si="1149"/>
        <v>5.2562158383635706</v>
      </c>
    </row>
    <row r="2342" spans="2:9" x14ac:dyDescent="0.25">
      <c r="B2342" s="69" t="s">
        <v>33</v>
      </c>
      <c r="C2342" s="69" t="s">
        <v>149</v>
      </c>
      <c r="D2342" s="69" t="s">
        <v>149</v>
      </c>
      <c r="E2342" s="69">
        <f t="shared" ref="E2342:F2342" si="1183">E1094</f>
        <v>1984</v>
      </c>
      <c r="F2342" s="69" t="str">
        <f t="shared" si="1183"/>
        <v>w</v>
      </c>
      <c r="G2342" s="69">
        <f>data2!BD91</f>
        <v>0.39061182065343952</v>
      </c>
      <c r="H2342" s="105">
        <f t="shared" si="1148"/>
        <v>23.156132877272192</v>
      </c>
      <c r="I2342" s="105">
        <f t="shared" si="1149"/>
        <v>4.8656040177101305</v>
      </c>
    </row>
    <row r="2343" spans="2:9" x14ac:dyDescent="0.25">
      <c r="B2343" s="69" t="s">
        <v>33</v>
      </c>
      <c r="C2343" s="69" t="s">
        <v>149</v>
      </c>
      <c r="D2343" s="69" t="s">
        <v>149</v>
      </c>
      <c r="E2343" s="69">
        <f t="shared" ref="E2343:F2343" si="1184">E1095</f>
        <v>1985</v>
      </c>
      <c r="F2343" s="69" t="str">
        <f t="shared" si="1184"/>
        <v>w</v>
      </c>
      <c r="G2343" s="69">
        <f>data2!BD92</f>
        <v>0.38983438871604054</v>
      </c>
      <c r="H2343" s="105">
        <f t="shared" si="1148"/>
        <v>23.546744697925632</v>
      </c>
      <c r="I2343" s="105">
        <f t="shared" si="1149"/>
        <v>4.4757696289940903</v>
      </c>
    </row>
    <row r="2344" spans="2:9" x14ac:dyDescent="0.25">
      <c r="B2344" s="69" t="s">
        <v>33</v>
      </c>
      <c r="C2344" s="69" t="s">
        <v>149</v>
      </c>
      <c r="D2344" s="69" t="s">
        <v>149</v>
      </c>
      <c r="E2344" s="69">
        <f t="shared" ref="E2344:F2344" si="1185">E1096</f>
        <v>1986</v>
      </c>
      <c r="F2344" s="69" t="str">
        <f t="shared" si="1185"/>
        <v>w</v>
      </c>
      <c r="G2344" s="69">
        <f>data2!BD93</f>
        <v>0.38493486903425844</v>
      </c>
      <c r="H2344" s="105">
        <f t="shared" si="1148"/>
        <v>23.936579086641672</v>
      </c>
      <c r="I2344" s="105">
        <f t="shared" si="1149"/>
        <v>4.090834759959832</v>
      </c>
    </row>
    <row r="2345" spans="2:9" x14ac:dyDescent="0.25">
      <c r="B2345" s="69" t="s">
        <v>33</v>
      </c>
      <c r="C2345" s="69" t="s">
        <v>149</v>
      </c>
      <c r="D2345" s="69" t="s">
        <v>149</v>
      </c>
      <c r="E2345" s="69">
        <f t="shared" ref="E2345:F2345" si="1186">E1097</f>
        <v>1987</v>
      </c>
      <c r="F2345" s="69" t="str">
        <f t="shared" si="1186"/>
        <v>w</v>
      </c>
      <c r="G2345" s="69">
        <f>data2!BD94</f>
        <v>0.39000911789095305</v>
      </c>
      <c r="H2345" s="105">
        <f t="shared" si="1148"/>
        <v>24.321513955675929</v>
      </c>
      <c r="I2345" s="105">
        <f t="shared" si="1149"/>
        <v>3.700825642068879</v>
      </c>
    </row>
    <row r="2346" spans="2:9" x14ac:dyDescent="0.25">
      <c r="B2346" s="69" t="s">
        <v>33</v>
      </c>
      <c r="C2346" s="69" t="s">
        <v>149</v>
      </c>
      <c r="D2346" s="69" t="s">
        <v>149</v>
      </c>
      <c r="E2346" s="69">
        <f t="shared" ref="E2346:F2346" si="1187">E1098</f>
        <v>1988</v>
      </c>
      <c r="F2346" s="69" t="str">
        <f t="shared" si="1187"/>
        <v>w</v>
      </c>
      <c r="G2346" s="69">
        <f>data2!BD95</f>
        <v>0.39069271728251881</v>
      </c>
      <c r="H2346" s="105">
        <f t="shared" si="1148"/>
        <v>24.71152307356688</v>
      </c>
      <c r="I2346" s="105">
        <f t="shared" si="1149"/>
        <v>3.3101329247863602</v>
      </c>
    </row>
    <row r="2347" spans="2:9" x14ac:dyDescent="0.25">
      <c r="B2347" s="69" t="s">
        <v>33</v>
      </c>
      <c r="C2347" s="69" t="s">
        <v>149</v>
      </c>
      <c r="D2347" s="69" t="s">
        <v>149</v>
      </c>
      <c r="E2347" s="69">
        <f t="shared" ref="E2347:F2347" si="1188">E1099</f>
        <v>1989</v>
      </c>
      <c r="F2347" s="69" t="str">
        <f t="shared" si="1188"/>
        <v>w</v>
      </c>
      <c r="G2347" s="69">
        <f>data2!BD96</f>
        <v>0.39318815075780911</v>
      </c>
      <c r="H2347" s="105">
        <f t="shared" si="1148"/>
        <v>25.102215790849399</v>
      </c>
      <c r="I2347" s="105">
        <f t="shared" si="1149"/>
        <v>2.916944774028551</v>
      </c>
    </row>
    <row r="2348" spans="2:9" x14ac:dyDescent="0.25">
      <c r="B2348" s="69" t="s">
        <v>33</v>
      </c>
      <c r="C2348" s="69" t="s">
        <v>149</v>
      </c>
      <c r="D2348" s="69" t="s">
        <v>149</v>
      </c>
      <c r="E2348" s="69">
        <f t="shared" ref="E2348:F2348" si="1189">E1100</f>
        <v>1990</v>
      </c>
      <c r="F2348" s="69" t="str">
        <f t="shared" si="1189"/>
        <v>w</v>
      </c>
      <c r="G2348" s="69">
        <f>data2!BD97</f>
        <v>0.40009739655452992</v>
      </c>
      <c r="H2348" s="105">
        <f t="shared" si="1148"/>
        <v>25.495403941607208</v>
      </c>
      <c r="I2348" s="105">
        <f t="shared" si="1149"/>
        <v>2.5168473774740212</v>
      </c>
    </row>
    <row r="2349" spans="2:9" x14ac:dyDescent="0.25">
      <c r="B2349" s="69" t="s">
        <v>33</v>
      </c>
      <c r="C2349" s="69" t="s">
        <v>149</v>
      </c>
      <c r="D2349" s="69" t="s">
        <v>149</v>
      </c>
      <c r="E2349" s="69">
        <f t="shared" ref="E2349:F2349" si="1190">E1101</f>
        <v>1991</v>
      </c>
      <c r="F2349" s="69" t="str">
        <f t="shared" si="1190"/>
        <v>w</v>
      </c>
      <c r="G2349" s="69">
        <f>data2!BD98</f>
        <v>0.38528531395602766</v>
      </c>
      <c r="H2349" s="105">
        <f t="shared" si="1148"/>
        <v>25.895501338161736</v>
      </c>
      <c r="I2349" s="105">
        <f t="shared" si="1149"/>
        <v>2.1315620635179937</v>
      </c>
    </row>
    <row r="2350" spans="2:9" x14ac:dyDescent="0.25">
      <c r="B2350" s="69" t="s">
        <v>33</v>
      </c>
      <c r="C2350" s="69" t="s">
        <v>149</v>
      </c>
      <c r="D2350" s="69" t="s">
        <v>149</v>
      </c>
      <c r="E2350" s="69">
        <f t="shared" ref="E2350:F2350" si="1191">E1102</f>
        <v>1992</v>
      </c>
      <c r="F2350" s="69" t="str">
        <f t="shared" si="1191"/>
        <v>w</v>
      </c>
      <c r="G2350" s="69">
        <f>data2!BD99</f>
        <v>0.3741412735791167</v>
      </c>
      <c r="H2350" s="105">
        <f t="shared" si="1148"/>
        <v>26.280786652117765</v>
      </c>
      <c r="I2350" s="105">
        <f t="shared" si="1149"/>
        <v>1.7574207899388767</v>
      </c>
    </row>
    <row r="2351" spans="2:9" x14ac:dyDescent="0.25">
      <c r="B2351" s="69" t="s">
        <v>33</v>
      </c>
      <c r="C2351" s="69" t="s">
        <v>149</v>
      </c>
      <c r="D2351" s="69" t="s">
        <v>149</v>
      </c>
      <c r="E2351" s="69">
        <f t="shared" ref="E2351:F2351" si="1192">E1103</f>
        <v>1993</v>
      </c>
      <c r="F2351" s="69" t="str">
        <f t="shared" si="1192"/>
        <v>w</v>
      </c>
      <c r="G2351" s="69">
        <f>data2!BD100</f>
        <v>0.36085036406423532</v>
      </c>
      <c r="H2351" s="105">
        <f t="shared" si="1148"/>
        <v>26.654927925696882</v>
      </c>
      <c r="I2351" s="105">
        <f t="shared" si="1149"/>
        <v>1.3965704258746414</v>
      </c>
    </row>
    <row r="2352" spans="2:9" x14ac:dyDescent="0.25">
      <c r="B2352" s="69" t="s">
        <v>33</v>
      </c>
      <c r="C2352" s="69" t="s">
        <v>149</v>
      </c>
      <c r="D2352" s="69" t="s">
        <v>149</v>
      </c>
      <c r="E2352" s="69">
        <f t="shared" ref="E2352:F2352" si="1193">E1104</f>
        <v>1994</v>
      </c>
      <c r="F2352" s="69" t="str">
        <f t="shared" si="1193"/>
        <v>w</v>
      </c>
      <c r="G2352" s="69">
        <f>data2!BD101</f>
        <v>0.35632334519060621</v>
      </c>
      <c r="H2352" s="105">
        <f t="shared" si="1148"/>
        <v>27.015778289761116</v>
      </c>
      <c r="I2352" s="105">
        <f t="shared" si="1149"/>
        <v>1.0402470806840354</v>
      </c>
    </row>
    <row r="2353" spans="2:9" x14ac:dyDescent="0.25">
      <c r="B2353" s="69" t="s">
        <v>33</v>
      </c>
      <c r="C2353" s="69" t="s">
        <v>149</v>
      </c>
      <c r="D2353" s="69" t="s">
        <v>149</v>
      </c>
      <c r="E2353" s="69">
        <f t="shared" ref="E2353:F2353" si="1194">E1105</f>
        <v>1995</v>
      </c>
      <c r="F2353" s="69" t="str">
        <f t="shared" si="1194"/>
        <v>w</v>
      </c>
      <c r="G2353" s="69">
        <f>data2!BD102</f>
        <v>0.34820590175307664</v>
      </c>
      <c r="H2353" s="105">
        <f t="shared" si="1148"/>
        <v>27.372101634951722</v>
      </c>
      <c r="I2353" s="105">
        <f t="shared" si="1149"/>
        <v>0.69204117893095862</v>
      </c>
    </row>
    <row r="2354" spans="2:9" x14ac:dyDescent="0.25">
      <c r="B2354" s="69" t="s">
        <v>33</v>
      </c>
      <c r="C2354" s="69" t="s">
        <v>149</v>
      </c>
      <c r="D2354" s="69" t="s">
        <v>149</v>
      </c>
      <c r="E2354" s="69">
        <f t="shared" ref="E2354:F2354" si="1195">E1106</f>
        <v>1996</v>
      </c>
      <c r="F2354" s="69" t="str">
        <f t="shared" si="1195"/>
        <v>w</v>
      </c>
      <c r="G2354" s="69">
        <f>data2!BD103</f>
        <v>0.35128278358830578</v>
      </c>
      <c r="H2354" s="105">
        <f t="shared" si="1148"/>
        <v>27.720307536704798</v>
      </c>
      <c r="I2354" s="105">
        <f t="shared" si="1149"/>
        <v>0.3407583953426529</v>
      </c>
    </row>
    <row r="2355" spans="2:9" x14ac:dyDescent="0.25">
      <c r="B2355" s="69" t="s">
        <v>33</v>
      </c>
      <c r="C2355" s="69" t="s">
        <v>149</v>
      </c>
      <c r="D2355" s="69" t="s">
        <v>149</v>
      </c>
      <c r="E2355" s="69">
        <f t="shared" ref="E2355:F2355" si="1196">E1107</f>
        <v>1997</v>
      </c>
      <c r="F2355" s="69" t="str">
        <f t="shared" si="1196"/>
        <v>w</v>
      </c>
      <c r="G2355" s="69">
        <f>data2!BD104</f>
        <v>0.3407583953426529</v>
      </c>
      <c r="H2355" s="105">
        <f t="shared" si="1148"/>
        <v>28.071590320293105</v>
      </c>
      <c r="I2355" s="105">
        <f t="shared" si="1149"/>
        <v>0</v>
      </c>
    </row>
    <row r="2356" spans="2:9" x14ac:dyDescent="0.25">
      <c r="B2356" s="69" t="s">
        <v>33</v>
      </c>
      <c r="C2356" s="69" t="s">
        <v>149</v>
      </c>
      <c r="D2356" s="69" t="s">
        <v>149</v>
      </c>
      <c r="E2356" s="69">
        <f t="shared" ref="E2356:F2356" si="1197">E1108</f>
        <v>1950</v>
      </c>
      <c r="F2356" s="69" t="str">
        <f t="shared" si="1197"/>
        <v>x</v>
      </c>
      <c r="G2356" s="69">
        <f>data2!BE57</f>
        <v>7.476727899043648E-4</v>
      </c>
      <c r="H2356" s="105">
        <f t="shared" si="1148"/>
        <v>0</v>
      </c>
      <c r="I2356" s="105">
        <f t="shared" si="1149"/>
        <v>0.34036718027834972</v>
      </c>
    </row>
    <row r="2357" spans="2:9" x14ac:dyDescent="0.25">
      <c r="B2357" s="69" t="s">
        <v>33</v>
      </c>
      <c r="C2357" s="69" t="s">
        <v>149</v>
      </c>
      <c r="D2357" s="69" t="s">
        <v>149</v>
      </c>
      <c r="E2357" s="69">
        <f t="shared" ref="E2357:F2357" si="1198">E1109</f>
        <v>1951</v>
      </c>
      <c r="F2357" s="69" t="str">
        <f t="shared" si="1198"/>
        <v>x</v>
      </c>
      <c r="G2357" s="69">
        <f>data2!BE58</f>
        <v>9.0376786137689568E-4</v>
      </c>
      <c r="H2357" s="105">
        <f t="shared" si="1148"/>
        <v>7.476727899043648E-4</v>
      </c>
      <c r="I2357" s="105">
        <f t="shared" si="1149"/>
        <v>0.33946341241697281</v>
      </c>
    </row>
    <row r="2358" spans="2:9" x14ac:dyDescent="0.25">
      <c r="B2358" s="69" t="s">
        <v>33</v>
      </c>
      <c r="C2358" s="69" t="s">
        <v>149</v>
      </c>
      <c r="D2358" s="69" t="s">
        <v>149</v>
      </c>
      <c r="E2358" s="69">
        <f t="shared" ref="E2358:F2358" si="1199">E1110</f>
        <v>1952</v>
      </c>
      <c r="F2358" s="69" t="str">
        <f t="shared" si="1199"/>
        <v>x</v>
      </c>
      <c r="G2358" s="69">
        <f>data2!BE59</f>
        <v>9.0763410985473213E-4</v>
      </c>
      <c r="H2358" s="105">
        <f t="shared" si="1148"/>
        <v>1.6514406512812604E-3</v>
      </c>
      <c r="I2358" s="105">
        <f t="shared" si="1149"/>
        <v>0.33855577830711808</v>
      </c>
    </row>
    <row r="2359" spans="2:9" x14ac:dyDescent="0.25">
      <c r="B2359" s="69" t="s">
        <v>33</v>
      </c>
      <c r="C2359" s="69" t="s">
        <v>149</v>
      </c>
      <c r="D2359" s="69" t="s">
        <v>149</v>
      </c>
      <c r="E2359" s="69">
        <f t="shared" ref="E2359:F2359" si="1200">E1111</f>
        <v>1953</v>
      </c>
      <c r="F2359" s="69" t="str">
        <f t="shared" si="1200"/>
        <v>x</v>
      </c>
      <c r="G2359" s="69">
        <f>data2!BE60</f>
        <v>1.0898050105895788E-3</v>
      </c>
      <c r="H2359" s="105">
        <f t="shared" si="1148"/>
        <v>2.5590747611359925E-3</v>
      </c>
      <c r="I2359" s="105">
        <f t="shared" si="1149"/>
        <v>0.3374659732965285</v>
      </c>
    </row>
    <row r="2360" spans="2:9" x14ac:dyDescent="0.25">
      <c r="B2360" s="69" t="s">
        <v>33</v>
      </c>
      <c r="C2360" s="69" t="s">
        <v>149</v>
      </c>
      <c r="D2360" s="69" t="s">
        <v>149</v>
      </c>
      <c r="E2360" s="69">
        <f t="shared" ref="E2360:F2360" si="1201">E1112</f>
        <v>1954</v>
      </c>
      <c r="F2360" s="69" t="str">
        <f t="shared" si="1201"/>
        <v>x</v>
      </c>
      <c r="G2360" s="69">
        <f>data2!BE61</f>
        <v>1.1160659503556196E-3</v>
      </c>
      <c r="H2360" s="105">
        <f t="shared" si="1148"/>
        <v>3.6488797717255713E-3</v>
      </c>
      <c r="I2360" s="105">
        <f t="shared" si="1149"/>
        <v>0.33634990734617287</v>
      </c>
    </row>
    <row r="2361" spans="2:9" x14ac:dyDescent="0.25">
      <c r="B2361" s="69" t="s">
        <v>33</v>
      </c>
      <c r="C2361" s="69" t="s">
        <v>149</v>
      </c>
      <c r="D2361" s="69" t="s">
        <v>149</v>
      </c>
      <c r="E2361" s="69">
        <f t="shared" ref="E2361:F2361" si="1202">E1113</f>
        <v>1955</v>
      </c>
      <c r="F2361" s="69" t="str">
        <f t="shared" si="1202"/>
        <v>x</v>
      </c>
      <c r="G2361" s="69">
        <f>data2!BE62</f>
        <v>1.1565446333899295E-3</v>
      </c>
      <c r="H2361" s="105">
        <f t="shared" si="1148"/>
        <v>4.7649457220811913E-3</v>
      </c>
      <c r="I2361" s="105">
        <f t="shared" si="1149"/>
        <v>0.33519336271278294</v>
      </c>
    </row>
    <row r="2362" spans="2:9" x14ac:dyDescent="0.25">
      <c r="B2362" s="69" t="s">
        <v>33</v>
      </c>
      <c r="C2362" s="69" t="s">
        <v>149</v>
      </c>
      <c r="D2362" s="69" t="s">
        <v>149</v>
      </c>
      <c r="E2362" s="69">
        <f t="shared" ref="E2362:F2362" si="1203">E1114</f>
        <v>1956</v>
      </c>
      <c r="F2362" s="69" t="str">
        <f t="shared" si="1203"/>
        <v>x</v>
      </c>
      <c r="G2362" s="69">
        <f>data2!BE63</f>
        <v>7.6408145344851474E-4</v>
      </c>
      <c r="H2362" s="105">
        <f t="shared" si="1148"/>
        <v>5.921490355471121E-3</v>
      </c>
      <c r="I2362" s="105">
        <f t="shared" si="1149"/>
        <v>0.33442928125933441</v>
      </c>
    </row>
    <row r="2363" spans="2:9" x14ac:dyDescent="0.25">
      <c r="B2363" s="69" t="s">
        <v>33</v>
      </c>
      <c r="C2363" s="69" t="s">
        <v>149</v>
      </c>
      <c r="D2363" s="69" t="s">
        <v>149</v>
      </c>
      <c r="E2363" s="69">
        <f t="shared" ref="E2363:F2363" si="1204">E1115</f>
        <v>1957</v>
      </c>
      <c r="F2363" s="69" t="str">
        <f t="shared" si="1204"/>
        <v>x</v>
      </c>
      <c r="G2363" s="69">
        <f>data2!BE64</f>
        <v>1.2321520599726965E-3</v>
      </c>
      <c r="H2363" s="105">
        <f t="shared" si="1148"/>
        <v>6.6855718089196357E-3</v>
      </c>
      <c r="I2363" s="105">
        <f t="shared" si="1149"/>
        <v>0.33319712919936167</v>
      </c>
    </row>
    <row r="2364" spans="2:9" x14ac:dyDescent="0.25">
      <c r="B2364" s="69" t="s">
        <v>33</v>
      </c>
      <c r="C2364" s="69" t="s">
        <v>149</v>
      </c>
      <c r="D2364" s="69" t="s">
        <v>149</v>
      </c>
      <c r="E2364" s="69">
        <f t="shared" ref="E2364:F2364" si="1205">E1116</f>
        <v>1958</v>
      </c>
      <c r="F2364" s="69" t="str">
        <f t="shared" si="1205"/>
        <v>x</v>
      </c>
      <c r="G2364" s="69">
        <f>data2!BE65</f>
        <v>8.1168218746050641E-4</v>
      </c>
      <c r="H2364" s="105">
        <f t="shared" si="1148"/>
        <v>7.9177238688923329E-3</v>
      </c>
      <c r="I2364" s="105">
        <f t="shared" si="1149"/>
        <v>0.3323854470119012</v>
      </c>
    </row>
    <row r="2365" spans="2:9" x14ac:dyDescent="0.25">
      <c r="B2365" s="69" t="s">
        <v>33</v>
      </c>
      <c r="C2365" s="69" t="s">
        <v>149</v>
      </c>
      <c r="D2365" s="69" t="s">
        <v>149</v>
      </c>
      <c r="E2365" s="69">
        <f t="shared" ref="E2365:F2365" si="1206">E1117</f>
        <v>1959</v>
      </c>
      <c r="F2365" s="69" t="str">
        <f t="shared" si="1206"/>
        <v>x</v>
      </c>
      <c r="G2365" s="69">
        <f>data2!BE66</f>
        <v>1.2948559182766627E-3</v>
      </c>
      <c r="H2365" s="105">
        <f t="shared" si="1148"/>
        <v>8.7294060563528394E-3</v>
      </c>
      <c r="I2365" s="105">
        <f t="shared" si="1149"/>
        <v>0.33109059109362454</v>
      </c>
    </row>
    <row r="2366" spans="2:9" x14ac:dyDescent="0.25">
      <c r="B2366" s="69" t="s">
        <v>33</v>
      </c>
      <c r="C2366" s="69" t="s">
        <v>149</v>
      </c>
      <c r="D2366" s="69" t="s">
        <v>149</v>
      </c>
      <c r="E2366" s="69">
        <f t="shared" ref="E2366:F2366" si="1207">E1118</f>
        <v>1960</v>
      </c>
      <c r="F2366" s="69" t="str">
        <f t="shared" si="1207"/>
        <v>x</v>
      </c>
      <c r="G2366" s="69">
        <f>data2!BE67</f>
        <v>1.25773021619333E-3</v>
      </c>
      <c r="H2366" s="105">
        <f t="shared" si="1148"/>
        <v>1.0024261974629502E-2</v>
      </c>
      <c r="I2366" s="105">
        <f t="shared" si="1149"/>
        <v>0.32983286087743119</v>
      </c>
    </row>
    <row r="2367" spans="2:9" x14ac:dyDescent="0.25">
      <c r="B2367" s="69" t="s">
        <v>33</v>
      </c>
      <c r="C2367" s="69" t="s">
        <v>149</v>
      </c>
      <c r="D2367" s="69" t="s">
        <v>149</v>
      </c>
      <c r="E2367" s="69">
        <f t="shared" ref="E2367:F2367" si="1208">E1119</f>
        <v>1961</v>
      </c>
      <c r="F2367" s="69" t="str">
        <f t="shared" si="1208"/>
        <v>x</v>
      </c>
      <c r="G2367" s="69">
        <f>data2!BE68</f>
        <v>1.7697836517281428E-3</v>
      </c>
      <c r="H2367" s="105">
        <f t="shared" si="1148"/>
        <v>1.1281992190822831E-2</v>
      </c>
      <c r="I2367" s="105">
        <f t="shared" si="1149"/>
        <v>0.32806307722570305</v>
      </c>
    </row>
    <row r="2368" spans="2:9" x14ac:dyDescent="0.25">
      <c r="B2368" s="69" t="s">
        <v>33</v>
      </c>
      <c r="C2368" s="69" t="s">
        <v>149</v>
      </c>
      <c r="D2368" s="69" t="s">
        <v>149</v>
      </c>
      <c r="E2368" s="69">
        <f t="shared" ref="E2368:F2368" si="1209">E1120</f>
        <v>1962</v>
      </c>
      <c r="F2368" s="69" t="str">
        <f t="shared" si="1209"/>
        <v>x</v>
      </c>
      <c r="G2368" s="69">
        <f>data2!BE69</f>
        <v>1.5711421892944282E-3</v>
      </c>
      <c r="H2368" s="105">
        <f t="shared" si="1148"/>
        <v>1.3051775842550973E-2</v>
      </c>
      <c r="I2368" s="105">
        <f t="shared" si="1149"/>
        <v>0.32649193503640861</v>
      </c>
    </row>
    <row r="2369" spans="2:9" x14ac:dyDescent="0.25">
      <c r="B2369" s="69" t="s">
        <v>33</v>
      </c>
      <c r="C2369" s="69" t="s">
        <v>149</v>
      </c>
      <c r="D2369" s="69" t="s">
        <v>149</v>
      </c>
      <c r="E2369" s="69">
        <f t="shared" ref="E2369:F2369" si="1210">E1121</f>
        <v>1963</v>
      </c>
      <c r="F2369" s="69" t="str">
        <f t="shared" si="1210"/>
        <v>x</v>
      </c>
      <c r="G2369" s="69">
        <f>data2!BE70</f>
        <v>1.8455188553878866E-3</v>
      </c>
      <c r="H2369" s="105">
        <f t="shared" si="1148"/>
        <v>1.4622918031845402E-2</v>
      </c>
      <c r="I2369" s="105">
        <f t="shared" si="1149"/>
        <v>0.32464641618102075</v>
      </c>
    </row>
    <row r="2370" spans="2:9" x14ac:dyDescent="0.25">
      <c r="B2370" s="69" t="s">
        <v>33</v>
      </c>
      <c r="C2370" s="69" t="s">
        <v>149</v>
      </c>
      <c r="D2370" s="69" t="s">
        <v>149</v>
      </c>
      <c r="E2370" s="69">
        <f t="shared" ref="E2370:F2370" si="1211">E1122</f>
        <v>1964</v>
      </c>
      <c r="F2370" s="69" t="str">
        <f t="shared" si="1211"/>
        <v>x</v>
      </c>
      <c r="G2370" s="69">
        <f>data2!BE71</f>
        <v>1.7781510935490814E-3</v>
      </c>
      <c r="H2370" s="105">
        <f t="shared" si="1148"/>
        <v>1.646843688723329E-2</v>
      </c>
      <c r="I2370" s="105">
        <f t="shared" si="1149"/>
        <v>0.32286826508747168</v>
      </c>
    </row>
    <row r="2371" spans="2:9" x14ac:dyDescent="0.25">
      <c r="B2371" s="69" t="s">
        <v>33</v>
      </c>
      <c r="C2371" s="69" t="s">
        <v>149</v>
      </c>
      <c r="D2371" s="69" t="s">
        <v>149</v>
      </c>
      <c r="E2371" s="69">
        <f t="shared" ref="E2371:F2371" si="1212">E1123</f>
        <v>1965</v>
      </c>
      <c r="F2371" s="69" t="str">
        <f t="shared" si="1212"/>
        <v>x</v>
      </c>
      <c r="G2371" s="69">
        <f>data2!BE72</f>
        <v>1.5757298177188261E-3</v>
      </c>
      <c r="H2371" s="105">
        <f t="shared" si="1148"/>
        <v>1.824658798078237E-2</v>
      </c>
      <c r="I2371" s="105">
        <f t="shared" si="1149"/>
        <v>0.32129253526975282</v>
      </c>
    </row>
    <row r="2372" spans="2:9" x14ac:dyDescent="0.25">
      <c r="B2372" s="69" t="s">
        <v>33</v>
      </c>
      <c r="C2372" s="69" t="s">
        <v>149</v>
      </c>
      <c r="D2372" s="69" t="s">
        <v>149</v>
      </c>
      <c r="E2372" s="69">
        <f t="shared" ref="E2372:F2372" si="1213">E1124</f>
        <v>1966</v>
      </c>
      <c r="F2372" s="69" t="str">
        <f t="shared" si="1213"/>
        <v>x</v>
      </c>
      <c r="G2372" s="69">
        <f>data2!BE73</f>
        <v>2.1428373693887621E-3</v>
      </c>
      <c r="H2372" s="105">
        <f t="shared" ref="H2372:H2435" si="1214">SUMIFS($G$4:$G$4995,$F$4:$F$4995,$F2372,$E$4:$E$4995,"&lt;"&amp;$E2372,$B$4:$B$4995,$B2372,$D$4:$D$4995,$D2372)</f>
        <v>1.9822317798501195E-2</v>
      </c>
      <c r="I2372" s="105">
        <f t="shared" ref="I2372:I2435" si="1215">SUMIFS($G$4:$G$4995,$F$4:$F$4995,$F2372,$E$4:$E$4995,"&gt;"&amp;$E2372,$B$4:$B$4995,$B2372,$D$4:$D$4995,$D2372)</f>
        <v>0.31914969790036407</v>
      </c>
    </row>
    <row r="2373" spans="2:9" x14ac:dyDescent="0.25">
      <c r="B2373" s="69" t="s">
        <v>33</v>
      </c>
      <c r="C2373" s="69" t="s">
        <v>149</v>
      </c>
      <c r="D2373" s="69" t="s">
        <v>149</v>
      </c>
      <c r="E2373" s="69">
        <f t="shared" ref="E2373:F2373" si="1216">E1125</f>
        <v>1967</v>
      </c>
      <c r="F2373" s="69" t="str">
        <f t="shared" si="1216"/>
        <v>x</v>
      </c>
      <c r="G2373" s="69">
        <f>data2!BE74</f>
        <v>1.8265051379393557E-3</v>
      </c>
      <c r="H2373" s="105">
        <f t="shared" si="1214"/>
        <v>2.1965155167889956E-2</v>
      </c>
      <c r="I2373" s="105">
        <f t="shared" si="1215"/>
        <v>0.31732319276242471</v>
      </c>
    </row>
    <row r="2374" spans="2:9" x14ac:dyDescent="0.25">
      <c r="B2374" s="69" t="s">
        <v>33</v>
      </c>
      <c r="C2374" s="69" t="s">
        <v>149</v>
      </c>
      <c r="D2374" s="69" t="s">
        <v>149</v>
      </c>
      <c r="E2374" s="69">
        <f t="shared" ref="E2374:F2374" si="1217">E1126</f>
        <v>1968</v>
      </c>
      <c r="F2374" s="69" t="str">
        <f t="shared" si="1217"/>
        <v>x</v>
      </c>
      <c r="G2374" s="69">
        <f>data2!BE75</f>
        <v>2.1143652232721278E-3</v>
      </c>
      <c r="H2374" s="105">
        <f t="shared" si="1214"/>
        <v>2.3791660305829312E-2</v>
      </c>
      <c r="I2374" s="105">
        <f t="shared" si="1215"/>
        <v>0.31520882753915258</v>
      </c>
    </row>
    <row r="2375" spans="2:9" x14ac:dyDescent="0.25">
      <c r="B2375" s="69" t="s">
        <v>33</v>
      </c>
      <c r="C2375" s="69" t="s">
        <v>149</v>
      </c>
      <c r="D2375" s="69" t="s">
        <v>149</v>
      </c>
      <c r="E2375" s="69">
        <f t="shared" ref="E2375:F2375" si="1218">E1127</f>
        <v>1969</v>
      </c>
      <c r="F2375" s="69" t="str">
        <f t="shared" si="1218"/>
        <v>x</v>
      </c>
      <c r="G2375" s="69">
        <f>data2!BE76</f>
        <v>2.2629635247914423E-3</v>
      </c>
      <c r="H2375" s="105">
        <f t="shared" si="1214"/>
        <v>2.5906025529101439E-2</v>
      </c>
      <c r="I2375" s="105">
        <f t="shared" si="1215"/>
        <v>0.31294586401436114</v>
      </c>
    </row>
    <row r="2376" spans="2:9" x14ac:dyDescent="0.25">
      <c r="B2376" s="69" t="s">
        <v>33</v>
      </c>
      <c r="C2376" s="69" t="s">
        <v>149</v>
      </c>
      <c r="D2376" s="69" t="s">
        <v>149</v>
      </c>
      <c r="E2376" s="69">
        <f t="shared" ref="E2376:F2376" si="1219">E1128</f>
        <v>1970</v>
      </c>
      <c r="F2376" s="69" t="str">
        <f t="shared" si="1219"/>
        <v>x</v>
      </c>
      <c r="G2376" s="69">
        <f>data2!BE77</f>
        <v>2.2273996219403652E-3</v>
      </c>
      <c r="H2376" s="105">
        <f t="shared" si="1214"/>
        <v>2.8168989053892882E-2</v>
      </c>
      <c r="I2376" s="105">
        <f t="shared" si="1215"/>
        <v>0.31071846439242079</v>
      </c>
    </row>
    <row r="2377" spans="2:9" x14ac:dyDescent="0.25">
      <c r="B2377" s="69" t="s">
        <v>33</v>
      </c>
      <c r="C2377" s="69" t="s">
        <v>149</v>
      </c>
      <c r="D2377" s="69" t="s">
        <v>149</v>
      </c>
      <c r="E2377" s="69">
        <f t="shared" ref="E2377:F2377" si="1220">E1129</f>
        <v>1971</v>
      </c>
      <c r="F2377" s="69" t="str">
        <f t="shared" si="1220"/>
        <v>x</v>
      </c>
      <c r="G2377" s="69">
        <f>data2!BE78</f>
        <v>2.7737989079439727E-3</v>
      </c>
      <c r="H2377" s="105">
        <f t="shared" si="1214"/>
        <v>3.0396388675833247E-2</v>
      </c>
      <c r="I2377" s="105">
        <f t="shared" si="1215"/>
        <v>0.3079446654844768</v>
      </c>
    </row>
    <row r="2378" spans="2:9" x14ac:dyDescent="0.25">
      <c r="B2378" s="69" t="s">
        <v>33</v>
      </c>
      <c r="C2378" s="69" t="s">
        <v>149</v>
      </c>
      <c r="D2378" s="69" t="s">
        <v>149</v>
      </c>
      <c r="E2378" s="69">
        <f t="shared" ref="E2378:F2378" si="1221">E1130</f>
        <v>1972</v>
      </c>
      <c r="F2378" s="69" t="str">
        <f t="shared" si="1221"/>
        <v>x</v>
      </c>
      <c r="G2378" s="69">
        <f>data2!BE79</f>
        <v>2.5803382648929732E-3</v>
      </c>
      <c r="H2378" s="105">
        <f t="shared" si="1214"/>
        <v>3.3170187583777218E-2</v>
      </c>
      <c r="I2378" s="105">
        <f t="shared" si="1215"/>
        <v>0.30536432721958384</v>
      </c>
    </row>
    <row r="2379" spans="2:9" x14ac:dyDescent="0.25">
      <c r="B2379" s="69" t="s">
        <v>33</v>
      </c>
      <c r="C2379" s="69" t="s">
        <v>149</v>
      </c>
      <c r="D2379" s="69" t="s">
        <v>149</v>
      </c>
      <c r="E2379" s="69">
        <f t="shared" ref="E2379:F2379" si="1222">E1131</f>
        <v>1973</v>
      </c>
      <c r="F2379" s="69" t="str">
        <f t="shared" si="1222"/>
        <v>x</v>
      </c>
      <c r="G2379" s="69">
        <f>data2!BE80</f>
        <v>2.7663416156955703E-3</v>
      </c>
      <c r="H2379" s="105">
        <f t="shared" si="1214"/>
        <v>3.5750525848670188E-2</v>
      </c>
      <c r="I2379" s="105">
        <f t="shared" si="1215"/>
        <v>0.30259798560388829</v>
      </c>
    </row>
    <row r="2380" spans="2:9" x14ac:dyDescent="0.25">
      <c r="B2380" s="69" t="s">
        <v>33</v>
      </c>
      <c r="C2380" s="69" t="s">
        <v>149</v>
      </c>
      <c r="D2380" s="69" t="s">
        <v>149</v>
      </c>
      <c r="E2380" s="69">
        <f t="shared" ref="E2380:F2380" si="1223">E1132</f>
        <v>1974</v>
      </c>
      <c r="F2380" s="69" t="str">
        <f t="shared" si="1223"/>
        <v>x</v>
      </c>
      <c r="G2380" s="69">
        <f>data2!BE81</f>
        <v>3.1035595927978049E-3</v>
      </c>
      <c r="H2380" s="105">
        <f t="shared" si="1214"/>
        <v>3.8516867464365757E-2</v>
      </c>
      <c r="I2380" s="105">
        <f t="shared" si="1215"/>
        <v>0.29949442601109044</v>
      </c>
    </row>
    <row r="2381" spans="2:9" x14ac:dyDescent="0.25">
      <c r="B2381" s="69" t="s">
        <v>33</v>
      </c>
      <c r="C2381" s="69" t="s">
        <v>149</v>
      </c>
      <c r="D2381" s="69" t="s">
        <v>149</v>
      </c>
      <c r="E2381" s="69">
        <f t="shared" ref="E2381:F2381" si="1224">E1133</f>
        <v>1975</v>
      </c>
      <c r="F2381" s="69" t="str">
        <f t="shared" si="1224"/>
        <v>x</v>
      </c>
      <c r="G2381" s="69">
        <f>data2!BE82</f>
        <v>3.2002732277516743E-3</v>
      </c>
      <c r="H2381" s="105">
        <f t="shared" si="1214"/>
        <v>4.162042705716356E-2</v>
      </c>
      <c r="I2381" s="105">
        <f t="shared" si="1215"/>
        <v>0.29629415278333882</v>
      </c>
    </row>
    <row r="2382" spans="2:9" x14ac:dyDescent="0.25">
      <c r="B2382" s="69" t="s">
        <v>33</v>
      </c>
      <c r="C2382" s="69" t="s">
        <v>149</v>
      </c>
      <c r="D2382" s="69" t="s">
        <v>149</v>
      </c>
      <c r="E2382" s="69">
        <f t="shared" ref="E2382:F2382" si="1225">E1134</f>
        <v>1976</v>
      </c>
      <c r="F2382" s="69" t="str">
        <f t="shared" si="1225"/>
        <v>x</v>
      </c>
      <c r="G2382" s="69">
        <f>data2!BE83</f>
        <v>3.0772718152035504E-3</v>
      </c>
      <c r="H2382" s="105">
        <f t="shared" si="1214"/>
        <v>4.4820700284915235E-2</v>
      </c>
      <c r="I2382" s="105">
        <f t="shared" si="1215"/>
        <v>0.29321688096813525</v>
      </c>
    </row>
    <row r="2383" spans="2:9" x14ac:dyDescent="0.25">
      <c r="B2383" s="69" t="s">
        <v>33</v>
      </c>
      <c r="C2383" s="69" t="s">
        <v>149</v>
      </c>
      <c r="D2383" s="69" t="s">
        <v>149</v>
      </c>
      <c r="E2383" s="69">
        <f t="shared" ref="E2383:F2383" si="1226">E1135</f>
        <v>1977</v>
      </c>
      <c r="F2383" s="69" t="str">
        <f t="shared" si="1226"/>
        <v>x</v>
      </c>
      <c r="G2383" s="69">
        <f>data2!BE84</f>
        <v>3.5014856696452745E-3</v>
      </c>
      <c r="H2383" s="105">
        <f t="shared" si="1214"/>
        <v>4.7897972100118785E-2</v>
      </c>
      <c r="I2383" s="105">
        <f t="shared" si="1215"/>
        <v>0.28971539529849</v>
      </c>
    </row>
    <row r="2384" spans="2:9" x14ac:dyDescent="0.25">
      <c r="B2384" s="69" t="s">
        <v>33</v>
      </c>
      <c r="C2384" s="69" t="s">
        <v>149</v>
      </c>
      <c r="D2384" s="69" t="s">
        <v>149</v>
      </c>
      <c r="E2384" s="69">
        <f t="shared" ref="E2384:F2384" si="1227">E1136</f>
        <v>1978</v>
      </c>
      <c r="F2384" s="69" t="str">
        <f t="shared" si="1227"/>
        <v>x</v>
      </c>
      <c r="G2384" s="69">
        <f>data2!BE85</f>
        <v>3.4608809709543113E-3</v>
      </c>
      <c r="H2384" s="105">
        <f t="shared" si="1214"/>
        <v>5.1399457769764061E-2</v>
      </c>
      <c r="I2384" s="105">
        <f t="shared" si="1215"/>
        <v>0.28625451432753568</v>
      </c>
    </row>
    <row r="2385" spans="2:9" x14ac:dyDescent="0.25">
      <c r="B2385" s="69" t="s">
        <v>33</v>
      </c>
      <c r="C2385" s="69" t="s">
        <v>149</v>
      </c>
      <c r="D2385" s="69" t="s">
        <v>149</v>
      </c>
      <c r="E2385" s="69">
        <f t="shared" ref="E2385:F2385" si="1228">E1137</f>
        <v>1979</v>
      </c>
      <c r="F2385" s="69" t="str">
        <f t="shared" si="1228"/>
        <v>x</v>
      </c>
      <c r="G2385" s="69">
        <f>data2!BE86</f>
        <v>2.7602040249745897E-3</v>
      </c>
      <c r="H2385" s="105">
        <f t="shared" si="1214"/>
        <v>5.486033874071837E-2</v>
      </c>
      <c r="I2385" s="105">
        <f t="shared" si="1215"/>
        <v>0.28349431030256106</v>
      </c>
    </row>
    <row r="2386" spans="2:9" x14ac:dyDescent="0.25">
      <c r="B2386" s="69" t="s">
        <v>33</v>
      </c>
      <c r="C2386" s="69" t="s">
        <v>149</v>
      </c>
      <c r="D2386" s="69" t="s">
        <v>149</v>
      </c>
      <c r="E2386" s="69">
        <f t="shared" ref="E2386:F2386" si="1229">E1138</f>
        <v>1980</v>
      </c>
      <c r="F2386" s="69" t="str">
        <f t="shared" si="1229"/>
        <v>x</v>
      </c>
      <c r="G2386" s="69">
        <f>data2!BE87</f>
        <v>3.493493400865532E-3</v>
      </c>
      <c r="H2386" s="105">
        <f t="shared" si="1214"/>
        <v>5.7620542765692957E-2</v>
      </c>
      <c r="I2386" s="105">
        <f t="shared" si="1215"/>
        <v>0.28000081690169554</v>
      </c>
    </row>
    <row r="2387" spans="2:9" x14ac:dyDescent="0.25">
      <c r="B2387" s="69" t="s">
        <v>33</v>
      </c>
      <c r="C2387" s="69" t="s">
        <v>149</v>
      </c>
      <c r="D2387" s="69" t="s">
        <v>149</v>
      </c>
      <c r="E2387" s="69">
        <f t="shared" ref="E2387:F2387" si="1230">E1139</f>
        <v>1981</v>
      </c>
      <c r="F2387" s="69" t="str">
        <f t="shared" si="1230"/>
        <v>x</v>
      </c>
      <c r="G2387" s="69">
        <f>data2!BE88</f>
        <v>3.7117842497443685E-3</v>
      </c>
      <c r="H2387" s="105">
        <f t="shared" si="1214"/>
        <v>6.1114036166558486E-2</v>
      </c>
      <c r="I2387" s="105">
        <f t="shared" si="1215"/>
        <v>0.27628903265195115</v>
      </c>
    </row>
    <row r="2388" spans="2:9" x14ac:dyDescent="0.25">
      <c r="B2388" s="69" t="s">
        <v>33</v>
      </c>
      <c r="C2388" s="69" t="s">
        <v>149</v>
      </c>
      <c r="D2388" s="69" t="s">
        <v>149</v>
      </c>
      <c r="E2388" s="69">
        <f t="shared" ref="E2388:F2388" si="1231">E1140</f>
        <v>1982</v>
      </c>
      <c r="F2388" s="69" t="str">
        <f t="shared" si="1231"/>
        <v>x</v>
      </c>
      <c r="G2388" s="69">
        <f>data2!BE89</f>
        <v>4.5658515586965397E-3</v>
      </c>
      <c r="H2388" s="105">
        <f t="shared" si="1214"/>
        <v>6.482582041630286E-2</v>
      </c>
      <c r="I2388" s="105">
        <f t="shared" si="1215"/>
        <v>0.27172318109325461</v>
      </c>
    </row>
    <row r="2389" spans="2:9" x14ac:dyDescent="0.25">
      <c r="B2389" s="69" t="s">
        <v>33</v>
      </c>
      <c r="C2389" s="69" t="s">
        <v>149</v>
      </c>
      <c r="D2389" s="69" t="s">
        <v>149</v>
      </c>
      <c r="E2389" s="69">
        <f t="shared" ref="E2389:F2389" si="1232">E1141</f>
        <v>1983</v>
      </c>
      <c r="F2389" s="69" t="str">
        <f t="shared" si="1232"/>
        <v>x</v>
      </c>
      <c r="G2389" s="69">
        <f>data2!BE90</f>
        <v>5.2810545781536676E-3</v>
      </c>
      <c r="H2389" s="105">
        <f t="shared" si="1214"/>
        <v>6.9391671974999403E-2</v>
      </c>
      <c r="I2389" s="105">
        <f t="shared" si="1215"/>
        <v>0.26644212651510091</v>
      </c>
    </row>
    <row r="2390" spans="2:9" x14ac:dyDescent="0.25">
      <c r="B2390" s="69" t="s">
        <v>33</v>
      </c>
      <c r="C2390" s="69" t="s">
        <v>149</v>
      </c>
      <c r="D2390" s="69" t="s">
        <v>149</v>
      </c>
      <c r="E2390" s="69">
        <f t="shared" ref="E2390:F2390" si="1233">E1142</f>
        <v>1984</v>
      </c>
      <c r="F2390" s="69" t="str">
        <f t="shared" si="1233"/>
        <v>x</v>
      </c>
      <c r="G2390" s="69">
        <f>data2!BE91</f>
        <v>5.7776493875459911E-3</v>
      </c>
      <c r="H2390" s="105">
        <f t="shared" si="1214"/>
        <v>7.4672726553153074E-2</v>
      </c>
      <c r="I2390" s="105">
        <f t="shared" si="1215"/>
        <v>0.26066447712755497</v>
      </c>
    </row>
    <row r="2391" spans="2:9" x14ac:dyDescent="0.25">
      <c r="B2391" s="69" t="s">
        <v>33</v>
      </c>
      <c r="C2391" s="69" t="s">
        <v>149</v>
      </c>
      <c r="D2391" s="69" t="s">
        <v>149</v>
      </c>
      <c r="E2391" s="69">
        <f t="shared" ref="E2391:F2391" si="1234">E1143</f>
        <v>1985</v>
      </c>
      <c r="F2391" s="69" t="str">
        <f t="shared" si="1234"/>
        <v>x</v>
      </c>
      <c r="G2391" s="69">
        <f>data2!BE92</f>
        <v>6.8824248308185796E-3</v>
      </c>
      <c r="H2391" s="105">
        <f t="shared" si="1214"/>
        <v>8.0450375940699065E-2</v>
      </c>
      <c r="I2391" s="105">
        <f t="shared" si="1215"/>
        <v>0.25378205229673634</v>
      </c>
    </row>
    <row r="2392" spans="2:9" x14ac:dyDescent="0.25">
      <c r="B2392" s="69" t="s">
        <v>33</v>
      </c>
      <c r="C2392" s="69" t="s">
        <v>149</v>
      </c>
      <c r="D2392" s="69" t="s">
        <v>149</v>
      </c>
      <c r="E2392" s="69">
        <f t="shared" ref="E2392:F2392" si="1235">E1144</f>
        <v>1986</v>
      </c>
      <c r="F2392" s="69" t="str">
        <f t="shared" si="1235"/>
        <v>x</v>
      </c>
      <c r="G2392" s="69">
        <f>data2!BE93</f>
        <v>8.1819063742367467E-3</v>
      </c>
      <c r="H2392" s="105">
        <f t="shared" si="1214"/>
        <v>8.7332800771517644E-2</v>
      </c>
      <c r="I2392" s="105">
        <f t="shared" si="1215"/>
        <v>0.24560014592249962</v>
      </c>
    </row>
    <row r="2393" spans="2:9" x14ac:dyDescent="0.25">
      <c r="B2393" s="69" t="s">
        <v>33</v>
      </c>
      <c r="C2393" s="69" t="s">
        <v>149</v>
      </c>
      <c r="D2393" s="69" t="s">
        <v>149</v>
      </c>
      <c r="E2393" s="69">
        <f t="shared" ref="E2393:F2393" si="1236">E1145</f>
        <v>1987</v>
      </c>
      <c r="F2393" s="69" t="str">
        <f t="shared" si="1236"/>
        <v>x</v>
      </c>
      <c r="G2393" s="69">
        <f>data2!BE94</f>
        <v>1.0672810299089338E-2</v>
      </c>
      <c r="H2393" s="105">
        <f t="shared" si="1214"/>
        <v>9.5514707145754385E-2</v>
      </c>
      <c r="I2393" s="105">
        <f t="shared" si="1215"/>
        <v>0.23492733562341031</v>
      </c>
    </row>
    <row r="2394" spans="2:9" x14ac:dyDescent="0.25">
      <c r="B2394" s="69" t="s">
        <v>33</v>
      </c>
      <c r="C2394" s="69" t="s">
        <v>149</v>
      </c>
      <c r="D2394" s="69" t="s">
        <v>149</v>
      </c>
      <c r="E2394" s="69">
        <f t="shared" ref="E2394:F2394" si="1237">E1146</f>
        <v>1988</v>
      </c>
      <c r="F2394" s="69" t="str">
        <f t="shared" si="1237"/>
        <v>x</v>
      </c>
      <c r="G2394" s="69">
        <f>data2!BE95</f>
        <v>1.3616800824924259E-2</v>
      </c>
      <c r="H2394" s="105">
        <f t="shared" si="1214"/>
        <v>0.10618751744484373</v>
      </c>
      <c r="I2394" s="105">
        <f t="shared" si="1215"/>
        <v>0.22131053479848606</v>
      </c>
    </row>
    <row r="2395" spans="2:9" x14ac:dyDescent="0.25">
      <c r="B2395" s="69" t="s">
        <v>33</v>
      </c>
      <c r="C2395" s="69" t="s">
        <v>149</v>
      </c>
      <c r="D2395" s="69" t="s">
        <v>149</v>
      </c>
      <c r="E2395" s="69">
        <f t="shared" ref="E2395:F2395" si="1238">E1147</f>
        <v>1989</v>
      </c>
      <c r="F2395" s="69" t="str">
        <f t="shared" si="1238"/>
        <v>x</v>
      </c>
      <c r="G2395" s="69">
        <f>data2!BE96</f>
        <v>1.4797457569490835E-2</v>
      </c>
      <c r="H2395" s="105">
        <f t="shared" si="1214"/>
        <v>0.11980431826976798</v>
      </c>
      <c r="I2395" s="105">
        <f t="shared" si="1215"/>
        <v>0.2065130772289952</v>
      </c>
    </row>
    <row r="2396" spans="2:9" x14ac:dyDescent="0.25">
      <c r="B2396" s="69" t="s">
        <v>33</v>
      </c>
      <c r="C2396" s="69" t="s">
        <v>149</v>
      </c>
      <c r="D2396" s="69" t="s">
        <v>149</v>
      </c>
      <c r="E2396" s="69">
        <f t="shared" ref="E2396:F2396" si="1239">E1148</f>
        <v>1990</v>
      </c>
      <c r="F2396" s="69" t="str">
        <f t="shared" si="1239"/>
        <v>x</v>
      </c>
      <c r="G2396" s="69">
        <f>data2!BE97</f>
        <v>1.8762837197200982E-2</v>
      </c>
      <c r="H2396" s="105">
        <f t="shared" si="1214"/>
        <v>0.13460177583925881</v>
      </c>
      <c r="I2396" s="105">
        <f t="shared" si="1215"/>
        <v>0.18775024003179422</v>
      </c>
    </row>
    <row r="2397" spans="2:9" x14ac:dyDescent="0.25">
      <c r="B2397" s="69" t="s">
        <v>33</v>
      </c>
      <c r="C2397" s="69" t="s">
        <v>149</v>
      </c>
      <c r="D2397" s="69" t="s">
        <v>149</v>
      </c>
      <c r="E2397" s="69">
        <f t="shared" ref="E2397:F2397" si="1240">E1149</f>
        <v>1991</v>
      </c>
      <c r="F2397" s="69" t="str">
        <f t="shared" si="1240"/>
        <v>x</v>
      </c>
      <c r="G2397" s="69">
        <f>data2!BE98</f>
        <v>2.0510142333863356E-2</v>
      </c>
      <c r="H2397" s="105">
        <f t="shared" si="1214"/>
        <v>0.15336461303645979</v>
      </c>
      <c r="I2397" s="105">
        <f t="shared" si="1215"/>
        <v>0.16724009769793086</v>
      </c>
    </row>
    <row r="2398" spans="2:9" x14ac:dyDescent="0.25">
      <c r="B2398" s="69" t="s">
        <v>33</v>
      </c>
      <c r="C2398" s="69" t="s">
        <v>149</v>
      </c>
      <c r="D2398" s="69" t="s">
        <v>149</v>
      </c>
      <c r="E2398" s="69">
        <f t="shared" ref="E2398:F2398" si="1241">E1150</f>
        <v>1992</v>
      </c>
      <c r="F2398" s="69" t="str">
        <f t="shared" si="1241"/>
        <v>x</v>
      </c>
      <c r="G2398" s="69">
        <f>data2!BE99</f>
        <v>2.5050495639206517E-2</v>
      </c>
      <c r="H2398" s="105">
        <f t="shared" si="1214"/>
        <v>0.17387475537032315</v>
      </c>
      <c r="I2398" s="105">
        <f t="shared" si="1215"/>
        <v>0.14218960205872433</v>
      </c>
    </row>
    <row r="2399" spans="2:9" x14ac:dyDescent="0.25">
      <c r="B2399" s="69" t="s">
        <v>33</v>
      </c>
      <c r="C2399" s="69" t="s">
        <v>149</v>
      </c>
      <c r="D2399" s="69" t="s">
        <v>149</v>
      </c>
      <c r="E2399" s="69">
        <f t="shared" ref="E2399:F2399" si="1242">E1151</f>
        <v>1993</v>
      </c>
      <c r="F2399" s="69" t="str">
        <f t="shared" si="1242"/>
        <v>x</v>
      </c>
      <c r="G2399" s="69">
        <f>data2!BE100</f>
        <v>2.7898783357675701E-2</v>
      </c>
      <c r="H2399" s="105">
        <f t="shared" si="1214"/>
        <v>0.19892525100952968</v>
      </c>
      <c r="I2399" s="105">
        <f t="shared" si="1215"/>
        <v>0.11429081870104864</v>
      </c>
    </row>
    <row r="2400" spans="2:9" x14ac:dyDescent="0.25">
      <c r="B2400" s="69" t="s">
        <v>33</v>
      </c>
      <c r="C2400" s="69" t="s">
        <v>149</v>
      </c>
      <c r="D2400" s="69" t="s">
        <v>149</v>
      </c>
      <c r="E2400" s="69">
        <f t="shared" ref="E2400:F2400" si="1243">E1152</f>
        <v>1994</v>
      </c>
      <c r="F2400" s="69" t="str">
        <f t="shared" si="1243"/>
        <v>x</v>
      </c>
      <c r="G2400" s="69">
        <f>data2!BE101</f>
        <v>2.867277344702782E-2</v>
      </c>
      <c r="H2400" s="105">
        <f t="shared" si="1214"/>
        <v>0.22682403436720538</v>
      </c>
      <c r="I2400" s="105">
        <f t="shared" si="1215"/>
        <v>8.5618045254020808E-2</v>
      </c>
    </row>
    <row r="2401" spans="2:9" x14ac:dyDescent="0.25">
      <c r="B2401" s="69" t="s">
        <v>33</v>
      </c>
      <c r="C2401" s="69" t="s">
        <v>149</v>
      </c>
      <c r="D2401" s="69" t="s">
        <v>149</v>
      </c>
      <c r="E2401" s="69">
        <f t="shared" ref="E2401:F2401" si="1244">E1153</f>
        <v>1995</v>
      </c>
      <c r="F2401" s="69" t="str">
        <f t="shared" si="1244"/>
        <v>x</v>
      </c>
      <c r="G2401" s="69">
        <f>data2!BE102</f>
        <v>2.7124160712267854E-2</v>
      </c>
      <c r="H2401" s="105">
        <f t="shared" si="1214"/>
        <v>0.25549680781423323</v>
      </c>
      <c r="I2401" s="105">
        <f t="shared" si="1215"/>
        <v>5.8493884541752958E-2</v>
      </c>
    </row>
    <row r="2402" spans="2:9" x14ac:dyDescent="0.25">
      <c r="B2402" s="69" t="s">
        <v>33</v>
      </c>
      <c r="C2402" s="69" t="s">
        <v>149</v>
      </c>
      <c r="D2402" s="69" t="s">
        <v>149</v>
      </c>
      <c r="E2402" s="69">
        <f t="shared" ref="E2402:F2402" si="1245">E1154</f>
        <v>1996</v>
      </c>
      <c r="F2402" s="69" t="str">
        <f t="shared" si="1245"/>
        <v>x</v>
      </c>
      <c r="G2402" s="69">
        <f>data2!BE103</f>
        <v>2.8420603936909306E-2</v>
      </c>
      <c r="H2402" s="105">
        <f t="shared" si="1214"/>
        <v>0.28262096852650109</v>
      </c>
      <c r="I2402" s="105">
        <f t="shared" si="1215"/>
        <v>3.0073280604843652E-2</v>
      </c>
    </row>
    <row r="2403" spans="2:9" x14ac:dyDescent="0.25">
      <c r="B2403" s="69" t="s">
        <v>33</v>
      </c>
      <c r="C2403" s="69" t="s">
        <v>149</v>
      </c>
      <c r="D2403" s="69" t="s">
        <v>149</v>
      </c>
      <c r="E2403" s="69">
        <f t="shared" ref="E2403:F2403" si="1246">E1155</f>
        <v>1997</v>
      </c>
      <c r="F2403" s="69" t="str">
        <f t="shared" si="1246"/>
        <v>x</v>
      </c>
      <c r="G2403" s="69">
        <f>data2!BE104</f>
        <v>3.0073280604843652E-2</v>
      </c>
      <c r="H2403" s="105">
        <f t="shared" si="1214"/>
        <v>0.31104157246341041</v>
      </c>
      <c r="I2403" s="105">
        <f t="shared" si="1215"/>
        <v>0</v>
      </c>
    </row>
    <row r="2404" spans="2:9" x14ac:dyDescent="0.25">
      <c r="B2404" s="69" t="s">
        <v>33</v>
      </c>
      <c r="C2404" s="69" t="s">
        <v>149</v>
      </c>
      <c r="D2404" s="69" t="s">
        <v>149</v>
      </c>
      <c r="E2404" s="69">
        <f t="shared" ref="E2404:F2404" si="1247">E1156</f>
        <v>1950</v>
      </c>
      <c r="F2404" s="69" t="str">
        <f t="shared" si="1247"/>
        <v>y</v>
      </c>
      <c r="G2404" s="69">
        <f>data2!BF57</f>
        <v>1.4597421136228078E-3</v>
      </c>
      <c r="H2404" s="105">
        <f t="shared" si="1214"/>
        <v>0</v>
      </c>
      <c r="I2404" s="105">
        <f t="shared" si="1215"/>
        <v>0.38748212817118294</v>
      </c>
    </row>
    <row r="2405" spans="2:9" x14ac:dyDescent="0.25">
      <c r="B2405" s="69" t="s">
        <v>33</v>
      </c>
      <c r="C2405" s="69" t="s">
        <v>149</v>
      </c>
      <c r="D2405" s="69" t="s">
        <v>149</v>
      </c>
      <c r="E2405" s="69">
        <f t="shared" ref="E2405:F2405" si="1248">E1157</f>
        <v>1951</v>
      </c>
      <c r="F2405" s="69" t="str">
        <f t="shared" si="1248"/>
        <v>y</v>
      </c>
      <c r="G2405" s="69">
        <f>data2!BF58</f>
        <v>1.2765721041948651E-3</v>
      </c>
      <c r="H2405" s="105">
        <f t="shared" si="1214"/>
        <v>1.4597421136228078E-3</v>
      </c>
      <c r="I2405" s="105">
        <f t="shared" si="1215"/>
        <v>0.38620555606698803</v>
      </c>
    </row>
    <row r="2406" spans="2:9" x14ac:dyDescent="0.25">
      <c r="B2406" s="69" t="s">
        <v>33</v>
      </c>
      <c r="C2406" s="69" t="s">
        <v>149</v>
      </c>
      <c r="D2406" s="69" t="s">
        <v>149</v>
      </c>
      <c r="E2406" s="69">
        <f t="shared" ref="E2406:F2406" si="1249">E1158</f>
        <v>1952</v>
      </c>
      <c r="F2406" s="69" t="str">
        <f t="shared" si="1249"/>
        <v>y</v>
      </c>
      <c r="G2406" s="69">
        <f>data2!BF59</f>
        <v>1.4106602430272344E-3</v>
      </c>
      <c r="H2406" s="105">
        <f t="shared" si="1214"/>
        <v>2.7363142178176729E-3</v>
      </c>
      <c r="I2406" s="105">
        <f t="shared" si="1215"/>
        <v>0.38479489582396081</v>
      </c>
    </row>
    <row r="2407" spans="2:9" x14ac:dyDescent="0.25">
      <c r="B2407" s="69" t="s">
        <v>33</v>
      </c>
      <c r="C2407" s="69" t="s">
        <v>149</v>
      </c>
      <c r="D2407" s="69" t="s">
        <v>149</v>
      </c>
      <c r="E2407" s="69">
        <f t="shared" ref="E2407:F2407" si="1250">E1159</f>
        <v>1953</v>
      </c>
      <c r="F2407" s="69" t="str">
        <f t="shared" si="1250"/>
        <v>y</v>
      </c>
      <c r="G2407" s="69">
        <f>data2!BF60</f>
        <v>1.5861518470957237E-3</v>
      </c>
      <c r="H2407" s="105">
        <f t="shared" si="1214"/>
        <v>4.1469744608449068E-3</v>
      </c>
      <c r="I2407" s="105">
        <f t="shared" si="1215"/>
        <v>0.38320874397686505</v>
      </c>
    </row>
    <row r="2408" spans="2:9" x14ac:dyDescent="0.25">
      <c r="B2408" s="69" t="s">
        <v>33</v>
      </c>
      <c r="C2408" s="69" t="s">
        <v>149</v>
      </c>
      <c r="D2408" s="69" t="s">
        <v>149</v>
      </c>
      <c r="E2408" s="69">
        <f t="shared" ref="E2408:F2408" si="1251">E1160</f>
        <v>1954</v>
      </c>
      <c r="F2408" s="69" t="str">
        <f t="shared" si="1251"/>
        <v>y</v>
      </c>
      <c r="G2408" s="69">
        <f>data2!BF61</f>
        <v>1.3038153625649759E-3</v>
      </c>
      <c r="H2408" s="105">
        <f t="shared" si="1214"/>
        <v>5.7331263079406303E-3</v>
      </c>
      <c r="I2408" s="105">
        <f t="shared" si="1215"/>
        <v>0.38190492861430009</v>
      </c>
    </row>
    <row r="2409" spans="2:9" x14ac:dyDescent="0.25">
      <c r="B2409" s="69" t="s">
        <v>33</v>
      </c>
      <c r="C2409" s="69" t="s">
        <v>149</v>
      </c>
      <c r="D2409" s="69" t="s">
        <v>149</v>
      </c>
      <c r="E2409" s="69">
        <f t="shared" ref="E2409:F2409" si="1252">E1161</f>
        <v>1955</v>
      </c>
      <c r="F2409" s="69" t="str">
        <f t="shared" si="1252"/>
        <v>y</v>
      </c>
      <c r="G2409" s="69">
        <f>data2!BF62</f>
        <v>1.3217652953027767E-3</v>
      </c>
      <c r="H2409" s="105">
        <f t="shared" si="1214"/>
        <v>7.0369416705056064E-3</v>
      </c>
      <c r="I2409" s="105">
        <f t="shared" si="1215"/>
        <v>0.38058316331899733</v>
      </c>
    </row>
    <row r="2410" spans="2:9" x14ac:dyDescent="0.25">
      <c r="B2410" s="69" t="s">
        <v>33</v>
      </c>
      <c r="C2410" s="69" t="s">
        <v>149</v>
      </c>
      <c r="D2410" s="69" t="s">
        <v>149</v>
      </c>
      <c r="E2410" s="69">
        <f t="shared" ref="E2410:F2410" si="1253">E1162</f>
        <v>1956</v>
      </c>
      <c r="F2410" s="69" t="str">
        <f t="shared" si="1253"/>
        <v>y</v>
      </c>
      <c r="G2410" s="69">
        <f>data2!BF63</f>
        <v>1.2265518068515632E-3</v>
      </c>
      <c r="H2410" s="105">
        <f t="shared" si="1214"/>
        <v>8.3587069658083834E-3</v>
      </c>
      <c r="I2410" s="105">
        <f t="shared" si="1215"/>
        <v>0.37935661151214578</v>
      </c>
    </row>
    <row r="2411" spans="2:9" x14ac:dyDescent="0.25">
      <c r="B2411" s="69" t="s">
        <v>33</v>
      </c>
      <c r="C2411" s="69" t="s">
        <v>149</v>
      </c>
      <c r="D2411" s="69" t="s">
        <v>149</v>
      </c>
      <c r="E2411" s="69">
        <f t="shared" ref="E2411:F2411" si="1254">E1163</f>
        <v>1957</v>
      </c>
      <c r="F2411" s="69" t="str">
        <f t="shared" si="1254"/>
        <v>y</v>
      </c>
      <c r="G2411" s="69">
        <f>data2!BF64</f>
        <v>1.3997247401289835E-3</v>
      </c>
      <c r="H2411" s="105">
        <f t="shared" si="1214"/>
        <v>9.5852587726599457E-3</v>
      </c>
      <c r="I2411" s="105">
        <f t="shared" si="1215"/>
        <v>0.37795688677201678</v>
      </c>
    </row>
    <row r="2412" spans="2:9" x14ac:dyDescent="0.25">
      <c r="B2412" s="69" t="s">
        <v>33</v>
      </c>
      <c r="C2412" s="69" t="s">
        <v>149</v>
      </c>
      <c r="D2412" s="69" t="s">
        <v>149</v>
      </c>
      <c r="E2412" s="69">
        <f t="shared" ref="E2412:F2412" si="1255">E1164</f>
        <v>1958</v>
      </c>
      <c r="F2412" s="69" t="str">
        <f t="shared" si="1255"/>
        <v>y</v>
      </c>
      <c r="G2412" s="69">
        <f>data2!BF65</f>
        <v>1.923987407313793E-3</v>
      </c>
      <c r="H2412" s="105">
        <f t="shared" si="1214"/>
        <v>1.098498351278893E-2</v>
      </c>
      <c r="I2412" s="105">
        <f t="shared" si="1215"/>
        <v>0.37603289936470297</v>
      </c>
    </row>
    <row r="2413" spans="2:9" x14ac:dyDescent="0.25">
      <c r="B2413" s="69" t="s">
        <v>33</v>
      </c>
      <c r="C2413" s="69" t="s">
        <v>149</v>
      </c>
      <c r="D2413" s="69" t="s">
        <v>149</v>
      </c>
      <c r="E2413" s="69">
        <f t="shared" ref="E2413:F2413" si="1256">E1165</f>
        <v>1959</v>
      </c>
      <c r="F2413" s="69" t="str">
        <f t="shared" si="1256"/>
        <v>y</v>
      </c>
      <c r="G2413" s="69">
        <f>data2!BF66</f>
        <v>3.6654382917370152E-3</v>
      </c>
      <c r="H2413" s="105">
        <f t="shared" si="1214"/>
        <v>1.2908970920102722E-2</v>
      </c>
      <c r="I2413" s="105">
        <f t="shared" si="1215"/>
        <v>0.37236746107296598</v>
      </c>
    </row>
    <row r="2414" spans="2:9" x14ac:dyDescent="0.25">
      <c r="B2414" s="69" t="s">
        <v>33</v>
      </c>
      <c r="C2414" s="69" t="s">
        <v>149</v>
      </c>
      <c r="D2414" s="69" t="s">
        <v>149</v>
      </c>
      <c r="E2414" s="69">
        <f t="shared" ref="E2414:F2414" si="1257">E1166</f>
        <v>1960</v>
      </c>
      <c r="F2414" s="69" t="str">
        <f t="shared" si="1257"/>
        <v>y</v>
      </c>
      <c r="G2414" s="69">
        <f>data2!BF67</f>
        <v>3.4238211440818429E-3</v>
      </c>
      <c r="H2414" s="105">
        <f t="shared" si="1214"/>
        <v>1.6574409211839738E-2</v>
      </c>
      <c r="I2414" s="105">
        <f t="shared" si="1215"/>
        <v>0.36894363992888413</v>
      </c>
    </row>
    <row r="2415" spans="2:9" x14ac:dyDescent="0.25">
      <c r="B2415" s="69" t="s">
        <v>33</v>
      </c>
      <c r="C2415" s="69" t="s">
        <v>149</v>
      </c>
      <c r="D2415" s="69" t="s">
        <v>149</v>
      </c>
      <c r="E2415" s="69">
        <f t="shared" ref="E2415:F2415" si="1258">E1167</f>
        <v>1961</v>
      </c>
      <c r="F2415" s="69" t="str">
        <f t="shared" si="1258"/>
        <v>y</v>
      </c>
      <c r="G2415" s="69">
        <f>data2!BF68</f>
        <v>2.9161207897793265E-3</v>
      </c>
      <c r="H2415" s="105">
        <f t="shared" si="1214"/>
        <v>1.9998230355921583E-2</v>
      </c>
      <c r="I2415" s="105">
        <f t="shared" si="1215"/>
        <v>0.36602751913910481</v>
      </c>
    </row>
    <row r="2416" spans="2:9" x14ac:dyDescent="0.25">
      <c r="B2416" s="69" t="s">
        <v>33</v>
      </c>
      <c r="C2416" s="69" t="s">
        <v>149</v>
      </c>
      <c r="D2416" s="69" t="s">
        <v>149</v>
      </c>
      <c r="E2416" s="69">
        <f t="shared" ref="E2416:F2416" si="1259">E1168</f>
        <v>1962</v>
      </c>
      <c r="F2416" s="69" t="str">
        <f t="shared" si="1259"/>
        <v>y</v>
      </c>
      <c r="G2416" s="69">
        <f>data2!BF69</f>
        <v>3.0012844385239718E-3</v>
      </c>
      <c r="H2416" s="105">
        <f t="shared" si="1214"/>
        <v>2.2914351145700909E-2</v>
      </c>
      <c r="I2416" s="105">
        <f t="shared" si="1215"/>
        <v>0.36302623470058082</v>
      </c>
    </row>
    <row r="2417" spans="2:9" x14ac:dyDescent="0.25">
      <c r="B2417" s="69" t="s">
        <v>33</v>
      </c>
      <c r="C2417" s="69" t="s">
        <v>149</v>
      </c>
      <c r="D2417" s="69" t="s">
        <v>149</v>
      </c>
      <c r="E2417" s="69">
        <f t="shared" ref="E2417:F2417" si="1260">E1169</f>
        <v>1963</v>
      </c>
      <c r="F2417" s="69" t="str">
        <f t="shared" si="1260"/>
        <v>y</v>
      </c>
      <c r="G2417" s="69">
        <f>data2!BF70</f>
        <v>2.3497589798108062E-3</v>
      </c>
      <c r="H2417" s="105">
        <f t="shared" si="1214"/>
        <v>2.591563558422488E-2</v>
      </c>
      <c r="I2417" s="105">
        <f t="shared" si="1215"/>
        <v>0.36067647572077</v>
      </c>
    </row>
    <row r="2418" spans="2:9" x14ac:dyDescent="0.25">
      <c r="B2418" s="69" t="s">
        <v>33</v>
      </c>
      <c r="C2418" s="69" t="s">
        <v>149</v>
      </c>
      <c r="D2418" s="69" t="s">
        <v>149</v>
      </c>
      <c r="E2418" s="69">
        <f t="shared" ref="E2418:F2418" si="1261">E1170</f>
        <v>1964</v>
      </c>
      <c r="F2418" s="69" t="str">
        <f t="shared" si="1261"/>
        <v>y</v>
      </c>
      <c r="G2418" s="69">
        <f>data2!BF71</f>
        <v>2.4146483599899455E-3</v>
      </c>
      <c r="H2418" s="105">
        <f t="shared" si="1214"/>
        <v>2.8265394564035685E-2</v>
      </c>
      <c r="I2418" s="105">
        <f t="shared" si="1215"/>
        <v>0.35826182736078005</v>
      </c>
    </row>
    <row r="2419" spans="2:9" x14ac:dyDescent="0.25">
      <c r="B2419" s="69" t="s">
        <v>33</v>
      </c>
      <c r="C2419" s="69" t="s">
        <v>149</v>
      </c>
      <c r="D2419" s="69" t="s">
        <v>149</v>
      </c>
      <c r="E2419" s="69">
        <f t="shared" ref="E2419:F2419" si="1262">E1171</f>
        <v>1965</v>
      </c>
      <c r="F2419" s="69" t="str">
        <f t="shared" si="1262"/>
        <v>y</v>
      </c>
      <c r="G2419" s="69">
        <f>data2!BF72</f>
        <v>2.3635947265782391E-3</v>
      </c>
      <c r="H2419" s="105">
        <f t="shared" si="1214"/>
        <v>3.0680042924025631E-2</v>
      </c>
      <c r="I2419" s="105">
        <f t="shared" si="1215"/>
        <v>0.35589823263420184</v>
      </c>
    </row>
    <row r="2420" spans="2:9" x14ac:dyDescent="0.25">
      <c r="B2420" s="69" t="s">
        <v>33</v>
      </c>
      <c r="C2420" s="69" t="s">
        <v>149</v>
      </c>
      <c r="D2420" s="69" t="s">
        <v>149</v>
      </c>
      <c r="E2420" s="69">
        <f t="shared" ref="E2420:F2420" si="1263">E1172</f>
        <v>1966</v>
      </c>
      <c r="F2420" s="69" t="str">
        <f t="shared" si="1263"/>
        <v>y</v>
      </c>
      <c r="G2420" s="69">
        <f>data2!BF73</f>
        <v>2.6280080945333866E-3</v>
      </c>
      <c r="H2420" s="105">
        <f t="shared" si="1214"/>
        <v>3.304363765060387E-2</v>
      </c>
      <c r="I2420" s="105">
        <f t="shared" si="1215"/>
        <v>0.35327022453966844</v>
      </c>
    </row>
    <row r="2421" spans="2:9" x14ac:dyDescent="0.25">
      <c r="B2421" s="69" t="s">
        <v>33</v>
      </c>
      <c r="C2421" s="69" t="s">
        <v>149</v>
      </c>
      <c r="D2421" s="69" t="s">
        <v>149</v>
      </c>
      <c r="E2421" s="69">
        <f t="shared" ref="E2421:F2421" si="1264">E1173</f>
        <v>1967</v>
      </c>
      <c r="F2421" s="69" t="str">
        <f t="shared" si="1264"/>
        <v>y</v>
      </c>
      <c r="G2421" s="69">
        <f>data2!BF74</f>
        <v>3.3603658062641185E-3</v>
      </c>
      <c r="H2421" s="105">
        <f t="shared" si="1214"/>
        <v>3.5671645745137259E-2</v>
      </c>
      <c r="I2421" s="105">
        <f t="shared" si="1215"/>
        <v>0.3499098587334043</v>
      </c>
    </row>
    <row r="2422" spans="2:9" x14ac:dyDescent="0.25">
      <c r="B2422" s="69" t="s">
        <v>33</v>
      </c>
      <c r="C2422" s="69" t="s">
        <v>149</v>
      </c>
      <c r="D2422" s="69" t="s">
        <v>149</v>
      </c>
      <c r="E2422" s="69">
        <f t="shared" ref="E2422:F2422" si="1265">E1174</f>
        <v>1968</v>
      </c>
      <c r="F2422" s="69" t="str">
        <f t="shared" si="1265"/>
        <v>y</v>
      </c>
      <c r="G2422" s="69">
        <f>data2!BF75</f>
        <v>3.5843524737375117E-3</v>
      </c>
      <c r="H2422" s="105">
        <f t="shared" si="1214"/>
        <v>3.9032011551401374E-2</v>
      </c>
      <c r="I2422" s="105">
        <f t="shared" si="1215"/>
        <v>0.34632550625966679</v>
      </c>
    </row>
    <row r="2423" spans="2:9" x14ac:dyDescent="0.25">
      <c r="B2423" s="69" t="s">
        <v>33</v>
      </c>
      <c r="C2423" s="69" t="s">
        <v>149</v>
      </c>
      <c r="D2423" s="69" t="s">
        <v>149</v>
      </c>
      <c r="E2423" s="69">
        <f t="shared" ref="E2423:F2423" si="1266">E1175</f>
        <v>1969</v>
      </c>
      <c r="F2423" s="69" t="str">
        <f t="shared" si="1266"/>
        <v>y</v>
      </c>
      <c r="G2423" s="69">
        <f>data2!BF76</f>
        <v>4.0331038819616371E-3</v>
      </c>
      <c r="H2423" s="105">
        <f t="shared" si="1214"/>
        <v>4.2616364025138888E-2</v>
      </c>
      <c r="I2423" s="105">
        <f t="shared" si="1215"/>
        <v>0.34229240237770514</v>
      </c>
    </row>
    <row r="2424" spans="2:9" x14ac:dyDescent="0.25">
      <c r="B2424" s="69" t="s">
        <v>33</v>
      </c>
      <c r="C2424" s="69" t="s">
        <v>149</v>
      </c>
      <c r="D2424" s="69" t="s">
        <v>149</v>
      </c>
      <c r="E2424" s="69">
        <f t="shared" ref="E2424:F2424" si="1267">E1176</f>
        <v>1970</v>
      </c>
      <c r="F2424" s="69" t="str">
        <f t="shared" si="1267"/>
        <v>y</v>
      </c>
      <c r="G2424" s="69">
        <f>data2!BF77</f>
        <v>4.5852325550754377E-3</v>
      </c>
      <c r="H2424" s="105">
        <f t="shared" si="1214"/>
        <v>4.6649467907100527E-2</v>
      </c>
      <c r="I2424" s="105">
        <f t="shared" si="1215"/>
        <v>0.33770716982262972</v>
      </c>
    </row>
    <row r="2425" spans="2:9" x14ac:dyDescent="0.25">
      <c r="B2425" s="69" t="s">
        <v>33</v>
      </c>
      <c r="C2425" s="69" t="s">
        <v>149</v>
      </c>
      <c r="D2425" s="69" t="s">
        <v>149</v>
      </c>
      <c r="E2425" s="69">
        <f t="shared" ref="E2425:F2425" si="1268">E1177</f>
        <v>1971</v>
      </c>
      <c r="F2425" s="69" t="str">
        <f t="shared" si="1268"/>
        <v>y</v>
      </c>
      <c r="G2425" s="69">
        <f>data2!BF78</f>
        <v>5.1254979820703839E-3</v>
      </c>
      <c r="H2425" s="105">
        <f t="shared" si="1214"/>
        <v>5.1234700462175965E-2</v>
      </c>
      <c r="I2425" s="105">
        <f t="shared" si="1215"/>
        <v>0.33258167184055937</v>
      </c>
    </row>
    <row r="2426" spans="2:9" x14ac:dyDescent="0.25">
      <c r="B2426" s="69" t="s">
        <v>33</v>
      </c>
      <c r="C2426" s="69" t="s">
        <v>149</v>
      </c>
      <c r="D2426" s="69" t="s">
        <v>149</v>
      </c>
      <c r="E2426" s="69">
        <f t="shared" ref="E2426:F2426" si="1269">E1178</f>
        <v>1972</v>
      </c>
      <c r="F2426" s="69" t="str">
        <f t="shared" si="1269"/>
        <v>y</v>
      </c>
      <c r="G2426" s="69">
        <f>data2!BF79</f>
        <v>5.5020442379819044E-3</v>
      </c>
      <c r="H2426" s="105">
        <f t="shared" si="1214"/>
        <v>5.6360198444246348E-2</v>
      </c>
      <c r="I2426" s="105">
        <f t="shared" si="1215"/>
        <v>0.32707962760257747</v>
      </c>
    </row>
    <row r="2427" spans="2:9" x14ac:dyDescent="0.25">
      <c r="B2427" s="69" t="s">
        <v>33</v>
      </c>
      <c r="C2427" s="69" t="s">
        <v>149</v>
      </c>
      <c r="D2427" s="69" t="s">
        <v>149</v>
      </c>
      <c r="E2427" s="69">
        <f t="shared" ref="E2427:F2427" si="1270">E1179</f>
        <v>1973</v>
      </c>
      <c r="F2427" s="69" t="str">
        <f t="shared" si="1270"/>
        <v>y</v>
      </c>
      <c r="G2427" s="69">
        <f>data2!BF80</f>
        <v>6.1865457951010023E-3</v>
      </c>
      <c r="H2427" s="105">
        <f t="shared" si="1214"/>
        <v>6.1862242682228251E-2</v>
      </c>
      <c r="I2427" s="105">
        <f t="shared" si="1215"/>
        <v>0.32089308180747644</v>
      </c>
    </row>
    <row r="2428" spans="2:9" x14ac:dyDescent="0.25">
      <c r="B2428" s="69" t="s">
        <v>33</v>
      </c>
      <c r="C2428" s="69" t="s">
        <v>149</v>
      </c>
      <c r="D2428" s="69" t="s">
        <v>149</v>
      </c>
      <c r="E2428" s="69">
        <f t="shared" ref="E2428:F2428" si="1271">E1180</f>
        <v>1974</v>
      </c>
      <c r="F2428" s="69" t="str">
        <f t="shared" si="1271"/>
        <v>y</v>
      </c>
      <c r="G2428" s="69">
        <f>data2!BF81</f>
        <v>5.7250128410833304E-3</v>
      </c>
      <c r="H2428" s="105">
        <f t="shared" si="1214"/>
        <v>6.8048788477329258E-2</v>
      </c>
      <c r="I2428" s="105">
        <f t="shared" si="1215"/>
        <v>0.31516806896639321</v>
      </c>
    </row>
    <row r="2429" spans="2:9" x14ac:dyDescent="0.25">
      <c r="B2429" s="69" t="s">
        <v>33</v>
      </c>
      <c r="C2429" s="69" t="s">
        <v>149</v>
      </c>
      <c r="D2429" s="69" t="s">
        <v>149</v>
      </c>
      <c r="E2429" s="69">
        <f t="shared" ref="E2429:F2429" si="1272">E1181</f>
        <v>1975</v>
      </c>
      <c r="F2429" s="69" t="str">
        <f t="shared" si="1272"/>
        <v>y</v>
      </c>
      <c r="G2429" s="69">
        <f>data2!BF82</f>
        <v>6.1489526482901655E-3</v>
      </c>
      <c r="H2429" s="105">
        <f t="shared" si="1214"/>
        <v>7.3773801318412588E-2</v>
      </c>
      <c r="I2429" s="105">
        <f t="shared" si="1215"/>
        <v>0.30901911631810303</v>
      </c>
    </row>
    <row r="2430" spans="2:9" x14ac:dyDescent="0.25">
      <c r="B2430" s="69" t="s">
        <v>33</v>
      </c>
      <c r="C2430" s="69" t="s">
        <v>149</v>
      </c>
      <c r="D2430" s="69" t="s">
        <v>149</v>
      </c>
      <c r="E2430" s="69">
        <f t="shared" ref="E2430:F2430" si="1273">E1182</f>
        <v>1976</v>
      </c>
      <c r="F2430" s="69" t="str">
        <f t="shared" si="1273"/>
        <v>y</v>
      </c>
      <c r="G2430" s="69">
        <f>data2!BF83</f>
        <v>6.8002662408104689E-3</v>
      </c>
      <c r="H2430" s="105">
        <f t="shared" si="1214"/>
        <v>7.9922753966702759E-2</v>
      </c>
      <c r="I2430" s="105">
        <f t="shared" si="1215"/>
        <v>0.30221885007729254</v>
      </c>
    </row>
    <row r="2431" spans="2:9" x14ac:dyDescent="0.25">
      <c r="B2431" s="69" t="s">
        <v>33</v>
      </c>
      <c r="C2431" s="69" t="s">
        <v>149</v>
      </c>
      <c r="D2431" s="69" t="s">
        <v>149</v>
      </c>
      <c r="E2431" s="69">
        <f t="shared" ref="E2431:F2431" si="1274">E1183</f>
        <v>1977</v>
      </c>
      <c r="F2431" s="69" t="str">
        <f t="shared" si="1274"/>
        <v>y</v>
      </c>
      <c r="G2431" s="69">
        <f>data2!BF84</f>
        <v>6.8815325299386894E-3</v>
      </c>
      <c r="H2431" s="105">
        <f t="shared" si="1214"/>
        <v>8.6723020207513227E-2</v>
      </c>
      <c r="I2431" s="105">
        <f t="shared" si="1215"/>
        <v>0.29533731754735387</v>
      </c>
    </row>
    <row r="2432" spans="2:9" x14ac:dyDescent="0.25">
      <c r="B2432" s="69" t="s">
        <v>33</v>
      </c>
      <c r="C2432" s="69" t="s">
        <v>149</v>
      </c>
      <c r="D2432" s="69" t="s">
        <v>149</v>
      </c>
      <c r="E2432" s="69">
        <f t="shared" ref="E2432:F2432" si="1275">E1184</f>
        <v>1978</v>
      </c>
      <c r="F2432" s="69" t="str">
        <f t="shared" si="1275"/>
        <v>y</v>
      </c>
      <c r="G2432" s="69">
        <f>data2!BF85</f>
        <v>7.4190732837759576E-3</v>
      </c>
      <c r="H2432" s="105">
        <f t="shared" si="1214"/>
        <v>9.3604552737451913E-2</v>
      </c>
      <c r="I2432" s="105">
        <f t="shared" si="1215"/>
        <v>0.28791824426357793</v>
      </c>
    </row>
    <row r="2433" spans="2:9" x14ac:dyDescent="0.25">
      <c r="B2433" s="69" t="s">
        <v>33</v>
      </c>
      <c r="C2433" s="69" t="s">
        <v>149</v>
      </c>
      <c r="D2433" s="69" t="s">
        <v>149</v>
      </c>
      <c r="E2433" s="69">
        <f t="shared" ref="E2433:F2433" si="1276">E1185</f>
        <v>1979</v>
      </c>
      <c r="F2433" s="69" t="str">
        <f t="shared" si="1276"/>
        <v>y</v>
      </c>
      <c r="G2433" s="69">
        <f>data2!BF86</f>
        <v>8.0167690431247277E-3</v>
      </c>
      <c r="H2433" s="105">
        <f t="shared" si="1214"/>
        <v>0.10102362602122787</v>
      </c>
      <c r="I2433" s="105">
        <f t="shared" si="1215"/>
        <v>0.27990147522045322</v>
      </c>
    </row>
    <row r="2434" spans="2:9" x14ac:dyDescent="0.25">
      <c r="B2434" s="69" t="s">
        <v>33</v>
      </c>
      <c r="C2434" s="69" t="s">
        <v>149</v>
      </c>
      <c r="D2434" s="69" t="s">
        <v>149</v>
      </c>
      <c r="E2434" s="69">
        <f t="shared" ref="E2434:F2434" si="1277">E1186</f>
        <v>1980</v>
      </c>
      <c r="F2434" s="69" t="str">
        <f t="shared" si="1277"/>
        <v>y</v>
      </c>
      <c r="G2434" s="69">
        <f>data2!BF87</f>
        <v>9.8222857937378723E-3</v>
      </c>
      <c r="H2434" s="105">
        <f t="shared" si="1214"/>
        <v>0.1090403950643526</v>
      </c>
      <c r="I2434" s="105">
        <f t="shared" si="1215"/>
        <v>0.27007918942671533</v>
      </c>
    </row>
    <row r="2435" spans="2:9" x14ac:dyDescent="0.25">
      <c r="B2435" s="69" t="s">
        <v>33</v>
      </c>
      <c r="C2435" s="69" t="s">
        <v>149</v>
      </c>
      <c r="D2435" s="69" t="s">
        <v>149</v>
      </c>
      <c r="E2435" s="69">
        <f t="shared" ref="E2435:F2435" si="1278">E1187</f>
        <v>1981</v>
      </c>
      <c r="F2435" s="69" t="str">
        <f t="shared" si="1278"/>
        <v>y</v>
      </c>
      <c r="G2435" s="69">
        <f>data2!BF88</f>
        <v>1.0711725198990541E-2</v>
      </c>
      <c r="H2435" s="105">
        <f t="shared" si="1214"/>
        <v>0.11886268085809047</v>
      </c>
      <c r="I2435" s="105">
        <f t="shared" si="1215"/>
        <v>0.25936746422772478</v>
      </c>
    </row>
    <row r="2436" spans="2:9" x14ac:dyDescent="0.25">
      <c r="B2436" s="69" t="s">
        <v>33</v>
      </c>
      <c r="C2436" s="69" t="s">
        <v>149</v>
      </c>
      <c r="D2436" s="69" t="s">
        <v>149</v>
      </c>
      <c r="E2436" s="69">
        <f t="shared" ref="E2436:F2436" si="1279">E1188</f>
        <v>1982</v>
      </c>
      <c r="F2436" s="69" t="str">
        <f t="shared" si="1279"/>
        <v>y</v>
      </c>
      <c r="G2436" s="69">
        <f>data2!BF89</f>
        <v>1.0298531849059975E-2</v>
      </c>
      <c r="H2436" s="105">
        <f t="shared" ref="H2436:H2499" si="1280">SUMIFS($G$4:$G$4995,$F$4:$F$4995,$F2436,$E$4:$E$4995,"&lt;"&amp;$E2436,$B$4:$B$4995,$B2436,$D$4:$D$4995,$D2436)</f>
        <v>0.12957440605708101</v>
      </c>
      <c r="I2436" s="105">
        <f t="shared" ref="I2436:I2499" si="1281">SUMIFS($G$4:$G$4995,$F$4:$F$4995,$F2436,$E$4:$E$4995,"&gt;"&amp;$E2436,$B$4:$B$4995,$B2436,$D$4:$D$4995,$D2436)</f>
        <v>0.24906893237866479</v>
      </c>
    </row>
    <row r="2437" spans="2:9" x14ac:dyDescent="0.25">
      <c r="B2437" s="69" t="s">
        <v>33</v>
      </c>
      <c r="C2437" s="69" t="s">
        <v>149</v>
      </c>
      <c r="D2437" s="69" t="s">
        <v>149</v>
      </c>
      <c r="E2437" s="69">
        <f t="shared" ref="E2437:F2437" si="1282">E1189</f>
        <v>1983</v>
      </c>
      <c r="F2437" s="69" t="str">
        <f t="shared" si="1282"/>
        <v>y</v>
      </c>
      <c r="G2437" s="69">
        <f>data2!BF90</f>
        <v>1.1059746991556431E-2</v>
      </c>
      <c r="H2437" s="105">
        <f t="shared" si="1280"/>
        <v>0.13987293790614097</v>
      </c>
      <c r="I2437" s="105">
        <f t="shared" si="1281"/>
        <v>0.23800918538710836</v>
      </c>
    </row>
    <row r="2438" spans="2:9" x14ac:dyDescent="0.25">
      <c r="B2438" s="69" t="s">
        <v>33</v>
      </c>
      <c r="C2438" s="69" t="s">
        <v>149</v>
      </c>
      <c r="D2438" s="69" t="s">
        <v>149</v>
      </c>
      <c r="E2438" s="69">
        <f t="shared" ref="E2438:F2438" si="1283">E1190</f>
        <v>1984</v>
      </c>
      <c r="F2438" s="69" t="str">
        <f t="shared" si="1283"/>
        <v>y</v>
      </c>
      <c r="G2438" s="69">
        <f>data2!BF91</f>
        <v>1.1840112477294957E-2</v>
      </c>
      <c r="H2438" s="105">
        <f t="shared" si="1280"/>
        <v>0.1509326848976974</v>
      </c>
      <c r="I2438" s="105">
        <f t="shared" si="1281"/>
        <v>0.22616907290981342</v>
      </c>
    </row>
    <row r="2439" spans="2:9" x14ac:dyDescent="0.25">
      <c r="B2439" s="69" t="s">
        <v>33</v>
      </c>
      <c r="C2439" s="69" t="s">
        <v>149</v>
      </c>
      <c r="D2439" s="69" t="s">
        <v>149</v>
      </c>
      <c r="E2439" s="69">
        <f t="shared" ref="E2439:F2439" si="1284">E1191</f>
        <v>1985</v>
      </c>
      <c r="F2439" s="69" t="str">
        <f t="shared" si="1284"/>
        <v>y</v>
      </c>
      <c r="G2439" s="69">
        <f>data2!BF92</f>
        <v>1.2115511166677678E-2</v>
      </c>
      <c r="H2439" s="105">
        <f t="shared" si="1280"/>
        <v>0.16277279737499237</v>
      </c>
      <c r="I2439" s="105">
        <f t="shared" si="1281"/>
        <v>0.21405356174313572</v>
      </c>
    </row>
    <row r="2440" spans="2:9" x14ac:dyDescent="0.25">
      <c r="B2440" s="69" t="s">
        <v>33</v>
      </c>
      <c r="C2440" s="69" t="s">
        <v>149</v>
      </c>
      <c r="D2440" s="69" t="s">
        <v>149</v>
      </c>
      <c r="E2440" s="69">
        <f t="shared" ref="E2440:F2440" si="1285">E1192</f>
        <v>1986</v>
      </c>
      <c r="F2440" s="69" t="str">
        <f t="shared" si="1285"/>
        <v>y</v>
      </c>
      <c r="G2440" s="69">
        <f>data2!BF93</f>
        <v>1.2947081090334975E-2</v>
      </c>
      <c r="H2440" s="105">
        <f t="shared" si="1280"/>
        <v>0.17488830854167003</v>
      </c>
      <c r="I2440" s="105">
        <f t="shared" si="1281"/>
        <v>0.20110648065280073</v>
      </c>
    </row>
    <row r="2441" spans="2:9" x14ac:dyDescent="0.25">
      <c r="B2441" s="69" t="s">
        <v>33</v>
      </c>
      <c r="C2441" s="69" t="s">
        <v>149</v>
      </c>
      <c r="D2441" s="69" t="s">
        <v>149</v>
      </c>
      <c r="E2441" s="69">
        <f t="shared" ref="E2441:F2441" si="1286">E1193</f>
        <v>1987</v>
      </c>
      <c r="F2441" s="69" t="str">
        <f t="shared" si="1286"/>
        <v>y</v>
      </c>
      <c r="G2441" s="69">
        <f>data2!BF94</f>
        <v>1.2848421629288318E-2</v>
      </c>
      <c r="H2441" s="105">
        <f t="shared" si="1280"/>
        <v>0.18783538963200502</v>
      </c>
      <c r="I2441" s="105">
        <f t="shared" si="1281"/>
        <v>0.18825805902351245</v>
      </c>
    </row>
    <row r="2442" spans="2:9" x14ac:dyDescent="0.25">
      <c r="B2442" s="69" t="s">
        <v>33</v>
      </c>
      <c r="C2442" s="69" t="s">
        <v>149</v>
      </c>
      <c r="D2442" s="69" t="s">
        <v>149</v>
      </c>
      <c r="E2442" s="69">
        <f t="shared" ref="E2442:F2442" si="1287">E1194</f>
        <v>1988</v>
      </c>
      <c r="F2442" s="69" t="str">
        <f t="shared" si="1287"/>
        <v>y</v>
      </c>
      <c r="G2442" s="69">
        <f>data2!BF95</f>
        <v>1.3933946448945784E-2</v>
      </c>
      <c r="H2442" s="105">
        <f t="shared" si="1280"/>
        <v>0.20068381126129334</v>
      </c>
      <c r="I2442" s="105">
        <f t="shared" si="1281"/>
        <v>0.17432411257456665</v>
      </c>
    </row>
    <row r="2443" spans="2:9" x14ac:dyDescent="0.25">
      <c r="B2443" s="69" t="s">
        <v>33</v>
      </c>
      <c r="C2443" s="69" t="s">
        <v>149</v>
      </c>
      <c r="D2443" s="69" t="s">
        <v>149</v>
      </c>
      <c r="E2443" s="69">
        <f t="shared" ref="E2443:F2443" si="1288">E1195</f>
        <v>1989</v>
      </c>
      <c r="F2443" s="69" t="str">
        <f t="shared" si="1288"/>
        <v>y</v>
      </c>
      <c r="G2443" s="69">
        <f>data2!BF96</f>
        <v>1.5430772669272031E-2</v>
      </c>
      <c r="H2443" s="105">
        <f t="shared" si="1280"/>
        <v>0.21461775771023911</v>
      </c>
      <c r="I2443" s="105">
        <f t="shared" si="1281"/>
        <v>0.15889333990529464</v>
      </c>
    </row>
    <row r="2444" spans="2:9" x14ac:dyDescent="0.25">
      <c r="B2444" s="69" t="s">
        <v>33</v>
      </c>
      <c r="C2444" s="69" t="s">
        <v>149</v>
      </c>
      <c r="D2444" s="69" t="s">
        <v>149</v>
      </c>
      <c r="E2444" s="69">
        <f t="shared" ref="E2444:F2444" si="1289">E1196</f>
        <v>1990</v>
      </c>
      <c r="F2444" s="69" t="str">
        <f t="shared" si="1289"/>
        <v>y</v>
      </c>
      <c r="G2444" s="69">
        <f>data2!BF97</f>
        <v>1.7042316586063182E-2</v>
      </c>
      <c r="H2444" s="105">
        <f t="shared" si="1280"/>
        <v>0.23004853037951115</v>
      </c>
      <c r="I2444" s="105">
        <f t="shared" si="1281"/>
        <v>0.14185102331923144</v>
      </c>
    </row>
    <row r="2445" spans="2:9" x14ac:dyDescent="0.25">
      <c r="B2445" s="69" t="s">
        <v>33</v>
      </c>
      <c r="C2445" s="69" t="s">
        <v>149</v>
      </c>
      <c r="D2445" s="69" t="s">
        <v>149</v>
      </c>
      <c r="E2445" s="69">
        <f t="shared" ref="E2445:F2445" si="1290">E1197</f>
        <v>1991</v>
      </c>
      <c r="F2445" s="69" t="str">
        <f t="shared" si="1290"/>
        <v>y</v>
      </c>
      <c r="G2445" s="69">
        <f>data2!BF98</f>
        <v>1.7364914551648084E-2</v>
      </c>
      <c r="H2445" s="105">
        <f t="shared" si="1280"/>
        <v>0.24709084696557432</v>
      </c>
      <c r="I2445" s="105">
        <f t="shared" si="1281"/>
        <v>0.12448610876758337</v>
      </c>
    </row>
    <row r="2446" spans="2:9" x14ac:dyDescent="0.25">
      <c r="B2446" s="69" t="s">
        <v>33</v>
      </c>
      <c r="C2446" s="69" t="s">
        <v>149</v>
      </c>
      <c r="D2446" s="69" t="s">
        <v>149</v>
      </c>
      <c r="E2446" s="69">
        <f t="shared" ref="E2446:F2446" si="1291">E1198</f>
        <v>1992</v>
      </c>
      <c r="F2446" s="69" t="str">
        <f t="shared" si="1291"/>
        <v>y</v>
      </c>
      <c r="G2446" s="69">
        <f>data2!BF99</f>
        <v>1.781868656737352E-2</v>
      </c>
      <c r="H2446" s="105">
        <f t="shared" si="1280"/>
        <v>0.26445576151722239</v>
      </c>
      <c r="I2446" s="105">
        <f t="shared" si="1281"/>
        <v>0.10666742220020985</v>
      </c>
    </row>
    <row r="2447" spans="2:9" x14ac:dyDescent="0.25">
      <c r="B2447" s="69" t="s">
        <v>33</v>
      </c>
      <c r="C2447" s="69" t="s">
        <v>149</v>
      </c>
      <c r="D2447" s="69" t="s">
        <v>149</v>
      </c>
      <c r="E2447" s="69">
        <f t="shared" ref="E2447:F2447" si="1292">E1199</f>
        <v>1993</v>
      </c>
      <c r="F2447" s="69" t="str">
        <f t="shared" si="1292"/>
        <v>y</v>
      </c>
      <c r="G2447" s="69">
        <f>data2!BF100</f>
        <v>2.0934389875478961E-2</v>
      </c>
      <c r="H2447" s="105">
        <f t="shared" si="1280"/>
        <v>0.2822744480845959</v>
      </c>
      <c r="I2447" s="105">
        <f t="shared" si="1281"/>
        <v>8.5733032324730882E-2</v>
      </c>
    </row>
    <row r="2448" spans="2:9" x14ac:dyDescent="0.25">
      <c r="B2448" s="69" t="s">
        <v>33</v>
      </c>
      <c r="C2448" s="69" t="s">
        <v>149</v>
      </c>
      <c r="D2448" s="69" t="s">
        <v>149</v>
      </c>
      <c r="E2448" s="69">
        <f t="shared" ref="E2448:F2448" si="1293">E1200</f>
        <v>1994</v>
      </c>
      <c r="F2448" s="69" t="str">
        <f t="shared" si="1293"/>
        <v>y</v>
      </c>
      <c r="G2448" s="69">
        <f>data2!BF101</f>
        <v>2.0409904491039205E-2</v>
      </c>
      <c r="H2448" s="105">
        <f t="shared" si="1280"/>
        <v>0.30320883796007486</v>
      </c>
      <c r="I2448" s="105">
        <f t="shared" si="1281"/>
        <v>6.532312783369168E-2</v>
      </c>
    </row>
    <row r="2449" spans="2:9" x14ac:dyDescent="0.25">
      <c r="B2449" s="69" t="s">
        <v>33</v>
      </c>
      <c r="C2449" s="69" t="s">
        <v>149</v>
      </c>
      <c r="D2449" s="69" t="s">
        <v>149</v>
      </c>
      <c r="E2449" s="69">
        <f t="shared" ref="E2449:F2449" si="1294">E1201</f>
        <v>1995</v>
      </c>
      <c r="F2449" s="69" t="str">
        <f t="shared" si="1294"/>
        <v>y</v>
      </c>
      <c r="G2449" s="69">
        <f>data2!BF102</f>
        <v>2.0332892720960973E-2</v>
      </c>
      <c r="H2449" s="105">
        <f t="shared" si="1280"/>
        <v>0.32361874245111405</v>
      </c>
      <c r="I2449" s="105">
        <f t="shared" si="1281"/>
        <v>4.4990235112730703E-2</v>
      </c>
    </row>
    <row r="2450" spans="2:9" x14ac:dyDescent="0.25">
      <c r="B2450" s="69" t="s">
        <v>33</v>
      </c>
      <c r="C2450" s="69" t="s">
        <v>149</v>
      </c>
      <c r="D2450" s="69" t="s">
        <v>149</v>
      </c>
      <c r="E2450" s="69">
        <f t="shared" ref="E2450:F2450" si="1295">E1202</f>
        <v>1996</v>
      </c>
      <c r="F2450" s="69" t="str">
        <f t="shared" si="1295"/>
        <v>y</v>
      </c>
      <c r="G2450" s="69">
        <f>data2!BF103</f>
        <v>2.2458455502318547E-2</v>
      </c>
      <c r="H2450" s="105">
        <f t="shared" si="1280"/>
        <v>0.343951635172075</v>
      </c>
      <c r="I2450" s="105">
        <f t="shared" si="1281"/>
        <v>2.2531779610412153E-2</v>
      </c>
    </row>
    <row r="2451" spans="2:9" x14ac:dyDescent="0.25">
      <c r="B2451" s="69" t="s">
        <v>33</v>
      </c>
      <c r="C2451" s="69" t="s">
        <v>149</v>
      </c>
      <c r="D2451" s="69" t="s">
        <v>149</v>
      </c>
      <c r="E2451" s="69">
        <f t="shared" ref="E2451:F2451" si="1296">E1203</f>
        <v>1997</v>
      </c>
      <c r="F2451" s="69" t="str">
        <f t="shared" si="1296"/>
        <v>y</v>
      </c>
      <c r="G2451" s="69">
        <f>data2!BF104</f>
        <v>2.2531779610412153E-2</v>
      </c>
      <c r="H2451" s="105">
        <f t="shared" si="1280"/>
        <v>0.36641009067439356</v>
      </c>
      <c r="I2451" s="105">
        <f t="shared" si="1281"/>
        <v>0</v>
      </c>
    </row>
    <row r="2452" spans="2:9" x14ac:dyDescent="0.25">
      <c r="B2452" s="69" t="s">
        <v>33</v>
      </c>
      <c r="C2452" s="69" t="s">
        <v>149</v>
      </c>
      <c r="D2452" s="69" t="s">
        <v>149</v>
      </c>
      <c r="E2452" s="69">
        <f t="shared" ref="E2452:F2452" si="1297">E1204</f>
        <v>1950</v>
      </c>
      <c r="F2452" s="69" t="str">
        <f t="shared" si="1297"/>
        <v>z</v>
      </c>
      <c r="G2452" s="69">
        <f>data2!BG57</f>
        <v>4.3792263408684228E-3</v>
      </c>
      <c r="H2452" s="105">
        <f t="shared" si="1280"/>
        <v>0</v>
      </c>
      <c r="I2452" s="105">
        <f t="shared" si="1281"/>
        <v>4.2520795528482864</v>
      </c>
    </row>
    <row r="2453" spans="2:9" x14ac:dyDescent="0.25">
      <c r="B2453" s="69" t="s">
        <v>33</v>
      </c>
      <c r="C2453" s="69" t="s">
        <v>149</v>
      </c>
      <c r="D2453" s="69" t="s">
        <v>149</v>
      </c>
      <c r="E2453" s="69">
        <f t="shared" ref="E2453:F2453" si="1298">E1205</f>
        <v>1951</v>
      </c>
      <c r="F2453" s="69" t="str">
        <f t="shared" si="1298"/>
        <v>z</v>
      </c>
      <c r="G2453" s="69">
        <f>data2!BG58</f>
        <v>4.620513191289379E-3</v>
      </c>
      <c r="H2453" s="105">
        <f t="shared" si="1280"/>
        <v>4.3792263408684228E-3</v>
      </c>
      <c r="I2453" s="105">
        <f t="shared" si="1281"/>
        <v>4.2474590396569969</v>
      </c>
    </row>
    <row r="2454" spans="2:9" x14ac:dyDescent="0.25">
      <c r="B2454" s="69" t="s">
        <v>33</v>
      </c>
      <c r="C2454" s="69" t="s">
        <v>149</v>
      </c>
      <c r="D2454" s="69" t="s">
        <v>149</v>
      </c>
      <c r="E2454" s="69">
        <f t="shared" ref="E2454:F2454" si="1299">E1206</f>
        <v>1952</v>
      </c>
      <c r="F2454" s="69" t="str">
        <f t="shared" si="1299"/>
        <v>z</v>
      </c>
      <c r="G2454" s="69">
        <f>data2!BG59</f>
        <v>4.7787482651387714E-3</v>
      </c>
      <c r="H2454" s="105">
        <f t="shared" si="1280"/>
        <v>8.9997395321578019E-3</v>
      </c>
      <c r="I2454" s="105">
        <f t="shared" si="1281"/>
        <v>4.2426802913918582</v>
      </c>
    </row>
    <row r="2455" spans="2:9" x14ac:dyDescent="0.25">
      <c r="B2455" s="69" t="s">
        <v>33</v>
      </c>
      <c r="C2455" s="69" t="s">
        <v>149</v>
      </c>
      <c r="D2455" s="69" t="s">
        <v>149</v>
      </c>
      <c r="E2455" s="69">
        <f t="shared" ref="E2455:F2455" si="1300">E1207</f>
        <v>1953</v>
      </c>
      <c r="F2455" s="69" t="str">
        <f t="shared" si="1300"/>
        <v>z</v>
      </c>
      <c r="G2455" s="69">
        <f>data2!BG60</f>
        <v>5.1469008915963274E-3</v>
      </c>
      <c r="H2455" s="105">
        <f t="shared" si="1280"/>
        <v>1.3778487797296573E-2</v>
      </c>
      <c r="I2455" s="105">
        <f t="shared" si="1281"/>
        <v>4.2375333905002623</v>
      </c>
    </row>
    <row r="2456" spans="2:9" x14ac:dyDescent="0.25">
      <c r="B2456" s="69" t="s">
        <v>33</v>
      </c>
      <c r="C2456" s="69" t="s">
        <v>149</v>
      </c>
      <c r="D2456" s="69" t="s">
        <v>149</v>
      </c>
      <c r="E2456" s="69">
        <f t="shared" ref="E2456:F2456" si="1301">E1208</f>
        <v>1954</v>
      </c>
      <c r="F2456" s="69" t="str">
        <f t="shared" si="1301"/>
        <v>z</v>
      </c>
      <c r="G2456" s="69">
        <f>data2!BG61</f>
        <v>5.4343024311708198E-3</v>
      </c>
      <c r="H2456" s="105">
        <f t="shared" si="1280"/>
        <v>1.8925388688892902E-2</v>
      </c>
      <c r="I2456" s="105">
        <f t="shared" si="1281"/>
        <v>4.2320990880690914</v>
      </c>
    </row>
    <row r="2457" spans="2:9" x14ac:dyDescent="0.25">
      <c r="B2457" s="69" t="s">
        <v>33</v>
      </c>
      <c r="C2457" s="69" t="s">
        <v>149</v>
      </c>
      <c r="D2457" s="69" t="s">
        <v>149</v>
      </c>
      <c r="E2457" s="69">
        <f t="shared" ref="E2457:F2457" si="1302">E1209</f>
        <v>1955</v>
      </c>
      <c r="F2457" s="69" t="str">
        <f t="shared" si="1302"/>
        <v>z</v>
      </c>
      <c r="G2457" s="69">
        <f>data2!BG62</f>
        <v>6.4229532318619293E-3</v>
      </c>
      <c r="H2457" s="105">
        <f t="shared" si="1280"/>
        <v>2.4359691120063722E-2</v>
      </c>
      <c r="I2457" s="105">
        <f t="shared" si="1281"/>
        <v>4.2256761348372294</v>
      </c>
    </row>
    <row r="2458" spans="2:9" x14ac:dyDescent="0.25">
      <c r="B2458" s="69" t="s">
        <v>33</v>
      </c>
      <c r="C2458" s="69" t="s">
        <v>149</v>
      </c>
      <c r="D2458" s="69" t="s">
        <v>149</v>
      </c>
      <c r="E2458" s="69">
        <f t="shared" ref="E2458:F2458" si="1303">E1210</f>
        <v>1956</v>
      </c>
      <c r="F2458" s="69" t="str">
        <f t="shared" si="1303"/>
        <v>z</v>
      </c>
      <c r="G2458" s="69">
        <f>data2!BG63</f>
        <v>6.1227053309229678E-3</v>
      </c>
      <c r="H2458" s="105">
        <f t="shared" si="1280"/>
        <v>3.0782644351925653E-2</v>
      </c>
      <c r="I2458" s="105">
        <f t="shared" si="1281"/>
        <v>4.2195534295063064</v>
      </c>
    </row>
    <row r="2459" spans="2:9" x14ac:dyDescent="0.25">
      <c r="B2459" s="69" t="s">
        <v>33</v>
      </c>
      <c r="C2459" s="69" t="s">
        <v>149</v>
      </c>
      <c r="D2459" s="69" t="s">
        <v>149</v>
      </c>
      <c r="E2459" s="69">
        <f t="shared" ref="E2459:F2459" si="1304">E1211</f>
        <v>1957</v>
      </c>
      <c r="F2459" s="69" t="str">
        <f t="shared" si="1304"/>
        <v>z</v>
      </c>
      <c r="G2459" s="69">
        <f>data2!BG64</f>
        <v>7.1070530819225142E-3</v>
      </c>
      <c r="H2459" s="105">
        <f t="shared" si="1280"/>
        <v>3.6905349682848622E-2</v>
      </c>
      <c r="I2459" s="105">
        <f t="shared" si="1281"/>
        <v>4.212446376424384</v>
      </c>
    </row>
    <row r="2460" spans="2:9" x14ac:dyDescent="0.25">
      <c r="B2460" s="69" t="s">
        <v>33</v>
      </c>
      <c r="C2460" s="69" t="s">
        <v>149</v>
      </c>
      <c r="D2460" s="69" t="s">
        <v>149</v>
      </c>
      <c r="E2460" s="69">
        <f t="shared" ref="E2460:F2460" si="1305">E1212</f>
        <v>1958</v>
      </c>
      <c r="F2460" s="69" t="str">
        <f t="shared" si="1305"/>
        <v>z</v>
      </c>
      <c r="G2460" s="69">
        <f>data2!BG65</f>
        <v>6.0625644865877322E-3</v>
      </c>
      <c r="H2460" s="105">
        <f t="shared" si="1280"/>
        <v>4.4012402764771134E-2</v>
      </c>
      <c r="I2460" s="105">
        <f t="shared" si="1281"/>
        <v>4.2063838119377959</v>
      </c>
    </row>
    <row r="2461" spans="2:9" x14ac:dyDescent="0.25">
      <c r="B2461" s="69" t="s">
        <v>33</v>
      </c>
      <c r="C2461" s="69" t="s">
        <v>149</v>
      </c>
      <c r="D2461" s="69" t="s">
        <v>149</v>
      </c>
      <c r="E2461" s="69">
        <f t="shared" ref="E2461:F2461" si="1306">E1213</f>
        <v>1959</v>
      </c>
      <c r="F2461" s="69" t="str">
        <f t="shared" si="1306"/>
        <v>z</v>
      </c>
      <c r="G2461" s="69">
        <f>data2!BG66</f>
        <v>6.8726967970069016E-3</v>
      </c>
      <c r="H2461" s="105">
        <f t="shared" si="1280"/>
        <v>5.0074967251358869E-2</v>
      </c>
      <c r="I2461" s="105">
        <f t="shared" si="1281"/>
        <v>4.1995111151407896</v>
      </c>
    </row>
    <row r="2462" spans="2:9" x14ac:dyDescent="0.25">
      <c r="B2462" s="69" t="s">
        <v>33</v>
      </c>
      <c r="C2462" s="69" t="s">
        <v>149</v>
      </c>
      <c r="D2462" s="69" t="s">
        <v>149</v>
      </c>
      <c r="E2462" s="69">
        <f t="shared" ref="E2462:F2462" si="1307">E1214</f>
        <v>1960</v>
      </c>
      <c r="F2462" s="69" t="str">
        <f t="shared" si="1307"/>
        <v>z</v>
      </c>
      <c r="G2462" s="69">
        <f>data2!BG67</f>
        <v>7.4565434245747421E-3</v>
      </c>
      <c r="H2462" s="105">
        <f t="shared" si="1280"/>
        <v>5.6947664048365772E-2</v>
      </c>
      <c r="I2462" s="105">
        <f t="shared" si="1281"/>
        <v>4.1920545717162145</v>
      </c>
    </row>
    <row r="2463" spans="2:9" x14ac:dyDescent="0.25">
      <c r="B2463" s="69" t="s">
        <v>33</v>
      </c>
      <c r="C2463" s="69" t="s">
        <v>149</v>
      </c>
      <c r="D2463" s="69" t="s">
        <v>149</v>
      </c>
      <c r="E2463" s="69">
        <f t="shared" ref="E2463:F2463" si="1308">E1215</f>
        <v>1961</v>
      </c>
      <c r="F2463" s="69" t="str">
        <f t="shared" si="1308"/>
        <v>z</v>
      </c>
      <c r="G2463" s="69">
        <f>data2!BG68</f>
        <v>8.0947490888701994E-3</v>
      </c>
      <c r="H2463" s="105">
        <f t="shared" si="1280"/>
        <v>6.4404207472940511E-2</v>
      </c>
      <c r="I2463" s="105">
        <f t="shared" si="1281"/>
        <v>4.1839598226273447</v>
      </c>
    </row>
    <row r="2464" spans="2:9" x14ac:dyDescent="0.25">
      <c r="B2464" s="69" t="s">
        <v>33</v>
      </c>
      <c r="C2464" s="69" t="s">
        <v>149</v>
      </c>
      <c r="D2464" s="69" t="s">
        <v>149</v>
      </c>
      <c r="E2464" s="69">
        <f t="shared" ref="E2464:F2464" si="1309">E1216</f>
        <v>1962</v>
      </c>
      <c r="F2464" s="69" t="str">
        <f t="shared" si="1309"/>
        <v>z</v>
      </c>
      <c r="G2464" s="69">
        <f>data2!BG69</f>
        <v>7.1909969433091147E-3</v>
      </c>
      <c r="H2464" s="105">
        <f t="shared" si="1280"/>
        <v>7.2498956561810712E-2</v>
      </c>
      <c r="I2464" s="105">
        <f t="shared" si="1281"/>
        <v>4.176768825684035</v>
      </c>
    </row>
    <row r="2465" spans="2:9" x14ac:dyDescent="0.25">
      <c r="B2465" s="69" t="s">
        <v>33</v>
      </c>
      <c r="C2465" s="69" t="s">
        <v>149</v>
      </c>
      <c r="D2465" s="69" t="s">
        <v>149</v>
      </c>
      <c r="E2465" s="69">
        <f t="shared" ref="E2465:F2465" si="1310">E1217</f>
        <v>1963</v>
      </c>
      <c r="F2465" s="69" t="str">
        <f t="shared" si="1310"/>
        <v>z</v>
      </c>
      <c r="G2465" s="69">
        <f>data2!BG70</f>
        <v>6.9383441120593765E-3</v>
      </c>
      <c r="H2465" s="105">
        <f t="shared" si="1280"/>
        <v>7.9689953505119829E-2</v>
      </c>
      <c r="I2465" s="105">
        <f t="shared" si="1281"/>
        <v>4.1698304815719762</v>
      </c>
    </row>
    <row r="2466" spans="2:9" x14ac:dyDescent="0.25">
      <c r="B2466" s="69" t="s">
        <v>33</v>
      </c>
      <c r="C2466" s="69" t="s">
        <v>149</v>
      </c>
      <c r="D2466" s="69" t="s">
        <v>149</v>
      </c>
      <c r="E2466" s="69">
        <f t="shared" ref="E2466:F2466" si="1311">E1218</f>
        <v>1964</v>
      </c>
      <c r="F2466" s="69" t="str">
        <f t="shared" si="1311"/>
        <v>z</v>
      </c>
      <c r="G2466" s="69">
        <f>data2!BG71</f>
        <v>7.0216761932762016E-3</v>
      </c>
      <c r="H2466" s="105">
        <f t="shared" si="1280"/>
        <v>8.6628297617179204E-2</v>
      </c>
      <c r="I2466" s="105">
        <f t="shared" si="1281"/>
        <v>4.1628088053786998</v>
      </c>
    </row>
    <row r="2467" spans="2:9" x14ac:dyDescent="0.25">
      <c r="B2467" s="69" t="s">
        <v>33</v>
      </c>
      <c r="C2467" s="69" t="s">
        <v>149</v>
      </c>
      <c r="D2467" s="69" t="s">
        <v>149</v>
      </c>
      <c r="E2467" s="69">
        <f t="shared" ref="E2467:F2467" si="1312">E1219</f>
        <v>1965</v>
      </c>
      <c r="F2467" s="69" t="str">
        <f t="shared" si="1312"/>
        <v>z</v>
      </c>
      <c r="G2467" s="69">
        <f>data2!BG72</f>
        <v>6.1312051240726114E-3</v>
      </c>
      <c r="H2467" s="105">
        <f t="shared" si="1280"/>
        <v>9.3649973810455409E-2</v>
      </c>
      <c r="I2467" s="105">
        <f t="shared" si="1281"/>
        <v>4.1566776002546275</v>
      </c>
    </row>
    <row r="2468" spans="2:9" x14ac:dyDescent="0.25">
      <c r="B2468" s="69" t="s">
        <v>33</v>
      </c>
      <c r="C2468" s="69" t="s">
        <v>149</v>
      </c>
      <c r="D2468" s="69" t="s">
        <v>149</v>
      </c>
      <c r="E2468" s="69">
        <f t="shared" ref="E2468:F2468" si="1313">E1220</f>
        <v>1966</v>
      </c>
      <c r="F2468" s="69" t="str">
        <f t="shared" si="1313"/>
        <v>z</v>
      </c>
      <c r="G2468" s="69">
        <f>data2!BG73</f>
        <v>6.3072194268801287E-3</v>
      </c>
      <c r="H2468" s="105">
        <f t="shared" si="1280"/>
        <v>9.9781178934528023E-2</v>
      </c>
      <c r="I2468" s="105">
        <f t="shared" si="1281"/>
        <v>4.1503703808277468</v>
      </c>
    </row>
    <row r="2469" spans="2:9" x14ac:dyDescent="0.25">
      <c r="B2469" s="69" t="s">
        <v>33</v>
      </c>
      <c r="C2469" s="69" t="s">
        <v>149</v>
      </c>
      <c r="D2469" s="69" t="s">
        <v>149</v>
      </c>
      <c r="E2469" s="69">
        <f t="shared" ref="E2469:F2469" si="1314">E1221</f>
        <v>1967</v>
      </c>
      <c r="F2469" s="69" t="str">
        <f t="shared" si="1314"/>
        <v>z</v>
      </c>
      <c r="G2469" s="69">
        <f>data2!BG74</f>
        <v>7.2454734201130248E-3</v>
      </c>
      <c r="H2469" s="105">
        <f t="shared" si="1280"/>
        <v>0.10608839836140815</v>
      </c>
      <c r="I2469" s="105">
        <f t="shared" si="1281"/>
        <v>4.1431249074076337</v>
      </c>
    </row>
    <row r="2470" spans="2:9" x14ac:dyDescent="0.25">
      <c r="B2470" s="69" t="s">
        <v>33</v>
      </c>
      <c r="C2470" s="69" t="s">
        <v>149</v>
      </c>
      <c r="D2470" s="69" t="s">
        <v>149</v>
      </c>
      <c r="E2470" s="69">
        <f t="shared" ref="E2470:F2470" si="1315">E1222</f>
        <v>1968</v>
      </c>
      <c r="F2470" s="69" t="str">
        <f t="shared" si="1315"/>
        <v>z</v>
      </c>
      <c r="G2470" s="69">
        <f>data2!BG75</f>
        <v>7.0680208892239691E-3</v>
      </c>
      <c r="H2470" s="105">
        <f t="shared" si="1280"/>
        <v>0.11333387178152118</v>
      </c>
      <c r="I2470" s="105">
        <f t="shared" si="1281"/>
        <v>4.1360568865184097</v>
      </c>
    </row>
    <row r="2471" spans="2:9" x14ac:dyDescent="0.25">
      <c r="B2471" s="69" t="s">
        <v>33</v>
      </c>
      <c r="C2471" s="69" t="s">
        <v>149</v>
      </c>
      <c r="D2471" s="69" t="s">
        <v>149</v>
      </c>
      <c r="E2471" s="69">
        <f t="shared" ref="E2471:F2471" si="1316">E1223</f>
        <v>1969</v>
      </c>
      <c r="F2471" s="69" t="str">
        <f t="shared" si="1316"/>
        <v>z</v>
      </c>
      <c r="G2471" s="69">
        <f>data2!BG76</f>
        <v>8.0762653795890121E-3</v>
      </c>
      <c r="H2471" s="105">
        <f t="shared" si="1280"/>
        <v>0.12040189267074515</v>
      </c>
      <c r="I2471" s="105">
        <f t="shared" si="1281"/>
        <v>4.1279806211388212</v>
      </c>
    </row>
    <row r="2472" spans="2:9" x14ac:dyDescent="0.25">
      <c r="B2472" s="69" t="s">
        <v>33</v>
      </c>
      <c r="C2472" s="69" t="s">
        <v>149</v>
      </c>
      <c r="D2472" s="69" t="s">
        <v>149</v>
      </c>
      <c r="E2472" s="69">
        <f t="shared" ref="E2472:F2472" si="1317">E1224</f>
        <v>1970</v>
      </c>
      <c r="F2472" s="69" t="str">
        <f t="shared" si="1317"/>
        <v>z</v>
      </c>
      <c r="G2472" s="69">
        <f>data2!BG77</f>
        <v>1.0504898216989023E-2</v>
      </c>
      <c r="H2472" s="105">
        <f t="shared" si="1280"/>
        <v>0.12847815805033416</v>
      </c>
      <c r="I2472" s="105">
        <f t="shared" si="1281"/>
        <v>4.1174757229218324</v>
      </c>
    </row>
    <row r="2473" spans="2:9" x14ac:dyDescent="0.25">
      <c r="B2473" s="69" t="s">
        <v>33</v>
      </c>
      <c r="C2473" s="69" t="s">
        <v>149</v>
      </c>
      <c r="D2473" s="69" t="s">
        <v>149</v>
      </c>
      <c r="E2473" s="69">
        <f t="shared" ref="E2473:F2473" si="1318">E1225</f>
        <v>1971</v>
      </c>
      <c r="F2473" s="69" t="str">
        <f t="shared" si="1318"/>
        <v>z</v>
      </c>
      <c r="G2473" s="69">
        <f>data2!BG78</f>
        <v>1.2904194919565438E-2</v>
      </c>
      <c r="H2473" s="105">
        <f t="shared" si="1280"/>
        <v>0.13898305626732319</v>
      </c>
      <c r="I2473" s="105">
        <f t="shared" si="1281"/>
        <v>4.1045715280022668</v>
      </c>
    </row>
    <row r="2474" spans="2:9" x14ac:dyDescent="0.25">
      <c r="B2474" s="69" t="s">
        <v>33</v>
      </c>
      <c r="C2474" s="69" t="s">
        <v>149</v>
      </c>
      <c r="D2474" s="69" t="s">
        <v>149</v>
      </c>
      <c r="E2474" s="69">
        <f t="shared" ref="E2474:F2474" si="1319">E1226</f>
        <v>1972</v>
      </c>
      <c r="F2474" s="69" t="str">
        <f t="shared" si="1319"/>
        <v>z</v>
      </c>
      <c r="G2474" s="69">
        <f>data2!BG79</f>
        <v>1.6988063596104708E-2</v>
      </c>
      <c r="H2474" s="105">
        <f t="shared" si="1280"/>
        <v>0.15188725118688862</v>
      </c>
      <c r="I2474" s="105">
        <f t="shared" si="1281"/>
        <v>4.0875834644061619</v>
      </c>
    </row>
    <row r="2475" spans="2:9" x14ac:dyDescent="0.25">
      <c r="B2475" s="69" t="s">
        <v>33</v>
      </c>
      <c r="C2475" s="69" t="s">
        <v>149</v>
      </c>
      <c r="D2475" s="69" t="s">
        <v>149</v>
      </c>
      <c r="E2475" s="69">
        <f t="shared" ref="E2475:F2475" si="1320">E1227</f>
        <v>1973</v>
      </c>
      <c r="F2475" s="69" t="str">
        <f t="shared" si="1320"/>
        <v>z</v>
      </c>
      <c r="G2475" s="69">
        <f>data2!BG80</f>
        <v>1.9233618797127018E-2</v>
      </c>
      <c r="H2475" s="105">
        <f t="shared" si="1280"/>
        <v>0.16887531478299334</v>
      </c>
      <c r="I2475" s="105">
        <f t="shared" si="1281"/>
        <v>4.0683498456090348</v>
      </c>
    </row>
    <row r="2476" spans="2:9" x14ac:dyDescent="0.25">
      <c r="B2476" s="69" t="s">
        <v>33</v>
      </c>
      <c r="C2476" s="69" t="s">
        <v>149</v>
      </c>
      <c r="D2476" s="69" t="s">
        <v>149</v>
      </c>
      <c r="E2476" s="69">
        <f t="shared" ref="E2476:F2476" si="1321">E1228</f>
        <v>1974</v>
      </c>
      <c r="F2476" s="69" t="str">
        <f t="shared" si="1321"/>
        <v>z</v>
      </c>
      <c r="G2476" s="69">
        <f>data2!BG81</f>
        <v>2.1122284218944281E-2</v>
      </c>
      <c r="H2476" s="105">
        <f t="shared" si="1280"/>
        <v>0.18810893358012035</v>
      </c>
      <c r="I2476" s="105">
        <f t="shared" si="1281"/>
        <v>4.0472275613900903</v>
      </c>
    </row>
    <row r="2477" spans="2:9" x14ac:dyDescent="0.25">
      <c r="B2477" s="69" t="s">
        <v>33</v>
      </c>
      <c r="C2477" s="69" t="s">
        <v>149</v>
      </c>
      <c r="D2477" s="69" t="s">
        <v>149</v>
      </c>
      <c r="E2477" s="69">
        <f t="shared" ref="E2477:F2477" si="1322">E1229</f>
        <v>1975</v>
      </c>
      <c r="F2477" s="69" t="str">
        <f t="shared" si="1322"/>
        <v>z</v>
      </c>
      <c r="G2477" s="69">
        <f>data2!BG82</f>
        <v>2.6558242289423484E-2</v>
      </c>
      <c r="H2477" s="105">
        <f t="shared" si="1280"/>
        <v>0.20923121779906462</v>
      </c>
      <c r="I2477" s="105">
        <f t="shared" si="1281"/>
        <v>4.0206693191006666</v>
      </c>
    </row>
    <row r="2478" spans="2:9" x14ac:dyDescent="0.25">
      <c r="B2478" s="69" t="s">
        <v>33</v>
      </c>
      <c r="C2478" s="69" t="s">
        <v>149</v>
      </c>
      <c r="D2478" s="69" t="s">
        <v>149</v>
      </c>
      <c r="E2478" s="69">
        <f t="shared" ref="E2478:F2478" si="1323">E1230</f>
        <v>1976</v>
      </c>
      <c r="F2478" s="69" t="str">
        <f t="shared" si="1323"/>
        <v>z</v>
      </c>
      <c r="G2478" s="69">
        <f>data2!BG83</f>
        <v>3.8269154082187104E-2</v>
      </c>
      <c r="H2478" s="105">
        <f t="shared" si="1280"/>
        <v>0.23578946008848811</v>
      </c>
      <c r="I2478" s="105">
        <f t="shared" si="1281"/>
        <v>3.9824001650184799</v>
      </c>
    </row>
    <row r="2479" spans="2:9" x14ac:dyDescent="0.25">
      <c r="B2479" s="69" t="s">
        <v>33</v>
      </c>
      <c r="C2479" s="69" t="s">
        <v>149</v>
      </c>
      <c r="D2479" s="69" t="s">
        <v>149</v>
      </c>
      <c r="E2479" s="69">
        <f t="shared" ref="E2479:F2479" si="1324">E1231</f>
        <v>1977</v>
      </c>
      <c r="F2479" s="69" t="str">
        <f t="shared" si="1324"/>
        <v>z</v>
      </c>
      <c r="G2479" s="69">
        <f>data2!BG84</f>
        <v>4.1663631508467039E-2</v>
      </c>
      <c r="H2479" s="105">
        <f t="shared" si="1280"/>
        <v>0.27405861417067523</v>
      </c>
      <c r="I2479" s="105">
        <f t="shared" si="1281"/>
        <v>3.9407365335100129</v>
      </c>
    </row>
    <row r="2480" spans="2:9" x14ac:dyDescent="0.25">
      <c r="B2480" s="69" t="s">
        <v>33</v>
      </c>
      <c r="C2480" s="69" t="s">
        <v>149</v>
      </c>
      <c r="D2480" s="69" t="s">
        <v>149</v>
      </c>
      <c r="E2480" s="69">
        <f t="shared" ref="E2480:F2480" si="1325">E1232</f>
        <v>1978</v>
      </c>
      <c r="F2480" s="69" t="str">
        <f t="shared" si="1325"/>
        <v>z</v>
      </c>
      <c r="G2480" s="69">
        <f>data2!BG85</f>
        <v>4.7518606175976794E-2</v>
      </c>
      <c r="H2480" s="105">
        <f t="shared" si="1280"/>
        <v>0.31572224567914225</v>
      </c>
      <c r="I2480" s="105">
        <f t="shared" si="1281"/>
        <v>3.8932179273340362</v>
      </c>
    </row>
    <row r="2481" spans="2:9" x14ac:dyDescent="0.25">
      <c r="B2481" s="69" t="s">
        <v>33</v>
      </c>
      <c r="C2481" s="69" t="s">
        <v>149</v>
      </c>
      <c r="D2481" s="69" t="s">
        <v>149</v>
      </c>
      <c r="E2481" s="69">
        <f t="shared" ref="E2481:F2481" si="1326">E1233</f>
        <v>1979</v>
      </c>
      <c r="F2481" s="69" t="str">
        <f t="shared" si="1326"/>
        <v>z</v>
      </c>
      <c r="G2481" s="69">
        <f>data2!BG86</f>
        <v>6.1140548714970239E-2</v>
      </c>
      <c r="H2481" s="105">
        <f t="shared" si="1280"/>
        <v>0.36324085185511906</v>
      </c>
      <c r="I2481" s="105">
        <f t="shared" si="1281"/>
        <v>3.8320773786190658</v>
      </c>
    </row>
    <row r="2482" spans="2:9" x14ac:dyDescent="0.25">
      <c r="B2482" s="69" t="s">
        <v>33</v>
      </c>
      <c r="C2482" s="69" t="s">
        <v>149</v>
      </c>
      <c r="D2482" s="69" t="s">
        <v>149</v>
      </c>
      <c r="E2482" s="69">
        <f t="shared" ref="E2482:F2482" si="1327">E1234</f>
        <v>1980</v>
      </c>
      <c r="F2482" s="69" t="str">
        <f t="shared" si="1327"/>
        <v>z</v>
      </c>
      <c r="G2482" s="69">
        <f>data2!BG87</f>
        <v>6.207279578929191E-2</v>
      </c>
      <c r="H2482" s="105">
        <f t="shared" si="1280"/>
        <v>0.42438140057008933</v>
      </c>
      <c r="I2482" s="105">
        <f t="shared" si="1281"/>
        <v>3.7700045828297739</v>
      </c>
    </row>
    <row r="2483" spans="2:9" x14ac:dyDescent="0.25">
      <c r="B2483" s="69" t="s">
        <v>33</v>
      </c>
      <c r="C2483" s="69" t="s">
        <v>149</v>
      </c>
      <c r="D2483" s="69" t="s">
        <v>149</v>
      </c>
      <c r="E2483" s="69">
        <f t="shared" ref="E2483:F2483" si="1328">E1235</f>
        <v>1981</v>
      </c>
      <c r="F2483" s="69" t="str">
        <f t="shared" si="1328"/>
        <v>z</v>
      </c>
      <c r="G2483" s="69">
        <f>data2!BG88</f>
        <v>6.7760235298322466E-2</v>
      </c>
      <c r="H2483" s="105">
        <f t="shared" si="1280"/>
        <v>0.48645419635938125</v>
      </c>
      <c r="I2483" s="105">
        <f t="shared" si="1281"/>
        <v>3.7022443475314515</v>
      </c>
    </row>
    <row r="2484" spans="2:9" x14ac:dyDescent="0.25">
      <c r="B2484" s="69" t="s">
        <v>33</v>
      </c>
      <c r="C2484" s="69" t="s">
        <v>149</v>
      </c>
      <c r="D2484" s="69" t="s">
        <v>149</v>
      </c>
      <c r="E2484" s="69">
        <f t="shared" ref="E2484:F2484" si="1329">E1236</f>
        <v>1982</v>
      </c>
      <c r="F2484" s="69" t="str">
        <f t="shared" si="1329"/>
        <v>z</v>
      </c>
      <c r="G2484" s="69">
        <f>data2!BG89</f>
        <v>8.3585522534538007E-2</v>
      </c>
      <c r="H2484" s="105">
        <f t="shared" si="1280"/>
        <v>0.55421443165770368</v>
      </c>
      <c r="I2484" s="105">
        <f t="shared" si="1281"/>
        <v>3.6186588249969134</v>
      </c>
    </row>
    <row r="2485" spans="2:9" x14ac:dyDescent="0.25">
      <c r="B2485" s="69" t="s">
        <v>33</v>
      </c>
      <c r="C2485" s="69" t="s">
        <v>149</v>
      </c>
      <c r="D2485" s="69" t="s">
        <v>149</v>
      </c>
      <c r="E2485" s="69">
        <f t="shared" ref="E2485:F2485" si="1330">E1237</f>
        <v>1983</v>
      </c>
      <c r="F2485" s="69" t="str">
        <f t="shared" si="1330"/>
        <v>z</v>
      </c>
      <c r="G2485" s="69">
        <f>data2!BG90</f>
        <v>9.6562051786702074E-2</v>
      </c>
      <c r="H2485" s="105">
        <f t="shared" si="1280"/>
        <v>0.63779995419224167</v>
      </c>
      <c r="I2485" s="105">
        <f t="shared" si="1281"/>
        <v>3.5220967732102113</v>
      </c>
    </row>
    <row r="2486" spans="2:9" x14ac:dyDescent="0.25">
      <c r="B2486" s="69" t="s">
        <v>33</v>
      </c>
      <c r="C2486" s="69" t="s">
        <v>149</v>
      </c>
      <c r="D2486" s="69" t="s">
        <v>149</v>
      </c>
      <c r="E2486" s="69">
        <f t="shared" ref="E2486:F2486" si="1331">E1238</f>
        <v>1984</v>
      </c>
      <c r="F2486" s="69" t="str">
        <f t="shared" si="1331"/>
        <v>z</v>
      </c>
      <c r="G2486" s="69">
        <f>data2!BG91</f>
        <v>0.11745513640491827</v>
      </c>
      <c r="H2486" s="105">
        <f t="shared" si="1280"/>
        <v>0.73436200597894374</v>
      </c>
      <c r="I2486" s="105">
        <f t="shared" si="1281"/>
        <v>3.4046416368052932</v>
      </c>
    </row>
    <row r="2487" spans="2:9" x14ac:dyDescent="0.25">
      <c r="B2487" s="69" t="s">
        <v>33</v>
      </c>
      <c r="C2487" s="69" t="s">
        <v>149</v>
      </c>
      <c r="D2487" s="69" t="s">
        <v>149</v>
      </c>
      <c r="E2487" s="69">
        <f t="shared" ref="E2487:F2487" si="1332">E1239</f>
        <v>1985</v>
      </c>
      <c r="F2487" s="69" t="str">
        <f t="shared" si="1332"/>
        <v>z</v>
      </c>
      <c r="G2487" s="69">
        <f>data2!BG92</f>
        <v>0.14707619690237453</v>
      </c>
      <c r="H2487" s="105">
        <f t="shared" si="1280"/>
        <v>0.85181714238386197</v>
      </c>
      <c r="I2487" s="105">
        <f t="shared" si="1281"/>
        <v>3.2575654399029186</v>
      </c>
    </row>
    <row r="2488" spans="2:9" x14ac:dyDescent="0.25">
      <c r="B2488" s="69" t="s">
        <v>33</v>
      </c>
      <c r="C2488" s="69" t="s">
        <v>149</v>
      </c>
      <c r="D2488" s="69" t="s">
        <v>149</v>
      </c>
      <c r="E2488" s="69">
        <f t="shared" ref="E2488:F2488" si="1333">E1240</f>
        <v>1986</v>
      </c>
      <c r="F2488" s="69" t="str">
        <f t="shared" si="1333"/>
        <v>z</v>
      </c>
      <c r="G2488" s="69">
        <f>data2!BG93</f>
        <v>0.15128922790131441</v>
      </c>
      <c r="H2488" s="105">
        <f t="shared" si="1280"/>
        <v>0.99889333928623647</v>
      </c>
      <c r="I2488" s="105">
        <f t="shared" si="1281"/>
        <v>3.1062762120016041</v>
      </c>
    </row>
    <row r="2489" spans="2:9" x14ac:dyDescent="0.25">
      <c r="B2489" s="69" t="s">
        <v>33</v>
      </c>
      <c r="C2489" s="69" t="s">
        <v>149</v>
      </c>
      <c r="D2489" s="69" t="s">
        <v>149</v>
      </c>
      <c r="E2489" s="69">
        <f t="shared" ref="E2489:F2489" si="1334">E1241</f>
        <v>1987</v>
      </c>
      <c r="F2489" s="69" t="str">
        <f t="shared" si="1334"/>
        <v>z</v>
      </c>
      <c r="G2489" s="69">
        <f>data2!BG94</f>
        <v>0.17122676907721693</v>
      </c>
      <c r="H2489" s="105">
        <f t="shared" si="1280"/>
        <v>1.150182567187551</v>
      </c>
      <c r="I2489" s="105">
        <f t="shared" si="1281"/>
        <v>2.9350494429243872</v>
      </c>
    </row>
    <row r="2490" spans="2:9" x14ac:dyDescent="0.25">
      <c r="B2490" s="69" t="s">
        <v>33</v>
      </c>
      <c r="C2490" s="69" t="s">
        <v>149</v>
      </c>
      <c r="D2490" s="69" t="s">
        <v>149</v>
      </c>
      <c r="E2490" s="69">
        <f t="shared" ref="E2490:F2490" si="1335">E1242</f>
        <v>1988</v>
      </c>
      <c r="F2490" s="69" t="str">
        <f t="shared" si="1335"/>
        <v>z</v>
      </c>
      <c r="G2490" s="69">
        <f>data2!BG95</f>
        <v>0.20535690680593888</v>
      </c>
      <c r="H2490" s="105">
        <f t="shared" si="1280"/>
        <v>1.3214093362647679</v>
      </c>
      <c r="I2490" s="105">
        <f t="shared" si="1281"/>
        <v>2.7296925361184483</v>
      </c>
    </row>
    <row r="2491" spans="2:9" x14ac:dyDescent="0.25">
      <c r="B2491" s="69" t="s">
        <v>33</v>
      </c>
      <c r="C2491" s="69" t="s">
        <v>149</v>
      </c>
      <c r="D2491" s="69" t="s">
        <v>149</v>
      </c>
      <c r="E2491" s="69">
        <f t="shared" ref="E2491:F2491" si="1336">E1243</f>
        <v>1989</v>
      </c>
      <c r="F2491" s="69" t="str">
        <f t="shared" si="1336"/>
        <v>z</v>
      </c>
      <c r="G2491" s="69">
        <f>data2!BG96</f>
        <v>0.23190390534686417</v>
      </c>
      <c r="H2491" s="105">
        <f t="shared" si="1280"/>
        <v>1.5267662430707067</v>
      </c>
      <c r="I2491" s="105">
        <f t="shared" si="1281"/>
        <v>2.4977886307715838</v>
      </c>
    </row>
    <row r="2492" spans="2:9" x14ac:dyDescent="0.25">
      <c r="B2492" s="69" t="s">
        <v>33</v>
      </c>
      <c r="C2492" s="69" t="s">
        <v>149</v>
      </c>
      <c r="D2492" s="69" t="s">
        <v>149</v>
      </c>
      <c r="E2492" s="69">
        <f t="shared" ref="E2492:F2492" si="1337">E1244</f>
        <v>1990</v>
      </c>
      <c r="F2492" s="69" t="str">
        <f t="shared" si="1337"/>
        <v>z</v>
      </c>
      <c r="G2492" s="69">
        <f>data2!BG97</f>
        <v>0.26616148436441806</v>
      </c>
      <c r="H2492" s="105">
        <f t="shared" si="1280"/>
        <v>1.7586701484175709</v>
      </c>
      <c r="I2492" s="105">
        <f t="shared" si="1281"/>
        <v>2.231627146407166</v>
      </c>
    </row>
    <row r="2493" spans="2:9" x14ac:dyDescent="0.25">
      <c r="B2493" s="69" t="s">
        <v>33</v>
      </c>
      <c r="C2493" s="69" t="s">
        <v>149</v>
      </c>
      <c r="D2493" s="69" t="s">
        <v>149</v>
      </c>
      <c r="E2493" s="69">
        <f t="shared" ref="E2493:F2493" si="1338">E1245</f>
        <v>1991</v>
      </c>
      <c r="F2493" s="69" t="str">
        <f t="shared" si="1338"/>
        <v>z</v>
      </c>
      <c r="G2493" s="69">
        <f>data2!BG98</f>
        <v>0.27776738171156184</v>
      </c>
      <c r="H2493" s="105">
        <f t="shared" si="1280"/>
        <v>2.0248316327819889</v>
      </c>
      <c r="I2493" s="105">
        <f t="shared" si="1281"/>
        <v>1.9538597646956042</v>
      </c>
    </row>
    <row r="2494" spans="2:9" x14ac:dyDescent="0.25">
      <c r="B2494" s="69" t="s">
        <v>33</v>
      </c>
      <c r="C2494" s="69" t="s">
        <v>149</v>
      </c>
      <c r="D2494" s="69" t="s">
        <v>149</v>
      </c>
      <c r="E2494" s="69">
        <f t="shared" ref="E2494:F2494" si="1339">E1246</f>
        <v>1992</v>
      </c>
      <c r="F2494" s="69" t="str">
        <f t="shared" si="1339"/>
        <v>z</v>
      </c>
      <c r="G2494" s="69">
        <f>data2!BG99</f>
        <v>0.33005485618222813</v>
      </c>
      <c r="H2494" s="105">
        <f t="shared" si="1280"/>
        <v>2.3025990144935506</v>
      </c>
      <c r="I2494" s="105">
        <f t="shared" si="1281"/>
        <v>1.6238049085133759</v>
      </c>
    </row>
    <row r="2495" spans="2:9" x14ac:dyDescent="0.25">
      <c r="B2495" s="69" t="s">
        <v>33</v>
      </c>
      <c r="C2495" s="69" t="s">
        <v>149</v>
      </c>
      <c r="D2495" s="69" t="s">
        <v>149</v>
      </c>
      <c r="E2495" s="69">
        <f t="shared" ref="E2495:F2495" si="1340">E1247</f>
        <v>1993</v>
      </c>
      <c r="F2495" s="69" t="str">
        <f t="shared" si="1340"/>
        <v>z</v>
      </c>
      <c r="G2495" s="69">
        <f>data2!BG100</f>
        <v>0.34589134137762334</v>
      </c>
      <c r="H2495" s="105">
        <f t="shared" si="1280"/>
        <v>2.6326538706757789</v>
      </c>
      <c r="I2495" s="105">
        <f t="shared" si="1281"/>
        <v>1.2779135671357527</v>
      </c>
    </row>
    <row r="2496" spans="2:9" x14ac:dyDescent="0.25">
      <c r="B2496" s="69" t="s">
        <v>33</v>
      </c>
      <c r="C2496" s="69" t="s">
        <v>149</v>
      </c>
      <c r="D2496" s="69" t="s">
        <v>149</v>
      </c>
      <c r="E2496" s="69">
        <f t="shared" ref="E2496:F2496" si="1341">E1248</f>
        <v>1994</v>
      </c>
      <c r="F2496" s="69" t="str">
        <f t="shared" si="1341"/>
        <v>z</v>
      </c>
      <c r="G2496" s="69">
        <f>data2!BG101</f>
        <v>0.34233210324268531</v>
      </c>
      <c r="H2496" s="105">
        <f t="shared" si="1280"/>
        <v>2.9785452120534024</v>
      </c>
      <c r="I2496" s="105">
        <f t="shared" si="1281"/>
        <v>0.93558146389306729</v>
      </c>
    </row>
    <row r="2497" spans="2:9" x14ac:dyDescent="0.25">
      <c r="B2497" s="69" t="s">
        <v>33</v>
      </c>
      <c r="C2497" s="69" t="s">
        <v>149</v>
      </c>
      <c r="D2497" s="69" t="s">
        <v>149</v>
      </c>
      <c r="E2497" s="69">
        <f t="shared" ref="E2497:F2497" si="1342">E1249</f>
        <v>1995</v>
      </c>
      <c r="F2497" s="69" t="str">
        <f t="shared" si="1342"/>
        <v>z</v>
      </c>
      <c r="G2497" s="69">
        <f>data2!BG102</f>
        <v>0.3146075352599394</v>
      </c>
      <c r="H2497" s="105">
        <f t="shared" si="1280"/>
        <v>3.3208773152960878</v>
      </c>
      <c r="I2497" s="105">
        <f t="shared" si="1281"/>
        <v>0.62097392863312784</v>
      </c>
    </row>
    <row r="2498" spans="2:9" x14ac:dyDescent="0.25">
      <c r="B2498" s="69" t="s">
        <v>33</v>
      </c>
      <c r="C2498" s="69" t="s">
        <v>149</v>
      </c>
      <c r="D2498" s="69" t="s">
        <v>149</v>
      </c>
      <c r="E2498" s="69">
        <f t="shared" ref="E2498:F2498" si="1343">E1250</f>
        <v>1996</v>
      </c>
      <c r="F2498" s="69" t="str">
        <f t="shared" si="1343"/>
        <v>z</v>
      </c>
      <c r="G2498" s="69">
        <f>data2!BG103</f>
        <v>0.31094818010248199</v>
      </c>
      <c r="H2498" s="105">
        <f t="shared" si="1280"/>
        <v>3.6354848505560273</v>
      </c>
      <c r="I2498" s="105">
        <f t="shared" si="1281"/>
        <v>0.31002574853064585</v>
      </c>
    </row>
    <row r="2499" spans="2:9" x14ac:dyDescent="0.25">
      <c r="B2499" s="69" t="s">
        <v>33</v>
      </c>
      <c r="C2499" s="69" t="s">
        <v>149</v>
      </c>
      <c r="D2499" s="69" t="s">
        <v>149</v>
      </c>
      <c r="E2499" s="69">
        <f t="shared" ref="E2499:F2499" si="1344">E1251</f>
        <v>1997</v>
      </c>
      <c r="F2499" s="69" t="str">
        <f t="shared" si="1344"/>
        <v>z</v>
      </c>
      <c r="G2499" s="69">
        <f>data2!BG104</f>
        <v>0.31002574853064585</v>
      </c>
      <c r="H2499" s="105">
        <f t="shared" si="1280"/>
        <v>3.9464330306585094</v>
      </c>
      <c r="I2499" s="105">
        <f t="shared" si="1281"/>
        <v>0</v>
      </c>
    </row>
    <row r="2500" spans="2:9" x14ac:dyDescent="0.25">
      <c r="B2500" s="69" t="s">
        <v>45</v>
      </c>
      <c r="C2500" s="69" t="s">
        <v>146</v>
      </c>
      <c r="D2500" s="69" t="s">
        <v>150</v>
      </c>
      <c r="E2500" s="69">
        <v>1950</v>
      </c>
      <c r="F2500" s="69" t="s">
        <v>7</v>
      </c>
      <c r="G2500" s="69">
        <f>data2!AH109</f>
        <v>6.2722466671044863E-2</v>
      </c>
      <c r="H2500" s="105">
        <f t="shared" ref="H2500:H2563" si="1345">SUMIFS($G$4:$G$4995,$F$4:$F$4995,$F2500,$E$4:$E$4995,"&lt;"&amp;$E2500,$B$4:$B$4995,$B2500,$D$4:$D$4995,$D2500)</f>
        <v>0</v>
      </c>
      <c r="I2500" s="105">
        <f t="shared" ref="I2500:I2563" si="1346">SUMIFS($G$4:$G$4995,$F$4:$F$4995,$F2500,$E$4:$E$4995,"&gt;"&amp;$E2500,$B$4:$B$4995,$B2500,$D$4:$D$4995,$D2500)</f>
        <v>5.0081576212356769</v>
      </c>
    </row>
    <row r="2501" spans="2:9" x14ac:dyDescent="0.25">
      <c r="B2501" s="69" t="s">
        <v>45</v>
      </c>
      <c r="C2501" s="69" t="s">
        <v>146</v>
      </c>
      <c r="D2501" s="69" t="s">
        <v>150</v>
      </c>
      <c r="E2501" s="69">
        <f>E2500+1</f>
        <v>1951</v>
      </c>
      <c r="F2501" s="69" t="s">
        <v>7</v>
      </c>
      <c r="G2501" s="69">
        <f>data2!AH110</f>
        <v>6.2722466671044863E-2</v>
      </c>
      <c r="H2501" s="105">
        <f t="shared" si="1345"/>
        <v>6.2722466671044863E-2</v>
      </c>
      <c r="I2501" s="105">
        <f t="shared" si="1346"/>
        <v>4.945435154564632</v>
      </c>
    </row>
    <row r="2502" spans="2:9" x14ac:dyDescent="0.25">
      <c r="B2502" s="69" t="s">
        <v>45</v>
      </c>
      <c r="C2502" s="69" t="s">
        <v>146</v>
      </c>
      <c r="D2502" s="69" t="s">
        <v>150</v>
      </c>
      <c r="E2502" s="69">
        <f t="shared" ref="E2502:E2547" si="1347">E2501+1</f>
        <v>1952</v>
      </c>
      <c r="F2502" s="69" t="s">
        <v>7</v>
      </c>
      <c r="G2502" s="69">
        <f>data2!AH111</f>
        <v>6.2722466671044863E-2</v>
      </c>
      <c r="H2502" s="105">
        <f t="shared" si="1345"/>
        <v>0.12544493334208973</v>
      </c>
      <c r="I2502" s="105">
        <f t="shared" si="1346"/>
        <v>4.8827126878935871</v>
      </c>
    </row>
    <row r="2503" spans="2:9" x14ac:dyDescent="0.25">
      <c r="B2503" s="69" t="s">
        <v>45</v>
      </c>
      <c r="C2503" s="69" t="s">
        <v>146</v>
      </c>
      <c r="D2503" s="69" t="s">
        <v>150</v>
      </c>
      <c r="E2503" s="69">
        <f t="shared" si="1347"/>
        <v>1953</v>
      </c>
      <c r="F2503" s="69" t="s">
        <v>7</v>
      </c>
      <c r="G2503" s="69">
        <f>data2!AH112</f>
        <v>6.2722466671044863E-2</v>
      </c>
      <c r="H2503" s="105">
        <f t="shared" si="1345"/>
        <v>0.18816740001313459</v>
      </c>
      <c r="I2503" s="105">
        <f t="shared" si="1346"/>
        <v>4.8199902212225432</v>
      </c>
    </row>
    <row r="2504" spans="2:9" x14ac:dyDescent="0.25">
      <c r="B2504" s="69" t="s">
        <v>45</v>
      </c>
      <c r="C2504" s="69" t="s">
        <v>146</v>
      </c>
      <c r="D2504" s="69" t="s">
        <v>150</v>
      </c>
      <c r="E2504" s="69">
        <f t="shared" si="1347"/>
        <v>1954</v>
      </c>
      <c r="F2504" s="69" t="s">
        <v>7</v>
      </c>
      <c r="G2504" s="69">
        <f>data2!AH113</f>
        <v>6.2722466671044863E-2</v>
      </c>
      <c r="H2504" s="105">
        <f t="shared" si="1345"/>
        <v>0.25088986668417945</v>
      </c>
      <c r="I2504" s="105">
        <f t="shared" si="1346"/>
        <v>4.7572677545514983</v>
      </c>
    </row>
    <row r="2505" spans="2:9" x14ac:dyDescent="0.25">
      <c r="B2505" s="69" t="s">
        <v>45</v>
      </c>
      <c r="C2505" s="69" t="s">
        <v>146</v>
      </c>
      <c r="D2505" s="69" t="s">
        <v>150</v>
      </c>
      <c r="E2505" s="69">
        <f t="shared" si="1347"/>
        <v>1955</v>
      </c>
      <c r="F2505" s="69" t="s">
        <v>7</v>
      </c>
      <c r="G2505" s="69">
        <f>data2!AH114</f>
        <v>6.2722466671044863E-2</v>
      </c>
      <c r="H2505" s="105">
        <f t="shared" si="1345"/>
        <v>0.31361233335522432</v>
      </c>
      <c r="I2505" s="105">
        <f t="shared" si="1346"/>
        <v>4.6945452878804534</v>
      </c>
    </row>
    <row r="2506" spans="2:9" x14ac:dyDescent="0.25">
      <c r="B2506" s="69" t="s">
        <v>45</v>
      </c>
      <c r="C2506" s="69" t="s">
        <v>146</v>
      </c>
      <c r="D2506" s="69" t="s">
        <v>150</v>
      </c>
      <c r="E2506" s="69">
        <f t="shared" si="1347"/>
        <v>1956</v>
      </c>
      <c r="F2506" s="69" t="s">
        <v>7</v>
      </c>
      <c r="G2506" s="69">
        <f>data2!AH115</f>
        <v>6.2722466671044863E-2</v>
      </c>
      <c r="H2506" s="105">
        <f t="shared" si="1345"/>
        <v>0.37633480002626918</v>
      </c>
      <c r="I2506" s="105">
        <f t="shared" si="1346"/>
        <v>4.6318228212094077</v>
      </c>
    </row>
    <row r="2507" spans="2:9" x14ac:dyDescent="0.25">
      <c r="B2507" s="69" t="s">
        <v>45</v>
      </c>
      <c r="C2507" s="69" t="s">
        <v>146</v>
      </c>
      <c r="D2507" s="69" t="s">
        <v>150</v>
      </c>
      <c r="E2507" s="69">
        <f t="shared" si="1347"/>
        <v>1957</v>
      </c>
      <c r="F2507" s="69" t="s">
        <v>7</v>
      </c>
      <c r="G2507" s="69">
        <f>data2!AH116</f>
        <v>6.2722466671044863E-2</v>
      </c>
      <c r="H2507" s="105">
        <f t="shared" si="1345"/>
        <v>0.43905726669731404</v>
      </c>
      <c r="I2507" s="105">
        <f t="shared" si="1346"/>
        <v>4.5691003545383628</v>
      </c>
    </row>
    <row r="2508" spans="2:9" x14ac:dyDescent="0.25">
      <c r="B2508" s="69" t="s">
        <v>45</v>
      </c>
      <c r="C2508" s="69" t="s">
        <v>146</v>
      </c>
      <c r="D2508" s="69" t="s">
        <v>150</v>
      </c>
      <c r="E2508" s="69">
        <f t="shared" si="1347"/>
        <v>1958</v>
      </c>
      <c r="F2508" s="69" t="s">
        <v>7</v>
      </c>
      <c r="G2508" s="69">
        <f>data2!AH117</f>
        <v>6.2722466671044863E-2</v>
      </c>
      <c r="H2508" s="105">
        <f t="shared" si="1345"/>
        <v>0.5017797333683589</v>
      </c>
      <c r="I2508" s="105">
        <f t="shared" si="1346"/>
        <v>4.506377887867318</v>
      </c>
    </row>
    <row r="2509" spans="2:9" x14ac:dyDescent="0.25">
      <c r="B2509" s="69" t="s">
        <v>45</v>
      </c>
      <c r="C2509" s="69" t="s">
        <v>146</v>
      </c>
      <c r="D2509" s="69" t="s">
        <v>150</v>
      </c>
      <c r="E2509" s="69">
        <f t="shared" si="1347"/>
        <v>1959</v>
      </c>
      <c r="F2509" s="69" t="s">
        <v>7</v>
      </c>
      <c r="G2509" s="69">
        <f>data2!AH118</f>
        <v>6.2722466671044863E-2</v>
      </c>
      <c r="H2509" s="105">
        <f t="shared" si="1345"/>
        <v>0.56450220003940377</v>
      </c>
      <c r="I2509" s="105">
        <f t="shared" si="1346"/>
        <v>4.4436554211962731</v>
      </c>
    </row>
    <row r="2510" spans="2:9" x14ac:dyDescent="0.25">
      <c r="B2510" s="69" t="s">
        <v>45</v>
      </c>
      <c r="C2510" s="69" t="s">
        <v>146</v>
      </c>
      <c r="D2510" s="69" t="s">
        <v>150</v>
      </c>
      <c r="E2510" s="69">
        <f t="shared" si="1347"/>
        <v>1960</v>
      </c>
      <c r="F2510" s="69" t="s">
        <v>7</v>
      </c>
      <c r="G2510" s="69">
        <f>data2!AH119</f>
        <v>6.2804278584094042E-2</v>
      </c>
      <c r="H2510" s="105">
        <f t="shared" si="1345"/>
        <v>0.62722466671044863</v>
      </c>
      <c r="I2510" s="105">
        <f t="shared" si="1346"/>
        <v>4.3808511426121797</v>
      </c>
    </row>
    <row r="2511" spans="2:9" x14ac:dyDescent="0.25">
      <c r="B2511" s="69" t="s">
        <v>45</v>
      </c>
      <c r="C2511" s="69" t="s">
        <v>146</v>
      </c>
      <c r="D2511" s="69" t="s">
        <v>150</v>
      </c>
      <c r="E2511" s="69">
        <f t="shared" si="1347"/>
        <v>1961</v>
      </c>
      <c r="F2511" s="69" t="s">
        <v>7</v>
      </c>
      <c r="G2511" s="69">
        <f>data2!AH120</f>
        <v>6.6616950868858604E-2</v>
      </c>
      <c r="H2511" s="105">
        <f t="shared" si="1345"/>
        <v>0.69002894529454273</v>
      </c>
      <c r="I2511" s="105">
        <f t="shared" si="1346"/>
        <v>4.3142341917433207</v>
      </c>
    </row>
    <row r="2512" spans="2:9" x14ac:dyDescent="0.25">
      <c r="B2512" s="69" t="s">
        <v>45</v>
      </c>
      <c r="C2512" s="69" t="s">
        <v>146</v>
      </c>
      <c r="D2512" s="69" t="s">
        <v>150</v>
      </c>
      <c r="E2512" s="69">
        <f t="shared" si="1347"/>
        <v>1962</v>
      </c>
      <c r="F2512" s="69" t="s">
        <v>7</v>
      </c>
      <c r="G2512" s="69">
        <f>data2!AH121</f>
        <v>6.5901484110340386E-2</v>
      </c>
      <c r="H2512" s="105">
        <f t="shared" si="1345"/>
        <v>0.75664589616340128</v>
      </c>
      <c r="I2512" s="105">
        <f t="shared" si="1346"/>
        <v>4.2483327076329793</v>
      </c>
    </row>
    <row r="2513" spans="2:9" x14ac:dyDescent="0.25">
      <c r="B2513" s="69" t="s">
        <v>45</v>
      </c>
      <c r="C2513" s="69" t="s">
        <v>146</v>
      </c>
      <c r="D2513" s="69" t="s">
        <v>150</v>
      </c>
      <c r="E2513" s="69">
        <f t="shared" si="1347"/>
        <v>1963</v>
      </c>
      <c r="F2513" s="69" t="s">
        <v>7</v>
      </c>
      <c r="G2513" s="69">
        <f>data2!AH122</f>
        <v>7.2984434897554532E-2</v>
      </c>
      <c r="H2513" s="105">
        <f t="shared" si="1345"/>
        <v>0.82254738027374164</v>
      </c>
      <c r="I2513" s="105">
        <f t="shared" si="1346"/>
        <v>4.175348272735425</v>
      </c>
    </row>
    <row r="2514" spans="2:9" x14ac:dyDescent="0.25">
      <c r="B2514" s="69" t="s">
        <v>45</v>
      </c>
      <c r="C2514" s="69" t="s">
        <v>146</v>
      </c>
      <c r="D2514" s="69" t="s">
        <v>150</v>
      </c>
      <c r="E2514" s="69">
        <f t="shared" si="1347"/>
        <v>1964</v>
      </c>
      <c r="F2514" s="69" t="s">
        <v>7</v>
      </c>
      <c r="G2514" s="69">
        <f>data2!AH123</f>
        <v>6.7085611936374384E-2</v>
      </c>
      <c r="H2514" s="105">
        <f t="shared" si="1345"/>
        <v>0.89553181517129621</v>
      </c>
      <c r="I2514" s="105">
        <f t="shared" si="1346"/>
        <v>4.1082626607990509</v>
      </c>
    </row>
    <row r="2515" spans="2:9" x14ac:dyDescent="0.25">
      <c r="B2515" s="69" t="s">
        <v>45</v>
      </c>
      <c r="C2515" s="69" t="s">
        <v>146</v>
      </c>
      <c r="D2515" s="69" t="s">
        <v>150</v>
      </c>
      <c r="E2515" s="69">
        <f t="shared" si="1347"/>
        <v>1965</v>
      </c>
      <c r="F2515" s="69" t="s">
        <v>7</v>
      </c>
      <c r="G2515" s="69">
        <f>data2!AH124</f>
        <v>7.5905694494293297E-2</v>
      </c>
      <c r="H2515" s="105">
        <f t="shared" si="1345"/>
        <v>0.96261742710767062</v>
      </c>
      <c r="I2515" s="105">
        <f t="shared" si="1346"/>
        <v>4.0323569663047572</v>
      </c>
    </row>
    <row r="2516" spans="2:9" x14ac:dyDescent="0.25">
      <c r="B2516" s="69" t="s">
        <v>45</v>
      </c>
      <c r="C2516" s="69" t="s">
        <v>146</v>
      </c>
      <c r="D2516" s="69" t="s">
        <v>150</v>
      </c>
      <c r="E2516" s="69">
        <f t="shared" si="1347"/>
        <v>1966</v>
      </c>
      <c r="F2516" s="69" t="s">
        <v>7</v>
      </c>
      <c r="G2516" s="69">
        <f>data2!AH125</f>
        <v>7.469685726756875E-2</v>
      </c>
      <c r="H2516" s="105">
        <f t="shared" si="1345"/>
        <v>1.0385231216019639</v>
      </c>
      <c r="I2516" s="105">
        <f t="shared" si="1346"/>
        <v>3.9576601090371892</v>
      </c>
    </row>
    <row r="2517" spans="2:9" x14ac:dyDescent="0.25">
      <c r="B2517" s="69" t="s">
        <v>45</v>
      </c>
      <c r="C2517" s="69" t="s">
        <v>146</v>
      </c>
      <c r="D2517" s="69" t="s">
        <v>150</v>
      </c>
      <c r="E2517" s="69">
        <f t="shared" si="1347"/>
        <v>1967</v>
      </c>
      <c r="F2517" s="69" t="s">
        <v>7</v>
      </c>
      <c r="G2517" s="69">
        <f>data2!AH126</f>
        <v>8.1058965840976382E-2</v>
      </c>
      <c r="H2517" s="105">
        <f t="shared" si="1345"/>
        <v>1.1132199788695327</v>
      </c>
      <c r="I2517" s="105">
        <f t="shared" si="1346"/>
        <v>3.8766011431962126</v>
      </c>
    </row>
    <row r="2518" spans="2:9" x14ac:dyDescent="0.25">
      <c r="B2518" s="69" t="s">
        <v>45</v>
      </c>
      <c r="C2518" s="69" t="s">
        <v>146</v>
      </c>
      <c r="D2518" s="69" t="s">
        <v>150</v>
      </c>
      <c r="E2518" s="69">
        <f t="shared" si="1347"/>
        <v>1968</v>
      </c>
      <c r="F2518" s="69" t="s">
        <v>7</v>
      </c>
      <c r="G2518" s="69">
        <f>data2!AH127</f>
        <v>7.461353758083325E-2</v>
      </c>
      <c r="H2518" s="105">
        <f t="shared" si="1345"/>
        <v>1.1942789447105091</v>
      </c>
      <c r="I2518" s="105">
        <f t="shared" si="1346"/>
        <v>3.8019876056153792</v>
      </c>
    </row>
    <row r="2519" spans="2:9" x14ac:dyDescent="0.25">
      <c r="B2519" s="69" t="s">
        <v>45</v>
      </c>
      <c r="C2519" s="69" t="s">
        <v>146</v>
      </c>
      <c r="D2519" s="69" t="s">
        <v>150</v>
      </c>
      <c r="E2519" s="69">
        <f t="shared" si="1347"/>
        <v>1969</v>
      </c>
      <c r="F2519" s="69" t="s">
        <v>7</v>
      </c>
      <c r="G2519" s="69">
        <f>data2!AH128</f>
        <v>8.1260110644792063E-2</v>
      </c>
      <c r="H2519" s="105">
        <f t="shared" si="1345"/>
        <v>1.2688924822913423</v>
      </c>
      <c r="I2519" s="105">
        <f t="shared" si="1346"/>
        <v>3.7207274949705877</v>
      </c>
    </row>
    <row r="2520" spans="2:9" x14ac:dyDescent="0.25">
      <c r="B2520" s="69" t="s">
        <v>45</v>
      </c>
      <c r="C2520" s="69" t="s">
        <v>146</v>
      </c>
      <c r="D2520" s="69" t="s">
        <v>150</v>
      </c>
      <c r="E2520" s="69">
        <f t="shared" si="1347"/>
        <v>1970</v>
      </c>
      <c r="F2520" s="69" t="s">
        <v>7</v>
      </c>
      <c r="G2520" s="69">
        <f>data2!AH129</f>
        <v>8.3724752898720223E-2</v>
      </c>
      <c r="H2520" s="105">
        <f t="shared" si="1345"/>
        <v>1.3501525929361344</v>
      </c>
      <c r="I2520" s="105">
        <f t="shared" si="1346"/>
        <v>3.6370027420718674</v>
      </c>
    </row>
    <row r="2521" spans="2:9" x14ac:dyDescent="0.25">
      <c r="B2521" s="69" t="s">
        <v>45</v>
      </c>
      <c r="C2521" s="69" t="s">
        <v>146</v>
      </c>
      <c r="D2521" s="69" t="s">
        <v>150</v>
      </c>
      <c r="E2521" s="69">
        <f t="shared" si="1347"/>
        <v>1971</v>
      </c>
      <c r="F2521" s="69" t="s">
        <v>7</v>
      </c>
      <c r="G2521" s="69">
        <f>data2!AH130</f>
        <v>9.9386763663265612E-2</v>
      </c>
      <c r="H2521" s="105">
        <f t="shared" si="1345"/>
        <v>1.4338773458348546</v>
      </c>
      <c r="I2521" s="105">
        <f t="shared" si="1346"/>
        <v>3.5376159784086014</v>
      </c>
    </row>
    <row r="2522" spans="2:9" x14ac:dyDescent="0.25">
      <c r="B2522" s="69" t="s">
        <v>45</v>
      </c>
      <c r="C2522" s="69" t="s">
        <v>146</v>
      </c>
      <c r="D2522" s="69" t="s">
        <v>150</v>
      </c>
      <c r="E2522" s="69">
        <f t="shared" si="1347"/>
        <v>1972</v>
      </c>
      <c r="F2522" s="69" t="s">
        <v>7</v>
      </c>
      <c r="G2522" s="69">
        <f>data2!AH131</f>
        <v>9.7804070503457005E-2</v>
      </c>
      <c r="H2522" s="105">
        <f t="shared" si="1345"/>
        <v>1.5332641094981203</v>
      </c>
      <c r="I2522" s="105">
        <f t="shared" si="1346"/>
        <v>3.4398119079051441</v>
      </c>
    </row>
    <row r="2523" spans="2:9" x14ac:dyDescent="0.25">
      <c r="B2523" s="69" t="s">
        <v>45</v>
      </c>
      <c r="C2523" s="69" t="s">
        <v>146</v>
      </c>
      <c r="D2523" s="69" t="s">
        <v>150</v>
      </c>
      <c r="E2523" s="69">
        <f t="shared" si="1347"/>
        <v>1973</v>
      </c>
      <c r="F2523" s="69" t="s">
        <v>7</v>
      </c>
      <c r="G2523" s="69">
        <f>data2!AH132</f>
        <v>8.4451225175025013E-2</v>
      </c>
      <c r="H2523" s="105">
        <f t="shared" si="1345"/>
        <v>1.6310681800015774</v>
      </c>
      <c r="I2523" s="105">
        <f t="shared" si="1346"/>
        <v>3.3553606827301192</v>
      </c>
    </row>
    <row r="2524" spans="2:9" x14ac:dyDescent="0.25">
      <c r="B2524" s="69" t="s">
        <v>45</v>
      </c>
      <c r="C2524" s="69" t="s">
        <v>146</v>
      </c>
      <c r="D2524" s="69" t="s">
        <v>150</v>
      </c>
      <c r="E2524" s="69">
        <f t="shared" si="1347"/>
        <v>1974</v>
      </c>
      <c r="F2524" s="69" t="s">
        <v>7</v>
      </c>
      <c r="G2524" s="69">
        <f>data2!AH133</f>
        <v>8.1703285318004068E-2</v>
      </c>
      <c r="H2524" s="105">
        <f t="shared" si="1345"/>
        <v>1.7155194051766025</v>
      </c>
      <c r="I2524" s="105">
        <f t="shared" si="1346"/>
        <v>3.2736573974121153</v>
      </c>
    </row>
    <row r="2525" spans="2:9" x14ac:dyDescent="0.25">
      <c r="B2525" s="69" t="s">
        <v>45</v>
      </c>
      <c r="C2525" s="69" t="s">
        <v>146</v>
      </c>
      <c r="D2525" s="69" t="s">
        <v>150</v>
      </c>
      <c r="E2525" s="69">
        <f t="shared" si="1347"/>
        <v>1975</v>
      </c>
      <c r="F2525" s="69" t="s">
        <v>7</v>
      </c>
      <c r="G2525" s="69">
        <f>data2!AH134</f>
        <v>8.9262563713955245E-2</v>
      </c>
      <c r="H2525" s="105">
        <f t="shared" si="1345"/>
        <v>1.7972226904946065</v>
      </c>
      <c r="I2525" s="105">
        <f t="shared" si="1346"/>
        <v>3.18439483369816</v>
      </c>
    </row>
    <row r="2526" spans="2:9" x14ac:dyDescent="0.25">
      <c r="B2526" s="69" t="s">
        <v>45</v>
      </c>
      <c r="C2526" s="69" t="s">
        <v>146</v>
      </c>
      <c r="D2526" s="69" t="s">
        <v>150</v>
      </c>
      <c r="E2526" s="69">
        <f t="shared" si="1347"/>
        <v>1976</v>
      </c>
      <c r="F2526" s="69" t="s">
        <v>7</v>
      </c>
      <c r="G2526" s="69">
        <f>data2!AH135</f>
        <v>0.10816209611671315</v>
      </c>
      <c r="H2526" s="105">
        <f t="shared" si="1345"/>
        <v>1.8864852542085617</v>
      </c>
      <c r="I2526" s="105">
        <f t="shared" si="1346"/>
        <v>3.0762327375814471</v>
      </c>
    </row>
    <row r="2527" spans="2:9" x14ac:dyDescent="0.25">
      <c r="B2527" s="69" t="s">
        <v>45</v>
      </c>
      <c r="C2527" s="69" t="s">
        <v>146</v>
      </c>
      <c r="D2527" s="69" t="s">
        <v>150</v>
      </c>
      <c r="E2527" s="69">
        <f t="shared" si="1347"/>
        <v>1977</v>
      </c>
      <c r="F2527" s="69" t="s">
        <v>7</v>
      </c>
      <c r="G2527" s="69">
        <f>data2!AH136</f>
        <v>0.12051099524412061</v>
      </c>
      <c r="H2527" s="105">
        <f t="shared" si="1345"/>
        <v>1.9946473503252748</v>
      </c>
      <c r="I2527" s="105">
        <f t="shared" si="1346"/>
        <v>2.9557217423373263</v>
      </c>
    </row>
    <row r="2528" spans="2:9" x14ac:dyDescent="0.25">
      <c r="B2528" s="69" t="s">
        <v>45</v>
      </c>
      <c r="C2528" s="69" t="s">
        <v>146</v>
      </c>
      <c r="D2528" s="69" t="s">
        <v>150</v>
      </c>
      <c r="E2528" s="69">
        <f t="shared" si="1347"/>
        <v>1978</v>
      </c>
      <c r="F2528" s="69" t="s">
        <v>7</v>
      </c>
      <c r="G2528" s="69">
        <f>data2!AH137</f>
        <v>0.1116244911949955</v>
      </c>
      <c r="H2528" s="105">
        <f t="shared" si="1345"/>
        <v>2.1151583455693954</v>
      </c>
      <c r="I2528" s="105">
        <f t="shared" si="1346"/>
        <v>2.8440972511423306</v>
      </c>
    </row>
    <row r="2529" spans="2:9" x14ac:dyDescent="0.25">
      <c r="B2529" s="69" t="s">
        <v>45</v>
      </c>
      <c r="C2529" s="69" t="s">
        <v>146</v>
      </c>
      <c r="D2529" s="69" t="s">
        <v>150</v>
      </c>
      <c r="E2529" s="69">
        <f t="shared" si="1347"/>
        <v>1979</v>
      </c>
      <c r="F2529" s="69" t="s">
        <v>7</v>
      </c>
      <c r="G2529" s="69">
        <f>data2!AH138</f>
        <v>0.12098261898079467</v>
      </c>
      <c r="H2529" s="105">
        <f t="shared" si="1345"/>
        <v>2.2267828367643907</v>
      </c>
      <c r="I2529" s="105">
        <f t="shared" si="1346"/>
        <v>2.7231146321615363</v>
      </c>
    </row>
    <row r="2530" spans="2:9" x14ac:dyDescent="0.25">
      <c r="B2530" s="69" t="s">
        <v>45</v>
      </c>
      <c r="C2530" s="69" t="s">
        <v>146</v>
      </c>
      <c r="D2530" s="69" t="s">
        <v>150</v>
      </c>
      <c r="E2530" s="69">
        <f t="shared" si="1347"/>
        <v>1980</v>
      </c>
      <c r="F2530" s="69" t="s">
        <v>7</v>
      </c>
      <c r="G2530" s="69">
        <f>data2!AH139</f>
        <v>0.13934370736162441</v>
      </c>
      <c r="H2530" s="105">
        <f t="shared" si="1345"/>
        <v>2.3477654557451855</v>
      </c>
      <c r="I2530" s="105">
        <f t="shared" si="1346"/>
        <v>2.5837709247999117</v>
      </c>
    </row>
    <row r="2531" spans="2:9" x14ac:dyDescent="0.25">
      <c r="B2531" s="69" t="s">
        <v>45</v>
      </c>
      <c r="C2531" s="69" t="s">
        <v>146</v>
      </c>
      <c r="D2531" s="69" t="s">
        <v>150</v>
      </c>
      <c r="E2531" s="69">
        <f t="shared" si="1347"/>
        <v>1981</v>
      </c>
      <c r="F2531" s="69" t="s">
        <v>7</v>
      </c>
      <c r="G2531" s="69">
        <f>data2!AH140</f>
        <v>0.14702795627215937</v>
      </c>
      <c r="H2531" s="105">
        <f t="shared" si="1345"/>
        <v>2.4871091631068101</v>
      </c>
      <c r="I2531" s="105">
        <f t="shared" si="1346"/>
        <v>2.4367429685277524</v>
      </c>
    </row>
    <row r="2532" spans="2:9" x14ac:dyDescent="0.25">
      <c r="B2532" s="69" t="s">
        <v>45</v>
      </c>
      <c r="C2532" s="69" t="s">
        <v>146</v>
      </c>
      <c r="D2532" s="69" t="s">
        <v>150</v>
      </c>
      <c r="E2532" s="69">
        <f t="shared" si="1347"/>
        <v>1982</v>
      </c>
      <c r="F2532" s="69" t="s">
        <v>7</v>
      </c>
      <c r="G2532" s="69">
        <f>data2!AH141</f>
        <v>0.11318795478871431</v>
      </c>
      <c r="H2532" s="105">
        <f t="shared" si="1345"/>
        <v>2.6341371193789693</v>
      </c>
      <c r="I2532" s="105">
        <f t="shared" si="1346"/>
        <v>2.3235550137390382</v>
      </c>
    </row>
    <row r="2533" spans="2:9" x14ac:dyDescent="0.25">
      <c r="B2533" s="69" t="s">
        <v>45</v>
      </c>
      <c r="C2533" s="69" t="s">
        <v>146</v>
      </c>
      <c r="D2533" s="69" t="s">
        <v>150</v>
      </c>
      <c r="E2533" s="69">
        <f t="shared" si="1347"/>
        <v>1983</v>
      </c>
      <c r="F2533" s="69" t="s">
        <v>7</v>
      </c>
      <c r="G2533" s="69">
        <f>data2!AH142</f>
        <v>0.15815068326947634</v>
      </c>
      <c r="H2533" s="105">
        <f t="shared" si="1345"/>
        <v>2.7473250741676836</v>
      </c>
      <c r="I2533" s="105">
        <f t="shared" si="1346"/>
        <v>2.165404330469562</v>
      </c>
    </row>
    <row r="2534" spans="2:9" x14ac:dyDescent="0.25">
      <c r="B2534" s="69" t="s">
        <v>45</v>
      </c>
      <c r="C2534" s="69" t="s">
        <v>146</v>
      </c>
      <c r="D2534" s="69" t="s">
        <v>150</v>
      </c>
      <c r="E2534" s="69">
        <f t="shared" si="1347"/>
        <v>1984</v>
      </c>
      <c r="F2534" s="69" t="s">
        <v>7</v>
      </c>
      <c r="G2534" s="69">
        <f>data2!AH143</f>
        <v>0.10469575210365627</v>
      </c>
      <c r="H2534" s="105">
        <f t="shared" si="1345"/>
        <v>2.9054757574371601</v>
      </c>
      <c r="I2534" s="105">
        <f t="shared" si="1346"/>
        <v>2.0607085783659058</v>
      </c>
    </row>
    <row r="2535" spans="2:9" x14ac:dyDescent="0.25">
      <c r="B2535" s="69" t="s">
        <v>45</v>
      </c>
      <c r="C2535" s="69" t="s">
        <v>146</v>
      </c>
      <c r="D2535" s="69" t="s">
        <v>150</v>
      </c>
      <c r="E2535" s="69">
        <f t="shared" si="1347"/>
        <v>1985</v>
      </c>
      <c r="F2535" s="69" t="s">
        <v>7</v>
      </c>
      <c r="G2535" s="69">
        <f>data2!AH144</f>
        <v>0.16120827197403262</v>
      </c>
      <c r="H2535" s="105">
        <f t="shared" si="1345"/>
        <v>3.0101715095408164</v>
      </c>
      <c r="I2535" s="105">
        <f t="shared" si="1346"/>
        <v>1.8995003063918734</v>
      </c>
    </row>
    <row r="2536" spans="2:9" x14ac:dyDescent="0.25">
      <c r="B2536" s="69" t="s">
        <v>45</v>
      </c>
      <c r="C2536" s="69" t="s">
        <v>146</v>
      </c>
      <c r="D2536" s="69" t="s">
        <v>150</v>
      </c>
      <c r="E2536" s="69">
        <f t="shared" si="1347"/>
        <v>1986</v>
      </c>
      <c r="F2536" s="69" t="s">
        <v>7</v>
      </c>
      <c r="G2536" s="69">
        <f>data2!AH145</f>
        <v>0.17395221998543708</v>
      </c>
      <c r="H2536" s="105">
        <f t="shared" si="1345"/>
        <v>3.1713797815148488</v>
      </c>
      <c r="I2536" s="105">
        <f t="shared" si="1346"/>
        <v>1.7255480864064363</v>
      </c>
    </row>
    <row r="2537" spans="2:9" x14ac:dyDescent="0.25">
      <c r="B2537" s="69" t="s">
        <v>45</v>
      </c>
      <c r="C2537" s="69" t="s">
        <v>146</v>
      </c>
      <c r="D2537" s="69" t="s">
        <v>150</v>
      </c>
      <c r="E2537" s="69">
        <f t="shared" si="1347"/>
        <v>1987</v>
      </c>
      <c r="F2537" s="69" t="s">
        <v>7</v>
      </c>
      <c r="G2537" s="69">
        <f>data2!AH146</f>
        <v>0.18949885699684865</v>
      </c>
      <c r="H2537" s="105">
        <f t="shared" si="1345"/>
        <v>3.3453320015002861</v>
      </c>
      <c r="I2537" s="105">
        <f t="shared" si="1346"/>
        <v>1.5360492294095878</v>
      </c>
    </row>
    <row r="2538" spans="2:9" x14ac:dyDescent="0.25">
      <c r="B2538" s="69" t="s">
        <v>45</v>
      </c>
      <c r="C2538" s="69" t="s">
        <v>146</v>
      </c>
      <c r="D2538" s="69" t="s">
        <v>150</v>
      </c>
      <c r="E2538" s="69">
        <f t="shared" si="1347"/>
        <v>1988</v>
      </c>
      <c r="F2538" s="69" t="s">
        <v>7</v>
      </c>
      <c r="G2538" s="69">
        <f>data2!AH147</f>
        <v>0.19181335016483747</v>
      </c>
      <c r="H2538" s="105">
        <f t="shared" si="1345"/>
        <v>3.5348308584971346</v>
      </c>
      <c r="I2538" s="105">
        <f t="shared" si="1346"/>
        <v>1.3442358792447502</v>
      </c>
    </row>
    <row r="2539" spans="2:9" x14ac:dyDescent="0.25">
      <c r="B2539" s="69" t="s">
        <v>45</v>
      </c>
      <c r="C2539" s="69" t="s">
        <v>146</v>
      </c>
      <c r="D2539" s="69" t="s">
        <v>150</v>
      </c>
      <c r="E2539" s="69">
        <f t="shared" si="1347"/>
        <v>1989</v>
      </c>
      <c r="F2539" s="69" t="s">
        <v>7</v>
      </c>
      <c r="G2539" s="69">
        <f>data2!AH148</f>
        <v>0.17536792329653594</v>
      </c>
      <c r="H2539" s="105">
        <f t="shared" si="1345"/>
        <v>3.726644208661972</v>
      </c>
      <c r="I2539" s="105">
        <f t="shared" si="1346"/>
        <v>1.1688679559482142</v>
      </c>
    </row>
    <row r="2540" spans="2:9" x14ac:dyDescent="0.25">
      <c r="B2540" s="69" t="s">
        <v>45</v>
      </c>
      <c r="C2540" s="69" t="s">
        <v>146</v>
      </c>
      <c r="D2540" s="69" t="s">
        <v>150</v>
      </c>
      <c r="E2540" s="69">
        <f t="shared" si="1347"/>
        <v>1990</v>
      </c>
      <c r="F2540" s="69" t="s">
        <v>7</v>
      </c>
      <c r="G2540" s="69">
        <f>data2!AH149</f>
        <v>0.18714409375260654</v>
      </c>
      <c r="H2540" s="105">
        <f t="shared" si="1345"/>
        <v>3.9020121319585082</v>
      </c>
      <c r="I2540" s="105">
        <f t="shared" si="1346"/>
        <v>0.98172386219560748</v>
      </c>
    </row>
    <row r="2541" spans="2:9" x14ac:dyDescent="0.25">
      <c r="B2541" s="69" t="s">
        <v>45</v>
      </c>
      <c r="C2541" s="69" t="s">
        <v>146</v>
      </c>
      <c r="D2541" s="69" t="s">
        <v>150</v>
      </c>
      <c r="E2541" s="69">
        <f t="shared" si="1347"/>
        <v>1991</v>
      </c>
      <c r="F2541" s="69" t="s">
        <v>7</v>
      </c>
      <c r="G2541" s="69">
        <f>data2!AH150</f>
        <v>0.16133639690859022</v>
      </c>
      <c r="H2541" s="105">
        <f t="shared" si="1345"/>
        <v>4.0891562257111147</v>
      </c>
      <c r="I2541" s="105">
        <f t="shared" si="1346"/>
        <v>0.82038746528701723</v>
      </c>
    </row>
    <row r="2542" spans="2:9" x14ac:dyDescent="0.25">
      <c r="B2542" s="69" t="s">
        <v>45</v>
      </c>
      <c r="C2542" s="69" t="s">
        <v>146</v>
      </c>
      <c r="D2542" s="69" t="s">
        <v>150</v>
      </c>
      <c r="E2542" s="69">
        <f t="shared" si="1347"/>
        <v>1992</v>
      </c>
      <c r="F2542" s="69" t="s">
        <v>7</v>
      </c>
      <c r="G2542" s="69">
        <f>data2!AH151</f>
        <v>0.17151014627543446</v>
      </c>
      <c r="H2542" s="105">
        <f t="shared" si="1345"/>
        <v>4.2504926226197046</v>
      </c>
      <c r="I2542" s="105">
        <f t="shared" si="1346"/>
        <v>0.64887731901158274</v>
      </c>
    </row>
    <row r="2543" spans="2:9" x14ac:dyDescent="0.25">
      <c r="B2543" s="69" t="s">
        <v>45</v>
      </c>
      <c r="C2543" s="69" t="s">
        <v>146</v>
      </c>
      <c r="D2543" s="69" t="s">
        <v>150</v>
      </c>
      <c r="E2543" s="69">
        <f t="shared" si="1347"/>
        <v>1993</v>
      </c>
      <c r="F2543" s="69" t="s">
        <v>7</v>
      </c>
      <c r="G2543" s="69">
        <f>data2!AH152</f>
        <v>0.13270920994846516</v>
      </c>
      <c r="H2543" s="105">
        <f t="shared" si="1345"/>
        <v>4.4220027688951387</v>
      </c>
      <c r="I2543" s="105">
        <f t="shared" si="1346"/>
        <v>0.51616810906311772</v>
      </c>
    </row>
    <row r="2544" spans="2:9" x14ac:dyDescent="0.25">
      <c r="B2544" s="69" t="s">
        <v>45</v>
      </c>
      <c r="C2544" s="69" t="s">
        <v>146</v>
      </c>
      <c r="D2544" s="69" t="s">
        <v>150</v>
      </c>
      <c r="E2544" s="69">
        <f t="shared" si="1347"/>
        <v>1994</v>
      </c>
      <c r="F2544" s="69" t="s">
        <v>7</v>
      </c>
      <c r="G2544" s="69">
        <f>data2!AH153</f>
        <v>0.14432174564489467</v>
      </c>
      <c r="H2544" s="105">
        <f t="shared" si="1345"/>
        <v>4.5547119788436037</v>
      </c>
      <c r="I2544" s="105">
        <f t="shared" si="1346"/>
        <v>0.37184636341822297</v>
      </c>
    </row>
    <row r="2545" spans="2:9" x14ac:dyDescent="0.25">
      <c r="B2545" s="69" t="s">
        <v>45</v>
      </c>
      <c r="C2545" s="69" t="s">
        <v>146</v>
      </c>
      <c r="D2545" s="69" t="s">
        <v>150</v>
      </c>
      <c r="E2545" s="69">
        <f t="shared" si="1347"/>
        <v>1995</v>
      </c>
      <c r="F2545" s="69" t="s">
        <v>7</v>
      </c>
      <c r="G2545" s="69">
        <f>data2!AH154</f>
        <v>0.12342158050429639</v>
      </c>
      <c r="H2545" s="105">
        <f t="shared" si="1345"/>
        <v>4.6990337244884985</v>
      </c>
      <c r="I2545" s="105">
        <f t="shared" si="1346"/>
        <v>0.24842478291392661</v>
      </c>
    </row>
    <row r="2546" spans="2:9" x14ac:dyDescent="0.25">
      <c r="B2546" s="69" t="s">
        <v>45</v>
      </c>
      <c r="C2546" s="69" t="s">
        <v>146</v>
      </c>
      <c r="D2546" s="69" t="s">
        <v>150</v>
      </c>
      <c r="E2546" s="69">
        <f t="shared" si="1347"/>
        <v>1996</v>
      </c>
      <c r="F2546" s="69" t="s">
        <v>7</v>
      </c>
      <c r="G2546" s="69">
        <f>data2!AH155</f>
        <v>0.12498501551800582</v>
      </c>
      <c r="H2546" s="105">
        <f t="shared" si="1345"/>
        <v>4.8224553049927952</v>
      </c>
      <c r="I2546" s="105">
        <f t="shared" si="1346"/>
        <v>0.12343976739592079</v>
      </c>
    </row>
    <row r="2547" spans="2:9" x14ac:dyDescent="0.25">
      <c r="B2547" s="69" t="s">
        <v>45</v>
      </c>
      <c r="C2547" s="69" t="s">
        <v>146</v>
      </c>
      <c r="D2547" s="69" t="s">
        <v>150</v>
      </c>
      <c r="E2547" s="69">
        <f t="shared" si="1347"/>
        <v>1997</v>
      </c>
      <c r="F2547" s="69" t="s">
        <v>7</v>
      </c>
      <c r="G2547" s="69">
        <f>data2!AH156</f>
        <v>0.12343976739592079</v>
      </c>
      <c r="H2547" s="105">
        <f t="shared" si="1345"/>
        <v>4.9474403205108013</v>
      </c>
      <c r="I2547" s="105">
        <f t="shared" si="1346"/>
        <v>0</v>
      </c>
    </row>
    <row r="2548" spans="2:9" x14ac:dyDescent="0.25">
      <c r="B2548" s="69" t="s">
        <v>45</v>
      </c>
      <c r="C2548" s="69" t="s">
        <v>146</v>
      </c>
      <c r="D2548" s="69" t="s">
        <v>150</v>
      </c>
      <c r="E2548" s="69">
        <f>E2500</f>
        <v>1950</v>
      </c>
      <c r="F2548" s="69" t="s">
        <v>8</v>
      </c>
      <c r="G2548" s="69">
        <f>data2!AI109</f>
        <v>2.5602548105339202E-2</v>
      </c>
      <c r="H2548" s="105">
        <f t="shared" si="1345"/>
        <v>0</v>
      </c>
      <c r="I2548" s="105">
        <f t="shared" si="1346"/>
        <v>1.5780526522920024</v>
      </c>
    </row>
    <row r="2549" spans="2:9" x14ac:dyDescent="0.25">
      <c r="B2549" s="69" t="s">
        <v>45</v>
      </c>
      <c r="C2549" s="69" t="s">
        <v>146</v>
      </c>
      <c r="D2549" s="69" t="s">
        <v>150</v>
      </c>
      <c r="E2549" s="69">
        <f t="shared" ref="E2549:E2612" si="1348">E2501</f>
        <v>1951</v>
      </c>
      <c r="F2549" s="69" t="s">
        <v>8</v>
      </c>
      <c r="G2549" s="69">
        <f>data2!AI110</f>
        <v>2.5602548105339202E-2</v>
      </c>
      <c r="H2549" s="105">
        <f t="shared" si="1345"/>
        <v>2.5602548105339202E-2</v>
      </c>
      <c r="I2549" s="105">
        <f t="shared" si="1346"/>
        <v>1.5524501041866632</v>
      </c>
    </row>
    <row r="2550" spans="2:9" x14ac:dyDescent="0.25">
      <c r="B2550" s="69" t="s">
        <v>45</v>
      </c>
      <c r="C2550" s="69" t="s">
        <v>146</v>
      </c>
      <c r="D2550" s="69" t="s">
        <v>150</v>
      </c>
      <c r="E2550" s="69">
        <f t="shared" si="1348"/>
        <v>1952</v>
      </c>
      <c r="F2550" s="69" t="s">
        <v>8</v>
      </c>
      <c r="G2550" s="69">
        <f>data2!AI111</f>
        <v>2.5602548105339202E-2</v>
      </c>
      <c r="H2550" s="105">
        <f t="shared" si="1345"/>
        <v>5.1205096210678404E-2</v>
      </c>
      <c r="I2550" s="105">
        <f t="shared" si="1346"/>
        <v>1.5268475560813239</v>
      </c>
    </row>
    <row r="2551" spans="2:9" x14ac:dyDescent="0.25">
      <c r="B2551" s="69" t="s">
        <v>45</v>
      </c>
      <c r="C2551" s="69" t="s">
        <v>146</v>
      </c>
      <c r="D2551" s="69" t="s">
        <v>150</v>
      </c>
      <c r="E2551" s="69">
        <f t="shared" si="1348"/>
        <v>1953</v>
      </c>
      <c r="F2551" s="69" t="s">
        <v>8</v>
      </c>
      <c r="G2551" s="69">
        <f>data2!AI112</f>
        <v>2.5602548105339202E-2</v>
      </c>
      <c r="H2551" s="105">
        <f t="shared" si="1345"/>
        <v>7.6807644316017609E-2</v>
      </c>
      <c r="I2551" s="105">
        <f t="shared" si="1346"/>
        <v>1.5012450079759849</v>
      </c>
    </row>
    <row r="2552" spans="2:9" x14ac:dyDescent="0.25">
      <c r="B2552" s="69" t="s">
        <v>45</v>
      </c>
      <c r="C2552" s="69" t="s">
        <v>146</v>
      </c>
      <c r="D2552" s="69" t="s">
        <v>150</v>
      </c>
      <c r="E2552" s="69">
        <f t="shared" si="1348"/>
        <v>1954</v>
      </c>
      <c r="F2552" s="69" t="s">
        <v>8</v>
      </c>
      <c r="G2552" s="69">
        <f>data2!AI113</f>
        <v>2.5602548105339202E-2</v>
      </c>
      <c r="H2552" s="105">
        <f t="shared" si="1345"/>
        <v>0.10241019242135681</v>
      </c>
      <c r="I2552" s="105">
        <f t="shared" si="1346"/>
        <v>1.4756424598706457</v>
      </c>
    </row>
    <row r="2553" spans="2:9" x14ac:dyDescent="0.25">
      <c r="B2553" s="69" t="s">
        <v>45</v>
      </c>
      <c r="C2553" s="69" t="s">
        <v>146</v>
      </c>
      <c r="D2553" s="69" t="s">
        <v>150</v>
      </c>
      <c r="E2553" s="69">
        <f t="shared" si="1348"/>
        <v>1955</v>
      </c>
      <c r="F2553" s="69" t="s">
        <v>8</v>
      </c>
      <c r="G2553" s="69">
        <f>data2!AI114</f>
        <v>2.5602548105339202E-2</v>
      </c>
      <c r="H2553" s="105">
        <f t="shared" si="1345"/>
        <v>0.12801274052669601</v>
      </c>
      <c r="I2553" s="105">
        <f t="shared" si="1346"/>
        <v>1.4500399117653064</v>
      </c>
    </row>
    <row r="2554" spans="2:9" x14ac:dyDescent="0.25">
      <c r="B2554" s="69" t="s">
        <v>45</v>
      </c>
      <c r="C2554" s="69" t="s">
        <v>146</v>
      </c>
      <c r="D2554" s="69" t="s">
        <v>150</v>
      </c>
      <c r="E2554" s="69">
        <f t="shared" si="1348"/>
        <v>1956</v>
      </c>
      <c r="F2554" s="69" t="s">
        <v>8</v>
      </c>
      <c r="G2554" s="69">
        <f>data2!AI115</f>
        <v>2.5602548105339202E-2</v>
      </c>
      <c r="H2554" s="105">
        <f t="shared" si="1345"/>
        <v>0.15361528863203522</v>
      </c>
      <c r="I2554" s="105">
        <f t="shared" si="1346"/>
        <v>1.4244373636599672</v>
      </c>
    </row>
    <row r="2555" spans="2:9" x14ac:dyDescent="0.25">
      <c r="B2555" s="69" t="s">
        <v>45</v>
      </c>
      <c r="C2555" s="69" t="s">
        <v>146</v>
      </c>
      <c r="D2555" s="69" t="s">
        <v>150</v>
      </c>
      <c r="E2555" s="69">
        <f t="shared" si="1348"/>
        <v>1957</v>
      </c>
      <c r="F2555" s="69" t="s">
        <v>8</v>
      </c>
      <c r="G2555" s="69">
        <f>data2!AI116</f>
        <v>2.5602548105339202E-2</v>
      </c>
      <c r="H2555" s="105">
        <f t="shared" si="1345"/>
        <v>0.17921783673737443</v>
      </c>
      <c r="I2555" s="105">
        <f t="shared" si="1346"/>
        <v>1.398834815554628</v>
      </c>
    </row>
    <row r="2556" spans="2:9" x14ac:dyDescent="0.25">
      <c r="B2556" s="69" t="s">
        <v>45</v>
      </c>
      <c r="C2556" s="69" t="s">
        <v>146</v>
      </c>
      <c r="D2556" s="69" t="s">
        <v>150</v>
      </c>
      <c r="E2556" s="69">
        <f t="shared" si="1348"/>
        <v>1958</v>
      </c>
      <c r="F2556" s="69" t="s">
        <v>8</v>
      </c>
      <c r="G2556" s="69">
        <f>data2!AI117</f>
        <v>2.5602548105339202E-2</v>
      </c>
      <c r="H2556" s="105">
        <f t="shared" si="1345"/>
        <v>0.20482038484271364</v>
      </c>
      <c r="I2556" s="105">
        <f t="shared" si="1346"/>
        <v>1.3732322674492887</v>
      </c>
    </row>
    <row r="2557" spans="2:9" x14ac:dyDescent="0.25">
      <c r="B2557" s="69" t="s">
        <v>45</v>
      </c>
      <c r="C2557" s="69" t="s">
        <v>146</v>
      </c>
      <c r="D2557" s="69" t="s">
        <v>150</v>
      </c>
      <c r="E2557" s="69">
        <f t="shared" si="1348"/>
        <v>1959</v>
      </c>
      <c r="F2557" s="69" t="s">
        <v>8</v>
      </c>
      <c r="G2557" s="69">
        <f>data2!AI118</f>
        <v>2.5602548105339202E-2</v>
      </c>
      <c r="H2557" s="105">
        <f t="shared" si="1345"/>
        <v>0.23042293294805286</v>
      </c>
      <c r="I2557" s="105">
        <f t="shared" si="1346"/>
        <v>1.3476297193439495</v>
      </c>
    </row>
    <row r="2558" spans="2:9" x14ac:dyDescent="0.25">
      <c r="B2558" s="69" t="s">
        <v>45</v>
      </c>
      <c r="C2558" s="69" t="s">
        <v>146</v>
      </c>
      <c r="D2558" s="69" t="s">
        <v>150</v>
      </c>
      <c r="E2558" s="69">
        <f t="shared" si="1348"/>
        <v>1960</v>
      </c>
      <c r="F2558" s="69" t="s">
        <v>8</v>
      </c>
      <c r="G2558" s="69">
        <f>data2!AI119</f>
        <v>2.5635942733302688E-2</v>
      </c>
      <c r="H2558" s="105">
        <f t="shared" si="1345"/>
        <v>0.25602548105339207</v>
      </c>
      <c r="I2558" s="105">
        <f t="shared" si="1346"/>
        <v>1.3219937766106469</v>
      </c>
    </row>
    <row r="2559" spans="2:9" x14ac:dyDescent="0.25">
      <c r="B2559" s="69" t="s">
        <v>45</v>
      </c>
      <c r="C2559" s="69" t="s">
        <v>146</v>
      </c>
      <c r="D2559" s="69" t="s">
        <v>150</v>
      </c>
      <c r="E2559" s="69">
        <f t="shared" si="1348"/>
        <v>1961</v>
      </c>
      <c r="F2559" s="69" t="s">
        <v>8</v>
      </c>
      <c r="G2559" s="69">
        <f>data2!AI120</f>
        <v>2.6391858982372795E-2</v>
      </c>
      <c r="H2559" s="105">
        <f t="shared" si="1345"/>
        <v>0.28166142378669473</v>
      </c>
      <c r="I2559" s="105">
        <f t="shared" si="1346"/>
        <v>1.2956019176282743</v>
      </c>
    </row>
    <row r="2560" spans="2:9" x14ac:dyDescent="0.25">
      <c r="B2560" s="69" t="s">
        <v>45</v>
      </c>
      <c r="C2560" s="69" t="s">
        <v>146</v>
      </c>
      <c r="D2560" s="69" t="s">
        <v>150</v>
      </c>
      <c r="E2560" s="69">
        <f t="shared" si="1348"/>
        <v>1962</v>
      </c>
      <c r="F2560" s="69" t="s">
        <v>8</v>
      </c>
      <c r="G2560" s="69">
        <f>data2!AI121</f>
        <v>2.554973382803678E-2</v>
      </c>
      <c r="H2560" s="105">
        <f t="shared" si="1345"/>
        <v>0.30805328276906752</v>
      </c>
      <c r="I2560" s="105">
        <f t="shared" si="1346"/>
        <v>1.2700521838002372</v>
      </c>
    </row>
    <row r="2561" spans="2:9" x14ac:dyDescent="0.25">
      <c r="B2561" s="69" t="s">
        <v>45</v>
      </c>
      <c r="C2561" s="69" t="s">
        <v>146</v>
      </c>
      <c r="D2561" s="69" t="s">
        <v>150</v>
      </c>
      <c r="E2561" s="69">
        <f t="shared" si="1348"/>
        <v>1963</v>
      </c>
      <c r="F2561" s="69" t="s">
        <v>8</v>
      </c>
      <c r="G2561" s="69">
        <f>data2!AI122</f>
        <v>2.4535855915399869E-2</v>
      </c>
      <c r="H2561" s="105">
        <f t="shared" si="1345"/>
        <v>0.33360301659710428</v>
      </c>
      <c r="I2561" s="105">
        <f t="shared" si="1346"/>
        <v>1.2455163278848373</v>
      </c>
    </row>
    <row r="2562" spans="2:9" x14ac:dyDescent="0.25">
      <c r="B2562" s="69" t="s">
        <v>45</v>
      </c>
      <c r="C2562" s="69" t="s">
        <v>146</v>
      </c>
      <c r="D2562" s="69" t="s">
        <v>150</v>
      </c>
      <c r="E2562" s="69">
        <f t="shared" si="1348"/>
        <v>1964</v>
      </c>
      <c r="F2562" s="69" t="s">
        <v>8</v>
      </c>
      <c r="G2562" s="69">
        <f>data2!AI123</f>
        <v>2.3001856842382016E-2</v>
      </c>
      <c r="H2562" s="105">
        <f t="shared" si="1345"/>
        <v>0.35813887251250415</v>
      </c>
      <c r="I2562" s="105">
        <f t="shared" si="1346"/>
        <v>1.2225144710424554</v>
      </c>
    </row>
    <row r="2563" spans="2:9" x14ac:dyDescent="0.25">
      <c r="B2563" s="69" t="s">
        <v>45</v>
      </c>
      <c r="C2563" s="69" t="s">
        <v>146</v>
      </c>
      <c r="D2563" s="69" t="s">
        <v>150</v>
      </c>
      <c r="E2563" s="69">
        <f t="shared" si="1348"/>
        <v>1965</v>
      </c>
      <c r="F2563" s="69" t="s">
        <v>8</v>
      </c>
      <c r="G2563" s="69">
        <f>data2!AI124</f>
        <v>2.2315794271768E-2</v>
      </c>
      <c r="H2563" s="105">
        <f t="shared" si="1345"/>
        <v>0.38114072935488619</v>
      </c>
      <c r="I2563" s="105">
        <f t="shared" si="1346"/>
        <v>1.2001986767706874</v>
      </c>
    </row>
    <row r="2564" spans="2:9" x14ac:dyDescent="0.25">
      <c r="B2564" s="69" t="s">
        <v>45</v>
      </c>
      <c r="C2564" s="69" t="s">
        <v>146</v>
      </c>
      <c r="D2564" s="69" t="s">
        <v>150</v>
      </c>
      <c r="E2564" s="69">
        <f t="shared" si="1348"/>
        <v>1966</v>
      </c>
      <c r="F2564" s="69" t="s">
        <v>8</v>
      </c>
      <c r="G2564" s="69">
        <f>data2!AI125</f>
        <v>2.465484504583151E-2</v>
      </c>
      <c r="H2564" s="105">
        <f t="shared" ref="H2564:H2627" si="1349">SUMIFS($G$4:$G$4995,$F$4:$F$4995,$F2564,$E$4:$E$4995,"&lt;"&amp;$E2564,$B$4:$B$4995,$B2564,$D$4:$D$4995,$D2564)</f>
        <v>0.40345652362665418</v>
      </c>
      <c r="I2564" s="105">
        <f t="shared" ref="I2564:I2627" si="1350">SUMIFS($G$4:$G$4995,$F$4:$F$4995,$F2564,$E$4:$E$4995,"&gt;"&amp;$E2564,$B$4:$B$4995,$B2564,$D$4:$D$4995,$D2564)</f>
        <v>1.1755438317248559</v>
      </c>
    </row>
    <row r="2565" spans="2:9" x14ac:dyDescent="0.25">
      <c r="B2565" s="69" t="s">
        <v>45</v>
      </c>
      <c r="C2565" s="69" t="s">
        <v>146</v>
      </c>
      <c r="D2565" s="69" t="s">
        <v>150</v>
      </c>
      <c r="E2565" s="69">
        <f t="shared" si="1348"/>
        <v>1967</v>
      </c>
      <c r="F2565" s="69" t="s">
        <v>8</v>
      </c>
      <c r="G2565" s="69">
        <f>data2!AI126</f>
        <v>2.6619466310392144E-2</v>
      </c>
      <c r="H2565" s="105">
        <f t="shared" si="1349"/>
        <v>0.42811136867248567</v>
      </c>
      <c r="I2565" s="105">
        <f t="shared" si="1350"/>
        <v>1.1489243654144639</v>
      </c>
    </row>
    <row r="2566" spans="2:9" x14ac:dyDescent="0.25">
      <c r="B2566" s="69" t="s">
        <v>45</v>
      </c>
      <c r="C2566" s="69" t="s">
        <v>146</v>
      </c>
      <c r="D2566" s="69" t="s">
        <v>150</v>
      </c>
      <c r="E2566" s="69">
        <f t="shared" si="1348"/>
        <v>1968</v>
      </c>
      <c r="F2566" s="69" t="s">
        <v>8</v>
      </c>
      <c r="G2566" s="69">
        <f>data2!AI127</f>
        <v>1.6769956535566628E-2</v>
      </c>
      <c r="H2566" s="105">
        <f t="shared" si="1349"/>
        <v>0.45473083498287781</v>
      </c>
      <c r="I2566" s="105">
        <f t="shared" si="1350"/>
        <v>1.1321544088788971</v>
      </c>
    </row>
    <row r="2567" spans="2:9" x14ac:dyDescent="0.25">
      <c r="B2567" s="69" t="s">
        <v>45</v>
      </c>
      <c r="C2567" s="69" t="s">
        <v>146</v>
      </c>
      <c r="D2567" s="69" t="s">
        <v>150</v>
      </c>
      <c r="E2567" s="69">
        <f t="shared" si="1348"/>
        <v>1969</v>
      </c>
      <c r="F2567" s="69" t="s">
        <v>8</v>
      </c>
      <c r="G2567" s="69">
        <f>data2!AI128</f>
        <v>2.4739984738649367E-2</v>
      </c>
      <c r="H2567" s="105">
        <f t="shared" si="1349"/>
        <v>0.47150079151844443</v>
      </c>
      <c r="I2567" s="105">
        <f t="shared" si="1350"/>
        <v>1.1074144241402479</v>
      </c>
    </row>
    <row r="2568" spans="2:9" x14ac:dyDescent="0.25">
      <c r="B2568" s="69" t="s">
        <v>45</v>
      </c>
      <c r="C2568" s="69" t="s">
        <v>146</v>
      </c>
      <c r="D2568" s="69" t="s">
        <v>150</v>
      </c>
      <c r="E2568" s="69">
        <f t="shared" si="1348"/>
        <v>1970</v>
      </c>
      <c r="F2568" s="69" t="s">
        <v>8</v>
      </c>
      <c r="G2568" s="69">
        <f>data2!AI129</f>
        <v>2.861097670999432E-2</v>
      </c>
      <c r="H2568" s="105">
        <f t="shared" si="1349"/>
        <v>0.49624077625709379</v>
      </c>
      <c r="I2568" s="105">
        <f t="shared" si="1350"/>
        <v>1.0788034474302535</v>
      </c>
    </row>
    <row r="2569" spans="2:9" x14ac:dyDescent="0.25">
      <c r="B2569" s="69" t="s">
        <v>45</v>
      </c>
      <c r="C2569" s="69" t="s">
        <v>146</v>
      </c>
      <c r="D2569" s="69" t="s">
        <v>150</v>
      </c>
      <c r="E2569" s="69">
        <f t="shared" si="1348"/>
        <v>1971</v>
      </c>
      <c r="F2569" s="69" t="s">
        <v>8</v>
      </c>
      <c r="G2569" s="69">
        <f>data2!AI130</f>
        <v>2.8755278813846676E-2</v>
      </c>
      <c r="H2569" s="105">
        <f t="shared" si="1349"/>
        <v>0.52485175296708808</v>
      </c>
      <c r="I2569" s="105">
        <f t="shared" si="1350"/>
        <v>1.0500481686164067</v>
      </c>
    </row>
    <row r="2570" spans="2:9" x14ac:dyDescent="0.25">
      <c r="B2570" s="69" t="s">
        <v>45</v>
      </c>
      <c r="C2570" s="69" t="s">
        <v>146</v>
      </c>
      <c r="D2570" s="69" t="s">
        <v>150</v>
      </c>
      <c r="E2570" s="69">
        <f t="shared" si="1348"/>
        <v>1972</v>
      </c>
      <c r="F2570" s="69" t="s">
        <v>8</v>
      </c>
      <c r="G2570" s="69">
        <f>data2!AI131</f>
        <v>2.5547765118317266E-2</v>
      </c>
      <c r="H2570" s="105">
        <f t="shared" si="1349"/>
        <v>0.55360703178093473</v>
      </c>
      <c r="I2570" s="105">
        <f t="shared" si="1350"/>
        <v>1.0245004034980896</v>
      </c>
    </row>
    <row r="2571" spans="2:9" x14ac:dyDescent="0.25">
      <c r="B2571" s="69" t="s">
        <v>45</v>
      </c>
      <c r="C2571" s="69" t="s">
        <v>146</v>
      </c>
      <c r="D2571" s="69" t="s">
        <v>150</v>
      </c>
      <c r="E2571" s="69">
        <f t="shared" si="1348"/>
        <v>1973</v>
      </c>
      <c r="F2571" s="69" t="s">
        <v>8</v>
      </c>
      <c r="G2571" s="69">
        <f>data2!AI132</f>
        <v>3.3134608515502213E-2</v>
      </c>
      <c r="H2571" s="105">
        <f t="shared" si="1349"/>
        <v>0.57915479689925198</v>
      </c>
      <c r="I2571" s="105">
        <f t="shared" si="1350"/>
        <v>0.99136579498258726</v>
      </c>
    </row>
    <row r="2572" spans="2:9" x14ac:dyDescent="0.25">
      <c r="B2572" s="69" t="s">
        <v>45</v>
      </c>
      <c r="C2572" s="69" t="s">
        <v>146</v>
      </c>
      <c r="D2572" s="69" t="s">
        <v>150</v>
      </c>
      <c r="E2572" s="69">
        <f t="shared" si="1348"/>
        <v>1974</v>
      </c>
      <c r="F2572" s="69" t="s">
        <v>8</v>
      </c>
      <c r="G2572" s="69">
        <f>data2!AI133</f>
        <v>4.5194946692958128E-2</v>
      </c>
      <c r="H2572" s="105">
        <f t="shared" si="1349"/>
        <v>0.61228940541475418</v>
      </c>
      <c r="I2572" s="105">
        <f t="shared" si="1350"/>
        <v>0.94617084828962927</v>
      </c>
    </row>
    <row r="2573" spans="2:9" x14ac:dyDescent="0.25">
      <c r="B2573" s="69" t="s">
        <v>45</v>
      </c>
      <c r="C2573" s="69" t="s">
        <v>146</v>
      </c>
      <c r="D2573" s="69" t="s">
        <v>150</v>
      </c>
      <c r="E2573" s="69">
        <f t="shared" si="1348"/>
        <v>1975</v>
      </c>
      <c r="F2573" s="69" t="s">
        <v>8</v>
      </c>
      <c r="G2573" s="69">
        <f>data2!AI134</f>
        <v>3.6941040162724849E-2</v>
      </c>
      <c r="H2573" s="105">
        <f t="shared" si="1349"/>
        <v>0.65748435210771228</v>
      </c>
      <c r="I2573" s="105">
        <f t="shared" si="1350"/>
        <v>0.90922980812690446</v>
      </c>
    </row>
    <row r="2574" spans="2:9" x14ac:dyDescent="0.25">
      <c r="B2574" s="69" t="s">
        <v>45</v>
      </c>
      <c r="C2574" s="69" t="s">
        <v>146</v>
      </c>
      <c r="D2574" s="69" t="s">
        <v>150</v>
      </c>
      <c r="E2574" s="69">
        <f t="shared" si="1348"/>
        <v>1976</v>
      </c>
      <c r="F2574" s="69" t="s">
        <v>8</v>
      </c>
      <c r="G2574" s="69">
        <f>data2!AI135</f>
        <v>4.5845479510834584E-2</v>
      </c>
      <c r="H2574" s="105">
        <f t="shared" si="1349"/>
        <v>0.69442539227043709</v>
      </c>
      <c r="I2574" s="105">
        <f t="shared" si="1350"/>
        <v>0.86338432861606995</v>
      </c>
    </row>
    <row r="2575" spans="2:9" x14ac:dyDescent="0.25">
      <c r="B2575" s="69" t="s">
        <v>45</v>
      </c>
      <c r="C2575" s="69" t="s">
        <v>146</v>
      </c>
      <c r="D2575" s="69" t="s">
        <v>150</v>
      </c>
      <c r="E2575" s="69">
        <f t="shared" si="1348"/>
        <v>1977</v>
      </c>
      <c r="F2575" s="69" t="s">
        <v>8</v>
      </c>
      <c r="G2575" s="69">
        <f>data2!AI136</f>
        <v>1.7131223002748813E-2</v>
      </c>
      <c r="H2575" s="105">
        <f t="shared" si="1349"/>
        <v>0.74027087178127171</v>
      </c>
      <c r="I2575" s="105">
        <f t="shared" si="1350"/>
        <v>0.84625310561332112</v>
      </c>
    </row>
    <row r="2576" spans="2:9" x14ac:dyDescent="0.25">
      <c r="B2576" s="69" t="s">
        <v>45</v>
      </c>
      <c r="C2576" s="69" t="s">
        <v>146</v>
      </c>
      <c r="D2576" s="69" t="s">
        <v>150</v>
      </c>
      <c r="E2576" s="69">
        <f t="shared" si="1348"/>
        <v>1978</v>
      </c>
      <c r="F2576" s="69" t="s">
        <v>8</v>
      </c>
      <c r="G2576" s="69">
        <f>data2!AI137</f>
        <v>4.2987917220103679E-2</v>
      </c>
      <c r="H2576" s="105">
        <f t="shared" si="1349"/>
        <v>0.75740209478402054</v>
      </c>
      <c r="I2576" s="105">
        <f t="shared" si="1350"/>
        <v>0.80326518839321737</v>
      </c>
    </row>
    <row r="2577" spans="2:9" x14ac:dyDescent="0.25">
      <c r="B2577" s="69" t="s">
        <v>45</v>
      </c>
      <c r="C2577" s="69" t="s">
        <v>146</v>
      </c>
      <c r="D2577" s="69" t="s">
        <v>150</v>
      </c>
      <c r="E2577" s="69">
        <f t="shared" si="1348"/>
        <v>1979</v>
      </c>
      <c r="F2577" s="69" t="s">
        <v>8</v>
      </c>
      <c r="G2577" s="69">
        <f>data2!AI138</f>
        <v>4.7185457680125088E-2</v>
      </c>
      <c r="H2577" s="105">
        <f t="shared" si="1349"/>
        <v>0.80039001200412419</v>
      </c>
      <c r="I2577" s="105">
        <f t="shared" si="1350"/>
        <v>0.75607973071309231</v>
      </c>
    </row>
    <row r="2578" spans="2:9" x14ac:dyDescent="0.25">
      <c r="B2578" s="69" t="s">
        <v>45</v>
      </c>
      <c r="C2578" s="69" t="s">
        <v>146</v>
      </c>
      <c r="D2578" s="69" t="s">
        <v>150</v>
      </c>
      <c r="E2578" s="69">
        <f t="shared" si="1348"/>
        <v>1980</v>
      </c>
      <c r="F2578" s="69" t="s">
        <v>8</v>
      </c>
      <c r="G2578" s="69">
        <f>data2!AI139</f>
        <v>3.8991329595174373E-2</v>
      </c>
      <c r="H2578" s="105">
        <f t="shared" si="1349"/>
        <v>0.84757546968424924</v>
      </c>
      <c r="I2578" s="105">
        <f t="shared" si="1350"/>
        <v>0.71708840111791794</v>
      </c>
    </row>
    <row r="2579" spans="2:9" x14ac:dyDescent="0.25">
      <c r="B2579" s="69" t="s">
        <v>45</v>
      </c>
      <c r="C2579" s="69" t="s">
        <v>146</v>
      </c>
      <c r="D2579" s="69" t="s">
        <v>150</v>
      </c>
      <c r="E2579" s="69">
        <f t="shared" si="1348"/>
        <v>1981</v>
      </c>
      <c r="F2579" s="69" t="s">
        <v>8</v>
      </c>
      <c r="G2579" s="69">
        <f>data2!AI140</f>
        <v>4.5243199814283305E-2</v>
      </c>
      <c r="H2579" s="105">
        <f t="shared" si="1349"/>
        <v>0.88656679927942361</v>
      </c>
      <c r="I2579" s="105">
        <f t="shared" si="1350"/>
        <v>0.67184520130363468</v>
      </c>
    </row>
    <row r="2580" spans="2:9" x14ac:dyDescent="0.25">
      <c r="B2580" s="69" t="s">
        <v>45</v>
      </c>
      <c r="C2580" s="69" t="s">
        <v>146</v>
      </c>
      <c r="D2580" s="69" t="s">
        <v>150</v>
      </c>
      <c r="E2580" s="69">
        <f t="shared" si="1348"/>
        <v>1982</v>
      </c>
      <c r="F2580" s="69" t="s">
        <v>8</v>
      </c>
      <c r="G2580" s="69">
        <f>data2!AI141</f>
        <v>4.0981845699362078E-2</v>
      </c>
      <c r="H2580" s="105">
        <f t="shared" si="1349"/>
        <v>0.93180999909370688</v>
      </c>
      <c r="I2580" s="105">
        <f t="shared" si="1350"/>
        <v>0.63086335560427254</v>
      </c>
    </row>
    <row r="2581" spans="2:9" x14ac:dyDescent="0.25">
      <c r="B2581" s="69" t="s">
        <v>45</v>
      </c>
      <c r="C2581" s="69" t="s">
        <v>146</v>
      </c>
      <c r="D2581" s="69" t="s">
        <v>150</v>
      </c>
      <c r="E2581" s="69">
        <f t="shared" si="1348"/>
        <v>1983</v>
      </c>
      <c r="F2581" s="69" t="s">
        <v>8</v>
      </c>
      <c r="G2581" s="69">
        <f>data2!AI142</f>
        <v>3.9447313750532141E-2</v>
      </c>
      <c r="H2581" s="105">
        <f t="shared" si="1349"/>
        <v>0.9727918447930689</v>
      </c>
      <c r="I2581" s="105">
        <f t="shared" si="1350"/>
        <v>0.59141604185374042</v>
      </c>
    </row>
    <row r="2582" spans="2:9" x14ac:dyDescent="0.25">
      <c r="B2582" s="69" t="s">
        <v>45</v>
      </c>
      <c r="C2582" s="69" t="s">
        <v>146</v>
      </c>
      <c r="D2582" s="69" t="s">
        <v>150</v>
      </c>
      <c r="E2582" s="69">
        <f t="shared" si="1348"/>
        <v>1984</v>
      </c>
      <c r="F2582" s="69" t="s">
        <v>8</v>
      </c>
      <c r="G2582" s="69">
        <f>data2!AI143</f>
        <v>3.0715982202695658E-2</v>
      </c>
      <c r="H2582" s="105">
        <f t="shared" si="1349"/>
        <v>1.012239158543601</v>
      </c>
      <c r="I2582" s="105">
        <f t="shared" si="1350"/>
        <v>0.56070005965104475</v>
      </c>
    </row>
    <row r="2583" spans="2:9" x14ac:dyDescent="0.25">
      <c r="B2583" s="69" t="s">
        <v>45</v>
      </c>
      <c r="C2583" s="69" t="s">
        <v>146</v>
      </c>
      <c r="D2583" s="69" t="s">
        <v>150</v>
      </c>
      <c r="E2583" s="69">
        <f t="shared" si="1348"/>
        <v>1985</v>
      </c>
      <c r="F2583" s="69" t="s">
        <v>8</v>
      </c>
      <c r="G2583" s="69">
        <f>data2!AI144</f>
        <v>3.1639500298966429E-2</v>
      </c>
      <c r="H2583" s="105">
        <f t="shared" si="1349"/>
        <v>1.0429551407462967</v>
      </c>
      <c r="I2583" s="105">
        <f t="shared" si="1350"/>
        <v>0.5290605593520783</v>
      </c>
    </row>
    <row r="2584" spans="2:9" x14ac:dyDescent="0.25">
      <c r="B2584" s="69" t="s">
        <v>45</v>
      </c>
      <c r="C2584" s="69" t="s">
        <v>146</v>
      </c>
      <c r="D2584" s="69" t="s">
        <v>150</v>
      </c>
      <c r="E2584" s="69">
        <f t="shared" si="1348"/>
        <v>1986</v>
      </c>
      <c r="F2584" s="69" t="s">
        <v>8</v>
      </c>
      <c r="G2584" s="69">
        <f>data2!AI145</f>
        <v>3.0442941705572449E-2</v>
      </c>
      <c r="H2584" s="105">
        <f t="shared" si="1349"/>
        <v>1.0745946410452631</v>
      </c>
      <c r="I2584" s="105">
        <f t="shared" si="1350"/>
        <v>0.49861761764650581</v>
      </c>
    </row>
    <row r="2585" spans="2:9" x14ac:dyDescent="0.25">
      <c r="B2585" s="69" t="s">
        <v>45</v>
      </c>
      <c r="C2585" s="69" t="s">
        <v>146</v>
      </c>
      <c r="D2585" s="69" t="s">
        <v>150</v>
      </c>
      <c r="E2585" s="69">
        <f t="shared" si="1348"/>
        <v>1987</v>
      </c>
      <c r="F2585" s="69" t="s">
        <v>8</v>
      </c>
      <c r="G2585" s="69">
        <f>data2!AI146</f>
        <v>2.8050817647559834E-2</v>
      </c>
      <c r="H2585" s="105">
        <f t="shared" si="1349"/>
        <v>1.1050375827508356</v>
      </c>
      <c r="I2585" s="105">
        <f t="shared" si="1350"/>
        <v>0.47056679999894602</v>
      </c>
    </row>
    <row r="2586" spans="2:9" x14ac:dyDescent="0.25">
      <c r="B2586" s="69" t="s">
        <v>45</v>
      </c>
      <c r="C2586" s="69" t="s">
        <v>146</v>
      </c>
      <c r="D2586" s="69" t="s">
        <v>150</v>
      </c>
      <c r="E2586" s="69">
        <f t="shared" si="1348"/>
        <v>1988</v>
      </c>
      <c r="F2586" s="69" t="s">
        <v>8</v>
      </c>
      <c r="G2586" s="69">
        <f>data2!AI147</f>
        <v>2.8099063347660977E-2</v>
      </c>
      <c r="H2586" s="105">
        <f t="shared" si="1349"/>
        <v>1.1330884003983954</v>
      </c>
      <c r="I2586" s="105">
        <f t="shared" si="1350"/>
        <v>0.44246773665128503</v>
      </c>
    </row>
    <row r="2587" spans="2:9" x14ac:dyDescent="0.25">
      <c r="B2587" s="69" t="s">
        <v>45</v>
      </c>
      <c r="C2587" s="69" t="s">
        <v>146</v>
      </c>
      <c r="D2587" s="69" t="s">
        <v>150</v>
      </c>
      <c r="E2587" s="69">
        <f t="shared" si="1348"/>
        <v>1989</v>
      </c>
      <c r="F2587" s="69" t="s">
        <v>8</v>
      </c>
      <c r="G2587" s="69">
        <f>data2!AI148</f>
        <v>3.5952095355919297E-2</v>
      </c>
      <c r="H2587" s="105">
        <f t="shared" si="1349"/>
        <v>1.1611874637460564</v>
      </c>
      <c r="I2587" s="105">
        <f t="shared" si="1350"/>
        <v>0.40651564129536566</v>
      </c>
    </row>
    <row r="2588" spans="2:9" x14ac:dyDescent="0.25">
      <c r="B2588" s="69" t="s">
        <v>45</v>
      </c>
      <c r="C2588" s="69" t="s">
        <v>146</v>
      </c>
      <c r="D2588" s="69" t="s">
        <v>150</v>
      </c>
      <c r="E2588" s="69">
        <f t="shared" si="1348"/>
        <v>1990</v>
      </c>
      <c r="F2588" s="69" t="s">
        <v>8</v>
      </c>
      <c r="G2588" s="69">
        <f>data2!AI149</f>
        <v>3.7516448411043457E-2</v>
      </c>
      <c r="H2588" s="105">
        <f t="shared" si="1349"/>
        <v>1.1971395591019758</v>
      </c>
      <c r="I2588" s="105">
        <f t="shared" si="1350"/>
        <v>0.36899919288432226</v>
      </c>
    </row>
    <row r="2589" spans="2:9" x14ac:dyDescent="0.25">
      <c r="B2589" s="69" t="s">
        <v>45</v>
      </c>
      <c r="C2589" s="69" t="s">
        <v>146</v>
      </c>
      <c r="D2589" s="69" t="s">
        <v>150</v>
      </c>
      <c r="E2589" s="69">
        <f t="shared" si="1348"/>
        <v>1991</v>
      </c>
      <c r="F2589" s="69" t="s">
        <v>8</v>
      </c>
      <c r="G2589" s="69">
        <f>data2!AI150</f>
        <v>3.7763228879808118E-2</v>
      </c>
      <c r="H2589" s="105">
        <f t="shared" si="1349"/>
        <v>1.2346560075130193</v>
      </c>
      <c r="I2589" s="105">
        <f t="shared" si="1350"/>
        <v>0.33123596400451416</v>
      </c>
    </row>
    <row r="2590" spans="2:9" x14ac:dyDescent="0.25">
      <c r="B2590" s="69" t="s">
        <v>45</v>
      </c>
      <c r="C2590" s="69" t="s">
        <v>146</v>
      </c>
      <c r="D2590" s="69" t="s">
        <v>150</v>
      </c>
      <c r="E2590" s="69">
        <f t="shared" si="1348"/>
        <v>1992</v>
      </c>
      <c r="F2590" s="69" t="s">
        <v>8</v>
      </c>
      <c r="G2590" s="69">
        <f>data2!AI151</f>
        <v>4.5328505370709982E-2</v>
      </c>
      <c r="H2590" s="105">
        <f t="shared" si="1349"/>
        <v>1.2724192363928275</v>
      </c>
      <c r="I2590" s="105">
        <f t="shared" si="1350"/>
        <v>0.28590745863380418</v>
      </c>
    </row>
    <row r="2591" spans="2:9" x14ac:dyDescent="0.25">
      <c r="B2591" s="69" t="s">
        <v>45</v>
      </c>
      <c r="C2591" s="69" t="s">
        <v>146</v>
      </c>
      <c r="D2591" s="69" t="s">
        <v>150</v>
      </c>
      <c r="E2591" s="69">
        <f t="shared" si="1348"/>
        <v>1993</v>
      </c>
      <c r="F2591" s="69" t="s">
        <v>8</v>
      </c>
      <c r="G2591" s="69">
        <f>data2!AI152</f>
        <v>5.1019577638359855E-2</v>
      </c>
      <c r="H2591" s="105">
        <f t="shared" si="1349"/>
        <v>1.3177477417635375</v>
      </c>
      <c r="I2591" s="105">
        <f t="shared" si="1350"/>
        <v>0.2348878809954443</v>
      </c>
    </row>
    <row r="2592" spans="2:9" x14ac:dyDescent="0.25">
      <c r="B2592" s="69" t="s">
        <v>45</v>
      </c>
      <c r="C2592" s="69" t="s">
        <v>146</v>
      </c>
      <c r="D2592" s="69" t="s">
        <v>150</v>
      </c>
      <c r="E2592" s="69">
        <f t="shared" si="1348"/>
        <v>1994</v>
      </c>
      <c r="F2592" s="69" t="s">
        <v>8</v>
      </c>
      <c r="G2592" s="69">
        <f>data2!AI153</f>
        <v>6.0539663671427969E-2</v>
      </c>
      <c r="H2592" s="105">
        <f t="shared" si="1349"/>
        <v>1.3687673194018974</v>
      </c>
      <c r="I2592" s="105">
        <f t="shared" si="1350"/>
        <v>0.17434821732401634</v>
      </c>
    </row>
    <row r="2593" spans="2:9" x14ac:dyDescent="0.25">
      <c r="B2593" s="69" t="s">
        <v>45</v>
      </c>
      <c r="C2593" s="69" t="s">
        <v>146</v>
      </c>
      <c r="D2593" s="69" t="s">
        <v>150</v>
      </c>
      <c r="E2593" s="69">
        <f t="shared" si="1348"/>
        <v>1995</v>
      </c>
      <c r="F2593" s="69" t="s">
        <v>8</v>
      </c>
      <c r="G2593" s="69">
        <f>data2!AI154</f>
        <v>5.515477062497065E-2</v>
      </c>
      <c r="H2593" s="105">
        <f t="shared" si="1349"/>
        <v>1.4293069830733254</v>
      </c>
      <c r="I2593" s="105">
        <f t="shared" si="1350"/>
        <v>0.11919344669904568</v>
      </c>
    </row>
    <row r="2594" spans="2:9" x14ac:dyDescent="0.25">
      <c r="B2594" s="69" t="s">
        <v>45</v>
      </c>
      <c r="C2594" s="69" t="s">
        <v>146</v>
      </c>
      <c r="D2594" s="69" t="s">
        <v>150</v>
      </c>
      <c r="E2594" s="69">
        <f t="shared" si="1348"/>
        <v>1996</v>
      </c>
      <c r="F2594" s="69" t="s">
        <v>8</v>
      </c>
      <c r="G2594" s="69">
        <f>data2!AI155</f>
        <v>5.4333155820483772E-2</v>
      </c>
      <c r="H2594" s="105">
        <f t="shared" si="1349"/>
        <v>1.484461753698296</v>
      </c>
      <c r="I2594" s="105">
        <f t="shared" si="1350"/>
        <v>6.4860290878561905E-2</v>
      </c>
    </row>
    <row r="2595" spans="2:9" x14ac:dyDescent="0.25">
      <c r="B2595" s="69" t="s">
        <v>45</v>
      </c>
      <c r="C2595" s="69" t="s">
        <v>146</v>
      </c>
      <c r="D2595" s="69" t="s">
        <v>150</v>
      </c>
      <c r="E2595" s="69">
        <f t="shared" si="1348"/>
        <v>1997</v>
      </c>
      <c r="F2595" s="69" t="s">
        <v>8</v>
      </c>
      <c r="G2595" s="69">
        <f>data2!AI156</f>
        <v>6.4860290878561905E-2</v>
      </c>
      <c r="H2595" s="105">
        <f t="shared" si="1349"/>
        <v>1.5387949095187798</v>
      </c>
      <c r="I2595" s="105">
        <f t="shared" si="1350"/>
        <v>0</v>
      </c>
    </row>
    <row r="2596" spans="2:9" x14ac:dyDescent="0.25">
      <c r="B2596" s="69" t="s">
        <v>45</v>
      </c>
      <c r="C2596" s="69" t="s">
        <v>146</v>
      </c>
      <c r="D2596" s="69" t="s">
        <v>150</v>
      </c>
      <c r="E2596" s="69">
        <f t="shared" si="1348"/>
        <v>1950</v>
      </c>
      <c r="F2596" s="69" t="s">
        <v>9</v>
      </c>
      <c r="G2596" s="69">
        <f>data2!AJ109</f>
        <v>9.0741774479542917E-2</v>
      </c>
      <c r="H2596" s="105">
        <f t="shared" si="1349"/>
        <v>0</v>
      </c>
      <c r="I2596" s="105">
        <f t="shared" si="1350"/>
        <v>3.747852037536985</v>
      </c>
    </row>
    <row r="2597" spans="2:9" x14ac:dyDescent="0.25">
      <c r="B2597" s="69" t="s">
        <v>45</v>
      </c>
      <c r="C2597" s="69" t="s">
        <v>146</v>
      </c>
      <c r="D2597" s="69" t="s">
        <v>150</v>
      </c>
      <c r="E2597" s="69">
        <f t="shared" si="1348"/>
        <v>1951</v>
      </c>
      <c r="F2597" s="69" t="s">
        <v>9</v>
      </c>
      <c r="G2597" s="69">
        <f>data2!AJ110</f>
        <v>9.0741774479542917E-2</v>
      </c>
      <c r="H2597" s="105">
        <f t="shared" si="1349"/>
        <v>9.0741774479542917E-2</v>
      </c>
      <c r="I2597" s="105">
        <f t="shared" si="1350"/>
        <v>3.6571102630574419</v>
      </c>
    </row>
    <row r="2598" spans="2:9" x14ac:dyDescent="0.25">
      <c r="B2598" s="69" t="s">
        <v>45</v>
      </c>
      <c r="C2598" s="69" t="s">
        <v>146</v>
      </c>
      <c r="D2598" s="69" t="s">
        <v>150</v>
      </c>
      <c r="E2598" s="69">
        <f t="shared" si="1348"/>
        <v>1952</v>
      </c>
      <c r="F2598" s="69" t="s">
        <v>9</v>
      </c>
      <c r="G2598" s="69">
        <f>data2!AJ111</f>
        <v>9.0741774479542917E-2</v>
      </c>
      <c r="H2598" s="105">
        <f t="shared" si="1349"/>
        <v>0.18148354895908583</v>
      </c>
      <c r="I2598" s="105">
        <f t="shared" si="1350"/>
        <v>3.5663684885778988</v>
      </c>
    </row>
    <row r="2599" spans="2:9" x14ac:dyDescent="0.25">
      <c r="B2599" s="69" t="s">
        <v>45</v>
      </c>
      <c r="C2599" s="69" t="s">
        <v>146</v>
      </c>
      <c r="D2599" s="69" t="s">
        <v>150</v>
      </c>
      <c r="E2599" s="69">
        <f t="shared" si="1348"/>
        <v>1953</v>
      </c>
      <c r="F2599" s="69" t="s">
        <v>9</v>
      </c>
      <c r="G2599" s="69">
        <f>data2!AJ112</f>
        <v>9.0741774479542917E-2</v>
      </c>
      <c r="H2599" s="105">
        <f t="shared" si="1349"/>
        <v>0.27222532343862876</v>
      </c>
      <c r="I2599" s="105">
        <f t="shared" si="1350"/>
        <v>3.4756267140983557</v>
      </c>
    </row>
    <row r="2600" spans="2:9" x14ac:dyDescent="0.25">
      <c r="B2600" s="69" t="s">
        <v>45</v>
      </c>
      <c r="C2600" s="69" t="s">
        <v>146</v>
      </c>
      <c r="D2600" s="69" t="s">
        <v>150</v>
      </c>
      <c r="E2600" s="69">
        <f t="shared" si="1348"/>
        <v>1954</v>
      </c>
      <c r="F2600" s="69" t="s">
        <v>9</v>
      </c>
      <c r="G2600" s="69">
        <f>data2!AJ113</f>
        <v>9.0741774479542917E-2</v>
      </c>
      <c r="H2600" s="105">
        <f t="shared" si="1349"/>
        <v>0.36296709791817167</v>
      </c>
      <c r="I2600" s="105">
        <f t="shared" si="1350"/>
        <v>3.3848849396188125</v>
      </c>
    </row>
    <row r="2601" spans="2:9" x14ac:dyDescent="0.25">
      <c r="B2601" s="69" t="s">
        <v>45</v>
      </c>
      <c r="C2601" s="69" t="s">
        <v>146</v>
      </c>
      <c r="D2601" s="69" t="s">
        <v>150</v>
      </c>
      <c r="E2601" s="69">
        <f t="shared" si="1348"/>
        <v>1955</v>
      </c>
      <c r="F2601" s="69" t="s">
        <v>9</v>
      </c>
      <c r="G2601" s="69">
        <f>data2!AJ114</f>
        <v>9.0741774479542917E-2</v>
      </c>
      <c r="H2601" s="105">
        <f t="shared" si="1349"/>
        <v>0.45370887239771457</v>
      </c>
      <c r="I2601" s="105">
        <f t="shared" si="1350"/>
        <v>3.2941431651392703</v>
      </c>
    </row>
    <row r="2602" spans="2:9" x14ac:dyDescent="0.25">
      <c r="B2602" s="69" t="s">
        <v>45</v>
      </c>
      <c r="C2602" s="69" t="s">
        <v>146</v>
      </c>
      <c r="D2602" s="69" t="s">
        <v>150</v>
      </c>
      <c r="E2602" s="69">
        <f t="shared" si="1348"/>
        <v>1956</v>
      </c>
      <c r="F2602" s="69" t="s">
        <v>9</v>
      </c>
      <c r="G2602" s="69">
        <f>data2!AJ115</f>
        <v>9.0741774479542917E-2</v>
      </c>
      <c r="H2602" s="105">
        <f t="shared" si="1349"/>
        <v>0.54445064687725753</v>
      </c>
      <c r="I2602" s="105">
        <f t="shared" si="1350"/>
        <v>3.2034013906597272</v>
      </c>
    </row>
    <row r="2603" spans="2:9" x14ac:dyDescent="0.25">
      <c r="B2603" s="69" t="s">
        <v>45</v>
      </c>
      <c r="C2603" s="69" t="s">
        <v>146</v>
      </c>
      <c r="D2603" s="69" t="s">
        <v>150</v>
      </c>
      <c r="E2603" s="69">
        <f t="shared" si="1348"/>
        <v>1957</v>
      </c>
      <c r="F2603" s="69" t="s">
        <v>9</v>
      </c>
      <c r="G2603" s="69">
        <f>data2!AJ116</f>
        <v>9.0741774479542917E-2</v>
      </c>
      <c r="H2603" s="105">
        <f t="shared" si="1349"/>
        <v>0.63519242135680043</v>
      </c>
      <c r="I2603" s="105">
        <f t="shared" si="1350"/>
        <v>3.1126596161801841</v>
      </c>
    </row>
    <row r="2604" spans="2:9" x14ac:dyDescent="0.25">
      <c r="B2604" s="69" t="s">
        <v>45</v>
      </c>
      <c r="C2604" s="69" t="s">
        <v>146</v>
      </c>
      <c r="D2604" s="69" t="s">
        <v>150</v>
      </c>
      <c r="E2604" s="69">
        <f t="shared" si="1348"/>
        <v>1958</v>
      </c>
      <c r="F2604" s="69" t="s">
        <v>9</v>
      </c>
      <c r="G2604" s="69">
        <f>data2!AJ117</f>
        <v>9.0741774479542917E-2</v>
      </c>
      <c r="H2604" s="105">
        <f t="shared" si="1349"/>
        <v>0.72593419583634333</v>
      </c>
      <c r="I2604" s="105">
        <f t="shared" si="1350"/>
        <v>3.0219178417006409</v>
      </c>
    </row>
    <row r="2605" spans="2:9" x14ac:dyDescent="0.25">
      <c r="B2605" s="69" t="s">
        <v>45</v>
      </c>
      <c r="C2605" s="69" t="s">
        <v>146</v>
      </c>
      <c r="D2605" s="69" t="s">
        <v>150</v>
      </c>
      <c r="E2605" s="69">
        <f t="shared" si="1348"/>
        <v>1959</v>
      </c>
      <c r="F2605" s="69" t="s">
        <v>9</v>
      </c>
      <c r="G2605" s="69">
        <f>data2!AJ118</f>
        <v>9.0741774479542917E-2</v>
      </c>
      <c r="H2605" s="105">
        <f t="shared" si="1349"/>
        <v>0.81667597031588623</v>
      </c>
      <c r="I2605" s="105">
        <f t="shared" si="1350"/>
        <v>2.9311760672210978</v>
      </c>
    </row>
    <row r="2606" spans="2:9" x14ac:dyDescent="0.25">
      <c r="B2606" s="69" t="s">
        <v>45</v>
      </c>
      <c r="C2606" s="69" t="s">
        <v>146</v>
      </c>
      <c r="D2606" s="69" t="s">
        <v>150</v>
      </c>
      <c r="E2606" s="69">
        <f t="shared" si="1348"/>
        <v>1960</v>
      </c>
      <c r="F2606" s="69" t="s">
        <v>9</v>
      </c>
      <c r="G2606" s="69">
        <f>data2!AJ119</f>
        <v>9.0860133315820588E-2</v>
      </c>
      <c r="H2606" s="105">
        <f t="shared" si="1349"/>
        <v>0.90741774479542914</v>
      </c>
      <c r="I2606" s="105">
        <f t="shared" si="1350"/>
        <v>2.840315933905277</v>
      </c>
    </row>
    <row r="2607" spans="2:9" x14ac:dyDescent="0.25">
      <c r="B2607" s="69" t="s">
        <v>45</v>
      </c>
      <c r="C2607" s="69" t="s">
        <v>146</v>
      </c>
      <c r="D2607" s="69" t="s">
        <v>150</v>
      </c>
      <c r="E2607" s="69">
        <f t="shared" si="1348"/>
        <v>1961</v>
      </c>
      <c r="F2607" s="69" t="s">
        <v>9</v>
      </c>
      <c r="G2607" s="69">
        <f>data2!AJ120</f>
        <v>9.8219702462807854E-2</v>
      </c>
      <c r="H2607" s="105">
        <f t="shared" si="1349"/>
        <v>0.99827787811124968</v>
      </c>
      <c r="I2607" s="105">
        <f t="shared" si="1350"/>
        <v>2.7420962314424697</v>
      </c>
    </row>
    <row r="2608" spans="2:9" x14ac:dyDescent="0.25">
      <c r="B2608" s="69" t="s">
        <v>45</v>
      </c>
      <c r="C2608" s="69" t="s">
        <v>146</v>
      </c>
      <c r="D2608" s="69" t="s">
        <v>150</v>
      </c>
      <c r="E2608" s="69">
        <f t="shared" si="1348"/>
        <v>1962</v>
      </c>
      <c r="F2608" s="69" t="s">
        <v>9</v>
      </c>
      <c r="G2608" s="69">
        <f>data2!AJ121</f>
        <v>9.8221132440716244E-2</v>
      </c>
      <c r="H2608" s="105">
        <f t="shared" si="1349"/>
        <v>1.0964975805740576</v>
      </c>
      <c r="I2608" s="105">
        <f t="shared" si="1350"/>
        <v>2.643875099001753</v>
      </c>
    </row>
    <row r="2609" spans="2:9" x14ac:dyDescent="0.25">
      <c r="B2609" s="69" t="s">
        <v>45</v>
      </c>
      <c r="C2609" s="69" t="s">
        <v>146</v>
      </c>
      <c r="D2609" s="69" t="s">
        <v>150</v>
      </c>
      <c r="E2609" s="69">
        <f t="shared" si="1348"/>
        <v>1963</v>
      </c>
      <c r="F2609" s="69" t="s">
        <v>9</v>
      </c>
      <c r="G2609" s="69">
        <f>data2!AJ122</f>
        <v>8.7783840052875095E-2</v>
      </c>
      <c r="H2609" s="105">
        <f t="shared" si="1349"/>
        <v>1.1947187130147738</v>
      </c>
      <c r="I2609" s="105">
        <f t="shared" si="1350"/>
        <v>2.5560912589488778</v>
      </c>
    </row>
    <row r="2610" spans="2:9" x14ac:dyDescent="0.25">
      <c r="B2610" s="69" t="s">
        <v>45</v>
      </c>
      <c r="C2610" s="69" t="s">
        <v>146</v>
      </c>
      <c r="D2610" s="69" t="s">
        <v>150</v>
      </c>
      <c r="E2610" s="69">
        <f t="shared" si="1348"/>
        <v>1964</v>
      </c>
      <c r="F2610" s="69" t="s">
        <v>9</v>
      </c>
      <c r="G2610" s="69">
        <f>data2!AJ123</f>
        <v>9.0200407519390027E-2</v>
      </c>
      <c r="H2610" s="105">
        <f t="shared" si="1349"/>
        <v>1.282502553067649</v>
      </c>
      <c r="I2610" s="105">
        <f t="shared" si="1350"/>
        <v>2.4658908514294877</v>
      </c>
    </row>
    <row r="2611" spans="2:9" x14ac:dyDescent="0.25">
      <c r="B2611" s="69" t="s">
        <v>45</v>
      </c>
      <c r="C2611" s="69" t="s">
        <v>146</v>
      </c>
      <c r="D2611" s="69" t="s">
        <v>150</v>
      </c>
      <c r="E2611" s="69">
        <f t="shared" si="1348"/>
        <v>1965</v>
      </c>
      <c r="F2611" s="69" t="s">
        <v>9</v>
      </c>
      <c r="G2611" s="69">
        <f>data2!AJ124</f>
        <v>8.2624428253535276E-2</v>
      </c>
      <c r="H2611" s="105">
        <f t="shared" si="1349"/>
        <v>1.3727029605870391</v>
      </c>
      <c r="I2611" s="105">
        <f t="shared" si="1350"/>
        <v>2.3832664231759528</v>
      </c>
    </row>
    <row r="2612" spans="2:9" x14ac:dyDescent="0.25">
      <c r="B2612" s="69" t="s">
        <v>45</v>
      </c>
      <c r="C2612" s="69" t="s">
        <v>146</v>
      </c>
      <c r="D2612" s="69" t="s">
        <v>150</v>
      </c>
      <c r="E2612" s="69">
        <f t="shared" si="1348"/>
        <v>1966</v>
      </c>
      <c r="F2612" s="69" t="s">
        <v>9</v>
      </c>
      <c r="G2612" s="69">
        <f>data2!AJ125</f>
        <v>7.1279353993889127E-2</v>
      </c>
      <c r="H2612" s="105">
        <f t="shared" si="1349"/>
        <v>1.4553273888405744</v>
      </c>
      <c r="I2612" s="105">
        <f t="shared" si="1350"/>
        <v>2.311987069182063</v>
      </c>
    </row>
    <row r="2613" spans="2:9" x14ac:dyDescent="0.25">
      <c r="B2613" s="69" t="s">
        <v>45</v>
      </c>
      <c r="C2613" s="69" t="s">
        <v>146</v>
      </c>
      <c r="D2613" s="69" t="s">
        <v>150</v>
      </c>
      <c r="E2613" s="69">
        <f t="shared" ref="E2613:E2676" si="1351">E2565</f>
        <v>1967</v>
      </c>
      <c r="F2613" s="69" t="s">
        <v>9</v>
      </c>
      <c r="G2613" s="69">
        <f>data2!AJ126</f>
        <v>6.561719144941143E-2</v>
      </c>
      <c r="H2613" s="105">
        <f t="shared" si="1349"/>
        <v>1.5266067428344636</v>
      </c>
      <c r="I2613" s="105">
        <f t="shared" si="1350"/>
        <v>2.2463698777326515</v>
      </c>
    </row>
    <row r="2614" spans="2:9" x14ac:dyDescent="0.25">
      <c r="B2614" s="69" t="s">
        <v>45</v>
      </c>
      <c r="C2614" s="69" t="s">
        <v>146</v>
      </c>
      <c r="D2614" s="69" t="s">
        <v>150</v>
      </c>
      <c r="E2614" s="69">
        <f t="shared" si="1351"/>
        <v>1968</v>
      </c>
      <c r="F2614" s="69" t="s">
        <v>9</v>
      </c>
      <c r="G2614" s="69">
        <f>data2!AJ127</f>
        <v>7.0399766776211167E-2</v>
      </c>
      <c r="H2614" s="105">
        <f t="shared" si="1349"/>
        <v>1.5922239342838751</v>
      </c>
      <c r="I2614" s="105">
        <f t="shared" si="1350"/>
        <v>2.1759701109564409</v>
      </c>
    </row>
    <row r="2615" spans="2:9" x14ac:dyDescent="0.25">
      <c r="B2615" s="69" t="s">
        <v>45</v>
      </c>
      <c r="C2615" s="69" t="s">
        <v>146</v>
      </c>
      <c r="D2615" s="69" t="s">
        <v>150</v>
      </c>
      <c r="E2615" s="69">
        <f t="shared" si="1351"/>
        <v>1969</v>
      </c>
      <c r="F2615" s="69" t="s">
        <v>9</v>
      </c>
      <c r="G2615" s="69">
        <f>data2!AJ128</f>
        <v>6.0656714994276988E-2</v>
      </c>
      <c r="H2615" s="105">
        <f t="shared" si="1349"/>
        <v>1.6626237010600862</v>
      </c>
      <c r="I2615" s="105">
        <f t="shared" si="1350"/>
        <v>2.1153133959621639</v>
      </c>
    </row>
    <row r="2616" spans="2:9" x14ac:dyDescent="0.25">
      <c r="B2616" s="69" t="s">
        <v>45</v>
      </c>
      <c r="C2616" s="69" t="s">
        <v>146</v>
      </c>
      <c r="D2616" s="69" t="s">
        <v>150</v>
      </c>
      <c r="E2616" s="69">
        <f t="shared" si="1351"/>
        <v>1970</v>
      </c>
      <c r="F2616" s="69" t="s">
        <v>9</v>
      </c>
      <c r="G2616" s="69">
        <f>data2!AJ129</f>
        <v>6.4708133792227757E-2</v>
      </c>
      <c r="H2616" s="105">
        <f t="shared" si="1349"/>
        <v>1.7232804160543631</v>
      </c>
      <c r="I2616" s="105">
        <f t="shared" si="1350"/>
        <v>2.0506052621699364</v>
      </c>
    </row>
    <row r="2617" spans="2:9" x14ac:dyDescent="0.25">
      <c r="B2617" s="69" t="s">
        <v>45</v>
      </c>
      <c r="C2617" s="69" t="s">
        <v>146</v>
      </c>
      <c r="D2617" s="69" t="s">
        <v>150</v>
      </c>
      <c r="E2617" s="69">
        <f t="shared" si="1351"/>
        <v>1971</v>
      </c>
      <c r="F2617" s="69" t="s">
        <v>9</v>
      </c>
      <c r="G2617" s="69">
        <f>data2!AJ130</f>
        <v>5.7254955149348044E-2</v>
      </c>
      <c r="H2617" s="105">
        <f t="shared" si="1349"/>
        <v>1.7879885498465908</v>
      </c>
      <c r="I2617" s="105">
        <f t="shared" si="1350"/>
        <v>1.9933503070205885</v>
      </c>
    </row>
    <row r="2618" spans="2:9" x14ac:dyDescent="0.25">
      <c r="B2618" s="69" t="s">
        <v>45</v>
      </c>
      <c r="C2618" s="69" t="s">
        <v>146</v>
      </c>
      <c r="D2618" s="69" t="s">
        <v>150</v>
      </c>
      <c r="E2618" s="69">
        <f t="shared" si="1351"/>
        <v>1972</v>
      </c>
      <c r="F2618" s="69" t="s">
        <v>9</v>
      </c>
      <c r="G2618" s="69">
        <f>data2!AJ131</f>
        <v>5.419222903885481E-2</v>
      </c>
      <c r="H2618" s="105">
        <f t="shared" si="1349"/>
        <v>1.8452435049959388</v>
      </c>
      <c r="I2618" s="105">
        <f t="shared" si="1350"/>
        <v>1.9391580779817335</v>
      </c>
    </row>
    <row r="2619" spans="2:9" x14ac:dyDescent="0.25">
      <c r="B2619" s="69" t="s">
        <v>45</v>
      </c>
      <c r="C2619" s="69" t="s">
        <v>146</v>
      </c>
      <c r="D2619" s="69" t="s">
        <v>150</v>
      </c>
      <c r="E2619" s="69">
        <f t="shared" si="1351"/>
        <v>1973</v>
      </c>
      <c r="F2619" s="69" t="s">
        <v>9</v>
      </c>
      <c r="G2619" s="69">
        <f>data2!AJ132</f>
        <v>4.9945224317759676E-2</v>
      </c>
      <c r="H2619" s="105">
        <f t="shared" si="1349"/>
        <v>1.8994357340347936</v>
      </c>
      <c r="I2619" s="105">
        <f t="shared" si="1350"/>
        <v>1.8892128536639738</v>
      </c>
    </row>
    <row r="2620" spans="2:9" x14ac:dyDescent="0.25">
      <c r="B2620" s="69" t="s">
        <v>45</v>
      </c>
      <c r="C2620" s="69" t="s">
        <v>146</v>
      </c>
      <c r="D2620" s="69" t="s">
        <v>150</v>
      </c>
      <c r="E2620" s="69">
        <f t="shared" si="1351"/>
        <v>1974</v>
      </c>
      <c r="F2620" s="69" t="s">
        <v>9</v>
      </c>
      <c r="G2620" s="69">
        <f>data2!AJ133</f>
        <v>5.4823969787106054E-2</v>
      </c>
      <c r="H2620" s="105">
        <f t="shared" si="1349"/>
        <v>1.9493809583525532</v>
      </c>
      <c r="I2620" s="105">
        <f t="shared" si="1350"/>
        <v>1.8343888838768678</v>
      </c>
    </row>
    <row r="2621" spans="2:9" x14ac:dyDescent="0.25">
      <c r="B2621" s="69" t="s">
        <v>45</v>
      </c>
      <c r="C2621" s="69" t="s">
        <v>146</v>
      </c>
      <c r="D2621" s="69" t="s">
        <v>150</v>
      </c>
      <c r="E2621" s="69">
        <f t="shared" si="1351"/>
        <v>1975</v>
      </c>
      <c r="F2621" s="69" t="s">
        <v>9</v>
      </c>
      <c r="G2621" s="69">
        <f>data2!AJ134</f>
        <v>3.9682576476688075E-2</v>
      </c>
      <c r="H2621" s="105">
        <f t="shared" si="1349"/>
        <v>2.0042049281396594</v>
      </c>
      <c r="I2621" s="105">
        <f t="shared" si="1350"/>
        <v>1.7947063074001797</v>
      </c>
    </row>
    <row r="2622" spans="2:9" x14ac:dyDescent="0.25">
      <c r="B2622" s="69" t="s">
        <v>45</v>
      </c>
      <c r="C2622" s="69" t="s">
        <v>146</v>
      </c>
      <c r="D2622" s="69" t="s">
        <v>150</v>
      </c>
      <c r="E2622" s="69">
        <f t="shared" si="1351"/>
        <v>1976</v>
      </c>
      <c r="F2622" s="69" t="s">
        <v>9</v>
      </c>
      <c r="G2622" s="69">
        <f>data2!AJ135</f>
        <v>4.1788789959236211E-2</v>
      </c>
      <c r="H2622" s="105">
        <f t="shared" si="1349"/>
        <v>2.0438875046163476</v>
      </c>
      <c r="I2622" s="105">
        <f t="shared" si="1350"/>
        <v>1.7529175174409435</v>
      </c>
    </row>
    <row r="2623" spans="2:9" x14ac:dyDescent="0.25">
      <c r="B2623" s="69" t="s">
        <v>45</v>
      </c>
      <c r="C2623" s="69" t="s">
        <v>146</v>
      </c>
      <c r="D2623" s="69" t="s">
        <v>150</v>
      </c>
      <c r="E2623" s="69">
        <f t="shared" si="1351"/>
        <v>1977</v>
      </c>
      <c r="F2623" s="69" t="s">
        <v>9</v>
      </c>
      <c r="G2623" s="69">
        <f>data2!AJ136</f>
        <v>3.7471464723591773E-2</v>
      </c>
      <c r="H2623" s="105">
        <f t="shared" si="1349"/>
        <v>2.0856762945755838</v>
      </c>
      <c r="I2623" s="105">
        <f t="shared" si="1350"/>
        <v>1.7154460527173514</v>
      </c>
    </row>
    <row r="2624" spans="2:9" x14ac:dyDescent="0.25">
      <c r="B2624" s="69" t="s">
        <v>45</v>
      </c>
      <c r="C2624" s="69" t="s">
        <v>146</v>
      </c>
      <c r="D2624" s="69" t="s">
        <v>150</v>
      </c>
      <c r="E2624" s="69">
        <f t="shared" si="1351"/>
        <v>1978</v>
      </c>
      <c r="F2624" s="69" t="s">
        <v>9</v>
      </c>
      <c r="G2624" s="69">
        <f>data2!AJ137</f>
        <v>4.0778482368567633E-2</v>
      </c>
      <c r="H2624" s="105">
        <f t="shared" si="1349"/>
        <v>2.1231477592991754</v>
      </c>
      <c r="I2624" s="105">
        <f t="shared" si="1350"/>
        <v>1.6746675703487841</v>
      </c>
    </row>
    <row r="2625" spans="2:9" x14ac:dyDescent="0.25">
      <c r="B2625" s="69" t="s">
        <v>45</v>
      </c>
      <c r="C2625" s="69" t="s">
        <v>146</v>
      </c>
      <c r="D2625" s="69" t="s">
        <v>150</v>
      </c>
      <c r="E2625" s="69">
        <f t="shared" si="1351"/>
        <v>1979</v>
      </c>
      <c r="F2625" s="69" t="s">
        <v>9</v>
      </c>
      <c r="G2625" s="69">
        <f>data2!AJ138</f>
        <v>5.429682049637144E-2</v>
      </c>
      <c r="H2625" s="105">
        <f t="shared" si="1349"/>
        <v>2.1639262416677432</v>
      </c>
      <c r="I2625" s="105">
        <f t="shared" si="1350"/>
        <v>1.6203707498524125</v>
      </c>
    </row>
    <row r="2626" spans="2:9" x14ac:dyDescent="0.25">
      <c r="B2626" s="69" t="s">
        <v>45</v>
      </c>
      <c r="C2626" s="69" t="s">
        <v>146</v>
      </c>
      <c r="D2626" s="69" t="s">
        <v>150</v>
      </c>
      <c r="E2626" s="69">
        <f t="shared" si="1351"/>
        <v>1980</v>
      </c>
      <c r="F2626" s="69" t="s">
        <v>9</v>
      </c>
      <c r="G2626" s="69">
        <f>data2!AJ139</f>
        <v>4.2104887855231303E-2</v>
      </c>
      <c r="H2626" s="105">
        <f t="shared" si="1349"/>
        <v>2.2182230621641148</v>
      </c>
      <c r="I2626" s="105">
        <f t="shared" si="1350"/>
        <v>1.5782658619971812</v>
      </c>
    </row>
    <row r="2627" spans="2:9" x14ac:dyDescent="0.25">
      <c r="B2627" s="69" t="s">
        <v>45</v>
      </c>
      <c r="C2627" s="69" t="s">
        <v>146</v>
      </c>
      <c r="D2627" s="69" t="s">
        <v>150</v>
      </c>
      <c r="E2627" s="69">
        <f t="shared" si="1351"/>
        <v>1981</v>
      </c>
      <c r="F2627" s="69" t="s">
        <v>9</v>
      </c>
      <c r="G2627" s="69">
        <f>data2!AJ140</f>
        <v>5.8333366537227746E-2</v>
      </c>
      <c r="H2627" s="105">
        <f t="shared" si="1349"/>
        <v>2.2603279500193461</v>
      </c>
      <c r="I2627" s="105">
        <f t="shared" si="1350"/>
        <v>1.5199324954599536</v>
      </c>
    </row>
    <row r="2628" spans="2:9" x14ac:dyDescent="0.25">
      <c r="B2628" s="69" t="s">
        <v>45</v>
      </c>
      <c r="C2628" s="69" t="s">
        <v>146</v>
      </c>
      <c r="D2628" s="69" t="s">
        <v>150</v>
      </c>
      <c r="E2628" s="69">
        <f t="shared" si="1351"/>
        <v>1982</v>
      </c>
      <c r="F2628" s="69" t="s">
        <v>9</v>
      </c>
      <c r="G2628" s="69">
        <f>data2!AJ141</f>
        <v>6.5273090080061644E-2</v>
      </c>
      <c r="H2628" s="105">
        <f t="shared" ref="H2628:H2691" si="1352">SUMIFS($G$4:$G$4995,$F$4:$F$4995,$F2628,$E$4:$E$4995,"&lt;"&amp;$E2628,$B$4:$B$4995,$B2628,$D$4:$D$4995,$D2628)</f>
        <v>2.3186613165565739</v>
      </c>
      <c r="I2628" s="105">
        <f t="shared" ref="I2628:I2691" si="1353">SUMIFS($G$4:$G$4995,$F$4:$F$4995,$F2628,$E$4:$E$4995,"&gt;"&amp;$E2628,$B$4:$B$4995,$B2628,$D$4:$D$4995,$D2628)</f>
        <v>1.4546594053798918</v>
      </c>
    </row>
    <row r="2629" spans="2:9" x14ac:dyDescent="0.25">
      <c r="B2629" s="69" t="s">
        <v>45</v>
      </c>
      <c r="C2629" s="69" t="s">
        <v>146</v>
      </c>
      <c r="D2629" s="69" t="s">
        <v>150</v>
      </c>
      <c r="E2629" s="69">
        <f t="shared" si="1351"/>
        <v>1983</v>
      </c>
      <c r="F2629" s="69" t="s">
        <v>9</v>
      </c>
      <c r="G2629" s="69">
        <f>data2!AJ142</f>
        <v>6.9136064282673479E-2</v>
      </c>
      <c r="H2629" s="105">
        <f t="shared" si="1352"/>
        <v>2.3839344066366355</v>
      </c>
      <c r="I2629" s="105">
        <f t="shared" si="1353"/>
        <v>1.3855233410972183</v>
      </c>
    </row>
    <row r="2630" spans="2:9" x14ac:dyDescent="0.25">
      <c r="B2630" s="69" t="s">
        <v>45</v>
      </c>
      <c r="C2630" s="69" t="s">
        <v>146</v>
      </c>
      <c r="D2630" s="69" t="s">
        <v>150</v>
      </c>
      <c r="E2630" s="69">
        <f t="shared" si="1351"/>
        <v>1984</v>
      </c>
      <c r="F2630" s="69" t="s">
        <v>9</v>
      </c>
      <c r="G2630" s="69">
        <f>data2!AJ143</f>
        <v>7.0189286990840719E-2</v>
      </c>
      <c r="H2630" s="105">
        <f t="shared" si="1352"/>
        <v>2.4530704709193087</v>
      </c>
      <c r="I2630" s="105">
        <f t="shared" si="1353"/>
        <v>1.3153340541063776</v>
      </c>
    </row>
    <row r="2631" spans="2:9" x14ac:dyDescent="0.25">
      <c r="B2631" s="69" t="s">
        <v>45</v>
      </c>
      <c r="C2631" s="69" t="s">
        <v>146</v>
      </c>
      <c r="D2631" s="69" t="s">
        <v>150</v>
      </c>
      <c r="E2631" s="69">
        <f t="shared" si="1351"/>
        <v>1985</v>
      </c>
      <c r="F2631" s="69" t="s">
        <v>9</v>
      </c>
      <c r="G2631" s="69">
        <f>data2!AJ144</f>
        <v>8.7259523362091057E-2</v>
      </c>
      <c r="H2631" s="105">
        <f t="shared" si="1352"/>
        <v>2.5232597579101497</v>
      </c>
      <c r="I2631" s="105">
        <f t="shared" si="1353"/>
        <v>1.2280745307442866</v>
      </c>
    </row>
    <row r="2632" spans="2:9" x14ac:dyDescent="0.25">
      <c r="B2632" s="69" t="s">
        <v>45</v>
      </c>
      <c r="C2632" s="69" t="s">
        <v>146</v>
      </c>
      <c r="D2632" s="69" t="s">
        <v>150</v>
      </c>
      <c r="E2632" s="69">
        <f t="shared" si="1351"/>
        <v>1986</v>
      </c>
      <c r="F2632" s="69" t="s">
        <v>9</v>
      </c>
      <c r="G2632" s="69">
        <f>data2!AJ145</f>
        <v>7.6628637512314204E-2</v>
      </c>
      <c r="H2632" s="105">
        <f t="shared" si="1352"/>
        <v>2.6105192812722406</v>
      </c>
      <c r="I2632" s="105">
        <f t="shared" si="1353"/>
        <v>1.1514458932319724</v>
      </c>
    </row>
    <row r="2633" spans="2:9" x14ac:dyDescent="0.25">
      <c r="B2633" s="69" t="s">
        <v>45</v>
      </c>
      <c r="C2633" s="69" t="s">
        <v>146</v>
      </c>
      <c r="D2633" s="69" t="s">
        <v>150</v>
      </c>
      <c r="E2633" s="69">
        <f t="shared" si="1351"/>
        <v>1987</v>
      </c>
      <c r="F2633" s="69" t="s">
        <v>9</v>
      </c>
      <c r="G2633" s="69">
        <f>data2!AJ146</f>
        <v>8.1035695426283971E-2</v>
      </c>
      <c r="H2633" s="105">
        <f t="shared" si="1352"/>
        <v>2.6871479187845551</v>
      </c>
      <c r="I2633" s="105">
        <f t="shared" si="1353"/>
        <v>1.0704101978056884</v>
      </c>
    </row>
    <row r="2634" spans="2:9" x14ac:dyDescent="0.25">
      <c r="B2634" s="69" t="s">
        <v>45</v>
      </c>
      <c r="C2634" s="69" t="s">
        <v>146</v>
      </c>
      <c r="D2634" s="69" t="s">
        <v>150</v>
      </c>
      <c r="E2634" s="69">
        <f t="shared" si="1351"/>
        <v>1988</v>
      </c>
      <c r="F2634" s="69" t="s">
        <v>9</v>
      </c>
      <c r="G2634" s="69">
        <f>data2!AJ147</f>
        <v>8.8458111672161249E-2</v>
      </c>
      <c r="H2634" s="105">
        <f t="shared" si="1352"/>
        <v>2.7681836142108391</v>
      </c>
      <c r="I2634" s="105">
        <f t="shared" si="1353"/>
        <v>0.98195208613352702</v>
      </c>
    </row>
    <row r="2635" spans="2:9" x14ac:dyDescent="0.25">
      <c r="B2635" s="69" t="s">
        <v>45</v>
      </c>
      <c r="C2635" s="69" t="s">
        <v>146</v>
      </c>
      <c r="D2635" s="69" t="s">
        <v>150</v>
      </c>
      <c r="E2635" s="69">
        <f t="shared" si="1351"/>
        <v>1989</v>
      </c>
      <c r="F2635" s="69" t="s">
        <v>9</v>
      </c>
      <c r="G2635" s="69">
        <f>data2!AJ148</f>
        <v>0.10107647525694709</v>
      </c>
      <c r="H2635" s="105">
        <f t="shared" si="1352"/>
        <v>2.8566417258830006</v>
      </c>
      <c r="I2635" s="105">
        <f t="shared" si="1353"/>
        <v>0.88087561087657995</v>
      </c>
    </row>
    <row r="2636" spans="2:9" x14ac:dyDescent="0.25">
      <c r="B2636" s="69" t="s">
        <v>45</v>
      </c>
      <c r="C2636" s="69" t="s">
        <v>146</v>
      </c>
      <c r="D2636" s="69" t="s">
        <v>150</v>
      </c>
      <c r="E2636" s="69">
        <f t="shared" si="1351"/>
        <v>1990</v>
      </c>
      <c r="F2636" s="69" t="s">
        <v>9</v>
      </c>
      <c r="G2636" s="69">
        <f>data2!AJ149</f>
        <v>9.5625867044791063E-2</v>
      </c>
      <c r="H2636" s="105">
        <f t="shared" si="1352"/>
        <v>2.9577182011399477</v>
      </c>
      <c r="I2636" s="105">
        <f t="shared" si="1353"/>
        <v>0.78524974383178892</v>
      </c>
    </row>
    <row r="2637" spans="2:9" x14ac:dyDescent="0.25">
      <c r="B2637" s="69" t="s">
        <v>45</v>
      </c>
      <c r="C2637" s="69" t="s">
        <v>146</v>
      </c>
      <c r="D2637" s="69" t="s">
        <v>150</v>
      </c>
      <c r="E2637" s="69">
        <f t="shared" si="1351"/>
        <v>1991</v>
      </c>
      <c r="F2637" s="69" t="s">
        <v>9</v>
      </c>
      <c r="G2637" s="69">
        <f>data2!AJ150</f>
        <v>0.10352037931953452</v>
      </c>
      <c r="H2637" s="105">
        <f t="shared" si="1352"/>
        <v>3.0533440681847388</v>
      </c>
      <c r="I2637" s="105">
        <f t="shared" si="1353"/>
        <v>0.68172936451225441</v>
      </c>
    </row>
    <row r="2638" spans="2:9" x14ac:dyDescent="0.25">
      <c r="B2638" s="69" t="s">
        <v>45</v>
      </c>
      <c r="C2638" s="69" t="s">
        <v>146</v>
      </c>
      <c r="D2638" s="69" t="s">
        <v>150</v>
      </c>
      <c r="E2638" s="69">
        <f t="shared" si="1351"/>
        <v>1992</v>
      </c>
      <c r="F2638" s="69" t="s">
        <v>9</v>
      </c>
      <c r="G2638" s="69">
        <f>data2!AJ151</f>
        <v>0.10611253165662389</v>
      </c>
      <c r="H2638" s="105">
        <f t="shared" si="1352"/>
        <v>3.1568644475042733</v>
      </c>
      <c r="I2638" s="105">
        <f t="shared" si="1353"/>
        <v>0.57561683285563048</v>
      </c>
    </row>
    <row r="2639" spans="2:9" x14ac:dyDescent="0.25">
      <c r="B2639" s="69" t="s">
        <v>45</v>
      </c>
      <c r="C2639" s="69" t="s">
        <v>146</v>
      </c>
      <c r="D2639" s="69" t="s">
        <v>150</v>
      </c>
      <c r="E2639" s="69">
        <f t="shared" si="1351"/>
        <v>1993</v>
      </c>
      <c r="F2639" s="69" t="s">
        <v>9</v>
      </c>
      <c r="G2639" s="69">
        <f>data2!AJ152</f>
        <v>0.10122284203450593</v>
      </c>
      <c r="H2639" s="105">
        <f t="shared" si="1352"/>
        <v>3.2629769791608974</v>
      </c>
      <c r="I2639" s="105">
        <f t="shared" si="1353"/>
        <v>0.47439399082112454</v>
      </c>
    </row>
    <row r="2640" spans="2:9" x14ac:dyDescent="0.25">
      <c r="B2640" s="69" t="s">
        <v>45</v>
      </c>
      <c r="C2640" s="69" t="s">
        <v>146</v>
      </c>
      <c r="D2640" s="69" t="s">
        <v>150</v>
      </c>
      <c r="E2640" s="69">
        <f t="shared" si="1351"/>
        <v>1994</v>
      </c>
      <c r="F2640" s="69" t="s">
        <v>9</v>
      </c>
      <c r="G2640" s="69">
        <f>data2!AJ153</f>
        <v>0.11790742084516595</v>
      </c>
      <c r="H2640" s="105">
        <f t="shared" si="1352"/>
        <v>3.3641998211954034</v>
      </c>
      <c r="I2640" s="105">
        <f t="shared" si="1353"/>
        <v>0.35648656997595862</v>
      </c>
    </row>
    <row r="2641" spans="2:9" x14ac:dyDescent="0.25">
      <c r="B2641" s="69" t="s">
        <v>45</v>
      </c>
      <c r="C2641" s="69" t="s">
        <v>146</v>
      </c>
      <c r="D2641" s="69" t="s">
        <v>150</v>
      </c>
      <c r="E2641" s="69">
        <f t="shared" si="1351"/>
        <v>1995</v>
      </c>
      <c r="F2641" s="69" t="s">
        <v>9</v>
      </c>
      <c r="G2641" s="69">
        <f>data2!AJ154</f>
        <v>0.11716629572240221</v>
      </c>
      <c r="H2641" s="105">
        <f t="shared" si="1352"/>
        <v>3.4821072420405694</v>
      </c>
      <c r="I2641" s="105">
        <f t="shared" si="1353"/>
        <v>0.23932027425355643</v>
      </c>
    </row>
    <row r="2642" spans="2:9" x14ac:dyDescent="0.25">
      <c r="B2642" s="69" t="s">
        <v>45</v>
      </c>
      <c r="C2642" s="69" t="s">
        <v>146</v>
      </c>
      <c r="D2642" s="69" t="s">
        <v>150</v>
      </c>
      <c r="E2642" s="69">
        <f t="shared" si="1351"/>
        <v>1996</v>
      </c>
      <c r="F2642" s="69" t="s">
        <v>9</v>
      </c>
      <c r="G2642" s="69">
        <f>data2!AJ155</f>
        <v>0.12029573279471895</v>
      </c>
      <c r="H2642" s="105">
        <f t="shared" si="1352"/>
        <v>3.5992735377629717</v>
      </c>
      <c r="I2642" s="105">
        <f t="shared" si="1353"/>
        <v>0.11902454145883748</v>
      </c>
    </row>
    <row r="2643" spans="2:9" x14ac:dyDescent="0.25">
      <c r="B2643" s="69" t="s">
        <v>45</v>
      </c>
      <c r="C2643" s="69" t="s">
        <v>146</v>
      </c>
      <c r="D2643" s="69" t="s">
        <v>150</v>
      </c>
      <c r="E2643" s="69">
        <f t="shared" si="1351"/>
        <v>1997</v>
      </c>
      <c r="F2643" s="69" t="s">
        <v>9</v>
      </c>
      <c r="G2643" s="69">
        <f>data2!AJ156</f>
        <v>0.11902454145883748</v>
      </c>
      <c r="H2643" s="105">
        <f t="shared" si="1352"/>
        <v>3.7195692705576908</v>
      </c>
      <c r="I2643" s="105">
        <f t="shared" si="1353"/>
        <v>0</v>
      </c>
    </row>
    <row r="2644" spans="2:9" x14ac:dyDescent="0.25">
      <c r="B2644" s="69" t="s">
        <v>45</v>
      </c>
      <c r="C2644" s="69" t="s">
        <v>146</v>
      </c>
      <c r="D2644" s="69" t="s">
        <v>150</v>
      </c>
      <c r="E2644" s="69">
        <f t="shared" si="1351"/>
        <v>1950</v>
      </c>
      <c r="F2644" s="69" t="s">
        <v>10</v>
      </c>
      <c r="G2644" s="69">
        <f>data2!AK109</f>
        <v>0.12850364484140014</v>
      </c>
      <c r="H2644" s="105">
        <f t="shared" si="1352"/>
        <v>0</v>
      </c>
      <c r="I2644" s="105">
        <f t="shared" si="1353"/>
        <v>2.9471578686030964</v>
      </c>
    </row>
    <row r="2645" spans="2:9" x14ac:dyDescent="0.25">
      <c r="B2645" s="69" t="s">
        <v>45</v>
      </c>
      <c r="C2645" s="69" t="s">
        <v>146</v>
      </c>
      <c r="D2645" s="69" t="s">
        <v>150</v>
      </c>
      <c r="E2645" s="69">
        <f t="shared" si="1351"/>
        <v>1951</v>
      </c>
      <c r="F2645" s="69" t="s">
        <v>10</v>
      </c>
      <c r="G2645" s="69">
        <f>data2!AK110</f>
        <v>0.12850364484140014</v>
      </c>
      <c r="H2645" s="105">
        <f t="shared" si="1352"/>
        <v>0.12850364484140014</v>
      </c>
      <c r="I2645" s="105">
        <f t="shared" si="1353"/>
        <v>2.8186542237616967</v>
      </c>
    </row>
    <row r="2646" spans="2:9" x14ac:dyDescent="0.25">
      <c r="B2646" s="69" t="s">
        <v>45</v>
      </c>
      <c r="C2646" s="69" t="s">
        <v>146</v>
      </c>
      <c r="D2646" s="69" t="s">
        <v>150</v>
      </c>
      <c r="E2646" s="69">
        <f t="shared" si="1351"/>
        <v>1952</v>
      </c>
      <c r="F2646" s="69" t="s">
        <v>10</v>
      </c>
      <c r="G2646" s="69">
        <f>data2!AK111</f>
        <v>0.12850364484140014</v>
      </c>
      <c r="H2646" s="105">
        <f t="shared" si="1352"/>
        <v>0.25700728968280029</v>
      </c>
      <c r="I2646" s="105">
        <f t="shared" si="1353"/>
        <v>2.6901505789202962</v>
      </c>
    </row>
    <row r="2647" spans="2:9" x14ac:dyDescent="0.25">
      <c r="B2647" s="69" t="s">
        <v>45</v>
      </c>
      <c r="C2647" s="69" t="s">
        <v>146</v>
      </c>
      <c r="D2647" s="69" t="s">
        <v>150</v>
      </c>
      <c r="E2647" s="69">
        <f t="shared" si="1351"/>
        <v>1953</v>
      </c>
      <c r="F2647" s="69" t="s">
        <v>10</v>
      </c>
      <c r="G2647" s="69">
        <f>data2!AK112</f>
        <v>0.12850364484140014</v>
      </c>
      <c r="H2647" s="105">
        <f t="shared" si="1352"/>
        <v>0.38551093452420043</v>
      </c>
      <c r="I2647" s="105">
        <f t="shared" si="1353"/>
        <v>2.5616469340788961</v>
      </c>
    </row>
    <row r="2648" spans="2:9" x14ac:dyDescent="0.25">
      <c r="B2648" s="69" t="s">
        <v>45</v>
      </c>
      <c r="C2648" s="69" t="s">
        <v>146</v>
      </c>
      <c r="D2648" s="69" t="s">
        <v>150</v>
      </c>
      <c r="E2648" s="69">
        <f t="shared" si="1351"/>
        <v>1954</v>
      </c>
      <c r="F2648" s="69" t="s">
        <v>10</v>
      </c>
      <c r="G2648" s="69">
        <f>data2!AK113</f>
        <v>0.12850364484140014</v>
      </c>
      <c r="H2648" s="105">
        <f t="shared" si="1352"/>
        <v>0.51401457936560058</v>
      </c>
      <c r="I2648" s="105">
        <f t="shared" si="1353"/>
        <v>2.433143289237496</v>
      </c>
    </row>
    <row r="2649" spans="2:9" x14ac:dyDescent="0.25">
      <c r="B2649" s="69" t="s">
        <v>45</v>
      </c>
      <c r="C2649" s="69" t="s">
        <v>146</v>
      </c>
      <c r="D2649" s="69" t="s">
        <v>150</v>
      </c>
      <c r="E2649" s="69">
        <f t="shared" si="1351"/>
        <v>1955</v>
      </c>
      <c r="F2649" s="69" t="s">
        <v>10</v>
      </c>
      <c r="G2649" s="69">
        <f>data2!AK114</f>
        <v>0.12850364484140014</v>
      </c>
      <c r="H2649" s="105">
        <f t="shared" si="1352"/>
        <v>0.64251822420700067</v>
      </c>
      <c r="I2649" s="105">
        <f t="shared" si="1353"/>
        <v>2.3046396443960959</v>
      </c>
    </row>
    <row r="2650" spans="2:9" x14ac:dyDescent="0.25">
      <c r="B2650" s="69" t="s">
        <v>45</v>
      </c>
      <c r="C2650" s="69" t="s">
        <v>146</v>
      </c>
      <c r="D2650" s="69" t="s">
        <v>150</v>
      </c>
      <c r="E2650" s="69">
        <f t="shared" si="1351"/>
        <v>1956</v>
      </c>
      <c r="F2650" s="69" t="s">
        <v>10</v>
      </c>
      <c r="G2650" s="69">
        <f>data2!AK115</f>
        <v>0.12850364484140014</v>
      </c>
      <c r="H2650" s="105">
        <f t="shared" si="1352"/>
        <v>0.77102186904840075</v>
      </c>
      <c r="I2650" s="105">
        <f t="shared" si="1353"/>
        <v>2.1761359995546954</v>
      </c>
    </row>
    <row r="2651" spans="2:9" x14ac:dyDescent="0.25">
      <c r="B2651" s="69" t="s">
        <v>45</v>
      </c>
      <c r="C2651" s="69" t="s">
        <v>146</v>
      </c>
      <c r="D2651" s="69" t="s">
        <v>150</v>
      </c>
      <c r="E2651" s="69">
        <f t="shared" si="1351"/>
        <v>1957</v>
      </c>
      <c r="F2651" s="69" t="s">
        <v>10</v>
      </c>
      <c r="G2651" s="69">
        <f>data2!AK116</f>
        <v>0.12850364484140014</v>
      </c>
      <c r="H2651" s="105">
        <f t="shared" si="1352"/>
        <v>0.89952551388980084</v>
      </c>
      <c r="I2651" s="105">
        <f t="shared" si="1353"/>
        <v>2.0476323547132957</v>
      </c>
    </row>
    <row r="2652" spans="2:9" x14ac:dyDescent="0.25">
      <c r="B2652" s="69" t="s">
        <v>45</v>
      </c>
      <c r="C2652" s="69" t="s">
        <v>146</v>
      </c>
      <c r="D2652" s="69" t="s">
        <v>150</v>
      </c>
      <c r="E2652" s="69">
        <f t="shared" si="1351"/>
        <v>1958</v>
      </c>
      <c r="F2652" s="69" t="s">
        <v>10</v>
      </c>
      <c r="G2652" s="69">
        <f>data2!AK117</f>
        <v>0.12850364484140014</v>
      </c>
      <c r="H2652" s="105">
        <f t="shared" si="1352"/>
        <v>1.0280291587312009</v>
      </c>
      <c r="I2652" s="105">
        <f t="shared" si="1353"/>
        <v>1.9191287098718957</v>
      </c>
    </row>
    <row r="2653" spans="2:9" x14ac:dyDescent="0.25">
      <c r="B2653" s="69" t="s">
        <v>45</v>
      </c>
      <c r="C2653" s="69" t="s">
        <v>146</v>
      </c>
      <c r="D2653" s="69" t="s">
        <v>150</v>
      </c>
      <c r="E2653" s="69">
        <f t="shared" si="1351"/>
        <v>1959</v>
      </c>
      <c r="F2653" s="69" t="s">
        <v>10</v>
      </c>
      <c r="G2653" s="69">
        <f>data2!AK118</f>
        <v>0.12850364484140014</v>
      </c>
      <c r="H2653" s="105">
        <f t="shared" si="1352"/>
        <v>1.156532803572601</v>
      </c>
      <c r="I2653" s="105">
        <f t="shared" si="1353"/>
        <v>1.7906250650304956</v>
      </c>
    </row>
    <row r="2654" spans="2:9" x14ac:dyDescent="0.25">
      <c r="B2654" s="69" t="s">
        <v>45</v>
      </c>
      <c r="C2654" s="69" t="s">
        <v>146</v>
      </c>
      <c r="D2654" s="69" t="s">
        <v>150</v>
      </c>
      <c r="E2654" s="69">
        <f t="shared" si="1351"/>
        <v>1960</v>
      </c>
      <c r="F2654" s="69" t="s">
        <v>10</v>
      </c>
      <c r="G2654" s="69">
        <f>data2!AK119</f>
        <v>0.12867125829119327</v>
      </c>
      <c r="H2654" s="105">
        <f t="shared" si="1352"/>
        <v>1.2850364484140011</v>
      </c>
      <c r="I2654" s="105">
        <f t="shared" si="1353"/>
        <v>1.6619538067393023</v>
      </c>
    </row>
    <row r="2655" spans="2:9" x14ac:dyDescent="0.25">
      <c r="B2655" s="69" t="s">
        <v>45</v>
      </c>
      <c r="C2655" s="69" t="s">
        <v>146</v>
      </c>
      <c r="D2655" s="69" t="s">
        <v>150</v>
      </c>
      <c r="E2655" s="69">
        <f t="shared" si="1351"/>
        <v>1961</v>
      </c>
      <c r="F2655" s="69" t="s">
        <v>10</v>
      </c>
      <c r="G2655" s="69">
        <f>data2!AK120</f>
        <v>0.13267157519689962</v>
      </c>
      <c r="H2655" s="105">
        <f t="shared" si="1352"/>
        <v>1.4137077067051944</v>
      </c>
      <c r="I2655" s="105">
        <f t="shared" si="1353"/>
        <v>1.5292822315424026</v>
      </c>
    </row>
    <row r="2656" spans="2:9" x14ac:dyDescent="0.25">
      <c r="B2656" s="69" t="s">
        <v>45</v>
      </c>
      <c r="C2656" s="69" t="s">
        <v>146</v>
      </c>
      <c r="D2656" s="69" t="s">
        <v>150</v>
      </c>
      <c r="E2656" s="69">
        <f t="shared" si="1351"/>
        <v>1962</v>
      </c>
      <c r="F2656" s="69" t="s">
        <v>10</v>
      </c>
      <c r="G2656" s="69">
        <f>data2!AK121</f>
        <v>0.11933408614292627</v>
      </c>
      <c r="H2656" s="105">
        <f t="shared" si="1352"/>
        <v>1.5463792819020941</v>
      </c>
      <c r="I2656" s="105">
        <f t="shared" si="1353"/>
        <v>1.4099481453994762</v>
      </c>
    </row>
    <row r="2657" spans="2:9" x14ac:dyDescent="0.25">
      <c r="B2657" s="69" t="s">
        <v>45</v>
      </c>
      <c r="C2657" s="69" t="s">
        <v>146</v>
      </c>
      <c r="D2657" s="69" t="s">
        <v>150</v>
      </c>
      <c r="E2657" s="69">
        <f t="shared" si="1351"/>
        <v>1963</v>
      </c>
      <c r="F2657" s="69" t="s">
        <v>10</v>
      </c>
      <c r="G2657" s="69">
        <f>data2!AK122</f>
        <v>0.11208602115003305</v>
      </c>
      <c r="H2657" s="105">
        <f t="shared" si="1352"/>
        <v>1.6657133680450202</v>
      </c>
      <c r="I2657" s="105">
        <f t="shared" si="1353"/>
        <v>1.2978621242494435</v>
      </c>
    </row>
    <row r="2658" spans="2:9" x14ac:dyDescent="0.25">
      <c r="B2658" s="69" t="s">
        <v>45</v>
      </c>
      <c r="C2658" s="69" t="s">
        <v>146</v>
      </c>
      <c r="D2658" s="69" t="s">
        <v>150</v>
      </c>
      <c r="E2658" s="69">
        <f t="shared" si="1351"/>
        <v>1964</v>
      </c>
      <c r="F2658" s="69" t="s">
        <v>10</v>
      </c>
      <c r="G2658" s="69">
        <f>data2!AK123</f>
        <v>0.10571066123307481</v>
      </c>
      <c r="H2658" s="105">
        <f t="shared" si="1352"/>
        <v>1.7777993891950532</v>
      </c>
      <c r="I2658" s="105">
        <f t="shared" si="1353"/>
        <v>1.1921514630163688</v>
      </c>
    </row>
    <row r="2659" spans="2:9" x14ac:dyDescent="0.25">
      <c r="B2659" s="69" t="s">
        <v>45</v>
      </c>
      <c r="C2659" s="69" t="s">
        <v>146</v>
      </c>
      <c r="D2659" s="69" t="s">
        <v>150</v>
      </c>
      <c r="E2659" s="69">
        <f t="shared" si="1351"/>
        <v>1965</v>
      </c>
      <c r="F2659" s="69" t="s">
        <v>10</v>
      </c>
      <c r="G2659" s="69">
        <f>data2!AK124</f>
        <v>0.10006114205728231</v>
      </c>
      <c r="H2659" s="105">
        <f t="shared" si="1352"/>
        <v>1.8835100504281279</v>
      </c>
      <c r="I2659" s="105">
        <f t="shared" si="1353"/>
        <v>1.0920903209590862</v>
      </c>
    </row>
    <row r="2660" spans="2:9" x14ac:dyDescent="0.25">
      <c r="B2660" s="69" t="s">
        <v>45</v>
      </c>
      <c r="C2660" s="69" t="s">
        <v>146</v>
      </c>
      <c r="D2660" s="69" t="s">
        <v>150</v>
      </c>
      <c r="E2660" s="69">
        <f t="shared" si="1351"/>
        <v>1966</v>
      </c>
      <c r="F2660" s="69" t="s">
        <v>10</v>
      </c>
      <c r="G2660" s="69">
        <f>data2!AK125</f>
        <v>9.3859286337843739E-2</v>
      </c>
      <c r="H2660" s="105">
        <f t="shared" si="1352"/>
        <v>1.9835711924854103</v>
      </c>
      <c r="I2660" s="105">
        <f t="shared" si="1353"/>
        <v>0.9982310346212423</v>
      </c>
    </row>
    <row r="2661" spans="2:9" x14ac:dyDescent="0.25">
      <c r="B2661" s="69" t="s">
        <v>45</v>
      </c>
      <c r="C2661" s="69" t="s">
        <v>146</v>
      </c>
      <c r="D2661" s="69" t="s">
        <v>150</v>
      </c>
      <c r="E2661" s="69">
        <f t="shared" si="1351"/>
        <v>1967</v>
      </c>
      <c r="F2661" s="69" t="s">
        <v>10</v>
      </c>
      <c r="G2661" s="69">
        <f>data2!AK126</f>
        <v>8.6896204954141687E-2</v>
      </c>
      <c r="H2661" s="105">
        <f t="shared" si="1352"/>
        <v>2.077430478823254</v>
      </c>
      <c r="I2661" s="105">
        <f t="shared" si="1353"/>
        <v>0.91133482966710055</v>
      </c>
    </row>
    <row r="2662" spans="2:9" x14ac:dyDescent="0.25">
      <c r="B2662" s="69" t="s">
        <v>45</v>
      </c>
      <c r="C2662" s="69" t="s">
        <v>146</v>
      </c>
      <c r="D2662" s="69" t="s">
        <v>150</v>
      </c>
      <c r="E2662" s="69">
        <f t="shared" si="1351"/>
        <v>1968</v>
      </c>
      <c r="F2662" s="69" t="s">
        <v>10</v>
      </c>
      <c r="G2662" s="69">
        <f>data2!AK127</f>
        <v>8.4530796141206413E-2</v>
      </c>
      <c r="H2662" s="105">
        <f t="shared" si="1352"/>
        <v>2.1643266837773956</v>
      </c>
      <c r="I2662" s="105">
        <f t="shared" si="1353"/>
        <v>0.82680403352589416</v>
      </c>
    </row>
    <row r="2663" spans="2:9" x14ac:dyDescent="0.25">
      <c r="B2663" s="69" t="s">
        <v>45</v>
      </c>
      <c r="C2663" s="69" t="s">
        <v>146</v>
      </c>
      <c r="D2663" s="69" t="s">
        <v>150</v>
      </c>
      <c r="E2663" s="69">
        <f t="shared" si="1351"/>
        <v>1969</v>
      </c>
      <c r="F2663" s="69" t="s">
        <v>10</v>
      </c>
      <c r="G2663" s="69">
        <f>data2!AK128</f>
        <v>6.9486741701640597E-2</v>
      </c>
      <c r="H2663" s="105">
        <f t="shared" si="1352"/>
        <v>2.2488574799186019</v>
      </c>
      <c r="I2663" s="105">
        <f t="shared" si="1353"/>
        <v>0.75731729182425356</v>
      </c>
    </row>
    <row r="2664" spans="2:9" x14ac:dyDescent="0.25">
      <c r="B2664" s="69" t="s">
        <v>45</v>
      </c>
      <c r="C2664" s="69" t="s">
        <v>146</v>
      </c>
      <c r="D2664" s="69" t="s">
        <v>150</v>
      </c>
      <c r="E2664" s="69">
        <f t="shared" si="1351"/>
        <v>1970</v>
      </c>
      <c r="F2664" s="69" t="s">
        <v>10</v>
      </c>
      <c r="G2664" s="69">
        <f>data2!AK129</f>
        <v>6.4493013666588703E-2</v>
      </c>
      <c r="H2664" s="105">
        <f t="shared" si="1352"/>
        <v>2.3183442216202423</v>
      </c>
      <c r="I2664" s="105">
        <f t="shared" si="1353"/>
        <v>0.69282427815766501</v>
      </c>
    </row>
    <row r="2665" spans="2:9" x14ac:dyDescent="0.25">
      <c r="B2665" s="69" t="s">
        <v>45</v>
      </c>
      <c r="C2665" s="69" t="s">
        <v>146</v>
      </c>
      <c r="D2665" s="69" t="s">
        <v>150</v>
      </c>
      <c r="E2665" s="69">
        <f t="shared" si="1351"/>
        <v>1971</v>
      </c>
      <c r="F2665" s="69" t="s">
        <v>10</v>
      </c>
      <c r="G2665" s="69">
        <f>data2!AK130</f>
        <v>5.8916371258592518E-2</v>
      </c>
      <c r="H2665" s="105">
        <f t="shared" si="1352"/>
        <v>2.3828372352868312</v>
      </c>
      <c r="I2665" s="105">
        <f t="shared" si="1353"/>
        <v>0.6339079068990725</v>
      </c>
    </row>
    <row r="2666" spans="2:9" x14ac:dyDescent="0.25">
      <c r="B2666" s="69" t="s">
        <v>45</v>
      </c>
      <c r="C2666" s="69" t="s">
        <v>146</v>
      </c>
      <c r="D2666" s="69" t="s">
        <v>150</v>
      </c>
      <c r="E2666" s="69">
        <f t="shared" si="1351"/>
        <v>1972</v>
      </c>
      <c r="F2666" s="69" t="s">
        <v>10</v>
      </c>
      <c r="G2666" s="69">
        <f>data2!AK131</f>
        <v>6.1761937222059922E-2</v>
      </c>
      <c r="H2666" s="105">
        <f t="shared" si="1352"/>
        <v>2.4417536065454239</v>
      </c>
      <c r="I2666" s="105">
        <f t="shared" si="1353"/>
        <v>0.57214596967701259</v>
      </c>
    </row>
    <row r="2667" spans="2:9" x14ac:dyDescent="0.25">
      <c r="B2667" s="69" t="s">
        <v>45</v>
      </c>
      <c r="C2667" s="69" t="s">
        <v>146</v>
      </c>
      <c r="D2667" s="69" t="s">
        <v>150</v>
      </c>
      <c r="E2667" s="69">
        <f t="shared" si="1351"/>
        <v>1973</v>
      </c>
      <c r="F2667" s="69" t="s">
        <v>10</v>
      </c>
      <c r="G2667" s="69">
        <f>data2!AK132</f>
        <v>4.8750785826546641E-2</v>
      </c>
      <c r="H2667" s="105">
        <f t="shared" si="1352"/>
        <v>2.5035155437674841</v>
      </c>
      <c r="I2667" s="105">
        <f t="shared" si="1353"/>
        <v>0.52339518385046591</v>
      </c>
    </row>
    <row r="2668" spans="2:9" x14ac:dyDescent="0.25">
      <c r="B2668" s="69" t="s">
        <v>45</v>
      </c>
      <c r="C2668" s="69" t="s">
        <v>146</v>
      </c>
      <c r="D2668" s="69" t="s">
        <v>150</v>
      </c>
      <c r="E2668" s="69">
        <f t="shared" si="1351"/>
        <v>1974</v>
      </c>
      <c r="F2668" s="69" t="s">
        <v>10</v>
      </c>
      <c r="G2668" s="69">
        <f>data2!AK133</f>
        <v>4.1466261154373178E-2</v>
      </c>
      <c r="H2668" s="105">
        <f t="shared" si="1352"/>
        <v>2.5522663295940307</v>
      </c>
      <c r="I2668" s="105">
        <f t="shared" si="1353"/>
        <v>0.48192892269609261</v>
      </c>
    </row>
    <row r="2669" spans="2:9" x14ac:dyDescent="0.25">
      <c r="B2669" s="69" t="s">
        <v>45</v>
      </c>
      <c r="C2669" s="69" t="s">
        <v>146</v>
      </c>
      <c r="D2669" s="69" t="s">
        <v>150</v>
      </c>
      <c r="E2669" s="69">
        <f t="shared" si="1351"/>
        <v>1975</v>
      </c>
      <c r="F2669" s="69" t="s">
        <v>10</v>
      </c>
      <c r="G2669" s="69">
        <f>data2!AK134</f>
        <v>3.9264376022015719E-2</v>
      </c>
      <c r="H2669" s="105">
        <f t="shared" si="1352"/>
        <v>2.5937325907484037</v>
      </c>
      <c r="I2669" s="105">
        <f t="shared" si="1353"/>
        <v>0.4426645466740769</v>
      </c>
    </row>
    <row r="2670" spans="2:9" x14ac:dyDescent="0.25">
      <c r="B2670" s="69" t="s">
        <v>45</v>
      </c>
      <c r="C2670" s="69" t="s">
        <v>146</v>
      </c>
      <c r="D2670" s="69" t="s">
        <v>150</v>
      </c>
      <c r="E2670" s="69">
        <f t="shared" si="1351"/>
        <v>1976</v>
      </c>
      <c r="F2670" s="69" t="s">
        <v>10</v>
      </c>
      <c r="G2670" s="69">
        <f>data2!AK135</f>
        <v>3.641245440892512E-2</v>
      </c>
      <c r="H2670" s="105">
        <f t="shared" si="1352"/>
        <v>2.6329969667704196</v>
      </c>
      <c r="I2670" s="105">
        <f t="shared" si="1353"/>
        <v>0.4062520922651518</v>
      </c>
    </row>
    <row r="2671" spans="2:9" x14ac:dyDescent="0.25">
      <c r="B2671" s="69" t="s">
        <v>45</v>
      </c>
      <c r="C2671" s="69" t="s">
        <v>146</v>
      </c>
      <c r="D2671" s="69" t="s">
        <v>150</v>
      </c>
      <c r="E2671" s="69">
        <f t="shared" si="1351"/>
        <v>1977</v>
      </c>
      <c r="F2671" s="69" t="s">
        <v>10</v>
      </c>
      <c r="G2671" s="69">
        <f>data2!AK136</f>
        <v>3.1448383437322744E-2</v>
      </c>
      <c r="H2671" s="105">
        <f t="shared" si="1352"/>
        <v>2.6694094211793447</v>
      </c>
      <c r="I2671" s="105">
        <f t="shared" si="1353"/>
        <v>0.3748037088278291</v>
      </c>
    </row>
    <row r="2672" spans="2:9" x14ac:dyDescent="0.25">
      <c r="B2672" s="69" t="s">
        <v>45</v>
      </c>
      <c r="C2672" s="69" t="s">
        <v>146</v>
      </c>
      <c r="D2672" s="69" t="s">
        <v>150</v>
      </c>
      <c r="E2672" s="69">
        <f t="shared" si="1351"/>
        <v>1978</v>
      </c>
      <c r="F2672" s="69" t="s">
        <v>10</v>
      </c>
      <c r="G2672" s="69">
        <f>data2!AK137</f>
        <v>3.0932087921504779E-2</v>
      </c>
      <c r="H2672" s="105">
        <f t="shared" si="1352"/>
        <v>2.7008578046166676</v>
      </c>
      <c r="I2672" s="105">
        <f t="shared" si="1353"/>
        <v>0.34387162090632434</v>
      </c>
    </row>
    <row r="2673" spans="2:9" x14ac:dyDescent="0.25">
      <c r="B2673" s="69" t="s">
        <v>45</v>
      </c>
      <c r="C2673" s="69" t="s">
        <v>146</v>
      </c>
      <c r="D2673" s="69" t="s">
        <v>150</v>
      </c>
      <c r="E2673" s="69">
        <f t="shared" si="1351"/>
        <v>1979</v>
      </c>
      <c r="F2673" s="69" t="s">
        <v>10</v>
      </c>
      <c r="G2673" s="69">
        <f>data2!AK138</f>
        <v>3.1173709955494969E-2</v>
      </c>
      <c r="H2673" s="105">
        <f t="shared" si="1352"/>
        <v>2.7317898925381723</v>
      </c>
      <c r="I2673" s="105">
        <f t="shared" si="1353"/>
        <v>0.31269791095082938</v>
      </c>
    </row>
    <row r="2674" spans="2:9" x14ac:dyDescent="0.25">
      <c r="B2674" s="69" t="s">
        <v>45</v>
      </c>
      <c r="C2674" s="69" t="s">
        <v>146</v>
      </c>
      <c r="D2674" s="69" t="s">
        <v>150</v>
      </c>
      <c r="E2674" s="69">
        <f t="shared" si="1351"/>
        <v>1980</v>
      </c>
      <c r="F2674" s="69" t="s">
        <v>10</v>
      </c>
      <c r="G2674" s="69">
        <f>data2!AK139</f>
        <v>2.7064006414340938E-2</v>
      </c>
      <c r="H2674" s="105">
        <f t="shared" si="1352"/>
        <v>2.7629636024936675</v>
      </c>
      <c r="I2674" s="105">
        <f t="shared" si="1353"/>
        <v>0.28563390453648846</v>
      </c>
    </row>
    <row r="2675" spans="2:9" x14ac:dyDescent="0.25">
      <c r="B2675" s="69" t="s">
        <v>45</v>
      </c>
      <c r="C2675" s="69" t="s">
        <v>146</v>
      </c>
      <c r="D2675" s="69" t="s">
        <v>150</v>
      </c>
      <c r="E2675" s="69">
        <f t="shared" si="1351"/>
        <v>1981</v>
      </c>
      <c r="F2675" s="69" t="s">
        <v>10</v>
      </c>
      <c r="G2675" s="69">
        <f>data2!AK140</f>
        <v>2.9763953233158873E-2</v>
      </c>
      <c r="H2675" s="105">
        <f t="shared" si="1352"/>
        <v>2.7900276089080083</v>
      </c>
      <c r="I2675" s="105">
        <f t="shared" si="1353"/>
        <v>0.25586995130332957</v>
      </c>
    </row>
    <row r="2676" spans="2:9" x14ac:dyDescent="0.25">
      <c r="B2676" s="69" t="s">
        <v>45</v>
      </c>
      <c r="C2676" s="69" t="s">
        <v>146</v>
      </c>
      <c r="D2676" s="69" t="s">
        <v>150</v>
      </c>
      <c r="E2676" s="69">
        <f t="shared" si="1351"/>
        <v>1982</v>
      </c>
      <c r="F2676" s="69" t="s">
        <v>10</v>
      </c>
      <c r="G2676" s="69">
        <f>data2!AK141</f>
        <v>2.5215646915271655E-2</v>
      </c>
      <c r="H2676" s="105">
        <f t="shared" si="1352"/>
        <v>2.8197915621411673</v>
      </c>
      <c r="I2676" s="105">
        <f t="shared" si="1353"/>
        <v>0.23065430438805792</v>
      </c>
    </row>
    <row r="2677" spans="2:9" x14ac:dyDescent="0.25">
      <c r="B2677" s="69" t="s">
        <v>45</v>
      </c>
      <c r="C2677" s="69" t="s">
        <v>146</v>
      </c>
      <c r="D2677" s="69" t="s">
        <v>150</v>
      </c>
      <c r="E2677" s="69">
        <f t="shared" ref="E2677:E2740" si="1354">E2629</f>
        <v>1983</v>
      </c>
      <c r="F2677" s="69" t="s">
        <v>10</v>
      </c>
      <c r="G2677" s="69">
        <f>data2!AK142</f>
        <v>1.4457130693912301E-2</v>
      </c>
      <c r="H2677" s="105">
        <f t="shared" si="1352"/>
        <v>2.8450072090564391</v>
      </c>
      <c r="I2677" s="105">
        <f t="shared" si="1353"/>
        <v>0.21619717369414562</v>
      </c>
    </row>
    <row r="2678" spans="2:9" x14ac:dyDescent="0.25">
      <c r="B2678" s="69" t="s">
        <v>45</v>
      </c>
      <c r="C2678" s="69" t="s">
        <v>146</v>
      </c>
      <c r="D2678" s="69" t="s">
        <v>150</v>
      </c>
      <c r="E2678" s="69">
        <f t="shared" si="1354"/>
        <v>1984</v>
      </c>
      <c r="F2678" s="69" t="s">
        <v>10</v>
      </c>
      <c r="G2678" s="69">
        <f>data2!AK143</f>
        <v>1.5771894407625289E-2</v>
      </c>
      <c r="H2678" s="105">
        <f t="shared" si="1352"/>
        <v>2.8594643397503514</v>
      </c>
      <c r="I2678" s="105">
        <f t="shared" si="1353"/>
        <v>0.20042527928652035</v>
      </c>
    </row>
    <row r="2679" spans="2:9" x14ac:dyDescent="0.25">
      <c r="B2679" s="69" t="s">
        <v>45</v>
      </c>
      <c r="C2679" s="69" t="s">
        <v>146</v>
      </c>
      <c r="D2679" s="69" t="s">
        <v>150</v>
      </c>
      <c r="E2679" s="69">
        <f t="shared" si="1354"/>
        <v>1985</v>
      </c>
      <c r="F2679" s="69" t="s">
        <v>10</v>
      </c>
      <c r="G2679" s="69">
        <f>data2!AK144</f>
        <v>1.5582057743230546E-2</v>
      </c>
      <c r="H2679" s="105">
        <f t="shared" si="1352"/>
        <v>2.8752362341579767</v>
      </c>
      <c r="I2679" s="105">
        <f t="shared" si="1353"/>
        <v>0.18484322154328978</v>
      </c>
    </row>
    <row r="2680" spans="2:9" x14ac:dyDescent="0.25">
      <c r="B2680" s="69" t="s">
        <v>45</v>
      </c>
      <c r="C2680" s="69" t="s">
        <v>146</v>
      </c>
      <c r="D2680" s="69" t="s">
        <v>150</v>
      </c>
      <c r="E2680" s="69">
        <f t="shared" si="1354"/>
        <v>1986</v>
      </c>
      <c r="F2680" s="69" t="s">
        <v>10</v>
      </c>
      <c r="G2680" s="69">
        <f>data2!AK145</f>
        <v>1.8818325266629545E-2</v>
      </c>
      <c r="H2680" s="105">
        <f t="shared" si="1352"/>
        <v>2.8908182919012071</v>
      </c>
      <c r="I2680" s="105">
        <f t="shared" si="1353"/>
        <v>0.16602489627666026</v>
      </c>
    </row>
    <row r="2681" spans="2:9" x14ac:dyDescent="0.25">
      <c r="B2681" s="69" t="s">
        <v>45</v>
      </c>
      <c r="C2681" s="69" t="s">
        <v>146</v>
      </c>
      <c r="D2681" s="69" t="s">
        <v>150</v>
      </c>
      <c r="E2681" s="69">
        <f t="shared" si="1354"/>
        <v>1987</v>
      </c>
      <c r="F2681" s="69" t="s">
        <v>10</v>
      </c>
      <c r="G2681" s="69">
        <f>data2!AK146</f>
        <v>2.0830329401243509E-2</v>
      </c>
      <c r="H2681" s="105">
        <f t="shared" si="1352"/>
        <v>2.9096366171678367</v>
      </c>
      <c r="I2681" s="105">
        <f t="shared" si="1353"/>
        <v>0.14519456687541674</v>
      </c>
    </row>
    <row r="2682" spans="2:9" x14ac:dyDescent="0.25">
      <c r="B2682" s="69" t="s">
        <v>45</v>
      </c>
      <c r="C2682" s="69" t="s">
        <v>146</v>
      </c>
      <c r="D2682" s="69" t="s">
        <v>150</v>
      </c>
      <c r="E2682" s="69">
        <f t="shared" si="1354"/>
        <v>1988</v>
      </c>
      <c r="F2682" s="69" t="s">
        <v>10</v>
      </c>
      <c r="G2682" s="69">
        <f>data2!AK147</f>
        <v>2.6044287234486502E-2</v>
      </c>
      <c r="H2682" s="105">
        <f t="shared" si="1352"/>
        <v>2.93046694656908</v>
      </c>
      <c r="I2682" s="105">
        <f t="shared" si="1353"/>
        <v>0.11915027964093022</v>
      </c>
    </row>
    <row r="2683" spans="2:9" x14ac:dyDescent="0.25">
      <c r="B2683" s="69" t="s">
        <v>45</v>
      </c>
      <c r="C2683" s="69" t="s">
        <v>146</v>
      </c>
      <c r="D2683" s="69" t="s">
        <v>150</v>
      </c>
      <c r="E2683" s="69">
        <f t="shared" si="1354"/>
        <v>1989</v>
      </c>
      <c r="F2683" s="69" t="s">
        <v>10</v>
      </c>
      <c r="G2683" s="69">
        <f>data2!AK148</f>
        <v>1E-3</v>
      </c>
      <c r="H2683" s="105">
        <f t="shared" si="1352"/>
        <v>2.9565112338035666</v>
      </c>
      <c r="I2683" s="105">
        <f t="shared" si="1353"/>
        <v>0.11815027964093022</v>
      </c>
    </row>
    <row r="2684" spans="2:9" x14ac:dyDescent="0.25">
      <c r="B2684" s="69" t="s">
        <v>45</v>
      </c>
      <c r="C2684" s="69" t="s">
        <v>146</v>
      </c>
      <c r="D2684" s="69" t="s">
        <v>150</v>
      </c>
      <c r="E2684" s="69">
        <f t="shared" si="1354"/>
        <v>1990</v>
      </c>
      <c r="F2684" s="69" t="s">
        <v>10</v>
      </c>
      <c r="G2684" s="69">
        <f>data2!AK149</f>
        <v>1.8018848944866127E-2</v>
      </c>
      <c r="H2684" s="105">
        <f t="shared" si="1352"/>
        <v>2.9575112338035665</v>
      </c>
      <c r="I2684" s="105">
        <f t="shared" si="1353"/>
        <v>0.10013143069606409</v>
      </c>
    </row>
    <row r="2685" spans="2:9" x14ac:dyDescent="0.25">
      <c r="B2685" s="69" t="s">
        <v>45</v>
      </c>
      <c r="C2685" s="69" t="s">
        <v>146</v>
      </c>
      <c r="D2685" s="69" t="s">
        <v>150</v>
      </c>
      <c r="E2685" s="69">
        <f t="shared" si="1354"/>
        <v>1991</v>
      </c>
      <c r="F2685" s="69" t="s">
        <v>10</v>
      </c>
      <c r="G2685" s="69">
        <f>data2!AK150</f>
        <v>1.622504841431998E-2</v>
      </c>
      <c r="H2685" s="105">
        <f t="shared" si="1352"/>
        <v>2.9755300827484326</v>
      </c>
      <c r="I2685" s="105">
        <f t="shared" si="1353"/>
        <v>8.3906382281744116E-2</v>
      </c>
    </row>
    <row r="2686" spans="2:9" x14ac:dyDescent="0.25">
      <c r="B2686" s="69" t="s">
        <v>45</v>
      </c>
      <c r="C2686" s="69" t="s">
        <v>146</v>
      </c>
      <c r="D2686" s="69" t="s">
        <v>150</v>
      </c>
      <c r="E2686" s="69">
        <f t="shared" si="1354"/>
        <v>1992</v>
      </c>
      <c r="F2686" s="69" t="s">
        <v>10</v>
      </c>
      <c r="G2686" s="69">
        <f>data2!AK151</f>
        <v>1.8512023185747968E-2</v>
      </c>
      <c r="H2686" s="105">
        <f t="shared" si="1352"/>
        <v>2.9917551311627526</v>
      </c>
      <c r="I2686" s="105">
        <f t="shared" si="1353"/>
        <v>6.5394359095996141E-2</v>
      </c>
    </row>
    <row r="2687" spans="2:9" x14ac:dyDescent="0.25">
      <c r="B2687" s="69" t="s">
        <v>45</v>
      </c>
      <c r="C2687" s="69" t="s">
        <v>146</v>
      </c>
      <c r="D2687" s="69" t="s">
        <v>150</v>
      </c>
      <c r="E2687" s="69">
        <f t="shared" si="1354"/>
        <v>1993</v>
      </c>
      <c r="F2687" s="69" t="s">
        <v>10</v>
      </c>
      <c r="G2687" s="69">
        <f>data2!AK152</f>
        <v>1.4343789827470312E-2</v>
      </c>
      <c r="H2687" s="105">
        <f t="shared" si="1352"/>
        <v>3.0102671543485005</v>
      </c>
      <c r="I2687" s="105">
        <f t="shared" si="1353"/>
        <v>5.1050569268525831E-2</v>
      </c>
    </row>
    <row r="2688" spans="2:9" x14ac:dyDescent="0.25">
      <c r="B2688" s="69" t="s">
        <v>45</v>
      </c>
      <c r="C2688" s="69" t="s">
        <v>146</v>
      </c>
      <c r="D2688" s="69" t="s">
        <v>150</v>
      </c>
      <c r="E2688" s="69">
        <f t="shared" si="1354"/>
        <v>1994</v>
      </c>
      <c r="F2688" s="69" t="s">
        <v>10</v>
      </c>
      <c r="G2688" s="69">
        <f>data2!AK153</f>
        <v>1.5148587928622897E-2</v>
      </c>
      <c r="H2688" s="105">
        <f t="shared" si="1352"/>
        <v>3.0246109441759708</v>
      </c>
      <c r="I2688" s="105">
        <f t="shared" si="1353"/>
        <v>3.5901981339902932E-2</v>
      </c>
    </row>
    <row r="2689" spans="2:9" x14ac:dyDescent="0.25">
      <c r="B2689" s="69" t="s">
        <v>45</v>
      </c>
      <c r="C2689" s="69" t="s">
        <v>146</v>
      </c>
      <c r="D2689" s="69" t="s">
        <v>150</v>
      </c>
      <c r="E2689" s="69">
        <f t="shared" si="1354"/>
        <v>1995</v>
      </c>
      <c r="F2689" s="69" t="s">
        <v>10</v>
      </c>
      <c r="G2689" s="69">
        <f>data2!AK154</f>
        <v>1.4254831666431891E-2</v>
      </c>
      <c r="H2689" s="105">
        <f t="shared" si="1352"/>
        <v>3.0397595321045938</v>
      </c>
      <c r="I2689" s="105">
        <f t="shared" si="1353"/>
        <v>2.1647149673471044E-2</v>
      </c>
    </row>
    <row r="2690" spans="2:9" x14ac:dyDescent="0.25">
      <c r="B2690" s="69" t="s">
        <v>45</v>
      </c>
      <c r="C2690" s="69" t="s">
        <v>146</v>
      </c>
      <c r="D2690" s="69" t="s">
        <v>150</v>
      </c>
      <c r="E2690" s="69">
        <f t="shared" si="1354"/>
        <v>1996</v>
      </c>
      <c r="F2690" s="69" t="s">
        <v>10</v>
      </c>
      <c r="G2690" s="69">
        <f>data2!AK155</f>
        <v>1.2692325237696438E-2</v>
      </c>
      <c r="H2690" s="105">
        <f t="shared" si="1352"/>
        <v>3.0540143637710258</v>
      </c>
      <c r="I2690" s="105">
        <f t="shared" si="1353"/>
        <v>8.9548244357746058E-3</v>
      </c>
    </row>
    <row r="2691" spans="2:9" x14ac:dyDescent="0.25">
      <c r="B2691" s="69" t="s">
        <v>45</v>
      </c>
      <c r="C2691" s="69" t="s">
        <v>146</v>
      </c>
      <c r="D2691" s="69" t="s">
        <v>150</v>
      </c>
      <c r="E2691" s="69">
        <f t="shared" si="1354"/>
        <v>1997</v>
      </c>
      <c r="F2691" s="69" t="s">
        <v>10</v>
      </c>
      <c r="G2691" s="69">
        <f>data2!AK156</f>
        <v>8.9548244357746058E-3</v>
      </c>
      <c r="H2691" s="105">
        <f t="shared" si="1352"/>
        <v>3.066706689008722</v>
      </c>
      <c r="I2691" s="105">
        <f t="shared" si="1353"/>
        <v>0</v>
      </c>
    </row>
    <row r="2692" spans="2:9" x14ac:dyDescent="0.25">
      <c r="B2692" s="69" t="s">
        <v>45</v>
      </c>
      <c r="C2692" s="69" t="s">
        <v>146</v>
      </c>
      <c r="D2692" s="69" t="s">
        <v>150</v>
      </c>
      <c r="E2692" s="69">
        <f t="shared" si="1354"/>
        <v>1950</v>
      </c>
      <c r="F2692" s="69" t="s">
        <v>11</v>
      </c>
      <c r="G2692" s="69">
        <f>data2!AL109</f>
        <v>2.084455243974519E-2</v>
      </c>
      <c r="H2692" s="105">
        <f t="shared" ref="H2692:H2755" si="1355">SUMIFS($G$4:$G$4995,$F$4:$F$4995,$F2692,$E$4:$E$4995,"&lt;"&amp;$E2692,$B$4:$B$4995,$B2692,$D$4:$D$4995,$D2692)</f>
        <v>0</v>
      </c>
      <c r="I2692" s="105">
        <f t="shared" ref="I2692:I2755" si="1356">SUMIFS($G$4:$G$4995,$F$4:$F$4995,$F2692,$E$4:$E$4995,"&gt;"&amp;$E2692,$B$4:$B$4995,$B2692,$D$4:$D$4995,$D2692)</f>
        <v>2.468629724318288</v>
      </c>
    </row>
    <row r="2693" spans="2:9" x14ac:dyDescent="0.25">
      <c r="B2693" s="69" t="s">
        <v>45</v>
      </c>
      <c r="C2693" s="69" t="s">
        <v>146</v>
      </c>
      <c r="D2693" s="69" t="s">
        <v>150</v>
      </c>
      <c r="E2693" s="69">
        <f t="shared" si="1354"/>
        <v>1951</v>
      </c>
      <c r="F2693" s="69" t="s">
        <v>11</v>
      </c>
      <c r="G2693" s="69">
        <f>data2!AL110</f>
        <v>2.084455243974519E-2</v>
      </c>
      <c r="H2693" s="105">
        <f t="shared" si="1355"/>
        <v>2.084455243974519E-2</v>
      </c>
      <c r="I2693" s="105">
        <f t="shared" si="1356"/>
        <v>2.4477851718785426</v>
      </c>
    </row>
    <row r="2694" spans="2:9" x14ac:dyDescent="0.25">
      <c r="B2694" s="69" t="s">
        <v>45</v>
      </c>
      <c r="C2694" s="69" t="s">
        <v>146</v>
      </c>
      <c r="D2694" s="69" t="s">
        <v>150</v>
      </c>
      <c r="E2694" s="69">
        <f t="shared" si="1354"/>
        <v>1952</v>
      </c>
      <c r="F2694" s="69" t="s">
        <v>11</v>
      </c>
      <c r="G2694" s="69">
        <f>data2!AL111</f>
        <v>2.084455243974519E-2</v>
      </c>
      <c r="H2694" s="105">
        <f t="shared" si="1355"/>
        <v>4.1689104879490381E-2</v>
      </c>
      <c r="I2694" s="105">
        <f t="shared" si="1356"/>
        <v>2.4269406194387977</v>
      </c>
    </row>
    <row r="2695" spans="2:9" x14ac:dyDescent="0.25">
      <c r="B2695" s="69" t="s">
        <v>45</v>
      </c>
      <c r="C2695" s="69" t="s">
        <v>146</v>
      </c>
      <c r="D2695" s="69" t="s">
        <v>150</v>
      </c>
      <c r="E2695" s="69">
        <f t="shared" si="1354"/>
        <v>1953</v>
      </c>
      <c r="F2695" s="69" t="s">
        <v>11</v>
      </c>
      <c r="G2695" s="69">
        <f>data2!AL112</f>
        <v>2.084455243974519E-2</v>
      </c>
      <c r="H2695" s="105">
        <f t="shared" si="1355"/>
        <v>6.2533657319235575E-2</v>
      </c>
      <c r="I2695" s="105">
        <f t="shared" si="1356"/>
        <v>2.4060960669990523</v>
      </c>
    </row>
    <row r="2696" spans="2:9" x14ac:dyDescent="0.25">
      <c r="B2696" s="69" t="s">
        <v>45</v>
      </c>
      <c r="C2696" s="69" t="s">
        <v>146</v>
      </c>
      <c r="D2696" s="69" t="s">
        <v>150</v>
      </c>
      <c r="E2696" s="69">
        <f t="shared" si="1354"/>
        <v>1954</v>
      </c>
      <c r="F2696" s="69" t="s">
        <v>11</v>
      </c>
      <c r="G2696" s="69">
        <f>data2!AL113</f>
        <v>2.084455243974519E-2</v>
      </c>
      <c r="H2696" s="105">
        <f t="shared" si="1355"/>
        <v>8.3378209758980762E-2</v>
      </c>
      <c r="I2696" s="105">
        <f t="shared" si="1356"/>
        <v>2.385251514559307</v>
      </c>
    </row>
    <row r="2697" spans="2:9" x14ac:dyDescent="0.25">
      <c r="B2697" s="69" t="s">
        <v>45</v>
      </c>
      <c r="C2697" s="69" t="s">
        <v>146</v>
      </c>
      <c r="D2697" s="69" t="s">
        <v>150</v>
      </c>
      <c r="E2697" s="69">
        <f t="shared" si="1354"/>
        <v>1955</v>
      </c>
      <c r="F2697" s="69" t="s">
        <v>11</v>
      </c>
      <c r="G2697" s="69">
        <f>data2!AL114</f>
        <v>2.084455243974519E-2</v>
      </c>
      <c r="H2697" s="105">
        <f t="shared" si="1355"/>
        <v>0.10422276219872595</v>
      </c>
      <c r="I2697" s="105">
        <f t="shared" si="1356"/>
        <v>2.364406962119562</v>
      </c>
    </row>
    <row r="2698" spans="2:9" x14ac:dyDescent="0.25">
      <c r="B2698" s="69" t="s">
        <v>45</v>
      </c>
      <c r="C2698" s="69" t="s">
        <v>146</v>
      </c>
      <c r="D2698" s="69" t="s">
        <v>150</v>
      </c>
      <c r="E2698" s="69">
        <f t="shared" si="1354"/>
        <v>1956</v>
      </c>
      <c r="F2698" s="69" t="s">
        <v>11</v>
      </c>
      <c r="G2698" s="69">
        <f>data2!AL115</f>
        <v>2.084455243974519E-2</v>
      </c>
      <c r="H2698" s="105">
        <f t="shared" si="1355"/>
        <v>0.12506731463847115</v>
      </c>
      <c r="I2698" s="105">
        <f t="shared" si="1356"/>
        <v>2.3435624096798171</v>
      </c>
    </row>
    <row r="2699" spans="2:9" x14ac:dyDescent="0.25">
      <c r="B2699" s="69" t="s">
        <v>45</v>
      </c>
      <c r="C2699" s="69" t="s">
        <v>146</v>
      </c>
      <c r="D2699" s="69" t="s">
        <v>150</v>
      </c>
      <c r="E2699" s="69">
        <f t="shared" si="1354"/>
        <v>1957</v>
      </c>
      <c r="F2699" s="69" t="s">
        <v>11</v>
      </c>
      <c r="G2699" s="69">
        <f>data2!AL116</f>
        <v>2.084455243974519E-2</v>
      </c>
      <c r="H2699" s="105">
        <f t="shared" si="1355"/>
        <v>0.14591186707821635</v>
      </c>
      <c r="I2699" s="105">
        <f t="shared" si="1356"/>
        <v>2.3227178572400717</v>
      </c>
    </row>
    <row r="2700" spans="2:9" x14ac:dyDescent="0.25">
      <c r="B2700" s="69" t="s">
        <v>45</v>
      </c>
      <c r="C2700" s="69" t="s">
        <v>146</v>
      </c>
      <c r="D2700" s="69" t="s">
        <v>150</v>
      </c>
      <c r="E2700" s="69">
        <f t="shared" si="1354"/>
        <v>1958</v>
      </c>
      <c r="F2700" s="69" t="s">
        <v>11</v>
      </c>
      <c r="G2700" s="69">
        <f>data2!AL117</f>
        <v>2.084455243974519E-2</v>
      </c>
      <c r="H2700" s="105">
        <f t="shared" si="1355"/>
        <v>0.16675641951796155</v>
      </c>
      <c r="I2700" s="105">
        <f t="shared" si="1356"/>
        <v>2.3018733048003264</v>
      </c>
    </row>
    <row r="2701" spans="2:9" x14ac:dyDescent="0.25">
      <c r="B2701" s="69" t="s">
        <v>45</v>
      </c>
      <c r="C2701" s="69" t="s">
        <v>146</v>
      </c>
      <c r="D2701" s="69" t="s">
        <v>150</v>
      </c>
      <c r="E2701" s="69">
        <f t="shared" si="1354"/>
        <v>1959</v>
      </c>
      <c r="F2701" s="69" t="s">
        <v>11</v>
      </c>
      <c r="G2701" s="69">
        <f>data2!AL118</f>
        <v>2.084455243974519E-2</v>
      </c>
      <c r="H2701" s="105">
        <f t="shared" si="1355"/>
        <v>0.18760097195770675</v>
      </c>
      <c r="I2701" s="105">
        <f t="shared" si="1356"/>
        <v>2.2810287523605814</v>
      </c>
    </row>
    <row r="2702" spans="2:9" x14ac:dyDescent="0.25">
      <c r="B2702" s="69" t="s">
        <v>45</v>
      </c>
      <c r="C2702" s="69" t="s">
        <v>146</v>
      </c>
      <c r="D2702" s="69" t="s">
        <v>150</v>
      </c>
      <c r="E2702" s="69">
        <f t="shared" si="1354"/>
        <v>1960</v>
      </c>
      <c r="F2702" s="69" t="s">
        <v>11</v>
      </c>
      <c r="G2702" s="69">
        <f>data2!AL119</f>
        <v>2.0871740986405724E-2</v>
      </c>
      <c r="H2702" s="105">
        <f t="shared" si="1355"/>
        <v>0.20844552439745195</v>
      </c>
      <c r="I2702" s="105">
        <f t="shared" si="1356"/>
        <v>2.2601570113741758</v>
      </c>
    </row>
    <row r="2703" spans="2:9" x14ac:dyDescent="0.25">
      <c r="B2703" s="69" t="s">
        <v>45</v>
      </c>
      <c r="C2703" s="69" t="s">
        <v>146</v>
      </c>
      <c r="D2703" s="69" t="s">
        <v>150</v>
      </c>
      <c r="E2703" s="69">
        <f t="shared" si="1354"/>
        <v>1961</v>
      </c>
      <c r="F2703" s="69" t="s">
        <v>11</v>
      </c>
      <c r="G2703" s="69">
        <f>data2!AL120</f>
        <v>2.2418084760595074E-2</v>
      </c>
      <c r="H2703" s="105">
        <f t="shared" si="1355"/>
        <v>0.22931726538385769</v>
      </c>
      <c r="I2703" s="105">
        <f t="shared" si="1356"/>
        <v>2.2377389266135808</v>
      </c>
    </row>
    <row r="2704" spans="2:9" x14ac:dyDescent="0.25">
      <c r="B2704" s="69" t="s">
        <v>45</v>
      </c>
      <c r="C2704" s="69" t="s">
        <v>146</v>
      </c>
      <c r="D2704" s="69" t="s">
        <v>150</v>
      </c>
      <c r="E2704" s="69">
        <f t="shared" si="1354"/>
        <v>1962</v>
      </c>
      <c r="F2704" s="69" t="s">
        <v>11</v>
      </c>
      <c r="G2704" s="69">
        <f>data2!AL121</f>
        <v>2.2107404420067756E-2</v>
      </c>
      <c r="H2704" s="105">
        <f t="shared" si="1355"/>
        <v>0.25173535014445275</v>
      </c>
      <c r="I2704" s="105">
        <f t="shared" si="1356"/>
        <v>2.215631522193513</v>
      </c>
    </row>
    <row r="2705" spans="2:9" x14ac:dyDescent="0.25">
      <c r="B2705" s="69" t="s">
        <v>45</v>
      </c>
      <c r="C2705" s="69" t="s">
        <v>146</v>
      </c>
      <c r="D2705" s="69" t="s">
        <v>150</v>
      </c>
      <c r="E2705" s="69">
        <f t="shared" si="1354"/>
        <v>1963</v>
      </c>
      <c r="F2705" s="69" t="s">
        <v>11</v>
      </c>
      <c r="G2705" s="69">
        <f>data2!AL122</f>
        <v>2.321169861202908E-2</v>
      </c>
      <c r="H2705" s="105">
        <f t="shared" si="1355"/>
        <v>0.27384275456452051</v>
      </c>
      <c r="I2705" s="105">
        <f t="shared" si="1356"/>
        <v>2.1924198235814836</v>
      </c>
    </row>
    <row r="2706" spans="2:9" x14ac:dyDescent="0.25">
      <c r="B2706" s="69" t="s">
        <v>45</v>
      </c>
      <c r="C2706" s="69" t="s">
        <v>146</v>
      </c>
      <c r="D2706" s="69" t="s">
        <v>150</v>
      </c>
      <c r="E2706" s="69">
        <f t="shared" si="1354"/>
        <v>1964</v>
      </c>
      <c r="F2706" s="69" t="s">
        <v>11</v>
      </c>
      <c r="G2706" s="69">
        <f>data2!AL123</f>
        <v>2.1910115682923621E-2</v>
      </c>
      <c r="H2706" s="105">
        <f t="shared" si="1355"/>
        <v>0.2970544531765496</v>
      </c>
      <c r="I2706" s="105">
        <f t="shared" si="1356"/>
        <v>2.1705097078985602</v>
      </c>
    </row>
    <row r="2707" spans="2:9" x14ac:dyDescent="0.25">
      <c r="B2707" s="69" t="s">
        <v>45</v>
      </c>
      <c r="C2707" s="69" t="s">
        <v>146</v>
      </c>
      <c r="D2707" s="69" t="s">
        <v>150</v>
      </c>
      <c r="E2707" s="69">
        <f t="shared" si="1354"/>
        <v>1965</v>
      </c>
      <c r="F2707" s="69" t="s">
        <v>11</v>
      </c>
      <c r="G2707" s="69">
        <f>data2!AL124</f>
        <v>2.1595929940420647E-2</v>
      </c>
      <c r="H2707" s="105">
        <f t="shared" si="1355"/>
        <v>0.31896456885947322</v>
      </c>
      <c r="I2707" s="105">
        <f t="shared" si="1356"/>
        <v>2.1489137779581395</v>
      </c>
    </row>
    <row r="2708" spans="2:9" x14ac:dyDescent="0.25">
      <c r="B2708" s="69" t="s">
        <v>45</v>
      </c>
      <c r="C2708" s="69" t="s">
        <v>146</v>
      </c>
      <c r="D2708" s="69" t="s">
        <v>150</v>
      </c>
      <c r="E2708" s="69">
        <f t="shared" si="1354"/>
        <v>1966</v>
      </c>
      <c r="F2708" s="69" t="s">
        <v>11</v>
      </c>
      <c r="G2708" s="69">
        <f>data2!AL125</f>
        <v>1.9203113633056892E-2</v>
      </c>
      <c r="H2708" s="105">
        <f t="shared" si="1355"/>
        <v>0.34056049879989386</v>
      </c>
      <c r="I2708" s="105">
        <f t="shared" si="1356"/>
        <v>2.1297106643250827</v>
      </c>
    </row>
    <row r="2709" spans="2:9" x14ac:dyDescent="0.25">
      <c r="B2709" s="69" t="s">
        <v>45</v>
      </c>
      <c r="C2709" s="69" t="s">
        <v>146</v>
      </c>
      <c r="D2709" s="69" t="s">
        <v>150</v>
      </c>
      <c r="E2709" s="69">
        <f t="shared" si="1354"/>
        <v>1967</v>
      </c>
      <c r="F2709" s="69" t="s">
        <v>11</v>
      </c>
      <c r="G2709" s="69">
        <f>data2!AL126</f>
        <v>1.9416064851592401E-2</v>
      </c>
      <c r="H2709" s="105">
        <f t="shared" si="1355"/>
        <v>0.35976361243295074</v>
      </c>
      <c r="I2709" s="105">
        <f t="shared" si="1356"/>
        <v>2.1102945994734905</v>
      </c>
    </row>
    <row r="2710" spans="2:9" x14ac:dyDescent="0.25">
      <c r="B2710" s="69" t="s">
        <v>45</v>
      </c>
      <c r="C2710" s="69" t="s">
        <v>146</v>
      </c>
      <c r="D2710" s="69" t="s">
        <v>150</v>
      </c>
      <c r="E2710" s="69">
        <f t="shared" si="1354"/>
        <v>1968</v>
      </c>
      <c r="F2710" s="69" t="s">
        <v>11</v>
      </c>
      <c r="G2710" s="69">
        <f>data2!AL127</f>
        <v>1.932375702321637E-2</v>
      </c>
      <c r="H2710" s="105">
        <f t="shared" si="1355"/>
        <v>0.37917967728454316</v>
      </c>
      <c r="I2710" s="105">
        <f t="shared" si="1356"/>
        <v>2.090970842450274</v>
      </c>
    </row>
    <row r="2711" spans="2:9" x14ac:dyDescent="0.25">
      <c r="B2711" s="69" t="s">
        <v>45</v>
      </c>
      <c r="C2711" s="69" t="s">
        <v>146</v>
      </c>
      <c r="D2711" s="69" t="s">
        <v>150</v>
      </c>
      <c r="E2711" s="69">
        <f t="shared" si="1354"/>
        <v>1969</v>
      </c>
      <c r="F2711" s="69" t="s">
        <v>11</v>
      </c>
      <c r="G2711" s="69">
        <f>data2!AL128</f>
        <v>2.2711465089660432E-2</v>
      </c>
      <c r="H2711" s="105">
        <f t="shared" si="1355"/>
        <v>0.39850343430775953</v>
      </c>
      <c r="I2711" s="105">
        <f t="shared" si="1356"/>
        <v>2.0682593773606133</v>
      </c>
    </row>
    <row r="2712" spans="2:9" x14ac:dyDescent="0.25">
      <c r="B2712" s="69" t="s">
        <v>45</v>
      </c>
      <c r="C2712" s="69" t="s">
        <v>146</v>
      </c>
      <c r="D2712" s="69" t="s">
        <v>150</v>
      </c>
      <c r="E2712" s="69">
        <f t="shared" si="1354"/>
        <v>1970</v>
      </c>
      <c r="F2712" s="69" t="s">
        <v>11</v>
      </c>
      <c r="G2712" s="69">
        <f>data2!AL129</f>
        <v>2.6330703378220337E-2</v>
      </c>
      <c r="H2712" s="105">
        <f t="shared" si="1355"/>
        <v>0.42121489939741996</v>
      </c>
      <c r="I2712" s="105">
        <f t="shared" si="1356"/>
        <v>2.041928673982393</v>
      </c>
    </row>
    <row r="2713" spans="2:9" x14ac:dyDescent="0.25">
      <c r="B2713" s="69" t="s">
        <v>45</v>
      </c>
      <c r="C2713" s="69" t="s">
        <v>146</v>
      </c>
      <c r="D2713" s="69" t="s">
        <v>150</v>
      </c>
      <c r="E2713" s="69">
        <f t="shared" si="1354"/>
        <v>1971</v>
      </c>
      <c r="F2713" s="69" t="s">
        <v>11</v>
      </c>
      <c r="G2713" s="69">
        <f>data2!AL130</f>
        <v>2.7647668074350359E-2</v>
      </c>
      <c r="H2713" s="105">
        <f t="shared" si="1355"/>
        <v>0.44754560277564032</v>
      </c>
      <c r="I2713" s="105">
        <f t="shared" si="1356"/>
        <v>2.0142810059080429</v>
      </c>
    </row>
    <row r="2714" spans="2:9" x14ac:dyDescent="0.25">
      <c r="B2714" s="69" t="s">
        <v>45</v>
      </c>
      <c r="C2714" s="69" t="s">
        <v>146</v>
      </c>
      <c r="D2714" s="69" t="s">
        <v>150</v>
      </c>
      <c r="E2714" s="69">
        <f t="shared" si="1354"/>
        <v>1972</v>
      </c>
      <c r="F2714" s="69" t="s">
        <v>11</v>
      </c>
      <c r="G2714" s="69">
        <f>data2!AL131</f>
        <v>2.5418736001558091E-2</v>
      </c>
      <c r="H2714" s="105">
        <f t="shared" si="1355"/>
        <v>0.47519327084999069</v>
      </c>
      <c r="I2714" s="105">
        <f t="shared" si="1356"/>
        <v>1.9888622699064846</v>
      </c>
    </row>
    <row r="2715" spans="2:9" x14ac:dyDescent="0.25">
      <c r="B2715" s="69" t="s">
        <v>45</v>
      </c>
      <c r="C2715" s="69" t="s">
        <v>146</v>
      </c>
      <c r="D2715" s="69" t="s">
        <v>150</v>
      </c>
      <c r="E2715" s="69">
        <f t="shared" si="1354"/>
        <v>1973</v>
      </c>
      <c r="F2715" s="69" t="s">
        <v>11</v>
      </c>
      <c r="G2715" s="69">
        <f>data2!AL132</f>
        <v>2.6852746820974424E-2</v>
      </c>
      <c r="H2715" s="105">
        <f t="shared" si="1355"/>
        <v>0.50061200685154883</v>
      </c>
      <c r="I2715" s="105">
        <f t="shared" si="1356"/>
        <v>1.9620095230855101</v>
      </c>
    </row>
    <row r="2716" spans="2:9" x14ac:dyDescent="0.25">
      <c r="B2716" s="69" t="s">
        <v>45</v>
      </c>
      <c r="C2716" s="69" t="s">
        <v>146</v>
      </c>
      <c r="D2716" s="69" t="s">
        <v>150</v>
      </c>
      <c r="E2716" s="69">
        <f t="shared" si="1354"/>
        <v>1974</v>
      </c>
      <c r="F2716" s="69" t="s">
        <v>11</v>
      </c>
      <c r="G2716" s="69">
        <f>data2!AL133</f>
        <v>2.7084188362688416E-2</v>
      </c>
      <c r="H2716" s="105">
        <f t="shared" si="1355"/>
        <v>0.52746475367252321</v>
      </c>
      <c r="I2716" s="105">
        <f t="shared" si="1356"/>
        <v>1.9349253347228217</v>
      </c>
    </row>
    <row r="2717" spans="2:9" x14ac:dyDescent="0.25">
      <c r="B2717" s="69" t="s">
        <v>45</v>
      </c>
      <c r="C2717" s="69" t="s">
        <v>146</v>
      </c>
      <c r="D2717" s="69" t="s">
        <v>150</v>
      </c>
      <c r="E2717" s="69">
        <f t="shared" si="1354"/>
        <v>1975</v>
      </c>
      <c r="F2717" s="69" t="s">
        <v>11</v>
      </c>
      <c r="G2717" s="69">
        <f>data2!AL134</f>
        <v>3.0482166473896222E-2</v>
      </c>
      <c r="H2717" s="105">
        <f t="shared" si="1355"/>
        <v>0.55454894203521166</v>
      </c>
      <c r="I2717" s="105">
        <f t="shared" si="1356"/>
        <v>1.9044431682489253</v>
      </c>
    </row>
    <row r="2718" spans="2:9" x14ac:dyDescent="0.25">
      <c r="B2718" s="69" t="s">
        <v>45</v>
      </c>
      <c r="C2718" s="69" t="s">
        <v>146</v>
      </c>
      <c r="D2718" s="69" t="s">
        <v>150</v>
      </c>
      <c r="E2718" s="69">
        <f t="shared" si="1354"/>
        <v>1976</v>
      </c>
      <c r="F2718" s="69" t="s">
        <v>11</v>
      </c>
      <c r="G2718" s="69">
        <f>data2!AL135</f>
        <v>3.4506299077451189E-2</v>
      </c>
      <c r="H2718" s="105">
        <f t="shared" si="1355"/>
        <v>0.58503110850910789</v>
      </c>
      <c r="I2718" s="105">
        <f t="shared" si="1356"/>
        <v>1.8699368691714742</v>
      </c>
    </row>
    <row r="2719" spans="2:9" x14ac:dyDescent="0.25">
      <c r="B2719" s="69" t="s">
        <v>45</v>
      </c>
      <c r="C2719" s="69" t="s">
        <v>146</v>
      </c>
      <c r="D2719" s="69" t="s">
        <v>150</v>
      </c>
      <c r="E2719" s="69">
        <f t="shared" si="1354"/>
        <v>1977</v>
      </c>
      <c r="F2719" s="69" t="s">
        <v>11</v>
      </c>
      <c r="G2719" s="69">
        <f>data2!AL136</f>
        <v>3.8409485579650071E-2</v>
      </c>
      <c r="H2719" s="105">
        <f t="shared" si="1355"/>
        <v>0.61953740758655906</v>
      </c>
      <c r="I2719" s="105">
        <f t="shared" si="1356"/>
        <v>1.8315273835918242</v>
      </c>
    </row>
    <row r="2720" spans="2:9" x14ac:dyDescent="0.25">
      <c r="B2720" s="69" t="s">
        <v>45</v>
      </c>
      <c r="C2720" s="69" t="s">
        <v>146</v>
      </c>
      <c r="D2720" s="69" t="s">
        <v>150</v>
      </c>
      <c r="E2720" s="69">
        <f t="shared" si="1354"/>
        <v>1978</v>
      </c>
      <c r="F2720" s="69" t="s">
        <v>11</v>
      </c>
      <c r="G2720" s="69">
        <f>data2!AL137</f>
        <v>4.8415441964094433E-2</v>
      </c>
      <c r="H2720" s="105">
        <f t="shared" si="1355"/>
        <v>0.65794689316620913</v>
      </c>
      <c r="I2720" s="105">
        <f t="shared" si="1356"/>
        <v>1.7831119416277297</v>
      </c>
    </row>
    <row r="2721" spans="2:9" x14ac:dyDescent="0.25">
      <c r="B2721" s="69" t="s">
        <v>45</v>
      </c>
      <c r="C2721" s="69" t="s">
        <v>146</v>
      </c>
      <c r="D2721" s="69" t="s">
        <v>150</v>
      </c>
      <c r="E2721" s="69">
        <f t="shared" si="1354"/>
        <v>1979</v>
      </c>
      <c r="F2721" s="69" t="s">
        <v>11</v>
      </c>
      <c r="G2721" s="69">
        <f>data2!AL138</f>
        <v>4.9645363056814079E-2</v>
      </c>
      <c r="H2721" s="105">
        <f t="shared" si="1355"/>
        <v>0.70636233513030355</v>
      </c>
      <c r="I2721" s="105">
        <f t="shared" si="1356"/>
        <v>1.7334665785709158</v>
      </c>
    </row>
    <row r="2722" spans="2:9" x14ac:dyDescent="0.25">
      <c r="B2722" s="69" t="s">
        <v>45</v>
      </c>
      <c r="C2722" s="69" t="s">
        <v>146</v>
      </c>
      <c r="D2722" s="69" t="s">
        <v>150</v>
      </c>
      <c r="E2722" s="69">
        <f t="shared" si="1354"/>
        <v>1980</v>
      </c>
      <c r="F2722" s="69" t="s">
        <v>11</v>
      </c>
      <c r="G2722" s="69">
        <f>data2!AL139</f>
        <v>5.5325535236396078E-2</v>
      </c>
      <c r="H2722" s="105">
        <f t="shared" si="1355"/>
        <v>0.75600769818711766</v>
      </c>
      <c r="I2722" s="105">
        <f t="shared" si="1356"/>
        <v>1.6781410433345196</v>
      </c>
    </row>
    <row r="2723" spans="2:9" x14ac:dyDescent="0.25">
      <c r="B2723" s="69" t="s">
        <v>45</v>
      </c>
      <c r="C2723" s="69" t="s">
        <v>146</v>
      </c>
      <c r="D2723" s="69" t="s">
        <v>150</v>
      </c>
      <c r="E2723" s="69">
        <f t="shared" si="1354"/>
        <v>1981</v>
      </c>
      <c r="F2723" s="69" t="s">
        <v>11</v>
      </c>
      <c r="G2723" s="69">
        <f>data2!AL140</f>
        <v>7.0577400810400134E-2</v>
      </c>
      <c r="H2723" s="105">
        <f t="shared" si="1355"/>
        <v>0.81133323342351371</v>
      </c>
      <c r="I2723" s="105">
        <f t="shared" si="1356"/>
        <v>1.6075636425241195</v>
      </c>
    </row>
    <row r="2724" spans="2:9" x14ac:dyDescent="0.25">
      <c r="B2724" s="69" t="s">
        <v>45</v>
      </c>
      <c r="C2724" s="69" t="s">
        <v>146</v>
      </c>
      <c r="D2724" s="69" t="s">
        <v>150</v>
      </c>
      <c r="E2724" s="69">
        <f t="shared" si="1354"/>
        <v>1982</v>
      </c>
      <c r="F2724" s="69" t="s">
        <v>11</v>
      </c>
      <c r="G2724" s="69">
        <f>data2!AL141</f>
        <v>7.5903719227640526E-2</v>
      </c>
      <c r="H2724" s="105">
        <f t="shared" si="1355"/>
        <v>0.8819106342339138</v>
      </c>
      <c r="I2724" s="105">
        <f t="shared" si="1356"/>
        <v>1.5316599232964789</v>
      </c>
    </row>
    <row r="2725" spans="2:9" x14ac:dyDescent="0.25">
      <c r="B2725" s="69" t="s">
        <v>45</v>
      </c>
      <c r="C2725" s="69" t="s">
        <v>146</v>
      </c>
      <c r="D2725" s="69" t="s">
        <v>150</v>
      </c>
      <c r="E2725" s="69">
        <f t="shared" si="1354"/>
        <v>1983</v>
      </c>
      <c r="F2725" s="69" t="s">
        <v>11</v>
      </c>
      <c r="G2725" s="69">
        <f>data2!AL142</f>
        <v>8.2612175393784584E-2</v>
      </c>
      <c r="H2725" s="105">
        <f t="shared" si="1355"/>
        <v>0.9578143534615543</v>
      </c>
      <c r="I2725" s="105">
        <f t="shared" si="1356"/>
        <v>1.4490477479026944</v>
      </c>
    </row>
    <row r="2726" spans="2:9" x14ac:dyDescent="0.25">
      <c r="B2726" s="69" t="s">
        <v>45</v>
      </c>
      <c r="C2726" s="69" t="s">
        <v>146</v>
      </c>
      <c r="D2726" s="69" t="s">
        <v>150</v>
      </c>
      <c r="E2726" s="69">
        <f t="shared" si="1354"/>
        <v>1984</v>
      </c>
      <c r="F2726" s="69" t="s">
        <v>11</v>
      </c>
      <c r="G2726" s="69">
        <f>data2!AL143</f>
        <v>7.942586603619034E-2</v>
      </c>
      <c r="H2726" s="105">
        <f t="shared" si="1355"/>
        <v>1.0404265288553389</v>
      </c>
      <c r="I2726" s="105">
        <f t="shared" si="1356"/>
        <v>1.369621881866504</v>
      </c>
    </row>
    <row r="2727" spans="2:9" x14ac:dyDescent="0.25">
      <c r="B2727" s="69" t="s">
        <v>45</v>
      </c>
      <c r="C2727" s="69" t="s">
        <v>146</v>
      </c>
      <c r="D2727" s="69" t="s">
        <v>150</v>
      </c>
      <c r="E2727" s="69">
        <f t="shared" si="1354"/>
        <v>1985</v>
      </c>
      <c r="F2727" s="69" t="s">
        <v>11</v>
      </c>
      <c r="G2727" s="69">
        <f>data2!AL144</f>
        <v>7.6061570000854187E-2</v>
      </c>
      <c r="H2727" s="105">
        <f t="shared" si="1355"/>
        <v>1.1198523948915293</v>
      </c>
      <c r="I2727" s="105">
        <f t="shared" si="1356"/>
        <v>1.2935603118656498</v>
      </c>
    </row>
    <row r="2728" spans="2:9" x14ac:dyDescent="0.25">
      <c r="B2728" s="69" t="s">
        <v>45</v>
      </c>
      <c r="C2728" s="69" t="s">
        <v>146</v>
      </c>
      <c r="D2728" s="69" t="s">
        <v>150</v>
      </c>
      <c r="E2728" s="69">
        <f t="shared" si="1354"/>
        <v>1986</v>
      </c>
      <c r="F2728" s="69" t="s">
        <v>11</v>
      </c>
      <c r="G2728" s="69">
        <f>data2!AL145</f>
        <v>4.75410322525378E-2</v>
      </c>
      <c r="H2728" s="105">
        <f t="shared" si="1355"/>
        <v>1.1959139648923836</v>
      </c>
      <c r="I2728" s="105">
        <f t="shared" si="1356"/>
        <v>1.2460192796131122</v>
      </c>
    </row>
    <row r="2729" spans="2:9" x14ac:dyDescent="0.25">
      <c r="B2729" s="69" t="s">
        <v>45</v>
      </c>
      <c r="C2729" s="69" t="s">
        <v>146</v>
      </c>
      <c r="D2729" s="69" t="s">
        <v>150</v>
      </c>
      <c r="E2729" s="69">
        <f t="shared" si="1354"/>
        <v>1987</v>
      </c>
      <c r="F2729" s="69" t="s">
        <v>11</v>
      </c>
      <c r="G2729" s="69">
        <f>data2!AL146</f>
        <v>5.7088608508644917E-2</v>
      </c>
      <c r="H2729" s="105">
        <f t="shared" si="1355"/>
        <v>1.2434549971449214</v>
      </c>
      <c r="I2729" s="105">
        <f t="shared" si="1356"/>
        <v>1.1889306711044674</v>
      </c>
    </row>
    <row r="2730" spans="2:9" x14ac:dyDescent="0.25">
      <c r="B2730" s="69" t="s">
        <v>45</v>
      </c>
      <c r="C2730" s="69" t="s">
        <v>146</v>
      </c>
      <c r="D2730" s="69" t="s">
        <v>150</v>
      </c>
      <c r="E2730" s="69">
        <f t="shared" si="1354"/>
        <v>1988</v>
      </c>
      <c r="F2730" s="69" t="s">
        <v>11</v>
      </c>
      <c r="G2730" s="69">
        <f>data2!AL147</f>
        <v>9.3954637774902983E-2</v>
      </c>
      <c r="H2730" s="105">
        <f t="shared" si="1355"/>
        <v>1.3005436056535662</v>
      </c>
      <c r="I2730" s="105">
        <f t="shared" si="1356"/>
        <v>1.0949760333295644</v>
      </c>
    </row>
    <row r="2731" spans="2:9" x14ac:dyDescent="0.25">
      <c r="B2731" s="69" t="s">
        <v>45</v>
      </c>
      <c r="C2731" s="69" t="s">
        <v>146</v>
      </c>
      <c r="D2731" s="69" t="s">
        <v>150</v>
      </c>
      <c r="E2731" s="69">
        <f t="shared" si="1354"/>
        <v>1989</v>
      </c>
      <c r="F2731" s="69" t="s">
        <v>11</v>
      </c>
      <c r="G2731" s="69">
        <f>data2!AL148</f>
        <v>0.11745306052531405</v>
      </c>
      <c r="H2731" s="105">
        <f t="shared" si="1355"/>
        <v>1.3944982434284692</v>
      </c>
      <c r="I2731" s="105">
        <f t="shared" si="1356"/>
        <v>0.97752297280425038</v>
      </c>
    </row>
    <row r="2732" spans="2:9" x14ac:dyDescent="0.25">
      <c r="B2732" s="69" t="s">
        <v>45</v>
      </c>
      <c r="C2732" s="69" t="s">
        <v>146</v>
      </c>
      <c r="D2732" s="69" t="s">
        <v>150</v>
      </c>
      <c r="E2732" s="69">
        <f t="shared" si="1354"/>
        <v>1990</v>
      </c>
      <c r="F2732" s="69" t="s">
        <v>11</v>
      </c>
      <c r="G2732" s="69">
        <f>data2!AL149</f>
        <v>0.11736897656184836</v>
      </c>
      <c r="H2732" s="105">
        <f t="shared" si="1355"/>
        <v>1.5119513039537833</v>
      </c>
      <c r="I2732" s="105">
        <f t="shared" si="1356"/>
        <v>0.86015399624240196</v>
      </c>
    </row>
    <row r="2733" spans="2:9" x14ac:dyDescent="0.25">
      <c r="B2733" s="69" t="s">
        <v>45</v>
      </c>
      <c r="C2733" s="69" t="s">
        <v>146</v>
      </c>
      <c r="D2733" s="69" t="s">
        <v>150</v>
      </c>
      <c r="E2733" s="69">
        <f t="shared" si="1354"/>
        <v>1991</v>
      </c>
      <c r="F2733" s="69" t="s">
        <v>11</v>
      </c>
      <c r="G2733" s="69">
        <f>data2!AL150</f>
        <v>0.11797438371679844</v>
      </c>
      <c r="H2733" s="105">
        <f t="shared" si="1355"/>
        <v>1.6293202805156317</v>
      </c>
      <c r="I2733" s="105">
        <f t="shared" si="1356"/>
        <v>0.74217961252560349</v>
      </c>
    </row>
    <row r="2734" spans="2:9" x14ac:dyDescent="0.25">
      <c r="B2734" s="69" t="s">
        <v>45</v>
      </c>
      <c r="C2734" s="69" t="s">
        <v>146</v>
      </c>
      <c r="D2734" s="69" t="s">
        <v>150</v>
      </c>
      <c r="E2734" s="69">
        <f t="shared" si="1354"/>
        <v>1992</v>
      </c>
      <c r="F2734" s="69" t="s">
        <v>11</v>
      </c>
      <c r="G2734" s="69">
        <f>data2!AL151</f>
        <v>0.11366728255174222</v>
      </c>
      <c r="H2734" s="105">
        <f t="shared" si="1355"/>
        <v>1.7472946642324301</v>
      </c>
      <c r="I2734" s="105">
        <f t="shared" si="1356"/>
        <v>0.62851232997386131</v>
      </c>
    </row>
    <row r="2735" spans="2:9" x14ac:dyDescent="0.25">
      <c r="B2735" s="69" t="s">
        <v>45</v>
      </c>
      <c r="C2735" s="69" t="s">
        <v>146</v>
      </c>
      <c r="D2735" s="69" t="s">
        <v>150</v>
      </c>
      <c r="E2735" s="69">
        <f t="shared" si="1354"/>
        <v>1993</v>
      </c>
      <c r="F2735" s="69" t="s">
        <v>11</v>
      </c>
      <c r="G2735" s="69">
        <f>data2!AL152</f>
        <v>0.13632431144969753</v>
      </c>
      <c r="H2735" s="105">
        <f t="shared" si="1355"/>
        <v>1.8609619467841723</v>
      </c>
      <c r="I2735" s="105">
        <f t="shared" si="1356"/>
        <v>0.49218801852416372</v>
      </c>
    </row>
    <row r="2736" spans="2:9" x14ac:dyDescent="0.25">
      <c r="B2736" s="69" t="s">
        <v>45</v>
      </c>
      <c r="C2736" s="69" t="s">
        <v>146</v>
      </c>
      <c r="D2736" s="69" t="s">
        <v>150</v>
      </c>
      <c r="E2736" s="69">
        <f t="shared" si="1354"/>
        <v>1994</v>
      </c>
      <c r="F2736" s="69" t="s">
        <v>11</v>
      </c>
      <c r="G2736" s="69">
        <f>data2!AL153</f>
        <v>0.1204777588691561</v>
      </c>
      <c r="H2736" s="105">
        <f t="shared" si="1355"/>
        <v>1.9972862582338697</v>
      </c>
      <c r="I2736" s="105">
        <f t="shared" si="1356"/>
        <v>0.3717102596550077</v>
      </c>
    </row>
    <row r="2737" spans="2:9" x14ac:dyDescent="0.25">
      <c r="B2737" s="69" t="s">
        <v>45</v>
      </c>
      <c r="C2737" s="69" t="s">
        <v>146</v>
      </c>
      <c r="D2737" s="69" t="s">
        <v>150</v>
      </c>
      <c r="E2737" s="69">
        <f t="shared" si="1354"/>
        <v>1995</v>
      </c>
      <c r="F2737" s="69" t="s">
        <v>11</v>
      </c>
      <c r="G2737" s="69">
        <f>data2!AL154</f>
        <v>0.11915114570127247</v>
      </c>
      <c r="H2737" s="105">
        <f t="shared" si="1355"/>
        <v>2.1177640171030259</v>
      </c>
      <c r="I2737" s="105">
        <f t="shared" si="1356"/>
        <v>0.2525591139537352</v>
      </c>
    </row>
    <row r="2738" spans="2:9" x14ac:dyDescent="0.25">
      <c r="B2738" s="69" t="s">
        <v>45</v>
      </c>
      <c r="C2738" s="69" t="s">
        <v>146</v>
      </c>
      <c r="D2738" s="69" t="s">
        <v>150</v>
      </c>
      <c r="E2738" s="69">
        <f t="shared" si="1354"/>
        <v>1996</v>
      </c>
      <c r="F2738" s="69" t="s">
        <v>11</v>
      </c>
      <c r="G2738" s="69">
        <f>data2!AL155</f>
        <v>0.13054963101630621</v>
      </c>
      <c r="H2738" s="105">
        <f t="shared" si="1355"/>
        <v>2.2369151628042983</v>
      </c>
      <c r="I2738" s="105">
        <f t="shared" si="1356"/>
        <v>0.122009482937429</v>
      </c>
    </row>
    <row r="2739" spans="2:9" x14ac:dyDescent="0.25">
      <c r="B2739" s="69" t="s">
        <v>45</v>
      </c>
      <c r="C2739" s="69" t="s">
        <v>146</v>
      </c>
      <c r="D2739" s="69" t="s">
        <v>150</v>
      </c>
      <c r="E2739" s="69">
        <f t="shared" si="1354"/>
        <v>1997</v>
      </c>
      <c r="F2739" s="69" t="s">
        <v>11</v>
      </c>
      <c r="G2739" s="69">
        <f>data2!AL156</f>
        <v>0.122009482937429</v>
      </c>
      <c r="H2739" s="105">
        <f t="shared" si="1355"/>
        <v>2.3674647938206044</v>
      </c>
      <c r="I2739" s="105">
        <f t="shared" si="1356"/>
        <v>0</v>
      </c>
    </row>
    <row r="2740" spans="2:9" x14ac:dyDescent="0.25">
      <c r="B2740" s="69" t="s">
        <v>45</v>
      </c>
      <c r="C2740" s="69" t="s">
        <v>146</v>
      </c>
      <c r="D2740" s="69" t="s">
        <v>150</v>
      </c>
      <c r="E2740" s="69">
        <f t="shared" si="1354"/>
        <v>1950</v>
      </c>
      <c r="F2740" s="69" t="s">
        <v>12</v>
      </c>
      <c r="G2740" s="69">
        <f>data2!AM109</f>
        <v>1.0988704275300454E-2</v>
      </c>
      <c r="H2740" s="105">
        <f t="shared" si="1355"/>
        <v>0</v>
      </c>
      <c r="I2740" s="105">
        <f t="shared" si="1356"/>
        <v>0.50462720327042476</v>
      </c>
    </row>
    <row r="2741" spans="2:9" x14ac:dyDescent="0.25">
      <c r="B2741" s="69" t="s">
        <v>45</v>
      </c>
      <c r="C2741" s="69" t="s">
        <v>146</v>
      </c>
      <c r="D2741" s="69" t="s">
        <v>150</v>
      </c>
      <c r="E2741" s="69">
        <f t="shared" ref="E2741:E2804" si="1357">E2693</f>
        <v>1951</v>
      </c>
      <c r="F2741" s="69" t="s">
        <v>12</v>
      </c>
      <c r="G2741" s="69">
        <f>data2!AM110</f>
        <v>1.0988704275300454E-2</v>
      </c>
      <c r="H2741" s="105">
        <f t="shared" si="1355"/>
        <v>1.0988704275300454E-2</v>
      </c>
      <c r="I2741" s="105">
        <f t="shared" si="1356"/>
        <v>0.49363849899512435</v>
      </c>
    </row>
    <row r="2742" spans="2:9" x14ac:dyDescent="0.25">
      <c r="B2742" s="69" t="s">
        <v>45</v>
      </c>
      <c r="C2742" s="69" t="s">
        <v>146</v>
      </c>
      <c r="D2742" s="69" t="s">
        <v>150</v>
      </c>
      <c r="E2742" s="69">
        <f t="shared" si="1357"/>
        <v>1952</v>
      </c>
      <c r="F2742" s="69" t="s">
        <v>12</v>
      </c>
      <c r="G2742" s="69">
        <f>data2!AM111</f>
        <v>1.0988704275300454E-2</v>
      </c>
      <c r="H2742" s="105">
        <f t="shared" si="1355"/>
        <v>2.1977408550600909E-2</v>
      </c>
      <c r="I2742" s="105">
        <f t="shared" si="1356"/>
        <v>0.48264979471982394</v>
      </c>
    </row>
    <row r="2743" spans="2:9" x14ac:dyDescent="0.25">
      <c r="B2743" s="69" t="s">
        <v>45</v>
      </c>
      <c r="C2743" s="69" t="s">
        <v>146</v>
      </c>
      <c r="D2743" s="69" t="s">
        <v>150</v>
      </c>
      <c r="E2743" s="69">
        <f t="shared" si="1357"/>
        <v>1953</v>
      </c>
      <c r="F2743" s="69" t="s">
        <v>12</v>
      </c>
      <c r="G2743" s="69">
        <f>data2!AM112</f>
        <v>1.0988704275300454E-2</v>
      </c>
      <c r="H2743" s="105">
        <f t="shared" si="1355"/>
        <v>3.2966112825901367E-2</v>
      </c>
      <c r="I2743" s="105">
        <f t="shared" si="1356"/>
        <v>0.47166109044452342</v>
      </c>
    </row>
    <row r="2744" spans="2:9" x14ac:dyDescent="0.25">
      <c r="B2744" s="69" t="s">
        <v>45</v>
      </c>
      <c r="C2744" s="69" t="s">
        <v>146</v>
      </c>
      <c r="D2744" s="69" t="s">
        <v>150</v>
      </c>
      <c r="E2744" s="69">
        <f t="shared" si="1357"/>
        <v>1954</v>
      </c>
      <c r="F2744" s="69" t="s">
        <v>12</v>
      </c>
      <c r="G2744" s="69">
        <f>data2!AM113</f>
        <v>1.0988704275300454E-2</v>
      </c>
      <c r="H2744" s="105">
        <f t="shared" si="1355"/>
        <v>4.3954817101201818E-2</v>
      </c>
      <c r="I2744" s="105">
        <f t="shared" si="1356"/>
        <v>0.4606723861692229</v>
      </c>
    </row>
    <row r="2745" spans="2:9" x14ac:dyDescent="0.25">
      <c r="B2745" s="69" t="s">
        <v>45</v>
      </c>
      <c r="C2745" s="69" t="s">
        <v>146</v>
      </c>
      <c r="D2745" s="69" t="s">
        <v>150</v>
      </c>
      <c r="E2745" s="69">
        <f t="shared" si="1357"/>
        <v>1955</v>
      </c>
      <c r="F2745" s="69" t="s">
        <v>12</v>
      </c>
      <c r="G2745" s="69">
        <f>data2!AM114</f>
        <v>1.0988704275300454E-2</v>
      </c>
      <c r="H2745" s="105">
        <f t="shared" si="1355"/>
        <v>5.4943521376502269E-2</v>
      </c>
      <c r="I2745" s="105">
        <f t="shared" si="1356"/>
        <v>0.44968368189392249</v>
      </c>
    </row>
    <row r="2746" spans="2:9" x14ac:dyDescent="0.25">
      <c r="B2746" s="69" t="s">
        <v>45</v>
      </c>
      <c r="C2746" s="69" t="s">
        <v>146</v>
      </c>
      <c r="D2746" s="69" t="s">
        <v>150</v>
      </c>
      <c r="E2746" s="69">
        <f t="shared" si="1357"/>
        <v>1956</v>
      </c>
      <c r="F2746" s="69" t="s">
        <v>12</v>
      </c>
      <c r="G2746" s="69">
        <f>data2!AM115</f>
        <v>1.0988704275300454E-2</v>
      </c>
      <c r="H2746" s="105">
        <f t="shared" si="1355"/>
        <v>6.593222565180272E-2</v>
      </c>
      <c r="I2746" s="105">
        <f t="shared" si="1356"/>
        <v>0.43869497761862208</v>
      </c>
    </row>
    <row r="2747" spans="2:9" x14ac:dyDescent="0.25">
      <c r="B2747" s="69" t="s">
        <v>45</v>
      </c>
      <c r="C2747" s="69" t="s">
        <v>146</v>
      </c>
      <c r="D2747" s="69" t="s">
        <v>150</v>
      </c>
      <c r="E2747" s="69">
        <f t="shared" si="1357"/>
        <v>1957</v>
      </c>
      <c r="F2747" s="69" t="s">
        <v>12</v>
      </c>
      <c r="G2747" s="69">
        <f>data2!AM116</f>
        <v>1.0988704275300454E-2</v>
      </c>
      <c r="H2747" s="105">
        <f t="shared" si="1355"/>
        <v>7.6920929927103171E-2</v>
      </c>
      <c r="I2747" s="105">
        <f t="shared" si="1356"/>
        <v>0.42770627334332156</v>
      </c>
    </row>
    <row r="2748" spans="2:9" x14ac:dyDescent="0.25">
      <c r="B2748" s="69" t="s">
        <v>45</v>
      </c>
      <c r="C2748" s="69" t="s">
        <v>146</v>
      </c>
      <c r="D2748" s="69" t="s">
        <v>150</v>
      </c>
      <c r="E2748" s="69">
        <f t="shared" si="1357"/>
        <v>1958</v>
      </c>
      <c r="F2748" s="69" t="s">
        <v>12</v>
      </c>
      <c r="G2748" s="69">
        <f>data2!AM117</f>
        <v>1.0988704275300454E-2</v>
      </c>
      <c r="H2748" s="105">
        <f t="shared" si="1355"/>
        <v>8.7909634202403622E-2</v>
      </c>
      <c r="I2748" s="105">
        <f t="shared" si="1356"/>
        <v>0.41671756906802115</v>
      </c>
    </row>
    <row r="2749" spans="2:9" x14ac:dyDescent="0.25">
      <c r="B2749" s="69" t="s">
        <v>45</v>
      </c>
      <c r="C2749" s="69" t="s">
        <v>146</v>
      </c>
      <c r="D2749" s="69" t="s">
        <v>150</v>
      </c>
      <c r="E2749" s="69">
        <f t="shared" si="1357"/>
        <v>1959</v>
      </c>
      <c r="F2749" s="69" t="s">
        <v>12</v>
      </c>
      <c r="G2749" s="69">
        <f>data2!AM118</f>
        <v>1.0988704275300454E-2</v>
      </c>
      <c r="H2749" s="105">
        <f t="shared" si="1355"/>
        <v>9.8898338477704073E-2</v>
      </c>
      <c r="I2749" s="105">
        <f t="shared" si="1356"/>
        <v>0.40572886479272074</v>
      </c>
    </row>
    <row r="2750" spans="2:9" x14ac:dyDescent="0.25">
      <c r="B2750" s="69" t="s">
        <v>45</v>
      </c>
      <c r="C2750" s="69" t="s">
        <v>146</v>
      </c>
      <c r="D2750" s="69" t="s">
        <v>150</v>
      </c>
      <c r="E2750" s="69">
        <f t="shared" si="1357"/>
        <v>1960</v>
      </c>
      <c r="F2750" s="69" t="s">
        <v>12</v>
      </c>
      <c r="G2750" s="69">
        <f>data2!AM119</f>
        <v>1.1003037367833453E-2</v>
      </c>
      <c r="H2750" s="105">
        <f t="shared" si="1355"/>
        <v>0.10988704275300452</v>
      </c>
      <c r="I2750" s="105">
        <f t="shared" si="1356"/>
        <v>0.39472582742488727</v>
      </c>
    </row>
    <row r="2751" spans="2:9" x14ac:dyDescent="0.25">
      <c r="B2751" s="69" t="s">
        <v>45</v>
      </c>
      <c r="C2751" s="69" t="s">
        <v>146</v>
      </c>
      <c r="D2751" s="69" t="s">
        <v>150</v>
      </c>
      <c r="E2751" s="69">
        <f t="shared" si="1357"/>
        <v>1961</v>
      </c>
      <c r="F2751" s="69" t="s">
        <v>12</v>
      </c>
      <c r="G2751" s="69">
        <f>data2!AM120</f>
        <v>1.4620490061257659E-2</v>
      </c>
      <c r="H2751" s="105">
        <f t="shared" si="1355"/>
        <v>0.12089008012083798</v>
      </c>
      <c r="I2751" s="105">
        <f t="shared" si="1356"/>
        <v>0.38010533736362961</v>
      </c>
    </row>
    <row r="2752" spans="2:9" x14ac:dyDescent="0.25">
      <c r="B2752" s="69" t="s">
        <v>45</v>
      </c>
      <c r="C2752" s="69" t="s">
        <v>146</v>
      </c>
      <c r="D2752" s="69" t="s">
        <v>150</v>
      </c>
      <c r="E2752" s="69">
        <f t="shared" si="1357"/>
        <v>1962</v>
      </c>
      <c r="F2752" s="69" t="s">
        <v>12</v>
      </c>
      <c r="G2752" s="69">
        <f>data2!AM121</f>
        <v>1.3386836586546217E-2</v>
      </c>
      <c r="H2752" s="105">
        <f t="shared" si="1355"/>
        <v>0.13551057018209564</v>
      </c>
      <c r="I2752" s="105">
        <f t="shared" si="1356"/>
        <v>0.36671850077708334</v>
      </c>
    </row>
    <row r="2753" spans="2:9" x14ac:dyDescent="0.25">
      <c r="B2753" s="69" t="s">
        <v>45</v>
      </c>
      <c r="C2753" s="69" t="s">
        <v>146</v>
      </c>
      <c r="D2753" s="69" t="s">
        <v>150</v>
      </c>
      <c r="E2753" s="69">
        <f t="shared" si="1357"/>
        <v>1963</v>
      </c>
      <c r="F2753" s="69" t="s">
        <v>12</v>
      </c>
      <c r="G2753" s="69">
        <f>data2!AM122</f>
        <v>1.5773050231328488E-2</v>
      </c>
      <c r="H2753" s="105">
        <f t="shared" si="1355"/>
        <v>0.14889740676864185</v>
      </c>
      <c r="I2753" s="105">
        <f t="shared" si="1356"/>
        <v>0.35094545054575488</v>
      </c>
    </row>
    <row r="2754" spans="2:9" x14ac:dyDescent="0.25">
      <c r="B2754" s="69" t="s">
        <v>45</v>
      </c>
      <c r="C2754" s="69" t="s">
        <v>146</v>
      </c>
      <c r="D2754" s="69" t="s">
        <v>150</v>
      </c>
      <c r="E2754" s="69">
        <f t="shared" si="1357"/>
        <v>1964</v>
      </c>
      <c r="F2754" s="69" t="s">
        <v>12</v>
      </c>
      <c r="G2754" s="69">
        <f>data2!AM123</f>
        <v>1.5623192454318391E-2</v>
      </c>
      <c r="H2754" s="105">
        <f t="shared" si="1355"/>
        <v>0.16467045699997035</v>
      </c>
      <c r="I2754" s="105">
        <f t="shared" si="1356"/>
        <v>0.33532225809143645</v>
      </c>
    </row>
    <row r="2755" spans="2:9" x14ac:dyDescent="0.25">
      <c r="B2755" s="69" t="s">
        <v>45</v>
      </c>
      <c r="C2755" s="69" t="s">
        <v>146</v>
      </c>
      <c r="D2755" s="69" t="s">
        <v>150</v>
      </c>
      <c r="E2755" s="69">
        <f t="shared" si="1357"/>
        <v>1965</v>
      </c>
      <c r="F2755" s="69" t="s">
        <v>12</v>
      </c>
      <c r="G2755" s="69">
        <f>data2!AM124</f>
        <v>1.511715095829445E-2</v>
      </c>
      <c r="H2755" s="105">
        <f t="shared" si="1355"/>
        <v>0.18029364945428875</v>
      </c>
      <c r="I2755" s="105">
        <f t="shared" si="1356"/>
        <v>0.3202051071331421</v>
      </c>
    </row>
    <row r="2756" spans="2:9" x14ac:dyDescent="0.25">
      <c r="B2756" s="69" t="s">
        <v>45</v>
      </c>
      <c r="C2756" s="69" t="s">
        <v>146</v>
      </c>
      <c r="D2756" s="69" t="s">
        <v>150</v>
      </c>
      <c r="E2756" s="69">
        <f t="shared" si="1357"/>
        <v>1966</v>
      </c>
      <c r="F2756" s="69" t="s">
        <v>12</v>
      </c>
      <c r="G2756" s="69">
        <f>data2!AM125</f>
        <v>1.4239596973665065E-2</v>
      </c>
      <c r="H2756" s="105">
        <f t="shared" ref="H2756:H2819" si="1358">SUMIFS($G$4:$G$4995,$F$4:$F$4995,$F2756,$E$4:$E$4995,"&lt;"&amp;$E2756,$B$4:$B$4995,$B2756,$D$4:$D$4995,$D2756)</f>
        <v>0.19541080041258319</v>
      </c>
      <c r="I2756" s="105">
        <f t="shared" ref="I2756:I2819" si="1359">SUMIFS($G$4:$G$4995,$F$4:$F$4995,$F2756,$E$4:$E$4995,"&gt;"&amp;$E2756,$B$4:$B$4995,$B2756,$D$4:$D$4995,$D2756)</f>
        <v>0.30596551015947704</v>
      </c>
    </row>
    <row r="2757" spans="2:9" x14ac:dyDescent="0.25">
      <c r="B2757" s="69" t="s">
        <v>45</v>
      </c>
      <c r="C2757" s="69" t="s">
        <v>146</v>
      </c>
      <c r="D2757" s="69" t="s">
        <v>150</v>
      </c>
      <c r="E2757" s="69">
        <f t="shared" si="1357"/>
        <v>1967</v>
      </c>
      <c r="F2757" s="69" t="s">
        <v>12</v>
      </c>
      <c r="G2757" s="69">
        <f>data2!AM126</f>
        <v>1.6228352711778724E-2</v>
      </c>
      <c r="H2757" s="105">
        <f t="shared" si="1358"/>
        <v>0.20965039738624824</v>
      </c>
      <c r="I2757" s="105">
        <f t="shared" si="1359"/>
        <v>0.28973715744769829</v>
      </c>
    </row>
    <row r="2758" spans="2:9" x14ac:dyDescent="0.25">
      <c r="B2758" s="69" t="s">
        <v>45</v>
      </c>
      <c r="C2758" s="69" t="s">
        <v>146</v>
      </c>
      <c r="D2758" s="69" t="s">
        <v>150</v>
      </c>
      <c r="E2758" s="69">
        <f t="shared" si="1357"/>
        <v>1968</v>
      </c>
      <c r="F2758" s="69" t="s">
        <v>12</v>
      </c>
      <c r="G2758" s="69">
        <f>data2!AM127</f>
        <v>1.7834040072087352E-2</v>
      </c>
      <c r="H2758" s="105">
        <f t="shared" si="1358"/>
        <v>0.22587875009802696</v>
      </c>
      <c r="I2758" s="105">
        <f t="shared" si="1359"/>
        <v>0.2719031173756109</v>
      </c>
    </row>
    <row r="2759" spans="2:9" x14ac:dyDescent="0.25">
      <c r="B2759" s="69" t="s">
        <v>45</v>
      </c>
      <c r="C2759" s="69" t="s">
        <v>146</v>
      </c>
      <c r="D2759" s="69" t="s">
        <v>150</v>
      </c>
      <c r="E2759" s="69">
        <f t="shared" si="1357"/>
        <v>1969</v>
      </c>
      <c r="F2759" s="69" t="s">
        <v>12</v>
      </c>
      <c r="G2759" s="69">
        <f>data2!AM128</f>
        <v>2.267169019458222E-2</v>
      </c>
      <c r="H2759" s="105">
        <f t="shared" si="1358"/>
        <v>0.24371279017011432</v>
      </c>
      <c r="I2759" s="105">
        <f t="shared" si="1359"/>
        <v>0.24923142718102864</v>
      </c>
    </row>
    <row r="2760" spans="2:9" x14ac:dyDescent="0.25">
      <c r="B2760" s="69" t="s">
        <v>45</v>
      </c>
      <c r="C2760" s="69" t="s">
        <v>146</v>
      </c>
      <c r="D2760" s="69" t="s">
        <v>150</v>
      </c>
      <c r="E2760" s="69">
        <f t="shared" si="1357"/>
        <v>1970</v>
      </c>
      <c r="F2760" s="69" t="s">
        <v>12</v>
      </c>
      <c r="G2760" s="69">
        <f>data2!AM129</f>
        <v>2.1339916463394257E-2</v>
      </c>
      <c r="H2760" s="105">
        <f t="shared" si="1358"/>
        <v>0.26638448036469653</v>
      </c>
      <c r="I2760" s="105">
        <f t="shared" si="1359"/>
        <v>0.22789151071763439</v>
      </c>
    </row>
    <row r="2761" spans="2:9" x14ac:dyDescent="0.25">
      <c r="B2761" s="69" t="s">
        <v>45</v>
      </c>
      <c r="C2761" s="69" t="s">
        <v>146</v>
      </c>
      <c r="D2761" s="69" t="s">
        <v>150</v>
      </c>
      <c r="E2761" s="69">
        <f t="shared" si="1357"/>
        <v>1971</v>
      </c>
      <c r="F2761" s="69" t="s">
        <v>12</v>
      </c>
      <c r="G2761" s="69">
        <f>data2!AM130</f>
        <v>2.1385407354890418E-2</v>
      </c>
      <c r="H2761" s="105">
        <f t="shared" si="1358"/>
        <v>0.28772439682809081</v>
      </c>
      <c r="I2761" s="105">
        <f t="shared" si="1359"/>
        <v>0.20650610336274397</v>
      </c>
    </row>
    <row r="2762" spans="2:9" x14ac:dyDescent="0.25">
      <c r="B2762" s="69" t="s">
        <v>45</v>
      </c>
      <c r="C2762" s="69" t="s">
        <v>146</v>
      </c>
      <c r="D2762" s="69" t="s">
        <v>150</v>
      </c>
      <c r="E2762" s="69">
        <f t="shared" si="1357"/>
        <v>1972</v>
      </c>
      <c r="F2762" s="69" t="s">
        <v>12</v>
      </c>
      <c r="G2762" s="69">
        <f>data2!AM131</f>
        <v>2.0429610153536535E-2</v>
      </c>
      <c r="H2762" s="105">
        <f t="shared" si="1358"/>
        <v>0.30910980418298123</v>
      </c>
      <c r="I2762" s="105">
        <f t="shared" si="1359"/>
        <v>0.18607649320920741</v>
      </c>
    </row>
    <row r="2763" spans="2:9" x14ac:dyDescent="0.25">
      <c r="B2763" s="69" t="s">
        <v>45</v>
      </c>
      <c r="C2763" s="69" t="s">
        <v>146</v>
      </c>
      <c r="D2763" s="69" t="s">
        <v>150</v>
      </c>
      <c r="E2763" s="69">
        <f t="shared" si="1357"/>
        <v>1973</v>
      </c>
      <c r="F2763" s="69" t="s">
        <v>12</v>
      </c>
      <c r="G2763" s="69">
        <f>data2!AM132</f>
        <v>1.8049292756108015E-2</v>
      </c>
      <c r="H2763" s="105">
        <f t="shared" si="1358"/>
        <v>0.32953941433651779</v>
      </c>
      <c r="I2763" s="105">
        <f t="shared" si="1359"/>
        <v>0.16802720045309941</v>
      </c>
    </row>
    <row r="2764" spans="2:9" x14ac:dyDescent="0.25">
      <c r="B2764" s="69" t="s">
        <v>45</v>
      </c>
      <c r="C2764" s="69" t="s">
        <v>146</v>
      </c>
      <c r="D2764" s="69" t="s">
        <v>150</v>
      </c>
      <c r="E2764" s="69">
        <f t="shared" si="1357"/>
        <v>1974</v>
      </c>
      <c r="F2764" s="69" t="s">
        <v>12</v>
      </c>
      <c r="G2764" s="69">
        <f>data2!AM133</f>
        <v>1.659469937502089E-2</v>
      </c>
      <c r="H2764" s="105">
        <f t="shared" si="1358"/>
        <v>0.34758870709262579</v>
      </c>
      <c r="I2764" s="105">
        <f t="shared" si="1359"/>
        <v>0.15143250107807854</v>
      </c>
    </row>
    <row r="2765" spans="2:9" x14ac:dyDescent="0.25">
      <c r="B2765" s="69" t="s">
        <v>45</v>
      </c>
      <c r="C2765" s="69" t="s">
        <v>146</v>
      </c>
      <c r="D2765" s="69" t="s">
        <v>150</v>
      </c>
      <c r="E2765" s="69">
        <f t="shared" si="1357"/>
        <v>1975</v>
      </c>
      <c r="F2765" s="69" t="s">
        <v>12</v>
      </c>
      <c r="G2765" s="69">
        <f>data2!AM134</f>
        <v>1.4683482630718303E-2</v>
      </c>
      <c r="H2765" s="105">
        <f t="shared" si="1358"/>
        <v>0.36418340646764669</v>
      </c>
      <c r="I2765" s="105">
        <f t="shared" si="1359"/>
        <v>0.13674901844736026</v>
      </c>
    </row>
    <row r="2766" spans="2:9" x14ac:dyDescent="0.25">
      <c r="B2766" s="69" t="s">
        <v>45</v>
      </c>
      <c r="C2766" s="69" t="s">
        <v>146</v>
      </c>
      <c r="D2766" s="69" t="s">
        <v>150</v>
      </c>
      <c r="E2766" s="69">
        <f t="shared" si="1357"/>
        <v>1976</v>
      </c>
      <c r="F2766" s="69" t="s">
        <v>12</v>
      </c>
      <c r="G2766" s="69">
        <f>data2!AM135</f>
        <v>1.9452559536580132E-2</v>
      </c>
      <c r="H2766" s="105">
        <f t="shared" si="1358"/>
        <v>0.37886688909836497</v>
      </c>
      <c r="I2766" s="105">
        <f t="shared" si="1359"/>
        <v>0.11729645891078014</v>
      </c>
    </row>
    <row r="2767" spans="2:9" x14ac:dyDescent="0.25">
      <c r="B2767" s="69" t="s">
        <v>45</v>
      </c>
      <c r="C2767" s="69" t="s">
        <v>146</v>
      </c>
      <c r="D2767" s="69" t="s">
        <v>150</v>
      </c>
      <c r="E2767" s="69">
        <f t="shared" si="1357"/>
        <v>1977</v>
      </c>
      <c r="F2767" s="69" t="s">
        <v>12</v>
      </c>
      <c r="G2767" s="69">
        <f>data2!AM136</f>
        <v>1.6736266852829529E-2</v>
      </c>
      <c r="H2767" s="105">
        <f t="shared" si="1358"/>
        <v>0.39831944863494512</v>
      </c>
      <c r="I2767" s="105">
        <f t="shared" si="1359"/>
        <v>0.10056019205795061</v>
      </c>
    </row>
    <row r="2768" spans="2:9" x14ac:dyDescent="0.25">
      <c r="B2768" s="69" t="s">
        <v>45</v>
      </c>
      <c r="C2768" s="69" t="s">
        <v>146</v>
      </c>
      <c r="D2768" s="69" t="s">
        <v>150</v>
      </c>
      <c r="E2768" s="69">
        <f t="shared" si="1357"/>
        <v>1978</v>
      </c>
      <c r="F2768" s="69" t="s">
        <v>12</v>
      </c>
      <c r="G2768" s="69">
        <f>data2!AM137</f>
        <v>1.5562106345601782E-2</v>
      </c>
      <c r="H2768" s="105">
        <f t="shared" si="1358"/>
        <v>0.41505571548777465</v>
      </c>
      <c r="I2768" s="105">
        <f t="shared" si="1359"/>
        <v>8.4998085712348806E-2</v>
      </c>
    </row>
    <row r="2769" spans="2:9" x14ac:dyDescent="0.25">
      <c r="B2769" s="69" t="s">
        <v>45</v>
      </c>
      <c r="C2769" s="69" t="s">
        <v>146</v>
      </c>
      <c r="D2769" s="69" t="s">
        <v>150</v>
      </c>
      <c r="E2769" s="69">
        <f t="shared" si="1357"/>
        <v>1979</v>
      </c>
      <c r="F2769" s="69" t="s">
        <v>12</v>
      </c>
      <c r="G2769" s="69">
        <f>data2!AM138</f>
        <v>1.6235375486147306E-2</v>
      </c>
      <c r="H2769" s="105">
        <f t="shared" si="1358"/>
        <v>0.43061782183337644</v>
      </c>
      <c r="I2769" s="105">
        <f t="shared" si="1359"/>
        <v>6.8762710226201507E-2</v>
      </c>
    </row>
    <row r="2770" spans="2:9" x14ac:dyDescent="0.25">
      <c r="B2770" s="69" t="s">
        <v>45</v>
      </c>
      <c r="C2770" s="69" t="s">
        <v>146</v>
      </c>
      <c r="D2770" s="69" t="s">
        <v>150</v>
      </c>
      <c r="E2770" s="69">
        <f t="shared" si="1357"/>
        <v>1980</v>
      </c>
      <c r="F2770" s="69" t="s">
        <v>12</v>
      </c>
      <c r="G2770" s="69">
        <f>data2!AM139</f>
        <v>1.0633998980502104E-2</v>
      </c>
      <c r="H2770" s="105">
        <f t="shared" si="1358"/>
        <v>0.44685319731952372</v>
      </c>
      <c r="I2770" s="105">
        <f t="shared" si="1359"/>
        <v>5.8128711245699405E-2</v>
      </c>
    </row>
    <row r="2771" spans="2:9" x14ac:dyDescent="0.25">
      <c r="B2771" s="69" t="s">
        <v>45</v>
      </c>
      <c r="C2771" s="69" t="s">
        <v>146</v>
      </c>
      <c r="D2771" s="69" t="s">
        <v>150</v>
      </c>
      <c r="E2771" s="69">
        <f t="shared" si="1357"/>
        <v>1981</v>
      </c>
      <c r="F2771" s="69" t="s">
        <v>12</v>
      </c>
      <c r="G2771" s="69">
        <f>data2!AM140</f>
        <v>9.3074569474928259E-3</v>
      </c>
      <c r="H2771" s="105">
        <f t="shared" si="1358"/>
        <v>0.45748719630002582</v>
      </c>
      <c r="I2771" s="105">
        <f t="shared" si="1359"/>
        <v>4.8821254298206579E-2</v>
      </c>
    </row>
    <row r="2772" spans="2:9" x14ac:dyDescent="0.25">
      <c r="B2772" s="69" t="s">
        <v>45</v>
      </c>
      <c r="C2772" s="69" t="s">
        <v>146</v>
      </c>
      <c r="D2772" s="69" t="s">
        <v>150</v>
      </c>
      <c r="E2772" s="69">
        <f t="shared" si="1357"/>
        <v>1982</v>
      </c>
      <c r="F2772" s="69" t="s">
        <v>12</v>
      </c>
      <c r="G2772" s="69">
        <f>data2!AM141</f>
        <v>8.4736899002440368E-3</v>
      </c>
      <c r="H2772" s="105">
        <f t="shared" si="1358"/>
        <v>0.46679465324751868</v>
      </c>
      <c r="I2772" s="105">
        <f t="shared" si="1359"/>
        <v>4.034756439796254E-2</v>
      </c>
    </row>
    <row r="2773" spans="2:9" x14ac:dyDescent="0.25">
      <c r="B2773" s="69" t="s">
        <v>45</v>
      </c>
      <c r="C2773" s="69" t="s">
        <v>146</v>
      </c>
      <c r="D2773" s="69" t="s">
        <v>150</v>
      </c>
      <c r="E2773" s="69">
        <f t="shared" si="1357"/>
        <v>1983</v>
      </c>
      <c r="F2773" s="69" t="s">
        <v>12</v>
      </c>
      <c r="G2773" s="69">
        <f>data2!AM142</f>
        <v>9.9650936568752655E-3</v>
      </c>
      <c r="H2773" s="105">
        <f t="shared" si="1358"/>
        <v>0.47526834314776273</v>
      </c>
      <c r="I2773" s="105">
        <f t="shared" si="1359"/>
        <v>3.0382470741087277E-2</v>
      </c>
    </row>
    <row r="2774" spans="2:9" x14ac:dyDescent="0.25">
      <c r="B2774" s="69" t="s">
        <v>45</v>
      </c>
      <c r="C2774" s="69" t="s">
        <v>146</v>
      </c>
      <c r="D2774" s="69" t="s">
        <v>150</v>
      </c>
      <c r="E2774" s="69">
        <f t="shared" si="1357"/>
        <v>1984</v>
      </c>
      <c r="F2774" s="69" t="s">
        <v>12</v>
      </c>
      <c r="G2774" s="69">
        <f>data2!AM143</f>
        <v>6.8838655149303747E-3</v>
      </c>
      <c r="H2774" s="105">
        <f t="shared" si="1358"/>
        <v>0.48523343680463799</v>
      </c>
      <c r="I2774" s="105">
        <f t="shared" si="1359"/>
        <v>2.3498605226156901E-2</v>
      </c>
    </row>
    <row r="2775" spans="2:9" x14ac:dyDescent="0.25">
      <c r="B2775" s="69" t="s">
        <v>45</v>
      </c>
      <c r="C2775" s="69" t="s">
        <v>146</v>
      </c>
      <c r="D2775" s="69" t="s">
        <v>150</v>
      </c>
      <c r="E2775" s="69">
        <f t="shared" si="1357"/>
        <v>1985</v>
      </c>
      <c r="F2775" s="69" t="s">
        <v>12</v>
      </c>
      <c r="G2775" s="69">
        <f>data2!AM144</f>
        <v>7.0251311181344497E-3</v>
      </c>
      <c r="H2775" s="105">
        <f t="shared" si="1358"/>
        <v>0.49211730231956835</v>
      </c>
      <c r="I2775" s="105">
        <f t="shared" si="1359"/>
        <v>1.647347410802245E-2</v>
      </c>
    </row>
    <row r="2776" spans="2:9" x14ac:dyDescent="0.25">
      <c r="B2776" s="69" t="s">
        <v>45</v>
      </c>
      <c r="C2776" s="69" t="s">
        <v>146</v>
      </c>
      <c r="D2776" s="69" t="s">
        <v>150</v>
      </c>
      <c r="E2776" s="69">
        <f t="shared" si="1357"/>
        <v>1986</v>
      </c>
      <c r="F2776" s="69" t="s">
        <v>12</v>
      </c>
      <c r="G2776" s="69">
        <f>data2!AM145</f>
        <v>5.4734741080224433E-3</v>
      </c>
      <c r="H2776" s="105">
        <f t="shared" si="1358"/>
        <v>0.49914243343770281</v>
      </c>
      <c r="I2776" s="105">
        <f t="shared" si="1359"/>
        <v>1.1000000000000003E-2</v>
      </c>
    </row>
    <row r="2777" spans="2:9" x14ac:dyDescent="0.25">
      <c r="B2777" s="69" t="s">
        <v>45</v>
      </c>
      <c r="C2777" s="69" t="s">
        <v>146</v>
      </c>
      <c r="D2777" s="69" t="s">
        <v>150</v>
      </c>
      <c r="E2777" s="69">
        <f t="shared" si="1357"/>
        <v>1987</v>
      </c>
      <c r="F2777" s="69" t="s">
        <v>12</v>
      </c>
      <c r="G2777" s="69">
        <f>data2!AM146</f>
        <v>1E-3</v>
      </c>
      <c r="H2777" s="105">
        <f t="shared" si="1358"/>
        <v>0.50461590754572527</v>
      </c>
      <c r="I2777" s="105">
        <f t="shared" si="1359"/>
        <v>1.0000000000000002E-2</v>
      </c>
    </row>
    <row r="2778" spans="2:9" x14ac:dyDescent="0.25">
      <c r="B2778" s="69" t="s">
        <v>45</v>
      </c>
      <c r="C2778" s="69" t="s">
        <v>146</v>
      </c>
      <c r="D2778" s="69" t="s">
        <v>150</v>
      </c>
      <c r="E2778" s="69">
        <f t="shared" si="1357"/>
        <v>1988</v>
      </c>
      <c r="F2778" s="69" t="s">
        <v>12</v>
      </c>
      <c r="G2778" s="69">
        <f>data2!AM147</f>
        <v>1E-3</v>
      </c>
      <c r="H2778" s="105">
        <f t="shared" si="1358"/>
        <v>0.50561590754572527</v>
      </c>
      <c r="I2778" s="105">
        <f t="shared" si="1359"/>
        <v>9.0000000000000011E-3</v>
      </c>
    </row>
    <row r="2779" spans="2:9" x14ac:dyDescent="0.25">
      <c r="B2779" s="69" t="s">
        <v>45</v>
      </c>
      <c r="C2779" s="69" t="s">
        <v>146</v>
      </c>
      <c r="D2779" s="69" t="s">
        <v>150</v>
      </c>
      <c r="E2779" s="69">
        <f t="shared" si="1357"/>
        <v>1989</v>
      </c>
      <c r="F2779" s="69" t="s">
        <v>12</v>
      </c>
      <c r="G2779" s="69">
        <f>data2!AM148</f>
        <v>1E-3</v>
      </c>
      <c r="H2779" s="105">
        <f t="shared" si="1358"/>
        <v>0.50661590754572527</v>
      </c>
      <c r="I2779" s="105">
        <f t="shared" si="1359"/>
        <v>8.0000000000000002E-3</v>
      </c>
    </row>
    <row r="2780" spans="2:9" x14ac:dyDescent="0.25">
      <c r="B2780" s="69" t="s">
        <v>45</v>
      </c>
      <c r="C2780" s="69" t="s">
        <v>146</v>
      </c>
      <c r="D2780" s="69" t="s">
        <v>150</v>
      </c>
      <c r="E2780" s="69">
        <f t="shared" si="1357"/>
        <v>1990</v>
      </c>
      <c r="F2780" s="69" t="s">
        <v>12</v>
      </c>
      <c r="G2780" s="69">
        <f>data2!AM149</f>
        <v>1E-3</v>
      </c>
      <c r="H2780" s="105">
        <f t="shared" si="1358"/>
        <v>0.50761590754572528</v>
      </c>
      <c r="I2780" s="105">
        <f t="shared" si="1359"/>
        <v>7.0000000000000001E-3</v>
      </c>
    </row>
    <row r="2781" spans="2:9" x14ac:dyDescent="0.25">
      <c r="B2781" s="69" t="s">
        <v>45</v>
      </c>
      <c r="C2781" s="69" t="s">
        <v>146</v>
      </c>
      <c r="D2781" s="69" t="s">
        <v>150</v>
      </c>
      <c r="E2781" s="69">
        <f t="shared" si="1357"/>
        <v>1991</v>
      </c>
      <c r="F2781" s="69" t="s">
        <v>12</v>
      </c>
      <c r="G2781" s="69">
        <f>data2!AM150</f>
        <v>1E-3</v>
      </c>
      <c r="H2781" s="105">
        <f t="shared" si="1358"/>
        <v>0.50861590754572528</v>
      </c>
      <c r="I2781" s="105">
        <f t="shared" si="1359"/>
        <v>6.0000000000000001E-3</v>
      </c>
    </row>
    <row r="2782" spans="2:9" x14ac:dyDescent="0.25">
      <c r="B2782" s="69" t="s">
        <v>45</v>
      </c>
      <c r="C2782" s="69" t="s">
        <v>146</v>
      </c>
      <c r="D2782" s="69" t="s">
        <v>150</v>
      </c>
      <c r="E2782" s="69">
        <f t="shared" si="1357"/>
        <v>1992</v>
      </c>
      <c r="F2782" s="69" t="s">
        <v>12</v>
      </c>
      <c r="G2782" s="69">
        <f>data2!AM151</f>
        <v>1E-3</v>
      </c>
      <c r="H2782" s="105">
        <f t="shared" si="1358"/>
        <v>0.50961590754572528</v>
      </c>
      <c r="I2782" s="105">
        <f t="shared" si="1359"/>
        <v>5.0000000000000001E-3</v>
      </c>
    </row>
    <row r="2783" spans="2:9" x14ac:dyDescent="0.25">
      <c r="B2783" s="69" t="s">
        <v>45</v>
      </c>
      <c r="C2783" s="69" t="s">
        <v>146</v>
      </c>
      <c r="D2783" s="69" t="s">
        <v>150</v>
      </c>
      <c r="E2783" s="69">
        <f t="shared" si="1357"/>
        <v>1993</v>
      </c>
      <c r="F2783" s="69" t="s">
        <v>12</v>
      </c>
      <c r="G2783" s="69">
        <f>data2!AM152</f>
        <v>1E-3</v>
      </c>
      <c r="H2783" s="105">
        <f t="shared" si="1358"/>
        <v>0.51061590754572528</v>
      </c>
      <c r="I2783" s="105">
        <f t="shared" si="1359"/>
        <v>4.0000000000000001E-3</v>
      </c>
    </row>
    <row r="2784" spans="2:9" x14ac:dyDescent="0.25">
      <c r="B2784" s="69" t="s">
        <v>45</v>
      </c>
      <c r="C2784" s="69" t="s">
        <v>146</v>
      </c>
      <c r="D2784" s="69" t="s">
        <v>150</v>
      </c>
      <c r="E2784" s="69">
        <f t="shared" si="1357"/>
        <v>1994</v>
      </c>
      <c r="F2784" s="69" t="s">
        <v>12</v>
      </c>
      <c r="G2784" s="69">
        <f>data2!AM153</f>
        <v>1E-3</v>
      </c>
      <c r="H2784" s="105">
        <f t="shared" si="1358"/>
        <v>0.51161590754572528</v>
      </c>
      <c r="I2784" s="105">
        <f t="shared" si="1359"/>
        <v>3.0000000000000001E-3</v>
      </c>
    </row>
    <row r="2785" spans="2:9" x14ac:dyDescent="0.25">
      <c r="B2785" s="69" t="s">
        <v>45</v>
      </c>
      <c r="C2785" s="69" t="s">
        <v>146</v>
      </c>
      <c r="D2785" s="69" t="s">
        <v>150</v>
      </c>
      <c r="E2785" s="69">
        <f t="shared" si="1357"/>
        <v>1995</v>
      </c>
      <c r="F2785" s="69" t="s">
        <v>12</v>
      </c>
      <c r="G2785" s="69">
        <f>data2!AM154</f>
        <v>1E-3</v>
      </c>
      <c r="H2785" s="105">
        <f t="shared" si="1358"/>
        <v>0.51261590754572528</v>
      </c>
      <c r="I2785" s="105">
        <f t="shared" si="1359"/>
        <v>2E-3</v>
      </c>
    </row>
    <row r="2786" spans="2:9" x14ac:dyDescent="0.25">
      <c r="B2786" s="69" t="s">
        <v>45</v>
      </c>
      <c r="C2786" s="69" t="s">
        <v>146</v>
      </c>
      <c r="D2786" s="69" t="s">
        <v>150</v>
      </c>
      <c r="E2786" s="69">
        <f t="shared" si="1357"/>
        <v>1996</v>
      </c>
      <c r="F2786" s="69" t="s">
        <v>12</v>
      </c>
      <c r="G2786" s="69">
        <f>data2!AM155</f>
        <v>1E-3</v>
      </c>
      <c r="H2786" s="105">
        <f t="shared" si="1358"/>
        <v>0.51361590754572528</v>
      </c>
      <c r="I2786" s="105">
        <f t="shared" si="1359"/>
        <v>1E-3</v>
      </c>
    </row>
    <row r="2787" spans="2:9" x14ac:dyDescent="0.25">
      <c r="B2787" s="69" t="s">
        <v>45</v>
      </c>
      <c r="C2787" s="69" t="s">
        <v>146</v>
      </c>
      <c r="D2787" s="69" t="s">
        <v>150</v>
      </c>
      <c r="E2787" s="69">
        <f t="shared" si="1357"/>
        <v>1997</v>
      </c>
      <c r="F2787" s="69" t="s">
        <v>12</v>
      </c>
      <c r="G2787" s="69">
        <f>data2!AM156</f>
        <v>1E-3</v>
      </c>
      <c r="H2787" s="105">
        <f t="shared" si="1358"/>
        <v>0.51461590754572528</v>
      </c>
      <c r="I2787" s="105">
        <f t="shared" si="1359"/>
        <v>0</v>
      </c>
    </row>
    <row r="2788" spans="2:9" x14ac:dyDescent="0.25">
      <c r="B2788" s="69" t="s">
        <v>45</v>
      </c>
      <c r="C2788" s="69" t="s">
        <v>146</v>
      </c>
      <c r="D2788" s="69" t="s">
        <v>150</v>
      </c>
      <c r="E2788" s="69">
        <f t="shared" si="1357"/>
        <v>1950</v>
      </c>
      <c r="F2788" s="69" t="s">
        <v>13</v>
      </c>
      <c r="G2788" s="69">
        <f>data2!AN109</f>
        <v>1.1894989163985027E-2</v>
      </c>
      <c r="H2788" s="105">
        <f t="shared" si="1358"/>
        <v>0</v>
      </c>
      <c r="I2788" s="105">
        <f t="shared" si="1359"/>
        <v>0.59357290511861205</v>
      </c>
    </row>
    <row r="2789" spans="2:9" x14ac:dyDescent="0.25">
      <c r="B2789" s="69" t="s">
        <v>45</v>
      </c>
      <c r="C2789" s="69" t="s">
        <v>146</v>
      </c>
      <c r="D2789" s="69" t="s">
        <v>150</v>
      </c>
      <c r="E2789" s="69">
        <f t="shared" si="1357"/>
        <v>1951</v>
      </c>
      <c r="F2789" s="69" t="s">
        <v>13</v>
      </c>
      <c r="G2789" s="69">
        <f>data2!AN110</f>
        <v>1.1894989163985027E-2</v>
      </c>
      <c r="H2789" s="105">
        <f t="shared" si="1358"/>
        <v>1.1894989163985027E-2</v>
      </c>
      <c r="I2789" s="105">
        <f t="shared" si="1359"/>
        <v>0.58167791595462703</v>
      </c>
    </row>
    <row r="2790" spans="2:9" x14ac:dyDescent="0.25">
      <c r="B2790" s="69" t="s">
        <v>45</v>
      </c>
      <c r="C2790" s="69" t="s">
        <v>146</v>
      </c>
      <c r="D2790" s="69" t="s">
        <v>150</v>
      </c>
      <c r="E2790" s="69">
        <f t="shared" si="1357"/>
        <v>1952</v>
      </c>
      <c r="F2790" s="69" t="s">
        <v>13</v>
      </c>
      <c r="G2790" s="69">
        <f>data2!AN111</f>
        <v>1.1894989163985027E-2</v>
      </c>
      <c r="H2790" s="105">
        <f t="shared" si="1358"/>
        <v>2.3789978327970054E-2</v>
      </c>
      <c r="I2790" s="105">
        <f t="shared" si="1359"/>
        <v>0.56978292679064202</v>
      </c>
    </row>
    <row r="2791" spans="2:9" x14ac:dyDescent="0.25">
      <c r="B2791" s="69" t="s">
        <v>45</v>
      </c>
      <c r="C2791" s="69" t="s">
        <v>146</v>
      </c>
      <c r="D2791" s="69" t="s">
        <v>150</v>
      </c>
      <c r="E2791" s="69">
        <f t="shared" si="1357"/>
        <v>1953</v>
      </c>
      <c r="F2791" s="69" t="s">
        <v>13</v>
      </c>
      <c r="G2791" s="69">
        <f>data2!AN112</f>
        <v>1.1894989163985027E-2</v>
      </c>
      <c r="H2791" s="105">
        <f t="shared" si="1358"/>
        <v>3.5684967491955079E-2</v>
      </c>
      <c r="I2791" s="105">
        <f t="shared" si="1359"/>
        <v>0.55788793762665689</v>
      </c>
    </row>
    <row r="2792" spans="2:9" x14ac:dyDescent="0.25">
      <c r="B2792" s="69" t="s">
        <v>45</v>
      </c>
      <c r="C2792" s="69" t="s">
        <v>146</v>
      </c>
      <c r="D2792" s="69" t="s">
        <v>150</v>
      </c>
      <c r="E2792" s="69">
        <f t="shared" si="1357"/>
        <v>1954</v>
      </c>
      <c r="F2792" s="69" t="s">
        <v>13</v>
      </c>
      <c r="G2792" s="69">
        <f>data2!AN113</f>
        <v>1.1894989163985027E-2</v>
      </c>
      <c r="H2792" s="105">
        <f t="shared" si="1358"/>
        <v>4.7579956655940107E-2</v>
      </c>
      <c r="I2792" s="105">
        <f t="shared" si="1359"/>
        <v>0.54599294846267188</v>
      </c>
    </row>
    <row r="2793" spans="2:9" x14ac:dyDescent="0.25">
      <c r="B2793" s="69" t="s">
        <v>45</v>
      </c>
      <c r="C2793" s="69" t="s">
        <v>146</v>
      </c>
      <c r="D2793" s="69" t="s">
        <v>150</v>
      </c>
      <c r="E2793" s="69">
        <f t="shared" si="1357"/>
        <v>1955</v>
      </c>
      <c r="F2793" s="69" t="s">
        <v>13</v>
      </c>
      <c r="G2793" s="69">
        <f>data2!AN114</f>
        <v>1.1894989163985027E-2</v>
      </c>
      <c r="H2793" s="105">
        <f t="shared" si="1358"/>
        <v>5.9474945819925136E-2</v>
      </c>
      <c r="I2793" s="105">
        <f t="shared" si="1359"/>
        <v>0.53409795929868686</v>
      </c>
    </row>
    <row r="2794" spans="2:9" x14ac:dyDescent="0.25">
      <c r="B2794" s="69" t="s">
        <v>45</v>
      </c>
      <c r="C2794" s="69" t="s">
        <v>146</v>
      </c>
      <c r="D2794" s="69" t="s">
        <v>150</v>
      </c>
      <c r="E2794" s="69">
        <f t="shared" si="1357"/>
        <v>1956</v>
      </c>
      <c r="F2794" s="69" t="s">
        <v>13</v>
      </c>
      <c r="G2794" s="69">
        <f>data2!AN115</f>
        <v>1.1894989163985027E-2</v>
      </c>
      <c r="H2794" s="105">
        <f t="shared" si="1358"/>
        <v>7.1369934983910158E-2</v>
      </c>
      <c r="I2794" s="105">
        <f t="shared" si="1359"/>
        <v>0.52220297013470174</v>
      </c>
    </row>
    <row r="2795" spans="2:9" x14ac:dyDescent="0.25">
      <c r="B2795" s="69" t="s">
        <v>45</v>
      </c>
      <c r="C2795" s="69" t="s">
        <v>146</v>
      </c>
      <c r="D2795" s="69" t="s">
        <v>150</v>
      </c>
      <c r="E2795" s="69">
        <f t="shared" si="1357"/>
        <v>1957</v>
      </c>
      <c r="F2795" s="69" t="s">
        <v>13</v>
      </c>
      <c r="G2795" s="69">
        <f>data2!AN116</f>
        <v>1.1894989163985027E-2</v>
      </c>
      <c r="H2795" s="105">
        <f t="shared" si="1358"/>
        <v>8.3264924147895186E-2</v>
      </c>
      <c r="I2795" s="105">
        <f t="shared" si="1359"/>
        <v>0.51030798097071672</v>
      </c>
    </row>
    <row r="2796" spans="2:9" x14ac:dyDescent="0.25">
      <c r="B2796" s="69" t="s">
        <v>45</v>
      </c>
      <c r="C2796" s="69" t="s">
        <v>146</v>
      </c>
      <c r="D2796" s="69" t="s">
        <v>150</v>
      </c>
      <c r="E2796" s="69">
        <f t="shared" si="1357"/>
        <v>1958</v>
      </c>
      <c r="F2796" s="69" t="s">
        <v>13</v>
      </c>
      <c r="G2796" s="69">
        <f>data2!AN117</f>
        <v>1.1894989163985027E-2</v>
      </c>
      <c r="H2796" s="105">
        <f t="shared" si="1358"/>
        <v>9.5159913311880215E-2</v>
      </c>
      <c r="I2796" s="105">
        <f t="shared" si="1359"/>
        <v>0.4984129918067316</v>
      </c>
    </row>
    <row r="2797" spans="2:9" x14ac:dyDescent="0.25">
      <c r="B2797" s="69" t="s">
        <v>45</v>
      </c>
      <c r="C2797" s="69" t="s">
        <v>146</v>
      </c>
      <c r="D2797" s="69" t="s">
        <v>150</v>
      </c>
      <c r="E2797" s="69">
        <f t="shared" si="1357"/>
        <v>1959</v>
      </c>
      <c r="F2797" s="69" t="s">
        <v>13</v>
      </c>
      <c r="G2797" s="69">
        <f>data2!AN118</f>
        <v>1.1894989163985027E-2</v>
      </c>
      <c r="H2797" s="105">
        <f t="shared" si="1358"/>
        <v>0.10705490247586524</v>
      </c>
      <c r="I2797" s="105">
        <f t="shared" si="1359"/>
        <v>0.48651800264274658</v>
      </c>
    </row>
    <row r="2798" spans="2:9" x14ac:dyDescent="0.25">
      <c r="B2798" s="69" t="s">
        <v>45</v>
      </c>
      <c r="C2798" s="69" t="s">
        <v>146</v>
      </c>
      <c r="D2798" s="69" t="s">
        <v>150</v>
      </c>
      <c r="E2798" s="69">
        <f t="shared" si="1357"/>
        <v>1960</v>
      </c>
      <c r="F2798" s="69" t="s">
        <v>13</v>
      </c>
      <c r="G2798" s="69">
        <f>data2!AN119</f>
        <v>1.19105043672424E-2</v>
      </c>
      <c r="H2798" s="105">
        <f t="shared" si="1358"/>
        <v>0.11894989163985027</v>
      </c>
      <c r="I2798" s="105">
        <f t="shared" si="1359"/>
        <v>0.47460749827550419</v>
      </c>
    </row>
    <row r="2799" spans="2:9" x14ac:dyDescent="0.25">
      <c r="B2799" s="69" t="s">
        <v>45</v>
      </c>
      <c r="C2799" s="69" t="s">
        <v>146</v>
      </c>
      <c r="D2799" s="69" t="s">
        <v>150</v>
      </c>
      <c r="E2799" s="69">
        <f t="shared" si="1357"/>
        <v>1961</v>
      </c>
      <c r="F2799" s="69" t="s">
        <v>13</v>
      </c>
      <c r="G2799" s="69">
        <f>data2!AN120</f>
        <v>7.3852219027378419E-3</v>
      </c>
      <c r="H2799" s="105">
        <f t="shared" si="1358"/>
        <v>0.13086039600709268</v>
      </c>
      <c r="I2799" s="105">
        <f t="shared" si="1359"/>
        <v>0.46722227637276637</v>
      </c>
    </row>
    <row r="2800" spans="2:9" x14ac:dyDescent="0.25">
      <c r="B2800" s="69" t="s">
        <v>45</v>
      </c>
      <c r="C2800" s="69" t="s">
        <v>146</v>
      </c>
      <c r="D2800" s="69" t="s">
        <v>150</v>
      </c>
      <c r="E2800" s="69">
        <f t="shared" si="1357"/>
        <v>1962</v>
      </c>
      <c r="F2800" s="69" t="s">
        <v>13</v>
      </c>
      <c r="G2800" s="69">
        <f>data2!AN121</f>
        <v>6.5404258751411521E-3</v>
      </c>
      <c r="H2800" s="105">
        <f t="shared" si="1358"/>
        <v>0.13824561790983053</v>
      </c>
      <c r="I2800" s="105">
        <f t="shared" si="1359"/>
        <v>0.46068185049762522</v>
      </c>
    </row>
    <row r="2801" spans="2:9" x14ac:dyDescent="0.25">
      <c r="B2801" s="69" t="s">
        <v>45</v>
      </c>
      <c r="C2801" s="69" t="s">
        <v>146</v>
      </c>
      <c r="D2801" s="69" t="s">
        <v>150</v>
      </c>
      <c r="E2801" s="69">
        <f t="shared" si="1357"/>
        <v>1963</v>
      </c>
      <c r="F2801" s="69" t="s">
        <v>13</v>
      </c>
      <c r="G2801" s="69">
        <f>data2!AN122</f>
        <v>5.0240085922009254E-3</v>
      </c>
      <c r="H2801" s="105">
        <f t="shared" si="1358"/>
        <v>0.14478604378497167</v>
      </c>
      <c r="I2801" s="105">
        <f t="shared" si="1359"/>
        <v>0.45565784190542435</v>
      </c>
    </row>
    <row r="2802" spans="2:9" x14ac:dyDescent="0.25">
      <c r="B2802" s="69" t="s">
        <v>45</v>
      </c>
      <c r="C2802" s="69" t="s">
        <v>146</v>
      </c>
      <c r="D2802" s="69" t="s">
        <v>150</v>
      </c>
      <c r="E2802" s="69">
        <f t="shared" si="1357"/>
        <v>1964</v>
      </c>
      <c r="F2802" s="69" t="s">
        <v>13</v>
      </c>
      <c r="G2802" s="69">
        <f>data2!AN123</f>
        <v>5.0822433285132116E-3</v>
      </c>
      <c r="H2802" s="105">
        <f t="shared" si="1358"/>
        <v>0.1498100523771726</v>
      </c>
      <c r="I2802" s="105">
        <f t="shared" si="1359"/>
        <v>0.4505755985769111</v>
      </c>
    </row>
    <row r="2803" spans="2:9" x14ac:dyDescent="0.25">
      <c r="B2803" s="69" t="s">
        <v>45</v>
      </c>
      <c r="C2803" s="69" t="s">
        <v>146</v>
      </c>
      <c r="D2803" s="69" t="s">
        <v>150</v>
      </c>
      <c r="E2803" s="69">
        <f t="shared" si="1357"/>
        <v>1965</v>
      </c>
      <c r="F2803" s="69" t="s">
        <v>13</v>
      </c>
      <c r="G2803" s="69">
        <f>data2!AN124</f>
        <v>3.5193367310315123E-3</v>
      </c>
      <c r="H2803" s="105">
        <f t="shared" si="1358"/>
        <v>0.1548922957056858</v>
      </c>
      <c r="I2803" s="105">
        <f t="shared" si="1359"/>
        <v>0.44705626184587954</v>
      </c>
    </row>
    <row r="2804" spans="2:9" x14ac:dyDescent="0.25">
      <c r="B2804" s="69" t="s">
        <v>45</v>
      </c>
      <c r="C2804" s="69" t="s">
        <v>146</v>
      </c>
      <c r="D2804" s="69" t="s">
        <v>150</v>
      </c>
      <c r="E2804" s="69">
        <f t="shared" si="1357"/>
        <v>1966</v>
      </c>
      <c r="F2804" s="69" t="s">
        <v>13</v>
      </c>
      <c r="G2804" s="69">
        <f>data2!AN125</f>
        <v>3.4581878364615157E-3</v>
      </c>
      <c r="H2804" s="105">
        <f t="shared" si="1358"/>
        <v>0.15841163243671733</v>
      </c>
      <c r="I2804" s="105">
        <f t="shared" si="1359"/>
        <v>0.44359807400941809</v>
      </c>
    </row>
    <row r="2805" spans="2:9" x14ac:dyDescent="0.25">
      <c r="B2805" s="69" t="s">
        <v>45</v>
      </c>
      <c r="C2805" s="69" t="s">
        <v>146</v>
      </c>
      <c r="D2805" s="69" t="s">
        <v>150</v>
      </c>
      <c r="E2805" s="69">
        <f t="shared" ref="E2805:E2868" si="1360">E2757</f>
        <v>1967</v>
      </c>
      <c r="F2805" s="69" t="s">
        <v>13</v>
      </c>
      <c r="G2805" s="69">
        <f>data2!AN126</f>
        <v>1E-3</v>
      </c>
      <c r="H2805" s="105">
        <f t="shared" si="1358"/>
        <v>0.16186982027317884</v>
      </c>
      <c r="I2805" s="105">
        <f t="shared" si="1359"/>
        <v>0.44259807400941809</v>
      </c>
    </row>
    <row r="2806" spans="2:9" x14ac:dyDescent="0.25">
      <c r="B2806" s="69" t="s">
        <v>45</v>
      </c>
      <c r="C2806" s="69" t="s">
        <v>146</v>
      </c>
      <c r="D2806" s="69" t="s">
        <v>150</v>
      </c>
      <c r="E2806" s="69">
        <f t="shared" si="1360"/>
        <v>1968</v>
      </c>
      <c r="F2806" s="69" t="s">
        <v>13</v>
      </c>
      <c r="G2806" s="69">
        <f>data2!AN127</f>
        <v>1E-3</v>
      </c>
      <c r="H2806" s="105">
        <f t="shared" si="1358"/>
        <v>0.16286982027317884</v>
      </c>
      <c r="I2806" s="105">
        <f t="shared" si="1359"/>
        <v>0.44159807400941808</v>
      </c>
    </row>
    <row r="2807" spans="2:9" x14ac:dyDescent="0.25">
      <c r="B2807" s="69" t="s">
        <v>45</v>
      </c>
      <c r="C2807" s="69" t="s">
        <v>146</v>
      </c>
      <c r="D2807" s="69" t="s">
        <v>150</v>
      </c>
      <c r="E2807" s="69">
        <f t="shared" si="1360"/>
        <v>1969</v>
      </c>
      <c r="F2807" s="69" t="s">
        <v>13</v>
      </c>
      <c r="G2807" s="69">
        <f>data2!AN128</f>
        <v>1E-3</v>
      </c>
      <c r="H2807" s="105">
        <f t="shared" si="1358"/>
        <v>0.16386982027317884</v>
      </c>
      <c r="I2807" s="105">
        <f t="shared" si="1359"/>
        <v>0.44059807400941808</v>
      </c>
    </row>
    <row r="2808" spans="2:9" x14ac:dyDescent="0.25">
      <c r="B2808" s="69" t="s">
        <v>45</v>
      </c>
      <c r="C2808" s="69" t="s">
        <v>146</v>
      </c>
      <c r="D2808" s="69" t="s">
        <v>150</v>
      </c>
      <c r="E2808" s="69">
        <f t="shared" si="1360"/>
        <v>1970</v>
      </c>
      <c r="F2808" s="69" t="s">
        <v>13</v>
      </c>
      <c r="G2808" s="69">
        <f>data2!AN129</f>
        <v>1E-3</v>
      </c>
      <c r="H2808" s="105">
        <f t="shared" si="1358"/>
        <v>0.16486982027317884</v>
      </c>
      <c r="I2808" s="105">
        <f t="shared" si="1359"/>
        <v>0.43959807400941808</v>
      </c>
    </row>
    <row r="2809" spans="2:9" x14ac:dyDescent="0.25">
      <c r="B2809" s="69" t="s">
        <v>45</v>
      </c>
      <c r="C2809" s="69" t="s">
        <v>146</v>
      </c>
      <c r="D2809" s="69" t="s">
        <v>150</v>
      </c>
      <c r="E2809" s="69">
        <f t="shared" si="1360"/>
        <v>1971</v>
      </c>
      <c r="F2809" s="69" t="s">
        <v>13</v>
      </c>
      <c r="G2809" s="69">
        <f>data2!AN130</f>
        <v>1E-3</v>
      </c>
      <c r="H2809" s="105">
        <f t="shared" si="1358"/>
        <v>0.16586982027317884</v>
      </c>
      <c r="I2809" s="105">
        <f t="shared" si="1359"/>
        <v>0.43859807400941808</v>
      </c>
    </row>
    <row r="2810" spans="2:9" x14ac:dyDescent="0.25">
      <c r="B2810" s="69" t="s">
        <v>45</v>
      </c>
      <c r="C2810" s="69" t="s">
        <v>146</v>
      </c>
      <c r="D2810" s="69" t="s">
        <v>150</v>
      </c>
      <c r="E2810" s="69">
        <f t="shared" si="1360"/>
        <v>1972</v>
      </c>
      <c r="F2810" s="69" t="s">
        <v>13</v>
      </c>
      <c r="G2810" s="69">
        <f>data2!AN131</f>
        <v>1E-3</v>
      </c>
      <c r="H2810" s="105">
        <f t="shared" si="1358"/>
        <v>0.16686982027317884</v>
      </c>
      <c r="I2810" s="105">
        <f t="shared" si="1359"/>
        <v>0.43759807400941808</v>
      </c>
    </row>
    <row r="2811" spans="2:9" x14ac:dyDescent="0.25">
      <c r="B2811" s="69" t="s">
        <v>45</v>
      </c>
      <c r="C2811" s="69" t="s">
        <v>146</v>
      </c>
      <c r="D2811" s="69" t="s">
        <v>150</v>
      </c>
      <c r="E2811" s="69">
        <f t="shared" si="1360"/>
        <v>1973</v>
      </c>
      <c r="F2811" s="69" t="s">
        <v>13</v>
      </c>
      <c r="G2811" s="69">
        <f>data2!AN132</f>
        <v>3.9372231747392484E-3</v>
      </c>
      <c r="H2811" s="105">
        <f t="shared" si="1358"/>
        <v>0.16786982027317884</v>
      </c>
      <c r="I2811" s="105">
        <f t="shared" si="1359"/>
        <v>0.43366085083467887</v>
      </c>
    </row>
    <row r="2812" spans="2:9" x14ac:dyDescent="0.25">
      <c r="B2812" s="69" t="s">
        <v>45</v>
      </c>
      <c r="C2812" s="69" t="s">
        <v>146</v>
      </c>
      <c r="D2812" s="69" t="s">
        <v>150</v>
      </c>
      <c r="E2812" s="69">
        <f t="shared" si="1360"/>
        <v>1974</v>
      </c>
      <c r="F2812" s="69" t="s">
        <v>13</v>
      </c>
      <c r="G2812" s="69">
        <f>data2!AN133</f>
        <v>1E-3</v>
      </c>
      <c r="H2812" s="105">
        <f t="shared" si="1358"/>
        <v>0.17180704344791808</v>
      </c>
      <c r="I2812" s="105">
        <f t="shared" si="1359"/>
        <v>0.43266085083467887</v>
      </c>
    </row>
    <row r="2813" spans="2:9" x14ac:dyDescent="0.25">
      <c r="B2813" s="69" t="s">
        <v>45</v>
      </c>
      <c r="C2813" s="69" t="s">
        <v>146</v>
      </c>
      <c r="D2813" s="69" t="s">
        <v>150</v>
      </c>
      <c r="E2813" s="69">
        <f t="shared" si="1360"/>
        <v>1975</v>
      </c>
      <c r="F2813" s="69" t="s">
        <v>13</v>
      </c>
      <c r="G2813" s="69">
        <f>data2!AN134</f>
        <v>3.9496709607944802E-3</v>
      </c>
      <c r="H2813" s="105">
        <f t="shared" si="1358"/>
        <v>0.17280704344791809</v>
      </c>
      <c r="I2813" s="105">
        <f t="shared" si="1359"/>
        <v>0.4287111798738843</v>
      </c>
    </row>
    <row r="2814" spans="2:9" x14ac:dyDescent="0.25">
      <c r="B2814" s="69" t="s">
        <v>45</v>
      </c>
      <c r="C2814" s="69" t="s">
        <v>146</v>
      </c>
      <c r="D2814" s="69" t="s">
        <v>150</v>
      </c>
      <c r="E2814" s="69">
        <f t="shared" si="1360"/>
        <v>1976</v>
      </c>
      <c r="F2814" s="69" t="s">
        <v>13</v>
      </c>
      <c r="G2814" s="69">
        <f>data2!AN135</f>
        <v>1E-3</v>
      </c>
      <c r="H2814" s="105">
        <f t="shared" si="1358"/>
        <v>0.17675671440871257</v>
      </c>
      <c r="I2814" s="105">
        <f t="shared" si="1359"/>
        <v>0.4277111798738843</v>
      </c>
    </row>
    <row r="2815" spans="2:9" x14ac:dyDescent="0.25">
      <c r="B2815" s="69" t="s">
        <v>45</v>
      </c>
      <c r="C2815" s="69" t="s">
        <v>146</v>
      </c>
      <c r="D2815" s="69" t="s">
        <v>150</v>
      </c>
      <c r="E2815" s="69">
        <f t="shared" si="1360"/>
        <v>1977</v>
      </c>
      <c r="F2815" s="69" t="s">
        <v>13</v>
      </c>
      <c r="G2815" s="69">
        <f>data2!AN136</f>
        <v>4.1964090928923595E-3</v>
      </c>
      <c r="H2815" s="105">
        <f t="shared" si="1358"/>
        <v>0.17775671440871257</v>
      </c>
      <c r="I2815" s="105">
        <f t="shared" si="1359"/>
        <v>0.42351477078099198</v>
      </c>
    </row>
    <row r="2816" spans="2:9" x14ac:dyDescent="0.25">
      <c r="B2816" s="69" t="s">
        <v>45</v>
      </c>
      <c r="C2816" s="69" t="s">
        <v>146</v>
      </c>
      <c r="D2816" s="69" t="s">
        <v>150</v>
      </c>
      <c r="E2816" s="69">
        <f t="shared" si="1360"/>
        <v>1978</v>
      </c>
      <c r="F2816" s="69" t="s">
        <v>13</v>
      </c>
      <c r="G2816" s="69">
        <f>data2!AN137</f>
        <v>3.938557778825142E-3</v>
      </c>
      <c r="H2816" s="105">
        <f t="shared" si="1358"/>
        <v>0.18195312350160495</v>
      </c>
      <c r="I2816" s="105">
        <f t="shared" si="1359"/>
        <v>0.41957621300216685</v>
      </c>
    </row>
    <row r="2817" spans="2:9" x14ac:dyDescent="0.25">
      <c r="B2817" s="69" t="s">
        <v>45</v>
      </c>
      <c r="C2817" s="69" t="s">
        <v>146</v>
      </c>
      <c r="D2817" s="69" t="s">
        <v>150</v>
      </c>
      <c r="E2817" s="69">
        <f t="shared" si="1360"/>
        <v>1979</v>
      </c>
      <c r="F2817" s="69" t="s">
        <v>13</v>
      </c>
      <c r="G2817" s="69">
        <f>data2!AN138</f>
        <v>1E-3</v>
      </c>
      <c r="H2817" s="105">
        <f t="shared" si="1358"/>
        <v>0.1858916812804301</v>
      </c>
      <c r="I2817" s="105">
        <f t="shared" si="1359"/>
        <v>0.41857621300216685</v>
      </c>
    </row>
    <row r="2818" spans="2:9" x14ac:dyDescent="0.25">
      <c r="B2818" s="69" t="s">
        <v>45</v>
      </c>
      <c r="C2818" s="69" t="s">
        <v>146</v>
      </c>
      <c r="D2818" s="69" t="s">
        <v>150</v>
      </c>
      <c r="E2818" s="69">
        <f t="shared" si="1360"/>
        <v>1980</v>
      </c>
      <c r="F2818" s="69" t="s">
        <v>13</v>
      </c>
      <c r="G2818" s="69">
        <f>data2!AN139</f>
        <v>1E-3</v>
      </c>
      <c r="H2818" s="105">
        <f t="shared" si="1358"/>
        <v>0.1868916812804301</v>
      </c>
      <c r="I2818" s="105">
        <f t="shared" si="1359"/>
        <v>0.41757621300216685</v>
      </c>
    </row>
    <row r="2819" spans="2:9" x14ac:dyDescent="0.25">
      <c r="B2819" s="69" t="s">
        <v>45</v>
      </c>
      <c r="C2819" s="69" t="s">
        <v>146</v>
      </c>
      <c r="D2819" s="69" t="s">
        <v>150</v>
      </c>
      <c r="E2819" s="69">
        <f t="shared" si="1360"/>
        <v>1981</v>
      </c>
      <c r="F2819" s="69" t="s">
        <v>13</v>
      </c>
      <c r="G2819" s="69">
        <f>data2!AN140</f>
        <v>1E-3</v>
      </c>
      <c r="H2819" s="105">
        <f t="shared" si="1358"/>
        <v>0.1878916812804301</v>
      </c>
      <c r="I2819" s="105">
        <f t="shared" si="1359"/>
        <v>0.41657621300216685</v>
      </c>
    </row>
    <row r="2820" spans="2:9" x14ac:dyDescent="0.25">
      <c r="B2820" s="69" t="s">
        <v>45</v>
      </c>
      <c r="C2820" s="69" t="s">
        <v>146</v>
      </c>
      <c r="D2820" s="69" t="s">
        <v>150</v>
      </c>
      <c r="E2820" s="69">
        <f t="shared" si="1360"/>
        <v>1982</v>
      </c>
      <c r="F2820" s="69" t="s">
        <v>13</v>
      </c>
      <c r="G2820" s="69">
        <f>data2!AN141</f>
        <v>1E-3</v>
      </c>
      <c r="H2820" s="105">
        <f t="shared" ref="H2820:H2883" si="1361">SUMIFS($G$4:$G$4995,$F$4:$F$4995,$F2820,$E$4:$E$4995,"&lt;"&amp;$E2820,$B$4:$B$4995,$B2820,$D$4:$D$4995,$D2820)</f>
        <v>0.1888916812804301</v>
      </c>
      <c r="I2820" s="105">
        <f t="shared" ref="I2820:I2883" si="1362">SUMIFS($G$4:$G$4995,$F$4:$F$4995,$F2820,$E$4:$E$4995,"&gt;"&amp;$E2820,$B$4:$B$4995,$B2820,$D$4:$D$4995,$D2820)</f>
        <v>0.41557621300216685</v>
      </c>
    </row>
    <row r="2821" spans="2:9" x14ac:dyDescent="0.25">
      <c r="B2821" s="69" t="s">
        <v>45</v>
      </c>
      <c r="C2821" s="69" t="s">
        <v>146</v>
      </c>
      <c r="D2821" s="69" t="s">
        <v>150</v>
      </c>
      <c r="E2821" s="69">
        <f t="shared" si="1360"/>
        <v>1983</v>
      </c>
      <c r="F2821" s="69" t="s">
        <v>13</v>
      </c>
      <c r="G2821" s="69">
        <f>data2!AN142</f>
        <v>1E-3</v>
      </c>
      <c r="H2821" s="105">
        <f t="shared" si="1361"/>
        <v>0.1898916812804301</v>
      </c>
      <c r="I2821" s="105">
        <f t="shared" si="1362"/>
        <v>0.41457621300216685</v>
      </c>
    </row>
    <row r="2822" spans="2:9" x14ac:dyDescent="0.25">
      <c r="B2822" s="69" t="s">
        <v>45</v>
      </c>
      <c r="C2822" s="69" t="s">
        <v>146</v>
      </c>
      <c r="D2822" s="69" t="s">
        <v>150</v>
      </c>
      <c r="E2822" s="69">
        <f t="shared" si="1360"/>
        <v>1984</v>
      </c>
      <c r="F2822" s="69" t="s">
        <v>13</v>
      </c>
      <c r="G2822" s="69">
        <f>data2!AN143</f>
        <v>6.0996276714572932E-3</v>
      </c>
      <c r="H2822" s="105">
        <f t="shared" si="1361"/>
        <v>0.1908916812804301</v>
      </c>
      <c r="I2822" s="105">
        <f t="shared" si="1362"/>
        <v>0.40847658533070952</v>
      </c>
    </row>
    <row r="2823" spans="2:9" x14ac:dyDescent="0.25">
      <c r="B2823" s="69" t="s">
        <v>45</v>
      </c>
      <c r="C2823" s="69" t="s">
        <v>146</v>
      </c>
      <c r="D2823" s="69" t="s">
        <v>150</v>
      </c>
      <c r="E2823" s="69">
        <f t="shared" si="1360"/>
        <v>1985</v>
      </c>
      <c r="F2823" s="69" t="s">
        <v>13</v>
      </c>
      <c r="G2823" s="69">
        <f>data2!AN144</f>
        <v>6.9194900486888181E-3</v>
      </c>
      <c r="H2823" s="105">
        <f t="shared" si="1361"/>
        <v>0.19699130895188741</v>
      </c>
      <c r="I2823" s="105">
        <f t="shared" si="1362"/>
        <v>0.40155709528202077</v>
      </c>
    </row>
    <row r="2824" spans="2:9" x14ac:dyDescent="0.25">
      <c r="B2824" s="69" t="s">
        <v>45</v>
      </c>
      <c r="C2824" s="69" t="s">
        <v>146</v>
      </c>
      <c r="D2824" s="69" t="s">
        <v>150</v>
      </c>
      <c r="E2824" s="69">
        <f t="shared" si="1360"/>
        <v>1986</v>
      </c>
      <c r="F2824" s="69" t="s">
        <v>13</v>
      </c>
      <c r="G2824" s="69">
        <f>data2!AN145</f>
        <v>6.776682228980169E-3</v>
      </c>
      <c r="H2824" s="105">
        <f t="shared" si="1361"/>
        <v>0.20391079900057624</v>
      </c>
      <c r="I2824" s="105">
        <f t="shared" si="1362"/>
        <v>0.39478041305304057</v>
      </c>
    </row>
    <row r="2825" spans="2:9" x14ac:dyDescent="0.25">
      <c r="B2825" s="69" t="s">
        <v>45</v>
      </c>
      <c r="C2825" s="69" t="s">
        <v>146</v>
      </c>
      <c r="D2825" s="69" t="s">
        <v>150</v>
      </c>
      <c r="E2825" s="69">
        <f t="shared" si="1360"/>
        <v>1987</v>
      </c>
      <c r="F2825" s="69" t="s">
        <v>13</v>
      </c>
      <c r="G2825" s="69">
        <f>data2!AN146</f>
        <v>5.2984877778724133E-3</v>
      </c>
      <c r="H2825" s="105">
        <f t="shared" si="1361"/>
        <v>0.21068748122955641</v>
      </c>
      <c r="I2825" s="105">
        <f t="shared" si="1362"/>
        <v>0.38948192527516812</v>
      </c>
    </row>
    <row r="2826" spans="2:9" x14ac:dyDescent="0.25">
      <c r="B2826" s="69" t="s">
        <v>45</v>
      </c>
      <c r="C2826" s="69" t="s">
        <v>146</v>
      </c>
      <c r="D2826" s="69" t="s">
        <v>150</v>
      </c>
      <c r="E2826" s="69">
        <f t="shared" si="1360"/>
        <v>1988</v>
      </c>
      <c r="F2826" s="69" t="s">
        <v>13</v>
      </c>
      <c r="G2826" s="69">
        <f>data2!AN147</f>
        <v>1.4588910403538789E-2</v>
      </c>
      <c r="H2826" s="105">
        <f t="shared" si="1361"/>
        <v>0.21598596900742884</v>
      </c>
      <c r="I2826" s="105">
        <f t="shared" si="1362"/>
        <v>0.3748930148716294</v>
      </c>
    </row>
    <row r="2827" spans="2:9" x14ac:dyDescent="0.25">
      <c r="B2827" s="69" t="s">
        <v>45</v>
      </c>
      <c r="C2827" s="69" t="s">
        <v>146</v>
      </c>
      <c r="D2827" s="69" t="s">
        <v>150</v>
      </c>
      <c r="E2827" s="69">
        <f t="shared" si="1360"/>
        <v>1989</v>
      </c>
      <c r="F2827" s="69" t="s">
        <v>13</v>
      </c>
      <c r="G2827" s="69">
        <f>data2!AN148</f>
        <v>2.0864629044537498E-2</v>
      </c>
      <c r="H2827" s="105">
        <f t="shared" si="1361"/>
        <v>0.23057487941096763</v>
      </c>
      <c r="I2827" s="105">
        <f t="shared" si="1362"/>
        <v>0.35402838582709184</v>
      </c>
    </row>
    <row r="2828" spans="2:9" x14ac:dyDescent="0.25">
      <c r="B2828" s="69" t="s">
        <v>45</v>
      </c>
      <c r="C2828" s="69" t="s">
        <v>146</v>
      </c>
      <c r="D2828" s="69" t="s">
        <v>150</v>
      </c>
      <c r="E2828" s="69">
        <f t="shared" si="1360"/>
        <v>1990</v>
      </c>
      <c r="F2828" s="69" t="s">
        <v>13</v>
      </c>
      <c r="G2828" s="69">
        <f>data2!AN149</f>
        <v>1.9552368004003669E-2</v>
      </c>
      <c r="H2828" s="105">
        <f t="shared" si="1361"/>
        <v>0.25143950845550511</v>
      </c>
      <c r="I2828" s="105">
        <f t="shared" si="1362"/>
        <v>0.33447601782308822</v>
      </c>
    </row>
    <row r="2829" spans="2:9" x14ac:dyDescent="0.25">
      <c r="B2829" s="69" t="s">
        <v>45</v>
      </c>
      <c r="C2829" s="69" t="s">
        <v>146</v>
      </c>
      <c r="D2829" s="69" t="s">
        <v>150</v>
      </c>
      <c r="E2829" s="69">
        <f t="shared" si="1360"/>
        <v>1991</v>
      </c>
      <c r="F2829" s="69" t="s">
        <v>13</v>
      </c>
      <c r="G2829" s="69">
        <f>data2!AN150</f>
        <v>3.7591837523318829E-2</v>
      </c>
      <c r="H2829" s="105">
        <f t="shared" si="1361"/>
        <v>0.27099187645950878</v>
      </c>
      <c r="I2829" s="105">
        <f t="shared" si="1362"/>
        <v>0.29688418029976937</v>
      </c>
    </row>
    <row r="2830" spans="2:9" x14ac:dyDescent="0.25">
      <c r="B2830" s="69" t="s">
        <v>45</v>
      </c>
      <c r="C2830" s="69" t="s">
        <v>146</v>
      </c>
      <c r="D2830" s="69" t="s">
        <v>150</v>
      </c>
      <c r="E2830" s="69">
        <f t="shared" si="1360"/>
        <v>1992</v>
      </c>
      <c r="F2830" s="69" t="s">
        <v>13</v>
      </c>
      <c r="G2830" s="69">
        <f>data2!AN151</f>
        <v>3.6966376517334726E-2</v>
      </c>
      <c r="H2830" s="105">
        <f t="shared" si="1361"/>
        <v>0.30858371398282763</v>
      </c>
      <c r="I2830" s="105">
        <f t="shared" si="1362"/>
        <v>0.25991780378243468</v>
      </c>
    </row>
    <row r="2831" spans="2:9" x14ac:dyDescent="0.25">
      <c r="B2831" s="69" t="s">
        <v>45</v>
      </c>
      <c r="C2831" s="69" t="s">
        <v>146</v>
      </c>
      <c r="D2831" s="69" t="s">
        <v>150</v>
      </c>
      <c r="E2831" s="69">
        <f t="shared" si="1360"/>
        <v>1993</v>
      </c>
      <c r="F2831" s="69" t="s">
        <v>13</v>
      </c>
      <c r="G2831" s="69">
        <f>data2!AN152</f>
        <v>3.6500863544700876E-2</v>
      </c>
      <c r="H2831" s="105">
        <f t="shared" si="1361"/>
        <v>0.34555009050016239</v>
      </c>
      <c r="I2831" s="105">
        <f t="shared" si="1362"/>
        <v>0.22341694023773376</v>
      </c>
    </row>
    <row r="2832" spans="2:9" x14ac:dyDescent="0.25">
      <c r="B2832" s="69" t="s">
        <v>45</v>
      </c>
      <c r="C2832" s="69" t="s">
        <v>146</v>
      </c>
      <c r="D2832" s="69" t="s">
        <v>150</v>
      </c>
      <c r="E2832" s="69">
        <f t="shared" si="1360"/>
        <v>1994</v>
      </c>
      <c r="F2832" s="69" t="s">
        <v>13</v>
      </c>
      <c r="G2832" s="69">
        <f>data2!AN153</f>
        <v>5.6930252829229012E-2</v>
      </c>
      <c r="H2832" s="105">
        <f t="shared" si="1361"/>
        <v>0.38205095404486328</v>
      </c>
      <c r="I2832" s="105">
        <f t="shared" si="1362"/>
        <v>0.16648668740850475</v>
      </c>
    </row>
    <row r="2833" spans="2:9" x14ac:dyDescent="0.25">
      <c r="B2833" s="69" t="s">
        <v>45</v>
      </c>
      <c r="C2833" s="69" t="s">
        <v>146</v>
      </c>
      <c r="D2833" s="69" t="s">
        <v>150</v>
      </c>
      <c r="E2833" s="69">
        <f t="shared" si="1360"/>
        <v>1995</v>
      </c>
      <c r="F2833" s="69" t="s">
        <v>13</v>
      </c>
      <c r="G2833" s="69">
        <f>data2!AN154</f>
        <v>5.5455505470254032E-2</v>
      </c>
      <c r="H2833" s="105">
        <f t="shared" si="1361"/>
        <v>0.43898120687409231</v>
      </c>
      <c r="I2833" s="105">
        <f t="shared" si="1362"/>
        <v>0.11103118193825072</v>
      </c>
    </row>
    <row r="2834" spans="2:9" x14ac:dyDescent="0.25">
      <c r="B2834" s="69" t="s">
        <v>45</v>
      </c>
      <c r="C2834" s="69" t="s">
        <v>146</v>
      </c>
      <c r="D2834" s="69" t="s">
        <v>150</v>
      </c>
      <c r="E2834" s="69">
        <f t="shared" si="1360"/>
        <v>1996</v>
      </c>
      <c r="F2834" s="69" t="s">
        <v>13</v>
      </c>
      <c r="G2834" s="69">
        <f>data2!AN155</f>
        <v>5.1394538647224E-2</v>
      </c>
      <c r="H2834" s="105">
        <f t="shared" si="1361"/>
        <v>0.49443671234434633</v>
      </c>
      <c r="I2834" s="105">
        <f t="shared" si="1362"/>
        <v>5.963664329102672E-2</v>
      </c>
    </row>
    <row r="2835" spans="2:9" x14ac:dyDescent="0.25">
      <c r="B2835" s="69" t="s">
        <v>45</v>
      </c>
      <c r="C2835" s="69" t="s">
        <v>146</v>
      </c>
      <c r="D2835" s="69" t="s">
        <v>150</v>
      </c>
      <c r="E2835" s="69">
        <f t="shared" si="1360"/>
        <v>1997</v>
      </c>
      <c r="F2835" s="69" t="s">
        <v>13</v>
      </c>
      <c r="G2835" s="69">
        <f>data2!AN156</f>
        <v>5.963664329102672E-2</v>
      </c>
      <c r="H2835" s="105">
        <f t="shared" si="1361"/>
        <v>0.54583125099157037</v>
      </c>
      <c r="I2835" s="105">
        <f t="shared" si="1362"/>
        <v>0</v>
      </c>
    </row>
    <row r="2836" spans="2:9" x14ac:dyDescent="0.25">
      <c r="B2836" s="69" t="s">
        <v>45</v>
      </c>
      <c r="C2836" s="69" t="s">
        <v>146</v>
      </c>
      <c r="D2836" s="69" t="s">
        <v>150</v>
      </c>
      <c r="E2836" s="69">
        <f t="shared" si="1360"/>
        <v>1950</v>
      </c>
      <c r="F2836" s="69" t="s">
        <v>14</v>
      </c>
      <c r="G2836" s="69">
        <f>data2!AO109</f>
        <v>2.6659880475471204E-2</v>
      </c>
      <c r="H2836" s="105">
        <f t="shared" si="1361"/>
        <v>0</v>
      </c>
      <c r="I2836" s="105">
        <f t="shared" si="1362"/>
        <v>1.2274632538043442</v>
      </c>
    </row>
    <row r="2837" spans="2:9" x14ac:dyDescent="0.25">
      <c r="B2837" s="69" t="s">
        <v>45</v>
      </c>
      <c r="C2837" s="69" t="s">
        <v>146</v>
      </c>
      <c r="D2837" s="69" t="s">
        <v>150</v>
      </c>
      <c r="E2837" s="69">
        <f t="shared" si="1360"/>
        <v>1951</v>
      </c>
      <c r="F2837" s="69" t="s">
        <v>14</v>
      </c>
      <c r="G2837" s="69">
        <f>data2!AO110</f>
        <v>2.6659880475471204E-2</v>
      </c>
      <c r="H2837" s="105">
        <f t="shared" si="1361"/>
        <v>2.6659880475471204E-2</v>
      </c>
      <c r="I2837" s="105">
        <f t="shared" si="1362"/>
        <v>1.200803373328873</v>
      </c>
    </row>
    <row r="2838" spans="2:9" x14ac:dyDescent="0.25">
      <c r="B2838" s="69" t="s">
        <v>45</v>
      </c>
      <c r="C2838" s="69" t="s">
        <v>146</v>
      </c>
      <c r="D2838" s="69" t="s">
        <v>150</v>
      </c>
      <c r="E2838" s="69">
        <f t="shared" si="1360"/>
        <v>1952</v>
      </c>
      <c r="F2838" s="69" t="s">
        <v>14</v>
      </c>
      <c r="G2838" s="69">
        <f>data2!AO111</f>
        <v>2.6659880475471204E-2</v>
      </c>
      <c r="H2838" s="105">
        <f t="shared" si="1361"/>
        <v>5.3319760950942409E-2</v>
      </c>
      <c r="I2838" s="105">
        <f t="shared" si="1362"/>
        <v>1.1741434928534018</v>
      </c>
    </row>
    <row r="2839" spans="2:9" x14ac:dyDescent="0.25">
      <c r="B2839" s="69" t="s">
        <v>45</v>
      </c>
      <c r="C2839" s="69" t="s">
        <v>146</v>
      </c>
      <c r="D2839" s="69" t="s">
        <v>150</v>
      </c>
      <c r="E2839" s="69">
        <f t="shared" si="1360"/>
        <v>1953</v>
      </c>
      <c r="F2839" s="69" t="s">
        <v>14</v>
      </c>
      <c r="G2839" s="69">
        <f>data2!AO112</f>
        <v>2.6659880475471204E-2</v>
      </c>
      <c r="H2839" s="105">
        <f t="shared" si="1361"/>
        <v>7.9979641426413617E-2</v>
      </c>
      <c r="I2839" s="105">
        <f t="shared" si="1362"/>
        <v>1.1474836123779306</v>
      </c>
    </row>
    <row r="2840" spans="2:9" x14ac:dyDescent="0.25">
      <c r="B2840" s="69" t="s">
        <v>45</v>
      </c>
      <c r="C2840" s="69" t="s">
        <v>146</v>
      </c>
      <c r="D2840" s="69" t="s">
        <v>150</v>
      </c>
      <c r="E2840" s="69">
        <f t="shared" si="1360"/>
        <v>1954</v>
      </c>
      <c r="F2840" s="69" t="s">
        <v>14</v>
      </c>
      <c r="G2840" s="69">
        <f>data2!AO113</f>
        <v>2.6659880475471204E-2</v>
      </c>
      <c r="H2840" s="105">
        <f t="shared" si="1361"/>
        <v>0.10663952190188482</v>
      </c>
      <c r="I2840" s="105">
        <f t="shared" si="1362"/>
        <v>1.120823731902459</v>
      </c>
    </row>
    <row r="2841" spans="2:9" x14ac:dyDescent="0.25">
      <c r="B2841" s="69" t="s">
        <v>45</v>
      </c>
      <c r="C2841" s="69" t="s">
        <v>146</v>
      </c>
      <c r="D2841" s="69" t="s">
        <v>150</v>
      </c>
      <c r="E2841" s="69">
        <f t="shared" si="1360"/>
        <v>1955</v>
      </c>
      <c r="F2841" s="69" t="s">
        <v>14</v>
      </c>
      <c r="G2841" s="69">
        <f>data2!AO114</f>
        <v>2.6659880475471204E-2</v>
      </c>
      <c r="H2841" s="105">
        <f t="shared" si="1361"/>
        <v>0.13329940237735602</v>
      </c>
      <c r="I2841" s="105">
        <f t="shared" si="1362"/>
        <v>1.0941638514269878</v>
      </c>
    </row>
    <row r="2842" spans="2:9" x14ac:dyDescent="0.25">
      <c r="B2842" s="69" t="s">
        <v>45</v>
      </c>
      <c r="C2842" s="69" t="s">
        <v>146</v>
      </c>
      <c r="D2842" s="69" t="s">
        <v>150</v>
      </c>
      <c r="E2842" s="69">
        <f t="shared" si="1360"/>
        <v>1956</v>
      </c>
      <c r="F2842" s="69" t="s">
        <v>14</v>
      </c>
      <c r="G2842" s="69">
        <f>data2!AO115</f>
        <v>2.6659880475471204E-2</v>
      </c>
      <c r="H2842" s="105">
        <f t="shared" si="1361"/>
        <v>0.15995928285282723</v>
      </c>
      <c r="I2842" s="105">
        <f t="shared" si="1362"/>
        <v>1.0675039709515168</v>
      </c>
    </row>
    <row r="2843" spans="2:9" x14ac:dyDescent="0.25">
      <c r="B2843" s="69" t="s">
        <v>45</v>
      </c>
      <c r="C2843" s="69" t="s">
        <v>146</v>
      </c>
      <c r="D2843" s="69" t="s">
        <v>150</v>
      </c>
      <c r="E2843" s="69">
        <f t="shared" si="1360"/>
        <v>1957</v>
      </c>
      <c r="F2843" s="69" t="s">
        <v>14</v>
      </c>
      <c r="G2843" s="69">
        <f>data2!AO116</f>
        <v>2.6659880475471204E-2</v>
      </c>
      <c r="H2843" s="105">
        <f t="shared" si="1361"/>
        <v>0.18661916332829845</v>
      </c>
      <c r="I2843" s="105">
        <f t="shared" si="1362"/>
        <v>1.0408440904760456</v>
      </c>
    </row>
    <row r="2844" spans="2:9" x14ac:dyDescent="0.25">
      <c r="B2844" s="69" t="s">
        <v>45</v>
      </c>
      <c r="C2844" s="69" t="s">
        <v>146</v>
      </c>
      <c r="D2844" s="69" t="s">
        <v>150</v>
      </c>
      <c r="E2844" s="69">
        <f t="shared" si="1360"/>
        <v>1958</v>
      </c>
      <c r="F2844" s="69" t="s">
        <v>14</v>
      </c>
      <c r="G2844" s="69">
        <f>data2!AO117</f>
        <v>2.6659880475471204E-2</v>
      </c>
      <c r="H2844" s="105">
        <f t="shared" si="1361"/>
        <v>0.21327904380376966</v>
      </c>
      <c r="I2844" s="105">
        <f t="shared" si="1362"/>
        <v>1.0141842100005745</v>
      </c>
    </row>
    <row r="2845" spans="2:9" x14ac:dyDescent="0.25">
      <c r="B2845" s="69" t="s">
        <v>45</v>
      </c>
      <c r="C2845" s="69" t="s">
        <v>146</v>
      </c>
      <c r="D2845" s="69" t="s">
        <v>150</v>
      </c>
      <c r="E2845" s="69">
        <f t="shared" si="1360"/>
        <v>1959</v>
      </c>
      <c r="F2845" s="69" t="s">
        <v>14</v>
      </c>
      <c r="G2845" s="69">
        <f>data2!AO118</f>
        <v>2.6659880475471204E-2</v>
      </c>
      <c r="H2845" s="105">
        <f t="shared" si="1361"/>
        <v>0.23993892427924088</v>
      </c>
      <c r="I2845" s="105">
        <f t="shared" si="1362"/>
        <v>0.98752432952510305</v>
      </c>
    </row>
    <row r="2846" spans="2:9" x14ac:dyDescent="0.25">
      <c r="B2846" s="69" t="s">
        <v>45</v>
      </c>
      <c r="C2846" s="69" t="s">
        <v>146</v>
      </c>
      <c r="D2846" s="69" t="s">
        <v>150</v>
      </c>
      <c r="E2846" s="69">
        <f t="shared" si="1360"/>
        <v>1960</v>
      </c>
      <c r="F2846" s="69" t="s">
        <v>14</v>
      </c>
      <c r="G2846" s="69">
        <f>data2!AO119</f>
        <v>2.6694654232613121E-2</v>
      </c>
      <c r="H2846" s="105">
        <f t="shared" si="1361"/>
        <v>0.26659880475471209</v>
      </c>
      <c r="I2846" s="105">
        <f t="shared" si="1362"/>
        <v>0.96082967529249008</v>
      </c>
    </row>
    <row r="2847" spans="2:9" x14ac:dyDescent="0.25">
      <c r="B2847" s="69" t="s">
        <v>45</v>
      </c>
      <c r="C2847" s="69" t="s">
        <v>146</v>
      </c>
      <c r="D2847" s="69" t="s">
        <v>150</v>
      </c>
      <c r="E2847" s="69">
        <f t="shared" si="1360"/>
        <v>1961</v>
      </c>
      <c r="F2847" s="69" t="s">
        <v>14</v>
      </c>
      <c r="G2847" s="69">
        <f>data2!AO120</f>
        <v>2.5042275284410553E-2</v>
      </c>
      <c r="H2847" s="105">
        <f t="shared" si="1361"/>
        <v>0.29329345898732523</v>
      </c>
      <c r="I2847" s="105">
        <f t="shared" si="1362"/>
        <v>0.93578740000807947</v>
      </c>
    </row>
    <row r="2848" spans="2:9" x14ac:dyDescent="0.25">
      <c r="B2848" s="69" t="s">
        <v>45</v>
      </c>
      <c r="C2848" s="69" t="s">
        <v>146</v>
      </c>
      <c r="D2848" s="69" t="s">
        <v>150</v>
      </c>
      <c r="E2848" s="69">
        <f t="shared" si="1360"/>
        <v>1962</v>
      </c>
      <c r="F2848" s="69" t="s">
        <v>14</v>
      </c>
      <c r="G2848" s="69">
        <f>data2!AO121</f>
        <v>2.4172802064849171E-2</v>
      </c>
      <c r="H2848" s="105">
        <f t="shared" si="1361"/>
        <v>0.31833573427173578</v>
      </c>
      <c r="I2848" s="105">
        <f t="shared" si="1362"/>
        <v>0.91161459794323041</v>
      </c>
    </row>
    <row r="2849" spans="2:9" x14ac:dyDescent="0.25">
      <c r="B2849" s="69" t="s">
        <v>45</v>
      </c>
      <c r="C2849" s="69" t="s">
        <v>146</v>
      </c>
      <c r="D2849" s="69" t="s">
        <v>150</v>
      </c>
      <c r="E2849" s="69">
        <f t="shared" si="1360"/>
        <v>1963</v>
      </c>
      <c r="F2849" s="69" t="s">
        <v>14</v>
      </c>
      <c r="G2849" s="69">
        <f>data2!AO122</f>
        <v>2.2666457369464637E-2</v>
      </c>
      <c r="H2849" s="105">
        <f t="shared" si="1361"/>
        <v>0.34250853633658496</v>
      </c>
      <c r="I2849" s="105">
        <f t="shared" si="1362"/>
        <v>0.88894814057376581</v>
      </c>
    </row>
    <row r="2850" spans="2:9" x14ac:dyDescent="0.25">
      <c r="B2850" s="69" t="s">
        <v>45</v>
      </c>
      <c r="C2850" s="69" t="s">
        <v>146</v>
      </c>
      <c r="D2850" s="69" t="s">
        <v>150</v>
      </c>
      <c r="E2850" s="69">
        <f t="shared" si="1360"/>
        <v>1964</v>
      </c>
      <c r="F2850" s="69" t="s">
        <v>14</v>
      </c>
      <c r="G2850" s="69">
        <f>data2!AO123</f>
        <v>2.3001856842382016E-2</v>
      </c>
      <c r="H2850" s="105">
        <f t="shared" si="1361"/>
        <v>0.36517499370604961</v>
      </c>
      <c r="I2850" s="105">
        <f t="shared" si="1362"/>
        <v>0.86594628373138383</v>
      </c>
    </row>
    <row r="2851" spans="2:9" x14ac:dyDescent="0.25">
      <c r="B2851" s="69" t="s">
        <v>45</v>
      </c>
      <c r="C2851" s="69" t="s">
        <v>146</v>
      </c>
      <c r="D2851" s="69" t="s">
        <v>150</v>
      </c>
      <c r="E2851" s="69">
        <f t="shared" si="1360"/>
        <v>1965</v>
      </c>
      <c r="F2851" s="69" t="s">
        <v>14</v>
      </c>
      <c r="G2851" s="69">
        <f>data2!AO124</f>
        <v>2.1156012849041707E-2</v>
      </c>
      <c r="H2851" s="105">
        <f t="shared" si="1361"/>
        <v>0.38817685054843165</v>
      </c>
      <c r="I2851" s="105">
        <f t="shared" si="1362"/>
        <v>0.84479027088234204</v>
      </c>
    </row>
    <row r="2852" spans="2:9" x14ac:dyDescent="0.25">
      <c r="B2852" s="69" t="s">
        <v>45</v>
      </c>
      <c r="C2852" s="69" t="s">
        <v>146</v>
      </c>
      <c r="D2852" s="69" t="s">
        <v>150</v>
      </c>
      <c r="E2852" s="69">
        <f t="shared" si="1360"/>
        <v>1966</v>
      </c>
      <c r="F2852" s="69" t="s">
        <v>14</v>
      </c>
      <c r="G2852" s="69">
        <f>data2!AO125</f>
        <v>2.1522133711625202E-2</v>
      </c>
      <c r="H2852" s="105">
        <f t="shared" si="1361"/>
        <v>0.40933286339747338</v>
      </c>
      <c r="I2852" s="105">
        <f t="shared" si="1362"/>
        <v>0.8232681371707169</v>
      </c>
    </row>
    <row r="2853" spans="2:9" x14ac:dyDescent="0.25">
      <c r="B2853" s="69" t="s">
        <v>45</v>
      </c>
      <c r="C2853" s="69" t="s">
        <v>146</v>
      </c>
      <c r="D2853" s="69" t="s">
        <v>150</v>
      </c>
      <c r="E2853" s="69">
        <f t="shared" si="1360"/>
        <v>1967</v>
      </c>
      <c r="F2853" s="69" t="s">
        <v>14</v>
      </c>
      <c r="G2853" s="69">
        <f>data2!AO126</f>
        <v>2.1196215786813029E-2</v>
      </c>
      <c r="H2853" s="105">
        <f t="shared" si="1361"/>
        <v>0.43085499710909858</v>
      </c>
      <c r="I2853" s="105">
        <f t="shared" si="1362"/>
        <v>0.80207192138390382</v>
      </c>
    </row>
    <row r="2854" spans="2:9" x14ac:dyDescent="0.25">
      <c r="B2854" s="69" t="s">
        <v>45</v>
      </c>
      <c r="C2854" s="69" t="s">
        <v>146</v>
      </c>
      <c r="D2854" s="69" t="s">
        <v>150</v>
      </c>
      <c r="E2854" s="69">
        <f t="shared" si="1360"/>
        <v>1968</v>
      </c>
      <c r="F2854" s="69" t="s">
        <v>14</v>
      </c>
      <c r="G2854" s="69">
        <f>data2!AO127</f>
        <v>2.0430403901197922E-2</v>
      </c>
      <c r="H2854" s="105">
        <f t="shared" si="1361"/>
        <v>0.4520512128959116</v>
      </c>
      <c r="I2854" s="105">
        <f t="shared" si="1362"/>
        <v>0.78164151748270605</v>
      </c>
    </row>
    <row r="2855" spans="2:9" x14ac:dyDescent="0.25">
      <c r="B2855" s="69" t="s">
        <v>45</v>
      </c>
      <c r="C2855" s="69" t="s">
        <v>146</v>
      </c>
      <c r="D2855" s="69" t="s">
        <v>150</v>
      </c>
      <c r="E2855" s="69">
        <f t="shared" si="1360"/>
        <v>1969</v>
      </c>
      <c r="F2855" s="69" t="s">
        <v>14</v>
      </c>
      <c r="G2855" s="69">
        <f>data2!AO128</f>
        <v>1.8574876001526134E-2</v>
      </c>
      <c r="H2855" s="105">
        <f t="shared" si="1361"/>
        <v>0.47248161679710954</v>
      </c>
      <c r="I2855" s="105">
        <f t="shared" si="1362"/>
        <v>0.76306664148117975</v>
      </c>
    </row>
    <row r="2856" spans="2:9" x14ac:dyDescent="0.25">
      <c r="B2856" s="69" t="s">
        <v>45</v>
      </c>
      <c r="C2856" s="69" t="s">
        <v>146</v>
      </c>
      <c r="D2856" s="69" t="s">
        <v>150</v>
      </c>
      <c r="E2856" s="69">
        <f t="shared" si="1360"/>
        <v>1970</v>
      </c>
      <c r="F2856" s="69" t="s">
        <v>14</v>
      </c>
      <c r="G2856" s="69">
        <f>data2!AO129</f>
        <v>1.277813546295987E-2</v>
      </c>
      <c r="H2856" s="105">
        <f t="shared" si="1361"/>
        <v>0.49105649279863567</v>
      </c>
      <c r="I2856" s="105">
        <f t="shared" si="1362"/>
        <v>0.75028850601822006</v>
      </c>
    </row>
    <row r="2857" spans="2:9" x14ac:dyDescent="0.25">
      <c r="B2857" s="69" t="s">
        <v>45</v>
      </c>
      <c r="C2857" s="69" t="s">
        <v>146</v>
      </c>
      <c r="D2857" s="69" t="s">
        <v>150</v>
      </c>
      <c r="E2857" s="69">
        <f t="shared" si="1360"/>
        <v>1971</v>
      </c>
      <c r="F2857" s="69" t="s">
        <v>14</v>
      </c>
      <c r="G2857" s="69">
        <f>data2!AO130</f>
        <v>1.6273357787984343E-2</v>
      </c>
      <c r="H2857" s="105">
        <f t="shared" si="1361"/>
        <v>0.50383462826159553</v>
      </c>
      <c r="I2857" s="105">
        <f t="shared" si="1362"/>
        <v>0.73401514823023573</v>
      </c>
    </row>
    <row r="2858" spans="2:9" x14ac:dyDescent="0.25">
      <c r="B2858" s="69" t="s">
        <v>45</v>
      </c>
      <c r="C2858" s="69" t="s">
        <v>146</v>
      </c>
      <c r="D2858" s="69" t="s">
        <v>150</v>
      </c>
      <c r="E2858" s="69">
        <f t="shared" si="1360"/>
        <v>1972</v>
      </c>
      <c r="F2858" s="69" t="s">
        <v>14</v>
      </c>
      <c r="G2858" s="69">
        <f>data2!AO131</f>
        <v>1.5999610478138082E-2</v>
      </c>
      <c r="H2858" s="105">
        <f t="shared" si="1361"/>
        <v>0.52010798604957986</v>
      </c>
      <c r="I2858" s="105">
        <f t="shared" si="1362"/>
        <v>0.71801553775209759</v>
      </c>
    </row>
    <row r="2859" spans="2:9" x14ac:dyDescent="0.25">
      <c r="B2859" s="69" t="s">
        <v>45</v>
      </c>
      <c r="C2859" s="69" t="s">
        <v>146</v>
      </c>
      <c r="D2859" s="69" t="s">
        <v>150</v>
      </c>
      <c r="E2859" s="69">
        <f t="shared" si="1360"/>
        <v>1973</v>
      </c>
      <c r="F2859" s="69" t="s">
        <v>14</v>
      </c>
      <c r="G2859" s="69">
        <f>data2!AO132</f>
        <v>1.6368231175882271E-2</v>
      </c>
      <c r="H2859" s="105">
        <f t="shared" si="1361"/>
        <v>0.536107596527718</v>
      </c>
      <c r="I2859" s="105">
        <f t="shared" si="1362"/>
        <v>0.70164730657621543</v>
      </c>
    </row>
    <row r="2860" spans="2:9" x14ac:dyDescent="0.25">
      <c r="B2860" s="69" t="s">
        <v>45</v>
      </c>
      <c r="C2860" s="69" t="s">
        <v>146</v>
      </c>
      <c r="D2860" s="69" t="s">
        <v>150</v>
      </c>
      <c r="E2860" s="69">
        <f t="shared" si="1360"/>
        <v>1974</v>
      </c>
      <c r="F2860" s="69" t="s">
        <v>14</v>
      </c>
      <c r="G2860" s="69">
        <f>data2!AO133</f>
        <v>1.9135122489221616E-2</v>
      </c>
      <c r="H2860" s="105">
        <f t="shared" si="1361"/>
        <v>0.55247582770360026</v>
      </c>
      <c r="I2860" s="105">
        <f t="shared" si="1362"/>
        <v>0.68251218408699366</v>
      </c>
    </row>
    <row r="2861" spans="2:9" x14ac:dyDescent="0.25">
      <c r="B2861" s="69" t="s">
        <v>45</v>
      </c>
      <c r="C2861" s="69" t="s">
        <v>146</v>
      </c>
      <c r="D2861" s="69" t="s">
        <v>150</v>
      </c>
      <c r="E2861" s="69">
        <f t="shared" si="1360"/>
        <v>1975</v>
      </c>
      <c r="F2861" s="69" t="s">
        <v>14</v>
      </c>
      <c r="G2861" s="69">
        <f>data2!AO134</f>
        <v>1.2964214094843057E-2</v>
      </c>
      <c r="H2861" s="105">
        <f t="shared" si="1361"/>
        <v>0.57161095019282193</v>
      </c>
      <c r="I2861" s="105">
        <f t="shared" si="1362"/>
        <v>0.66954796999215072</v>
      </c>
    </row>
    <row r="2862" spans="2:9" x14ac:dyDescent="0.25">
      <c r="B2862" s="69" t="s">
        <v>45</v>
      </c>
      <c r="C2862" s="69" t="s">
        <v>146</v>
      </c>
      <c r="D2862" s="69" t="s">
        <v>150</v>
      </c>
      <c r="E2862" s="69">
        <f t="shared" si="1360"/>
        <v>1976</v>
      </c>
      <c r="F2862" s="69" t="s">
        <v>14</v>
      </c>
      <c r="G2862" s="69">
        <f>data2!AO135</f>
        <v>1.3685217764428236E-2</v>
      </c>
      <c r="H2862" s="105">
        <f t="shared" si="1361"/>
        <v>0.58457516428766498</v>
      </c>
      <c r="I2862" s="105">
        <f t="shared" si="1362"/>
        <v>0.6558627522277225</v>
      </c>
    </row>
    <row r="2863" spans="2:9" x14ac:dyDescent="0.25">
      <c r="B2863" s="69" t="s">
        <v>45</v>
      </c>
      <c r="C2863" s="69" t="s">
        <v>146</v>
      </c>
      <c r="D2863" s="69" t="s">
        <v>150</v>
      </c>
      <c r="E2863" s="69">
        <f t="shared" si="1360"/>
        <v>1977</v>
      </c>
      <c r="F2863" s="69" t="s">
        <v>14</v>
      </c>
      <c r="G2863" s="69">
        <f>data2!AO136</f>
        <v>1.3576617653475282E-2</v>
      </c>
      <c r="H2863" s="105">
        <f t="shared" si="1361"/>
        <v>0.5982603820520932</v>
      </c>
      <c r="I2863" s="105">
        <f t="shared" si="1362"/>
        <v>0.64228613457424721</v>
      </c>
    </row>
    <row r="2864" spans="2:9" x14ac:dyDescent="0.25">
      <c r="B2864" s="69" t="s">
        <v>45</v>
      </c>
      <c r="C2864" s="69" t="s">
        <v>146</v>
      </c>
      <c r="D2864" s="69" t="s">
        <v>150</v>
      </c>
      <c r="E2864" s="69">
        <f t="shared" si="1360"/>
        <v>1978</v>
      </c>
      <c r="F2864" s="69" t="s">
        <v>14</v>
      </c>
      <c r="G2864" s="69">
        <f>data2!AO137</f>
        <v>1.2007798106174214E-2</v>
      </c>
      <c r="H2864" s="105">
        <f t="shared" si="1361"/>
        <v>0.61183699970556849</v>
      </c>
      <c r="I2864" s="105">
        <f t="shared" si="1362"/>
        <v>0.63027833646807307</v>
      </c>
    </row>
    <row r="2865" spans="2:9" x14ac:dyDescent="0.25">
      <c r="B2865" s="69" t="s">
        <v>45</v>
      </c>
      <c r="C2865" s="69" t="s">
        <v>146</v>
      </c>
      <c r="D2865" s="69" t="s">
        <v>150</v>
      </c>
      <c r="E2865" s="69">
        <f t="shared" si="1360"/>
        <v>1979</v>
      </c>
      <c r="F2865" s="69" t="s">
        <v>14</v>
      </c>
      <c r="G2865" s="69">
        <f>data2!AO138</f>
        <v>1.7666593159857264E-2</v>
      </c>
      <c r="H2865" s="105">
        <f t="shared" si="1361"/>
        <v>0.62384479781174274</v>
      </c>
      <c r="I2865" s="105">
        <f t="shared" si="1362"/>
        <v>0.61261174330821566</v>
      </c>
    </row>
    <row r="2866" spans="2:9" x14ac:dyDescent="0.25">
      <c r="B2866" s="69" t="s">
        <v>45</v>
      </c>
      <c r="C2866" s="69" t="s">
        <v>146</v>
      </c>
      <c r="D2866" s="69" t="s">
        <v>150</v>
      </c>
      <c r="E2866" s="69">
        <f t="shared" si="1360"/>
        <v>1980</v>
      </c>
      <c r="F2866" s="69" t="s">
        <v>14</v>
      </c>
      <c r="G2866" s="69">
        <f>data2!AO139</f>
        <v>1.6334205641221698E-2</v>
      </c>
      <c r="H2866" s="105">
        <f t="shared" si="1361"/>
        <v>0.64151139097160004</v>
      </c>
      <c r="I2866" s="105">
        <f t="shared" si="1362"/>
        <v>0.59627753766699398</v>
      </c>
    </row>
    <row r="2867" spans="2:9" x14ac:dyDescent="0.25">
      <c r="B2867" s="69" t="s">
        <v>45</v>
      </c>
      <c r="C2867" s="69" t="s">
        <v>146</v>
      </c>
      <c r="D2867" s="69" t="s">
        <v>150</v>
      </c>
      <c r="E2867" s="69">
        <f t="shared" si="1360"/>
        <v>1981</v>
      </c>
      <c r="F2867" s="69" t="s">
        <v>14</v>
      </c>
      <c r="G2867" s="69">
        <f>data2!AO140</f>
        <v>1.8216733918622319E-2</v>
      </c>
      <c r="H2867" s="105">
        <f t="shared" si="1361"/>
        <v>0.65784559661282171</v>
      </c>
      <c r="I2867" s="105">
        <f t="shared" si="1362"/>
        <v>0.57806080374837165</v>
      </c>
    </row>
    <row r="2868" spans="2:9" x14ac:dyDescent="0.25">
      <c r="B2868" s="69" t="s">
        <v>45</v>
      </c>
      <c r="C2868" s="69" t="s">
        <v>146</v>
      </c>
      <c r="D2868" s="69" t="s">
        <v>150</v>
      </c>
      <c r="E2868" s="69">
        <f t="shared" si="1360"/>
        <v>1982</v>
      </c>
      <c r="F2868" s="69" t="s">
        <v>14</v>
      </c>
      <c r="G2868" s="69">
        <f>data2!AO141</f>
        <v>2.3623620327953076E-2</v>
      </c>
      <c r="H2868" s="105">
        <f t="shared" si="1361"/>
        <v>0.67606233053144404</v>
      </c>
      <c r="I2868" s="105">
        <f t="shared" si="1362"/>
        <v>0.5544371834204187</v>
      </c>
    </row>
    <row r="2869" spans="2:9" x14ac:dyDescent="0.25">
      <c r="B2869" s="69" t="s">
        <v>45</v>
      </c>
      <c r="C2869" s="69" t="s">
        <v>146</v>
      </c>
      <c r="D2869" s="69" t="s">
        <v>150</v>
      </c>
      <c r="E2869" s="69">
        <f t="shared" ref="E2869:E2932" si="1363">E2821</f>
        <v>1983</v>
      </c>
      <c r="F2869" s="69" t="s">
        <v>14</v>
      </c>
      <c r="G2869" s="69">
        <f>data2!AO142</f>
        <v>2.901752660706684E-2</v>
      </c>
      <c r="H2869" s="105">
        <f t="shared" si="1361"/>
        <v>0.69968595085939711</v>
      </c>
      <c r="I2869" s="105">
        <f t="shared" si="1362"/>
        <v>0.52541965681335179</v>
      </c>
    </row>
    <row r="2870" spans="2:9" x14ac:dyDescent="0.25">
      <c r="B2870" s="69" t="s">
        <v>45</v>
      </c>
      <c r="C2870" s="69" t="s">
        <v>146</v>
      </c>
      <c r="D2870" s="69" t="s">
        <v>150</v>
      </c>
      <c r="E2870" s="69">
        <f t="shared" si="1363"/>
        <v>1984</v>
      </c>
      <c r="F2870" s="69" t="s">
        <v>14</v>
      </c>
      <c r="G2870" s="69">
        <f>data2!AO143</f>
        <v>3.4550033881897382E-2</v>
      </c>
      <c r="H2870" s="105">
        <f t="shared" si="1361"/>
        <v>0.72870347746646391</v>
      </c>
      <c r="I2870" s="105">
        <f t="shared" si="1362"/>
        <v>0.49086962293145442</v>
      </c>
    </row>
    <row r="2871" spans="2:9" x14ac:dyDescent="0.25">
      <c r="B2871" s="69" t="s">
        <v>45</v>
      </c>
      <c r="C2871" s="69" t="s">
        <v>146</v>
      </c>
      <c r="D2871" s="69" t="s">
        <v>150</v>
      </c>
      <c r="E2871" s="69">
        <f t="shared" si="1363"/>
        <v>1985</v>
      </c>
      <c r="F2871" s="69" t="s">
        <v>14</v>
      </c>
      <c r="G2871" s="69">
        <f>data2!AO144</f>
        <v>3.4703091312889726E-2</v>
      </c>
      <c r="H2871" s="105">
        <f t="shared" si="1361"/>
        <v>0.76325351134836128</v>
      </c>
      <c r="I2871" s="105">
        <f t="shared" si="1362"/>
        <v>0.45616653161856469</v>
      </c>
    </row>
    <row r="2872" spans="2:9" x14ac:dyDescent="0.25">
      <c r="B2872" s="69" t="s">
        <v>45</v>
      </c>
      <c r="C2872" s="69" t="s">
        <v>146</v>
      </c>
      <c r="D2872" s="69" t="s">
        <v>150</v>
      </c>
      <c r="E2872" s="69">
        <f t="shared" si="1363"/>
        <v>1986</v>
      </c>
      <c r="F2872" s="69" t="s">
        <v>14</v>
      </c>
      <c r="G2872" s="69">
        <f>data2!AO145</f>
        <v>2.3718387801430596E-2</v>
      </c>
      <c r="H2872" s="105">
        <f t="shared" si="1361"/>
        <v>0.79795660266125101</v>
      </c>
      <c r="I2872" s="105">
        <f t="shared" si="1362"/>
        <v>0.43244814381713409</v>
      </c>
    </row>
    <row r="2873" spans="2:9" x14ac:dyDescent="0.25">
      <c r="B2873" s="69" t="s">
        <v>45</v>
      </c>
      <c r="C2873" s="69" t="s">
        <v>146</v>
      </c>
      <c r="D2873" s="69" t="s">
        <v>150</v>
      </c>
      <c r="E2873" s="69">
        <f t="shared" si="1363"/>
        <v>1987</v>
      </c>
      <c r="F2873" s="69" t="s">
        <v>14</v>
      </c>
      <c r="G2873" s="69">
        <f>data2!AO146</f>
        <v>2.4206816710671999E-2</v>
      </c>
      <c r="H2873" s="105">
        <f t="shared" si="1361"/>
        <v>0.82167499046268166</v>
      </c>
      <c r="I2873" s="105">
        <f t="shared" si="1362"/>
        <v>0.4082413271064621</v>
      </c>
    </row>
    <row r="2874" spans="2:9" x14ac:dyDescent="0.25">
      <c r="B2874" s="69" t="s">
        <v>45</v>
      </c>
      <c r="C2874" s="69" t="s">
        <v>146</v>
      </c>
      <c r="D2874" s="69" t="s">
        <v>150</v>
      </c>
      <c r="E2874" s="69">
        <f t="shared" si="1363"/>
        <v>1988</v>
      </c>
      <c r="F2874" s="69" t="s">
        <v>14</v>
      </c>
      <c r="G2874" s="69">
        <f>data2!AO147</f>
        <v>2.6866197679756287E-2</v>
      </c>
      <c r="H2874" s="105">
        <f t="shared" si="1361"/>
        <v>0.84588180717335371</v>
      </c>
      <c r="I2874" s="105">
        <f t="shared" si="1362"/>
        <v>0.38137512942670582</v>
      </c>
    </row>
    <row r="2875" spans="2:9" x14ac:dyDescent="0.25">
      <c r="B2875" s="69" t="s">
        <v>45</v>
      </c>
      <c r="C2875" s="69" t="s">
        <v>146</v>
      </c>
      <c r="D2875" s="69" t="s">
        <v>150</v>
      </c>
      <c r="E2875" s="69">
        <f t="shared" si="1363"/>
        <v>1989</v>
      </c>
      <c r="F2875" s="69" t="s">
        <v>14</v>
      </c>
      <c r="G2875" s="69">
        <f>data2!AO148</f>
        <v>3.1655032165968787E-2</v>
      </c>
      <c r="H2875" s="105">
        <f t="shared" si="1361"/>
        <v>0.87274800485310999</v>
      </c>
      <c r="I2875" s="105">
        <f t="shared" si="1362"/>
        <v>0.349720097260737</v>
      </c>
    </row>
    <row r="2876" spans="2:9" x14ac:dyDescent="0.25">
      <c r="B2876" s="69" t="s">
        <v>45</v>
      </c>
      <c r="C2876" s="69" t="s">
        <v>146</v>
      </c>
      <c r="D2876" s="69" t="s">
        <v>150</v>
      </c>
      <c r="E2876" s="69">
        <f t="shared" si="1363"/>
        <v>1990</v>
      </c>
      <c r="F2876" s="69" t="s">
        <v>14</v>
      </c>
      <c r="G2876" s="69">
        <f>data2!AO149</f>
        <v>4.3540987571940942E-2</v>
      </c>
      <c r="H2876" s="105">
        <f t="shared" si="1361"/>
        <v>0.90440303701907876</v>
      </c>
      <c r="I2876" s="105">
        <f t="shared" si="1362"/>
        <v>0.30617910968879608</v>
      </c>
    </row>
    <row r="2877" spans="2:9" x14ac:dyDescent="0.25">
      <c r="B2877" s="69" t="s">
        <v>45</v>
      </c>
      <c r="C2877" s="69" t="s">
        <v>146</v>
      </c>
      <c r="D2877" s="69" t="s">
        <v>150</v>
      </c>
      <c r="E2877" s="69">
        <f t="shared" si="1363"/>
        <v>1991</v>
      </c>
      <c r="F2877" s="69" t="s">
        <v>14</v>
      </c>
      <c r="G2877" s="69">
        <f>data2!AO150</f>
        <v>4.4733144043706145E-2</v>
      </c>
      <c r="H2877" s="105">
        <f t="shared" si="1361"/>
        <v>0.94794402459101967</v>
      </c>
      <c r="I2877" s="105">
        <f t="shared" si="1362"/>
        <v>0.26144596564508993</v>
      </c>
    </row>
    <row r="2878" spans="2:9" x14ac:dyDescent="0.25">
      <c r="B2878" s="69" t="s">
        <v>45</v>
      </c>
      <c r="C2878" s="69" t="s">
        <v>146</v>
      </c>
      <c r="D2878" s="69" t="s">
        <v>150</v>
      </c>
      <c r="E2878" s="69">
        <f t="shared" si="1363"/>
        <v>1992</v>
      </c>
      <c r="F2878" s="69" t="s">
        <v>14</v>
      </c>
      <c r="G2878" s="69">
        <f>data2!AO151</f>
        <v>4.659724216225658E-2</v>
      </c>
      <c r="H2878" s="105">
        <f t="shared" si="1361"/>
        <v>0.99267716863472577</v>
      </c>
      <c r="I2878" s="105">
        <f t="shared" si="1362"/>
        <v>0.21484872348283332</v>
      </c>
    </row>
    <row r="2879" spans="2:9" x14ac:dyDescent="0.25">
      <c r="B2879" s="69" t="s">
        <v>45</v>
      </c>
      <c r="C2879" s="69" t="s">
        <v>146</v>
      </c>
      <c r="D2879" s="69" t="s">
        <v>150</v>
      </c>
      <c r="E2879" s="69">
        <f t="shared" si="1363"/>
        <v>1993</v>
      </c>
      <c r="F2879" s="69" t="s">
        <v>14</v>
      </c>
      <c r="G2879" s="69">
        <f>data2!AO152</f>
        <v>4.2856445216222276E-2</v>
      </c>
      <c r="H2879" s="105">
        <f t="shared" si="1361"/>
        <v>1.0392744107969825</v>
      </c>
      <c r="I2879" s="105">
        <f t="shared" si="1362"/>
        <v>0.17199227826661104</v>
      </c>
    </row>
    <row r="2880" spans="2:9" x14ac:dyDescent="0.25">
      <c r="B2880" s="69" t="s">
        <v>45</v>
      </c>
      <c r="C2880" s="69" t="s">
        <v>146</v>
      </c>
      <c r="D2880" s="69" t="s">
        <v>150</v>
      </c>
      <c r="E2880" s="69">
        <f t="shared" si="1363"/>
        <v>1994</v>
      </c>
      <c r="F2880" s="69" t="s">
        <v>14</v>
      </c>
      <c r="G2880" s="69">
        <f>data2!AO153</f>
        <v>4.4734819226041618E-2</v>
      </c>
      <c r="H2880" s="105">
        <f t="shared" si="1361"/>
        <v>1.0821308560132048</v>
      </c>
      <c r="I2880" s="105">
        <f t="shared" si="1362"/>
        <v>0.12725745904056943</v>
      </c>
    </row>
    <row r="2881" spans="2:9" x14ac:dyDescent="0.25">
      <c r="B2881" s="69" t="s">
        <v>45</v>
      </c>
      <c r="C2881" s="69" t="s">
        <v>146</v>
      </c>
      <c r="D2881" s="69" t="s">
        <v>150</v>
      </c>
      <c r="E2881" s="69">
        <f t="shared" si="1363"/>
        <v>1995</v>
      </c>
      <c r="F2881" s="69" t="s">
        <v>14</v>
      </c>
      <c r="G2881" s="69">
        <f>data2!AO154</f>
        <v>4.0779645020425415E-2</v>
      </c>
      <c r="H2881" s="105">
        <f t="shared" si="1361"/>
        <v>1.1268656752392465</v>
      </c>
      <c r="I2881" s="105">
        <f t="shared" si="1362"/>
        <v>8.6477814020144012E-2</v>
      </c>
    </row>
    <row r="2882" spans="2:9" x14ac:dyDescent="0.25">
      <c r="B2882" s="69" t="s">
        <v>45</v>
      </c>
      <c r="C2882" s="69" t="s">
        <v>146</v>
      </c>
      <c r="D2882" s="69" t="s">
        <v>150</v>
      </c>
      <c r="E2882" s="69">
        <f t="shared" si="1363"/>
        <v>1996</v>
      </c>
      <c r="F2882" s="69" t="s">
        <v>14</v>
      </c>
      <c r="G2882" s="69">
        <f>data2!AO155</f>
        <v>4.1765878122074974E-2</v>
      </c>
      <c r="H2882" s="105">
        <f t="shared" si="1361"/>
        <v>1.1676453202596719</v>
      </c>
      <c r="I2882" s="105">
        <f t="shared" si="1362"/>
        <v>4.4711935898069044E-2</v>
      </c>
    </row>
    <row r="2883" spans="2:9" x14ac:dyDescent="0.25">
      <c r="B2883" s="69" t="s">
        <v>45</v>
      </c>
      <c r="C2883" s="69" t="s">
        <v>146</v>
      </c>
      <c r="D2883" s="69" t="s">
        <v>150</v>
      </c>
      <c r="E2883" s="69">
        <f t="shared" si="1363"/>
        <v>1997</v>
      </c>
      <c r="F2883" s="69" t="s">
        <v>14</v>
      </c>
      <c r="G2883" s="69">
        <f>data2!AO156</f>
        <v>4.4711935898069044E-2</v>
      </c>
      <c r="H2883" s="105">
        <f t="shared" si="1361"/>
        <v>1.2094111983817468</v>
      </c>
      <c r="I2883" s="105">
        <f t="shared" si="1362"/>
        <v>0</v>
      </c>
    </row>
    <row r="2884" spans="2:9" x14ac:dyDescent="0.25">
      <c r="B2884" s="69" t="s">
        <v>45</v>
      </c>
      <c r="C2884" s="69" t="s">
        <v>146</v>
      </c>
      <c r="D2884" s="69" t="s">
        <v>150</v>
      </c>
      <c r="E2884" s="69">
        <f t="shared" si="1363"/>
        <v>1950</v>
      </c>
      <c r="F2884" s="69" t="s">
        <v>15</v>
      </c>
      <c r="G2884" s="69">
        <f>data2!AP109</f>
        <v>1E-3</v>
      </c>
      <c r="H2884" s="105">
        <f t="shared" ref="H2884:H2947" si="1364">SUMIFS($G$4:$G$4995,$F$4:$F$4995,$F2884,$E$4:$E$4995,"&lt;"&amp;$E2884,$B$4:$B$4995,$B2884,$D$4:$D$4995,$D2884)</f>
        <v>0</v>
      </c>
      <c r="I2884" s="105">
        <f t="shared" ref="I2884:I2947" si="1365">SUMIFS($G$4:$G$4995,$F$4:$F$4995,$F2884,$E$4:$E$4995,"&gt;"&amp;$E2884,$B$4:$B$4995,$B2884,$D$4:$D$4995,$D2884)</f>
        <v>0.11802049849517841</v>
      </c>
    </row>
    <row r="2885" spans="2:9" x14ac:dyDescent="0.25">
      <c r="B2885" s="69" t="s">
        <v>45</v>
      </c>
      <c r="C2885" s="69" t="s">
        <v>146</v>
      </c>
      <c r="D2885" s="69" t="s">
        <v>150</v>
      </c>
      <c r="E2885" s="69">
        <f t="shared" si="1363"/>
        <v>1951</v>
      </c>
      <c r="F2885" s="69" t="s">
        <v>15</v>
      </c>
      <c r="G2885" s="69">
        <f>data2!AP110</f>
        <v>1E-3</v>
      </c>
      <c r="H2885" s="105">
        <f t="shared" si="1364"/>
        <v>1E-3</v>
      </c>
      <c r="I2885" s="105">
        <f t="shared" si="1365"/>
        <v>0.11702049849517841</v>
      </c>
    </row>
    <row r="2886" spans="2:9" x14ac:dyDescent="0.25">
      <c r="B2886" s="69" t="s">
        <v>45</v>
      </c>
      <c r="C2886" s="69" t="s">
        <v>146</v>
      </c>
      <c r="D2886" s="69" t="s">
        <v>150</v>
      </c>
      <c r="E2886" s="69">
        <f t="shared" si="1363"/>
        <v>1952</v>
      </c>
      <c r="F2886" s="69" t="s">
        <v>15</v>
      </c>
      <c r="G2886" s="69">
        <f>data2!AP111</f>
        <v>1E-3</v>
      </c>
      <c r="H2886" s="105">
        <f t="shared" si="1364"/>
        <v>2E-3</v>
      </c>
      <c r="I2886" s="105">
        <f t="shared" si="1365"/>
        <v>0.11602049849517841</v>
      </c>
    </row>
    <row r="2887" spans="2:9" x14ac:dyDescent="0.25">
      <c r="B2887" s="69" t="s">
        <v>45</v>
      </c>
      <c r="C2887" s="69" t="s">
        <v>146</v>
      </c>
      <c r="D2887" s="69" t="s">
        <v>150</v>
      </c>
      <c r="E2887" s="69">
        <f t="shared" si="1363"/>
        <v>1953</v>
      </c>
      <c r="F2887" s="69" t="s">
        <v>15</v>
      </c>
      <c r="G2887" s="69">
        <f>data2!AP112</f>
        <v>1E-3</v>
      </c>
      <c r="H2887" s="105">
        <f t="shared" si="1364"/>
        <v>3.0000000000000001E-3</v>
      </c>
      <c r="I2887" s="105">
        <f t="shared" si="1365"/>
        <v>0.11502049849517841</v>
      </c>
    </row>
    <row r="2888" spans="2:9" x14ac:dyDescent="0.25">
      <c r="B2888" s="69" t="s">
        <v>45</v>
      </c>
      <c r="C2888" s="69" t="s">
        <v>146</v>
      </c>
      <c r="D2888" s="69" t="s">
        <v>150</v>
      </c>
      <c r="E2888" s="69">
        <f t="shared" si="1363"/>
        <v>1954</v>
      </c>
      <c r="F2888" s="69" t="s">
        <v>15</v>
      </c>
      <c r="G2888" s="69">
        <f>data2!AP113</f>
        <v>1E-3</v>
      </c>
      <c r="H2888" s="105">
        <f t="shared" si="1364"/>
        <v>4.0000000000000001E-3</v>
      </c>
      <c r="I2888" s="105">
        <f t="shared" si="1365"/>
        <v>0.11402049849517841</v>
      </c>
    </row>
    <row r="2889" spans="2:9" x14ac:dyDescent="0.25">
      <c r="B2889" s="69" t="s">
        <v>45</v>
      </c>
      <c r="C2889" s="69" t="s">
        <v>146</v>
      </c>
      <c r="D2889" s="69" t="s">
        <v>150</v>
      </c>
      <c r="E2889" s="69">
        <f t="shared" si="1363"/>
        <v>1955</v>
      </c>
      <c r="F2889" s="69" t="s">
        <v>15</v>
      </c>
      <c r="G2889" s="69">
        <f>data2!AP114</f>
        <v>1E-3</v>
      </c>
      <c r="H2889" s="105">
        <f t="shared" si="1364"/>
        <v>5.0000000000000001E-3</v>
      </c>
      <c r="I2889" s="105">
        <f t="shared" si="1365"/>
        <v>0.11302049849517841</v>
      </c>
    </row>
    <row r="2890" spans="2:9" x14ac:dyDescent="0.25">
      <c r="B2890" s="69" t="s">
        <v>45</v>
      </c>
      <c r="C2890" s="69" t="s">
        <v>146</v>
      </c>
      <c r="D2890" s="69" t="s">
        <v>150</v>
      </c>
      <c r="E2890" s="69">
        <f t="shared" si="1363"/>
        <v>1956</v>
      </c>
      <c r="F2890" s="69" t="s">
        <v>15</v>
      </c>
      <c r="G2890" s="69">
        <f>data2!AP115</f>
        <v>1E-3</v>
      </c>
      <c r="H2890" s="105">
        <f t="shared" si="1364"/>
        <v>6.0000000000000001E-3</v>
      </c>
      <c r="I2890" s="105">
        <f t="shared" si="1365"/>
        <v>0.11202049849517841</v>
      </c>
    </row>
    <row r="2891" spans="2:9" x14ac:dyDescent="0.25">
      <c r="B2891" s="69" t="s">
        <v>45</v>
      </c>
      <c r="C2891" s="69" t="s">
        <v>146</v>
      </c>
      <c r="D2891" s="69" t="s">
        <v>150</v>
      </c>
      <c r="E2891" s="69">
        <f t="shared" si="1363"/>
        <v>1957</v>
      </c>
      <c r="F2891" s="69" t="s">
        <v>15</v>
      </c>
      <c r="G2891" s="69">
        <f>data2!AP116</f>
        <v>1E-3</v>
      </c>
      <c r="H2891" s="105">
        <f t="shared" si="1364"/>
        <v>7.0000000000000001E-3</v>
      </c>
      <c r="I2891" s="105">
        <f t="shared" si="1365"/>
        <v>0.11102049849517841</v>
      </c>
    </row>
    <row r="2892" spans="2:9" x14ac:dyDescent="0.25">
      <c r="B2892" s="69" t="s">
        <v>45</v>
      </c>
      <c r="C2892" s="69" t="s">
        <v>146</v>
      </c>
      <c r="D2892" s="69" t="s">
        <v>150</v>
      </c>
      <c r="E2892" s="69">
        <f t="shared" si="1363"/>
        <v>1958</v>
      </c>
      <c r="F2892" s="69" t="s">
        <v>15</v>
      </c>
      <c r="G2892" s="69">
        <f>data2!AP117</f>
        <v>1E-3</v>
      </c>
      <c r="H2892" s="105">
        <f t="shared" si="1364"/>
        <v>8.0000000000000002E-3</v>
      </c>
      <c r="I2892" s="105">
        <f t="shared" si="1365"/>
        <v>0.11002049849517841</v>
      </c>
    </row>
    <row r="2893" spans="2:9" x14ac:dyDescent="0.25">
      <c r="B2893" s="69" t="s">
        <v>45</v>
      </c>
      <c r="C2893" s="69" t="s">
        <v>146</v>
      </c>
      <c r="D2893" s="69" t="s">
        <v>150</v>
      </c>
      <c r="E2893" s="69">
        <f t="shared" si="1363"/>
        <v>1959</v>
      </c>
      <c r="F2893" s="69" t="s">
        <v>15</v>
      </c>
      <c r="G2893" s="69">
        <f>data2!AP118</f>
        <v>1E-3</v>
      </c>
      <c r="H2893" s="105">
        <f t="shared" si="1364"/>
        <v>9.0000000000000011E-3</v>
      </c>
      <c r="I2893" s="105">
        <f t="shared" si="1365"/>
        <v>0.10902049849517841</v>
      </c>
    </row>
    <row r="2894" spans="2:9" x14ac:dyDescent="0.25">
      <c r="B2894" s="69" t="s">
        <v>45</v>
      </c>
      <c r="C2894" s="69" t="s">
        <v>146</v>
      </c>
      <c r="D2894" s="69" t="s">
        <v>150</v>
      </c>
      <c r="E2894" s="69">
        <f t="shared" si="1363"/>
        <v>1960</v>
      </c>
      <c r="F2894" s="69" t="s">
        <v>15</v>
      </c>
      <c r="G2894" s="69">
        <f>data2!AP119</f>
        <v>1E-3</v>
      </c>
      <c r="H2894" s="105">
        <f t="shared" si="1364"/>
        <v>1.0000000000000002E-2</v>
      </c>
      <c r="I2894" s="105">
        <f t="shared" si="1365"/>
        <v>0.1080204984951784</v>
      </c>
    </row>
    <row r="2895" spans="2:9" x14ac:dyDescent="0.25">
      <c r="B2895" s="69" t="s">
        <v>45</v>
      </c>
      <c r="C2895" s="69" t="s">
        <v>146</v>
      </c>
      <c r="D2895" s="69" t="s">
        <v>150</v>
      </c>
      <c r="E2895" s="69">
        <f t="shared" si="1363"/>
        <v>1961</v>
      </c>
      <c r="F2895" s="69" t="s">
        <v>15</v>
      </c>
      <c r="G2895" s="69">
        <f>data2!AP120</f>
        <v>1E-3</v>
      </c>
      <c r="H2895" s="105">
        <f t="shared" si="1364"/>
        <v>1.1000000000000003E-2</v>
      </c>
      <c r="I2895" s="105">
        <f t="shared" si="1365"/>
        <v>0.1070204984951784</v>
      </c>
    </row>
    <row r="2896" spans="2:9" x14ac:dyDescent="0.25">
      <c r="B2896" s="69" t="s">
        <v>45</v>
      </c>
      <c r="C2896" s="69" t="s">
        <v>146</v>
      </c>
      <c r="D2896" s="69" t="s">
        <v>150</v>
      </c>
      <c r="E2896" s="69">
        <f t="shared" si="1363"/>
        <v>1962</v>
      </c>
      <c r="F2896" s="69" t="s">
        <v>15</v>
      </c>
      <c r="G2896" s="69">
        <f>data2!AP121</f>
        <v>1E-3</v>
      </c>
      <c r="H2896" s="105">
        <f t="shared" si="1364"/>
        <v>1.2000000000000004E-2</v>
      </c>
      <c r="I2896" s="105">
        <f t="shared" si="1365"/>
        <v>0.1060204984951784</v>
      </c>
    </row>
    <row r="2897" spans="2:9" x14ac:dyDescent="0.25">
      <c r="B2897" s="69" t="s">
        <v>45</v>
      </c>
      <c r="C2897" s="69" t="s">
        <v>146</v>
      </c>
      <c r="D2897" s="69" t="s">
        <v>150</v>
      </c>
      <c r="E2897" s="69">
        <f t="shared" si="1363"/>
        <v>1963</v>
      </c>
      <c r="F2897" s="69" t="s">
        <v>15</v>
      </c>
      <c r="G2897" s="69">
        <f>data2!AP122</f>
        <v>1E-3</v>
      </c>
      <c r="H2897" s="105">
        <f t="shared" si="1364"/>
        <v>1.3000000000000005E-2</v>
      </c>
      <c r="I2897" s="105">
        <f t="shared" si="1365"/>
        <v>0.1050204984951784</v>
      </c>
    </row>
    <row r="2898" spans="2:9" x14ac:dyDescent="0.25">
      <c r="B2898" s="69" t="s">
        <v>45</v>
      </c>
      <c r="C2898" s="69" t="s">
        <v>146</v>
      </c>
      <c r="D2898" s="69" t="s">
        <v>150</v>
      </c>
      <c r="E2898" s="69">
        <f t="shared" si="1363"/>
        <v>1964</v>
      </c>
      <c r="F2898" s="69" t="s">
        <v>15</v>
      </c>
      <c r="G2898" s="69">
        <f>data2!AP123</f>
        <v>1E-3</v>
      </c>
      <c r="H2898" s="105">
        <f t="shared" si="1364"/>
        <v>1.4000000000000005E-2</v>
      </c>
      <c r="I2898" s="105">
        <f t="shared" si="1365"/>
        <v>0.1040204984951784</v>
      </c>
    </row>
    <row r="2899" spans="2:9" x14ac:dyDescent="0.25">
      <c r="B2899" s="69" t="s">
        <v>45</v>
      </c>
      <c r="C2899" s="69" t="s">
        <v>146</v>
      </c>
      <c r="D2899" s="69" t="s">
        <v>150</v>
      </c>
      <c r="E2899" s="69">
        <f t="shared" si="1363"/>
        <v>1965</v>
      </c>
      <c r="F2899" s="69" t="s">
        <v>15</v>
      </c>
      <c r="G2899" s="69">
        <f>data2!AP124</f>
        <v>1E-3</v>
      </c>
      <c r="H2899" s="105">
        <f t="shared" si="1364"/>
        <v>1.5000000000000006E-2</v>
      </c>
      <c r="I2899" s="105">
        <f t="shared" si="1365"/>
        <v>0.1030204984951784</v>
      </c>
    </row>
    <row r="2900" spans="2:9" x14ac:dyDescent="0.25">
      <c r="B2900" s="69" t="s">
        <v>45</v>
      </c>
      <c r="C2900" s="69" t="s">
        <v>146</v>
      </c>
      <c r="D2900" s="69" t="s">
        <v>150</v>
      </c>
      <c r="E2900" s="69">
        <f t="shared" si="1363"/>
        <v>1966</v>
      </c>
      <c r="F2900" s="69" t="s">
        <v>15</v>
      </c>
      <c r="G2900" s="69">
        <f>data2!AP125</f>
        <v>1E-3</v>
      </c>
      <c r="H2900" s="105">
        <f t="shared" si="1364"/>
        <v>1.6000000000000007E-2</v>
      </c>
      <c r="I2900" s="105">
        <f t="shared" si="1365"/>
        <v>0.1020204984951784</v>
      </c>
    </row>
    <row r="2901" spans="2:9" x14ac:dyDescent="0.25">
      <c r="B2901" s="69" t="s">
        <v>45</v>
      </c>
      <c r="C2901" s="69" t="s">
        <v>146</v>
      </c>
      <c r="D2901" s="69" t="s">
        <v>150</v>
      </c>
      <c r="E2901" s="69">
        <f t="shared" si="1363"/>
        <v>1967</v>
      </c>
      <c r="F2901" s="69" t="s">
        <v>15</v>
      </c>
      <c r="G2901" s="69">
        <f>data2!AP126</f>
        <v>1E-3</v>
      </c>
      <c r="H2901" s="105">
        <f t="shared" si="1364"/>
        <v>1.7000000000000008E-2</v>
      </c>
      <c r="I2901" s="105">
        <f t="shared" si="1365"/>
        <v>0.1010204984951784</v>
      </c>
    </row>
    <row r="2902" spans="2:9" x14ac:dyDescent="0.25">
      <c r="B2902" s="69" t="s">
        <v>45</v>
      </c>
      <c r="C2902" s="69" t="s">
        <v>146</v>
      </c>
      <c r="D2902" s="69" t="s">
        <v>150</v>
      </c>
      <c r="E2902" s="69">
        <f t="shared" si="1363"/>
        <v>1968</v>
      </c>
      <c r="F2902" s="69" t="s">
        <v>15</v>
      </c>
      <c r="G2902" s="69">
        <f>data2!AP127</f>
        <v>1E-3</v>
      </c>
      <c r="H2902" s="105">
        <f t="shared" si="1364"/>
        <v>1.8000000000000009E-2</v>
      </c>
      <c r="I2902" s="105">
        <f t="shared" si="1365"/>
        <v>0.1000204984951784</v>
      </c>
    </row>
    <row r="2903" spans="2:9" x14ac:dyDescent="0.25">
      <c r="B2903" s="69" t="s">
        <v>45</v>
      </c>
      <c r="C2903" s="69" t="s">
        <v>146</v>
      </c>
      <c r="D2903" s="69" t="s">
        <v>150</v>
      </c>
      <c r="E2903" s="69">
        <f t="shared" si="1363"/>
        <v>1969</v>
      </c>
      <c r="F2903" s="69" t="s">
        <v>15</v>
      </c>
      <c r="G2903" s="69">
        <f>data2!AP128</f>
        <v>1E-3</v>
      </c>
      <c r="H2903" s="105">
        <f t="shared" si="1364"/>
        <v>1.900000000000001E-2</v>
      </c>
      <c r="I2903" s="105">
        <f t="shared" si="1365"/>
        <v>9.9020498495178397E-2</v>
      </c>
    </row>
    <row r="2904" spans="2:9" x14ac:dyDescent="0.25">
      <c r="B2904" s="69" t="s">
        <v>45</v>
      </c>
      <c r="C2904" s="69" t="s">
        <v>146</v>
      </c>
      <c r="D2904" s="69" t="s">
        <v>150</v>
      </c>
      <c r="E2904" s="69">
        <f t="shared" si="1363"/>
        <v>1970</v>
      </c>
      <c r="F2904" s="69" t="s">
        <v>15</v>
      </c>
      <c r="G2904" s="69">
        <f>data2!AP129</f>
        <v>1E-3</v>
      </c>
      <c r="H2904" s="105">
        <f t="shared" si="1364"/>
        <v>2.0000000000000011E-2</v>
      </c>
      <c r="I2904" s="105">
        <f t="shared" si="1365"/>
        <v>9.8020498495178396E-2</v>
      </c>
    </row>
    <row r="2905" spans="2:9" x14ac:dyDescent="0.25">
      <c r="B2905" s="69" t="s">
        <v>45</v>
      </c>
      <c r="C2905" s="69" t="s">
        <v>146</v>
      </c>
      <c r="D2905" s="69" t="s">
        <v>150</v>
      </c>
      <c r="E2905" s="69">
        <f t="shared" si="1363"/>
        <v>1971</v>
      </c>
      <c r="F2905" s="69" t="s">
        <v>15</v>
      </c>
      <c r="G2905" s="69">
        <f>data2!AP130</f>
        <v>1E-3</v>
      </c>
      <c r="H2905" s="105">
        <f t="shared" si="1364"/>
        <v>2.1000000000000012E-2</v>
      </c>
      <c r="I2905" s="105">
        <f t="shared" si="1365"/>
        <v>9.7020498495178395E-2</v>
      </c>
    </row>
    <row r="2906" spans="2:9" x14ac:dyDescent="0.25">
      <c r="B2906" s="69" t="s">
        <v>45</v>
      </c>
      <c r="C2906" s="69" t="s">
        <v>146</v>
      </c>
      <c r="D2906" s="69" t="s">
        <v>150</v>
      </c>
      <c r="E2906" s="69">
        <f t="shared" si="1363"/>
        <v>1972</v>
      </c>
      <c r="F2906" s="69" t="s">
        <v>15</v>
      </c>
      <c r="G2906" s="69">
        <f>data2!AP131</f>
        <v>1E-3</v>
      </c>
      <c r="H2906" s="105">
        <f t="shared" si="1364"/>
        <v>2.2000000000000013E-2</v>
      </c>
      <c r="I2906" s="105">
        <f t="shared" si="1365"/>
        <v>9.6020498495178394E-2</v>
      </c>
    </row>
    <row r="2907" spans="2:9" x14ac:dyDescent="0.25">
      <c r="B2907" s="69" t="s">
        <v>45</v>
      </c>
      <c r="C2907" s="69" t="s">
        <v>146</v>
      </c>
      <c r="D2907" s="69" t="s">
        <v>150</v>
      </c>
      <c r="E2907" s="69">
        <f t="shared" si="1363"/>
        <v>1973</v>
      </c>
      <c r="F2907" s="69" t="s">
        <v>15</v>
      </c>
      <c r="G2907" s="69">
        <f>data2!AP132</f>
        <v>1E-3</v>
      </c>
      <c r="H2907" s="105">
        <f t="shared" si="1364"/>
        <v>2.3000000000000013E-2</v>
      </c>
      <c r="I2907" s="105">
        <f t="shared" si="1365"/>
        <v>9.5020498495178393E-2</v>
      </c>
    </row>
    <row r="2908" spans="2:9" x14ac:dyDescent="0.25">
      <c r="B2908" s="69" t="s">
        <v>45</v>
      </c>
      <c r="C2908" s="69" t="s">
        <v>146</v>
      </c>
      <c r="D2908" s="69" t="s">
        <v>150</v>
      </c>
      <c r="E2908" s="69">
        <f t="shared" si="1363"/>
        <v>1974</v>
      </c>
      <c r="F2908" s="69" t="s">
        <v>15</v>
      </c>
      <c r="G2908" s="69">
        <f>data2!AP133</f>
        <v>1E-3</v>
      </c>
      <c r="H2908" s="105">
        <f t="shared" si="1364"/>
        <v>2.4000000000000014E-2</v>
      </c>
      <c r="I2908" s="105">
        <f t="shared" si="1365"/>
        <v>9.4020498495178392E-2</v>
      </c>
    </row>
    <row r="2909" spans="2:9" x14ac:dyDescent="0.25">
      <c r="B2909" s="69" t="s">
        <v>45</v>
      </c>
      <c r="C2909" s="69" t="s">
        <v>146</v>
      </c>
      <c r="D2909" s="69" t="s">
        <v>150</v>
      </c>
      <c r="E2909" s="69">
        <f t="shared" si="1363"/>
        <v>1975</v>
      </c>
      <c r="F2909" s="69" t="s">
        <v>15</v>
      </c>
      <c r="G2909" s="69">
        <f>data2!AP134</f>
        <v>1E-3</v>
      </c>
      <c r="H2909" s="105">
        <f t="shared" si="1364"/>
        <v>2.5000000000000015E-2</v>
      </c>
      <c r="I2909" s="105">
        <f t="shared" si="1365"/>
        <v>9.3020498495178391E-2</v>
      </c>
    </row>
    <row r="2910" spans="2:9" x14ac:dyDescent="0.25">
      <c r="B2910" s="69" t="s">
        <v>45</v>
      </c>
      <c r="C2910" s="69" t="s">
        <v>146</v>
      </c>
      <c r="D2910" s="69" t="s">
        <v>150</v>
      </c>
      <c r="E2910" s="69">
        <f t="shared" si="1363"/>
        <v>1976</v>
      </c>
      <c r="F2910" s="69" t="s">
        <v>15</v>
      </c>
      <c r="G2910" s="69">
        <f>data2!AP135</f>
        <v>1E-3</v>
      </c>
      <c r="H2910" s="105">
        <f t="shared" si="1364"/>
        <v>2.6000000000000016E-2</v>
      </c>
      <c r="I2910" s="105">
        <f t="shared" si="1365"/>
        <v>9.2020498495178391E-2</v>
      </c>
    </row>
    <row r="2911" spans="2:9" x14ac:dyDescent="0.25">
      <c r="B2911" s="69" t="s">
        <v>45</v>
      </c>
      <c r="C2911" s="69" t="s">
        <v>146</v>
      </c>
      <c r="D2911" s="69" t="s">
        <v>150</v>
      </c>
      <c r="E2911" s="69">
        <f t="shared" si="1363"/>
        <v>1977</v>
      </c>
      <c r="F2911" s="69" t="s">
        <v>15</v>
      </c>
      <c r="G2911" s="69">
        <f>data2!AP136</f>
        <v>1E-3</v>
      </c>
      <c r="H2911" s="105">
        <f t="shared" si="1364"/>
        <v>2.7000000000000017E-2</v>
      </c>
      <c r="I2911" s="105">
        <f t="shared" si="1365"/>
        <v>9.102049849517839E-2</v>
      </c>
    </row>
    <row r="2912" spans="2:9" x14ac:dyDescent="0.25">
      <c r="B2912" s="69" t="s">
        <v>45</v>
      </c>
      <c r="C2912" s="69" t="s">
        <v>146</v>
      </c>
      <c r="D2912" s="69" t="s">
        <v>150</v>
      </c>
      <c r="E2912" s="69">
        <f t="shared" si="1363"/>
        <v>1978</v>
      </c>
      <c r="F2912" s="69" t="s">
        <v>15</v>
      </c>
      <c r="G2912" s="69">
        <f>data2!AP137</f>
        <v>1E-3</v>
      </c>
      <c r="H2912" s="105">
        <f t="shared" si="1364"/>
        <v>2.8000000000000018E-2</v>
      </c>
      <c r="I2912" s="105">
        <f t="shared" si="1365"/>
        <v>9.0020498495178389E-2</v>
      </c>
    </row>
    <row r="2913" spans="2:9" x14ac:dyDescent="0.25">
      <c r="B2913" s="69" t="s">
        <v>45</v>
      </c>
      <c r="C2913" s="69" t="s">
        <v>146</v>
      </c>
      <c r="D2913" s="69" t="s">
        <v>150</v>
      </c>
      <c r="E2913" s="69">
        <f t="shared" si="1363"/>
        <v>1979</v>
      </c>
      <c r="F2913" s="69" t="s">
        <v>15</v>
      </c>
      <c r="G2913" s="69">
        <f>data2!AP138</f>
        <v>1E-3</v>
      </c>
      <c r="H2913" s="105">
        <f t="shared" si="1364"/>
        <v>2.9000000000000019E-2</v>
      </c>
      <c r="I2913" s="105">
        <f t="shared" si="1365"/>
        <v>8.9020498495178388E-2</v>
      </c>
    </row>
    <row r="2914" spans="2:9" x14ac:dyDescent="0.25">
      <c r="B2914" s="69" t="s">
        <v>45</v>
      </c>
      <c r="C2914" s="69" t="s">
        <v>146</v>
      </c>
      <c r="D2914" s="69" t="s">
        <v>150</v>
      </c>
      <c r="E2914" s="69">
        <f t="shared" si="1363"/>
        <v>1980</v>
      </c>
      <c r="F2914" s="69" t="s">
        <v>15</v>
      </c>
      <c r="G2914" s="69">
        <f>data2!AP139</f>
        <v>1E-3</v>
      </c>
      <c r="H2914" s="105">
        <f t="shared" si="1364"/>
        <v>3.000000000000002E-2</v>
      </c>
      <c r="I2914" s="105">
        <f t="shared" si="1365"/>
        <v>8.8020498495178387E-2</v>
      </c>
    </row>
    <row r="2915" spans="2:9" x14ac:dyDescent="0.25">
      <c r="B2915" s="69" t="s">
        <v>45</v>
      </c>
      <c r="C2915" s="69" t="s">
        <v>146</v>
      </c>
      <c r="D2915" s="69" t="s">
        <v>150</v>
      </c>
      <c r="E2915" s="69">
        <f t="shared" si="1363"/>
        <v>1981</v>
      </c>
      <c r="F2915" s="69" t="s">
        <v>15</v>
      </c>
      <c r="G2915" s="69">
        <f>data2!AP140</f>
        <v>1E-3</v>
      </c>
      <c r="H2915" s="105">
        <f t="shared" si="1364"/>
        <v>3.1000000000000021E-2</v>
      </c>
      <c r="I2915" s="105">
        <f t="shared" si="1365"/>
        <v>8.7020498495178386E-2</v>
      </c>
    </row>
    <row r="2916" spans="2:9" x14ac:dyDescent="0.25">
      <c r="B2916" s="69" t="s">
        <v>45</v>
      </c>
      <c r="C2916" s="69" t="s">
        <v>146</v>
      </c>
      <c r="D2916" s="69" t="s">
        <v>150</v>
      </c>
      <c r="E2916" s="69">
        <f t="shared" si="1363"/>
        <v>1982</v>
      </c>
      <c r="F2916" s="69" t="s">
        <v>15</v>
      </c>
      <c r="G2916" s="69">
        <f>data2!AP141</f>
        <v>1E-3</v>
      </c>
      <c r="H2916" s="105">
        <f t="shared" si="1364"/>
        <v>3.2000000000000021E-2</v>
      </c>
      <c r="I2916" s="105">
        <f t="shared" si="1365"/>
        <v>8.6020498495178385E-2</v>
      </c>
    </row>
    <row r="2917" spans="2:9" x14ac:dyDescent="0.25">
      <c r="B2917" s="69" t="s">
        <v>45</v>
      </c>
      <c r="C2917" s="69" t="s">
        <v>146</v>
      </c>
      <c r="D2917" s="69" t="s">
        <v>150</v>
      </c>
      <c r="E2917" s="69">
        <f t="shared" si="1363"/>
        <v>1983</v>
      </c>
      <c r="F2917" s="69" t="s">
        <v>15</v>
      </c>
      <c r="G2917" s="69">
        <f>data2!AP142</f>
        <v>1E-3</v>
      </c>
      <c r="H2917" s="105">
        <f t="shared" si="1364"/>
        <v>3.3000000000000022E-2</v>
      </c>
      <c r="I2917" s="105">
        <f t="shared" si="1365"/>
        <v>8.5020498495178384E-2</v>
      </c>
    </row>
    <row r="2918" spans="2:9" x14ac:dyDescent="0.25">
      <c r="B2918" s="69" t="s">
        <v>45</v>
      </c>
      <c r="C2918" s="69" t="s">
        <v>146</v>
      </c>
      <c r="D2918" s="69" t="s">
        <v>150</v>
      </c>
      <c r="E2918" s="69">
        <f t="shared" si="1363"/>
        <v>1984</v>
      </c>
      <c r="F2918" s="69" t="s">
        <v>15</v>
      </c>
      <c r="G2918" s="69">
        <f>data2!AP143</f>
        <v>1E-3</v>
      </c>
      <c r="H2918" s="105">
        <f t="shared" si="1364"/>
        <v>3.4000000000000023E-2</v>
      </c>
      <c r="I2918" s="105">
        <f t="shared" si="1365"/>
        <v>8.4020498495178383E-2</v>
      </c>
    </row>
    <row r="2919" spans="2:9" x14ac:dyDescent="0.25">
      <c r="B2919" s="69" t="s">
        <v>45</v>
      </c>
      <c r="C2919" s="69" t="s">
        <v>146</v>
      </c>
      <c r="D2919" s="69" t="s">
        <v>150</v>
      </c>
      <c r="E2919" s="69">
        <f t="shared" si="1363"/>
        <v>1985</v>
      </c>
      <c r="F2919" s="69" t="s">
        <v>15</v>
      </c>
      <c r="G2919" s="69">
        <f>data2!AP144</f>
        <v>1E-3</v>
      </c>
      <c r="H2919" s="105">
        <f t="shared" si="1364"/>
        <v>3.5000000000000024E-2</v>
      </c>
      <c r="I2919" s="105">
        <f t="shared" si="1365"/>
        <v>8.3020498495178383E-2</v>
      </c>
    </row>
    <row r="2920" spans="2:9" x14ac:dyDescent="0.25">
      <c r="B2920" s="69" t="s">
        <v>45</v>
      </c>
      <c r="C2920" s="69" t="s">
        <v>146</v>
      </c>
      <c r="D2920" s="69" t="s">
        <v>150</v>
      </c>
      <c r="E2920" s="69">
        <f t="shared" si="1363"/>
        <v>1986</v>
      </c>
      <c r="F2920" s="69" t="s">
        <v>15</v>
      </c>
      <c r="G2920" s="69">
        <f>data2!AP145</f>
        <v>1E-3</v>
      </c>
      <c r="H2920" s="105">
        <f t="shared" si="1364"/>
        <v>3.6000000000000025E-2</v>
      </c>
      <c r="I2920" s="105">
        <f t="shared" si="1365"/>
        <v>8.2020498495178382E-2</v>
      </c>
    </row>
    <row r="2921" spans="2:9" x14ac:dyDescent="0.25">
      <c r="B2921" s="69" t="s">
        <v>45</v>
      </c>
      <c r="C2921" s="69" t="s">
        <v>146</v>
      </c>
      <c r="D2921" s="69" t="s">
        <v>150</v>
      </c>
      <c r="E2921" s="69">
        <f t="shared" si="1363"/>
        <v>1987</v>
      </c>
      <c r="F2921" s="69" t="s">
        <v>15</v>
      </c>
      <c r="G2921" s="69">
        <f>data2!AP146</f>
        <v>1E-3</v>
      </c>
      <c r="H2921" s="105">
        <f t="shared" si="1364"/>
        <v>3.7000000000000026E-2</v>
      </c>
      <c r="I2921" s="105">
        <f t="shared" si="1365"/>
        <v>8.1020498495178381E-2</v>
      </c>
    </row>
    <row r="2922" spans="2:9" x14ac:dyDescent="0.25">
      <c r="B2922" s="69" t="s">
        <v>45</v>
      </c>
      <c r="C2922" s="69" t="s">
        <v>146</v>
      </c>
      <c r="D2922" s="69" t="s">
        <v>150</v>
      </c>
      <c r="E2922" s="69">
        <f t="shared" si="1363"/>
        <v>1988</v>
      </c>
      <c r="F2922" s="69" t="s">
        <v>15</v>
      </c>
      <c r="G2922" s="69">
        <f>data2!AP147</f>
        <v>1E-3</v>
      </c>
      <c r="H2922" s="105">
        <f t="shared" si="1364"/>
        <v>3.8000000000000027E-2</v>
      </c>
      <c r="I2922" s="105">
        <f t="shared" si="1365"/>
        <v>8.002049849517838E-2</v>
      </c>
    </row>
    <row r="2923" spans="2:9" x14ac:dyDescent="0.25">
      <c r="B2923" s="69" t="s">
        <v>45</v>
      </c>
      <c r="C2923" s="69" t="s">
        <v>146</v>
      </c>
      <c r="D2923" s="69" t="s">
        <v>150</v>
      </c>
      <c r="E2923" s="69">
        <f t="shared" si="1363"/>
        <v>1989</v>
      </c>
      <c r="F2923" s="69" t="s">
        <v>15</v>
      </c>
      <c r="G2923" s="69">
        <f>data2!AP148</f>
        <v>1E-3</v>
      </c>
      <c r="H2923" s="105">
        <f t="shared" si="1364"/>
        <v>3.9000000000000028E-2</v>
      </c>
      <c r="I2923" s="105">
        <f t="shared" si="1365"/>
        <v>7.9020498495178379E-2</v>
      </c>
    </row>
    <row r="2924" spans="2:9" x14ac:dyDescent="0.25">
      <c r="B2924" s="69" t="s">
        <v>45</v>
      </c>
      <c r="C2924" s="69" t="s">
        <v>146</v>
      </c>
      <c r="D2924" s="69" t="s">
        <v>150</v>
      </c>
      <c r="E2924" s="69">
        <f t="shared" si="1363"/>
        <v>1990</v>
      </c>
      <c r="F2924" s="69" t="s">
        <v>15</v>
      </c>
      <c r="G2924" s="69">
        <f>data2!AP149</f>
        <v>1E-3</v>
      </c>
      <c r="H2924" s="105">
        <f t="shared" si="1364"/>
        <v>4.0000000000000029E-2</v>
      </c>
      <c r="I2924" s="105">
        <f t="shared" si="1365"/>
        <v>7.8020498495178378E-2</v>
      </c>
    </row>
    <row r="2925" spans="2:9" x14ac:dyDescent="0.25">
      <c r="B2925" s="69" t="s">
        <v>45</v>
      </c>
      <c r="C2925" s="69" t="s">
        <v>146</v>
      </c>
      <c r="D2925" s="69" t="s">
        <v>150</v>
      </c>
      <c r="E2925" s="69">
        <f t="shared" si="1363"/>
        <v>1991</v>
      </c>
      <c r="F2925" s="69" t="s">
        <v>15</v>
      </c>
      <c r="G2925" s="69">
        <f>data2!AP150</f>
        <v>1E-3</v>
      </c>
      <c r="H2925" s="105">
        <f t="shared" si="1364"/>
        <v>4.1000000000000029E-2</v>
      </c>
      <c r="I2925" s="105">
        <f t="shared" si="1365"/>
        <v>7.7020498495178377E-2</v>
      </c>
    </row>
    <row r="2926" spans="2:9" x14ac:dyDescent="0.25">
      <c r="B2926" s="69" t="s">
        <v>45</v>
      </c>
      <c r="C2926" s="69" t="s">
        <v>146</v>
      </c>
      <c r="D2926" s="69" t="s">
        <v>150</v>
      </c>
      <c r="E2926" s="69">
        <f t="shared" si="1363"/>
        <v>1992</v>
      </c>
      <c r="F2926" s="69" t="s">
        <v>15</v>
      </c>
      <c r="G2926" s="69">
        <f>data2!AP151</f>
        <v>1E-3</v>
      </c>
      <c r="H2926" s="105">
        <f t="shared" si="1364"/>
        <v>4.200000000000003E-2</v>
      </c>
      <c r="I2926" s="105">
        <f t="shared" si="1365"/>
        <v>7.6020498495178376E-2</v>
      </c>
    </row>
    <row r="2927" spans="2:9" x14ac:dyDescent="0.25">
      <c r="B2927" s="69" t="s">
        <v>45</v>
      </c>
      <c r="C2927" s="69" t="s">
        <v>146</v>
      </c>
      <c r="D2927" s="69" t="s">
        <v>150</v>
      </c>
      <c r="E2927" s="69">
        <f t="shared" si="1363"/>
        <v>1993</v>
      </c>
      <c r="F2927" s="69" t="s">
        <v>15</v>
      </c>
      <c r="G2927" s="69">
        <f>data2!AP152</f>
        <v>6.7054302038987226E-3</v>
      </c>
      <c r="H2927" s="105">
        <f t="shared" si="1364"/>
        <v>4.3000000000000031E-2</v>
      </c>
      <c r="I2927" s="105">
        <f t="shared" si="1365"/>
        <v>6.9315068291279661E-2</v>
      </c>
    </row>
    <row r="2928" spans="2:9" x14ac:dyDescent="0.25">
      <c r="B2928" s="69" t="s">
        <v>45</v>
      </c>
      <c r="C2928" s="69" t="s">
        <v>146</v>
      </c>
      <c r="D2928" s="69" t="s">
        <v>150</v>
      </c>
      <c r="E2928" s="69">
        <f t="shared" si="1363"/>
        <v>1994</v>
      </c>
      <c r="F2928" s="69" t="s">
        <v>15</v>
      </c>
      <c r="G2928" s="69">
        <f>data2!AP153</f>
        <v>9.1875912346882551E-3</v>
      </c>
      <c r="H2928" s="105">
        <f t="shared" si="1364"/>
        <v>4.9705430203898754E-2</v>
      </c>
      <c r="I2928" s="105">
        <f t="shared" si="1365"/>
        <v>6.0127477056591397E-2</v>
      </c>
    </row>
    <row r="2929" spans="2:9" x14ac:dyDescent="0.25">
      <c r="B2929" s="69" t="s">
        <v>45</v>
      </c>
      <c r="C2929" s="69" t="s">
        <v>146</v>
      </c>
      <c r="D2929" s="69" t="s">
        <v>150</v>
      </c>
      <c r="E2929" s="69">
        <f t="shared" si="1363"/>
        <v>1995</v>
      </c>
      <c r="F2929" s="69" t="s">
        <v>15</v>
      </c>
      <c r="G2929" s="69">
        <f>data2!AP154</f>
        <v>1.2751157440015023E-2</v>
      </c>
      <c r="H2929" s="105">
        <f t="shared" si="1364"/>
        <v>5.8893021438587011E-2</v>
      </c>
      <c r="I2929" s="105">
        <f t="shared" si="1365"/>
        <v>4.7376319616576373E-2</v>
      </c>
    </row>
    <row r="2930" spans="2:9" x14ac:dyDescent="0.25">
      <c r="B2930" s="69" t="s">
        <v>45</v>
      </c>
      <c r="C2930" s="69" t="s">
        <v>146</v>
      </c>
      <c r="D2930" s="69" t="s">
        <v>150</v>
      </c>
      <c r="E2930" s="69">
        <f t="shared" si="1363"/>
        <v>1996</v>
      </c>
      <c r="F2930" s="69" t="s">
        <v>15</v>
      </c>
      <c r="G2930" s="69">
        <f>data2!AP155</f>
        <v>2.1258081678900441E-2</v>
      </c>
      <c r="H2930" s="105">
        <f t="shared" si="1364"/>
        <v>7.1644178878602027E-2</v>
      </c>
      <c r="I2930" s="105">
        <f t="shared" si="1365"/>
        <v>2.6118237937675936E-2</v>
      </c>
    </row>
    <row r="2931" spans="2:9" x14ac:dyDescent="0.25">
      <c r="B2931" s="69" t="s">
        <v>45</v>
      </c>
      <c r="C2931" s="69" t="s">
        <v>146</v>
      </c>
      <c r="D2931" s="69" t="s">
        <v>150</v>
      </c>
      <c r="E2931" s="69">
        <f t="shared" si="1363"/>
        <v>1997</v>
      </c>
      <c r="F2931" s="69" t="s">
        <v>15</v>
      </c>
      <c r="G2931" s="69">
        <f>data2!AP156</f>
        <v>2.6118237937675936E-2</v>
      </c>
      <c r="H2931" s="105">
        <f t="shared" si="1364"/>
        <v>9.2902260557502475E-2</v>
      </c>
      <c r="I2931" s="105">
        <f t="shared" si="1365"/>
        <v>0</v>
      </c>
    </row>
    <row r="2932" spans="2:9" x14ac:dyDescent="0.25">
      <c r="B2932" s="69" t="s">
        <v>45</v>
      </c>
      <c r="C2932" s="69" t="s">
        <v>146</v>
      </c>
      <c r="D2932" s="69" t="s">
        <v>150</v>
      </c>
      <c r="E2932" s="69">
        <f t="shared" si="1363"/>
        <v>1950</v>
      </c>
      <c r="F2932" s="69" t="s">
        <v>16</v>
      </c>
      <c r="G2932" s="69">
        <f>data2!AQ109</f>
        <v>0.17612136336770209</v>
      </c>
      <c r="H2932" s="105">
        <f t="shared" si="1364"/>
        <v>0</v>
      </c>
      <c r="I2932" s="105">
        <f t="shared" si="1365"/>
        <v>6.6681142786647936</v>
      </c>
    </row>
    <row r="2933" spans="2:9" x14ac:dyDescent="0.25">
      <c r="B2933" s="69" t="s">
        <v>45</v>
      </c>
      <c r="C2933" s="69" t="s">
        <v>146</v>
      </c>
      <c r="D2933" s="69" t="s">
        <v>150</v>
      </c>
      <c r="E2933" s="69">
        <f t="shared" ref="E2933:E2996" si="1366">E2885</f>
        <v>1951</v>
      </c>
      <c r="F2933" s="69" t="s">
        <v>16</v>
      </c>
      <c r="G2933" s="69">
        <f>data2!AQ110</f>
        <v>0.17612136336770209</v>
      </c>
      <c r="H2933" s="105">
        <f t="shared" si="1364"/>
        <v>0.17612136336770209</v>
      </c>
      <c r="I2933" s="105">
        <f t="shared" si="1365"/>
        <v>6.491992915297093</v>
      </c>
    </row>
    <row r="2934" spans="2:9" x14ac:dyDescent="0.25">
      <c r="B2934" s="69" t="s">
        <v>45</v>
      </c>
      <c r="C2934" s="69" t="s">
        <v>146</v>
      </c>
      <c r="D2934" s="69" t="s">
        <v>150</v>
      </c>
      <c r="E2934" s="69">
        <f t="shared" si="1366"/>
        <v>1952</v>
      </c>
      <c r="F2934" s="69" t="s">
        <v>16</v>
      </c>
      <c r="G2934" s="69">
        <f>data2!AQ111</f>
        <v>0.17612136336770209</v>
      </c>
      <c r="H2934" s="105">
        <f t="shared" si="1364"/>
        <v>0.35224272673540419</v>
      </c>
      <c r="I2934" s="105">
        <f t="shared" si="1365"/>
        <v>6.3158715519293906</v>
      </c>
    </row>
    <row r="2935" spans="2:9" x14ac:dyDescent="0.25">
      <c r="B2935" s="69" t="s">
        <v>45</v>
      </c>
      <c r="C2935" s="69" t="s">
        <v>146</v>
      </c>
      <c r="D2935" s="69" t="s">
        <v>150</v>
      </c>
      <c r="E2935" s="69">
        <f t="shared" si="1366"/>
        <v>1953</v>
      </c>
      <c r="F2935" s="69" t="s">
        <v>16</v>
      </c>
      <c r="G2935" s="69">
        <f>data2!AQ112</f>
        <v>0.17612136336770209</v>
      </c>
      <c r="H2935" s="105">
        <f t="shared" si="1364"/>
        <v>0.52836409010310625</v>
      </c>
      <c r="I2935" s="105">
        <f t="shared" si="1365"/>
        <v>6.1397501885616883</v>
      </c>
    </row>
    <row r="2936" spans="2:9" x14ac:dyDescent="0.25">
      <c r="B2936" s="69" t="s">
        <v>45</v>
      </c>
      <c r="C2936" s="69" t="s">
        <v>146</v>
      </c>
      <c r="D2936" s="69" t="s">
        <v>150</v>
      </c>
      <c r="E2936" s="69">
        <f t="shared" si="1366"/>
        <v>1954</v>
      </c>
      <c r="F2936" s="69" t="s">
        <v>16</v>
      </c>
      <c r="G2936" s="69">
        <f>data2!AQ113</f>
        <v>0.17612136336770209</v>
      </c>
      <c r="H2936" s="105">
        <f t="shared" si="1364"/>
        <v>0.70448545347080838</v>
      </c>
      <c r="I2936" s="105">
        <f t="shared" si="1365"/>
        <v>5.963628825193986</v>
      </c>
    </row>
    <row r="2937" spans="2:9" x14ac:dyDescent="0.25">
      <c r="B2937" s="69" t="s">
        <v>45</v>
      </c>
      <c r="C2937" s="69" t="s">
        <v>146</v>
      </c>
      <c r="D2937" s="69" t="s">
        <v>150</v>
      </c>
      <c r="E2937" s="69">
        <f t="shared" si="1366"/>
        <v>1955</v>
      </c>
      <c r="F2937" s="69" t="s">
        <v>16</v>
      </c>
      <c r="G2937" s="69">
        <f>data2!AQ114</f>
        <v>0.17612136336770209</v>
      </c>
      <c r="H2937" s="105">
        <f t="shared" si="1364"/>
        <v>0.8806068168385105</v>
      </c>
      <c r="I2937" s="105">
        <f t="shared" si="1365"/>
        <v>5.7875074618262836</v>
      </c>
    </row>
    <row r="2938" spans="2:9" x14ac:dyDescent="0.25">
      <c r="B2938" s="69" t="s">
        <v>45</v>
      </c>
      <c r="C2938" s="69" t="s">
        <v>146</v>
      </c>
      <c r="D2938" s="69" t="s">
        <v>150</v>
      </c>
      <c r="E2938" s="69">
        <f t="shared" si="1366"/>
        <v>1956</v>
      </c>
      <c r="F2938" s="69" t="s">
        <v>16</v>
      </c>
      <c r="G2938" s="69">
        <f>data2!AQ115</f>
        <v>0.17612136336770209</v>
      </c>
      <c r="H2938" s="105">
        <f t="shared" si="1364"/>
        <v>1.0567281802062125</v>
      </c>
      <c r="I2938" s="105">
        <f t="shared" si="1365"/>
        <v>5.611386098458583</v>
      </c>
    </row>
    <row r="2939" spans="2:9" x14ac:dyDescent="0.25">
      <c r="B2939" s="69" t="s">
        <v>45</v>
      </c>
      <c r="C2939" s="69" t="s">
        <v>146</v>
      </c>
      <c r="D2939" s="69" t="s">
        <v>150</v>
      </c>
      <c r="E2939" s="69">
        <f t="shared" si="1366"/>
        <v>1957</v>
      </c>
      <c r="F2939" s="69" t="s">
        <v>16</v>
      </c>
      <c r="G2939" s="69">
        <f>data2!AQ116</f>
        <v>0.17612136336770209</v>
      </c>
      <c r="H2939" s="105">
        <f t="shared" si="1364"/>
        <v>1.2328495435739146</v>
      </c>
      <c r="I2939" s="105">
        <f t="shared" si="1365"/>
        <v>5.4352647350908807</v>
      </c>
    </row>
    <row r="2940" spans="2:9" x14ac:dyDescent="0.25">
      <c r="B2940" s="69" t="s">
        <v>45</v>
      </c>
      <c r="C2940" s="69" t="s">
        <v>146</v>
      </c>
      <c r="D2940" s="69" t="s">
        <v>150</v>
      </c>
      <c r="E2940" s="69">
        <f t="shared" si="1366"/>
        <v>1958</v>
      </c>
      <c r="F2940" s="69" t="s">
        <v>16</v>
      </c>
      <c r="G2940" s="69">
        <f>data2!AQ117</f>
        <v>0.17612136336770209</v>
      </c>
      <c r="H2940" s="105">
        <f t="shared" si="1364"/>
        <v>1.4089709069416168</v>
      </c>
      <c r="I2940" s="105">
        <f t="shared" si="1365"/>
        <v>5.2591433717231784</v>
      </c>
    </row>
    <row r="2941" spans="2:9" x14ac:dyDescent="0.25">
      <c r="B2941" s="69" t="s">
        <v>45</v>
      </c>
      <c r="C2941" s="69" t="s">
        <v>146</v>
      </c>
      <c r="D2941" s="69" t="s">
        <v>150</v>
      </c>
      <c r="E2941" s="69">
        <f t="shared" si="1366"/>
        <v>1959</v>
      </c>
      <c r="F2941" s="69" t="s">
        <v>16</v>
      </c>
      <c r="G2941" s="69">
        <f>data2!AQ118</f>
        <v>0.17612136336770209</v>
      </c>
      <c r="H2941" s="105">
        <f t="shared" si="1364"/>
        <v>1.5850922703093189</v>
      </c>
      <c r="I2941" s="105">
        <f t="shared" si="1365"/>
        <v>5.083022008355476</v>
      </c>
    </row>
    <row r="2942" spans="2:9" x14ac:dyDescent="0.25">
      <c r="B2942" s="69" t="s">
        <v>45</v>
      </c>
      <c r="C2942" s="69" t="s">
        <v>146</v>
      </c>
      <c r="D2942" s="69" t="s">
        <v>150</v>
      </c>
      <c r="E2942" s="69">
        <f t="shared" si="1366"/>
        <v>1960</v>
      </c>
      <c r="F2942" s="69" t="s">
        <v>16</v>
      </c>
      <c r="G2942" s="69">
        <f>data2!AQ119</f>
        <v>0.17635108688513826</v>
      </c>
      <c r="H2942" s="105">
        <f t="shared" si="1364"/>
        <v>1.761213633677021</v>
      </c>
      <c r="I2942" s="105">
        <f t="shared" si="1365"/>
        <v>4.9066709214703366</v>
      </c>
    </row>
    <row r="2943" spans="2:9" x14ac:dyDescent="0.25">
      <c r="B2943" s="69" t="s">
        <v>45</v>
      </c>
      <c r="C2943" s="69" t="s">
        <v>146</v>
      </c>
      <c r="D2943" s="69" t="s">
        <v>150</v>
      </c>
      <c r="E2943" s="69">
        <f t="shared" si="1366"/>
        <v>1961</v>
      </c>
      <c r="F2943" s="69" t="s">
        <v>16</v>
      </c>
      <c r="G2943" s="69">
        <f>data2!AQ120</f>
        <v>0.17885732841605201</v>
      </c>
      <c r="H2943" s="105">
        <f t="shared" si="1364"/>
        <v>1.9375647205621593</v>
      </c>
      <c r="I2943" s="105">
        <f t="shared" si="1365"/>
        <v>4.7278135930542859</v>
      </c>
    </row>
    <row r="2944" spans="2:9" x14ac:dyDescent="0.25">
      <c r="B2944" s="69" t="s">
        <v>45</v>
      </c>
      <c r="C2944" s="69" t="s">
        <v>146</v>
      </c>
      <c r="D2944" s="69" t="s">
        <v>150</v>
      </c>
      <c r="E2944" s="69">
        <f t="shared" si="1366"/>
        <v>1962</v>
      </c>
      <c r="F2944" s="69" t="s">
        <v>16</v>
      </c>
      <c r="G2944" s="69">
        <f>data2!AQ121</f>
        <v>0.16263094047427004</v>
      </c>
      <c r="H2944" s="105">
        <f t="shared" si="1364"/>
        <v>2.1164220489782113</v>
      </c>
      <c r="I2944" s="105">
        <f t="shared" si="1365"/>
        <v>4.565182652580015</v>
      </c>
    </row>
    <row r="2945" spans="2:9" x14ac:dyDescent="0.25">
      <c r="B2945" s="69" t="s">
        <v>45</v>
      </c>
      <c r="C2945" s="69" t="s">
        <v>146</v>
      </c>
      <c r="D2945" s="69" t="s">
        <v>150</v>
      </c>
      <c r="E2945" s="69">
        <f t="shared" si="1366"/>
        <v>1963</v>
      </c>
      <c r="F2945" s="69" t="s">
        <v>16</v>
      </c>
      <c r="G2945" s="69">
        <f>data2!AQ122</f>
        <v>0.15987252148050232</v>
      </c>
      <c r="H2945" s="105">
        <f t="shared" si="1364"/>
        <v>2.2790529894524814</v>
      </c>
      <c r="I2945" s="105">
        <f t="shared" si="1365"/>
        <v>4.4053101310995126</v>
      </c>
    </row>
    <row r="2946" spans="2:9" x14ac:dyDescent="0.25">
      <c r="B2946" s="69" t="s">
        <v>45</v>
      </c>
      <c r="C2946" s="69" t="s">
        <v>146</v>
      </c>
      <c r="D2946" s="69" t="s">
        <v>150</v>
      </c>
      <c r="E2946" s="69">
        <f t="shared" si="1366"/>
        <v>1964</v>
      </c>
      <c r="F2946" s="69" t="s">
        <v>16</v>
      </c>
      <c r="G2946" s="69">
        <f>data2!AQ123</f>
        <v>0.14870267516760877</v>
      </c>
      <c r="H2946" s="105">
        <f t="shared" si="1364"/>
        <v>2.4389255109329837</v>
      </c>
      <c r="I2946" s="105">
        <f t="shared" si="1365"/>
        <v>4.2566074559319036</v>
      </c>
    </row>
    <row r="2947" spans="2:9" x14ac:dyDescent="0.25">
      <c r="B2947" s="69" t="s">
        <v>45</v>
      </c>
      <c r="C2947" s="69" t="s">
        <v>146</v>
      </c>
      <c r="D2947" s="69" t="s">
        <v>150</v>
      </c>
      <c r="E2947" s="69">
        <f t="shared" si="1366"/>
        <v>1965</v>
      </c>
      <c r="F2947" s="69" t="s">
        <v>16</v>
      </c>
      <c r="G2947" s="69">
        <f>data2!AQ124</f>
        <v>0.14253313760677624</v>
      </c>
      <c r="H2947" s="105">
        <f t="shared" si="1364"/>
        <v>2.5876281861005923</v>
      </c>
      <c r="I2947" s="105">
        <f t="shared" si="1365"/>
        <v>4.1140743183251276</v>
      </c>
    </row>
    <row r="2948" spans="2:9" x14ac:dyDescent="0.25">
      <c r="B2948" s="69" t="s">
        <v>45</v>
      </c>
      <c r="C2948" s="69" t="s">
        <v>146</v>
      </c>
      <c r="D2948" s="69" t="s">
        <v>150</v>
      </c>
      <c r="E2948" s="69">
        <f t="shared" si="1366"/>
        <v>1966</v>
      </c>
      <c r="F2948" s="69" t="s">
        <v>16</v>
      </c>
      <c r="G2948" s="69">
        <f>data2!AQ125</f>
        <v>0.13503206387312675</v>
      </c>
      <c r="H2948" s="105">
        <f t="shared" ref="H2948:H3011" si="1367">SUMIFS($G$4:$G$4995,$F$4:$F$4995,$F2948,$E$4:$E$4995,"&lt;"&amp;$E2948,$B$4:$B$4995,$B2948,$D$4:$D$4995,$D2948)</f>
        <v>2.7301613237073687</v>
      </c>
      <c r="I2948" s="105">
        <f t="shared" ref="I2948:I3011" si="1368">SUMIFS($G$4:$G$4995,$F$4:$F$4995,$F2948,$E$4:$E$4995,"&gt;"&amp;$E2948,$B$4:$B$4995,$B2948,$D$4:$D$4995,$D2948)</f>
        <v>3.979042254452001</v>
      </c>
    </row>
    <row r="2949" spans="2:9" x14ac:dyDescent="0.25">
      <c r="B2949" s="69" t="s">
        <v>45</v>
      </c>
      <c r="C2949" s="69" t="s">
        <v>146</v>
      </c>
      <c r="D2949" s="69" t="s">
        <v>150</v>
      </c>
      <c r="E2949" s="69">
        <f t="shared" si="1366"/>
        <v>1967</v>
      </c>
      <c r="F2949" s="69" t="s">
        <v>16</v>
      </c>
      <c r="G2949" s="69">
        <f>data2!AQ126</f>
        <v>0.14266046797140175</v>
      </c>
      <c r="H2949" s="105">
        <f t="shared" si="1367"/>
        <v>2.8651933875804954</v>
      </c>
      <c r="I2949" s="105">
        <f t="shared" si="1368"/>
        <v>3.8363817864805987</v>
      </c>
    </row>
    <row r="2950" spans="2:9" x14ac:dyDescent="0.25">
      <c r="B2950" s="69" t="s">
        <v>45</v>
      </c>
      <c r="C2950" s="69" t="s">
        <v>146</v>
      </c>
      <c r="D2950" s="69" t="s">
        <v>150</v>
      </c>
      <c r="E2950" s="69">
        <f t="shared" si="1366"/>
        <v>1968</v>
      </c>
      <c r="F2950" s="69" t="s">
        <v>16</v>
      </c>
      <c r="G2950" s="69">
        <f>data2!AQ127</f>
        <v>0.14871631506413654</v>
      </c>
      <c r="H2950" s="105">
        <f t="shared" si="1367"/>
        <v>3.0078538555518972</v>
      </c>
      <c r="I2950" s="105">
        <f t="shared" si="1368"/>
        <v>3.6876654714164627</v>
      </c>
    </row>
    <row r="2951" spans="2:9" x14ac:dyDescent="0.25">
      <c r="B2951" s="69" t="s">
        <v>45</v>
      </c>
      <c r="C2951" s="69" t="s">
        <v>146</v>
      </c>
      <c r="D2951" s="69" t="s">
        <v>150</v>
      </c>
      <c r="E2951" s="69">
        <f t="shared" si="1366"/>
        <v>1969</v>
      </c>
      <c r="F2951" s="69" t="s">
        <v>16</v>
      </c>
      <c r="G2951" s="69">
        <f>data2!AQ128</f>
        <v>0.15917913010301413</v>
      </c>
      <c r="H2951" s="105">
        <f t="shared" si="1367"/>
        <v>3.1565701706160336</v>
      </c>
      <c r="I2951" s="105">
        <f t="shared" si="1368"/>
        <v>3.5284863413134482</v>
      </c>
    </row>
    <row r="2952" spans="2:9" x14ac:dyDescent="0.25">
      <c r="B2952" s="69" t="s">
        <v>45</v>
      </c>
      <c r="C2952" s="69" t="s">
        <v>146</v>
      </c>
      <c r="D2952" s="69" t="s">
        <v>150</v>
      </c>
      <c r="E2952" s="69">
        <f t="shared" si="1366"/>
        <v>1970</v>
      </c>
      <c r="F2952" s="69" t="s">
        <v>16</v>
      </c>
      <c r="G2952" s="69">
        <f>data2!AQ129</f>
        <v>0.15802724429444984</v>
      </c>
      <c r="H2952" s="105">
        <f t="shared" si="1367"/>
        <v>3.3157493007190477</v>
      </c>
      <c r="I2952" s="105">
        <f t="shared" si="1368"/>
        <v>3.3704590970189989</v>
      </c>
    </row>
    <row r="2953" spans="2:9" x14ac:dyDescent="0.25">
      <c r="B2953" s="69" t="s">
        <v>45</v>
      </c>
      <c r="C2953" s="69" t="s">
        <v>146</v>
      </c>
      <c r="D2953" s="69" t="s">
        <v>150</v>
      </c>
      <c r="E2953" s="69">
        <f t="shared" si="1366"/>
        <v>1971</v>
      </c>
      <c r="F2953" s="69" t="s">
        <v>16</v>
      </c>
      <c r="G2953" s="69">
        <f>data2!AQ130</f>
        <v>0.18982744058444562</v>
      </c>
      <c r="H2953" s="105">
        <f t="shared" si="1367"/>
        <v>3.4737765450134974</v>
      </c>
      <c r="I2953" s="105">
        <f t="shared" si="1368"/>
        <v>3.1806316564345525</v>
      </c>
    </row>
    <row r="2954" spans="2:9" x14ac:dyDescent="0.25">
      <c r="B2954" s="69" t="s">
        <v>45</v>
      </c>
      <c r="C2954" s="69" t="s">
        <v>146</v>
      </c>
      <c r="D2954" s="69" t="s">
        <v>150</v>
      </c>
      <c r="E2954" s="69">
        <f t="shared" si="1366"/>
        <v>1972</v>
      </c>
      <c r="F2954" s="69" t="s">
        <v>16</v>
      </c>
      <c r="G2954" s="69">
        <f>data2!AQ131</f>
        <v>0.1696732885383192</v>
      </c>
      <c r="H2954" s="105">
        <f t="shared" si="1367"/>
        <v>3.663603985597943</v>
      </c>
      <c r="I2954" s="105">
        <f t="shared" si="1368"/>
        <v>3.0109583678962335</v>
      </c>
    </row>
    <row r="2955" spans="2:9" x14ac:dyDescent="0.25">
      <c r="B2955" s="69" t="s">
        <v>45</v>
      </c>
      <c r="C2955" s="69" t="s">
        <v>146</v>
      </c>
      <c r="D2955" s="69" t="s">
        <v>150</v>
      </c>
      <c r="E2955" s="69">
        <f t="shared" si="1366"/>
        <v>1973</v>
      </c>
      <c r="F2955" s="69" t="s">
        <v>16</v>
      </c>
      <c r="G2955" s="69">
        <f>data2!AQ132</f>
        <v>0.11010953350478639</v>
      </c>
      <c r="H2955" s="105">
        <f t="shared" si="1367"/>
        <v>3.833277274136262</v>
      </c>
      <c r="I2955" s="105">
        <f t="shared" si="1368"/>
        <v>2.9008488343914469</v>
      </c>
    </row>
    <row r="2956" spans="2:9" x14ac:dyDescent="0.25">
      <c r="B2956" s="69" t="s">
        <v>45</v>
      </c>
      <c r="C2956" s="69" t="s">
        <v>146</v>
      </c>
      <c r="D2956" s="69" t="s">
        <v>150</v>
      </c>
      <c r="E2956" s="69">
        <f t="shared" si="1366"/>
        <v>1974</v>
      </c>
      <c r="F2956" s="69" t="s">
        <v>16</v>
      </c>
      <c r="G2956" s="69">
        <f>data2!AQ133</f>
        <v>0.12382513953410647</v>
      </c>
      <c r="H2956" s="105">
        <f t="shared" si="1367"/>
        <v>3.9433868076410485</v>
      </c>
      <c r="I2956" s="105">
        <f t="shared" si="1368"/>
        <v>2.7770236948573399</v>
      </c>
    </row>
    <row r="2957" spans="2:9" x14ac:dyDescent="0.25">
      <c r="B2957" s="69" t="s">
        <v>45</v>
      </c>
      <c r="C2957" s="69" t="s">
        <v>146</v>
      </c>
      <c r="D2957" s="69" t="s">
        <v>150</v>
      </c>
      <c r="E2957" s="69">
        <f t="shared" si="1366"/>
        <v>1975</v>
      </c>
      <c r="F2957" s="69" t="s">
        <v>16</v>
      </c>
      <c r="G2957" s="69">
        <f>data2!AQ134</f>
        <v>0.10482891397120407</v>
      </c>
      <c r="H2957" s="105">
        <f t="shared" si="1367"/>
        <v>4.0672119471751547</v>
      </c>
      <c r="I2957" s="105">
        <f t="shared" si="1368"/>
        <v>2.6721947808861359</v>
      </c>
    </row>
    <row r="2958" spans="2:9" x14ac:dyDescent="0.25">
      <c r="B2958" s="69" t="s">
        <v>45</v>
      </c>
      <c r="C2958" s="69" t="s">
        <v>146</v>
      </c>
      <c r="D2958" s="69" t="s">
        <v>150</v>
      </c>
      <c r="E2958" s="69">
        <f t="shared" si="1366"/>
        <v>1976</v>
      </c>
      <c r="F2958" s="69" t="s">
        <v>16</v>
      </c>
      <c r="G2958" s="69">
        <f>data2!AQ135</f>
        <v>0.10386102767646427</v>
      </c>
      <c r="H2958" s="105">
        <f t="shared" si="1367"/>
        <v>4.1720408611463586</v>
      </c>
      <c r="I2958" s="105">
        <f t="shared" si="1368"/>
        <v>2.5683337532096724</v>
      </c>
    </row>
    <row r="2959" spans="2:9" x14ac:dyDescent="0.25">
      <c r="B2959" s="69" t="s">
        <v>45</v>
      </c>
      <c r="C2959" s="69" t="s">
        <v>146</v>
      </c>
      <c r="D2959" s="69" t="s">
        <v>150</v>
      </c>
      <c r="E2959" s="69">
        <f t="shared" si="1366"/>
        <v>1977</v>
      </c>
      <c r="F2959" s="69" t="s">
        <v>16</v>
      </c>
      <c r="G2959" s="69">
        <f>data2!AQ136</f>
        <v>9.715921288014312E-2</v>
      </c>
      <c r="H2959" s="105">
        <f t="shared" si="1367"/>
        <v>4.2759018888228226</v>
      </c>
      <c r="I2959" s="105">
        <f t="shared" si="1368"/>
        <v>2.4711745403295287</v>
      </c>
    </row>
    <row r="2960" spans="2:9" x14ac:dyDescent="0.25">
      <c r="B2960" s="69" t="s">
        <v>45</v>
      </c>
      <c r="C2960" s="69" t="s">
        <v>146</v>
      </c>
      <c r="D2960" s="69" t="s">
        <v>150</v>
      </c>
      <c r="E2960" s="69">
        <f t="shared" si="1366"/>
        <v>1978</v>
      </c>
      <c r="F2960" s="69" t="s">
        <v>16</v>
      </c>
      <c r="G2960" s="69">
        <f>data2!AQ137</f>
        <v>8.9289986717511469E-2</v>
      </c>
      <c r="H2960" s="105">
        <f t="shared" si="1367"/>
        <v>4.3730611017029659</v>
      </c>
      <c r="I2960" s="105">
        <f t="shared" si="1368"/>
        <v>2.3818845536120175</v>
      </c>
    </row>
    <row r="2961" spans="2:9" x14ac:dyDescent="0.25">
      <c r="B2961" s="69" t="s">
        <v>45</v>
      </c>
      <c r="C2961" s="69" t="s">
        <v>146</v>
      </c>
      <c r="D2961" s="69" t="s">
        <v>150</v>
      </c>
      <c r="E2961" s="69">
        <f t="shared" si="1366"/>
        <v>1979</v>
      </c>
      <c r="F2961" s="69" t="s">
        <v>16</v>
      </c>
      <c r="G2961" s="69">
        <f>data2!AQ138</f>
        <v>7.4691672346738305E-2</v>
      </c>
      <c r="H2961" s="105">
        <f t="shared" si="1367"/>
        <v>4.4623510884204771</v>
      </c>
      <c r="I2961" s="105">
        <f t="shared" si="1368"/>
        <v>2.3071928812652791</v>
      </c>
    </row>
    <row r="2962" spans="2:9" x14ac:dyDescent="0.25">
      <c r="B2962" s="69" t="s">
        <v>45</v>
      </c>
      <c r="C2962" s="69" t="s">
        <v>146</v>
      </c>
      <c r="D2962" s="69" t="s">
        <v>150</v>
      </c>
      <c r="E2962" s="69">
        <f t="shared" si="1366"/>
        <v>1980</v>
      </c>
      <c r="F2962" s="69" t="s">
        <v>16</v>
      </c>
      <c r="G2962" s="69">
        <f>data2!AQ139</f>
        <v>8.4401379295696854E-2</v>
      </c>
      <c r="H2962" s="105">
        <f t="shared" si="1367"/>
        <v>4.537042760767215</v>
      </c>
      <c r="I2962" s="105">
        <f t="shared" si="1368"/>
        <v>2.2227915019695828</v>
      </c>
    </row>
    <row r="2963" spans="2:9" x14ac:dyDescent="0.25">
      <c r="B2963" s="69" t="s">
        <v>45</v>
      </c>
      <c r="C2963" s="69" t="s">
        <v>146</v>
      </c>
      <c r="D2963" s="69" t="s">
        <v>150</v>
      </c>
      <c r="E2963" s="69">
        <f t="shared" si="1366"/>
        <v>1981</v>
      </c>
      <c r="F2963" s="69" t="s">
        <v>16</v>
      </c>
      <c r="G2963" s="69">
        <f>data2!AQ140</f>
        <v>8.097985269289211E-2</v>
      </c>
      <c r="H2963" s="105">
        <f t="shared" si="1367"/>
        <v>4.6214441400629118</v>
      </c>
      <c r="I2963" s="105">
        <f t="shared" si="1368"/>
        <v>2.1418116492766908</v>
      </c>
    </row>
    <row r="2964" spans="2:9" x14ac:dyDescent="0.25">
      <c r="B2964" s="69" t="s">
        <v>45</v>
      </c>
      <c r="C2964" s="69" t="s">
        <v>146</v>
      </c>
      <c r="D2964" s="69" t="s">
        <v>150</v>
      </c>
      <c r="E2964" s="69">
        <f t="shared" si="1366"/>
        <v>1982</v>
      </c>
      <c r="F2964" s="69" t="s">
        <v>16</v>
      </c>
      <c r="G2964" s="69">
        <f>data2!AQ141</f>
        <v>0.11128779402320504</v>
      </c>
      <c r="H2964" s="105">
        <f t="shared" si="1367"/>
        <v>4.7024239927558042</v>
      </c>
      <c r="I2964" s="105">
        <f t="shared" si="1368"/>
        <v>2.0305238552534859</v>
      </c>
    </row>
    <row r="2965" spans="2:9" x14ac:dyDescent="0.25">
      <c r="B2965" s="69" t="s">
        <v>45</v>
      </c>
      <c r="C2965" s="69" t="s">
        <v>146</v>
      </c>
      <c r="D2965" s="69" t="s">
        <v>150</v>
      </c>
      <c r="E2965" s="69">
        <f t="shared" si="1366"/>
        <v>1983</v>
      </c>
      <c r="F2965" s="69" t="s">
        <v>16</v>
      </c>
      <c r="G2965" s="69">
        <f>data2!AQ142</f>
        <v>0.1260352000851426</v>
      </c>
      <c r="H2965" s="105">
        <f t="shared" si="1367"/>
        <v>4.8137117867790096</v>
      </c>
      <c r="I2965" s="105">
        <f t="shared" si="1368"/>
        <v>1.9044886551683429</v>
      </c>
    </row>
    <row r="2966" spans="2:9" x14ac:dyDescent="0.25">
      <c r="B2966" s="69" t="s">
        <v>45</v>
      </c>
      <c r="C2966" s="69" t="s">
        <v>146</v>
      </c>
      <c r="D2966" s="69" t="s">
        <v>150</v>
      </c>
      <c r="E2966" s="69">
        <f t="shared" si="1366"/>
        <v>1984</v>
      </c>
      <c r="F2966" s="69" t="s">
        <v>16</v>
      </c>
      <c r="G2966" s="69">
        <f>data2!AQ143</f>
        <v>0.13070630724551344</v>
      </c>
      <c r="H2966" s="105">
        <f t="shared" si="1367"/>
        <v>4.9397469868641526</v>
      </c>
      <c r="I2966" s="105">
        <f t="shared" si="1368"/>
        <v>1.7737823479228294</v>
      </c>
    </row>
    <row r="2967" spans="2:9" x14ac:dyDescent="0.25">
      <c r="B2967" s="69" t="s">
        <v>45</v>
      </c>
      <c r="C2967" s="69" t="s">
        <v>146</v>
      </c>
      <c r="D2967" s="69" t="s">
        <v>150</v>
      </c>
      <c r="E2967" s="69">
        <f t="shared" si="1366"/>
        <v>1985</v>
      </c>
      <c r="F2967" s="69" t="s">
        <v>16</v>
      </c>
      <c r="G2967" s="69">
        <f>data2!AQ144</f>
        <v>0.13390005552233705</v>
      </c>
      <c r="H2967" s="105">
        <f t="shared" si="1367"/>
        <v>5.0704532941096661</v>
      </c>
      <c r="I2967" s="105">
        <f t="shared" si="1368"/>
        <v>1.6398822924004928</v>
      </c>
    </row>
    <row r="2968" spans="2:9" x14ac:dyDescent="0.25">
      <c r="B2968" s="69" t="s">
        <v>45</v>
      </c>
      <c r="C2968" s="69" t="s">
        <v>146</v>
      </c>
      <c r="D2968" s="69" t="s">
        <v>150</v>
      </c>
      <c r="E2968" s="69">
        <f t="shared" si="1366"/>
        <v>1986</v>
      </c>
      <c r="F2968" s="69" t="s">
        <v>16</v>
      </c>
      <c r="G2968" s="69">
        <f>data2!AQ145</f>
        <v>0.14090286203794919</v>
      </c>
      <c r="H2968" s="105">
        <f t="shared" si="1367"/>
        <v>5.2043533496320027</v>
      </c>
      <c r="I2968" s="105">
        <f t="shared" si="1368"/>
        <v>1.4989794303625437</v>
      </c>
    </row>
    <row r="2969" spans="2:9" x14ac:dyDescent="0.25">
      <c r="B2969" s="69" t="s">
        <v>45</v>
      </c>
      <c r="C2969" s="69" t="s">
        <v>146</v>
      </c>
      <c r="D2969" s="69" t="s">
        <v>150</v>
      </c>
      <c r="E2969" s="69">
        <f t="shared" si="1366"/>
        <v>1987</v>
      </c>
      <c r="F2969" s="69" t="s">
        <v>16</v>
      </c>
      <c r="G2969" s="69">
        <f>data2!AQ146</f>
        <v>0.1427474942509156</v>
      </c>
      <c r="H2969" s="105">
        <f t="shared" si="1367"/>
        <v>5.3452562116699518</v>
      </c>
      <c r="I2969" s="105">
        <f t="shared" si="1368"/>
        <v>1.3562319361116277</v>
      </c>
    </row>
    <row r="2970" spans="2:9" x14ac:dyDescent="0.25">
      <c r="B2970" s="69" t="s">
        <v>45</v>
      </c>
      <c r="C2970" s="69" t="s">
        <v>146</v>
      </c>
      <c r="D2970" s="69" t="s">
        <v>150</v>
      </c>
      <c r="E2970" s="69">
        <f t="shared" si="1366"/>
        <v>1988</v>
      </c>
      <c r="F2970" s="69" t="s">
        <v>16</v>
      </c>
      <c r="G2970" s="69">
        <f>data2!AQ147</f>
        <v>0.13551248466385676</v>
      </c>
      <c r="H2970" s="105">
        <f t="shared" si="1367"/>
        <v>5.4880037059208675</v>
      </c>
      <c r="I2970" s="105">
        <f t="shared" si="1368"/>
        <v>1.2207194514477711</v>
      </c>
    </row>
    <row r="2971" spans="2:9" x14ac:dyDescent="0.25">
      <c r="B2971" s="69" t="s">
        <v>45</v>
      </c>
      <c r="C2971" s="69" t="s">
        <v>146</v>
      </c>
      <c r="D2971" s="69" t="s">
        <v>150</v>
      </c>
      <c r="E2971" s="69">
        <f t="shared" si="1366"/>
        <v>1989</v>
      </c>
      <c r="F2971" s="69" t="s">
        <v>16</v>
      </c>
      <c r="G2971" s="69">
        <f>data2!AQ148</f>
        <v>0.13798347354396651</v>
      </c>
      <c r="H2971" s="105">
        <f t="shared" si="1367"/>
        <v>5.6235161905847244</v>
      </c>
      <c r="I2971" s="105">
        <f t="shared" si="1368"/>
        <v>1.0827359779038044</v>
      </c>
    </row>
    <row r="2972" spans="2:9" x14ac:dyDescent="0.25">
      <c r="B2972" s="69" t="s">
        <v>45</v>
      </c>
      <c r="C2972" s="69" t="s">
        <v>146</v>
      </c>
      <c r="D2972" s="69" t="s">
        <v>150</v>
      </c>
      <c r="E2972" s="69">
        <f t="shared" si="1366"/>
        <v>1990</v>
      </c>
      <c r="F2972" s="69" t="s">
        <v>16</v>
      </c>
      <c r="G2972" s="69">
        <f>data2!AQ149</f>
        <v>0.15483065643506547</v>
      </c>
      <c r="H2972" s="105">
        <f t="shared" si="1367"/>
        <v>5.7614996641286913</v>
      </c>
      <c r="I2972" s="105">
        <f t="shared" si="1368"/>
        <v>0.92790532146873894</v>
      </c>
    </row>
    <row r="2973" spans="2:9" x14ac:dyDescent="0.25">
      <c r="B2973" s="69" t="s">
        <v>45</v>
      </c>
      <c r="C2973" s="69" t="s">
        <v>146</v>
      </c>
      <c r="D2973" s="69" t="s">
        <v>150</v>
      </c>
      <c r="E2973" s="69">
        <f t="shared" si="1366"/>
        <v>1991</v>
      </c>
      <c r="F2973" s="69" t="s">
        <v>16</v>
      </c>
      <c r="G2973" s="69">
        <f>data2!AQ150</f>
        <v>0.16539265901217023</v>
      </c>
      <c r="H2973" s="105">
        <f t="shared" si="1367"/>
        <v>5.9163303205637572</v>
      </c>
      <c r="I2973" s="105">
        <f t="shared" si="1368"/>
        <v>0.76251266245656868</v>
      </c>
    </row>
    <row r="2974" spans="2:9" x14ac:dyDescent="0.25">
      <c r="B2974" s="69" t="s">
        <v>45</v>
      </c>
      <c r="C2974" s="69" t="s">
        <v>146</v>
      </c>
      <c r="D2974" s="69" t="s">
        <v>150</v>
      </c>
      <c r="E2974" s="69">
        <f t="shared" si="1366"/>
        <v>1992</v>
      </c>
      <c r="F2974" s="69" t="s">
        <v>16</v>
      </c>
      <c r="G2974" s="69">
        <f>data2!AQ151</f>
        <v>0.1450396832154397</v>
      </c>
      <c r="H2974" s="105">
        <f t="shared" si="1367"/>
        <v>6.0817229795759271</v>
      </c>
      <c r="I2974" s="105">
        <f t="shared" si="1368"/>
        <v>0.61747297924112898</v>
      </c>
    </row>
    <row r="2975" spans="2:9" x14ac:dyDescent="0.25">
      <c r="B2975" s="69" t="s">
        <v>45</v>
      </c>
      <c r="C2975" s="69" t="s">
        <v>146</v>
      </c>
      <c r="D2975" s="69" t="s">
        <v>150</v>
      </c>
      <c r="E2975" s="69">
        <f t="shared" si="1366"/>
        <v>1993</v>
      </c>
      <c r="F2975" s="69" t="s">
        <v>16</v>
      </c>
      <c r="G2975" s="69">
        <f>data2!AQ152</f>
        <v>0.12740317387407574</v>
      </c>
      <c r="H2975" s="105">
        <f t="shared" si="1367"/>
        <v>6.2267626627913666</v>
      </c>
      <c r="I2975" s="105">
        <f t="shared" si="1368"/>
        <v>0.49006980536705325</v>
      </c>
    </row>
    <row r="2976" spans="2:9" x14ac:dyDescent="0.25">
      <c r="B2976" s="69" t="s">
        <v>45</v>
      </c>
      <c r="C2976" s="69" t="s">
        <v>146</v>
      </c>
      <c r="D2976" s="69" t="s">
        <v>150</v>
      </c>
      <c r="E2976" s="69">
        <f t="shared" si="1366"/>
        <v>1994</v>
      </c>
      <c r="F2976" s="69" t="s">
        <v>16</v>
      </c>
      <c r="G2976" s="69">
        <f>data2!AQ153</f>
        <v>0.1266028196922816</v>
      </c>
      <c r="H2976" s="105">
        <f t="shared" si="1367"/>
        <v>6.3541658366654428</v>
      </c>
      <c r="I2976" s="105">
        <f t="shared" si="1368"/>
        <v>0.36346698567477165</v>
      </c>
    </row>
    <row r="2977" spans="2:9" x14ac:dyDescent="0.25">
      <c r="B2977" s="69" t="s">
        <v>45</v>
      </c>
      <c r="C2977" s="69" t="s">
        <v>146</v>
      </c>
      <c r="D2977" s="69" t="s">
        <v>150</v>
      </c>
      <c r="E2977" s="69">
        <f t="shared" si="1366"/>
        <v>1995</v>
      </c>
      <c r="F2977" s="69" t="s">
        <v>16</v>
      </c>
      <c r="G2977" s="69">
        <f>data2!AQ154</f>
        <v>0.12558687139033667</v>
      </c>
      <c r="H2977" s="105">
        <f t="shared" si="1367"/>
        <v>6.480768656357724</v>
      </c>
      <c r="I2977" s="105">
        <f t="shared" si="1368"/>
        <v>0.23788011428443501</v>
      </c>
    </row>
    <row r="2978" spans="2:9" x14ac:dyDescent="0.25">
      <c r="B2978" s="69" t="s">
        <v>45</v>
      </c>
      <c r="C2978" s="69" t="s">
        <v>146</v>
      </c>
      <c r="D2978" s="69" t="s">
        <v>150</v>
      </c>
      <c r="E2978" s="69">
        <f t="shared" si="1366"/>
        <v>1996</v>
      </c>
      <c r="F2978" s="69" t="s">
        <v>16</v>
      </c>
      <c r="G2978" s="69">
        <f>data2!AQ155</f>
        <v>0.12998691708951179</v>
      </c>
      <c r="H2978" s="105">
        <f t="shared" si="1367"/>
        <v>6.606355527748061</v>
      </c>
      <c r="I2978" s="105">
        <f t="shared" si="1368"/>
        <v>0.10789319719492321</v>
      </c>
    </row>
    <row r="2979" spans="2:9" x14ac:dyDescent="0.25">
      <c r="B2979" s="69" t="s">
        <v>45</v>
      </c>
      <c r="C2979" s="69" t="s">
        <v>146</v>
      </c>
      <c r="D2979" s="69" t="s">
        <v>150</v>
      </c>
      <c r="E2979" s="69">
        <f t="shared" si="1366"/>
        <v>1997</v>
      </c>
      <c r="F2979" s="69" t="s">
        <v>16</v>
      </c>
      <c r="G2979" s="69">
        <f>data2!AQ156</f>
        <v>0.10789319719492321</v>
      </c>
      <c r="H2979" s="105">
        <f t="shared" si="1367"/>
        <v>6.7363424448375726</v>
      </c>
      <c r="I2979" s="105">
        <f t="shared" si="1368"/>
        <v>0</v>
      </c>
    </row>
    <row r="2980" spans="2:9" x14ac:dyDescent="0.25">
      <c r="B2980" s="69" t="s">
        <v>45</v>
      </c>
      <c r="C2980" s="69" t="s">
        <v>146</v>
      </c>
      <c r="D2980" s="69" t="s">
        <v>150</v>
      </c>
      <c r="E2980" s="69">
        <f t="shared" si="1366"/>
        <v>1950</v>
      </c>
      <c r="F2980" s="69" t="s">
        <v>17</v>
      </c>
      <c r="G2980" s="69">
        <f>data2!AR109</f>
        <v>0.1259735995271557</v>
      </c>
      <c r="H2980" s="105">
        <f t="shared" si="1367"/>
        <v>0</v>
      </c>
      <c r="I2980" s="105">
        <f t="shared" si="1368"/>
        <v>6.4631353962116549</v>
      </c>
    </row>
    <row r="2981" spans="2:9" x14ac:dyDescent="0.25">
      <c r="B2981" s="69" t="s">
        <v>45</v>
      </c>
      <c r="C2981" s="69" t="s">
        <v>146</v>
      </c>
      <c r="D2981" s="69" t="s">
        <v>150</v>
      </c>
      <c r="E2981" s="69">
        <f t="shared" si="1366"/>
        <v>1951</v>
      </c>
      <c r="F2981" s="69" t="s">
        <v>17</v>
      </c>
      <c r="G2981" s="69">
        <f>data2!AR110</f>
        <v>0.1259735995271557</v>
      </c>
      <c r="H2981" s="105">
        <f t="shared" si="1367"/>
        <v>0.1259735995271557</v>
      </c>
      <c r="I2981" s="105">
        <f t="shared" si="1368"/>
        <v>6.3371617966844989</v>
      </c>
    </row>
    <row r="2982" spans="2:9" x14ac:dyDescent="0.25">
      <c r="B2982" s="69" t="s">
        <v>45</v>
      </c>
      <c r="C2982" s="69" t="s">
        <v>146</v>
      </c>
      <c r="D2982" s="69" t="s">
        <v>150</v>
      </c>
      <c r="E2982" s="69">
        <f t="shared" si="1366"/>
        <v>1952</v>
      </c>
      <c r="F2982" s="69" t="s">
        <v>17</v>
      </c>
      <c r="G2982" s="69">
        <f>data2!AR111</f>
        <v>0.1259735995271557</v>
      </c>
      <c r="H2982" s="105">
        <f t="shared" si="1367"/>
        <v>0.2519471990543114</v>
      </c>
      <c r="I2982" s="105">
        <f t="shared" si="1368"/>
        <v>6.2111881971573437</v>
      </c>
    </row>
    <row r="2983" spans="2:9" x14ac:dyDescent="0.25">
      <c r="B2983" s="69" t="s">
        <v>45</v>
      </c>
      <c r="C2983" s="69" t="s">
        <v>146</v>
      </c>
      <c r="D2983" s="69" t="s">
        <v>150</v>
      </c>
      <c r="E2983" s="69">
        <f t="shared" si="1366"/>
        <v>1953</v>
      </c>
      <c r="F2983" s="69" t="s">
        <v>17</v>
      </c>
      <c r="G2983" s="69">
        <f>data2!AR112</f>
        <v>0.1259735995271557</v>
      </c>
      <c r="H2983" s="105">
        <f t="shared" si="1367"/>
        <v>0.3779207985814671</v>
      </c>
      <c r="I2983" s="105">
        <f t="shared" si="1368"/>
        <v>6.0852145976301877</v>
      </c>
    </row>
    <row r="2984" spans="2:9" x14ac:dyDescent="0.25">
      <c r="B2984" s="69" t="s">
        <v>45</v>
      </c>
      <c r="C2984" s="69" t="s">
        <v>146</v>
      </c>
      <c r="D2984" s="69" t="s">
        <v>150</v>
      </c>
      <c r="E2984" s="69">
        <f t="shared" si="1366"/>
        <v>1954</v>
      </c>
      <c r="F2984" s="69" t="s">
        <v>17</v>
      </c>
      <c r="G2984" s="69">
        <f>data2!AR113</f>
        <v>0.1259735995271557</v>
      </c>
      <c r="H2984" s="105">
        <f t="shared" si="1367"/>
        <v>0.5038943981086228</v>
      </c>
      <c r="I2984" s="105">
        <f t="shared" si="1368"/>
        <v>5.9592409981030317</v>
      </c>
    </row>
    <row r="2985" spans="2:9" x14ac:dyDescent="0.25">
      <c r="B2985" s="69" t="s">
        <v>45</v>
      </c>
      <c r="C2985" s="69" t="s">
        <v>146</v>
      </c>
      <c r="D2985" s="69" t="s">
        <v>150</v>
      </c>
      <c r="E2985" s="69">
        <f t="shared" si="1366"/>
        <v>1955</v>
      </c>
      <c r="F2985" s="69" t="s">
        <v>17</v>
      </c>
      <c r="G2985" s="69">
        <f>data2!AR114</f>
        <v>0.1259735995271557</v>
      </c>
      <c r="H2985" s="105">
        <f t="shared" si="1367"/>
        <v>0.6298679976357785</v>
      </c>
      <c r="I2985" s="105">
        <f t="shared" si="1368"/>
        <v>5.8332673985758765</v>
      </c>
    </row>
    <row r="2986" spans="2:9" x14ac:dyDescent="0.25">
      <c r="B2986" s="69" t="s">
        <v>45</v>
      </c>
      <c r="C2986" s="69" t="s">
        <v>146</v>
      </c>
      <c r="D2986" s="69" t="s">
        <v>150</v>
      </c>
      <c r="E2986" s="69">
        <f t="shared" si="1366"/>
        <v>1956</v>
      </c>
      <c r="F2986" s="69" t="s">
        <v>17</v>
      </c>
      <c r="G2986" s="69">
        <f>data2!AR115</f>
        <v>0.1259735995271557</v>
      </c>
      <c r="H2986" s="105">
        <f t="shared" si="1367"/>
        <v>0.7558415971629342</v>
      </c>
      <c r="I2986" s="105">
        <f t="shared" si="1368"/>
        <v>5.7072937990487205</v>
      </c>
    </row>
    <row r="2987" spans="2:9" x14ac:dyDescent="0.25">
      <c r="B2987" s="69" t="s">
        <v>45</v>
      </c>
      <c r="C2987" s="69" t="s">
        <v>146</v>
      </c>
      <c r="D2987" s="69" t="s">
        <v>150</v>
      </c>
      <c r="E2987" s="69">
        <f t="shared" si="1366"/>
        <v>1957</v>
      </c>
      <c r="F2987" s="69" t="s">
        <v>17</v>
      </c>
      <c r="G2987" s="69">
        <f>data2!AR116</f>
        <v>0.1259735995271557</v>
      </c>
      <c r="H2987" s="105">
        <f t="shared" si="1367"/>
        <v>0.8818151966900899</v>
      </c>
      <c r="I2987" s="105">
        <f t="shared" si="1368"/>
        <v>5.5813201995215653</v>
      </c>
    </row>
    <row r="2988" spans="2:9" x14ac:dyDescent="0.25">
      <c r="B2988" s="69" t="s">
        <v>45</v>
      </c>
      <c r="C2988" s="69" t="s">
        <v>146</v>
      </c>
      <c r="D2988" s="69" t="s">
        <v>150</v>
      </c>
      <c r="E2988" s="69">
        <f t="shared" si="1366"/>
        <v>1958</v>
      </c>
      <c r="F2988" s="69" t="s">
        <v>17</v>
      </c>
      <c r="G2988" s="69">
        <f>data2!AR117</f>
        <v>0.1259735995271557</v>
      </c>
      <c r="H2988" s="105">
        <f t="shared" si="1367"/>
        <v>1.0077887962172456</v>
      </c>
      <c r="I2988" s="105">
        <f t="shared" si="1368"/>
        <v>5.4553465999944102</v>
      </c>
    </row>
    <row r="2989" spans="2:9" x14ac:dyDescent="0.25">
      <c r="B2989" s="69" t="s">
        <v>45</v>
      </c>
      <c r="C2989" s="69" t="s">
        <v>146</v>
      </c>
      <c r="D2989" s="69" t="s">
        <v>150</v>
      </c>
      <c r="E2989" s="69">
        <f t="shared" si="1366"/>
        <v>1959</v>
      </c>
      <c r="F2989" s="69" t="s">
        <v>17</v>
      </c>
      <c r="G2989" s="69">
        <f>data2!AR118</f>
        <v>0.1259735995271557</v>
      </c>
      <c r="H2989" s="105">
        <f t="shared" si="1367"/>
        <v>1.1337623957444012</v>
      </c>
      <c r="I2989" s="105">
        <f t="shared" si="1368"/>
        <v>5.3293730004672542</v>
      </c>
    </row>
    <row r="2990" spans="2:9" x14ac:dyDescent="0.25">
      <c r="B2990" s="69" t="s">
        <v>45</v>
      </c>
      <c r="C2990" s="69" t="s">
        <v>146</v>
      </c>
      <c r="D2990" s="69" t="s">
        <v>150</v>
      </c>
      <c r="E2990" s="69">
        <f t="shared" si="1366"/>
        <v>1960</v>
      </c>
      <c r="F2990" s="69" t="s">
        <v>17</v>
      </c>
      <c r="G2990" s="69">
        <f>data2!AR119</f>
        <v>0.12613791291784329</v>
      </c>
      <c r="H2990" s="105">
        <f t="shared" si="1367"/>
        <v>1.2597359952715568</v>
      </c>
      <c r="I2990" s="105">
        <f t="shared" si="1368"/>
        <v>5.2032350875494107</v>
      </c>
    </row>
    <row r="2991" spans="2:9" x14ac:dyDescent="0.25">
      <c r="B2991" s="69" t="s">
        <v>45</v>
      </c>
      <c r="C2991" s="69" t="s">
        <v>146</v>
      </c>
      <c r="D2991" s="69" t="s">
        <v>150</v>
      </c>
      <c r="E2991" s="69">
        <f t="shared" si="1366"/>
        <v>1961</v>
      </c>
      <c r="F2991" s="69" t="s">
        <v>17</v>
      </c>
      <c r="G2991" s="69">
        <f>data2!AR120</f>
        <v>0.12813547443430429</v>
      </c>
      <c r="H2991" s="105">
        <f t="shared" si="1367"/>
        <v>1.3858739081894</v>
      </c>
      <c r="I2991" s="105">
        <f t="shared" si="1368"/>
        <v>5.075099613115106</v>
      </c>
    </row>
    <row r="2992" spans="2:9" x14ac:dyDescent="0.25">
      <c r="B2992" s="69" t="s">
        <v>45</v>
      </c>
      <c r="C2992" s="69" t="s">
        <v>146</v>
      </c>
      <c r="D2992" s="69" t="s">
        <v>150</v>
      </c>
      <c r="E2992" s="69">
        <f t="shared" si="1366"/>
        <v>1962</v>
      </c>
      <c r="F2992" s="69" t="s">
        <v>17</v>
      </c>
      <c r="G2992" s="69">
        <f>data2!AR121</f>
        <v>0.12828414260364576</v>
      </c>
      <c r="H2992" s="105">
        <f t="shared" si="1367"/>
        <v>1.5140093826237044</v>
      </c>
      <c r="I2992" s="105">
        <f t="shared" si="1368"/>
        <v>4.94681547051146</v>
      </c>
    </row>
    <row r="2993" spans="2:9" x14ac:dyDescent="0.25">
      <c r="B2993" s="69" t="s">
        <v>45</v>
      </c>
      <c r="C2993" s="69" t="s">
        <v>146</v>
      </c>
      <c r="D2993" s="69" t="s">
        <v>150</v>
      </c>
      <c r="E2993" s="69">
        <f t="shared" si="1366"/>
        <v>1963</v>
      </c>
      <c r="F2993" s="69" t="s">
        <v>17</v>
      </c>
      <c r="G2993" s="69">
        <f>data2!AR122</f>
        <v>0.12622334765366822</v>
      </c>
      <c r="H2993" s="105">
        <f t="shared" si="1367"/>
        <v>1.6422935252273503</v>
      </c>
      <c r="I2993" s="105">
        <f t="shared" si="1368"/>
        <v>4.820592122857791</v>
      </c>
    </row>
    <row r="2994" spans="2:9" x14ac:dyDescent="0.25">
      <c r="B2994" s="69" t="s">
        <v>45</v>
      </c>
      <c r="C2994" s="69" t="s">
        <v>146</v>
      </c>
      <c r="D2994" s="69" t="s">
        <v>150</v>
      </c>
      <c r="E2994" s="69">
        <f t="shared" si="1366"/>
        <v>1964</v>
      </c>
      <c r="F2994" s="69" t="s">
        <v>17</v>
      </c>
      <c r="G2994" s="69">
        <f>data2!AR123</f>
        <v>0.12434555343762324</v>
      </c>
      <c r="H2994" s="105">
        <f t="shared" si="1367"/>
        <v>1.7685168728810186</v>
      </c>
      <c r="I2994" s="105">
        <f t="shared" si="1368"/>
        <v>4.6962465694201683</v>
      </c>
    </row>
    <row r="2995" spans="2:9" x14ac:dyDescent="0.25">
      <c r="B2995" s="69" t="s">
        <v>45</v>
      </c>
      <c r="C2995" s="69" t="s">
        <v>146</v>
      </c>
      <c r="D2995" s="69" t="s">
        <v>150</v>
      </c>
      <c r="E2995" s="69">
        <f t="shared" si="1366"/>
        <v>1965</v>
      </c>
      <c r="F2995" s="69" t="s">
        <v>17</v>
      </c>
      <c r="G2995" s="69">
        <f>data2!AR124</f>
        <v>0.12661613739142918</v>
      </c>
      <c r="H2995" s="105">
        <f t="shared" si="1367"/>
        <v>1.8928624263186418</v>
      </c>
      <c r="I2995" s="105">
        <f t="shared" si="1368"/>
        <v>4.5696304320287391</v>
      </c>
    </row>
    <row r="2996" spans="2:9" x14ac:dyDescent="0.25">
      <c r="B2996" s="69" t="s">
        <v>45</v>
      </c>
      <c r="C2996" s="69" t="s">
        <v>146</v>
      </c>
      <c r="D2996" s="69" t="s">
        <v>150</v>
      </c>
      <c r="E2996" s="69">
        <f t="shared" si="1366"/>
        <v>1966</v>
      </c>
      <c r="F2996" s="69" t="s">
        <v>17</v>
      </c>
      <c r="G2996" s="69">
        <f>data2!AR125</f>
        <v>0.13914120471409863</v>
      </c>
      <c r="H2996" s="105">
        <f t="shared" si="1367"/>
        <v>2.019478563710071</v>
      </c>
      <c r="I2996" s="105">
        <f t="shared" si="1368"/>
        <v>4.4304892273146406</v>
      </c>
    </row>
    <row r="2997" spans="2:9" x14ac:dyDescent="0.25">
      <c r="B2997" s="69" t="s">
        <v>45</v>
      </c>
      <c r="C2997" s="69" t="s">
        <v>146</v>
      </c>
      <c r="D2997" s="69" t="s">
        <v>150</v>
      </c>
      <c r="E2997" s="69">
        <f t="shared" ref="E2997:E3060" si="1369">E2949</f>
        <v>1967</v>
      </c>
      <c r="F2997" s="69" t="s">
        <v>17</v>
      </c>
      <c r="G2997" s="69">
        <f>data2!AR126</f>
        <v>0.13885177294720877</v>
      </c>
      <c r="H2997" s="105">
        <f t="shared" si="1367"/>
        <v>2.1586197684241695</v>
      </c>
      <c r="I2997" s="105">
        <f t="shared" si="1368"/>
        <v>4.2916374543674314</v>
      </c>
    </row>
    <row r="2998" spans="2:9" x14ac:dyDescent="0.25">
      <c r="B2998" s="69" t="s">
        <v>45</v>
      </c>
      <c r="C2998" s="69" t="s">
        <v>146</v>
      </c>
      <c r="D2998" s="69" t="s">
        <v>150</v>
      </c>
      <c r="E2998" s="69">
        <f t="shared" si="1369"/>
        <v>1968</v>
      </c>
      <c r="F2998" s="69" t="s">
        <v>17</v>
      </c>
      <c r="G2998" s="69">
        <f>data2!AR127</f>
        <v>0.16020841725856039</v>
      </c>
      <c r="H2998" s="105">
        <f t="shared" si="1367"/>
        <v>2.2974715413713782</v>
      </c>
      <c r="I2998" s="105">
        <f t="shared" si="1368"/>
        <v>4.1314290371088722</v>
      </c>
    </row>
    <row r="2999" spans="2:9" x14ac:dyDescent="0.25">
      <c r="B2999" s="69" t="s">
        <v>45</v>
      </c>
      <c r="C2999" s="69" t="s">
        <v>146</v>
      </c>
      <c r="D2999" s="69" t="s">
        <v>150</v>
      </c>
      <c r="E2999" s="69">
        <f t="shared" si="1369"/>
        <v>1969</v>
      </c>
      <c r="F2999" s="69" t="s">
        <v>17</v>
      </c>
      <c r="G2999" s="69">
        <f>data2!AR128</f>
        <v>0.17361741701640596</v>
      </c>
      <c r="H2999" s="105">
        <f t="shared" si="1367"/>
        <v>2.4576799586299387</v>
      </c>
      <c r="I2999" s="105">
        <f t="shared" si="1368"/>
        <v>3.9578116200924653</v>
      </c>
    </row>
    <row r="3000" spans="2:9" x14ac:dyDescent="0.25">
      <c r="B3000" s="69" t="s">
        <v>45</v>
      </c>
      <c r="C3000" s="69" t="s">
        <v>146</v>
      </c>
      <c r="D3000" s="69" t="s">
        <v>150</v>
      </c>
      <c r="E3000" s="69">
        <f t="shared" si="1369"/>
        <v>1970</v>
      </c>
      <c r="F3000" s="69" t="s">
        <v>17</v>
      </c>
      <c r="G3000" s="69">
        <f>data2!AR129</f>
        <v>0.18319629899421924</v>
      </c>
      <c r="H3000" s="105">
        <f t="shared" si="1367"/>
        <v>2.6312973756463447</v>
      </c>
      <c r="I3000" s="105">
        <f t="shared" si="1368"/>
        <v>3.7746153210982456</v>
      </c>
    </row>
    <row r="3001" spans="2:9" x14ac:dyDescent="0.25">
      <c r="B3001" s="69" t="s">
        <v>45</v>
      </c>
      <c r="C3001" s="69" t="s">
        <v>146</v>
      </c>
      <c r="D3001" s="69" t="s">
        <v>150</v>
      </c>
      <c r="E3001" s="69">
        <f t="shared" si="1369"/>
        <v>1971</v>
      </c>
      <c r="F3001" s="69" t="s">
        <v>17</v>
      </c>
      <c r="G3001" s="69">
        <f>data2!AR130</f>
        <v>0.19902912980487658</v>
      </c>
      <c r="H3001" s="105">
        <f t="shared" si="1367"/>
        <v>2.814493674640564</v>
      </c>
      <c r="I3001" s="105">
        <f t="shared" si="1368"/>
        <v>3.5755861912933691</v>
      </c>
    </row>
    <row r="3002" spans="2:9" x14ac:dyDescent="0.25">
      <c r="B3002" s="69" t="s">
        <v>45</v>
      </c>
      <c r="C3002" s="69" t="s">
        <v>146</v>
      </c>
      <c r="D3002" s="69" t="s">
        <v>150</v>
      </c>
      <c r="E3002" s="69">
        <f t="shared" si="1369"/>
        <v>1972</v>
      </c>
      <c r="F3002" s="69" t="s">
        <v>17</v>
      </c>
      <c r="G3002" s="69">
        <f>data2!AR131</f>
        <v>0.19560814100691401</v>
      </c>
      <c r="H3002" s="105">
        <f t="shared" si="1367"/>
        <v>3.0135228044454405</v>
      </c>
      <c r="I3002" s="105">
        <f t="shared" si="1368"/>
        <v>3.3799780502864549</v>
      </c>
    </row>
    <row r="3003" spans="2:9" x14ac:dyDescent="0.25">
      <c r="B3003" s="69" t="s">
        <v>45</v>
      </c>
      <c r="C3003" s="69" t="s">
        <v>146</v>
      </c>
      <c r="D3003" s="69" t="s">
        <v>150</v>
      </c>
      <c r="E3003" s="69">
        <f t="shared" si="1369"/>
        <v>1973</v>
      </c>
      <c r="F3003" s="69" t="s">
        <v>17</v>
      </c>
      <c r="G3003" s="69">
        <f>data2!AR132</f>
        <v>0.19442804329189886</v>
      </c>
      <c r="H3003" s="105">
        <f t="shared" si="1367"/>
        <v>3.2091309454523547</v>
      </c>
      <c r="I3003" s="105">
        <f t="shared" si="1368"/>
        <v>3.1855500069945561</v>
      </c>
    </row>
    <row r="3004" spans="2:9" x14ac:dyDescent="0.25">
      <c r="B3004" s="69" t="s">
        <v>45</v>
      </c>
      <c r="C3004" s="69" t="s">
        <v>146</v>
      </c>
      <c r="D3004" s="69" t="s">
        <v>150</v>
      </c>
      <c r="E3004" s="69">
        <f t="shared" si="1369"/>
        <v>1974</v>
      </c>
      <c r="F3004" s="69" t="s">
        <v>17</v>
      </c>
      <c r="G3004" s="69">
        <f>data2!AR133</f>
        <v>0.1949160121653688</v>
      </c>
      <c r="H3004" s="105">
        <f t="shared" si="1367"/>
        <v>3.4035589887442534</v>
      </c>
      <c r="I3004" s="105">
        <f t="shared" si="1368"/>
        <v>2.9906339948291873</v>
      </c>
    </row>
    <row r="3005" spans="2:9" x14ac:dyDescent="0.25">
      <c r="B3005" s="69" t="s">
        <v>45</v>
      </c>
      <c r="C3005" s="69" t="s">
        <v>146</v>
      </c>
      <c r="D3005" s="69" t="s">
        <v>150</v>
      </c>
      <c r="E3005" s="69">
        <f t="shared" si="1369"/>
        <v>1975</v>
      </c>
      <c r="F3005" s="69" t="s">
        <v>17</v>
      </c>
      <c r="G3005" s="69">
        <f>data2!AR134</f>
        <v>0.17708465919515015</v>
      </c>
      <c r="H3005" s="105">
        <f t="shared" si="1367"/>
        <v>3.5984750009096222</v>
      </c>
      <c r="I3005" s="105">
        <f t="shared" si="1368"/>
        <v>2.8135493356340371</v>
      </c>
    </row>
    <row r="3006" spans="2:9" x14ac:dyDescent="0.25">
      <c r="B3006" s="69" t="s">
        <v>45</v>
      </c>
      <c r="C3006" s="69" t="s">
        <v>146</v>
      </c>
      <c r="D3006" s="69" t="s">
        <v>150</v>
      </c>
      <c r="E3006" s="69">
        <f t="shared" si="1369"/>
        <v>1976</v>
      </c>
      <c r="F3006" s="69" t="s">
        <v>17</v>
      </c>
      <c r="G3006" s="69">
        <f>data2!AR135</f>
        <v>0.15342106629478652</v>
      </c>
      <c r="H3006" s="105">
        <f t="shared" si="1367"/>
        <v>3.7755596601047725</v>
      </c>
      <c r="I3006" s="105">
        <f t="shared" si="1368"/>
        <v>2.6601282693392507</v>
      </c>
    </row>
    <row r="3007" spans="2:9" x14ac:dyDescent="0.25">
      <c r="B3007" s="69" t="s">
        <v>45</v>
      </c>
      <c r="C3007" s="69" t="s">
        <v>146</v>
      </c>
      <c r="D3007" s="69" t="s">
        <v>150</v>
      </c>
      <c r="E3007" s="69">
        <f t="shared" si="1369"/>
        <v>1977</v>
      </c>
      <c r="F3007" s="69" t="s">
        <v>17</v>
      </c>
      <c r="G3007" s="69">
        <f>data2!AR136</f>
        <v>0.17575548671408001</v>
      </c>
      <c r="H3007" s="105">
        <f t="shared" si="1367"/>
        <v>3.9289807263995589</v>
      </c>
      <c r="I3007" s="105">
        <f t="shared" si="1368"/>
        <v>2.4843727826251709</v>
      </c>
    </row>
    <row r="3008" spans="2:9" x14ac:dyDescent="0.25">
      <c r="B3008" s="69" t="s">
        <v>45</v>
      </c>
      <c r="C3008" s="69" t="s">
        <v>146</v>
      </c>
      <c r="D3008" s="69" t="s">
        <v>150</v>
      </c>
      <c r="E3008" s="69">
        <f t="shared" si="1369"/>
        <v>1978</v>
      </c>
      <c r="F3008" s="69" t="s">
        <v>17</v>
      </c>
      <c r="G3008" s="69">
        <f>data2!AR137</f>
        <v>0.16906979733493296</v>
      </c>
      <c r="H3008" s="105">
        <f t="shared" si="1367"/>
        <v>4.1047362131136387</v>
      </c>
      <c r="I3008" s="105">
        <f t="shared" si="1368"/>
        <v>2.3153029852902383</v>
      </c>
    </row>
    <row r="3009" spans="2:9" x14ac:dyDescent="0.25">
      <c r="B3009" s="69" t="s">
        <v>45</v>
      </c>
      <c r="C3009" s="69" t="s">
        <v>146</v>
      </c>
      <c r="D3009" s="69" t="s">
        <v>150</v>
      </c>
      <c r="E3009" s="69">
        <f t="shared" si="1369"/>
        <v>1979</v>
      </c>
      <c r="F3009" s="69" t="s">
        <v>17</v>
      </c>
      <c r="G3009" s="69">
        <f>data2!AR138</f>
        <v>0.20215949641153122</v>
      </c>
      <c r="H3009" s="105">
        <f t="shared" si="1367"/>
        <v>4.2738060104485713</v>
      </c>
      <c r="I3009" s="105">
        <f t="shared" si="1368"/>
        <v>2.1131434888787068</v>
      </c>
    </row>
    <row r="3010" spans="2:9" x14ac:dyDescent="0.25">
      <c r="B3010" s="69" t="s">
        <v>45</v>
      </c>
      <c r="C3010" s="69" t="s">
        <v>146</v>
      </c>
      <c r="D3010" s="69" t="s">
        <v>150</v>
      </c>
      <c r="E3010" s="69">
        <f t="shared" si="1369"/>
        <v>1980</v>
      </c>
      <c r="F3010" s="69" t="s">
        <v>17</v>
      </c>
      <c r="G3010" s="69">
        <f>data2!AR139</f>
        <v>0.193615422879232</v>
      </c>
      <c r="H3010" s="105">
        <f t="shared" si="1367"/>
        <v>4.4759655068601027</v>
      </c>
      <c r="I3010" s="105">
        <f t="shared" si="1368"/>
        <v>1.9195280659994749</v>
      </c>
    </row>
    <row r="3011" spans="2:9" x14ac:dyDescent="0.25">
      <c r="B3011" s="69" t="s">
        <v>45</v>
      </c>
      <c r="C3011" s="69" t="s">
        <v>146</v>
      </c>
      <c r="D3011" s="69" t="s">
        <v>150</v>
      </c>
      <c r="E3011" s="69">
        <f t="shared" si="1369"/>
        <v>1981</v>
      </c>
      <c r="F3011" s="69" t="s">
        <v>17</v>
      </c>
      <c r="G3011" s="69">
        <f>data2!AR140</f>
        <v>0.16813149501941582</v>
      </c>
      <c r="H3011" s="105">
        <f t="shared" si="1367"/>
        <v>4.6695809297393351</v>
      </c>
      <c r="I3011" s="105">
        <f t="shared" si="1368"/>
        <v>1.7513965709800594</v>
      </c>
    </row>
    <row r="3012" spans="2:9" x14ac:dyDescent="0.25">
      <c r="B3012" s="69" t="s">
        <v>45</v>
      </c>
      <c r="C3012" s="69" t="s">
        <v>146</v>
      </c>
      <c r="D3012" s="69" t="s">
        <v>150</v>
      </c>
      <c r="E3012" s="69">
        <f t="shared" si="1369"/>
        <v>1982</v>
      </c>
      <c r="F3012" s="69" t="s">
        <v>17</v>
      </c>
      <c r="G3012" s="69">
        <f>data2!AR141</f>
        <v>0.20116026266215697</v>
      </c>
      <c r="H3012" s="105">
        <f t="shared" ref="H3012:H3075" si="1370">SUMIFS($G$4:$G$4995,$F$4:$F$4995,$F3012,$E$4:$E$4995,"&lt;"&amp;$E3012,$B$4:$B$4995,$B3012,$D$4:$D$4995,$D3012)</f>
        <v>4.8377124247587506</v>
      </c>
      <c r="I3012" s="105">
        <f t="shared" ref="I3012:I3075" si="1371">SUMIFS($G$4:$G$4995,$F$4:$F$4995,$F3012,$E$4:$E$4995,"&gt;"&amp;$E3012,$B$4:$B$4995,$B3012,$D$4:$D$4995,$D3012)</f>
        <v>1.5502363083179023</v>
      </c>
    </row>
    <row r="3013" spans="2:9" x14ac:dyDescent="0.25">
      <c r="B3013" s="69" t="s">
        <v>45</v>
      </c>
      <c r="C3013" s="69" t="s">
        <v>146</v>
      </c>
      <c r="D3013" s="69" t="s">
        <v>150</v>
      </c>
      <c r="E3013" s="69">
        <f t="shared" si="1369"/>
        <v>1983</v>
      </c>
      <c r="F3013" s="69" t="s">
        <v>17</v>
      </c>
      <c r="G3013" s="69">
        <f>data2!AR142</f>
        <v>0.15618864410387398</v>
      </c>
      <c r="H3013" s="105">
        <f t="shared" si="1370"/>
        <v>5.0388726874209073</v>
      </c>
      <c r="I3013" s="105">
        <f t="shared" si="1371"/>
        <v>1.3940476642140283</v>
      </c>
    </row>
    <row r="3014" spans="2:9" x14ac:dyDescent="0.25">
      <c r="B3014" s="69" t="s">
        <v>45</v>
      </c>
      <c r="C3014" s="69" t="s">
        <v>146</v>
      </c>
      <c r="D3014" s="69" t="s">
        <v>150</v>
      </c>
      <c r="E3014" s="69">
        <f t="shared" si="1369"/>
        <v>1984</v>
      </c>
      <c r="F3014" s="69" t="s">
        <v>17</v>
      </c>
      <c r="G3014" s="69">
        <f>data2!AR143</f>
        <v>0.17266303187132326</v>
      </c>
      <c r="H3014" s="105">
        <f t="shared" si="1370"/>
        <v>5.1950613315247809</v>
      </c>
      <c r="I3014" s="105">
        <f t="shared" si="1371"/>
        <v>1.2213846323427051</v>
      </c>
    </row>
    <row r="3015" spans="2:9" x14ac:dyDescent="0.25">
      <c r="B3015" s="69" t="s">
        <v>45</v>
      </c>
      <c r="C3015" s="69" t="s">
        <v>146</v>
      </c>
      <c r="D3015" s="69" t="s">
        <v>150</v>
      </c>
      <c r="E3015" s="69">
        <f t="shared" si="1369"/>
        <v>1985</v>
      </c>
      <c r="F3015" s="69" t="s">
        <v>17</v>
      </c>
      <c r="G3015" s="69">
        <f>data2!AR144</f>
        <v>0.16226468266848892</v>
      </c>
      <c r="H3015" s="105">
        <f t="shared" si="1370"/>
        <v>5.3677243633961043</v>
      </c>
      <c r="I3015" s="105">
        <f t="shared" si="1371"/>
        <v>1.0591199496742163</v>
      </c>
    </row>
    <row r="3016" spans="2:9" x14ac:dyDescent="0.25">
      <c r="B3016" s="69" t="s">
        <v>45</v>
      </c>
      <c r="C3016" s="69" t="s">
        <v>146</v>
      </c>
      <c r="D3016" s="69" t="s">
        <v>150</v>
      </c>
      <c r="E3016" s="69">
        <f t="shared" si="1369"/>
        <v>1986</v>
      </c>
      <c r="F3016" s="69" t="s">
        <v>17</v>
      </c>
      <c r="G3016" s="69">
        <f>data2!AR145</f>
        <v>0.14648059279564826</v>
      </c>
      <c r="H3016" s="105">
        <f t="shared" si="1370"/>
        <v>5.5299890460645935</v>
      </c>
      <c r="I3016" s="105">
        <f t="shared" si="1371"/>
        <v>0.91263935687856779</v>
      </c>
    </row>
    <row r="3017" spans="2:9" x14ac:dyDescent="0.25">
      <c r="B3017" s="69" t="s">
        <v>45</v>
      </c>
      <c r="C3017" s="69" t="s">
        <v>146</v>
      </c>
      <c r="D3017" s="69" t="s">
        <v>150</v>
      </c>
      <c r="E3017" s="69">
        <f t="shared" si="1369"/>
        <v>1987</v>
      </c>
      <c r="F3017" s="69" t="s">
        <v>17</v>
      </c>
      <c r="G3017" s="69">
        <f>data2!AR146</f>
        <v>0.11880040733327654</v>
      </c>
      <c r="H3017" s="105">
        <f t="shared" si="1370"/>
        <v>5.676469638860242</v>
      </c>
      <c r="I3017" s="105">
        <f t="shared" si="1371"/>
        <v>0.79383894954529122</v>
      </c>
    </row>
    <row r="3018" spans="2:9" x14ac:dyDescent="0.25">
      <c r="B3018" s="69" t="s">
        <v>45</v>
      </c>
      <c r="C3018" s="69" t="s">
        <v>146</v>
      </c>
      <c r="D3018" s="69" t="s">
        <v>150</v>
      </c>
      <c r="E3018" s="69">
        <f t="shared" si="1369"/>
        <v>1988</v>
      </c>
      <c r="F3018" s="69" t="s">
        <v>17</v>
      </c>
      <c r="G3018" s="69">
        <f>data2!AR147</f>
        <v>0.1244166936527146</v>
      </c>
      <c r="H3018" s="105">
        <f t="shared" si="1370"/>
        <v>5.7952700461935187</v>
      </c>
      <c r="I3018" s="105">
        <f t="shared" si="1371"/>
        <v>0.66942225589257653</v>
      </c>
    </row>
    <row r="3019" spans="2:9" x14ac:dyDescent="0.25">
      <c r="B3019" s="69" t="s">
        <v>45</v>
      </c>
      <c r="C3019" s="69" t="s">
        <v>146</v>
      </c>
      <c r="D3019" s="69" t="s">
        <v>150</v>
      </c>
      <c r="E3019" s="69">
        <f t="shared" si="1369"/>
        <v>1989</v>
      </c>
      <c r="F3019" s="69" t="s">
        <v>17</v>
      </c>
      <c r="G3019" s="69">
        <f>data2!AR148</f>
        <v>0.11334697792158355</v>
      </c>
      <c r="H3019" s="105">
        <f t="shared" si="1370"/>
        <v>5.9196867398462336</v>
      </c>
      <c r="I3019" s="105">
        <f t="shared" si="1371"/>
        <v>0.55607527797099299</v>
      </c>
    </row>
    <row r="3020" spans="2:9" x14ac:dyDescent="0.25">
      <c r="B3020" s="69" t="s">
        <v>45</v>
      </c>
      <c r="C3020" s="69" t="s">
        <v>146</v>
      </c>
      <c r="D3020" s="69" t="s">
        <v>150</v>
      </c>
      <c r="E3020" s="69">
        <f t="shared" si="1369"/>
        <v>1990</v>
      </c>
      <c r="F3020" s="69" t="s">
        <v>17</v>
      </c>
      <c r="G3020" s="69">
        <f>data2!AR149</f>
        <v>0.11019429810659773</v>
      </c>
      <c r="H3020" s="105">
        <f t="shared" si="1370"/>
        <v>6.0330337177678173</v>
      </c>
      <c r="I3020" s="105">
        <f t="shared" si="1371"/>
        <v>0.44588097986439545</v>
      </c>
    </row>
    <row r="3021" spans="2:9" x14ac:dyDescent="0.25">
      <c r="B3021" s="69" t="s">
        <v>45</v>
      </c>
      <c r="C3021" s="69" t="s">
        <v>146</v>
      </c>
      <c r="D3021" s="69" t="s">
        <v>150</v>
      </c>
      <c r="E3021" s="69">
        <f t="shared" si="1369"/>
        <v>1991</v>
      </c>
      <c r="F3021" s="69" t="s">
        <v>17</v>
      </c>
      <c r="G3021" s="69">
        <f>data2!AR150</f>
        <v>9.4379506973438748E-2</v>
      </c>
      <c r="H3021" s="105">
        <f t="shared" si="1370"/>
        <v>6.1432280158744152</v>
      </c>
      <c r="I3021" s="105">
        <f t="shared" si="1371"/>
        <v>0.35150147289095668</v>
      </c>
    </row>
    <row r="3022" spans="2:9" x14ac:dyDescent="0.25">
      <c r="B3022" s="69" t="s">
        <v>45</v>
      </c>
      <c r="C3022" s="69" t="s">
        <v>146</v>
      </c>
      <c r="D3022" s="69" t="s">
        <v>150</v>
      </c>
      <c r="E3022" s="69">
        <f t="shared" si="1369"/>
        <v>1992</v>
      </c>
      <c r="F3022" s="69" t="s">
        <v>17</v>
      </c>
      <c r="G3022" s="69">
        <f>data2!AR151</f>
        <v>8.6850800366780181E-2</v>
      </c>
      <c r="H3022" s="105">
        <f t="shared" si="1370"/>
        <v>6.2376075228478536</v>
      </c>
      <c r="I3022" s="105">
        <f t="shared" si="1371"/>
        <v>0.26465067252417646</v>
      </c>
    </row>
    <row r="3023" spans="2:9" x14ac:dyDescent="0.25">
      <c r="B3023" s="69" t="s">
        <v>45</v>
      </c>
      <c r="C3023" s="69" t="s">
        <v>146</v>
      </c>
      <c r="D3023" s="69" t="s">
        <v>150</v>
      </c>
      <c r="E3023" s="69">
        <f t="shared" si="1369"/>
        <v>1993</v>
      </c>
      <c r="F3023" s="69" t="s">
        <v>17</v>
      </c>
      <c r="G3023" s="69">
        <f>data2!AR152</f>
        <v>7.1893873403540226E-2</v>
      </c>
      <c r="H3023" s="105">
        <f t="shared" si="1370"/>
        <v>6.3244583232146336</v>
      </c>
      <c r="I3023" s="105">
        <f t="shared" si="1371"/>
        <v>0.1927567991206362</v>
      </c>
    </row>
    <row r="3024" spans="2:9" x14ac:dyDescent="0.25">
      <c r="B3024" s="69" t="s">
        <v>45</v>
      </c>
      <c r="C3024" s="69" t="s">
        <v>146</v>
      </c>
      <c r="D3024" s="69" t="s">
        <v>150</v>
      </c>
      <c r="E3024" s="69">
        <f t="shared" si="1369"/>
        <v>1994</v>
      </c>
      <c r="F3024" s="69" t="s">
        <v>17</v>
      </c>
      <c r="G3024" s="69">
        <f>data2!AR153</f>
        <v>5.6766188700038148E-2</v>
      </c>
      <c r="H3024" s="105">
        <f t="shared" si="1370"/>
        <v>6.3963521966181736</v>
      </c>
      <c r="I3024" s="105">
        <f t="shared" si="1371"/>
        <v>0.13599061042059807</v>
      </c>
    </row>
    <row r="3025" spans="2:9" x14ac:dyDescent="0.25">
      <c r="B3025" s="69" t="s">
        <v>45</v>
      </c>
      <c r="C3025" s="69" t="s">
        <v>146</v>
      </c>
      <c r="D3025" s="69" t="s">
        <v>150</v>
      </c>
      <c r="E3025" s="69">
        <f t="shared" si="1369"/>
        <v>1995</v>
      </c>
      <c r="F3025" s="69" t="s">
        <v>17</v>
      </c>
      <c r="G3025" s="69">
        <f>data2!AR154</f>
        <v>4.9380661595529882E-2</v>
      </c>
      <c r="H3025" s="105">
        <f t="shared" si="1370"/>
        <v>6.4531183853182119</v>
      </c>
      <c r="I3025" s="105">
        <f t="shared" si="1371"/>
        <v>8.6609948825068186E-2</v>
      </c>
    </row>
    <row r="3026" spans="2:9" x14ac:dyDescent="0.25">
      <c r="B3026" s="69" t="s">
        <v>45</v>
      </c>
      <c r="C3026" s="69" t="s">
        <v>146</v>
      </c>
      <c r="D3026" s="69" t="s">
        <v>150</v>
      </c>
      <c r="E3026" s="69">
        <f t="shared" si="1369"/>
        <v>1996</v>
      </c>
      <c r="F3026" s="69" t="s">
        <v>17</v>
      </c>
      <c r="G3026" s="69">
        <f>data2!AR155</f>
        <v>4.3203924823882946E-2</v>
      </c>
      <c r="H3026" s="105">
        <f t="shared" si="1370"/>
        <v>6.5024990469137416</v>
      </c>
      <c r="I3026" s="105">
        <f t="shared" si="1371"/>
        <v>4.3406024001185241E-2</v>
      </c>
    </row>
    <row r="3027" spans="2:9" x14ac:dyDescent="0.25">
      <c r="B3027" s="69" t="s">
        <v>45</v>
      </c>
      <c r="C3027" s="69" t="s">
        <v>146</v>
      </c>
      <c r="D3027" s="69" t="s">
        <v>150</v>
      </c>
      <c r="E3027" s="69">
        <f t="shared" si="1369"/>
        <v>1997</v>
      </c>
      <c r="F3027" s="69" t="s">
        <v>17</v>
      </c>
      <c r="G3027" s="69">
        <f>data2!AR156</f>
        <v>4.3406024001185241E-2</v>
      </c>
      <c r="H3027" s="105">
        <f t="shared" si="1370"/>
        <v>6.5457029717376249</v>
      </c>
      <c r="I3027" s="105">
        <f t="shared" si="1371"/>
        <v>0</v>
      </c>
    </row>
    <row r="3028" spans="2:9" x14ac:dyDescent="0.25">
      <c r="B3028" s="69" t="s">
        <v>45</v>
      </c>
      <c r="C3028" s="69" t="s">
        <v>146</v>
      </c>
      <c r="D3028" s="69" t="s">
        <v>150</v>
      </c>
      <c r="E3028" s="69">
        <f t="shared" si="1369"/>
        <v>1950</v>
      </c>
      <c r="F3028" s="69" t="s">
        <v>18</v>
      </c>
      <c r="G3028" s="69">
        <f>data2!AS109</f>
        <v>9.2478820516188359E-2</v>
      </c>
      <c r="H3028" s="105">
        <f t="shared" si="1370"/>
        <v>0</v>
      </c>
      <c r="I3028" s="105">
        <f t="shared" si="1371"/>
        <v>4.2677259002737165</v>
      </c>
    </row>
    <row r="3029" spans="2:9" x14ac:dyDescent="0.25">
      <c r="B3029" s="69" t="s">
        <v>45</v>
      </c>
      <c r="C3029" s="69" t="s">
        <v>146</v>
      </c>
      <c r="D3029" s="69" t="s">
        <v>150</v>
      </c>
      <c r="E3029" s="69">
        <f t="shared" si="1369"/>
        <v>1951</v>
      </c>
      <c r="F3029" s="69" t="s">
        <v>18</v>
      </c>
      <c r="G3029" s="69">
        <f>data2!AS110</f>
        <v>9.2478820516188359E-2</v>
      </c>
      <c r="H3029" s="105">
        <f t="shared" si="1370"/>
        <v>9.2478820516188359E-2</v>
      </c>
      <c r="I3029" s="105">
        <f t="shared" si="1371"/>
        <v>4.1752470797575283</v>
      </c>
    </row>
    <row r="3030" spans="2:9" x14ac:dyDescent="0.25">
      <c r="B3030" s="69" t="s">
        <v>45</v>
      </c>
      <c r="C3030" s="69" t="s">
        <v>146</v>
      </c>
      <c r="D3030" s="69" t="s">
        <v>150</v>
      </c>
      <c r="E3030" s="69">
        <f t="shared" si="1369"/>
        <v>1952</v>
      </c>
      <c r="F3030" s="69" t="s">
        <v>18</v>
      </c>
      <c r="G3030" s="69">
        <f>data2!AS111</f>
        <v>9.2478820516188359E-2</v>
      </c>
      <c r="H3030" s="105">
        <f t="shared" si="1370"/>
        <v>0.18495764103237672</v>
      </c>
      <c r="I3030" s="105">
        <f t="shared" si="1371"/>
        <v>4.0827682592413401</v>
      </c>
    </row>
    <row r="3031" spans="2:9" x14ac:dyDescent="0.25">
      <c r="B3031" s="69" t="s">
        <v>45</v>
      </c>
      <c r="C3031" s="69" t="s">
        <v>146</v>
      </c>
      <c r="D3031" s="69" t="s">
        <v>150</v>
      </c>
      <c r="E3031" s="69">
        <f t="shared" si="1369"/>
        <v>1953</v>
      </c>
      <c r="F3031" s="69" t="s">
        <v>18</v>
      </c>
      <c r="G3031" s="69">
        <f>data2!AS112</f>
        <v>9.2478820516188359E-2</v>
      </c>
      <c r="H3031" s="105">
        <f t="shared" si="1370"/>
        <v>0.27743646154856505</v>
      </c>
      <c r="I3031" s="105">
        <f t="shared" si="1371"/>
        <v>3.9902894387251511</v>
      </c>
    </row>
    <row r="3032" spans="2:9" x14ac:dyDescent="0.25">
      <c r="B3032" s="69" t="s">
        <v>45</v>
      </c>
      <c r="C3032" s="69" t="s">
        <v>146</v>
      </c>
      <c r="D3032" s="69" t="s">
        <v>150</v>
      </c>
      <c r="E3032" s="69">
        <f t="shared" si="1369"/>
        <v>1954</v>
      </c>
      <c r="F3032" s="69" t="s">
        <v>18</v>
      </c>
      <c r="G3032" s="69">
        <f>data2!AS113</f>
        <v>9.2478820516188359E-2</v>
      </c>
      <c r="H3032" s="105">
        <f t="shared" si="1370"/>
        <v>0.36991528206475344</v>
      </c>
      <c r="I3032" s="105">
        <f t="shared" si="1371"/>
        <v>3.8978106182089638</v>
      </c>
    </row>
    <row r="3033" spans="2:9" x14ac:dyDescent="0.25">
      <c r="B3033" s="69" t="s">
        <v>45</v>
      </c>
      <c r="C3033" s="69" t="s">
        <v>146</v>
      </c>
      <c r="D3033" s="69" t="s">
        <v>150</v>
      </c>
      <c r="E3033" s="69">
        <f t="shared" si="1369"/>
        <v>1955</v>
      </c>
      <c r="F3033" s="69" t="s">
        <v>18</v>
      </c>
      <c r="G3033" s="69">
        <f>data2!AS114</f>
        <v>9.2478820516188359E-2</v>
      </c>
      <c r="H3033" s="105">
        <f t="shared" si="1370"/>
        <v>0.46239410258094182</v>
      </c>
      <c r="I3033" s="105">
        <f t="shared" si="1371"/>
        <v>3.8053317976927747</v>
      </c>
    </row>
    <row r="3034" spans="2:9" x14ac:dyDescent="0.25">
      <c r="B3034" s="69" t="s">
        <v>45</v>
      </c>
      <c r="C3034" s="69" t="s">
        <v>146</v>
      </c>
      <c r="D3034" s="69" t="s">
        <v>150</v>
      </c>
      <c r="E3034" s="69">
        <f t="shared" si="1369"/>
        <v>1956</v>
      </c>
      <c r="F3034" s="69" t="s">
        <v>18</v>
      </c>
      <c r="G3034" s="69">
        <f>data2!AS115</f>
        <v>9.2478820516188359E-2</v>
      </c>
      <c r="H3034" s="105">
        <f t="shared" si="1370"/>
        <v>0.55487292309713021</v>
      </c>
      <c r="I3034" s="105">
        <f t="shared" si="1371"/>
        <v>3.7128529771765866</v>
      </c>
    </row>
    <row r="3035" spans="2:9" x14ac:dyDescent="0.25">
      <c r="B3035" s="69" t="s">
        <v>45</v>
      </c>
      <c r="C3035" s="69" t="s">
        <v>146</v>
      </c>
      <c r="D3035" s="69" t="s">
        <v>150</v>
      </c>
      <c r="E3035" s="69">
        <f t="shared" si="1369"/>
        <v>1957</v>
      </c>
      <c r="F3035" s="69" t="s">
        <v>18</v>
      </c>
      <c r="G3035" s="69">
        <f>data2!AS116</f>
        <v>9.2478820516188359E-2</v>
      </c>
      <c r="H3035" s="105">
        <f t="shared" si="1370"/>
        <v>0.6473517436133186</v>
      </c>
      <c r="I3035" s="105">
        <f t="shared" si="1371"/>
        <v>3.6203741566603984</v>
      </c>
    </row>
    <row r="3036" spans="2:9" x14ac:dyDescent="0.25">
      <c r="B3036" s="69" t="s">
        <v>45</v>
      </c>
      <c r="C3036" s="69" t="s">
        <v>146</v>
      </c>
      <c r="D3036" s="69" t="s">
        <v>150</v>
      </c>
      <c r="E3036" s="69">
        <f t="shared" si="1369"/>
        <v>1958</v>
      </c>
      <c r="F3036" s="69" t="s">
        <v>18</v>
      </c>
      <c r="G3036" s="69">
        <f>data2!AS117</f>
        <v>9.2478820516188359E-2</v>
      </c>
      <c r="H3036" s="105">
        <f t="shared" si="1370"/>
        <v>0.73983056412950698</v>
      </c>
      <c r="I3036" s="105">
        <f t="shared" si="1371"/>
        <v>3.5278953361442102</v>
      </c>
    </row>
    <row r="3037" spans="2:9" x14ac:dyDescent="0.25">
      <c r="B3037" s="69" t="s">
        <v>45</v>
      </c>
      <c r="C3037" s="69" t="s">
        <v>146</v>
      </c>
      <c r="D3037" s="69" t="s">
        <v>150</v>
      </c>
      <c r="E3037" s="69">
        <f t="shared" si="1369"/>
        <v>1959</v>
      </c>
      <c r="F3037" s="69" t="s">
        <v>18</v>
      </c>
      <c r="G3037" s="69">
        <f>data2!AS118</f>
        <v>9.2478820516188359E-2</v>
      </c>
      <c r="H3037" s="105">
        <f t="shared" si="1370"/>
        <v>0.83230938464569537</v>
      </c>
      <c r="I3037" s="105">
        <f t="shared" si="1371"/>
        <v>3.4354165156280221</v>
      </c>
    </row>
    <row r="3038" spans="2:9" x14ac:dyDescent="0.25">
      <c r="B3038" s="69" t="s">
        <v>45</v>
      </c>
      <c r="C3038" s="69" t="s">
        <v>146</v>
      </c>
      <c r="D3038" s="69" t="s">
        <v>150</v>
      </c>
      <c r="E3038" s="69">
        <f t="shared" si="1369"/>
        <v>1960</v>
      </c>
      <c r="F3038" s="69" t="s">
        <v>18</v>
      </c>
      <c r="G3038" s="69">
        <f>data2!AS119</f>
        <v>9.259944506468773E-2</v>
      </c>
      <c r="H3038" s="105">
        <f t="shared" si="1370"/>
        <v>0.92478820516188376</v>
      </c>
      <c r="I3038" s="105">
        <f t="shared" si="1371"/>
        <v>3.342817070563334</v>
      </c>
    </row>
    <row r="3039" spans="2:9" x14ac:dyDescent="0.25">
      <c r="B3039" s="69" t="s">
        <v>45</v>
      </c>
      <c r="C3039" s="69" t="s">
        <v>146</v>
      </c>
      <c r="D3039" s="69" t="s">
        <v>150</v>
      </c>
      <c r="E3039" s="69">
        <f t="shared" si="1369"/>
        <v>1961</v>
      </c>
      <c r="F3039" s="69" t="s">
        <v>18</v>
      </c>
      <c r="G3039" s="69">
        <f>data2!AS120</f>
        <v>0.10650464683085385</v>
      </c>
      <c r="H3039" s="105">
        <f t="shared" si="1370"/>
        <v>1.0173876502265715</v>
      </c>
      <c r="I3039" s="105">
        <f t="shared" si="1371"/>
        <v>3.2363124237324801</v>
      </c>
    </row>
    <row r="3040" spans="2:9" x14ac:dyDescent="0.25">
      <c r="B3040" s="69" t="s">
        <v>45</v>
      </c>
      <c r="C3040" s="69" t="s">
        <v>146</v>
      </c>
      <c r="D3040" s="69" t="s">
        <v>150</v>
      </c>
      <c r="E3040" s="69">
        <f t="shared" si="1369"/>
        <v>1962</v>
      </c>
      <c r="F3040" s="69" t="s">
        <v>18</v>
      </c>
      <c r="G3040" s="69">
        <f>data2!AS121</f>
        <v>0.11891335699306341</v>
      </c>
      <c r="H3040" s="105">
        <f t="shared" si="1370"/>
        <v>1.1238922970574254</v>
      </c>
      <c r="I3040" s="105">
        <f t="shared" si="1371"/>
        <v>3.1173990667394165</v>
      </c>
    </row>
    <row r="3041" spans="2:9" x14ac:dyDescent="0.25">
      <c r="B3041" s="69" t="s">
        <v>45</v>
      </c>
      <c r="C3041" s="69" t="s">
        <v>146</v>
      </c>
      <c r="D3041" s="69" t="s">
        <v>150</v>
      </c>
      <c r="E3041" s="69">
        <f t="shared" si="1369"/>
        <v>1963</v>
      </c>
      <c r="F3041" s="69" t="s">
        <v>18</v>
      </c>
      <c r="G3041" s="69">
        <f>data2!AS122</f>
        <v>0.13019581956378057</v>
      </c>
      <c r="H3041" s="105">
        <f t="shared" si="1370"/>
        <v>1.2428056540504888</v>
      </c>
      <c r="I3041" s="105">
        <f t="shared" si="1371"/>
        <v>2.9872032471756347</v>
      </c>
    </row>
    <row r="3042" spans="2:9" x14ac:dyDescent="0.25">
      <c r="B3042" s="69" t="s">
        <v>45</v>
      </c>
      <c r="C3042" s="69" t="s">
        <v>146</v>
      </c>
      <c r="D3042" s="69" t="s">
        <v>150</v>
      </c>
      <c r="E3042" s="69">
        <f t="shared" si="1369"/>
        <v>1964</v>
      </c>
      <c r="F3042" s="69" t="s">
        <v>18</v>
      </c>
      <c r="G3042" s="69">
        <f>data2!AS123</f>
        <v>0.13115952412251872</v>
      </c>
      <c r="H3042" s="105">
        <f t="shared" si="1370"/>
        <v>1.3730014736142695</v>
      </c>
      <c r="I3042" s="105">
        <f t="shared" si="1371"/>
        <v>2.8560437230531166</v>
      </c>
    </row>
    <row r="3043" spans="2:9" x14ac:dyDescent="0.25">
      <c r="B3043" s="69" t="s">
        <v>45</v>
      </c>
      <c r="C3043" s="69" t="s">
        <v>146</v>
      </c>
      <c r="D3043" s="69" t="s">
        <v>150</v>
      </c>
      <c r="E3043" s="69">
        <f t="shared" si="1369"/>
        <v>1965</v>
      </c>
      <c r="F3043" s="69" t="s">
        <v>18</v>
      </c>
      <c r="G3043" s="69">
        <f>data2!AS124</f>
        <v>0.11893758452372408</v>
      </c>
      <c r="H3043" s="105">
        <f t="shared" si="1370"/>
        <v>1.5041609977367882</v>
      </c>
      <c r="I3043" s="105">
        <f t="shared" si="1371"/>
        <v>2.7371061385293922</v>
      </c>
    </row>
    <row r="3044" spans="2:9" x14ac:dyDescent="0.25">
      <c r="B3044" s="69" t="s">
        <v>45</v>
      </c>
      <c r="C3044" s="69" t="s">
        <v>146</v>
      </c>
      <c r="D3044" s="69" t="s">
        <v>150</v>
      </c>
      <c r="E3044" s="69">
        <f t="shared" si="1369"/>
        <v>1966</v>
      </c>
      <c r="F3044" s="69" t="s">
        <v>18</v>
      </c>
      <c r="G3044" s="69">
        <f>data2!AS125</f>
        <v>0.11928713807653135</v>
      </c>
      <c r="H3044" s="105">
        <f t="shared" si="1370"/>
        <v>1.6230985822605124</v>
      </c>
      <c r="I3044" s="105">
        <f t="shared" si="1371"/>
        <v>2.6178190004528612</v>
      </c>
    </row>
    <row r="3045" spans="2:9" x14ac:dyDescent="0.25">
      <c r="B3045" s="69" t="s">
        <v>45</v>
      </c>
      <c r="C3045" s="69" t="s">
        <v>146</v>
      </c>
      <c r="D3045" s="69" t="s">
        <v>150</v>
      </c>
      <c r="E3045" s="69">
        <f t="shared" si="1369"/>
        <v>1967</v>
      </c>
      <c r="F3045" s="69" t="s">
        <v>18</v>
      </c>
      <c r="G3045" s="69">
        <f>data2!AS126</f>
        <v>0.12138145446667148</v>
      </c>
      <c r="H3045" s="105">
        <f t="shared" si="1370"/>
        <v>1.7423857203370439</v>
      </c>
      <c r="I3045" s="105">
        <f t="shared" si="1371"/>
        <v>2.4964375459861894</v>
      </c>
    </row>
    <row r="3046" spans="2:9" x14ac:dyDescent="0.25">
      <c r="B3046" s="69" t="s">
        <v>45</v>
      </c>
      <c r="C3046" s="69" t="s">
        <v>146</v>
      </c>
      <c r="D3046" s="69" t="s">
        <v>150</v>
      </c>
      <c r="E3046" s="69">
        <f t="shared" si="1369"/>
        <v>1968</v>
      </c>
      <c r="F3046" s="69" t="s">
        <v>18</v>
      </c>
      <c r="G3046" s="69">
        <f>data2!AS127</f>
        <v>0.13347863882115976</v>
      </c>
      <c r="H3046" s="105">
        <f t="shared" si="1370"/>
        <v>1.8637671748037152</v>
      </c>
      <c r="I3046" s="105">
        <f t="shared" si="1371"/>
        <v>2.3629589071650301</v>
      </c>
    </row>
    <row r="3047" spans="2:9" x14ac:dyDescent="0.25">
      <c r="B3047" s="69" t="s">
        <v>45</v>
      </c>
      <c r="C3047" s="69" t="s">
        <v>146</v>
      </c>
      <c r="D3047" s="69" t="s">
        <v>150</v>
      </c>
      <c r="E3047" s="69">
        <f t="shared" si="1369"/>
        <v>1969</v>
      </c>
      <c r="F3047" s="69" t="s">
        <v>18</v>
      </c>
      <c r="G3047" s="69">
        <f>data2!AS128</f>
        <v>0.12095545593285005</v>
      </c>
      <c r="H3047" s="105">
        <f t="shared" si="1370"/>
        <v>1.997245813624875</v>
      </c>
      <c r="I3047" s="105">
        <f t="shared" si="1371"/>
        <v>2.24200345123218</v>
      </c>
    </row>
    <row r="3048" spans="2:9" x14ac:dyDescent="0.25">
      <c r="B3048" s="69" t="s">
        <v>45</v>
      </c>
      <c r="C3048" s="69" t="s">
        <v>146</v>
      </c>
      <c r="D3048" s="69" t="s">
        <v>150</v>
      </c>
      <c r="E3048" s="69">
        <f t="shared" si="1369"/>
        <v>1970</v>
      </c>
      <c r="F3048" s="69" t="s">
        <v>18</v>
      </c>
      <c r="G3048" s="69">
        <f>data2!AS129</f>
        <v>0.1140997146389548</v>
      </c>
      <c r="H3048" s="105">
        <f t="shared" si="1370"/>
        <v>2.118201269557725</v>
      </c>
      <c r="I3048" s="105">
        <f t="shared" si="1371"/>
        <v>2.1279037365932258</v>
      </c>
    </row>
    <row r="3049" spans="2:9" x14ac:dyDescent="0.25">
      <c r="B3049" s="69" t="s">
        <v>45</v>
      </c>
      <c r="C3049" s="69" t="s">
        <v>146</v>
      </c>
      <c r="D3049" s="69" t="s">
        <v>150</v>
      </c>
      <c r="E3049" s="69">
        <f t="shared" si="1369"/>
        <v>1971</v>
      </c>
      <c r="F3049" s="69" t="s">
        <v>18</v>
      </c>
      <c r="G3049" s="69">
        <f>data2!AS130</f>
        <v>0.11681033260380383</v>
      </c>
      <c r="H3049" s="105">
        <f t="shared" si="1370"/>
        <v>2.2323009841966797</v>
      </c>
      <c r="I3049" s="105">
        <f t="shared" si="1371"/>
        <v>2.0110934039894217</v>
      </c>
    </row>
    <row r="3050" spans="2:9" x14ac:dyDescent="0.25">
      <c r="B3050" s="69" t="s">
        <v>45</v>
      </c>
      <c r="C3050" s="69" t="s">
        <v>146</v>
      </c>
      <c r="D3050" s="69" t="s">
        <v>150</v>
      </c>
      <c r="E3050" s="69">
        <f t="shared" si="1369"/>
        <v>1972</v>
      </c>
      <c r="F3050" s="69" t="s">
        <v>18</v>
      </c>
      <c r="G3050" s="69">
        <f>data2!AS131</f>
        <v>9.8750284026357646E-2</v>
      </c>
      <c r="H3050" s="105">
        <f t="shared" si="1370"/>
        <v>2.3491113168004834</v>
      </c>
      <c r="I3050" s="105">
        <f t="shared" si="1371"/>
        <v>1.9123431199630641</v>
      </c>
    </row>
    <row r="3051" spans="2:9" x14ac:dyDescent="0.25">
      <c r="B3051" s="69" t="s">
        <v>45</v>
      </c>
      <c r="C3051" s="69" t="s">
        <v>146</v>
      </c>
      <c r="D3051" s="69" t="s">
        <v>150</v>
      </c>
      <c r="E3051" s="69">
        <f t="shared" si="1369"/>
        <v>1973</v>
      </c>
      <c r="F3051" s="69" t="s">
        <v>18</v>
      </c>
      <c r="G3051" s="69">
        <f>data2!AS132</f>
        <v>9.4449117731104454E-2</v>
      </c>
      <c r="H3051" s="105">
        <f t="shared" si="1370"/>
        <v>2.4478616008268408</v>
      </c>
      <c r="I3051" s="105">
        <f t="shared" si="1371"/>
        <v>1.8178940022319596</v>
      </c>
    </row>
    <row r="3052" spans="2:9" x14ac:dyDescent="0.25">
      <c r="B3052" s="69" t="s">
        <v>45</v>
      </c>
      <c r="C3052" s="69" t="s">
        <v>146</v>
      </c>
      <c r="D3052" s="69" t="s">
        <v>150</v>
      </c>
      <c r="E3052" s="69">
        <f t="shared" si="1369"/>
        <v>1974</v>
      </c>
      <c r="F3052" s="69" t="s">
        <v>18</v>
      </c>
      <c r="G3052" s="69">
        <f>data2!AS133</f>
        <v>7.5802947762441106E-2</v>
      </c>
      <c r="H3052" s="105">
        <f t="shared" si="1370"/>
        <v>2.5423107185579452</v>
      </c>
      <c r="I3052" s="105">
        <f t="shared" si="1371"/>
        <v>1.7420910544695183</v>
      </c>
    </row>
    <row r="3053" spans="2:9" x14ac:dyDescent="0.25">
      <c r="B3053" s="69" t="s">
        <v>45</v>
      </c>
      <c r="C3053" s="69" t="s">
        <v>146</v>
      </c>
      <c r="D3053" s="69" t="s">
        <v>150</v>
      </c>
      <c r="E3053" s="69">
        <f t="shared" si="1369"/>
        <v>1975</v>
      </c>
      <c r="F3053" s="69" t="s">
        <v>18</v>
      </c>
      <c r="G3053" s="69">
        <f>data2!AS134</f>
        <v>8.4522958561001865E-2</v>
      </c>
      <c r="H3053" s="105">
        <f t="shared" si="1370"/>
        <v>2.6181136663203861</v>
      </c>
      <c r="I3053" s="105">
        <f t="shared" si="1371"/>
        <v>1.6575680959085166</v>
      </c>
    </row>
    <row r="3054" spans="2:9" x14ac:dyDescent="0.25">
      <c r="B3054" s="69" t="s">
        <v>45</v>
      </c>
      <c r="C3054" s="69" t="s">
        <v>146</v>
      </c>
      <c r="D3054" s="69" t="s">
        <v>150</v>
      </c>
      <c r="E3054" s="69">
        <f t="shared" si="1369"/>
        <v>1976</v>
      </c>
      <c r="F3054" s="69" t="s">
        <v>18</v>
      </c>
      <c r="G3054" s="69">
        <f>data2!AS135</f>
        <v>4.8778026174640637E-2</v>
      </c>
      <c r="H3054" s="105">
        <f t="shared" si="1370"/>
        <v>2.702636624881388</v>
      </c>
      <c r="I3054" s="105">
        <f t="shared" si="1371"/>
        <v>1.6087900697338762</v>
      </c>
    </row>
    <row r="3055" spans="2:9" x14ac:dyDescent="0.25">
      <c r="B3055" s="69" t="s">
        <v>45</v>
      </c>
      <c r="C3055" s="69" t="s">
        <v>146</v>
      </c>
      <c r="D3055" s="69" t="s">
        <v>150</v>
      </c>
      <c r="E3055" s="69">
        <f t="shared" si="1369"/>
        <v>1977</v>
      </c>
      <c r="F3055" s="69" t="s">
        <v>18</v>
      </c>
      <c r="G3055" s="69">
        <f>data2!AS136</f>
        <v>7.7707622496618528E-2</v>
      </c>
      <c r="H3055" s="105">
        <f t="shared" si="1370"/>
        <v>2.7514146510560287</v>
      </c>
      <c r="I3055" s="105">
        <f t="shared" si="1371"/>
        <v>1.5310824472372575</v>
      </c>
    </row>
    <row r="3056" spans="2:9" x14ac:dyDescent="0.25">
      <c r="B3056" s="69" t="s">
        <v>45</v>
      </c>
      <c r="C3056" s="69" t="s">
        <v>146</v>
      </c>
      <c r="D3056" s="69" t="s">
        <v>150</v>
      </c>
      <c r="E3056" s="69">
        <f t="shared" si="1369"/>
        <v>1978</v>
      </c>
      <c r="F3056" s="69" t="s">
        <v>18</v>
      </c>
      <c r="G3056" s="69">
        <f>data2!AS137</f>
        <v>8.1316808775011781E-2</v>
      </c>
      <c r="H3056" s="105">
        <f t="shared" si="1370"/>
        <v>2.8291222735526471</v>
      </c>
      <c r="I3056" s="105">
        <f t="shared" si="1371"/>
        <v>1.4497656384622459</v>
      </c>
    </row>
    <row r="3057" spans="2:9" x14ac:dyDescent="0.25">
      <c r="B3057" s="69" t="s">
        <v>45</v>
      </c>
      <c r="C3057" s="69" t="s">
        <v>146</v>
      </c>
      <c r="D3057" s="69" t="s">
        <v>150</v>
      </c>
      <c r="E3057" s="69">
        <f t="shared" si="1369"/>
        <v>1979</v>
      </c>
      <c r="F3057" s="69" t="s">
        <v>18</v>
      </c>
      <c r="G3057" s="69">
        <f>data2!AS138</f>
        <v>8.4084038330459882E-2</v>
      </c>
      <c r="H3057" s="105">
        <f t="shared" si="1370"/>
        <v>2.9104390823276587</v>
      </c>
      <c r="I3057" s="105">
        <f t="shared" si="1371"/>
        <v>1.3656816001317857</v>
      </c>
    </row>
    <row r="3058" spans="2:9" x14ac:dyDescent="0.25">
      <c r="B3058" s="69" t="s">
        <v>45</v>
      </c>
      <c r="C3058" s="69" t="s">
        <v>146</v>
      </c>
      <c r="D3058" s="69" t="s">
        <v>150</v>
      </c>
      <c r="E3058" s="69">
        <f t="shared" si="1369"/>
        <v>1980</v>
      </c>
      <c r="F3058" s="69" t="s">
        <v>18</v>
      </c>
      <c r="G3058" s="69">
        <f>data2!AS139</f>
        <v>8.2102136272885595E-2</v>
      </c>
      <c r="H3058" s="105">
        <f t="shared" si="1370"/>
        <v>2.9945231206581187</v>
      </c>
      <c r="I3058" s="105">
        <f t="shared" si="1371"/>
        <v>1.2835794638589002</v>
      </c>
    </row>
    <row r="3059" spans="2:9" x14ac:dyDescent="0.25">
      <c r="B3059" s="69" t="s">
        <v>45</v>
      </c>
      <c r="C3059" s="69" t="s">
        <v>146</v>
      </c>
      <c r="D3059" s="69" t="s">
        <v>150</v>
      </c>
      <c r="E3059" s="69">
        <f t="shared" si="1369"/>
        <v>1981</v>
      </c>
      <c r="F3059" s="69" t="s">
        <v>18</v>
      </c>
      <c r="G3059" s="69">
        <f>data2!AS140</f>
        <v>7.7943730373121731E-2</v>
      </c>
      <c r="H3059" s="105">
        <f t="shared" si="1370"/>
        <v>3.0766252569310044</v>
      </c>
      <c r="I3059" s="105">
        <f t="shared" si="1371"/>
        <v>1.2056357334857783</v>
      </c>
    </row>
    <row r="3060" spans="2:9" x14ac:dyDescent="0.25">
      <c r="B3060" s="69" t="s">
        <v>45</v>
      </c>
      <c r="C3060" s="69" t="s">
        <v>146</v>
      </c>
      <c r="D3060" s="69" t="s">
        <v>150</v>
      </c>
      <c r="E3060" s="69">
        <f t="shared" si="1369"/>
        <v>1982</v>
      </c>
      <c r="F3060" s="69" t="s">
        <v>18</v>
      </c>
      <c r="G3060" s="69">
        <f>data2!AS141</f>
        <v>7.1538485036605731E-2</v>
      </c>
      <c r="H3060" s="105">
        <f t="shared" si="1370"/>
        <v>3.1545689873041263</v>
      </c>
      <c r="I3060" s="105">
        <f t="shared" si="1371"/>
        <v>1.1340972484491727</v>
      </c>
    </row>
    <row r="3061" spans="2:9" x14ac:dyDescent="0.25">
      <c r="B3061" s="69" t="s">
        <v>45</v>
      </c>
      <c r="C3061" s="69" t="s">
        <v>146</v>
      </c>
      <c r="D3061" s="69" t="s">
        <v>150</v>
      </c>
      <c r="E3061" s="69">
        <f t="shared" ref="E3061:E3124" si="1372">E3013</f>
        <v>1983</v>
      </c>
      <c r="F3061" s="69" t="s">
        <v>18</v>
      </c>
      <c r="G3061" s="69">
        <f>data2!AS142</f>
        <v>0.10724093018305662</v>
      </c>
      <c r="H3061" s="105">
        <f t="shared" si="1370"/>
        <v>3.2261074723407321</v>
      </c>
      <c r="I3061" s="105">
        <f t="shared" si="1371"/>
        <v>1.0268563182661159</v>
      </c>
    </row>
    <row r="3062" spans="2:9" x14ac:dyDescent="0.25">
      <c r="B3062" s="69" t="s">
        <v>45</v>
      </c>
      <c r="C3062" s="69" t="s">
        <v>146</v>
      </c>
      <c r="D3062" s="69" t="s">
        <v>150</v>
      </c>
      <c r="E3062" s="69">
        <f t="shared" si="1372"/>
        <v>1984</v>
      </c>
      <c r="F3062" s="69" t="s">
        <v>18</v>
      </c>
      <c r="G3062" s="69">
        <f>data2!AS143</f>
        <v>0.10578497133070221</v>
      </c>
      <c r="H3062" s="105">
        <f t="shared" si="1370"/>
        <v>3.3333484025237889</v>
      </c>
      <c r="I3062" s="105">
        <f t="shared" si="1371"/>
        <v>0.9210713469354137</v>
      </c>
    </row>
    <row r="3063" spans="2:9" x14ac:dyDescent="0.25">
      <c r="B3063" s="69" t="s">
        <v>45</v>
      </c>
      <c r="C3063" s="69" t="s">
        <v>146</v>
      </c>
      <c r="D3063" s="69" t="s">
        <v>150</v>
      </c>
      <c r="E3063" s="69">
        <f t="shared" si="1372"/>
        <v>1985</v>
      </c>
      <c r="F3063" s="69" t="s">
        <v>18</v>
      </c>
      <c r="G3063" s="69">
        <f>data2!AS144</f>
        <v>7.0515413854958575E-2</v>
      </c>
      <c r="H3063" s="105">
        <f t="shared" si="1370"/>
        <v>3.4391333738544914</v>
      </c>
      <c r="I3063" s="105">
        <f t="shared" si="1371"/>
        <v>0.85055593308045507</v>
      </c>
    </row>
    <row r="3064" spans="2:9" x14ac:dyDescent="0.25">
      <c r="B3064" s="69" t="s">
        <v>45</v>
      </c>
      <c r="C3064" s="69" t="s">
        <v>146</v>
      </c>
      <c r="D3064" s="69" t="s">
        <v>150</v>
      </c>
      <c r="E3064" s="69">
        <f t="shared" si="1372"/>
        <v>1986</v>
      </c>
      <c r="F3064" s="69" t="s">
        <v>18</v>
      </c>
      <c r="G3064" s="69">
        <f>data2!AS145</f>
        <v>8.7992612327065567E-2</v>
      </c>
      <c r="H3064" s="105">
        <f t="shared" si="1370"/>
        <v>3.50964878770945</v>
      </c>
      <c r="I3064" s="105">
        <f t="shared" si="1371"/>
        <v>0.76256332075338951</v>
      </c>
    </row>
    <row r="3065" spans="2:9" x14ac:dyDescent="0.25">
      <c r="B3065" s="69" t="s">
        <v>45</v>
      </c>
      <c r="C3065" s="69" t="s">
        <v>146</v>
      </c>
      <c r="D3065" s="69" t="s">
        <v>150</v>
      </c>
      <c r="E3065" s="69">
        <f t="shared" si="1372"/>
        <v>1987</v>
      </c>
      <c r="F3065" s="69" t="s">
        <v>18</v>
      </c>
      <c r="G3065" s="69">
        <f>data2!AS146</f>
        <v>8.7373102376288231E-2</v>
      </c>
      <c r="H3065" s="105">
        <f t="shared" si="1370"/>
        <v>3.5976414000365153</v>
      </c>
      <c r="I3065" s="105">
        <f t="shared" si="1371"/>
        <v>0.67519021837710125</v>
      </c>
    </row>
    <row r="3066" spans="2:9" x14ac:dyDescent="0.25">
      <c r="B3066" s="69" t="s">
        <v>45</v>
      </c>
      <c r="C3066" s="69" t="s">
        <v>146</v>
      </c>
      <c r="D3066" s="69" t="s">
        <v>150</v>
      </c>
      <c r="E3066" s="69">
        <f t="shared" si="1372"/>
        <v>1988</v>
      </c>
      <c r="F3066" s="69" t="s">
        <v>18</v>
      </c>
      <c r="G3066" s="69">
        <f>data2!AS147</f>
        <v>5.8252902808496439E-2</v>
      </c>
      <c r="H3066" s="105">
        <f t="shared" si="1370"/>
        <v>3.6850145024128036</v>
      </c>
      <c r="I3066" s="105">
        <f t="shared" si="1371"/>
        <v>0.61693731556860487</v>
      </c>
    </row>
    <row r="3067" spans="2:9" x14ac:dyDescent="0.25">
      <c r="B3067" s="69" t="s">
        <v>45</v>
      </c>
      <c r="C3067" s="69" t="s">
        <v>146</v>
      </c>
      <c r="D3067" s="69" t="s">
        <v>150</v>
      </c>
      <c r="E3067" s="69">
        <f t="shared" si="1372"/>
        <v>1989</v>
      </c>
      <c r="F3067" s="69" t="s">
        <v>18</v>
      </c>
      <c r="G3067" s="69">
        <f>data2!AS148</f>
        <v>9.1957152264941E-2</v>
      </c>
      <c r="H3067" s="105">
        <f t="shared" si="1370"/>
        <v>3.7432674052213</v>
      </c>
      <c r="I3067" s="105">
        <f t="shared" si="1371"/>
        <v>0.52498016330366393</v>
      </c>
    </row>
    <row r="3068" spans="2:9" x14ac:dyDescent="0.25">
      <c r="B3068" s="69" t="s">
        <v>45</v>
      </c>
      <c r="C3068" s="69" t="s">
        <v>146</v>
      </c>
      <c r="D3068" s="69" t="s">
        <v>150</v>
      </c>
      <c r="E3068" s="69">
        <f t="shared" si="1372"/>
        <v>1990</v>
      </c>
      <c r="F3068" s="69" t="s">
        <v>18</v>
      </c>
      <c r="G3068" s="69">
        <f>data2!AS149</f>
        <v>9.2339754775210628E-2</v>
      </c>
      <c r="H3068" s="105">
        <f t="shared" si="1370"/>
        <v>3.8352245574862409</v>
      </c>
      <c r="I3068" s="105">
        <f t="shared" si="1371"/>
        <v>0.43264040852845315</v>
      </c>
    </row>
    <row r="3069" spans="2:9" x14ac:dyDescent="0.25">
      <c r="B3069" s="69" t="s">
        <v>45</v>
      </c>
      <c r="C3069" s="69" t="s">
        <v>146</v>
      </c>
      <c r="D3069" s="69" t="s">
        <v>150</v>
      </c>
      <c r="E3069" s="69">
        <f t="shared" si="1372"/>
        <v>1991</v>
      </c>
      <c r="F3069" s="69" t="s">
        <v>18</v>
      </c>
      <c r="G3069" s="69">
        <f>data2!AS150</f>
        <v>5.9130017988806967E-2</v>
      </c>
      <c r="H3069" s="105">
        <f t="shared" si="1370"/>
        <v>3.9275643122614516</v>
      </c>
      <c r="I3069" s="105">
        <f t="shared" si="1371"/>
        <v>0.37351039053964619</v>
      </c>
    </row>
    <row r="3070" spans="2:9" x14ac:dyDescent="0.25">
      <c r="B3070" s="69" t="s">
        <v>45</v>
      </c>
      <c r="C3070" s="69" t="s">
        <v>146</v>
      </c>
      <c r="D3070" s="69" t="s">
        <v>150</v>
      </c>
      <c r="E3070" s="69">
        <f t="shared" si="1372"/>
        <v>1992</v>
      </c>
      <c r="F3070" s="69" t="s">
        <v>18</v>
      </c>
      <c r="G3070" s="69">
        <f>data2!AS151</f>
        <v>5.6343447515500827E-2</v>
      </c>
      <c r="H3070" s="105">
        <f t="shared" si="1370"/>
        <v>3.9866943302502587</v>
      </c>
      <c r="I3070" s="105">
        <f t="shared" si="1371"/>
        <v>0.31716694302414539</v>
      </c>
    </row>
    <row r="3071" spans="2:9" x14ac:dyDescent="0.25">
      <c r="B3071" s="69" t="s">
        <v>45</v>
      </c>
      <c r="C3071" s="69" t="s">
        <v>146</v>
      </c>
      <c r="D3071" s="69" t="s">
        <v>150</v>
      </c>
      <c r="E3071" s="69">
        <f t="shared" si="1372"/>
        <v>1993</v>
      </c>
      <c r="F3071" s="69" t="s">
        <v>18</v>
      </c>
      <c r="G3071" s="69">
        <f>data2!AS152</f>
        <v>7.3351575621779061E-2</v>
      </c>
      <c r="H3071" s="105">
        <f t="shared" si="1370"/>
        <v>4.0430377777657593</v>
      </c>
      <c r="I3071" s="105">
        <f t="shared" si="1371"/>
        <v>0.24381536740236634</v>
      </c>
    </row>
    <row r="3072" spans="2:9" x14ac:dyDescent="0.25">
      <c r="B3072" s="69" t="s">
        <v>45</v>
      </c>
      <c r="C3072" s="69" t="s">
        <v>146</v>
      </c>
      <c r="D3072" s="69" t="s">
        <v>150</v>
      </c>
      <c r="E3072" s="69">
        <f t="shared" si="1372"/>
        <v>1994</v>
      </c>
      <c r="F3072" s="69" t="s">
        <v>18</v>
      </c>
      <c r="G3072" s="69">
        <f>data2!AS153</f>
        <v>4.1508224685288003E-2</v>
      </c>
      <c r="H3072" s="105">
        <f t="shared" si="1370"/>
        <v>4.1163893533875386</v>
      </c>
      <c r="I3072" s="105">
        <f t="shared" si="1371"/>
        <v>0.20230714271707834</v>
      </c>
    </row>
    <row r="3073" spans="2:9" x14ac:dyDescent="0.25">
      <c r="B3073" s="69" t="s">
        <v>45</v>
      </c>
      <c r="C3073" s="69" t="s">
        <v>146</v>
      </c>
      <c r="D3073" s="69" t="s">
        <v>150</v>
      </c>
      <c r="E3073" s="69">
        <f t="shared" si="1372"/>
        <v>1995</v>
      </c>
      <c r="F3073" s="69" t="s">
        <v>18</v>
      </c>
      <c r="G3073" s="69">
        <f>data2!AS154</f>
        <v>7.5484446166126692E-2</v>
      </c>
      <c r="H3073" s="105">
        <f t="shared" si="1370"/>
        <v>4.1578975780728262</v>
      </c>
      <c r="I3073" s="105">
        <f t="shared" si="1371"/>
        <v>0.12682269655095163</v>
      </c>
    </row>
    <row r="3074" spans="2:9" x14ac:dyDescent="0.25">
      <c r="B3074" s="69" t="s">
        <v>45</v>
      </c>
      <c r="C3074" s="69" t="s">
        <v>146</v>
      </c>
      <c r="D3074" s="69" t="s">
        <v>150</v>
      </c>
      <c r="E3074" s="69">
        <f t="shared" si="1372"/>
        <v>1996</v>
      </c>
      <c r="F3074" s="69" t="s">
        <v>18</v>
      </c>
      <c r="G3074" s="69">
        <f>data2!AS155</f>
        <v>6.2211150795605699E-2</v>
      </c>
      <c r="H3074" s="105">
        <f t="shared" si="1370"/>
        <v>4.2333820242389528</v>
      </c>
      <c r="I3074" s="105">
        <f t="shared" si="1371"/>
        <v>6.4611545755345945E-2</v>
      </c>
    </row>
    <row r="3075" spans="2:9" x14ac:dyDescent="0.25">
      <c r="B3075" s="69" t="s">
        <v>45</v>
      </c>
      <c r="C3075" s="69" t="s">
        <v>146</v>
      </c>
      <c r="D3075" s="69" t="s">
        <v>150</v>
      </c>
      <c r="E3075" s="69">
        <f t="shared" si="1372"/>
        <v>1997</v>
      </c>
      <c r="F3075" s="69" t="s">
        <v>18</v>
      </c>
      <c r="G3075" s="69">
        <f>data2!AS156</f>
        <v>6.4611545755345945E-2</v>
      </c>
      <c r="H3075" s="105">
        <f t="shared" si="1370"/>
        <v>4.2955931750345586</v>
      </c>
      <c r="I3075" s="105">
        <f t="shared" si="1371"/>
        <v>0</v>
      </c>
    </row>
    <row r="3076" spans="2:9" x14ac:dyDescent="0.25">
      <c r="B3076" s="69" t="s">
        <v>45</v>
      </c>
      <c r="C3076" s="69" t="s">
        <v>146</v>
      </c>
      <c r="D3076" s="69" t="s">
        <v>150</v>
      </c>
      <c r="E3076" s="69">
        <f t="shared" si="1372"/>
        <v>1950</v>
      </c>
      <c r="F3076" s="69" t="s">
        <v>19</v>
      </c>
      <c r="G3076" s="69">
        <f>data2!AT109</f>
        <v>9.9275957181322649E-2</v>
      </c>
      <c r="H3076" s="105">
        <f t="shared" ref="H3076:H3139" si="1373">SUMIFS($G$4:$G$4995,$F$4:$F$4995,$F3076,$E$4:$E$4995,"&lt;"&amp;$E3076,$B$4:$B$4995,$B3076,$D$4:$D$4995,$D3076)</f>
        <v>0</v>
      </c>
      <c r="I3076" s="105">
        <f t="shared" ref="I3076:I3139" si="1374">SUMIFS($G$4:$G$4995,$F$4:$F$4995,$F3076,$E$4:$E$4995,"&gt;"&amp;$E3076,$B$4:$B$4995,$B3076,$D$4:$D$4995,$D3076)</f>
        <v>5.1724869637622923</v>
      </c>
    </row>
    <row r="3077" spans="2:9" x14ac:dyDescent="0.25">
      <c r="B3077" s="69" t="s">
        <v>45</v>
      </c>
      <c r="C3077" s="69" t="s">
        <v>146</v>
      </c>
      <c r="D3077" s="69" t="s">
        <v>150</v>
      </c>
      <c r="E3077" s="69">
        <f t="shared" si="1372"/>
        <v>1951</v>
      </c>
      <c r="F3077" s="69" t="s">
        <v>19</v>
      </c>
      <c r="G3077" s="69">
        <f>data2!AT110</f>
        <v>9.9275957181322649E-2</v>
      </c>
      <c r="H3077" s="105">
        <f t="shared" si="1373"/>
        <v>9.9275957181322649E-2</v>
      </c>
      <c r="I3077" s="105">
        <f t="shared" si="1374"/>
        <v>5.0732110065809684</v>
      </c>
    </row>
    <row r="3078" spans="2:9" x14ac:dyDescent="0.25">
      <c r="B3078" s="69" t="s">
        <v>45</v>
      </c>
      <c r="C3078" s="69" t="s">
        <v>146</v>
      </c>
      <c r="D3078" s="69" t="s">
        <v>150</v>
      </c>
      <c r="E3078" s="69">
        <f t="shared" si="1372"/>
        <v>1952</v>
      </c>
      <c r="F3078" s="69" t="s">
        <v>19</v>
      </c>
      <c r="G3078" s="69">
        <f>data2!AT111</f>
        <v>9.9275957181322649E-2</v>
      </c>
      <c r="H3078" s="105">
        <f t="shared" si="1373"/>
        <v>0.1985519143626453</v>
      </c>
      <c r="I3078" s="105">
        <f t="shared" si="1374"/>
        <v>4.9739350493996461</v>
      </c>
    </row>
    <row r="3079" spans="2:9" x14ac:dyDescent="0.25">
      <c r="B3079" s="69" t="s">
        <v>45</v>
      </c>
      <c r="C3079" s="69" t="s">
        <v>146</v>
      </c>
      <c r="D3079" s="69" t="s">
        <v>150</v>
      </c>
      <c r="E3079" s="69">
        <f t="shared" si="1372"/>
        <v>1953</v>
      </c>
      <c r="F3079" s="69" t="s">
        <v>19</v>
      </c>
      <c r="G3079" s="69">
        <f>data2!AT112</f>
        <v>9.9275957181322649E-2</v>
      </c>
      <c r="H3079" s="105">
        <f t="shared" si="1373"/>
        <v>0.29782787154396795</v>
      </c>
      <c r="I3079" s="105">
        <f t="shared" si="1374"/>
        <v>4.8746590922183239</v>
      </c>
    </row>
    <row r="3080" spans="2:9" x14ac:dyDescent="0.25">
      <c r="B3080" s="69" t="s">
        <v>45</v>
      </c>
      <c r="C3080" s="69" t="s">
        <v>146</v>
      </c>
      <c r="D3080" s="69" t="s">
        <v>150</v>
      </c>
      <c r="E3080" s="69">
        <f t="shared" si="1372"/>
        <v>1954</v>
      </c>
      <c r="F3080" s="69" t="s">
        <v>19</v>
      </c>
      <c r="G3080" s="69">
        <f>data2!AT113</f>
        <v>9.9275957181322649E-2</v>
      </c>
      <c r="H3080" s="105">
        <f t="shared" si="1373"/>
        <v>0.3971038287252906</v>
      </c>
      <c r="I3080" s="105">
        <f t="shared" si="1374"/>
        <v>4.7753831350370017</v>
      </c>
    </row>
    <row r="3081" spans="2:9" x14ac:dyDescent="0.25">
      <c r="B3081" s="69" t="s">
        <v>45</v>
      </c>
      <c r="C3081" s="69" t="s">
        <v>146</v>
      </c>
      <c r="D3081" s="69" t="s">
        <v>150</v>
      </c>
      <c r="E3081" s="69">
        <f t="shared" si="1372"/>
        <v>1955</v>
      </c>
      <c r="F3081" s="69" t="s">
        <v>19</v>
      </c>
      <c r="G3081" s="69">
        <f>data2!AT114</f>
        <v>9.9275957181322649E-2</v>
      </c>
      <c r="H3081" s="105">
        <f t="shared" si="1373"/>
        <v>0.49637978590661325</v>
      </c>
      <c r="I3081" s="105">
        <f t="shared" si="1374"/>
        <v>4.6761071778556795</v>
      </c>
    </row>
    <row r="3082" spans="2:9" x14ac:dyDescent="0.25">
      <c r="B3082" s="69" t="s">
        <v>45</v>
      </c>
      <c r="C3082" s="69" t="s">
        <v>146</v>
      </c>
      <c r="D3082" s="69" t="s">
        <v>150</v>
      </c>
      <c r="E3082" s="69">
        <f t="shared" si="1372"/>
        <v>1956</v>
      </c>
      <c r="F3082" s="69" t="s">
        <v>19</v>
      </c>
      <c r="G3082" s="69">
        <f>data2!AT115</f>
        <v>9.9275957181322649E-2</v>
      </c>
      <c r="H3082" s="105">
        <f t="shared" si="1373"/>
        <v>0.5956557430879359</v>
      </c>
      <c r="I3082" s="105">
        <f t="shared" si="1374"/>
        <v>4.5768312206743555</v>
      </c>
    </row>
    <row r="3083" spans="2:9" x14ac:dyDescent="0.25">
      <c r="B3083" s="69" t="s">
        <v>45</v>
      </c>
      <c r="C3083" s="69" t="s">
        <v>146</v>
      </c>
      <c r="D3083" s="69" t="s">
        <v>150</v>
      </c>
      <c r="E3083" s="69">
        <f t="shared" si="1372"/>
        <v>1957</v>
      </c>
      <c r="F3083" s="69" t="s">
        <v>19</v>
      </c>
      <c r="G3083" s="69">
        <f>data2!AT116</f>
        <v>9.9275957181322649E-2</v>
      </c>
      <c r="H3083" s="105">
        <f t="shared" si="1373"/>
        <v>0.69493170026925855</v>
      </c>
      <c r="I3083" s="105">
        <f t="shared" si="1374"/>
        <v>4.4775552634930333</v>
      </c>
    </row>
    <row r="3084" spans="2:9" x14ac:dyDescent="0.25">
      <c r="B3084" s="69" t="s">
        <v>45</v>
      </c>
      <c r="C3084" s="69" t="s">
        <v>146</v>
      </c>
      <c r="D3084" s="69" t="s">
        <v>150</v>
      </c>
      <c r="E3084" s="69">
        <f t="shared" si="1372"/>
        <v>1958</v>
      </c>
      <c r="F3084" s="69" t="s">
        <v>19</v>
      </c>
      <c r="G3084" s="69">
        <f>data2!AT117</f>
        <v>9.9275957181322649E-2</v>
      </c>
      <c r="H3084" s="105">
        <f t="shared" si="1373"/>
        <v>0.79420765745058119</v>
      </c>
      <c r="I3084" s="105">
        <f t="shared" si="1374"/>
        <v>4.3782793063117103</v>
      </c>
    </row>
    <row r="3085" spans="2:9" x14ac:dyDescent="0.25">
      <c r="B3085" s="69" t="s">
        <v>45</v>
      </c>
      <c r="C3085" s="69" t="s">
        <v>146</v>
      </c>
      <c r="D3085" s="69" t="s">
        <v>150</v>
      </c>
      <c r="E3085" s="69">
        <f t="shared" si="1372"/>
        <v>1959</v>
      </c>
      <c r="F3085" s="69" t="s">
        <v>19</v>
      </c>
      <c r="G3085" s="69">
        <f>data2!AT118</f>
        <v>9.9275957181322649E-2</v>
      </c>
      <c r="H3085" s="105">
        <f t="shared" si="1373"/>
        <v>0.89348361463190384</v>
      </c>
      <c r="I3085" s="105">
        <f t="shared" si="1374"/>
        <v>4.2790033491303889</v>
      </c>
    </row>
    <row r="3086" spans="2:9" x14ac:dyDescent="0.25">
      <c r="B3086" s="69" t="s">
        <v>45</v>
      </c>
      <c r="C3086" s="69" t="s">
        <v>146</v>
      </c>
      <c r="D3086" s="69" t="s">
        <v>150</v>
      </c>
      <c r="E3086" s="69">
        <f t="shared" si="1372"/>
        <v>1960</v>
      </c>
      <c r="F3086" s="69" t="s">
        <v>19</v>
      </c>
      <c r="G3086" s="69">
        <f>data2!AT119</f>
        <v>9.9405447560254809E-2</v>
      </c>
      <c r="H3086" s="105">
        <f t="shared" si="1373"/>
        <v>0.99275957181322649</v>
      </c>
      <c r="I3086" s="105">
        <f t="shared" si="1374"/>
        <v>4.1795979015701343</v>
      </c>
    </row>
    <row r="3087" spans="2:9" x14ac:dyDescent="0.25">
      <c r="B3087" s="69" t="s">
        <v>45</v>
      </c>
      <c r="C3087" s="69" t="s">
        <v>146</v>
      </c>
      <c r="D3087" s="69" t="s">
        <v>150</v>
      </c>
      <c r="E3087" s="69">
        <f t="shared" si="1372"/>
        <v>1961</v>
      </c>
      <c r="F3087" s="69" t="s">
        <v>19</v>
      </c>
      <c r="G3087" s="69">
        <f>data2!AT120</f>
        <v>0.10335561820227529</v>
      </c>
      <c r="H3087" s="105">
        <f t="shared" si="1373"/>
        <v>1.0921650193734813</v>
      </c>
      <c r="I3087" s="105">
        <f t="shared" si="1374"/>
        <v>4.0762422833678587</v>
      </c>
    </row>
    <row r="3088" spans="2:9" x14ac:dyDescent="0.25">
      <c r="B3088" s="69" t="s">
        <v>45</v>
      </c>
      <c r="C3088" s="69" t="s">
        <v>146</v>
      </c>
      <c r="D3088" s="69" t="s">
        <v>150</v>
      </c>
      <c r="E3088" s="69">
        <f t="shared" si="1372"/>
        <v>1962</v>
      </c>
      <c r="F3088" s="69" t="s">
        <v>19</v>
      </c>
      <c r="G3088" s="69">
        <f>data2!AT121</f>
        <v>0.10602374576544604</v>
      </c>
      <c r="H3088" s="105">
        <f t="shared" si="1373"/>
        <v>1.1955206375757566</v>
      </c>
      <c r="I3088" s="105">
        <f t="shared" si="1374"/>
        <v>3.9702185376024119</v>
      </c>
    </row>
    <row r="3089" spans="2:9" x14ac:dyDescent="0.25">
      <c r="B3089" s="69" t="s">
        <v>45</v>
      </c>
      <c r="C3089" s="69" t="s">
        <v>146</v>
      </c>
      <c r="D3089" s="69" t="s">
        <v>150</v>
      </c>
      <c r="E3089" s="69">
        <f t="shared" si="1372"/>
        <v>1963</v>
      </c>
      <c r="F3089" s="69" t="s">
        <v>19</v>
      </c>
      <c r="G3089" s="69">
        <f>data2!AT122</f>
        <v>0.10083068407138135</v>
      </c>
      <c r="H3089" s="105">
        <f t="shared" si="1373"/>
        <v>1.3015443833412026</v>
      </c>
      <c r="I3089" s="105">
        <f t="shared" si="1374"/>
        <v>3.8693878535310309</v>
      </c>
    </row>
    <row r="3090" spans="2:9" x14ac:dyDescent="0.25">
      <c r="B3090" s="69" t="s">
        <v>45</v>
      </c>
      <c r="C3090" s="69" t="s">
        <v>146</v>
      </c>
      <c r="D3090" s="69" t="s">
        <v>150</v>
      </c>
      <c r="E3090" s="69">
        <f t="shared" si="1372"/>
        <v>1964</v>
      </c>
      <c r="F3090" s="69" t="s">
        <v>19</v>
      </c>
      <c r="G3090" s="69">
        <f>data2!AT123</f>
        <v>0.10597418496121992</v>
      </c>
      <c r="H3090" s="105">
        <f t="shared" si="1373"/>
        <v>1.4023750674125839</v>
      </c>
      <c r="I3090" s="105">
        <f t="shared" si="1374"/>
        <v>3.7634136685698114</v>
      </c>
    </row>
    <row r="3091" spans="2:9" x14ac:dyDescent="0.25">
      <c r="B3091" s="69" t="s">
        <v>45</v>
      </c>
      <c r="C3091" s="69" t="s">
        <v>146</v>
      </c>
      <c r="D3091" s="69" t="s">
        <v>150</v>
      </c>
      <c r="E3091" s="69">
        <f t="shared" si="1372"/>
        <v>1965</v>
      </c>
      <c r="F3091" s="69" t="s">
        <v>19</v>
      </c>
      <c r="G3091" s="69">
        <f>data2!AT124</f>
        <v>0.10809962709066112</v>
      </c>
      <c r="H3091" s="105">
        <f t="shared" si="1373"/>
        <v>1.5083492523738038</v>
      </c>
      <c r="I3091" s="105">
        <f t="shared" si="1374"/>
        <v>3.6553140414791501</v>
      </c>
    </row>
    <row r="3092" spans="2:9" x14ac:dyDescent="0.25">
      <c r="B3092" s="69" t="s">
        <v>45</v>
      </c>
      <c r="C3092" s="69" t="s">
        <v>146</v>
      </c>
      <c r="D3092" s="69" t="s">
        <v>150</v>
      </c>
      <c r="E3092" s="69">
        <f t="shared" si="1372"/>
        <v>1966</v>
      </c>
      <c r="F3092" s="69" t="s">
        <v>19</v>
      </c>
      <c r="G3092" s="69">
        <f>data2!AT125</f>
        <v>0.11741564818856395</v>
      </c>
      <c r="H3092" s="105">
        <f t="shared" si="1373"/>
        <v>1.6164488794644649</v>
      </c>
      <c r="I3092" s="105">
        <f t="shared" si="1374"/>
        <v>3.5378983932905856</v>
      </c>
    </row>
    <row r="3093" spans="2:9" x14ac:dyDescent="0.25">
      <c r="B3093" s="69" t="s">
        <v>45</v>
      </c>
      <c r="C3093" s="69" t="s">
        <v>146</v>
      </c>
      <c r="D3093" s="69" t="s">
        <v>150</v>
      </c>
      <c r="E3093" s="69">
        <f t="shared" si="1372"/>
        <v>1967</v>
      </c>
      <c r="F3093" s="69" t="s">
        <v>19</v>
      </c>
      <c r="G3093" s="69">
        <f>data2!AT126</f>
        <v>0.12846065934859535</v>
      </c>
      <c r="H3093" s="105">
        <f t="shared" si="1373"/>
        <v>1.7338645276530289</v>
      </c>
      <c r="I3093" s="105">
        <f t="shared" si="1374"/>
        <v>3.4094377339419908</v>
      </c>
    </row>
    <row r="3094" spans="2:9" x14ac:dyDescent="0.25">
      <c r="B3094" s="69" t="s">
        <v>45</v>
      </c>
      <c r="C3094" s="69" t="s">
        <v>146</v>
      </c>
      <c r="D3094" s="69" t="s">
        <v>150</v>
      </c>
      <c r="E3094" s="69">
        <f t="shared" si="1372"/>
        <v>1968</v>
      </c>
      <c r="F3094" s="69" t="s">
        <v>19</v>
      </c>
      <c r="G3094" s="69">
        <f>data2!AT127</f>
        <v>0.13275506201632567</v>
      </c>
      <c r="H3094" s="105">
        <f t="shared" si="1373"/>
        <v>1.8623251870016242</v>
      </c>
      <c r="I3094" s="105">
        <f t="shared" si="1374"/>
        <v>3.276682671925665</v>
      </c>
    </row>
    <row r="3095" spans="2:9" x14ac:dyDescent="0.25">
      <c r="B3095" s="69" t="s">
        <v>45</v>
      </c>
      <c r="C3095" s="69" t="s">
        <v>146</v>
      </c>
      <c r="D3095" s="69" t="s">
        <v>150</v>
      </c>
      <c r="E3095" s="69">
        <f t="shared" si="1372"/>
        <v>1969</v>
      </c>
      <c r="F3095" s="69" t="s">
        <v>19</v>
      </c>
      <c r="G3095" s="69">
        <f>data2!AT128</f>
        <v>0.14287142312094619</v>
      </c>
      <c r="H3095" s="105">
        <f t="shared" si="1373"/>
        <v>1.9950802490179498</v>
      </c>
      <c r="I3095" s="105">
        <f t="shared" si="1374"/>
        <v>3.1338112488047192</v>
      </c>
    </row>
    <row r="3096" spans="2:9" x14ac:dyDescent="0.25">
      <c r="B3096" s="69" t="s">
        <v>45</v>
      </c>
      <c r="C3096" s="69" t="s">
        <v>146</v>
      </c>
      <c r="D3096" s="69" t="s">
        <v>150</v>
      </c>
      <c r="E3096" s="69">
        <f t="shared" si="1372"/>
        <v>1970</v>
      </c>
      <c r="F3096" s="69" t="s">
        <v>19</v>
      </c>
      <c r="G3096" s="69">
        <f>data2!AT129</f>
        <v>0.1497236074447823</v>
      </c>
      <c r="H3096" s="105">
        <f t="shared" si="1373"/>
        <v>2.1379516721388958</v>
      </c>
      <c r="I3096" s="105">
        <f t="shared" si="1374"/>
        <v>2.9840876413599369</v>
      </c>
    </row>
    <row r="3097" spans="2:9" x14ac:dyDescent="0.25">
      <c r="B3097" s="69" t="s">
        <v>45</v>
      </c>
      <c r="C3097" s="69" t="s">
        <v>146</v>
      </c>
      <c r="D3097" s="69" t="s">
        <v>150</v>
      </c>
      <c r="E3097" s="69">
        <f t="shared" si="1372"/>
        <v>1971</v>
      </c>
      <c r="F3097" s="69" t="s">
        <v>19</v>
      </c>
      <c r="G3097" s="69">
        <f>data2!AT130</f>
        <v>0.16085915970531117</v>
      </c>
      <c r="H3097" s="105">
        <f t="shared" si="1373"/>
        <v>2.2876752795836781</v>
      </c>
      <c r="I3097" s="105">
        <f t="shared" si="1374"/>
        <v>2.8232284816546254</v>
      </c>
    </row>
    <row r="3098" spans="2:9" x14ac:dyDescent="0.25">
      <c r="B3098" s="69" t="s">
        <v>45</v>
      </c>
      <c r="C3098" s="69" t="s">
        <v>146</v>
      </c>
      <c r="D3098" s="69" t="s">
        <v>150</v>
      </c>
      <c r="E3098" s="69">
        <f t="shared" si="1372"/>
        <v>1972</v>
      </c>
      <c r="F3098" s="69" t="s">
        <v>19</v>
      </c>
      <c r="G3098" s="69">
        <f>data2!AT131</f>
        <v>0.15677037686240139</v>
      </c>
      <c r="H3098" s="105">
        <f t="shared" si="1373"/>
        <v>2.4485344392889892</v>
      </c>
      <c r="I3098" s="105">
        <f t="shared" si="1374"/>
        <v>2.6664581047922238</v>
      </c>
    </row>
    <row r="3099" spans="2:9" x14ac:dyDescent="0.25">
      <c r="B3099" s="69" t="s">
        <v>45</v>
      </c>
      <c r="C3099" s="69" t="s">
        <v>146</v>
      </c>
      <c r="D3099" s="69" t="s">
        <v>150</v>
      </c>
      <c r="E3099" s="69">
        <f t="shared" si="1372"/>
        <v>1973</v>
      </c>
      <c r="F3099" s="69" t="s">
        <v>19</v>
      </c>
      <c r="G3099" s="69">
        <f>data2!AT132</f>
        <v>0.15142825760822975</v>
      </c>
      <c r="H3099" s="105">
        <f t="shared" si="1373"/>
        <v>2.6053048161513908</v>
      </c>
      <c r="I3099" s="105">
        <f t="shared" si="1374"/>
        <v>2.5150298471839947</v>
      </c>
    </row>
    <row r="3100" spans="2:9" x14ac:dyDescent="0.25">
      <c r="B3100" s="69" t="s">
        <v>45</v>
      </c>
      <c r="C3100" s="69" t="s">
        <v>146</v>
      </c>
      <c r="D3100" s="69" t="s">
        <v>150</v>
      </c>
      <c r="E3100" s="69">
        <f t="shared" si="1372"/>
        <v>1974</v>
      </c>
      <c r="F3100" s="69" t="s">
        <v>19</v>
      </c>
      <c r="G3100" s="69">
        <f>data2!AT133</f>
        <v>0.156891614585074</v>
      </c>
      <c r="H3100" s="105">
        <f t="shared" si="1373"/>
        <v>2.7567330737596203</v>
      </c>
      <c r="I3100" s="105">
        <f t="shared" si="1374"/>
        <v>2.3581382325989204</v>
      </c>
    </row>
    <row r="3101" spans="2:9" x14ac:dyDescent="0.25">
      <c r="B3101" s="69" t="s">
        <v>45</v>
      </c>
      <c r="C3101" s="69" t="s">
        <v>146</v>
      </c>
      <c r="D3101" s="69" t="s">
        <v>150</v>
      </c>
      <c r="E3101" s="69">
        <f t="shared" si="1372"/>
        <v>1975</v>
      </c>
      <c r="F3101" s="69" t="s">
        <v>19</v>
      </c>
      <c r="G3101" s="69">
        <f>data2!AT134</f>
        <v>0.14172348741674312</v>
      </c>
      <c r="H3101" s="105">
        <f t="shared" si="1373"/>
        <v>2.9136246883446941</v>
      </c>
      <c r="I3101" s="105">
        <f t="shared" si="1374"/>
        <v>2.2164147451821772</v>
      </c>
    </row>
    <row r="3102" spans="2:9" x14ac:dyDescent="0.25">
      <c r="B3102" s="69" t="s">
        <v>45</v>
      </c>
      <c r="C3102" s="69" t="s">
        <v>146</v>
      </c>
      <c r="D3102" s="69" t="s">
        <v>150</v>
      </c>
      <c r="E3102" s="69">
        <f t="shared" si="1372"/>
        <v>1976</v>
      </c>
      <c r="F3102" s="69" t="s">
        <v>19</v>
      </c>
      <c r="G3102" s="69">
        <f>data2!AT135</f>
        <v>0.14467230208109849</v>
      </c>
      <c r="H3102" s="105">
        <f t="shared" si="1373"/>
        <v>3.0553481757614374</v>
      </c>
      <c r="I3102" s="105">
        <f t="shared" si="1374"/>
        <v>2.0717424431010789</v>
      </c>
    </row>
    <row r="3103" spans="2:9" x14ac:dyDescent="0.25">
      <c r="B3103" s="69" t="s">
        <v>45</v>
      </c>
      <c r="C3103" s="69" t="s">
        <v>146</v>
      </c>
      <c r="D3103" s="69" t="s">
        <v>150</v>
      </c>
      <c r="E3103" s="69">
        <f t="shared" si="1372"/>
        <v>1977</v>
      </c>
      <c r="F3103" s="69" t="s">
        <v>19</v>
      </c>
      <c r="G3103" s="69">
        <f>data2!AT136</f>
        <v>0.13892582573410708</v>
      </c>
      <c r="H3103" s="105">
        <f t="shared" si="1373"/>
        <v>3.2000204778425356</v>
      </c>
      <c r="I3103" s="105">
        <f t="shared" si="1374"/>
        <v>1.9328166173669716</v>
      </c>
    </row>
    <row r="3104" spans="2:9" x14ac:dyDescent="0.25">
      <c r="B3104" s="69" t="s">
        <v>45</v>
      </c>
      <c r="C3104" s="69" t="s">
        <v>146</v>
      </c>
      <c r="D3104" s="69" t="s">
        <v>150</v>
      </c>
      <c r="E3104" s="69">
        <f t="shared" si="1372"/>
        <v>1978</v>
      </c>
      <c r="F3104" s="69" t="s">
        <v>19</v>
      </c>
      <c r="G3104" s="69">
        <f>data2!AT137</f>
        <v>0.12978028193153091</v>
      </c>
      <c r="H3104" s="105">
        <f t="shared" si="1373"/>
        <v>3.3389463035766429</v>
      </c>
      <c r="I3104" s="105">
        <f t="shared" si="1374"/>
        <v>1.8030363354354408</v>
      </c>
    </row>
    <row r="3105" spans="2:9" x14ac:dyDescent="0.25">
      <c r="B3105" s="69" t="s">
        <v>45</v>
      </c>
      <c r="C3105" s="69" t="s">
        <v>146</v>
      </c>
      <c r="D3105" s="69" t="s">
        <v>150</v>
      </c>
      <c r="E3105" s="69">
        <f t="shared" si="1372"/>
        <v>1979</v>
      </c>
      <c r="F3105" s="69" t="s">
        <v>19</v>
      </c>
      <c r="G3105" s="69">
        <f>data2!AT138</f>
        <v>0.11758347700573353</v>
      </c>
      <c r="H3105" s="105">
        <f t="shared" si="1373"/>
        <v>3.4687265855081737</v>
      </c>
      <c r="I3105" s="105">
        <f t="shared" si="1374"/>
        <v>1.685452858429707</v>
      </c>
    </row>
    <row r="3106" spans="2:9" x14ac:dyDescent="0.25">
      <c r="B3106" s="69" t="s">
        <v>45</v>
      </c>
      <c r="C3106" s="69" t="s">
        <v>146</v>
      </c>
      <c r="D3106" s="69" t="s">
        <v>150</v>
      </c>
      <c r="E3106" s="69">
        <f t="shared" si="1372"/>
        <v>1980</v>
      </c>
      <c r="F3106" s="69" t="s">
        <v>19</v>
      </c>
      <c r="G3106" s="69">
        <f>data2!AT139</f>
        <v>0.10605258442716962</v>
      </c>
      <c r="H3106" s="105">
        <f t="shared" si="1373"/>
        <v>3.586310062513907</v>
      </c>
      <c r="I3106" s="105">
        <f t="shared" si="1374"/>
        <v>1.5794002740025377</v>
      </c>
    </row>
    <row r="3107" spans="2:9" x14ac:dyDescent="0.25">
      <c r="B3107" s="69" t="s">
        <v>45</v>
      </c>
      <c r="C3107" s="69" t="s">
        <v>146</v>
      </c>
      <c r="D3107" s="69" t="s">
        <v>150</v>
      </c>
      <c r="E3107" s="69">
        <f t="shared" si="1372"/>
        <v>1981</v>
      </c>
      <c r="F3107" s="69" t="s">
        <v>19</v>
      </c>
      <c r="G3107" s="69">
        <f>data2!AT140</f>
        <v>0.11646764308627386</v>
      </c>
      <c r="H3107" s="105">
        <f t="shared" si="1373"/>
        <v>3.6923626469410769</v>
      </c>
      <c r="I3107" s="105">
        <f t="shared" si="1374"/>
        <v>1.462932630916264</v>
      </c>
    </row>
    <row r="3108" spans="2:9" x14ac:dyDescent="0.25">
      <c r="B3108" s="69" t="s">
        <v>45</v>
      </c>
      <c r="C3108" s="69" t="s">
        <v>146</v>
      </c>
      <c r="D3108" s="69" t="s">
        <v>150</v>
      </c>
      <c r="E3108" s="69">
        <f t="shared" si="1372"/>
        <v>1982</v>
      </c>
      <c r="F3108" s="69" t="s">
        <v>19</v>
      </c>
      <c r="G3108" s="69">
        <f>data2!AT141</f>
        <v>0.11565302821423984</v>
      </c>
      <c r="H3108" s="105">
        <f t="shared" si="1373"/>
        <v>3.8088302900273505</v>
      </c>
      <c r="I3108" s="105">
        <f t="shared" si="1374"/>
        <v>1.3472796027020237</v>
      </c>
    </row>
    <row r="3109" spans="2:9" x14ac:dyDescent="0.25">
      <c r="B3109" s="69" t="s">
        <v>45</v>
      </c>
      <c r="C3109" s="69" t="s">
        <v>146</v>
      </c>
      <c r="D3109" s="69" t="s">
        <v>150</v>
      </c>
      <c r="E3109" s="69">
        <f t="shared" si="1372"/>
        <v>1983</v>
      </c>
      <c r="F3109" s="69" t="s">
        <v>19</v>
      </c>
      <c r="G3109" s="69">
        <f>data2!AT142</f>
        <v>8.2870338441890165E-2</v>
      </c>
      <c r="H3109" s="105">
        <f t="shared" si="1373"/>
        <v>3.9244833182415904</v>
      </c>
      <c r="I3109" s="105">
        <f t="shared" si="1374"/>
        <v>1.2644092642601337</v>
      </c>
    </row>
    <row r="3110" spans="2:9" x14ac:dyDescent="0.25">
      <c r="B3110" s="69" t="s">
        <v>45</v>
      </c>
      <c r="C3110" s="69" t="s">
        <v>146</v>
      </c>
      <c r="D3110" s="69" t="s">
        <v>150</v>
      </c>
      <c r="E3110" s="69">
        <f t="shared" si="1372"/>
        <v>1984</v>
      </c>
      <c r="F3110" s="69" t="s">
        <v>19</v>
      </c>
      <c r="G3110" s="69">
        <f>data2!AT143</f>
        <v>9.8988243353935523E-2</v>
      </c>
      <c r="H3110" s="105">
        <f t="shared" si="1373"/>
        <v>4.0073536566834802</v>
      </c>
      <c r="I3110" s="105">
        <f t="shared" si="1374"/>
        <v>1.1654210209061981</v>
      </c>
    </row>
    <row r="3111" spans="2:9" x14ac:dyDescent="0.25">
      <c r="B3111" s="69" t="s">
        <v>45</v>
      </c>
      <c r="C3111" s="69" t="s">
        <v>146</v>
      </c>
      <c r="D3111" s="69" t="s">
        <v>150</v>
      </c>
      <c r="E3111" s="69">
        <f t="shared" si="1372"/>
        <v>1985</v>
      </c>
      <c r="F3111" s="69" t="s">
        <v>19</v>
      </c>
      <c r="G3111" s="69">
        <f>data2!AT144</f>
        <v>8.9161062612112402E-2</v>
      </c>
      <c r="H3111" s="105">
        <f t="shared" si="1373"/>
        <v>4.1063419000374157</v>
      </c>
      <c r="I3111" s="105">
        <f t="shared" si="1374"/>
        <v>1.0762599582940857</v>
      </c>
    </row>
    <row r="3112" spans="2:9" x14ac:dyDescent="0.25">
      <c r="B3112" s="69" t="s">
        <v>45</v>
      </c>
      <c r="C3112" s="69" t="s">
        <v>146</v>
      </c>
      <c r="D3112" s="69" t="s">
        <v>150</v>
      </c>
      <c r="E3112" s="69">
        <f t="shared" si="1372"/>
        <v>1986</v>
      </c>
      <c r="F3112" s="69" t="s">
        <v>19</v>
      </c>
      <c r="G3112" s="69">
        <f>data2!AT145</f>
        <v>9.0338386944789476E-2</v>
      </c>
      <c r="H3112" s="105">
        <f t="shared" si="1373"/>
        <v>4.1955029626495284</v>
      </c>
      <c r="I3112" s="105">
        <f t="shared" si="1374"/>
        <v>0.98592157134929637</v>
      </c>
    </row>
    <row r="3113" spans="2:9" x14ac:dyDescent="0.25">
      <c r="B3113" s="69" t="s">
        <v>45</v>
      </c>
      <c r="C3113" s="69" t="s">
        <v>146</v>
      </c>
      <c r="D3113" s="69" t="s">
        <v>150</v>
      </c>
      <c r="E3113" s="69">
        <f t="shared" si="1372"/>
        <v>1987</v>
      </c>
      <c r="F3113" s="69" t="s">
        <v>19</v>
      </c>
      <c r="G3113" s="69">
        <f>data2!AT146</f>
        <v>8.6230291286943192E-2</v>
      </c>
      <c r="H3113" s="105">
        <f t="shared" si="1373"/>
        <v>4.2858413495943175</v>
      </c>
      <c r="I3113" s="105">
        <f t="shared" si="1374"/>
        <v>0.89969128006235322</v>
      </c>
    </row>
    <row r="3114" spans="2:9" x14ac:dyDescent="0.25">
      <c r="B3114" s="69" t="s">
        <v>45</v>
      </c>
      <c r="C3114" s="69" t="s">
        <v>146</v>
      </c>
      <c r="D3114" s="69" t="s">
        <v>150</v>
      </c>
      <c r="E3114" s="69">
        <f t="shared" si="1372"/>
        <v>1988</v>
      </c>
      <c r="F3114" s="69" t="s">
        <v>19</v>
      </c>
      <c r="G3114" s="69">
        <f>data2!AT147</f>
        <v>7.9108880357217373E-2</v>
      </c>
      <c r="H3114" s="105">
        <f t="shared" si="1373"/>
        <v>4.372071640881261</v>
      </c>
      <c r="I3114" s="105">
        <f t="shared" si="1374"/>
        <v>0.8205823997051358</v>
      </c>
    </row>
    <row r="3115" spans="2:9" x14ac:dyDescent="0.25">
      <c r="B3115" s="69" t="s">
        <v>45</v>
      </c>
      <c r="C3115" s="69" t="s">
        <v>146</v>
      </c>
      <c r="D3115" s="69" t="s">
        <v>150</v>
      </c>
      <c r="E3115" s="69">
        <f t="shared" si="1372"/>
        <v>1989</v>
      </c>
      <c r="F3115" s="69" t="s">
        <v>19</v>
      </c>
      <c r="G3115" s="69">
        <f>data2!AT148</f>
        <v>4.7840636848115715E-2</v>
      </c>
      <c r="H3115" s="105">
        <f t="shared" si="1373"/>
        <v>4.4511805212384781</v>
      </c>
      <c r="I3115" s="105">
        <f t="shared" si="1374"/>
        <v>0.77274176285702012</v>
      </c>
    </row>
    <row r="3116" spans="2:9" x14ac:dyDescent="0.25">
      <c r="B3116" s="69" t="s">
        <v>45</v>
      </c>
      <c r="C3116" s="69" t="s">
        <v>146</v>
      </c>
      <c r="D3116" s="69" t="s">
        <v>150</v>
      </c>
      <c r="E3116" s="69">
        <f t="shared" si="1372"/>
        <v>1990</v>
      </c>
      <c r="F3116" s="69" t="s">
        <v>19</v>
      </c>
      <c r="G3116" s="69">
        <f>data2!AT149</f>
        <v>7.5197202435565935E-2</v>
      </c>
      <c r="H3116" s="105">
        <f t="shared" si="1373"/>
        <v>4.4990211580865935</v>
      </c>
      <c r="I3116" s="105">
        <f t="shared" si="1374"/>
        <v>0.69754456042145407</v>
      </c>
    </row>
    <row r="3117" spans="2:9" x14ac:dyDescent="0.25">
      <c r="B3117" s="69" t="s">
        <v>45</v>
      </c>
      <c r="C3117" s="69" t="s">
        <v>146</v>
      </c>
      <c r="D3117" s="69" t="s">
        <v>150</v>
      </c>
      <c r="E3117" s="69">
        <f t="shared" si="1372"/>
        <v>1991</v>
      </c>
      <c r="F3117" s="69" t="s">
        <v>19</v>
      </c>
      <c r="G3117" s="69">
        <f>data2!AT150</f>
        <v>7.1812978369014832E-2</v>
      </c>
      <c r="H3117" s="105">
        <f t="shared" si="1373"/>
        <v>4.5742183605221598</v>
      </c>
      <c r="I3117" s="105">
        <f t="shared" si="1374"/>
        <v>0.62573158205243928</v>
      </c>
    </row>
    <row r="3118" spans="2:9" x14ac:dyDescent="0.25">
      <c r="B3118" s="69" t="s">
        <v>45</v>
      </c>
      <c r="C3118" s="69" t="s">
        <v>146</v>
      </c>
      <c r="D3118" s="69" t="s">
        <v>150</v>
      </c>
      <c r="E3118" s="69">
        <f t="shared" si="1372"/>
        <v>1992</v>
      </c>
      <c r="F3118" s="69" t="s">
        <v>19</v>
      </c>
      <c r="G3118" s="69">
        <f>data2!AT151</f>
        <v>8.3678958387913713E-2</v>
      </c>
      <c r="H3118" s="105">
        <f t="shared" si="1373"/>
        <v>4.6460313388911745</v>
      </c>
      <c r="I3118" s="105">
        <f t="shared" si="1374"/>
        <v>0.54205262366452556</v>
      </c>
    </row>
    <row r="3119" spans="2:9" x14ac:dyDescent="0.25">
      <c r="B3119" s="69" t="s">
        <v>45</v>
      </c>
      <c r="C3119" s="69" t="s">
        <v>146</v>
      </c>
      <c r="D3119" s="69" t="s">
        <v>150</v>
      </c>
      <c r="E3119" s="69">
        <f t="shared" si="1372"/>
        <v>1993</v>
      </c>
      <c r="F3119" s="69" t="s">
        <v>19</v>
      </c>
      <c r="G3119" s="69">
        <f>data2!AT152</f>
        <v>9.8190821420569133E-2</v>
      </c>
      <c r="H3119" s="105">
        <f t="shared" si="1373"/>
        <v>4.7297102972790883</v>
      </c>
      <c r="I3119" s="105">
        <f t="shared" si="1374"/>
        <v>0.44386180224395644</v>
      </c>
    </row>
    <row r="3120" spans="2:9" x14ac:dyDescent="0.25">
      <c r="B3120" s="69" t="s">
        <v>45</v>
      </c>
      <c r="C3120" s="69" t="s">
        <v>146</v>
      </c>
      <c r="D3120" s="69" t="s">
        <v>150</v>
      </c>
      <c r="E3120" s="69">
        <f t="shared" si="1372"/>
        <v>1994</v>
      </c>
      <c r="F3120" s="69" t="s">
        <v>19</v>
      </c>
      <c r="G3120" s="69">
        <f>data2!AT153</f>
        <v>0.10445416225151528</v>
      </c>
      <c r="H3120" s="105">
        <f t="shared" si="1373"/>
        <v>4.8279011186996579</v>
      </c>
      <c r="I3120" s="105">
        <f t="shared" si="1374"/>
        <v>0.33940763999244117</v>
      </c>
    </row>
    <row r="3121" spans="2:9" x14ac:dyDescent="0.25">
      <c r="B3121" s="69" t="s">
        <v>45</v>
      </c>
      <c r="C3121" s="69" t="s">
        <v>146</v>
      </c>
      <c r="D3121" s="69" t="s">
        <v>150</v>
      </c>
      <c r="E3121" s="69">
        <f t="shared" si="1372"/>
        <v>1995</v>
      </c>
      <c r="F3121" s="69" t="s">
        <v>19</v>
      </c>
      <c r="G3121" s="69">
        <f>data2!AT154</f>
        <v>0.10712175188993756</v>
      </c>
      <c r="H3121" s="105">
        <f t="shared" si="1373"/>
        <v>4.9323552809511728</v>
      </c>
      <c r="I3121" s="105">
        <f t="shared" si="1374"/>
        <v>0.23228588810250361</v>
      </c>
    </row>
    <row r="3122" spans="2:9" x14ac:dyDescent="0.25">
      <c r="B3122" s="69" t="s">
        <v>45</v>
      </c>
      <c r="C3122" s="69" t="s">
        <v>146</v>
      </c>
      <c r="D3122" s="69" t="s">
        <v>150</v>
      </c>
      <c r="E3122" s="69">
        <f t="shared" si="1372"/>
        <v>1996</v>
      </c>
      <c r="F3122" s="69" t="s">
        <v>19</v>
      </c>
      <c r="G3122" s="69">
        <f>data2!AT155</f>
        <v>0.10741583624809103</v>
      </c>
      <c r="H3122" s="105">
        <f t="shared" si="1373"/>
        <v>5.03947703284111</v>
      </c>
      <c r="I3122" s="105">
        <f t="shared" si="1374"/>
        <v>0.12487005185441256</v>
      </c>
    </row>
    <row r="3123" spans="2:9" x14ac:dyDescent="0.25">
      <c r="B3123" s="69" t="s">
        <v>45</v>
      </c>
      <c r="C3123" s="69" t="s">
        <v>146</v>
      </c>
      <c r="D3123" s="69" t="s">
        <v>150</v>
      </c>
      <c r="E3123" s="69">
        <f t="shared" si="1372"/>
        <v>1997</v>
      </c>
      <c r="F3123" s="69" t="s">
        <v>19</v>
      </c>
      <c r="G3123" s="69">
        <f>data2!AT156</f>
        <v>0.12487005185441256</v>
      </c>
      <c r="H3123" s="105">
        <f t="shared" si="1373"/>
        <v>5.1468928690892009</v>
      </c>
      <c r="I3123" s="105">
        <f t="shared" si="1374"/>
        <v>0</v>
      </c>
    </row>
    <row r="3124" spans="2:9" x14ac:dyDescent="0.25">
      <c r="B3124" s="69" t="s">
        <v>45</v>
      </c>
      <c r="C3124" s="69" t="s">
        <v>146</v>
      </c>
      <c r="D3124" s="69" t="s">
        <v>150</v>
      </c>
      <c r="E3124" s="69">
        <f t="shared" si="1372"/>
        <v>1950</v>
      </c>
      <c r="F3124" s="69" t="s">
        <v>20</v>
      </c>
      <c r="G3124" s="69">
        <f>data2!AU109</f>
        <v>8.0055165167137315E-3</v>
      </c>
      <c r="H3124" s="105">
        <f t="shared" si="1373"/>
        <v>0</v>
      </c>
      <c r="I3124" s="105">
        <f t="shared" si="1374"/>
        <v>2.1558262076433929</v>
      </c>
    </row>
    <row r="3125" spans="2:9" x14ac:dyDescent="0.25">
      <c r="B3125" s="69" t="s">
        <v>45</v>
      </c>
      <c r="C3125" s="69" t="s">
        <v>146</v>
      </c>
      <c r="D3125" s="69" t="s">
        <v>150</v>
      </c>
      <c r="E3125" s="69">
        <f t="shared" ref="E3125:E3188" si="1375">E3077</f>
        <v>1951</v>
      </c>
      <c r="F3125" s="69" t="s">
        <v>20</v>
      </c>
      <c r="G3125" s="69">
        <f>data2!AU110</f>
        <v>8.0055165167137315E-3</v>
      </c>
      <c r="H3125" s="105">
        <f t="shared" si="1373"/>
        <v>8.0055165167137315E-3</v>
      </c>
      <c r="I3125" s="105">
        <f t="shared" si="1374"/>
        <v>2.1478206911266793</v>
      </c>
    </row>
    <row r="3126" spans="2:9" x14ac:dyDescent="0.25">
      <c r="B3126" s="69" t="s">
        <v>45</v>
      </c>
      <c r="C3126" s="69" t="s">
        <v>146</v>
      </c>
      <c r="D3126" s="69" t="s">
        <v>150</v>
      </c>
      <c r="E3126" s="69">
        <f t="shared" si="1375"/>
        <v>1952</v>
      </c>
      <c r="F3126" s="69" t="s">
        <v>20</v>
      </c>
      <c r="G3126" s="69">
        <f>data2!AU111</f>
        <v>8.0055165167137315E-3</v>
      </c>
      <c r="H3126" s="105">
        <f t="shared" si="1373"/>
        <v>1.6011033033427463E-2</v>
      </c>
      <c r="I3126" s="105">
        <f t="shared" si="1374"/>
        <v>2.1398151746099656</v>
      </c>
    </row>
    <row r="3127" spans="2:9" x14ac:dyDescent="0.25">
      <c r="B3127" s="69" t="s">
        <v>45</v>
      </c>
      <c r="C3127" s="69" t="s">
        <v>146</v>
      </c>
      <c r="D3127" s="69" t="s">
        <v>150</v>
      </c>
      <c r="E3127" s="69">
        <f t="shared" si="1375"/>
        <v>1953</v>
      </c>
      <c r="F3127" s="69" t="s">
        <v>20</v>
      </c>
      <c r="G3127" s="69">
        <f>data2!AU112</f>
        <v>8.0055165167137315E-3</v>
      </c>
      <c r="H3127" s="105">
        <f t="shared" si="1373"/>
        <v>2.4016549550141195E-2</v>
      </c>
      <c r="I3127" s="105">
        <f t="shared" si="1374"/>
        <v>2.1318096580932515</v>
      </c>
    </row>
    <row r="3128" spans="2:9" x14ac:dyDescent="0.25">
      <c r="B3128" s="69" t="s">
        <v>45</v>
      </c>
      <c r="C3128" s="69" t="s">
        <v>146</v>
      </c>
      <c r="D3128" s="69" t="s">
        <v>150</v>
      </c>
      <c r="E3128" s="69">
        <f t="shared" si="1375"/>
        <v>1954</v>
      </c>
      <c r="F3128" s="69" t="s">
        <v>20</v>
      </c>
      <c r="G3128" s="69">
        <f>data2!AU113</f>
        <v>8.0055165167137315E-3</v>
      </c>
      <c r="H3128" s="105">
        <f t="shared" si="1373"/>
        <v>3.2022066066854926E-2</v>
      </c>
      <c r="I3128" s="105">
        <f t="shared" si="1374"/>
        <v>2.1238041415765379</v>
      </c>
    </row>
    <row r="3129" spans="2:9" x14ac:dyDescent="0.25">
      <c r="B3129" s="69" t="s">
        <v>45</v>
      </c>
      <c r="C3129" s="69" t="s">
        <v>146</v>
      </c>
      <c r="D3129" s="69" t="s">
        <v>150</v>
      </c>
      <c r="E3129" s="69">
        <f t="shared" si="1375"/>
        <v>1955</v>
      </c>
      <c r="F3129" s="69" t="s">
        <v>20</v>
      </c>
      <c r="G3129" s="69">
        <f>data2!AU114</f>
        <v>8.0055165167137315E-3</v>
      </c>
      <c r="H3129" s="105">
        <f t="shared" si="1373"/>
        <v>4.0027582583568658E-2</v>
      </c>
      <c r="I3129" s="105">
        <f t="shared" si="1374"/>
        <v>2.1157986250598242</v>
      </c>
    </row>
    <row r="3130" spans="2:9" x14ac:dyDescent="0.25">
      <c r="B3130" s="69" t="s">
        <v>45</v>
      </c>
      <c r="C3130" s="69" t="s">
        <v>146</v>
      </c>
      <c r="D3130" s="69" t="s">
        <v>150</v>
      </c>
      <c r="E3130" s="69">
        <f t="shared" si="1375"/>
        <v>1956</v>
      </c>
      <c r="F3130" s="69" t="s">
        <v>20</v>
      </c>
      <c r="G3130" s="69">
        <f>data2!AU115</f>
        <v>8.0055165167137315E-3</v>
      </c>
      <c r="H3130" s="105">
        <f t="shared" si="1373"/>
        <v>4.8033099100282389E-2</v>
      </c>
      <c r="I3130" s="105">
        <f t="shared" si="1374"/>
        <v>2.1077931085431105</v>
      </c>
    </row>
    <row r="3131" spans="2:9" x14ac:dyDescent="0.25">
      <c r="B3131" s="69" t="s">
        <v>45</v>
      </c>
      <c r="C3131" s="69" t="s">
        <v>146</v>
      </c>
      <c r="D3131" s="69" t="s">
        <v>150</v>
      </c>
      <c r="E3131" s="69">
        <f t="shared" si="1375"/>
        <v>1957</v>
      </c>
      <c r="F3131" s="69" t="s">
        <v>20</v>
      </c>
      <c r="G3131" s="69">
        <f>data2!AU116</f>
        <v>8.0055165167137315E-3</v>
      </c>
      <c r="H3131" s="105">
        <f t="shared" si="1373"/>
        <v>5.6038615616996121E-2</v>
      </c>
      <c r="I3131" s="105">
        <f t="shared" si="1374"/>
        <v>2.0997875920263969</v>
      </c>
    </row>
    <row r="3132" spans="2:9" x14ac:dyDescent="0.25">
      <c r="B3132" s="69" t="s">
        <v>45</v>
      </c>
      <c r="C3132" s="69" t="s">
        <v>146</v>
      </c>
      <c r="D3132" s="69" t="s">
        <v>150</v>
      </c>
      <c r="E3132" s="69">
        <f t="shared" si="1375"/>
        <v>1958</v>
      </c>
      <c r="F3132" s="69" t="s">
        <v>20</v>
      </c>
      <c r="G3132" s="69">
        <f>data2!AU117</f>
        <v>8.0055165167137315E-3</v>
      </c>
      <c r="H3132" s="105">
        <f t="shared" si="1373"/>
        <v>6.4044132133709852E-2</v>
      </c>
      <c r="I3132" s="105">
        <f t="shared" si="1374"/>
        <v>2.0917820755096832</v>
      </c>
    </row>
    <row r="3133" spans="2:9" x14ac:dyDescent="0.25">
      <c r="B3133" s="69" t="s">
        <v>45</v>
      </c>
      <c r="C3133" s="69" t="s">
        <v>146</v>
      </c>
      <c r="D3133" s="69" t="s">
        <v>150</v>
      </c>
      <c r="E3133" s="69">
        <f t="shared" si="1375"/>
        <v>1959</v>
      </c>
      <c r="F3133" s="69" t="s">
        <v>20</v>
      </c>
      <c r="G3133" s="69">
        <f>data2!AU118</f>
        <v>8.0055165167137315E-3</v>
      </c>
      <c r="H3133" s="105">
        <f t="shared" si="1373"/>
        <v>7.2049648650423584E-2</v>
      </c>
      <c r="I3133" s="105">
        <f t="shared" si="1374"/>
        <v>2.0837765589929695</v>
      </c>
    </row>
    <row r="3134" spans="2:9" x14ac:dyDescent="0.25">
      <c r="B3134" s="69" t="s">
        <v>45</v>
      </c>
      <c r="C3134" s="69" t="s">
        <v>146</v>
      </c>
      <c r="D3134" s="69" t="s">
        <v>150</v>
      </c>
      <c r="E3134" s="69">
        <f t="shared" si="1375"/>
        <v>1960</v>
      </c>
      <c r="F3134" s="69" t="s">
        <v>20</v>
      </c>
      <c r="G3134" s="69">
        <f>data2!AU119</f>
        <v>8.0159584947790113E-3</v>
      </c>
      <c r="H3134" s="105">
        <f t="shared" si="1373"/>
        <v>8.0055165167137315E-2</v>
      </c>
      <c r="I3134" s="105">
        <f t="shared" si="1374"/>
        <v>2.0757606004981906</v>
      </c>
    </row>
    <row r="3135" spans="2:9" x14ac:dyDescent="0.25">
      <c r="B3135" s="69" t="s">
        <v>45</v>
      </c>
      <c r="C3135" s="69" t="s">
        <v>146</v>
      </c>
      <c r="D3135" s="69" t="s">
        <v>150</v>
      </c>
      <c r="E3135" s="69">
        <f t="shared" si="1375"/>
        <v>1961</v>
      </c>
      <c r="F3135" s="69" t="s">
        <v>20</v>
      </c>
      <c r="G3135" s="69">
        <f>data2!AU120</f>
        <v>1.0196854606825853E-2</v>
      </c>
      <c r="H3135" s="105">
        <f t="shared" si="1373"/>
        <v>8.8071123661916328E-2</v>
      </c>
      <c r="I3135" s="105">
        <f t="shared" si="1374"/>
        <v>2.0655637458913647</v>
      </c>
    </row>
    <row r="3136" spans="2:9" x14ac:dyDescent="0.25">
      <c r="B3136" s="69" t="s">
        <v>45</v>
      </c>
      <c r="C3136" s="69" t="s">
        <v>146</v>
      </c>
      <c r="D3136" s="69" t="s">
        <v>150</v>
      </c>
      <c r="E3136" s="69">
        <f t="shared" si="1375"/>
        <v>1962</v>
      </c>
      <c r="F3136" s="69" t="s">
        <v>20</v>
      </c>
      <c r="G3136" s="69">
        <f>data2!AU121</f>
        <v>9.638522342313275E-3</v>
      </c>
      <c r="H3136" s="105">
        <f t="shared" si="1373"/>
        <v>9.8267978268742187E-2</v>
      </c>
      <c r="I3136" s="105">
        <f t="shared" si="1374"/>
        <v>2.0559252235490515</v>
      </c>
    </row>
    <row r="3137" spans="2:9" x14ac:dyDescent="0.25">
      <c r="B3137" s="69" t="s">
        <v>45</v>
      </c>
      <c r="C3137" s="69" t="s">
        <v>146</v>
      </c>
      <c r="D3137" s="69" t="s">
        <v>150</v>
      </c>
      <c r="E3137" s="69">
        <f t="shared" si="1375"/>
        <v>1963</v>
      </c>
      <c r="F3137" s="69" t="s">
        <v>20</v>
      </c>
      <c r="G3137" s="69">
        <f>data2!AU122</f>
        <v>8.0617812293456714E-3</v>
      </c>
      <c r="H3137" s="105">
        <f t="shared" si="1373"/>
        <v>0.10790650061105546</v>
      </c>
      <c r="I3137" s="105">
        <f t="shared" si="1374"/>
        <v>2.0478634423197057</v>
      </c>
    </row>
    <row r="3138" spans="2:9" x14ac:dyDescent="0.25">
      <c r="B3138" s="69" t="s">
        <v>45</v>
      </c>
      <c r="C3138" s="69" t="s">
        <v>146</v>
      </c>
      <c r="D3138" s="69" t="s">
        <v>150</v>
      </c>
      <c r="E3138" s="69">
        <f t="shared" si="1375"/>
        <v>1964</v>
      </c>
      <c r="F3138" s="69" t="s">
        <v>20</v>
      </c>
      <c r="G3138" s="69">
        <f>data2!AU123</f>
        <v>1.4983206257394504E-2</v>
      </c>
      <c r="H3138" s="105">
        <f t="shared" si="1373"/>
        <v>0.11596828184040113</v>
      </c>
      <c r="I3138" s="105">
        <f t="shared" si="1374"/>
        <v>2.0328802360623115</v>
      </c>
    </row>
    <row r="3139" spans="2:9" x14ac:dyDescent="0.25">
      <c r="B3139" s="69" t="s">
        <v>45</v>
      </c>
      <c r="C3139" s="69" t="s">
        <v>146</v>
      </c>
      <c r="D3139" s="69" t="s">
        <v>150</v>
      </c>
      <c r="E3139" s="69">
        <f t="shared" si="1375"/>
        <v>1965</v>
      </c>
      <c r="F3139" s="69" t="s">
        <v>20</v>
      </c>
      <c r="G3139" s="69">
        <f>data2!AU124</f>
        <v>1.8676480152178598E-2</v>
      </c>
      <c r="H3139" s="105">
        <f t="shared" si="1373"/>
        <v>0.13095148809779564</v>
      </c>
      <c r="I3139" s="105">
        <f t="shared" si="1374"/>
        <v>2.0142037559101329</v>
      </c>
    </row>
    <row r="3140" spans="2:9" x14ac:dyDescent="0.25">
      <c r="B3140" s="69" t="s">
        <v>45</v>
      </c>
      <c r="C3140" s="69" t="s">
        <v>146</v>
      </c>
      <c r="D3140" s="69" t="s">
        <v>150</v>
      </c>
      <c r="E3140" s="69">
        <f t="shared" si="1375"/>
        <v>1966</v>
      </c>
      <c r="F3140" s="69" t="s">
        <v>20</v>
      </c>
      <c r="G3140" s="69">
        <f>data2!AU125</f>
        <v>2.0220227702604392E-2</v>
      </c>
      <c r="H3140" s="105">
        <f t="shared" ref="H3140:H3203" si="1376">SUMIFS($G$4:$G$4995,$F$4:$F$4995,$F3140,$E$4:$E$4995,"&lt;"&amp;$E3140,$B$4:$B$4995,$B3140,$D$4:$D$4995,$D3140)</f>
        <v>0.14962796824997424</v>
      </c>
      <c r="I3140" s="105">
        <f t="shared" ref="I3140:I3203" si="1377">SUMIFS($G$4:$G$4995,$F$4:$F$4995,$F3140,$E$4:$E$4995,"&gt;"&amp;$E3140,$B$4:$B$4995,$B3140,$D$4:$D$4995,$D3140)</f>
        <v>1.9939835282075284</v>
      </c>
    </row>
    <row r="3141" spans="2:9" x14ac:dyDescent="0.25">
      <c r="B3141" s="69" t="s">
        <v>45</v>
      </c>
      <c r="C3141" s="69" t="s">
        <v>146</v>
      </c>
      <c r="D3141" s="69" t="s">
        <v>150</v>
      </c>
      <c r="E3141" s="69">
        <f t="shared" si="1375"/>
        <v>1967</v>
      </c>
      <c r="F3141" s="69" t="s">
        <v>20</v>
      </c>
      <c r="G3141" s="69">
        <f>data2!AU126</f>
        <v>2.9393189860619631E-2</v>
      </c>
      <c r="H3141" s="105">
        <f t="shared" si="1376"/>
        <v>0.16984819595257863</v>
      </c>
      <c r="I3141" s="105">
        <f t="shared" si="1377"/>
        <v>1.964590338346909</v>
      </c>
    </row>
    <row r="3142" spans="2:9" x14ac:dyDescent="0.25">
      <c r="B3142" s="69" t="s">
        <v>45</v>
      </c>
      <c r="C3142" s="69" t="s">
        <v>146</v>
      </c>
      <c r="D3142" s="69" t="s">
        <v>150</v>
      </c>
      <c r="E3142" s="69">
        <f t="shared" si="1375"/>
        <v>1968</v>
      </c>
      <c r="F3142" s="69" t="s">
        <v>20</v>
      </c>
      <c r="G3142" s="69">
        <f>data2!AU127</f>
        <v>3.6391656949008797E-2</v>
      </c>
      <c r="H3142" s="105">
        <f t="shared" si="1376"/>
        <v>0.19924138581319828</v>
      </c>
      <c r="I3142" s="105">
        <f t="shared" si="1377"/>
        <v>1.9281986813979002</v>
      </c>
    </row>
    <row r="3143" spans="2:9" x14ac:dyDescent="0.25">
      <c r="B3143" s="69" t="s">
        <v>45</v>
      </c>
      <c r="C3143" s="69" t="s">
        <v>146</v>
      </c>
      <c r="D3143" s="69" t="s">
        <v>150</v>
      </c>
      <c r="E3143" s="69">
        <f t="shared" si="1375"/>
        <v>1969</v>
      </c>
      <c r="F3143" s="69" t="s">
        <v>20</v>
      </c>
      <c r="G3143" s="69">
        <f>data2!AU128</f>
        <v>4.7888973674170165E-2</v>
      </c>
      <c r="H3143" s="105">
        <f t="shared" si="1376"/>
        <v>0.23563304276220709</v>
      </c>
      <c r="I3143" s="105">
        <f t="shared" si="1377"/>
        <v>1.8803097077237301</v>
      </c>
    </row>
    <row r="3144" spans="2:9" x14ac:dyDescent="0.25">
      <c r="B3144" s="69" t="s">
        <v>45</v>
      </c>
      <c r="C3144" s="69" t="s">
        <v>146</v>
      </c>
      <c r="D3144" s="69" t="s">
        <v>150</v>
      </c>
      <c r="E3144" s="69">
        <f t="shared" si="1375"/>
        <v>1970</v>
      </c>
      <c r="F3144" s="69" t="s">
        <v>20</v>
      </c>
      <c r="G3144" s="69">
        <f>data2!AU129</f>
        <v>5.5802160590770873E-2</v>
      </c>
      <c r="H3144" s="105">
        <f t="shared" si="1376"/>
        <v>0.28352201643637726</v>
      </c>
      <c r="I3144" s="105">
        <f t="shared" si="1377"/>
        <v>1.824507547132959</v>
      </c>
    </row>
    <row r="3145" spans="2:9" x14ac:dyDescent="0.25">
      <c r="B3145" s="69" t="s">
        <v>45</v>
      </c>
      <c r="C3145" s="69" t="s">
        <v>146</v>
      </c>
      <c r="D3145" s="69" t="s">
        <v>150</v>
      </c>
      <c r="E3145" s="69">
        <f t="shared" si="1375"/>
        <v>1971</v>
      </c>
      <c r="F3145" s="69" t="s">
        <v>20</v>
      </c>
      <c r="G3145" s="69">
        <f>data2!AU130</f>
        <v>7.3996917480965443E-2</v>
      </c>
      <c r="H3145" s="105">
        <f t="shared" si="1376"/>
        <v>0.33932417702714812</v>
      </c>
      <c r="I3145" s="105">
        <f t="shared" si="1377"/>
        <v>1.7505106296519934</v>
      </c>
    </row>
    <row r="3146" spans="2:9" x14ac:dyDescent="0.25">
      <c r="B3146" s="69" t="s">
        <v>45</v>
      </c>
      <c r="C3146" s="69" t="s">
        <v>146</v>
      </c>
      <c r="D3146" s="69" t="s">
        <v>150</v>
      </c>
      <c r="E3146" s="69">
        <f t="shared" si="1375"/>
        <v>1972</v>
      </c>
      <c r="F3146" s="69" t="s">
        <v>20</v>
      </c>
      <c r="G3146" s="69">
        <f>data2!AU131</f>
        <v>8.3782906482292988E-2</v>
      </c>
      <c r="H3146" s="105">
        <f t="shared" si="1376"/>
        <v>0.41332109450811355</v>
      </c>
      <c r="I3146" s="105">
        <f t="shared" si="1377"/>
        <v>1.6667277231697006</v>
      </c>
    </row>
    <row r="3147" spans="2:9" x14ac:dyDescent="0.25">
      <c r="B3147" s="69" t="s">
        <v>45</v>
      </c>
      <c r="C3147" s="69" t="s">
        <v>146</v>
      </c>
      <c r="D3147" s="69" t="s">
        <v>150</v>
      </c>
      <c r="E3147" s="69">
        <f t="shared" si="1375"/>
        <v>1973</v>
      </c>
      <c r="F3147" s="69" t="s">
        <v>20</v>
      </c>
      <c r="G3147" s="69">
        <f>data2!AU132</f>
        <v>8.3876125160737253E-2</v>
      </c>
      <c r="H3147" s="105">
        <f t="shared" si="1376"/>
        <v>0.49710400099040652</v>
      </c>
      <c r="I3147" s="105">
        <f t="shared" si="1377"/>
        <v>1.5828515980089635</v>
      </c>
    </row>
    <row r="3148" spans="2:9" x14ac:dyDescent="0.25">
      <c r="B3148" s="69" t="s">
        <v>45</v>
      </c>
      <c r="C3148" s="69" t="s">
        <v>146</v>
      </c>
      <c r="D3148" s="69" t="s">
        <v>150</v>
      </c>
      <c r="E3148" s="69">
        <f t="shared" si="1375"/>
        <v>1974</v>
      </c>
      <c r="F3148" s="69" t="s">
        <v>20</v>
      </c>
      <c r="G3148" s="69">
        <f>data2!AU133</f>
        <v>8.2031081848868689E-2</v>
      </c>
      <c r="H3148" s="105">
        <f t="shared" si="1376"/>
        <v>0.58098012615114381</v>
      </c>
      <c r="I3148" s="105">
        <f t="shared" si="1377"/>
        <v>1.5008205161600947</v>
      </c>
    </row>
    <row r="3149" spans="2:9" x14ac:dyDescent="0.25">
      <c r="B3149" s="69" t="s">
        <v>45</v>
      </c>
      <c r="C3149" s="69" t="s">
        <v>146</v>
      </c>
      <c r="D3149" s="69" t="s">
        <v>150</v>
      </c>
      <c r="E3149" s="69">
        <f t="shared" si="1375"/>
        <v>1975</v>
      </c>
      <c r="F3149" s="69" t="s">
        <v>20</v>
      </c>
      <c r="G3149" s="69">
        <f>data2!AU134</f>
        <v>8.2246089418896828E-2</v>
      </c>
      <c r="H3149" s="105">
        <f t="shared" si="1376"/>
        <v>0.66301120800001245</v>
      </c>
      <c r="I3149" s="105">
        <f t="shared" si="1377"/>
        <v>1.4185744267411979</v>
      </c>
    </row>
    <row r="3150" spans="2:9" x14ac:dyDescent="0.25">
      <c r="B3150" s="69" t="s">
        <v>45</v>
      </c>
      <c r="C3150" s="69" t="s">
        <v>146</v>
      </c>
      <c r="D3150" s="69" t="s">
        <v>150</v>
      </c>
      <c r="E3150" s="69">
        <f t="shared" si="1375"/>
        <v>1976</v>
      </c>
      <c r="F3150" s="69" t="s">
        <v>20</v>
      </c>
      <c r="G3150" s="69">
        <f>data2!AU135</f>
        <v>8.2111306586569413E-2</v>
      </c>
      <c r="H3150" s="105">
        <f t="shared" si="1376"/>
        <v>0.74525729741890934</v>
      </c>
      <c r="I3150" s="105">
        <f t="shared" si="1377"/>
        <v>1.3364631201546282</v>
      </c>
    </row>
    <row r="3151" spans="2:9" x14ac:dyDescent="0.25">
      <c r="B3151" s="69" t="s">
        <v>45</v>
      </c>
      <c r="C3151" s="69" t="s">
        <v>146</v>
      </c>
      <c r="D3151" s="69" t="s">
        <v>150</v>
      </c>
      <c r="E3151" s="69">
        <f t="shared" si="1375"/>
        <v>1977</v>
      </c>
      <c r="F3151" s="69" t="s">
        <v>20</v>
      </c>
      <c r="G3151" s="69">
        <f>data2!AU136</f>
        <v>7.9731772764954842E-2</v>
      </c>
      <c r="H3151" s="105">
        <f t="shared" si="1376"/>
        <v>0.82736860400547874</v>
      </c>
      <c r="I3151" s="105">
        <f t="shared" si="1377"/>
        <v>1.2567313473896733</v>
      </c>
    </row>
    <row r="3152" spans="2:9" x14ac:dyDescent="0.25">
      <c r="B3152" s="69" t="s">
        <v>45</v>
      </c>
      <c r="C3152" s="69" t="s">
        <v>146</v>
      </c>
      <c r="D3152" s="69" t="s">
        <v>150</v>
      </c>
      <c r="E3152" s="69">
        <f t="shared" si="1375"/>
        <v>1978</v>
      </c>
      <c r="F3152" s="69" t="s">
        <v>20</v>
      </c>
      <c r="G3152" s="69">
        <f>data2!AU137</f>
        <v>7.4640473027978924E-2</v>
      </c>
      <c r="H3152" s="105">
        <f t="shared" si="1376"/>
        <v>0.90710037677043354</v>
      </c>
      <c r="I3152" s="105">
        <f t="shared" si="1377"/>
        <v>1.1820908743616945</v>
      </c>
    </row>
    <row r="3153" spans="2:9" x14ac:dyDescent="0.25">
      <c r="B3153" s="69" t="s">
        <v>45</v>
      </c>
      <c r="C3153" s="69" t="s">
        <v>146</v>
      </c>
      <c r="D3153" s="69" t="s">
        <v>150</v>
      </c>
      <c r="E3153" s="69">
        <f t="shared" si="1375"/>
        <v>1979</v>
      </c>
      <c r="F3153" s="69" t="s">
        <v>20</v>
      </c>
      <c r="G3153" s="69">
        <f>data2!AU138</f>
        <v>3.6540776231907303E-2</v>
      </c>
      <c r="H3153" s="105">
        <f t="shared" si="1376"/>
        <v>0.98174084979841247</v>
      </c>
      <c r="I3153" s="105">
        <f t="shared" si="1377"/>
        <v>1.145550098129787</v>
      </c>
    </row>
    <row r="3154" spans="2:9" x14ac:dyDescent="0.25">
      <c r="B3154" s="69" t="s">
        <v>45</v>
      </c>
      <c r="C3154" s="69" t="s">
        <v>146</v>
      </c>
      <c r="D3154" s="69" t="s">
        <v>150</v>
      </c>
      <c r="E3154" s="69">
        <f t="shared" si="1375"/>
        <v>1980</v>
      </c>
      <c r="F3154" s="69" t="s">
        <v>20</v>
      </c>
      <c r="G3154" s="69">
        <f>data2!AU139</f>
        <v>7.0414317573594995E-2</v>
      </c>
      <c r="H3154" s="105">
        <f t="shared" si="1376"/>
        <v>1.0182816260303198</v>
      </c>
      <c r="I3154" s="105">
        <f t="shared" si="1377"/>
        <v>1.0751357805561921</v>
      </c>
    </row>
    <row r="3155" spans="2:9" x14ac:dyDescent="0.25">
      <c r="B3155" s="69" t="s">
        <v>45</v>
      </c>
      <c r="C3155" s="69" t="s">
        <v>146</v>
      </c>
      <c r="D3155" s="69" t="s">
        <v>150</v>
      </c>
      <c r="E3155" s="69">
        <f t="shared" si="1375"/>
        <v>1981</v>
      </c>
      <c r="F3155" s="69" t="s">
        <v>20</v>
      </c>
      <c r="G3155" s="69">
        <f>data2!AU140</f>
        <v>7.3115798159716361E-2</v>
      </c>
      <c r="H3155" s="105">
        <f t="shared" si="1376"/>
        <v>1.0886959436039148</v>
      </c>
      <c r="I3155" s="105">
        <f t="shared" si="1377"/>
        <v>1.0020199823964755</v>
      </c>
    </row>
    <row r="3156" spans="2:9" x14ac:dyDescent="0.25">
      <c r="B3156" s="69" t="s">
        <v>45</v>
      </c>
      <c r="C3156" s="69" t="s">
        <v>146</v>
      </c>
      <c r="D3156" s="69" t="s">
        <v>150</v>
      </c>
      <c r="E3156" s="69">
        <f t="shared" si="1375"/>
        <v>1982</v>
      </c>
      <c r="F3156" s="69" t="s">
        <v>20</v>
      </c>
      <c r="G3156" s="69">
        <f>data2!AU141</f>
        <v>7.754710151132424E-2</v>
      </c>
      <c r="H3156" s="105">
        <f t="shared" si="1376"/>
        <v>1.1618117417636311</v>
      </c>
      <c r="I3156" s="105">
        <f t="shared" si="1377"/>
        <v>0.92447288088515134</v>
      </c>
    </row>
    <row r="3157" spans="2:9" x14ac:dyDescent="0.25">
      <c r="B3157" s="69" t="s">
        <v>45</v>
      </c>
      <c r="C3157" s="69" t="s">
        <v>146</v>
      </c>
      <c r="D3157" s="69" t="s">
        <v>150</v>
      </c>
      <c r="E3157" s="69">
        <f t="shared" si="1375"/>
        <v>1983</v>
      </c>
      <c r="F3157" s="69" t="s">
        <v>20</v>
      </c>
      <c r="G3157" s="69">
        <f>data2!AU142</f>
        <v>7.0117083865474675E-2</v>
      </c>
      <c r="H3157" s="105">
        <f t="shared" si="1376"/>
        <v>1.2393588432749554</v>
      </c>
      <c r="I3157" s="105">
        <f t="shared" si="1377"/>
        <v>0.85435579701967668</v>
      </c>
    </row>
    <row r="3158" spans="2:9" x14ac:dyDescent="0.25">
      <c r="B3158" s="69" t="s">
        <v>45</v>
      </c>
      <c r="C3158" s="69" t="s">
        <v>146</v>
      </c>
      <c r="D3158" s="69" t="s">
        <v>150</v>
      </c>
      <c r="E3158" s="69">
        <f t="shared" si="1375"/>
        <v>1984</v>
      </c>
      <c r="F3158" s="69" t="s">
        <v>20</v>
      </c>
      <c r="G3158" s="69">
        <f>data2!AU143</f>
        <v>6.4612484548365476E-2</v>
      </c>
      <c r="H3158" s="105">
        <f t="shared" si="1376"/>
        <v>1.3094759271404302</v>
      </c>
      <c r="I3158" s="105">
        <f t="shared" si="1377"/>
        <v>0.78974331247131135</v>
      </c>
    </row>
    <row r="3159" spans="2:9" x14ac:dyDescent="0.25">
      <c r="B3159" s="69" t="s">
        <v>45</v>
      </c>
      <c r="C3159" s="69" t="s">
        <v>146</v>
      </c>
      <c r="D3159" s="69" t="s">
        <v>150</v>
      </c>
      <c r="E3159" s="69">
        <f t="shared" si="1375"/>
        <v>1985</v>
      </c>
      <c r="F3159" s="69" t="s">
        <v>20</v>
      </c>
      <c r="G3159" s="69">
        <f>data2!AU144</f>
        <v>7.3156440591099339E-2</v>
      </c>
      <c r="H3159" s="105">
        <f t="shared" si="1376"/>
        <v>1.3740884116887957</v>
      </c>
      <c r="I3159" s="105">
        <f t="shared" si="1377"/>
        <v>0.71658687188021197</v>
      </c>
    </row>
    <row r="3160" spans="2:9" x14ac:dyDescent="0.25">
      <c r="B3160" s="69" t="s">
        <v>45</v>
      </c>
      <c r="C3160" s="69" t="s">
        <v>146</v>
      </c>
      <c r="D3160" s="69" t="s">
        <v>150</v>
      </c>
      <c r="E3160" s="69">
        <f t="shared" si="1375"/>
        <v>1986</v>
      </c>
      <c r="F3160" s="69" t="s">
        <v>20</v>
      </c>
      <c r="G3160" s="69">
        <f>data2!AU145</f>
        <v>6.8757260461729558E-2</v>
      </c>
      <c r="H3160" s="105">
        <f t="shared" si="1376"/>
        <v>1.4472448522798951</v>
      </c>
      <c r="I3160" s="105">
        <f t="shared" si="1377"/>
        <v>0.64782961141848239</v>
      </c>
    </row>
    <row r="3161" spans="2:9" x14ac:dyDescent="0.25">
      <c r="B3161" s="69" t="s">
        <v>45</v>
      </c>
      <c r="C3161" s="69" t="s">
        <v>146</v>
      </c>
      <c r="D3161" s="69" t="s">
        <v>150</v>
      </c>
      <c r="E3161" s="69">
        <f t="shared" si="1375"/>
        <v>1987</v>
      </c>
      <c r="F3161" s="69" t="s">
        <v>20</v>
      </c>
      <c r="G3161" s="69">
        <f>data2!AU146</f>
        <v>6.3270177582829407E-2</v>
      </c>
      <c r="H3161" s="105">
        <f t="shared" si="1376"/>
        <v>1.5160021127416246</v>
      </c>
      <c r="I3161" s="105">
        <f t="shared" si="1377"/>
        <v>0.58455943383565301</v>
      </c>
    </row>
    <row r="3162" spans="2:9" x14ac:dyDescent="0.25">
      <c r="B3162" s="69" t="s">
        <v>45</v>
      </c>
      <c r="C3162" s="69" t="s">
        <v>146</v>
      </c>
      <c r="D3162" s="69" t="s">
        <v>150</v>
      </c>
      <c r="E3162" s="69">
        <f t="shared" si="1375"/>
        <v>1988</v>
      </c>
      <c r="F3162" s="69" t="s">
        <v>20</v>
      </c>
      <c r="G3162" s="69">
        <f>data2!AU147</f>
        <v>6.4879555773484116E-2</v>
      </c>
      <c r="H3162" s="105">
        <f t="shared" si="1376"/>
        <v>1.579272290324454</v>
      </c>
      <c r="I3162" s="105">
        <f t="shared" si="1377"/>
        <v>0.51967987806216887</v>
      </c>
    </row>
    <row r="3163" spans="2:9" x14ac:dyDescent="0.25">
      <c r="B3163" s="69" t="s">
        <v>45</v>
      </c>
      <c r="C3163" s="69" t="s">
        <v>146</v>
      </c>
      <c r="D3163" s="69" t="s">
        <v>150</v>
      </c>
      <c r="E3163" s="69">
        <f t="shared" si="1375"/>
        <v>1989</v>
      </c>
      <c r="F3163" s="69" t="s">
        <v>20</v>
      </c>
      <c r="G3163" s="69">
        <f>data2!AU148</f>
        <v>6.841879501332318E-2</v>
      </c>
      <c r="H3163" s="105">
        <f t="shared" si="1376"/>
        <v>1.6441518460979381</v>
      </c>
      <c r="I3163" s="105">
        <f t="shared" si="1377"/>
        <v>0.45126108304884571</v>
      </c>
    </row>
    <row r="3164" spans="2:9" x14ac:dyDescent="0.25">
      <c r="B3164" s="69" t="s">
        <v>45</v>
      </c>
      <c r="C3164" s="69" t="s">
        <v>146</v>
      </c>
      <c r="D3164" s="69" t="s">
        <v>150</v>
      </c>
      <c r="E3164" s="69">
        <f t="shared" si="1375"/>
        <v>1990</v>
      </c>
      <c r="F3164" s="69" t="s">
        <v>20</v>
      </c>
      <c r="G3164" s="69">
        <f>data2!AU149</f>
        <v>5.9807243306364159E-2</v>
      </c>
      <c r="H3164" s="105">
        <f t="shared" si="1376"/>
        <v>1.7125706411112613</v>
      </c>
      <c r="I3164" s="105">
        <f t="shared" si="1377"/>
        <v>0.39145383974248155</v>
      </c>
    </row>
    <row r="3165" spans="2:9" x14ac:dyDescent="0.25">
      <c r="B3165" s="69" t="s">
        <v>45</v>
      </c>
      <c r="C3165" s="69" t="s">
        <v>146</v>
      </c>
      <c r="D3165" s="69" t="s">
        <v>150</v>
      </c>
      <c r="E3165" s="69">
        <f t="shared" si="1375"/>
        <v>1991</v>
      </c>
      <c r="F3165" s="69" t="s">
        <v>20</v>
      </c>
      <c r="G3165" s="69">
        <f>data2!AU150</f>
        <v>6.2043671049124983E-2</v>
      </c>
      <c r="H3165" s="105">
        <f t="shared" si="1376"/>
        <v>1.7723778844176254</v>
      </c>
      <c r="I3165" s="105">
        <f t="shared" si="1377"/>
        <v>0.32941016869335654</v>
      </c>
    </row>
    <row r="3166" spans="2:9" x14ac:dyDescent="0.25">
      <c r="B3166" s="69" t="s">
        <v>45</v>
      </c>
      <c r="C3166" s="69" t="s">
        <v>146</v>
      </c>
      <c r="D3166" s="69" t="s">
        <v>150</v>
      </c>
      <c r="E3166" s="69">
        <f t="shared" si="1375"/>
        <v>1992</v>
      </c>
      <c r="F3166" s="69" t="s">
        <v>20</v>
      </c>
      <c r="G3166" s="69">
        <f>data2!AU151</f>
        <v>7.1222269889092651E-2</v>
      </c>
      <c r="H3166" s="105">
        <f t="shared" si="1376"/>
        <v>1.8344215554667505</v>
      </c>
      <c r="I3166" s="105">
        <f t="shared" si="1377"/>
        <v>0.2581878988042639</v>
      </c>
    </row>
    <row r="3167" spans="2:9" x14ac:dyDescent="0.25">
      <c r="B3167" s="69" t="s">
        <v>45</v>
      </c>
      <c r="C3167" s="69" t="s">
        <v>146</v>
      </c>
      <c r="D3167" s="69" t="s">
        <v>150</v>
      </c>
      <c r="E3167" s="69">
        <f t="shared" si="1375"/>
        <v>1993</v>
      </c>
      <c r="F3167" s="69" t="s">
        <v>20</v>
      </c>
      <c r="G3167" s="69">
        <f>data2!AU152</f>
        <v>5.7666699753529019E-2</v>
      </c>
      <c r="H3167" s="105">
        <f t="shared" si="1376"/>
        <v>1.9056438253558432</v>
      </c>
      <c r="I3167" s="105">
        <f t="shared" si="1377"/>
        <v>0.2005211990507349</v>
      </c>
    </row>
    <row r="3168" spans="2:9" x14ac:dyDescent="0.25">
      <c r="B3168" s="69" t="s">
        <v>45</v>
      </c>
      <c r="C3168" s="69" t="s">
        <v>146</v>
      </c>
      <c r="D3168" s="69" t="s">
        <v>150</v>
      </c>
      <c r="E3168" s="69">
        <f t="shared" si="1375"/>
        <v>1994</v>
      </c>
      <c r="F3168" s="69" t="s">
        <v>20</v>
      </c>
      <c r="G3168" s="69">
        <f>data2!AU153</f>
        <v>5.3703658288475391E-2</v>
      </c>
      <c r="H3168" s="105">
        <f t="shared" si="1376"/>
        <v>1.9633105251093723</v>
      </c>
      <c r="I3168" s="105">
        <f t="shared" si="1377"/>
        <v>0.1468175407622595</v>
      </c>
    </row>
    <row r="3169" spans="2:9" x14ac:dyDescent="0.25">
      <c r="B3169" s="69" t="s">
        <v>45</v>
      </c>
      <c r="C3169" s="69" t="s">
        <v>146</v>
      </c>
      <c r="D3169" s="69" t="s">
        <v>150</v>
      </c>
      <c r="E3169" s="69">
        <f t="shared" si="1375"/>
        <v>1995</v>
      </c>
      <c r="F3169" s="69" t="s">
        <v>20</v>
      </c>
      <c r="G3169" s="69">
        <f>data2!AU154</f>
        <v>5.5696093346480728E-2</v>
      </c>
      <c r="H3169" s="105">
        <f t="shared" si="1376"/>
        <v>2.0170141833978477</v>
      </c>
      <c r="I3169" s="105">
        <f t="shared" si="1377"/>
        <v>9.1121447415778767E-2</v>
      </c>
    </row>
    <row r="3170" spans="2:9" x14ac:dyDescent="0.25">
      <c r="B3170" s="69" t="s">
        <v>45</v>
      </c>
      <c r="C3170" s="69" t="s">
        <v>146</v>
      </c>
      <c r="D3170" s="69" t="s">
        <v>150</v>
      </c>
      <c r="E3170" s="69">
        <f t="shared" si="1375"/>
        <v>1996</v>
      </c>
      <c r="F3170" s="69" t="s">
        <v>20</v>
      </c>
      <c r="G3170" s="69">
        <f>data2!AU155</f>
        <v>4.9518825557909249E-2</v>
      </c>
      <c r="H3170" s="105">
        <f t="shared" si="1376"/>
        <v>2.0727102767443282</v>
      </c>
      <c r="I3170" s="105">
        <f t="shared" si="1377"/>
        <v>4.1602621857869518E-2</v>
      </c>
    </row>
    <row r="3171" spans="2:9" x14ac:dyDescent="0.25">
      <c r="B3171" s="69" t="s">
        <v>45</v>
      </c>
      <c r="C3171" s="69" t="s">
        <v>146</v>
      </c>
      <c r="D3171" s="69" t="s">
        <v>150</v>
      </c>
      <c r="E3171" s="69">
        <f t="shared" si="1375"/>
        <v>1997</v>
      </c>
      <c r="F3171" s="69" t="s">
        <v>20</v>
      </c>
      <c r="G3171" s="69">
        <f>data2!AU156</f>
        <v>4.1602621857869518E-2</v>
      </c>
      <c r="H3171" s="105">
        <f t="shared" si="1376"/>
        <v>2.1222291023022373</v>
      </c>
      <c r="I3171" s="105">
        <f t="shared" si="1377"/>
        <v>0</v>
      </c>
    </row>
    <row r="3172" spans="2:9" x14ac:dyDescent="0.25">
      <c r="B3172" s="69" t="s">
        <v>45</v>
      </c>
      <c r="C3172" s="69" t="s">
        <v>146</v>
      </c>
      <c r="D3172" s="69" t="s">
        <v>150</v>
      </c>
      <c r="E3172" s="69">
        <f t="shared" si="1375"/>
        <v>1950</v>
      </c>
      <c r="F3172" s="69" t="s">
        <v>21</v>
      </c>
      <c r="G3172" s="69">
        <f>data2!AV109</f>
        <v>1E-3</v>
      </c>
      <c r="H3172" s="105">
        <f t="shared" si="1376"/>
        <v>0</v>
      </c>
      <c r="I3172" s="105">
        <f t="shared" si="1377"/>
        <v>0.17000965711645874</v>
      </c>
    </row>
    <row r="3173" spans="2:9" x14ac:dyDescent="0.25">
      <c r="B3173" s="69" t="s">
        <v>45</v>
      </c>
      <c r="C3173" s="69" t="s">
        <v>146</v>
      </c>
      <c r="D3173" s="69" t="s">
        <v>150</v>
      </c>
      <c r="E3173" s="69">
        <f t="shared" si="1375"/>
        <v>1951</v>
      </c>
      <c r="F3173" s="69" t="s">
        <v>21</v>
      </c>
      <c r="G3173" s="69">
        <f>data2!AV110</f>
        <v>1E-3</v>
      </c>
      <c r="H3173" s="105">
        <f t="shared" si="1376"/>
        <v>1E-3</v>
      </c>
      <c r="I3173" s="105">
        <f t="shared" si="1377"/>
        <v>0.16900965711645874</v>
      </c>
    </row>
    <row r="3174" spans="2:9" x14ac:dyDescent="0.25">
      <c r="B3174" s="69" t="s">
        <v>45</v>
      </c>
      <c r="C3174" s="69" t="s">
        <v>146</v>
      </c>
      <c r="D3174" s="69" t="s">
        <v>150</v>
      </c>
      <c r="E3174" s="69">
        <f t="shared" si="1375"/>
        <v>1952</v>
      </c>
      <c r="F3174" s="69" t="s">
        <v>21</v>
      </c>
      <c r="G3174" s="69">
        <f>data2!AV111</f>
        <v>1E-3</v>
      </c>
      <c r="H3174" s="105">
        <f t="shared" si="1376"/>
        <v>2E-3</v>
      </c>
      <c r="I3174" s="105">
        <f t="shared" si="1377"/>
        <v>0.16800965711645874</v>
      </c>
    </row>
    <row r="3175" spans="2:9" x14ac:dyDescent="0.25">
      <c r="B3175" s="69" t="s">
        <v>45</v>
      </c>
      <c r="C3175" s="69" t="s">
        <v>146</v>
      </c>
      <c r="D3175" s="69" t="s">
        <v>150</v>
      </c>
      <c r="E3175" s="69">
        <f t="shared" si="1375"/>
        <v>1953</v>
      </c>
      <c r="F3175" s="69" t="s">
        <v>21</v>
      </c>
      <c r="G3175" s="69">
        <f>data2!AV112</f>
        <v>1E-3</v>
      </c>
      <c r="H3175" s="105">
        <f t="shared" si="1376"/>
        <v>3.0000000000000001E-3</v>
      </c>
      <c r="I3175" s="105">
        <f t="shared" si="1377"/>
        <v>0.16700965711645874</v>
      </c>
    </row>
    <row r="3176" spans="2:9" x14ac:dyDescent="0.25">
      <c r="B3176" s="69" t="s">
        <v>45</v>
      </c>
      <c r="C3176" s="69" t="s">
        <v>146</v>
      </c>
      <c r="D3176" s="69" t="s">
        <v>150</v>
      </c>
      <c r="E3176" s="69">
        <f t="shared" si="1375"/>
        <v>1954</v>
      </c>
      <c r="F3176" s="69" t="s">
        <v>21</v>
      </c>
      <c r="G3176" s="69">
        <f>data2!AV113</f>
        <v>1E-3</v>
      </c>
      <c r="H3176" s="105">
        <f t="shared" si="1376"/>
        <v>4.0000000000000001E-3</v>
      </c>
      <c r="I3176" s="105">
        <f t="shared" si="1377"/>
        <v>0.16600965711645874</v>
      </c>
    </row>
    <row r="3177" spans="2:9" x14ac:dyDescent="0.25">
      <c r="B3177" s="69" t="s">
        <v>45</v>
      </c>
      <c r="C3177" s="69" t="s">
        <v>146</v>
      </c>
      <c r="D3177" s="69" t="s">
        <v>150</v>
      </c>
      <c r="E3177" s="69">
        <f t="shared" si="1375"/>
        <v>1955</v>
      </c>
      <c r="F3177" s="69" t="s">
        <v>21</v>
      </c>
      <c r="G3177" s="69">
        <f>data2!AV114</f>
        <v>1E-3</v>
      </c>
      <c r="H3177" s="105">
        <f t="shared" si="1376"/>
        <v>5.0000000000000001E-3</v>
      </c>
      <c r="I3177" s="105">
        <f t="shared" si="1377"/>
        <v>0.16500965711645874</v>
      </c>
    </row>
    <row r="3178" spans="2:9" x14ac:dyDescent="0.25">
      <c r="B3178" s="69" t="s">
        <v>45</v>
      </c>
      <c r="C3178" s="69" t="s">
        <v>146</v>
      </c>
      <c r="D3178" s="69" t="s">
        <v>150</v>
      </c>
      <c r="E3178" s="69">
        <f t="shared" si="1375"/>
        <v>1956</v>
      </c>
      <c r="F3178" s="69" t="s">
        <v>21</v>
      </c>
      <c r="G3178" s="69">
        <f>data2!AV115</f>
        <v>1E-3</v>
      </c>
      <c r="H3178" s="105">
        <f t="shared" si="1376"/>
        <v>6.0000000000000001E-3</v>
      </c>
      <c r="I3178" s="105">
        <f t="shared" si="1377"/>
        <v>0.16400965711645873</v>
      </c>
    </row>
    <row r="3179" spans="2:9" x14ac:dyDescent="0.25">
      <c r="B3179" s="69" t="s">
        <v>45</v>
      </c>
      <c r="C3179" s="69" t="s">
        <v>146</v>
      </c>
      <c r="D3179" s="69" t="s">
        <v>150</v>
      </c>
      <c r="E3179" s="69">
        <f t="shared" si="1375"/>
        <v>1957</v>
      </c>
      <c r="F3179" s="69" t="s">
        <v>21</v>
      </c>
      <c r="G3179" s="69">
        <f>data2!AV116</f>
        <v>1E-3</v>
      </c>
      <c r="H3179" s="105">
        <f t="shared" si="1376"/>
        <v>7.0000000000000001E-3</v>
      </c>
      <c r="I3179" s="105">
        <f t="shared" si="1377"/>
        <v>0.16300965711645873</v>
      </c>
    </row>
    <row r="3180" spans="2:9" x14ac:dyDescent="0.25">
      <c r="B3180" s="69" t="s">
        <v>45</v>
      </c>
      <c r="C3180" s="69" t="s">
        <v>146</v>
      </c>
      <c r="D3180" s="69" t="s">
        <v>150</v>
      </c>
      <c r="E3180" s="69">
        <f t="shared" si="1375"/>
        <v>1958</v>
      </c>
      <c r="F3180" s="69" t="s">
        <v>21</v>
      </c>
      <c r="G3180" s="69">
        <f>data2!AV117</f>
        <v>1E-3</v>
      </c>
      <c r="H3180" s="105">
        <f t="shared" si="1376"/>
        <v>8.0000000000000002E-3</v>
      </c>
      <c r="I3180" s="105">
        <f t="shared" si="1377"/>
        <v>0.16200965711645873</v>
      </c>
    </row>
    <row r="3181" spans="2:9" x14ac:dyDescent="0.25">
      <c r="B3181" s="69" t="s">
        <v>45</v>
      </c>
      <c r="C3181" s="69" t="s">
        <v>146</v>
      </c>
      <c r="D3181" s="69" t="s">
        <v>150</v>
      </c>
      <c r="E3181" s="69">
        <f t="shared" si="1375"/>
        <v>1959</v>
      </c>
      <c r="F3181" s="69" t="s">
        <v>21</v>
      </c>
      <c r="G3181" s="69">
        <f>data2!AV118</f>
        <v>1E-3</v>
      </c>
      <c r="H3181" s="105">
        <f t="shared" si="1376"/>
        <v>9.0000000000000011E-3</v>
      </c>
      <c r="I3181" s="105">
        <f t="shared" si="1377"/>
        <v>0.16100965711645873</v>
      </c>
    </row>
    <row r="3182" spans="2:9" x14ac:dyDescent="0.25">
      <c r="B3182" s="69" t="s">
        <v>45</v>
      </c>
      <c r="C3182" s="69" t="s">
        <v>146</v>
      </c>
      <c r="D3182" s="69" t="s">
        <v>150</v>
      </c>
      <c r="E3182" s="69">
        <f t="shared" si="1375"/>
        <v>1960</v>
      </c>
      <c r="F3182" s="69" t="s">
        <v>21</v>
      </c>
      <c r="G3182" s="69">
        <f>data2!AV119</f>
        <v>1E-3</v>
      </c>
      <c r="H3182" s="105">
        <f t="shared" si="1376"/>
        <v>1.0000000000000002E-2</v>
      </c>
      <c r="I3182" s="105">
        <f t="shared" si="1377"/>
        <v>0.16000965711645873</v>
      </c>
    </row>
    <row r="3183" spans="2:9" x14ac:dyDescent="0.25">
      <c r="B3183" s="69" t="s">
        <v>45</v>
      </c>
      <c r="C3183" s="69" t="s">
        <v>146</v>
      </c>
      <c r="D3183" s="69" t="s">
        <v>150</v>
      </c>
      <c r="E3183" s="69">
        <f t="shared" si="1375"/>
        <v>1961</v>
      </c>
      <c r="F3183" s="69" t="s">
        <v>21</v>
      </c>
      <c r="G3183" s="69">
        <f>data2!AV120</f>
        <v>1E-3</v>
      </c>
      <c r="H3183" s="105">
        <f t="shared" si="1376"/>
        <v>1.1000000000000003E-2</v>
      </c>
      <c r="I3183" s="105">
        <f t="shared" si="1377"/>
        <v>0.15900965711645873</v>
      </c>
    </row>
    <row r="3184" spans="2:9" x14ac:dyDescent="0.25">
      <c r="B3184" s="69" t="s">
        <v>45</v>
      </c>
      <c r="C3184" s="69" t="s">
        <v>146</v>
      </c>
      <c r="D3184" s="69" t="s">
        <v>150</v>
      </c>
      <c r="E3184" s="69">
        <f t="shared" si="1375"/>
        <v>1962</v>
      </c>
      <c r="F3184" s="69" t="s">
        <v>21</v>
      </c>
      <c r="G3184" s="69">
        <f>data2!AV121</f>
        <v>1E-3</v>
      </c>
      <c r="H3184" s="105">
        <f t="shared" si="1376"/>
        <v>1.2000000000000004E-2</v>
      </c>
      <c r="I3184" s="105">
        <f t="shared" si="1377"/>
        <v>0.15800965711645876</v>
      </c>
    </row>
    <row r="3185" spans="2:9" x14ac:dyDescent="0.25">
      <c r="B3185" s="69" t="s">
        <v>45</v>
      </c>
      <c r="C3185" s="69" t="s">
        <v>146</v>
      </c>
      <c r="D3185" s="69" t="s">
        <v>150</v>
      </c>
      <c r="E3185" s="69">
        <f t="shared" si="1375"/>
        <v>1963</v>
      </c>
      <c r="F3185" s="69" t="s">
        <v>21</v>
      </c>
      <c r="G3185" s="69">
        <f>data2!AV122</f>
        <v>1E-3</v>
      </c>
      <c r="H3185" s="105">
        <f t="shared" si="1376"/>
        <v>1.3000000000000005E-2</v>
      </c>
      <c r="I3185" s="105">
        <f t="shared" si="1377"/>
        <v>0.15700965711645876</v>
      </c>
    </row>
    <row r="3186" spans="2:9" x14ac:dyDescent="0.25">
      <c r="B3186" s="69" t="s">
        <v>45</v>
      </c>
      <c r="C3186" s="69" t="s">
        <v>146</v>
      </c>
      <c r="D3186" s="69" t="s">
        <v>150</v>
      </c>
      <c r="E3186" s="69">
        <f t="shared" si="1375"/>
        <v>1964</v>
      </c>
      <c r="F3186" s="69" t="s">
        <v>21</v>
      </c>
      <c r="G3186" s="69">
        <f>data2!AV123</f>
        <v>1E-3</v>
      </c>
      <c r="H3186" s="105">
        <f t="shared" si="1376"/>
        <v>1.4000000000000005E-2</v>
      </c>
      <c r="I3186" s="105">
        <f t="shared" si="1377"/>
        <v>0.15600965711645876</v>
      </c>
    </row>
    <row r="3187" spans="2:9" x14ac:dyDescent="0.25">
      <c r="B3187" s="69" t="s">
        <v>45</v>
      </c>
      <c r="C3187" s="69" t="s">
        <v>146</v>
      </c>
      <c r="D3187" s="69" t="s">
        <v>150</v>
      </c>
      <c r="E3187" s="69">
        <f t="shared" si="1375"/>
        <v>1965</v>
      </c>
      <c r="F3187" s="69" t="s">
        <v>21</v>
      </c>
      <c r="G3187" s="69">
        <f>data2!AV124</f>
        <v>1E-3</v>
      </c>
      <c r="H3187" s="105">
        <f t="shared" si="1376"/>
        <v>1.5000000000000006E-2</v>
      </c>
      <c r="I3187" s="105">
        <f t="shared" si="1377"/>
        <v>0.15500965711645875</v>
      </c>
    </row>
    <row r="3188" spans="2:9" x14ac:dyDescent="0.25">
      <c r="B3188" s="69" t="s">
        <v>45</v>
      </c>
      <c r="C3188" s="69" t="s">
        <v>146</v>
      </c>
      <c r="D3188" s="69" t="s">
        <v>150</v>
      </c>
      <c r="E3188" s="69">
        <f t="shared" si="1375"/>
        <v>1966</v>
      </c>
      <c r="F3188" s="69" t="s">
        <v>21</v>
      </c>
      <c r="G3188" s="69">
        <f>data2!AV125</f>
        <v>1E-3</v>
      </c>
      <c r="H3188" s="105">
        <f t="shared" si="1376"/>
        <v>1.6000000000000007E-2</v>
      </c>
      <c r="I3188" s="105">
        <f t="shared" si="1377"/>
        <v>0.15400965711645875</v>
      </c>
    </row>
    <row r="3189" spans="2:9" x14ac:dyDescent="0.25">
      <c r="B3189" s="69" t="s">
        <v>45</v>
      </c>
      <c r="C3189" s="69" t="s">
        <v>146</v>
      </c>
      <c r="D3189" s="69" t="s">
        <v>150</v>
      </c>
      <c r="E3189" s="69">
        <f t="shared" ref="E3189:E3252" si="1378">E3141</f>
        <v>1967</v>
      </c>
      <c r="F3189" s="69" t="s">
        <v>21</v>
      </c>
      <c r="G3189" s="69">
        <f>data2!AV126</f>
        <v>1E-3</v>
      </c>
      <c r="H3189" s="105">
        <f t="shared" si="1376"/>
        <v>1.7000000000000008E-2</v>
      </c>
      <c r="I3189" s="105">
        <f t="shared" si="1377"/>
        <v>0.15300965711645875</v>
      </c>
    </row>
    <row r="3190" spans="2:9" x14ac:dyDescent="0.25">
      <c r="B3190" s="69" t="s">
        <v>45</v>
      </c>
      <c r="C3190" s="69" t="s">
        <v>146</v>
      </c>
      <c r="D3190" s="69" t="s">
        <v>150</v>
      </c>
      <c r="E3190" s="69">
        <f t="shared" si="1378"/>
        <v>1968</v>
      </c>
      <c r="F3190" s="69" t="s">
        <v>21</v>
      </c>
      <c r="G3190" s="69">
        <f>data2!AV127</f>
        <v>1E-3</v>
      </c>
      <c r="H3190" s="105">
        <f t="shared" si="1376"/>
        <v>1.8000000000000009E-2</v>
      </c>
      <c r="I3190" s="105">
        <f t="shared" si="1377"/>
        <v>0.15200965711645875</v>
      </c>
    </row>
    <row r="3191" spans="2:9" x14ac:dyDescent="0.25">
      <c r="B3191" s="69" t="s">
        <v>45</v>
      </c>
      <c r="C3191" s="69" t="s">
        <v>146</v>
      </c>
      <c r="D3191" s="69" t="s">
        <v>150</v>
      </c>
      <c r="E3191" s="69">
        <f t="shared" si="1378"/>
        <v>1969</v>
      </c>
      <c r="F3191" s="69" t="s">
        <v>21</v>
      </c>
      <c r="G3191" s="69">
        <f>data2!AV128</f>
        <v>1E-3</v>
      </c>
      <c r="H3191" s="105">
        <f t="shared" si="1376"/>
        <v>1.900000000000001E-2</v>
      </c>
      <c r="I3191" s="105">
        <f t="shared" si="1377"/>
        <v>0.15100965711645875</v>
      </c>
    </row>
    <row r="3192" spans="2:9" x14ac:dyDescent="0.25">
      <c r="B3192" s="69" t="s">
        <v>45</v>
      </c>
      <c r="C3192" s="69" t="s">
        <v>146</v>
      </c>
      <c r="D3192" s="69" t="s">
        <v>150</v>
      </c>
      <c r="E3192" s="69">
        <f t="shared" si="1378"/>
        <v>1970</v>
      </c>
      <c r="F3192" s="69" t="s">
        <v>21</v>
      </c>
      <c r="G3192" s="69">
        <f>data2!AV129</f>
        <v>1E-3</v>
      </c>
      <c r="H3192" s="105">
        <f t="shared" si="1376"/>
        <v>2.0000000000000011E-2</v>
      </c>
      <c r="I3192" s="105">
        <f t="shared" si="1377"/>
        <v>0.15000965711645875</v>
      </c>
    </row>
    <row r="3193" spans="2:9" x14ac:dyDescent="0.25">
      <c r="B3193" s="69" t="s">
        <v>45</v>
      </c>
      <c r="C3193" s="69" t="s">
        <v>146</v>
      </c>
      <c r="D3193" s="69" t="s">
        <v>150</v>
      </c>
      <c r="E3193" s="69">
        <f t="shared" si="1378"/>
        <v>1971</v>
      </c>
      <c r="F3193" s="69" t="s">
        <v>21</v>
      </c>
      <c r="G3193" s="69">
        <f>data2!AV130</f>
        <v>1E-3</v>
      </c>
      <c r="H3193" s="105">
        <f t="shared" si="1376"/>
        <v>2.1000000000000012E-2</v>
      </c>
      <c r="I3193" s="105">
        <f t="shared" si="1377"/>
        <v>0.14900965711645875</v>
      </c>
    </row>
    <row r="3194" spans="2:9" x14ac:dyDescent="0.25">
      <c r="B3194" s="69" t="s">
        <v>45</v>
      </c>
      <c r="C3194" s="69" t="s">
        <v>146</v>
      </c>
      <c r="D3194" s="69" t="s">
        <v>150</v>
      </c>
      <c r="E3194" s="69">
        <f t="shared" si="1378"/>
        <v>1972</v>
      </c>
      <c r="F3194" s="69" t="s">
        <v>21</v>
      </c>
      <c r="G3194" s="69">
        <f>data2!AV131</f>
        <v>1E-3</v>
      </c>
      <c r="H3194" s="105">
        <f t="shared" si="1376"/>
        <v>2.2000000000000013E-2</v>
      </c>
      <c r="I3194" s="105">
        <f t="shared" si="1377"/>
        <v>0.14800965711645875</v>
      </c>
    </row>
    <row r="3195" spans="2:9" x14ac:dyDescent="0.25">
      <c r="B3195" s="69" t="s">
        <v>45</v>
      </c>
      <c r="C3195" s="69" t="s">
        <v>146</v>
      </c>
      <c r="D3195" s="69" t="s">
        <v>150</v>
      </c>
      <c r="E3195" s="69">
        <f t="shared" si="1378"/>
        <v>1973</v>
      </c>
      <c r="F3195" s="69" t="s">
        <v>21</v>
      </c>
      <c r="G3195" s="69">
        <f>data2!AV132</f>
        <v>1E-3</v>
      </c>
      <c r="H3195" s="105">
        <f t="shared" si="1376"/>
        <v>2.3000000000000013E-2</v>
      </c>
      <c r="I3195" s="105">
        <f t="shared" si="1377"/>
        <v>0.14700965711645875</v>
      </c>
    </row>
    <row r="3196" spans="2:9" x14ac:dyDescent="0.25">
      <c r="B3196" s="69" t="s">
        <v>45</v>
      </c>
      <c r="C3196" s="69" t="s">
        <v>146</v>
      </c>
      <c r="D3196" s="69" t="s">
        <v>150</v>
      </c>
      <c r="E3196" s="69">
        <f t="shared" si="1378"/>
        <v>1974</v>
      </c>
      <c r="F3196" s="69" t="s">
        <v>21</v>
      </c>
      <c r="G3196" s="69">
        <f>data2!AV133</f>
        <v>1E-3</v>
      </c>
      <c r="H3196" s="105">
        <f t="shared" si="1376"/>
        <v>2.4000000000000014E-2</v>
      </c>
      <c r="I3196" s="105">
        <f t="shared" si="1377"/>
        <v>0.14600965711645875</v>
      </c>
    </row>
    <row r="3197" spans="2:9" x14ac:dyDescent="0.25">
      <c r="B3197" s="69" t="s">
        <v>45</v>
      </c>
      <c r="C3197" s="69" t="s">
        <v>146</v>
      </c>
      <c r="D3197" s="69" t="s">
        <v>150</v>
      </c>
      <c r="E3197" s="69">
        <f t="shared" si="1378"/>
        <v>1975</v>
      </c>
      <c r="F3197" s="69" t="s">
        <v>21</v>
      </c>
      <c r="G3197" s="69">
        <f>data2!AV134</f>
        <v>1E-3</v>
      </c>
      <c r="H3197" s="105">
        <f t="shared" si="1376"/>
        <v>2.5000000000000015E-2</v>
      </c>
      <c r="I3197" s="105">
        <f t="shared" si="1377"/>
        <v>0.14500965711645875</v>
      </c>
    </row>
    <row r="3198" spans="2:9" x14ac:dyDescent="0.25">
      <c r="B3198" s="69" t="s">
        <v>45</v>
      </c>
      <c r="C3198" s="69" t="s">
        <v>146</v>
      </c>
      <c r="D3198" s="69" t="s">
        <v>150</v>
      </c>
      <c r="E3198" s="69">
        <f t="shared" si="1378"/>
        <v>1976</v>
      </c>
      <c r="F3198" s="69" t="s">
        <v>21</v>
      </c>
      <c r="G3198" s="69">
        <f>data2!AV135</f>
        <v>1E-3</v>
      </c>
      <c r="H3198" s="105">
        <f t="shared" si="1376"/>
        <v>2.6000000000000016E-2</v>
      </c>
      <c r="I3198" s="105">
        <f t="shared" si="1377"/>
        <v>0.14400965711645874</v>
      </c>
    </row>
    <row r="3199" spans="2:9" x14ac:dyDescent="0.25">
      <c r="B3199" s="69" t="s">
        <v>45</v>
      </c>
      <c r="C3199" s="69" t="s">
        <v>146</v>
      </c>
      <c r="D3199" s="69" t="s">
        <v>150</v>
      </c>
      <c r="E3199" s="69">
        <f t="shared" si="1378"/>
        <v>1977</v>
      </c>
      <c r="F3199" s="69" t="s">
        <v>21</v>
      </c>
      <c r="G3199" s="69">
        <f>data2!AV136</f>
        <v>1E-3</v>
      </c>
      <c r="H3199" s="105">
        <f t="shared" si="1376"/>
        <v>2.7000000000000017E-2</v>
      </c>
      <c r="I3199" s="105">
        <f t="shared" si="1377"/>
        <v>0.14300965711645874</v>
      </c>
    </row>
    <row r="3200" spans="2:9" x14ac:dyDescent="0.25">
      <c r="B3200" s="69" t="s">
        <v>45</v>
      </c>
      <c r="C3200" s="69" t="s">
        <v>146</v>
      </c>
      <c r="D3200" s="69" t="s">
        <v>150</v>
      </c>
      <c r="E3200" s="69">
        <f t="shared" si="1378"/>
        <v>1978</v>
      </c>
      <c r="F3200" s="69" t="s">
        <v>21</v>
      </c>
      <c r="G3200" s="69">
        <f>data2!AV137</f>
        <v>6.2920862076352889E-3</v>
      </c>
      <c r="H3200" s="105">
        <f t="shared" si="1376"/>
        <v>2.8000000000000018E-2</v>
      </c>
      <c r="I3200" s="105">
        <f t="shared" si="1377"/>
        <v>0.13671757090882344</v>
      </c>
    </row>
    <row r="3201" spans="2:9" x14ac:dyDescent="0.25">
      <c r="B3201" s="69" t="s">
        <v>45</v>
      </c>
      <c r="C3201" s="69" t="s">
        <v>146</v>
      </c>
      <c r="D3201" s="69" t="s">
        <v>150</v>
      </c>
      <c r="E3201" s="69">
        <f t="shared" si="1378"/>
        <v>1979</v>
      </c>
      <c r="F3201" s="69" t="s">
        <v>21</v>
      </c>
      <c r="G3201" s="69">
        <f>data2!AV138</f>
        <v>4.740908544164227E-3</v>
      </c>
      <c r="H3201" s="105">
        <f t="shared" si="1376"/>
        <v>3.4292086207635304E-2</v>
      </c>
      <c r="I3201" s="105">
        <f t="shared" si="1377"/>
        <v>0.13197666236465921</v>
      </c>
    </row>
    <row r="3202" spans="2:9" x14ac:dyDescent="0.25">
      <c r="B3202" s="69" t="s">
        <v>45</v>
      </c>
      <c r="C3202" s="69" t="s">
        <v>146</v>
      </c>
      <c r="D3202" s="69" t="s">
        <v>150</v>
      </c>
      <c r="E3202" s="69">
        <f t="shared" si="1378"/>
        <v>1980</v>
      </c>
      <c r="F3202" s="69" t="s">
        <v>21</v>
      </c>
      <c r="G3202" s="69">
        <f>data2!AV139</f>
        <v>4.4068824603882596E-3</v>
      </c>
      <c r="H3202" s="105">
        <f t="shared" si="1376"/>
        <v>3.9032994751799534E-2</v>
      </c>
      <c r="I3202" s="105">
        <f t="shared" si="1377"/>
        <v>0.12756977990427096</v>
      </c>
    </row>
    <row r="3203" spans="2:9" x14ac:dyDescent="0.25">
      <c r="B3203" s="69" t="s">
        <v>45</v>
      </c>
      <c r="C3203" s="69" t="s">
        <v>146</v>
      </c>
      <c r="D3203" s="69" t="s">
        <v>150</v>
      </c>
      <c r="E3203" s="69">
        <f t="shared" si="1378"/>
        <v>1981</v>
      </c>
      <c r="F3203" s="69" t="s">
        <v>21</v>
      </c>
      <c r="G3203" s="69">
        <f>data2!AV140</f>
        <v>4.6288422252237045E-3</v>
      </c>
      <c r="H3203" s="105">
        <f t="shared" si="1376"/>
        <v>4.3439877212187797E-2</v>
      </c>
      <c r="I3203" s="105">
        <f t="shared" si="1377"/>
        <v>0.12294093767904725</v>
      </c>
    </row>
    <row r="3204" spans="2:9" x14ac:dyDescent="0.25">
      <c r="B3204" s="69" t="s">
        <v>45</v>
      </c>
      <c r="C3204" s="69" t="s">
        <v>146</v>
      </c>
      <c r="D3204" s="69" t="s">
        <v>150</v>
      </c>
      <c r="E3204" s="69">
        <f t="shared" si="1378"/>
        <v>1982</v>
      </c>
      <c r="F3204" s="69" t="s">
        <v>21</v>
      </c>
      <c r="G3204" s="69">
        <f>data2!AV141</f>
        <v>1E-3</v>
      </c>
      <c r="H3204" s="105">
        <f t="shared" ref="H3204:H3267" si="1379">SUMIFS($G$4:$G$4995,$F$4:$F$4995,$F3204,$E$4:$E$4995,"&lt;"&amp;$E3204,$B$4:$B$4995,$B3204,$D$4:$D$4995,$D3204)</f>
        <v>4.8068719437411499E-2</v>
      </c>
      <c r="I3204" s="105">
        <f t="shared" ref="I3204:I3267" si="1380">SUMIFS($G$4:$G$4995,$F$4:$F$4995,$F3204,$E$4:$E$4995,"&gt;"&amp;$E3204,$B$4:$B$4995,$B3204,$D$4:$D$4995,$D3204)</f>
        <v>0.12194093767904725</v>
      </c>
    </row>
    <row r="3205" spans="2:9" x14ac:dyDescent="0.25">
      <c r="B3205" s="69" t="s">
        <v>45</v>
      </c>
      <c r="C3205" s="69" t="s">
        <v>146</v>
      </c>
      <c r="D3205" s="69" t="s">
        <v>150</v>
      </c>
      <c r="E3205" s="69">
        <f t="shared" si="1378"/>
        <v>1983</v>
      </c>
      <c r="F3205" s="69" t="s">
        <v>21</v>
      </c>
      <c r="G3205" s="69">
        <f>data2!AV142</f>
        <v>4.4404044274159215E-3</v>
      </c>
      <c r="H3205" s="105">
        <f t="shared" si="1379"/>
        <v>4.90687194374115E-2</v>
      </c>
      <c r="I3205" s="105">
        <f t="shared" si="1380"/>
        <v>0.11750053325163133</v>
      </c>
    </row>
    <row r="3206" spans="2:9" x14ac:dyDescent="0.25">
      <c r="B3206" s="69" t="s">
        <v>45</v>
      </c>
      <c r="C3206" s="69" t="s">
        <v>146</v>
      </c>
      <c r="D3206" s="69" t="s">
        <v>150</v>
      </c>
      <c r="E3206" s="69">
        <f t="shared" si="1378"/>
        <v>1984</v>
      </c>
      <c r="F3206" s="69" t="s">
        <v>21</v>
      </c>
      <c r="G3206" s="69">
        <f>data2!AV143</f>
        <v>1E-3</v>
      </c>
      <c r="H3206" s="105">
        <f t="shared" si="1379"/>
        <v>5.3509123864827424E-2</v>
      </c>
      <c r="I3206" s="105">
        <f t="shared" si="1380"/>
        <v>0.11650053325163133</v>
      </c>
    </row>
    <row r="3207" spans="2:9" x14ac:dyDescent="0.25">
      <c r="B3207" s="69" t="s">
        <v>45</v>
      </c>
      <c r="C3207" s="69" t="s">
        <v>146</v>
      </c>
      <c r="D3207" s="69" t="s">
        <v>150</v>
      </c>
      <c r="E3207" s="69">
        <f t="shared" si="1378"/>
        <v>1985</v>
      </c>
      <c r="F3207" s="69" t="s">
        <v>21</v>
      </c>
      <c r="G3207" s="69">
        <f>data2!AV144</f>
        <v>1E-3</v>
      </c>
      <c r="H3207" s="105">
        <f t="shared" si="1379"/>
        <v>5.4509123864827425E-2</v>
      </c>
      <c r="I3207" s="105">
        <f t="shared" si="1380"/>
        <v>0.11550053325163133</v>
      </c>
    </row>
    <row r="3208" spans="2:9" x14ac:dyDescent="0.25">
      <c r="B3208" s="69" t="s">
        <v>45</v>
      </c>
      <c r="C3208" s="69" t="s">
        <v>146</v>
      </c>
      <c r="D3208" s="69" t="s">
        <v>150</v>
      </c>
      <c r="E3208" s="69">
        <f t="shared" si="1378"/>
        <v>1986</v>
      </c>
      <c r="F3208" s="69" t="s">
        <v>21</v>
      </c>
      <c r="G3208" s="69">
        <f>data2!AV145</f>
        <v>1E-3</v>
      </c>
      <c r="H3208" s="105">
        <f t="shared" si="1379"/>
        <v>5.5509123864827425E-2</v>
      </c>
      <c r="I3208" s="105">
        <f t="shared" si="1380"/>
        <v>0.11450053325163133</v>
      </c>
    </row>
    <row r="3209" spans="2:9" x14ac:dyDescent="0.25">
      <c r="B3209" s="69" t="s">
        <v>45</v>
      </c>
      <c r="C3209" s="69" t="s">
        <v>146</v>
      </c>
      <c r="D3209" s="69" t="s">
        <v>150</v>
      </c>
      <c r="E3209" s="69">
        <f t="shared" si="1378"/>
        <v>1987</v>
      </c>
      <c r="F3209" s="69" t="s">
        <v>21</v>
      </c>
      <c r="G3209" s="69">
        <f>data2!AV146</f>
        <v>1E-3</v>
      </c>
      <c r="H3209" s="105">
        <f t="shared" si="1379"/>
        <v>5.6509123864827426E-2</v>
      </c>
      <c r="I3209" s="105">
        <f t="shared" si="1380"/>
        <v>0.11350053325163133</v>
      </c>
    </row>
    <row r="3210" spans="2:9" x14ac:dyDescent="0.25">
      <c r="B3210" s="69" t="s">
        <v>45</v>
      </c>
      <c r="C3210" s="69" t="s">
        <v>146</v>
      </c>
      <c r="D3210" s="69" t="s">
        <v>150</v>
      </c>
      <c r="E3210" s="69">
        <f t="shared" si="1378"/>
        <v>1988</v>
      </c>
      <c r="F3210" s="69" t="s">
        <v>21</v>
      </c>
      <c r="G3210" s="69">
        <f>data2!AV147</f>
        <v>4.7259850603012981E-3</v>
      </c>
      <c r="H3210" s="105">
        <f t="shared" si="1379"/>
        <v>5.7509123864827427E-2</v>
      </c>
      <c r="I3210" s="105">
        <f t="shared" si="1380"/>
        <v>0.10877454819133002</v>
      </c>
    </row>
    <row r="3211" spans="2:9" x14ac:dyDescent="0.25">
      <c r="B3211" s="69" t="s">
        <v>45</v>
      </c>
      <c r="C3211" s="69" t="s">
        <v>146</v>
      </c>
      <c r="D3211" s="69" t="s">
        <v>150</v>
      </c>
      <c r="E3211" s="69">
        <f t="shared" si="1378"/>
        <v>1989</v>
      </c>
      <c r="F3211" s="69" t="s">
        <v>21</v>
      </c>
      <c r="G3211" s="69">
        <f>data2!AV148</f>
        <v>1E-3</v>
      </c>
      <c r="H3211" s="105">
        <f t="shared" si="1379"/>
        <v>6.2235108925128728E-2</v>
      </c>
      <c r="I3211" s="105">
        <f t="shared" si="1380"/>
        <v>0.10777454819133002</v>
      </c>
    </row>
    <row r="3212" spans="2:9" x14ac:dyDescent="0.25">
      <c r="B3212" s="69" t="s">
        <v>45</v>
      </c>
      <c r="C3212" s="69" t="s">
        <v>146</v>
      </c>
      <c r="D3212" s="69" t="s">
        <v>150</v>
      </c>
      <c r="E3212" s="69">
        <f t="shared" si="1378"/>
        <v>1990</v>
      </c>
      <c r="F3212" s="69" t="s">
        <v>21</v>
      </c>
      <c r="G3212" s="69">
        <f>data2!AV149</f>
        <v>9.0915772791725757E-3</v>
      </c>
      <c r="H3212" s="105">
        <f t="shared" si="1379"/>
        <v>6.3235108925128722E-2</v>
      </c>
      <c r="I3212" s="105">
        <f t="shared" si="1380"/>
        <v>9.8682970912157456E-2</v>
      </c>
    </row>
    <row r="3213" spans="2:9" x14ac:dyDescent="0.25">
      <c r="B3213" s="69" t="s">
        <v>45</v>
      </c>
      <c r="C3213" s="69" t="s">
        <v>146</v>
      </c>
      <c r="D3213" s="69" t="s">
        <v>150</v>
      </c>
      <c r="E3213" s="69">
        <f t="shared" si="1378"/>
        <v>1991</v>
      </c>
      <c r="F3213" s="69" t="s">
        <v>21</v>
      </c>
      <c r="G3213" s="69">
        <f>data2!AV150</f>
        <v>1.1254699076130407E-2</v>
      </c>
      <c r="H3213" s="105">
        <f t="shared" si="1379"/>
        <v>7.2326686204301299E-2</v>
      </c>
      <c r="I3213" s="105">
        <f t="shared" si="1380"/>
        <v>8.7428271836027041E-2</v>
      </c>
    </row>
    <row r="3214" spans="2:9" x14ac:dyDescent="0.25">
      <c r="B3214" s="69" t="s">
        <v>45</v>
      </c>
      <c r="C3214" s="69" t="s">
        <v>146</v>
      </c>
      <c r="D3214" s="69" t="s">
        <v>150</v>
      </c>
      <c r="E3214" s="69">
        <f t="shared" si="1378"/>
        <v>1992</v>
      </c>
      <c r="F3214" s="69" t="s">
        <v>21</v>
      </c>
      <c r="G3214" s="69">
        <f>data2!AV151</f>
        <v>1.1476300978080518E-2</v>
      </c>
      <c r="H3214" s="105">
        <f t="shared" si="1379"/>
        <v>8.3581385280431714E-2</v>
      </c>
      <c r="I3214" s="105">
        <f t="shared" si="1380"/>
        <v>7.5951970857946527E-2</v>
      </c>
    </row>
    <row r="3215" spans="2:9" x14ac:dyDescent="0.25">
      <c r="B3215" s="69" t="s">
        <v>45</v>
      </c>
      <c r="C3215" s="69" t="s">
        <v>146</v>
      </c>
      <c r="D3215" s="69" t="s">
        <v>150</v>
      </c>
      <c r="E3215" s="69">
        <f t="shared" si="1378"/>
        <v>1993</v>
      </c>
      <c r="F3215" s="69" t="s">
        <v>21</v>
      </c>
      <c r="G3215" s="69">
        <f>data2!AV152</f>
        <v>1.2419622899395025E-2</v>
      </c>
      <c r="H3215" s="105">
        <f t="shared" si="1379"/>
        <v>9.5057686258512228E-2</v>
      </c>
      <c r="I3215" s="105">
        <f t="shared" si="1380"/>
        <v>6.3532347958551491E-2</v>
      </c>
    </row>
    <row r="3216" spans="2:9" x14ac:dyDescent="0.25">
      <c r="B3216" s="69" t="s">
        <v>45</v>
      </c>
      <c r="C3216" s="69" t="s">
        <v>146</v>
      </c>
      <c r="D3216" s="69" t="s">
        <v>150</v>
      </c>
      <c r="E3216" s="69">
        <f t="shared" si="1378"/>
        <v>1994</v>
      </c>
      <c r="F3216" s="69" t="s">
        <v>21</v>
      </c>
      <c r="G3216" s="69">
        <f>data2!AV153</f>
        <v>1.4820459670241173E-2</v>
      </c>
      <c r="H3216" s="105">
        <f t="shared" si="1379"/>
        <v>0.10747730915790725</v>
      </c>
      <c r="I3216" s="105">
        <f t="shared" si="1380"/>
        <v>4.8711888288310329E-2</v>
      </c>
    </row>
    <row r="3217" spans="2:9" x14ac:dyDescent="0.25">
      <c r="B3217" s="69" t="s">
        <v>45</v>
      </c>
      <c r="C3217" s="69" t="s">
        <v>146</v>
      </c>
      <c r="D3217" s="69" t="s">
        <v>150</v>
      </c>
      <c r="E3217" s="69">
        <f t="shared" si="1378"/>
        <v>1995</v>
      </c>
      <c r="F3217" s="69" t="s">
        <v>21</v>
      </c>
      <c r="G3217" s="69">
        <f>data2!AV154</f>
        <v>1.4796154387941962E-2</v>
      </c>
      <c r="H3217" s="105">
        <f t="shared" si="1379"/>
        <v>0.12229776882814843</v>
      </c>
      <c r="I3217" s="105">
        <f t="shared" si="1380"/>
        <v>3.3915733900368367E-2</v>
      </c>
    </row>
    <row r="3218" spans="2:9" x14ac:dyDescent="0.25">
      <c r="B3218" s="69" t="s">
        <v>45</v>
      </c>
      <c r="C3218" s="69" t="s">
        <v>146</v>
      </c>
      <c r="D3218" s="69" t="s">
        <v>150</v>
      </c>
      <c r="E3218" s="69">
        <f t="shared" si="1378"/>
        <v>1996</v>
      </c>
      <c r="F3218" s="69" t="s">
        <v>21</v>
      </c>
      <c r="G3218" s="69">
        <f>data2!AV155</f>
        <v>1.6006085028819152E-2</v>
      </c>
      <c r="H3218" s="105">
        <f t="shared" si="1379"/>
        <v>0.13709392321609037</v>
      </c>
      <c r="I3218" s="105">
        <f t="shared" si="1380"/>
        <v>1.7909648871549212E-2</v>
      </c>
    </row>
    <row r="3219" spans="2:9" x14ac:dyDescent="0.25">
      <c r="B3219" s="69" t="s">
        <v>45</v>
      </c>
      <c r="C3219" s="69" t="s">
        <v>146</v>
      </c>
      <c r="D3219" s="69" t="s">
        <v>150</v>
      </c>
      <c r="E3219" s="69">
        <f t="shared" si="1378"/>
        <v>1997</v>
      </c>
      <c r="F3219" s="69" t="s">
        <v>21</v>
      </c>
      <c r="G3219" s="69">
        <f>data2!AV156</f>
        <v>1.7909648871549212E-2</v>
      </c>
      <c r="H3219" s="105">
        <f t="shared" si="1379"/>
        <v>0.15310000824490952</v>
      </c>
      <c r="I3219" s="105">
        <f t="shared" si="1380"/>
        <v>0</v>
      </c>
    </row>
    <row r="3220" spans="2:9" x14ac:dyDescent="0.25">
      <c r="B3220" s="69" t="s">
        <v>45</v>
      </c>
      <c r="C3220" s="69" t="s">
        <v>146</v>
      </c>
      <c r="D3220" s="69" t="s">
        <v>150</v>
      </c>
      <c r="E3220" s="69">
        <f t="shared" si="1378"/>
        <v>1950</v>
      </c>
      <c r="F3220" s="69" t="s">
        <v>22</v>
      </c>
      <c r="G3220" s="69">
        <f>data2!AW109</f>
        <v>2.8434688382478493E-2</v>
      </c>
      <c r="H3220" s="105">
        <f t="shared" si="1379"/>
        <v>0</v>
      </c>
      <c r="I3220" s="105">
        <f t="shared" si="1380"/>
        <v>0.75717577107698708</v>
      </c>
    </row>
    <row r="3221" spans="2:9" x14ac:dyDescent="0.25">
      <c r="B3221" s="69" t="s">
        <v>45</v>
      </c>
      <c r="C3221" s="69" t="s">
        <v>146</v>
      </c>
      <c r="D3221" s="69" t="s">
        <v>150</v>
      </c>
      <c r="E3221" s="69">
        <f t="shared" si="1378"/>
        <v>1951</v>
      </c>
      <c r="F3221" s="69" t="s">
        <v>22</v>
      </c>
      <c r="G3221" s="69">
        <f>data2!AW110</f>
        <v>2.8434688382478493E-2</v>
      </c>
      <c r="H3221" s="105">
        <f t="shared" si="1379"/>
        <v>2.8434688382478493E-2</v>
      </c>
      <c r="I3221" s="105">
        <f t="shared" si="1380"/>
        <v>0.72874108269450866</v>
      </c>
    </row>
    <row r="3222" spans="2:9" x14ac:dyDescent="0.25">
      <c r="B3222" s="69" t="s">
        <v>45</v>
      </c>
      <c r="C3222" s="69" t="s">
        <v>146</v>
      </c>
      <c r="D3222" s="69" t="s">
        <v>150</v>
      </c>
      <c r="E3222" s="69">
        <f t="shared" si="1378"/>
        <v>1952</v>
      </c>
      <c r="F3222" s="69" t="s">
        <v>22</v>
      </c>
      <c r="G3222" s="69">
        <f>data2!AW111</f>
        <v>2.8434688382478493E-2</v>
      </c>
      <c r="H3222" s="105">
        <f t="shared" si="1379"/>
        <v>5.6869376764956986E-2</v>
      </c>
      <c r="I3222" s="105">
        <f t="shared" si="1380"/>
        <v>0.70030639431203023</v>
      </c>
    </row>
    <row r="3223" spans="2:9" x14ac:dyDescent="0.25">
      <c r="B3223" s="69" t="s">
        <v>45</v>
      </c>
      <c r="C3223" s="69" t="s">
        <v>146</v>
      </c>
      <c r="D3223" s="69" t="s">
        <v>150</v>
      </c>
      <c r="E3223" s="69">
        <f t="shared" si="1378"/>
        <v>1953</v>
      </c>
      <c r="F3223" s="69" t="s">
        <v>22</v>
      </c>
      <c r="G3223" s="69">
        <f>data2!AW112</f>
        <v>2.8434688382478493E-2</v>
      </c>
      <c r="H3223" s="105">
        <f t="shared" si="1379"/>
        <v>8.5304065147435479E-2</v>
      </c>
      <c r="I3223" s="105">
        <f t="shared" si="1380"/>
        <v>0.6718717059295517</v>
      </c>
    </row>
    <row r="3224" spans="2:9" x14ac:dyDescent="0.25">
      <c r="B3224" s="69" t="s">
        <v>45</v>
      </c>
      <c r="C3224" s="69" t="s">
        <v>146</v>
      </c>
      <c r="D3224" s="69" t="s">
        <v>150</v>
      </c>
      <c r="E3224" s="69">
        <f t="shared" si="1378"/>
        <v>1954</v>
      </c>
      <c r="F3224" s="69" t="s">
        <v>22</v>
      </c>
      <c r="G3224" s="69">
        <f>data2!AW113</f>
        <v>2.8434688382478493E-2</v>
      </c>
      <c r="H3224" s="105">
        <f t="shared" si="1379"/>
        <v>0.11373875352991397</v>
      </c>
      <c r="I3224" s="105">
        <f t="shared" si="1380"/>
        <v>0.64343701754707328</v>
      </c>
    </row>
    <row r="3225" spans="2:9" x14ac:dyDescent="0.25">
      <c r="B3225" s="69" t="s">
        <v>45</v>
      </c>
      <c r="C3225" s="69" t="s">
        <v>146</v>
      </c>
      <c r="D3225" s="69" t="s">
        <v>150</v>
      </c>
      <c r="E3225" s="69">
        <f t="shared" si="1378"/>
        <v>1955</v>
      </c>
      <c r="F3225" s="69" t="s">
        <v>22</v>
      </c>
      <c r="G3225" s="69">
        <f>data2!AW114</f>
        <v>2.8434688382478493E-2</v>
      </c>
      <c r="H3225" s="105">
        <f t="shared" si="1379"/>
        <v>0.14217344191239245</v>
      </c>
      <c r="I3225" s="105">
        <f t="shared" si="1380"/>
        <v>0.61500232916459474</v>
      </c>
    </row>
    <row r="3226" spans="2:9" x14ac:dyDescent="0.25">
      <c r="B3226" s="69" t="s">
        <v>45</v>
      </c>
      <c r="C3226" s="69" t="s">
        <v>146</v>
      </c>
      <c r="D3226" s="69" t="s">
        <v>150</v>
      </c>
      <c r="E3226" s="69">
        <f t="shared" si="1378"/>
        <v>1956</v>
      </c>
      <c r="F3226" s="69" t="s">
        <v>22</v>
      </c>
      <c r="G3226" s="69">
        <f>data2!AW115</f>
        <v>2.8434688382478493E-2</v>
      </c>
      <c r="H3226" s="105">
        <f t="shared" si="1379"/>
        <v>0.17060813029487093</v>
      </c>
      <c r="I3226" s="105">
        <f t="shared" si="1380"/>
        <v>0.58656764078211621</v>
      </c>
    </row>
    <row r="3227" spans="2:9" x14ac:dyDescent="0.25">
      <c r="B3227" s="69" t="s">
        <v>45</v>
      </c>
      <c r="C3227" s="69" t="s">
        <v>146</v>
      </c>
      <c r="D3227" s="69" t="s">
        <v>150</v>
      </c>
      <c r="E3227" s="69">
        <f t="shared" si="1378"/>
        <v>1957</v>
      </c>
      <c r="F3227" s="69" t="s">
        <v>22</v>
      </c>
      <c r="G3227" s="69">
        <f>data2!AW116</f>
        <v>2.8434688382478493E-2</v>
      </c>
      <c r="H3227" s="105">
        <f t="shared" si="1379"/>
        <v>0.19904281867734941</v>
      </c>
      <c r="I3227" s="105">
        <f t="shared" si="1380"/>
        <v>0.55813295239963778</v>
      </c>
    </row>
    <row r="3228" spans="2:9" x14ac:dyDescent="0.25">
      <c r="B3228" s="69" t="s">
        <v>45</v>
      </c>
      <c r="C3228" s="69" t="s">
        <v>146</v>
      </c>
      <c r="D3228" s="69" t="s">
        <v>150</v>
      </c>
      <c r="E3228" s="69">
        <f t="shared" si="1378"/>
        <v>1958</v>
      </c>
      <c r="F3228" s="69" t="s">
        <v>22</v>
      </c>
      <c r="G3228" s="69">
        <f>data2!AW117</f>
        <v>2.8434688382478493E-2</v>
      </c>
      <c r="H3228" s="105">
        <f t="shared" si="1379"/>
        <v>0.22747750705982789</v>
      </c>
      <c r="I3228" s="105">
        <f t="shared" si="1380"/>
        <v>0.52969826401715925</v>
      </c>
    </row>
    <row r="3229" spans="2:9" x14ac:dyDescent="0.25">
      <c r="B3229" s="69" t="s">
        <v>45</v>
      </c>
      <c r="C3229" s="69" t="s">
        <v>146</v>
      </c>
      <c r="D3229" s="69" t="s">
        <v>150</v>
      </c>
      <c r="E3229" s="69">
        <f t="shared" si="1378"/>
        <v>1959</v>
      </c>
      <c r="F3229" s="69" t="s">
        <v>22</v>
      </c>
      <c r="G3229" s="69">
        <f>data2!AW118</f>
        <v>2.8434688382478493E-2</v>
      </c>
      <c r="H3229" s="105">
        <f t="shared" si="1379"/>
        <v>0.25591219544230637</v>
      </c>
      <c r="I3229" s="105">
        <f t="shared" si="1380"/>
        <v>0.50126357563468071</v>
      </c>
    </row>
    <row r="3230" spans="2:9" x14ac:dyDescent="0.25">
      <c r="B3230" s="69" t="s">
        <v>45</v>
      </c>
      <c r="C3230" s="69" t="s">
        <v>146</v>
      </c>
      <c r="D3230" s="69" t="s">
        <v>150</v>
      </c>
      <c r="E3230" s="69">
        <f t="shared" si="1378"/>
        <v>1960</v>
      </c>
      <c r="F3230" s="69" t="s">
        <v>22</v>
      </c>
      <c r="G3230" s="69">
        <f>data2!AW119</f>
        <v>2.847177710645564E-2</v>
      </c>
      <c r="H3230" s="105">
        <f t="shared" si="1379"/>
        <v>0.28434688382478485</v>
      </c>
      <c r="I3230" s="105">
        <f t="shared" si="1380"/>
        <v>0.47279179852822506</v>
      </c>
    </row>
    <row r="3231" spans="2:9" x14ac:dyDescent="0.25">
      <c r="B3231" s="69" t="s">
        <v>45</v>
      </c>
      <c r="C3231" s="69" t="s">
        <v>146</v>
      </c>
      <c r="D3231" s="69" t="s">
        <v>150</v>
      </c>
      <c r="E3231" s="69">
        <f t="shared" si="1378"/>
        <v>1961</v>
      </c>
      <c r="F3231" s="69" t="s">
        <v>22</v>
      </c>
      <c r="G3231" s="69">
        <f>data2!AW120</f>
        <v>2.5454648081010129E-2</v>
      </c>
      <c r="H3231" s="105">
        <f t="shared" si="1379"/>
        <v>0.3128186609312405</v>
      </c>
      <c r="I3231" s="105">
        <f t="shared" si="1380"/>
        <v>0.44733715044721489</v>
      </c>
    </row>
    <row r="3232" spans="2:9" x14ac:dyDescent="0.25">
      <c r="B3232" s="69" t="s">
        <v>45</v>
      </c>
      <c r="C3232" s="69" t="s">
        <v>146</v>
      </c>
      <c r="D3232" s="69" t="s">
        <v>150</v>
      </c>
      <c r="E3232" s="69">
        <f t="shared" si="1378"/>
        <v>1962</v>
      </c>
      <c r="F3232" s="69" t="s">
        <v>22</v>
      </c>
      <c r="G3232" s="69">
        <f>data2!AW121</f>
        <v>1.939178899822552E-2</v>
      </c>
      <c r="H3232" s="105">
        <f t="shared" si="1379"/>
        <v>0.33827330901225061</v>
      </c>
      <c r="I3232" s="105">
        <f t="shared" si="1380"/>
        <v>0.42794536144898943</v>
      </c>
    </row>
    <row r="3233" spans="2:9" x14ac:dyDescent="0.25">
      <c r="B3233" s="69" t="s">
        <v>45</v>
      </c>
      <c r="C3233" s="69" t="s">
        <v>146</v>
      </c>
      <c r="D3233" s="69" t="s">
        <v>150</v>
      </c>
      <c r="E3233" s="69">
        <f t="shared" si="1378"/>
        <v>1963</v>
      </c>
      <c r="F3233" s="69" t="s">
        <v>22</v>
      </c>
      <c r="G3233" s="69">
        <f>data2!AW122</f>
        <v>2.605474223397224E-2</v>
      </c>
      <c r="H3233" s="105">
        <f t="shared" si="1379"/>
        <v>0.35766509801047613</v>
      </c>
      <c r="I3233" s="105">
        <f t="shared" si="1380"/>
        <v>0.40189061921501723</v>
      </c>
    </row>
    <row r="3234" spans="2:9" x14ac:dyDescent="0.25">
      <c r="B3234" s="69" t="s">
        <v>45</v>
      </c>
      <c r="C3234" s="69" t="s">
        <v>146</v>
      </c>
      <c r="D3234" s="69" t="s">
        <v>150</v>
      </c>
      <c r="E3234" s="69">
        <f t="shared" si="1378"/>
        <v>1964</v>
      </c>
      <c r="F3234" s="69" t="s">
        <v>22</v>
      </c>
      <c r="G3234" s="69">
        <f>data2!AW123</f>
        <v>2.8309977652162484E-2</v>
      </c>
      <c r="H3234" s="105">
        <f t="shared" si="1379"/>
        <v>0.38371984024444838</v>
      </c>
      <c r="I3234" s="105">
        <f t="shared" si="1380"/>
        <v>0.3735806415628547</v>
      </c>
    </row>
    <row r="3235" spans="2:9" x14ac:dyDescent="0.25">
      <c r="B3235" s="69" t="s">
        <v>45</v>
      </c>
      <c r="C3235" s="69" t="s">
        <v>146</v>
      </c>
      <c r="D3235" s="69" t="s">
        <v>150</v>
      </c>
      <c r="E3235" s="69">
        <f t="shared" si="1378"/>
        <v>1965</v>
      </c>
      <c r="F3235" s="69" t="s">
        <v>22</v>
      </c>
      <c r="G3235" s="69">
        <f>data2!AW124</f>
        <v>1.6356917306726008E-2</v>
      </c>
      <c r="H3235" s="105">
        <f t="shared" si="1379"/>
        <v>0.41202981789661086</v>
      </c>
      <c r="I3235" s="105">
        <f t="shared" si="1380"/>
        <v>0.35722372425612869</v>
      </c>
    </row>
    <row r="3236" spans="2:9" x14ac:dyDescent="0.25">
      <c r="B3236" s="69" t="s">
        <v>45</v>
      </c>
      <c r="C3236" s="69" t="s">
        <v>146</v>
      </c>
      <c r="D3236" s="69" t="s">
        <v>150</v>
      </c>
      <c r="E3236" s="69">
        <f t="shared" si="1378"/>
        <v>1966</v>
      </c>
      <c r="F3236" s="69" t="s">
        <v>22</v>
      </c>
      <c r="G3236" s="69">
        <f>data2!AW125</f>
        <v>1.965064382365779E-2</v>
      </c>
      <c r="H3236" s="105">
        <f t="shared" si="1379"/>
        <v>0.42838673520333687</v>
      </c>
      <c r="I3236" s="105">
        <f t="shared" si="1380"/>
        <v>0.33757308043247092</v>
      </c>
    </row>
    <row r="3237" spans="2:9" x14ac:dyDescent="0.25">
      <c r="B3237" s="69" t="s">
        <v>45</v>
      </c>
      <c r="C3237" s="69" t="s">
        <v>146</v>
      </c>
      <c r="D3237" s="69" t="s">
        <v>150</v>
      </c>
      <c r="E3237" s="69">
        <f t="shared" si="1378"/>
        <v>1967</v>
      </c>
      <c r="F3237" s="69" t="s">
        <v>22</v>
      </c>
      <c r="G3237" s="69">
        <f>data2!AW126</f>
        <v>1.3992814328013288E-2</v>
      </c>
      <c r="H3237" s="105">
        <f t="shared" si="1379"/>
        <v>0.44803737902699464</v>
      </c>
      <c r="I3237" s="105">
        <f t="shared" si="1380"/>
        <v>0.32358026610445761</v>
      </c>
    </row>
    <row r="3238" spans="2:9" x14ac:dyDescent="0.25">
      <c r="B3238" s="69" t="s">
        <v>45</v>
      </c>
      <c r="C3238" s="69" t="s">
        <v>146</v>
      </c>
      <c r="D3238" s="69" t="s">
        <v>150</v>
      </c>
      <c r="E3238" s="69">
        <f t="shared" si="1378"/>
        <v>1968</v>
      </c>
      <c r="F3238" s="69" t="s">
        <v>22</v>
      </c>
      <c r="G3238" s="69">
        <f>data2!AW127</f>
        <v>2.1834994169405278E-2</v>
      </c>
      <c r="H3238" s="105">
        <f t="shared" si="1379"/>
        <v>0.46203019335500795</v>
      </c>
      <c r="I3238" s="105">
        <f t="shared" si="1380"/>
        <v>0.30174527193505235</v>
      </c>
    </row>
    <row r="3239" spans="2:9" x14ac:dyDescent="0.25">
      <c r="B3239" s="69" t="s">
        <v>45</v>
      </c>
      <c r="C3239" s="69" t="s">
        <v>146</v>
      </c>
      <c r="D3239" s="69" t="s">
        <v>150</v>
      </c>
      <c r="E3239" s="69">
        <f t="shared" si="1378"/>
        <v>1969</v>
      </c>
      <c r="F3239" s="69" t="s">
        <v>22</v>
      </c>
      <c r="G3239" s="69">
        <f>data2!AW128</f>
        <v>1.8057802365509346E-2</v>
      </c>
      <c r="H3239" s="105">
        <f t="shared" si="1379"/>
        <v>0.48386518752441321</v>
      </c>
      <c r="I3239" s="105">
        <f t="shared" si="1380"/>
        <v>0.28368746956954299</v>
      </c>
    </row>
    <row r="3240" spans="2:9" x14ac:dyDescent="0.25">
      <c r="B3240" s="69" t="s">
        <v>45</v>
      </c>
      <c r="C3240" s="69" t="s">
        <v>146</v>
      </c>
      <c r="D3240" s="69" t="s">
        <v>150</v>
      </c>
      <c r="E3240" s="69">
        <f t="shared" si="1378"/>
        <v>1970</v>
      </c>
      <c r="F3240" s="69" t="s">
        <v>22</v>
      </c>
      <c r="G3240" s="69">
        <f>data2!AW129</f>
        <v>2.4179502121829788E-2</v>
      </c>
      <c r="H3240" s="105">
        <f t="shared" si="1379"/>
        <v>0.50192298988992257</v>
      </c>
      <c r="I3240" s="105">
        <f t="shared" si="1380"/>
        <v>0.25950796744771321</v>
      </c>
    </row>
    <row r="3241" spans="2:9" x14ac:dyDescent="0.25">
      <c r="B3241" s="69" t="s">
        <v>45</v>
      </c>
      <c r="C3241" s="69" t="s">
        <v>146</v>
      </c>
      <c r="D3241" s="69" t="s">
        <v>150</v>
      </c>
      <c r="E3241" s="69">
        <f t="shared" si="1378"/>
        <v>1971</v>
      </c>
      <c r="F3241" s="69" t="s">
        <v>22</v>
      </c>
      <c r="G3241" s="69">
        <f>data2!AW130</f>
        <v>2.3132024290249995E-2</v>
      </c>
      <c r="H3241" s="105">
        <f t="shared" si="1379"/>
        <v>0.5261024920117523</v>
      </c>
      <c r="I3241" s="105">
        <f t="shared" si="1380"/>
        <v>0.23637594315746321</v>
      </c>
    </row>
    <row r="3242" spans="2:9" x14ac:dyDescent="0.25">
      <c r="B3242" s="69" t="s">
        <v>45</v>
      </c>
      <c r="C3242" s="69" t="s">
        <v>146</v>
      </c>
      <c r="D3242" s="69" t="s">
        <v>150</v>
      </c>
      <c r="E3242" s="69">
        <f t="shared" si="1378"/>
        <v>1972</v>
      </c>
      <c r="F3242" s="69" t="s">
        <v>22</v>
      </c>
      <c r="G3242" s="69">
        <f>data2!AW131</f>
        <v>1.9397377219463108E-2</v>
      </c>
      <c r="H3242" s="105">
        <f t="shared" si="1379"/>
        <v>0.54923451630200226</v>
      </c>
      <c r="I3242" s="105">
        <f t="shared" si="1380"/>
        <v>0.21697856593800011</v>
      </c>
    </row>
    <row r="3243" spans="2:9" x14ac:dyDescent="0.25">
      <c r="B3243" s="69" t="s">
        <v>45</v>
      </c>
      <c r="C3243" s="69" t="s">
        <v>146</v>
      </c>
      <c r="D3243" s="69" t="s">
        <v>150</v>
      </c>
      <c r="E3243" s="69">
        <f t="shared" si="1378"/>
        <v>1973</v>
      </c>
      <c r="F3243" s="69" t="s">
        <v>22</v>
      </c>
      <c r="G3243" s="69">
        <f>data2!AW132</f>
        <v>2.1986515930847262E-2</v>
      </c>
      <c r="H3243" s="105">
        <f t="shared" si="1379"/>
        <v>0.56863189352146537</v>
      </c>
      <c r="I3243" s="105">
        <f t="shared" si="1380"/>
        <v>0.19499205000715283</v>
      </c>
    </row>
    <row r="3244" spans="2:9" x14ac:dyDescent="0.25">
      <c r="B3244" s="69" t="s">
        <v>45</v>
      </c>
      <c r="C3244" s="69" t="s">
        <v>146</v>
      </c>
      <c r="D3244" s="69" t="s">
        <v>150</v>
      </c>
      <c r="E3244" s="69">
        <f t="shared" si="1378"/>
        <v>1974</v>
      </c>
      <c r="F3244" s="69" t="s">
        <v>22</v>
      </c>
      <c r="G3244" s="69">
        <f>data2!AW133</f>
        <v>1.9749740984592763E-2</v>
      </c>
      <c r="H3244" s="105">
        <f t="shared" si="1379"/>
        <v>0.59061840945231259</v>
      </c>
      <c r="I3244" s="105">
        <f t="shared" si="1380"/>
        <v>0.17524230902256011</v>
      </c>
    </row>
    <row r="3245" spans="2:9" x14ac:dyDescent="0.25">
      <c r="B3245" s="69" t="s">
        <v>45</v>
      </c>
      <c r="C3245" s="69" t="s">
        <v>146</v>
      </c>
      <c r="D3245" s="69" t="s">
        <v>150</v>
      </c>
      <c r="E3245" s="69">
        <f t="shared" si="1378"/>
        <v>1975</v>
      </c>
      <c r="F3245" s="69" t="s">
        <v>22</v>
      </c>
      <c r="G3245" s="69">
        <f>data2!AW134</f>
        <v>2.0910022733617833E-2</v>
      </c>
      <c r="H3245" s="105">
        <f t="shared" si="1379"/>
        <v>0.6103681504369054</v>
      </c>
      <c r="I3245" s="105">
        <f t="shared" si="1380"/>
        <v>0.15433228628894224</v>
      </c>
    </row>
    <row r="3246" spans="2:9" x14ac:dyDescent="0.25">
      <c r="B3246" s="69" t="s">
        <v>45</v>
      </c>
      <c r="C3246" s="69" t="s">
        <v>146</v>
      </c>
      <c r="D3246" s="69" t="s">
        <v>150</v>
      </c>
      <c r="E3246" s="69">
        <f t="shared" si="1378"/>
        <v>1976</v>
      </c>
      <c r="F3246" s="69" t="s">
        <v>22</v>
      </c>
      <c r="G3246" s="69">
        <f>data2!AW135</f>
        <v>1.8572795537438319E-2</v>
      </c>
      <c r="H3246" s="105">
        <f t="shared" si="1379"/>
        <v>0.63127817317052326</v>
      </c>
      <c r="I3246" s="105">
        <f t="shared" si="1380"/>
        <v>0.13575949075150393</v>
      </c>
    </row>
    <row r="3247" spans="2:9" x14ac:dyDescent="0.25">
      <c r="B3247" s="69" t="s">
        <v>45</v>
      </c>
      <c r="C3247" s="69" t="s">
        <v>146</v>
      </c>
      <c r="D3247" s="69" t="s">
        <v>150</v>
      </c>
      <c r="E3247" s="69">
        <f t="shared" si="1378"/>
        <v>1977</v>
      </c>
      <c r="F3247" s="69" t="s">
        <v>22</v>
      </c>
      <c r="G3247" s="69">
        <f>data2!AW136</f>
        <v>1.4020943322134475E-2</v>
      </c>
      <c r="H3247" s="105">
        <f t="shared" si="1379"/>
        <v>0.64985096870796155</v>
      </c>
      <c r="I3247" s="105">
        <f t="shared" si="1380"/>
        <v>0.12173854742936945</v>
      </c>
    </row>
    <row r="3248" spans="2:9" x14ac:dyDescent="0.25">
      <c r="B3248" s="69" t="s">
        <v>45</v>
      </c>
      <c r="C3248" s="69" t="s">
        <v>146</v>
      </c>
      <c r="D3248" s="69" t="s">
        <v>150</v>
      </c>
      <c r="E3248" s="69">
        <f t="shared" si="1378"/>
        <v>1978</v>
      </c>
      <c r="F3248" s="69" t="s">
        <v>22</v>
      </c>
      <c r="G3248" s="69">
        <f>data2!AW137</f>
        <v>1.2199922875873003E-2</v>
      </c>
      <c r="H3248" s="105">
        <f t="shared" si="1379"/>
        <v>0.66387191203009599</v>
      </c>
      <c r="I3248" s="105">
        <f t="shared" si="1380"/>
        <v>0.10953862455349646</v>
      </c>
    </row>
    <row r="3249" spans="2:9" x14ac:dyDescent="0.25">
      <c r="B3249" s="69" t="s">
        <v>45</v>
      </c>
      <c r="C3249" s="69" t="s">
        <v>146</v>
      </c>
      <c r="D3249" s="69" t="s">
        <v>150</v>
      </c>
      <c r="E3249" s="69">
        <f t="shared" si="1378"/>
        <v>1979</v>
      </c>
      <c r="F3249" s="69" t="s">
        <v>22</v>
      </c>
      <c r="G3249" s="69">
        <f>data2!AW138</f>
        <v>9.6159937452387628E-3</v>
      </c>
      <c r="H3249" s="105">
        <f t="shared" si="1379"/>
        <v>0.676071834905969</v>
      </c>
      <c r="I3249" s="105">
        <f t="shared" si="1380"/>
        <v>9.9922630808257695E-2</v>
      </c>
    </row>
    <row r="3250" spans="2:9" x14ac:dyDescent="0.25">
      <c r="B3250" s="69" t="s">
        <v>45</v>
      </c>
      <c r="C3250" s="69" t="s">
        <v>146</v>
      </c>
      <c r="D3250" s="69" t="s">
        <v>150</v>
      </c>
      <c r="E3250" s="69">
        <f t="shared" si="1378"/>
        <v>1980</v>
      </c>
      <c r="F3250" s="69" t="s">
        <v>22</v>
      </c>
      <c r="G3250" s="69">
        <f>data2!AW139</f>
        <v>4.5984860456225306E-3</v>
      </c>
      <c r="H3250" s="105">
        <f t="shared" si="1379"/>
        <v>0.68568782865120781</v>
      </c>
      <c r="I3250" s="105">
        <f t="shared" si="1380"/>
        <v>9.5324144762635163E-2</v>
      </c>
    </row>
    <row r="3251" spans="2:9" x14ac:dyDescent="0.25">
      <c r="B3251" s="69" t="s">
        <v>45</v>
      </c>
      <c r="C3251" s="69" t="s">
        <v>146</v>
      </c>
      <c r="D3251" s="69" t="s">
        <v>150</v>
      </c>
      <c r="E3251" s="69">
        <f t="shared" si="1378"/>
        <v>1981</v>
      </c>
      <c r="F3251" s="69" t="s">
        <v>22</v>
      </c>
      <c r="G3251" s="69">
        <f>data2!AW140</f>
        <v>4.2804347459057908E-3</v>
      </c>
      <c r="H3251" s="105">
        <f t="shared" si="1379"/>
        <v>0.69028631469683033</v>
      </c>
      <c r="I3251" s="105">
        <f t="shared" si="1380"/>
        <v>9.1043710016729368E-2</v>
      </c>
    </row>
    <row r="3252" spans="2:9" x14ac:dyDescent="0.25">
      <c r="B3252" s="69" t="s">
        <v>45</v>
      </c>
      <c r="C3252" s="69" t="s">
        <v>146</v>
      </c>
      <c r="D3252" s="69" t="s">
        <v>150</v>
      </c>
      <c r="E3252" s="69">
        <f t="shared" si="1378"/>
        <v>1982</v>
      </c>
      <c r="F3252" s="69" t="s">
        <v>22</v>
      </c>
      <c r="G3252" s="69">
        <f>data2!AW141</f>
        <v>9.6035152202765747E-3</v>
      </c>
      <c r="H3252" s="105">
        <f t="shared" si="1379"/>
        <v>0.69456674944273611</v>
      </c>
      <c r="I3252" s="105">
        <f t="shared" si="1380"/>
        <v>8.14401947964528E-2</v>
      </c>
    </row>
    <row r="3253" spans="2:9" x14ac:dyDescent="0.25">
      <c r="B3253" s="69" t="s">
        <v>45</v>
      </c>
      <c r="C3253" s="69" t="s">
        <v>146</v>
      </c>
      <c r="D3253" s="69" t="s">
        <v>150</v>
      </c>
      <c r="E3253" s="69">
        <f t="shared" ref="E3253:E3316" si="1381">E3205</f>
        <v>1983</v>
      </c>
      <c r="F3253" s="69" t="s">
        <v>22</v>
      </c>
      <c r="G3253" s="69">
        <f>data2!AW142</f>
        <v>4.3371392081736912E-3</v>
      </c>
      <c r="H3253" s="105">
        <f t="shared" si="1379"/>
        <v>0.70417026466301269</v>
      </c>
      <c r="I3253" s="105">
        <f t="shared" si="1380"/>
        <v>7.710305558827911E-2</v>
      </c>
    </row>
    <row r="3254" spans="2:9" x14ac:dyDescent="0.25">
      <c r="B3254" s="69" t="s">
        <v>45</v>
      </c>
      <c r="C3254" s="69" t="s">
        <v>146</v>
      </c>
      <c r="D3254" s="69" t="s">
        <v>150</v>
      </c>
      <c r="E3254" s="69">
        <f t="shared" si="1381"/>
        <v>1984</v>
      </c>
      <c r="F3254" s="69" t="s">
        <v>22</v>
      </c>
      <c r="G3254" s="69">
        <f>data2!AW143</f>
        <v>8.8444601236130748E-3</v>
      </c>
      <c r="H3254" s="105">
        <f t="shared" si="1379"/>
        <v>0.70850740387118638</v>
      </c>
      <c r="I3254" s="105">
        <f t="shared" si="1380"/>
        <v>6.8258595464666033E-2</v>
      </c>
    </row>
    <row r="3255" spans="2:9" x14ac:dyDescent="0.25">
      <c r="B3255" s="69" t="s">
        <v>45</v>
      </c>
      <c r="C3255" s="69" t="s">
        <v>146</v>
      </c>
      <c r="D3255" s="69" t="s">
        <v>150</v>
      </c>
      <c r="E3255" s="69">
        <f t="shared" si="1381"/>
        <v>1985</v>
      </c>
      <c r="F3255" s="69" t="s">
        <v>22</v>
      </c>
      <c r="G3255" s="69">
        <f>data2!AW144</f>
        <v>1E-3</v>
      </c>
      <c r="H3255" s="105">
        <f t="shared" si="1379"/>
        <v>0.71735186399479944</v>
      </c>
      <c r="I3255" s="105">
        <f t="shared" si="1380"/>
        <v>6.7258595464666032E-2</v>
      </c>
    </row>
    <row r="3256" spans="2:9" x14ac:dyDescent="0.25">
      <c r="B3256" s="69" t="s">
        <v>45</v>
      </c>
      <c r="C3256" s="69" t="s">
        <v>146</v>
      </c>
      <c r="D3256" s="69" t="s">
        <v>150</v>
      </c>
      <c r="E3256" s="69">
        <f t="shared" si="1381"/>
        <v>1986</v>
      </c>
      <c r="F3256" s="69" t="s">
        <v>22</v>
      </c>
      <c r="G3256" s="69">
        <f>data2!AW145</f>
        <v>1E-3</v>
      </c>
      <c r="H3256" s="105">
        <f t="shared" si="1379"/>
        <v>0.71835186399479944</v>
      </c>
      <c r="I3256" s="105">
        <f t="shared" si="1380"/>
        <v>6.6258595464666031E-2</v>
      </c>
    </row>
    <row r="3257" spans="2:9" x14ac:dyDescent="0.25">
      <c r="B3257" s="69" t="s">
        <v>45</v>
      </c>
      <c r="C3257" s="69" t="s">
        <v>146</v>
      </c>
      <c r="D3257" s="69" t="s">
        <v>150</v>
      </c>
      <c r="E3257" s="69">
        <f t="shared" si="1381"/>
        <v>1987</v>
      </c>
      <c r="F3257" s="69" t="s">
        <v>22</v>
      </c>
      <c r="G3257" s="69">
        <f>data2!AW146</f>
        <v>1E-3</v>
      </c>
      <c r="H3257" s="105">
        <f t="shared" si="1379"/>
        <v>0.71935186399479945</v>
      </c>
      <c r="I3257" s="105">
        <f t="shared" si="1380"/>
        <v>6.525859546466603E-2</v>
      </c>
    </row>
    <row r="3258" spans="2:9" x14ac:dyDescent="0.25">
      <c r="B3258" s="69" t="s">
        <v>45</v>
      </c>
      <c r="C3258" s="69" t="s">
        <v>146</v>
      </c>
      <c r="D3258" s="69" t="s">
        <v>150</v>
      </c>
      <c r="E3258" s="69">
        <f t="shared" si="1381"/>
        <v>1988</v>
      </c>
      <c r="F3258" s="69" t="s">
        <v>22</v>
      </c>
      <c r="G3258" s="69">
        <f>data2!AW147</f>
        <v>1E-3</v>
      </c>
      <c r="H3258" s="105">
        <f t="shared" si="1379"/>
        <v>0.72035186399479945</v>
      </c>
      <c r="I3258" s="105">
        <f t="shared" si="1380"/>
        <v>6.425859546466603E-2</v>
      </c>
    </row>
    <row r="3259" spans="2:9" x14ac:dyDescent="0.25">
      <c r="B3259" s="69" t="s">
        <v>45</v>
      </c>
      <c r="C3259" s="69" t="s">
        <v>146</v>
      </c>
      <c r="D3259" s="69" t="s">
        <v>150</v>
      </c>
      <c r="E3259" s="69">
        <f t="shared" si="1381"/>
        <v>1989</v>
      </c>
      <c r="F3259" s="69" t="s">
        <v>22</v>
      </c>
      <c r="G3259" s="69">
        <f>data2!AW148</f>
        <v>1E-3</v>
      </c>
      <c r="H3259" s="105">
        <f t="shared" si="1379"/>
        <v>0.72135186399479945</v>
      </c>
      <c r="I3259" s="105">
        <f t="shared" si="1380"/>
        <v>6.3258595464666029E-2</v>
      </c>
    </row>
    <row r="3260" spans="2:9" x14ac:dyDescent="0.25">
      <c r="B3260" s="69" t="s">
        <v>45</v>
      </c>
      <c r="C3260" s="69" t="s">
        <v>146</v>
      </c>
      <c r="D3260" s="69" t="s">
        <v>150</v>
      </c>
      <c r="E3260" s="69">
        <f t="shared" si="1381"/>
        <v>1990</v>
      </c>
      <c r="F3260" s="69" t="s">
        <v>22</v>
      </c>
      <c r="G3260" s="69">
        <f>data2!AW149</f>
        <v>4.9839369421970136E-3</v>
      </c>
      <c r="H3260" s="105">
        <f t="shared" si="1379"/>
        <v>0.72235186399479945</v>
      </c>
      <c r="I3260" s="105">
        <f t="shared" si="1380"/>
        <v>5.8274658522469026E-2</v>
      </c>
    </row>
    <row r="3261" spans="2:9" x14ac:dyDescent="0.25">
      <c r="B3261" s="69" t="s">
        <v>45</v>
      </c>
      <c r="C3261" s="69" t="s">
        <v>146</v>
      </c>
      <c r="D3261" s="69" t="s">
        <v>150</v>
      </c>
      <c r="E3261" s="69">
        <f t="shared" si="1381"/>
        <v>1991</v>
      </c>
      <c r="F3261" s="69" t="s">
        <v>22</v>
      </c>
      <c r="G3261" s="69">
        <f>data2!AW150</f>
        <v>1E-3</v>
      </c>
      <c r="H3261" s="105">
        <f t="shared" si="1379"/>
        <v>0.72733580093699646</v>
      </c>
      <c r="I3261" s="105">
        <f t="shared" si="1380"/>
        <v>5.7274658522469026E-2</v>
      </c>
    </row>
    <row r="3262" spans="2:9" x14ac:dyDescent="0.25">
      <c r="B3262" s="69" t="s">
        <v>45</v>
      </c>
      <c r="C3262" s="69" t="s">
        <v>146</v>
      </c>
      <c r="D3262" s="69" t="s">
        <v>150</v>
      </c>
      <c r="E3262" s="69">
        <f t="shared" si="1381"/>
        <v>1992</v>
      </c>
      <c r="F3262" s="69" t="s">
        <v>22</v>
      </c>
      <c r="G3262" s="69">
        <f>data2!AW151</f>
        <v>7.0933920618286607E-3</v>
      </c>
      <c r="H3262" s="105">
        <f t="shared" si="1379"/>
        <v>0.72833580093699646</v>
      </c>
      <c r="I3262" s="105">
        <f t="shared" si="1380"/>
        <v>5.0181266460640361E-2</v>
      </c>
    </row>
    <row r="3263" spans="2:9" x14ac:dyDescent="0.25">
      <c r="B3263" s="69" t="s">
        <v>45</v>
      </c>
      <c r="C3263" s="69" t="s">
        <v>146</v>
      </c>
      <c r="D3263" s="69" t="s">
        <v>150</v>
      </c>
      <c r="E3263" s="69">
        <f t="shared" si="1381"/>
        <v>1993</v>
      </c>
      <c r="F3263" s="69" t="s">
        <v>22</v>
      </c>
      <c r="G3263" s="69">
        <f>data2!AW152</f>
        <v>8.8628294868922253E-3</v>
      </c>
      <c r="H3263" s="105">
        <f t="shared" si="1379"/>
        <v>0.73542919299882514</v>
      </c>
      <c r="I3263" s="105">
        <f t="shared" si="1380"/>
        <v>4.1318436973748138E-2</v>
      </c>
    </row>
    <row r="3264" spans="2:9" x14ac:dyDescent="0.25">
      <c r="B3264" s="69" t="s">
        <v>45</v>
      </c>
      <c r="C3264" s="69" t="s">
        <v>146</v>
      </c>
      <c r="D3264" s="69" t="s">
        <v>150</v>
      </c>
      <c r="E3264" s="69">
        <f t="shared" si="1381"/>
        <v>1994</v>
      </c>
      <c r="F3264" s="69" t="s">
        <v>22</v>
      </c>
      <c r="G3264" s="69">
        <f>data2!AW153</f>
        <v>9.078215148561013E-3</v>
      </c>
      <c r="H3264" s="105">
        <f t="shared" si="1379"/>
        <v>0.74429202248571735</v>
      </c>
      <c r="I3264" s="105">
        <f t="shared" si="1380"/>
        <v>3.2240221825187119E-2</v>
      </c>
    </row>
    <row r="3265" spans="2:9" x14ac:dyDescent="0.25">
      <c r="B3265" s="69" t="s">
        <v>45</v>
      </c>
      <c r="C3265" s="69" t="s">
        <v>146</v>
      </c>
      <c r="D3265" s="69" t="s">
        <v>150</v>
      </c>
      <c r="E3265" s="69">
        <f t="shared" si="1381"/>
        <v>1995</v>
      </c>
      <c r="F3265" s="69" t="s">
        <v>22</v>
      </c>
      <c r="G3265" s="69">
        <f>data2!AW154</f>
        <v>1.3653361975865145E-2</v>
      </c>
      <c r="H3265" s="105">
        <f t="shared" si="1379"/>
        <v>0.75337023763427835</v>
      </c>
      <c r="I3265" s="105">
        <f t="shared" si="1380"/>
        <v>1.8586859849321975E-2</v>
      </c>
    </row>
    <row r="3266" spans="2:9" x14ac:dyDescent="0.25">
      <c r="B3266" s="69" t="s">
        <v>45</v>
      </c>
      <c r="C3266" s="69" t="s">
        <v>146</v>
      </c>
      <c r="D3266" s="69" t="s">
        <v>150</v>
      </c>
      <c r="E3266" s="69">
        <f t="shared" si="1381"/>
        <v>1996</v>
      </c>
      <c r="F3266" s="69" t="s">
        <v>22</v>
      </c>
      <c r="G3266" s="69">
        <f>data2!AW155</f>
        <v>1.0253898221587272E-2</v>
      </c>
      <c r="H3266" s="105">
        <f t="shared" si="1379"/>
        <v>0.76702359961014355</v>
      </c>
      <c r="I3266" s="105">
        <f t="shared" si="1380"/>
        <v>8.3329616277347026E-3</v>
      </c>
    </row>
    <row r="3267" spans="2:9" x14ac:dyDescent="0.25">
      <c r="B3267" s="69" t="s">
        <v>45</v>
      </c>
      <c r="C3267" s="69" t="s">
        <v>146</v>
      </c>
      <c r="D3267" s="69" t="s">
        <v>150</v>
      </c>
      <c r="E3267" s="69">
        <f t="shared" si="1381"/>
        <v>1997</v>
      </c>
      <c r="F3267" s="69" t="s">
        <v>22</v>
      </c>
      <c r="G3267" s="69">
        <f>data2!AW156</f>
        <v>8.3329616277347026E-3</v>
      </c>
      <c r="H3267" s="105">
        <f t="shared" si="1379"/>
        <v>0.77727749783173083</v>
      </c>
      <c r="I3267" s="105">
        <f t="shared" si="1380"/>
        <v>0</v>
      </c>
    </row>
    <row r="3268" spans="2:9" x14ac:dyDescent="0.25">
      <c r="B3268" s="69" t="s">
        <v>45</v>
      </c>
      <c r="C3268" s="69" t="s">
        <v>146</v>
      </c>
      <c r="D3268" s="69" t="s">
        <v>150</v>
      </c>
      <c r="E3268" s="69">
        <f t="shared" si="1381"/>
        <v>1950</v>
      </c>
      <c r="F3268" s="69" t="s">
        <v>23</v>
      </c>
      <c r="G3268" s="69">
        <f>data2!AX109</f>
        <v>1E-3</v>
      </c>
      <c r="H3268" s="105">
        <f t="shared" ref="H3268:H3331" si="1382">SUMIFS($G$4:$G$4995,$F$4:$F$4995,$F3268,$E$4:$E$4995,"&lt;"&amp;$E3268,$B$4:$B$4995,$B3268,$D$4:$D$4995,$D3268)</f>
        <v>0</v>
      </c>
      <c r="I3268" s="105">
        <f t="shared" ref="I3268:I3331" si="1383">SUMIFS($G$4:$G$4995,$F$4:$F$4995,$F3268,$E$4:$E$4995,"&gt;"&amp;$E3268,$B$4:$B$4995,$B3268,$D$4:$D$4995,$D3268)</f>
        <v>4.7000000000000035E-2</v>
      </c>
    </row>
    <row r="3269" spans="2:9" x14ac:dyDescent="0.25">
      <c r="B3269" s="69" t="s">
        <v>45</v>
      </c>
      <c r="C3269" s="69" t="s">
        <v>146</v>
      </c>
      <c r="D3269" s="69" t="s">
        <v>150</v>
      </c>
      <c r="E3269" s="69">
        <f t="shared" si="1381"/>
        <v>1951</v>
      </c>
      <c r="F3269" s="69" t="s">
        <v>23</v>
      </c>
      <c r="G3269" s="69">
        <f>data2!AX110</f>
        <v>1E-3</v>
      </c>
      <c r="H3269" s="105">
        <f t="shared" si="1382"/>
        <v>1E-3</v>
      </c>
      <c r="I3269" s="105">
        <f t="shared" si="1383"/>
        <v>4.6000000000000034E-2</v>
      </c>
    </row>
    <row r="3270" spans="2:9" x14ac:dyDescent="0.25">
      <c r="B3270" s="69" t="s">
        <v>45</v>
      </c>
      <c r="C3270" s="69" t="s">
        <v>146</v>
      </c>
      <c r="D3270" s="69" t="s">
        <v>150</v>
      </c>
      <c r="E3270" s="69">
        <f t="shared" si="1381"/>
        <v>1952</v>
      </c>
      <c r="F3270" s="69" t="s">
        <v>23</v>
      </c>
      <c r="G3270" s="69">
        <f>data2!AX111</f>
        <v>1E-3</v>
      </c>
      <c r="H3270" s="105">
        <f t="shared" si="1382"/>
        <v>2E-3</v>
      </c>
      <c r="I3270" s="105">
        <f t="shared" si="1383"/>
        <v>4.5000000000000033E-2</v>
      </c>
    </row>
    <row r="3271" spans="2:9" x14ac:dyDescent="0.25">
      <c r="B3271" s="69" t="s">
        <v>45</v>
      </c>
      <c r="C3271" s="69" t="s">
        <v>146</v>
      </c>
      <c r="D3271" s="69" t="s">
        <v>150</v>
      </c>
      <c r="E3271" s="69">
        <f t="shared" si="1381"/>
        <v>1953</v>
      </c>
      <c r="F3271" s="69" t="s">
        <v>23</v>
      </c>
      <c r="G3271" s="69">
        <f>data2!AX112</f>
        <v>1E-3</v>
      </c>
      <c r="H3271" s="105">
        <f t="shared" si="1382"/>
        <v>3.0000000000000001E-3</v>
      </c>
      <c r="I3271" s="105">
        <f t="shared" si="1383"/>
        <v>4.4000000000000032E-2</v>
      </c>
    </row>
    <row r="3272" spans="2:9" x14ac:dyDescent="0.25">
      <c r="B3272" s="69" t="s">
        <v>45</v>
      </c>
      <c r="C3272" s="69" t="s">
        <v>146</v>
      </c>
      <c r="D3272" s="69" t="s">
        <v>150</v>
      </c>
      <c r="E3272" s="69">
        <f t="shared" si="1381"/>
        <v>1954</v>
      </c>
      <c r="F3272" s="69" t="s">
        <v>23</v>
      </c>
      <c r="G3272" s="69">
        <f>data2!AX113</f>
        <v>1E-3</v>
      </c>
      <c r="H3272" s="105">
        <f t="shared" si="1382"/>
        <v>4.0000000000000001E-3</v>
      </c>
      <c r="I3272" s="105">
        <f t="shared" si="1383"/>
        <v>4.3000000000000031E-2</v>
      </c>
    </row>
    <row r="3273" spans="2:9" x14ac:dyDescent="0.25">
      <c r="B3273" s="69" t="s">
        <v>45</v>
      </c>
      <c r="C3273" s="69" t="s">
        <v>146</v>
      </c>
      <c r="D3273" s="69" t="s">
        <v>150</v>
      </c>
      <c r="E3273" s="69">
        <f t="shared" si="1381"/>
        <v>1955</v>
      </c>
      <c r="F3273" s="69" t="s">
        <v>23</v>
      </c>
      <c r="G3273" s="69">
        <f>data2!AX114</f>
        <v>1E-3</v>
      </c>
      <c r="H3273" s="105">
        <f t="shared" si="1382"/>
        <v>5.0000000000000001E-3</v>
      </c>
      <c r="I3273" s="105">
        <f t="shared" si="1383"/>
        <v>4.200000000000003E-2</v>
      </c>
    </row>
    <row r="3274" spans="2:9" x14ac:dyDescent="0.25">
      <c r="B3274" s="69" t="s">
        <v>45</v>
      </c>
      <c r="C3274" s="69" t="s">
        <v>146</v>
      </c>
      <c r="D3274" s="69" t="s">
        <v>150</v>
      </c>
      <c r="E3274" s="69">
        <f t="shared" si="1381"/>
        <v>1956</v>
      </c>
      <c r="F3274" s="69" t="s">
        <v>23</v>
      </c>
      <c r="G3274" s="69">
        <f>data2!AX115</f>
        <v>1E-3</v>
      </c>
      <c r="H3274" s="105">
        <f t="shared" si="1382"/>
        <v>6.0000000000000001E-3</v>
      </c>
      <c r="I3274" s="105">
        <f t="shared" si="1383"/>
        <v>4.1000000000000029E-2</v>
      </c>
    </row>
    <row r="3275" spans="2:9" x14ac:dyDescent="0.25">
      <c r="B3275" s="69" t="s">
        <v>45</v>
      </c>
      <c r="C3275" s="69" t="s">
        <v>146</v>
      </c>
      <c r="D3275" s="69" t="s">
        <v>150</v>
      </c>
      <c r="E3275" s="69">
        <f t="shared" si="1381"/>
        <v>1957</v>
      </c>
      <c r="F3275" s="69" t="s">
        <v>23</v>
      </c>
      <c r="G3275" s="69">
        <f>data2!AX116</f>
        <v>1E-3</v>
      </c>
      <c r="H3275" s="105">
        <f t="shared" si="1382"/>
        <v>7.0000000000000001E-3</v>
      </c>
      <c r="I3275" s="105">
        <f t="shared" si="1383"/>
        <v>4.0000000000000029E-2</v>
      </c>
    </row>
    <row r="3276" spans="2:9" x14ac:dyDescent="0.25">
      <c r="B3276" s="69" t="s">
        <v>45</v>
      </c>
      <c r="C3276" s="69" t="s">
        <v>146</v>
      </c>
      <c r="D3276" s="69" t="s">
        <v>150</v>
      </c>
      <c r="E3276" s="69">
        <f t="shared" si="1381"/>
        <v>1958</v>
      </c>
      <c r="F3276" s="69" t="s">
        <v>23</v>
      </c>
      <c r="G3276" s="69">
        <f>data2!AX117</f>
        <v>1E-3</v>
      </c>
      <c r="H3276" s="105">
        <f t="shared" si="1382"/>
        <v>8.0000000000000002E-3</v>
      </c>
      <c r="I3276" s="105">
        <f t="shared" si="1383"/>
        <v>3.9000000000000028E-2</v>
      </c>
    </row>
    <row r="3277" spans="2:9" x14ac:dyDescent="0.25">
      <c r="B3277" s="69" t="s">
        <v>45</v>
      </c>
      <c r="C3277" s="69" t="s">
        <v>146</v>
      </c>
      <c r="D3277" s="69" t="s">
        <v>150</v>
      </c>
      <c r="E3277" s="69">
        <f t="shared" si="1381"/>
        <v>1959</v>
      </c>
      <c r="F3277" s="69" t="s">
        <v>23</v>
      </c>
      <c r="G3277" s="69">
        <f>data2!AX118</f>
        <v>1E-3</v>
      </c>
      <c r="H3277" s="105">
        <f t="shared" si="1382"/>
        <v>9.0000000000000011E-3</v>
      </c>
      <c r="I3277" s="105">
        <f t="shared" si="1383"/>
        <v>3.8000000000000027E-2</v>
      </c>
    </row>
    <row r="3278" spans="2:9" x14ac:dyDescent="0.25">
      <c r="B3278" s="69" t="s">
        <v>45</v>
      </c>
      <c r="C3278" s="69" t="s">
        <v>146</v>
      </c>
      <c r="D3278" s="69" t="s">
        <v>150</v>
      </c>
      <c r="E3278" s="69">
        <f t="shared" si="1381"/>
        <v>1960</v>
      </c>
      <c r="F3278" s="69" t="s">
        <v>23</v>
      </c>
      <c r="G3278" s="69">
        <f>data2!AX119</f>
        <v>1E-3</v>
      </c>
      <c r="H3278" s="105">
        <f t="shared" si="1382"/>
        <v>1.0000000000000002E-2</v>
      </c>
      <c r="I3278" s="105">
        <f t="shared" si="1383"/>
        <v>3.7000000000000026E-2</v>
      </c>
    </row>
    <row r="3279" spans="2:9" x14ac:dyDescent="0.25">
      <c r="B3279" s="69" t="s">
        <v>45</v>
      </c>
      <c r="C3279" s="69" t="s">
        <v>146</v>
      </c>
      <c r="D3279" s="69" t="s">
        <v>150</v>
      </c>
      <c r="E3279" s="69">
        <f t="shared" si="1381"/>
        <v>1961</v>
      </c>
      <c r="F3279" s="69" t="s">
        <v>23</v>
      </c>
      <c r="G3279" s="69">
        <f>data2!AX120</f>
        <v>1E-3</v>
      </c>
      <c r="H3279" s="105">
        <f t="shared" si="1382"/>
        <v>1.1000000000000003E-2</v>
      </c>
      <c r="I3279" s="105">
        <f t="shared" si="1383"/>
        <v>3.6000000000000025E-2</v>
      </c>
    </row>
    <row r="3280" spans="2:9" x14ac:dyDescent="0.25">
      <c r="B3280" s="69" t="s">
        <v>45</v>
      </c>
      <c r="C3280" s="69" t="s">
        <v>146</v>
      </c>
      <c r="D3280" s="69" t="s">
        <v>150</v>
      </c>
      <c r="E3280" s="69">
        <f t="shared" si="1381"/>
        <v>1962</v>
      </c>
      <c r="F3280" s="69" t="s">
        <v>23</v>
      </c>
      <c r="G3280" s="69">
        <f>data2!AX121</f>
        <v>1E-3</v>
      </c>
      <c r="H3280" s="105">
        <f t="shared" si="1382"/>
        <v>1.2000000000000004E-2</v>
      </c>
      <c r="I3280" s="105">
        <f t="shared" si="1383"/>
        <v>3.5000000000000024E-2</v>
      </c>
    </row>
    <row r="3281" spans="2:9" x14ac:dyDescent="0.25">
      <c r="B3281" s="69" t="s">
        <v>45</v>
      </c>
      <c r="C3281" s="69" t="s">
        <v>146</v>
      </c>
      <c r="D3281" s="69" t="s">
        <v>150</v>
      </c>
      <c r="E3281" s="69">
        <f t="shared" si="1381"/>
        <v>1963</v>
      </c>
      <c r="F3281" s="69" t="s">
        <v>23</v>
      </c>
      <c r="G3281" s="69">
        <f>data2!AX122</f>
        <v>1E-3</v>
      </c>
      <c r="H3281" s="105">
        <f t="shared" si="1382"/>
        <v>1.3000000000000005E-2</v>
      </c>
      <c r="I3281" s="105">
        <f t="shared" si="1383"/>
        <v>3.4000000000000023E-2</v>
      </c>
    </row>
    <row r="3282" spans="2:9" x14ac:dyDescent="0.25">
      <c r="B3282" s="69" t="s">
        <v>45</v>
      </c>
      <c r="C3282" s="69" t="s">
        <v>146</v>
      </c>
      <c r="D3282" s="69" t="s">
        <v>150</v>
      </c>
      <c r="E3282" s="69">
        <f t="shared" si="1381"/>
        <v>1964</v>
      </c>
      <c r="F3282" s="69" t="s">
        <v>23</v>
      </c>
      <c r="G3282" s="69">
        <f>data2!AX123</f>
        <v>1E-3</v>
      </c>
      <c r="H3282" s="105">
        <f t="shared" si="1382"/>
        <v>1.4000000000000005E-2</v>
      </c>
      <c r="I3282" s="105">
        <f t="shared" si="1383"/>
        <v>3.3000000000000022E-2</v>
      </c>
    </row>
    <row r="3283" spans="2:9" x14ac:dyDescent="0.25">
      <c r="B3283" s="69" t="s">
        <v>45</v>
      </c>
      <c r="C3283" s="69" t="s">
        <v>146</v>
      </c>
      <c r="D3283" s="69" t="s">
        <v>150</v>
      </c>
      <c r="E3283" s="69">
        <f t="shared" si="1381"/>
        <v>1965</v>
      </c>
      <c r="F3283" s="69" t="s">
        <v>23</v>
      </c>
      <c r="G3283" s="69">
        <f>data2!AX124</f>
        <v>1E-3</v>
      </c>
      <c r="H3283" s="105">
        <f t="shared" si="1382"/>
        <v>1.5000000000000006E-2</v>
      </c>
      <c r="I3283" s="105">
        <f t="shared" si="1383"/>
        <v>3.2000000000000021E-2</v>
      </c>
    </row>
    <row r="3284" spans="2:9" x14ac:dyDescent="0.25">
      <c r="B3284" s="69" t="s">
        <v>45</v>
      </c>
      <c r="C3284" s="69" t="s">
        <v>146</v>
      </c>
      <c r="D3284" s="69" t="s">
        <v>150</v>
      </c>
      <c r="E3284" s="69">
        <f t="shared" si="1381"/>
        <v>1966</v>
      </c>
      <c r="F3284" s="69" t="s">
        <v>23</v>
      </c>
      <c r="G3284" s="69">
        <f>data2!AX125</f>
        <v>1E-3</v>
      </c>
      <c r="H3284" s="105">
        <f t="shared" si="1382"/>
        <v>1.6000000000000007E-2</v>
      </c>
      <c r="I3284" s="105">
        <f t="shared" si="1383"/>
        <v>3.1000000000000021E-2</v>
      </c>
    </row>
    <row r="3285" spans="2:9" x14ac:dyDescent="0.25">
      <c r="B3285" s="69" t="s">
        <v>45</v>
      </c>
      <c r="C3285" s="69" t="s">
        <v>146</v>
      </c>
      <c r="D3285" s="69" t="s">
        <v>150</v>
      </c>
      <c r="E3285" s="69">
        <f t="shared" si="1381"/>
        <v>1967</v>
      </c>
      <c r="F3285" s="69" t="s">
        <v>23</v>
      </c>
      <c r="G3285" s="69">
        <f>data2!AX126</f>
        <v>1E-3</v>
      </c>
      <c r="H3285" s="105">
        <f t="shared" si="1382"/>
        <v>1.7000000000000008E-2</v>
      </c>
      <c r="I3285" s="105">
        <f t="shared" si="1383"/>
        <v>3.000000000000002E-2</v>
      </c>
    </row>
    <row r="3286" spans="2:9" x14ac:dyDescent="0.25">
      <c r="B3286" s="69" t="s">
        <v>45</v>
      </c>
      <c r="C3286" s="69" t="s">
        <v>146</v>
      </c>
      <c r="D3286" s="69" t="s">
        <v>150</v>
      </c>
      <c r="E3286" s="69">
        <f t="shared" si="1381"/>
        <v>1968</v>
      </c>
      <c r="F3286" s="69" t="s">
        <v>23</v>
      </c>
      <c r="G3286" s="69">
        <f>data2!AX127</f>
        <v>1E-3</v>
      </c>
      <c r="H3286" s="105">
        <f t="shared" si="1382"/>
        <v>1.8000000000000009E-2</v>
      </c>
      <c r="I3286" s="105">
        <f t="shared" si="1383"/>
        <v>2.9000000000000019E-2</v>
      </c>
    </row>
    <row r="3287" spans="2:9" x14ac:dyDescent="0.25">
      <c r="B3287" s="69" t="s">
        <v>45</v>
      </c>
      <c r="C3287" s="69" t="s">
        <v>146</v>
      </c>
      <c r="D3287" s="69" t="s">
        <v>150</v>
      </c>
      <c r="E3287" s="69">
        <f t="shared" si="1381"/>
        <v>1969</v>
      </c>
      <c r="F3287" s="69" t="s">
        <v>23</v>
      </c>
      <c r="G3287" s="69">
        <f>data2!AX128</f>
        <v>1E-3</v>
      </c>
      <c r="H3287" s="105">
        <f t="shared" si="1382"/>
        <v>1.900000000000001E-2</v>
      </c>
      <c r="I3287" s="105">
        <f t="shared" si="1383"/>
        <v>2.8000000000000018E-2</v>
      </c>
    </row>
    <row r="3288" spans="2:9" x14ac:dyDescent="0.25">
      <c r="B3288" s="69" t="s">
        <v>45</v>
      </c>
      <c r="C3288" s="69" t="s">
        <v>146</v>
      </c>
      <c r="D3288" s="69" t="s">
        <v>150</v>
      </c>
      <c r="E3288" s="69">
        <f t="shared" si="1381"/>
        <v>1970</v>
      </c>
      <c r="F3288" s="69" t="s">
        <v>23</v>
      </c>
      <c r="G3288" s="69">
        <f>data2!AX129</f>
        <v>1E-3</v>
      </c>
      <c r="H3288" s="105">
        <f t="shared" si="1382"/>
        <v>2.0000000000000011E-2</v>
      </c>
      <c r="I3288" s="105">
        <f t="shared" si="1383"/>
        <v>2.7000000000000017E-2</v>
      </c>
    </row>
    <row r="3289" spans="2:9" x14ac:dyDescent="0.25">
      <c r="B3289" s="69" t="s">
        <v>45</v>
      </c>
      <c r="C3289" s="69" t="s">
        <v>146</v>
      </c>
      <c r="D3289" s="69" t="s">
        <v>150</v>
      </c>
      <c r="E3289" s="69">
        <f t="shared" si="1381"/>
        <v>1971</v>
      </c>
      <c r="F3289" s="69" t="s">
        <v>23</v>
      </c>
      <c r="G3289" s="69">
        <f>data2!AX130</f>
        <v>1E-3</v>
      </c>
      <c r="H3289" s="105">
        <f t="shared" si="1382"/>
        <v>2.1000000000000012E-2</v>
      </c>
      <c r="I3289" s="105">
        <f t="shared" si="1383"/>
        <v>2.6000000000000016E-2</v>
      </c>
    </row>
    <row r="3290" spans="2:9" x14ac:dyDescent="0.25">
      <c r="B3290" s="69" t="s">
        <v>45</v>
      </c>
      <c r="C3290" s="69" t="s">
        <v>146</v>
      </c>
      <c r="D3290" s="69" t="s">
        <v>150</v>
      </c>
      <c r="E3290" s="69">
        <f t="shared" si="1381"/>
        <v>1972</v>
      </c>
      <c r="F3290" s="69" t="s">
        <v>23</v>
      </c>
      <c r="G3290" s="69">
        <f>data2!AX131</f>
        <v>1E-3</v>
      </c>
      <c r="H3290" s="105">
        <f t="shared" si="1382"/>
        <v>2.2000000000000013E-2</v>
      </c>
      <c r="I3290" s="105">
        <f t="shared" si="1383"/>
        <v>2.5000000000000015E-2</v>
      </c>
    </row>
    <row r="3291" spans="2:9" x14ac:dyDescent="0.25">
      <c r="B3291" s="69" t="s">
        <v>45</v>
      </c>
      <c r="C3291" s="69" t="s">
        <v>146</v>
      </c>
      <c r="D3291" s="69" t="s">
        <v>150</v>
      </c>
      <c r="E3291" s="69">
        <f t="shared" si="1381"/>
        <v>1973</v>
      </c>
      <c r="F3291" s="69" t="s">
        <v>23</v>
      </c>
      <c r="G3291" s="69">
        <f>data2!AX132</f>
        <v>1E-3</v>
      </c>
      <c r="H3291" s="105">
        <f t="shared" si="1382"/>
        <v>2.3000000000000013E-2</v>
      </c>
      <c r="I3291" s="105">
        <f t="shared" si="1383"/>
        <v>2.4000000000000014E-2</v>
      </c>
    </row>
    <row r="3292" spans="2:9" x14ac:dyDescent="0.25">
      <c r="B3292" s="69" t="s">
        <v>45</v>
      </c>
      <c r="C3292" s="69" t="s">
        <v>146</v>
      </c>
      <c r="D3292" s="69" t="s">
        <v>150</v>
      </c>
      <c r="E3292" s="69">
        <f t="shared" si="1381"/>
        <v>1974</v>
      </c>
      <c r="F3292" s="69" t="s">
        <v>23</v>
      </c>
      <c r="G3292" s="69">
        <f>data2!AX133</f>
        <v>1E-3</v>
      </c>
      <c r="H3292" s="105">
        <f t="shared" si="1382"/>
        <v>2.4000000000000014E-2</v>
      </c>
      <c r="I3292" s="105">
        <f t="shared" si="1383"/>
        <v>2.3000000000000013E-2</v>
      </c>
    </row>
    <row r="3293" spans="2:9" x14ac:dyDescent="0.25">
      <c r="B3293" s="69" t="s">
        <v>45</v>
      </c>
      <c r="C3293" s="69" t="s">
        <v>146</v>
      </c>
      <c r="D3293" s="69" t="s">
        <v>150</v>
      </c>
      <c r="E3293" s="69">
        <f t="shared" si="1381"/>
        <v>1975</v>
      </c>
      <c r="F3293" s="69" t="s">
        <v>23</v>
      </c>
      <c r="G3293" s="69">
        <f>data2!AX134</f>
        <v>1E-3</v>
      </c>
      <c r="H3293" s="105">
        <f t="shared" si="1382"/>
        <v>2.5000000000000015E-2</v>
      </c>
      <c r="I3293" s="105">
        <f t="shared" si="1383"/>
        <v>2.2000000000000013E-2</v>
      </c>
    </row>
    <row r="3294" spans="2:9" x14ac:dyDescent="0.25">
      <c r="B3294" s="69" t="s">
        <v>45</v>
      </c>
      <c r="C3294" s="69" t="s">
        <v>146</v>
      </c>
      <c r="D3294" s="69" t="s">
        <v>150</v>
      </c>
      <c r="E3294" s="69">
        <f t="shared" si="1381"/>
        <v>1976</v>
      </c>
      <c r="F3294" s="69" t="s">
        <v>23</v>
      </c>
      <c r="G3294" s="69">
        <f>data2!AX135</f>
        <v>1E-3</v>
      </c>
      <c r="H3294" s="105">
        <f t="shared" si="1382"/>
        <v>2.6000000000000016E-2</v>
      </c>
      <c r="I3294" s="105">
        <f t="shared" si="1383"/>
        <v>2.1000000000000012E-2</v>
      </c>
    </row>
    <row r="3295" spans="2:9" x14ac:dyDescent="0.25">
      <c r="B3295" s="69" t="s">
        <v>45</v>
      </c>
      <c r="C3295" s="69" t="s">
        <v>146</v>
      </c>
      <c r="D3295" s="69" t="s">
        <v>150</v>
      </c>
      <c r="E3295" s="69">
        <f t="shared" si="1381"/>
        <v>1977</v>
      </c>
      <c r="F3295" s="69" t="s">
        <v>23</v>
      </c>
      <c r="G3295" s="69">
        <f>data2!AX136</f>
        <v>1E-3</v>
      </c>
      <c r="H3295" s="105">
        <f t="shared" si="1382"/>
        <v>2.7000000000000017E-2</v>
      </c>
      <c r="I3295" s="105">
        <f t="shared" si="1383"/>
        <v>2.0000000000000011E-2</v>
      </c>
    </row>
    <row r="3296" spans="2:9" x14ac:dyDescent="0.25">
      <c r="B3296" s="69" t="s">
        <v>45</v>
      </c>
      <c r="C3296" s="69" t="s">
        <v>146</v>
      </c>
      <c r="D3296" s="69" t="s">
        <v>150</v>
      </c>
      <c r="E3296" s="69">
        <f t="shared" si="1381"/>
        <v>1978</v>
      </c>
      <c r="F3296" s="69" t="s">
        <v>23</v>
      </c>
      <c r="G3296" s="69">
        <f>data2!AX137</f>
        <v>1E-3</v>
      </c>
      <c r="H3296" s="105">
        <f t="shared" si="1382"/>
        <v>2.8000000000000018E-2</v>
      </c>
      <c r="I3296" s="105">
        <f t="shared" si="1383"/>
        <v>1.900000000000001E-2</v>
      </c>
    </row>
    <row r="3297" spans="2:9" x14ac:dyDescent="0.25">
      <c r="B3297" s="69" t="s">
        <v>45</v>
      </c>
      <c r="C3297" s="69" t="s">
        <v>146</v>
      </c>
      <c r="D3297" s="69" t="s">
        <v>150</v>
      </c>
      <c r="E3297" s="69">
        <f t="shared" si="1381"/>
        <v>1979</v>
      </c>
      <c r="F3297" s="69" t="s">
        <v>23</v>
      </c>
      <c r="G3297" s="69">
        <f>data2!AX138</f>
        <v>1E-3</v>
      </c>
      <c r="H3297" s="105">
        <f t="shared" si="1382"/>
        <v>2.9000000000000019E-2</v>
      </c>
      <c r="I3297" s="105">
        <f t="shared" si="1383"/>
        <v>1.8000000000000009E-2</v>
      </c>
    </row>
    <row r="3298" spans="2:9" x14ac:dyDescent="0.25">
      <c r="B3298" s="69" t="s">
        <v>45</v>
      </c>
      <c r="C3298" s="69" t="s">
        <v>146</v>
      </c>
      <c r="D3298" s="69" t="s">
        <v>150</v>
      </c>
      <c r="E3298" s="69">
        <f t="shared" si="1381"/>
        <v>1980</v>
      </c>
      <c r="F3298" s="69" t="s">
        <v>23</v>
      </c>
      <c r="G3298" s="69">
        <f>data2!AX139</f>
        <v>1E-3</v>
      </c>
      <c r="H3298" s="105">
        <f t="shared" si="1382"/>
        <v>3.000000000000002E-2</v>
      </c>
      <c r="I3298" s="105">
        <f t="shared" si="1383"/>
        <v>1.7000000000000008E-2</v>
      </c>
    </row>
    <row r="3299" spans="2:9" x14ac:dyDescent="0.25">
      <c r="B3299" s="69" t="s">
        <v>45</v>
      </c>
      <c r="C3299" s="69" t="s">
        <v>146</v>
      </c>
      <c r="D3299" s="69" t="s">
        <v>150</v>
      </c>
      <c r="E3299" s="69">
        <f t="shared" si="1381"/>
        <v>1981</v>
      </c>
      <c r="F3299" s="69" t="s">
        <v>23</v>
      </c>
      <c r="G3299" s="69">
        <f>data2!AX140</f>
        <v>1E-3</v>
      </c>
      <c r="H3299" s="105">
        <f t="shared" si="1382"/>
        <v>3.1000000000000021E-2</v>
      </c>
      <c r="I3299" s="105">
        <f t="shared" si="1383"/>
        <v>1.6000000000000007E-2</v>
      </c>
    </row>
    <row r="3300" spans="2:9" x14ac:dyDescent="0.25">
      <c r="B3300" s="69" t="s">
        <v>45</v>
      </c>
      <c r="C3300" s="69" t="s">
        <v>146</v>
      </c>
      <c r="D3300" s="69" t="s">
        <v>150</v>
      </c>
      <c r="E3300" s="69">
        <f t="shared" si="1381"/>
        <v>1982</v>
      </c>
      <c r="F3300" s="69" t="s">
        <v>23</v>
      </c>
      <c r="G3300" s="69">
        <f>data2!AX141</f>
        <v>1E-3</v>
      </c>
      <c r="H3300" s="105">
        <f t="shared" si="1382"/>
        <v>3.2000000000000021E-2</v>
      </c>
      <c r="I3300" s="105">
        <f t="shared" si="1383"/>
        <v>1.5000000000000006E-2</v>
      </c>
    </row>
    <row r="3301" spans="2:9" x14ac:dyDescent="0.25">
      <c r="B3301" s="69" t="s">
        <v>45</v>
      </c>
      <c r="C3301" s="69" t="s">
        <v>146</v>
      </c>
      <c r="D3301" s="69" t="s">
        <v>150</v>
      </c>
      <c r="E3301" s="69">
        <f t="shared" si="1381"/>
        <v>1983</v>
      </c>
      <c r="F3301" s="69" t="s">
        <v>23</v>
      </c>
      <c r="G3301" s="69">
        <f>data2!AX142</f>
        <v>1E-3</v>
      </c>
      <c r="H3301" s="105">
        <f t="shared" si="1382"/>
        <v>3.3000000000000022E-2</v>
      </c>
      <c r="I3301" s="105">
        <f t="shared" si="1383"/>
        <v>1.4000000000000005E-2</v>
      </c>
    </row>
    <row r="3302" spans="2:9" x14ac:dyDescent="0.25">
      <c r="B3302" s="69" t="s">
        <v>45</v>
      </c>
      <c r="C3302" s="69" t="s">
        <v>146</v>
      </c>
      <c r="D3302" s="69" t="s">
        <v>150</v>
      </c>
      <c r="E3302" s="69">
        <f t="shared" si="1381"/>
        <v>1984</v>
      </c>
      <c r="F3302" s="69" t="s">
        <v>23</v>
      </c>
      <c r="G3302" s="69">
        <f>data2!AX143</f>
        <v>1E-3</v>
      </c>
      <c r="H3302" s="105">
        <f t="shared" si="1382"/>
        <v>3.4000000000000023E-2</v>
      </c>
      <c r="I3302" s="105">
        <f t="shared" si="1383"/>
        <v>1.3000000000000005E-2</v>
      </c>
    </row>
    <row r="3303" spans="2:9" x14ac:dyDescent="0.25">
      <c r="B3303" s="69" t="s">
        <v>45</v>
      </c>
      <c r="C3303" s="69" t="s">
        <v>146</v>
      </c>
      <c r="D3303" s="69" t="s">
        <v>150</v>
      </c>
      <c r="E3303" s="69">
        <f t="shared" si="1381"/>
        <v>1985</v>
      </c>
      <c r="F3303" s="69" t="s">
        <v>23</v>
      </c>
      <c r="G3303" s="69">
        <f>data2!AX144</f>
        <v>1E-3</v>
      </c>
      <c r="H3303" s="105">
        <f t="shared" si="1382"/>
        <v>3.5000000000000024E-2</v>
      </c>
      <c r="I3303" s="105">
        <f t="shared" si="1383"/>
        <v>1.2000000000000004E-2</v>
      </c>
    </row>
    <row r="3304" spans="2:9" x14ac:dyDescent="0.25">
      <c r="B3304" s="69" t="s">
        <v>45</v>
      </c>
      <c r="C3304" s="69" t="s">
        <v>146</v>
      </c>
      <c r="D3304" s="69" t="s">
        <v>150</v>
      </c>
      <c r="E3304" s="69">
        <f t="shared" si="1381"/>
        <v>1986</v>
      </c>
      <c r="F3304" s="69" t="s">
        <v>23</v>
      </c>
      <c r="G3304" s="69">
        <f>data2!AX145</f>
        <v>1E-3</v>
      </c>
      <c r="H3304" s="105">
        <f t="shared" si="1382"/>
        <v>3.6000000000000025E-2</v>
      </c>
      <c r="I3304" s="105">
        <f t="shared" si="1383"/>
        <v>1.1000000000000003E-2</v>
      </c>
    </row>
    <row r="3305" spans="2:9" x14ac:dyDescent="0.25">
      <c r="B3305" s="69" t="s">
        <v>45</v>
      </c>
      <c r="C3305" s="69" t="s">
        <v>146</v>
      </c>
      <c r="D3305" s="69" t="s">
        <v>150</v>
      </c>
      <c r="E3305" s="69">
        <f t="shared" si="1381"/>
        <v>1987</v>
      </c>
      <c r="F3305" s="69" t="s">
        <v>23</v>
      </c>
      <c r="G3305" s="69">
        <f>data2!AX146</f>
        <v>1E-3</v>
      </c>
      <c r="H3305" s="105">
        <f t="shared" si="1382"/>
        <v>3.7000000000000026E-2</v>
      </c>
      <c r="I3305" s="105">
        <f t="shared" si="1383"/>
        <v>1.0000000000000002E-2</v>
      </c>
    </row>
    <row r="3306" spans="2:9" x14ac:dyDescent="0.25">
      <c r="B3306" s="69" t="s">
        <v>45</v>
      </c>
      <c r="C3306" s="69" t="s">
        <v>146</v>
      </c>
      <c r="D3306" s="69" t="s">
        <v>150</v>
      </c>
      <c r="E3306" s="69">
        <f t="shared" si="1381"/>
        <v>1988</v>
      </c>
      <c r="F3306" s="69" t="s">
        <v>23</v>
      </c>
      <c r="G3306" s="69">
        <f>data2!AX147</f>
        <v>1E-3</v>
      </c>
      <c r="H3306" s="105">
        <f t="shared" si="1382"/>
        <v>3.8000000000000027E-2</v>
      </c>
      <c r="I3306" s="105">
        <f t="shared" si="1383"/>
        <v>9.0000000000000011E-3</v>
      </c>
    </row>
    <row r="3307" spans="2:9" x14ac:dyDescent="0.25">
      <c r="B3307" s="69" t="s">
        <v>45</v>
      </c>
      <c r="C3307" s="69" t="s">
        <v>146</v>
      </c>
      <c r="D3307" s="69" t="s">
        <v>150</v>
      </c>
      <c r="E3307" s="69">
        <f t="shared" si="1381"/>
        <v>1989</v>
      </c>
      <c r="F3307" s="69" t="s">
        <v>23</v>
      </c>
      <c r="G3307" s="69">
        <f>data2!AX148</f>
        <v>1E-3</v>
      </c>
      <c r="H3307" s="105">
        <f t="shared" si="1382"/>
        <v>3.9000000000000028E-2</v>
      </c>
      <c r="I3307" s="105">
        <f t="shared" si="1383"/>
        <v>8.0000000000000002E-3</v>
      </c>
    </row>
    <row r="3308" spans="2:9" x14ac:dyDescent="0.25">
      <c r="B3308" s="69" t="s">
        <v>45</v>
      </c>
      <c r="C3308" s="69" t="s">
        <v>146</v>
      </c>
      <c r="D3308" s="69" t="s">
        <v>150</v>
      </c>
      <c r="E3308" s="69">
        <f t="shared" si="1381"/>
        <v>1990</v>
      </c>
      <c r="F3308" s="69" t="s">
        <v>23</v>
      </c>
      <c r="G3308" s="69">
        <f>data2!AX149</f>
        <v>1E-3</v>
      </c>
      <c r="H3308" s="105">
        <f t="shared" si="1382"/>
        <v>4.0000000000000029E-2</v>
      </c>
      <c r="I3308" s="105">
        <f t="shared" si="1383"/>
        <v>7.0000000000000001E-3</v>
      </c>
    </row>
    <row r="3309" spans="2:9" x14ac:dyDescent="0.25">
      <c r="B3309" s="69" t="s">
        <v>45</v>
      </c>
      <c r="C3309" s="69" t="s">
        <v>146</v>
      </c>
      <c r="D3309" s="69" t="s">
        <v>150</v>
      </c>
      <c r="E3309" s="69">
        <f t="shared" si="1381"/>
        <v>1991</v>
      </c>
      <c r="F3309" s="69" t="s">
        <v>23</v>
      </c>
      <c r="G3309" s="69">
        <f>data2!AX150</f>
        <v>1E-3</v>
      </c>
      <c r="H3309" s="105">
        <f t="shared" si="1382"/>
        <v>4.1000000000000029E-2</v>
      </c>
      <c r="I3309" s="105">
        <f t="shared" si="1383"/>
        <v>6.0000000000000001E-3</v>
      </c>
    </row>
    <row r="3310" spans="2:9" x14ac:dyDescent="0.25">
      <c r="B3310" s="69" t="s">
        <v>45</v>
      </c>
      <c r="C3310" s="69" t="s">
        <v>146</v>
      </c>
      <c r="D3310" s="69" t="s">
        <v>150</v>
      </c>
      <c r="E3310" s="69">
        <f t="shared" si="1381"/>
        <v>1992</v>
      </c>
      <c r="F3310" s="69" t="s">
        <v>23</v>
      </c>
      <c r="G3310" s="69">
        <f>data2!AX151</f>
        <v>1E-3</v>
      </c>
      <c r="H3310" s="105">
        <f t="shared" si="1382"/>
        <v>4.200000000000003E-2</v>
      </c>
      <c r="I3310" s="105">
        <f t="shared" si="1383"/>
        <v>5.0000000000000001E-3</v>
      </c>
    </row>
    <row r="3311" spans="2:9" x14ac:dyDescent="0.25">
      <c r="B3311" s="69" t="s">
        <v>45</v>
      </c>
      <c r="C3311" s="69" t="s">
        <v>146</v>
      </c>
      <c r="D3311" s="69" t="s">
        <v>150</v>
      </c>
      <c r="E3311" s="69">
        <f t="shared" si="1381"/>
        <v>1993</v>
      </c>
      <c r="F3311" s="69" t="s">
        <v>23</v>
      </c>
      <c r="G3311" s="69">
        <f>data2!AX152</f>
        <v>1E-3</v>
      </c>
      <c r="H3311" s="105">
        <f t="shared" si="1382"/>
        <v>4.3000000000000031E-2</v>
      </c>
      <c r="I3311" s="105">
        <f t="shared" si="1383"/>
        <v>4.0000000000000001E-3</v>
      </c>
    </row>
    <row r="3312" spans="2:9" x14ac:dyDescent="0.25">
      <c r="B3312" s="69" t="s">
        <v>45</v>
      </c>
      <c r="C3312" s="69" t="s">
        <v>146</v>
      </c>
      <c r="D3312" s="69" t="s">
        <v>150</v>
      </c>
      <c r="E3312" s="69">
        <f t="shared" si="1381"/>
        <v>1994</v>
      </c>
      <c r="F3312" s="69" t="s">
        <v>23</v>
      </c>
      <c r="G3312" s="69">
        <f>data2!AX153</f>
        <v>1E-3</v>
      </c>
      <c r="H3312" s="105">
        <f t="shared" si="1382"/>
        <v>4.4000000000000032E-2</v>
      </c>
      <c r="I3312" s="105">
        <f t="shared" si="1383"/>
        <v>3.0000000000000001E-3</v>
      </c>
    </row>
    <row r="3313" spans="2:9" x14ac:dyDescent="0.25">
      <c r="B3313" s="69" t="s">
        <v>45</v>
      </c>
      <c r="C3313" s="69" t="s">
        <v>146</v>
      </c>
      <c r="D3313" s="69" t="s">
        <v>150</v>
      </c>
      <c r="E3313" s="69">
        <f t="shared" si="1381"/>
        <v>1995</v>
      </c>
      <c r="F3313" s="69" t="s">
        <v>23</v>
      </c>
      <c r="G3313" s="69">
        <f>data2!AX154</f>
        <v>1E-3</v>
      </c>
      <c r="H3313" s="105">
        <f t="shared" si="1382"/>
        <v>4.5000000000000033E-2</v>
      </c>
      <c r="I3313" s="105">
        <f t="shared" si="1383"/>
        <v>2E-3</v>
      </c>
    </row>
    <row r="3314" spans="2:9" x14ac:dyDescent="0.25">
      <c r="B3314" s="69" t="s">
        <v>45</v>
      </c>
      <c r="C3314" s="69" t="s">
        <v>146</v>
      </c>
      <c r="D3314" s="69" t="s">
        <v>150</v>
      </c>
      <c r="E3314" s="69">
        <f t="shared" si="1381"/>
        <v>1996</v>
      </c>
      <c r="F3314" s="69" t="s">
        <v>23</v>
      </c>
      <c r="G3314" s="69">
        <f>data2!AX155</f>
        <v>1E-3</v>
      </c>
      <c r="H3314" s="105">
        <f t="shared" si="1382"/>
        <v>4.6000000000000034E-2</v>
      </c>
      <c r="I3314" s="105">
        <f t="shared" si="1383"/>
        <v>1E-3</v>
      </c>
    </row>
    <row r="3315" spans="2:9" x14ac:dyDescent="0.25">
      <c r="B3315" s="69" t="s">
        <v>45</v>
      </c>
      <c r="C3315" s="69" t="s">
        <v>146</v>
      </c>
      <c r="D3315" s="69" t="s">
        <v>150</v>
      </c>
      <c r="E3315" s="69">
        <f t="shared" si="1381"/>
        <v>1997</v>
      </c>
      <c r="F3315" s="69" t="s">
        <v>23</v>
      </c>
      <c r="G3315" s="69">
        <f>data2!AX156</f>
        <v>1E-3</v>
      </c>
      <c r="H3315" s="105">
        <f t="shared" si="1382"/>
        <v>4.7000000000000035E-2</v>
      </c>
      <c r="I3315" s="105">
        <f t="shared" si="1383"/>
        <v>0</v>
      </c>
    </row>
    <row r="3316" spans="2:9" x14ac:dyDescent="0.25">
      <c r="B3316" s="69" t="s">
        <v>45</v>
      </c>
      <c r="C3316" s="69" t="s">
        <v>146</v>
      </c>
      <c r="D3316" s="69" t="s">
        <v>150</v>
      </c>
      <c r="E3316" s="69">
        <f t="shared" si="1381"/>
        <v>1950</v>
      </c>
      <c r="F3316" s="69" t="s">
        <v>24</v>
      </c>
      <c r="G3316" s="69">
        <f>data2!AY109</f>
        <v>4.6409338674722529E-2</v>
      </c>
      <c r="H3316" s="105">
        <f t="shared" si="1382"/>
        <v>0</v>
      </c>
      <c r="I3316" s="105">
        <f t="shared" si="1383"/>
        <v>3.0360723670101795</v>
      </c>
    </row>
    <row r="3317" spans="2:9" x14ac:dyDescent="0.25">
      <c r="B3317" s="69" t="s">
        <v>45</v>
      </c>
      <c r="C3317" s="69" t="s">
        <v>146</v>
      </c>
      <c r="D3317" s="69" t="s">
        <v>150</v>
      </c>
      <c r="E3317" s="69">
        <f t="shared" ref="E3317:E3380" si="1384">E3269</f>
        <v>1951</v>
      </c>
      <c r="F3317" s="69" t="s">
        <v>24</v>
      </c>
      <c r="G3317" s="69">
        <f>data2!AY110</f>
        <v>4.6409338674722529E-2</v>
      </c>
      <c r="H3317" s="105">
        <f t="shared" si="1382"/>
        <v>4.6409338674722529E-2</v>
      </c>
      <c r="I3317" s="105">
        <f t="shared" si="1383"/>
        <v>2.9896630283354568</v>
      </c>
    </row>
    <row r="3318" spans="2:9" x14ac:dyDescent="0.25">
      <c r="B3318" s="69" t="s">
        <v>45</v>
      </c>
      <c r="C3318" s="69" t="s">
        <v>146</v>
      </c>
      <c r="D3318" s="69" t="s">
        <v>150</v>
      </c>
      <c r="E3318" s="69">
        <f t="shared" si="1384"/>
        <v>1952</v>
      </c>
      <c r="F3318" s="69" t="s">
        <v>24</v>
      </c>
      <c r="G3318" s="69">
        <f>data2!AY111</f>
        <v>4.6409338674722529E-2</v>
      </c>
      <c r="H3318" s="105">
        <f t="shared" si="1382"/>
        <v>9.2818677349445058E-2</v>
      </c>
      <c r="I3318" s="105">
        <f t="shared" si="1383"/>
        <v>2.9432536896607342</v>
      </c>
    </row>
    <row r="3319" spans="2:9" x14ac:dyDescent="0.25">
      <c r="B3319" s="69" t="s">
        <v>45</v>
      </c>
      <c r="C3319" s="69" t="s">
        <v>146</v>
      </c>
      <c r="D3319" s="69" t="s">
        <v>150</v>
      </c>
      <c r="E3319" s="69">
        <f t="shared" si="1384"/>
        <v>1953</v>
      </c>
      <c r="F3319" s="69" t="s">
        <v>24</v>
      </c>
      <c r="G3319" s="69">
        <f>data2!AY112</f>
        <v>4.6409338674722529E-2</v>
      </c>
      <c r="H3319" s="105">
        <f t="shared" si="1382"/>
        <v>0.13922801602416759</v>
      </c>
      <c r="I3319" s="105">
        <f t="shared" si="1383"/>
        <v>2.8968443509860116</v>
      </c>
    </row>
    <row r="3320" spans="2:9" x14ac:dyDescent="0.25">
      <c r="B3320" s="69" t="s">
        <v>45</v>
      </c>
      <c r="C3320" s="69" t="s">
        <v>146</v>
      </c>
      <c r="D3320" s="69" t="s">
        <v>150</v>
      </c>
      <c r="E3320" s="69">
        <f t="shared" si="1384"/>
        <v>1954</v>
      </c>
      <c r="F3320" s="69" t="s">
        <v>24</v>
      </c>
      <c r="G3320" s="69">
        <f>data2!AY113</f>
        <v>4.6409338674722529E-2</v>
      </c>
      <c r="H3320" s="105">
        <f t="shared" si="1382"/>
        <v>0.18563735469889012</v>
      </c>
      <c r="I3320" s="105">
        <f t="shared" si="1383"/>
        <v>2.8504350123112889</v>
      </c>
    </row>
    <row r="3321" spans="2:9" x14ac:dyDescent="0.25">
      <c r="B3321" s="69" t="s">
        <v>45</v>
      </c>
      <c r="C3321" s="69" t="s">
        <v>146</v>
      </c>
      <c r="D3321" s="69" t="s">
        <v>150</v>
      </c>
      <c r="E3321" s="69">
        <f t="shared" si="1384"/>
        <v>1955</v>
      </c>
      <c r="F3321" s="69" t="s">
        <v>24</v>
      </c>
      <c r="G3321" s="69">
        <f>data2!AY114</f>
        <v>4.6409338674722529E-2</v>
      </c>
      <c r="H3321" s="105">
        <f t="shared" si="1382"/>
        <v>0.23204669337361264</v>
      </c>
      <c r="I3321" s="105">
        <f t="shared" si="1383"/>
        <v>2.8040256736365663</v>
      </c>
    </row>
    <row r="3322" spans="2:9" x14ac:dyDescent="0.25">
      <c r="B3322" s="69" t="s">
        <v>45</v>
      </c>
      <c r="C3322" s="69" t="s">
        <v>146</v>
      </c>
      <c r="D3322" s="69" t="s">
        <v>150</v>
      </c>
      <c r="E3322" s="69">
        <f t="shared" si="1384"/>
        <v>1956</v>
      </c>
      <c r="F3322" s="69" t="s">
        <v>24</v>
      </c>
      <c r="G3322" s="69">
        <f>data2!AY115</f>
        <v>4.6409338674722529E-2</v>
      </c>
      <c r="H3322" s="105">
        <f t="shared" si="1382"/>
        <v>0.27845603204833519</v>
      </c>
      <c r="I3322" s="105">
        <f t="shared" si="1383"/>
        <v>2.7576163349618437</v>
      </c>
    </row>
    <row r="3323" spans="2:9" x14ac:dyDescent="0.25">
      <c r="B3323" s="69" t="s">
        <v>45</v>
      </c>
      <c r="C3323" s="69" t="s">
        <v>146</v>
      </c>
      <c r="D3323" s="69" t="s">
        <v>150</v>
      </c>
      <c r="E3323" s="69">
        <f t="shared" si="1384"/>
        <v>1957</v>
      </c>
      <c r="F3323" s="69" t="s">
        <v>24</v>
      </c>
      <c r="G3323" s="69">
        <f>data2!AY116</f>
        <v>4.6409338674722529E-2</v>
      </c>
      <c r="H3323" s="105">
        <f t="shared" si="1382"/>
        <v>0.32486537072305771</v>
      </c>
      <c r="I3323" s="105">
        <f t="shared" si="1383"/>
        <v>2.711206996287121</v>
      </c>
    </row>
    <row r="3324" spans="2:9" x14ac:dyDescent="0.25">
      <c r="B3324" s="69" t="s">
        <v>45</v>
      </c>
      <c r="C3324" s="69" t="s">
        <v>146</v>
      </c>
      <c r="D3324" s="69" t="s">
        <v>150</v>
      </c>
      <c r="E3324" s="69">
        <f t="shared" si="1384"/>
        <v>1958</v>
      </c>
      <c r="F3324" s="69" t="s">
        <v>24</v>
      </c>
      <c r="G3324" s="69">
        <f>data2!AY117</f>
        <v>4.6409338674722529E-2</v>
      </c>
      <c r="H3324" s="105">
        <f t="shared" si="1382"/>
        <v>0.37127470939778023</v>
      </c>
      <c r="I3324" s="105">
        <f t="shared" si="1383"/>
        <v>2.6647976576123984</v>
      </c>
    </row>
    <row r="3325" spans="2:9" x14ac:dyDescent="0.25">
      <c r="B3325" s="69" t="s">
        <v>45</v>
      </c>
      <c r="C3325" s="69" t="s">
        <v>146</v>
      </c>
      <c r="D3325" s="69" t="s">
        <v>150</v>
      </c>
      <c r="E3325" s="69">
        <f t="shared" si="1384"/>
        <v>1959</v>
      </c>
      <c r="F3325" s="69" t="s">
        <v>24</v>
      </c>
      <c r="G3325" s="69">
        <f>data2!AY118</f>
        <v>4.6409338674722529E-2</v>
      </c>
      <c r="H3325" s="105">
        <f t="shared" si="1382"/>
        <v>0.41768404807250276</v>
      </c>
      <c r="I3325" s="105">
        <f t="shared" si="1383"/>
        <v>2.6183883189376767</v>
      </c>
    </row>
    <row r="3326" spans="2:9" x14ac:dyDescent="0.25">
      <c r="B3326" s="69" t="s">
        <v>45</v>
      </c>
      <c r="C3326" s="69" t="s">
        <v>146</v>
      </c>
      <c r="D3326" s="69" t="s">
        <v>150</v>
      </c>
      <c r="E3326" s="69">
        <f t="shared" si="1384"/>
        <v>1960</v>
      </c>
      <c r="F3326" s="69" t="s">
        <v>24</v>
      </c>
      <c r="G3326" s="69">
        <f>data2!AY119</f>
        <v>4.6469872594733043E-2</v>
      </c>
      <c r="H3326" s="105">
        <f t="shared" si="1382"/>
        <v>0.46409338674722528</v>
      </c>
      <c r="I3326" s="105">
        <f t="shared" si="1383"/>
        <v>2.5719184463429432</v>
      </c>
    </row>
    <row r="3327" spans="2:9" x14ac:dyDescent="0.25">
      <c r="B3327" s="69" t="s">
        <v>45</v>
      </c>
      <c r="C3327" s="69" t="s">
        <v>146</v>
      </c>
      <c r="D3327" s="69" t="s">
        <v>150</v>
      </c>
      <c r="E3327" s="69">
        <f t="shared" si="1384"/>
        <v>1961</v>
      </c>
      <c r="F3327" s="69" t="s">
        <v>24</v>
      </c>
      <c r="G3327" s="69">
        <f>data2!AY120</f>
        <v>4.7010498812351545E-2</v>
      </c>
      <c r="H3327" s="105">
        <f t="shared" si="1382"/>
        <v>0.51056325934195834</v>
      </c>
      <c r="I3327" s="105">
        <f t="shared" si="1383"/>
        <v>2.5249079475305916</v>
      </c>
    </row>
    <row r="3328" spans="2:9" x14ac:dyDescent="0.25">
      <c r="B3328" s="69" t="s">
        <v>45</v>
      </c>
      <c r="C3328" s="69" t="s">
        <v>146</v>
      </c>
      <c r="D3328" s="69" t="s">
        <v>150</v>
      </c>
      <c r="E3328" s="69">
        <f t="shared" si="1384"/>
        <v>1962</v>
      </c>
      <c r="F3328" s="69" t="s">
        <v>24</v>
      </c>
      <c r="G3328" s="69">
        <f>data2!AY121</f>
        <v>4.3870575899338599E-2</v>
      </c>
      <c r="H3328" s="105">
        <f t="shared" si="1382"/>
        <v>0.55757375815430987</v>
      </c>
      <c r="I3328" s="105">
        <f t="shared" si="1383"/>
        <v>2.4810373716312535</v>
      </c>
    </row>
    <row r="3329" spans="2:9" x14ac:dyDescent="0.25">
      <c r="B3329" s="69" t="s">
        <v>45</v>
      </c>
      <c r="C3329" s="69" t="s">
        <v>146</v>
      </c>
      <c r="D3329" s="69" t="s">
        <v>150</v>
      </c>
      <c r="E3329" s="69">
        <f t="shared" si="1384"/>
        <v>1963</v>
      </c>
      <c r="F3329" s="69" t="s">
        <v>24</v>
      </c>
      <c r="G3329" s="69">
        <f>data2!AY122</f>
        <v>4.1555171844018503E-2</v>
      </c>
      <c r="H3329" s="105">
        <f t="shared" si="1382"/>
        <v>0.6014443340536485</v>
      </c>
      <c r="I3329" s="105">
        <f t="shared" si="1383"/>
        <v>2.4394821997872356</v>
      </c>
    </row>
    <row r="3330" spans="2:9" x14ac:dyDescent="0.25">
      <c r="B3330" s="69" t="s">
        <v>45</v>
      </c>
      <c r="C3330" s="69" t="s">
        <v>146</v>
      </c>
      <c r="D3330" s="69" t="s">
        <v>150</v>
      </c>
      <c r="E3330" s="69">
        <f t="shared" si="1384"/>
        <v>1964</v>
      </c>
      <c r="F3330" s="69" t="s">
        <v>24</v>
      </c>
      <c r="G3330" s="69">
        <f>data2!AY123</f>
        <v>3.6027458262126985E-2</v>
      </c>
      <c r="H3330" s="105">
        <f t="shared" si="1382"/>
        <v>0.64299950589766697</v>
      </c>
      <c r="I3330" s="105">
        <f t="shared" si="1383"/>
        <v>2.403454741525108</v>
      </c>
    </row>
    <row r="3331" spans="2:9" x14ac:dyDescent="0.25">
      <c r="B3331" s="69" t="s">
        <v>45</v>
      </c>
      <c r="C3331" s="69" t="s">
        <v>146</v>
      </c>
      <c r="D3331" s="69" t="s">
        <v>150</v>
      </c>
      <c r="E3331" s="69">
        <f t="shared" si="1384"/>
        <v>1965</v>
      </c>
      <c r="F3331" s="69" t="s">
        <v>24</v>
      </c>
      <c r="G3331" s="69">
        <f>data2!AY124</f>
        <v>3.3513683870504636E-2</v>
      </c>
      <c r="H3331" s="105">
        <f t="shared" si="1382"/>
        <v>0.67902696415979391</v>
      </c>
      <c r="I3331" s="105">
        <f t="shared" si="1383"/>
        <v>2.3699410576546032</v>
      </c>
    </row>
    <row r="3332" spans="2:9" x14ac:dyDescent="0.25">
      <c r="B3332" s="69" t="s">
        <v>45</v>
      </c>
      <c r="C3332" s="69" t="s">
        <v>146</v>
      </c>
      <c r="D3332" s="69" t="s">
        <v>150</v>
      </c>
      <c r="E3332" s="69">
        <f t="shared" si="1384"/>
        <v>1966</v>
      </c>
      <c r="F3332" s="69" t="s">
        <v>24</v>
      </c>
      <c r="G3332" s="69">
        <f>data2!AY125</f>
        <v>3.0432052960861343E-2</v>
      </c>
      <c r="H3332" s="105">
        <f t="shared" ref="H3332:H3395" si="1385">SUMIFS($G$4:$G$4995,$F$4:$F$4995,$F3332,$E$4:$E$4995,"&lt;"&amp;$E3332,$B$4:$B$4995,$B3332,$D$4:$D$4995,$D3332)</f>
        <v>0.7125406480302986</v>
      </c>
      <c r="I3332" s="105">
        <f t="shared" ref="I3332:I3395" si="1386">SUMIFS($G$4:$G$4995,$F$4:$F$4995,$F3332,$E$4:$E$4995,"&gt;"&amp;$E3332,$B$4:$B$4995,$B3332,$D$4:$D$4995,$D3332)</f>
        <v>2.3395090046937419</v>
      </c>
    </row>
    <row r="3333" spans="2:9" x14ac:dyDescent="0.25">
      <c r="B3333" s="69" t="s">
        <v>45</v>
      </c>
      <c r="C3333" s="69" t="s">
        <v>146</v>
      </c>
      <c r="D3333" s="69" t="s">
        <v>150</v>
      </c>
      <c r="E3333" s="69">
        <f t="shared" si="1384"/>
        <v>1967</v>
      </c>
      <c r="F3333" s="69" t="s">
        <v>24</v>
      </c>
      <c r="G3333" s="69">
        <f>data2!AY126</f>
        <v>2.8441016104571386E-2</v>
      </c>
      <c r="H3333" s="105">
        <f t="shared" si="1385"/>
        <v>0.74297270099115997</v>
      </c>
      <c r="I3333" s="105">
        <f t="shared" si="1386"/>
        <v>2.3110679885891705</v>
      </c>
    </row>
    <row r="3334" spans="2:9" x14ac:dyDescent="0.25">
      <c r="B3334" s="69" t="s">
        <v>45</v>
      </c>
      <c r="C3334" s="69" t="s">
        <v>146</v>
      </c>
      <c r="D3334" s="69" t="s">
        <v>150</v>
      </c>
      <c r="E3334" s="69">
        <f t="shared" si="1384"/>
        <v>1968</v>
      </c>
      <c r="F3334" s="69" t="s">
        <v>24</v>
      </c>
      <c r="G3334" s="69">
        <f>data2!AY127</f>
        <v>2.7878988656842997E-2</v>
      </c>
      <c r="H3334" s="105">
        <f t="shared" si="1385"/>
        <v>0.77141371709573137</v>
      </c>
      <c r="I3334" s="105">
        <f t="shared" si="1386"/>
        <v>2.2831889999323272</v>
      </c>
    </row>
    <row r="3335" spans="2:9" x14ac:dyDescent="0.25">
      <c r="B3335" s="69" t="s">
        <v>45</v>
      </c>
      <c r="C3335" s="69" t="s">
        <v>146</v>
      </c>
      <c r="D3335" s="69" t="s">
        <v>150</v>
      </c>
      <c r="E3335" s="69">
        <f t="shared" si="1384"/>
        <v>1969</v>
      </c>
      <c r="F3335" s="69" t="s">
        <v>24</v>
      </c>
      <c r="G3335" s="69">
        <f>data2!AY128</f>
        <v>3.0189145364364751E-2</v>
      </c>
      <c r="H3335" s="105">
        <f t="shared" si="1385"/>
        <v>0.79929270575257438</v>
      </c>
      <c r="I3335" s="105">
        <f t="shared" si="1386"/>
        <v>2.2529998545679626</v>
      </c>
    </row>
    <row r="3336" spans="2:9" x14ac:dyDescent="0.25">
      <c r="B3336" s="69" t="s">
        <v>45</v>
      </c>
      <c r="C3336" s="69" t="s">
        <v>146</v>
      </c>
      <c r="D3336" s="69" t="s">
        <v>150</v>
      </c>
      <c r="E3336" s="69">
        <f t="shared" si="1384"/>
        <v>1970</v>
      </c>
      <c r="F3336" s="69" t="s">
        <v>24</v>
      </c>
      <c r="G3336" s="69">
        <f>data2!AY129</f>
        <v>4.1776328399104494E-2</v>
      </c>
      <c r="H3336" s="105">
        <f t="shared" si="1385"/>
        <v>0.82948185111693917</v>
      </c>
      <c r="I3336" s="105">
        <f t="shared" si="1386"/>
        <v>2.2112235261688582</v>
      </c>
    </row>
    <row r="3337" spans="2:9" x14ac:dyDescent="0.25">
      <c r="B3337" s="69" t="s">
        <v>45</v>
      </c>
      <c r="C3337" s="69" t="s">
        <v>146</v>
      </c>
      <c r="D3337" s="69" t="s">
        <v>150</v>
      </c>
      <c r="E3337" s="69">
        <f t="shared" si="1384"/>
        <v>1971</v>
      </c>
      <c r="F3337" s="69" t="s">
        <v>24</v>
      </c>
      <c r="G3337" s="69">
        <f>data2!AY130</f>
        <v>3.369692672852255E-2</v>
      </c>
      <c r="H3337" s="105">
        <f t="shared" si="1385"/>
        <v>0.87125817951604367</v>
      </c>
      <c r="I3337" s="105">
        <f t="shared" si="1386"/>
        <v>2.1775265994403359</v>
      </c>
    </row>
    <row r="3338" spans="2:9" x14ac:dyDescent="0.25">
      <c r="B3338" s="69" t="s">
        <v>45</v>
      </c>
      <c r="C3338" s="69" t="s">
        <v>146</v>
      </c>
      <c r="D3338" s="69" t="s">
        <v>150</v>
      </c>
      <c r="E3338" s="69">
        <f t="shared" si="1384"/>
        <v>1972</v>
      </c>
      <c r="F3338" s="69" t="s">
        <v>24</v>
      </c>
      <c r="G3338" s="69">
        <f>data2!AY131</f>
        <v>7.2084266562794166E-2</v>
      </c>
      <c r="H3338" s="105">
        <f t="shared" si="1385"/>
        <v>0.90495510624456621</v>
      </c>
      <c r="I3338" s="105">
        <f t="shared" si="1386"/>
        <v>2.1054423328775416</v>
      </c>
    </row>
    <row r="3339" spans="2:9" x14ac:dyDescent="0.25">
      <c r="B3339" s="69" t="s">
        <v>45</v>
      </c>
      <c r="C3339" s="69" t="s">
        <v>146</v>
      </c>
      <c r="D3339" s="69" t="s">
        <v>150</v>
      </c>
      <c r="E3339" s="69">
        <f t="shared" si="1384"/>
        <v>1973</v>
      </c>
      <c r="F3339" s="69" t="s">
        <v>24</v>
      </c>
      <c r="G3339" s="69">
        <f>data2!AY132</f>
        <v>7.5470817259608525E-2</v>
      </c>
      <c r="H3339" s="105">
        <f t="shared" si="1385"/>
        <v>0.97703937280736042</v>
      </c>
      <c r="I3339" s="105">
        <f t="shared" si="1386"/>
        <v>2.029971515617933</v>
      </c>
    </row>
    <row r="3340" spans="2:9" x14ac:dyDescent="0.25">
      <c r="B3340" s="69" t="s">
        <v>45</v>
      </c>
      <c r="C3340" s="69" t="s">
        <v>146</v>
      </c>
      <c r="D3340" s="69" t="s">
        <v>150</v>
      </c>
      <c r="E3340" s="69">
        <f t="shared" si="1384"/>
        <v>1974</v>
      </c>
      <c r="F3340" s="69" t="s">
        <v>24</v>
      </c>
      <c r="G3340" s="69">
        <f>data2!AY133</f>
        <v>8.8136292236222047E-2</v>
      </c>
      <c r="H3340" s="105">
        <f t="shared" si="1385"/>
        <v>1.0525101900669689</v>
      </c>
      <c r="I3340" s="105">
        <f t="shared" si="1386"/>
        <v>1.9418352233817109</v>
      </c>
    </row>
    <row r="3341" spans="2:9" x14ac:dyDescent="0.25">
      <c r="B3341" s="69" t="s">
        <v>45</v>
      </c>
      <c r="C3341" s="69" t="s">
        <v>146</v>
      </c>
      <c r="D3341" s="69" t="s">
        <v>150</v>
      </c>
      <c r="E3341" s="69">
        <f t="shared" si="1384"/>
        <v>1975</v>
      </c>
      <c r="F3341" s="69" t="s">
        <v>24</v>
      </c>
      <c r="G3341" s="69">
        <f>data2!AY134</f>
        <v>8.0387420731464113E-2</v>
      </c>
      <c r="H3341" s="105">
        <f t="shared" si="1385"/>
        <v>1.140646482303191</v>
      </c>
      <c r="I3341" s="105">
        <f t="shared" si="1386"/>
        <v>1.8614478026502466</v>
      </c>
    </row>
    <row r="3342" spans="2:9" x14ac:dyDescent="0.25">
      <c r="B3342" s="69" t="s">
        <v>45</v>
      </c>
      <c r="C3342" s="69" t="s">
        <v>146</v>
      </c>
      <c r="D3342" s="69" t="s">
        <v>150</v>
      </c>
      <c r="E3342" s="69">
        <f t="shared" si="1384"/>
        <v>1976</v>
      </c>
      <c r="F3342" s="69" t="s">
        <v>24</v>
      </c>
      <c r="G3342" s="69">
        <f>data2!AY135</f>
        <v>9.159320746620897E-2</v>
      </c>
      <c r="H3342" s="105">
        <f t="shared" si="1385"/>
        <v>1.2210339030346551</v>
      </c>
      <c r="I3342" s="105">
        <f t="shared" si="1386"/>
        <v>1.7698545951840379</v>
      </c>
    </row>
    <row r="3343" spans="2:9" x14ac:dyDescent="0.25">
      <c r="B3343" s="69" t="s">
        <v>45</v>
      </c>
      <c r="C3343" s="69" t="s">
        <v>146</v>
      </c>
      <c r="D3343" s="69" t="s">
        <v>150</v>
      </c>
      <c r="E3343" s="69">
        <f t="shared" si="1384"/>
        <v>1977</v>
      </c>
      <c r="F3343" s="69" t="s">
        <v>24</v>
      </c>
      <c r="G3343" s="69">
        <f>data2!AY136</f>
        <v>8.68409834635019E-2</v>
      </c>
      <c r="H3343" s="105">
        <f t="shared" si="1385"/>
        <v>1.312627110500864</v>
      </c>
      <c r="I3343" s="105">
        <f t="shared" si="1386"/>
        <v>1.6830136117205361</v>
      </c>
    </row>
    <row r="3344" spans="2:9" x14ac:dyDescent="0.25">
      <c r="B3344" s="69" t="s">
        <v>45</v>
      </c>
      <c r="C3344" s="69" t="s">
        <v>146</v>
      </c>
      <c r="D3344" s="69" t="s">
        <v>150</v>
      </c>
      <c r="E3344" s="69">
        <f t="shared" si="1384"/>
        <v>1978</v>
      </c>
      <c r="F3344" s="69" t="s">
        <v>24</v>
      </c>
      <c r="G3344" s="69">
        <f>data2!AY137</f>
        <v>8.0019966579544966E-2</v>
      </c>
      <c r="H3344" s="105">
        <f t="shared" si="1385"/>
        <v>1.399468093964366</v>
      </c>
      <c r="I3344" s="105">
        <f t="shared" si="1386"/>
        <v>1.6029936451409907</v>
      </c>
    </row>
    <row r="3345" spans="2:9" x14ac:dyDescent="0.25">
      <c r="B3345" s="69" t="s">
        <v>45</v>
      </c>
      <c r="C3345" s="69" t="s">
        <v>146</v>
      </c>
      <c r="D3345" s="69" t="s">
        <v>150</v>
      </c>
      <c r="E3345" s="69">
        <f t="shared" si="1384"/>
        <v>1979</v>
      </c>
      <c r="F3345" s="69" t="s">
        <v>24</v>
      </c>
      <c r="G3345" s="69">
        <f>data2!AY138</f>
        <v>9.1284852251313095E-2</v>
      </c>
      <c r="H3345" s="105">
        <f t="shared" si="1385"/>
        <v>1.4794880605439109</v>
      </c>
      <c r="I3345" s="105">
        <f t="shared" si="1386"/>
        <v>1.5117087928896777</v>
      </c>
    </row>
    <row r="3346" spans="2:9" x14ac:dyDescent="0.25">
      <c r="B3346" s="69" t="s">
        <v>45</v>
      </c>
      <c r="C3346" s="69" t="s">
        <v>146</v>
      </c>
      <c r="D3346" s="69" t="s">
        <v>150</v>
      </c>
      <c r="E3346" s="69">
        <f t="shared" si="1384"/>
        <v>1980</v>
      </c>
      <c r="F3346" s="69" t="s">
        <v>24</v>
      </c>
      <c r="G3346" s="69">
        <f>data2!AY139</f>
        <v>9.2161324497684896E-2</v>
      </c>
      <c r="H3346" s="105">
        <f t="shared" si="1385"/>
        <v>1.5707729127952239</v>
      </c>
      <c r="I3346" s="105">
        <f t="shared" si="1386"/>
        <v>1.4195474683919931</v>
      </c>
    </row>
    <row r="3347" spans="2:9" x14ac:dyDescent="0.25">
      <c r="B3347" s="69" t="s">
        <v>45</v>
      </c>
      <c r="C3347" s="69" t="s">
        <v>146</v>
      </c>
      <c r="D3347" s="69" t="s">
        <v>150</v>
      </c>
      <c r="E3347" s="69">
        <f t="shared" si="1384"/>
        <v>1981</v>
      </c>
      <c r="F3347" s="69" t="s">
        <v>24</v>
      </c>
      <c r="G3347" s="69">
        <f>data2!AY140</f>
        <v>9.6707961759243621E-2</v>
      </c>
      <c r="H3347" s="105">
        <f t="shared" si="1385"/>
        <v>1.6629342372929088</v>
      </c>
      <c r="I3347" s="105">
        <f t="shared" si="1386"/>
        <v>1.3228395066327494</v>
      </c>
    </row>
    <row r="3348" spans="2:9" x14ac:dyDescent="0.25">
      <c r="B3348" s="69" t="s">
        <v>45</v>
      </c>
      <c r="C3348" s="69" t="s">
        <v>146</v>
      </c>
      <c r="D3348" s="69" t="s">
        <v>150</v>
      </c>
      <c r="E3348" s="69">
        <f t="shared" si="1384"/>
        <v>1982</v>
      </c>
      <c r="F3348" s="69" t="s">
        <v>24</v>
      </c>
      <c r="G3348" s="69">
        <f>data2!AY141</f>
        <v>8.9307555978935652E-2</v>
      </c>
      <c r="H3348" s="105">
        <f t="shared" si="1385"/>
        <v>1.7596421990521525</v>
      </c>
      <c r="I3348" s="105">
        <f t="shared" si="1386"/>
        <v>1.2335319506538134</v>
      </c>
    </row>
    <row r="3349" spans="2:9" x14ac:dyDescent="0.25">
      <c r="B3349" s="69" t="s">
        <v>45</v>
      </c>
      <c r="C3349" s="69" t="s">
        <v>146</v>
      </c>
      <c r="D3349" s="69" t="s">
        <v>150</v>
      </c>
      <c r="E3349" s="69">
        <f t="shared" si="1384"/>
        <v>1983</v>
      </c>
      <c r="F3349" s="69" t="s">
        <v>24</v>
      </c>
      <c r="G3349" s="69">
        <f>data2!AY142</f>
        <v>9.2783799489144309E-2</v>
      </c>
      <c r="H3349" s="105">
        <f t="shared" si="1385"/>
        <v>1.848949755031088</v>
      </c>
      <c r="I3349" s="105">
        <f t="shared" si="1386"/>
        <v>1.1407481511646691</v>
      </c>
    </row>
    <row r="3350" spans="2:9" x14ac:dyDescent="0.25">
      <c r="B3350" s="69" t="s">
        <v>45</v>
      </c>
      <c r="C3350" s="69" t="s">
        <v>146</v>
      </c>
      <c r="D3350" s="69" t="s">
        <v>150</v>
      </c>
      <c r="E3350" s="69">
        <f t="shared" si="1384"/>
        <v>1984</v>
      </c>
      <c r="F3350" s="69" t="s">
        <v>24</v>
      </c>
      <c r="G3350" s="69">
        <f>data2!AY143</f>
        <v>7.3718357286469582E-2</v>
      </c>
      <c r="H3350" s="105">
        <f t="shared" si="1385"/>
        <v>1.9417335545202323</v>
      </c>
      <c r="I3350" s="105">
        <f t="shared" si="1386"/>
        <v>1.0670297938781996</v>
      </c>
    </row>
    <row r="3351" spans="2:9" x14ac:dyDescent="0.25">
      <c r="B3351" s="69" t="s">
        <v>45</v>
      </c>
      <c r="C3351" s="69" t="s">
        <v>146</v>
      </c>
      <c r="D3351" s="69" t="s">
        <v>150</v>
      </c>
      <c r="E3351" s="69">
        <f t="shared" si="1384"/>
        <v>1985</v>
      </c>
      <c r="F3351" s="69" t="s">
        <v>24</v>
      </c>
      <c r="G3351" s="69">
        <f>data2!AY144</f>
        <v>8.8738498334329882E-2</v>
      </c>
      <c r="H3351" s="105">
        <f t="shared" si="1385"/>
        <v>2.0154519118067018</v>
      </c>
      <c r="I3351" s="105">
        <f t="shared" si="1386"/>
        <v>0.97829129554386995</v>
      </c>
    </row>
    <row r="3352" spans="2:9" x14ac:dyDescent="0.25">
      <c r="B3352" s="69" t="s">
        <v>45</v>
      </c>
      <c r="C3352" s="69" t="s">
        <v>146</v>
      </c>
      <c r="D3352" s="69" t="s">
        <v>150</v>
      </c>
      <c r="E3352" s="69">
        <f t="shared" si="1384"/>
        <v>1986</v>
      </c>
      <c r="F3352" s="69" t="s">
        <v>24</v>
      </c>
      <c r="G3352" s="69">
        <f>data2!AY145</f>
        <v>8.814899730158049E-2</v>
      </c>
      <c r="H3352" s="105">
        <f t="shared" si="1385"/>
        <v>2.1041904101410318</v>
      </c>
      <c r="I3352" s="105">
        <f t="shared" si="1386"/>
        <v>0.89014229824228941</v>
      </c>
    </row>
    <row r="3353" spans="2:9" x14ac:dyDescent="0.25">
      <c r="B3353" s="69" t="s">
        <v>45</v>
      </c>
      <c r="C3353" s="69" t="s">
        <v>146</v>
      </c>
      <c r="D3353" s="69" t="s">
        <v>150</v>
      </c>
      <c r="E3353" s="69">
        <f t="shared" si="1384"/>
        <v>1987</v>
      </c>
      <c r="F3353" s="69" t="s">
        <v>24</v>
      </c>
      <c r="G3353" s="69">
        <f>data2!AY146</f>
        <v>8.7113372583255258E-2</v>
      </c>
      <c r="H3353" s="105">
        <f t="shared" si="1385"/>
        <v>2.1923394074426121</v>
      </c>
      <c r="I3353" s="105">
        <f t="shared" si="1386"/>
        <v>0.80302892565903405</v>
      </c>
    </row>
    <row r="3354" spans="2:9" x14ac:dyDescent="0.25">
      <c r="B3354" s="69" t="s">
        <v>45</v>
      </c>
      <c r="C3354" s="69" t="s">
        <v>146</v>
      </c>
      <c r="D3354" s="69" t="s">
        <v>150</v>
      </c>
      <c r="E3354" s="69">
        <f t="shared" si="1384"/>
        <v>1988</v>
      </c>
      <c r="F3354" s="69" t="s">
        <v>24</v>
      </c>
      <c r="G3354" s="69">
        <f>data2!AY147</f>
        <v>6.8732260985686272E-2</v>
      </c>
      <c r="H3354" s="105">
        <f t="shared" si="1385"/>
        <v>2.2794527800258675</v>
      </c>
      <c r="I3354" s="105">
        <f t="shared" si="1386"/>
        <v>0.73429666467334787</v>
      </c>
    </row>
    <row r="3355" spans="2:9" x14ac:dyDescent="0.25">
      <c r="B3355" s="69" t="s">
        <v>45</v>
      </c>
      <c r="C3355" s="69" t="s">
        <v>146</v>
      </c>
      <c r="D3355" s="69" t="s">
        <v>150</v>
      </c>
      <c r="E3355" s="69">
        <f t="shared" si="1384"/>
        <v>1989</v>
      </c>
      <c r="F3355" s="69" t="s">
        <v>24</v>
      </c>
      <c r="G3355" s="69">
        <f>data2!AY148</f>
        <v>8.6561950704225371E-2</v>
      </c>
      <c r="H3355" s="105">
        <f t="shared" si="1385"/>
        <v>2.3481850410115537</v>
      </c>
      <c r="I3355" s="105">
        <f t="shared" si="1386"/>
        <v>0.64773471396912263</v>
      </c>
    </row>
    <row r="3356" spans="2:9" x14ac:dyDescent="0.25">
      <c r="B3356" s="69" t="s">
        <v>45</v>
      </c>
      <c r="C3356" s="69" t="s">
        <v>146</v>
      </c>
      <c r="D3356" s="69" t="s">
        <v>150</v>
      </c>
      <c r="E3356" s="69">
        <f t="shared" si="1384"/>
        <v>1990</v>
      </c>
      <c r="F3356" s="69" t="s">
        <v>24</v>
      </c>
      <c r="G3356" s="69">
        <f>data2!AY149</f>
        <v>7.7114101259487866E-2</v>
      </c>
      <c r="H3356" s="105">
        <f t="shared" si="1385"/>
        <v>2.4347469917157789</v>
      </c>
      <c r="I3356" s="105">
        <f t="shared" si="1386"/>
        <v>0.5706206127096346</v>
      </c>
    </row>
    <row r="3357" spans="2:9" x14ac:dyDescent="0.25">
      <c r="B3357" s="69" t="s">
        <v>45</v>
      </c>
      <c r="C3357" s="69" t="s">
        <v>146</v>
      </c>
      <c r="D3357" s="69" t="s">
        <v>150</v>
      </c>
      <c r="E3357" s="69">
        <f t="shared" si="1384"/>
        <v>1991</v>
      </c>
      <c r="F3357" s="69" t="s">
        <v>24</v>
      </c>
      <c r="G3357" s="69">
        <f>data2!AY150</f>
        <v>9.335115883450297E-2</v>
      </c>
      <c r="H3357" s="105">
        <f t="shared" si="1385"/>
        <v>2.5118610929752667</v>
      </c>
      <c r="I3357" s="105">
        <f t="shared" si="1386"/>
        <v>0.4772694538751317</v>
      </c>
    </row>
    <row r="3358" spans="2:9" x14ac:dyDescent="0.25">
      <c r="B3358" s="69" t="s">
        <v>45</v>
      </c>
      <c r="C3358" s="69" t="s">
        <v>146</v>
      </c>
      <c r="D3358" s="69" t="s">
        <v>150</v>
      </c>
      <c r="E3358" s="69">
        <f t="shared" si="1384"/>
        <v>1992</v>
      </c>
      <c r="F3358" s="69" t="s">
        <v>24</v>
      </c>
      <c r="G3358" s="69">
        <f>data2!AY151</f>
        <v>8.7831187887520742E-2</v>
      </c>
      <c r="H3358" s="105">
        <f t="shared" si="1385"/>
        <v>2.6052122518097698</v>
      </c>
      <c r="I3358" s="105">
        <f t="shared" si="1386"/>
        <v>0.38943826598761094</v>
      </c>
    </row>
    <row r="3359" spans="2:9" x14ac:dyDescent="0.25">
      <c r="B3359" s="69" t="s">
        <v>45</v>
      </c>
      <c r="C3359" s="69" t="s">
        <v>146</v>
      </c>
      <c r="D3359" s="69" t="s">
        <v>150</v>
      </c>
      <c r="E3359" s="69">
        <f t="shared" si="1384"/>
        <v>1993</v>
      </c>
      <c r="F3359" s="69" t="s">
        <v>24</v>
      </c>
      <c r="G3359" s="69">
        <f>data2!AY152</f>
        <v>9.486726036298454E-2</v>
      </c>
      <c r="H3359" s="105">
        <f t="shared" si="1385"/>
        <v>2.6930434396972904</v>
      </c>
      <c r="I3359" s="105">
        <f t="shared" si="1386"/>
        <v>0.2945710056246264</v>
      </c>
    </row>
    <row r="3360" spans="2:9" x14ac:dyDescent="0.25">
      <c r="B3360" s="69" t="s">
        <v>45</v>
      </c>
      <c r="C3360" s="69" t="s">
        <v>146</v>
      </c>
      <c r="D3360" s="69" t="s">
        <v>150</v>
      </c>
      <c r="E3360" s="69">
        <f t="shared" si="1384"/>
        <v>1994</v>
      </c>
      <c r="F3360" s="69" t="s">
        <v>24</v>
      </c>
      <c r="G3360" s="69">
        <f>data2!AY153</f>
        <v>8.5258659136184467E-2</v>
      </c>
      <c r="H3360" s="105">
        <f t="shared" si="1385"/>
        <v>2.7879107000602747</v>
      </c>
      <c r="I3360" s="105">
        <f t="shared" si="1386"/>
        <v>0.20931234648844194</v>
      </c>
    </row>
    <row r="3361" spans="2:9" x14ac:dyDescent="0.25">
      <c r="B3361" s="69" t="s">
        <v>45</v>
      </c>
      <c r="C3361" s="69" t="s">
        <v>146</v>
      </c>
      <c r="D3361" s="69" t="s">
        <v>150</v>
      </c>
      <c r="E3361" s="69">
        <f t="shared" si="1384"/>
        <v>1995</v>
      </c>
      <c r="F3361" s="69" t="s">
        <v>24</v>
      </c>
      <c r="G3361" s="69">
        <f>data2!AY154</f>
        <v>8.1860024886134211E-2</v>
      </c>
      <c r="H3361" s="105">
        <f t="shared" si="1385"/>
        <v>2.8731693591964591</v>
      </c>
      <c r="I3361" s="105">
        <f t="shared" si="1386"/>
        <v>0.12745232160230774</v>
      </c>
    </row>
    <row r="3362" spans="2:9" x14ac:dyDescent="0.25">
      <c r="B3362" s="69" t="s">
        <v>45</v>
      </c>
      <c r="C3362" s="69" t="s">
        <v>146</v>
      </c>
      <c r="D3362" s="69" t="s">
        <v>150</v>
      </c>
      <c r="E3362" s="69">
        <f t="shared" si="1384"/>
        <v>1996</v>
      </c>
      <c r="F3362" s="69" t="s">
        <v>24</v>
      </c>
      <c r="G3362" s="69">
        <f>data2!AY155</f>
        <v>6.3649197497413657E-2</v>
      </c>
      <c r="H3362" s="105">
        <f t="shared" si="1385"/>
        <v>2.9550293840825934</v>
      </c>
      <c r="I3362" s="105">
        <f t="shared" si="1386"/>
        <v>6.3803124104894068E-2</v>
      </c>
    </row>
    <row r="3363" spans="2:9" x14ac:dyDescent="0.25">
      <c r="B3363" s="69" t="s">
        <v>45</v>
      </c>
      <c r="C3363" s="69" t="s">
        <v>146</v>
      </c>
      <c r="D3363" s="69" t="s">
        <v>150</v>
      </c>
      <c r="E3363" s="69">
        <f t="shared" si="1384"/>
        <v>1997</v>
      </c>
      <c r="F3363" s="69" t="s">
        <v>24</v>
      </c>
      <c r="G3363" s="69">
        <f>data2!AY156</f>
        <v>6.3803124104894068E-2</v>
      </c>
      <c r="H3363" s="105">
        <f t="shared" si="1385"/>
        <v>3.0186785815800072</v>
      </c>
      <c r="I3363" s="105">
        <f t="shared" si="1386"/>
        <v>0</v>
      </c>
    </row>
    <row r="3364" spans="2:9" x14ac:dyDescent="0.25">
      <c r="B3364" s="69" t="s">
        <v>45</v>
      </c>
      <c r="C3364" s="69" t="s">
        <v>146</v>
      </c>
      <c r="D3364" s="69" t="s">
        <v>150</v>
      </c>
      <c r="E3364" s="69">
        <f t="shared" si="1384"/>
        <v>1950</v>
      </c>
      <c r="F3364" s="69" t="s">
        <v>25</v>
      </c>
      <c r="G3364" s="69">
        <f>data2!AZ109</f>
        <v>0.11434294345570369</v>
      </c>
      <c r="H3364" s="105">
        <f t="shared" si="1385"/>
        <v>0</v>
      </c>
      <c r="I3364" s="105">
        <f t="shared" si="1386"/>
        <v>6.0431161605844794</v>
      </c>
    </row>
    <row r="3365" spans="2:9" x14ac:dyDescent="0.25">
      <c r="B3365" s="69" t="s">
        <v>45</v>
      </c>
      <c r="C3365" s="69" t="s">
        <v>146</v>
      </c>
      <c r="D3365" s="69" t="s">
        <v>150</v>
      </c>
      <c r="E3365" s="69">
        <f t="shared" si="1384"/>
        <v>1951</v>
      </c>
      <c r="F3365" s="69" t="s">
        <v>25</v>
      </c>
      <c r="G3365" s="69">
        <f>data2!AZ110</f>
        <v>0.11434294345570369</v>
      </c>
      <c r="H3365" s="105">
        <f t="shared" si="1385"/>
        <v>0.11434294345570369</v>
      </c>
      <c r="I3365" s="105">
        <f t="shared" si="1386"/>
        <v>5.928773217128775</v>
      </c>
    </row>
    <row r="3366" spans="2:9" x14ac:dyDescent="0.25">
      <c r="B3366" s="69" t="s">
        <v>45</v>
      </c>
      <c r="C3366" s="69" t="s">
        <v>146</v>
      </c>
      <c r="D3366" s="69" t="s">
        <v>150</v>
      </c>
      <c r="E3366" s="69">
        <f t="shared" si="1384"/>
        <v>1952</v>
      </c>
      <c r="F3366" s="69" t="s">
        <v>25</v>
      </c>
      <c r="G3366" s="69">
        <f>data2!AZ111</f>
        <v>0.11434294345570369</v>
      </c>
      <c r="H3366" s="105">
        <f t="shared" si="1385"/>
        <v>0.22868588691140737</v>
      </c>
      <c r="I3366" s="105">
        <f t="shared" si="1386"/>
        <v>5.8144302736730724</v>
      </c>
    </row>
    <row r="3367" spans="2:9" x14ac:dyDescent="0.25">
      <c r="B3367" s="69" t="s">
        <v>45</v>
      </c>
      <c r="C3367" s="69" t="s">
        <v>146</v>
      </c>
      <c r="D3367" s="69" t="s">
        <v>150</v>
      </c>
      <c r="E3367" s="69">
        <f t="shared" si="1384"/>
        <v>1953</v>
      </c>
      <c r="F3367" s="69" t="s">
        <v>25</v>
      </c>
      <c r="G3367" s="69">
        <f>data2!AZ112</f>
        <v>0.11434294345570369</v>
      </c>
      <c r="H3367" s="105">
        <f t="shared" si="1385"/>
        <v>0.34302883036711107</v>
      </c>
      <c r="I3367" s="105">
        <f t="shared" si="1386"/>
        <v>5.7000873302173689</v>
      </c>
    </row>
    <row r="3368" spans="2:9" x14ac:dyDescent="0.25">
      <c r="B3368" s="69" t="s">
        <v>45</v>
      </c>
      <c r="C3368" s="69" t="s">
        <v>146</v>
      </c>
      <c r="D3368" s="69" t="s">
        <v>150</v>
      </c>
      <c r="E3368" s="69">
        <f t="shared" si="1384"/>
        <v>1954</v>
      </c>
      <c r="F3368" s="69" t="s">
        <v>25</v>
      </c>
      <c r="G3368" s="69">
        <f>data2!AZ113</f>
        <v>0.11434294345570369</v>
      </c>
      <c r="H3368" s="105">
        <f t="shared" si="1385"/>
        <v>0.45737177382281474</v>
      </c>
      <c r="I3368" s="105">
        <f t="shared" si="1386"/>
        <v>5.5857443867616645</v>
      </c>
    </row>
    <row r="3369" spans="2:9" x14ac:dyDescent="0.25">
      <c r="B3369" s="69" t="s">
        <v>45</v>
      </c>
      <c r="C3369" s="69" t="s">
        <v>146</v>
      </c>
      <c r="D3369" s="69" t="s">
        <v>150</v>
      </c>
      <c r="E3369" s="69">
        <f t="shared" si="1384"/>
        <v>1955</v>
      </c>
      <c r="F3369" s="69" t="s">
        <v>25</v>
      </c>
      <c r="G3369" s="69">
        <f>data2!AZ114</f>
        <v>0.11434294345570369</v>
      </c>
      <c r="H3369" s="105">
        <f t="shared" si="1385"/>
        <v>0.57171471727851841</v>
      </c>
      <c r="I3369" s="105">
        <f t="shared" si="1386"/>
        <v>5.471401443305961</v>
      </c>
    </row>
    <row r="3370" spans="2:9" x14ac:dyDescent="0.25">
      <c r="B3370" s="69" t="s">
        <v>45</v>
      </c>
      <c r="C3370" s="69" t="s">
        <v>146</v>
      </c>
      <c r="D3370" s="69" t="s">
        <v>150</v>
      </c>
      <c r="E3370" s="69">
        <f t="shared" si="1384"/>
        <v>1956</v>
      </c>
      <c r="F3370" s="69" t="s">
        <v>25</v>
      </c>
      <c r="G3370" s="69">
        <f>data2!AZ115</f>
        <v>0.11434294345570369</v>
      </c>
      <c r="H3370" s="105">
        <f t="shared" si="1385"/>
        <v>0.68605766073422214</v>
      </c>
      <c r="I3370" s="105">
        <f t="shared" si="1386"/>
        <v>5.3570584998502566</v>
      </c>
    </row>
    <row r="3371" spans="2:9" x14ac:dyDescent="0.25">
      <c r="B3371" s="69" t="s">
        <v>45</v>
      </c>
      <c r="C3371" s="69" t="s">
        <v>146</v>
      </c>
      <c r="D3371" s="69" t="s">
        <v>150</v>
      </c>
      <c r="E3371" s="69">
        <f t="shared" si="1384"/>
        <v>1957</v>
      </c>
      <c r="F3371" s="69" t="s">
        <v>25</v>
      </c>
      <c r="G3371" s="69">
        <f>data2!AZ116</f>
        <v>0.11434294345570369</v>
      </c>
      <c r="H3371" s="105">
        <f t="shared" si="1385"/>
        <v>0.80040060418992587</v>
      </c>
      <c r="I3371" s="105">
        <f t="shared" si="1386"/>
        <v>5.2427155563945531</v>
      </c>
    </row>
    <row r="3372" spans="2:9" x14ac:dyDescent="0.25">
      <c r="B3372" s="69" t="s">
        <v>45</v>
      </c>
      <c r="C3372" s="69" t="s">
        <v>146</v>
      </c>
      <c r="D3372" s="69" t="s">
        <v>150</v>
      </c>
      <c r="E3372" s="69">
        <f t="shared" si="1384"/>
        <v>1958</v>
      </c>
      <c r="F3372" s="69" t="s">
        <v>25</v>
      </c>
      <c r="G3372" s="69">
        <f>data2!AZ117</f>
        <v>0.11434294345570369</v>
      </c>
      <c r="H3372" s="105">
        <f t="shared" si="1385"/>
        <v>0.9147435476456296</v>
      </c>
      <c r="I3372" s="105">
        <f t="shared" si="1386"/>
        <v>5.1283726129388487</v>
      </c>
    </row>
    <row r="3373" spans="2:9" x14ac:dyDescent="0.25">
      <c r="B3373" s="69" t="s">
        <v>45</v>
      </c>
      <c r="C3373" s="69" t="s">
        <v>146</v>
      </c>
      <c r="D3373" s="69" t="s">
        <v>150</v>
      </c>
      <c r="E3373" s="69">
        <f t="shared" si="1384"/>
        <v>1959</v>
      </c>
      <c r="F3373" s="69" t="s">
        <v>25</v>
      </c>
      <c r="G3373" s="69">
        <f>data2!AZ118</f>
        <v>0.11434294345570369</v>
      </c>
      <c r="H3373" s="105">
        <f t="shared" si="1385"/>
        <v>1.0290864911013333</v>
      </c>
      <c r="I3373" s="105">
        <f t="shared" si="1386"/>
        <v>5.0140296694831452</v>
      </c>
    </row>
    <row r="3374" spans="2:9" x14ac:dyDescent="0.25">
      <c r="B3374" s="69" t="s">
        <v>45</v>
      </c>
      <c r="C3374" s="69" t="s">
        <v>146</v>
      </c>
      <c r="D3374" s="69" t="s">
        <v>150</v>
      </c>
      <c r="E3374" s="69">
        <f t="shared" si="1384"/>
        <v>1960</v>
      </c>
      <c r="F3374" s="69" t="s">
        <v>25</v>
      </c>
      <c r="G3374" s="69">
        <f>data2!AZ119</f>
        <v>0.11449208642542852</v>
      </c>
      <c r="H3374" s="105">
        <f t="shared" si="1385"/>
        <v>1.143429434557037</v>
      </c>
      <c r="I3374" s="105">
        <f t="shared" si="1386"/>
        <v>4.8995375830577172</v>
      </c>
    </row>
    <row r="3375" spans="2:9" x14ac:dyDescent="0.25">
      <c r="B3375" s="69" t="s">
        <v>45</v>
      </c>
      <c r="C3375" s="69" t="s">
        <v>146</v>
      </c>
      <c r="D3375" s="69" t="s">
        <v>150</v>
      </c>
      <c r="E3375" s="69">
        <f t="shared" si="1384"/>
        <v>1961</v>
      </c>
      <c r="F3375" s="69" t="s">
        <v>25</v>
      </c>
      <c r="G3375" s="69">
        <f>data2!AZ120</f>
        <v>0.1171888511063883</v>
      </c>
      <c r="H3375" s="105">
        <f t="shared" si="1385"/>
        <v>1.2579215209824657</v>
      </c>
      <c r="I3375" s="105">
        <f t="shared" si="1386"/>
        <v>4.7823487319513287</v>
      </c>
    </row>
    <row r="3376" spans="2:9" x14ac:dyDescent="0.25">
      <c r="B3376" s="69" t="s">
        <v>45</v>
      </c>
      <c r="C3376" s="69" t="s">
        <v>146</v>
      </c>
      <c r="D3376" s="69" t="s">
        <v>150</v>
      </c>
      <c r="E3376" s="69">
        <f t="shared" si="1384"/>
        <v>1962</v>
      </c>
      <c r="F3376" s="69" t="s">
        <v>25</v>
      </c>
      <c r="G3376" s="69">
        <f>data2!AZ121</f>
        <v>0.1312292466526859</v>
      </c>
      <c r="H3376" s="105">
        <f t="shared" si="1385"/>
        <v>1.375110372088854</v>
      </c>
      <c r="I3376" s="105">
        <f t="shared" si="1386"/>
        <v>4.6511194852986435</v>
      </c>
    </row>
    <row r="3377" spans="2:9" x14ac:dyDescent="0.25">
      <c r="B3377" s="69" t="s">
        <v>45</v>
      </c>
      <c r="C3377" s="69" t="s">
        <v>146</v>
      </c>
      <c r="D3377" s="69" t="s">
        <v>150</v>
      </c>
      <c r="E3377" s="69">
        <f t="shared" si="1384"/>
        <v>1963</v>
      </c>
      <c r="F3377" s="69" t="s">
        <v>25</v>
      </c>
      <c r="G3377" s="69">
        <f>data2!AZ122</f>
        <v>0.1263791308658295</v>
      </c>
      <c r="H3377" s="105">
        <f t="shared" si="1385"/>
        <v>1.5063396187415399</v>
      </c>
      <c r="I3377" s="105">
        <f t="shared" si="1386"/>
        <v>4.5247403544328133</v>
      </c>
    </row>
    <row r="3378" spans="2:9" x14ac:dyDescent="0.25">
      <c r="B3378" s="69" t="s">
        <v>45</v>
      </c>
      <c r="C3378" s="69" t="s">
        <v>146</v>
      </c>
      <c r="D3378" s="69" t="s">
        <v>150</v>
      </c>
      <c r="E3378" s="69">
        <f t="shared" si="1384"/>
        <v>1964</v>
      </c>
      <c r="F3378" s="69" t="s">
        <v>25</v>
      </c>
      <c r="G3378" s="69">
        <f>data2!AZ123</f>
        <v>0.11790804522150651</v>
      </c>
      <c r="H3378" s="105">
        <f t="shared" si="1385"/>
        <v>1.6327187496073694</v>
      </c>
      <c r="I3378" s="105">
        <f t="shared" si="1386"/>
        <v>4.4068323092113069</v>
      </c>
    </row>
    <row r="3379" spans="2:9" x14ac:dyDescent="0.25">
      <c r="B3379" s="69" t="s">
        <v>45</v>
      </c>
      <c r="C3379" s="69" t="s">
        <v>146</v>
      </c>
      <c r="D3379" s="69" t="s">
        <v>150</v>
      </c>
      <c r="E3379" s="69">
        <f t="shared" si="1384"/>
        <v>1965</v>
      </c>
      <c r="F3379" s="69" t="s">
        <v>25</v>
      </c>
      <c r="G3379" s="69">
        <f>data2!AZ124</f>
        <v>0.11721790862106095</v>
      </c>
      <c r="H3379" s="105">
        <f t="shared" si="1385"/>
        <v>1.7506267948288758</v>
      </c>
      <c r="I3379" s="105">
        <f t="shared" si="1386"/>
        <v>4.2896144005902457</v>
      </c>
    </row>
    <row r="3380" spans="2:9" x14ac:dyDescent="0.25">
      <c r="B3380" s="69" t="s">
        <v>45</v>
      </c>
      <c r="C3380" s="69" t="s">
        <v>146</v>
      </c>
      <c r="D3380" s="69" t="s">
        <v>150</v>
      </c>
      <c r="E3380" s="69">
        <f t="shared" si="1384"/>
        <v>1966</v>
      </c>
      <c r="F3380" s="69" t="s">
        <v>25</v>
      </c>
      <c r="G3380" s="69">
        <f>data2!AZ125</f>
        <v>0.11932782263931326</v>
      </c>
      <c r="H3380" s="105">
        <f t="shared" si="1385"/>
        <v>1.8678447034499368</v>
      </c>
      <c r="I3380" s="105">
        <f t="shared" si="1386"/>
        <v>4.1702865779509324</v>
      </c>
    </row>
    <row r="3381" spans="2:9" x14ac:dyDescent="0.25">
      <c r="B3381" s="69" t="s">
        <v>45</v>
      </c>
      <c r="C3381" s="69" t="s">
        <v>146</v>
      </c>
      <c r="D3381" s="69" t="s">
        <v>150</v>
      </c>
      <c r="E3381" s="69">
        <f t="shared" ref="E3381:E3444" si="1387">E3333</f>
        <v>1967</v>
      </c>
      <c r="F3381" s="69" t="s">
        <v>25</v>
      </c>
      <c r="G3381" s="69">
        <f>data2!AZ126</f>
        <v>0.12560413808045065</v>
      </c>
      <c r="H3381" s="105">
        <f t="shared" si="1385"/>
        <v>1.9871725260892501</v>
      </c>
      <c r="I3381" s="105">
        <f t="shared" si="1386"/>
        <v>4.0446824398704821</v>
      </c>
    </row>
    <row r="3382" spans="2:9" x14ac:dyDescent="0.25">
      <c r="B3382" s="69" t="s">
        <v>45</v>
      </c>
      <c r="C3382" s="69" t="s">
        <v>146</v>
      </c>
      <c r="D3382" s="69" t="s">
        <v>150</v>
      </c>
      <c r="E3382" s="69">
        <f t="shared" si="1387"/>
        <v>1968</v>
      </c>
      <c r="F3382" s="69" t="s">
        <v>25</v>
      </c>
      <c r="G3382" s="69">
        <f>data2!AZ127</f>
        <v>0.12960537474822434</v>
      </c>
      <c r="H3382" s="105">
        <f t="shared" si="1385"/>
        <v>2.1127766641697008</v>
      </c>
      <c r="I3382" s="105">
        <f t="shared" si="1386"/>
        <v>3.9150770651222575</v>
      </c>
    </row>
    <row r="3383" spans="2:9" x14ac:dyDescent="0.25">
      <c r="B3383" s="69" t="s">
        <v>45</v>
      </c>
      <c r="C3383" s="69" t="s">
        <v>146</v>
      </c>
      <c r="D3383" s="69" t="s">
        <v>150</v>
      </c>
      <c r="E3383" s="69">
        <f t="shared" si="1387"/>
        <v>1969</v>
      </c>
      <c r="F3383" s="69" t="s">
        <v>25</v>
      </c>
      <c r="G3383" s="69">
        <f>data2!AZ128</f>
        <v>0.13726316291491797</v>
      </c>
      <c r="H3383" s="105">
        <f t="shared" si="1385"/>
        <v>2.242382038917925</v>
      </c>
      <c r="I3383" s="105">
        <f t="shared" si="1386"/>
        <v>3.7778139022073396</v>
      </c>
    </row>
    <row r="3384" spans="2:9" x14ac:dyDescent="0.25">
      <c r="B3384" s="69" t="s">
        <v>45</v>
      </c>
      <c r="C3384" s="69" t="s">
        <v>146</v>
      </c>
      <c r="D3384" s="69" t="s">
        <v>150</v>
      </c>
      <c r="E3384" s="69">
        <f t="shared" si="1387"/>
        <v>1970</v>
      </c>
      <c r="F3384" s="69" t="s">
        <v>25</v>
      </c>
      <c r="G3384" s="69">
        <f>data2!AZ129</f>
        <v>0.12993255588598923</v>
      </c>
      <c r="H3384" s="105">
        <f t="shared" si="1385"/>
        <v>2.3796452018328429</v>
      </c>
      <c r="I3384" s="105">
        <f t="shared" si="1386"/>
        <v>3.6478813463213502</v>
      </c>
    </row>
    <row r="3385" spans="2:9" x14ac:dyDescent="0.25">
      <c r="B3385" s="69" t="s">
        <v>45</v>
      </c>
      <c r="C3385" s="69" t="s">
        <v>146</v>
      </c>
      <c r="D3385" s="69" t="s">
        <v>150</v>
      </c>
      <c r="E3385" s="69">
        <f t="shared" si="1387"/>
        <v>1971</v>
      </c>
      <c r="F3385" s="69" t="s">
        <v>25</v>
      </c>
      <c r="G3385" s="69">
        <f>data2!AZ130</f>
        <v>0.14079436515520483</v>
      </c>
      <c r="H3385" s="105">
        <f t="shared" si="1385"/>
        <v>2.5095777577188323</v>
      </c>
      <c r="I3385" s="105">
        <f t="shared" si="1386"/>
        <v>3.5070869811661458</v>
      </c>
    </row>
    <row r="3386" spans="2:9" x14ac:dyDescent="0.25">
      <c r="B3386" s="69" t="s">
        <v>45</v>
      </c>
      <c r="C3386" s="69" t="s">
        <v>146</v>
      </c>
      <c r="D3386" s="69" t="s">
        <v>150</v>
      </c>
      <c r="E3386" s="69">
        <f t="shared" si="1387"/>
        <v>1972</v>
      </c>
      <c r="F3386" s="69" t="s">
        <v>25</v>
      </c>
      <c r="G3386" s="69">
        <f>data2!AZ131</f>
        <v>0.13010435939883791</v>
      </c>
      <c r="H3386" s="105">
        <f t="shared" si="1385"/>
        <v>2.6503721228740371</v>
      </c>
      <c r="I3386" s="105">
        <f t="shared" si="1386"/>
        <v>3.3769826217673078</v>
      </c>
    </row>
    <row r="3387" spans="2:9" x14ac:dyDescent="0.25">
      <c r="B3387" s="69" t="s">
        <v>45</v>
      </c>
      <c r="C3387" s="69" t="s">
        <v>146</v>
      </c>
      <c r="D3387" s="69" t="s">
        <v>150</v>
      </c>
      <c r="E3387" s="69">
        <f t="shared" si="1387"/>
        <v>1973</v>
      </c>
      <c r="F3387" s="69" t="s">
        <v>25</v>
      </c>
      <c r="G3387" s="69">
        <f>data2!AZ132</f>
        <v>0.11687801828832689</v>
      </c>
      <c r="H3387" s="105">
        <f t="shared" si="1385"/>
        <v>2.7804764822728751</v>
      </c>
      <c r="I3387" s="105">
        <f t="shared" si="1386"/>
        <v>3.2601046034789807</v>
      </c>
    </row>
    <row r="3388" spans="2:9" x14ac:dyDescent="0.25">
      <c r="B3388" s="69" t="s">
        <v>45</v>
      </c>
      <c r="C3388" s="69" t="s">
        <v>146</v>
      </c>
      <c r="D3388" s="69" t="s">
        <v>150</v>
      </c>
      <c r="E3388" s="69">
        <f t="shared" si="1387"/>
        <v>1974</v>
      </c>
      <c r="F3388" s="69" t="s">
        <v>25</v>
      </c>
      <c r="G3388" s="69">
        <f>data2!AZ133</f>
        <v>0.10604217773470138</v>
      </c>
      <c r="H3388" s="105">
        <f t="shared" si="1385"/>
        <v>2.8973545005612023</v>
      </c>
      <c r="I3388" s="105">
        <f t="shared" si="1386"/>
        <v>3.1540624257442795</v>
      </c>
    </row>
    <row r="3389" spans="2:9" x14ac:dyDescent="0.25">
      <c r="B3389" s="69" t="s">
        <v>45</v>
      </c>
      <c r="C3389" s="69" t="s">
        <v>146</v>
      </c>
      <c r="D3389" s="69" t="s">
        <v>150</v>
      </c>
      <c r="E3389" s="69">
        <f t="shared" si="1387"/>
        <v>1975</v>
      </c>
      <c r="F3389" s="69" t="s">
        <v>25</v>
      </c>
      <c r="G3389" s="69">
        <f>data2!AZ134</f>
        <v>0.11588799266142863</v>
      </c>
      <c r="H3389" s="105">
        <f t="shared" si="1385"/>
        <v>3.0033966782959038</v>
      </c>
      <c r="I3389" s="105">
        <f t="shared" si="1386"/>
        <v>3.0381744330828506</v>
      </c>
    </row>
    <row r="3390" spans="2:9" x14ac:dyDescent="0.25">
      <c r="B3390" s="69" t="s">
        <v>45</v>
      </c>
      <c r="C3390" s="69" t="s">
        <v>146</v>
      </c>
      <c r="D3390" s="69" t="s">
        <v>150</v>
      </c>
      <c r="E3390" s="69">
        <f t="shared" si="1387"/>
        <v>1976</v>
      </c>
      <c r="F3390" s="69" t="s">
        <v>25</v>
      </c>
      <c r="G3390" s="69">
        <f>data2!AZ135</f>
        <v>0.11520020810984768</v>
      </c>
      <c r="H3390" s="105">
        <f t="shared" si="1385"/>
        <v>3.1192846709573323</v>
      </c>
      <c r="I3390" s="105">
        <f t="shared" si="1386"/>
        <v>2.9229742249730024</v>
      </c>
    </row>
    <row r="3391" spans="2:9" x14ac:dyDescent="0.25">
      <c r="B3391" s="69" t="s">
        <v>45</v>
      </c>
      <c r="C3391" s="69" t="s">
        <v>146</v>
      </c>
      <c r="D3391" s="69" t="s">
        <v>150</v>
      </c>
      <c r="E3391" s="69">
        <f t="shared" si="1387"/>
        <v>1977</v>
      </c>
      <c r="F3391" s="69" t="s">
        <v>25</v>
      </c>
      <c r="G3391" s="69">
        <f>data2!AZ136</f>
        <v>0.11720323748854662</v>
      </c>
      <c r="H3391" s="105">
        <f t="shared" si="1385"/>
        <v>3.2344848790671801</v>
      </c>
      <c r="I3391" s="105">
        <f t="shared" si="1386"/>
        <v>2.8057709874844559</v>
      </c>
    </row>
    <row r="3392" spans="2:9" x14ac:dyDescent="0.25">
      <c r="B3392" s="69" t="s">
        <v>45</v>
      </c>
      <c r="C3392" s="69" t="s">
        <v>146</v>
      </c>
      <c r="D3392" s="69" t="s">
        <v>150</v>
      </c>
      <c r="E3392" s="69">
        <f t="shared" si="1387"/>
        <v>1978</v>
      </c>
      <c r="F3392" s="69" t="s">
        <v>25</v>
      </c>
      <c r="G3392" s="69">
        <f>data2!AZ137</f>
        <v>0.10235447105702901</v>
      </c>
      <c r="H3392" s="105">
        <f t="shared" si="1385"/>
        <v>3.3516881165557266</v>
      </c>
      <c r="I3392" s="105">
        <f t="shared" si="1386"/>
        <v>2.7034165164274269</v>
      </c>
    </row>
    <row r="3393" spans="2:9" x14ac:dyDescent="0.25">
      <c r="B3393" s="69" t="s">
        <v>45</v>
      </c>
      <c r="C3393" s="69" t="s">
        <v>146</v>
      </c>
      <c r="D3393" s="69" t="s">
        <v>150</v>
      </c>
      <c r="E3393" s="69">
        <f t="shared" si="1387"/>
        <v>1979</v>
      </c>
      <c r="F3393" s="69" t="s">
        <v>25</v>
      </c>
      <c r="G3393" s="69">
        <f>data2!AZ138</f>
        <v>0.1030476725071168</v>
      </c>
      <c r="H3393" s="105">
        <f t="shared" si="1385"/>
        <v>3.4540425876127556</v>
      </c>
      <c r="I3393" s="105">
        <f t="shared" si="1386"/>
        <v>2.6003688439203105</v>
      </c>
    </row>
    <row r="3394" spans="2:9" x14ac:dyDescent="0.25">
      <c r="B3394" s="69" t="s">
        <v>45</v>
      </c>
      <c r="C3394" s="69" t="s">
        <v>146</v>
      </c>
      <c r="D3394" s="69" t="s">
        <v>150</v>
      </c>
      <c r="E3394" s="69">
        <f t="shared" si="1387"/>
        <v>1980</v>
      </c>
      <c r="F3394" s="69" t="s">
        <v>25</v>
      </c>
      <c r="G3394" s="69">
        <f>data2!AZ139</f>
        <v>0.10763331400535237</v>
      </c>
      <c r="H3394" s="105">
        <f t="shared" si="1385"/>
        <v>3.5570902601198724</v>
      </c>
      <c r="I3394" s="105">
        <f t="shared" si="1386"/>
        <v>2.4927355299149583</v>
      </c>
    </row>
    <row r="3395" spans="2:9" x14ac:dyDescent="0.25">
      <c r="B3395" s="69" t="s">
        <v>45</v>
      </c>
      <c r="C3395" s="69" t="s">
        <v>146</v>
      </c>
      <c r="D3395" s="69" t="s">
        <v>150</v>
      </c>
      <c r="E3395" s="69">
        <f t="shared" si="1387"/>
        <v>1981</v>
      </c>
      <c r="F3395" s="69" t="s">
        <v>25</v>
      </c>
      <c r="G3395" s="69">
        <f>data2!AZ140</f>
        <v>0.12164398277899713</v>
      </c>
      <c r="H3395" s="105">
        <f t="shared" si="1385"/>
        <v>3.6647235741252246</v>
      </c>
      <c r="I3395" s="105">
        <f t="shared" si="1386"/>
        <v>2.3710915471359613</v>
      </c>
    </row>
    <row r="3396" spans="2:9" x14ac:dyDescent="0.25">
      <c r="B3396" s="69" t="s">
        <v>45</v>
      </c>
      <c r="C3396" s="69" t="s">
        <v>146</v>
      </c>
      <c r="D3396" s="69" t="s">
        <v>150</v>
      </c>
      <c r="E3396" s="69">
        <f t="shared" si="1387"/>
        <v>1982</v>
      </c>
      <c r="F3396" s="69" t="s">
        <v>25</v>
      </c>
      <c r="G3396" s="69">
        <f>data2!AZ141</f>
        <v>0.1191452155670677</v>
      </c>
      <c r="H3396" s="105">
        <f t="shared" ref="H3396:H3459" si="1388">SUMIFS($G$4:$G$4995,$F$4:$F$4995,$F3396,$E$4:$E$4995,"&lt;"&amp;$E3396,$B$4:$B$4995,$B3396,$D$4:$D$4995,$D3396)</f>
        <v>3.7863675569042217</v>
      </c>
      <c r="I3396" s="105">
        <f t="shared" ref="I3396:I3459" si="1389">SUMIFS($G$4:$G$4995,$F$4:$F$4995,$F3396,$E$4:$E$4995,"&gt;"&amp;$E3396,$B$4:$B$4995,$B3396,$D$4:$D$4995,$D3396)</f>
        <v>2.2519463315688935</v>
      </c>
    </row>
    <row r="3397" spans="2:9" x14ac:dyDescent="0.25">
      <c r="B3397" s="69" t="s">
        <v>45</v>
      </c>
      <c r="C3397" s="69" t="s">
        <v>146</v>
      </c>
      <c r="D3397" s="69" t="s">
        <v>150</v>
      </c>
      <c r="E3397" s="69">
        <f t="shared" si="1387"/>
        <v>1983</v>
      </c>
      <c r="F3397" s="69" t="s">
        <v>25</v>
      </c>
      <c r="G3397" s="69">
        <f>data2!AZ142</f>
        <v>0.1260352000851426</v>
      </c>
      <c r="H3397" s="105">
        <f t="shared" si="1388"/>
        <v>3.9055127724712895</v>
      </c>
      <c r="I3397" s="105">
        <f t="shared" si="1389"/>
        <v>2.1259111314837509</v>
      </c>
    </row>
    <row r="3398" spans="2:9" x14ac:dyDescent="0.25">
      <c r="B3398" s="69" t="s">
        <v>45</v>
      </c>
      <c r="C3398" s="69" t="s">
        <v>146</v>
      </c>
      <c r="D3398" s="69" t="s">
        <v>150</v>
      </c>
      <c r="E3398" s="69">
        <f t="shared" si="1387"/>
        <v>1984</v>
      </c>
      <c r="F3398" s="69" t="s">
        <v>25</v>
      </c>
      <c r="G3398" s="69">
        <f>data2!AZ143</f>
        <v>0.12011909635862687</v>
      </c>
      <c r="H3398" s="105">
        <f t="shared" si="1388"/>
        <v>4.0315479725564325</v>
      </c>
      <c r="I3398" s="105">
        <f t="shared" si="1389"/>
        <v>2.0057920351251242</v>
      </c>
    </row>
    <row r="3399" spans="2:9" x14ac:dyDescent="0.25">
      <c r="B3399" s="69" t="s">
        <v>45</v>
      </c>
      <c r="C3399" s="69" t="s">
        <v>146</v>
      </c>
      <c r="D3399" s="69" t="s">
        <v>150</v>
      </c>
      <c r="E3399" s="69">
        <f t="shared" si="1387"/>
        <v>1985</v>
      </c>
      <c r="F3399" s="69" t="s">
        <v>25</v>
      </c>
      <c r="G3399" s="69">
        <f>data2!AZ144</f>
        <v>0.14050262236268901</v>
      </c>
      <c r="H3399" s="105">
        <f t="shared" si="1388"/>
        <v>4.1516670689150592</v>
      </c>
      <c r="I3399" s="105">
        <f t="shared" si="1389"/>
        <v>1.8652894127624351</v>
      </c>
    </row>
    <row r="3400" spans="2:9" x14ac:dyDescent="0.25">
      <c r="B3400" s="69" t="s">
        <v>45</v>
      </c>
      <c r="C3400" s="69" t="s">
        <v>146</v>
      </c>
      <c r="D3400" s="69" t="s">
        <v>150</v>
      </c>
      <c r="E3400" s="69">
        <f t="shared" si="1387"/>
        <v>1986</v>
      </c>
      <c r="F3400" s="69" t="s">
        <v>25</v>
      </c>
      <c r="G3400" s="69">
        <f>data2!AZ145</f>
        <v>0.15221470852786226</v>
      </c>
      <c r="H3400" s="105">
        <f t="shared" si="1388"/>
        <v>4.2921696912777483</v>
      </c>
      <c r="I3400" s="105">
        <f t="shared" si="1389"/>
        <v>1.7130747042345726</v>
      </c>
    </row>
    <row r="3401" spans="2:9" x14ac:dyDescent="0.25">
      <c r="B3401" s="69" t="s">
        <v>45</v>
      </c>
      <c r="C3401" s="69" t="s">
        <v>146</v>
      </c>
      <c r="D3401" s="69" t="s">
        <v>150</v>
      </c>
      <c r="E3401" s="69">
        <f t="shared" si="1387"/>
        <v>1987</v>
      </c>
      <c r="F3401" s="69" t="s">
        <v>25</v>
      </c>
      <c r="G3401" s="69">
        <f>data2!AZ146</f>
        <v>0.17552539413167531</v>
      </c>
      <c r="H3401" s="105">
        <f t="shared" si="1388"/>
        <v>4.4443843998056103</v>
      </c>
      <c r="I3401" s="105">
        <f t="shared" si="1389"/>
        <v>1.5375493101028974</v>
      </c>
    </row>
    <row r="3402" spans="2:9" x14ac:dyDescent="0.25">
      <c r="B3402" s="69" t="s">
        <v>45</v>
      </c>
      <c r="C3402" s="69" t="s">
        <v>146</v>
      </c>
      <c r="D3402" s="69" t="s">
        <v>150</v>
      </c>
      <c r="E3402" s="69">
        <f t="shared" si="1387"/>
        <v>1988</v>
      </c>
      <c r="F3402" s="69" t="s">
        <v>25</v>
      </c>
      <c r="G3402" s="69">
        <f>data2!AZ147</f>
        <v>0.17249845470099737</v>
      </c>
      <c r="H3402" s="105">
        <f t="shared" si="1388"/>
        <v>4.6199097939372855</v>
      </c>
      <c r="I3402" s="105">
        <f t="shared" si="1389"/>
        <v>1.3650508554019001</v>
      </c>
    </row>
    <row r="3403" spans="2:9" x14ac:dyDescent="0.25">
      <c r="B3403" s="69" t="s">
        <v>45</v>
      </c>
      <c r="C3403" s="69" t="s">
        <v>146</v>
      </c>
      <c r="D3403" s="69" t="s">
        <v>150</v>
      </c>
      <c r="E3403" s="69">
        <f t="shared" si="1387"/>
        <v>1989</v>
      </c>
      <c r="F3403" s="69" t="s">
        <v>25</v>
      </c>
      <c r="G3403" s="69">
        <f>data2!AZ148</f>
        <v>0.17918753502093646</v>
      </c>
      <c r="H3403" s="105">
        <f t="shared" si="1388"/>
        <v>4.7924082486382833</v>
      </c>
      <c r="I3403" s="105">
        <f t="shared" si="1389"/>
        <v>1.1858633203809634</v>
      </c>
    </row>
    <row r="3404" spans="2:9" x14ac:dyDescent="0.25">
      <c r="B3404" s="69" t="s">
        <v>45</v>
      </c>
      <c r="C3404" s="69" t="s">
        <v>146</v>
      </c>
      <c r="D3404" s="69" t="s">
        <v>150</v>
      </c>
      <c r="E3404" s="69">
        <f t="shared" si="1387"/>
        <v>1990</v>
      </c>
      <c r="F3404" s="69" t="s">
        <v>25</v>
      </c>
      <c r="G3404" s="69">
        <f>data2!AZ149</f>
        <v>0.16693450329468676</v>
      </c>
      <c r="H3404" s="105">
        <f t="shared" si="1388"/>
        <v>4.9715957836592199</v>
      </c>
      <c r="I3404" s="105">
        <f t="shared" si="1389"/>
        <v>1.0189288170862769</v>
      </c>
    </row>
    <row r="3405" spans="2:9" x14ac:dyDescent="0.25">
      <c r="B3405" s="69" t="s">
        <v>45</v>
      </c>
      <c r="C3405" s="69" t="s">
        <v>146</v>
      </c>
      <c r="D3405" s="69" t="s">
        <v>150</v>
      </c>
      <c r="E3405" s="69">
        <f t="shared" si="1387"/>
        <v>1991</v>
      </c>
      <c r="F3405" s="69" t="s">
        <v>25</v>
      </c>
      <c r="G3405" s="69">
        <f>data2!AZ150</f>
        <v>0.16836344252465132</v>
      </c>
      <c r="H3405" s="105">
        <f t="shared" si="1388"/>
        <v>5.1385302869539071</v>
      </c>
      <c r="I3405" s="105">
        <f t="shared" si="1389"/>
        <v>0.85056537456162551</v>
      </c>
    </row>
    <row r="3406" spans="2:9" x14ac:dyDescent="0.25">
      <c r="B3406" s="69" t="s">
        <v>45</v>
      </c>
      <c r="C3406" s="69" t="s">
        <v>146</v>
      </c>
      <c r="D3406" s="69" t="s">
        <v>150</v>
      </c>
      <c r="E3406" s="69">
        <f t="shared" si="1387"/>
        <v>1992</v>
      </c>
      <c r="F3406" s="69" t="s">
        <v>25</v>
      </c>
      <c r="G3406" s="69">
        <f>data2!AZ151</f>
        <v>0.16903034254650248</v>
      </c>
      <c r="H3406" s="105">
        <f t="shared" si="1388"/>
        <v>5.3068937294785581</v>
      </c>
      <c r="I3406" s="105">
        <f t="shared" si="1389"/>
        <v>0.681535032015123</v>
      </c>
    </row>
    <row r="3407" spans="2:9" x14ac:dyDescent="0.25">
      <c r="B3407" s="69" t="s">
        <v>45</v>
      </c>
      <c r="C3407" s="69" t="s">
        <v>146</v>
      </c>
      <c r="D3407" s="69" t="s">
        <v>150</v>
      </c>
      <c r="E3407" s="69">
        <f t="shared" si="1387"/>
        <v>1993</v>
      </c>
      <c r="F3407" s="69" t="s">
        <v>25</v>
      </c>
      <c r="G3407" s="69">
        <f>data2!AZ152</f>
        <v>0.15212580349540666</v>
      </c>
      <c r="H3407" s="105">
        <f t="shared" si="1388"/>
        <v>5.4759240720250606</v>
      </c>
      <c r="I3407" s="105">
        <f t="shared" si="1389"/>
        <v>0.52940922851971639</v>
      </c>
    </row>
    <row r="3408" spans="2:9" x14ac:dyDescent="0.25">
      <c r="B3408" s="69" t="s">
        <v>45</v>
      </c>
      <c r="C3408" s="69" t="s">
        <v>146</v>
      </c>
      <c r="D3408" s="69" t="s">
        <v>150</v>
      </c>
      <c r="E3408" s="69">
        <f t="shared" si="1387"/>
        <v>1994</v>
      </c>
      <c r="F3408" s="69" t="s">
        <v>25</v>
      </c>
      <c r="G3408" s="69">
        <f>data2!AZ153</f>
        <v>0.14071233480269571</v>
      </c>
      <c r="H3408" s="105">
        <f t="shared" si="1388"/>
        <v>5.6280498755204675</v>
      </c>
      <c r="I3408" s="105">
        <f t="shared" si="1389"/>
        <v>0.38869689371702065</v>
      </c>
    </row>
    <row r="3409" spans="2:9" x14ac:dyDescent="0.25">
      <c r="B3409" s="69" t="s">
        <v>45</v>
      </c>
      <c r="C3409" s="69" t="s">
        <v>146</v>
      </c>
      <c r="D3409" s="69" t="s">
        <v>150</v>
      </c>
      <c r="E3409" s="69">
        <f t="shared" si="1387"/>
        <v>1995</v>
      </c>
      <c r="F3409" s="69" t="s">
        <v>25</v>
      </c>
      <c r="G3409" s="69">
        <f>data2!AZ154</f>
        <v>0.12630863501901676</v>
      </c>
      <c r="H3409" s="105">
        <f t="shared" si="1388"/>
        <v>5.7687622103231631</v>
      </c>
      <c r="I3409" s="105">
        <f t="shared" si="1389"/>
        <v>0.26238825869800386</v>
      </c>
    </row>
    <row r="3410" spans="2:9" x14ac:dyDescent="0.25">
      <c r="B3410" s="69" t="s">
        <v>45</v>
      </c>
      <c r="C3410" s="69" t="s">
        <v>146</v>
      </c>
      <c r="D3410" s="69" t="s">
        <v>150</v>
      </c>
      <c r="E3410" s="69">
        <f t="shared" si="1387"/>
        <v>1996</v>
      </c>
      <c r="F3410" s="69" t="s">
        <v>25</v>
      </c>
      <c r="G3410" s="69">
        <f>data2!AZ155</f>
        <v>0.1312373924823883</v>
      </c>
      <c r="H3410" s="105">
        <f t="shared" si="1388"/>
        <v>5.8950708453421798</v>
      </c>
      <c r="I3410" s="105">
        <f t="shared" si="1389"/>
        <v>0.13115086621561559</v>
      </c>
    </row>
    <row r="3411" spans="2:9" x14ac:dyDescent="0.25">
      <c r="B3411" s="69" t="s">
        <v>45</v>
      </c>
      <c r="C3411" s="69" t="s">
        <v>146</v>
      </c>
      <c r="D3411" s="69" t="s">
        <v>150</v>
      </c>
      <c r="E3411" s="69">
        <f t="shared" si="1387"/>
        <v>1997</v>
      </c>
      <c r="F3411" s="69" t="s">
        <v>25</v>
      </c>
      <c r="G3411" s="69">
        <f>data2!AZ156</f>
        <v>0.13115086621561559</v>
      </c>
      <c r="H3411" s="105">
        <f t="shared" si="1388"/>
        <v>6.0263082378245683</v>
      </c>
      <c r="I3411" s="105">
        <f t="shared" si="1389"/>
        <v>0</v>
      </c>
    </row>
    <row r="3412" spans="2:9" x14ac:dyDescent="0.25">
      <c r="B3412" s="69" t="s">
        <v>45</v>
      </c>
      <c r="C3412" s="69" t="s">
        <v>146</v>
      </c>
      <c r="D3412" s="69" t="s">
        <v>150</v>
      </c>
      <c r="E3412" s="69">
        <f t="shared" si="1387"/>
        <v>1950</v>
      </c>
      <c r="F3412" s="69" t="s">
        <v>26</v>
      </c>
      <c r="G3412" s="69">
        <f>data2!BA109</f>
        <v>3.3494779010967361E-2</v>
      </c>
      <c r="H3412" s="105">
        <f t="shared" si="1388"/>
        <v>0</v>
      </c>
      <c r="I3412" s="105">
        <f t="shared" si="1389"/>
        <v>2.2893853234159716</v>
      </c>
    </row>
    <row r="3413" spans="2:9" x14ac:dyDescent="0.25">
      <c r="B3413" s="69" t="s">
        <v>45</v>
      </c>
      <c r="C3413" s="69" t="s">
        <v>146</v>
      </c>
      <c r="D3413" s="69" t="s">
        <v>150</v>
      </c>
      <c r="E3413" s="69">
        <f t="shared" si="1387"/>
        <v>1951</v>
      </c>
      <c r="F3413" s="69" t="s">
        <v>26</v>
      </c>
      <c r="G3413" s="69">
        <f>data2!BA110</f>
        <v>3.3494779010967361E-2</v>
      </c>
      <c r="H3413" s="105">
        <f t="shared" si="1388"/>
        <v>3.3494779010967361E-2</v>
      </c>
      <c r="I3413" s="105">
        <f t="shared" si="1389"/>
        <v>2.2558905444050041</v>
      </c>
    </row>
    <row r="3414" spans="2:9" x14ac:dyDescent="0.25">
      <c r="B3414" s="69" t="s">
        <v>45</v>
      </c>
      <c r="C3414" s="69" t="s">
        <v>146</v>
      </c>
      <c r="D3414" s="69" t="s">
        <v>150</v>
      </c>
      <c r="E3414" s="69">
        <f t="shared" si="1387"/>
        <v>1952</v>
      </c>
      <c r="F3414" s="69" t="s">
        <v>26</v>
      </c>
      <c r="G3414" s="69">
        <f>data2!BA111</f>
        <v>3.3494779010967361E-2</v>
      </c>
      <c r="H3414" s="105">
        <f t="shared" si="1388"/>
        <v>6.6989558021934723E-2</v>
      </c>
      <c r="I3414" s="105">
        <f t="shared" si="1389"/>
        <v>2.2223957653940367</v>
      </c>
    </row>
    <row r="3415" spans="2:9" x14ac:dyDescent="0.25">
      <c r="B3415" s="69" t="s">
        <v>45</v>
      </c>
      <c r="C3415" s="69" t="s">
        <v>146</v>
      </c>
      <c r="D3415" s="69" t="s">
        <v>150</v>
      </c>
      <c r="E3415" s="69">
        <f t="shared" si="1387"/>
        <v>1953</v>
      </c>
      <c r="F3415" s="69" t="s">
        <v>26</v>
      </c>
      <c r="G3415" s="69">
        <f>data2!BA112</f>
        <v>3.3494779010967361E-2</v>
      </c>
      <c r="H3415" s="105">
        <f t="shared" si="1388"/>
        <v>0.10048433703290208</v>
      </c>
      <c r="I3415" s="105">
        <f t="shared" si="1389"/>
        <v>2.1889009863830693</v>
      </c>
    </row>
    <row r="3416" spans="2:9" x14ac:dyDescent="0.25">
      <c r="B3416" s="69" t="s">
        <v>45</v>
      </c>
      <c r="C3416" s="69" t="s">
        <v>146</v>
      </c>
      <c r="D3416" s="69" t="s">
        <v>150</v>
      </c>
      <c r="E3416" s="69">
        <f t="shared" si="1387"/>
        <v>1954</v>
      </c>
      <c r="F3416" s="69" t="s">
        <v>26</v>
      </c>
      <c r="G3416" s="69">
        <f>data2!BA113</f>
        <v>3.3494779010967361E-2</v>
      </c>
      <c r="H3416" s="105">
        <f t="shared" si="1388"/>
        <v>0.13397911604386945</v>
      </c>
      <c r="I3416" s="105">
        <f t="shared" si="1389"/>
        <v>2.1554062073721019</v>
      </c>
    </row>
    <row r="3417" spans="2:9" x14ac:dyDescent="0.25">
      <c r="B3417" s="69" t="s">
        <v>45</v>
      </c>
      <c r="C3417" s="69" t="s">
        <v>146</v>
      </c>
      <c r="D3417" s="69" t="s">
        <v>150</v>
      </c>
      <c r="E3417" s="69">
        <f t="shared" si="1387"/>
        <v>1955</v>
      </c>
      <c r="F3417" s="69" t="s">
        <v>26</v>
      </c>
      <c r="G3417" s="69">
        <f>data2!BA114</f>
        <v>3.3494779010967361E-2</v>
      </c>
      <c r="H3417" s="105">
        <f t="shared" si="1388"/>
        <v>0.16747389505483681</v>
      </c>
      <c r="I3417" s="105">
        <f t="shared" si="1389"/>
        <v>2.1219114283611349</v>
      </c>
    </row>
    <row r="3418" spans="2:9" x14ac:dyDescent="0.25">
      <c r="B3418" s="69" t="s">
        <v>45</v>
      </c>
      <c r="C3418" s="69" t="s">
        <v>146</v>
      </c>
      <c r="D3418" s="69" t="s">
        <v>150</v>
      </c>
      <c r="E3418" s="69">
        <f t="shared" si="1387"/>
        <v>1956</v>
      </c>
      <c r="F3418" s="69" t="s">
        <v>26</v>
      </c>
      <c r="G3418" s="69">
        <f>data2!BA115</f>
        <v>3.3494779010967361E-2</v>
      </c>
      <c r="H3418" s="105">
        <f t="shared" si="1388"/>
        <v>0.20096867406580418</v>
      </c>
      <c r="I3418" s="105">
        <f t="shared" si="1389"/>
        <v>2.0884166493501675</v>
      </c>
    </row>
    <row r="3419" spans="2:9" x14ac:dyDescent="0.25">
      <c r="B3419" s="69" t="s">
        <v>45</v>
      </c>
      <c r="C3419" s="69" t="s">
        <v>146</v>
      </c>
      <c r="D3419" s="69" t="s">
        <v>150</v>
      </c>
      <c r="E3419" s="69">
        <f t="shared" si="1387"/>
        <v>1957</v>
      </c>
      <c r="F3419" s="69" t="s">
        <v>26</v>
      </c>
      <c r="G3419" s="69">
        <f>data2!BA116</f>
        <v>3.3494779010967361E-2</v>
      </c>
      <c r="H3419" s="105">
        <f t="shared" si="1388"/>
        <v>0.23446345307677155</v>
      </c>
      <c r="I3419" s="105">
        <f t="shared" si="1389"/>
        <v>2.0549218703392</v>
      </c>
    </row>
    <row r="3420" spans="2:9" x14ac:dyDescent="0.25">
      <c r="B3420" s="69" t="s">
        <v>45</v>
      </c>
      <c r="C3420" s="69" t="s">
        <v>146</v>
      </c>
      <c r="D3420" s="69" t="s">
        <v>150</v>
      </c>
      <c r="E3420" s="69">
        <f t="shared" si="1387"/>
        <v>1958</v>
      </c>
      <c r="F3420" s="69" t="s">
        <v>26</v>
      </c>
      <c r="G3420" s="69">
        <f>data2!BA117</f>
        <v>3.3494779010967361E-2</v>
      </c>
      <c r="H3420" s="105">
        <f t="shared" si="1388"/>
        <v>0.26795823208773889</v>
      </c>
      <c r="I3420" s="105">
        <f t="shared" si="1389"/>
        <v>2.0214270913282326</v>
      </c>
    </row>
    <row r="3421" spans="2:9" x14ac:dyDescent="0.25">
      <c r="B3421" s="69" t="s">
        <v>45</v>
      </c>
      <c r="C3421" s="69" t="s">
        <v>146</v>
      </c>
      <c r="D3421" s="69" t="s">
        <v>150</v>
      </c>
      <c r="E3421" s="69">
        <f t="shared" si="1387"/>
        <v>1959</v>
      </c>
      <c r="F3421" s="69" t="s">
        <v>26</v>
      </c>
      <c r="G3421" s="69">
        <f>data2!BA118</f>
        <v>3.3494779010967361E-2</v>
      </c>
      <c r="H3421" s="105">
        <f t="shared" si="1388"/>
        <v>0.30145301109870626</v>
      </c>
      <c r="I3421" s="105">
        <f t="shared" si="1389"/>
        <v>1.9879323123172656</v>
      </c>
    </row>
    <row r="3422" spans="2:9" x14ac:dyDescent="0.25">
      <c r="B3422" s="69" t="s">
        <v>45</v>
      </c>
      <c r="C3422" s="69" t="s">
        <v>146</v>
      </c>
      <c r="D3422" s="69" t="s">
        <v>150</v>
      </c>
      <c r="E3422" s="69">
        <f t="shared" si="1387"/>
        <v>1960</v>
      </c>
      <c r="F3422" s="69" t="s">
        <v>26</v>
      </c>
      <c r="G3422" s="69">
        <f>data2!BA119</f>
        <v>3.3538467853155583E-2</v>
      </c>
      <c r="H3422" s="105">
        <f t="shared" si="1388"/>
        <v>0.33494779010967363</v>
      </c>
      <c r="I3422" s="105">
        <f t="shared" si="1389"/>
        <v>1.9543938444641098</v>
      </c>
    </row>
    <row r="3423" spans="2:9" x14ac:dyDescent="0.25">
      <c r="B3423" s="69" t="s">
        <v>45</v>
      </c>
      <c r="C3423" s="69" t="s">
        <v>146</v>
      </c>
      <c r="D3423" s="69" t="s">
        <v>150</v>
      </c>
      <c r="E3423" s="69">
        <f t="shared" si="1387"/>
        <v>1961</v>
      </c>
      <c r="F3423" s="69" t="s">
        <v>26</v>
      </c>
      <c r="G3423" s="69">
        <f>data2!BA120</f>
        <v>4.0749929991248907E-2</v>
      </c>
      <c r="H3423" s="105">
        <f t="shared" si="1388"/>
        <v>0.36848625796282919</v>
      </c>
      <c r="I3423" s="105">
        <f t="shared" si="1389"/>
        <v>1.913643914472861</v>
      </c>
    </row>
    <row r="3424" spans="2:9" x14ac:dyDescent="0.25">
      <c r="B3424" s="69" t="s">
        <v>45</v>
      </c>
      <c r="C3424" s="69" t="s">
        <v>146</v>
      </c>
      <c r="D3424" s="69" t="s">
        <v>150</v>
      </c>
      <c r="E3424" s="69">
        <f t="shared" si="1387"/>
        <v>1962</v>
      </c>
      <c r="F3424" s="69" t="s">
        <v>26</v>
      </c>
      <c r="G3424" s="69">
        <f>data2!BA121</f>
        <v>4.9493047265688019E-2</v>
      </c>
      <c r="H3424" s="105">
        <f t="shared" si="1388"/>
        <v>0.40923618795407812</v>
      </c>
      <c r="I3424" s="105">
        <f t="shared" si="1389"/>
        <v>1.8641508672071727</v>
      </c>
    </row>
    <row r="3425" spans="2:9" x14ac:dyDescent="0.25">
      <c r="B3425" s="69" t="s">
        <v>45</v>
      </c>
      <c r="C3425" s="69" t="s">
        <v>146</v>
      </c>
      <c r="D3425" s="69" t="s">
        <v>150</v>
      </c>
      <c r="E3425" s="69">
        <f t="shared" si="1387"/>
        <v>1963</v>
      </c>
      <c r="F3425" s="69" t="s">
        <v>26</v>
      </c>
      <c r="G3425" s="69">
        <f>data2!BA122</f>
        <v>5.6510360211500327E-2</v>
      </c>
      <c r="H3425" s="105">
        <f t="shared" si="1388"/>
        <v>0.45872923521976616</v>
      </c>
      <c r="I3425" s="105">
        <f t="shared" si="1389"/>
        <v>1.8076405069956727</v>
      </c>
    </row>
    <row r="3426" spans="2:9" x14ac:dyDescent="0.25">
      <c r="B3426" s="69" t="s">
        <v>45</v>
      </c>
      <c r="C3426" s="69" t="s">
        <v>146</v>
      </c>
      <c r="D3426" s="69" t="s">
        <v>150</v>
      </c>
      <c r="E3426" s="69">
        <f t="shared" si="1387"/>
        <v>1964</v>
      </c>
      <c r="F3426" s="69" t="s">
        <v>26</v>
      </c>
      <c r="G3426" s="69">
        <f>data2!BA123</f>
        <v>5.2403575654002901E-2</v>
      </c>
      <c r="H3426" s="105">
        <f t="shared" si="1388"/>
        <v>0.51523959543126652</v>
      </c>
      <c r="I3426" s="105">
        <f t="shared" si="1389"/>
        <v>1.7552369313416696</v>
      </c>
    </row>
    <row r="3427" spans="2:9" x14ac:dyDescent="0.25">
      <c r="B3427" s="69" t="s">
        <v>45</v>
      </c>
      <c r="C3427" s="69" t="s">
        <v>146</v>
      </c>
      <c r="D3427" s="69" t="s">
        <v>150</v>
      </c>
      <c r="E3427" s="69">
        <f t="shared" si="1387"/>
        <v>1965</v>
      </c>
      <c r="F3427" s="69" t="s">
        <v>26</v>
      </c>
      <c r="G3427" s="69">
        <f>data2!BA124</f>
        <v>5.9748739501830447E-2</v>
      </c>
      <c r="H3427" s="105">
        <f t="shared" si="1388"/>
        <v>0.5676431710852694</v>
      </c>
      <c r="I3427" s="105">
        <f t="shared" si="1389"/>
        <v>1.6954881918398388</v>
      </c>
    </row>
    <row r="3428" spans="2:9" x14ac:dyDescent="0.25">
      <c r="B3428" s="69" t="s">
        <v>45</v>
      </c>
      <c r="C3428" s="69" t="s">
        <v>146</v>
      </c>
      <c r="D3428" s="69" t="s">
        <v>150</v>
      </c>
      <c r="E3428" s="69">
        <f t="shared" si="1387"/>
        <v>1966</v>
      </c>
      <c r="F3428" s="69" t="s">
        <v>26</v>
      </c>
      <c r="G3428" s="69">
        <f>data2!BA125</f>
        <v>6.5095300451040297E-2</v>
      </c>
      <c r="H3428" s="105">
        <f t="shared" si="1388"/>
        <v>0.62739191058709987</v>
      </c>
      <c r="I3428" s="105">
        <f t="shared" si="1389"/>
        <v>1.6303928913887988</v>
      </c>
    </row>
    <row r="3429" spans="2:9" x14ac:dyDescent="0.25">
      <c r="B3429" s="69" t="s">
        <v>45</v>
      </c>
      <c r="C3429" s="69" t="s">
        <v>146</v>
      </c>
      <c r="D3429" s="69" t="s">
        <v>150</v>
      </c>
      <c r="E3429" s="69">
        <f t="shared" si="1387"/>
        <v>1967</v>
      </c>
      <c r="F3429" s="69" t="s">
        <v>26</v>
      </c>
      <c r="G3429" s="69">
        <f>data2!BA126</f>
        <v>7.3151783779880117E-2</v>
      </c>
      <c r="H3429" s="105">
        <f t="shared" si="1388"/>
        <v>0.69248721103814015</v>
      </c>
      <c r="I3429" s="105">
        <f t="shared" si="1389"/>
        <v>1.5572411076089185</v>
      </c>
    </row>
    <row r="3430" spans="2:9" x14ac:dyDescent="0.25">
      <c r="B3430" s="69" t="s">
        <v>45</v>
      </c>
      <c r="C3430" s="69" t="s">
        <v>146</v>
      </c>
      <c r="D3430" s="69" t="s">
        <v>150</v>
      </c>
      <c r="E3430" s="69">
        <f t="shared" si="1387"/>
        <v>1968</v>
      </c>
      <c r="F3430" s="69" t="s">
        <v>26</v>
      </c>
      <c r="G3430" s="69">
        <f>data2!BA127</f>
        <v>7.8784745043994492E-2</v>
      </c>
      <c r="H3430" s="105">
        <f t="shared" si="1388"/>
        <v>0.76563899481802022</v>
      </c>
      <c r="I3430" s="105">
        <f t="shared" si="1389"/>
        <v>1.4784563625649239</v>
      </c>
    </row>
    <row r="3431" spans="2:9" x14ac:dyDescent="0.25">
      <c r="B3431" s="69" t="s">
        <v>45</v>
      </c>
      <c r="C3431" s="69" t="s">
        <v>146</v>
      </c>
      <c r="D3431" s="69" t="s">
        <v>150</v>
      </c>
      <c r="E3431" s="69">
        <f t="shared" si="1387"/>
        <v>1969</v>
      </c>
      <c r="F3431" s="69" t="s">
        <v>26</v>
      </c>
      <c r="G3431" s="69">
        <f>data2!BA128</f>
        <v>8.213515833651279E-2</v>
      </c>
      <c r="H3431" s="105">
        <f t="shared" si="1388"/>
        <v>0.84442373986201469</v>
      </c>
      <c r="I3431" s="105">
        <f t="shared" si="1389"/>
        <v>1.396321204228411</v>
      </c>
    </row>
    <row r="3432" spans="2:9" x14ac:dyDescent="0.25">
      <c r="B3432" s="69" t="s">
        <v>45</v>
      </c>
      <c r="C3432" s="69" t="s">
        <v>146</v>
      </c>
      <c r="D3432" s="69" t="s">
        <v>150</v>
      </c>
      <c r="E3432" s="69">
        <f t="shared" si="1387"/>
        <v>1970</v>
      </c>
      <c r="F3432" s="69" t="s">
        <v>26</v>
      </c>
      <c r="G3432" s="69">
        <f>data2!BA129</f>
        <v>9.4695879306312042E-2</v>
      </c>
      <c r="H3432" s="105">
        <f t="shared" si="1388"/>
        <v>0.92655889819852744</v>
      </c>
      <c r="I3432" s="105">
        <f t="shared" si="1389"/>
        <v>1.301625324922099</v>
      </c>
    </row>
    <row r="3433" spans="2:9" x14ac:dyDescent="0.25">
      <c r="B3433" s="69" t="s">
        <v>45</v>
      </c>
      <c r="C3433" s="69" t="s">
        <v>146</v>
      </c>
      <c r="D3433" s="69" t="s">
        <v>150</v>
      </c>
      <c r="E3433" s="69">
        <f t="shared" si="1387"/>
        <v>1971</v>
      </c>
      <c r="F3433" s="69" t="s">
        <v>26</v>
      </c>
      <c r="G3433" s="69">
        <f>data2!BA130</f>
        <v>9.4743318639992607E-2</v>
      </c>
      <c r="H3433" s="105">
        <f t="shared" si="1388"/>
        <v>1.0212547775048395</v>
      </c>
      <c r="I3433" s="105">
        <f t="shared" si="1389"/>
        <v>1.2068820062821066</v>
      </c>
    </row>
    <row r="3434" spans="2:9" x14ac:dyDescent="0.25">
      <c r="B3434" s="69" t="s">
        <v>45</v>
      </c>
      <c r="C3434" s="69" t="s">
        <v>146</v>
      </c>
      <c r="D3434" s="69" t="s">
        <v>150</v>
      </c>
      <c r="E3434" s="69">
        <f t="shared" si="1387"/>
        <v>1972</v>
      </c>
      <c r="F3434" s="69" t="s">
        <v>26</v>
      </c>
      <c r="G3434" s="69">
        <f>data2!BA131</f>
        <v>5.9267374298049146E-2</v>
      </c>
      <c r="H3434" s="105">
        <f t="shared" si="1388"/>
        <v>1.1159980961448321</v>
      </c>
      <c r="I3434" s="105">
        <f t="shared" si="1389"/>
        <v>1.1476146319840577</v>
      </c>
    </row>
    <row r="3435" spans="2:9" x14ac:dyDescent="0.25">
      <c r="B3435" s="69" t="s">
        <v>45</v>
      </c>
      <c r="C3435" s="69" t="s">
        <v>146</v>
      </c>
      <c r="D3435" s="69" t="s">
        <v>150</v>
      </c>
      <c r="E3435" s="69">
        <f t="shared" si="1387"/>
        <v>1973</v>
      </c>
      <c r="F3435" s="69" t="s">
        <v>26</v>
      </c>
      <c r="G3435" s="69">
        <f>data2!BA132</f>
        <v>7.7771217316759539E-2</v>
      </c>
      <c r="H3435" s="105">
        <f t="shared" si="1388"/>
        <v>1.1752654704428813</v>
      </c>
      <c r="I3435" s="105">
        <f t="shared" si="1389"/>
        <v>1.0698434146672982</v>
      </c>
    </row>
    <row r="3436" spans="2:9" x14ac:dyDescent="0.25">
      <c r="B3436" s="69" t="s">
        <v>45</v>
      </c>
      <c r="C3436" s="69" t="s">
        <v>146</v>
      </c>
      <c r="D3436" s="69" t="s">
        <v>150</v>
      </c>
      <c r="E3436" s="69">
        <f t="shared" si="1387"/>
        <v>1974</v>
      </c>
      <c r="F3436" s="69" t="s">
        <v>26</v>
      </c>
      <c r="G3436" s="69">
        <f>data2!BA133</f>
        <v>6.4534942013970115E-2</v>
      </c>
      <c r="H3436" s="105">
        <f t="shared" si="1388"/>
        <v>1.2530366877596408</v>
      </c>
      <c r="I3436" s="105">
        <f t="shared" si="1389"/>
        <v>1.0053084726533281</v>
      </c>
    </row>
    <row r="3437" spans="2:9" x14ac:dyDescent="0.25">
      <c r="B3437" s="69" t="s">
        <v>45</v>
      </c>
      <c r="C3437" s="69" t="s">
        <v>146</v>
      </c>
      <c r="D3437" s="69" t="s">
        <v>150</v>
      </c>
      <c r="E3437" s="69">
        <f t="shared" si="1387"/>
        <v>1975</v>
      </c>
      <c r="F3437" s="69" t="s">
        <v>26</v>
      </c>
      <c r="G3437" s="69">
        <f>data2!BA134</f>
        <v>6.7283806485063616E-2</v>
      </c>
      <c r="H3437" s="105">
        <f t="shared" si="1388"/>
        <v>1.3175716297736109</v>
      </c>
      <c r="I3437" s="105">
        <f t="shared" si="1389"/>
        <v>0.93802466616826452</v>
      </c>
    </row>
    <row r="3438" spans="2:9" x14ac:dyDescent="0.25">
      <c r="B3438" s="69" t="s">
        <v>45</v>
      </c>
      <c r="C3438" s="69" t="s">
        <v>146</v>
      </c>
      <c r="D3438" s="69" t="s">
        <v>150</v>
      </c>
      <c r="E3438" s="69">
        <f t="shared" si="1387"/>
        <v>1976</v>
      </c>
      <c r="F3438" s="69" t="s">
        <v>26</v>
      </c>
      <c r="G3438" s="69">
        <f>data2!BA135</f>
        <v>6.0117206608024026E-2</v>
      </c>
      <c r="H3438" s="105">
        <f t="shared" si="1388"/>
        <v>1.3848554362586745</v>
      </c>
      <c r="I3438" s="105">
        <f t="shared" si="1389"/>
        <v>0.87790745956024041</v>
      </c>
    </row>
    <row r="3439" spans="2:9" x14ac:dyDescent="0.25">
      <c r="B3439" s="69" t="s">
        <v>45</v>
      </c>
      <c r="C3439" s="69" t="s">
        <v>146</v>
      </c>
      <c r="D3439" s="69" t="s">
        <v>150</v>
      </c>
      <c r="E3439" s="69">
        <f t="shared" si="1387"/>
        <v>1977</v>
      </c>
      <c r="F3439" s="69" t="s">
        <v>26</v>
      </c>
      <c r="G3439" s="69">
        <f>data2!BA136</f>
        <v>4.5568065796937042E-2</v>
      </c>
      <c r="H3439" s="105">
        <f t="shared" si="1388"/>
        <v>1.4449726428666985</v>
      </c>
      <c r="I3439" s="105">
        <f t="shared" si="1389"/>
        <v>0.83233939376330335</v>
      </c>
    </row>
    <row r="3440" spans="2:9" x14ac:dyDescent="0.25">
      <c r="B3440" s="69" t="s">
        <v>45</v>
      </c>
      <c r="C3440" s="69" t="s">
        <v>146</v>
      </c>
      <c r="D3440" s="69" t="s">
        <v>150</v>
      </c>
      <c r="E3440" s="69">
        <f t="shared" si="1387"/>
        <v>1978</v>
      </c>
      <c r="F3440" s="69" t="s">
        <v>26</v>
      </c>
      <c r="G3440" s="69">
        <f>data2!BA137</f>
        <v>5.2209906165645491E-2</v>
      </c>
      <c r="H3440" s="105">
        <f t="shared" si="1388"/>
        <v>1.4905407086636355</v>
      </c>
      <c r="I3440" s="105">
        <f t="shared" si="1389"/>
        <v>0.78012948759765788</v>
      </c>
    </row>
    <row r="3441" spans="2:9" x14ac:dyDescent="0.25">
      <c r="B3441" s="69" t="s">
        <v>45</v>
      </c>
      <c r="C3441" s="69" t="s">
        <v>146</v>
      </c>
      <c r="D3441" s="69" t="s">
        <v>150</v>
      </c>
      <c r="E3441" s="69">
        <f t="shared" si="1387"/>
        <v>1979</v>
      </c>
      <c r="F3441" s="69" t="s">
        <v>26</v>
      </c>
      <c r="G3441" s="69">
        <f>data2!BA138</f>
        <v>4.1639489194499023E-2</v>
      </c>
      <c r="H3441" s="105">
        <f t="shared" si="1388"/>
        <v>1.5427506148292811</v>
      </c>
      <c r="I3441" s="105">
        <f t="shared" si="1389"/>
        <v>0.73848999840315876</v>
      </c>
    </row>
    <row r="3442" spans="2:9" x14ac:dyDescent="0.25">
      <c r="B3442" s="69" t="s">
        <v>45</v>
      </c>
      <c r="C3442" s="69" t="s">
        <v>146</v>
      </c>
      <c r="D3442" s="69" t="s">
        <v>150</v>
      </c>
      <c r="E3442" s="69">
        <f t="shared" si="1387"/>
        <v>1980</v>
      </c>
      <c r="F3442" s="69" t="s">
        <v>26</v>
      </c>
      <c r="G3442" s="69">
        <f>data2!BA139</f>
        <v>3.6260978505585996E-2</v>
      </c>
      <c r="H3442" s="105">
        <f t="shared" si="1388"/>
        <v>1.5843901040237802</v>
      </c>
      <c r="I3442" s="105">
        <f t="shared" si="1389"/>
        <v>0.7022290198975728</v>
      </c>
    </row>
    <row r="3443" spans="2:9" x14ac:dyDescent="0.25">
      <c r="B3443" s="69" t="s">
        <v>45</v>
      </c>
      <c r="C3443" s="69" t="s">
        <v>146</v>
      </c>
      <c r="D3443" s="69" t="s">
        <v>150</v>
      </c>
      <c r="E3443" s="69">
        <f t="shared" si="1387"/>
        <v>1981</v>
      </c>
      <c r="F3443" s="69" t="s">
        <v>26</v>
      </c>
      <c r="G3443" s="69">
        <f>data2!BA140</f>
        <v>3.8623457707242945E-2</v>
      </c>
      <c r="H3443" s="105">
        <f t="shared" si="1388"/>
        <v>1.6206510825293663</v>
      </c>
      <c r="I3443" s="105">
        <f t="shared" si="1389"/>
        <v>0.66360556219032985</v>
      </c>
    </row>
    <row r="3444" spans="2:9" x14ac:dyDescent="0.25">
      <c r="B3444" s="69" t="s">
        <v>45</v>
      </c>
      <c r="C3444" s="69" t="s">
        <v>146</v>
      </c>
      <c r="D3444" s="69" t="s">
        <v>150</v>
      </c>
      <c r="E3444" s="69">
        <f t="shared" si="1387"/>
        <v>1982</v>
      </c>
      <c r="F3444" s="69" t="s">
        <v>26</v>
      </c>
      <c r="G3444" s="69">
        <f>data2!BA141</f>
        <v>3.1275619086355268E-2</v>
      </c>
      <c r="H3444" s="105">
        <f t="shared" si="1388"/>
        <v>1.6592745402366091</v>
      </c>
      <c r="I3444" s="105">
        <f t="shared" si="1389"/>
        <v>0.63232994310397461</v>
      </c>
    </row>
    <row r="3445" spans="2:9" x14ac:dyDescent="0.25">
      <c r="B3445" s="69" t="s">
        <v>45</v>
      </c>
      <c r="C3445" s="69" t="s">
        <v>146</v>
      </c>
      <c r="D3445" s="69" t="s">
        <v>150</v>
      </c>
      <c r="E3445" s="69">
        <f t="shared" ref="E3445:E3508" si="1390">E3397</f>
        <v>1983</v>
      </c>
      <c r="F3445" s="69" t="s">
        <v>26</v>
      </c>
      <c r="G3445" s="69">
        <f>data2!BA142</f>
        <v>2.509344827586207E-2</v>
      </c>
      <c r="H3445" s="105">
        <f t="shared" si="1388"/>
        <v>1.6905501593229644</v>
      </c>
      <c r="I3445" s="105">
        <f t="shared" si="1389"/>
        <v>0.60723649482811248</v>
      </c>
    </row>
    <row r="3446" spans="2:9" x14ac:dyDescent="0.25">
      <c r="B3446" s="69" t="s">
        <v>45</v>
      </c>
      <c r="C3446" s="69" t="s">
        <v>146</v>
      </c>
      <c r="D3446" s="69" t="s">
        <v>150</v>
      </c>
      <c r="E3446" s="69">
        <f t="shared" si="1390"/>
        <v>1984</v>
      </c>
      <c r="F3446" s="69" t="s">
        <v>26</v>
      </c>
      <c r="G3446" s="69">
        <f>data2!BA143</f>
        <v>3.1935907736987117E-2</v>
      </c>
      <c r="H3446" s="105">
        <f t="shared" si="1388"/>
        <v>1.7156436075988264</v>
      </c>
      <c r="I3446" s="105">
        <f t="shared" si="1389"/>
        <v>0.57530058709112541</v>
      </c>
    </row>
    <row r="3447" spans="2:9" x14ac:dyDescent="0.25">
      <c r="B3447" s="69" t="s">
        <v>45</v>
      </c>
      <c r="C3447" s="69" t="s">
        <v>146</v>
      </c>
      <c r="D3447" s="69" t="s">
        <v>150</v>
      </c>
      <c r="E3447" s="69">
        <f t="shared" si="1390"/>
        <v>1985</v>
      </c>
      <c r="F3447" s="69" t="s">
        <v>26</v>
      </c>
      <c r="G3447" s="69">
        <f>data2!BA144</f>
        <v>3.5706681472623215E-2</v>
      </c>
      <c r="H3447" s="105">
        <f t="shared" si="1388"/>
        <v>1.7475795153358136</v>
      </c>
      <c r="I3447" s="105">
        <f t="shared" si="1389"/>
        <v>0.53959390561850218</v>
      </c>
    </row>
    <row r="3448" spans="2:9" x14ac:dyDescent="0.25">
      <c r="B3448" s="69" t="s">
        <v>45</v>
      </c>
      <c r="C3448" s="69" t="s">
        <v>146</v>
      </c>
      <c r="D3448" s="69" t="s">
        <v>150</v>
      </c>
      <c r="E3448" s="69">
        <f t="shared" si="1390"/>
        <v>1986</v>
      </c>
      <c r="F3448" s="69" t="s">
        <v>26</v>
      </c>
      <c r="G3448" s="69">
        <f>data2!BA145</f>
        <v>3.7793035507774013E-2</v>
      </c>
      <c r="H3448" s="105">
        <f t="shared" si="1388"/>
        <v>1.7832861968084368</v>
      </c>
      <c r="I3448" s="105">
        <f t="shared" si="1389"/>
        <v>0.50180087011072816</v>
      </c>
    </row>
    <row r="3449" spans="2:9" x14ac:dyDescent="0.25">
      <c r="B3449" s="69" t="s">
        <v>45</v>
      </c>
      <c r="C3449" s="69" t="s">
        <v>146</v>
      </c>
      <c r="D3449" s="69" t="s">
        <v>150</v>
      </c>
      <c r="E3449" s="69">
        <f t="shared" si="1390"/>
        <v>1987</v>
      </c>
      <c r="F3449" s="69" t="s">
        <v>26</v>
      </c>
      <c r="G3449" s="69">
        <f>data2!BA146</f>
        <v>3.1167575163955366E-2</v>
      </c>
      <c r="H3449" s="105">
        <f t="shared" si="1388"/>
        <v>1.8210792323162108</v>
      </c>
      <c r="I3449" s="105">
        <f t="shared" si="1389"/>
        <v>0.47063329494677286</v>
      </c>
    </row>
    <row r="3450" spans="2:9" x14ac:dyDescent="0.25">
      <c r="B3450" s="69" t="s">
        <v>45</v>
      </c>
      <c r="C3450" s="69" t="s">
        <v>146</v>
      </c>
      <c r="D3450" s="69" t="s">
        <v>150</v>
      </c>
      <c r="E3450" s="69">
        <f t="shared" si="1390"/>
        <v>1988</v>
      </c>
      <c r="F3450" s="69" t="s">
        <v>26</v>
      </c>
      <c r="G3450" s="69">
        <f>data2!BA147</f>
        <v>3.1900399157033757E-2</v>
      </c>
      <c r="H3450" s="105">
        <f t="shared" si="1388"/>
        <v>1.8522468074801661</v>
      </c>
      <c r="I3450" s="105">
        <f t="shared" si="1389"/>
        <v>0.43873289578973906</v>
      </c>
    </row>
    <row r="3451" spans="2:9" x14ac:dyDescent="0.25">
      <c r="B3451" s="69" t="s">
        <v>45</v>
      </c>
      <c r="C3451" s="69" t="s">
        <v>146</v>
      </c>
      <c r="D3451" s="69" t="s">
        <v>150</v>
      </c>
      <c r="E3451" s="69">
        <f t="shared" si="1390"/>
        <v>1989</v>
      </c>
      <c r="F3451" s="69" t="s">
        <v>26</v>
      </c>
      <c r="G3451" s="69">
        <f>data2!BA148</f>
        <v>2.5448163113818041E-2</v>
      </c>
      <c r="H3451" s="105">
        <f t="shared" si="1388"/>
        <v>1.8841472066371998</v>
      </c>
      <c r="I3451" s="105">
        <f t="shared" si="1389"/>
        <v>0.41328473267592103</v>
      </c>
    </row>
    <row r="3452" spans="2:9" x14ac:dyDescent="0.25">
      <c r="B3452" s="69" t="s">
        <v>45</v>
      </c>
      <c r="C3452" s="69" t="s">
        <v>146</v>
      </c>
      <c r="D3452" s="69" t="s">
        <v>150</v>
      </c>
      <c r="E3452" s="69">
        <f t="shared" si="1390"/>
        <v>1990</v>
      </c>
      <c r="F3452" s="69" t="s">
        <v>26</v>
      </c>
      <c r="G3452" s="69">
        <f>data2!BA149</f>
        <v>2.2948017349236797E-2</v>
      </c>
      <c r="H3452" s="105">
        <f t="shared" si="1388"/>
        <v>1.909595369751018</v>
      </c>
      <c r="I3452" s="105">
        <f t="shared" si="1389"/>
        <v>0.39033671532668424</v>
      </c>
    </row>
    <row r="3453" spans="2:9" x14ac:dyDescent="0.25">
      <c r="B3453" s="69" t="s">
        <v>45</v>
      </c>
      <c r="C3453" s="69" t="s">
        <v>146</v>
      </c>
      <c r="D3453" s="69" t="s">
        <v>150</v>
      </c>
      <c r="E3453" s="69">
        <f t="shared" si="1390"/>
        <v>1991</v>
      </c>
      <c r="F3453" s="69" t="s">
        <v>26</v>
      </c>
      <c r="G3453" s="69">
        <f>data2!BA150</f>
        <v>2.7194095229634896E-2</v>
      </c>
      <c r="H3453" s="105">
        <f t="shared" si="1388"/>
        <v>1.9325433871002549</v>
      </c>
      <c r="I3453" s="105">
        <f t="shared" si="1389"/>
        <v>0.36314262009704934</v>
      </c>
    </row>
    <row r="3454" spans="2:9" x14ac:dyDescent="0.25">
      <c r="B3454" s="69" t="s">
        <v>45</v>
      </c>
      <c r="C3454" s="69" t="s">
        <v>146</v>
      </c>
      <c r="D3454" s="69" t="s">
        <v>150</v>
      </c>
      <c r="E3454" s="69">
        <f t="shared" si="1390"/>
        <v>1992</v>
      </c>
      <c r="F3454" s="69" t="s">
        <v>26</v>
      </c>
      <c r="G3454" s="69">
        <f>data2!BA151</f>
        <v>3.9330840537944285E-2</v>
      </c>
      <c r="H3454" s="105">
        <f t="shared" si="1388"/>
        <v>1.9597374823298899</v>
      </c>
      <c r="I3454" s="105">
        <f t="shared" si="1389"/>
        <v>0.32381177955910501</v>
      </c>
    </row>
    <row r="3455" spans="2:9" x14ac:dyDescent="0.25">
      <c r="B3455" s="69" t="s">
        <v>45</v>
      </c>
      <c r="C3455" s="69" t="s">
        <v>146</v>
      </c>
      <c r="D3455" s="69" t="s">
        <v>150</v>
      </c>
      <c r="E3455" s="69">
        <f t="shared" si="1390"/>
        <v>1993</v>
      </c>
      <c r="F3455" s="69" t="s">
        <v>26</v>
      </c>
      <c r="G3455" s="69">
        <f>data2!BA152</f>
        <v>5.9182710060497419E-2</v>
      </c>
      <c r="H3455" s="105">
        <f t="shared" si="1388"/>
        <v>1.9990683228678341</v>
      </c>
      <c r="I3455" s="105">
        <f t="shared" si="1389"/>
        <v>0.26462906949860765</v>
      </c>
    </row>
    <row r="3456" spans="2:9" x14ac:dyDescent="0.25">
      <c r="B3456" s="69" t="s">
        <v>45</v>
      </c>
      <c r="C3456" s="69" t="s">
        <v>146</v>
      </c>
      <c r="D3456" s="69" t="s">
        <v>150</v>
      </c>
      <c r="E3456" s="69">
        <f t="shared" si="1390"/>
        <v>1994</v>
      </c>
      <c r="F3456" s="69" t="s">
        <v>26</v>
      </c>
      <c r="G3456" s="69">
        <f>data2!BA153</f>
        <v>6.5024083202644856E-2</v>
      </c>
      <c r="H3456" s="105">
        <f t="shared" si="1388"/>
        <v>2.0582510329283314</v>
      </c>
      <c r="I3456" s="105">
        <f t="shared" si="1389"/>
        <v>0.19960498629596277</v>
      </c>
    </row>
    <row r="3457" spans="2:9" x14ac:dyDescent="0.25">
      <c r="B3457" s="69" t="s">
        <v>45</v>
      </c>
      <c r="C3457" s="69" t="s">
        <v>146</v>
      </c>
      <c r="D3457" s="69" t="s">
        <v>150</v>
      </c>
      <c r="E3457" s="69">
        <f t="shared" si="1390"/>
        <v>1995</v>
      </c>
      <c r="F3457" s="69" t="s">
        <v>26</v>
      </c>
      <c r="G3457" s="69">
        <f>data2!BA154</f>
        <v>7.2116215898952896E-2</v>
      </c>
      <c r="H3457" s="105">
        <f t="shared" si="1388"/>
        <v>2.1232751161309764</v>
      </c>
      <c r="I3457" s="105">
        <f t="shared" si="1389"/>
        <v>0.12748877039700984</v>
      </c>
    </row>
    <row r="3458" spans="2:9" x14ac:dyDescent="0.25">
      <c r="B3458" s="69" t="s">
        <v>45</v>
      </c>
      <c r="C3458" s="69" t="s">
        <v>146</v>
      </c>
      <c r="D3458" s="69" t="s">
        <v>150</v>
      </c>
      <c r="E3458" s="69">
        <f t="shared" si="1390"/>
        <v>1996</v>
      </c>
      <c r="F3458" s="69" t="s">
        <v>26</v>
      </c>
      <c r="G3458" s="69">
        <f>data2!BA155</f>
        <v>7.0401764618946747E-2</v>
      </c>
      <c r="H3458" s="105">
        <f t="shared" si="1388"/>
        <v>2.1953913320299292</v>
      </c>
      <c r="I3458" s="105">
        <f t="shared" si="1389"/>
        <v>5.708700577806311E-2</v>
      </c>
    </row>
    <row r="3459" spans="2:9" x14ac:dyDescent="0.25">
      <c r="B3459" s="69" t="s">
        <v>45</v>
      </c>
      <c r="C3459" s="69" t="s">
        <v>146</v>
      </c>
      <c r="D3459" s="69" t="s">
        <v>150</v>
      </c>
      <c r="E3459" s="69">
        <f t="shared" si="1390"/>
        <v>1997</v>
      </c>
      <c r="F3459" s="69" t="s">
        <v>26</v>
      </c>
      <c r="G3459" s="69">
        <f>data2!BA156</f>
        <v>5.708700577806311E-2</v>
      </c>
      <c r="H3459" s="105">
        <f t="shared" si="1388"/>
        <v>2.265793096648876</v>
      </c>
      <c r="I3459" s="105">
        <f t="shared" si="1389"/>
        <v>0</v>
      </c>
    </row>
    <row r="3460" spans="2:9" x14ac:dyDescent="0.25">
      <c r="B3460" s="69" t="s">
        <v>45</v>
      </c>
      <c r="C3460" s="69" t="s">
        <v>146</v>
      </c>
      <c r="D3460" s="69" t="s">
        <v>150</v>
      </c>
      <c r="E3460" s="69">
        <f t="shared" si="1390"/>
        <v>1950</v>
      </c>
      <c r="F3460" s="69" t="s">
        <v>27</v>
      </c>
      <c r="G3460" s="69">
        <f>data2!BB109</f>
        <v>1E-3</v>
      </c>
      <c r="H3460" s="105">
        <f t="shared" ref="H3460:H3523" si="1391">SUMIFS($G$4:$G$4995,$F$4:$F$4995,$F3460,$E$4:$E$4995,"&lt;"&amp;$E3460,$B$4:$B$4995,$B3460,$D$4:$D$4995,$D3460)</f>
        <v>0</v>
      </c>
      <c r="I3460" s="105">
        <f t="shared" ref="I3460:I3523" si="1392">SUMIFS($G$4:$G$4995,$F$4:$F$4995,$F3460,$E$4:$E$4995,"&gt;"&amp;$E3460,$B$4:$B$4995,$B3460,$D$4:$D$4995,$D3460)</f>
        <v>4.7000000000000035E-2</v>
      </c>
    </row>
    <row r="3461" spans="2:9" x14ac:dyDescent="0.25">
      <c r="B3461" s="69" t="s">
        <v>45</v>
      </c>
      <c r="C3461" s="69" t="s">
        <v>146</v>
      </c>
      <c r="D3461" s="69" t="s">
        <v>150</v>
      </c>
      <c r="E3461" s="69">
        <f t="shared" si="1390"/>
        <v>1951</v>
      </c>
      <c r="F3461" s="69" t="s">
        <v>27</v>
      </c>
      <c r="G3461" s="69">
        <f>data2!BB110</f>
        <v>1E-3</v>
      </c>
      <c r="H3461" s="105">
        <f t="shared" si="1391"/>
        <v>1E-3</v>
      </c>
      <c r="I3461" s="105">
        <f t="shared" si="1392"/>
        <v>4.6000000000000034E-2</v>
      </c>
    </row>
    <row r="3462" spans="2:9" x14ac:dyDescent="0.25">
      <c r="B3462" s="69" t="s">
        <v>45</v>
      </c>
      <c r="C3462" s="69" t="s">
        <v>146</v>
      </c>
      <c r="D3462" s="69" t="s">
        <v>150</v>
      </c>
      <c r="E3462" s="69">
        <f t="shared" si="1390"/>
        <v>1952</v>
      </c>
      <c r="F3462" s="69" t="s">
        <v>27</v>
      </c>
      <c r="G3462" s="69">
        <f>data2!BB111</f>
        <v>1E-3</v>
      </c>
      <c r="H3462" s="105">
        <f t="shared" si="1391"/>
        <v>2E-3</v>
      </c>
      <c r="I3462" s="105">
        <f t="shared" si="1392"/>
        <v>4.5000000000000033E-2</v>
      </c>
    </row>
    <row r="3463" spans="2:9" x14ac:dyDescent="0.25">
      <c r="B3463" s="69" t="s">
        <v>45</v>
      </c>
      <c r="C3463" s="69" t="s">
        <v>146</v>
      </c>
      <c r="D3463" s="69" t="s">
        <v>150</v>
      </c>
      <c r="E3463" s="69">
        <f t="shared" si="1390"/>
        <v>1953</v>
      </c>
      <c r="F3463" s="69" t="s">
        <v>27</v>
      </c>
      <c r="G3463" s="69">
        <f>data2!BB112</f>
        <v>1E-3</v>
      </c>
      <c r="H3463" s="105">
        <f t="shared" si="1391"/>
        <v>3.0000000000000001E-3</v>
      </c>
      <c r="I3463" s="105">
        <f t="shared" si="1392"/>
        <v>4.4000000000000032E-2</v>
      </c>
    </row>
    <row r="3464" spans="2:9" x14ac:dyDescent="0.25">
      <c r="B3464" s="69" t="s">
        <v>45</v>
      </c>
      <c r="C3464" s="69" t="s">
        <v>146</v>
      </c>
      <c r="D3464" s="69" t="s">
        <v>150</v>
      </c>
      <c r="E3464" s="69">
        <f t="shared" si="1390"/>
        <v>1954</v>
      </c>
      <c r="F3464" s="69" t="s">
        <v>27</v>
      </c>
      <c r="G3464" s="69">
        <f>data2!BB113</f>
        <v>1E-3</v>
      </c>
      <c r="H3464" s="105">
        <f t="shared" si="1391"/>
        <v>4.0000000000000001E-3</v>
      </c>
      <c r="I3464" s="105">
        <f t="shared" si="1392"/>
        <v>4.3000000000000031E-2</v>
      </c>
    </row>
    <row r="3465" spans="2:9" x14ac:dyDescent="0.25">
      <c r="B3465" s="69" t="s">
        <v>45</v>
      </c>
      <c r="C3465" s="69" t="s">
        <v>146</v>
      </c>
      <c r="D3465" s="69" t="s">
        <v>150</v>
      </c>
      <c r="E3465" s="69">
        <f t="shared" si="1390"/>
        <v>1955</v>
      </c>
      <c r="F3465" s="69" t="s">
        <v>27</v>
      </c>
      <c r="G3465" s="69">
        <f>data2!BB114</f>
        <v>1E-3</v>
      </c>
      <c r="H3465" s="105">
        <f t="shared" si="1391"/>
        <v>5.0000000000000001E-3</v>
      </c>
      <c r="I3465" s="105">
        <f t="shared" si="1392"/>
        <v>4.200000000000003E-2</v>
      </c>
    </row>
    <row r="3466" spans="2:9" x14ac:dyDescent="0.25">
      <c r="B3466" s="69" t="s">
        <v>45</v>
      </c>
      <c r="C3466" s="69" t="s">
        <v>146</v>
      </c>
      <c r="D3466" s="69" t="s">
        <v>150</v>
      </c>
      <c r="E3466" s="69">
        <f t="shared" si="1390"/>
        <v>1956</v>
      </c>
      <c r="F3466" s="69" t="s">
        <v>27</v>
      </c>
      <c r="G3466" s="69">
        <f>data2!BB115</f>
        <v>1E-3</v>
      </c>
      <c r="H3466" s="105">
        <f t="shared" si="1391"/>
        <v>6.0000000000000001E-3</v>
      </c>
      <c r="I3466" s="105">
        <f t="shared" si="1392"/>
        <v>4.1000000000000029E-2</v>
      </c>
    </row>
    <row r="3467" spans="2:9" x14ac:dyDescent="0.25">
      <c r="B3467" s="69" t="s">
        <v>45</v>
      </c>
      <c r="C3467" s="69" t="s">
        <v>146</v>
      </c>
      <c r="D3467" s="69" t="s">
        <v>150</v>
      </c>
      <c r="E3467" s="69">
        <f t="shared" si="1390"/>
        <v>1957</v>
      </c>
      <c r="F3467" s="69" t="s">
        <v>27</v>
      </c>
      <c r="G3467" s="69">
        <f>data2!BB116</f>
        <v>1E-3</v>
      </c>
      <c r="H3467" s="105">
        <f t="shared" si="1391"/>
        <v>7.0000000000000001E-3</v>
      </c>
      <c r="I3467" s="105">
        <f t="shared" si="1392"/>
        <v>4.0000000000000029E-2</v>
      </c>
    </row>
    <row r="3468" spans="2:9" x14ac:dyDescent="0.25">
      <c r="B3468" s="69" t="s">
        <v>45</v>
      </c>
      <c r="C3468" s="69" t="s">
        <v>146</v>
      </c>
      <c r="D3468" s="69" t="s">
        <v>150</v>
      </c>
      <c r="E3468" s="69">
        <f t="shared" si="1390"/>
        <v>1958</v>
      </c>
      <c r="F3468" s="69" t="s">
        <v>27</v>
      </c>
      <c r="G3468" s="69">
        <f>data2!BB117</f>
        <v>1E-3</v>
      </c>
      <c r="H3468" s="105">
        <f t="shared" si="1391"/>
        <v>8.0000000000000002E-3</v>
      </c>
      <c r="I3468" s="105">
        <f t="shared" si="1392"/>
        <v>3.9000000000000028E-2</v>
      </c>
    </row>
    <row r="3469" spans="2:9" x14ac:dyDescent="0.25">
      <c r="B3469" s="69" t="s">
        <v>45</v>
      </c>
      <c r="C3469" s="69" t="s">
        <v>146</v>
      </c>
      <c r="D3469" s="69" t="s">
        <v>150</v>
      </c>
      <c r="E3469" s="69">
        <f t="shared" si="1390"/>
        <v>1959</v>
      </c>
      <c r="F3469" s="69" t="s">
        <v>27</v>
      </c>
      <c r="G3469" s="69">
        <f>data2!BB118</f>
        <v>1E-3</v>
      </c>
      <c r="H3469" s="105">
        <f t="shared" si="1391"/>
        <v>9.0000000000000011E-3</v>
      </c>
      <c r="I3469" s="105">
        <f t="shared" si="1392"/>
        <v>3.8000000000000027E-2</v>
      </c>
    </row>
    <row r="3470" spans="2:9" x14ac:dyDescent="0.25">
      <c r="B3470" s="69" t="s">
        <v>45</v>
      </c>
      <c r="C3470" s="69" t="s">
        <v>146</v>
      </c>
      <c r="D3470" s="69" t="s">
        <v>150</v>
      </c>
      <c r="E3470" s="69">
        <f t="shared" si="1390"/>
        <v>1960</v>
      </c>
      <c r="F3470" s="69" t="s">
        <v>27</v>
      </c>
      <c r="G3470" s="69">
        <f>data2!BB119</f>
        <v>1E-3</v>
      </c>
      <c r="H3470" s="105">
        <f t="shared" si="1391"/>
        <v>1.0000000000000002E-2</v>
      </c>
      <c r="I3470" s="105">
        <f t="shared" si="1392"/>
        <v>3.7000000000000026E-2</v>
      </c>
    </row>
    <row r="3471" spans="2:9" x14ac:dyDescent="0.25">
      <c r="B3471" s="69" t="s">
        <v>45</v>
      </c>
      <c r="C3471" s="69" t="s">
        <v>146</v>
      </c>
      <c r="D3471" s="69" t="s">
        <v>150</v>
      </c>
      <c r="E3471" s="69">
        <f t="shared" si="1390"/>
        <v>1961</v>
      </c>
      <c r="F3471" s="69" t="s">
        <v>27</v>
      </c>
      <c r="G3471" s="69">
        <f>data2!BB120</f>
        <v>1E-3</v>
      </c>
      <c r="H3471" s="105">
        <f t="shared" si="1391"/>
        <v>1.1000000000000003E-2</v>
      </c>
      <c r="I3471" s="105">
        <f t="shared" si="1392"/>
        <v>3.6000000000000025E-2</v>
      </c>
    </row>
    <row r="3472" spans="2:9" x14ac:dyDescent="0.25">
      <c r="B3472" s="69" t="s">
        <v>45</v>
      </c>
      <c r="C3472" s="69" t="s">
        <v>146</v>
      </c>
      <c r="D3472" s="69" t="s">
        <v>150</v>
      </c>
      <c r="E3472" s="69">
        <f t="shared" si="1390"/>
        <v>1962</v>
      </c>
      <c r="F3472" s="69" t="s">
        <v>27</v>
      </c>
      <c r="G3472" s="69">
        <f>data2!BB121</f>
        <v>1E-3</v>
      </c>
      <c r="H3472" s="105">
        <f t="shared" si="1391"/>
        <v>1.2000000000000004E-2</v>
      </c>
      <c r="I3472" s="105">
        <f t="shared" si="1392"/>
        <v>3.5000000000000024E-2</v>
      </c>
    </row>
    <row r="3473" spans="2:9" x14ac:dyDescent="0.25">
      <c r="B3473" s="69" t="s">
        <v>45</v>
      </c>
      <c r="C3473" s="69" t="s">
        <v>146</v>
      </c>
      <c r="D3473" s="69" t="s">
        <v>150</v>
      </c>
      <c r="E3473" s="69">
        <f t="shared" si="1390"/>
        <v>1963</v>
      </c>
      <c r="F3473" s="69" t="s">
        <v>27</v>
      </c>
      <c r="G3473" s="69">
        <f>data2!BB122</f>
        <v>1E-3</v>
      </c>
      <c r="H3473" s="105">
        <f t="shared" si="1391"/>
        <v>1.3000000000000005E-2</v>
      </c>
      <c r="I3473" s="105">
        <f t="shared" si="1392"/>
        <v>3.4000000000000023E-2</v>
      </c>
    </row>
    <row r="3474" spans="2:9" x14ac:dyDescent="0.25">
      <c r="B3474" s="69" t="s">
        <v>45</v>
      </c>
      <c r="C3474" s="69" t="s">
        <v>146</v>
      </c>
      <c r="D3474" s="69" t="s">
        <v>150</v>
      </c>
      <c r="E3474" s="69">
        <f t="shared" si="1390"/>
        <v>1964</v>
      </c>
      <c r="F3474" s="69" t="s">
        <v>27</v>
      </c>
      <c r="G3474" s="69">
        <f>data2!BB123</f>
        <v>1E-3</v>
      </c>
      <c r="H3474" s="105">
        <f t="shared" si="1391"/>
        <v>1.4000000000000005E-2</v>
      </c>
      <c r="I3474" s="105">
        <f t="shared" si="1392"/>
        <v>3.3000000000000022E-2</v>
      </c>
    </row>
    <row r="3475" spans="2:9" x14ac:dyDescent="0.25">
      <c r="B3475" s="69" t="s">
        <v>45</v>
      </c>
      <c r="C3475" s="69" t="s">
        <v>146</v>
      </c>
      <c r="D3475" s="69" t="s">
        <v>150</v>
      </c>
      <c r="E3475" s="69">
        <f t="shared" si="1390"/>
        <v>1965</v>
      </c>
      <c r="F3475" s="69" t="s">
        <v>27</v>
      </c>
      <c r="G3475" s="69">
        <f>data2!BB124</f>
        <v>1E-3</v>
      </c>
      <c r="H3475" s="105">
        <f t="shared" si="1391"/>
        <v>1.5000000000000006E-2</v>
      </c>
      <c r="I3475" s="105">
        <f t="shared" si="1392"/>
        <v>3.2000000000000021E-2</v>
      </c>
    </row>
    <row r="3476" spans="2:9" x14ac:dyDescent="0.25">
      <c r="B3476" s="69" t="s">
        <v>45</v>
      </c>
      <c r="C3476" s="69" t="s">
        <v>146</v>
      </c>
      <c r="D3476" s="69" t="s">
        <v>150</v>
      </c>
      <c r="E3476" s="69">
        <f t="shared" si="1390"/>
        <v>1966</v>
      </c>
      <c r="F3476" s="69" t="s">
        <v>27</v>
      </c>
      <c r="G3476" s="69">
        <f>data2!BB125</f>
        <v>1E-3</v>
      </c>
      <c r="H3476" s="105">
        <f t="shared" si="1391"/>
        <v>1.6000000000000007E-2</v>
      </c>
      <c r="I3476" s="105">
        <f t="shared" si="1392"/>
        <v>3.1000000000000021E-2</v>
      </c>
    </row>
    <row r="3477" spans="2:9" x14ac:dyDescent="0.25">
      <c r="B3477" s="69" t="s">
        <v>45</v>
      </c>
      <c r="C3477" s="69" t="s">
        <v>146</v>
      </c>
      <c r="D3477" s="69" t="s">
        <v>150</v>
      </c>
      <c r="E3477" s="69">
        <f t="shared" si="1390"/>
        <v>1967</v>
      </c>
      <c r="F3477" s="69" t="s">
        <v>27</v>
      </c>
      <c r="G3477" s="69">
        <f>data2!BB126</f>
        <v>1E-3</v>
      </c>
      <c r="H3477" s="105">
        <f t="shared" si="1391"/>
        <v>1.7000000000000008E-2</v>
      </c>
      <c r="I3477" s="105">
        <f t="shared" si="1392"/>
        <v>3.000000000000002E-2</v>
      </c>
    </row>
    <row r="3478" spans="2:9" x14ac:dyDescent="0.25">
      <c r="B3478" s="69" t="s">
        <v>45</v>
      </c>
      <c r="C3478" s="69" t="s">
        <v>146</v>
      </c>
      <c r="D3478" s="69" t="s">
        <v>150</v>
      </c>
      <c r="E3478" s="69">
        <f t="shared" si="1390"/>
        <v>1968</v>
      </c>
      <c r="F3478" s="69" t="s">
        <v>27</v>
      </c>
      <c r="G3478" s="69">
        <f>data2!BB127</f>
        <v>1E-3</v>
      </c>
      <c r="H3478" s="105">
        <f t="shared" si="1391"/>
        <v>1.8000000000000009E-2</v>
      </c>
      <c r="I3478" s="105">
        <f t="shared" si="1392"/>
        <v>2.9000000000000019E-2</v>
      </c>
    </row>
    <row r="3479" spans="2:9" x14ac:dyDescent="0.25">
      <c r="B3479" s="69" t="s">
        <v>45</v>
      </c>
      <c r="C3479" s="69" t="s">
        <v>146</v>
      </c>
      <c r="D3479" s="69" t="s">
        <v>150</v>
      </c>
      <c r="E3479" s="69">
        <f t="shared" si="1390"/>
        <v>1969</v>
      </c>
      <c r="F3479" s="69" t="s">
        <v>27</v>
      </c>
      <c r="G3479" s="69">
        <f>data2!BB128</f>
        <v>1E-3</v>
      </c>
      <c r="H3479" s="105">
        <f t="shared" si="1391"/>
        <v>1.900000000000001E-2</v>
      </c>
      <c r="I3479" s="105">
        <f t="shared" si="1392"/>
        <v>2.8000000000000018E-2</v>
      </c>
    </row>
    <row r="3480" spans="2:9" x14ac:dyDescent="0.25">
      <c r="B3480" s="69" t="s">
        <v>45</v>
      </c>
      <c r="C3480" s="69" t="s">
        <v>146</v>
      </c>
      <c r="D3480" s="69" t="s">
        <v>150</v>
      </c>
      <c r="E3480" s="69">
        <f t="shared" si="1390"/>
        <v>1970</v>
      </c>
      <c r="F3480" s="69" t="s">
        <v>27</v>
      </c>
      <c r="G3480" s="69">
        <f>data2!BB129</f>
        <v>1E-3</v>
      </c>
      <c r="H3480" s="105">
        <f t="shared" si="1391"/>
        <v>2.0000000000000011E-2</v>
      </c>
      <c r="I3480" s="105">
        <f t="shared" si="1392"/>
        <v>2.7000000000000017E-2</v>
      </c>
    </row>
    <row r="3481" spans="2:9" x14ac:dyDescent="0.25">
      <c r="B3481" s="69" t="s">
        <v>45</v>
      </c>
      <c r="C3481" s="69" t="s">
        <v>146</v>
      </c>
      <c r="D3481" s="69" t="s">
        <v>150</v>
      </c>
      <c r="E3481" s="69">
        <f t="shared" si="1390"/>
        <v>1971</v>
      </c>
      <c r="F3481" s="69" t="s">
        <v>27</v>
      </c>
      <c r="G3481" s="69">
        <f>data2!BB130</f>
        <v>1E-3</v>
      </c>
      <c r="H3481" s="105">
        <f t="shared" si="1391"/>
        <v>2.1000000000000012E-2</v>
      </c>
      <c r="I3481" s="105">
        <f t="shared" si="1392"/>
        <v>2.6000000000000016E-2</v>
      </c>
    </row>
    <row r="3482" spans="2:9" x14ac:dyDescent="0.25">
      <c r="B3482" s="69" t="s">
        <v>45</v>
      </c>
      <c r="C3482" s="69" t="s">
        <v>146</v>
      </c>
      <c r="D3482" s="69" t="s">
        <v>150</v>
      </c>
      <c r="E3482" s="69">
        <f t="shared" si="1390"/>
        <v>1972</v>
      </c>
      <c r="F3482" s="69" t="s">
        <v>27</v>
      </c>
      <c r="G3482" s="69">
        <f>data2!BB131</f>
        <v>1E-3</v>
      </c>
      <c r="H3482" s="105">
        <f t="shared" si="1391"/>
        <v>2.2000000000000013E-2</v>
      </c>
      <c r="I3482" s="105">
        <f t="shared" si="1392"/>
        <v>2.5000000000000015E-2</v>
      </c>
    </row>
    <row r="3483" spans="2:9" x14ac:dyDescent="0.25">
      <c r="B3483" s="69" t="s">
        <v>45</v>
      </c>
      <c r="C3483" s="69" t="s">
        <v>146</v>
      </c>
      <c r="D3483" s="69" t="s">
        <v>150</v>
      </c>
      <c r="E3483" s="69">
        <f t="shared" si="1390"/>
        <v>1973</v>
      </c>
      <c r="F3483" s="69" t="s">
        <v>27</v>
      </c>
      <c r="G3483" s="69">
        <f>data2!BB132</f>
        <v>1E-3</v>
      </c>
      <c r="H3483" s="105">
        <f t="shared" si="1391"/>
        <v>2.3000000000000013E-2</v>
      </c>
      <c r="I3483" s="105">
        <f t="shared" si="1392"/>
        <v>2.4000000000000014E-2</v>
      </c>
    </row>
    <row r="3484" spans="2:9" x14ac:dyDescent="0.25">
      <c r="B3484" s="69" t="s">
        <v>45</v>
      </c>
      <c r="C3484" s="69" t="s">
        <v>146</v>
      </c>
      <c r="D3484" s="69" t="s">
        <v>150</v>
      </c>
      <c r="E3484" s="69">
        <f t="shared" si="1390"/>
        <v>1974</v>
      </c>
      <c r="F3484" s="69" t="s">
        <v>27</v>
      </c>
      <c r="G3484" s="69">
        <f>data2!BB133</f>
        <v>1E-3</v>
      </c>
      <c r="H3484" s="105">
        <f t="shared" si="1391"/>
        <v>2.4000000000000014E-2</v>
      </c>
      <c r="I3484" s="105">
        <f t="shared" si="1392"/>
        <v>2.3000000000000013E-2</v>
      </c>
    </row>
    <row r="3485" spans="2:9" x14ac:dyDescent="0.25">
      <c r="B3485" s="69" t="s">
        <v>45</v>
      </c>
      <c r="C3485" s="69" t="s">
        <v>146</v>
      </c>
      <c r="D3485" s="69" t="s">
        <v>150</v>
      </c>
      <c r="E3485" s="69">
        <f t="shared" si="1390"/>
        <v>1975</v>
      </c>
      <c r="F3485" s="69" t="s">
        <v>27</v>
      </c>
      <c r="G3485" s="69">
        <f>data2!BB134</f>
        <v>1E-3</v>
      </c>
      <c r="H3485" s="105">
        <f t="shared" si="1391"/>
        <v>2.5000000000000015E-2</v>
      </c>
      <c r="I3485" s="105">
        <f t="shared" si="1392"/>
        <v>2.2000000000000013E-2</v>
      </c>
    </row>
    <row r="3486" spans="2:9" x14ac:dyDescent="0.25">
      <c r="B3486" s="69" t="s">
        <v>45</v>
      </c>
      <c r="C3486" s="69" t="s">
        <v>146</v>
      </c>
      <c r="D3486" s="69" t="s">
        <v>150</v>
      </c>
      <c r="E3486" s="69">
        <f t="shared" si="1390"/>
        <v>1976</v>
      </c>
      <c r="F3486" s="69" t="s">
        <v>27</v>
      </c>
      <c r="G3486" s="69">
        <f>data2!BB135</f>
        <v>1E-3</v>
      </c>
      <c r="H3486" s="105">
        <f t="shared" si="1391"/>
        <v>2.6000000000000016E-2</v>
      </c>
      <c r="I3486" s="105">
        <f t="shared" si="1392"/>
        <v>2.1000000000000012E-2</v>
      </c>
    </row>
    <row r="3487" spans="2:9" x14ac:dyDescent="0.25">
      <c r="B3487" s="69" t="s">
        <v>45</v>
      </c>
      <c r="C3487" s="69" t="s">
        <v>146</v>
      </c>
      <c r="D3487" s="69" t="s">
        <v>150</v>
      </c>
      <c r="E3487" s="69">
        <f t="shared" si="1390"/>
        <v>1977</v>
      </c>
      <c r="F3487" s="69" t="s">
        <v>27</v>
      </c>
      <c r="G3487" s="69">
        <f>data2!BB136</f>
        <v>1E-3</v>
      </c>
      <c r="H3487" s="105">
        <f t="shared" si="1391"/>
        <v>2.7000000000000017E-2</v>
      </c>
      <c r="I3487" s="105">
        <f t="shared" si="1392"/>
        <v>2.0000000000000011E-2</v>
      </c>
    </row>
    <row r="3488" spans="2:9" x14ac:dyDescent="0.25">
      <c r="B3488" s="69" t="s">
        <v>45</v>
      </c>
      <c r="C3488" s="69" t="s">
        <v>146</v>
      </c>
      <c r="D3488" s="69" t="s">
        <v>150</v>
      </c>
      <c r="E3488" s="69">
        <f t="shared" si="1390"/>
        <v>1978</v>
      </c>
      <c r="F3488" s="69" t="s">
        <v>27</v>
      </c>
      <c r="G3488" s="69">
        <f>data2!BB137</f>
        <v>1E-3</v>
      </c>
      <c r="H3488" s="105">
        <f t="shared" si="1391"/>
        <v>2.8000000000000018E-2</v>
      </c>
      <c r="I3488" s="105">
        <f t="shared" si="1392"/>
        <v>1.900000000000001E-2</v>
      </c>
    </row>
    <row r="3489" spans="2:9" x14ac:dyDescent="0.25">
      <c r="B3489" s="69" t="s">
        <v>45</v>
      </c>
      <c r="C3489" s="69" t="s">
        <v>146</v>
      </c>
      <c r="D3489" s="69" t="s">
        <v>150</v>
      </c>
      <c r="E3489" s="69">
        <f t="shared" si="1390"/>
        <v>1979</v>
      </c>
      <c r="F3489" s="69" t="s">
        <v>27</v>
      </c>
      <c r="G3489" s="69">
        <f>data2!BB138</f>
        <v>1E-3</v>
      </c>
      <c r="H3489" s="105">
        <f t="shared" si="1391"/>
        <v>2.9000000000000019E-2</v>
      </c>
      <c r="I3489" s="105">
        <f t="shared" si="1392"/>
        <v>1.8000000000000009E-2</v>
      </c>
    </row>
    <row r="3490" spans="2:9" x14ac:dyDescent="0.25">
      <c r="B3490" s="69" t="s">
        <v>45</v>
      </c>
      <c r="C3490" s="69" t="s">
        <v>146</v>
      </c>
      <c r="D3490" s="69" t="s">
        <v>150</v>
      </c>
      <c r="E3490" s="69">
        <f t="shared" si="1390"/>
        <v>1980</v>
      </c>
      <c r="F3490" s="69" t="s">
        <v>27</v>
      </c>
      <c r="G3490" s="69">
        <f>data2!BB139</f>
        <v>1E-3</v>
      </c>
      <c r="H3490" s="105">
        <f t="shared" si="1391"/>
        <v>3.000000000000002E-2</v>
      </c>
      <c r="I3490" s="105">
        <f t="shared" si="1392"/>
        <v>1.7000000000000008E-2</v>
      </c>
    </row>
    <row r="3491" spans="2:9" x14ac:dyDescent="0.25">
      <c r="B3491" s="69" t="s">
        <v>45</v>
      </c>
      <c r="C3491" s="69" t="s">
        <v>146</v>
      </c>
      <c r="D3491" s="69" t="s">
        <v>150</v>
      </c>
      <c r="E3491" s="69">
        <f t="shared" si="1390"/>
        <v>1981</v>
      </c>
      <c r="F3491" s="69" t="s">
        <v>27</v>
      </c>
      <c r="G3491" s="69">
        <f>data2!BB140</f>
        <v>1E-3</v>
      </c>
      <c r="H3491" s="105">
        <f t="shared" si="1391"/>
        <v>3.1000000000000021E-2</v>
      </c>
      <c r="I3491" s="105">
        <f t="shared" si="1392"/>
        <v>1.6000000000000007E-2</v>
      </c>
    </row>
    <row r="3492" spans="2:9" x14ac:dyDescent="0.25">
      <c r="B3492" s="69" t="s">
        <v>45</v>
      </c>
      <c r="C3492" s="69" t="s">
        <v>146</v>
      </c>
      <c r="D3492" s="69" t="s">
        <v>150</v>
      </c>
      <c r="E3492" s="69">
        <f t="shared" si="1390"/>
        <v>1982</v>
      </c>
      <c r="F3492" s="69" t="s">
        <v>27</v>
      </c>
      <c r="G3492" s="69">
        <f>data2!BB141</f>
        <v>1E-3</v>
      </c>
      <c r="H3492" s="105">
        <f t="shared" si="1391"/>
        <v>3.2000000000000021E-2</v>
      </c>
      <c r="I3492" s="105">
        <f t="shared" si="1392"/>
        <v>1.5000000000000006E-2</v>
      </c>
    </row>
    <row r="3493" spans="2:9" x14ac:dyDescent="0.25">
      <c r="B3493" s="69" t="s">
        <v>45</v>
      </c>
      <c r="C3493" s="69" t="s">
        <v>146</v>
      </c>
      <c r="D3493" s="69" t="s">
        <v>150</v>
      </c>
      <c r="E3493" s="69">
        <f t="shared" si="1390"/>
        <v>1983</v>
      </c>
      <c r="F3493" s="69" t="s">
        <v>27</v>
      </c>
      <c r="G3493" s="69">
        <f>data2!BB142</f>
        <v>1E-3</v>
      </c>
      <c r="H3493" s="105">
        <f t="shared" si="1391"/>
        <v>3.3000000000000022E-2</v>
      </c>
      <c r="I3493" s="105">
        <f t="shared" si="1392"/>
        <v>1.4000000000000005E-2</v>
      </c>
    </row>
    <row r="3494" spans="2:9" x14ac:dyDescent="0.25">
      <c r="B3494" s="69" t="s">
        <v>45</v>
      </c>
      <c r="C3494" s="69" t="s">
        <v>146</v>
      </c>
      <c r="D3494" s="69" t="s">
        <v>150</v>
      </c>
      <c r="E3494" s="69">
        <f t="shared" si="1390"/>
        <v>1984</v>
      </c>
      <c r="F3494" s="69" t="s">
        <v>27</v>
      </c>
      <c r="G3494" s="69">
        <f>data2!BB143</f>
        <v>1E-3</v>
      </c>
      <c r="H3494" s="105">
        <f t="shared" si="1391"/>
        <v>3.4000000000000023E-2</v>
      </c>
      <c r="I3494" s="105">
        <f t="shared" si="1392"/>
        <v>1.3000000000000005E-2</v>
      </c>
    </row>
    <row r="3495" spans="2:9" x14ac:dyDescent="0.25">
      <c r="B3495" s="69" t="s">
        <v>45</v>
      </c>
      <c r="C3495" s="69" t="s">
        <v>146</v>
      </c>
      <c r="D3495" s="69" t="s">
        <v>150</v>
      </c>
      <c r="E3495" s="69">
        <f t="shared" si="1390"/>
        <v>1985</v>
      </c>
      <c r="F3495" s="69" t="s">
        <v>27</v>
      </c>
      <c r="G3495" s="69">
        <f>data2!BB144</f>
        <v>1E-3</v>
      </c>
      <c r="H3495" s="105">
        <f t="shared" si="1391"/>
        <v>3.5000000000000024E-2</v>
      </c>
      <c r="I3495" s="105">
        <f t="shared" si="1392"/>
        <v>1.2000000000000004E-2</v>
      </c>
    </row>
    <row r="3496" spans="2:9" x14ac:dyDescent="0.25">
      <c r="B3496" s="69" t="s">
        <v>45</v>
      </c>
      <c r="C3496" s="69" t="s">
        <v>146</v>
      </c>
      <c r="D3496" s="69" t="s">
        <v>150</v>
      </c>
      <c r="E3496" s="69">
        <f t="shared" si="1390"/>
        <v>1986</v>
      </c>
      <c r="F3496" s="69" t="s">
        <v>27</v>
      </c>
      <c r="G3496" s="69">
        <f>data2!BB145</f>
        <v>1E-3</v>
      </c>
      <c r="H3496" s="105">
        <f t="shared" si="1391"/>
        <v>3.6000000000000025E-2</v>
      </c>
      <c r="I3496" s="105">
        <f t="shared" si="1392"/>
        <v>1.1000000000000003E-2</v>
      </c>
    </row>
    <row r="3497" spans="2:9" x14ac:dyDescent="0.25">
      <c r="B3497" s="69" t="s">
        <v>45</v>
      </c>
      <c r="C3497" s="69" t="s">
        <v>146</v>
      </c>
      <c r="D3497" s="69" t="s">
        <v>150</v>
      </c>
      <c r="E3497" s="69">
        <f t="shared" si="1390"/>
        <v>1987</v>
      </c>
      <c r="F3497" s="69" t="s">
        <v>27</v>
      </c>
      <c r="G3497" s="69">
        <f>data2!BB146</f>
        <v>1E-3</v>
      </c>
      <c r="H3497" s="105">
        <f t="shared" si="1391"/>
        <v>3.7000000000000026E-2</v>
      </c>
      <c r="I3497" s="105">
        <f t="shared" si="1392"/>
        <v>1.0000000000000002E-2</v>
      </c>
    </row>
    <row r="3498" spans="2:9" x14ac:dyDescent="0.25">
      <c r="B3498" s="69" t="s">
        <v>45</v>
      </c>
      <c r="C3498" s="69" t="s">
        <v>146</v>
      </c>
      <c r="D3498" s="69" t="s">
        <v>150</v>
      </c>
      <c r="E3498" s="69">
        <f t="shared" si="1390"/>
        <v>1988</v>
      </c>
      <c r="F3498" s="69" t="s">
        <v>27</v>
      </c>
      <c r="G3498" s="69">
        <f>data2!BB147</f>
        <v>1E-3</v>
      </c>
      <c r="H3498" s="105">
        <f t="shared" si="1391"/>
        <v>3.8000000000000027E-2</v>
      </c>
      <c r="I3498" s="105">
        <f t="shared" si="1392"/>
        <v>9.0000000000000011E-3</v>
      </c>
    </row>
    <row r="3499" spans="2:9" x14ac:dyDescent="0.25">
      <c r="B3499" s="69" t="s">
        <v>45</v>
      </c>
      <c r="C3499" s="69" t="s">
        <v>146</v>
      </c>
      <c r="D3499" s="69" t="s">
        <v>150</v>
      </c>
      <c r="E3499" s="69">
        <f t="shared" si="1390"/>
        <v>1989</v>
      </c>
      <c r="F3499" s="69" t="s">
        <v>27</v>
      </c>
      <c r="G3499" s="69">
        <f>data2!BB148</f>
        <v>1E-3</v>
      </c>
      <c r="H3499" s="105">
        <f t="shared" si="1391"/>
        <v>3.9000000000000028E-2</v>
      </c>
      <c r="I3499" s="105">
        <f t="shared" si="1392"/>
        <v>8.0000000000000002E-3</v>
      </c>
    </row>
    <row r="3500" spans="2:9" x14ac:dyDescent="0.25">
      <c r="B3500" s="69" t="s">
        <v>45</v>
      </c>
      <c r="C3500" s="69" t="s">
        <v>146</v>
      </c>
      <c r="D3500" s="69" t="s">
        <v>150</v>
      </c>
      <c r="E3500" s="69">
        <f t="shared" si="1390"/>
        <v>1990</v>
      </c>
      <c r="F3500" s="69" t="s">
        <v>27</v>
      </c>
      <c r="G3500" s="69">
        <f>data2!BB149</f>
        <v>1E-3</v>
      </c>
      <c r="H3500" s="105">
        <f t="shared" si="1391"/>
        <v>4.0000000000000029E-2</v>
      </c>
      <c r="I3500" s="105">
        <f t="shared" si="1392"/>
        <v>7.0000000000000001E-3</v>
      </c>
    </row>
    <row r="3501" spans="2:9" x14ac:dyDescent="0.25">
      <c r="B3501" s="69" t="s">
        <v>45</v>
      </c>
      <c r="C3501" s="69" t="s">
        <v>146</v>
      </c>
      <c r="D3501" s="69" t="s">
        <v>150</v>
      </c>
      <c r="E3501" s="69">
        <f t="shared" si="1390"/>
        <v>1991</v>
      </c>
      <c r="F3501" s="69" t="s">
        <v>27</v>
      </c>
      <c r="G3501" s="69">
        <f>data2!BB150</f>
        <v>1E-3</v>
      </c>
      <c r="H3501" s="105">
        <f t="shared" si="1391"/>
        <v>4.1000000000000029E-2</v>
      </c>
      <c r="I3501" s="105">
        <f t="shared" si="1392"/>
        <v>6.0000000000000001E-3</v>
      </c>
    </row>
    <row r="3502" spans="2:9" x14ac:dyDescent="0.25">
      <c r="B3502" s="69" t="s">
        <v>45</v>
      </c>
      <c r="C3502" s="69" t="s">
        <v>146</v>
      </c>
      <c r="D3502" s="69" t="s">
        <v>150</v>
      </c>
      <c r="E3502" s="69">
        <f t="shared" si="1390"/>
        <v>1992</v>
      </c>
      <c r="F3502" s="69" t="s">
        <v>27</v>
      </c>
      <c r="G3502" s="69">
        <f>data2!BB151</f>
        <v>1E-3</v>
      </c>
      <c r="H3502" s="105">
        <f t="shared" si="1391"/>
        <v>4.200000000000003E-2</v>
      </c>
      <c r="I3502" s="105">
        <f t="shared" si="1392"/>
        <v>5.0000000000000001E-3</v>
      </c>
    </row>
    <row r="3503" spans="2:9" x14ac:dyDescent="0.25">
      <c r="B3503" s="69" t="s">
        <v>45</v>
      </c>
      <c r="C3503" s="69" t="s">
        <v>146</v>
      </c>
      <c r="D3503" s="69" t="s">
        <v>150</v>
      </c>
      <c r="E3503" s="69">
        <f t="shared" si="1390"/>
        <v>1993</v>
      </c>
      <c r="F3503" s="69" t="s">
        <v>27</v>
      </c>
      <c r="G3503" s="69">
        <f>data2!BB152</f>
        <v>1E-3</v>
      </c>
      <c r="H3503" s="105">
        <f t="shared" si="1391"/>
        <v>4.3000000000000031E-2</v>
      </c>
      <c r="I3503" s="105">
        <f t="shared" si="1392"/>
        <v>4.0000000000000001E-3</v>
      </c>
    </row>
    <row r="3504" spans="2:9" x14ac:dyDescent="0.25">
      <c r="B3504" s="69" t="s">
        <v>45</v>
      </c>
      <c r="C3504" s="69" t="s">
        <v>146</v>
      </c>
      <c r="D3504" s="69" t="s">
        <v>150</v>
      </c>
      <c r="E3504" s="69">
        <f t="shared" si="1390"/>
        <v>1994</v>
      </c>
      <c r="F3504" s="69" t="s">
        <v>27</v>
      </c>
      <c r="G3504" s="69">
        <f>data2!BB153</f>
        <v>1E-3</v>
      </c>
      <c r="H3504" s="105">
        <f t="shared" si="1391"/>
        <v>4.4000000000000032E-2</v>
      </c>
      <c r="I3504" s="105">
        <f t="shared" si="1392"/>
        <v>3.0000000000000001E-3</v>
      </c>
    </row>
    <row r="3505" spans="2:9" x14ac:dyDescent="0.25">
      <c r="B3505" s="69" t="s">
        <v>45</v>
      </c>
      <c r="C3505" s="69" t="s">
        <v>146</v>
      </c>
      <c r="D3505" s="69" t="s">
        <v>150</v>
      </c>
      <c r="E3505" s="69">
        <f t="shared" si="1390"/>
        <v>1995</v>
      </c>
      <c r="F3505" s="69" t="s">
        <v>27</v>
      </c>
      <c r="G3505" s="69">
        <f>data2!BB154</f>
        <v>1E-3</v>
      </c>
      <c r="H3505" s="105">
        <f t="shared" si="1391"/>
        <v>4.5000000000000033E-2</v>
      </c>
      <c r="I3505" s="105">
        <f t="shared" si="1392"/>
        <v>2E-3</v>
      </c>
    </row>
    <row r="3506" spans="2:9" x14ac:dyDescent="0.25">
      <c r="B3506" s="69" t="s">
        <v>45</v>
      </c>
      <c r="C3506" s="69" t="s">
        <v>146</v>
      </c>
      <c r="D3506" s="69" t="s">
        <v>150</v>
      </c>
      <c r="E3506" s="69">
        <f t="shared" si="1390"/>
        <v>1996</v>
      </c>
      <c r="F3506" s="69" t="s">
        <v>27</v>
      </c>
      <c r="G3506" s="69">
        <f>data2!BB155</f>
        <v>1E-3</v>
      </c>
      <c r="H3506" s="105">
        <f t="shared" si="1391"/>
        <v>4.6000000000000034E-2</v>
      </c>
      <c r="I3506" s="105">
        <f t="shared" si="1392"/>
        <v>1E-3</v>
      </c>
    </row>
    <row r="3507" spans="2:9" x14ac:dyDescent="0.25">
      <c r="B3507" s="69" t="s">
        <v>45</v>
      </c>
      <c r="C3507" s="69" t="s">
        <v>146</v>
      </c>
      <c r="D3507" s="69" t="s">
        <v>150</v>
      </c>
      <c r="E3507" s="69">
        <f t="shared" si="1390"/>
        <v>1997</v>
      </c>
      <c r="F3507" s="69" t="s">
        <v>27</v>
      </c>
      <c r="G3507" s="69">
        <f>data2!BB156</f>
        <v>1E-3</v>
      </c>
      <c r="H3507" s="105">
        <f t="shared" si="1391"/>
        <v>4.7000000000000035E-2</v>
      </c>
      <c r="I3507" s="105">
        <f t="shared" si="1392"/>
        <v>0</v>
      </c>
    </row>
    <row r="3508" spans="2:9" x14ac:dyDescent="0.25">
      <c r="B3508" s="69" t="s">
        <v>45</v>
      </c>
      <c r="C3508" s="69" t="s">
        <v>146</v>
      </c>
      <c r="D3508" s="69" t="s">
        <v>150</v>
      </c>
      <c r="E3508" s="69">
        <f t="shared" si="1390"/>
        <v>1950</v>
      </c>
      <c r="F3508" s="69" t="s">
        <v>28</v>
      </c>
      <c r="G3508" s="69">
        <f>data2!BC109</f>
        <v>2.3638930846522625E-2</v>
      </c>
      <c r="H3508" s="105">
        <f t="shared" si="1391"/>
        <v>0</v>
      </c>
      <c r="I3508" s="105">
        <f t="shared" si="1392"/>
        <v>0.85786798982357515</v>
      </c>
    </row>
    <row r="3509" spans="2:9" x14ac:dyDescent="0.25">
      <c r="B3509" s="69" t="s">
        <v>45</v>
      </c>
      <c r="C3509" s="69" t="s">
        <v>146</v>
      </c>
      <c r="D3509" s="69" t="s">
        <v>150</v>
      </c>
      <c r="E3509" s="69">
        <f t="shared" ref="E3509:E3572" si="1393">E3461</f>
        <v>1951</v>
      </c>
      <c r="F3509" s="69" t="s">
        <v>28</v>
      </c>
      <c r="G3509" s="69">
        <f>data2!BC110</f>
        <v>2.3638930846522625E-2</v>
      </c>
      <c r="H3509" s="105">
        <f t="shared" si="1391"/>
        <v>2.3638930846522625E-2</v>
      </c>
      <c r="I3509" s="105">
        <f t="shared" si="1392"/>
        <v>0.83422905897705246</v>
      </c>
    </row>
    <row r="3510" spans="2:9" x14ac:dyDescent="0.25">
      <c r="B3510" s="69" t="s">
        <v>45</v>
      </c>
      <c r="C3510" s="69" t="s">
        <v>146</v>
      </c>
      <c r="D3510" s="69" t="s">
        <v>150</v>
      </c>
      <c r="E3510" s="69">
        <f t="shared" si="1393"/>
        <v>1952</v>
      </c>
      <c r="F3510" s="69" t="s">
        <v>28</v>
      </c>
      <c r="G3510" s="69">
        <f>data2!BC111</f>
        <v>2.3638930846522625E-2</v>
      </c>
      <c r="H3510" s="105">
        <f t="shared" si="1391"/>
        <v>4.7277861693045251E-2</v>
      </c>
      <c r="I3510" s="105">
        <f t="shared" si="1392"/>
        <v>0.81059012813052977</v>
      </c>
    </row>
    <row r="3511" spans="2:9" x14ac:dyDescent="0.25">
      <c r="B3511" s="69" t="s">
        <v>45</v>
      </c>
      <c r="C3511" s="69" t="s">
        <v>146</v>
      </c>
      <c r="D3511" s="69" t="s">
        <v>150</v>
      </c>
      <c r="E3511" s="69">
        <f t="shared" si="1393"/>
        <v>1953</v>
      </c>
      <c r="F3511" s="69" t="s">
        <v>28</v>
      </c>
      <c r="G3511" s="69">
        <f>data2!BC112</f>
        <v>2.3638930846522625E-2</v>
      </c>
      <c r="H3511" s="105">
        <f t="shared" si="1391"/>
        <v>7.0916792539567869E-2</v>
      </c>
      <c r="I3511" s="105">
        <f t="shared" si="1392"/>
        <v>0.78695119728400709</v>
      </c>
    </row>
    <row r="3512" spans="2:9" x14ac:dyDescent="0.25">
      <c r="B3512" s="69" t="s">
        <v>45</v>
      </c>
      <c r="C3512" s="69" t="s">
        <v>146</v>
      </c>
      <c r="D3512" s="69" t="s">
        <v>150</v>
      </c>
      <c r="E3512" s="69">
        <f t="shared" si="1393"/>
        <v>1954</v>
      </c>
      <c r="F3512" s="69" t="s">
        <v>28</v>
      </c>
      <c r="G3512" s="69">
        <f>data2!BC113</f>
        <v>2.3638930846522625E-2</v>
      </c>
      <c r="H3512" s="105">
        <f t="shared" si="1391"/>
        <v>9.4555723386090501E-2</v>
      </c>
      <c r="I3512" s="105">
        <f t="shared" si="1392"/>
        <v>0.76331226643748451</v>
      </c>
    </row>
    <row r="3513" spans="2:9" x14ac:dyDescent="0.25">
      <c r="B3513" s="69" t="s">
        <v>45</v>
      </c>
      <c r="C3513" s="69" t="s">
        <v>146</v>
      </c>
      <c r="D3513" s="69" t="s">
        <v>150</v>
      </c>
      <c r="E3513" s="69">
        <f t="shared" si="1393"/>
        <v>1955</v>
      </c>
      <c r="F3513" s="69" t="s">
        <v>28</v>
      </c>
      <c r="G3513" s="69">
        <f>data2!BC114</f>
        <v>2.3638930846522625E-2</v>
      </c>
      <c r="H3513" s="105">
        <f t="shared" si="1391"/>
        <v>0.11819465423261313</v>
      </c>
      <c r="I3513" s="105">
        <f t="shared" si="1392"/>
        <v>0.73967333559096193</v>
      </c>
    </row>
    <row r="3514" spans="2:9" x14ac:dyDescent="0.25">
      <c r="B3514" s="69" t="s">
        <v>45</v>
      </c>
      <c r="C3514" s="69" t="s">
        <v>146</v>
      </c>
      <c r="D3514" s="69" t="s">
        <v>150</v>
      </c>
      <c r="E3514" s="69">
        <f t="shared" si="1393"/>
        <v>1956</v>
      </c>
      <c r="F3514" s="69" t="s">
        <v>28</v>
      </c>
      <c r="G3514" s="69">
        <f>data2!BC115</f>
        <v>2.3638930846522625E-2</v>
      </c>
      <c r="H3514" s="105">
        <f t="shared" si="1391"/>
        <v>0.14183358507913577</v>
      </c>
      <c r="I3514" s="105">
        <f t="shared" si="1392"/>
        <v>0.71603440474443925</v>
      </c>
    </row>
    <row r="3515" spans="2:9" x14ac:dyDescent="0.25">
      <c r="B3515" s="69" t="s">
        <v>45</v>
      </c>
      <c r="C3515" s="69" t="s">
        <v>146</v>
      </c>
      <c r="D3515" s="69" t="s">
        <v>150</v>
      </c>
      <c r="E3515" s="69">
        <f t="shared" si="1393"/>
        <v>1957</v>
      </c>
      <c r="F3515" s="69" t="s">
        <v>28</v>
      </c>
      <c r="G3515" s="69">
        <f>data2!BC116</f>
        <v>2.3638930846522625E-2</v>
      </c>
      <c r="H3515" s="105">
        <f t="shared" si="1391"/>
        <v>0.1654725159256584</v>
      </c>
      <c r="I3515" s="105">
        <f t="shared" si="1392"/>
        <v>0.69239547389791667</v>
      </c>
    </row>
    <row r="3516" spans="2:9" x14ac:dyDescent="0.25">
      <c r="B3516" s="69" t="s">
        <v>45</v>
      </c>
      <c r="C3516" s="69" t="s">
        <v>146</v>
      </c>
      <c r="D3516" s="69" t="s">
        <v>150</v>
      </c>
      <c r="E3516" s="69">
        <f t="shared" si="1393"/>
        <v>1958</v>
      </c>
      <c r="F3516" s="69" t="s">
        <v>28</v>
      </c>
      <c r="G3516" s="69">
        <f>data2!BC117</f>
        <v>2.3638930846522625E-2</v>
      </c>
      <c r="H3516" s="105">
        <f t="shared" si="1391"/>
        <v>0.18911144677218103</v>
      </c>
      <c r="I3516" s="105">
        <f t="shared" si="1392"/>
        <v>0.66875654305139409</v>
      </c>
    </row>
    <row r="3517" spans="2:9" x14ac:dyDescent="0.25">
      <c r="B3517" s="69" t="s">
        <v>45</v>
      </c>
      <c r="C3517" s="69" t="s">
        <v>146</v>
      </c>
      <c r="D3517" s="69" t="s">
        <v>150</v>
      </c>
      <c r="E3517" s="69">
        <f t="shared" si="1393"/>
        <v>1959</v>
      </c>
      <c r="F3517" s="69" t="s">
        <v>28</v>
      </c>
      <c r="G3517" s="69">
        <f>data2!BC118</f>
        <v>2.3638930846522625E-2</v>
      </c>
      <c r="H3517" s="105">
        <f t="shared" si="1391"/>
        <v>0.21275037761870366</v>
      </c>
      <c r="I3517" s="105">
        <f t="shared" si="1392"/>
        <v>0.64511761220487152</v>
      </c>
    </row>
    <row r="3518" spans="2:9" x14ac:dyDescent="0.25">
      <c r="B3518" s="69" t="s">
        <v>45</v>
      </c>
      <c r="C3518" s="69" t="s">
        <v>146</v>
      </c>
      <c r="D3518" s="69" t="s">
        <v>150</v>
      </c>
      <c r="E3518" s="69">
        <f t="shared" si="1393"/>
        <v>1960</v>
      </c>
      <c r="F3518" s="69" t="s">
        <v>28</v>
      </c>
      <c r="G3518" s="69">
        <f>data2!BC119</f>
        <v>2.3669764234583307E-2</v>
      </c>
      <c r="H3518" s="105">
        <f t="shared" si="1391"/>
        <v>0.23638930846522629</v>
      </c>
      <c r="I3518" s="105">
        <f t="shared" si="1392"/>
        <v>0.62144784797028807</v>
      </c>
    </row>
    <row r="3519" spans="2:9" x14ac:dyDescent="0.25">
      <c r="B3519" s="69" t="s">
        <v>45</v>
      </c>
      <c r="C3519" s="69" t="s">
        <v>146</v>
      </c>
      <c r="D3519" s="69" t="s">
        <v>150</v>
      </c>
      <c r="E3519" s="69">
        <f t="shared" si="1393"/>
        <v>1961</v>
      </c>
      <c r="F3519" s="69" t="s">
        <v>28</v>
      </c>
      <c r="G3519" s="69">
        <f>data2!BC120</f>
        <v>2.4517437179647453E-2</v>
      </c>
      <c r="H3519" s="105">
        <f t="shared" si="1391"/>
        <v>0.2600590726998096</v>
      </c>
      <c r="I3519" s="105">
        <f t="shared" si="1392"/>
        <v>0.59693041079064058</v>
      </c>
    </row>
    <row r="3520" spans="2:9" x14ac:dyDescent="0.25">
      <c r="B3520" s="69" t="s">
        <v>45</v>
      </c>
      <c r="C3520" s="69" t="s">
        <v>146</v>
      </c>
      <c r="D3520" s="69" t="s">
        <v>150</v>
      </c>
      <c r="E3520" s="69">
        <f t="shared" si="1393"/>
        <v>1962</v>
      </c>
      <c r="F3520" s="69" t="s">
        <v>28</v>
      </c>
      <c r="G3520" s="69">
        <f>data2!BC121</f>
        <v>1.7402887562510082E-2</v>
      </c>
      <c r="H3520" s="105">
        <f t="shared" si="1391"/>
        <v>0.28457650987945704</v>
      </c>
      <c r="I3520" s="105">
        <f t="shared" si="1392"/>
        <v>0.57952752322813061</v>
      </c>
    </row>
    <row r="3521" spans="2:9" x14ac:dyDescent="0.25">
      <c r="B3521" s="69" t="s">
        <v>45</v>
      </c>
      <c r="C3521" s="69" t="s">
        <v>146</v>
      </c>
      <c r="D3521" s="69" t="s">
        <v>150</v>
      </c>
      <c r="E3521" s="69">
        <f t="shared" si="1393"/>
        <v>1963</v>
      </c>
      <c r="F3521" s="69" t="s">
        <v>28</v>
      </c>
      <c r="G3521" s="69">
        <f>data2!BC122</f>
        <v>1.7603502974223396E-2</v>
      </c>
      <c r="H3521" s="105">
        <f t="shared" si="1391"/>
        <v>0.30197939744196711</v>
      </c>
      <c r="I3521" s="105">
        <f t="shared" si="1392"/>
        <v>0.56192402025390731</v>
      </c>
    </row>
    <row r="3522" spans="2:9" x14ac:dyDescent="0.25">
      <c r="B3522" s="69" t="s">
        <v>45</v>
      </c>
      <c r="C3522" s="69" t="s">
        <v>146</v>
      </c>
      <c r="D3522" s="69" t="s">
        <v>150</v>
      </c>
      <c r="E3522" s="69">
        <f t="shared" si="1393"/>
        <v>1964</v>
      </c>
      <c r="F3522" s="69" t="s">
        <v>28</v>
      </c>
      <c r="G3522" s="69">
        <f>data2!BC123</f>
        <v>1.8597245957670566E-2</v>
      </c>
      <c r="H3522" s="105">
        <f t="shared" si="1391"/>
        <v>0.31958290041619053</v>
      </c>
      <c r="I3522" s="105">
        <f t="shared" si="1392"/>
        <v>0.54332677429623666</v>
      </c>
    </row>
    <row r="3523" spans="2:9" x14ac:dyDescent="0.25">
      <c r="B3523" s="69" t="s">
        <v>45</v>
      </c>
      <c r="C3523" s="69" t="s">
        <v>146</v>
      </c>
      <c r="D3523" s="69" t="s">
        <v>150</v>
      </c>
      <c r="E3523" s="69">
        <f t="shared" si="1393"/>
        <v>1965</v>
      </c>
      <c r="F3523" s="69" t="s">
        <v>28</v>
      </c>
      <c r="G3523" s="69">
        <f>data2!BC124</f>
        <v>1.5277120809704975E-2</v>
      </c>
      <c r="H3523" s="105">
        <f t="shared" si="1391"/>
        <v>0.33818014637386107</v>
      </c>
      <c r="I3523" s="105">
        <f t="shared" si="1392"/>
        <v>0.52804965348653166</v>
      </c>
    </row>
    <row r="3524" spans="2:9" x14ac:dyDescent="0.25">
      <c r="B3524" s="69" t="s">
        <v>45</v>
      </c>
      <c r="C3524" s="69" t="s">
        <v>146</v>
      </c>
      <c r="D3524" s="69" t="s">
        <v>150</v>
      </c>
      <c r="E3524" s="69">
        <f t="shared" si="1393"/>
        <v>1966</v>
      </c>
      <c r="F3524" s="69" t="s">
        <v>28</v>
      </c>
      <c r="G3524" s="69">
        <f>data2!BC125</f>
        <v>1.5704241233813473E-2</v>
      </c>
      <c r="H3524" s="105">
        <f t="shared" ref="H3524:H3587" si="1394">SUMIFS($G$4:$G$4995,$F$4:$F$4995,$F3524,$E$4:$E$4995,"&lt;"&amp;$E3524,$B$4:$B$4995,$B3524,$D$4:$D$4995,$D3524)</f>
        <v>0.35345726718356607</v>
      </c>
      <c r="I3524" s="105">
        <f t="shared" ref="I3524:I3587" si="1395">SUMIFS($G$4:$G$4995,$F$4:$F$4995,$F3524,$E$4:$E$4995,"&gt;"&amp;$E3524,$B$4:$B$4995,$B3524,$D$4:$D$4995,$D3524)</f>
        <v>0.51234541225271812</v>
      </c>
    </row>
    <row r="3525" spans="2:9" x14ac:dyDescent="0.25">
      <c r="B3525" s="69" t="s">
        <v>45</v>
      </c>
      <c r="C3525" s="69" t="s">
        <v>146</v>
      </c>
      <c r="D3525" s="69" t="s">
        <v>150</v>
      </c>
      <c r="E3525" s="69">
        <f t="shared" si="1393"/>
        <v>1967</v>
      </c>
      <c r="F3525" s="69" t="s">
        <v>28</v>
      </c>
      <c r="G3525" s="69">
        <f>data2!BC126</f>
        <v>1.5193381237813244E-2</v>
      </c>
      <c r="H3525" s="105">
        <f t="shared" si="1394"/>
        <v>0.36916150841737955</v>
      </c>
      <c r="I3525" s="105">
        <f t="shared" si="1395"/>
        <v>0.49715203101490496</v>
      </c>
    </row>
    <row r="3526" spans="2:9" x14ac:dyDescent="0.25">
      <c r="B3526" s="69" t="s">
        <v>45</v>
      </c>
      <c r="C3526" s="69" t="s">
        <v>146</v>
      </c>
      <c r="D3526" s="69" t="s">
        <v>150</v>
      </c>
      <c r="E3526" s="69">
        <f t="shared" si="1393"/>
        <v>1968</v>
      </c>
      <c r="F3526" s="69" t="s">
        <v>28</v>
      </c>
      <c r="G3526" s="69">
        <f>data2!BC127</f>
        <v>1.8983250291529738E-2</v>
      </c>
      <c r="H3526" s="105">
        <f t="shared" si="1394"/>
        <v>0.38435488965519277</v>
      </c>
      <c r="I3526" s="105">
        <f t="shared" si="1395"/>
        <v>0.47816878072337521</v>
      </c>
    </row>
    <row r="3527" spans="2:9" x14ac:dyDescent="0.25">
      <c r="B3527" s="69" t="s">
        <v>45</v>
      </c>
      <c r="C3527" s="69" t="s">
        <v>146</v>
      </c>
      <c r="D3527" s="69" t="s">
        <v>150</v>
      </c>
      <c r="E3527" s="69">
        <f t="shared" si="1393"/>
        <v>1969</v>
      </c>
      <c r="F3527" s="69" t="s">
        <v>28</v>
      </c>
      <c r="G3527" s="69">
        <f>data2!BC128</f>
        <v>2.7643552079359025E-2</v>
      </c>
      <c r="H3527" s="105">
        <f t="shared" si="1394"/>
        <v>0.40333813994672252</v>
      </c>
      <c r="I3527" s="105">
        <f t="shared" si="1395"/>
        <v>0.45052522864401612</v>
      </c>
    </row>
    <row r="3528" spans="2:9" x14ac:dyDescent="0.25">
      <c r="B3528" s="69" t="s">
        <v>45</v>
      </c>
      <c r="C3528" s="69" t="s">
        <v>146</v>
      </c>
      <c r="D3528" s="69" t="s">
        <v>150</v>
      </c>
      <c r="E3528" s="69">
        <f t="shared" si="1393"/>
        <v>1970</v>
      </c>
      <c r="F3528" s="69" t="s">
        <v>28</v>
      </c>
      <c r="G3528" s="69">
        <f>data2!BC129</f>
        <v>2.2501565141845158E-2</v>
      </c>
      <c r="H3528" s="105">
        <f t="shared" si="1394"/>
        <v>0.43098169202608155</v>
      </c>
      <c r="I3528" s="105">
        <f t="shared" si="1395"/>
        <v>0.42802366350217091</v>
      </c>
    </row>
    <row r="3529" spans="2:9" x14ac:dyDescent="0.25">
      <c r="B3529" s="69" t="s">
        <v>45</v>
      </c>
      <c r="C3529" s="69" t="s">
        <v>146</v>
      </c>
      <c r="D3529" s="69" t="s">
        <v>150</v>
      </c>
      <c r="E3529" s="69">
        <f t="shared" si="1393"/>
        <v>1971</v>
      </c>
      <c r="F3529" s="69" t="s">
        <v>28</v>
      </c>
      <c r="G3529" s="69">
        <f>data2!BC130</f>
        <v>3.0203692857803395E-2</v>
      </c>
      <c r="H3529" s="105">
        <f t="shared" si="1394"/>
        <v>0.4534832571679267</v>
      </c>
      <c r="I3529" s="105">
        <f t="shared" si="1395"/>
        <v>0.39781997064436753</v>
      </c>
    </row>
    <row r="3530" spans="2:9" x14ac:dyDescent="0.25">
      <c r="B3530" s="69" t="s">
        <v>45</v>
      </c>
      <c r="C3530" s="69" t="s">
        <v>146</v>
      </c>
      <c r="D3530" s="69" t="s">
        <v>150</v>
      </c>
      <c r="E3530" s="69">
        <f t="shared" si="1393"/>
        <v>1972</v>
      </c>
      <c r="F3530" s="69" t="s">
        <v>28</v>
      </c>
      <c r="G3530" s="69">
        <f>data2!BC131</f>
        <v>3.0536890966338819E-2</v>
      </c>
      <c r="H3530" s="105">
        <f t="shared" si="1394"/>
        <v>0.48368695002573009</v>
      </c>
      <c r="I3530" s="105">
        <f t="shared" si="1395"/>
        <v>0.3672830796780287</v>
      </c>
    </row>
    <row r="3531" spans="2:9" x14ac:dyDescent="0.25">
      <c r="B3531" s="69" t="s">
        <v>45</v>
      </c>
      <c r="C3531" s="69" t="s">
        <v>146</v>
      </c>
      <c r="D3531" s="69" t="s">
        <v>150</v>
      </c>
      <c r="E3531" s="69">
        <f t="shared" si="1393"/>
        <v>1973</v>
      </c>
      <c r="F3531" s="69" t="s">
        <v>28</v>
      </c>
      <c r="G3531" s="69">
        <f>data2!BC132</f>
        <v>2.0216977425346477E-2</v>
      </c>
      <c r="H3531" s="105">
        <f t="shared" si="1394"/>
        <v>0.51422384099206886</v>
      </c>
      <c r="I3531" s="105">
        <f t="shared" si="1395"/>
        <v>0.3470661022526822</v>
      </c>
    </row>
    <row r="3532" spans="2:9" x14ac:dyDescent="0.25">
      <c r="B3532" s="69" t="s">
        <v>45</v>
      </c>
      <c r="C3532" s="69" t="s">
        <v>146</v>
      </c>
      <c r="D3532" s="69" t="s">
        <v>150</v>
      </c>
      <c r="E3532" s="69">
        <f t="shared" si="1393"/>
        <v>1974</v>
      </c>
      <c r="F3532" s="69" t="s">
        <v>28</v>
      </c>
      <c r="G3532" s="69">
        <f>data2!BC133</f>
        <v>2.1306774506199659E-2</v>
      </c>
      <c r="H3532" s="105">
        <f t="shared" si="1394"/>
        <v>0.53444081841741531</v>
      </c>
      <c r="I3532" s="105">
        <f t="shared" si="1395"/>
        <v>0.32575932774648253</v>
      </c>
    </row>
    <row r="3533" spans="2:9" x14ac:dyDescent="0.25">
      <c r="B3533" s="69" t="s">
        <v>45</v>
      </c>
      <c r="C3533" s="69" t="s">
        <v>146</v>
      </c>
      <c r="D3533" s="69" t="s">
        <v>150</v>
      </c>
      <c r="E3533" s="69">
        <f t="shared" si="1393"/>
        <v>1975</v>
      </c>
      <c r="F3533" s="69" t="s">
        <v>28</v>
      </c>
      <c r="G3533" s="69">
        <f>data2!BC134</f>
        <v>1.7099751924380808E-2</v>
      </c>
      <c r="H3533" s="105">
        <f t="shared" si="1394"/>
        <v>0.55574759292361497</v>
      </c>
      <c r="I3533" s="105">
        <f t="shared" si="1395"/>
        <v>0.30865957582210168</v>
      </c>
    </row>
    <row r="3534" spans="2:9" x14ac:dyDescent="0.25">
      <c r="B3534" s="69" t="s">
        <v>45</v>
      </c>
      <c r="C3534" s="69" t="s">
        <v>146</v>
      </c>
      <c r="D3534" s="69" t="s">
        <v>150</v>
      </c>
      <c r="E3534" s="69">
        <f t="shared" si="1393"/>
        <v>1976</v>
      </c>
      <c r="F3534" s="69" t="s">
        <v>28</v>
      </c>
      <c r="G3534" s="69">
        <f>data2!BC135</f>
        <v>1.4858236429950655E-2</v>
      </c>
      <c r="H3534" s="105">
        <f t="shared" si="1394"/>
        <v>0.57284734484799582</v>
      </c>
      <c r="I3534" s="105">
        <f t="shared" si="1395"/>
        <v>0.29380133939215103</v>
      </c>
    </row>
    <row r="3535" spans="2:9" x14ac:dyDescent="0.25">
      <c r="B3535" s="69" t="s">
        <v>45</v>
      </c>
      <c r="C3535" s="69" t="s">
        <v>146</v>
      </c>
      <c r="D3535" s="69" t="s">
        <v>150</v>
      </c>
      <c r="E3535" s="69">
        <f t="shared" si="1393"/>
        <v>1977</v>
      </c>
      <c r="F3535" s="69" t="s">
        <v>28</v>
      </c>
      <c r="G3535" s="69">
        <f>data2!BC136</f>
        <v>1.3280400541035822E-2</v>
      </c>
      <c r="H3535" s="105">
        <f t="shared" si="1394"/>
        <v>0.58770558127794648</v>
      </c>
      <c r="I3535" s="105">
        <f t="shared" si="1395"/>
        <v>0.28052093885111523</v>
      </c>
    </row>
    <row r="3536" spans="2:9" x14ac:dyDescent="0.25">
      <c r="B3536" s="69" t="s">
        <v>45</v>
      </c>
      <c r="C3536" s="69" t="s">
        <v>146</v>
      </c>
      <c r="D3536" s="69" t="s">
        <v>150</v>
      </c>
      <c r="E3536" s="69">
        <f t="shared" si="1393"/>
        <v>1978</v>
      </c>
      <c r="F3536" s="69" t="s">
        <v>28</v>
      </c>
      <c r="G3536" s="69">
        <f>data2!BC137</f>
        <v>1.2584172415270578E-2</v>
      </c>
      <c r="H3536" s="105">
        <f t="shared" si="1394"/>
        <v>0.60098598181898233</v>
      </c>
      <c r="I3536" s="105">
        <f t="shared" si="1395"/>
        <v>0.26793676643584463</v>
      </c>
    </row>
    <row r="3537" spans="2:9" x14ac:dyDescent="0.25">
      <c r="B3537" s="69" t="s">
        <v>45</v>
      </c>
      <c r="C3537" s="69" t="s">
        <v>146</v>
      </c>
      <c r="D3537" s="69" t="s">
        <v>150</v>
      </c>
      <c r="E3537" s="69">
        <f t="shared" si="1393"/>
        <v>1979</v>
      </c>
      <c r="F3537" s="69" t="s">
        <v>28</v>
      </c>
      <c r="G3537" s="69">
        <f>data2!BC138</f>
        <v>1.2925684615693035E-2</v>
      </c>
      <c r="H3537" s="105">
        <f t="shared" si="1394"/>
        <v>0.61357015423425287</v>
      </c>
      <c r="I3537" s="105">
        <f t="shared" si="1395"/>
        <v>0.25501108182015164</v>
      </c>
    </row>
    <row r="3538" spans="2:9" x14ac:dyDescent="0.25">
      <c r="B3538" s="69" t="s">
        <v>45</v>
      </c>
      <c r="C3538" s="69" t="s">
        <v>146</v>
      </c>
      <c r="D3538" s="69" t="s">
        <v>150</v>
      </c>
      <c r="E3538" s="69">
        <f t="shared" si="1393"/>
        <v>1980</v>
      </c>
      <c r="F3538" s="69" t="s">
        <v>28</v>
      </c>
      <c r="G3538" s="69">
        <f>data2!BC139</f>
        <v>1.6190502952295995E-2</v>
      </c>
      <c r="H3538" s="105">
        <f t="shared" si="1394"/>
        <v>0.62649583884994586</v>
      </c>
      <c r="I3538" s="105">
        <f t="shared" si="1395"/>
        <v>0.2388205788678556</v>
      </c>
    </row>
    <row r="3539" spans="2:9" x14ac:dyDescent="0.25">
      <c r="B3539" s="69" t="s">
        <v>45</v>
      </c>
      <c r="C3539" s="69" t="s">
        <v>146</v>
      </c>
      <c r="D3539" s="69" t="s">
        <v>150</v>
      </c>
      <c r="E3539" s="69">
        <f t="shared" si="1393"/>
        <v>1981</v>
      </c>
      <c r="F3539" s="69" t="s">
        <v>28</v>
      </c>
      <c r="G3539" s="69">
        <f>data2!BC140</f>
        <v>1.3388801705216951E-2</v>
      </c>
      <c r="H3539" s="105">
        <f t="shared" si="1394"/>
        <v>0.64268634180224182</v>
      </c>
      <c r="I3539" s="105">
        <f t="shared" si="1395"/>
        <v>0.22543177716263865</v>
      </c>
    </row>
    <row r="3540" spans="2:9" x14ac:dyDescent="0.25">
      <c r="B3540" s="69" t="s">
        <v>45</v>
      </c>
      <c r="C3540" s="69" t="s">
        <v>146</v>
      </c>
      <c r="D3540" s="69" t="s">
        <v>150</v>
      </c>
      <c r="E3540" s="69">
        <f t="shared" si="1393"/>
        <v>1982</v>
      </c>
      <c r="F3540" s="69" t="s">
        <v>28</v>
      </c>
      <c r="G3540" s="69">
        <f>data2!BC141</f>
        <v>1.5252641820439269E-2</v>
      </c>
      <c r="H3540" s="105">
        <f t="shared" si="1394"/>
        <v>0.65607514350745877</v>
      </c>
      <c r="I3540" s="105">
        <f t="shared" si="1395"/>
        <v>0.21017913534219937</v>
      </c>
    </row>
    <row r="3541" spans="2:9" x14ac:dyDescent="0.25">
      <c r="B3541" s="69" t="s">
        <v>45</v>
      </c>
      <c r="C3541" s="69" t="s">
        <v>146</v>
      </c>
      <c r="D3541" s="69" t="s">
        <v>150</v>
      </c>
      <c r="E3541" s="69">
        <f t="shared" si="1393"/>
        <v>1983</v>
      </c>
      <c r="F3541" s="69" t="s">
        <v>28</v>
      </c>
      <c r="G3541" s="69">
        <f>data2!BC142</f>
        <v>9.9650936568752655E-3</v>
      </c>
      <c r="H3541" s="105">
        <f t="shared" si="1394"/>
        <v>0.67132778532789805</v>
      </c>
      <c r="I3541" s="105">
        <f t="shared" si="1395"/>
        <v>0.20021404168532411</v>
      </c>
    </row>
    <row r="3542" spans="2:9" x14ac:dyDescent="0.25">
      <c r="B3542" s="69" t="s">
        <v>45</v>
      </c>
      <c r="C3542" s="69" t="s">
        <v>146</v>
      </c>
      <c r="D3542" s="69" t="s">
        <v>150</v>
      </c>
      <c r="E3542" s="69">
        <f t="shared" si="1393"/>
        <v>1984</v>
      </c>
      <c r="F3542" s="69" t="s">
        <v>28</v>
      </c>
      <c r="G3542" s="69">
        <f>data2!BC143</f>
        <v>1.4464831335170155E-2</v>
      </c>
      <c r="H3542" s="105">
        <f t="shared" si="1394"/>
        <v>0.68129287898477331</v>
      </c>
      <c r="I3542" s="105">
        <f t="shared" si="1395"/>
        <v>0.18574921035015396</v>
      </c>
    </row>
    <row r="3543" spans="2:9" x14ac:dyDescent="0.25">
      <c r="B3543" s="69" t="s">
        <v>45</v>
      </c>
      <c r="C3543" s="69" t="s">
        <v>146</v>
      </c>
      <c r="D3543" s="69" t="s">
        <v>150</v>
      </c>
      <c r="E3543" s="69">
        <f t="shared" si="1393"/>
        <v>1985</v>
      </c>
      <c r="F3543" s="69" t="s">
        <v>28</v>
      </c>
      <c r="G3543" s="69">
        <f>data2!BC144</f>
        <v>1.5951801486290253E-2</v>
      </c>
      <c r="H3543" s="105">
        <f t="shared" si="1394"/>
        <v>0.69575771031994349</v>
      </c>
      <c r="I3543" s="105">
        <f t="shared" si="1395"/>
        <v>0.16979740886386371</v>
      </c>
    </row>
    <row r="3544" spans="2:9" x14ac:dyDescent="0.25">
      <c r="B3544" s="69" t="s">
        <v>45</v>
      </c>
      <c r="C3544" s="69" t="s">
        <v>146</v>
      </c>
      <c r="D3544" s="69" t="s">
        <v>150</v>
      </c>
      <c r="E3544" s="69">
        <f t="shared" si="1393"/>
        <v>1986</v>
      </c>
      <c r="F3544" s="69" t="s">
        <v>28</v>
      </c>
      <c r="G3544" s="69">
        <f>data2!BC145</f>
        <v>1.5534240801816078E-2</v>
      </c>
      <c r="H3544" s="105">
        <f t="shared" si="1394"/>
        <v>0.71170951180623376</v>
      </c>
      <c r="I3544" s="105">
        <f t="shared" si="1395"/>
        <v>0.15426316806204765</v>
      </c>
    </row>
    <row r="3545" spans="2:9" x14ac:dyDescent="0.25">
      <c r="B3545" s="69" t="s">
        <v>45</v>
      </c>
      <c r="C3545" s="69" t="s">
        <v>146</v>
      </c>
      <c r="D3545" s="69" t="s">
        <v>150</v>
      </c>
      <c r="E3545" s="69">
        <f t="shared" si="1393"/>
        <v>1987</v>
      </c>
      <c r="F3545" s="69" t="s">
        <v>28</v>
      </c>
      <c r="G3545" s="69">
        <f>data2!BC146</f>
        <v>1.4960436078698578E-2</v>
      </c>
      <c r="H3545" s="105">
        <f t="shared" si="1394"/>
        <v>0.72724375260804985</v>
      </c>
      <c r="I3545" s="105">
        <f t="shared" si="1395"/>
        <v>0.13930273198334905</v>
      </c>
    </row>
    <row r="3546" spans="2:9" x14ac:dyDescent="0.25">
      <c r="B3546" s="69" t="s">
        <v>45</v>
      </c>
      <c r="C3546" s="69" t="s">
        <v>146</v>
      </c>
      <c r="D3546" s="69" t="s">
        <v>150</v>
      </c>
      <c r="E3546" s="69">
        <f t="shared" si="1393"/>
        <v>1988</v>
      </c>
      <c r="F3546" s="69" t="s">
        <v>28</v>
      </c>
      <c r="G3546" s="69">
        <f>data2!BC147</f>
        <v>1.4177955180903893E-2</v>
      </c>
      <c r="H3546" s="105">
        <f t="shared" si="1394"/>
        <v>0.74220418868674842</v>
      </c>
      <c r="I3546" s="105">
        <f t="shared" si="1395"/>
        <v>0.12512477680244519</v>
      </c>
    </row>
    <row r="3547" spans="2:9" x14ac:dyDescent="0.25">
      <c r="B3547" s="69" t="s">
        <v>45</v>
      </c>
      <c r="C3547" s="69" t="s">
        <v>146</v>
      </c>
      <c r="D3547" s="69" t="s">
        <v>150</v>
      </c>
      <c r="E3547" s="69">
        <f t="shared" si="1393"/>
        <v>1989</v>
      </c>
      <c r="F3547" s="69" t="s">
        <v>28</v>
      </c>
      <c r="G3547" s="69">
        <f>data2!BC148</f>
        <v>1.4180308526836695E-2</v>
      </c>
      <c r="H3547" s="105">
        <f t="shared" si="1394"/>
        <v>0.75638214386765235</v>
      </c>
      <c r="I3547" s="105">
        <f t="shared" si="1395"/>
        <v>0.11094446827560848</v>
      </c>
    </row>
    <row r="3548" spans="2:9" x14ac:dyDescent="0.25">
      <c r="B3548" s="69" t="s">
        <v>45</v>
      </c>
      <c r="C3548" s="69" t="s">
        <v>146</v>
      </c>
      <c r="D3548" s="69" t="s">
        <v>150</v>
      </c>
      <c r="E3548" s="69">
        <f t="shared" si="1393"/>
        <v>1990</v>
      </c>
      <c r="F3548" s="69" t="s">
        <v>28</v>
      </c>
      <c r="G3548" s="69">
        <f>data2!BC149</f>
        <v>1.5335190591375426E-2</v>
      </c>
      <c r="H3548" s="105">
        <f t="shared" si="1394"/>
        <v>0.77056245239448906</v>
      </c>
      <c r="I3548" s="105">
        <f t="shared" si="1395"/>
        <v>9.5609277684233052E-2</v>
      </c>
    </row>
    <row r="3549" spans="2:9" x14ac:dyDescent="0.25">
      <c r="B3549" s="69" t="s">
        <v>45</v>
      </c>
      <c r="C3549" s="69" t="s">
        <v>146</v>
      </c>
      <c r="D3549" s="69" t="s">
        <v>150</v>
      </c>
      <c r="E3549" s="69">
        <f t="shared" si="1393"/>
        <v>1991</v>
      </c>
      <c r="F3549" s="69" t="s">
        <v>28</v>
      </c>
      <c r="G3549" s="69">
        <f>data2!BC150</f>
        <v>7.9411328506706937E-3</v>
      </c>
      <c r="H3549" s="105">
        <f t="shared" si="1394"/>
        <v>0.78589764298586451</v>
      </c>
      <c r="I3549" s="105">
        <f t="shared" si="1395"/>
        <v>8.7668144833562361E-2</v>
      </c>
    </row>
    <row r="3550" spans="2:9" x14ac:dyDescent="0.25">
      <c r="B3550" s="69" t="s">
        <v>45</v>
      </c>
      <c r="C3550" s="69" t="s">
        <v>146</v>
      </c>
      <c r="D3550" s="69" t="s">
        <v>150</v>
      </c>
      <c r="E3550" s="69">
        <f t="shared" si="1393"/>
        <v>1992</v>
      </c>
      <c r="F3550" s="69" t="s">
        <v>28</v>
      </c>
      <c r="G3550" s="69">
        <f>data2!BC151</f>
        <v>1.4878822373591824E-2</v>
      </c>
      <c r="H3550" s="105">
        <f t="shared" si="1394"/>
        <v>0.79383877583653517</v>
      </c>
      <c r="I3550" s="105">
        <f t="shared" si="1395"/>
        <v>7.2789322459970537E-2</v>
      </c>
    </row>
    <row r="3551" spans="2:9" x14ac:dyDescent="0.25">
      <c r="B3551" s="69" t="s">
        <v>45</v>
      </c>
      <c r="C3551" s="69" t="s">
        <v>146</v>
      </c>
      <c r="D3551" s="69" t="s">
        <v>150</v>
      </c>
      <c r="E3551" s="69">
        <f t="shared" si="1393"/>
        <v>1993</v>
      </c>
      <c r="F3551" s="69" t="s">
        <v>28</v>
      </c>
      <c r="G3551" s="69">
        <f>data2!BC152</f>
        <v>1.4168865561281647E-2</v>
      </c>
      <c r="H3551" s="105">
        <f t="shared" si="1394"/>
        <v>0.80871759821012701</v>
      </c>
      <c r="I3551" s="105">
        <f t="shared" si="1395"/>
        <v>5.8620456898688889E-2</v>
      </c>
    </row>
    <row r="3552" spans="2:9" x14ac:dyDescent="0.25">
      <c r="B3552" s="69" t="s">
        <v>45</v>
      </c>
      <c r="C3552" s="69" t="s">
        <v>146</v>
      </c>
      <c r="D3552" s="69" t="s">
        <v>150</v>
      </c>
      <c r="E3552" s="69">
        <f t="shared" si="1393"/>
        <v>1994</v>
      </c>
      <c r="F3552" s="69" t="s">
        <v>28</v>
      </c>
      <c r="G3552" s="69">
        <f>data2!BC153</f>
        <v>1.460170749798669E-2</v>
      </c>
      <c r="H3552" s="105">
        <f t="shared" si="1394"/>
        <v>0.82288646377140862</v>
      </c>
      <c r="I3552" s="105">
        <f t="shared" si="1395"/>
        <v>4.4018749400702203E-2</v>
      </c>
    </row>
    <row r="3553" spans="2:9" x14ac:dyDescent="0.25">
      <c r="B3553" s="69" t="s">
        <v>45</v>
      </c>
      <c r="C3553" s="69" t="s">
        <v>146</v>
      </c>
      <c r="D3553" s="69" t="s">
        <v>150</v>
      </c>
      <c r="E3553" s="69">
        <f t="shared" si="1393"/>
        <v>1995</v>
      </c>
      <c r="F3553" s="69" t="s">
        <v>28</v>
      </c>
      <c r="G3553" s="69">
        <f>data2!BC154</f>
        <v>1.539762407850871E-2</v>
      </c>
      <c r="H3553" s="105">
        <f t="shared" si="1394"/>
        <v>0.83748817126939534</v>
      </c>
      <c r="I3553" s="105">
        <f t="shared" si="1395"/>
        <v>2.8621125322193491E-2</v>
      </c>
    </row>
    <row r="3554" spans="2:9" x14ac:dyDescent="0.25">
      <c r="B3554" s="69" t="s">
        <v>45</v>
      </c>
      <c r="C3554" s="69" t="s">
        <v>146</v>
      </c>
      <c r="D3554" s="69" t="s">
        <v>150</v>
      </c>
      <c r="E3554" s="69">
        <f t="shared" si="1393"/>
        <v>1996</v>
      </c>
      <c r="F3554" s="69" t="s">
        <v>28</v>
      </c>
      <c r="G3554" s="69">
        <f>data2!BC155</f>
        <v>1.4380467018079707E-2</v>
      </c>
      <c r="H3554" s="105">
        <f t="shared" si="1394"/>
        <v>0.8528857953479041</v>
      </c>
      <c r="I3554" s="105">
        <f t="shared" si="1395"/>
        <v>1.4240658304113783E-2</v>
      </c>
    </row>
    <row r="3555" spans="2:9" x14ac:dyDescent="0.25">
      <c r="B3555" s="69" t="s">
        <v>45</v>
      </c>
      <c r="C3555" s="69" t="s">
        <v>146</v>
      </c>
      <c r="D3555" s="69" t="s">
        <v>150</v>
      </c>
      <c r="E3555" s="69">
        <f t="shared" si="1393"/>
        <v>1997</v>
      </c>
      <c r="F3555" s="69" t="s">
        <v>28</v>
      </c>
      <c r="G3555" s="69">
        <f>data2!BC156</f>
        <v>1.4240658304113783E-2</v>
      </c>
      <c r="H3555" s="105">
        <f t="shared" si="1394"/>
        <v>0.86726626236598381</v>
      </c>
      <c r="I3555" s="105">
        <f t="shared" si="1395"/>
        <v>0</v>
      </c>
    </row>
    <row r="3556" spans="2:9" x14ac:dyDescent="0.25">
      <c r="B3556" s="69" t="s">
        <v>45</v>
      </c>
      <c r="C3556" s="69" t="s">
        <v>146</v>
      </c>
      <c r="D3556" s="69" t="s">
        <v>150</v>
      </c>
      <c r="E3556" s="69">
        <f t="shared" si="1393"/>
        <v>1950</v>
      </c>
      <c r="F3556" s="69" t="s">
        <v>29</v>
      </c>
      <c r="G3556" s="69">
        <f>data2!BD109</f>
        <v>1.9824981939975044E-2</v>
      </c>
      <c r="H3556" s="105">
        <f t="shared" si="1394"/>
        <v>0</v>
      </c>
      <c r="I3556" s="105">
        <f t="shared" si="1395"/>
        <v>0.42032786266256306</v>
      </c>
    </row>
    <row r="3557" spans="2:9" x14ac:dyDescent="0.25">
      <c r="B3557" s="69" t="s">
        <v>45</v>
      </c>
      <c r="C3557" s="69" t="s">
        <v>146</v>
      </c>
      <c r="D3557" s="69" t="s">
        <v>150</v>
      </c>
      <c r="E3557" s="69">
        <f t="shared" si="1393"/>
        <v>1951</v>
      </c>
      <c r="F3557" s="69" t="s">
        <v>29</v>
      </c>
      <c r="G3557" s="69">
        <f>data2!BD110</f>
        <v>1.9824981939975044E-2</v>
      </c>
      <c r="H3557" s="105">
        <f t="shared" si="1394"/>
        <v>1.9824981939975044E-2</v>
      </c>
      <c r="I3557" s="105">
        <f t="shared" si="1395"/>
        <v>0.40050288072258794</v>
      </c>
    </row>
    <row r="3558" spans="2:9" x14ac:dyDescent="0.25">
      <c r="B3558" s="69" t="s">
        <v>45</v>
      </c>
      <c r="C3558" s="69" t="s">
        <v>146</v>
      </c>
      <c r="D3558" s="69" t="s">
        <v>150</v>
      </c>
      <c r="E3558" s="69">
        <f t="shared" si="1393"/>
        <v>1952</v>
      </c>
      <c r="F3558" s="69" t="s">
        <v>29</v>
      </c>
      <c r="G3558" s="69">
        <f>data2!BD111</f>
        <v>1.9824981939975044E-2</v>
      </c>
      <c r="H3558" s="105">
        <f t="shared" si="1394"/>
        <v>3.9649963879950088E-2</v>
      </c>
      <c r="I3558" s="105">
        <f t="shared" si="1395"/>
        <v>0.38067789878261299</v>
      </c>
    </row>
    <row r="3559" spans="2:9" x14ac:dyDescent="0.25">
      <c r="B3559" s="69" t="s">
        <v>45</v>
      </c>
      <c r="C3559" s="69" t="s">
        <v>146</v>
      </c>
      <c r="D3559" s="69" t="s">
        <v>150</v>
      </c>
      <c r="E3559" s="69">
        <f t="shared" si="1393"/>
        <v>1953</v>
      </c>
      <c r="F3559" s="69" t="s">
        <v>29</v>
      </c>
      <c r="G3559" s="69">
        <f>data2!BD112</f>
        <v>1.9824981939975044E-2</v>
      </c>
      <c r="H3559" s="105">
        <f t="shared" si="1394"/>
        <v>5.9474945819925129E-2</v>
      </c>
      <c r="I3559" s="105">
        <f t="shared" si="1395"/>
        <v>0.36085291684263793</v>
      </c>
    </row>
    <row r="3560" spans="2:9" x14ac:dyDescent="0.25">
      <c r="B3560" s="69" t="s">
        <v>45</v>
      </c>
      <c r="C3560" s="69" t="s">
        <v>146</v>
      </c>
      <c r="D3560" s="69" t="s">
        <v>150</v>
      </c>
      <c r="E3560" s="69">
        <f t="shared" si="1393"/>
        <v>1954</v>
      </c>
      <c r="F3560" s="69" t="s">
        <v>29</v>
      </c>
      <c r="G3560" s="69">
        <f>data2!BD113</f>
        <v>1.9824981939975044E-2</v>
      </c>
      <c r="H3560" s="105">
        <f t="shared" si="1394"/>
        <v>7.9299927759900177E-2</v>
      </c>
      <c r="I3560" s="105">
        <f t="shared" si="1395"/>
        <v>0.34102793490266287</v>
      </c>
    </row>
    <row r="3561" spans="2:9" x14ac:dyDescent="0.25">
      <c r="B3561" s="69" t="s">
        <v>45</v>
      </c>
      <c r="C3561" s="69" t="s">
        <v>146</v>
      </c>
      <c r="D3561" s="69" t="s">
        <v>150</v>
      </c>
      <c r="E3561" s="69">
        <f t="shared" si="1393"/>
        <v>1955</v>
      </c>
      <c r="F3561" s="69" t="s">
        <v>29</v>
      </c>
      <c r="G3561" s="69">
        <f>data2!BD114</f>
        <v>1.9824981939975044E-2</v>
      </c>
      <c r="H3561" s="105">
        <f t="shared" si="1394"/>
        <v>9.9124909699875224E-2</v>
      </c>
      <c r="I3561" s="105">
        <f t="shared" si="1395"/>
        <v>0.3212029529626878</v>
      </c>
    </row>
    <row r="3562" spans="2:9" x14ac:dyDescent="0.25">
      <c r="B3562" s="69" t="s">
        <v>45</v>
      </c>
      <c r="C3562" s="69" t="s">
        <v>146</v>
      </c>
      <c r="D3562" s="69" t="s">
        <v>150</v>
      </c>
      <c r="E3562" s="69">
        <f t="shared" si="1393"/>
        <v>1956</v>
      </c>
      <c r="F3562" s="69" t="s">
        <v>29</v>
      </c>
      <c r="G3562" s="69">
        <f>data2!BD115</f>
        <v>1.9824981939975044E-2</v>
      </c>
      <c r="H3562" s="105">
        <f t="shared" si="1394"/>
        <v>0.11894989163985027</v>
      </c>
      <c r="I3562" s="105">
        <f t="shared" si="1395"/>
        <v>0.3013779710227128</v>
      </c>
    </row>
    <row r="3563" spans="2:9" x14ac:dyDescent="0.25">
      <c r="B3563" s="69" t="s">
        <v>45</v>
      </c>
      <c r="C3563" s="69" t="s">
        <v>146</v>
      </c>
      <c r="D3563" s="69" t="s">
        <v>150</v>
      </c>
      <c r="E3563" s="69">
        <f t="shared" si="1393"/>
        <v>1957</v>
      </c>
      <c r="F3563" s="69" t="s">
        <v>29</v>
      </c>
      <c r="G3563" s="69">
        <f>data2!BD116</f>
        <v>1.9824981939975044E-2</v>
      </c>
      <c r="H3563" s="105">
        <f t="shared" si="1394"/>
        <v>0.13877487357982532</v>
      </c>
      <c r="I3563" s="105">
        <f t="shared" si="1395"/>
        <v>0.28155298908273774</v>
      </c>
    </row>
    <row r="3564" spans="2:9" x14ac:dyDescent="0.25">
      <c r="B3564" s="69" t="s">
        <v>45</v>
      </c>
      <c r="C3564" s="69" t="s">
        <v>146</v>
      </c>
      <c r="D3564" s="69" t="s">
        <v>150</v>
      </c>
      <c r="E3564" s="69">
        <f t="shared" si="1393"/>
        <v>1958</v>
      </c>
      <c r="F3564" s="69" t="s">
        <v>29</v>
      </c>
      <c r="G3564" s="69">
        <f>data2!BD117</f>
        <v>1.9824981939975044E-2</v>
      </c>
      <c r="H3564" s="105">
        <f t="shared" si="1394"/>
        <v>0.15859985551980035</v>
      </c>
      <c r="I3564" s="105">
        <f t="shared" si="1395"/>
        <v>0.26172800714276268</v>
      </c>
    </row>
    <row r="3565" spans="2:9" x14ac:dyDescent="0.25">
      <c r="B3565" s="69" t="s">
        <v>45</v>
      </c>
      <c r="C3565" s="69" t="s">
        <v>146</v>
      </c>
      <c r="D3565" s="69" t="s">
        <v>150</v>
      </c>
      <c r="E3565" s="69">
        <f t="shared" si="1393"/>
        <v>1959</v>
      </c>
      <c r="F3565" s="69" t="s">
        <v>29</v>
      </c>
      <c r="G3565" s="69">
        <f>data2!BD118</f>
        <v>1.9824981939975044E-2</v>
      </c>
      <c r="H3565" s="105">
        <f t="shared" si="1394"/>
        <v>0.17842483745977539</v>
      </c>
      <c r="I3565" s="105">
        <f t="shared" si="1395"/>
        <v>0.24190302520278764</v>
      </c>
    </row>
    <row r="3566" spans="2:9" x14ac:dyDescent="0.25">
      <c r="B3566" s="69" t="s">
        <v>45</v>
      </c>
      <c r="C3566" s="69" t="s">
        <v>146</v>
      </c>
      <c r="D3566" s="69" t="s">
        <v>150</v>
      </c>
      <c r="E3566" s="69">
        <f t="shared" si="1393"/>
        <v>1960</v>
      </c>
      <c r="F3566" s="69" t="s">
        <v>29</v>
      </c>
      <c r="G3566" s="69">
        <f>data2!BD119</f>
        <v>1.9850840612070663E-2</v>
      </c>
      <c r="H3566" s="105">
        <f t="shared" si="1394"/>
        <v>0.19824981939975042</v>
      </c>
      <c r="I3566" s="105">
        <f t="shared" si="1395"/>
        <v>0.22205218459071699</v>
      </c>
    </row>
    <row r="3567" spans="2:9" x14ac:dyDescent="0.25">
      <c r="B3567" s="69" t="s">
        <v>45</v>
      </c>
      <c r="C3567" s="69" t="s">
        <v>146</v>
      </c>
      <c r="D3567" s="69" t="s">
        <v>150</v>
      </c>
      <c r="E3567" s="69">
        <f t="shared" si="1393"/>
        <v>1961</v>
      </c>
      <c r="F3567" s="69" t="s">
        <v>29</v>
      </c>
      <c r="G3567" s="69">
        <f>data2!BD120</f>
        <v>2.084357044630579E-2</v>
      </c>
      <c r="H3567" s="105">
        <f t="shared" si="1394"/>
        <v>0.21810066001182107</v>
      </c>
      <c r="I3567" s="105">
        <f t="shared" si="1395"/>
        <v>0.20120861414441119</v>
      </c>
    </row>
    <row r="3568" spans="2:9" x14ac:dyDescent="0.25">
      <c r="B3568" s="69" t="s">
        <v>45</v>
      </c>
      <c r="C3568" s="69" t="s">
        <v>146</v>
      </c>
      <c r="D3568" s="69" t="s">
        <v>150</v>
      </c>
      <c r="E3568" s="69">
        <f t="shared" si="1393"/>
        <v>1962</v>
      </c>
      <c r="F3568" s="69" t="s">
        <v>29</v>
      </c>
      <c r="G3568" s="69">
        <f>data2!BD121</f>
        <v>1.98125181480884E-2</v>
      </c>
      <c r="H3568" s="105">
        <f t="shared" si="1394"/>
        <v>0.23894423045812685</v>
      </c>
      <c r="I3568" s="105">
        <f t="shared" si="1395"/>
        <v>0.18139609599632278</v>
      </c>
    </row>
    <row r="3569" spans="2:9" x14ac:dyDescent="0.25">
      <c r="B3569" s="69" t="s">
        <v>45</v>
      </c>
      <c r="C3569" s="69" t="s">
        <v>146</v>
      </c>
      <c r="D3569" s="69" t="s">
        <v>150</v>
      </c>
      <c r="E3569" s="69">
        <f t="shared" si="1393"/>
        <v>1963</v>
      </c>
      <c r="F3569" s="69" t="s">
        <v>29</v>
      </c>
      <c r="G3569" s="69">
        <f>data2!BD122</f>
        <v>1.7837177792465301E-2</v>
      </c>
      <c r="H3569" s="105">
        <f t="shared" si="1394"/>
        <v>0.25875674860621523</v>
      </c>
      <c r="I3569" s="105">
        <f t="shared" si="1395"/>
        <v>0.16355891820385751</v>
      </c>
    </row>
    <row r="3570" spans="2:9" x14ac:dyDescent="0.25">
      <c r="B3570" s="69" t="s">
        <v>45</v>
      </c>
      <c r="C3570" s="69" t="s">
        <v>146</v>
      </c>
      <c r="D3570" s="69" t="s">
        <v>150</v>
      </c>
      <c r="E3570" s="69">
        <f t="shared" si="1393"/>
        <v>1964</v>
      </c>
      <c r="F3570" s="69" t="s">
        <v>29</v>
      </c>
      <c r="G3570" s="69">
        <f>data2!BD123</f>
        <v>1.5472607466806888E-2</v>
      </c>
      <c r="H3570" s="105">
        <f t="shared" si="1394"/>
        <v>0.27659392639868052</v>
      </c>
      <c r="I3570" s="105">
        <f t="shared" si="1395"/>
        <v>0.14808631073705061</v>
      </c>
    </row>
    <row r="3571" spans="2:9" x14ac:dyDescent="0.25">
      <c r="B3571" s="69" t="s">
        <v>45</v>
      </c>
      <c r="C3571" s="69" t="s">
        <v>146</v>
      </c>
      <c r="D3571" s="69" t="s">
        <v>150</v>
      </c>
      <c r="E3571" s="69">
        <f t="shared" si="1393"/>
        <v>1965</v>
      </c>
      <c r="F3571" s="69" t="s">
        <v>29</v>
      </c>
      <c r="G3571" s="69">
        <f>data2!BD124</f>
        <v>1.4997173569736561E-2</v>
      </c>
      <c r="H3571" s="105">
        <f t="shared" si="1394"/>
        <v>0.29206653386548742</v>
      </c>
      <c r="I3571" s="105">
        <f t="shared" si="1395"/>
        <v>0.13308913716731405</v>
      </c>
    </row>
    <row r="3572" spans="2:9" x14ac:dyDescent="0.25">
      <c r="B3572" s="69" t="s">
        <v>45</v>
      </c>
      <c r="C3572" s="69" t="s">
        <v>146</v>
      </c>
      <c r="D3572" s="69" t="s">
        <v>150</v>
      </c>
      <c r="E3572" s="69">
        <f t="shared" si="1393"/>
        <v>1966</v>
      </c>
      <c r="F3572" s="69" t="s">
        <v>29</v>
      </c>
      <c r="G3572" s="69">
        <f>data2!BD125</f>
        <v>1.4280281536446967E-2</v>
      </c>
      <c r="H3572" s="105">
        <f t="shared" si="1394"/>
        <v>0.30706370743522399</v>
      </c>
      <c r="I3572" s="105">
        <f t="shared" si="1395"/>
        <v>0.11880885563086707</v>
      </c>
    </row>
    <row r="3573" spans="2:9" x14ac:dyDescent="0.25">
      <c r="B3573" s="69" t="s">
        <v>45</v>
      </c>
      <c r="C3573" s="69" t="s">
        <v>146</v>
      </c>
      <c r="D3573" s="69" t="s">
        <v>150</v>
      </c>
      <c r="E3573" s="69">
        <f t="shared" ref="E3573:E3636" si="1396">E3525</f>
        <v>1967</v>
      </c>
      <c r="F3573" s="69" t="s">
        <v>29</v>
      </c>
      <c r="G3573" s="69">
        <f>data2!BD126</f>
        <v>1.2336859969668521E-2</v>
      </c>
      <c r="H3573" s="105">
        <f t="shared" si="1394"/>
        <v>0.32134398897167094</v>
      </c>
      <c r="I3573" s="105">
        <f t="shared" si="1395"/>
        <v>0.10647199566119855</v>
      </c>
    </row>
    <row r="3574" spans="2:9" x14ac:dyDescent="0.25">
      <c r="B3574" s="69" t="s">
        <v>45</v>
      </c>
      <c r="C3574" s="69" t="s">
        <v>146</v>
      </c>
      <c r="D3574" s="69" t="s">
        <v>150</v>
      </c>
      <c r="E3574" s="69">
        <f t="shared" si="1396"/>
        <v>1968</v>
      </c>
      <c r="F3574" s="69" t="s">
        <v>29</v>
      </c>
      <c r="G3574" s="69">
        <f>data2!BD127</f>
        <v>1.1960298950492949E-2</v>
      </c>
      <c r="H3574" s="105">
        <f t="shared" si="1394"/>
        <v>0.33368084894133948</v>
      </c>
      <c r="I3574" s="105">
        <f t="shared" si="1395"/>
        <v>9.4511696710705612E-2</v>
      </c>
    </row>
    <row r="3575" spans="2:9" x14ac:dyDescent="0.25">
      <c r="B3575" s="69" t="s">
        <v>45</v>
      </c>
      <c r="C3575" s="69" t="s">
        <v>146</v>
      </c>
      <c r="D3575" s="69" t="s">
        <v>150</v>
      </c>
      <c r="E3575" s="69">
        <f t="shared" si="1396"/>
        <v>1969</v>
      </c>
      <c r="F3575" s="69" t="s">
        <v>29</v>
      </c>
      <c r="G3575" s="69">
        <f>data2!BD128</f>
        <v>1.1097195726821824E-2</v>
      </c>
      <c r="H3575" s="105">
        <f t="shared" si="1394"/>
        <v>0.34564114789183242</v>
      </c>
      <c r="I3575" s="105">
        <f t="shared" si="1395"/>
        <v>8.3414500983883783E-2</v>
      </c>
    </row>
    <row r="3576" spans="2:9" x14ac:dyDescent="0.25">
      <c r="B3576" s="69" t="s">
        <v>45</v>
      </c>
      <c r="C3576" s="69" t="s">
        <v>146</v>
      </c>
      <c r="D3576" s="69" t="s">
        <v>150</v>
      </c>
      <c r="E3576" s="69">
        <f t="shared" si="1396"/>
        <v>1970</v>
      </c>
      <c r="F3576" s="69" t="s">
        <v>29</v>
      </c>
      <c r="G3576" s="69">
        <f>data2!BD129</f>
        <v>1.1659510809636784E-2</v>
      </c>
      <c r="H3576" s="105">
        <f t="shared" si="1394"/>
        <v>0.35673834361865425</v>
      </c>
      <c r="I3576" s="105">
        <f t="shared" si="1395"/>
        <v>7.1754990174246996E-2</v>
      </c>
    </row>
    <row r="3577" spans="2:9" x14ac:dyDescent="0.25">
      <c r="B3577" s="69" t="s">
        <v>45</v>
      </c>
      <c r="C3577" s="69" t="s">
        <v>146</v>
      </c>
      <c r="D3577" s="69" t="s">
        <v>150</v>
      </c>
      <c r="E3577" s="69">
        <f t="shared" si="1396"/>
        <v>1971</v>
      </c>
      <c r="F3577" s="69" t="s">
        <v>29</v>
      </c>
      <c r="G3577" s="69">
        <f>data2!BD130</f>
        <v>9.2868900465460369E-3</v>
      </c>
      <c r="H3577" s="105">
        <f t="shared" si="1394"/>
        <v>0.36839785442829104</v>
      </c>
      <c r="I3577" s="105">
        <f t="shared" si="1395"/>
        <v>6.246810012770096E-2</v>
      </c>
    </row>
    <row r="3578" spans="2:9" x14ac:dyDescent="0.25">
      <c r="B3578" s="69" t="s">
        <v>45</v>
      </c>
      <c r="C3578" s="69" t="s">
        <v>146</v>
      </c>
      <c r="D3578" s="69" t="s">
        <v>150</v>
      </c>
      <c r="E3578" s="69">
        <f t="shared" si="1396"/>
        <v>1972</v>
      </c>
      <c r="F3578" s="69" t="s">
        <v>29</v>
      </c>
      <c r="G3578" s="69">
        <f>data2!BD131</f>
        <v>7.8707761223098648E-3</v>
      </c>
      <c r="H3578" s="105">
        <f t="shared" si="1394"/>
        <v>0.37768474447483708</v>
      </c>
      <c r="I3578" s="105">
        <f t="shared" si="1395"/>
        <v>5.4597324005391093E-2</v>
      </c>
    </row>
    <row r="3579" spans="2:9" x14ac:dyDescent="0.25">
      <c r="B3579" s="69" t="s">
        <v>45</v>
      </c>
      <c r="C3579" s="69" t="s">
        <v>146</v>
      </c>
      <c r="D3579" s="69" t="s">
        <v>150</v>
      </c>
      <c r="E3579" s="69">
        <f t="shared" si="1396"/>
        <v>1973</v>
      </c>
      <c r="F3579" s="69" t="s">
        <v>29</v>
      </c>
      <c r="G3579" s="69">
        <f>data2!BD132</f>
        <v>6.14914630661523E-3</v>
      </c>
      <c r="H3579" s="105">
        <f t="shared" si="1394"/>
        <v>0.38555552059714693</v>
      </c>
      <c r="I3579" s="105">
        <f t="shared" si="1395"/>
        <v>4.8448177698775859E-2</v>
      </c>
    </row>
    <row r="3580" spans="2:9" x14ac:dyDescent="0.25">
      <c r="B3580" s="69" t="s">
        <v>45</v>
      </c>
      <c r="C3580" s="69" t="s">
        <v>146</v>
      </c>
      <c r="D3580" s="69" t="s">
        <v>150</v>
      </c>
      <c r="E3580" s="69">
        <f t="shared" si="1396"/>
        <v>1974</v>
      </c>
      <c r="F3580" s="69" t="s">
        <v>29</v>
      </c>
      <c r="G3580" s="69">
        <f>data2!BD133</f>
        <v>6.7608034490825846E-3</v>
      </c>
      <c r="H3580" s="105">
        <f t="shared" si="1394"/>
        <v>0.39170466690376216</v>
      </c>
      <c r="I3580" s="105">
        <f t="shared" si="1395"/>
        <v>4.1687374249693279E-2</v>
      </c>
    </row>
    <row r="3581" spans="2:9" x14ac:dyDescent="0.25">
      <c r="B3581" s="69" t="s">
        <v>45</v>
      </c>
      <c r="C3581" s="69" t="s">
        <v>146</v>
      </c>
      <c r="D3581" s="69" t="s">
        <v>150</v>
      </c>
      <c r="E3581" s="69">
        <f t="shared" si="1396"/>
        <v>1975</v>
      </c>
      <c r="F3581" s="69" t="s">
        <v>29</v>
      </c>
      <c r="G3581" s="69">
        <f>data2!BD134</f>
        <v>5.8548063654129939E-3</v>
      </c>
      <c r="H3581" s="105">
        <f t="shared" si="1394"/>
        <v>0.39846547035284474</v>
      </c>
      <c r="I3581" s="105">
        <f t="shared" si="1395"/>
        <v>3.5832567884280284E-2</v>
      </c>
    </row>
    <row r="3582" spans="2:9" x14ac:dyDescent="0.25">
      <c r="B3582" s="69" t="s">
        <v>45</v>
      </c>
      <c r="C3582" s="69" t="s">
        <v>146</v>
      </c>
      <c r="D3582" s="69" t="s">
        <v>150</v>
      </c>
      <c r="E3582" s="69">
        <f t="shared" si="1396"/>
        <v>1976</v>
      </c>
      <c r="F3582" s="69" t="s">
        <v>29</v>
      </c>
      <c r="G3582" s="69">
        <f>data2!BD135</f>
        <v>6.0117206608024023E-3</v>
      </c>
      <c r="H3582" s="105">
        <f t="shared" si="1394"/>
        <v>0.40432027671825771</v>
      </c>
      <c r="I3582" s="105">
        <f t="shared" si="1395"/>
        <v>2.9820847223477883E-2</v>
      </c>
    </row>
    <row r="3583" spans="2:9" x14ac:dyDescent="0.25">
      <c r="B3583" s="69" t="s">
        <v>45</v>
      </c>
      <c r="C3583" s="69" t="s">
        <v>146</v>
      </c>
      <c r="D3583" s="69" t="s">
        <v>150</v>
      </c>
      <c r="E3583" s="69">
        <f t="shared" si="1396"/>
        <v>1977</v>
      </c>
      <c r="F3583" s="69" t="s">
        <v>29</v>
      </c>
      <c r="G3583" s="69">
        <f>data2!BD136</f>
        <v>5.825603211309394E-3</v>
      </c>
      <c r="H3583" s="105">
        <f t="shared" si="1394"/>
        <v>0.41033199737906012</v>
      </c>
      <c r="I3583" s="105">
        <f t="shared" si="1395"/>
        <v>2.3995244012168487E-2</v>
      </c>
    </row>
    <row r="3584" spans="2:9" x14ac:dyDescent="0.25">
      <c r="B3584" s="69" t="s">
        <v>45</v>
      </c>
      <c r="C3584" s="69" t="s">
        <v>146</v>
      </c>
      <c r="D3584" s="69" t="s">
        <v>150</v>
      </c>
      <c r="E3584" s="69">
        <f t="shared" si="1396"/>
        <v>1978</v>
      </c>
      <c r="F3584" s="69" t="s">
        <v>29</v>
      </c>
      <c r="G3584" s="69">
        <f>data2!BD137</f>
        <v>4.9952440121684731E-3</v>
      </c>
      <c r="H3584" s="105">
        <f t="shared" si="1394"/>
        <v>0.41615760059036949</v>
      </c>
      <c r="I3584" s="105">
        <f t="shared" si="1395"/>
        <v>1.900000000000001E-2</v>
      </c>
    </row>
    <row r="3585" spans="2:9" x14ac:dyDescent="0.25">
      <c r="B3585" s="69" t="s">
        <v>45</v>
      </c>
      <c r="C3585" s="69" t="s">
        <v>146</v>
      </c>
      <c r="D3585" s="69" t="s">
        <v>150</v>
      </c>
      <c r="E3585" s="69">
        <f t="shared" si="1396"/>
        <v>1979</v>
      </c>
      <c r="F3585" s="69" t="s">
        <v>29</v>
      </c>
      <c r="G3585" s="69">
        <f>data2!BD138</f>
        <v>1E-3</v>
      </c>
      <c r="H3585" s="105">
        <f t="shared" si="1394"/>
        <v>0.42115284460253799</v>
      </c>
      <c r="I3585" s="105">
        <f t="shared" si="1395"/>
        <v>1.8000000000000009E-2</v>
      </c>
    </row>
    <row r="3586" spans="2:9" x14ac:dyDescent="0.25">
      <c r="B3586" s="69" t="s">
        <v>45</v>
      </c>
      <c r="C3586" s="69" t="s">
        <v>146</v>
      </c>
      <c r="D3586" s="69" t="s">
        <v>150</v>
      </c>
      <c r="E3586" s="69">
        <f t="shared" si="1396"/>
        <v>1980</v>
      </c>
      <c r="F3586" s="69" t="s">
        <v>29</v>
      </c>
      <c r="G3586" s="69">
        <f>data2!BD139</f>
        <v>1E-3</v>
      </c>
      <c r="H3586" s="105">
        <f t="shared" si="1394"/>
        <v>0.42215284460253799</v>
      </c>
      <c r="I3586" s="105">
        <f t="shared" si="1395"/>
        <v>1.7000000000000008E-2</v>
      </c>
    </row>
    <row r="3587" spans="2:9" x14ac:dyDescent="0.25">
      <c r="B3587" s="69" t="s">
        <v>45</v>
      </c>
      <c r="C3587" s="69" t="s">
        <v>146</v>
      </c>
      <c r="D3587" s="69" t="s">
        <v>150</v>
      </c>
      <c r="E3587" s="69">
        <f t="shared" si="1396"/>
        <v>1981</v>
      </c>
      <c r="F3587" s="69" t="s">
        <v>29</v>
      </c>
      <c r="G3587" s="69">
        <f>data2!BD140</f>
        <v>1E-3</v>
      </c>
      <c r="H3587" s="105">
        <f t="shared" si="1394"/>
        <v>0.42315284460253799</v>
      </c>
      <c r="I3587" s="105">
        <f t="shared" si="1395"/>
        <v>1.6000000000000007E-2</v>
      </c>
    </row>
    <row r="3588" spans="2:9" x14ac:dyDescent="0.25">
      <c r="B3588" s="69" t="s">
        <v>45</v>
      </c>
      <c r="C3588" s="69" t="s">
        <v>146</v>
      </c>
      <c r="D3588" s="69" t="s">
        <v>150</v>
      </c>
      <c r="E3588" s="69">
        <f t="shared" si="1396"/>
        <v>1982</v>
      </c>
      <c r="F3588" s="69" t="s">
        <v>29</v>
      </c>
      <c r="G3588" s="69">
        <f>data2!BD141</f>
        <v>1E-3</v>
      </c>
      <c r="H3588" s="105">
        <f t="shared" ref="H3588:H3651" si="1397">SUMIFS($G$4:$G$4995,$F$4:$F$4995,$F3588,$E$4:$E$4995,"&lt;"&amp;$E3588,$B$4:$B$4995,$B3588,$D$4:$D$4995,$D3588)</f>
        <v>0.42415284460253799</v>
      </c>
      <c r="I3588" s="105">
        <f t="shared" ref="I3588:I3651" si="1398">SUMIFS($G$4:$G$4995,$F$4:$F$4995,$F3588,$E$4:$E$4995,"&gt;"&amp;$E3588,$B$4:$B$4995,$B3588,$D$4:$D$4995,$D3588)</f>
        <v>1.5000000000000006E-2</v>
      </c>
    </row>
    <row r="3589" spans="2:9" x14ac:dyDescent="0.25">
      <c r="B3589" s="69" t="s">
        <v>45</v>
      </c>
      <c r="C3589" s="69" t="s">
        <v>146</v>
      </c>
      <c r="D3589" s="69" t="s">
        <v>150</v>
      </c>
      <c r="E3589" s="69">
        <f t="shared" si="1396"/>
        <v>1983</v>
      </c>
      <c r="F3589" s="69" t="s">
        <v>29</v>
      </c>
      <c r="G3589" s="69">
        <f>data2!BD142</f>
        <v>1E-3</v>
      </c>
      <c r="H3589" s="105">
        <f t="shared" si="1397"/>
        <v>0.42515284460253799</v>
      </c>
      <c r="I3589" s="105">
        <f t="shared" si="1398"/>
        <v>1.4000000000000005E-2</v>
      </c>
    </row>
    <row r="3590" spans="2:9" x14ac:dyDescent="0.25">
      <c r="B3590" s="69" t="s">
        <v>45</v>
      </c>
      <c r="C3590" s="69" t="s">
        <v>146</v>
      </c>
      <c r="D3590" s="69" t="s">
        <v>150</v>
      </c>
      <c r="E3590" s="69">
        <f t="shared" si="1396"/>
        <v>1984</v>
      </c>
      <c r="F3590" s="69" t="s">
        <v>29</v>
      </c>
      <c r="G3590" s="69">
        <f>data2!BD143</f>
        <v>1E-3</v>
      </c>
      <c r="H3590" s="105">
        <f t="shared" si="1397"/>
        <v>0.42615284460253799</v>
      </c>
      <c r="I3590" s="105">
        <f t="shared" si="1398"/>
        <v>1.3000000000000005E-2</v>
      </c>
    </row>
    <row r="3591" spans="2:9" x14ac:dyDescent="0.25">
      <c r="B3591" s="69" t="s">
        <v>45</v>
      </c>
      <c r="C3591" s="69" t="s">
        <v>146</v>
      </c>
      <c r="D3591" s="69" t="s">
        <v>150</v>
      </c>
      <c r="E3591" s="69">
        <f t="shared" si="1396"/>
        <v>1985</v>
      </c>
      <c r="F3591" s="69" t="s">
        <v>29</v>
      </c>
      <c r="G3591" s="69">
        <f>data2!BD144</f>
        <v>1E-3</v>
      </c>
      <c r="H3591" s="105">
        <f t="shared" si="1397"/>
        <v>0.427152844602538</v>
      </c>
      <c r="I3591" s="105">
        <f t="shared" si="1398"/>
        <v>1.2000000000000004E-2</v>
      </c>
    </row>
    <row r="3592" spans="2:9" x14ac:dyDescent="0.25">
      <c r="B3592" s="69" t="s">
        <v>45</v>
      </c>
      <c r="C3592" s="69" t="s">
        <v>146</v>
      </c>
      <c r="D3592" s="69" t="s">
        <v>150</v>
      </c>
      <c r="E3592" s="69">
        <f t="shared" si="1396"/>
        <v>1986</v>
      </c>
      <c r="F3592" s="69" t="s">
        <v>29</v>
      </c>
      <c r="G3592" s="69">
        <f>data2!BD145</f>
        <v>1E-3</v>
      </c>
      <c r="H3592" s="105">
        <f t="shared" si="1397"/>
        <v>0.428152844602538</v>
      </c>
      <c r="I3592" s="105">
        <f t="shared" si="1398"/>
        <v>1.1000000000000003E-2</v>
      </c>
    </row>
    <row r="3593" spans="2:9" x14ac:dyDescent="0.25">
      <c r="B3593" s="69" t="s">
        <v>45</v>
      </c>
      <c r="C3593" s="69" t="s">
        <v>146</v>
      </c>
      <c r="D3593" s="69" t="s">
        <v>150</v>
      </c>
      <c r="E3593" s="69">
        <f t="shared" si="1396"/>
        <v>1987</v>
      </c>
      <c r="F3593" s="69" t="s">
        <v>29</v>
      </c>
      <c r="G3593" s="69">
        <f>data2!BD146</f>
        <v>1E-3</v>
      </c>
      <c r="H3593" s="105">
        <f t="shared" si="1397"/>
        <v>0.429152844602538</v>
      </c>
      <c r="I3593" s="105">
        <f t="shared" si="1398"/>
        <v>1.0000000000000002E-2</v>
      </c>
    </row>
    <row r="3594" spans="2:9" x14ac:dyDescent="0.25">
      <c r="B3594" s="69" t="s">
        <v>45</v>
      </c>
      <c r="C3594" s="69" t="s">
        <v>146</v>
      </c>
      <c r="D3594" s="69" t="s">
        <v>150</v>
      </c>
      <c r="E3594" s="69">
        <f t="shared" si="1396"/>
        <v>1988</v>
      </c>
      <c r="F3594" s="69" t="s">
        <v>29</v>
      </c>
      <c r="G3594" s="69">
        <f>data2!BD147</f>
        <v>1E-3</v>
      </c>
      <c r="H3594" s="105">
        <f t="shared" si="1397"/>
        <v>0.430152844602538</v>
      </c>
      <c r="I3594" s="105">
        <f t="shared" si="1398"/>
        <v>9.0000000000000011E-3</v>
      </c>
    </row>
    <row r="3595" spans="2:9" x14ac:dyDescent="0.25">
      <c r="B3595" s="69" t="s">
        <v>45</v>
      </c>
      <c r="C3595" s="69" t="s">
        <v>146</v>
      </c>
      <c r="D3595" s="69" t="s">
        <v>150</v>
      </c>
      <c r="E3595" s="69">
        <f t="shared" si="1396"/>
        <v>1989</v>
      </c>
      <c r="F3595" s="69" t="s">
        <v>29</v>
      </c>
      <c r="G3595" s="69">
        <f>data2!BD148</f>
        <v>1E-3</v>
      </c>
      <c r="H3595" s="105">
        <f t="shared" si="1397"/>
        <v>0.431152844602538</v>
      </c>
      <c r="I3595" s="105">
        <f t="shared" si="1398"/>
        <v>8.0000000000000002E-3</v>
      </c>
    </row>
    <row r="3596" spans="2:9" x14ac:dyDescent="0.25">
      <c r="B3596" s="69" t="s">
        <v>45</v>
      </c>
      <c r="C3596" s="69" t="s">
        <v>146</v>
      </c>
      <c r="D3596" s="69" t="s">
        <v>150</v>
      </c>
      <c r="E3596" s="69">
        <f t="shared" si="1396"/>
        <v>1990</v>
      </c>
      <c r="F3596" s="69" t="s">
        <v>29</v>
      </c>
      <c r="G3596" s="69">
        <f>data2!BD149</f>
        <v>1E-3</v>
      </c>
      <c r="H3596" s="105">
        <f t="shared" si="1397"/>
        <v>0.432152844602538</v>
      </c>
      <c r="I3596" s="105">
        <f t="shared" si="1398"/>
        <v>7.0000000000000001E-3</v>
      </c>
    </row>
    <row r="3597" spans="2:9" x14ac:dyDescent="0.25">
      <c r="B3597" s="69" t="s">
        <v>45</v>
      </c>
      <c r="C3597" s="69" t="s">
        <v>146</v>
      </c>
      <c r="D3597" s="69" t="s">
        <v>150</v>
      </c>
      <c r="E3597" s="69">
        <f t="shared" si="1396"/>
        <v>1991</v>
      </c>
      <c r="F3597" s="69" t="s">
        <v>29</v>
      </c>
      <c r="G3597" s="69">
        <f>data2!BD150</f>
        <v>1E-3</v>
      </c>
      <c r="H3597" s="105">
        <f t="shared" si="1397"/>
        <v>0.433152844602538</v>
      </c>
      <c r="I3597" s="105">
        <f t="shared" si="1398"/>
        <v>6.0000000000000001E-3</v>
      </c>
    </row>
    <row r="3598" spans="2:9" x14ac:dyDescent="0.25">
      <c r="B3598" s="69" t="s">
        <v>45</v>
      </c>
      <c r="C3598" s="69" t="s">
        <v>146</v>
      </c>
      <c r="D3598" s="69" t="s">
        <v>150</v>
      </c>
      <c r="E3598" s="69">
        <f t="shared" si="1396"/>
        <v>1992</v>
      </c>
      <c r="F3598" s="69" t="s">
        <v>29</v>
      </c>
      <c r="G3598" s="69">
        <f>data2!BD151</f>
        <v>1E-3</v>
      </c>
      <c r="H3598" s="105">
        <f t="shared" si="1397"/>
        <v>0.434152844602538</v>
      </c>
      <c r="I3598" s="105">
        <f t="shared" si="1398"/>
        <v>5.0000000000000001E-3</v>
      </c>
    </row>
    <row r="3599" spans="2:9" x14ac:dyDescent="0.25">
      <c r="B3599" s="69" t="s">
        <v>45</v>
      </c>
      <c r="C3599" s="69" t="s">
        <v>146</v>
      </c>
      <c r="D3599" s="69" t="s">
        <v>150</v>
      </c>
      <c r="E3599" s="69">
        <f t="shared" si="1396"/>
        <v>1993</v>
      </c>
      <c r="F3599" s="69" t="s">
        <v>29</v>
      </c>
      <c r="G3599" s="69">
        <f>data2!BD152</f>
        <v>1E-3</v>
      </c>
      <c r="H3599" s="105">
        <f t="shared" si="1397"/>
        <v>0.435152844602538</v>
      </c>
      <c r="I3599" s="105">
        <f t="shared" si="1398"/>
        <v>4.0000000000000001E-3</v>
      </c>
    </row>
    <row r="3600" spans="2:9" x14ac:dyDescent="0.25">
      <c r="B3600" s="69" t="s">
        <v>45</v>
      </c>
      <c r="C3600" s="69" t="s">
        <v>146</v>
      </c>
      <c r="D3600" s="69" t="s">
        <v>150</v>
      </c>
      <c r="E3600" s="69">
        <f t="shared" si="1396"/>
        <v>1994</v>
      </c>
      <c r="F3600" s="69" t="s">
        <v>29</v>
      </c>
      <c r="G3600" s="69">
        <f>data2!BD153</f>
        <v>1E-3</v>
      </c>
      <c r="H3600" s="105">
        <f t="shared" si="1397"/>
        <v>0.436152844602538</v>
      </c>
      <c r="I3600" s="105">
        <f t="shared" si="1398"/>
        <v>3.0000000000000001E-3</v>
      </c>
    </row>
    <row r="3601" spans="2:9" x14ac:dyDescent="0.25">
      <c r="B3601" s="69" t="s">
        <v>45</v>
      </c>
      <c r="C3601" s="69" t="s">
        <v>146</v>
      </c>
      <c r="D3601" s="69" t="s">
        <v>150</v>
      </c>
      <c r="E3601" s="69">
        <f t="shared" si="1396"/>
        <v>1995</v>
      </c>
      <c r="F3601" s="69" t="s">
        <v>29</v>
      </c>
      <c r="G3601" s="69">
        <f>data2!BD154</f>
        <v>1E-3</v>
      </c>
      <c r="H3601" s="105">
        <f t="shared" si="1397"/>
        <v>0.437152844602538</v>
      </c>
      <c r="I3601" s="105">
        <f t="shared" si="1398"/>
        <v>2E-3</v>
      </c>
    </row>
    <row r="3602" spans="2:9" x14ac:dyDescent="0.25">
      <c r="B3602" s="69" t="s">
        <v>45</v>
      </c>
      <c r="C3602" s="69" t="s">
        <v>146</v>
      </c>
      <c r="D3602" s="69" t="s">
        <v>150</v>
      </c>
      <c r="E3602" s="69">
        <f t="shared" si="1396"/>
        <v>1996</v>
      </c>
      <c r="F3602" s="69" t="s">
        <v>29</v>
      </c>
      <c r="G3602" s="69">
        <f>data2!BD155</f>
        <v>1E-3</v>
      </c>
      <c r="H3602" s="105">
        <f t="shared" si="1397"/>
        <v>0.43815284460253801</v>
      </c>
      <c r="I3602" s="105">
        <f t="shared" si="1398"/>
        <v>1E-3</v>
      </c>
    </row>
    <row r="3603" spans="2:9" x14ac:dyDescent="0.25">
      <c r="B3603" s="69" t="s">
        <v>45</v>
      </c>
      <c r="C3603" s="69" t="s">
        <v>146</v>
      </c>
      <c r="D3603" s="69" t="s">
        <v>150</v>
      </c>
      <c r="E3603" s="69">
        <f t="shared" si="1396"/>
        <v>1997</v>
      </c>
      <c r="F3603" s="69" t="s">
        <v>29</v>
      </c>
      <c r="G3603" s="69">
        <f>data2!BD156</f>
        <v>1E-3</v>
      </c>
      <c r="H3603" s="105">
        <f t="shared" si="1397"/>
        <v>0.43915284460253801</v>
      </c>
      <c r="I3603" s="105">
        <f t="shared" si="1398"/>
        <v>0</v>
      </c>
    </row>
    <row r="3604" spans="2:9" x14ac:dyDescent="0.25">
      <c r="B3604" s="69" t="s">
        <v>45</v>
      </c>
      <c r="C3604" s="69" t="s">
        <v>146</v>
      </c>
      <c r="D3604" s="69" t="s">
        <v>150</v>
      </c>
      <c r="E3604" s="69">
        <f t="shared" si="1396"/>
        <v>1950</v>
      </c>
      <c r="F3604" s="69" t="s">
        <v>30</v>
      </c>
      <c r="G3604" s="69">
        <f>data2!BE109</f>
        <v>1E-3</v>
      </c>
      <c r="H3604" s="105">
        <f t="shared" si="1397"/>
        <v>0</v>
      </c>
      <c r="I3604" s="105">
        <f t="shared" si="1398"/>
        <v>4.7000000000000035E-2</v>
      </c>
    </row>
    <row r="3605" spans="2:9" x14ac:dyDescent="0.25">
      <c r="B3605" s="69" t="s">
        <v>45</v>
      </c>
      <c r="C3605" s="69" t="s">
        <v>146</v>
      </c>
      <c r="D3605" s="69" t="s">
        <v>150</v>
      </c>
      <c r="E3605" s="69">
        <f t="shared" si="1396"/>
        <v>1951</v>
      </c>
      <c r="F3605" s="69" t="s">
        <v>30</v>
      </c>
      <c r="G3605" s="69">
        <f>data2!BE110</f>
        <v>1E-3</v>
      </c>
      <c r="H3605" s="105">
        <f t="shared" si="1397"/>
        <v>1E-3</v>
      </c>
      <c r="I3605" s="105">
        <f t="shared" si="1398"/>
        <v>4.6000000000000034E-2</v>
      </c>
    </row>
    <row r="3606" spans="2:9" x14ac:dyDescent="0.25">
      <c r="B3606" s="69" t="s">
        <v>45</v>
      </c>
      <c r="C3606" s="69" t="s">
        <v>146</v>
      </c>
      <c r="D3606" s="69" t="s">
        <v>150</v>
      </c>
      <c r="E3606" s="69">
        <f t="shared" si="1396"/>
        <v>1952</v>
      </c>
      <c r="F3606" s="69" t="s">
        <v>30</v>
      </c>
      <c r="G3606" s="69">
        <f>data2!BE111</f>
        <v>1E-3</v>
      </c>
      <c r="H3606" s="105">
        <f t="shared" si="1397"/>
        <v>2E-3</v>
      </c>
      <c r="I3606" s="105">
        <f t="shared" si="1398"/>
        <v>4.5000000000000033E-2</v>
      </c>
    </row>
    <row r="3607" spans="2:9" x14ac:dyDescent="0.25">
      <c r="B3607" s="69" t="s">
        <v>45</v>
      </c>
      <c r="C3607" s="69" t="s">
        <v>146</v>
      </c>
      <c r="D3607" s="69" t="s">
        <v>150</v>
      </c>
      <c r="E3607" s="69">
        <f t="shared" si="1396"/>
        <v>1953</v>
      </c>
      <c r="F3607" s="69" t="s">
        <v>30</v>
      </c>
      <c r="G3607" s="69">
        <f>data2!BE112</f>
        <v>1E-3</v>
      </c>
      <c r="H3607" s="105">
        <f t="shared" si="1397"/>
        <v>3.0000000000000001E-3</v>
      </c>
      <c r="I3607" s="105">
        <f t="shared" si="1398"/>
        <v>4.4000000000000032E-2</v>
      </c>
    </row>
    <row r="3608" spans="2:9" x14ac:dyDescent="0.25">
      <c r="B3608" s="69" t="s">
        <v>45</v>
      </c>
      <c r="C3608" s="69" t="s">
        <v>146</v>
      </c>
      <c r="D3608" s="69" t="s">
        <v>150</v>
      </c>
      <c r="E3608" s="69">
        <f t="shared" si="1396"/>
        <v>1954</v>
      </c>
      <c r="F3608" s="69" t="s">
        <v>30</v>
      </c>
      <c r="G3608" s="69">
        <f>data2!BE113</f>
        <v>1E-3</v>
      </c>
      <c r="H3608" s="105">
        <f t="shared" si="1397"/>
        <v>4.0000000000000001E-3</v>
      </c>
      <c r="I3608" s="105">
        <f t="shared" si="1398"/>
        <v>4.3000000000000031E-2</v>
      </c>
    </row>
    <row r="3609" spans="2:9" x14ac:dyDescent="0.25">
      <c r="B3609" s="69" t="s">
        <v>45</v>
      </c>
      <c r="C3609" s="69" t="s">
        <v>146</v>
      </c>
      <c r="D3609" s="69" t="s">
        <v>150</v>
      </c>
      <c r="E3609" s="69">
        <f t="shared" si="1396"/>
        <v>1955</v>
      </c>
      <c r="F3609" s="69" t="s">
        <v>30</v>
      </c>
      <c r="G3609" s="69">
        <f>data2!BE114</f>
        <v>1E-3</v>
      </c>
      <c r="H3609" s="105">
        <f t="shared" si="1397"/>
        <v>5.0000000000000001E-3</v>
      </c>
      <c r="I3609" s="105">
        <f t="shared" si="1398"/>
        <v>4.200000000000003E-2</v>
      </c>
    </row>
    <row r="3610" spans="2:9" x14ac:dyDescent="0.25">
      <c r="B3610" s="69" t="s">
        <v>45</v>
      </c>
      <c r="C3610" s="69" t="s">
        <v>146</v>
      </c>
      <c r="D3610" s="69" t="s">
        <v>150</v>
      </c>
      <c r="E3610" s="69">
        <f t="shared" si="1396"/>
        <v>1956</v>
      </c>
      <c r="F3610" s="69" t="s">
        <v>30</v>
      </c>
      <c r="G3610" s="69">
        <f>data2!BE115</f>
        <v>1E-3</v>
      </c>
      <c r="H3610" s="105">
        <f t="shared" si="1397"/>
        <v>6.0000000000000001E-3</v>
      </c>
      <c r="I3610" s="105">
        <f t="shared" si="1398"/>
        <v>4.1000000000000029E-2</v>
      </c>
    </row>
    <row r="3611" spans="2:9" x14ac:dyDescent="0.25">
      <c r="B3611" s="69" t="s">
        <v>45</v>
      </c>
      <c r="C3611" s="69" t="s">
        <v>146</v>
      </c>
      <c r="D3611" s="69" t="s">
        <v>150</v>
      </c>
      <c r="E3611" s="69">
        <f t="shared" si="1396"/>
        <v>1957</v>
      </c>
      <c r="F3611" s="69" t="s">
        <v>30</v>
      </c>
      <c r="G3611" s="69">
        <f>data2!BE116</f>
        <v>1E-3</v>
      </c>
      <c r="H3611" s="105">
        <f t="shared" si="1397"/>
        <v>7.0000000000000001E-3</v>
      </c>
      <c r="I3611" s="105">
        <f t="shared" si="1398"/>
        <v>4.0000000000000029E-2</v>
      </c>
    </row>
    <row r="3612" spans="2:9" x14ac:dyDescent="0.25">
      <c r="B3612" s="69" t="s">
        <v>45</v>
      </c>
      <c r="C3612" s="69" t="s">
        <v>146</v>
      </c>
      <c r="D3612" s="69" t="s">
        <v>150</v>
      </c>
      <c r="E3612" s="69">
        <f t="shared" si="1396"/>
        <v>1958</v>
      </c>
      <c r="F3612" s="69" t="s">
        <v>30</v>
      </c>
      <c r="G3612" s="69">
        <f>data2!BE117</f>
        <v>1E-3</v>
      </c>
      <c r="H3612" s="105">
        <f t="shared" si="1397"/>
        <v>8.0000000000000002E-3</v>
      </c>
      <c r="I3612" s="105">
        <f t="shared" si="1398"/>
        <v>3.9000000000000028E-2</v>
      </c>
    </row>
    <row r="3613" spans="2:9" x14ac:dyDescent="0.25">
      <c r="B3613" s="69" t="s">
        <v>45</v>
      </c>
      <c r="C3613" s="69" t="s">
        <v>146</v>
      </c>
      <c r="D3613" s="69" t="s">
        <v>150</v>
      </c>
      <c r="E3613" s="69">
        <f t="shared" si="1396"/>
        <v>1959</v>
      </c>
      <c r="F3613" s="69" t="s">
        <v>30</v>
      </c>
      <c r="G3613" s="69">
        <f>data2!BE118</f>
        <v>1E-3</v>
      </c>
      <c r="H3613" s="105">
        <f t="shared" si="1397"/>
        <v>9.0000000000000011E-3</v>
      </c>
      <c r="I3613" s="105">
        <f t="shared" si="1398"/>
        <v>3.8000000000000027E-2</v>
      </c>
    </row>
    <row r="3614" spans="2:9" x14ac:dyDescent="0.25">
      <c r="B3614" s="69" t="s">
        <v>45</v>
      </c>
      <c r="C3614" s="69" t="s">
        <v>146</v>
      </c>
      <c r="D3614" s="69" t="s">
        <v>150</v>
      </c>
      <c r="E3614" s="69">
        <f t="shared" si="1396"/>
        <v>1960</v>
      </c>
      <c r="F3614" s="69" t="s">
        <v>30</v>
      </c>
      <c r="G3614" s="69">
        <f>data2!BE119</f>
        <v>1E-3</v>
      </c>
      <c r="H3614" s="105">
        <f t="shared" si="1397"/>
        <v>1.0000000000000002E-2</v>
      </c>
      <c r="I3614" s="105">
        <f t="shared" si="1398"/>
        <v>3.7000000000000026E-2</v>
      </c>
    </row>
    <row r="3615" spans="2:9" x14ac:dyDescent="0.25">
      <c r="B3615" s="69" t="s">
        <v>45</v>
      </c>
      <c r="C3615" s="69" t="s">
        <v>146</v>
      </c>
      <c r="D3615" s="69" t="s">
        <v>150</v>
      </c>
      <c r="E3615" s="69">
        <f t="shared" si="1396"/>
        <v>1961</v>
      </c>
      <c r="F3615" s="69" t="s">
        <v>30</v>
      </c>
      <c r="G3615" s="69">
        <f>data2!BE120</f>
        <v>1E-3</v>
      </c>
      <c r="H3615" s="105">
        <f t="shared" si="1397"/>
        <v>1.1000000000000003E-2</v>
      </c>
      <c r="I3615" s="105">
        <f t="shared" si="1398"/>
        <v>3.6000000000000025E-2</v>
      </c>
    </row>
    <row r="3616" spans="2:9" x14ac:dyDescent="0.25">
      <c r="B3616" s="69" t="s">
        <v>45</v>
      </c>
      <c r="C3616" s="69" t="s">
        <v>146</v>
      </c>
      <c r="D3616" s="69" t="s">
        <v>150</v>
      </c>
      <c r="E3616" s="69">
        <f t="shared" si="1396"/>
        <v>1962</v>
      </c>
      <c r="F3616" s="69" t="s">
        <v>30</v>
      </c>
      <c r="G3616" s="69">
        <f>data2!BE121</f>
        <v>1E-3</v>
      </c>
      <c r="H3616" s="105">
        <f t="shared" si="1397"/>
        <v>1.2000000000000004E-2</v>
      </c>
      <c r="I3616" s="105">
        <f t="shared" si="1398"/>
        <v>3.5000000000000024E-2</v>
      </c>
    </row>
    <row r="3617" spans="2:9" x14ac:dyDescent="0.25">
      <c r="B3617" s="69" t="s">
        <v>45</v>
      </c>
      <c r="C3617" s="69" t="s">
        <v>146</v>
      </c>
      <c r="D3617" s="69" t="s">
        <v>150</v>
      </c>
      <c r="E3617" s="69">
        <f t="shared" si="1396"/>
        <v>1963</v>
      </c>
      <c r="F3617" s="69" t="s">
        <v>30</v>
      </c>
      <c r="G3617" s="69">
        <f>data2!BE122</f>
        <v>1E-3</v>
      </c>
      <c r="H3617" s="105">
        <f t="shared" si="1397"/>
        <v>1.3000000000000005E-2</v>
      </c>
      <c r="I3617" s="105">
        <f t="shared" si="1398"/>
        <v>3.4000000000000023E-2</v>
      </c>
    </row>
    <row r="3618" spans="2:9" x14ac:dyDescent="0.25">
      <c r="B3618" s="69" t="s">
        <v>45</v>
      </c>
      <c r="C3618" s="69" t="s">
        <v>146</v>
      </c>
      <c r="D3618" s="69" t="s">
        <v>150</v>
      </c>
      <c r="E3618" s="69">
        <f t="shared" si="1396"/>
        <v>1964</v>
      </c>
      <c r="F3618" s="69" t="s">
        <v>30</v>
      </c>
      <c r="G3618" s="69">
        <f>data2!BE123</f>
        <v>1E-3</v>
      </c>
      <c r="H3618" s="105">
        <f t="shared" si="1397"/>
        <v>1.4000000000000005E-2</v>
      </c>
      <c r="I3618" s="105">
        <f t="shared" si="1398"/>
        <v>3.3000000000000022E-2</v>
      </c>
    </row>
    <row r="3619" spans="2:9" x14ac:dyDescent="0.25">
      <c r="B3619" s="69" t="s">
        <v>45</v>
      </c>
      <c r="C3619" s="69" t="s">
        <v>146</v>
      </c>
      <c r="D3619" s="69" t="s">
        <v>150</v>
      </c>
      <c r="E3619" s="69">
        <f t="shared" si="1396"/>
        <v>1965</v>
      </c>
      <c r="F3619" s="69" t="s">
        <v>30</v>
      </c>
      <c r="G3619" s="69">
        <f>data2!BE124</f>
        <v>1E-3</v>
      </c>
      <c r="H3619" s="105">
        <f t="shared" si="1397"/>
        <v>1.5000000000000006E-2</v>
      </c>
      <c r="I3619" s="105">
        <f t="shared" si="1398"/>
        <v>3.2000000000000021E-2</v>
      </c>
    </row>
    <row r="3620" spans="2:9" x14ac:dyDescent="0.25">
      <c r="B3620" s="69" t="s">
        <v>45</v>
      </c>
      <c r="C3620" s="69" t="s">
        <v>146</v>
      </c>
      <c r="D3620" s="69" t="s">
        <v>150</v>
      </c>
      <c r="E3620" s="69">
        <f t="shared" si="1396"/>
        <v>1966</v>
      </c>
      <c r="F3620" s="69" t="s">
        <v>30</v>
      </c>
      <c r="G3620" s="69">
        <f>data2!BE125</f>
        <v>1E-3</v>
      </c>
      <c r="H3620" s="105">
        <f t="shared" si="1397"/>
        <v>1.6000000000000007E-2</v>
      </c>
      <c r="I3620" s="105">
        <f t="shared" si="1398"/>
        <v>3.1000000000000021E-2</v>
      </c>
    </row>
    <row r="3621" spans="2:9" x14ac:dyDescent="0.25">
      <c r="B3621" s="69" t="s">
        <v>45</v>
      </c>
      <c r="C3621" s="69" t="s">
        <v>146</v>
      </c>
      <c r="D3621" s="69" t="s">
        <v>150</v>
      </c>
      <c r="E3621" s="69">
        <f t="shared" si="1396"/>
        <v>1967</v>
      </c>
      <c r="F3621" s="69" t="s">
        <v>30</v>
      </c>
      <c r="G3621" s="69">
        <f>data2!BE126</f>
        <v>1E-3</v>
      </c>
      <c r="H3621" s="105">
        <f t="shared" si="1397"/>
        <v>1.7000000000000008E-2</v>
      </c>
      <c r="I3621" s="105">
        <f t="shared" si="1398"/>
        <v>3.000000000000002E-2</v>
      </c>
    </row>
    <row r="3622" spans="2:9" x14ac:dyDescent="0.25">
      <c r="B3622" s="69" t="s">
        <v>45</v>
      </c>
      <c r="C3622" s="69" t="s">
        <v>146</v>
      </c>
      <c r="D3622" s="69" t="s">
        <v>150</v>
      </c>
      <c r="E3622" s="69">
        <f t="shared" si="1396"/>
        <v>1968</v>
      </c>
      <c r="F3622" s="69" t="s">
        <v>30</v>
      </c>
      <c r="G3622" s="69">
        <f>data2!BE127</f>
        <v>1E-3</v>
      </c>
      <c r="H3622" s="105">
        <f t="shared" si="1397"/>
        <v>1.8000000000000009E-2</v>
      </c>
      <c r="I3622" s="105">
        <f t="shared" si="1398"/>
        <v>2.9000000000000019E-2</v>
      </c>
    </row>
    <row r="3623" spans="2:9" x14ac:dyDescent="0.25">
      <c r="B3623" s="69" t="s">
        <v>45</v>
      </c>
      <c r="C3623" s="69" t="s">
        <v>146</v>
      </c>
      <c r="D3623" s="69" t="s">
        <v>150</v>
      </c>
      <c r="E3623" s="69">
        <f t="shared" si="1396"/>
        <v>1969</v>
      </c>
      <c r="F3623" s="69" t="s">
        <v>30</v>
      </c>
      <c r="G3623" s="69">
        <f>data2!BE128</f>
        <v>1E-3</v>
      </c>
      <c r="H3623" s="105">
        <f t="shared" si="1397"/>
        <v>1.900000000000001E-2</v>
      </c>
      <c r="I3623" s="105">
        <f t="shared" si="1398"/>
        <v>2.8000000000000018E-2</v>
      </c>
    </row>
    <row r="3624" spans="2:9" x14ac:dyDescent="0.25">
      <c r="B3624" s="69" t="s">
        <v>45</v>
      </c>
      <c r="C3624" s="69" t="s">
        <v>146</v>
      </c>
      <c r="D3624" s="69" t="s">
        <v>150</v>
      </c>
      <c r="E3624" s="69">
        <f t="shared" si="1396"/>
        <v>1970</v>
      </c>
      <c r="F3624" s="69" t="s">
        <v>30</v>
      </c>
      <c r="G3624" s="69">
        <f>data2!BE129</f>
        <v>1E-3</v>
      </c>
      <c r="H3624" s="105">
        <f t="shared" si="1397"/>
        <v>2.0000000000000011E-2</v>
      </c>
      <c r="I3624" s="105">
        <f t="shared" si="1398"/>
        <v>2.7000000000000017E-2</v>
      </c>
    </row>
    <row r="3625" spans="2:9" x14ac:dyDescent="0.25">
      <c r="B3625" s="69" t="s">
        <v>45</v>
      </c>
      <c r="C3625" s="69" t="s">
        <v>146</v>
      </c>
      <c r="D3625" s="69" t="s">
        <v>150</v>
      </c>
      <c r="E3625" s="69">
        <f t="shared" si="1396"/>
        <v>1971</v>
      </c>
      <c r="F3625" s="69" t="s">
        <v>30</v>
      </c>
      <c r="G3625" s="69">
        <f>data2!BE130</f>
        <v>1E-3</v>
      </c>
      <c r="H3625" s="105">
        <f t="shared" si="1397"/>
        <v>2.1000000000000012E-2</v>
      </c>
      <c r="I3625" s="105">
        <f t="shared" si="1398"/>
        <v>2.6000000000000016E-2</v>
      </c>
    </row>
    <row r="3626" spans="2:9" x14ac:dyDescent="0.25">
      <c r="B3626" s="69" t="s">
        <v>45</v>
      </c>
      <c r="C3626" s="69" t="s">
        <v>146</v>
      </c>
      <c r="D3626" s="69" t="s">
        <v>150</v>
      </c>
      <c r="E3626" s="69">
        <f t="shared" si="1396"/>
        <v>1972</v>
      </c>
      <c r="F3626" s="69" t="s">
        <v>30</v>
      </c>
      <c r="G3626" s="69">
        <f>data2!BE131</f>
        <v>1E-3</v>
      </c>
      <c r="H3626" s="105">
        <f t="shared" si="1397"/>
        <v>2.2000000000000013E-2</v>
      </c>
      <c r="I3626" s="105">
        <f t="shared" si="1398"/>
        <v>2.5000000000000015E-2</v>
      </c>
    </row>
    <row r="3627" spans="2:9" x14ac:dyDescent="0.25">
      <c r="B3627" s="69" t="s">
        <v>45</v>
      </c>
      <c r="C3627" s="69" t="s">
        <v>146</v>
      </c>
      <c r="D3627" s="69" t="s">
        <v>150</v>
      </c>
      <c r="E3627" s="69">
        <f t="shared" si="1396"/>
        <v>1973</v>
      </c>
      <c r="F3627" s="69" t="s">
        <v>30</v>
      </c>
      <c r="G3627" s="69">
        <f>data2!BE132</f>
        <v>1E-3</v>
      </c>
      <c r="H3627" s="105">
        <f t="shared" si="1397"/>
        <v>2.3000000000000013E-2</v>
      </c>
      <c r="I3627" s="105">
        <f t="shared" si="1398"/>
        <v>2.4000000000000014E-2</v>
      </c>
    </row>
    <row r="3628" spans="2:9" x14ac:dyDescent="0.25">
      <c r="B3628" s="69" t="s">
        <v>45</v>
      </c>
      <c r="C3628" s="69" t="s">
        <v>146</v>
      </c>
      <c r="D3628" s="69" t="s">
        <v>150</v>
      </c>
      <c r="E3628" s="69">
        <f t="shared" si="1396"/>
        <v>1974</v>
      </c>
      <c r="F3628" s="69" t="s">
        <v>30</v>
      </c>
      <c r="G3628" s="69">
        <f>data2!BE133</f>
        <v>1E-3</v>
      </c>
      <c r="H3628" s="105">
        <f t="shared" si="1397"/>
        <v>2.4000000000000014E-2</v>
      </c>
      <c r="I3628" s="105">
        <f t="shared" si="1398"/>
        <v>2.3000000000000013E-2</v>
      </c>
    </row>
    <row r="3629" spans="2:9" x14ac:dyDescent="0.25">
      <c r="B3629" s="69" t="s">
        <v>45</v>
      </c>
      <c r="C3629" s="69" t="s">
        <v>146</v>
      </c>
      <c r="D3629" s="69" t="s">
        <v>150</v>
      </c>
      <c r="E3629" s="69">
        <f t="shared" si="1396"/>
        <v>1975</v>
      </c>
      <c r="F3629" s="69" t="s">
        <v>30</v>
      </c>
      <c r="G3629" s="69">
        <f>data2!BE134</f>
        <v>1E-3</v>
      </c>
      <c r="H3629" s="105">
        <f t="shared" si="1397"/>
        <v>2.5000000000000015E-2</v>
      </c>
      <c r="I3629" s="105">
        <f t="shared" si="1398"/>
        <v>2.2000000000000013E-2</v>
      </c>
    </row>
    <row r="3630" spans="2:9" x14ac:dyDescent="0.25">
      <c r="B3630" s="69" t="s">
        <v>45</v>
      </c>
      <c r="C3630" s="69" t="s">
        <v>146</v>
      </c>
      <c r="D3630" s="69" t="s">
        <v>150</v>
      </c>
      <c r="E3630" s="69">
        <f t="shared" si="1396"/>
        <v>1976</v>
      </c>
      <c r="F3630" s="69" t="s">
        <v>30</v>
      </c>
      <c r="G3630" s="69">
        <f>data2!BE135</f>
        <v>1E-3</v>
      </c>
      <c r="H3630" s="105">
        <f t="shared" si="1397"/>
        <v>2.6000000000000016E-2</v>
      </c>
      <c r="I3630" s="105">
        <f t="shared" si="1398"/>
        <v>2.1000000000000012E-2</v>
      </c>
    </row>
    <row r="3631" spans="2:9" x14ac:dyDescent="0.25">
      <c r="B3631" s="69" t="s">
        <v>45</v>
      </c>
      <c r="C3631" s="69" t="s">
        <v>146</v>
      </c>
      <c r="D3631" s="69" t="s">
        <v>150</v>
      </c>
      <c r="E3631" s="69">
        <f t="shared" si="1396"/>
        <v>1977</v>
      </c>
      <c r="F3631" s="69" t="s">
        <v>30</v>
      </c>
      <c r="G3631" s="69">
        <f>data2!BE136</f>
        <v>1E-3</v>
      </c>
      <c r="H3631" s="105">
        <f t="shared" si="1397"/>
        <v>2.7000000000000017E-2</v>
      </c>
      <c r="I3631" s="105">
        <f t="shared" si="1398"/>
        <v>2.0000000000000011E-2</v>
      </c>
    </row>
    <row r="3632" spans="2:9" x14ac:dyDescent="0.25">
      <c r="B3632" s="69" t="s">
        <v>45</v>
      </c>
      <c r="C3632" s="69" t="s">
        <v>146</v>
      </c>
      <c r="D3632" s="69" t="s">
        <v>150</v>
      </c>
      <c r="E3632" s="69">
        <f t="shared" si="1396"/>
        <v>1978</v>
      </c>
      <c r="F3632" s="69" t="s">
        <v>30</v>
      </c>
      <c r="G3632" s="69">
        <f>data2!BE137</f>
        <v>1E-3</v>
      </c>
      <c r="H3632" s="105">
        <f t="shared" si="1397"/>
        <v>2.8000000000000018E-2</v>
      </c>
      <c r="I3632" s="105">
        <f t="shared" si="1398"/>
        <v>1.900000000000001E-2</v>
      </c>
    </row>
    <row r="3633" spans="2:9" x14ac:dyDescent="0.25">
      <c r="B3633" s="69" t="s">
        <v>45</v>
      </c>
      <c r="C3633" s="69" t="s">
        <v>146</v>
      </c>
      <c r="D3633" s="69" t="s">
        <v>150</v>
      </c>
      <c r="E3633" s="69">
        <f t="shared" si="1396"/>
        <v>1979</v>
      </c>
      <c r="F3633" s="69" t="s">
        <v>30</v>
      </c>
      <c r="G3633" s="69">
        <f>data2!BE138</f>
        <v>1E-3</v>
      </c>
      <c r="H3633" s="105">
        <f t="shared" si="1397"/>
        <v>2.9000000000000019E-2</v>
      </c>
      <c r="I3633" s="105">
        <f t="shared" si="1398"/>
        <v>1.8000000000000009E-2</v>
      </c>
    </row>
    <row r="3634" spans="2:9" x14ac:dyDescent="0.25">
      <c r="B3634" s="69" t="s">
        <v>45</v>
      </c>
      <c r="C3634" s="69" t="s">
        <v>146</v>
      </c>
      <c r="D3634" s="69" t="s">
        <v>150</v>
      </c>
      <c r="E3634" s="69">
        <f t="shared" si="1396"/>
        <v>1980</v>
      </c>
      <c r="F3634" s="69" t="s">
        <v>30</v>
      </c>
      <c r="G3634" s="69">
        <f>data2!BE139</f>
        <v>1E-3</v>
      </c>
      <c r="H3634" s="105">
        <f t="shared" si="1397"/>
        <v>3.000000000000002E-2</v>
      </c>
      <c r="I3634" s="105">
        <f t="shared" si="1398"/>
        <v>1.7000000000000008E-2</v>
      </c>
    </row>
    <row r="3635" spans="2:9" x14ac:dyDescent="0.25">
      <c r="B3635" s="69" t="s">
        <v>45</v>
      </c>
      <c r="C3635" s="69" t="s">
        <v>146</v>
      </c>
      <c r="D3635" s="69" t="s">
        <v>150</v>
      </c>
      <c r="E3635" s="69">
        <f t="shared" si="1396"/>
        <v>1981</v>
      </c>
      <c r="F3635" s="69" t="s">
        <v>30</v>
      </c>
      <c r="G3635" s="69">
        <f>data2!BE140</f>
        <v>1E-3</v>
      </c>
      <c r="H3635" s="105">
        <f t="shared" si="1397"/>
        <v>3.1000000000000021E-2</v>
      </c>
      <c r="I3635" s="105">
        <f t="shared" si="1398"/>
        <v>1.6000000000000007E-2</v>
      </c>
    </row>
    <row r="3636" spans="2:9" x14ac:dyDescent="0.25">
      <c r="B3636" s="69" t="s">
        <v>45</v>
      </c>
      <c r="C3636" s="69" t="s">
        <v>146</v>
      </c>
      <c r="D3636" s="69" t="s">
        <v>150</v>
      </c>
      <c r="E3636" s="69">
        <f t="shared" si="1396"/>
        <v>1982</v>
      </c>
      <c r="F3636" s="69" t="s">
        <v>30</v>
      </c>
      <c r="G3636" s="69">
        <f>data2!BE141</f>
        <v>1E-3</v>
      </c>
      <c r="H3636" s="105">
        <f t="shared" si="1397"/>
        <v>3.2000000000000021E-2</v>
      </c>
      <c r="I3636" s="105">
        <f t="shared" si="1398"/>
        <v>1.5000000000000006E-2</v>
      </c>
    </row>
    <row r="3637" spans="2:9" x14ac:dyDescent="0.25">
      <c r="B3637" s="69" t="s">
        <v>45</v>
      </c>
      <c r="C3637" s="69" t="s">
        <v>146</v>
      </c>
      <c r="D3637" s="69" t="s">
        <v>150</v>
      </c>
      <c r="E3637" s="69">
        <f t="shared" ref="E3637:E3700" si="1399">E3589</f>
        <v>1983</v>
      </c>
      <c r="F3637" s="69" t="s">
        <v>30</v>
      </c>
      <c r="G3637" s="69">
        <f>data2!BE142</f>
        <v>1E-3</v>
      </c>
      <c r="H3637" s="105">
        <f t="shared" si="1397"/>
        <v>3.3000000000000022E-2</v>
      </c>
      <c r="I3637" s="105">
        <f t="shared" si="1398"/>
        <v>1.4000000000000005E-2</v>
      </c>
    </row>
    <row r="3638" spans="2:9" x14ac:dyDescent="0.25">
      <c r="B3638" s="69" t="s">
        <v>45</v>
      </c>
      <c r="C3638" s="69" t="s">
        <v>146</v>
      </c>
      <c r="D3638" s="69" t="s">
        <v>150</v>
      </c>
      <c r="E3638" s="69">
        <f t="shared" si="1399"/>
        <v>1984</v>
      </c>
      <c r="F3638" s="69" t="s">
        <v>30</v>
      </c>
      <c r="G3638" s="69">
        <f>data2!BE143</f>
        <v>1E-3</v>
      </c>
      <c r="H3638" s="105">
        <f t="shared" si="1397"/>
        <v>3.4000000000000023E-2</v>
      </c>
      <c r="I3638" s="105">
        <f t="shared" si="1398"/>
        <v>1.3000000000000005E-2</v>
      </c>
    </row>
    <row r="3639" spans="2:9" x14ac:dyDescent="0.25">
      <c r="B3639" s="69" t="s">
        <v>45</v>
      </c>
      <c r="C3639" s="69" t="s">
        <v>146</v>
      </c>
      <c r="D3639" s="69" t="s">
        <v>150</v>
      </c>
      <c r="E3639" s="69">
        <f t="shared" si="1399"/>
        <v>1985</v>
      </c>
      <c r="F3639" s="69" t="s">
        <v>30</v>
      </c>
      <c r="G3639" s="69">
        <f>data2!BE144</f>
        <v>1E-3</v>
      </c>
      <c r="H3639" s="105">
        <f t="shared" si="1397"/>
        <v>3.5000000000000024E-2</v>
      </c>
      <c r="I3639" s="105">
        <f t="shared" si="1398"/>
        <v>1.2000000000000004E-2</v>
      </c>
    </row>
    <row r="3640" spans="2:9" x14ac:dyDescent="0.25">
      <c r="B3640" s="69" t="s">
        <v>45</v>
      </c>
      <c r="C3640" s="69" t="s">
        <v>146</v>
      </c>
      <c r="D3640" s="69" t="s">
        <v>150</v>
      </c>
      <c r="E3640" s="69">
        <f t="shared" si="1399"/>
        <v>1986</v>
      </c>
      <c r="F3640" s="69" t="s">
        <v>30</v>
      </c>
      <c r="G3640" s="69">
        <f>data2!BE145</f>
        <v>1E-3</v>
      </c>
      <c r="H3640" s="105">
        <f t="shared" si="1397"/>
        <v>3.6000000000000025E-2</v>
      </c>
      <c r="I3640" s="105">
        <f t="shared" si="1398"/>
        <v>1.1000000000000003E-2</v>
      </c>
    </row>
    <row r="3641" spans="2:9" x14ac:dyDescent="0.25">
      <c r="B3641" s="69" t="s">
        <v>45</v>
      </c>
      <c r="C3641" s="69" t="s">
        <v>146</v>
      </c>
      <c r="D3641" s="69" t="s">
        <v>150</v>
      </c>
      <c r="E3641" s="69">
        <f t="shared" si="1399"/>
        <v>1987</v>
      </c>
      <c r="F3641" s="69" t="s">
        <v>30</v>
      </c>
      <c r="G3641" s="69">
        <f>data2!BE146</f>
        <v>1E-3</v>
      </c>
      <c r="H3641" s="105">
        <f t="shared" si="1397"/>
        <v>3.7000000000000026E-2</v>
      </c>
      <c r="I3641" s="105">
        <f t="shared" si="1398"/>
        <v>1.0000000000000002E-2</v>
      </c>
    </row>
    <row r="3642" spans="2:9" x14ac:dyDescent="0.25">
      <c r="B3642" s="69" t="s">
        <v>45</v>
      </c>
      <c r="C3642" s="69" t="s">
        <v>146</v>
      </c>
      <c r="D3642" s="69" t="s">
        <v>150</v>
      </c>
      <c r="E3642" s="69">
        <f t="shared" si="1399"/>
        <v>1988</v>
      </c>
      <c r="F3642" s="69" t="s">
        <v>30</v>
      </c>
      <c r="G3642" s="69">
        <f>data2!BE147</f>
        <v>1E-3</v>
      </c>
      <c r="H3642" s="105">
        <f t="shared" si="1397"/>
        <v>3.8000000000000027E-2</v>
      </c>
      <c r="I3642" s="105">
        <f t="shared" si="1398"/>
        <v>9.0000000000000011E-3</v>
      </c>
    </row>
    <row r="3643" spans="2:9" x14ac:dyDescent="0.25">
      <c r="B3643" s="69" t="s">
        <v>45</v>
      </c>
      <c r="C3643" s="69" t="s">
        <v>146</v>
      </c>
      <c r="D3643" s="69" t="s">
        <v>150</v>
      </c>
      <c r="E3643" s="69">
        <f t="shared" si="1399"/>
        <v>1989</v>
      </c>
      <c r="F3643" s="69" t="s">
        <v>30</v>
      </c>
      <c r="G3643" s="69">
        <f>data2!BE148</f>
        <v>1E-3</v>
      </c>
      <c r="H3643" s="105">
        <f t="shared" si="1397"/>
        <v>3.9000000000000028E-2</v>
      </c>
      <c r="I3643" s="105">
        <f t="shared" si="1398"/>
        <v>8.0000000000000002E-3</v>
      </c>
    </row>
    <row r="3644" spans="2:9" x14ac:dyDescent="0.25">
      <c r="B3644" s="69" t="s">
        <v>45</v>
      </c>
      <c r="C3644" s="69" t="s">
        <v>146</v>
      </c>
      <c r="D3644" s="69" t="s">
        <v>150</v>
      </c>
      <c r="E3644" s="69">
        <f t="shared" si="1399"/>
        <v>1990</v>
      </c>
      <c r="F3644" s="69" t="s">
        <v>30</v>
      </c>
      <c r="G3644" s="69">
        <f>data2!BE149</f>
        <v>1E-3</v>
      </c>
      <c r="H3644" s="105">
        <f t="shared" si="1397"/>
        <v>4.0000000000000029E-2</v>
      </c>
      <c r="I3644" s="105">
        <f t="shared" si="1398"/>
        <v>7.0000000000000001E-3</v>
      </c>
    </row>
    <row r="3645" spans="2:9" x14ac:dyDescent="0.25">
      <c r="B3645" s="69" t="s">
        <v>45</v>
      </c>
      <c r="C3645" s="69" t="s">
        <v>146</v>
      </c>
      <c r="D3645" s="69" t="s">
        <v>150</v>
      </c>
      <c r="E3645" s="69">
        <f t="shared" si="1399"/>
        <v>1991</v>
      </c>
      <c r="F3645" s="69" t="s">
        <v>30</v>
      </c>
      <c r="G3645" s="69">
        <f>data2!BE150</f>
        <v>1E-3</v>
      </c>
      <c r="H3645" s="105">
        <f t="shared" si="1397"/>
        <v>4.1000000000000029E-2</v>
      </c>
      <c r="I3645" s="105">
        <f t="shared" si="1398"/>
        <v>6.0000000000000001E-3</v>
      </c>
    </row>
    <row r="3646" spans="2:9" x14ac:dyDescent="0.25">
      <c r="B3646" s="69" t="s">
        <v>45</v>
      </c>
      <c r="C3646" s="69" t="s">
        <v>146</v>
      </c>
      <c r="D3646" s="69" t="s">
        <v>150</v>
      </c>
      <c r="E3646" s="69">
        <f t="shared" si="1399"/>
        <v>1992</v>
      </c>
      <c r="F3646" s="69" t="s">
        <v>30</v>
      </c>
      <c r="G3646" s="69">
        <f>data2!BE151</f>
        <v>1E-3</v>
      </c>
      <c r="H3646" s="105">
        <f t="shared" si="1397"/>
        <v>4.200000000000003E-2</v>
      </c>
      <c r="I3646" s="105">
        <f t="shared" si="1398"/>
        <v>5.0000000000000001E-3</v>
      </c>
    </row>
    <row r="3647" spans="2:9" x14ac:dyDescent="0.25">
      <c r="B3647" s="69" t="s">
        <v>45</v>
      </c>
      <c r="C3647" s="69" t="s">
        <v>146</v>
      </c>
      <c r="D3647" s="69" t="s">
        <v>150</v>
      </c>
      <c r="E3647" s="69">
        <f t="shared" si="1399"/>
        <v>1993</v>
      </c>
      <c r="F3647" s="69" t="s">
        <v>30</v>
      </c>
      <c r="G3647" s="69">
        <f>data2!BE152</f>
        <v>1E-3</v>
      </c>
      <c r="H3647" s="105">
        <f t="shared" si="1397"/>
        <v>4.3000000000000031E-2</v>
      </c>
      <c r="I3647" s="105">
        <f t="shared" si="1398"/>
        <v>4.0000000000000001E-3</v>
      </c>
    </row>
    <row r="3648" spans="2:9" x14ac:dyDescent="0.25">
      <c r="B3648" s="69" t="s">
        <v>45</v>
      </c>
      <c r="C3648" s="69" t="s">
        <v>146</v>
      </c>
      <c r="D3648" s="69" t="s">
        <v>150</v>
      </c>
      <c r="E3648" s="69">
        <f t="shared" si="1399"/>
        <v>1994</v>
      </c>
      <c r="F3648" s="69" t="s">
        <v>30</v>
      </c>
      <c r="G3648" s="69">
        <f>data2!BE153</f>
        <v>1E-3</v>
      </c>
      <c r="H3648" s="105">
        <f t="shared" si="1397"/>
        <v>4.4000000000000032E-2</v>
      </c>
      <c r="I3648" s="105">
        <f t="shared" si="1398"/>
        <v>3.0000000000000001E-3</v>
      </c>
    </row>
    <row r="3649" spans="2:9" x14ac:dyDescent="0.25">
      <c r="B3649" s="69" t="s">
        <v>45</v>
      </c>
      <c r="C3649" s="69" t="s">
        <v>146</v>
      </c>
      <c r="D3649" s="69" t="s">
        <v>150</v>
      </c>
      <c r="E3649" s="69">
        <f t="shared" si="1399"/>
        <v>1995</v>
      </c>
      <c r="F3649" s="69" t="s">
        <v>30</v>
      </c>
      <c r="G3649" s="69">
        <f>data2!BE154</f>
        <v>1E-3</v>
      </c>
      <c r="H3649" s="105">
        <f t="shared" si="1397"/>
        <v>4.5000000000000033E-2</v>
      </c>
      <c r="I3649" s="105">
        <f t="shared" si="1398"/>
        <v>2E-3</v>
      </c>
    </row>
    <row r="3650" spans="2:9" x14ac:dyDescent="0.25">
      <c r="B3650" s="69" t="s">
        <v>45</v>
      </c>
      <c r="C3650" s="69" t="s">
        <v>146</v>
      </c>
      <c r="D3650" s="69" t="s">
        <v>150</v>
      </c>
      <c r="E3650" s="69">
        <f t="shared" si="1399"/>
        <v>1996</v>
      </c>
      <c r="F3650" s="69" t="s">
        <v>30</v>
      </c>
      <c r="G3650" s="69">
        <f>data2!BE155</f>
        <v>1E-3</v>
      </c>
      <c r="H3650" s="105">
        <f t="shared" si="1397"/>
        <v>4.6000000000000034E-2</v>
      </c>
      <c r="I3650" s="105">
        <f t="shared" si="1398"/>
        <v>1E-3</v>
      </c>
    </row>
    <row r="3651" spans="2:9" x14ac:dyDescent="0.25">
      <c r="B3651" s="69" t="s">
        <v>45</v>
      </c>
      <c r="C3651" s="69" t="s">
        <v>146</v>
      </c>
      <c r="D3651" s="69" t="s">
        <v>150</v>
      </c>
      <c r="E3651" s="69">
        <f t="shared" si="1399"/>
        <v>1997</v>
      </c>
      <c r="F3651" s="69" t="s">
        <v>30</v>
      </c>
      <c r="G3651" s="69">
        <f>data2!BE156</f>
        <v>1E-3</v>
      </c>
      <c r="H3651" s="105">
        <f t="shared" si="1397"/>
        <v>4.7000000000000035E-2</v>
      </c>
      <c r="I3651" s="105">
        <f t="shared" si="1398"/>
        <v>0</v>
      </c>
    </row>
    <row r="3652" spans="2:9" x14ac:dyDescent="0.25">
      <c r="B3652" s="69" t="s">
        <v>45</v>
      </c>
      <c r="C3652" s="69" t="s">
        <v>146</v>
      </c>
      <c r="D3652" s="69" t="s">
        <v>150</v>
      </c>
      <c r="E3652" s="69">
        <f t="shared" si="1399"/>
        <v>1950</v>
      </c>
      <c r="F3652" s="69" t="s">
        <v>31</v>
      </c>
      <c r="G3652" s="69">
        <f>data2!BF109</f>
        <v>4.0405201287187237E-3</v>
      </c>
      <c r="H3652" s="105">
        <f t="shared" ref="H3652:H3715" si="1400">SUMIFS($G$4:$G$4995,$F$4:$F$4995,$F3652,$E$4:$E$4995,"&lt;"&amp;$E3652,$B$4:$B$4995,$B3652,$D$4:$D$4995,$D3652)</f>
        <v>0</v>
      </c>
      <c r="I3652" s="105">
        <f t="shared" ref="I3652:I3715" si="1401">SUMIFS($G$4:$G$4995,$F$4:$F$4995,$F3652,$E$4:$E$4995,"&gt;"&amp;$E3652,$B$4:$B$4995,$B3652,$D$4:$D$4995,$D3652)</f>
        <v>8.7862061401359853E-2</v>
      </c>
    </row>
    <row r="3653" spans="2:9" x14ac:dyDescent="0.25">
      <c r="B3653" s="69" t="s">
        <v>45</v>
      </c>
      <c r="C3653" s="69" t="s">
        <v>146</v>
      </c>
      <c r="D3653" s="69" t="s">
        <v>150</v>
      </c>
      <c r="E3653" s="69">
        <f t="shared" si="1399"/>
        <v>1951</v>
      </c>
      <c r="F3653" s="69" t="s">
        <v>31</v>
      </c>
      <c r="G3653" s="69">
        <f>data2!BF110</f>
        <v>4.0405201287187237E-3</v>
      </c>
      <c r="H3653" s="105">
        <f t="shared" si="1400"/>
        <v>4.0405201287187237E-3</v>
      </c>
      <c r="I3653" s="105">
        <f t="shared" si="1401"/>
        <v>8.3821541272641117E-2</v>
      </c>
    </row>
    <row r="3654" spans="2:9" x14ac:dyDescent="0.25">
      <c r="B3654" s="69" t="s">
        <v>45</v>
      </c>
      <c r="C3654" s="69" t="s">
        <v>146</v>
      </c>
      <c r="D3654" s="69" t="s">
        <v>150</v>
      </c>
      <c r="E3654" s="69">
        <f t="shared" si="1399"/>
        <v>1952</v>
      </c>
      <c r="F3654" s="69" t="s">
        <v>31</v>
      </c>
      <c r="G3654" s="69">
        <f>data2!BF111</f>
        <v>4.0405201287187237E-3</v>
      </c>
      <c r="H3654" s="105">
        <f t="shared" si="1400"/>
        <v>8.0810402574374475E-3</v>
      </c>
      <c r="I3654" s="105">
        <f t="shared" si="1401"/>
        <v>7.9781021143922395E-2</v>
      </c>
    </row>
    <row r="3655" spans="2:9" x14ac:dyDescent="0.25">
      <c r="B3655" s="69" t="s">
        <v>45</v>
      </c>
      <c r="C3655" s="69" t="s">
        <v>146</v>
      </c>
      <c r="D3655" s="69" t="s">
        <v>150</v>
      </c>
      <c r="E3655" s="69">
        <f t="shared" si="1399"/>
        <v>1953</v>
      </c>
      <c r="F3655" s="69" t="s">
        <v>31</v>
      </c>
      <c r="G3655" s="69">
        <f>data2!BF112</f>
        <v>4.0405201287187237E-3</v>
      </c>
      <c r="H3655" s="105">
        <f t="shared" si="1400"/>
        <v>1.2121560386156171E-2</v>
      </c>
      <c r="I3655" s="105">
        <f t="shared" si="1401"/>
        <v>7.5740501015203687E-2</v>
      </c>
    </row>
    <row r="3656" spans="2:9" x14ac:dyDescent="0.25">
      <c r="B3656" s="69" t="s">
        <v>45</v>
      </c>
      <c r="C3656" s="69" t="s">
        <v>146</v>
      </c>
      <c r="D3656" s="69" t="s">
        <v>150</v>
      </c>
      <c r="E3656" s="69">
        <f t="shared" si="1399"/>
        <v>1954</v>
      </c>
      <c r="F3656" s="69" t="s">
        <v>31</v>
      </c>
      <c r="G3656" s="69">
        <f>data2!BF113</f>
        <v>4.0405201287187237E-3</v>
      </c>
      <c r="H3656" s="105">
        <f t="shared" si="1400"/>
        <v>1.6162080514874895E-2</v>
      </c>
      <c r="I3656" s="105">
        <f t="shared" si="1401"/>
        <v>7.1699980886484951E-2</v>
      </c>
    </row>
    <row r="3657" spans="2:9" x14ac:dyDescent="0.25">
      <c r="B3657" s="69" t="s">
        <v>45</v>
      </c>
      <c r="C3657" s="69" t="s">
        <v>146</v>
      </c>
      <c r="D3657" s="69" t="s">
        <v>150</v>
      </c>
      <c r="E3657" s="69">
        <f t="shared" si="1399"/>
        <v>1955</v>
      </c>
      <c r="F3657" s="69" t="s">
        <v>31</v>
      </c>
      <c r="G3657" s="69">
        <f>data2!BF114</f>
        <v>4.0405201287187237E-3</v>
      </c>
      <c r="H3657" s="105">
        <f t="shared" si="1400"/>
        <v>2.0202600643593617E-2</v>
      </c>
      <c r="I3657" s="105">
        <f t="shared" si="1401"/>
        <v>6.7659460757766229E-2</v>
      </c>
    </row>
    <row r="3658" spans="2:9" x14ac:dyDescent="0.25">
      <c r="B3658" s="69" t="s">
        <v>45</v>
      </c>
      <c r="C3658" s="69" t="s">
        <v>146</v>
      </c>
      <c r="D3658" s="69" t="s">
        <v>150</v>
      </c>
      <c r="E3658" s="69">
        <f t="shared" si="1399"/>
        <v>1956</v>
      </c>
      <c r="F3658" s="69" t="s">
        <v>31</v>
      </c>
      <c r="G3658" s="69">
        <f>data2!BF115</f>
        <v>4.0405201287187237E-3</v>
      </c>
      <c r="H3658" s="105">
        <f t="shared" si="1400"/>
        <v>2.4243120772312339E-2</v>
      </c>
      <c r="I3658" s="105">
        <f t="shared" si="1401"/>
        <v>6.3618940629047507E-2</v>
      </c>
    </row>
    <row r="3659" spans="2:9" x14ac:dyDescent="0.25">
      <c r="B3659" s="69" t="s">
        <v>45</v>
      </c>
      <c r="C3659" s="69" t="s">
        <v>146</v>
      </c>
      <c r="D3659" s="69" t="s">
        <v>150</v>
      </c>
      <c r="E3659" s="69">
        <f t="shared" si="1399"/>
        <v>1957</v>
      </c>
      <c r="F3659" s="69" t="s">
        <v>31</v>
      </c>
      <c r="G3659" s="69">
        <f>data2!BF116</f>
        <v>4.0405201287187237E-3</v>
      </c>
      <c r="H3659" s="105">
        <f t="shared" si="1400"/>
        <v>2.8283640901031061E-2</v>
      </c>
      <c r="I3659" s="105">
        <f t="shared" si="1401"/>
        <v>5.9578420500328785E-2</v>
      </c>
    </row>
    <row r="3660" spans="2:9" x14ac:dyDescent="0.25">
      <c r="B3660" s="69" t="s">
        <v>45</v>
      </c>
      <c r="C3660" s="69" t="s">
        <v>146</v>
      </c>
      <c r="D3660" s="69" t="s">
        <v>150</v>
      </c>
      <c r="E3660" s="69">
        <f t="shared" si="1399"/>
        <v>1958</v>
      </c>
      <c r="F3660" s="69" t="s">
        <v>31</v>
      </c>
      <c r="G3660" s="69">
        <f>data2!BF117</f>
        <v>4.0405201287187237E-3</v>
      </c>
      <c r="H3660" s="105">
        <f t="shared" si="1400"/>
        <v>3.2324161029749783E-2</v>
      </c>
      <c r="I3660" s="105">
        <f t="shared" si="1401"/>
        <v>5.553790037161007E-2</v>
      </c>
    </row>
    <row r="3661" spans="2:9" x14ac:dyDescent="0.25">
      <c r="B3661" s="69" t="s">
        <v>45</v>
      </c>
      <c r="C3661" s="69" t="s">
        <v>146</v>
      </c>
      <c r="D3661" s="69" t="s">
        <v>150</v>
      </c>
      <c r="E3661" s="69">
        <f t="shared" si="1399"/>
        <v>1959</v>
      </c>
      <c r="F3661" s="69" t="s">
        <v>31</v>
      </c>
      <c r="G3661" s="69">
        <f>data2!BF118</f>
        <v>4.0405201287187237E-3</v>
      </c>
      <c r="H3661" s="105">
        <f t="shared" si="1400"/>
        <v>3.6364681158468505E-2</v>
      </c>
      <c r="I3661" s="105">
        <f t="shared" si="1401"/>
        <v>5.1497380242891341E-2</v>
      </c>
    </row>
    <row r="3662" spans="2:9" x14ac:dyDescent="0.25">
      <c r="B3662" s="69" t="s">
        <v>45</v>
      </c>
      <c r="C3662" s="69" t="s">
        <v>146</v>
      </c>
      <c r="D3662" s="69" t="s">
        <v>150</v>
      </c>
      <c r="E3662" s="69">
        <f t="shared" si="1399"/>
        <v>1960</v>
      </c>
      <c r="F3662" s="69" t="s">
        <v>31</v>
      </c>
      <c r="G3662" s="69">
        <f>data2!BF119</f>
        <v>4.045790372364879E-3</v>
      </c>
      <c r="H3662" s="105">
        <f t="shared" si="1400"/>
        <v>4.0405201287187227E-2</v>
      </c>
      <c r="I3662" s="105">
        <f t="shared" si="1401"/>
        <v>4.7451589870526466E-2</v>
      </c>
    </row>
    <row r="3663" spans="2:9" x14ac:dyDescent="0.25">
      <c r="B3663" s="69" t="s">
        <v>45</v>
      </c>
      <c r="C3663" s="69" t="s">
        <v>146</v>
      </c>
      <c r="D3663" s="69" t="s">
        <v>150</v>
      </c>
      <c r="E3663" s="69">
        <f t="shared" si="1399"/>
        <v>1961</v>
      </c>
      <c r="F3663" s="69" t="s">
        <v>31</v>
      </c>
      <c r="G3663" s="69">
        <f>data2!BF120</f>
        <v>3.2989823727965994E-3</v>
      </c>
      <c r="H3663" s="105">
        <f t="shared" si="1400"/>
        <v>4.4450991659552103E-2</v>
      </c>
      <c r="I3663" s="105">
        <f t="shared" si="1401"/>
        <v>4.4152607497729868E-2</v>
      </c>
    </row>
    <row r="3664" spans="2:9" x14ac:dyDescent="0.25">
      <c r="B3664" s="69" t="s">
        <v>45</v>
      </c>
      <c r="C3664" s="69" t="s">
        <v>146</v>
      </c>
      <c r="D3664" s="69" t="s">
        <v>150</v>
      </c>
      <c r="E3664" s="69">
        <f t="shared" si="1399"/>
        <v>1962</v>
      </c>
      <c r="F3664" s="69" t="s">
        <v>31</v>
      </c>
      <c r="G3664" s="69">
        <f>data2!BF121</f>
        <v>3.5953218261009839E-3</v>
      </c>
      <c r="H3664" s="105">
        <f t="shared" si="1400"/>
        <v>4.7749974032348701E-2</v>
      </c>
      <c r="I3664" s="105">
        <f t="shared" si="1401"/>
        <v>4.0557285671628876E-2</v>
      </c>
    </row>
    <row r="3665" spans="2:9" x14ac:dyDescent="0.25">
      <c r="B3665" s="69" t="s">
        <v>45</v>
      </c>
      <c r="C3665" s="69" t="s">
        <v>146</v>
      </c>
      <c r="D3665" s="69" t="s">
        <v>150</v>
      </c>
      <c r="E3665" s="69">
        <f t="shared" si="1399"/>
        <v>1963</v>
      </c>
      <c r="F3665" s="69" t="s">
        <v>31</v>
      </c>
      <c r="G3665" s="69">
        <f>data2!BF122</f>
        <v>3.310393258426966E-3</v>
      </c>
      <c r="H3665" s="105">
        <f t="shared" si="1400"/>
        <v>5.1345295858449685E-2</v>
      </c>
      <c r="I3665" s="105">
        <f t="shared" si="1401"/>
        <v>3.7246892413201907E-2</v>
      </c>
    </row>
    <row r="3666" spans="2:9" x14ac:dyDescent="0.25">
      <c r="B3666" s="69" t="s">
        <v>45</v>
      </c>
      <c r="C3666" s="69" t="s">
        <v>146</v>
      </c>
      <c r="D3666" s="69" t="s">
        <v>150</v>
      </c>
      <c r="E3666" s="69">
        <f t="shared" si="1399"/>
        <v>1964</v>
      </c>
      <c r="F3666" s="69" t="s">
        <v>31</v>
      </c>
      <c r="G3666" s="69">
        <f>data2!BF123</f>
        <v>1E-3</v>
      </c>
      <c r="H3666" s="105">
        <f t="shared" si="1400"/>
        <v>5.4655689116876655E-2</v>
      </c>
      <c r="I3666" s="105">
        <f t="shared" si="1401"/>
        <v>3.6246892413201906E-2</v>
      </c>
    </row>
    <row r="3667" spans="2:9" x14ac:dyDescent="0.25">
      <c r="B3667" s="69" t="s">
        <v>45</v>
      </c>
      <c r="C3667" s="69" t="s">
        <v>146</v>
      </c>
      <c r="D3667" s="69" t="s">
        <v>150</v>
      </c>
      <c r="E3667" s="69">
        <f t="shared" si="1399"/>
        <v>1965</v>
      </c>
      <c r="F3667" s="69" t="s">
        <v>31</v>
      </c>
      <c r="G3667" s="69">
        <f>data2!BF124</f>
        <v>1E-3</v>
      </c>
      <c r="H3667" s="105">
        <f t="shared" si="1400"/>
        <v>5.5655689116876655E-2</v>
      </c>
      <c r="I3667" s="105">
        <f t="shared" si="1401"/>
        <v>3.5246892413201905E-2</v>
      </c>
    </row>
    <row r="3668" spans="2:9" x14ac:dyDescent="0.25">
      <c r="B3668" s="69" t="s">
        <v>45</v>
      </c>
      <c r="C3668" s="69" t="s">
        <v>146</v>
      </c>
      <c r="D3668" s="69" t="s">
        <v>150</v>
      </c>
      <c r="E3668" s="69">
        <f t="shared" si="1399"/>
        <v>1966</v>
      </c>
      <c r="F3668" s="69" t="s">
        <v>31</v>
      </c>
      <c r="G3668" s="69">
        <f>data2!BF125</f>
        <v>1E-3</v>
      </c>
      <c r="H3668" s="105">
        <f t="shared" si="1400"/>
        <v>5.6655689116876656E-2</v>
      </c>
      <c r="I3668" s="105">
        <f t="shared" si="1401"/>
        <v>3.4246892413201904E-2</v>
      </c>
    </row>
    <row r="3669" spans="2:9" x14ac:dyDescent="0.25">
      <c r="B3669" s="69" t="s">
        <v>45</v>
      </c>
      <c r="C3669" s="69" t="s">
        <v>146</v>
      </c>
      <c r="D3669" s="69" t="s">
        <v>150</v>
      </c>
      <c r="E3669" s="69">
        <f t="shared" si="1399"/>
        <v>1967</v>
      </c>
      <c r="F3669" s="69" t="s">
        <v>31</v>
      </c>
      <c r="G3669" s="69">
        <f>data2!BF126</f>
        <v>1E-3</v>
      </c>
      <c r="H3669" s="105">
        <f t="shared" si="1400"/>
        <v>5.7655689116876657E-2</v>
      </c>
      <c r="I3669" s="105">
        <f t="shared" si="1401"/>
        <v>3.3246892413201903E-2</v>
      </c>
    </row>
    <row r="3670" spans="2:9" x14ac:dyDescent="0.25">
      <c r="B3670" s="69" t="s">
        <v>45</v>
      </c>
      <c r="C3670" s="69" t="s">
        <v>146</v>
      </c>
      <c r="D3670" s="69" t="s">
        <v>150</v>
      </c>
      <c r="E3670" s="69">
        <f t="shared" si="1399"/>
        <v>1968</v>
      </c>
      <c r="F3670" s="69" t="s">
        <v>31</v>
      </c>
      <c r="G3670" s="69">
        <f>data2!BF127</f>
        <v>1E-3</v>
      </c>
      <c r="H3670" s="105">
        <f t="shared" si="1400"/>
        <v>5.8655689116876658E-2</v>
      </c>
      <c r="I3670" s="105">
        <f t="shared" si="1401"/>
        <v>3.2246892413201902E-2</v>
      </c>
    </row>
    <row r="3671" spans="2:9" x14ac:dyDescent="0.25">
      <c r="B3671" s="69" t="s">
        <v>45</v>
      </c>
      <c r="C3671" s="69" t="s">
        <v>146</v>
      </c>
      <c r="D3671" s="69" t="s">
        <v>150</v>
      </c>
      <c r="E3671" s="69">
        <f t="shared" si="1399"/>
        <v>1969</v>
      </c>
      <c r="F3671" s="69" t="s">
        <v>31</v>
      </c>
      <c r="G3671" s="69">
        <f>data2!BF128</f>
        <v>1E-3</v>
      </c>
      <c r="H3671" s="105">
        <f t="shared" si="1400"/>
        <v>5.9655689116876659E-2</v>
      </c>
      <c r="I3671" s="105">
        <f t="shared" si="1401"/>
        <v>3.1246892413201905E-2</v>
      </c>
    </row>
    <row r="3672" spans="2:9" x14ac:dyDescent="0.25">
      <c r="B3672" s="69" t="s">
        <v>45</v>
      </c>
      <c r="C3672" s="69" t="s">
        <v>146</v>
      </c>
      <c r="D3672" s="69" t="s">
        <v>150</v>
      </c>
      <c r="E3672" s="69">
        <f t="shared" si="1399"/>
        <v>1970</v>
      </c>
      <c r="F3672" s="69" t="s">
        <v>31</v>
      </c>
      <c r="G3672" s="69">
        <f>data2!BF129</f>
        <v>1E-3</v>
      </c>
      <c r="H3672" s="105">
        <f t="shared" si="1400"/>
        <v>6.065568911687666E-2</v>
      </c>
      <c r="I3672" s="105">
        <f t="shared" si="1401"/>
        <v>3.0246892413201904E-2</v>
      </c>
    </row>
    <row r="3673" spans="2:9" x14ac:dyDescent="0.25">
      <c r="B3673" s="69" t="s">
        <v>45</v>
      </c>
      <c r="C3673" s="69" t="s">
        <v>146</v>
      </c>
      <c r="D3673" s="69" t="s">
        <v>150</v>
      </c>
      <c r="E3673" s="69">
        <f t="shared" si="1399"/>
        <v>1971</v>
      </c>
      <c r="F3673" s="69" t="s">
        <v>31</v>
      </c>
      <c r="G3673" s="69">
        <f>data2!BF130</f>
        <v>1E-3</v>
      </c>
      <c r="H3673" s="105">
        <f t="shared" si="1400"/>
        <v>6.1655689116876661E-2</v>
      </c>
      <c r="I3673" s="105">
        <f t="shared" si="1401"/>
        <v>2.9246892413201903E-2</v>
      </c>
    </row>
    <row r="3674" spans="2:9" x14ac:dyDescent="0.25">
      <c r="B3674" s="69" t="s">
        <v>45</v>
      </c>
      <c r="C3674" s="69" t="s">
        <v>146</v>
      </c>
      <c r="D3674" s="69" t="s">
        <v>150</v>
      </c>
      <c r="E3674" s="69">
        <f t="shared" si="1399"/>
        <v>1972</v>
      </c>
      <c r="F3674" s="69" t="s">
        <v>31</v>
      </c>
      <c r="G3674" s="69">
        <f>data2!BF131</f>
        <v>1E-3</v>
      </c>
      <c r="H3674" s="105">
        <f t="shared" si="1400"/>
        <v>6.2655689116876662E-2</v>
      </c>
      <c r="I3674" s="105">
        <f t="shared" si="1401"/>
        <v>2.8246892413201902E-2</v>
      </c>
    </row>
    <row r="3675" spans="2:9" x14ac:dyDescent="0.25">
      <c r="B3675" s="69" t="s">
        <v>45</v>
      </c>
      <c r="C3675" s="69" t="s">
        <v>146</v>
      </c>
      <c r="D3675" s="69" t="s">
        <v>150</v>
      </c>
      <c r="E3675" s="69">
        <f t="shared" si="1399"/>
        <v>1973</v>
      </c>
      <c r="F3675" s="69" t="s">
        <v>31</v>
      </c>
      <c r="G3675" s="69">
        <f>data2!BF132</f>
        <v>4.2468924132018863E-3</v>
      </c>
      <c r="H3675" s="105">
        <f t="shared" si="1400"/>
        <v>6.3655689116876663E-2</v>
      </c>
      <c r="I3675" s="105">
        <f t="shared" si="1401"/>
        <v>2.4000000000000014E-2</v>
      </c>
    </row>
    <row r="3676" spans="2:9" x14ac:dyDescent="0.25">
      <c r="B3676" s="69" t="s">
        <v>45</v>
      </c>
      <c r="C3676" s="69" t="s">
        <v>146</v>
      </c>
      <c r="D3676" s="69" t="s">
        <v>150</v>
      </c>
      <c r="E3676" s="69">
        <f t="shared" si="1399"/>
        <v>1974</v>
      </c>
      <c r="F3676" s="69" t="s">
        <v>31</v>
      </c>
      <c r="G3676" s="69">
        <f>data2!BF133</f>
        <v>1E-3</v>
      </c>
      <c r="H3676" s="105">
        <f t="shared" si="1400"/>
        <v>6.7902581530078554E-2</v>
      </c>
      <c r="I3676" s="105">
        <f t="shared" si="1401"/>
        <v>2.3000000000000013E-2</v>
      </c>
    </row>
    <row r="3677" spans="2:9" x14ac:dyDescent="0.25">
      <c r="B3677" s="69" t="s">
        <v>45</v>
      </c>
      <c r="C3677" s="69" t="s">
        <v>146</v>
      </c>
      <c r="D3677" s="69" t="s">
        <v>150</v>
      </c>
      <c r="E3677" s="69">
        <f t="shared" si="1399"/>
        <v>1975</v>
      </c>
      <c r="F3677" s="69" t="s">
        <v>31</v>
      </c>
      <c r="G3677" s="69">
        <f>data2!BF134</f>
        <v>1E-3</v>
      </c>
      <c r="H3677" s="105">
        <f t="shared" si="1400"/>
        <v>6.8902581530078555E-2</v>
      </c>
      <c r="I3677" s="105">
        <f t="shared" si="1401"/>
        <v>2.2000000000000013E-2</v>
      </c>
    </row>
    <row r="3678" spans="2:9" x14ac:dyDescent="0.25">
      <c r="B3678" s="69" t="s">
        <v>45</v>
      </c>
      <c r="C3678" s="69" t="s">
        <v>146</v>
      </c>
      <c r="D3678" s="69" t="s">
        <v>150</v>
      </c>
      <c r="E3678" s="69">
        <f t="shared" si="1399"/>
        <v>1976</v>
      </c>
      <c r="F3678" s="69" t="s">
        <v>31</v>
      </c>
      <c r="G3678" s="69">
        <f>data2!BF135</f>
        <v>1E-3</v>
      </c>
      <c r="H3678" s="105">
        <f t="shared" si="1400"/>
        <v>6.9902581530078556E-2</v>
      </c>
      <c r="I3678" s="105">
        <f t="shared" si="1401"/>
        <v>2.1000000000000012E-2</v>
      </c>
    </row>
    <row r="3679" spans="2:9" x14ac:dyDescent="0.25">
      <c r="B3679" s="69" t="s">
        <v>45</v>
      </c>
      <c r="C3679" s="69" t="s">
        <v>146</v>
      </c>
      <c r="D3679" s="69" t="s">
        <v>150</v>
      </c>
      <c r="E3679" s="69">
        <f t="shared" si="1399"/>
        <v>1977</v>
      </c>
      <c r="F3679" s="69" t="s">
        <v>31</v>
      </c>
      <c r="G3679" s="69">
        <f>data2!BF136</f>
        <v>1E-3</v>
      </c>
      <c r="H3679" s="105">
        <f t="shared" si="1400"/>
        <v>7.0902581530078557E-2</v>
      </c>
      <c r="I3679" s="105">
        <f t="shared" si="1401"/>
        <v>2.0000000000000011E-2</v>
      </c>
    </row>
    <row r="3680" spans="2:9" x14ac:dyDescent="0.25">
      <c r="B3680" s="69" t="s">
        <v>45</v>
      </c>
      <c r="C3680" s="69" t="s">
        <v>146</v>
      </c>
      <c r="D3680" s="69" t="s">
        <v>150</v>
      </c>
      <c r="E3680" s="69">
        <f t="shared" si="1399"/>
        <v>1978</v>
      </c>
      <c r="F3680" s="69" t="s">
        <v>31</v>
      </c>
      <c r="G3680" s="69">
        <f>data2!BF137</f>
        <v>1E-3</v>
      </c>
      <c r="H3680" s="105">
        <f t="shared" si="1400"/>
        <v>7.1902581530078558E-2</v>
      </c>
      <c r="I3680" s="105">
        <f t="shared" si="1401"/>
        <v>1.900000000000001E-2</v>
      </c>
    </row>
    <row r="3681" spans="2:9" x14ac:dyDescent="0.25">
      <c r="B3681" s="69" t="s">
        <v>45</v>
      </c>
      <c r="C3681" s="69" t="s">
        <v>146</v>
      </c>
      <c r="D3681" s="69" t="s">
        <v>150</v>
      </c>
      <c r="E3681" s="69">
        <f t="shared" si="1399"/>
        <v>1979</v>
      </c>
      <c r="F3681" s="69" t="s">
        <v>31</v>
      </c>
      <c r="G3681" s="69">
        <f>data2!BF138</f>
        <v>1E-3</v>
      </c>
      <c r="H3681" s="105">
        <f t="shared" si="1400"/>
        <v>7.2902581530078558E-2</v>
      </c>
      <c r="I3681" s="105">
        <f t="shared" si="1401"/>
        <v>1.8000000000000009E-2</v>
      </c>
    </row>
    <row r="3682" spans="2:9" x14ac:dyDescent="0.25">
      <c r="B3682" s="69" t="s">
        <v>45</v>
      </c>
      <c r="C3682" s="69" t="s">
        <v>146</v>
      </c>
      <c r="D3682" s="69" t="s">
        <v>150</v>
      </c>
      <c r="E3682" s="69">
        <f t="shared" si="1399"/>
        <v>1980</v>
      </c>
      <c r="F3682" s="69" t="s">
        <v>31</v>
      </c>
      <c r="G3682" s="69">
        <f>data2!BF139</f>
        <v>1E-3</v>
      </c>
      <c r="H3682" s="105">
        <f t="shared" si="1400"/>
        <v>7.3902581530078559E-2</v>
      </c>
      <c r="I3682" s="105">
        <f t="shared" si="1401"/>
        <v>1.7000000000000008E-2</v>
      </c>
    </row>
    <row r="3683" spans="2:9" x14ac:dyDescent="0.25">
      <c r="B3683" s="69" t="s">
        <v>45</v>
      </c>
      <c r="C3683" s="69" t="s">
        <v>146</v>
      </c>
      <c r="D3683" s="69" t="s">
        <v>150</v>
      </c>
      <c r="E3683" s="69">
        <f t="shared" si="1399"/>
        <v>1981</v>
      </c>
      <c r="F3683" s="69" t="s">
        <v>31</v>
      </c>
      <c r="G3683" s="69">
        <f>data2!BF140</f>
        <v>1E-3</v>
      </c>
      <c r="H3683" s="105">
        <f t="shared" si="1400"/>
        <v>7.490258153007856E-2</v>
      </c>
      <c r="I3683" s="105">
        <f t="shared" si="1401"/>
        <v>1.6000000000000007E-2</v>
      </c>
    </row>
    <row r="3684" spans="2:9" x14ac:dyDescent="0.25">
      <c r="B3684" s="69" t="s">
        <v>45</v>
      </c>
      <c r="C3684" s="69" t="s">
        <v>146</v>
      </c>
      <c r="D3684" s="69" t="s">
        <v>150</v>
      </c>
      <c r="E3684" s="69">
        <f t="shared" si="1399"/>
        <v>1982</v>
      </c>
      <c r="F3684" s="69" t="s">
        <v>31</v>
      </c>
      <c r="G3684" s="69">
        <f>data2!BF141</f>
        <v>1E-3</v>
      </c>
      <c r="H3684" s="105">
        <f t="shared" si="1400"/>
        <v>7.5902581530078561E-2</v>
      </c>
      <c r="I3684" s="105">
        <f t="shared" si="1401"/>
        <v>1.5000000000000006E-2</v>
      </c>
    </row>
    <row r="3685" spans="2:9" x14ac:dyDescent="0.25">
      <c r="B3685" s="69" t="s">
        <v>45</v>
      </c>
      <c r="C3685" s="69" t="s">
        <v>146</v>
      </c>
      <c r="D3685" s="69" t="s">
        <v>150</v>
      </c>
      <c r="E3685" s="69">
        <f t="shared" si="1399"/>
        <v>1983</v>
      </c>
      <c r="F3685" s="69" t="s">
        <v>31</v>
      </c>
      <c r="G3685" s="69">
        <f>data2!BF142</f>
        <v>1E-3</v>
      </c>
      <c r="H3685" s="105">
        <f t="shared" si="1400"/>
        <v>7.6902581530078562E-2</v>
      </c>
      <c r="I3685" s="105">
        <f t="shared" si="1401"/>
        <v>1.4000000000000005E-2</v>
      </c>
    </row>
    <row r="3686" spans="2:9" x14ac:dyDescent="0.25">
      <c r="B3686" s="69" t="s">
        <v>45</v>
      </c>
      <c r="C3686" s="69" t="s">
        <v>146</v>
      </c>
      <c r="D3686" s="69" t="s">
        <v>150</v>
      </c>
      <c r="E3686" s="69">
        <f t="shared" si="1399"/>
        <v>1984</v>
      </c>
      <c r="F3686" s="69" t="s">
        <v>31</v>
      </c>
      <c r="G3686" s="69">
        <f>data2!BF143</f>
        <v>1E-3</v>
      </c>
      <c r="H3686" s="105">
        <f t="shared" si="1400"/>
        <v>7.7902581530078563E-2</v>
      </c>
      <c r="I3686" s="105">
        <f t="shared" si="1401"/>
        <v>1.3000000000000005E-2</v>
      </c>
    </row>
    <row r="3687" spans="2:9" x14ac:dyDescent="0.25">
      <c r="B3687" s="69" t="s">
        <v>45</v>
      </c>
      <c r="C3687" s="69" t="s">
        <v>146</v>
      </c>
      <c r="D3687" s="69" t="s">
        <v>150</v>
      </c>
      <c r="E3687" s="69">
        <f t="shared" si="1399"/>
        <v>1985</v>
      </c>
      <c r="F3687" s="69" t="s">
        <v>31</v>
      </c>
      <c r="G3687" s="69">
        <f>data2!BF144</f>
        <v>1E-3</v>
      </c>
      <c r="H3687" s="105">
        <f t="shared" si="1400"/>
        <v>7.8902581530078564E-2</v>
      </c>
      <c r="I3687" s="105">
        <f t="shared" si="1401"/>
        <v>1.2000000000000004E-2</v>
      </c>
    </row>
    <row r="3688" spans="2:9" x14ac:dyDescent="0.25">
      <c r="B3688" s="69" t="s">
        <v>45</v>
      </c>
      <c r="C3688" s="69" t="s">
        <v>146</v>
      </c>
      <c r="D3688" s="69" t="s">
        <v>150</v>
      </c>
      <c r="E3688" s="69">
        <f t="shared" si="1399"/>
        <v>1986</v>
      </c>
      <c r="F3688" s="69" t="s">
        <v>31</v>
      </c>
      <c r="G3688" s="69">
        <f>data2!BF145</f>
        <v>1E-3</v>
      </c>
      <c r="H3688" s="105">
        <f t="shared" si="1400"/>
        <v>7.9902581530078565E-2</v>
      </c>
      <c r="I3688" s="105">
        <f t="shared" si="1401"/>
        <v>1.1000000000000003E-2</v>
      </c>
    </row>
    <row r="3689" spans="2:9" x14ac:dyDescent="0.25">
      <c r="B3689" s="69" t="s">
        <v>45</v>
      </c>
      <c r="C3689" s="69" t="s">
        <v>146</v>
      </c>
      <c r="D3689" s="69" t="s">
        <v>150</v>
      </c>
      <c r="E3689" s="69">
        <f t="shared" si="1399"/>
        <v>1987</v>
      </c>
      <c r="F3689" s="69" t="s">
        <v>31</v>
      </c>
      <c r="G3689" s="69">
        <f>data2!BF146</f>
        <v>1E-3</v>
      </c>
      <c r="H3689" s="105">
        <f t="shared" si="1400"/>
        <v>8.0902581530078566E-2</v>
      </c>
      <c r="I3689" s="105">
        <f t="shared" si="1401"/>
        <v>1.0000000000000002E-2</v>
      </c>
    </row>
    <row r="3690" spans="2:9" x14ac:dyDescent="0.25">
      <c r="B3690" s="69" t="s">
        <v>45</v>
      </c>
      <c r="C3690" s="69" t="s">
        <v>146</v>
      </c>
      <c r="D3690" s="69" t="s">
        <v>150</v>
      </c>
      <c r="E3690" s="69">
        <f t="shared" si="1399"/>
        <v>1988</v>
      </c>
      <c r="F3690" s="69" t="s">
        <v>31</v>
      </c>
      <c r="G3690" s="69">
        <f>data2!BF147</f>
        <v>1E-3</v>
      </c>
      <c r="H3690" s="105">
        <f t="shared" si="1400"/>
        <v>8.1902581530078566E-2</v>
      </c>
      <c r="I3690" s="105">
        <f t="shared" si="1401"/>
        <v>9.0000000000000011E-3</v>
      </c>
    </row>
    <row r="3691" spans="2:9" x14ac:dyDescent="0.25">
      <c r="B3691" s="69" t="s">
        <v>45</v>
      </c>
      <c r="C3691" s="69" t="s">
        <v>146</v>
      </c>
      <c r="D3691" s="69" t="s">
        <v>150</v>
      </c>
      <c r="E3691" s="69">
        <f t="shared" si="1399"/>
        <v>1989</v>
      </c>
      <c r="F3691" s="69" t="s">
        <v>31</v>
      </c>
      <c r="G3691" s="69">
        <f>data2!BF148</f>
        <v>1E-3</v>
      </c>
      <c r="H3691" s="105">
        <f t="shared" si="1400"/>
        <v>8.2902581530078567E-2</v>
      </c>
      <c r="I3691" s="105">
        <f t="shared" si="1401"/>
        <v>8.0000000000000002E-3</v>
      </c>
    </row>
    <row r="3692" spans="2:9" x14ac:dyDescent="0.25">
      <c r="B3692" s="69" t="s">
        <v>45</v>
      </c>
      <c r="C3692" s="69" t="s">
        <v>146</v>
      </c>
      <c r="D3692" s="69" t="s">
        <v>150</v>
      </c>
      <c r="E3692" s="69">
        <f t="shared" si="1399"/>
        <v>1990</v>
      </c>
      <c r="F3692" s="69" t="s">
        <v>31</v>
      </c>
      <c r="G3692" s="69">
        <f>data2!BF149</f>
        <v>1E-3</v>
      </c>
      <c r="H3692" s="105">
        <f t="shared" si="1400"/>
        <v>8.3902581530078568E-2</v>
      </c>
      <c r="I3692" s="105">
        <f t="shared" si="1401"/>
        <v>7.0000000000000001E-3</v>
      </c>
    </row>
    <row r="3693" spans="2:9" x14ac:dyDescent="0.25">
      <c r="B3693" s="69" t="s">
        <v>45</v>
      </c>
      <c r="C3693" s="69" t="s">
        <v>146</v>
      </c>
      <c r="D3693" s="69" t="s">
        <v>150</v>
      </c>
      <c r="E3693" s="69">
        <f t="shared" si="1399"/>
        <v>1991</v>
      </c>
      <c r="F3693" s="69" t="s">
        <v>31</v>
      </c>
      <c r="G3693" s="69">
        <f>data2!BF150</f>
        <v>1E-3</v>
      </c>
      <c r="H3693" s="105">
        <f t="shared" si="1400"/>
        <v>8.4902581530078569E-2</v>
      </c>
      <c r="I3693" s="105">
        <f t="shared" si="1401"/>
        <v>6.0000000000000001E-3</v>
      </c>
    </row>
    <row r="3694" spans="2:9" x14ac:dyDescent="0.25">
      <c r="B3694" s="69" t="s">
        <v>45</v>
      </c>
      <c r="C3694" s="69" t="s">
        <v>146</v>
      </c>
      <c r="D3694" s="69" t="s">
        <v>150</v>
      </c>
      <c r="E3694" s="69">
        <f t="shared" si="1399"/>
        <v>1992</v>
      </c>
      <c r="F3694" s="69" t="s">
        <v>31</v>
      </c>
      <c r="G3694" s="69">
        <f>data2!BF151</f>
        <v>1E-3</v>
      </c>
      <c r="H3694" s="105">
        <f t="shared" si="1400"/>
        <v>8.590258153007857E-2</v>
      </c>
      <c r="I3694" s="105">
        <f t="shared" si="1401"/>
        <v>5.0000000000000001E-3</v>
      </c>
    </row>
    <row r="3695" spans="2:9" x14ac:dyDescent="0.25">
      <c r="B3695" s="69" t="s">
        <v>45</v>
      </c>
      <c r="C3695" s="69" t="s">
        <v>146</v>
      </c>
      <c r="D3695" s="69" t="s">
        <v>150</v>
      </c>
      <c r="E3695" s="69">
        <f t="shared" si="1399"/>
        <v>1993</v>
      </c>
      <c r="F3695" s="69" t="s">
        <v>31</v>
      </c>
      <c r="G3695" s="69">
        <f>data2!BF152</f>
        <v>1E-3</v>
      </c>
      <c r="H3695" s="105">
        <f t="shared" si="1400"/>
        <v>8.6902581530078571E-2</v>
      </c>
      <c r="I3695" s="105">
        <f t="shared" si="1401"/>
        <v>4.0000000000000001E-3</v>
      </c>
    </row>
    <row r="3696" spans="2:9" x14ac:dyDescent="0.25">
      <c r="B3696" s="69" t="s">
        <v>45</v>
      </c>
      <c r="C3696" s="69" t="s">
        <v>146</v>
      </c>
      <c r="D3696" s="69" t="s">
        <v>150</v>
      </c>
      <c r="E3696" s="69">
        <f t="shared" si="1399"/>
        <v>1994</v>
      </c>
      <c r="F3696" s="69" t="s">
        <v>31</v>
      </c>
      <c r="G3696" s="69">
        <f>data2!BF153</f>
        <v>1E-3</v>
      </c>
      <c r="H3696" s="105">
        <f t="shared" si="1400"/>
        <v>8.7902581530078572E-2</v>
      </c>
      <c r="I3696" s="105">
        <f t="shared" si="1401"/>
        <v>3.0000000000000001E-3</v>
      </c>
    </row>
    <row r="3697" spans="2:9" x14ac:dyDescent="0.25">
      <c r="B3697" s="69" t="s">
        <v>45</v>
      </c>
      <c r="C3697" s="69" t="s">
        <v>146</v>
      </c>
      <c r="D3697" s="69" t="s">
        <v>150</v>
      </c>
      <c r="E3697" s="69">
        <f t="shared" si="1399"/>
        <v>1995</v>
      </c>
      <c r="F3697" s="69" t="s">
        <v>31</v>
      </c>
      <c r="G3697" s="69">
        <f>data2!BF154</f>
        <v>1E-3</v>
      </c>
      <c r="H3697" s="105">
        <f t="shared" si="1400"/>
        <v>8.8902581530078573E-2</v>
      </c>
      <c r="I3697" s="105">
        <f t="shared" si="1401"/>
        <v>2E-3</v>
      </c>
    </row>
    <row r="3698" spans="2:9" x14ac:dyDescent="0.25">
      <c r="B3698" s="69" t="s">
        <v>45</v>
      </c>
      <c r="C3698" s="69" t="s">
        <v>146</v>
      </c>
      <c r="D3698" s="69" t="s">
        <v>150</v>
      </c>
      <c r="E3698" s="69">
        <f t="shared" si="1399"/>
        <v>1996</v>
      </c>
      <c r="F3698" s="69" t="s">
        <v>31</v>
      </c>
      <c r="G3698" s="69">
        <f>data2!BF155</f>
        <v>1E-3</v>
      </c>
      <c r="H3698" s="105">
        <f t="shared" si="1400"/>
        <v>8.9902581530078574E-2</v>
      </c>
      <c r="I3698" s="105">
        <f t="shared" si="1401"/>
        <v>1E-3</v>
      </c>
    </row>
    <row r="3699" spans="2:9" x14ac:dyDescent="0.25">
      <c r="B3699" s="69" t="s">
        <v>45</v>
      </c>
      <c r="C3699" s="69" t="s">
        <v>146</v>
      </c>
      <c r="D3699" s="69" t="s">
        <v>150</v>
      </c>
      <c r="E3699" s="69">
        <f t="shared" si="1399"/>
        <v>1997</v>
      </c>
      <c r="F3699" s="69" t="s">
        <v>31</v>
      </c>
      <c r="G3699" s="69">
        <f>data2!BF156</f>
        <v>1E-3</v>
      </c>
      <c r="H3699" s="105">
        <f t="shared" si="1400"/>
        <v>9.0902581530078574E-2</v>
      </c>
      <c r="I3699" s="105">
        <f t="shared" si="1401"/>
        <v>0</v>
      </c>
    </row>
    <row r="3700" spans="2:9" x14ac:dyDescent="0.25">
      <c r="B3700" s="69" t="s">
        <v>45</v>
      </c>
      <c r="C3700" s="69" t="s">
        <v>146</v>
      </c>
      <c r="D3700" s="69" t="s">
        <v>150</v>
      </c>
      <c r="E3700" s="69">
        <f t="shared" si="1399"/>
        <v>1950</v>
      </c>
      <c r="F3700" s="69" t="s">
        <v>32</v>
      </c>
      <c r="G3700" s="69">
        <f>data2!BG109</f>
        <v>1E-3</v>
      </c>
      <c r="H3700" s="105">
        <f t="shared" si="1400"/>
        <v>0</v>
      </c>
      <c r="I3700" s="105">
        <f t="shared" si="1401"/>
        <v>0.14066799400078991</v>
      </c>
    </row>
    <row r="3701" spans="2:9" x14ac:dyDescent="0.25">
      <c r="B3701" s="69" t="s">
        <v>45</v>
      </c>
      <c r="C3701" s="69" t="s">
        <v>146</v>
      </c>
      <c r="D3701" s="69" t="s">
        <v>150</v>
      </c>
      <c r="E3701" s="69">
        <f t="shared" ref="E3701:E3747" si="1402">E3653</f>
        <v>1951</v>
      </c>
      <c r="F3701" s="69" t="s">
        <v>32</v>
      </c>
      <c r="G3701" s="69">
        <f>data2!BG110</f>
        <v>1E-3</v>
      </c>
      <c r="H3701" s="105">
        <f t="shared" si="1400"/>
        <v>1E-3</v>
      </c>
      <c r="I3701" s="105">
        <f t="shared" si="1401"/>
        <v>0.13966799400078991</v>
      </c>
    </row>
    <row r="3702" spans="2:9" x14ac:dyDescent="0.25">
      <c r="B3702" s="69" t="s">
        <v>45</v>
      </c>
      <c r="C3702" s="69" t="s">
        <v>146</v>
      </c>
      <c r="D3702" s="69" t="s">
        <v>150</v>
      </c>
      <c r="E3702" s="69">
        <f t="shared" si="1402"/>
        <v>1952</v>
      </c>
      <c r="F3702" s="69" t="s">
        <v>32</v>
      </c>
      <c r="G3702" s="69">
        <f>data2!BG111</f>
        <v>1E-3</v>
      </c>
      <c r="H3702" s="105">
        <f t="shared" si="1400"/>
        <v>2E-3</v>
      </c>
      <c r="I3702" s="105">
        <f t="shared" si="1401"/>
        <v>0.13866799400078991</v>
      </c>
    </row>
    <row r="3703" spans="2:9" x14ac:dyDescent="0.25">
      <c r="B3703" s="69" t="s">
        <v>45</v>
      </c>
      <c r="C3703" s="69" t="s">
        <v>146</v>
      </c>
      <c r="D3703" s="69" t="s">
        <v>150</v>
      </c>
      <c r="E3703" s="69">
        <f t="shared" si="1402"/>
        <v>1953</v>
      </c>
      <c r="F3703" s="69" t="s">
        <v>32</v>
      </c>
      <c r="G3703" s="69">
        <f>data2!BG112</f>
        <v>1E-3</v>
      </c>
      <c r="H3703" s="105">
        <f t="shared" si="1400"/>
        <v>3.0000000000000001E-3</v>
      </c>
      <c r="I3703" s="105">
        <f t="shared" si="1401"/>
        <v>0.13766799400078991</v>
      </c>
    </row>
    <row r="3704" spans="2:9" x14ac:dyDescent="0.25">
      <c r="B3704" s="69" t="s">
        <v>45</v>
      </c>
      <c r="C3704" s="69" t="s">
        <v>146</v>
      </c>
      <c r="D3704" s="69" t="s">
        <v>150</v>
      </c>
      <c r="E3704" s="69">
        <f t="shared" si="1402"/>
        <v>1954</v>
      </c>
      <c r="F3704" s="69" t="s">
        <v>32</v>
      </c>
      <c r="G3704" s="69">
        <f>data2!BG113</f>
        <v>1E-3</v>
      </c>
      <c r="H3704" s="105">
        <f t="shared" si="1400"/>
        <v>4.0000000000000001E-3</v>
      </c>
      <c r="I3704" s="105">
        <f t="shared" si="1401"/>
        <v>0.13666799400078991</v>
      </c>
    </row>
    <row r="3705" spans="2:9" x14ac:dyDescent="0.25">
      <c r="B3705" s="69" t="s">
        <v>45</v>
      </c>
      <c r="C3705" s="69" t="s">
        <v>146</v>
      </c>
      <c r="D3705" s="69" t="s">
        <v>150</v>
      </c>
      <c r="E3705" s="69">
        <f t="shared" si="1402"/>
        <v>1955</v>
      </c>
      <c r="F3705" s="69" t="s">
        <v>32</v>
      </c>
      <c r="G3705" s="69">
        <f>data2!BG114</f>
        <v>1E-3</v>
      </c>
      <c r="H3705" s="105">
        <f t="shared" si="1400"/>
        <v>5.0000000000000001E-3</v>
      </c>
      <c r="I3705" s="105">
        <f t="shared" si="1401"/>
        <v>0.13566799400078991</v>
      </c>
    </row>
    <row r="3706" spans="2:9" x14ac:dyDescent="0.25">
      <c r="B3706" s="69" t="s">
        <v>45</v>
      </c>
      <c r="C3706" s="69" t="s">
        <v>146</v>
      </c>
      <c r="D3706" s="69" t="s">
        <v>150</v>
      </c>
      <c r="E3706" s="69">
        <f t="shared" si="1402"/>
        <v>1956</v>
      </c>
      <c r="F3706" s="69" t="s">
        <v>32</v>
      </c>
      <c r="G3706" s="69">
        <f>data2!BG115</f>
        <v>1E-3</v>
      </c>
      <c r="H3706" s="105">
        <f t="shared" si="1400"/>
        <v>6.0000000000000001E-3</v>
      </c>
      <c r="I3706" s="105">
        <f t="shared" si="1401"/>
        <v>0.13466799400078991</v>
      </c>
    </row>
    <row r="3707" spans="2:9" x14ac:dyDescent="0.25">
      <c r="B3707" s="69" t="s">
        <v>45</v>
      </c>
      <c r="C3707" s="69" t="s">
        <v>146</v>
      </c>
      <c r="D3707" s="69" t="s">
        <v>150</v>
      </c>
      <c r="E3707" s="69">
        <f t="shared" si="1402"/>
        <v>1957</v>
      </c>
      <c r="F3707" s="69" t="s">
        <v>32</v>
      </c>
      <c r="G3707" s="69">
        <f>data2!BG116</f>
        <v>1E-3</v>
      </c>
      <c r="H3707" s="105">
        <f t="shared" si="1400"/>
        <v>7.0000000000000001E-3</v>
      </c>
      <c r="I3707" s="105">
        <f t="shared" si="1401"/>
        <v>0.13366799400078991</v>
      </c>
    </row>
    <row r="3708" spans="2:9" x14ac:dyDescent="0.25">
      <c r="B3708" s="69" t="s">
        <v>45</v>
      </c>
      <c r="C3708" s="69" t="s">
        <v>146</v>
      </c>
      <c r="D3708" s="69" t="s">
        <v>150</v>
      </c>
      <c r="E3708" s="69">
        <f t="shared" si="1402"/>
        <v>1958</v>
      </c>
      <c r="F3708" s="69" t="s">
        <v>32</v>
      </c>
      <c r="G3708" s="69">
        <f>data2!BG117</f>
        <v>1E-3</v>
      </c>
      <c r="H3708" s="105">
        <f t="shared" si="1400"/>
        <v>8.0000000000000002E-3</v>
      </c>
      <c r="I3708" s="105">
        <f t="shared" si="1401"/>
        <v>0.13266799400078991</v>
      </c>
    </row>
    <row r="3709" spans="2:9" x14ac:dyDescent="0.25">
      <c r="B3709" s="69" t="s">
        <v>45</v>
      </c>
      <c r="C3709" s="69" t="s">
        <v>146</v>
      </c>
      <c r="D3709" s="69" t="s">
        <v>150</v>
      </c>
      <c r="E3709" s="69">
        <f t="shared" si="1402"/>
        <v>1959</v>
      </c>
      <c r="F3709" s="69" t="s">
        <v>32</v>
      </c>
      <c r="G3709" s="69">
        <f>data2!BG118</f>
        <v>1E-3</v>
      </c>
      <c r="H3709" s="105">
        <f t="shared" si="1400"/>
        <v>9.0000000000000011E-3</v>
      </c>
      <c r="I3709" s="105">
        <f t="shared" si="1401"/>
        <v>0.13166799400078991</v>
      </c>
    </row>
    <row r="3710" spans="2:9" x14ac:dyDescent="0.25">
      <c r="B3710" s="69" t="s">
        <v>45</v>
      </c>
      <c r="C3710" s="69" t="s">
        <v>146</v>
      </c>
      <c r="D3710" s="69" t="s">
        <v>150</v>
      </c>
      <c r="E3710" s="69">
        <f t="shared" si="1402"/>
        <v>1960</v>
      </c>
      <c r="F3710" s="69" t="s">
        <v>32</v>
      </c>
      <c r="G3710" s="69">
        <f>data2!BG119</f>
        <v>1E-3</v>
      </c>
      <c r="H3710" s="105">
        <f t="shared" si="1400"/>
        <v>1.0000000000000002E-2</v>
      </c>
      <c r="I3710" s="105">
        <f t="shared" si="1401"/>
        <v>0.13066799400078991</v>
      </c>
    </row>
    <row r="3711" spans="2:9" x14ac:dyDescent="0.25">
      <c r="B3711" s="69" t="s">
        <v>45</v>
      </c>
      <c r="C3711" s="69" t="s">
        <v>146</v>
      </c>
      <c r="D3711" s="69" t="s">
        <v>150</v>
      </c>
      <c r="E3711" s="69">
        <f t="shared" si="1402"/>
        <v>1961</v>
      </c>
      <c r="F3711" s="69" t="s">
        <v>32</v>
      </c>
      <c r="G3711" s="69">
        <f>data2!BG120</f>
        <v>1E-3</v>
      </c>
      <c r="H3711" s="105">
        <f t="shared" si="1400"/>
        <v>1.1000000000000003E-2</v>
      </c>
      <c r="I3711" s="105">
        <f t="shared" si="1401"/>
        <v>0.1296679940007899</v>
      </c>
    </row>
    <row r="3712" spans="2:9" x14ac:dyDescent="0.25">
      <c r="B3712" s="69" t="s">
        <v>45</v>
      </c>
      <c r="C3712" s="69" t="s">
        <v>146</v>
      </c>
      <c r="D3712" s="69" t="s">
        <v>150</v>
      </c>
      <c r="E3712" s="69">
        <f t="shared" si="1402"/>
        <v>1962</v>
      </c>
      <c r="F3712" s="69" t="s">
        <v>32</v>
      </c>
      <c r="G3712" s="69">
        <f>data2!BG121</f>
        <v>1E-3</v>
      </c>
      <c r="H3712" s="105">
        <f t="shared" si="1400"/>
        <v>1.2000000000000004E-2</v>
      </c>
      <c r="I3712" s="105">
        <f t="shared" si="1401"/>
        <v>0.1286679940007899</v>
      </c>
    </row>
    <row r="3713" spans="2:9" x14ac:dyDescent="0.25">
      <c r="B3713" s="69" t="s">
        <v>45</v>
      </c>
      <c r="C3713" s="69" t="s">
        <v>146</v>
      </c>
      <c r="D3713" s="69" t="s">
        <v>150</v>
      </c>
      <c r="E3713" s="69">
        <f t="shared" si="1402"/>
        <v>1963</v>
      </c>
      <c r="F3713" s="69" t="s">
        <v>32</v>
      </c>
      <c r="G3713" s="69">
        <f>data2!BG122</f>
        <v>1E-3</v>
      </c>
      <c r="H3713" s="105">
        <f t="shared" si="1400"/>
        <v>1.3000000000000005E-2</v>
      </c>
      <c r="I3713" s="105">
        <f t="shared" si="1401"/>
        <v>0.1276679940007899</v>
      </c>
    </row>
    <row r="3714" spans="2:9" x14ac:dyDescent="0.25">
      <c r="B3714" s="69" t="s">
        <v>45</v>
      </c>
      <c r="C3714" s="69" t="s">
        <v>146</v>
      </c>
      <c r="D3714" s="69" t="s">
        <v>150</v>
      </c>
      <c r="E3714" s="69">
        <f t="shared" si="1402"/>
        <v>1964</v>
      </c>
      <c r="F3714" s="69" t="s">
        <v>32</v>
      </c>
      <c r="G3714" s="69">
        <f>data2!BG123</f>
        <v>1E-3</v>
      </c>
      <c r="H3714" s="105">
        <f t="shared" si="1400"/>
        <v>1.4000000000000005E-2</v>
      </c>
      <c r="I3714" s="105">
        <f t="shared" si="1401"/>
        <v>0.1266679940007899</v>
      </c>
    </row>
    <row r="3715" spans="2:9" x14ac:dyDescent="0.25">
      <c r="B3715" s="69" t="s">
        <v>45</v>
      </c>
      <c r="C3715" s="69" t="s">
        <v>146</v>
      </c>
      <c r="D3715" s="69" t="s">
        <v>150</v>
      </c>
      <c r="E3715" s="69">
        <f t="shared" si="1402"/>
        <v>1965</v>
      </c>
      <c r="F3715" s="69" t="s">
        <v>32</v>
      </c>
      <c r="G3715" s="69">
        <f>data2!BG124</f>
        <v>1E-3</v>
      </c>
      <c r="H3715" s="105">
        <f t="shared" si="1400"/>
        <v>1.5000000000000006E-2</v>
      </c>
      <c r="I3715" s="105">
        <f t="shared" si="1401"/>
        <v>0.1256679940007899</v>
      </c>
    </row>
    <row r="3716" spans="2:9" x14ac:dyDescent="0.25">
      <c r="B3716" s="69" t="s">
        <v>45</v>
      </c>
      <c r="C3716" s="69" t="s">
        <v>146</v>
      </c>
      <c r="D3716" s="69" t="s">
        <v>150</v>
      </c>
      <c r="E3716" s="69">
        <f t="shared" si="1402"/>
        <v>1966</v>
      </c>
      <c r="F3716" s="69" t="s">
        <v>32</v>
      </c>
      <c r="G3716" s="69">
        <f>data2!BG125</f>
        <v>1E-3</v>
      </c>
      <c r="H3716" s="105">
        <f t="shared" ref="H3716:H3779" si="1403">SUMIFS($G$4:$G$4995,$F$4:$F$4995,$F3716,$E$4:$E$4995,"&lt;"&amp;$E3716,$B$4:$B$4995,$B3716,$D$4:$D$4995,$D3716)</f>
        <v>1.6000000000000007E-2</v>
      </c>
      <c r="I3716" s="105">
        <f t="shared" ref="I3716:I3779" si="1404">SUMIFS($G$4:$G$4995,$F$4:$F$4995,$F3716,$E$4:$E$4995,"&gt;"&amp;$E3716,$B$4:$B$4995,$B3716,$D$4:$D$4995,$D3716)</f>
        <v>0.12466799400078989</v>
      </c>
    </row>
    <row r="3717" spans="2:9" x14ac:dyDescent="0.25">
      <c r="B3717" s="69" t="s">
        <v>45</v>
      </c>
      <c r="C3717" s="69" t="s">
        <v>146</v>
      </c>
      <c r="D3717" s="69" t="s">
        <v>150</v>
      </c>
      <c r="E3717" s="69">
        <f t="shared" si="1402"/>
        <v>1967</v>
      </c>
      <c r="F3717" s="69" t="s">
        <v>32</v>
      </c>
      <c r="G3717" s="69">
        <f>data2!BG126</f>
        <v>1E-3</v>
      </c>
      <c r="H3717" s="105">
        <f t="shared" si="1403"/>
        <v>1.7000000000000008E-2</v>
      </c>
      <c r="I3717" s="105">
        <f t="shared" si="1404"/>
        <v>0.12366799400078989</v>
      </c>
    </row>
    <row r="3718" spans="2:9" x14ac:dyDescent="0.25">
      <c r="B3718" s="69" t="s">
        <v>45</v>
      </c>
      <c r="C3718" s="69" t="s">
        <v>146</v>
      </c>
      <c r="D3718" s="69" t="s">
        <v>150</v>
      </c>
      <c r="E3718" s="69">
        <f t="shared" si="1402"/>
        <v>1968</v>
      </c>
      <c r="F3718" s="69" t="s">
        <v>32</v>
      </c>
      <c r="G3718" s="69">
        <f>data2!BG127</f>
        <v>1E-3</v>
      </c>
      <c r="H3718" s="105">
        <f t="shared" si="1403"/>
        <v>1.8000000000000009E-2</v>
      </c>
      <c r="I3718" s="105">
        <f t="shared" si="1404"/>
        <v>0.12266799400078988</v>
      </c>
    </row>
    <row r="3719" spans="2:9" x14ac:dyDescent="0.25">
      <c r="B3719" s="69" t="s">
        <v>45</v>
      </c>
      <c r="C3719" s="69" t="s">
        <v>146</v>
      </c>
      <c r="D3719" s="69" t="s">
        <v>150</v>
      </c>
      <c r="E3719" s="69">
        <f t="shared" si="1402"/>
        <v>1969</v>
      </c>
      <c r="F3719" s="69" t="s">
        <v>32</v>
      </c>
      <c r="G3719" s="69">
        <f>data2!BG128</f>
        <v>1E-3</v>
      </c>
      <c r="H3719" s="105">
        <f t="shared" si="1403"/>
        <v>1.900000000000001E-2</v>
      </c>
      <c r="I3719" s="105">
        <f t="shared" si="1404"/>
        <v>0.12166799400078988</v>
      </c>
    </row>
    <row r="3720" spans="2:9" x14ac:dyDescent="0.25">
      <c r="B3720" s="69" t="s">
        <v>45</v>
      </c>
      <c r="C3720" s="69" t="s">
        <v>146</v>
      </c>
      <c r="D3720" s="69" t="s">
        <v>150</v>
      </c>
      <c r="E3720" s="69">
        <f t="shared" si="1402"/>
        <v>1970</v>
      </c>
      <c r="F3720" s="69" t="s">
        <v>32</v>
      </c>
      <c r="G3720" s="69">
        <f>data2!BG129</f>
        <v>1E-3</v>
      </c>
      <c r="H3720" s="105">
        <f t="shared" si="1403"/>
        <v>2.0000000000000011E-2</v>
      </c>
      <c r="I3720" s="105">
        <f t="shared" si="1404"/>
        <v>0.12066799400078988</v>
      </c>
    </row>
    <row r="3721" spans="2:9" x14ac:dyDescent="0.25">
      <c r="B3721" s="69" t="s">
        <v>45</v>
      </c>
      <c r="C3721" s="69" t="s">
        <v>146</v>
      </c>
      <c r="D3721" s="69" t="s">
        <v>150</v>
      </c>
      <c r="E3721" s="69">
        <f t="shared" si="1402"/>
        <v>1971</v>
      </c>
      <c r="F3721" s="69" t="s">
        <v>32</v>
      </c>
      <c r="G3721" s="69">
        <f>data2!BG130</f>
        <v>1E-3</v>
      </c>
      <c r="H3721" s="105">
        <f t="shared" si="1403"/>
        <v>2.1000000000000012E-2</v>
      </c>
      <c r="I3721" s="105">
        <f t="shared" si="1404"/>
        <v>0.11966799400078988</v>
      </c>
    </row>
    <row r="3722" spans="2:9" x14ac:dyDescent="0.25">
      <c r="B3722" s="69" t="s">
        <v>45</v>
      </c>
      <c r="C3722" s="69" t="s">
        <v>146</v>
      </c>
      <c r="D3722" s="69" t="s">
        <v>150</v>
      </c>
      <c r="E3722" s="69">
        <f t="shared" si="1402"/>
        <v>1972</v>
      </c>
      <c r="F3722" s="69" t="s">
        <v>32</v>
      </c>
      <c r="G3722" s="69">
        <f>data2!BG131</f>
        <v>1E-3</v>
      </c>
      <c r="H3722" s="105">
        <f t="shared" si="1403"/>
        <v>2.2000000000000013E-2</v>
      </c>
      <c r="I3722" s="105">
        <f t="shared" si="1404"/>
        <v>0.11866799400078988</v>
      </c>
    </row>
    <row r="3723" spans="2:9" x14ac:dyDescent="0.25">
      <c r="B3723" s="69" t="s">
        <v>45</v>
      </c>
      <c r="C3723" s="69" t="s">
        <v>146</v>
      </c>
      <c r="D3723" s="69" t="s">
        <v>150</v>
      </c>
      <c r="E3723" s="69">
        <f t="shared" si="1402"/>
        <v>1973</v>
      </c>
      <c r="F3723" s="69" t="s">
        <v>32</v>
      </c>
      <c r="G3723" s="69">
        <f>data2!BG132</f>
        <v>1E-3</v>
      </c>
      <c r="H3723" s="105">
        <f t="shared" si="1403"/>
        <v>2.3000000000000013E-2</v>
      </c>
      <c r="I3723" s="105">
        <f t="shared" si="1404"/>
        <v>0.11766799400078988</v>
      </c>
    </row>
    <row r="3724" spans="2:9" x14ac:dyDescent="0.25">
      <c r="B3724" s="69" t="s">
        <v>45</v>
      </c>
      <c r="C3724" s="69" t="s">
        <v>146</v>
      </c>
      <c r="D3724" s="69" t="s">
        <v>150</v>
      </c>
      <c r="E3724" s="69">
        <f t="shared" si="1402"/>
        <v>1974</v>
      </c>
      <c r="F3724" s="69" t="s">
        <v>32</v>
      </c>
      <c r="G3724" s="69">
        <f>data2!BG133</f>
        <v>1E-3</v>
      </c>
      <c r="H3724" s="105">
        <f t="shared" si="1403"/>
        <v>2.4000000000000014E-2</v>
      </c>
      <c r="I3724" s="105">
        <f t="shared" si="1404"/>
        <v>0.11666799400078988</v>
      </c>
    </row>
    <row r="3725" spans="2:9" x14ac:dyDescent="0.25">
      <c r="B3725" s="69" t="s">
        <v>45</v>
      </c>
      <c r="C3725" s="69" t="s">
        <v>146</v>
      </c>
      <c r="D3725" s="69" t="s">
        <v>150</v>
      </c>
      <c r="E3725" s="69">
        <f t="shared" si="1402"/>
        <v>1975</v>
      </c>
      <c r="F3725" s="69" t="s">
        <v>32</v>
      </c>
      <c r="G3725" s="69">
        <f>data2!BG134</f>
        <v>1E-3</v>
      </c>
      <c r="H3725" s="105">
        <f t="shared" si="1403"/>
        <v>2.5000000000000015E-2</v>
      </c>
      <c r="I3725" s="105">
        <f t="shared" si="1404"/>
        <v>0.11566799400078988</v>
      </c>
    </row>
    <row r="3726" spans="2:9" x14ac:dyDescent="0.25">
      <c r="B3726" s="69" t="s">
        <v>45</v>
      </c>
      <c r="C3726" s="69" t="s">
        <v>146</v>
      </c>
      <c r="D3726" s="69" t="s">
        <v>150</v>
      </c>
      <c r="E3726" s="69">
        <f t="shared" si="1402"/>
        <v>1976</v>
      </c>
      <c r="F3726" s="69" t="s">
        <v>32</v>
      </c>
      <c r="G3726" s="69">
        <f>data2!BG135</f>
        <v>1E-3</v>
      </c>
      <c r="H3726" s="105">
        <f t="shared" si="1403"/>
        <v>2.6000000000000016E-2</v>
      </c>
      <c r="I3726" s="105">
        <f t="shared" si="1404"/>
        <v>0.11466799400078988</v>
      </c>
    </row>
    <row r="3727" spans="2:9" x14ac:dyDescent="0.25">
      <c r="B3727" s="69" t="s">
        <v>45</v>
      </c>
      <c r="C3727" s="69" t="s">
        <v>146</v>
      </c>
      <c r="D3727" s="69" t="s">
        <v>150</v>
      </c>
      <c r="E3727" s="69">
        <f t="shared" si="1402"/>
        <v>1977</v>
      </c>
      <c r="F3727" s="69" t="s">
        <v>32</v>
      </c>
      <c r="G3727" s="69">
        <f>data2!BG136</f>
        <v>1E-3</v>
      </c>
      <c r="H3727" s="105">
        <f t="shared" si="1403"/>
        <v>2.7000000000000017E-2</v>
      </c>
      <c r="I3727" s="105">
        <f t="shared" si="1404"/>
        <v>0.11366799400078988</v>
      </c>
    </row>
    <row r="3728" spans="2:9" x14ac:dyDescent="0.25">
      <c r="B3728" s="69" t="s">
        <v>45</v>
      </c>
      <c r="C3728" s="69" t="s">
        <v>146</v>
      </c>
      <c r="D3728" s="69" t="s">
        <v>150</v>
      </c>
      <c r="E3728" s="69">
        <f t="shared" si="1402"/>
        <v>1978</v>
      </c>
      <c r="F3728" s="69" t="s">
        <v>32</v>
      </c>
      <c r="G3728" s="69">
        <f>data2!BG137</f>
        <v>1E-3</v>
      </c>
      <c r="H3728" s="105">
        <f t="shared" si="1403"/>
        <v>2.8000000000000018E-2</v>
      </c>
      <c r="I3728" s="105">
        <f t="shared" si="1404"/>
        <v>0.11266799400078989</v>
      </c>
    </row>
    <row r="3729" spans="2:9" x14ac:dyDescent="0.25">
      <c r="B3729" s="69" t="s">
        <v>45</v>
      </c>
      <c r="C3729" s="69" t="s">
        <v>146</v>
      </c>
      <c r="D3729" s="69" t="s">
        <v>150</v>
      </c>
      <c r="E3729" s="69">
        <f t="shared" si="1402"/>
        <v>1979</v>
      </c>
      <c r="F3729" s="69" t="s">
        <v>32</v>
      </c>
      <c r="G3729" s="69">
        <f>data2!BG138</f>
        <v>1E-3</v>
      </c>
      <c r="H3729" s="105">
        <f t="shared" si="1403"/>
        <v>2.9000000000000019E-2</v>
      </c>
      <c r="I3729" s="105">
        <f t="shared" si="1404"/>
        <v>0.11166799400078989</v>
      </c>
    </row>
    <row r="3730" spans="2:9" x14ac:dyDescent="0.25">
      <c r="B3730" s="69" t="s">
        <v>45</v>
      </c>
      <c r="C3730" s="69" t="s">
        <v>146</v>
      </c>
      <c r="D3730" s="69" t="s">
        <v>150</v>
      </c>
      <c r="E3730" s="69">
        <f t="shared" si="1402"/>
        <v>1980</v>
      </c>
      <c r="F3730" s="69" t="s">
        <v>32</v>
      </c>
      <c r="G3730" s="69">
        <f>data2!BG139</f>
        <v>1E-3</v>
      </c>
      <c r="H3730" s="105">
        <f t="shared" si="1403"/>
        <v>3.000000000000002E-2</v>
      </c>
      <c r="I3730" s="105">
        <f t="shared" si="1404"/>
        <v>0.11066799400078989</v>
      </c>
    </row>
    <row r="3731" spans="2:9" x14ac:dyDescent="0.25">
      <c r="B3731" s="69" t="s">
        <v>45</v>
      </c>
      <c r="C3731" s="69" t="s">
        <v>146</v>
      </c>
      <c r="D3731" s="69" t="s">
        <v>150</v>
      </c>
      <c r="E3731" s="69">
        <f t="shared" si="1402"/>
        <v>1981</v>
      </c>
      <c r="F3731" s="69" t="s">
        <v>32</v>
      </c>
      <c r="G3731" s="69">
        <f>data2!BG140</f>
        <v>1.17921E-3</v>
      </c>
      <c r="H3731" s="105">
        <f t="shared" si="1403"/>
        <v>3.1000000000000021E-2</v>
      </c>
      <c r="I3731" s="105">
        <f t="shared" si="1404"/>
        <v>0.10948878400078987</v>
      </c>
    </row>
    <row r="3732" spans="2:9" x14ac:dyDescent="0.25">
      <c r="B3732" s="69" t="s">
        <v>45</v>
      </c>
      <c r="C3732" s="69" t="s">
        <v>146</v>
      </c>
      <c r="D3732" s="69" t="s">
        <v>150</v>
      </c>
      <c r="E3732" s="69">
        <f t="shared" si="1402"/>
        <v>1982</v>
      </c>
      <c r="F3732" s="69" t="s">
        <v>32</v>
      </c>
      <c r="G3732" s="69">
        <f>data2!BG141</f>
        <v>1.199515E-3</v>
      </c>
      <c r="H3732" s="105">
        <f t="shared" si="1403"/>
        <v>3.2179210000000021E-2</v>
      </c>
      <c r="I3732" s="105">
        <f t="shared" si="1404"/>
        <v>0.10828926900078988</v>
      </c>
    </row>
    <row r="3733" spans="2:9" x14ac:dyDescent="0.25">
      <c r="B3733" s="69" t="s">
        <v>45</v>
      </c>
      <c r="C3733" s="69" t="s">
        <v>146</v>
      </c>
      <c r="D3733" s="69" t="s">
        <v>150</v>
      </c>
      <c r="E3733" s="69">
        <f t="shared" si="1402"/>
        <v>1983</v>
      </c>
      <c r="F3733" s="69" t="s">
        <v>32</v>
      </c>
      <c r="G3733" s="69">
        <f>data2!BG142</f>
        <v>1.2128499999999999E-3</v>
      </c>
      <c r="H3733" s="105">
        <f t="shared" si="1403"/>
        <v>3.3378725000000019E-2</v>
      </c>
      <c r="I3733" s="105">
        <f t="shared" si="1404"/>
        <v>0.10707641900078989</v>
      </c>
    </row>
    <row r="3734" spans="2:9" x14ac:dyDescent="0.25">
      <c r="B3734" s="69" t="s">
        <v>45</v>
      </c>
      <c r="C3734" s="69" t="s">
        <v>146</v>
      </c>
      <c r="D3734" s="69" t="s">
        <v>150</v>
      </c>
      <c r="E3734" s="69">
        <f t="shared" si="1402"/>
        <v>1984</v>
      </c>
      <c r="F3734" s="69" t="s">
        <v>32</v>
      </c>
      <c r="G3734" s="69">
        <f>data2!BG143</f>
        <v>1E-3</v>
      </c>
      <c r="H3734" s="105">
        <f t="shared" si="1403"/>
        <v>3.459157500000002E-2</v>
      </c>
      <c r="I3734" s="105">
        <f t="shared" si="1404"/>
        <v>0.10607641900078989</v>
      </c>
    </row>
    <row r="3735" spans="2:9" x14ac:dyDescent="0.25">
      <c r="B3735" s="69" t="s">
        <v>45</v>
      </c>
      <c r="C3735" s="69" t="s">
        <v>146</v>
      </c>
      <c r="D3735" s="69" t="s">
        <v>150</v>
      </c>
      <c r="E3735" s="69">
        <f t="shared" si="1402"/>
        <v>1985</v>
      </c>
      <c r="F3735" s="69" t="s">
        <v>32</v>
      </c>
      <c r="G3735" s="69">
        <f>data2!BG144</f>
        <v>6.4441052361834793E-3</v>
      </c>
      <c r="H3735" s="105">
        <f t="shared" si="1403"/>
        <v>3.5591575000000021E-2</v>
      </c>
      <c r="I3735" s="105">
        <f t="shared" si="1404"/>
        <v>9.9632313764606406E-2</v>
      </c>
    </row>
    <row r="3736" spans="2:9" x14ac:dyDescent="0.25">
      <c r="B3736" s="69" t="s">
        <v>45</v>
      </c>
      <c r="C3736" s="69" t="s">
        <v>146</v>
      </c>
      <c r="D3736" s="69" t="s">
        <v>150</v>
      </c>
      <c r="E3736" s="69">
        <f t="shared" si="1402"/>
        <v>1986</v>
      </c>
      <c r="F3736" s="69" t="s">
        <v>32</v>
      </c>
      <c r="G3736" s="69">
        <f>data2!BG145</f>
        <v>5.5256024328607534E-3</v>
      </c>
      <c r="H3736" s="105">
        <f t="shared" si="1403"/>
        <v>4.2035680236183502E-2</v>
      </c>
      <c r="I3736" s="105">
        <f t="shared" si="1404"/>
        <v>9.4106711331745641E-2</v>
      </c>
    </row>
    <row r="3737" spans="2:9" x14ac:dyDescent="0.25">
      <c r="B3737" s="69" t="s">
        <v>45</v>
      </c>
      <c r="C3737" s="69" t="s">
        <v>146</v>
      </c>
      <c r="D3737" s="69" t="s">
        <v>150</v>
      </c>
      <c r="E3737" s="69">
        <f t="shared" si="1402"/>
        <v>1987</v>
      </c>
      <c r="F3737" s="69" t="s">
        <v>32</v>
      </c>
      <c r="G3737" s="69">
        <f>data2!BG146</f>
        <v>6.5971367430372211E-3</v>
      </c>
      <c r="H3737" s="105">
        <f t="shared" si="1403"/>
        <v>4.7561282669044254E-2</v>
      </c>
      <c r="I3737" s="105">
        <f t="shared" si="1404"/>
        <v>8.7509574588708422E-2</v>
      </c>
    </row>
    <row r="3738" spans="2:9" x14ac:dyDescent="0.25">
      <c r="B3738" s="69" t="s">
        <v>45</v>
      </c>
      <c r="C3738" s="69" t="s">
        <v>146</v>
      </c>
      <c r="D3738" s="69" t="s">
        <v>150</v>
      </c>
      <c r="E3738" s="69">
        <f t="shared" si="1402"/>
        <v>1988</v>
      </c>
      <c r="F3738" s="69" t="s">
        <v>32</v>
      </c>
      <c r="G3738" s="69">
        <f>data2!BG147</f>
        <v>6.9348693819638613E-3</v>
      </c>
      <c r="H3738" s="105">
        <f t="shared" si="1403"/>
        <v>5.4158419412081472E-2</v>
      </c>
      <c r="I3738" s="105">
        <f t="shared" si="1404"/>
        <v>8.0574705206744562E-2</v>
      </c>
    </row>
    <row r="3739" spans="2:9" x14ac:dyDescent="0.25">
      <c r="B3739" s="69" t="s">
        <v>45</v>
      </c>
      <c r="C3739" s="69" t="s">
        <v>146</v>
      </c>
      <c r="D3739" s="69" t="s">
        <v>150</v>
      </c>
      <c r="E3739" s="69">
        <f t="shared" si="1402"/>
        <v>1989</v>
      </c>
      <c r="F3739" s="69" t="s">
        <v>32</v>
      </c>
      <c r="G3739" s="69">
        <f>data2!BG148</f>
        <v>6.9707913970308332E-3</v>
      </c>
      <c r="H3739" s="105">
        <f t="shared" si="1403"/>
        <v>6.1093288794045332E-2</v>
      </c>
      <c r="I3739" s="105">
        <f t="shared" si="1404"/>
        <v>7.3603913809713734E-2</v>
      </c>
    </row>
    <row r="3740" spans="2:9" x14ac:dyDescent="0.25">
      <c r="B3740" s="69" t="s">
        <v>45</v>
      </c>
      <c r="C3740" s="69" t="s">
        <v>146</v>
      </c>
      <c r="D3740" s="69" t="s">
        <v>150</v>
      </c>
      <c r="E3740" s="69">
        <f t="shared" si="1402"/>
        <v>1990</v>
      </c>
      <c r="F3740" s="69" t="s">
        <v>32</v>
      </c>
      <c r="G3740" s="69">
        <f>data2!BG149</f>
        <v>5.6959279339394448E-3</v>
      </c>
      <c r="H3740" s="105">
        <f t="shared" si="1403"/>
        <v>6.8064080191076168E-2</v>
      </c>
      <c r="I3740" s="105">
        <f t="shared" si="1404"/>
        <v>6.7907985875774277E-2</v>
      </c>
    </row>
    <row r="3741" spans="2:9" x14ac:dyDescent="0.25">
      <c r="B3741" s="69" t="s">
        <v>45</v>
      </c>
      <c r="C3741" s="69" t="s">
        <v>146</v>
      </c>
      <c r="D3741" s="69" t="s">
        <v>150</v>
      </c>
      <c r="E3741" s="69">
        <f t="shared" si="1402"/>
        <v>1991</v>
      </c>
      <c r="F3741" s="69" t="s">
        <v>32</v>
      </c>
      <c r="G3741" s="69">
        <f>data2!BG150</f>
        <v>6.2272192857777383E-3</v>
      </c>
      <c r="H3741" s="105">
        <f t="shared" si="1403"/>
        <v>7.3760008125015611E-2</v>
      </c>
      <c r="I3741" s="105">
        <f t="shared" si="1404"/>
        <v>6.1680766589996543E-2</v>
      </c>
    </row>
    <row r="3742" spans="2:9" x14ac:dyDescent="0.25">
      <c r="B3742" s="69" t="s">
        <v>45</v>
      </c>
      <c r="C3742" s="69" t="s">
        <v>146</v>
      </c>
      <c r="D3742" s="69" t="s">
        <v>150</v>
      </c>
      <c r="E3742" s="69">
        <f t="shared" si="1402"/>
        <v>1992</v>
      </c>
      <c r="F3742" s="69" t="s">
        <v>32</v>
      </c>
      <c r="G3742" s="69">
        <f>data2!BG151</f>
        <v>9.2848465199545892E-3</v>
      </c>
      <c r="H3742" s="105">
        <f t="shared" si="1403"/>
        <v>7.9987227410793352E-2</v>
      </c>
      <c r="I3742" s="105">
        <f t="shared" si="1404"/>
        <v>5.2395920070041957E-2</v>
      </c>
    </row>
    <row r="3743" spans="2:9" x14ac:dyDescent="0.25">
      <c r="B3743" s="69" t="s">
        <v>45</v>
      </c>
      <c r="C3743" s="69" t="s">
        <v>146</v>
      </c>
      <c r="D3743" s="69" t="s">
        <v>150</v>
      </c>
      <c r="E3743" s="69">
        <f t="shared" si="1402"/>
        <v>1993</v>
      </c>
      <c r="F3743" s="69" t="s">
        <v>32</v>
      </c>
      <c r="G3743" s="69">
        <f>data2!BG152</f>
        <v>9.3292941967286578E-3</v>
      </c>
      <c r="H3743" s="105">
        <f t="shared" si="1403"/>
        <v>8.9272073930747944E-2</v>
      </c>
      <c r="I3743" s="105">
        <f t="shared" si="1404"/>
        <v>4.3066625873313294E-2</v>
      </c>
    </row>
    <row r="3744" spans="2:9" x14ac:dyDescent="0.25">
      <c r="B3744" s="69" t="s">
        <v>45</v>
      </c>
      <c r="C3744" s="69" t="s">
        <v>146</v>
      </c>
      <c r="D3744" s="69" t="s">
        <v>150</v>
      </c>
      <c r="E3744" s="69">
        <f t="shared" si="1402"/>
        <v>1994</v>
      </c>
      <c r="F3744" s="69" t="s">
        <v>32</v>
      </c>
      <c r="G3744" s="69">
        <f>data2!BG153</f>
        <v>8.4766466748611886E-3</v>
      </c>
      <c r="H3744" s="105">
        <f t="shared" si="1403"/>
        <v>9.8601368127476607E-2</v>
      </c>
      <c r="I3744" s="105">
        <f t="shared" si="1404"/>
        <v>3.4589979198452109E-2</v>
      </c>
    </row>
    <row r="3745" spans="2:9" x14ac:dyDescent="0.25">
      <c r="B3745" s="69" t="s">
        <v>45</v>
      </c>
      <c r="C3745" s="69" t="s">
        <v>146</v>
      </c>
      <c r="D3745" s="69" t="s">
        <v>150</v>
      </c>
      <c r="E3745" s="69">
        <f t="shared" si="1402"/>
        <v>1995</v>
      </c>
      <c r="F3745" s="69" t="s">
        <v>32</v>
      </c>
      <c r="G3745" s="69">
        <f>data2!BG154</f>
        <v>5.4132272151007181E-3</v>
      </c>
      <c r="H3745" s="105">
        <f t="shared" si="1403"/>
        <v>0.10707801480233779</v>
      </c>
      <c r="I3745" s="105">
        <f t="shared" si="1404"/>
        <v>2.9176751983351387E-2</v>
      </c>
    </row>
    <row r="3746" spans="2:9" x14ac:dyDescent="0.25">
      <c r="B3746" s="69" t="s">
        <v>45</v>
      </c>
      <c r="C3746" s="69" t="s">
        <v>146</v>
      </c>
      <c r="D3746" s="69" t="s">
        <v>150</v>
      </c>
      <c r="E3746" s="69">
        <f t="shared" si="1402"/>
        <v>1996</v>
      </c>
      <c r="F3746" s="69" t="s">
        <v>32</v>
      </c>
      <c r="G3746" s="69">
        <f>data2!BG155</f>
        <v>1.3630181782353808E-2</v>
      </c>
      <c r="H3746" s="105">
        <f t="shared" si="1403"/>
        <v>0.11249124201743851</v>
      </c>
      <c r="I3746" s="105">
        <f t="shared" si="1404"/>
        <v>1.5546570200997581E-2</v>
      </c>
    </row>
    <row r="3747" spans="2:9" x14ac:dyDescent="0.25">
      <c r="B3747" s="69" t="s">
        <v>45</v>
      </c>
      <c r="C3747" s="69" t="s">
        <v>146</v>
      </c>
      <c r="D3747" s="69" t="s">
        <v>150</v>
      </c>
      <c r="E3747" s="69">
        <f t="shared" si="1402"/>
        <v>1997</v>
      </c>
      <c r="F3747" s="69" t="s">
        <v>32</v>
      </c>
      <c r="G3747" s="69">
        <f>data2!BG156</f>
        <v>1.5546570200997581E-2</v>
      </c>
      <c r="H3747" s="105">
        <f t="shared" si="1403"/>
        <v>0.12612142379979233</v>
      </c>
      <c r="I3747" s="105">
        <f t="shared" si="1404"/>
        <v>0</v>
      </c>
    </row>
    <row r="3748" spans="2:9" x14ac:dyDescent="0.25">
      <c r="B3748" s="69" t="s">
        <v>45</v>
      </c>
      <c r="C3748" s="69" t="s">
        <v>149</v>
      </c>
      <c r="D3748" s="69" t="s">
        <v>149</v>
      </c>
      <c r="E3748" s="69">
        <f>E2500</f>
        <v>1950</v>
      </c>
      <c r="F3748" s="69" t="str">
        <f>F2500</f>
        <v>a</v>
      </c>
      <c r="G3748" s="69">
        <f>data2!AH161</f>
        <v>7.4484495922713334E-2</v>
      </c>
      <c r="H3748" s="105">
        <f t="shared" si="1403"/>
        <v>0</v>
      </c>
      <c r="I3748" s="105">
        <f t="shared" si="1404"/>
        <v>5.0192023012549605</v>
      </c>
    </row>
    <row r="3749" spans="2:9" x14ac:dyDescent="0.25">
      <c r="B3749" s="69" t="s">
        <v>45</v>
      </c>
      <c r="C3749" s="69" t="s">
        <v>149</v>
      </c>
      <c r="D3749" s="69" t="s">
        <v>149</v>
      </c>
      <c r="E3749" s="69">
        <f t="shared" ref="E3749:F3749" si="1405">E2501</f>
        <v>1951</v>
      </c>
      <c r="F3749" s="69" t="str">
        <f t="shared" si="1405"/>
        <v>a</v>
      </c>
      <c r="G3749" s="69">
        <f>data2!AH162</f>
        <v>7.4484495922713334E-2</v>
      </c>
      <c r="H3749" s="105">
        <f t="shared" si="1403"/>
        <v>7.4484495922713334E-2</v>
      </c>
      <c r="I3749" s="105">
        <f t="shared" si="1404"/>
        <v>4.9447178053322469</v>
      </c>
    </row>
    <row r="3750" spans="2:9" x14ac:dyDescent="0.25">
      <c r="B3750" s="69" t="s">
        <v>45</v>
      </c>
      <c r="C3750" s="69" t="s">
        <v>149</v>
      </c>
      <c r="D3750" s="69" t="s">
        <v>149</v>
      </c>
      <c r="E3750" s="69">
        <f t="shared" ref="E3750:F3750" si="1406">E2502</f>
        <v>1952</v>
      </c>
      <c r="F3750" s="69" t="str">
        <f t="shared" si="1406"/>
        <v>a</v>
      </c>
      <c r="G3750" s="69">
        <f>data2!AH163</f>
        <v>7.4484495922713334E-2</v>
      </c>
      <c r="H3750" s="105">
        <f t="shared" si="1403"/>
        <v>0.14896899184542667</v>
      </c>
      <c r="I3750" s="105">
        <f t="shared" si="1404"/>
        <v>4.8702333094095334</v>
      </c>
    </row>
    <row r="3751" spans="2:9" x14ac:dyDescent="0.25">
      <c r="B3751" s="69" t="s">
        <v>45</v>
      </c>
      <c r="C3751" s="69" t="s">
        <v>149</v>
      </c>
      <c r="D3751" s="69" t="s">
        <v>149</v>
      </c>
      <c r="E3751" s="69">
        <f t="shared" ref="E3751:F3751" si="1407">E2503</f>
        <v>1953</v>
      </c>
      <c r="F3751" s="69" t="str">
        <f t="shared" si="1407"/>
        <v>a</v>
      </c>
      <c r="G3751" s="69">
        <f>data2!AH164</f>
        <v>7.4484495922713334E-2</v>
      </c>
      <c r="H3751" s="105">
        <f t="shared" si="1403"/>
        <v>0.22345348776814</v>
      </c>
      <c r="I3751" s="105">
        <f t="shared" si="1404"/>
        <v>4.7957488134868198</v>
      </c>
    </row>
    <row r="3752" spans="2:9" x14ac:dyDescent="0.25">
      <c r="B3752" s="69" t="s">
        <v>45</v>
      </c>
      <c r="C3752" s="69" t="s">
        <v>149</v>
      </c>
      <c r="D3752" s="69" t="s">
        <v>149</v>
      </c>
      <c r="E3752" s="69">
        <f t="shared" ref="E3752:F3752" si="1408">E2504</f>
        <v>1954</v>
      </c>
      <c r="F3752" s="69" t="str">
        <f t="shared" si="1408"/>
        <v>a</v>
      </c>
      <c r="G3752" s="69">
        <f>data2!AH165</f>
        <v>7.4484495922713334E-2</v>
      </c>
      <c r="H3752" s="105">
        <f t="shared" si="1403"/>
        <v>0.29793798369085334</v>
      </c>
      <c r="I3752" s="105">
        <f t="shared" si="1404"/>
        <v>4.7212643175641071</v>
      </c>
    </row>
    <row r="3753" spans="2:9" x14ac:dyDescent="0.25">
      <c r="B3753" s="69" t="s">
        <v>45</v>
      </c>
      <c r="C3753" s="69" t="s">
        <v>149</v>
      </c>
      <c r="D3753" s="69" t="s">
        <v>149</v>
      </c>
      <c r="E3753" s="69">
        <f t="shared" ref="E3753:F3753" si="1409">E2505</f>
        <v>1955</v>
      </c>
      <c r="F3753" s="69" t="str">
        <f t="shared" si="1409"/>
        <v>a</v>
      </c>
      <c r="G3753" s="69">
        <f>data2!AH166</f>
        <v>7.4484495922713334E-2</v>
      </c>
      <c r="H3753" s="105">
        <f t="shared" si="1403"/>
        <v>0.37242247961356667</v>
      </c>
      <c r="I3753" s="105">
        <f t="shared" si="1404"/>
        <v>4.6467798216413936</v>
      </c>
    </row>
    <row r="3754" spans="2:9" x14ac:dyDescent="0.25">
      <c r="B3754" s="69" t="s">
        <v>45</v>
      </c>
      <c r="C3754" s="69" t="s">
        <v>149</v>
      </c>
      <c r="D3754" s="69" t="s">
        <v>149</v>
      </c>
      <c r="E3754" s="69">
        <f t="shared" ref="E3754:F3754" si="1410">E2506</f>
        <v>1956</v>
      </c>
      <c r="F3754" s="69" t="str">
        <f t="shared" si="1410"/>
        <v>a</v>
      </c>
      <c r="G3754" s="69">
        <f>data2!AH167</f>
        <v>7.4484495922713334E-2</v>
      </c>
      <c r="H3754" s="105">
        <f t="shared" si="1403"/>
        <v>0.44690697553628</v>
      </c>
      <c r="I3754" s="105">
        <f t="shared" si="1404"/>
        <v>4.57229532571868</v>
      </c>
    </row>
    <row r="3755" spans="2:9" x14ac:dyDescent="0.25">
      <c r="B3755" s="69" t="s">
        <v>45</v>
      </c>
      <c r="C3755" s="69" t="s">
        <v>149</v>
      </c>
      <c r="D3755" s="69" t="s">
        <v>149</v>
      </c>
      <c r="E3755" s="69">
        <f t="shared" ref="E3755:F3755" si="1411">E2507</f>
        <v>1957</v>
      </c>
      <c r="F3755" s="69" t="str">
        <f t="shared" si="1411"/>
        <v>a</v>
      </c>
      <c r="G3755" s="69">
        <f>data2!AH168</f>
        <v>7.4484495922713334E-2</v>
      </c>
      <c r="H3755" s="105">
        <f t="shared" si="1403"/>
        <v>0.52139147145899334</v>
      </c>
      <c r="I3755" s="105">
        <f t="shared" si="1404"/>
        <v>4.4978108297959674</v>
      </c>
    </row>
    <row r="3756" spans="2:9" x14ac:dyDescent="0.25">
      <c r="B3756" s="69" t="s">
        <v>45</v>
      </c>
      <c r="C3756" s="69" t="s">
        <v>149</v>
      </c>
      <c r="D3756" s="69" t="s">
        <v>149</v>
      </c>
      <c r="E3756" s="69">
        <f t="shared" ref="E3756:F3756" si="1412">E2508</f>
        <v>1958</v>
      </c>
      <c r="F3756" s="69" t="str">
        <f t="shared" si="1412"/>
        <v>a</v>
      </c>
      <c r="G3756" s="69">
        <f>data2!AH169</f>
        <v>7.4484495922713334E-2</v>
      </c>
      <c r="H3756" s="105">
        <f t="shared" si="1403"/>
        <v>0.59587596738170667</v>
      </c>
      <c r="I3756" s="105">
        <f t="shared" si="1404"/>
        <v>4.4233263338732529</v>
      </c>
    </row>
    <row r="3757" spans="2:9" x14ac:dyDescent="0.25">
      <c r="B3757" s="69" t="s">
        <v>45</v>
      </c>
      <c r="C3757" s="69" t="s">
        <v>149</v>
      </c>
      <c r="D3757" s="69" t="s">
        <v>149</v>
      </c>
      <c r="E3757" s="69">
        <f t="shared" ref="E3757:F3757" si="1413">E2509</f>
        <v>1959</v>
      </c>
      <c r="F3757" s="69" t="str">
        <f t="shared" si="1413"/>
        <v>a</v>
      </c>
      <c r="G3757" s="69">
        <f>data2!AH170</f>
        <v>7.4484495922713334E-2</v>
      </c>
      <c r="H3757" s="105">
        <f t="shared" si="1403"/>
        <v>0.67036046330442001</v>
      </c>
      <c r="I3757" s="105">
        <f t="shared" si="1404"/>
        <v>4.3488418379505402</v>
      </c>
    </row>
    <row r="3758" spans="2:9" x14ac:dyDescent="0.25">
      <c r="B3758" s="69" t="s">
        <v>45</v>
      </c>
      <c r="C3758" s="69" t="s">
        <v>149</v>
      </c>
      <c r="D3758" s="69" t="s">
        <v>149</v>
      </c>
      <c r="E3758" s="69">
        <f t="shared" ref="E3758:F3758" si="1414">E2510</f>
        <v>1960</v>
      </c>
      <c r="F3758" s="69" t="str">
        <f t="shared" si="1414"/>
        <v>a</v>
      </c>
      <c r="G3758" s="69">
        <f>data2!AH171</f>
        <v>7.4581649613047321E-2</v>
      </c>
      <c r="H3758" s="105">
        <f t="shared" si="1403"/>
        <v>0.74484495922713334</v>
      </c>
      <c r="I3758" s="105">
        <f t="shared" si="1404"/>
        <v>4.2742601883374931</v>
      </c>
    </row>
    <row r="3759" spans="2:9" x14ac:dyDescent="0.25">
      <c r="B3759" s="69" t="s">
        <v>45</v>
      </c>
      <c r="C3759" s="69" t="s">
        <v>149</v>
      </c>
      <c r="D3759" s="69" t="s">
        <v>149</v>
      </c>
      <c r="E3759" s="69">
        <f t="shared" ref="E3759:F3759" si="1415">E2511</f>
        <v>1961</v>
      </c>
      <c r="F3759" s="69" t="str">
        <f t="shared" si="1415"/>
        <v>a</v>
      </c>
      <c r="G3759" s="69">
        <f>data2!AH172</f>
        <v>8.0937830491474419E-2</v>
      </c>
      <c r="H3759" s="105">
        <f t="shared" si="1403"/>
        <v>0.8194266088401807</v>
      </c>
      <c r="I3759" s="105">
        <f t="shared" si="1404"/>
        <v>4.1933223578460188</v>
      </c>
    </row>
    <row r="3760" spans="2:9" x14ac:dyDescent="0.25">
      <c r="B3760" s="69" t="s">
        <v>45</v>
      </c>
      <c r="C3760" s="69" t="s">
        <v>149</v>
      </c>
      <c r="D3760" s="69" t="s">
        <v>149</v>
      </c>
      <c r="E3760" s="69">
        <f t="shared" ref="E3760:F3760" si="1416">E2512</f>
        <v>1962</v>
      </c>
      <c r="F3760" s="69" t="str">
        <f t="shared" si="1416"/>
        <v>a</v>
      </c>
      <c r="G3760" s="69">
        <f>data2!AH173</f>
        <v>8.5189555466157113E-2</v>
      </c>
      <c r="H3760" s="105">
        <f t="shared" si="1403"/>
        <v>0.90036443933165511</v>
      </c>
      <c r="I3760" s="105">
        <f t="shared" si="1404"/>
        <v>4.1081328023798616</v>
      </c>
    </row>
    <row r="3761" spans="2:9" x14ac:dyDescent="0.25">
      <c r="B3761" s="69" t="s">
        <v>45</v>
      </c>
      <c r="C3761" s="69" t="s">
        <v>149</v>
      </c>
      <c r="D3761" s="69" t="s">
        <v>149</v>
      </c>
      <c r="E3761" s="69">
        <f t="shared" ref="E3761:F3761" si="1417">E2513</f>
        <v>1963</v>
      </c>
      <c r="F3761" s="69" t="str">
        <f t="shared" si="1417"/>
        <v>a</v>
      </c>
      <c r="G3761" s="69">
        <f>data2!AH174</f>
        <v>8.6993356210330761E-2</v>
      </c>
      <c r="H3761" s="105">
        <f t="shared" si="1403"/>
        <v>0.98555399479781225</v>
      </c>
      <c r="I3761" s="105">
        <f t="shared" si="1404"/>
        <v>4.0211394461695313</v>
      </c>
    </row>
    <row r="3762" spans="2:9" x14ac:dyDescent="0.25">
      <c r="B3762" s="69" t="s">
        <v>45</v>
      </c>
      <c r="C3762" s="69" t="s">
        <v>149</v>
      </c>
      <c r="D3762" s="69" t="s">
        <v>149</v>
      </c>
      <c r="E3762" s="69">
        <f t="shared" ref="E3762:F3762" si="1418">E2514</f>
        <v>1964</v>
      </c>
      <c r="F3762" s="69" t="str">
        <f t="shared" si="1418"/>
        <v>a</v>
      </c>
      <c r="G3762" s="69">
        <f>data2!AH175</f>
        <v>8.9089924407691146E-2</v>
      </c>
      <c r="H3762" s="105">
        <f t="shared" si="1403"/>
        <v>1.0725473510081429</v>
      </c>
      <c r="I3762" s="105">
        <f t="shared" si="1404"/>
        <v>3.9320495217618396</v>
      </c>
    </row>
    <row r="3763" spans="2:9" x14ac:dyDescent="0.25">
      <c r="B3763" s="69" t="s">
        <v>45</v>
      </c>
      <c r="C3763" s="69" t="s">
        <v>149</v>
      </c>
      <c r="D3763" s="69" t="s">
        <v>149</v>
      </c>
      <c r="E3763" s="69">
        <f t="shared" ref="E3763:F3763" si="1419">E2515</f>
        <v>1965</v>
      </c>
      <c r="F3763" s="69" t="str">
        <f t="shared" si="1419"/>
        <v>a</v>
      </c>
      <c r="G3763" s="69">
        <f>data2!AH176</f>
        <v>9.371214368546027E-2</v>
      </c>
      <c r="H3763" s="105">
        <f t="shared" si="1403"/>
        <v>1.1616372754158339</v>
      </c>
      <c r="I3763" s="105">
        <f t="shared" si="1404"/>
        <v>3.8383373780763792</v>
      </c>
    </row>
    <row r="3764" spans="2:9" x14ac:dyDescent="0.25">
      <c r="B3764" s="69" t="s">
        <v>45</v>
      </c>
      <c r="C3764" s="69" t="s">
        <v>149</v>
      </c>
      <c r="D3764" s="69" t="s">
        <v>149</v>
      </c>
      <c r="E3764" s="69">
        <f t="shared" ref="E3764:F3764" si="1420">E2516</f>
        <v>1966</v>
      </c>
      <c r="F3764" s="69" t="str">
        <f t="shared" si="1420"/>
        <v>a</v>
      </c>
      <c r="G3764" s="69">
        <f>data2!AH177</f>
        <v>9.1277600377630913E-2</v>
      </c>
      <c r="H3764" s="105">
        <f t="shared" si="1403"/>
        <v>1.2553494191012942</v>
      </c>
      <c r="I3764" s="105">
        <f t="shared" si="1404"/>
        <v>3.7470597776987487</v>
      </c>
    </row>
    <row r="3765" spans="2:9" x14ac:dyDescent="0.25">
      <c r="B3765" s="69" t="s">
        <v>45</v>
      </c>
      <c r="C3765" s="69" t="s">
        <v>149</v>
      </c>
      <c r="D3765" s="69" t="s">
        <v>149</v>
      </c>
      <c r="E3765" s="69">
        <f t="shared" ref="E3765:F3765" si="1421">E2517</f>
        <v>1967</v>
      </c>
      <c r="F3765" s="69" t="str">
        <f t="shared" si="1421"/>
        <v>a</v>
      </c>
      <c r="G3765" s="69">
        <f>data2!AH178</f>
        <v>9.9432527418428465E-2</v>
      </c>
      <c r="H3765" s="105">
        <f t="shared" si="1403"/>
        <v>1.3466270194789252</v>
      </c>
      <c r="I3765" s="105">
        <f t="shared" si="1404"/>
        <v>3.64762725028032</v>
      </c>
    </row>
    <row r="3766" spans="2:9" x14ac:dyDescent="0.25">
      <c r="B3766" s="69" t="s">
        <v>45</v>
      </c>
      <c r="C3766" s="69" t="s">
        <v>149</v>
      </c>
      <c r="D3766" s="69" t="s">
        <v>149</v>
      </c>
      <c r="E3766" s="69">
        <f t="shared" ref="E3766:F3766" si="1422">E2518</f>
        <v>1968</v>
      </c>
      <c r="F3766" s="69" t="str">
        <f t="shared" si="1422"/>
        <v>a</v>
      </c>
      <c r="G3766" s="69">
        <f>data2!AH179</f>
        <v>0.110568706882721</v>
      </c>
      <c r="H3766" s="105">
        <f t="shared" si="1403"/>
        <v>1.4460595468973536</v>
      </c>
      <c r="I3766" s="105">
        <f t="shared" si="1404"/>
        <v>3.5370585433975994</v>
      </c>
    </row>
    <row r="3767" spans="2:9" x14ac:dyDescent="0.25">
      <c r="B3767" s="69" t="s">
        <v>45</v>
      </c>
      <c r="C3767" s="69" t="s">
        <v>149</v>
      </c>
      <c r="D3767" s="69" t="s">
        <v>149</v>
      </c>
      <c r="E3767" s="69">
        <f t="shared" ref="E3767:F3767" si="1423">E2519</f>
        <v>1969</v>
      </c>
      <c r="F3767" s="69" t="str">
        <f t="shared" si="1423"/>
        <v>a</v>
      </c>
      <c r="G3767" s="69">
        <f>data2!AH180</f>
        <v>0.11499157803551661</v>
      </c>
      <c r="H3767" s="105">
        <f t="shared" si="1403"/>
        <v>1.5566282537800746</v>
      </c>
      <c r="I3767" s="105">
        <f t="shared" si="1404"/>
        <v>3.4220669653620828</v>
      </c>
    </row>
    <row r="3768" spans="2:9" x14ac:dyDescent="0.25">
      <c r="B3768" s="69" t="s">
        <v>45</v>
      </c>
      <c r="C3768" s="69" t="s">
        <v>149</v>
      </c>
      <c r="D3768" s="69" t="s">
        <v>149</v>
      </c>
      <c r="E3768" s="69">
        <f t="shared" ref="E3768:F3768" si="1424">E2520</f>
        <v>1970</v>
      </c>
      <c r="F3768" s="69" t="str">
        <f t="shared" si="1424"/>
        <v>a</v>
      </c>
      <c r="G3768" s="69">
        <f>data2!AH181</f>
        <v>0.12579265640304391</v>
      </c>
      <c r="H3768" s="105">
        <f t="shared" si="1403"/>
        <v>1.6716198318155913</v>
      </c>
      <c r="I3768" s="105">
        <f t="shared" si="1404"/>
        <v>3.2962743089590392</v>
      </c>
    </row>
    <row r="3769" spans="2:9" x14ac:dyDescent="0.25">
      <c r="B3769" s="69" t="s">
        <v>45</v>
      </c>
      <c r="C3769" s="69" t="s">
        <v>149</v>
      </c>
      <c r="D3769" s="69" t="s">
        <v>149</v>
      </c>
      <c r="E3769" s="69">
        <f t="shared" ref="E3769:F3769" si="1425">E2521</f>
        <v>1971</v>
      </c>
      <c r="F3769" s="69" t="str">
        <f t="shared" si="1425"/>
        <v>a</v>
      </c>
      <c r="G3769" s="69">
        <f>data2!AH182</f>
        <v>0.14517367838035306</v>
      </c>
      <c r="H3769" s="105">
        <f t="shared" si="1403"/>
        <v>1.7974124882186351</v>
      </c>
      <c r="I3769" s="105">
        <f t="shared" si="1404"/>
        <v>3.1511006305786857</v>
      </c>
    </row>
    <row r="3770" spans="2:9" x14ac:dyDescent="0.25">
      <c r="B3770" s="69" t="s">
        <v>45</v>
      </c>
      <c r="C3770" s="69" t="s">
        <v>149</v>
      </c>
      <c r="D3770" s="69" t="s">
        <v>149</v>
      </c>
      <c r="E3770" s="69">
        <f t="shared" ref="E3770:F3770" si="1426">E2522</f>
        <v>1972</v>
      </c>
      <c r="F3770" s="69" t="str">
        <f t="shared" si="1426"/>
        <v>a</v>
      </c>
      <c r="G3770" s="69">
        <f>data2!AH183</f>
        <v>0.13956666666666667</v>
      </c>
      <c r="H3770" s="105">
        <f t="shared" si="1403"/>
        <v>1.9425861665989881</v>
      </c>
      <c r="I3770" s="105">
        <f t="shared" si="1404"/>
        <v>3.0115339639120191</v>
      </c>
    </row>
    <row r="3771" spans="2:9" x14ac:dyDescent="0.25">
      <c r="B3771" s="69" t="s">
        <v>45</v>
      </c>
      <c r="C3771" s="69" t="s">
        <v>149</v>
      </c>
      <c r="D3771" s="69" t="s">
        <v>149</v>
      </c>
      <c r="E3771" s="69">
        <f t="shared" ref="E3771:F3771" si="1427">E2523</f>
        <v>1973</v>
      </c>
      <c r="F3771" s="69" t="str">
        <f t="shared" si="1427"/>
        <v>a</v>
      </c>
      <c r="G3771" s="69">
        <f>data2!AH184</f>
        <v>0.130556678700361</v>
      </c>
      <c r="H3771" s="105">
        <f t="shared" si="1403"/>
        <v>2.0821528332656549</v>
      </c>
      <c r="I3771" s="105">
        <f t="shared" si="1404"/>
        <v>2.880977285211658</v>
      </c>
    </row>
    <row r="3772" spans="2:9" x14ac:dyDescent="0.25">
      <c r="B3772" s="69" t="s">
        <v>45</v>
      </c>
      <c r="C3772" s="69" t="s">
        <v>149</v>
      </c>
      <c r="D3772" s="69" t="s">
        <v>149</v>
      </c>
      <c r="E3772" s="69">
        <f t="shared" ref="E3772:F3772" si="1428">E2524</f>
        <v>1974</v>
      </c>
      <c r="F3772" s="69" t="str">
        <f t="shared" si="1428"/>
        <v>a</v>
      </c>
      <c r="G3772" s="69">
        <f>data2!AH185</f>
        <v>0.12647612666269603</v>
      </c>
      <c r="H3772" s="105">
        <f t="shared" si="1403"/>
        <v>2.2127095119660161</v>
      </c>
      <c r="I3772" s="105">
        <f t="shared" si="1404"/>
        <v>2.7545011585489618</v>
      </c>
    </row>
    <row r="3773" spans="2:9" x14ac:dyDescent="0.25">
      <c r="B3773" s="69" t="s">
        <v>45</v>
      </c>
      <c r="C3773" s="69" t="s">
        <v>149</v>
      </c>
      <c r="D3773" s="69" t="s">
        <v>149</v>
      </c>
      <c r="E3773" s="69">
        <f t="shared" ref="E3773:F3773" si="1429">E2525</f>
        <v>1975</v>
      </c>
      <c r="F3773" s="69" t="str">
        <f t="shared" si="1429"/>
        <v>a</v>
      </c>
      <c r="G3773" s="69">
        <f>data2!AH186</f>
        <v>0.10123800601142169</v>
      </c>
      <c r="H3773" s="105">
        <f t="shared" si="1403"/>
        <v>2.3391856386287122</v>
      </c>
      <c r="I3773" s="105">
        <f t="shared" si="1404"/>
        <v>2.6532631525375403</v>
      </c>
    </row>
    <row r="3774" spans="2:9" x14ac:dyDescent="0.25">
      <c r="B3774" s="69" t="s">
        <v>45</v>
      </c>
      <c r="C3774" s="69" t="s">
        <v>149</v>
      </c>
      <c r="D3774" s="69" t="s">
        <v>149</v>
      </c>
      <c r="E3774" s="69">
        <f t="shared" ref="E3774:F3774" si="1430">E2526</f>
        <v>1976</v>
      </c>
      <c r="F3774" s="69" t="str">
        <f t="shared" si="1430"/>
        <v>a</v>
      </c>
      <c r="G3774" s="69">
        <f>data2!AH187</f>
        <v>7.2494249665029029E-2</v>
      </c>
      <c r="H3774" s="105">
        <f t="shared" si="1403"/>
        <v>2.4404236446401337</v>
      </c>
      <c r="I3774" s="105">
        <f t="shared" si="1404"/>
        <v>2.5807689028725114</v>
      </c>
    </row>
    <row r="3775" spans="2:9" x14ac:dyDescent="0.25">
      <c r="B3775" s="69" t="s">
        <v>45</v>
      </c>
      <c r="C3775" s="69" t="s">
        <v>149</v>
      </c>
      <c r="D3775" s="69" t="s">
        <v>149</v>
      </c>
      <c r="E3775" s="69">
        <f t="shared" ref="E3775:F3775" si="1431">E2527</f>
        <v>1977</v>
      </c>
      <c r="F3775" s="69" t="str">
        <f t="shared" si="1431"/>
        <v>a</v>
      </c>
      <c r="G3775" s="69">
        <f>data2!AH188</f>
        <v>9.4361308243152101E-2</v>
      </c>
      <c r="H3775" s="105">
        <f t="shared" si="1403"/>
        <v>2.5129178943051627</v>
      </c>
      <c r="I3775" s="105">
        <f t="shared" si="1404"/>
        <v>2.4864075946293589</v>
      </c>
    </row>
    <row r="3776" spans="2:9" x14ac:dyDescent="0.25">
      <c r="B3776" s="69" t="s">
        <v>45</v>
      </c>
      <c r="C3776" s="69" t="s">
        <v>149</v>
      </c>
      <c r="D3776" s="69" t="s">
        <v>149</v>
      </c>
      <c r="E3776" s="69">
        <f t="shared" ref="E3776:F3776" si="1432">E2528</f>
        <v>1978</v>
      </c>
      <c r="F3776" s="69" t="str">
        <f t="shared" si="1432"/>
        <v>a</v>
      </c>
      <c r="G3776" s="69">
        <f>data2!AH189</f>
        <v>0.13052515038205167</v>
      </c>
      <c r="H3776" s="105">
        <f t="shared" si="1403"/>
        <v>2.6072792025483147</v>
      </c>
      <c r="I3776" s="105">
        <f t="shared" si="1404"/>
        <v>2.3558824442473076</v>
      </c>
    </row>
    <row r="3777" spans="2:9" x14ac:dyDescent="0.25">
      <c r="B3777" s="69" t="s">
        <v>45</v>
      </c>
      <c r="C3777" s="69" t="s">
        <v>149</v>
      </c>
      <c r="D3777" s="69" t="s">
        <v>149</v>
      </c>
      <c r="E3777" s="69">
        <f t="shared" ref="E3777:F3777" si="1433">E2529</f>
        <v>1979</v>
      </c>
      <c r="F3777" s="69" t="str">
        <f t="shared" si="1433"/>
        <v>a</v>
      </c>
      <c r="G3777" s="69">
        <f>data2!AH190</f>
        <v>0.10002021543235663</v>
      </c>
      <c r="H3777" s="105">
        <f t="shared" si="1403"/>
        <v>2.7378043529303664</v>
      </c>
      <c r="I3777" s="105">
        <f t="shared" si="1404"/>
        <v>2.2558622288149506</v>
      </c>
    </row>
    <row r="3778" spans="2:9" x14ac:dyDescent="0.25">
      <c r="B3778" s="69" t="s">
        <v>45</v>
      </c>
      <c r="C3778" s="69" t="s">
        <v>149</v>
      </c>
      <c r="D3778" s="69" t="s">
        <v>149</v>
      </c>
      <c r="E3778" s="69">
        <f t="shared" ref="E3778:F3778" si="1434">E2530</f>
        <v>1980</v>
      </c>
      <c r="F3778" s="69" t="str">
        <f t="shared" si="1434"/>
        <v>a</v>
      </c>
      <c r="G3778" s="69">
        <f>data2!AH191</f>
        <v>0.13564024100454378</v>
      </c>
      <c r="H3778" s="105">
        <f t="shared" si="1403"/>
        <v>2.837824568362723</v>
      </c>
      <c r="I3778" s="105">
        <f t="shared" si="1404"/>
        <v>2.1202219878104067</v>
      </c>
    </row>
    <row r="3779" spans="2:9" x14ac:dyDescent="0.25">
      <c r="B3779" s="69" t="s">
        <v>45</v>
      </c>
      <c r="C3779" s="69" t="s">
        <v>149</v>
      </c>
      <c r="D3779" s="69" t="s">
        <v>149</v>
      </c>
      <c r="E3779" s="69">
        <f t="shared" ref="E3779:F3779" si="1435">E2531</f>
        <v>1981</v>
      </c>
      <c r="F3779" s="69" t="str">
        <f t="shared" si="1435"/>
        <v>a</v>
      </c>
      <c r="G3779" s="69">
        <f>data2!AH192</f>
        <v>0.14199834152716409</v>
      </c>
      <c r="H3779" s="105">
        <f t="shared" si="1403"/>
        <v>2.9734648093672669</v>
      </c>
      <c r="I3779" s="105">
        <f t="shared" si="1404"/>
        <v>1.978223646283243</v>
      </c>
    </row>
    <row r="3780" spans="2:9" x14ac:dyDescent="0.25">
      <c r="B3780" s="69" t="s">
        <v>45</v>
      </c>
      <c r="C3780" s="69" t="s">
        <v>149</v>
      </c>
      <c r="D3780" s="69" t="s">
        <v>149</v>
      </c>
      <c r="E3780" s="69">
        <f t="shared" ref="E3780:F3780" si="1436">E2532</f>
        <v>1982</v>
      </c>
      <c r="F3780" s="69" t="str">
        <f t="shared" si="1436"/>
        <v>a</v>
      </c>
      <c r="G3780" s="69">
        <f>data2!AH193</f>
        <v>0.14437222651383005</v>
      </c>
      <c r="H3780" s="105">
        <f t="shared" ref="H3780:H3843" si="1437">SUMIFS($G$4:$G$4995,$F$4:$F$4995,$F3780,$E$4:$E$4995,"&lt;"&amp;$E3780,$B$4:$B$4995,$B3780,$D$4:$D$4995,$D3780)</f>
        <v>3.1154631508944308</v>
      </c>
      <c r="I3780" s="105">
        <f t="shared" ref="I3780:I3843" si="1438">SUMIFS($G$4:$G$4995,$F$4:$F$4995,$F3780,$E$4:$E$4995,"&gt;"&amp;$E3780,$B$4:$B$4995,$B3780,$D$4:$D$4995,$D3780)</f>
        <v>1.8338514197694129</v>
      </c>
    </row>
    <row r="3781" spans="2:9" x14ac:dyDescent="0.25">
      <c r="B3781" s="69" t="s">
        <v>45</v>
      </c>
      <c r="C3781" s="69" t="s">
        <v>149</v>
      </c>
      <c r="D3781" s="69" t="s">
        <v>149</v>
      </c>
      <c r="E3781" s="69">
        <f t="shared" ref="E3781:F3781" si="1439">E2533</f>
        <v>1983</v>
      </c>
      <c r="F3781" s="69" t="str">
        <f t="shared" si="1439"/>
        <v>a</v>
      </c>
      <c r="G3781" s="69">
        <f>data2!AH194</f>
        <v>0.10594559181381419</v>
      </c>
      <c r="H3781" s="105">
        <f t="shared" si="1437"/>
        <v>3.2598353774082609</v>
      </c>
      <c r="I3781" s="105">
        <f t="shared" si="1438"/>
        <v>1.7279058279555988</v>
      </c>
    </row>
    <row r="3782" spans="2:9" x14ac:dyDescent="0.25">
      <c r="B3782" s="69" t="s">
        <v>45</v>
      </c>
      <c r="C3782" s="69" t="s">
        <v>149</v>
      </c>
      <c r="D3782" s="69" t="s">
        <v>149</v>
      </c>
      <c r="E3782" s="69">
        <f t="shared" ref="E3782:F3782" si="1440">E2534</f>
        <v>1984</v>
      </c>
      <c r="F3782" s="69" t="str">
        <f t="shared" si="1440"/>
        <v>a</v>
      </c>
      <c r="G3782" s="69">
        <f>data2!AH195</f>
        <v>9.1459060233710074E-2</v>
      </c>
      <c r="H3782" s="105">
        <f t="shared" si="1437"/>
        <v>3.365780969222075</v>
      </c>
      <c r="I3782" s="105">
        <f t="shared" si="1438"/>
        <v>1.6364467677218884</v>
      </c>
    </row>
    <row r="3783" spans="2:9" x14ac:dyDescent="0.25">
      <c r="B3783" s="69" t="s">
        <v>45</v>
      </c>
      <c r="C3783" s="69" t="s">
        <v>149</v>
      </c>
      <c r="D3783" s="69" t="s">
        <v>149</v>
      </c>
      <c r="E3783" s="69">
        <f t="shared" ref="E3783:F3783" si="1441">E2535</f>
        <v>1985</v>
      </c>
      <c r="F3783" s="69" t="str">
        <f t="shared" si="1441"/>
        <v>a</v>
      </c>
      <c r="G3783" s="69">
        <f>data2!AH196</f>
        <v>0.14042239553114005</v>
      </c>
      <c r="H3783" s="105">
        <f t="shared" si="1437"/>
        <v>3.457240029455785</v>
      </c>
      <c r="I3783" s="105">
        <f t="shared" si="1438"/>
        <v>1.4960243721907485</v>
      </c>
    </row>
    <row r="3784" spans="2:9" x14ac:dyDescent="0.25">
      <c r="B3784" s="69" t="s">
        <v>45</v>
      </c>
      <c r="C3784" s="69" t="s">
        <v>149</v>
      </c>
      <c r="D3784" s="69" t="s">
        <v>149</v>
      </c>
      <c r="E3784" s="69">
        <f t="shared" ref="E3784:F3784" si="1442">E2536</f>
        <v>1986</v>
      </c>
      <c r="F3784" s="69" t="str">
        <f t="shared" si="1442"/>
        <v>a</v>
      </c>
      <c r="G3784" s="69">
        <f>data2!AH197</f>
        <v>0.13507033526011561</v>
      </c>
      <c r="H3784" s="105">
        <f t="shared" si="1437"/>
        <v>3.5976624249869249</v>
      </c>
      <c r="I3784" s="105">
        <f t="shared" si="1438"/>
        <v>1.360954036930633</v>
      </c>
    </row>
    <row r="3785" spans="2:9" x14ac:dyDescent="0.25">
      <c r="B3785" s="69" t="s">
        <v>45</v>
      </c>
      <c r="C3785" s="69" t="s">
        <v>149</v>
      </c>
      <c r="D3785" s="69" t="s">
        <v>149</v>
      </c>
      <c r="E3785" s="69">
        <f t="shared" ref="E3785:F3785" si="1443">E2537</f>
        <v>1987</v>
      </c>
      <c r="F3785" s="69" t="str">
        <f t="shared" si="1443"/>
        <v>a</v>
      </c>
      <c r="G3785" s="69">
        <f>data2!AH198</f>
        <v>0.1403778239774954</v>
      </c>
      <c r="H3785" s="105">
        <f t="shared" si="1437"/>
        <v>3.7327327602470404</v>
      </c>
      <c r="I3785" s="105">
        <f t="shared" si="1438"/>
        <v>1.2205762129531375</v>
      </c>
    </row>
    <row r="3786" spans="2:9" x14ac:dyDescent="0.25">
      <c r="B3786" s="69" t="s">
        <v>45</v>
      </c>
      <c r="C3786" s="69" t="s">
        <v>149</v>
      </c>
      <c r="D3786" s="69" t="s">
        <v>149</v>
      </c>
      <c r="E3786" s="69">
        <f t="shared" ref="E3786:F3786" si="1444">E2538</f>
        <v>1988</v>
      </c>
      <c r="F3786" s="69" t="str">
        <f t="shared" si="1444"/>
        <v>a</v>
      </c>
      <c r="G3786" s="69">
        <f>data2!AH199</f>
        <v>0.1336044557524895</v>
      </c>
      <c r="H3786" s="105">
        <f t="shared" si="1437"/>
        <v>3.8731105842245359</v>
      </c>
      <c r="I3786" s="105">
        <f t="shared" si="1438"/>
        <v>1.0869717572006479</v>
      </c>
    </row>
    <row r="3787" spans="2:9" x14ac:dyDescent="0.25">
      <c r="B3787" s="69" t="s">
        <v>45</v>
      </c>
      <c r="C3787" s="69" t="s">
        <v>149</v>
      </c>
      <c r="D3787" s="69" t="s">
        <v>149</v>
      </c>
      <c r="E3787" s="69">
        <f t="shared" ref="E3787:F3787" si="1445">E2539</f>
        <v>1989</v>
      </c>
      <c r="F3787" s="69" t="str">
        <f t="shared" si="1445"/>
        <v>a</v>
      </c>
      <c r="G3787" s="69">
        <f>data2!AH200</f>
        <v>0.1051609606743141</v>
      </c>
      <c r="H3787" s="105">
        <f t="shared" si="1437"/>
        <v>4.0067150399770251</v>
      </c>
      <c r="I3787" s="105">
        <f t="shared" si="1438"/>
        <v>0.98181079652633396</v>
      </c>
    </row>
    <row r="3788" spans="2:9" x14ac:dyDescent="0.25">
      <c r="B3788" s="69" t="s">
        <v>45</v>
      </c>
      <c r="C3788" s="69" t="s">
        <v>149</v>
      </c>
      <c r="D3788" s="69" t="s">
        <v>149</v>
      </c>
      <c r="E3788" s="69">
        <f t="shared" ref="E3788:F3788" si="1446">E2540</f>
        <v>1990</v>
      </c>
      <c r="F3788" s="69" t="str">
        <f t="shared" si="1446"/>
        <v>a</v>
      </c>
      <c r="G3788" s="69">
        <f>data2!AH201</f>
        <v>0.13526784043030032</v>
      </c>
      <c r="H3788" s="105">
        <f t="shared" si="1437"/>
        <v>4.1118760006513391</v>
      </c>
      <c r="I3788" s="105">
        <f t="shared" si="1438"/>
        <v>0.84654295609603358</v>
      </c>
    </row>
    <row r="3789" spans="2:9" x14ac:dyDescent="0.25">
      <c r="B3789" s="69" t="s">
        <v>45</v>
      </c>
      <c r="C3789" s="69" t="s">
        <v>149</v>
      </c>
      <c r="D3789" s="69" t="s">
        <v>149</v>
      </c>
      <c r="E3789" s="69">
        <f t="shared" ref="E3789:F3789" si="1447">E2541</f>
        <v>1991</v>
      </c>
      <c r="F3789" s="69" t="str">
        <f t="shared" si="1447"/>
        <v>a</v>
      </c>
      <c r="G3789" s="69">
        <f>data2!AH202</f>
        <v>0.13241928319965712</v>
      </c>
      <c r="H3789" s="105">
        <f t="shared" si="1437"/>
        <v>4.2471438410816393</v>
      </c>
      <c r="I3789" s="105">
        <f t="shared" si="1438"/>
        <v>0.71412367289637646</v>
      </c>
    </row>
    <row r="3790" spans="2:9" x14ac:dyDescent="0.25">
      <c r="B3790" s="69" t="s">
        <v>45</v>
      </c>
      <c r="C3790" s="69" t="s">
        <v>149</v>
      </c>
      <c r="D3790" s="69" t="s">
        <v>149</v>
      </c>
      <c r="E3790" s="69">
        <f t="shared" ref="E3790:F3790" si="1448">E2542</f>
        <v>1992</v>
      </c>
      <c r="F3790" s="69" t="str">
        <f t="shared" si="1448"/>
        <v>a</v>
      </c>
      <c r="G3790" s="69">
        <f>data2!AH203</f>
        <v>0.10669934678238389</v>
      </c>
      <c r="H3790" s="105">
        <f t="shared" si="1437"/>
        <v>4.3795631242812965</v>
      </c>
      <c r="I3790" s="105">
        <f t="shared" si="1438"/>
        <v>0.60742432611399255</v>
      </c>
    </row>
    <row r="3791" spans="2:9" x14ac:dyDescent="0.25">
      <c r="B3791" s="69" t="s">
        <v>45</v>
      </c>
      <c r="C3791" s="69" t="s">
        <v>149</v>
      </c>
      <c r="D3791" s="69" t="s">
        <v>149</v>
      </c>
      <c r="E3791" s="69">
        <f t="shared" ref="E3791:F3791" si="1449">E2543</f>
        <v>1993</v>
      </c>
      <c r="F3791" s="69" t="str">
        <f t="shared" si="1449"/>
        <v>a</v>
      </c>
      <c r="G3791" s="69">
        <f>data2!AH204</f>
        <v>0.12763739522775189</v>
      </c>
      <c r="H3791" s="105">
        <f t="shared" si="1437"/>
        <v>4.4862624710636805</v>
      </c>
      <c r="I3791" s="105">
        <f t="shared" si="1438"/>
        <v>0.47978693088624064</v>
      </c>
    </row>
    <row r="3792" spans="2:9" x14ac:dyDescent="0.25">
      <c r="B3792" s="69" t="s">
        <v>45</v>
      </c>
      <c r="C3792" s="69" t="s">
        <v>149</v>
      </c>
      <c r="D3792" s="69" t="s">
        <v>149</v>
      </c>
      <c r="E3792" s="69">
        <f t="shared" ref="E3792:F3792" si="1450">E2544</f>
        <v>1994</v>
      </c>
      <c r="F3792" s="69" t="str">
        <f t="shared" si="1450"/>
        <v>a</v>
      </c>
      <c r="G3792" s="69">
        <f>data2!AH205</f>
        <v>0.12580943412462908</v>
      </c>
      <c r="H3792" s="105">
        <f t="shared" si="1437"/>
        <v>4.6138998662914323</v>
      </c>
      <c r="I3792" s="105">
        <f t="shared" si="1438"/>
        <v>0.35397749676161161</v>
      </c>
    </row>
    <row r="3793" spans="2:9" x14ac:dyDescent="0.25">
      <c r="B3793" s="69" t="s">
        <v>45</v>
      </c>
      <c r="C3793" s="69" t="s">
        <v>149</v>
      </c>
      <c r="D3793" s="69" t="s">
        <v>149</v>
      </c>
      <c r="E3793" s="69">
        <f t="shared" ref="E3793:F3793" si="1451">E2545</f>
        <v>1995</v>
      </c>
      <c r="F3793" s="69" t="str">
        <f t="shared" si="1451"/>
        <v>a</v>
      </c>
      <c r="G3793" s="69">
        <f>data2!AH206</f>
        <v>0.12329012612612612</v>
      </c>
      <c r="H3793" s="105">
        <f t="shared" si="1437"/>
        <v>4.7397093004160613</v>
      </c>
      <c r="I3793" s="105">
        <f t="shared" si="1438"/>
        <v>0.2306873706354855</v>
      </c>
    </row>
    <row r="3794" spans="2:9" x14ac:dyDescent="0.25">
      <c r="B3794" s="69" t="s">
        <v>45</v>
      </c>
      <c r="C3794" s="69" t="s">
        <v>149</v>
      </c>
      <c r="D3794" s="69" t="s">
        <v>149</v>
      </c>
      <c r="E3794" s="69">
        <f t="shared" ref="E3794:F3794" si="1452">E2546</f>
        <v>1996</v>
      </c>
      <c r="F3794" s="69" t="str">
        <f t="shared" si="1452"/>
        <v>a</v>
      </c>
      <c r="G3794" s="69">
        <f>data2!AH207</f>
        <v>0.11736132663457824</v>
      </c>
      <c r="H3794" s="105">
        <f t="shared" si="1437"/>
        <v>4.8629994265421876</v>
      </c>
      <c r="I3794" s="105">
        <f t="shared" si="1438"/>
        <v>0.11332604400090725</v>
      </c>
    </row>
    <row r="3795" spans="2:9" x14ac:dyDescent="0.25">
      <c r="B3795" s="69" t="s">
        <v>45</v>
      </c>
      <c r="C3795" s="69" t="s">
        <v>149</v>
      </c>
      <c r="D3795" s="69" t="s">
        <v>149</v>
      </c>
      <c r="E3795" s="69">
        <f t="shared" ref="E3795:F3795" si="1453">E2547</f>
        <v>1997</v>
      </c>
      <c r="F3795" s="69" t="str">
        <f t="shared" si="1453"/>
        <v>a</v>
      </c>
      <c r="G3795" s="69">
        <f>data2!AH208</f>
        <v>0.11332604400090725</v>
      </c>
      <c r="H3795" s="105">
        <f t="shared" si="1437"/>
        <v>4.9803607531767655</v>
      </c>
      <c r="I3795" s="105">
        <f t="shared" si="1438"/>
        <v>0</v>
      </c>
    </row>
    <row r="3796" spans="2:9" x14ac:dyDescent="0.25">
      <c r="B3796" s="69" t="s">
        <v>45</v>
      </c>
      <c r="C3796" s="69" t="s">
        <v>149</v>
      </c>
      <c r="D3796" s="69" t="s">
        <v>149</v>
      </c>
      <c r="E3796" s="69">
        <f t="shared" ref="E3796:F3796" si="1454">E2548</f>
        <v>1950</v>
      </c>
      <c r="F3796" s="69" t="str">
        <f t="shared" si="1454"/>
        <v>b</v>
      </c>
      <c r="G3796" s="69">
        <f>data2!AI161</f>
        <v>6.0686646236950081E-2</v>
      </c>
      <c r="H3796" s="105">
        <f t="shared" si="1437"/>
        <v>0</v>
      </c>
      <c r="I3796" s="105">
        <f t="shared" si="1438"/>
        <v>3.5331511802483959</v>
      </c>
    </row>
    <row r="3797" spans="2:9" x14ac:dyDescent="0.25">
      <c r="B3797" s="69" t="s">
        <v>45</v>
      </c>
      <c r="C3797" s="69" t="s">
        <v>149</v>
      </c>
      <c r="D3797" s="69" t="s">
        <v>149</v>
      </c>
      <c r="E3797" s="69">
        <f t="shared" ref="E3797:F3797" si="1455">E2549</f>
        <v>1951</v>
      </c>
      <c r="F3797" s="69" t="str">
        <f t="shared" si="1455"/>
        <v>b</v>
      </c>
      <c r="G3797" s="69">
        <f>data2!AI162</f>
        <v>6.0686646236950081E-2</v>
      </c>
      <c r="H3797" s="105">
        <f t="shared" si="1437"/>
        <v>6.0686646236950081E-2</v>
      </c>
      <c r="I3797" s="105">
        <f t="shared" si="1438"/>
        <v>3.4724645340114462</v>
      </c>
    </row>
    <row r="3798" spans="2:9" x14ac:dyDescent="0.25">
      <c r="B3798" s="69" t="s">
        <v>45</v>
      </c>
      <c r="C3798" s="69" t="s">
        <v>149</v>
      </c>
      <c r="D3798" s="69" t="s">
        <v>149</v>
      </c>
      <c r="E3798" s="69">
        <f t="shared" ref="E3798:F3798" si="1456">E2550</f>
        <v>1952</v>
      </c>
      <c r="F3798" s="69" t="str">
        <f t="shared" si="1456"/>
        <v>b</v>
      </c>
      <c r="G3798" s="69">
        <f>data2!AI163</f>
        <v>6.0686646236950081E-2</v>
      </c>
      <c r="H3798" s="105">
        <f t="shared" si="1437"/>
        <v>0.12137329247390016</v>
      </c>
      <c r="I3798" s="105">
        <f t="shared" si="1438"/>
        <v>3.4117778877744964</v>
      </c>
    </row>
    <row r="3799" spans="2:9" x14ac:dyDescent="0.25">
      <c r="B3799" s="69" t="s">
        <v>45</v>
      </c>
      <c r="C3799" s="69" t="s">
        <v>149</v>
      </c>
      <c r="D3799" s="69" t="s">
        <v>149</v>
      </c>
      <c r="E3799" s="69">
        <f t="shared" ref="E3799:F3799" si="1457">E2551</f>
        <v>1953</v>
      </c>
      <c r="F3799" s="69" t="str">
        <f t="shared" si="1457"/>
        <v>b</v>
      </c>
      <c r="G3799" s="69">
        <f>data2!AI164</f>
        <v>6.0686646236950081E-2</v>
      </c>
      <c r="H3799" s="105">
        <f t="shared" si="1437"/>
        <v>0.18205993871085024</v>
      </c>
      <c r="I3799" s="105">
        <f t="shared" si="1438"/>
        <v>3.3510912415375458</v>
      </c>
    </row>
    <row r="3800" spans="2:9" x14ac:dyDescent="0.25">
      <c r="B3800" s="69" t="s">
        <v>45</v>
      </c>
      <c r="C3800" s="69" t="s">
        <v>149</v>
      </c>
      <c r="D3800" s="69" t="s">
        <v>149</v>
      </c>
      <c r="E3800" s="69">
        <f t="shared" ref="E3800:F3800" si="1458">E2552</f>
        <v>1954</v>
      </c>
      <c r="F3800" s="69" t="str">
        <f t="shared" si="1458"/>
        <v>b</v>
      </c>
      <c r="G3800" s="69">
        <f>data2!AI165</f>
        <v>6.0686646236950081E-2</v>
      </c>
      <c r="H3800" s="105">
        <f t="shared" si="1437"/>
        <v>0.24274658494780033</v>
      </c>
      <c r="I3800" s="105">
        <f t="shared" si="1438"/>
        <v>3.290404595300596</v>
      </c>
    </row>
    <row r="3801" spans="2:9" x14ac:dyDescent="0.25">
      <c r="B3801" s="69" t="s">
        <v>45</v>
      </c>
      <c r="C3801" s="69" t="s">
        <v>149</v>
      </c>
      <c r="D3801" s="69" t="s">
        <v>149</v>
      </c>
      <c r="E3801" s="69">
        <f t="shared" ref="E3801:F3801" si="1459">E2553</f>
        <v>1955</v>
      </c>
      <c r="F3801" s="69" t="str">
        <f t="shared" si="1459"/>
        <v>b</v>
      </c>
      <c r="G3801" s="69">
        <f>data2!AI166</f>
        <v>6.0686646236950081E-2</v>
      </c>
      <c r="H3801" s="105">
        <f t="shared" si="1437"/>
        <v>0.30343323118475041</v>
      </c>
      <c r="I3801" s="105">
        <f t="shared" si="1438"/>
        <v>3.2297179490636454</v>
      </c>
    </row>
    <row r="3802" spans="2:9" x14ac:dyDescent="0.25">
      <c r="B3802" s="69" t="s">
        <v>45</v>
      </c>
      <c r="C3802" s="69" t="s">
        <v>149</v>
      </c>
      <c r="D3802" s="69" t="s">
        <v>149</v>
      </c>
      <c r="E3802" s="69">
        <f t="shared" ref="E3802:F3802" si="1460">E2554</f>
        <v>1956</v>
      </c>
      <c r="F3802" s="69" t="str">
        <f t="shared" si="1460"/>
        <v>b</v>
      </c>
      <c r="G3802" s="69">
        <f>data2!AI167</f>
        <v>6.0686646236950081E-2</v>
      </c>
      <c r="H3802" s="105">
        <f t="shared" si="1437"/>
        <v>0.36411987742170049</v>
      </c>
      <c r="I3802" s="105">
        <f t="shared" si="1438"/>
        <v>3.1690313028266957</v>
      </c>
    </row>
    <row r="3803" spans="2:9" x14ac:dyDescent="0.25">
      <c r="B3803" s="69" t="s">
        <v>45</v>
      </c>
      <c r="C3803" s="69" t="s">
        <v>149</v>
      </c>
      <c r="D3803" s="69" t="s">
        <v>149</v>
      </c>
      <c r="E3803" s="69">
        <f t="shared" ref="E3803:F3803" si="1461">E2555</f>
        <v>1957</v>
      </c>
      <c r="F3803" s="69" t="str">
        <f t="shared" si="1461"/>
        <v>b</v>
      </c>
      <c r="G3803" s="69">
        <f>data2!AI168</f>
        <v>6.0686646236950081E-2</v>
      </c>
      <c r="H3803" s="105">
        <f t="shared" si="1437"/>
        <v>0.42480652365865057</v>
      </c>
      <c r="I3803" s="105">
        <f t="shared" si="1438"/>
        <v>3.1083446565897459</v>
      </c>
    </row>
    <row r="3804" spans="2:9" x14ac:dyDescent="0.25">
      <c r="B3804" s="69" t="s">
        <v>45</v>
      </c>
      <c r="C3804" s="69" t="s">
        <v>149</v>
      </c>
      <c r="D3804" s="69" t="s">
        <v>149</v>
      </c>
      <c r="E3804" s="69">
        <f t="shared" ref="E3804:F3804" si="1462">E2556</f>
        <v>1958</v>
      </c>
      <c r="F3804" s="69" t="str">
        <f t="shared" si="1462"/>
        <v>b</v>
      </c>
      <c r="G3804" s="69">
        <f>data2!AI169</f>
        <v>6.0686646236950081E-2</v>
      </c>
      <c r="H3804" s="105">
        <f t="shared" si="1437"/>
        <v>0.48549316989560065</v>
      </c>
      <c r="I3804" s="105">
        <f t="shared" si="1438"/>
        <v>3.0476580103527953</v>
      </c>
    </row>
    <row r="3805" spans="2:9" x14ac:dyDescent="0.25">
      <c r="B3805" s="69" t="s">
        <v>45</v>
      </c>
      <c r="C3805" s="69" t="s">
        <v>149</v>
      </c>
      <c r="D3805" s="69" t="s">
        <v>149</v>
      </c>
      <c r="E3805" s="69">
        <f t="shared" ref="E3805:F3805" si="1463">E2557</f>
        <v>1959</v>
      </c>
      <c r="F3805" s="69" t="str">
        <f t="shared" si="1463"/>
        <v>b</v>
      </c>
      <c r="G3805" s="69">
        <f>data2!AI170</f>
        <v>6.0686646236950081E-2</v>
      </c>
      <c r="H3805" s="105">
        <f t="shared" si="1437"/>
        <v>0.54617981613255073</v>
      </c>
      <c r="I3805" s="105">
        <f t="shared" si="1438"/>
        <v>2.9869713641158455</v>
      </c>
    </row>
    <row r="3806" spans="2:9" x14ac:dyDescent="0.25">
      <c r="B3806" s="69" t="s">
        <v>45</v>
      </c>
      <c r="C3806" s="69" t="s">
        <v>149</v>
      </c>
      <c r="D3806" s="69" t="s">
        <v>149</v>
      </c>
      <c r="E3806" s="69">
        <f t="shared" ref="E3806:F3806" si="1464">E2558</f>
        <v>1960</v>
      </c>
      <c r="F3806" s="69" t="str">
        <f t="shared" si="1464"/>
        <v>b</v>
      </c>
      <c r="G3806" s="69">
        <f>data2!AI171</f>
        <v>6.0765802732041754E-2</v>
      </c>
      <c r="H3806" s="105">
        <f t="shared" si="1437"/>
        <v>0.60686646236950081</v>
      </c>
      <c r="I3806" s="105">
        <f t="shared" si="1438"/>
        <v>2.9262055613838038</v>
      </c>
    </row>
    <row r="3807" spans="2:9" x14ac:dyDescent="0.25">
      <c r="B3807" s="69" t="s">
        <v>45</v>
      </c>
      <c r="C3807" s="69" t="s">
        <v>149</v>
      </c>
      <c r="D3807" s="69" t="s">
        <v>149</v>
      </c>
      <c r="E3807" s="69">
        <f t="shared" ref="E3807:F3807" si="1465">E2559</f>
        <v>1961</v>
      </c>
      <c r="F3807" s="69" t="str">
        <f t="shared" si="1465"/>
        <v>b</v>
      </c>
      <c r="G3807" s="69">
        <f>data2!AI172</f>
        <v>5.8319752256770309E-2</v>
      </c>
      <c r="H3807" s="105">
        <f t="shared" si="1437"/>
        <v>0.66763226510154261</v>
      </c>
      <c r="I3807" s="105">
        <f t="shared" si="1438"/>
        <v>2.8678858091270332</v>
      </c>
    </row>
    <row r="3808" spans="2:9" x14ac:dyDescent="0.25">
      <c r="B3808" s="69" t="s">
        <v>45</v>
      </c>
      <c r="C3808" s="69" t="s">
        <v>149</v>
      </c>
      <c r="D3808" s="69" t="s">
        <v>149</v>
      </c>
      <c r="E3808" s="69">
        <f t="shared" ref="E3808:F3808" si="1466">E2560</f>
        <v>1962</v>
      </c>
      <c r="F3808" s="69" t="str">
        <f t="shared" si="1466"/>
        <v>b</v>
      </c>
      <c r="G3808" s="69">
        <f>data2!AI173</f>
        <v>5.7796552851252139E-2</v>
      </c>
      <c r="H3808" s="105">
        <f t="shared" si="1437"/>
        <v>0.72595201735831294</v>
      </c>
      <c r="I3808" s="105">
        <f t="shared" si="1438"/>
        <v>2.8100892562757815</v>
      </c>
    </row>
    <row r="3809" spans="2:9" x14ac:dyDescent="0.25">
      <c r="B3809" s="69" t="s">
        <v>45</v>
      </c>
      <c r="C3809" s="69" t="s">
        <v>149</v>
      </c>
      <c r="D3809" s="69" t="s">
        <v>149</v>
      </c>
      <c r="E3809" s="69">
        <f t="shared" ref="E3809:F3809" si="1467">E2561</f>
        <v>1963</v>
      </c>
      <c r="F3809" s="69" t="str">
        <f t="shared" si="1467"/>
        <v>b</v>
      </c>
      <c r="G3809" s="69">
        <f>data2!AI174</f>
        <v>6.3154561638887455E-2</v>
      </c>
      <c r="H3809" s="105">
        <f t="shared" si="1437"/>
        <v>0.78374857020956512</v>
      </c>
      <c r="I3809" s="105">
        <f t="shared" si="1438"/>
        <v>2.7469346946368933</v>
      </c>
    </row>
    <row r="3810" spans="2:9" x14ac:dyDescent="0.25">
      <c r="B3810" s="69" t="s">
        <v>45</v>
      </c>
      <c r="C3810" s="69" t="s">
        <v>149</v>
      </c>
      <c r="D3810" s="69" t="s">
        <v>149</v>
      </c>
      <c r="E3810" s="69">
        <f t="shared" ref="E3810:F3810" si="1468">E2562</f>
        <v>1964</v>
      </c>
      <c r="F3810" s="69" t="str">
        <f t="shared" si="1468"/>
        <v>b</v>
      </c>
      <c r="G3810" s="69">
        <f>data2!AI175</f>
        <v>5.4889389173557908E-2</v>
      </c>
      <c r="H3810" s="105">
        <f t="shared" si="1437"/>
        <v>0.84690313184845256</v>
      </c>
      <c r="I3810" s="105">
        <f t="shared" si="1438"/>
        <v>2.6920453054633358</v>
      </c>
    </row>
    <row r="3811" spans="2:9" x14ac:dyDescent="0.25">
      <c r="B3811" s="69" t="s">
        <v>45</v>
      </c>
      <c r="C3811" s="69" t="s">
        <v>149</v>
      </c>
      <c r="D3811" s="69" t="s">
        <v>149</v>
      </c>
      <c r="E3811" s="69">
        <f t="shared" ref="E3811:F3811" si="1469">E2563</f>
        <v>1965</v>
      </c>
      <c r="F3811" s="69" t="str">
        <f t="shared" si="1469"/>
        <v>b</v>
      </c>
      <c r="G3811" s="69">
        <f>data2!AI176</f>
        <v>5.257848114197361E-2</v>
      </c>
      <c r="H3811" s="105">
        <f t="shared" si="1437"/>
        <v>0.90179252102201046</v>
      </c>
      <c r="I3811" s="105">
        <f t="shared" si="1438"/>
        <v>2.6394668243213619</v>
      </c>
    </row>
    <row r="3812" spans="2:9" x14ac:dyDescent="0.25">
      <c r="B3812" s="69" t="s">
        <v>45</v>
      </c>
      <c r="C3812" s="69" t="s">
        <v>149</v>
      </c>
      <c r="D3812" s="69" t="s">
        <v>149</v>
      </c>
      <c r="E3812" s="69">
        <f t="shared" ref="E3812:F3812" si="1470">E2564</f>
        <v>1966</v>
      </c>
      <c r="F3812" s="69" t="str">
        <f t="shared" si="1470"/>
        <v>b</v>
      </c>
      <c r="G3812" s="69">
        <f>data2!AI177</f>
        <v>5.0468220691953128E-2</v>
      </c>
      <c r="H3812" s="105">
        <f t="shared" si="1437"/>
        <v>0.95437100216398407</v>
      </c>
      <c r="I3812" s="105">
        <f t="shared" si="1438"/>
        <v>2.5889986036294088</v>
      </c>
    </row>
    <row r="3813" spans="2:9" x14ac:dyDescent="0.25">
      <c r="B3813" s="69" t="s">
        <v>45</v>
      </c>
      <c r="C3813" s="69" t="s">
        <v>149</v>
      </c>
      <c r="D3813" s="69" t="s">
        <v>149</v>
      </c>
      <c r="E3813" s="69">
        <f t="shared" ref="E3813:F3813" si="1471">E2565</f>
        <v>1967</v>
      </c>
      <c r="F3813" s="69" t="str">
        <f t="shared" si="1471"/>
        <v>b</v>
      </c>
      <c r="G3813" s="69">
        <f>data2!AI178</f>
        <v>4.5655553428329186E-2</v>
      </c>
      <c r="H3813" s="105">
        <f t="shared" si="1437"/>
        <v>1.0048392228559373</v>
      </c>
      <c r="I3813" s="105">
        <f t="shared" si="1438"/>
        <v>2.5433430502010794</v>
      </c>
    </row>
    <row r="3814" spans="2:9" x14ac:dyDescent="0.25">
      <c r="B3814" s="69" t="s">
        <v>45</v>
      </c>
      <c r="C3814" s="69" t="s">
        <v>149</v>
      </c>
      <c r="D3814" s="69" t="s">
        <v>149</v>
      </c>
      <c r="E3814" s="69">
        <f t="shared" ref="E3814:F3814" si="1472">E2566</f>
        <v>1968</v>
      </c>
      <c r="F3814" s="69" t="str">
        <f t="shared" si="1472"/>
        <v>b</v>
      </c>
      <c r="G3814" s="69">
        <f>data2!AI179</f>
        <v>5.1596582704957483E-2</v>
      </c>
      <c r="H3814" s="105">
        <f t="shared" si="1437"/>
        <v>1.0504947762842665</v>
      </c>
      <c r="I3814" s="105">
        <f t="shared" si="1438"/>
        <v>2.4917464674961218</v>
      </c>
    </row>
    <row r="3815" spans="2:9" x14ac:dyDescent="0.25">
      <c r="B3815" s="69" t="s">
        <v>45</v>
      </c>
      <c r="C3815" s="69" t="s">
        <v>149</v>
      </c>
      <c r="D3815" s="69" t="s">
        <v>149</v>
      </c>
      <c r="E3815" s="69">
        <f t="shared" ref="E3815:F3815" si="1473">E2567</f>
        <v>1969</v>
      </c>
      <c r="F3815" s="69" t="str">
        <f t="shared" si="1473"/>
        <v>b</v>
      </c>
      <c r="G3815" s="69">
        <f>data2!AI180</f>
        <v>5.1836517637999902E-2</v>
      </c>
      <c r="H3815" s="105">
        <f t="shared" si="1437"/>
        <v>1.1020913589892238</v>
      </c>
      <c r="I3815" s="105">
        <f t="shared" si="1438"/>
        <v>2.439909949858122</v>
      </c>
    </row>
    <row r="3816" spans="2:9" x14ac:dyDescent="0.25">
      <c r="B3816" s="69" t="s">
        <v>45</v>
      </c>
      <c r="C3816" s="69" t="s">
        <v>149</v>
      </c>
      <c r="D3816" s="69" t="s">
        <v>149</v>
      </c>
      <c r="E3816" s="69">
        <f t="shared" ref="E3816:F3816" si="1474">E2568</f>
        <v>1970</v>
      </c>
      <c r="F3816" s="69" t="str">
        <f t="shared" si="1474"/>
        <v>b</v>
      </c>
      <c r="G3816" s="69">
        <f>data2!AI181</f>
        <v>5.3615481829369364E-2</v>
      </c>
      <c r="H3816" s="105">
        <f t="shared" si="1437"/>
        <v>1.1539278766272236</v>
      </c>
      <c r="I3816" s="105">
        <f t="shared" si="1438"/>
        <v>2.386294468028753</v>
      </c>
    </row>
    <row r="3817" spans="2:9" x14ac:dyDescent="0.25">
      <c r="B3817" s="69" t="s">
        <v>45</v>
      </c>
      <c r="C3817" s="69" t="s">
        <v>149</v>
      </c>
      <c r="D3817" s="69" t="s">
        <v>149</v>
      </c>
      <c r="E3817" s="69">
        <f t="shared" ref="E3817:F3817" si="1475">E2569</f>
        <v>1971</v>
      </c>
      <c r="F3817" s="69" t="str">
        <f t="shared" si="1475"/>
        <v>b</v>
      </c>
      <c r="G3817" s="69">
        <f>data2!AI182</f>
        <v>6.6284145277993825E-2</v>
      </c>
      <c r="H3817" s="105">
        <f t="shared" si="1437"/>
        <v>1.2075433584565929</v>
      </c>
      <c r="I3817" s="105">
        <f t="shared" si="1438"/>
        <v>2.3200103227507594</v>
      </c>
    </row>
    <row r="3818" spans="2:9" x14ac:dyDescent="0.25">
      <c r="B3818" s="69" t="s">
        <v>45</v>
      </c>
      <c r="C3818" s="69" t="s">
        <v>149</v>
      </c>
      <c r="D3818" s="69" t="s">
        <v>149</v>
      </c>
      <c r="E3818" s="69">
        <f t="shared" ref="E3818:F3818" si="1476">E2570</f>
        <v>1972</v>
      </c>
      <c r="F3818" s="69" t="str">
        <f t="shared" si="1476"/>
        <v>b</v>
      </c>
      <c r="G3818" s="69">
        <f>data2!AI183</f>
        <v>6.549515151515152E-2</v>
      </c>
      <c r="H3818" s="105">
        <f t="shared" si="1437"/>
        <v>1.2738275037345868</v>
      </c>
      <c r="I3818" s="105">
        <f t="shared" si="1438"/>
        <v>2.254515171235608</v>
      </c>
    </row>
    <row r="3819" spans="2:9" x14ac:dyDescent="0.25">
      <c r="B3819" s="69" t="s">
        <v>45</v>
      </c>
      <c r="C3819" s="69" t="s">
        <v>149</v>
      </c>
      <c r="D3819" s="69" t="s">
        <v>149</v>
      </c>
      <c r="E3819" s="69">
        <f t="shared" ref="E3819:F3819" si="1477">E2571</f>
        <v>1973</v>
      </c>
      <c r="F3819" s="69" t="str">
        <f t="shared" si="1477"/>
        <v>b</v>
      </c>
      <c r="G3819" s="69">
        <f>data2!AI184</f>
        <v>7.0246249498596078E-2</v>
      </c>
      <c r="H3819" s="105">
        <f t="shared" si="1437"/>
        <v>1.3393226552497384</v>
      </c>
      <c r="I3819" s="105">
        <f t="shared" si="1438"/>
        <v>2.1842689217370115</v>
      </c>
    </row>
    <row r="3820" spans="2:9" x14ac:dyDescent="0.25">
      <c r="B3820" s="69" t="s">
        <v>45</v>
      </c>
      <c r="C3820" s="69" t="s">
        <v>149</v>
      </c>
      <c r="D3820" s="69" t="s">
        <v>149</v>
      </c>
      <c r="E3820" s="69">
        <f t="shared" ref="E3820:F3820" si="1478">E2572</f>
        <v>1974</v>
      </c>
      <c r="F3820" s="69" t="str">
        <f t="shared" si="1478"/>
        <v>b</v>
      </c>
      <c r="G3820" s="69">
        <f>data2!AI185</f>
        <v>7.9682698034544364E-2</v>
      </c>
      <c r="H3820" s="105">
        <f t="shared" si="1437"/>
        <v>1.4095689047483344</v>
      </c>
      <c r="I3820" s="105">
        <f t="shared" si="1438"/>
        <v>2.1045862237024675</v>
      </c>
    </row>
    <row r="3821" spans="2:9" x14ac:dyDescent="0.25">
      <c r="B3821" s="69" t="s">
        <v>45</v>
      </c>
      <c r="C3821" s="69" t="s">
        <v>149</v>
      </c>
      <c r="D3821" s="69" t="s">
        <v>149</v>
      </c>
      <c r="E3821" s="69">
        <f t="shared" ref="E3821:F3821" si="1479">E2573</f>
        <v>1975</v>
      </c>
      <c r="F3821" s="69" t="str">
        <f t="shared" si="1479"/>
        <v>b</v>
      </c>
      <c r="G3821" s="69">
        <f>data2!AI186</f>
        <v>7.171754974451458E-2</v>
      </c>
      <c r="H3821" s="105">
        <f t="shared" si="1437"/>
        <v>1.4892516027828788</v>
      </c>
      <c r="I3821" s="105">
        <f t="shared" si="1438"/>
        <v>2.0328686739579527</v>
      </c>
    </row>
    <row r="3822" spans="2:9" x14ac:dyDescent="0.25">
      <c r="B3822" s="69" t="s">
        <v>45</v>
      </c>
      <c r="C3822" s="69" t="s">
        <v>149</v>
      </c>
      <c r="D3822" s="69" t="s">
        <v>149</v>
      </c>
      <c r="E3822" s="69">
        <f t="shared" ref="E3822:F3822" si="1480">E2574</f>
        <v>1976</v>
      </c>
      <c r="F3822" s="69" t="str">
        <f t="shared" si="1480"/>
        <v>b</v>
      </c>
      <c r="G3822" s="69">
        <f>data2!AI187</f>
        <v>9.7494772857780895E-2</v>
      </c>
      <c r="H3822" s="105">
        <f t="shared" si="1437"/>
        <v>1.5609691525273934</v>
      </c>
      <c r="I3822" s="105">
        <f t="shared" si="1438"/>
        <v>1.9353739011001716</v>
      </c>
    </row>
    <row r="3823" spans="2:9" x14ac:dyDescent="0.25">
      <c r="B3823" s="69" t="s">
        <v>45</v>
      </c>
      <c r="C3823" s="69" t="s">
        <v>149</v>
      </c>
      <c r="D3823" s="69" t="s">
        <v>149</v>
      </c>
      <c r="E3823" s="69">
        <f t="shared" ref="E3823:F3823" si="1481">E2575</f>
        <v>1977</v>
      </c>
      <c r="F3823" s="69" t="str">
        <f t="shared" si="1481"/>
        <v>b</v>
      </c>
      <c r="G3823" s="69">
        <f>data2!AI188</f>
        <v>9.7958447063356976E-2</v>
      </c>
      <c r="H3823" s="105">
        <f t="shared" si="1437"/>
        <v>1.6584639253851743</v>
      </c>
      <c r="I3823" s="105">
        <f t="shared" si="1438"/>
        <v>1.8374154540368148</v>
      </c>
    </row>
    <row r="3824" spans="2:9" x14ac:dyDescent="0.25">
      <c r="B3824" s="69" t="s">
        <v>45</v>
      </c>
      <c r="C3824" s="69" t="s">
        <v>149</v>
      </c>
      <c r="D3824" s="69" t="s">
        <v>149</v>
      </c>
      <c r="E3824" s="69">
        <f t="shared" ref="E3824:F3824" si="1482">E2576</f>
        <v>1978</v>
      </c>
      <c r="F3824" s="69" t="str">
        <f t="shared" si="1482"/>
        <v>b</v>
      </c>
      <c r="G3824" s="69">
        <f>data2!AI189</f>
        <v>9.4075792554056237E-2</v>
      </c>
      <c r="H3824" s="105">
        <f t="shared" si="1437"/>
        <v>1.7564223724485313</v>
      </c>
      <c r="I3824" s="105">
        <f t="shared" si="1438"/>
        <v>1.7433396614827585</v>
      </c>
    </row>
    <row r="3825" spans="2:9" x14ac:dyDescent="0.25">
      <c r="B3825" s="69" t="s">
        <v>45</v>
      </c>
      <c r="C3825" s="69" t="s">
        <v>149</v>
      </c>
      <c r="D3825" s="69" t="s">
        <v>149</v>
      </c>
      <c r="E3825" s="69">
        <f t="shared" ref="E3825:F3825" si="1483">E2577</f>
        <v>1979</v>
      </c>
      <c r="F3825" s="69" t="str">
        <f t="shared" si="1483"/>
        <v>b</v>
      </c>
      <c r="G3825" s="69">
        <f>data2!AI190</f>
        <v>9.1332935489646119E-2</v>
      </c>
      <c r="H3825" s="105">
        <f t="shared" si="1437"/>
        <v>1.8504981650025876</v>
      </c>
      <c r="I3825" s="105">
        <f t="shared" si="1438"/>
        <v>1.6520067259931124</v>
      </c>
    </row>
    <row r="3826" spans="2:9" x14ac:dyDescent="0.25">
      <c r="B3826" s="69" t="s">
        <v>45</v>
      </c>
      <c r="C3826" s="69" t="s">
        <v>149</v>
      </c>
      <c r="D3826" s="69" t="s">
        <v>149</v>
      </c>
      <c r="E3826" s="69">
        <f t="shared" ref="E3826:F3826" si="1484">E2578</f>
        <v>1980</v>
      </c>
      <c r="F3826" s="69" t="str">
        <f t="shared" si="1484"/>
        <v>b</v>
      </c>
      <c r="G3826" s="69">
        <f>data2!AI191</f>
        <v>7.8309909431413485E-2</v>
      </c>
      <c r="H3826" s="105">
        <f t="shared" si="1437"/>
        <v>1.9418311004922337</v>
      </c>
      <c r="I3826" s="105">
        <f t="shared" si="1438"/>
        <v>1.5736968165616991</v>
      </c>
    </row>
    <row r="3827" spans="2:9" x14ac:dyDescent="0.25">
      <c r="B3827" s="69" t="s">
        <v>45</v>
      </c>
      <c r="C3827" s="69" t="s">
        <v>149</v>
      </c>
      <c r="D3827" s="69" t="s">
        <v>149</v>
      </c>
      <c r="E3827" s="69">
        <f t="shared" ref="E3827:F3827" si="1485">E2579</f>
        <v>1981</v>
      </c>
      <c r="F3827" s="69" t="str">
        <f t="shared" si="1485"/>
        <v>b</v>
      </c>
      <c r="G3827" s="69">
        <f>data2!AI192</f>
        <v>9.0556048291741867E-2</v>
      </c>
      <c r="H3827" s="105">
        <f t="shared" si="1437"/>
        <v>2.0201410099236474</v>
      </c>
      <c r="I3827" s="105">
        <f t="shared" si="1438"/>
        <v>1.4831407682699571</v>
      </c>
    </row>
    <row r="3828" spans="2:9" x14ac:dyDescent="0.25">
      <c r="B3828" s="69" t="s">
        <v>45</v>
      </c>
      <c r="C3828" s="69" t="s">
        <v>149</v>
      </c>
      <c r="D3828" s="69" t="s">
        <v>149</v>
      </c>
      <c r="E3828" s="69">
        <f t="shared" ref="E3828:F3828" si="1486">E2580</f>
        <v>1982</v>
      </c>
      <c r="F3828" s="69" t="str">
        <f t="shared" si="1486"/>
        <v>b</v>
      </c>
      <c r="G3828" s="69">
        <f>data2!AI193</f>
        <v>5.5895665337652625E-2</v>
      </c>
      <c r="H3828" s="105">
        <f t="shared" si="1437"/>
        <v>2.1106970582153894</v>
      </c>
      <c r="I3828" s="105">
        <f t="shared" si="1438"/>
        <v>1.4272451029323046</v>
      </c>
    </row>
    <row r="3829" spans="2:9" x14ac:dyDescent="0.25">
      <c r="B3829" s="69" t="s">
        <v>45</v>
      </c>
      <c r="C3829" s="69" t="s">
        <v>149</v>
      </c>
      <c r="D3829" s="69" t="s">
        <v>149</v>
      </c>
      <c r="E3829" s="69">
        <f t="shared" ref="E3829:F3829" si="1487">E2581</f>
        <v>1983</v>
      </c>
      <c r="F3829" s="69" t="str">
        <f t="shared" si="1487"/>
        <v>b</v>
      </c>
      <c r="G3829" s="69">
        <f>data2!AI194</f>
        <v>0.10428073251388283</v>
      </c>
      <c r="H3829" s="105">
        <f t="shared" si="1437"/>
        <v>2.166592723553042</v>
      </c>
      <c r="I3829" s="105">
        <f t="shared" si="1438"/>
        <v>1.322964370418422</v>
      </c>
    </row>
    <row r="3830" spans="2:9" x14ac:dyDescent="0.25">
      <c r="B3830" s="69" t="s">
        <v>45</v>
      </c>
      <c r="C3830" s="69" t="s">
        <v>149</v>
      </c>
      <c r="D3830" s="69" t="s">
        <v>149</v>
      </c>
      <c r="E3830" s="69">
        <f t="shared" ref="E3830:F3830" si="1488">E2582</f>
        <v>1984</v>
      </c>
      <c r="F3830" s="69" t="str">
        <f t="shared" si="1488"/>
        <v>b</v>
      </c>
      <c r="G3830" s="69">
        <f>data2!AI195</f>
        <v>0.10205883227060016</v>
      </c>
      <c r="H3830" s="105">
        <f t="shared" si="1437"/>
        <v>2.270873456066925</v>
      </c>
      <c r="I3830" s="105">
        <f t="shared" si="1438"/>
        <v>1.220905538147822</v>
      </c>
    </row>
    <row r="3831" spans="2:9" x14ac:dyDescent="0.25">
      <c r="B3831" s="69" t="s">
        <v>45</v>
      </c>
      <c r="C3831" s="69" t="s">
        <v>149</v>
      </c>
      <c r="D3831" s="69" t="s">
        <v>149</v>
      </c>
      <c r="E3831" s="69">
        <f t="shared" ref="E3831:F3831" si="1489">E2583</f>
        <v>1985</v>
      </c>
      <c r="F3831" s="69" t="str">
        <f t="shared" si="1489"/>
        <v>b</v>
      </c>
      <c r="G3831" s="69">
        <f>data2!AI196</f>
        <v>9.7520853651009196E-2</v>
      </c>
      <c r="H3831" s="105">
        <f t="shared" si="1437"/>
        <v>2.372932288337525</v>
      </c>
      <c r="I3831" s="105">
        <f t="shared" si="1438"/>
        <v>1.1233846844968127</v>
      </c>
    </row>
    <row r="3832" spans="2:9" x14ac:dyDescent="0.25">
      <c r="B3832" s="69" t="s">
        <v>45</v>
      </c>
      <c r="C3832" s="69" t="s">
        <v>149</v>
      </c>
      <c r="D3832" s="69" t="s">
        <v>149</v>
      </c>
      <c r="E3832" s="69">
        <f t="shared" ref="E3832:F3832" si="1490">E2584</f>
        <v>1986</v>
      </c>
      <c r="F3832" s="69" t="str">
        <f t="shared" si="1490"/>
        <v>b</v>
      </c>
      <c r="G3832" s="69">
        <f>data2!AI197</f>
        <v>5.6545492266833308E-2</v>
      </c>
      <c r="H3832" s="105">
        <f t="shared" si="1437"/>
        <v>2.4704531419885343</v>
      </c>
      <c r="I3832" s="105">
        <f t="shared" si="1438"/>
        <v>1.0668391922299794</v>
      </c>
    </row>
    <row r="3833" spans="2:9" x14ac:dyDescent="0.25">
      <c r="B3833" s="69" t="s">
        <v>45</v>
      </c>
      <c r="C3833" s="69" t="s">
        <v>149</v>
      </c>
      <c r="D3833" s="69" t="s">
        <v>149</v>
      </c>
      <c r="E3833" s="69">
        <f t="shared" ref="E3833:F3833" si="1491">E2585</f>
        <v>1987</v>
      </c>
      <c r="F3833" s="69" t="str">
        <f t="shared" si="1491"/>
        <v>b</v>
      </c>
      <c r="G3833" s="69">
        <f>data2!AI198</f>
        <v>0.10055077312093054</v>
      </c>
      <c r="H3833" s="105">
        <f t="shared" si="1437"/>
        <v>2.5269986342553676</v>
      </c>
      <c r="I3833" s="105">
        <f t="shared" si="1438"/>
        <v>0.96628841910904872</v>
      </c>
    </row>
    <row r="3834" spans="2:9" x14ac:dyDescent="0.25">
      <c r="B3834" s="69" t="s">
        <v>45</v>
      </c>
      <c r="C3834" s="69" t="s">
        <v>149</v>
      </c>
      <c r="D3834" s="69" t="s">
        <v>149</v>
      </c>
      <c r="E3834" s="69">
        <f t="shared" ref="E3834:F3834" si="1492">E2586</f>
        <v>1988</v>
      </c>
      <c r="F3834" s="69" t="str">
        <f t="shared" si="1492"/>
        <v>b</v>
      </c>
      <c r="G3834" s="69">
        <f>data2!AI199</f>
        <v>0.10122484154819317</v>
      </c>
      <c r="H3834" s="105">
        <f t="shared" si="1437"/>
        <v>2.6275494073762982</v>
      </c>
      <c r="I3834" s="105">
        <f t="shared" si="1438"/>
        <v>0.86506357756085561</v>
      </c>
    </row>
    <row r="3835" spans="2:9" x14ac:dyDescent="0.25">
      <c r="B3835" s="69" t="s">
        <v>45</v>
      </c>
      <c r="C3835" s="69" t="s">
        <v>149</v>
      </c>
      <c r="D3835" s="69" t="s">
        <v>149</v>
      </c>
      <c r="E3835" s="69">
        <f t="shared" ref="E3835:F3835" si="1493">E2587</f>
        <v>1989</v>
      </c>
      <c r="F3835" s="69" t="str">
        <f t="shared" si="1493"/>
        <v>b</v>
      </c>
      <c r="G3835" s="69">
        <f>data2!AI200</f>
        <v>0.10253543735521503</v>
      </c>
      <c r="H3835" s="105">
        <f t="shared" si="1437"/>
        <v>2.7287742489244913</v>
      </c>
      <c r="I3835" s="105">
        <f t="shared" si="1438"/>
        <v>0.76252814020564053</v>
      </c>
    </row>
    <row r="3836" spans="2:9" x14ac:dyDescent="0.25">
      <c r="B3836" s="69" t="s">
        <v>45</v>
      </c>
      <c r="C3836" s="69" t="s">
        <v>149</v>
      </c>
      <c r="D3836" s="69" t="s">
        <v>149</v>
      </c>
      <c r="E3836" s="69">
        <f t="shared" ref="E3836:F3836" si="1494">E2588</f>
        <v>1990</v>
      </c>
      <c r="F3836" s="69" t="str">
        <f t="shared" si="1494"/>
        <v>b</v>
      </c>
      <c r="G3836" s="69">
        <f>data2!AI201</f>
        <v>0.10230439802779023</v>
      </c>
      <c r="H3836" s="105">
        <f t="shared" si="1437"/>
        <v>2.8313096862797065</v>
      </c>
      <c r="I3836" s="105">
        <f t="shared" si="1438"/>
        <v>0.66022374217785029</v>
      </c>
    </row>
    <row r="3837" spans="2:9" x14ac:dyDescent="0.25">
      <c r="B3837" s="69" t="s">
        <v>45</v>
      </c>
      <c r="C3837" s="69" t="s">
        <v>149</v>
      </c>
      <c r="D3837" s="69" t="s">
        <v>149</v>
      </c>
      <c r="E3837" s="69">
        <f t="shared" ref="E3837:F3837" si="1495">E2589</f>
        <v>1991</v>
      </c>
      <c r="F3837" s="69" t="str">
        <f t="shared" si="1495"/>
        <v>b</v>
      </c>
      <c r="G3837" s="69">
        <f>data2!AI202</f>
        <v>9.80446075430111E-2</v>
      </c>
      <c r="H3837" s="105">
        <f t="shared" si="1437"/>
        <v>2.9336140843074965</v>
      </c>
      <c r="I3837" s="105">
        <f t="shared" si="1438"/>
        <v>0.56217913463483915</v>
      </c>
    </row>
    <row r="3838" spans="2:9" x14ac:dyDescent="0.25">
      <c r="B3838" s="69" t="s">
        <v>45</v>
      </c>
      <c r="C3838" s="69" t="s">
        <v>149</v>
      </c>
      <c r="D3838" s="69" t="s">
        <v>149</v>
      </c>
      <c r="E3838" s="69">
        <f t="shared" ref="E3838:F3838" si="1496">E2590</f>
        <v>1992</v>
      </c>
      <c r="F3838" s="69" t="str">
        <f t="shared" si="1496"/>
        <v>b</v>
      </c>
      <c r="G3838" s="69">
        <f>data2!AI203</f>
        <v>0.11344681023605084</v>
      </c>
      <c r="H3838" s="105">
        <f t="shared" si="1437"/>
        <v>3.0316586918505077</v>
      </c>
      <c r="I3838" s="105">
        <f t="shared" si="1438"/>
        <v>0.4487323243987883</v>
      </c>
    </row>
    <row r="3839" spans="2:9" x14ac:dyDescent="0.25">
      <c r="B3839" s="69" t="s">
        <v>45</v>
      </c>
      <c r="C3839" s="69" t="s">
        <v>149</v>
      </c>
      <c r="D3839" s="69" t="s">
        <v>149</v>
      </c>
      <c r="E3839" s="69">
        <f t="shared" ref="E3839:F3839" si="1497">E2591</f>
        <v>1993</v>
      </c>
      <c r="F3839" s="69" t="str">
        <f t="shared" si="1497"/>
        <v>b</v>
      </c>
      <c r="G3839" s="69">
        <f>data2!AI204</f>
        <v>7.4479391809876699E-2</v>
      </c>
      <c r="H3839" s="105">
        <f t="shared" si="1437"/>
        <v>3.1451055020865586</v>
      </c>
      <c r="I3839" s="105">
        <f t="shared" si="1438"/>
        <v>0.37425293258891168</v>
      </c>
    </row>
    <row r="3840" spans="2:9" x14ac:dyDescent="0.25">
      <c r="B3840" s="69" t="s">
        <v>45</v>
      </c>
      <c r="C3840" s="69" t="s">
        <v>149</v>
      </c>
      <c r="D3840" s="69" t="s">
        <v>149</v>
      </c>
      <c r="E3840" s="69">
        <f t="shared" ref="E3840:F3840" si="1498">E2592</f>
        <v>1994</v>
      </c>
      <c r="F3840" s="69" t="str">
        <f t="shared" si="1498"/>
        <v>b</v>
      </c>
      <c r="G3840" s="69">
        <f>data2!AI205</f>
        <v>0.10555587640949554</v>
      </c>
      <c r="H3840" s="105">
        <f t="shared" si="1437"/>
        <v>3.2195848938964353</v>
      </c>
      <c r="I3840" s="105">
        <f t="shared" si="1438"/>
        <v>0.26869705617941608</v>
      </c>
    </row>
    <row r="3841" spans="2:9" x14ac:dyDescent="0.25">
      <c r="B3841" s="69" t="s">
        <v>45</v>
      </c>
      <c r="C3841" s="69" t="s">
        <v>149</v>
      </c>
      <c r="D3841" s="69" t="s">
        <v>149</v>
      </c>
      <c r="E3841" s="69">
        <f t="shared" ref="E3841:F3841" si="1499">E2593</f>
        <v>1995</v>
      </c>
      <c r="F3841" s="69" t="str">
        <f t="shared" si="1499"/>
        <v>b</v>
      </c>
      <c r="G3841" s="69">
        <f>data2!AI206</f>
        <v>0.10323135135135135</v>
      </c>
      <c r="H3841" s="105">
        <f t="shared" si="1437"/>
        <v>3.3251407703059308</v>
      </c>
      <c r="I3841" s="105">
        <f t="shared" si="1438"/>
        <v>0.16546570482806475</v>
      </c>
    </row>
    <row r="3842" spans="2:9" x14ac:dyDescent="0.25">
      <c r="B3842" s="69" t="s">
        <v>45</v>
      </c>
      <c r="C3842" s="69" t="s">
        <v>149</v>
      </c>
      <c r="D3842" s="69" t="s">
        <v>149</v>
      </c>
      <c r="E3842" s="69">
        <f t="shared" ref="E3842:F3842" si="1500">E2594</f>
        <v>1996</v>
      </c>
      <c r="F3842" s="69" t="str">
        <f t="shared" si="1500"/>
        <v>b</v>
      </c>
      <c r="G3842" s="69">
        <f>data2!AI207</f>
        <v>9.3951487545234164E-2</v>
      </c>
      <c r="H3842" s="105">
        <f t="shared" si="1437"/>
        <v>3.428372121657282</v>
      </c>
      <c r="I3842" s="105">
        <f t="shared" si="1438"/>
        <v>7.1514217282830583E-2</v>
      </c>
    </row>
    <row r="3843" spans="2:9" x14ac:dyDescent="0.25">
      <c r="B3843" s="69" t="s">
        <v>45</v>
      </c>
      <c r="C3843" s="69" t="s">
        <v>149</v>
      </c>
      <c r="D3843" s="69" t="s">
        <v>149</v>
      </c>
      <c r="E3843" s="69">
        <f t="shared" ref="E3843:F3843" si="1501">E2595</f>
        <v>1997</v>
      </c>
      <c r="F3843" s="69" t="str">
        <f t="shared" si="1501"/>
        <v>b</v>
      </c>
      <c r="G3843" s="69">
        <f>data2!AI208</f>
        <v>7.1514217282830583E-2</v>
      </c>
      <c r="H3843" s="105">
        <f t="shared" si="1437"/>
        <v>3.5223236092025161</v>
      </c>
      <c r="I3843" s="105">
        <f t="shared" si="1438"/>
        <v>0</v>
      </c>
    </row>
    <row r="3844" spans="2:9" x14ac:dyDescent="0.25">
      <c r="B3844" s="69" t="s">
        <v>45</v>
      </c>
      <c r="C3844" s="69" t="s">
        <v>149</v>
      </c>
      <c r="D3844" s="69" t="s">
        <v>149</v>
      </c>
      <c r="E3844" s="69">
        <f t="shared" ref="E3844:F3844" si="1502">E2596</f>
        <v>1950</v>
      </c>
      <c r="F3844" s="69" t="str">
        <f t="shared" si="1502"/>
        <v>c</v>
      </c>
      <c r="G3844" s="69">
        <f>data2!AJ161</f>
        <v>5.5639380875707682E-2</v>
      </c>
      <c r="H3844" s="105">
        <f t="shared" ref="H3844:H3907" si="1503">SUMIFS($G$4:$G$4995,$F$4:$F$4995,$F3844,$E$4:$E$4995,"&lt;"&amp;$E3844,$B$4:$B$4995,$B3844,$D$4:$D$4995,$D3844)</f>
        <v>0</v>
      </c>
      <c r="I3844" s="105">
        <f t="shared" ref="I3844:I3907" si="1504">SUMIFS($G$4:$G$4995,$F$4:$F$4995,$F3844,$E$4:$E$4995,"&gt;"&amp;$E3844,$B$4:$B$4995,$B3844,$D$4:$D$4995,$D3844)</f>
        <v>3.2970209963383597</v>
      </c>
    </row>
    <row r="3845" spans="2:9" x14ac:dyDescent="0.25">
      <c r="B3845" s="69" t="s">
        <v>45</v>
      </c>
      <c r="C3845" s="69" t="s">
        <v>149</v>
      </c>
      <c r="D3845" s="69" t="s">
        <v>149</v>
      </c>
      <c r="E3845" s="69">
        <f t="shared" ref="E3845:F3845" si="1505">E2597</f>
        <v>1951</v>
      </c>
      <c r="F3845" s="69" t="str">
        <f t="shared" si="1505"/>
        <v>c</v>
      </c>
      <c r="G3845" s="69">
        <f>data2!AJ162</f>
        <v>5.5639380875707682E-2</v>
      </c>
      <c r="H3845" s="105">
        <f t="shared" si="1503"/>
        <v>5.5639380875707682E-2</v>
      </c>
      <c r="I3845" s="105">
        <f t="shared" si="1504"/>
        <v>3.2413816154626516</v>
      </c>
    </row>
    <row r="3846" spans="2:9" x14ac:dyDescent="0.25">
      <c r="B3846" s="69" t="s">
        <v>45</v>
      </c>
      <c r="C3846" s="69" t="s">
        <v>149</v>
      </c>
      <c r="D3846" s="69" t="s">
        <v>149</v>
      </c>
      <c r="E3846" s="69">
        <f t="shared" ref="E3846:F3846" si="1506">E2598</f>
        <v>1952</v>
      </c>
      <c r="F3846" s="69" t="str">
        <f t="shared" si="1506"/>
        <v>c</v>
      </c>
      <c r="G3846" s="69">
        <f>data2!AJ163</f>
        <v>5.5639380875707682E-2</v>
      </c>
      <c r="H3846" s="105">
        <f t="shared" si="1503"/>
        <v>0.11127876175141536</v>
      </c>
      <c r="I3846" s="105">
        <f t="shared" si="1504"/>
        <v>3.1857422345869439</v>
      </c>
    </row>
    <row r="3847" spans="2:9" x14ac:dyDescent="0.25">
      <c r="B3847" s="69" t="s">
        <v>45</v>
      </c>
      <c r="C3847" s="69" t="s">
        <v>149</v>
      </c>
      <c r="D3847" s="69" t="s">
        <v>149</v>
      </c>
      <c r="E3847" s="69">
        <f t="shared" ref="E3847:F3847" si="1507">E2599</f>
        <v>1953</v>
      </c>
      <c r="F3847" s="69" t="str">
        <f t="shared" si="1507"/>
        <v>c</v>
      </c>
      <c r="G3847" s="69">
        <f>data2!AJ164</f>
        <v>5.5639380875707682E-2</v>
      </c>
      <c r="H3847" s="105">
        <f t="shared" si="1503"/>
        <v>0.16691814262712304</v>
      </c>
      <c r="I3847" s="105">
        <f t="shared" si="1504"/>
        <v>3.1301028537112363</v>
      </c>
    </row>
    <row r="3848" spans="2:9" x14ac:dyDescent="0.25">
      <c r="B3848" s="69" t="s">
        <v>45</v>
      </c>
      <c r="C3848" s="69" t="s">
        <v>149</v>
      </c>
      <c r="D3848" s="69" t="s">
        <v>149</v>
      </c>
      <c r="E3848" s="69">
        <f t="shared" ref="E3848:F3848" si="1508">E2600</f>
        <v>1954</v>
      </c>
      <c r="F3848" s="69" t="str">
        <f t="shared" si="1508"/>
        <v>c</v>
      </c>
      <c r="G3848" s="69">
        <f>data2!AJ165</f>
        <v>5.5639380875707682E-2</v>
      </c>
      <c r="H3848" s="105">
        <f t="shared" si="1503"/>
        <v>0.22255752350283073</v>
      </c>
      <c r="I3848" s="105">
        <f t="shared" si="1504"/>
        <v>3.0744634728355291</v>
      </c>
    </row>
    <row r="3849" spans="2:9" x14ac:dyDescent="0.25">
      <c r="B3849" s="69" t="s">
        <v>45</v>
      </c>
      <c r="C3849" s="69" t="s">
        <v>149</v>
      </c>
      <c r="D3849" s="69" t="s">
        <v>149</v>
      </c>
      <c r="E3849" s="69">
        <f t="shared" ref="E3849:F3849" si="1509">E2601</f>
        <v>1955</v>
      </c>
      <c r="F3849" s="69" t="str">
        <f t="shared" si="1509"/>
        <v>c</v>
      </c>
      <c r="G3849" s="69">
        <f>data2!AJ166</f>
        <v>5.5639380875707682E-2</v>
      </c>
      <c r="H3849" s="105">
        <f t="shared" si="1503"/>
        <v>0.27819690437853839</v>
      </c>
      <c r="I3849" s="105">
        <f t="shared" si="1504"/>
        <v>3.0188240919598215</v>
      </c>
    </row>
    <row r="3850" spans="2:9" x14ac:dyDescent="0.25">
      <c r="B3850" s="69" t="s">
        <v>45</v>
      </c>
      <c r="C3850" s="69" t="s">
        <v>149</v>
      </c>
      <c r="D3850" s="69" t="s">
        <v>149</v>
      </c>
      <c r="E3850" s="69">
        <f t="shared" ref="E3850:F3850" si="1510">E2602</f>
        <v>1956</v>
      </c>
      <c r="F3850" s="69" t="str">
        <f t="shared" si="1510"/>
        <v>c</v>
      </c>
      <c r="G3850" s="69">
        <f>data2!AJ167</f>
        <v>5.5639380875707682E-2</v>
      </c>
      <c r="H3850" s="105">
        <f t="shared" si="1503"/>
        <v>0.33383628525424608</v>
      </c>
      <c r="I3850" s="105">
        <f t="shared" si="1504"/>
        <v>2.9631847110841139</v>
      </c>
    </row>
    <row r="3851" spans="2:9" x14ac:dyDescent="0.25">
      <c r="B3851" s="69" t="s">
        <v>45</v>
      </c>
      <c r="C3851" s="69" t="s">
        <v>149</v>
      </c>
      <c r="D3851" s="69" t="s">
        <v>149</v>
      </c>
      <c r="E3851" s="69">
        <f t="shared" ref="E3851:F3851" si="1511">E2603</f>
        <v>1957</v>
      </c>
      <c r="F3851" s="69" t="str">
        <f t="shared" si="1511"/>
        <v>c</v>
      </c>
      <c r="G3851" s="69">
        <f>data2!AJ168</f>
        <v>5.5639380875707682E-2</v>
      </c>
      <c r="H3851" s="105">
        <f t="shared" si="1503"/>
        <v>0.38947566612995377</v>
      </c>
      <c r="I3851" s="105">
        <f t="shared" si="1504"/>
        <v>2.9075453302084058</v>
      </c>
    </row>
    <row r="3852" spans="2:9" x14ac:dyDescent="0.25">
      <c r="B3852" s="69" t="s">
        <v>45</v>
      </c>
      <c r="C3852" s="69" t="s">
        <v>149</v>
      </c>
      <c r="D3852" s="69" t="s">
        <v>149</v>
      </c>
      <c r="E3852" s="69">
        <f t="shared" ref="E3852:F3852" si="1512">E2604</f>
        <v>1958</v>
      </c>
      <c r="F3852" s="69" t="str">
        <f t="shared" si="1512"/>
        <v>c</v>
      </c>
      <c r="G3852" s="69">
        <f>data2!AJ169</f>
        <v>5.5639380875707682E-2</v>
      </c>
      <c r="H3852" s="105">
        <f t="shared" si="1503"/>
        <v>0.44511504700566146</v>
      </c>
      <c r="I3852" s="105">
        <f t="shared" si="1504"/>
        <v>2.8519059493326981</v>
      </c>
    </row>
    <row r="3853" spans="2:9" x14ac:dyDescent="0.25">
      <c r="B3853" s="69" t="s">
        <v>45</v>
      </c>
      <c r="C3853" s="69" t="s">
        <v>149</v>
      </c>
      <c r="D3853" s="69" t="s">
        <v>149</v>
      </c>
      <c r="E3853" s="69">
        <f t="shared" ref="E3853:F3853" si="1513">E2605</f>
        <v>1959</v>
      </c>
      <c r="F3853" s="69" t="str">
        <f t="shared" si="1513"/>
        <v>c</v>
      </c>
      <c r="G3853" s="69">
        <f>data2!AJ170</f>
        <v>5.5639380875707682E-2</v>
      </c>
      <c r="H3853" s="105">
        <f t="shared" si="1503"/>
        <v>0.50075442788136915</v>
      </c>
      <c r="I3853" s="105">
        <f t="shared" si="1504"/>
        <v>2.7962665684569905</v>
      </c>
    </row>
    <row r="3854" spans="2:9" x14ac:dyDescent="0.25">
      <c r="B3854" s="69" t="s">
        <v>45</v>
      </c>
      <c r="C3854" s="69" t="s">
        <v>149</v>
      </c>
      <c r="D3854" s="69" t="s">
        <v>149</v>
      </c>
      <c r="E3854" s="69">
        <f t="shared" ref="E3854:F3854" si="1514">E2606</f>
        <v>1960</v>
      </c>
      <c r="F3854" s="69" t="str">
        <f t="shared" si="1514"/>
        <v>c</v>
      </c>
      <c r="G3854" s="69">
        <f>data2!AJ171</f>
        <v>5.5711953981197729E-2</v>
      </c>
      <c r="H3854" s="105">
        <f t="shared" si="1503"/>
        <v>0.55639380875707678</v>
      </c>
      <c r="I3854" s="105">
        <f t="shared" si="1504"/>
        <v>2.7405546144757928</v>
      </c>
    </row>
    <row r="3855" spans="2:9" x14ac:dyDescent="0.25">
      <c r="B3855" s="69" t="s">
        <v>45</v>
      </c>
      <c r="C3855" s="69" t="s">
        <v>149</v>
      </c>
      <c r="D3855" s="69" t="s">
        <v>149</v>
      </c>
      <c r="E3855" s="69">
        <f t="shared" ref="E3855:F3855" si="1515">E2607</f>
        <v>1961</v>
      </c>
      <c r="F3855" s="69" t="str">
        <f t="shared" si="1515"/>
        <v>c</v>
      </c>
      <c r="G3855" s="69">
        <f>data2!AJ172</f>
        <v>5.8650601805416244E-2</v>
      </c>
      <c r="H3855" s="105">
        <f t="shared" si="1503"/>
        <v>0.61210576273827455</v>
      </c>
      <c r="I3855" s="105">
        <f t="shared" si="1504"/>
        <v>2.6819040126703766</v>
      </c>
    </row>
    <row r="3856" spans="2:9" x14ac:dyDescent="0.25">
      <c r="B3856" s="69" t="s">
        <v>45</v>
      </c>
      <c r="C3856" s="69" t="s">
        <v>149</v>
      </c>
      <c r="D3856" s="69" t="s">
        <v>149</v>
      </c>
      <c r="E3856" s="69">
        <f t="shared" ref="E3856:F3856" si="1516">E2608</f>
        <v>1962</v>
      </c>
      <c r="F3856" s="69" t="str">
        <f t="shared" si="1516"/>
        <v>c</v>
      </c>
      <c r="G3856" s="69">
        <f>data2!AJ173</f>
        <v>5.934653776526199E-2</v>
      </c>
      <c r="H3856" s="105">
        <f t="shared" si="1503"/>
        <v>0.67075636454369081</v>
      </c>
      <c r="I3856" s="105">
        <f t="shared" si="1504"/>
        <v>2.6225574749051148</v>
      </c>
    </row>
    <row r="3857" spans="2:9" x14ac:dyDescent="0.25">
      <c r="B3857" s="69" t="s">
        <v>45</v>
      </c>
      <c r="C3857" s="69" t="s">
        <v>149</v>
      </c>
      <c r="D3857" s="69" t="s">
        <v>149</v>
      </c>
      <c r="E3857" s="69">
        <f t="shared" ref="E3857:F3857" si="1517">E2609</f>
        <v>1963</v>
      </c>
      <c r="F3857" s="69" t="str">
        <f t="shared" si="1517"/>
        <v>c</v>
      </c>
      <c r="G3857" s="69">
        <f>data2!AJ174</f>
        <v>5.9019260539759533E-2</v>
      </c>
      <c r="H3857" s="105">
        <f t="shared" si="1503"/>
        <v>0.73010290230895281</v>
      </c>
      <c r="I3857" s="105">
        <f t="shared" si="1504"/>
        <v>2.5635382143653551</v>
      </c>
    </row>
    <row r="3858" spans="2:9" x14ac:dyDescent="0.25">
      <c r="B3858" s="69" t="s">
        <v>45</v>
      </c>
      <c r="C3858" s="69" t="s">
        <v>149</v>
      </c>
      <c r="D3858" s="69" t="s">
        <v>149</v>
      </c>
      <c r="E3858" s="69">
        <f t="shared" ref="E3858:F3858" si="1518">E2610</f>
        <v>1964</v>
      </c>
      <c r="F3858" s="69" t="str">
        <f t="shared" si="1518"/>
        <v>c</v>
      </c>
      <c r="G3858" s="69">
        <f>data2!AJ175</f>
        <v>6.630893917102125E-2</v>
      </c>
      <c r="H3858" s="105">
        <f t="shared" si="1503"/>
        <v>0.78912216284871239</v>
      </c>
      <c r="I3858" s="105">
        <f t="shared" si="1504"/>
        <v>2.4972292751943344</v>
      </c>
    </row>
    <row r="3859" spans="2:9" x14ac:dyDescent="0.25">
      <c r="B3859" s="69" t="s">
        <v>45</v>
      </c>
      <c r="C3859" s="69" t="s">
        <v>149</v>
      </c>
      <c r="D3859" s="69" t="s">
        <v>149</v>
      </c>
      <c r="E3859" s="69">
        <f t="shared" ref="E3859:F3859" si="1519">E2611</f>
        <v>1965</v>
      </c>
      <c r="F3859" s="69" t="str">
        <f t="shared" si="1519"/>
        <v>c</v>
      </c>
      <c r="G3859" s="69">
        <f>data2!AJ176</f>
        <v>5.8116296592854388E-2</v>
      </c>
      <c r="H3859" s="105">
        <f t="shared" si="1503"/>
        <v>0.8554311020197336</v>
      </c>
      <c r="I3859" s="105">
        <f t="shared" si="1504"/>
        <v>2.43911297860148</v>
      </c>
    </row>
    <row r="3860" spans="2:9" x14ac:dyDescent="0.25">
      <c r="B3860" s="69" t="s">
        <v>45</v>
      </c>
      <c r="C3860" s="69" t="s">
        <v>149</v>
      </c>
      <c r="D3860" s="69" t="s">
        <v>149</v>
      </c>
      <c r="E3860" s="69">
        <f t="shared" ref="E3860:F3860" si="1520">E2612</f>
        <v>1966</v>
      </c>
      <c r="F3860" s="69" t="str">
        <f t="shared" si="1520"/>
        <v>c</v>
      </c>
      <c r="G3860" s="69">
        <f>data2!AJ177</f>
        <v>6.0623979563503079E-2</v>
      </c>
      <c r="H3860" s="105">
        <f t="shared" si="1503"/>
        <v>0.91354739861258794</v>
      </c>
      <c r="I3860" s="105">
        <f t="shared" si="1504"/>
        <v>2.3784889990379767</v>
      </c>
    </row>
    <row r="3861" spans="2:9" x14ac:dyDescent="0.25">
      <c r="B3861" s="69" t="s">
        <v>45</v>
      </c>
      <c r="C3861" s="69" t="s">
        <v>149</v>
      </c>
      <c r="D3861" s="69" t="s">
        <v>149</v>
      </c>
      <c r="E3861" s="69">
        <f t="shared" ref="E3861:F3861" si="1521">E2613</f>
        <v>1967</v>
      </c>
      <c r="F3861" s="69" t="str">
        <f t="shared" si="1521"/>
        <v>c</v>
      </c>
      <c r="G3861" s="69">
        <f>data2!AJ178</f>
        <v>6.1459398845827747E-2</v>
      </c>
      <c r="H3861" s="105">
        <f t="shared" si="1503"/>
        <v>0.97417137817609101</v>
      </c>
      <c r="I3861" s="105">
        <f t="shared" si="1504"/>
        <v>2.3170296001921491</v>
      </c>
    </row>
    <row r="3862" spans="2:9" x14ac:dyDescent="0.25">
      <c r="B3862" s="69" t="s">
        <v>45</v>
      </c>
      <c r="C3862" s="69" t="s">
        <v>149</v>
      </c>
      <c r="D3862" s="69" t="s">
        <v>149</v>
      </c>
      <c r="E3862" s="69">
        <f t="shared" ref="E3862:F3862" si="1522">E2614</f>
        <v>1968</v>
      </c>
      <c r="F3862" s="69" t="str">
        <f t="shared" si="1522"/>
        <v>c</v>
      </c>
      <c r="G3862" s="69">
        <f>data2!AJ179</f>
        <v>7.2724771378148576E-2</v>
      </c>
      <c r="H3862" s="105">
        <f t="shared" si="1503"/>
        <v>1.0356307770219189</v>
      </c>
      <c r="I3862" s="105">
        <f t="shared" si="1504"/>
        <v>2.2443048288140011</v>
      </c>
    </row>
    <row r="3863" spans="2:9" x14ac:dyDescent="0.25">
      <c r="B3863" s="69" t="s">
        <v>45</v>
      </c>
      <c r="C3863" s="69" t="s">
        <v>149</v>
      </c>
      <c r="D3863" s="69" t="s">
        <v>149</v>
      </c>
      <c r="E3863" s="69">
        <f t="shared" ref="E3863:F3863" si="1523">E2615</f>
        <v>1969</v>
      </c>
      <c r="F3863" s="69" t="str">
        <f t="shared" si="1523"/>
        <v>c</v>
      </c>
      <c r="G3863" s="69">
        <f>data2!AJ180</f>
        <v>7.5587395928581741E-2</v>
      </c>
      <c r="H3863" s="105">
        <f t="shared" si="1503"/>
        <v>1.1083555484000673</v>
      </c>
      <c r="I3863" s="105">
        <f t="shared" si="1504"/>
        <v>2.1687174328854186</v>
      </c>
    </row>
    <row r="3864" spans="2:9" x14ac:dyDescent="0.25">
      <c r="B3864" s="69" t="s">
        <v>45</v>
      </c>
      <c r="C3864" s="69" t="s">
        <v>149</v>
      </c>
      <c r="D3864" s="69" t="s">
        <v>149</v>
      </c>
      <c r="E3864" s="69">
        <f t="shared" ref="E3864:F3864" si="1524">E2616</f>
        <v>1970</v>
      </c>
      <c r="F3864" s="69" t="str">
        <f t="shared" si="1524"/>
        <v>c</v>
      </c>
      <c r="G3864" s="69">
        <f>data2!AJ181</f>
        <v>7.0851339377652756E-2</v>
      </c>
      <c r="H3864" s="105">
        <f t="shared" si="1503"/>
        <v>1.1839429443286491</v>
      </c>
      <c r="I3864" s="105">
        <f t="shared" si="1504"/>
        <v>2.0978660935077666</v>
      </c>
    </row>
    <row r="3865" spans="2:9" x14ac:dyDescent="0.25">
      <c r="B3865" s="69" t="s">
        <v>45</v>
      </c>
      <c r="C3865" s="69" t="s">
        <v>149</v>
      </c>
      <c r="D3865" s="69" t="s">
        <v>149</v>
      </c>
      <c r="E3865" s="69">
        <f t="shared" ref="E3865:F3865" si="1525">E2617</f>
        <v>1971</v>
      </c>
      <c r="F3865" s="69" t="str">
        <f t="shared" si="1525"/>
        <v>c</v>
      </c>
      <c r="G3865" s="69">
        <f>data2!AJ182</f>
        <v>8.1690730396662664E-2</v>
      </c>
      <c r="H3865" s="105">
        <f t="shared" si="1503"/>
        <v>1.254794283706302</v>
      </c>
      <c r="I3865" s="105">
        <f t="shared" si="1504"/>
        <v>2.0161753631111039</v>
      </c>
    </row>
    <row r="3866" spans="2:9" x14ac:dyDescent="0.25">
      <c r="B3866" s="69" t="s">
        <v>45</v>
      </c>
      <c r="C3866" s="69" t="s">
        <v>149</v>
      </c>
      <c r="D3866" s="69" t="s">
        <v>149</v>
      </c>
      <c r="E3866" s="69">
        <f t="shared" ref="E3866:F3866" si="1526">E2618</f>
        <v>1972</v>
      </c>
      <c r="F3866" s="69" t="str">
        <f t="shared" si="1526"/>
        <v>c</v>
      </c>
      <c r="G3866" s="69">
        <f>data2!AJ183</f>
        <v>8.380424242424242E-2</v>
      </c>
      <c r="H3866" s="105">
        <f t="shared" si="1503"/>
        <v>1.3364850141029647</v>
      </c>
      <c r="I3866" s="105">
        <f t="shared" si="1504"/>
        <v>1.9323711206868617</v>
      </c>
    </row>
    <row r="3867" spans="2:9" x14ac:dyDescent="0.25">
      <c r="B3867" s="69" t="s">
        <v>45</v>
      </c>
      <c r="C3867" s="69" t="s">
        <v>149</v>
      </c>
      <c r="D3867" s="69" t="s">
        <v>149</v>
      </c>
      <c r="E3867" s="69">
        <f t="shared" ref="E3867:F3867" si="1527">E2619</f>
        <v>1973</v>
      </c>
      <c r="F3867" s="69" t="str">
        <f t="shared" si="1527"/>
        <v>c</v>
      </c>
      <c r="G3867" s="69">
        <f>data2!AJ184</f>
        <v>8.2864741275571599E-2</v>
      </c>
      <c r="H3867" s="105">
        <f t="shared" si="1503"/>
        <v>1.4202892565272072</v>
      </c>
      <c r="I3867" s="105">
        <f t="shared" si="1504"/>
        <v>1.8495063794112898</v>
      </c>
    </row>
    <row r="3868" spans="2:9" x14ac:dyDescent="0.25">
      <c r="B3868" s="69" t="s">
        <v>45</v>
      </c>
      <c r="C3868" s="69" t="s">
        <v>149</v>
      </c>
      <c r="D3868" s="69" t="s">
        <v>149</v>
      </c>
      <c r="E3868" s="69">
        <f t="shared" ref="E3868:F3868" si="1528">E2620</f>
        <v>1974</v>
      </c>
      <c r="F3868" s="69" t="str">
        <f t="shared" si="1528"/>
        <v>c</v>
      </c>
      <c r="G3868" s="69">
        <f>data2!AJ185</f>
        <v>8.0656293428628165E-2</v>
      </c>
      <c r="H3868" s="105">
        <f t="shared" si="1503"/>
        <v>1.5031539978027788</v>
      </c>
      <c r="I3868" s="105">
        <f t="shared" si="1504"/>
        <v>1.7688500859826615</v>
      </c>
    </row>
    <row r="3869" spans="2:9" x14ac:dyDescent="0.25">
      <c r="B3869" s="69" t="s">
        <v>45</v>
      </c>
      <c r="C3869" s="69" t="s">
        <v>149</v>
      </c>
      <c r="D3869" s="69" t="s">
        <v>149</v>
      </c>
      <c r="E3869" s="69">
        <f t="shared" ref="E3869:F3869" si="1529">E2621</f>
        <v>1975</v>
      </c>
      <c r="F3869" s="69" t="str">
        <f t="shared" si="1529"/>
        <v>c</v>
      </c>
      <c r="G3869" s="69">
        <f>data2!AJ186</f>
        <v>7.7600629996994283E-2</v>
      </c>
      <c r="H3869" s="105">
        <f t="shared" si="1503"/>
        <v>1.5838102912314069</v>
      </c>
      <c r="I3869" s="105">
        <f t="shared" si="1504"/>
        <v>1.691249455985667</v>
      </c>
    </row>
    <row r="3870" spans="2:9" x14ac:dyDescent="0.25">
      <c r="B3870" s="69" t="s">
        <v>45</v>
      </c>
      <c r="C3870" s="69" t="s">
        <v>149</v>
      </c>
      <c r="D3870" s="69" t="s">
        <v>149</v>
      </c>
      <c r="E3870" s="69">
        <f t="shared" ref="E3870:F3870" si="1530">E2622</f>
        <v>1976</v>
      </c>
      <c r="F3870" s="69" t="str">
        <f t="shared" si="1530"/>
        <v>c</v>
      </c>
      <c r="G3870" s="69">
        <f>data2!AJ187</f>
        <v>7.5728328973393738E-2</v>
      </c>
      <c r="H3870" s="105">
        <f t="shared" si="1503"/>
        <v>1.6614109212284012</v>
      </c>
      <c r="I3870" s="105">
        <f t="shared" si="1504"/>
        <v>1.6155211270122734</v>
      </c>
    </row>
    <row r="3871" spans="2:9" x14ac:dyDescent="0.25">
      <c r="B3871" s="69" t="s">
        <v>45</v>
      </c>
      <c r="C3871" s="69" t="s">
        <v>149</v>
      </c>
      <c r="D3871" s="69" t="s">
        <v>149</v>
      </c>
      <c r="E3871" s="69">
        <f t="shared" ref="E3871:F3871" si="1531">E2623</f>
        <v>1977</v>
      </c>
      <c r="F3871" s="69" t="str">
        <f t="shared" si="1531"/>
        <v>c</v>
      </c>
      <c r="G3871" s="69">
        <f>data2!AJ188</f>
        <v>7.4704216306477E-2</v>
      </c>
      <c r="H3871" s="105">
        <f t="shared" si="1503"/>
        <v>1.7371392502017948</v>
      </c>
      <c r="I3871" s="105">
        <f t="shared" si="1504"/>
        <v>1.5408169107057965</v>
      </c>
    </row>
    <row r="3872" spans="2:9" x14ac:dyDescent="0.25">
      <c r="B3872" s="69" t="s">
        <v>45</v>
      </c>
      <c r="C3872" s="69" t="s">
        <v>149</v>
      </c>
      <c r="D3872" s="69" t="s">
        <v>149</v>
      </c>
      <c r="E3872" s="69">
        <f t="shared" ref="E3872:F3872" si="1532">E2624</f>
        <v>1978</v>
      </c>
      <c r="F3872" s="69" t="str">
        <f t="shared" si="1532"/>
        <v>c</v>
      </c>
      <c r="G3872" s="69">
        <f>data2!AJ189</f>
        <v>8.2229751259957726E-2</v>
      </c>
      <c r="H3872" s="105">
        <f t="shared" si="1503"/>
        <v>1.8118434665082719</v>
      </c>
      <c r="I3872" s="105">
        <f t="shared" si="1504"/>
        <v>1.4585871594458384</v>
      </c>
    </row>
    <row r="3873" spans="2:9" x14ac:dyDescent="0.25">
      <c r="B3873" s="69" t="s">
        <v>45</v>
      </c>
      <c r="C3873" s="69" t="s">
        <v>149</v>
      </c>
      <c r="D3873" s="69" t="s">
        <v>149</v>
      </c>
      <c r="E3873" s="69">
        <f t="shared" ref="E3873:F3873" si="1533">E2625</f>
        <v>1979</v>
      </c>
      <c r="F3873" s="69" t="str">
        <f t="shared" si="1533"/>
        <v>c</v>
      </c>
      <c r="G3873" s="69">
        <f>data2!AJ190</f>
        <v>7.1994584352807783E-2</v>
      </c>
      <c r="H3873" s="105">
        <f t="shared" si="1503"/>
        <v>1.8940732177682296</v>
      </c>
      <c r="I3873" s="105">
        <f t="shared" si="1504"/>
        <v>1.3865925750930308</v>
      </c>
    </row>
    <row r="3874" spans="2:9" x14ac:dyDescent="0.25">
      <c r="B3874" s="69" t="s">
        <v>45</v>
      </c>
      <c r="C3874" s="69" t="s">
        <v>149</v>
      </c>
      <c r="D3874" s="69" t="s">
        <v>149</v>
      </c>
      <c r="E3874" s="69">
        <f t="shared" ref="E3874:F3874" si="1534">E2626</f>
        <v>1980</v>
      </c>
      <c r="F3874" s="69" t="str">
        <f t="shared" si="1534"/>
        <v>c</v>
      </c>
      <c r="G3874" s="69">
        <f>data2!AJ191</f>
        <v>7.214759118261084E-2</v>
      </c>
      <c r="H3874" s="105">
        <f t="shared" si="1503"/>
        <v>1.9660678021210374</v>
      </c>
      <c r="I3874" s="105">
        <f t="shared" si="1504"/>
        <v>1.3144449839104202</v>
      </c>
    </row>
    <row r="3875" spans="2:9" x14ac:dyDescent="0.25">
      <c r="B3875" s="69" t="s">
        <v>45</v>
      </c>
      <c r="C3875" s="69" t="s">
        <v>149</v>
      </c>
      <c r="D3875" s="69" t="s">
        <v>149</v>
      </c>
      <c r="E3875" s="69">
        <f t="shared" ref="E3875:F3875" si="1535">E2627</f>
        <v>1981</v>
      </c>
      <c r="F3875" s="69" t="str">
        <f t="shared" si="1535"/>
        <v>c</v>
      </c>
      <c r="G3875" s="69">
        <f>data2!AJ192</f>
        <v>3.6508617524425913E-2</v>
      </c>
      <c r="H3875" s="105">
        <f t="shared" si="1503"/>
        <v>2.0382153933036484</v>
      </c>
      <c r="I3875" s="105">
        <f t="shared" si="1504"/>
        <v>1.2779363663859944</v>
      </c>
    </row>
    <row r="3876" spans="2:9" x14ac:dyDescent="0.25">
      <c r="B3876" s="69" t="s">
        <v>45</v>
      </c>
      <c r="C3876" s="69" t="s">
        <v>149</v>
      </c>
      <c r="D3876" s="69" t="s">
        <v>149</v>
      </c>
      <c r="E3876" s="69">
        <f t="shared" ref="E3876:F3876" si="1536">E2628</f>
        <v>1982</v>
      </c>
      <c r="F3876" s="69" t="str">
        <f t="shared" si="1536"/>
        <v>c</v>
      </c>
      <c r="G3876" s="69">
        <f>data2!AJ193</f>
        <v>8.6944661257164227E-2</v>
      </c>
      <c r="H3876" s="105">
        <f t="shared" si="1503"/>
        <v>2.0747240108280742</v>
      </c>
      <c r="I3876" s="105">
        <f t="shared" si="1504"/>
        <v>1.1909917051288299</v>
      </c>
    </row>
    <row r="3877" spans="2:9" x14ac:dyDescent="0.25">
      <c r="B3877" s="69" t="s">
        <v>45</v>
      </c>
      <c r="C3877" s="69" t="s">
        <v>149</v>
      </c>
      <c r="D3877" s="69" t="s">
        <v>149</v>
      </c>
      <c r="E3877" s="69">
        <f t="shared" ref="E3877:F3877" si="1537">E2629</f>
        <v>1983</v>
      </c>
      <c r="F3877" s="69" t="str">
        <f t="shared" si="1537"/>
        <v>c</v>
      </c>
      <c r="G3877" s="69">
        <f>data2!AJ194</f>
        <v>8.2940263305671683E-2</v>
      </c>
      <c r="H3877" s="105">
        <f t="shared" si="1503"/>
        <v>2.1616686720852383</v>
      </c>
      <c r="I3877" s="105">
        <f t="shared" si="1504"/>
        <v>1.1080514418231584</v>
      </c>
    </row>
    <row r="3878" spans="2:9" x14ac:dyDescent="0.25">
      <c r="B3878" s="69" t="s">
        <v>45</v>
      </c>
      <c r="C3878" s="69" t="s">
        <v>149</v>
      </c>
      <c r="D3878" s="69" t="s">
        <v>149</v>
      </c>
      <c r="E3878" s="69">
        <f t="shared" ref="E3878:F3878" si="1538">E2630</f>
        <v>1984</v>
      </c>
      <c r="F3878" s="69" t="str">
        <f t="shared" si="1538"/>
        <v>c</v>
      </c>
      <c r="G3878" s="69">
        <f>data2!AJ195</f>
        <v>7.5447319996716014E-2</v>
      </c>
      <c r="H3878" s="105">
        <f t="shared" si="1503"/>
        <v>2.24460893539091</v>
      </c>
      <c r="I3878" s="105">
        <f t="shared" si="1504"/>
        <v>1.0326041218264423</v>
      </c>
    </row>
    <row r="3879" spans="2:9" x14ac:dyDescent="0.25">
      <c r="B3879" s="69" t="s">
        <v>45</v>
      </c>
      <c r="C3879" s="69" t="s">
        <v>149</v>
      </c>
      <c r="D3879" s="69" t="s">
        <v>149</v>
      </c>
      <c r="E3879" s="69">
        <f t="shared" ref="E3879:F3879" si="1539">E2631</f>
        <v>1985</v>
      </c>
      <c r="F3879" s="69" t="str">
        <f t="shared" si="1539"/>
        <v>c</v>
      </c>
      <c r="G3879" s="69">
        <f>data2!AJ196</f>
        <v>7.9352585025615693E-2</v>
      </c>
      <c r="H3879" s="105">
        <f t="shared" si="1503"/>
        <v>2.3200562553876258</v>
      </c>
      <c r="I3879" s="105">
        <f t="shared" si="1504"/>
        <v>0.95325153680082664</v>
      </c>
    </row>
    <row r="3880" spans="2:9" x14ac:dyDescent="0.25">
      <c r="B3880" s="69" t="s">
        <v>45</v>
      </c>
      <c r="C3880" s="69" t="s">
        <v>149</v>
      </c>
      <c r="D3880" s="69" t="s">
        <v>149</v>
      </c>
      <c r="E3880" s="69">
        <f t="shared" ref="E3880:F3880" si="1540">E2632</f>
        <v>1986</v>
      </c>
      <c r="F3880" s="69" t="str">
        <f t="shared" si="1540"/>
        <v>c</v>
      </c>
      <c r="G3880" s="69">
        <f>data2!AJ197</f>
        <v>7.6433382284018123E-2</v>
      </c>
      <c r="H3880" s="105">
        <f t="shared" si="1503"/>
        <v>2.3994088404132414</v>
      </c>
      <c r="I3880" s="105">
        <f t="shared" si="1504"/>
        <v>0.87681815451680845</v>
      </c>
    </row>
    <row r="3881" spans="2:9" x14ac:dyDescent="0.25">
      <c r="B3881" s="69" t="s">
        <v>45</v>
      </c>
      <c r="C3881" s="69" t="s">
        <v>149</v>
      </c>
      <c r="D3881" s="69" t="s">
        <v>149</v>
      </c>
      <c r="E3881" s="69">
        <f t="shared" ref="E3881:F3881" si="1541">E2633</f>
        <v>1987</v>
      </c>
      <c r="F3881" s="69" t="str">
        <f t="shared" si="1541"/>
        <v>c</v>
      </c>
      <c r="G3881" s="69">
        <f>data2!AJ198</f>
        <v>7.9962539667488453E-2</v>
      </c>
      <c r="H3881" s="105">
        <f t="shared" si="1503"/>
        <v>2.4758422226972594</v>
      </c>
      <c r="I3881" s="105">
        <f t="shared" si="1504"/>
        <v>0.79685561484931999</v>
      </c>
    </row>
    <row r="3882" spans="2:9" x14ac:dyDescent="0.25">
      <c r="B3882" s="69" t="s">
        <v>45</v>
      </c>
      <c r="C3882" s="69" t="s">
        <v>149</v>
      </c>
      <c r="D3882" s="69" t="s">
        <v>149</v>
      </c>
      <c r="E3882" s="69">
        <f t="shared" ref="E3882:F3882" si="1542">E2634</f>
        <v>1988</v>
      </c>
      <c r="F3882" s="69" t="str">
        <f t="shared" si="1542"/>
        <v>c</v>
      </c>
      <c r="G3882" s="69">
        <f>data2!AJ199</f>
        <v>7.9175866161458011E-2</v>
      </c>
      <c r="H3882" s="105">
        <f t="shared" si="1503"/>
        <v>2.555804762364748</v>
      </c>
      <c r="I3882" s="105">
        <f t="shared" si="1504"/>
        <v>0.717679748687862</v>
      </c>
    </row>
    <row r="3883" spans="2:9" x14ac:dyDescent="0.25">
      <c r="B3883" s="69" t="s">
        <v>45</v>
      </c>
      <c r="C3883" s="69" t="s">
        <v>149</v>
      </c>
      <c r="D3883" s="69" t="s">
        <v>149</v>
      </c>
      <c r="E3883" s="69">
        <f t="shared" ref="E3883:F3883" si="1543">E2635</f>
        <v>1989</v>
      </c>
      <c r="F3883" s="69" t="str">
        <f t="shared" si="1543"/>
        <v>c</v>
      </c>
      <c r="G3883" s="69">
        <f>data2!AJ200</f>
        <v>7.9010748416087531E-2</v>
      </c>
      <c r="H3883" s="105">
        <f t="shared" si="1503"/>
        <v>2.6349806285262058</v>
      </c>
      <c r="I3883" s="105">
        <f t="shared" si="1504"/>
        <v>0.63866900027177442</v>
      </c>
    </row>
    <row r="3884" spans="2:9" x14ac:dyDescent="0.25">
      <c r="B3884" s="69" t="s">
        <v>45</v>
      </c>
      <c r="C3884" s="69" t="s">
        <v>149</v>
      </c>
      <c r="D3884" s="69" t="s">
        <v>149</v>
      </c>
      <c r="E3884" s="69">
        <f t="shared" ref="E3884:F3884" si="1544">E2636</f>
        <v>1990</v>
      </c>
      <c r="F3884" s="69" t="str">
        <f t="shared" si="1544"/>
        <v>c</v>
      </c>
      <c r="G3884" s="69">
        <f>data2!AJ201</f>
        <v>7.6012128492454797E-2</v>
      </c>
      <c r="H3884" s="105">
        <f t="shared" si="1503"/>
        <v>2.7139913769422934</v>
      </c>
      <c r="I3884" s="105">
        <f t="shared" si="1504"/>
        <v>0.56265687177931967</v>
      </c>
    </row>
    <row r="3885" spans="2:9" x14ac:dyDescent="0.25">
      <c r="B3885" s="69" t="s">
        <v>45</v>
      </c>
      <c r="C3885" s="69" t="s">
        <v>149</v>
      </c>
      <c r="D3885" s="69" t="s">
        <v>149</v>
      </c>
      <c r="E3885" s="69">
        <f t="shared" ref="E3885:F3885" si="1545">E2637</f>
        <v>1991</v>
      </c>
      <c r="F3885" s="69" t="str">
        <f t="shared" si="1545"/>
        <v>c</v>
      </c>
      <c r="G3885" s="69">
        <f>data2!AJ202</f>
        <v>6.9497482856792997E-2</v>
      </c>
      <c r="H3885" s="105">
        <f t="shared" si="1503"/>
        <v>2.7900035054347483</v>
      </c>
      <c r="I3885" s="105">
        <f t="shared" si="1504"/>
        <v>0.49315938892252659</v>
      </c>
    </row>
    <row r="3886" spans="2:9" x14ac:dyDescent="0.25">
      <c r="B3886" s="69" t="s">
        <v>45</v>
      </c>
      <c r="C3886" s="69" t="s">
        <v>149</v>
      </c>
      <c r="D3886" s="69" t="s">
        <v>149</v>
      </c>
      <c r="E3886" s="69">
        <f t="shared" ref="E3886:F3886" si="1546">E2638</f>
        <v>1992</v>
      </c>
      <c r="F3886" s="69" t="str">
        <f t="shared" si="1546"/>
        <v>c</v>
      </c>
      <c r="G3886" s="69">
        <f>data2!AJ203</f>
        <v>7.1458076816545105E-2</v>
      </c>
      <c r="H3886" s="105">
        <f t="shared" si="1503"/>
        <v>2.8595009882915412</v>
      </c>
      <c r="I3886" s="105">
        <f t="shared" si="1504"/>
        <v>0.4217013121059815</v>
      </c>
    </row>
    <row r="3887" spans="2:9" x14ac:dyDescent="0.25">
      <c r="B3887" s="69" t="s">
        <v>45</v>
      </c>
      <c r="C3887" s="69" t="s">
        <v>149</v>
      </c>
      <c r="D3887" s="69" t="s">
        <v>149</v>
      </c>
      <c r="E3887" s="69">
        <f t="shared" ref="E3887:F3887" si="1547">E2639</f>
        <v>1993</v>
      </c>
      <c r="F3887" s="69" t="str">
        <f t="shared" si="1547"/>
        <v>c</v>
      </c>
      <c r="G3887" s="69">
        <f>data2!AJ204</f>
        <v>7.3440337794671948E-2</v>
      </c>
      <c r="H3887" s="105">
        <f t="shared" si="1503"/>
        <v>2.9309590651080861</v>
      </c>
      <c r="I3887" s="105">
        <f t="shared" si="1504"/>
        <v>0.34826097431130953</v>
      </c>
    </row>
    <row r="3888" spans="2:9" x14ac:dyDescent="0.25">
      <c r="B3888" s="69" t="s">
        <v>45</v>
      </c>
      <c r="C3888" s="69" t="s">
        <v>149</v>
      </c>
      <c r="D3888" s="69" t="s">
        <v>149</v>
      </c>
      <c r="E3888" s="69">
        <f t="shared" ref="E3888:F3888" si="1548">E2640</f>
        <v>1994</v>
      </c>
      <c r="F3888" s="69" t="str">
        <f t="shared" si="1548"/>
        <v>c</v>
      </c>
      <c r="G3888" s="69">
        <f>data2!AJ205</f>
        <v>7.7300440504451048E-2</v>
      </c>
      <c r="H3888" s="105">
        <f t="shared" si="1503"/>
        <v>3.0043994029027581</v>
      </c>
      <c r="I3888" s="105">
        <f t="shared" si="1504"/>
        <v>0.27096053380685847</v>
      </c>
    </row>
    <row r="3889" spans="2:9" x14ac:dyDescent="0.25">
      <c r="B3889" s="69" t="s">
        <v>45</v>
      </c>
      <c r="C3889" s="69" t="s">
        <v>149</v>
      </c>
      <c r="D3889" s="69" t="s">
        <v>149</v>
      </c>
      <c r="E3889" s="69">
        <f t="shared" ref="E3889:F3889" si="1549">E2641</f>
        <v>1995</v>
      </c>
      <c r="F3889" s="69" t="str">
        <f t="shared" si="1549"/>
        <v>c</v>
      </c>
      <c r="G3889" s="69">
        <f>data2!AJ206</f>
        <v>7.4527999999999997E-2</v>
      </c>
      <c r="H3889" s="105">
        <f t="shared" si="1503"/>
        <v>3.0816998434072089</v>
      </c>
      <c r="I3889" s="105">
        <f t="shared" si="1504"/>
        <v>0.19643253380685849</v>
      </c>
    </row>
    <row r="3890" spans="2:9" x14ac:dyDescent="0.25">
      <c r="B3890" s="69" t="s">
        <v>45</v>
      </c>
      <c r="C3890" s="69" t="s">
        <v>149</v>
      </c>
      <c r="D3890" s="69" t="s">
        <v>149</v>
      </c>
      <c r="E3890" s="69">
        <f t="shared" ref="E3890:F3890" si="1550">E2642</f>
        <v>1996</v>
      </c>
      <c r="F3890" s="69" t="str">
        <f t="shared" si="1550"/>
        <v>c</v>
      </c>
      <c r="G3890" s="69">
        <f>data2!AJ207</f>
        <v>8.3963289533780697E-2</v>
      </c>
      <c r="H3890" s="105">
        <f t="shared" si="1503"/>
        <v>3.1562278434072089</v>
      </c>
      <c r="I3890" s="105">
        <f t="shared" si="1504"/>
        <v>0.11246924427307781</v>
      </c>
    </row>
    <row r="3891" spans="2:9" x14ac:dyDescent="0.25">
      <c r="B3891" s="69" t="s">
        <v>45</v>
      </c>
      <c r="C3891" s="69" t="s">
        <v>149</v>
      </c>
      <c r="D3891" s="69" t="s">
        <v>149</v>
      </c>
      <c r="E3891" s="69">
        <f t="shared" ref="E3891:F3891" si="1551">E2643</f>
        <v>1997</v>
      </c>
      <c r="F3891" s="69" t="str">
        <f t="shared" si="1551"/>
        <v>c</v>
      </c>
      <c r="G3891" s="69">
        <f>data2!AJ208</f>
        <v>0.11246924427307781</v>
      </c>
      <c r="H3891" s="105">
        <f t="shared" si="1503"/>
        <v>3.2401911329409896</v>
      </c>
      <c r="I3891" s="105">
        <f t="shared" si="1504"/>
        <v>0</v>
      </c>
    </row>
    <row r="3892" spans="2:9" x14ac:dyDescent="0.25">
      <c r="B3892" s="69" t="s">
        <v>45</v>
      </c>
      <c r="C3892" s="69" t="s">
        <v>149</v>
      </c>
      <c r="D3892" s="69" t="s">
        <v>149</v>
      </c>
      <c r="E3892" s="69">
        <f t="shared" ref="E3892:F3892" si="1552">E2644</f>
        <v>1950</v>
      </c>
      <c r="F3892" s="69" t="str">
        <f t="shared" si="1552"/>
        <v>d</v>
      </c>
      <c r="G3892" s="69">
        <f>data2!AK161</f>
        <v>9.225445385134784E-2</v>
      </c>
      <c r="H3892" s="105">
        <f t="shared" si="1503"/>
        <v>0</v>
      </c>
      <c r="I3892" s="105">
        <f t="shared" si="1504"/>
        <v>5.4944618063539004</v>
      </c>
    </row>
    <row r="3893" spans="2:9" x14ac:dyDescent="0.25">
      <c r="B3893" s="69" t="s">
        <v>45</v>
      </c>
      <c r="C3893" s="69" t="s">
        <v>149</v>
      </c>
      <c r="D3893" s="69" t="s">
        <v>149</v>
      </c>
      <c r="E3893" s="69">
        <f t="shared" ref="E3893:F3893" si="1553">E2645</f>
        <v>1951</v>
      </c>
      <c r="F3893" s="69" t="str">
        <f t="shared" si="1553"/>
        <v>d</v>
      </c>
      <c r="G3893" s="69">
        <f>data2!AK162</f>
        <v>9.225445385134784E-2</v>
      </c>
      <c r="H3893" s="105">
        <f t="shared" si="1503"/>
        <v>9.225445385134784E-2</v>
      </c>
      <c r="I3893" s="105">
        <f t="shared" si="1504"/>
        <v>5.4022073525025522</v>
      </c>
    </row>
    <row r="3894" spans="2:9" x14ac:dyDescent="0.25">
      <c r="B3894" s="69" t="s">
        <v>45</v>
      </c>
      <c r="C3894" s="69" t="s">
        <v>149</v>
      </c>
      <c r="D3894" s="69" t="s">
        <v>149</v>
      </c>
      <c r="E3894" s="69">
        <f t="shared" ref="E3894:F3894" si="1554">E2646</f>
        <v>1952</v>
      </c>
      <c r="F3894" s="69" t="str">
        <f t="shared" si="1554"/>
        <v>d</v>
      </c>
      <c r="G3894" s="69">
        <f>data2!AK163</f>
        <v>9.225445385134784E-2</v>
      </c>
      <c r="H3894" s="105">
        <f t="shared" si="1503"/>
        <v>0.18450890770269568</v>
      </c>
      <c r="I3894" s="105">
        <f t="shared" si="1504"/>
        <v>5.309952898651205</v>
      </c>
    </row>
    <row r="3895" spans="2:9" x14ac:dyDescent="0.25">
      <c r="B3895" s="69" t="s">
        <v>45</v>
      </c>
      <c r="C3895" s="69" t="s">
        <v>149</v>
      </c>
      <c r="D3895" s="69" t="s">
        <v>149</v>
      </c>
      <c r="E3895" s="69">
        <f t="shared" ref="E3895:F3895" si="1555">E2647</f>
        <v>1953</v>
      </c>
      <c r="F3895" s="69" t="str">
        <f t="shared" si="1555"/>
        <v>d</v>
      </c>
      <c r="G3895" s="69">
        <f>data2!AK164</f>
        <v>9.225445385134784E-2</v>
      </c>
      <c r="H3895" s="105">
        <f t="shared" si="1503"/>
        <v>0.27676336155404352</v>
      </c>
      <c r="I3895" s="105">
        <f t="shared" si="1504"/>
        <v>5.2176984447998578</v>
      </c>
    </row>
    <row r="3896" spans="2:9" x14ac:dyDescent="0.25">
      <c r="B3896" s="69" t="s">
        <v>45</v>
      </c>
      <c r="C3896" s="69" t="s">
        <v>149</v>
      </c>
      <c r="D3896" s="69" t="s">
        <v>149</v>
      </c>
      <c r="E3896" s="69">
        <f t="shared" ref="E3896:F3896" si="1556">E2648</f>
        <v>1954</v>
      </c>
      <c r="F3896" s="69" t="str">
        <f t="shared" si="1556"/>
        <v>d</v>
      </c>
      <c r="G3896" s="69">
        <f>data2!AK165</f>
        <v>9.225445385134784E-2</v>
      </c>
      <c r="H3896" s="105">
        <f t="shared" si="1503"/>
        <v>0.36901781540539136</v>
      </c>
      <c r="I3896" s="105">
        <f t="shared" si="1504"/>
        <v>5.1254439909485088</v>
      </c>
    </row>
    <row r="3897" spans="2:9" x14ac:dyDescent="0.25">
      <c r="B3897" s="69" t="s">
        <v>45</v>
      </c>
      <c r="C3897" s="69" t="s">
        <v>149</v>
      </c>
      <c r="D3897" s="69" t="s">
        <v>149</v>
      </c>
      <c r="E3897" s="69">
        <f t="shared" ref="E3897:F3897" si="1557">E2649</f>
        <v>1955</v>
      </c>
      <c r="F3897" s="69" t="str">
        <f t="shared" si="1557"/>
        <v>d</v>
      </c>
      <c r="G3897" s="69">
        <f>data2!AK166</f>
        <v>9.225445385134784E-2</v>
      </c>
      <c r="H3897" s="105">
        <f t="shared" si="1503"/>
        <v>0.4612722692567392</v>
      </c>
      <c r="I3897" s="105">
        <f t="shared" si="1504"/>
        <v>5.0331895370971615</v>
      </c>
    </row>
    <row r="3898" spans="2:9" x14ac:dyDescent="0.25">
      <c r="B3898" s="69" t="s">
        <v>45</v>
      </c>
      <c r="C3898" s="69" t="s">
        <v>149</v>
      </c>
      <c r="D3898" s="69" t="s">
        <v>149</v>
      </c>
      <c r="E3898" s="69">
        <f t="shared" ref="E3898:F3898" si="1558">E2650</f>
        <v>1956</v>
      </c>
      <c r="F3898" s="69" t="str">
        <f t="shared" si="1558"/>
        <v>d</v>
      </c>
      <c r="G3898" s="69">
        <f>data2!AK167</f>
        <v>9.225445385134784E-2</v>
      </c>
      <c r="H3898" s="105">
        <f t="shared" si="1503"/>
        <v>0.55352672310808704</v>
      </c>
      <c r="I3898" s="105">
        <f t="shared" si="1504"/>
        <v>4.9409350832458134</v>
      </c>
    </row>
    <row r="3899" spans="2:9" x14ac:dyDescent="0.25">
      <c r="B3899" s="69" t="s">
        <v>45</v>
      </c>
      <c r="C3899" s="69" t="s">
        <v>149</v>
      </c>
      <c r="D3899" s="69" t="s">
        <v>149</v>
      </c>
      <c r="E3899" s="69">
        <f t="shared" ref="E3899:F3899" si="1559">E2651</f>
        <v>1957</v>
      </c>
      <c r="F3899" s="69" t="str">
        <f t="shared" si="1559"/>
        <v>d</v>
      </c>
      <c r="G3899" s="69">
        <f>data2!AK168</f>
        <v>9.225445385134784E-2</v>
      </c>
      <c r="H3899" s="105">
        <f t="shared" si="1503"/>
        <v>0.64578117695943482</v>
      </c>
      <c r="I3899" s="105">
        <f t="shared" si="1504"/>
        <v>4.8486806293944653</v>
      </c>
    </row>
    <row r="3900" spans="2:9" x14ac:dyDescent="0.25">
      <c r="B3900" s="69" t="s">
        <v>45</v>
      </c>
      <c r="C3900" s="69" t="s">
        <v>149</v>
      </c>
      <c r="D3900" s="69" t="s">
        <v>149</v>
      </c>
      <c r="E3900" s="69">
        <f t="shared" ref="E3900:F3900" si="1560">E2652</f>
        <v>1958</v>
      </c>
      <c r="F3900" s="69" t="str">
        <f t="shared" si="1560"/>
        <v>d</v>
      </c>
      <c r="G3900" s="69">
        <f>data2!AK169</f>
        <v>9.225445385134784E-2</v>
      </c>
      <c r="H3900" s="105">
        <f t="shared" si="1503"/>
        <v>0.73803563081078272</v>
      </c>
      <c r="I3900" s="105">
        <f t="shared" si="1504"/>
        <v>4.7564261755431181</v>
      </c>
    </row>
    <row r="3901" spans="2:9" x14ac:dyDescent="0.25">
      <c r="B3901" s="69" t="s">
        <v>45</v>
      </c>
      <c r="C3901" s="69" t="s">
        <v>149</v>
      </c>
      <c r="D3901" s="69" t="s">
        <v>149</v>
      </c>
      <c r="E3901" s="69">
        <f t="shared" ref="E3901:F3901" si="1561">E2653</f>
        <v>1959</v>
      </c>
      <c r="F3901" s="69" t="str">
        <f t="shared" si="1561"/>
        <v>d</v>
      </c>
      <c r="G3901" s="69">
        <f>data2!AK170</f>
        <v>9.225445385134784E-2</v>
      </c>
      <c r="H3901" s="105">
        <f t="shared" si="1503"/>
        <v>0.83029008466213061</v>
      </c>
      <c r="I3901" s="105">
        <f t="shared" si="1504"/>
        <v>4.66417172169177</v>
      </c>
    </row>
    <row r="3902" spans="2:9" x14ac:dyDescent="0.25">
      <c r="B3902" s="69" t="s">
        <v>45</v>
      </c>
      <c r="C3902" s="69" t="s">
        <v>149</v>
      </c>
      <c r="D3902" s="69" t="s">
        <v>149</v>
      </c>
      <c r="E3902" s="69">
        <f t="shared" ref="E3902:F3902" si="1562">E2654</f>
        <v>1960</v>
      </c>
      <c r="F3902" s="69" t="str">
        <f t="shared" si="1562"/>
        <v>d</v>
      </c>
      <c r="G3902" s="69">
        <f>data2!AK171</f>
        <v>9.2374785747675686E-2</v>
      </c>
      <c r="H3902" s="105">
        <f t="shared" si="1503"/>
        <v>0.92254453851347851</v>
      </c>
      <c r="I3902" s="105">
        <f t="shared" si="1504"/>
        <v>4.5717969359440938</v>
      </c>
    </row>
    <row r="3903" spans="2:9" x14ac:dyDescent="0.25">
      <c r="B3903" s="69" t="s">
        <v>45</v>
      </c>
      <c r="C3903" s="69" t="s">
        <v>149</v>
      </c>
      <c r="D3903" s="69" t="s">
        <v>149</v>
      </c>
      <c r="E3903" s="69">
        <f t="shared" ref="E3903:F3903" si="1563">E2655</f>
        <v>1961</v>
      </c>
      <c r="F3903" s="69" t="str">
        <f t="shared" si="1563"/>
        <v>d</v>
      </c>
      <c r="G3903" s="69">
        <f>data2!AK172</f>
        <v>0.10382660381143428</v>
      </c>
      <c r="H3903" s="105">
        <f t="shared" si="1503"/>
        <v>1.0149193242611543</v>
      </c>
      <c r="I3903" s="105">
        <f t="shared" si="1504"/>
        <v>4.4679703321326603</v>
      </c>
    </row>
    <row r="3904" spans="2:9" x14ac:dyDescent="0.25">
      <c r="B3904" s="69" t="s">
        <v>45</v>
      </c>
      <c r="C3904" s="69" t="s">
        <v>149</v>
      </c>
      <c r="D3904" s="69" t="s">
        <v>149</v>
      </c>
      <c r="E3904" s="69">
        <f t="shared" ref="E3904:F3904" si="1564">E2656</f>
        <v>1962</v>
      </c>
      <c r="F3904" s="69" t="str">
        <f t="shared" si="1564"/>
        <v>d</v>
      </c>
      <c r="G3904" s="69">
        <f>data2!AK173</f>
        <v>0.12155458614100373</v>
      </c>
      <c r="H3904" s="105">
        <f t="shared" si="1503"/>
        <v>1.1187459280725887</v>
      </c>
      <c r="I3904" s="105">
        <f t="shared" si="1504"/>
        <v>4.3464157459916564</v>
      </c>
    </row>
    <row r="3905" spans="2:9" x14ac:dyDescent="0.25">
      <c r="B3905" s="69" t="s">
        <v>45</v>
      </c>
      <c r="C3905" s="69" t="s">
        <v>149</v>
      </c>
      <c r="D3905" s="69" t="s">
        <v>149</v>
      </c>
      <c r="E3905" s="69">
        <f t="shared" ref="E3905:F3905" si="1565">E2657</f>
        <v>1963</v>
      </c>
      <c r="F3905" s="69" t="str">
        <f t="shared" si="1565"/>
        <v>d</v>
      </c>
      <c r="G3905" s="69">
        <f>data2!AK174</f>
        <v>0.12171772279271376</v>
      </c>
      <c r="H3905" s="105">
        <f t="shared" si="1503"/>
        <v>1.2403005142135923</v>
      </c>
      <c r="I3905" s="105">
        <f t="shared" si="1504"/>
        <v>4.2246980231989433</v>
      </c>
    </row>
    <row r="3906" spans="2:9" x14ac:dyDescent="0.25">
      <c r="B3906" s="69" t="s">
        <v>45</v>
      </c>
      <c r="C3906" s="69" t="s">
        <v>149</v>
      </c>
      <c r="D3906" s="69" t="s">
        <v>149</v>
      </c>
      <c r="E3906" s="69">
        <f t="shared" ref="E3906:F3906" si="1566">E2658</f>
        <v>1964</v>
      </c>
      <c r="F3906" s="69" t="str">
        <f t="shared" si="1566"/>
        <v>d</v>
      </c>
      <c r="G3906" s="69">
        <f>data2!AK175</f>
        <v>0.12233156613058697</v>
      </c>
      <c r="H3906" s="105">
        <f t="shared" si="1503"/>
        <v>1.3620182370063061</v>
      </c>
      <c r="I3906" s="105">
        <f t="shared" si="1504"/>
        <v>4.1023664570683556</v>
      </c>
    </row>
    <row r="3907" spans="2:9" x14ac:dyDescent="0.25">
      <c r="B3907" s="69" t="s">
        <v>45</v>
      </c>
      <c r="C3907" s="69" t="s">
        <v>149</v>
      </c>
      <c r="D3907" s="69" t="s">
        <v>149</v>
      </c>
      <c r="E3907" s="69">
        <f t="shared" ref="E3907:F3907" si="1567">E2659</f>
        <v>1965</v>
      </c>
      <c r="F3907" s="69" t="str">
        <f t="shared" si="1567"/>
        <v>d</v>
      </c>
      <c r="G3907" s="69">
        <f>data2!AK176</f>
        <v>0.1347535093047656</v>
      </c>
      <c r="H3907" s="105">
        <f t="shared" si="1503"/>
        <v>1.4843498031368931</v>
      </c>
      <c r="I3907" s="105">
        <f t="shared" si="1504"/>
        <v>3.9676129477635906</v>
      </c>
    </row>
    <row r="3908" spans="2:9" x14ac:dyDescent="0.25">
      <c r="B3908" s="69" t="s">
        <v>45</v>
      </c>
      <c r="C3908" s="69" t="s">
        <v>149</v>
      </c>
      <c r="D3908" s="69" t="s">
        <v>149</v>
      </c>
      <c r="E3908" s="69">
        <f t="shared" ref="E3908:F3908" si="1568">E2660</f>
        <v>1966</v>
      </c>
      <c r="F3908" s="69" t="str">
        <f t="shared" si="1568"/>
        <v>d</v>
      </c>
      <c r="G3908" s="69">
        <f>data2!AK177</f>
        <v>0.13224226689620705</v>
      </c>
      <c r="H3908" s="105">
        <f t="shared" ref="H3908:H3971" si="1569">SUMIFS($G$4:$G$4995,$F$4:$F$4995,$F3908,$E$4:$E$4995,"&lt;"&amp;$E3908,$B$4:$B$4995,$B3908,$D$4:$D$4995,$D3908)</f>
        <v>1.6191033124416587</v>
      </c>
      <c r="I3908" s="105">
        <f t="shared" ref="I3908:I3971" si="1570">SUMIFS($G$4:$G$4995,$F$4:$F$4995,$F3908,$E$4:$E$4995,"&gt;"&amp;$E3908,$B$4:$B$4995,$B3908,$D$4:$D$4995,$D3908)</f>
        <v>3.8353706808673835</v>
      </c>
    </row>
    <row r="3909" spans="2:9" x14ac:dyDescent="0.25">
      <c r="B3909" s="69" t="s">
        <v>45</v>
      </c>
      <c r="C3909" s="69" t="s">
        <v>149</v>
      </c>
      <c r="D3909" s="69" t="s">
        <v>149</v>
      </c>
      <c r="E3909" s="69">
        <f t="shared" ref="E3909:F3909" si="1571">E2661</f>
        <v>1967</v>
      </c>
      <c r="F3909" s="69" t="str">
        <f t="shared" si="1571"/>
        <v>d</v>
      </c>
      <c r="G3909" s="69">
        <f>data2!AK178</f>
        <v>0.14054133960561224</v>
      </c>
      <c r="H3909" s="105">
        <f t="shared" si="1569"/>
        <v>1.7513455793378658</v>
      </c>
      <c r="I3909" s="105">
        <f t="shared" si="1570"/>
        <v>3.6948293412617712</v>
      </c>
    </row>
    <row r="3910" spans="2:9" x14ac:dyDescent="0.25">
      <c r="B3910" s="69" t="s">
        <v>45</v>
      </c>
      <c r="C3910" s="69" t="s">
        <v>149</v>
      </c>
      <c r="D3910" s="69" t="s">
        <v>149</v>
      </c>
      <c r="E3910" s="69">
        <f t="shared" ref="E3910:F3910" si="1572">E2662</f>
        <v>1968</v>
      </c>
      <c r="F3910" s="69" t="str">
        <f t="shared" si="1572"/>
        <v>d</v>
      </c>
      <c r="G3910" s="69">
        <f>data2!AK179</f>
        <v>0.14200332905502969</v>
      </c>
      <c r="H3910" s="105">
        <f t="shared" si="1569"/>
        <v>1.8918869189434782</v>
      </c>
      <c r="I3910" s="105">
        <f t="shared" si="1570"/>
        <v>3.5528260122067414</v>
      </c>
    </row>
    <row r="3911" spans="2:9" x14ac:dyDescent="0.25">
      <c r="B3911" s="69" t="s">
        <v>45</v>
      </c>
      <c r="C3911" s="69" t="s">
        <v>149</v>
      </c>
      <c r="D3911" s="69" t="s">
        <v>149</v>
      </c>
      <c r="E3911" s="69">
        <f t="shared" ref="E3911:F3911" si="1573">E2663</f>
        <v>1969</v>
      </c>
      <c r="F3911" s="69" t="str">
        <f t="shared" si="1573"/>
        <v>d</v>
      </c>
      <c r="G3911" s="69">
        <f>data2!AK180</f>
        <v>0.15084366427643295</v>
      </c>
      <c r="H3911" s="105">
        <f t="shared" si="1569"/>
        <v>2.0338902479985079</v>
      </c>
      <c r="I3911" s="105">
        <f t="shared" si="1570"/>
        <v>3.4019823479303084</v>
      </c>
    </row>
    <row r="3912" spans="2:9" x14ac:dyDescent="0.25">
      <c r="B3912" s="69" t="s">
        <v>45</v>
      </c>
      <c r="C3912" s="69" t="s">
        <v>149</v>
      </c>
      <c r="D3912" s="69" t="s">
        <v>149</v>
      </c>
      <c r="E3912" s="69">
        <f t="shared" ref="E3912:F3912" si="1574">E2664</f>
        <v>1970</v>
      </c>
      <c r="F3912" s="69" t="str">
        <f t="shared" si="1574"/>
        <v>d</v>
      </c>
      <c r="G3912" s="69">
        <f>data2!AK181</f>
        <v>0.14597122133761961</v>
      </c>
      <c r="H3912" s="105">
        <f t="shared" si="1569"/>
        <v>2.184733912274941</v>
      </c>
      <c r="I3912" s="105">
        <f t="shared" si="1570"/>
        <v>3.2560111265926888</v>
      </c>
    </row>
    <row r="3913" spans="2:9" x14ac:dyDescent="0.25">
      <c r="B3913" s="69" t="s">
        <v>45</v>
      </c>
      <c r="C3913" s="69" t="s">
        <v>149</v>
      </c>
      <c r="D3913" s="69" t="s">
        <v>149</v>
      </c>
      <c r="E3913" s="69">
        <f t="shared" ref="E3913:F3913" si="1575">E2665</f>
        <v>1971</v>
      </c>
      <c r="F3913" s="69" t="str">
        <f t="shared" si="1575"/>
        <v>d</v>
      </c>
      <c r="G3913" s="69">
        <f>data2!AK182</f>
        <v>0.14810516392090314</v>
      </c>
      <c r="H3913" s="105">
        <f t="shared" si="1569"/>
        <v>2.3307051336125606</v>
      </c>
      <c r="I3913" s="105">
        <f t="shared" si="1570"/>
        <v>3.1079059626717855</v>
      </c>
    </row>
    <row r="3914" spans="2:9" x14ac:dyDescent="0.25">
      <c r="B3914" s="69" t="s">
        <v>45</v>
      </c>
      <c r="C3914" s="69" t="s">
        <v>149</v>
      </c>
      <c r="D3914" s="69" t="s">
        <v>149</v>
      </c>
      <c r="E3914" s="69">
        <f t="shared" ref="E3914:F3914" si="1576">E2666</f>
        <v>1972</v>
      </c>
      <c r="F3914" s="69" t="str">
        <f t="shared" si="1576"/>
        <v>d</v>
      </c>
      <c r="G3914" s="69">
        <f>data2!AK183</f>
        <v>0.13786424242424242</v>
      </c>
      <c r="H3914" s="105">
        <f t="shared" si="1569"/>
        <v>2.4788102975334638</v>
      </c>
      <c r="I3914" s="105">
        <f t="shared" si="1570"/>
        <v>2.9700417202475435</v>
      </c>
    </row>
    <row r="3915" spans="2:9" x14ac:dyDescent="0.25">
      <c r="B3915" s="69" t="s">
        <v>45</v>
      </c>
      <c r="C3915" s="69" t="s">
        <v>149</v>
      </c>
      <c r="D3915" s="69" t="s">
        <v>149</v>
      </c>
      <c r="E3915" s="69">
        <f t="shared" ref="E3915:F3915" si="1577">E2667</f>
        <v>1973</v>
      </c>
      <c r="F3915" s="69" t="str">
        <f t="shared" si="1577"/>
        <v>d</v>
      </c>
      <c r="G3915" s="69">
        <f>data2!AK184</f>
        <v>0.13105346971520257</v>
      </c>
      <c r="H3915" s="105">
        <f t="shared" si="1569"/>
        <v>2.6166745399577063</v>
      </c>
      <c r="I3915" s="105">
        <f t="shared" si="1570"/>
        <v>2.8389882505323407</v>
      </c>
    </row>
    <row r="3916" spans="2:9" x14ac:dyDescent="0.25">
      <c r="B3916" s="69" t="s">
        <v>45</v>
      </c>
      <c r="C3916" s="69" t="s">
        <v>149</v>
      </c>
      <c r="D3916" s="69" t="s">
        <v>149</v>
      </c>
      <c r="E3916" s="69">
        <f t="shared" ref="E3916:F3916" si="1578">E2668</f>
        <v>1974</v>
      </c>
      <c r="F3916" s="69" t="str">
        <f t="shared" si="1578"/>
        <v>d</v>
      </c>
      <c r="G3916" s="69">
        <f>data2!AK185</f>
        <v>0.14202322811197143</v>
      </c>
      <c r="H3916" s="105">
        <f t="shared" si="1569"/>
        <v>2.7477280096729086</v>
      </c>
      <c r="I3916" s="105">
        <f t="shared" si="1570"/>
        <v>2.6969650224203696</v>
      </c>
    </row>
    <row r="3917" spans="2:9" x14ac:dyDescent="0.25">
      <c r="B3917" s="69" t="s">
        <v>45</v>
      </c>
      <c r="C3917" s="69" t="s">
        <v>149</v>
      </c>
      <c r="D3917" s="69" t="s">
        <v>149</v>
      </c>
      <c r="E3917" s="69">
        <f t="shared" ref="E3917:F3917" si="1579">E2669</f>
        <v>1975</v>
      </c>
      <c r="F3917" s="69" t="str">
        <f t="shared" si="1579"/>
        <v>d</v>
      </c>
      <c r="G3917" s="69">
        <f>data2!AK186</f>
        <v>0.13937297264803125</v>
      </c>
      <c r="H3917" s="105">
        <f t="shared" si="1569"/>
        <v>2.8897512377848802</v>
      </c>
      <c r="I3917" s="105">
        <f t="shared" si="1570"/>
        <v>2.5575920497723379</v>
      </c>
    </row>
    <row r="3918" spans="2:9" x14ac:dyDescent="0.25">
      <c r="B3918" s="69" t="s">
        <v>45</v>
      </c>
      <c r="C3918" s="69" t="s">
        <v>149</v>
      </c>
      <c r="D3918" s="69" t="s">
        <v>149</v>
      </c>
      <c r="E3918" s="69">
        <f t="shared" ref="E3918:F3918" si="1580">E2670</f>
        <v>1976</v>
      </c>
      <c r="F3918" s="69" t="str">
        <f t="shared" si="1580"/>
        <v>d</v>
      </c>
      <c r="G3918" s="69">
        <f>data2!AK187</f>
        <v>0.13535893734447776</v>
      </c>
      <c r="H3918" s="105">
        <f t="shared" si="1569"/>
        <v>3.0291242104329115</v>
      </c>
      <c r="I3918" s="105">
        <f t="shared" si="1570"/>
        <v>2.4222331124278602</v>
      </c>
    </row>
    <row r="3919" spans="2:9" x14ac:dyDescent="0.25">
      <c r="B3919" s="69" t="s">
        <v>45</v>
      </c>
      <c r="C3919" s="69" t="s">
        <v>149</v>
      </c>
      <c r="D3919" s="69" t="s">
        <v>149</v>
      </c>
      <c r="E3919" s="69">
        <f t="shared" ref="E3919:F3919" si="1581">E2671</f>
        <v>1977</v>
      </c>
      <c r="F3919" s="69" t="str">
        <f t="shared" si="1581"/>
        <v>d</v>
      </c>
      <c r="G3919" s="69">
        <f>data2!AK188</f>
        <v>0.13512888153880737</v>
      </c>
      <c r="H3919" s="105">
        <f t="shared" si="1569"/>
        <v>3.1644831477773891</v>
      </c>
      <c r="I3919" s="105">
        <f t="shared" si="1570"/>
        <v>2.287104230889053</v>
      </c>
    </row>
    <row r="3920" spans="2:9" x14ac:dyDescent="0.25">
      <c r="B3920" s="69" t="s">
        <v>45</v>
      </c>
      <c r="C3920" s="69" t="s">
        <v>149</v>
      </c>
      <c r="D3920" s="69" t="s">
        <v>149</v>
      </c>
      <c r="E3920" s="69">
        <f t="shared" ref="E3920:F3920" si="1582">E2672</f>
        <v>1978</v>
      </c>
      <c r="F3920" s="69" t="str">
        <f t="shared" si="1582"/>
        <v>d</v>
      </c>
      <c r="G3920" s="69">
        <f>data2!AK189</f>
        <v>0.12279788652251665</v>
      </c>
      <c r="H3920" s="105">
        <f t="shared" si="1569"/>
        <v>3.2996120293161963</v>
      </c>
      <c r="I3920" s="105">
        <f t="shared" si="1570"/>
        <v>2.1643063443665369</v>
      </c>
    </row>
    <row r="3921" spans="2:9" x14ac:dyDescent="0.25">
      <c r="B3921" s="69" t="s">
        <v>45</v>
      </c>
      <c r="C3921" s="69" t="s">
        <v>149</v>
      </c>
      <c r="D3921" s="69" t="s">
        <v>149</v>
      </c>
      <c r="E3921" s="69">
        <f t="shared" ref="E3921:F3921" si="1583">E2673</f>
        <v>1979</v>
      </c>
      <c r="F3921" s="69" t="str">
        <f t="shared" si="1583"/>
        <v>d</v>
      </c>
      <c r="G3921" s="69">
        <f>data2!AK190</f>
        <v>0.12857840007161186</v>
      </c>
      <c r="H3921" s="105">
        <f t="shared" si="1569"/>
        <v>3.4224099158387129</v>
      </c>
      <c r="I3921" s="105">
        <f t="shared" si="1570"/>
        <v>2.035727944294925</v>
      </c>
    </row>
    <row r="3922" spans="2:9" x14ac:dyDescent="0.25">
      <c r="B3922" s="69" t="s">
        <v>45</v>
      </c>
      <c r="C3922" s="69" t="s">
        <v>149</v>
      </c>
      <c r="D3922" s="69" t="s">
        <v>149</v>
      </c>
      <c r="E3922" s="69">
        <f t="shared" ref="E3922:F3922" si="1584">E2674</f>
        <v>1980</v>
      </c>
      <c r="F3922" s="69" t="str">
        <f t="shared" si="1584"/>
        <v>d</v>
      </c>
      <c r="G3922" s="69">
        <f>data2!AK191</f>
        <v>0.12148075693847475</v>
      </c>
      <c r="H3922" s="105">
        <f t="shared" si="1569"/>
        <v>3.5509883159103248</v>
      </c>
      <c r="I3922" s="105">
        <f t="shared" si="1570"/>
        <v>1.9142471873564499</v>
      </c>
    </row>
    <row r="3923" spans="2:9" x14ac:dyDescent="0.25">
      <c r="B3923" s="69" t="s">
        <v>45</v>
      </c>
      <c r="C3923" s="69" t="s">
        <v>149</v>
      </c>
      <c r="D3923" s="69" t="s">
        <v>149</v>
      </c>
      <c r="E3923" s="69">
        <f t="shared" ref="E3923:F3923" si="1585">E2675</f>
        <v>1981</v>
      </c>
      <c r="F3923" s="69" t="str">
        <f t="shared" si="1585"/>
        <v>d</v>
      </c>
      <c r="G3923" s="69">
        <f>data2!AK192</f>
        <v>0.13047702906216938</v>
      </c>
      <c r="H3923" s="105">
        <f t="shared" si="1569"/>
        <v>3.6724690728487994</v>
      </c>
      <c r="I3923" s="105">
        <f t="shared" si="1570"/>
        <v>1.7837701582942809</v>
      </c>
    </row>
    <row r="3924" spans="2:9" x14ac:dyDescent="0.25">
      <c r="B3924" s="69" t="s">
        <v>45</v>
      </c>
      <c r="C3924" s="69" t="s">
        <v>149</v>
      </c>
      <c r="D3924" s="69" t="s">
        <v>149</v>
      </c>
      <c r="E3924" s="69">
        <f t="shared" ref="E3924:F3924" si="1586">E2676</f>
        <v>1982</v>
      </c>
      <c r="F3924" s="69" t="str">
        <f t="shared" si="1586"/>
        <v>d</v>
      </c>
      <c r="G3924" s="69">
        <f>data2!AK193</f>
        <v>0.11732111574881636</v>
      </c>
      <c r="H3924" s="105">
        <f t="shared" si="1569"/>
        <v>3.8029461019109689</v>
      </c>
      <c r="I3924" s="105">
        <f t="shared" si="1570"/>
        <v>1.6664490425454646</v>
      </c>
    </row>
    <row r="3925" spans="2:9" x14ac:dyDescent="0.25">
      <c r="B3925" s="69" t="s">
        <v>45</v>
      </c>
      <c r="C3925" s="69" t="s">
        <v>149</v>
      </c>
      <c r="D3925" s="69" t="s">
        <v>149</v>
      </c>
      <c r="E3925" s="69">
        <f t="shared" ref="E3925:F3925" si="1587">E2677</f>
        <v>1983</v>
      </c>
      <c r="F3925" s="69" t="str">
        <f t="shared" si="1587"/>
        <v>d</v>
      </c>
      <c r="G3925" s="69">
        <f>data2!AK194</f>
        <v>0.12418336869033507</v>
      </c>
      <c r="H3925" s="105">
        <f t="shared" si="1569"/>
        <v>3.9202672176597853</v>
      </c>
      <c r="I3925" s="105">
        <f t="shared" si="1570"/>
        <v>1.5422656738551295</v>
      </c>
    </row>
    <row r="3926" spans="2:9" x14ac:dyDescent="0.25">
      <c r="B3926" s="69" t="s">
        <v>45</v>
      </c>
      <c r="C3926" s="69" t="s">
        <v>149</v>
      </c>
      <c r="D3926" s="69" t="s">
        <v>149</v>
      </c>
      <c r="E3926" s="69">
        <f t="shared" ref="E3926:F3926" si="1588">E2678</f>
        <v>1984</v>
      </c>
      <c r="F3926" s="69" t="str">
        <f t="shared" si="1588"/>
        <v>d</v>
      </c>
      <c r="G3926" s="69">
        <f>data2!AK195</f>
        <v>0.12569216086040338</v>
      </c>
      <c r="H3926" s="105">
        <f t="shared" si="1569"/>
        <v>4.0444505863501199</v>
      </c>
      <c r="I3926" s="105">
        <f t="shared" si="1570"/>
        <v>1.4165735129947259</v>
      </c>
    </row>
    <row r="3927" spans="2:9" x14ac:dyDescent="0.25">
      <c r="B3927" s="69" t="s">
        <v>45</v>
      </c>
      <c r="C3927" s="69" t="s">
        <v>149</v>
      </c>
      <c r="D3927" s="69" t="s">
        <v>149</v>
      </c>
      <c r="E3927" s="69">
        <f t="shared" ref="E3927:F3927" si="1589">E2679</f>
        <v>1985</v>
      </c>
      <c r="F3927" s="69" t="str">
        <f t="shared" si="1589"/>
        <v>d</v>
      </c>
      <c r="G3927" s="69">
        <f>data2!AK196</f>
        <v>0.13297951237577926</v>
      </c>
      <c r="H3927" s="105">
        <f t="shared" si="1569"/>
        <v>4.170142747210523</v>
      </c>
      <c r="I3927" s="105">
        <f t="shared" si="1570"/>
        <v>1.2835940006189466</v>
      </c>
    </row>
    <row r="3928" spans="2:9" x14ac:dyDescent="0.25">
      <c r="B3928" s="69" t="s">
        <v>45</v>
      </c>
      <c r="C3928" s="69" t="s">
        <v>149</v>
      </c>
      <c r="D3928" s="69" t="s">
        <v>149</v>
      </c>
      <c r="E3928" s="69">
        <f t="shared" ref="E3928:F3928" si="1590">E2680</f>
        <v>1986</v>
      </c>
      <c r="F3928" s="69" t="str">
        <f t="shared" si="1590"/>
        <v>d</v>
      </c>
      <c r="G3928" s="69">
        <f>data2!AK197</f>
        <v>0.1267805455397594</v>
      </c>
      <c r="H3928" s="105">
        <f t="shared" si="1569"/>
        <v>4.3031222595863019</v>
      </c>
      <c r="I3928" s="105">
        <f t="shared" si="1570"/>
        <v>1.1568134550791873</v>
      </c>
    </row>
    <row r="3929" spans="2:9" x14ac:dyDescent="0.25">
      <c r="B3929" s="69" t="s">
        <v>45</v>
      </c>
      <c r="C3929" s="69" t="s">
        <v>149</v>
      </c>
      <c r="D3929" s="69" t="s">
        <v>149</v>
      </c>
      <c r="E3929" s="69">
        <f t="shared" ref="E3929:F3929" si="1591">E2681</f>
        <v>1987</v>
      </c>
      <c r="F3929" s="69" t="str">
        <f t="shared" si="1591"/>
        <v>d</v>
      </c>
      <c r="G3929" s="69">
        <f>data2!AK198</f>
        <v>9.8198933718945572E-2</v>
      </c>
      <c r="H3929" s="105">
        <f t="shared" si="1569"/>
        <v>4.4299028051260612</v>
      </c>
      <c r="I3929" s="105">
        <f t="shared" si="1570"/>
        <v>1.0586145213602416</v>
      </c>
    </row>
    <row r="3930" spans="2:9" x14ac:dyDescent="0.25">
      <c r="B3930" s="69" t="s">
        <v>45</v>
      </c>
      <c r="C3930" s="69" t="s">
        <v>149</v>
      </c>
      <c r="D3930" s="69" t="s">
        <v>149</v>
      </c>
      <c r="E3930" s="69">
        <f t="shared" ref="E3930:F3930" si="1592">E2682</f>
        <v>1988</v>
      </c>
      <c r="F3930" s="69" t="str">
        <f t="shared" si="1592"/>
        <v>d</v>
      </c>
      <c r="G3930" s="69">
        <f>data2!AK199</f>
        <v>0.1329877011962172</v>
      </c>
      <c r="H3930" s="105">
        <f t="shared" si="1569"/>
        <v>4.5281017388450069</v>
      </c>
      <c r="I3930" s="105">
        <f t="shared" si="1570"/>
        <v>0.9256268201640242</v>
      </c>
    </row>
    <row r="3931" spans="2:9" x14ac:dyDescent="0.25">
      <c r="B3931" s="69" t="s">
        <v>45</v>
      </c>
      <c r="C3931" s="69" t="s">
        <v>149</v>
      </c>
      <c r="D3931" s="69" t="s">
        <v>149</v>
      </c>
      <c r="E3931" s="69">
        <f t="shared" ref="E3931:F3931" si="1593">E2683</f>
        <v>1989</v>
      </c>
      <c r="F3931" s="69" t="str">
        <f t="shared" si="1593"/>
        <v>d</v>
      </c>
      <c r="G3931" s="69">
        <f>data2!AK200</f>
        <v>0.12655022398057439</v>
      </c>
      <c r="H3931" s="105">
        <f t="shared" si="1569"/>
        <v>4.6610894400412244</v>
      </c>
      <c r="I3931" s="105">
        <f t="shared" si="1570"/>
        <v>0.79907659618344984</v>
      </c>
    </row>
    <row r="3932" spans="2:9" x14ac:dyDescent="0.25">
      <c r="B3932" s="69" t="s">
        <v>45</v>
      </c>
      <c r="C3932" s="69" t="s">
        <v>149</v>
      </c>
      <c r="D3932" s="69" t="s">
        <v>149</v>
      </c>
      <c r="E3932" s="69">
        <f t="shared" ref="E3932:F3932" si="1594">E2684</f>
        <v>1990</v>
      </c>
      <c r="F3932" s="69" t="str">
        <f t="shared" si="1594"/>
        <v>d</v>
      </c>
      <c r="G3932" s="69">
        <f>data2!AK201</f>
        <v>0.11395932944867773</v>
      </c>
      <c r="H3932" s="105">
        <f t="shared" si="1569"/>
        <v>4.7876396640217989</v>
      </c>
      <c r="I3932" s="105">
        <f t="shared" si="1570"/>
        <v>0.68511726673477213</v>
      </c>
    </row>
    <row r="3933" spans="2:9" x14ac:dyDescent="0.25">
      <c r="B3933" s="69" t="s">
        <v>45</v>
      </c>
      <c r="C3933" s="69" t="s">
        <v>149</v>
      </c>
      <c r="D3933" s="69" t="s">
        <v>149</v>
      </c>
      <c r="E3933" s="69">
        <f t="shared" ref="E3933:F3933" si="1595">E2685</f>
        <v>1991</v>
      </c>
      <c r="F3933" s="69" t="str">
        <f t="shared" si="1595"/>
        <v>d</v>
      </c>
      <c r="G3933" s="69">
        <f>data2!AK202</f>
        <v>0.10843969846323394</v>
      </c>
      <c r="H3933" s="105">
        <f t="shared" si="1569"/>
        <v>4.9015989934704765</v>
      </c>
      <c r="I3933" s="105">
        <f t="shared" si="1570"/>
        <v>0.57667756827153827</v>
      </c>
    </row>
    <row r="3934" spans="2:9" x14ac:dyDescent="0.25">
      <c r="B3934" s="69" t="s">
        <v>45</v>
      </c>
      <c r="C3934" s="69" t="s">
        <v>149</v>
      </c>
      <c r="D3934" s="69" t="s">
        <v>149</v>
      </c>
      <c r="E3934" s="69">
        <f t="shared" ref="E3934:F3934" si="1596">E2686</f>
        <v>1992</v>
      </c>
      <c r="F3934" s="69" t="str">
        <f t="shared" si="1596"/>
        <v>d</v>
      </c>
      <c r="G3934" s="69">
        <f>data2!AK203</f>
        <v>0.11194285753854676</v>
      </c>
      <c r="H3934" s="105">
        <f t="shared" si="1569"/>
        <v>5.0100386919337101</v>
      </c>
      <c r="I3934" s="105">
        <f t="shared" si="1570"/>
        <v>0.46473471073299144</v>
      </c>
    </row>
    <row r="3935" spans="2:9" x14ac:dyDescent="0.25">
      <c r="B3935" s="69" t="s">
        <v>45</v>
      </c>
      <c r="C3935" s="69" t="s">
        <v>149</v>
      </c>
      <c r="D3935" s="69" t="s">
        <v>149</v>
      </c>
      <c r="E3935" s="69">
        <f t="shared" ref="E3935:F3935" si="1597">E2687</f>
        <v>1993</v>
      </c>
      <c r="F3935" s="69" t="str">
        <f t="shared" si="1597"/>
        <v>d</v>
      </c>
      <c r="G3935" s="69">
        <f>data2!AK204</f>
        <v>0.10914223375710726</v>
      </c>
      <c r="H3935" s="105">
        <f t="shared" si="1569"/>
        <v>5.1219815494722569</v>
      </c>
      <c r="I3935" s="105">
        <f t="shared" si="1570"/>
        <v>0.35559247697588414</v>
      </c>
    </row>
    <row r="3936" spans="2:9" x14ac:dyDescent="0.25">
      <c r="B3936" s="69" t="s">
        <v>45</v>
      </c>
      <c r="C3936" s="69" t="s">
        <v>149</v>
      </c>
      <c r="D3936" s="69" t="s">
        <v>149</v>
      </c>
      <c r="E3936" s="69">
        <f t="shared" ref="E3936:F3936" si="1598">E2688</f>
        <v>1994</v>
      </c>
      <c r="F3936" s="69" t="str">
        <f t="shared" si="1598"/>
        <v>d</v>
      </c>
      <c r="G3936" s="69">
        <f>data2!AK205</f>
        <v>9.9812901632047465E-2</v>
      </c>
      <c r="H3936" s="105">
        <f t="shared" si="1569"/>
        <v>5.2311237832293642</v>
      </c>
      <c r="I3936" s="105">
        <f t="shared" si="1570"/>
        <v>0.25577957534383677</v>
      </c>
    </row>
    <row r="3937" spans="2:9" x14ac:dyDescent="0.25">
      <c r="B3937" s="69" t="s">
        <v>45</v>
      </c>
      <c r="C3937" s="69" t="s">
        <v>149</v>
      </c>
      <c r="D3937" s="69" t="s">
        <v>149</v>
      </c>
      <c r="E3937" s="69">
        <f t="shared" ref="E3937:F3937" si="1599">E2689</f>
        <v>1995</v>
      </c>
      <c r="F3937" s="69" t="str">
        <f t="shared" si="1599"/>
        <v>d</v>
      </c>
      <c r="G3937" s="69">
        <f>data2!AK206</f>
        <v>0.100167981981982</v>
      </c>
      <c r="H3937" s="105">
        <f t="shared" si="1569"/>
        <v>5.3309366848614115</v>
      </c>
      <c r="I3937" s="105">
        <f t="shared" si="1570"/>
        <v>0.15561159336185473</v>
      </c>
    </row>
    <row r="3938" spans="2:9" x14ac:dyDescent="0.25">
      <c r="B3938" s="69" t="s">
        <v>45</v>
      </c>
      <c r="C3938" s="69" t="s">
        <v>149</v>
      </c>
      <c r="D3938" s="69" t="s">
        <v>149</v>
      </c>
      <c r="E3938" s="69">
        <f t="shared" ref="E3938:F3938" si="1600">E2690</f>
        <v>1996</v>
      </c>
      <c r="F3938" s="69" t="str">
        <f t="shared" si="1600"/>
        <v>d</v>
      </c>
      <c r="G3938" s="69">
        <f>data2!AK207</f>
        <v>9.2836733302884444E-2</v>
      </c>
      <c r="H3938" s="105">
        <f t="shared" si="1569"/>
        <v>5.4311046668433933</v>
      </c>
      <c r="I3938" s="105">
        <f t="shared" si="1570"/>
        <v>6.2774860058970289E-2</v>
      </c>
    </row>
    <row r="3939" spans="2:9" x14ac:dyDescent="0.25">
      <c r="B3939" s="69" t="s">
        <v>45</v>
      </c>
      <c r="C3939" s="69" t="s">
        <v>149</v>
      </c>
      <c r="D3939" s="69" t="s">
        <v>149</v>
      </c>
      <c r="E3939" s="69">
        <f t="shared" ref="E3939:F3939" si="1601">E2691</f>
        <v>1997</v>
      </c>
      <c r="F3939" s="69" t="str">
        <f t="shared" si="1601"/>
        <v>d</v>
      </c>
      <c r="G3939" s="69">
        <f>data2!AK208</f>
        <v>6.2774860058970289E-2</v>
      </c>
      <c r="H3939" s="105">
        <f t="shared" si="1569"/>
        <v>5.5239414001462777</v>
      </c>
      <c r="I3939" s="105">
        <f t="shared" si="1570"/>
        <v>0</v>
      </c>
    </row>
    <row r="3940" spans="2:9" x14ac:dyDescent="0.25">
      <c r="B3940" s="69" t="s">
        <v>45</v>
      </c>
      <c r="C3940" s="69" t="s">
        <v>149</v>
      </c>
      <c r="D3940" s="69" t="s">
        <v>149</v>
      </c>
      <c r="E3940" s="69">
        <f t="shared" ref="E3940:F3940" si="1602">E2692</f>
        <v>1950</v>
      </c>
      <c r="F3940" s="69" t="str">
        <f t="shared" si="1602"/>
        <v>e</v>
      </c>
      <c r="G3940" s="69">
        <f>data2!AL161</f>
        <v>6.9287903183919385E-3</v>
      </c>
      <c r="H3940" s="105">
        <f t="shared" si="1569"/>
        <v>0</v>
      </c>
      <c r="I3940" s="105">
        <f t="shared" si="1570"/>
        <v>0.31417197454451373</v>
      </c>
    </row>
    <row r="3941" spans="2:9" x14ac:dyDescent="0.25">
      <c r="B3941" s="69" t="s">
        <v>45</v>
      </c>
      <c r="C3941" s="69" t="s">
        <v>149</v>
      </c>
      <c r="D3941" s="69" t="s">
        <v>149</v>
      </c>
      <c r="E3941" s="69">
        <f t="shared" ref="E3941:F3941" si="1603">E2693</f>
        <v>1951</v>
      </c>
      <c r="F3941" s="69" t="str">
        <f t="shared" si="1603"/>
        <v>e</v>
      </c>
      <c r="G3941" s="69">
        <f>data2!AL162</f>
        <v>6.9287903183919385E-3</v>
      </c>
      <c r="H3941" s="105">
        <f t="shared" si="1569"/>
        <v>6.9287903183919385E-3</v>
      </c>
      <c r="I3941" s="105">
        <f t="shared" si="1570"/>
        <v>0.30724318422612179</v>
      </c>
    </row>
    <row r="3942" spans="2:9" x14ac:dyDescent="0.25">
      <c r="B3942" s="69" t="s">
        <v>45</v>
      </c>
      <c r="C3942" s="69" t="s">
        <v>149</v>
      </c>
      <c r="D3942" s="69" t="s">
        <v>149</v>
      </c>
      <c r="E3942" s="69">
        <f t="shared" ref="E3942:F3942" si="1604">E2694</f>
        <v>1952</v>
      </c>
      <c r="F3942" s="69" t="str">
        <f t="shared" si="1604"/>
        <v>e</v>
      </c>
      <c r="G3942" s="69">
        <f>data2!AL163</f>
        <v>6.9287903183919385E-3</v>
      </c>
      <c r="H3942" s="105">
        <f t="shared" si="1569"/>
        <v>1.3857580636783877E-2</v>
      </c>
      <c r="I3942" s="105">
        <f t="shared" si="1570"/>
        <v>0.30031439390772985</v>
      </c>
    </row>
    <row r="3943" spans="2:9" x14ac:dyDescent="0.25">
      <c r="B3943" s="69" t="s">
        <v>45</v>
      </c>
      <c r="C3943" s="69" t="s">
        <v>149</v>
      </c>
      <c r="D3943" s="69" t="s">
        <v>149</v>
      </c>
      <c r="E3943" s="69">
        <f t="shared" ref="E3943:F3943" si="1605">E2695</f>
        <v>1953</v>
      </c>
      <c r="F3943" s="69" t="str">
        <f t="shared" si="1605"/>
        <v>e</v>
      </c>
      <c r="G3943" s="69">
        <f>data2!AL164</f>
        <v>6.9287903183919385E-3</v>
      </c>
      <c r="H3943" s="105">
        <f t="shared" si="1569"/>
        <v>2.0786370955175815E-2</v>
      </c>
      <c r="I3943" s="105">
        <f t="shared" si="1570"/>
        <v>0.29338560358933791</v>
      </c>
    </row>
    <row r="3944" spans="2:9" x14ac:dyDescent="0.25">
      <c r="B3944" s="69" t="s">
        <v>45</v>
      </c>
      <c r="C3944" s="69" t="s">
        <v>149</v>
      </c>
      <c r="D3944" s="69" t="s">
        <v>149</v>
      </c>
      <c r="E3944" s="69">
        <f t="shared" ref="E3944:F3944" si="1606">E2696</f>
        <v>1954</v>
      </c>
      <c r="F3944" s="69" t="str">
        <f t="shared" si="1606"/>
        <v>e</v>
      </c>
      <c r="G3944" s="69">
        <f>data2!AL165</f>
        <v>6.9287903183919385E-3</v>
      </c>
      <c r="H3944" s="105">
        <f t="shared" si="1569"/>
        <v>2.7715161273567754E-2</v>
      </c>
      <c r="I3944" s="105">
        <f t="shared" si="1570"/>
        <v>0.28645681327094596</v>
      </c>
    </row>
    <row r="3945" spans="2:9" x14ac:dyDescent="0.25">
      <c r="B3945" s="69" t="s">
        <v>45</v>
      </c>
      <c r="C3945" s="69" t="s">
        <v>149</v>
      </c>
      <c r="D3945" s="69" t="s">
        <v>149</v>
      </c>
      <c r="E3945" s="69">
        <f t="shared" ref="E3945:F3945" si="1607">E2697</f>
        <v>1955</v>
      </c>
      <c r="F3945" s="69" t="str">
        <f t="shared" si="1607"/>
        <v>e</v>
      </c>
      <c r="G3945" s="69">
        <f>data2!AL166</f>
        <v>6.9287903183919385E-3</v>
      </c>
      <c r="H3945" s="105">
        <f t="shared" si="1569"/>
        <v>3.4643951591959696E-2</v>
      </c>
      <c r="I3945" s="105">
        <f t="shared" si="1570"/>
        <v>0.27952802295255408</v>
      </c>
    </row>
    <row r="3946" spans="2:9" x14ac:dyDescent="0.25">
      <c r="B3946" s="69" t="s">
        <v>45</v>
      </c>
      <c r="C3946" s="69" t="s">
        <v>149</v>
      </c>
      <c r="D3946" s="69" t="s">
        <v>149</v>
      </c>
      <c r="E3946" s="69">
        <f t="shared" ref="E3946:F3946" si="1608">E2698</f>
        <v>1956</v>
      </c>
      <c r="F3946" s="69" t="str">
        <f t="shared" si="1608"/>
        <v>e</v>
      </c>
      <c r="G3946" s="69">
        <f>data2!AL167</f>
        <v>6.9287903183919385E-3</v>
      </c>
      <c r="H3946" s="105">
        <f t="shared" si="1569"/>
        <v>4.1572741910351638E-2</v>
      </c>
      <c r="I3946" s="105">
        <f t="shared" si="1570"/>
        <v>0.27259923263416214</v>
      </c>
    </row>
    <row r="3947" spans="2:9" x14ac:dyDescent="0.25">
      <c r="B3947" s="69" t="s">
        <v>45</v>
      </c>
      <c r="C3947" s="69" t="s">
        <v>149</v>
      </c>
      <c r="D3947" s="69" t="s">
        <v>149</v>
      </c>
      <c r="E3947" s="69">
        <f t="shared" ref="E3947:F3947" si="1609">E2699</f>
        <v>1957</v>
      </c>
      <c r="F3947" s="69" t="str">
        <f t="shared" si="1609"/>
        <v>e</v>
      </c>
      <c r="G3947" s="69">
        <f>data2!AL168</f>
        <v>6.9287903183919385E-3</v>
      </c>
      <c r="H3947" s="105">
        <f t="shared" si="1569"/>
        <v>4.850153222874358E-2</v>
      </c>
      <c r="I3947" s="105">
        <f t="shared" si="1570"/>
        <v>0.26567044231577019</v>
      </c>
    </row>
    <row r="3948" spans="2:9" x14ac:dyDescent="0.25">
      <c r="B3948" s="69" t="s">
        <v>45</v>
      </c>
      <c r="C3948" s="69" t="s">
        <v>149</v>
      </c>
      <c r="D3948" s="69" t="s">
        <v>149</v>
      </c>
      <c r="E3948" s="69">
        <f t="shared" ref="E3948:F3948" si="1610">E2700</f>
        <v>1958</v>
      </c>
      <c r="F3948" s="69" t="str">
        <f t="shared" si="1610"/>
        <v>e</v>
      </c>
      <c r="G3948" s="69">
        <f>data2!AL169</f>
        <v>6.9287903183919385E-3</v>
      </c>
      <c r="H3948" s="105">
        <f t="shared" si="1569"/>
        <v>5.5430322547135522E-2</v>
      </c>
      <c r="I3948" s="105">
        <f t="shared" si="1570"/>
        <v>0.25874165199737825</v>
      </c>
    </row>
    <row r="3949" spans="2:9" x14ac:dyDescent="0.25">
      <c r="B3949" s="69" t="s">
        <v>45</v>
      </c>
      <c r="C3949" s="69" t="s">
        <v>149</v>
      </c>
      <c r="D3949" s="69" t="s">
        <v>149</v>
      </c>
      <c r="E3949" s="69">
        <f t="shared" ref="E3949:F3949" si="1611">E2701</f>
        <v>1959</v>
      </c>
      <c r="F3949" s="69" t="str">
        <f t="shared" si="1611"/>
        <v>e</v>
      </c>
      <c r="G3949" s="69">
        <f>data2!AL170</f>
        <v>6.9287903183919385E-3</v>
      </c>
      <c r="H3949" s="105">
        <f t="shared" si="1569"/>
        <v>6.2359112865527463E-2</v>
      </c>
      <c r="I3949" s="105">
        <f t="shared" si="1570"/>
        <v>0.25181286167898631</v>
      </c>
    </row>
    <row r="3950" spans="2:9" x14ac:dyDescent="0.25">
      <c r="B3950" s="69" t="s">
        <v>45</v>
      </c>
      <c r="C3950" s="69" t="s">
        <v>149</v>
      </c>
      <c r="D3950" s="69" t="s">
        <v>149</v>
      </c>
      <c r="E3950" s="69">
        <f t="shared" ref="E3950:F3950" si="1612">E2702</f>
        <v>1960</v>
      </c>
      <c r="F3950" s="69" t="str">
        <f t="shared" si="1612"/>
        <v>e</v>
      </c>
      <c r="G3950" s="69">
        <f>data2!AL171</f>
        <v>6.9378278709811454E-3</v>
      </c>
      <c r="H3950" s="105">
        <f t="shared" si="1569"/>
        <v>6.9287903183919405E-2</v>
      </c>
      <c r="I3950" s="105">
        <f t="shared" si="1570"/>
        <v>0.24487503380800518</v>
      </c>
    </row>
    <row r="3951" spans="2:9" x14ac:dyDescent="0.25">
      <c r="B3951" s="69" t="s">
        <v>45</v>
      </c>
      <c r="C3951" s="69" t="s">
        <v>149</v>
      </c>
      <c r="D3951" s="69" t="s">
        <v>149</v>
      </c>
      <c r="E3951" s="69">
        <f t="shared" ref="E3951:F3951" si="1613">E2703</f>
        <v>1961</v>
      </c>
      <c r="F3951" s="69" t="str">
        <f t="shared" si="1613"/>
        <v>e</v>
      </c>
      <c r="G3951" s="69">
        <f>data2!AL172</f>
        <v>6.9177632898696087E-3</v>
      </c>
      <c r="H3951" s="105">
        <f t="shared" si="1569"/>
        <v>7.6225731054900547E-2</v>
      </c>
      <c r="I3951" s="105">
        <f t="shared" si="1570"/>
        <v>0.23795727051813553</v>
      </c>
    </row>
    <row r="3952" spans="2:9" x14ac:dyDescent="0.25">
      <c r="B3952" s="69" t="s">
        <v>45</v>
      </c>
      <c r="C3952" s="69" t="s">
        <v>149</v>
      </c>
      <c r="D3952" s="69" t="s">
        <v>149</v>
      </c>
      <c r="E3952" s="69">
        <f t="shared" ref="E3952:F3952" si="1614">E2704</f>
        <v>1962</v>
      </c>
      <c r="F3952" s="69" t="str">
        <f t="shared" si="1614"/>
        <v>e</v>
      </c>
      <c r="G3952" s="69">
        <f>data2!AL173</f>
        <v>6.408591471386906E-3</v>
      </c>
      <c r="H3952" s="105">
        <f t="shared" si="1569"/>
        <v>8.3143494344770155E-2</v>
      </c>
      <c r="I3952" s="105">
        <f t="shared" si="1570"/>
        <v>0.23154867904674864</v>
      </c>
    </row>
    <row r="3953" spans="2:9" x14ac:dyDescent="0.25">
      <c r="B3953" s="69" t="s">
        <v>45</v>
      </c>
      <c r="C3953" s="69" t="s">
        <v>149</v>
      </c>
      <c r="D3953" s="69" t="s">
        <v>149</v>
      </c>
      <c r="E3953" s="69">
        <f t="shared" ref="E3953:F3953" si="1615">E2705</f>
        <v>1963</v>
      </c>
      <c r="F3953" s="69" t="str">
        <f t="shared" si="1615"/>
        <v>e</v>
      </c>
      <c r="G3953" s="69">
        <f>data2!AL174</f>
        <v>6.2941715258785277E-3</v>
      </c>
      <c r="H3953" s="105">
        <f t="shared" si="1569"/>
        <v>8.9552085816157062E-2</v>
      </c>
      <c r="I3953" s="105">
        <f t="shared" si="1570"/>
        <v>0.22525450752087012</v>
      </c>
    </row>
    <row r="3954" spans="2:9" x14ac:dyDescent="0.25">
      <c r="B3954" s="69" t="s">
        <v>45</v>
      </c>
      <c r="C3954" s="69" t="s">
        <v>149</v>
      </c>
      <c r="D3954" s="69" t="s">
        <v>149</v>
      </c>
      <c r="E3954" s="69">
        <f t="shared" ref="E3954:F3954" si="1616">E2706</f>
        <v>1964</v>
      </c>
      <c r="F3954" s="69" t="str">
        <f t="shared" si="1616"/>
        <v>e</v>
      </c>
      <c r="G3954" s="69">
        <f>data2!AL175</f>
        <v>6.2473365126071738E-3</v>
      </c>
      <c r="H3954" s="105">
        <f t="shared" si="1569"/>
        <v>9.5846257342035585E-2</v>
      </c>
      <c r="I3954" s="105">
        <f t="shared" si="1570"/>
        <v>0.21900717100826295</v>
      </c>
    </row>
    <row r="3955" spans="2:9" x14ac:dyDescent="0.25">
      <c r="B3955" s="69" t="s">
        <v>45</v>
      </c>
      <c r="C3955" s="69" t="s">
        <v>149</v>
      </c>
      <c r="D3955" s="69" t="s">
        <v>149</v>
      </c>
      <c r="E3955" s="69">
        <f t="shared" ref="E3955:F3955" si="1617">E2707</f>
        <v>1965</v>
      </c>
      <c r="F3955" s="69" t="str">
        <f t="shared" si="1617"/>
        <v>e</v>
      </c>
      <c r="G3955" s="69">
        <f>data2!AL176</f>
        <v>5.3532216025180858E-3</v>
      </c>
      <c r="H3955" s="105">
        <f t="shared" si="1569"/>
        <v>0.10209359385464276</v>
      </c>
      <c r="I3955" s="105">
        <f t="shared" si="1570"/>
        <v>0.21365394940574484</v>
      </c>
    </row>
    <row r="3956" spans="2:9" x14ac:dyDescent="0.25">
      <c r="B3956" s="69" t="s">
        <v>45</v>
      </c>
      <c r="C3956" s="69" t="s">
        <v>149</v>
      </c>
      <c r="D3956" s="69" t="s">
        <v>149</v>
      </c>
      <c r="E3956" s="69">
        <f t="shared" ref="E3956:F3956" si="1618">E2708</f>
        <v>1966</v>
      </c>
      <c r="F3956" s="69" t="str">
        <f t="shared" si="1618"/>
        <v>e</v>
      </c>
      <c r="G3956" s="69">
        <f>data2!AL177</f>
        <v>3.3231382240239906E-3</v>
      </c>
      <c r="H3956" s="105">
        <f t="shared" si="1569"/>
        <v>0.10744681545716084</v>
      </c>
      <c r="I3956" s="105">
        <f t="shared" si="1570"/>
        <v>0.21033081118172087</v>
      </c>
    </row>
    <row r="3957" spans="2:9" x14ac:dyDescent="0.25">
      <c r="B3957" s="69" t="s">
        <v>45</v>
      </c>
      <c r="C3957" s="69" t="s">
        <v>149</v>
      </c>
      <c r="D3957" s="69" t="s">
        <v>149</v>
      </c>
      <c r="E3957" s="69">
        <f t="shared" ref="E3957:F3957" si="1619">E2709</f>
        <v>1967</v>
      </c>
      <c r="F3957" s="69" t="str">
        <f t="shared" si="1619"/>
        <v>e</v>
      </c>
      <c r="G3957" s="69">
        <f>data2!AL178</f>
        <v>2.5712605639581E-3</v>
      </c>
      <c r="H3957" s="105">
        <f t="shared" si="1569"/>
        <v>0.11076995368118484</v>
      </c>
      <c r="I3957" s="105">
        <f t="shared" si="1570"/>
        <v>0.20775955061776274</v>
      </c>
    </row>
    <row r="3958" spans="2:9" x14ac:dyDescent="0.25">
      <c r="B3958" s="69" t="s">
        <v>45</v>
      </c>
      <c r="C3958" s="69" t="s">
        <v>149</v>
      </c>
      <c r="D3958" s="69" t="s">
        <v>149</v>
      </c>
      <c r="E3958" s="69">
        <f t="shared" ref="E3958:F3958" si="1620">E2710</f>
        <v>1968</v>
      </c>
      <c r="F3958" s="69" t="str">
        <f t="shared" si="1620"/>
        <v>e</v>
      </c>
      <c r="G3958" s="69">
        <f>data2!AL179</f>
        <v>3.0919300497352798E-3</v>
      </c>
      <c r="H3958" s="105">
        <f t="shared" si="1569"/>
        <v>0.11334121424514293</v>
      </c>
      <c r="I3958" s="105">
        <f t="shared" si="1570"/>
        <v>0.20466762056802751</v>
      </c>
    </row>
    <row r="3959" spans="2:9" x14ac:dyDescent="0.25">
      <c r="B3959" s="69" t="s">
        <v>45</v>
      </c>
      <c r="C3959" s="69" t="s">
        <v>149</v>
      </c>
      <c r="D3959" s="69" t="s">
        <v>149</v>
      </c>
      <c r="E3959" s="69">
        <f t="shared" ref="E3959:F3959" si="1621">E2711</f>
        <v>1969</v>
      </c>
      <c r="F3959" s="69" t="str">
        <f t="shared" si="1621"/>
        <v>e</v>
      </c>
      <c r="G3959" s="69">
        <f>data2!AL180</f>
        <v>3.5821983733577167E-3</v>
      </c>
      <c r="H3959" s="105">
        <f t="shared" si="1569"/>
        <v>0.11643314429487821</v>
      </c>
      <c r="I3959" s="105">
        <f t="shared" si="1570"/>
        <v>0.20108542219466979</v>
      </c>
    </row>
    <row r="3960" spans="2:9" x14ac:dyDescent="0.25">
      <c r="B3960" s="69" t="s">
        <v>45</v>
      </c>
      <c r="C3960" s="69" t="s">
        <v>149</v>
      </c>
      <c r="D3960" s="69" t="s">
        <v>149</v>
      </c>
      <c r="E3960" s="69">
        <f t="shared" ref="E3960:F3960" si="1622">E2712</f>
        <v>1970</v>
      </c>
      <c r="F3960" s="69" t="str">
        <f t="shared" si="1622"/>
        <v>e</v>
      </c>
      <c r="G3960" s="69">
        <f>data2!AL181</f>
        <v>3.557118818595073E-3</v>
      </c>
      <c r="H3960" s="105">
        <f t="shared" si="1569"/>
        <v>0.12001534266823592</v>
      </c>
      <c r="I3960" s="105">
        <f t="shared" si="1570"/>
        <v>0.19752830337607469</v>
      </c>
    </row>
    <row r="3961" spans="2:9" x14ac:dyDescent="0.25">
      <c r="B3961" s="69" t="s">
        <v>45</v>
      </c>
      <c r="C3961" s="69" t="s">
        <v>149</v>
      </c>
      <c r="D3961" s="69" t="s">
        <v>149</v>
      </c>
      <c r="E3961" s="69">
        <f t="shared" ref="E3961:F3961" si="1623">E2713</f>
        <v>1971</v>
      </c>
      <c r="F3961" s="69" t="str">
        <f t="shared" si="1623"/>
        <v>e</v>
      </c>
      <c r="G3961" s="69">
        <f>data2!AL182</f>
        <v>3.6154988333451177E-3</v>
      </c>
      <c r="H3961" s="105">
        <f t="shared" si="1569"/>
        <v>0.123572461486831</v>
      </c>
      <c r="I3961" s="105">
        <f t="shared" si="1570"/>
        <v>0.19391280454272958</v>
      </c>
    </row>
    <row r="3962" spans="2:9" x14ac:dyDescent="0.25">
      <c r="B3962" s="69" t="s">
        <v>45</v>
      </c>
      <c r="C3962" s="69" t="s">
        <v>149</v>
      </c>
      <c r="D3962" s="69" t="s">
        <v>149</v>
      </c>
      <c r="E3962" s="69">
        <f t="shared" ref="E3962:F3962" si="1624">E2714</f>
        <v>1972</v>
      </c>
      <c r="F3962" s="69" t="str">
        <f t="shared" si="1624"/>
        <v>e</v>
      </c>
      <c r="G3962" s="69">
        <f>data2!AL183</f>
        <v>3.8866666666666667E-3</v>
      </c>
      <c r="H3962" s="105">
        <f t="shared" si="1569"/>
        <v>0.12718796032017612</v>
      </c>
      <c r="I3962" s="105">
        <f t="shared" si="1570"/>
        <v>0.19002613787606293</v>
      </c>
    </row>
    <row r="3963" spans="2:9" x14ac:dyDescent="0.25">
      <c r="B3963" s="69" t="s">
        <v>45</v>
      </c>
      <c r="C3963" s="69" t="s">
        <v>149</v>
      </c>
      <c r="D3963" s="69" t="s">
        <v>149</v>
      </c>
      <c r="E3963" s="69">
        <f t="shared" ref="E3963:F3963" si="1625">E2715</f>
        <v>1973</v>
      </c>
      <c r="F3963" s="69" t="str">
        <f t="shared" si="1625"/>
        <v>e</v>
      </c>
      <c r="G3963" s="69">
        <f>data2!AL184</f>
        <v>3.1132236930070862E-3</v>
      </c>
      <c r="H3963" s="105">
        <f t="shared" si="1569"/>
        <v>0.1310746269868428</v>
      </c>
      <c r="I3963" s="105">
        <f t="shared" si="1570"/>
        <v>0.18691291418305583</v>
      </c>
    </row>
    <row r="3964" spans="2:9" x14ac:dyDescent="0.25">
      <c r="B3964" s="69" t="s">
        <v>45</v>
      </c>
      <c r="C3964" s="69" t="s">
        <v>149</v>
      </c>
      <c r="D3964" s="69" t="s">
        <v>149</v>
      </c>
      <c r="E3964" s="69">
        <f t="shared" ref="E3964:F3964" si="1626">E2716</f>
        <v>1974</v>
      </c>
      <c r="F3964" s="69" t="str">
        <f t="shared" si="1626"/>
        <v>e</v>
      </c>
      <c r="G3964" s="69">
        <f>data2!AL185</f>
        <v>4.4724538415723642E-3</v>
      </c>
      <c r="H3964" s="105">
        <f t="shared" si="1569"/>
        <v>0.1341878506798499</v>
      </c>
      <c r="I3964" s="105">
        <f t="shared" si="1570"/>
        <v>0.18244046034148348</v>
      </c>
    </row>
    <row r="3965" spans="2:9" x14ac:dyDescent="0.25">
      <c r="B3965" s="69" t="s">
        <v>45</v>
      </c>
      <c r="C3965" s="69" t="s">
        <v>149</v>
      </c>
      <c r="D3965" s="69" t="s">
        <v>149</v>
      </c>
      <c r="E3965" s="69">
        <f t="shared" ref="E3965:F3965" si="1627">E2717</f>
        <v>1975</v>
      </c>
      <c r="F3965" s="69" t="str">
        <f t="shared" si="1627"/>
        <v>e</v>
      </c>
      <c r="G3965" s="69">
        <f>data2!AL186</f>
        <v>3.0465951307484221E-3</v>
      </c>
      <c r="H3965" s="105">
        <f t="shared" si="1569"/>
        <v>0.13866030452142225</v>
      </c>
      <c r="I3965" s="105">
        <f t="shared" si="1570"/>
        <v>0.17939386521073503</v>
      </c>
    </row>
    <row r="3966" spans="2:9" x14ac:dyDescent="0.25">
      <c r="B3966" s="69" t="s">
        <v>45</v>
      </c>
      <c r="C3966" s="69" t="s">
        <v>149</v>
      </c>
      <c r="D3966" s="69" t="s">
        <v>149</v>
      </c>
      <c r="E3966" s="69">
        <f t="shared" ref="E3966:F3966" si="1628">E2718</f>
        <v>1976</v>
      </c>
      <c r="F3966" s="69" t="str">
        <f t="shared" si="1628"/>
        <v>e</v>
      </c>
      <c r="G3966" s="69">
        <f>data2!AL187</f>
        <v>2.798023671281822E-3</v>
      </c>
      <c r="H3966" s="105">
        <f t="shared" si="1569"/>
        <v>0.14170689965217068</v>
      </c>
      <c r="I3966" s="105">
        <f t="shared" si="1570"/>
        <v>0.17659584153945324</v>
      </c>
    </row>
    <row r="3967" spans="2:9" x14ac:dyDescent="0.25">
      <c r="B3967" s="69" t="s">
        <v>45</v>
      </c>
      <c r="C3967" s="69" t="s">
        <v>149</v>
      </c>
      <c r="D3967" s="69" t="s">
        <v>149</v>
      </c>
      <c r="E3967" s="69">
        <f t="shared" ref="E3967:F3967" si="1629">E2719</f>
        <v>1977</v>
      </c>
      <c r="F3967" s="69" t="str">
        <f t="shared" si="1629"/>
        <v>e</v>
      </c>
      <c r="G3967" s="69">
        <f>data2!AL188</f>
        <v>3.0521177868404999E-3</v>
      </c>
      <c r="H3967" s="105">
        <f t="shared" si="1569"/>
        <v>0.14450492332345249</v>
      </c>
      <c r="I3967" s="105">
        <f t="shared" si="1570"/>
        <v>0.17354372375261273</v>
      </c>
    </row>
    <row r="3968" spans="2:9" x14ac:dyDescent="0.25">
      <c r="B3968" s="69" t="s">
        <v>45</v>
      </c>
      <c r="C3968" s="69" t="s">
        <v>149</v>
      </c>
      <c r="D3968" s="69" t="s">
        <v>149</v>
      </c>
      <c r="E3968" s="69">
        <f t="shared" ref="E3968:F3968" si="1630">E2720</f>
        <v>1978</v>
      </c>
      <c r="F3968" s="69" t="str">
        <f t="shared" si="1630"/>
        <v>e</v>
      </c>
      <c r="G3968" s="69">
        <f>data2!AL189</f>
        <v>3.2439928466915951E-3</v>
      </c>
      <c r="H3968" s="105">
        <f t="shared" si="1569"/>
        <v>0.147557041110293</v>
      </c>
      <c r="I3968" s="105">
        <f t="shared" si="1570"/>
        <v>0.17029973090592115</v>
      </c>
    </row>
    <row r="3969" spans="2:9" x14ac:dyDescent="0.25">
      <c r="B3969" s="69" t="s">
        <v>45</v>
      </c>
      <c r="C3969" s="69" t="s">
        <v>149</v>
      </c>
      <c r="D3969" s="69" t="s">
        <v>149</v>
      </c>
      <c r="E3969" s="69">
        <f t="shared" ref="E3969:F3969" si="1631">E2721</f>
        <v>1979</v>
      </c>
      <c r="F3969" s="69" t="str">
        <f t="shared" si="1631"/>
        <v>e</v>
      </c>
      <c r="G3969" s="69">
        <f>data2!AL190</f>
        <v>3.9608671003162855E-3</v>
      </c>
      <c r="H3969" s="105">
        <f t="shared" si="1569"/>
        <v>0.1508010339569846</v>
      </c>
      <c r="I3969" s="105">
        <f t="shared" si="1570"/>
        <v>0.16633886380560481</v>
      </c>
    </row>
    <row r="3970" spans="2:9" x14ac:dyDescent="0.25">
      <c r="B3970" s="69" t="s">
        <v>45</v>
      </c>
      <c r="C3970" s="69" t="s">
        <v>149</v>
      </c>
      <c r="D3970" s="69" t="s">
        <v>149</v>
      </c>
      <c r="E3970" s="69">
        <f t="shared" ref="E3970:F3970" si="1632">E2722</f>
        <v>1980</v>
      </c>
      <c r="F3970" s="69" t="str">
        <f t="shared" si="1632"/>
        <v>e</v>
      </c>
      <c r="G3970" s="69">
        <f>data2!AL191</f>
        <v>3.0119195935159031E-3</v>
      </c>
      <c r="H3970" s="105">
        <f t="shared" si="1569"/>
        <v>0.15476190105730089</v>
      </c>
      <c r="I3970" s="105">
        <f t="shared" si="1570"/>
        <v>0.16332694421208893</v>
      </c>
    </row>
    <row r="3971" spans="2:9" x14ac:dyDescent="0.25">
      <c r="B3971" s="69" t="s">
        <v>45</v>
      </c>
      <c r="C3971" s="69" t="s">
        <v>149</v>
      </c>
      <c r="D3971" s="69" t="s">
        <v>149</v>
      </c>
      <c r="E3971" s="69">
        <f t="shared" ref="E3971:F3971" si="1633">E2723</f>
        <v>1981</v>
      </c>
      <c r="F3971" s="69" t="str">
        <f t="shared" si="1633"/>
        <v>e</v>
      </c>
      <c r="G3971" s="69">
        <f>data2!AL192</f>
        <v>3.0821345447756545E-3</v>
      </c>
      <c r="H3971" s="105">
        <f t="shared" si="1569"/>
        <v>0.1577738206508168</v>
      </c>
      <c r="I3971" s="105">
        <f t="shared" si="1570"/>
        <v>0.1602448096673133</v>
      </c>
    </row>
    <row r="3972" spans="2:9" x14ac:dyDescent="0.25">
      <c r="B3972" s="69" t="s">
        <v>45</v>
      </c>
      <c r="C3972" s="69" t="s">
        <v>149</v>
      </c>
      <c r="D3972" s="69" t="s">
        <v>149</v>
      </c>
      <c r="E3972" s="69">
        <f t="shared" ref="E3972:F3972" si="1634">E2724</f>
        <v>1982</v>
      </c>
      <c r="F3972" s="69" t="str">
        <f t="shared" si="1634"/>
        <v>e</v>
      </c>
      <c r="G3972" s="69">
        <f>data2!AL193</f>
        <v>6.8375045165711438E-3</v>
      </c>
      <c r="H3972" s="105">
        <f t="shared" ref="H3972:H4035" si="1635">SUMIFS($G$4:$G$4995,$F$4:$F$4995,$F3972,$E$4:$E$4995,"&lt;"&amp;$E3972,$B$4:$B$4995,$B3972,$D$4:$D$4995,$D3972)</f>
        <v>0.16085595519559245</v>
      </c>
      <c r="I3972" s="105">
        <f t="shared" ref="I3972:I4035" si="1636">SUMIFS($G$4:$G$4995,$F$4:$F$4995,$F3972,$E$4:$E$4995,"&gt;"&amp;$E3972,$B$4:$B$4995,$B3972,$D$4:$D$4995,$D3972)</f>
        <v>0.15340730515074213</v>
      </c>
    </row>
    <row r="3973" spans="2:9" x14ac:dyDescent="0.25">
      <c r="B3973" s="69" t="s">
        <v>45</v>
      </c>
      <c r="C3973" s="69" t="s">
        <v>149</v>
      </c>
      <c r="D3973" s="69" t="s">
        <v>149</v>
      </c>
      <c r="E3973" s="69">
        <f t="shared" ref="E3973:F3973" si="1637">E2725</f>
        <v>1983</v>
      </c>
      <c r="F3973" s="69" t="str">
        <f t="shared" si="1637"/>
        <v>e</v>
      </c>
      <c r="G3973" s="69">
        <f>data2!AL194</f>
        <v>6.4702486429150802E-3</v>
      </c>
      <c r="H3973" s="105">
        <f t="shared" si="1635"/>
        <v>0.1676934597121636</v>
      </c>
      <c r="I3973" s="105">
        <f t="shared" si="1636"/>
        <v>0.14693705650782707</v>
      </c>
    </row>
    <row r="3974" spans="2:9" x14ac:dyDescent="0.25">
      <c r="B3974" s="69" t="s">
        <v>45</v>
      </c>
      <c r="C3974" s="69" t="s">
        <v>149</v>
      </c>
      <c r="D3974" s="69" t="s">
        <v>149</v>
      </c>
      <c r="E3974" s="69">
        <f t="shared" ref="E3974:F3974" si="1638">E2726</f>
        <v>1984</v>
      </c>
      <c r="F3974" s="69" t="str">
        <f t="shared" si="1638"/>
        <v>e</v>
      </c>
      <c r="G3974" s="69">
        <f>data2!AL195</f>
        <v>7.4934944309132208E-3</v>
      </c>
      <c r="H3974" s="105">
        <f t="shared" si="1635"/>
        <v>0.17416370835507866</v>
      </c>
      <c r="I3974" s="105">
        <f t="shared" si="1636"/>
        <v>0.13944356207691383</v>
      </c>
    </row>
    <row r="3975" spans="2:9" x14ac:dyDescent="0.25">
      <c r="B3975" s="69" t="s">
        <v>45</v>
      </c>
      <c r="C3975" s="69" t="s">
        <v>149</v>
      </c>
      <c r="D3975" s="69" t="s">
        <v>149</v>
      </c>
      <c r="E3975" s="69">
        <f t="shared" ref="E3975:F3975" si="1639">E2727</f>
        <v>1985</v>
      </c>
      <c r="F3975" s="69" t="str">
        <f t="shared" si="1639"/>
        <v>e</v>
      </c>
      <c r="G3975" s="69">
        <f>data2!AL196</f>
        <v>7.1375341028331579E-3</v>
      </c>
      <c r="H3975" s="105">
        <f t="shared" si="1635"/>
        <v>0.18165720278599187</v>
      </c>
      <c r="I3975" s="105">
        <f t="shared" si="1636"/>
        <v>0.13230602797408064</v>
      </c>
    </row>
    <row r="3976" spans="2:9" x14ac:dyDescent="0.25">
      <c r="B3976" s="69" t="s">
        <v>45</v>
      </c>
      <c r="C3976" s="69" t="s">
        <v>149</v>
      </c>
      <c r="D3976" s="69" t="s">
        <v>149</v>
      </c>
      <c r="E3976" s="69">
        <f t="shared" ref="E3976:F3976" si="1640">E2728</f>
        <v>1986</v>
      </c>
      <c r="F3976" s="69" t="str">
        <f t="shared" si="1640"/>
        <v>e</v>
      </c>
      <c r="G3976" s="69">
        <f>data2!AL197</f>
        <v>3.57449648492423E-3</v>
      </c>
      <c r="H3976" s="105">
        <f t="shared" si="1635"/>
        <v>0.18879473688882503</v>
      </c>
      <c r="I3976" s="105">
        <f t="shared" si="1636"/>
        <v>0.12873153148915645</v>
      </c>
    </row>
    <row r="3977" spans="2:9" x14ac:dyDescent="0.25">
      <c r="B3977" s="69" t="s">
        <v>45</v>
      </c>
      <c r="C3977" s="69" t="s">
        <v>149</v>
      </c>
      <c r="D3977" s="69" t="s">
        <v>149</v>
      </c>
      <c r="E3977" s="69">
        <f t="shared" ref="E3977:F3977" si="1641">E2729</f>
        <v>1987</v>
      </c>
      <c r="F3977" s="69" t="str">
        <f t="shared" si="1641"/>
        <v>e</v>
      </c>
      <c r="G3977" s="69">
        <f>data2!AL198</f>
        <v>7.7880583475567356E-3</v>
      </c>
      <c r="H3977" s="105">
        <f t="shared" si="1635"/>
        <v>0.19236923337374925</v>
      </c>
      <c r="I3977" s="105">
        <f t="shared" si="1636"/>
        <v>0.12094347314159971</v>
      </c>
    </row>
    <row r="3978" spans="2:9" x14ac:dyDescent="0.25">
      <c r="B3978" s="69" t="s">
        <v>45</v>
      </c>
      <c r="C3978" s="69" t="s">
        <v>149</v>
      </c>
      <c r="D3978" s="69" t="s">
        <v>149</v>
      </c>
      <c r="E3978" s="69">
        <f t="shared" ref="E3978:F3978" si="1642">E2730</f>
        <v>1988</v>
      </c>
      <c r="F3978" s="69" t="str">
        <f t="shared" si="1642"/>
        <v>e</v>
      </c>
      <c r="G3978" s="69">
        <f>data2!AL199</f>
        <v>4.0474517755370457E-3</v>
      </c>
      <c r="H3978" s="105">
        <f t="shared" si="1635"/>
        <v>0.200157291721306</v>
      </c>
      <c r="I3978" s="105">
        <f t="shared" si="1636"/>
        <v>0.11689602136606266</v>
      </c>
    </row>
    <row r="3979" spans="2:9" x14ac:dyDescent="0.25">
      <c r="B3979" s="69" t="s">
        <v>45</v>
      </c>
      <c r="C3979" s="69" t="s">
        <v>149</v>
      </c>
      <c r="D3979" s="69" t="s">
        <v>149</v>
      </c>
      <c r="E3979" s="69">
        <f t="shared" ref="E3979:F3979" si="1643">E2731</f>
        <v>1989</v>
      </c>
      <c r="F3979" s="69" t="str">
        <f t="shared" si="1643"/>
        <v>e</v>
      </c>
      <c r="G3979" s="69">
        <f>data2!AL200</f>
        <v>4.7609489519662845E-3</v>
      </c>
      <c r="H3979" s="105">
        <f t="shared" si="1635"/>
        <v>0.20420474349684306</v>
      </c>
      <c r="I3979" s="105">
        <f t="shared" si="1636"/>
        <v>0.11213507241409637</v>
      </c>
    </row>
    <row r="3980" spans="2:9" x14ac:dyDescent="0.25">
      <c r="B3980" s="69" t="s">
        <v>45</v>
      </c>
      <c r="C3980" s="69" t="s">
        <v>149</v>
      </c>
      <c r="D3980" s="69" t="s">
        <v>149</v>
      </c>
      <c r="E3980" s="69">
        <f t="shared" ref="E3980:F3980" si="1644">E2732</f>
        <v>1990</v>
      </c>
      <c r="F3980" s="69" t="str">
        <f t="shared" si="1644"/>
        <v>e</v>
      </c>
      <c r="G3980" s="69">
        <f>data2!AL201</f>
        <v>4.7875475870312262E-3</v>
      </c>
      <c r="H3980" s="105">
        <f t="shared" si="1635"/>
        <v>0.20896569244880936</v>
      </c>
      <c r="I3980" s="105">
        <f t="shared" si="1636"/>
        <v>0.10734752482706515</v>
      </c>
    </row>
    <row r="3981" spans="2:9" x14ac:dyDescent="0.25">
      <c r="B3981" s="69" t="s">
        <v>45</v>
      </c>
      <c r="C3981" s="69" t="s">
        <v>149</v>
      </c>
      <c r="D3981" s="69" t="s">
        <v>149</v>
      </c>
      <c r="E3981" s="69">
        <f t="shared" ref="E3981:F3981" si="1645">E2733</f>
        <v>1991</v>
      </c>
      <c r="F3981" s="69" t="str">
        <f t="shared" si="1645"/>
        <v>e</v>
      </c>
      <c r="G3981" s="69">
        <f>data2!AL202</f>
        <v>1.1733852629645504E-2</v>
      </c>
      <c r="H3981" s="105">
        <f t="shared" si="1635"/>
        <v>0.21375324003584059</v>
      </c>
      <c r="I3981" s="105">
        <f t="shared" si="1636"/>
        <v>9.5613672197419633E-2</v>
      </c>
    </row>
    <row r="3982" spans="2:9" x14ac:dyDescent="0.25">
      <c r="B3982" s="69" t="s">
        <v>45</v>
      </c>
      <c r="C3982" s="69" t="s">
        <v>149</v>
      </c>
      <c r="D3982" s="69" t="s">
        <v>149</v>
      </c>
      <c r="E3982" s="69">
        <f t="shared" ref="E3982:F3982" si="1646">E2734</f>
        <v>1992</v>
      </c>
      <c r="F3982" s="69" t="str">
        <f t="shared" si="1646"/>
        <v>e</v>
      </c>
      <c r="G3982" s="69">
        <f>data2!AL203</f>
        <v>1.3129100575508571E-2</v>
      </c>
      <c r="H3982" s="105">
        <f t="shared" si="1635"/>
        <v>0.22548709266548608</v>
      </c>
      <c r="I3982" s="105">
        <f t="shared" si="1636"/>
        <v>8.2484571621911057E-2</v>
      </c>
    </row>
    <row r="3983" spans="2:9" x14ac:dyDescent="0.25">
      <c r="B3983" s="69" t="s">
        <v>45</v>
      </c>
      <c r="C3983" s="69" t="s">
        <v>149</v>
      </c>
      <c r="D3983" s="69" t="s">
        <v>149</v>
      </c>
      <c r="E3983" s="69">
        <f t="shared" ref="E3983:F3983" si="1647">E2735</f>
        <v>1993</v>
      </c>
      <c r="F3983" s="69" t="str">
        <f t="shared" si="1647"/>
        <v>e</v>
      </c>
      <c r="G3983" s="69">
        <f>data2!AL204</f>
        <v>1.4962377818948444E-2</v>
      </c>
      <c r="H3983" s="105">
        <f t="shared" si="1635"/>
        <v>0.23861619324099465</v>
      </c>
      <c r="I3983" s="105">
        <f t="shared" si="1636"/>
        <v>6.7522193802962621E-2</v>
      </c>
    </row>
    <row r="3984" spans="2:9" x14ac:dyDescent="0.25">
      <c r="B3984" s="69" t="s">
        <v>45</v>
      </c>
      <c r="C3984" s="69" t="s">
        <v>149</v>
      </c>
      <c r="D3984" s="69" t="s">
        <v>149</v>
      </c>
      <c r="E3984" s="69">
        <f t="shared" ref="E3984:F3984" si="1648">E2736</f>
        <v>1994</v>
      </c>
      <c r="F3984" s="69" t="str">
        <f t="shared" si="1648"/>
        <v>e</v>
      </c>
      <c r="G3984" s="69">
        <f>data2!AL205</f>
        <v>1.1524236053412462E-2</v>
      </c>
      <c r="H3984" s="105">
        <f t="shared" si="1635"/>
        <v>0.25357857105994308</v>
      </c>
      <c r="I3984" s="105">
        <f t="shared" si="1636"/>
        <v>5.5997957749550159E-2</v>
      </c>
    </row>
    <row r="3985" spans="2:9" x14ac:dyDescent="0.25">
      <c r="B3985" s="69" t="s">
        <v>45</v>
      </c>
      <c r="C3985" s="69" t="s">
        <v>149</v>
      </c>
      <c r="D3985" s="69" t="s">
        <v>149</v>
      </c>
      <c r="E3985" s="69">
        <f t="shared" ref="E3985:F3985" si="1649">E2737</f>
        <v>1995</v>
      </c>
      <c r="F3985" s="69" t="str">
        <f t="shared" si="1649"/>
        <v>e</v>
      </c>
      <c r="G3985" s="69">
        <f>data2!AL206</f>
        <v>1.2043657657657657E-2</v>
      </c>
      <c r="H3985" s="105">
        <f t="shared" si="1635"/>
        <v>0.26510280711335554</v>
      </c>
      <c r="I3985" s="105">
        <f t="shared" si="1636"/>
        <v>4.3954300091892502E-2</v>
      </c>
    </row>
    <row r="3986" spans="2:9" x14ac:dyDescent="0.25">
      <c r="B3986" s="69" t="s">
        <v>45</v>
      </c>
      <c r="C3986" s="69" t="s">
        <v>149</v>
      </c>
      <c r="D3986" s="69" t="s">
        <v>149</v>
      </c>
      <c r="E3986" s="69">
        <f t="shared" ref="E3986:F3986" si="1650">E2738</f>
        <v>1996</v>
      </c>
      <c r="F3986" s="69" t="str">
        <f t="shared" si="1650"/>
        <v>e</v>
      </c>
      <c r="G3986" s="69">
        <f>data2!AL207</f>
        <v>1.3109509890032673E-2</v>
      </c>
      <c r="H3986" s="105">
        <f t="shared" si="1635"/>
        <v>0.27714646477101318</v>
      </c>
      <c r="I3986" s="105">
        <f t="shared" si="1636"/>
        <v>3.0844790201859831E-2</v>
      </c>
    </row>
    <row r="3987" spans="2:9" x14ac:dyDescent="0.25">
      <c r="B3987" s="69" t="s">
        <v>45</v>
      </c>
      <c r="C3987" s="69" t="s">
        <v>149</v>
      </c>
      <c r="D3987" s="69" t="s">
        <v>149</v>
      </c>
      <c r="E3987" s="69">
        <f t="shared" ref="E3987:F3987" si="1651">E2739</f>
        <v>1997</v>
      </c>
      <c r="F3987" s="69" t="str">
        <f t="shared" si="1651"/>
        <v>e</v>
      </c>
      <c r="G3987" s="69">
        <f>data2!AL208</f>
        <v>3.0844790201859831E-2</v>
      </c>
      <c r="H3987" s="105">
        <f t="shared" si="1635"/>
        <v>0.29025597466104586</v>
      </c>
      <c r="I3987" s="105">
        <f t="shared" si="1636"/>
        <v>0</v>
      </c>
    </row>
    <row r="3988" spans="2:9" x14ac:dyDescent="0.25">
      <c r="B3988" s="69" t="s">
        <v>45</v>
      </c>
      <c r="C3988" s="69" t="s">
        <v>149</v>
      </c>
      <c r="D3988" s="69" t="s">
        <v>149</v>
      </c>
      <c r="E3988" s="69">
        <f t="shared" ref="E3988:F3988" si="1652">E2740</f>
        <v>1950</v>
      </c>
      <c r="F3988" s="69" t="str">
        <f t="shared" si="1652"/>
        <v>f</v>
      </c>
      <c r="G3988" s="69">
        <f>data2!AM161</f>
        <v>5.1368617877733331E-3</v>
      </c>
      <c r="H3988" s="105">
        <f t="shared" si="1635"/>
        <v>0</v>
      </c>
      <c r="I3988" s="105">
        <f t="shared" si="1636"/>
        <v>0.11060760743611094</v>
      </c>
    </row>
    <row r="3989" spans="2:9" x14ac:dyDescent="0.25">
      <c r="B3989" s="69" t="s">
        <v>45</v>
      </c>
      <c r="C3989" s="69" t="s">
        <v>149</v>
      </c>
      <c r="D3989" s="69" t="s">
        <v>149</v>
      </c>
      <c r="E3989" s="69">
        <f t="shared" ref="E3989:F3989" si="1653">E2741</f>
        <v>1951</v>
      </c>
      <c r="F3989" s="69" t="str">
        <f t="shared" si="1653"/>
        <v>f</v>
      </c>
      <c r="G3989" s="69">
        <f>data2!AM162</f>
        <v>5.1368617877733331E-3</v>
      </c>
      <c r="H3989" s="105">
        <f t="shared" si="1635"/>
        <v>5.1368617877733331E-3</v>
      </c>
      <c r="I3989" s="105">
        <f t="shared" si="1636"/>
        <v>0.10547074564833761</v>
      </c>
    </row>
    <row r="3990" spans="2:9" x14ac:dyDescent="0.25">
      <c r="B3990" s="69" t="s">
        <v>45</v>
      </c>
      <c r="C3990" s="69" t="s">
        <v>149</v>
      </c>
      <c r="D3990" s="69" t="s">
        <v>149</v>
      </c>
      <c r="E3990" s="69">
        <f t="shared" ref="E3990:F3990" si="1654">E2742</f>
        <v>1952</v>
      </c>
      <c r="F3990" s="69" t="str">
        <f t="shared" si="1654"/>
        <v>f</v>
      </c>
      <c r="G3990" s="69">
        <f>data2!AM163</f>
        <v>5.1368617877733331E-3</v>
      </c>
      <c r="H3990" s="105">
        <f t="shared" si="1635"/>
        <v>1.0273723575546666E-2</v>
      </c>
      <c r="I3990" s="105">
        <f t="shared" si="1636"/>
        <v>0.10033388386056427</v>
      </c>
    </row>
    <row r="3991" spans="2:9" x14ac:dyDescent="0.25">
      <c r="B3991" s="69" t="s">
        <v>45</v>
      </c>
      <c r="C3991" s="69" t="s">
        <v>149</v>
      </c>
      <c r="D3991" s="69" t="s">
        <v>149</v>
      </c>
      <c r="E3991" s="69">
        <f t="shared" ref="E3991:F3991" si="1655">E2743</f>
        <v>1953</v>
      </c>
      <c r="F3991" s="69" t="str">
        <f t="shared" si="1655"/>
        <v>f</v>
      </c>
      <c r="G3991" s="69">
        <f>data2!AM164</f>
        <v>5.1368617877733331E-3</v>
      </c>
      <c r="H3991" s="105">
        <f t="shared" si="1635"/>
        <v>1.541058536332E-2</v>
      </c>
      <c r="I3991" s="105">
        <f t="shared" si="1636"/>
        <v>9.5197022072790932E-2</v>
      </c>
    </row>
    <row r="3992" spans="2:9" x14ac:dyDescent="0.25">
      <c r="B3992" s="69" t="s">
        <v>45</v>
      </c>
      <c r="C3992" s="69" t="s">
        <v>149</v>
      </c>
      <c r="D3992" s="69" t="s">
        <v>149</v>
      </c>
      <c r="E3992" s="69">
        <f t="shared" ref="E3992:F3992" si="1656">E2744</f>
        <v>1954</v>
      </c>
      <c r="F3992" s="69" t="str">
        <f t="shared" si="1656"/>
        <v>f</v>
      </c>
      <c r="G3992" s="69">
        <f>data2!AM165</f>
        <v>5.1368617877733331E-3</v>
      </c>
      <c r="H3992" s="105">
        <f t="shared" si="1635"/>
        <v>2.0547447151093332E-2</v>
      </c>
      <c r="I3992" s="105">
        <f t="shared" si="1636"/>
        <v>9.0060160285017607E-2</v>
      </c>
    </row>
    <row r="3993" spans="2:9" x14ac:dyDescent="0.25">
      <c r="B3993" s="69" t="s">
        <v>45</v>
      </c>
      <c r="C3993" s="69" t="s">
        <v>149</v>
      </c>
      <c r="D3993" s="69" t="s">
        <v>149</v>
      </c>
      <c r="E3993" s="69">
        <f t="shared" ref="E3993:F3993" si="1657">E2745</f>
        <v>1955</v>
      </c>
      <c r="F3993" s="69" t="str">
        <f t="shared" si="1657"/>
        <v>f</v>
      </c>
      <c r="G3993" s="69">
        <f>data2!AM166</f>
        <v>5.1368617877733331E-3</v>
      </c>
      <c r="H3993" s="105">
        <f t="shared" si="1635"/>
        <v>2.5684308938866664E-2</v>
      </c>
      <c r="I3993" s="105">
        <f t="shared" si="1636"/>
        <v>8.4923298497244268E-2</v>
      </c>
    </row>
    <row r="3994" spans="2:9" x14ac:dyDescent="0.25">
      <c r="B3994" s="69" t="s">
        <v>45</v>
      </c>
      <c r="C3994" s="69" t="s">
        <v>149</v>
      </c>
      <c r="D3994" s="69" t="s">
        <v>149</v>
      </c>
      <c r="E3994" s="69">
        <f t="shared" ref="E3994:F3994" si="1658">E2746</f>
        <v>1956</v>
      </c>
      <c r="F3994" s="69" t="str">
        <f t="shared" si="1658"/>
        <v>f</v>
      </c>
      <c r="G3994" s="69">
        <f>data2!AM167</f>
        <v>5.1368617877733331E-3</v>
      </c>
      <c r="H3994" s="105">
        <f t="shared" si="1635"/>
        <v>3.0821170726639997E-2</v>
      </c>
      <c r="I3994" s="105">
        <f t="shared" si="1636"/>
        <v>7.9786436709470943E-2</v>
      </c>
    </row>
    <row r="3995" spans="2:9" x14ac:dyDescent="0.25">
      <c r="B3995" s="69" t="s">
        <v>45</v>
      </c>
      <c r="C3995" s="69" t="s">
        <v>149</v>
      </c>
      <c r="D3995" s="69" t="s">
        <v>149</v>
      </c>
      <c r="E3995" s="69">
        <f t="shared" ref="E3995:F3995" si="1659">E2747</f>
        <v>1957</v>
      </c>
      <c r="F3995" s="69" t="str">
        <f t="shared" si="1659"/>
        <v>f</v>
      </c>
      <c r="G3995" s="69">
        <f>data2!AM168</f>
        <v>5.1368617877733331E-3</v>
      </c>
      <c r="H3995" s="105">
        <f t="shared" si="1635"/>
        <v>3.5958032514413332E-2</v>
      </c>
      <c r="I3995" s="105">
        <f t="shared" si="1636"/>
        <v>7.4649574921697603E-2</v>
      </c>
    </row>
    <row r="3996" spans="2:9" x14ac:dyDescent="0.25">
      <c r="B3996" s="69" t="s">
        <v>45</v>
      </c>
      <c r="C3996" s="69" t="s">
        <v>149</v>
      </c>
      <c r="D3996" s="69" t="s">
        <v>149</v>
      </c>
      <c r="E3996" s="69">
        <f t="shared" ref="E3996:F3996" si="1660">E2748</f>
        <v>1958</v>
      </c>
      <c r="F3996" s="69" t="str">
        <f t="shared" si="1660"/>
        <v>f</v>
      </c>
      <c r="G3996" s="69">
        <f>data2!AM169</f>
        <v>5.1368617877733331E-3</v>
      </c>
      <c r="H3996" s="105">
        <f t="shared" si="1635"/>
        <v>4.1094894302186664E-2</v>
      </c>
      <c r="I3996" s="105">
        <f t="shared" si="1636"/>
        <v>6.9512713133924264E-2</v>
      </c>
    </row>
    <row r="3997" spans="2:9" x14ac:dyDescent="0.25">
      <c r="B3997" s="69" t="s">
        <v>45</v>
      </c>
      <c r="C3997" s="69" t="s">
        <v>149</v>
      </c>
      <c r="D3997" s="69" t="s">
        <v>149</v>
      </c>
      <c r="E3997" s="69">
        <f t="shared" ref="E3997:F3997" si="1661">E2749</f>
        <v>1959</v>
      </c>
      <c r="F3997" s="69" t="str">
        <f t="shared" si="1661"/>
        <v>f</v>
      </c>
      <c r="G3997" s="69">
        <f>data2!AM170</f>
        <v>5.1368617877733331E-3</v>
      </c>
      <c r="H3997" s="105">
        <f t="shared" si="1635"/>
        <v>4.6231756089959997E-2</v>
      </c>
      <c r="I3997" s="105">
        <f t="shared" si="1636"/>
        <v>6.4375851346150939E-2</v>
      </c>
    </row>
    <row r="3998" spans="2:9" x14ac:dyDescent="0.25">
      <c r="B3998" s="69" t="s">
        <v>45</v>
      </c>
      <c r="C3998" s="69" t="s">
        <v>149</v>
      </c>
      <c r="D3998" s="69" t="s">
        <v>149</v>
      </c>
      <c r="E3998" s="69">
        <f t="shared" ref="E3998:F3998" si="1662">E2750</f>
        <v>1960</v>
      </c>
      <c r="F3998" s="69" t="str">
        <f t="shared" si="1662"/>
        <v>f</v>
      </c>
      <c r="G3998" s="69">
        <f>data2!AM171</f>
        <v>5.1435620422791246E-3</v>
      </c>
      <c r="H3998" s="105">
        <f t="shared" si="1635"/>
        <v>5.1368617877733329E-2</v>
      </c>
      <c r="I3998" s="105">
        <f t="shared" si="1636"/>
        <v>5.9232289303871817E-2</v>
      </c>
    </row>
    <row r="3999" spans="2:9" x14ac:dyDescent="0.25">
      <c r="B3999" s="69" t="s">
        <v>45</v>
      </c>
      <c r="C3999" s="69" t="s">
        <v>149</v>
      </c>
      <c r="D3999" s="69" t="s">
        <v>149</v>
      </c>
      <c r="E3999" s="69">
        <f t="shared" ref="E3999:F3999" si="1663">E2751</f>
        <v>1961</v>
      </c>
      <c r="F3999" s="69" t="str">
        <f t="shared" si="1663"/>
        <v>f</v>
      </c>
      <c r="G3999" s="69">
        <f>data2!AM172</f>
        <v>4.7221253761283851E-3</v>
      </c>
      <c r="H3999" s="105">
        <f t="shared" si="1635"/>
        <v>5.6512179920012451E-2</v>
      </c>
      <c r="I3999" s="105">
        <f t="shared" si="1636"/>
        <v>5.4510163927743424E-2</v>
      </c>
    </row>
    <row r="4000" spans="2:9" x14ac:dyDescent="0.25">
      <c r="B4000" s="69" t="s">
        <v>45</v>
      </c>
      <c r="C4000" s="69" t="s">
        <v>149</v>
      </c>
      <c r="D4000" s="69" t="s">
        <v>149</v>
      </c>
      <c r="E4000" s="69">
        <f t="shared" ref="E4000:F4000" si="1664">E2752</f>
        <v>1962</v>
      </c>
      <c r="F4000" s="69" t="str">
        <f t="shared" si="1664"/>
        <v>f</v>
      </c>
      <c r="G4000" s="69">
        <f>data2!AM173</f>
        <v>2.6230513929397562E-3</v>
      </c>
      <c r="H4000" s="105">
        <f t="shared" si="1635"/>
        <v>6.1234305296140837E-2</v>
      </c>
      <c r="I4000" s="105">
        <f t="shared" si="1636"/>
        <v>5.1887112534803673E-2</v>
      </c>
    </row>
    <row r="4001" spans="2:9" x14ac:dyDescent="0.25">
      <c r="B4001" s="69" t="s">
        <v>45</v>
      </c>
      <c r="C4001" s="69" t="s">
        <v>149</v>
      </c>
      <c r="D4001" s="69" t="s">
        <v>149</v>
      </c>
      <c r="E4001" s="69">
        <f t="shared" ref="E4001:F4001" si="1665">E2753</f>
        <v>1963</v>
      </c>
      <c r="F4001" s="69" t="str">
        <f t="shared" si="1665"/>
        <v>f</v>
      </c>
      <c r="G4001" s="69">
        <f>data2!AM174</f>
        <v>2.4325300583105422E-3</v>
      </c>
      <c r="H4001" s="105">
        <f t="shared" si="1635"/>
        <v>6.3857356689080588E-2</v>
      </c>
      <c r="I4001" s="105">
        <f t="shared" si="1636"/>
        <v>4.9454582476493127E-2</v>
      </c>
    </row>
    <row r="4002" spans="2:9" x14ac:dyDescent="0.25">
      <c r="B4002" s="69" t="s">
        <v>45</v>
      </c>
      <c r="C4002" s="69" t="s">
        <v>149</v>
      </c>
      <c r="D4002" s="69" t="s">
        <v>149</v>
      </c>
      <c r="E4002" s="69">
        <f t="shared" ref="E4002:F4002" si="1666">E2754</f>
        <v>1964</v>
      </c>
      <c r="F4002" s="69" t="str">
        <f t="shared" si="1666"/>
        <v>f</v>
      </c>
      <c r="G4002" s="69">
        <f>data2!AM175</f>
        <v>2.7604510171985184E-3</v>
      </c>
      <c r="H4002" s="105">
        <f t="shared" si="1635"/>
        <v>6.6289886747391127E-2</v>
      </c>
      <c r="I4002" s="105">
        <f t="shared" si="1636"/>
        <v>4.6694131459294609E-2</v>
      </c>
    </row>
    <row r="4003" spans="2:9" x14ac:dyDescent="0.25">
      <c r="B4003" s="69" t="s">
        <v>45</v>
      </c>
      <c r="C4003" s="69" t="s">
        <v>149</v>
      </c>
      <c r="D4003" s="69" t="s">
        <v>149</v>
      </c>
      <c r="E4003" s="69">
        <f t="shared" ref="E4003:F4003" si="1667">E2755</f>
        <v>1965</v>
      </c>
      <c r="F4003" s="69" t="str">
        <f t="shared" si="1667"/>
        <v>f</v>
      </c>
      <c r="G4003" s="69">
        <f>data2!AM176</f>
        <v>2.1228292561709648E-3</v>
      </c>
      <c r="H4003" s="105">
        <f t="shared" si="1635"/>
        <v>6.9050337764589645E-2</v>
      </c>
      <c r="I4003" s="105">
        <f t="shared" si="1636"/>
        <v>4.4571302203123643E-2</v>
      </c>
    </row>
    <row r="4004" spans="2:9" x14ac:dyDescent="0.25">
      <c r="B4004" s="69" t="s">
        <v>45</v>
      </c>
      <c r="C4004" s="69" t="s">
        <v>149</v>
      </c>
      <c r="D4004" s="69" t="s">
        <v>149</v>
      </c>
      <c r="E4004" s="69">
        <f t="shared" ref="E4004:F4004" si="1668">E2756</f>
        <v>1966</v>
      </c>
      <c r="F4004" s="69" t="str">
        <f t="shared" si="1668"/>
        <v>f</v>
      </c>
      <c r="G4004" s="69">
        <f>data2!AM177</f>
        <v>2.0497861942577887E-3</v>
      </c>
      <c r="H4004" s="105">
        <f t="shared" si="1635"/>
        <v>7.1173167020760611E-2</v>
      </c>
      <c r="I4004" s="105">
        <f t="shared" si="1636"/>
        <v>4.2521516008865855E-2</v>
      </c>
    </row>
    <row r="4005" spans="2:9" x14ac:dyDescent="0.25">
      <c r="B4005" s="69" t="s">
        <v>45</v>
      </c>
      <c r="C4005" s="69" t="s">
        <v>149</v>
      </c>
      <c r="D4005" s="69" t="s">
        <v>149</v>
      </c>
      <c r="E4005" s="69">
        <f t="shared" ref="E4005:F4005" si="1669">E2757</f>
        <v>1967</v>
      </c>
      <c r="F4005" s="69" t="str">
        <f t="shared" si="1669"/>
        <v>f</v>
      </c>
      <c r="G4005" s="69">
        <f>data2!AM178</f>
        <v>2.3831195470831166E-3</v>
      </c>
      <c r="H4005" s="105">
        <f t="shared" si="1635"/>
        <v>7.3222953215018399E-2</v>
      </c>
      <c r="I4005" s="105">
        <f t="shared" si="1636"/>
        <v>4.0138396461782737E-2</v>
      </c>
    </row>
    <row r="4006" spans="2:9" x14ac:dyDescent="0.25">
      <c r="B4006" s="69" t="s">
        <v>45</v>
      </c>
      <c r="C4006" s="69" t="s">
        <v>149</v>
      </c>
      <c r="D4006" s="69" t="s">
        <v>149</v>
      </c>
      <c r="E4006" s="69">
        <f t="shared" ref="E4006:F4006" si="1670">E2758</f>
        <v>1968</v>
      </c>
      <c r="F4006" s="69" t="str">
        <f t="shared" si="1670"/>
        <v>f</v>
      </c>
      <c r="G4006" s="69">
        <f>data2!AM179</f>
        <v>1E-3</v>
      </c>
      <c r="H4006" s="105">
        <f t="shared" si="1635"/>
        <v>7.5606072762101517E-2</v>
      </c>
      <c r="I4006" s="105">
        <f t="shared" si="1636"/>
        <v>3.9138396461782736E-2</v>
      </c>
    </row>
    <row r="4007" spans="2:9" x14ac:dyDescent="0.25">
      <c r="B4007" s="69" t="s">
        <v>45</v>
      </c>
      <c r="C4007" s="69" t="s">
        <v>149</v>
      </c>
      <c r="D4007" s="69" t="s">
        <v>149</v>
      </c>
      <c r="E4007" s="69">
        <f t="shared" ref="E4007:F4007" si="1671">E2759</f>
        <v>1969</v>
      </c>
      <c r="F4007" s="69" t="str">
        <f t="shared" si="1671"/>
        <v>f</v>
      </c>
      <c r="G4007" s="69">
        <f>data2!AM180</f>
        <v>1E-3</v>
      </c>
      <c r="H4007" s="105">
        <f t="shared" si="1635"/>
        <v>7.6606072762101518E-2</v>
      </c>
      <c r="I4007" s="105">
        <f t="shared" si="1636"/>
        <v>3.8138396461782735E-2</v>
      </c>
    </row>
    <row r="4008" spans="2:9" x14ac:dyDescent="0.25">
      <c r="B4008" s="69" t="s">
        <v>45</v>
      </c>
      <c r="C4008" s="69" t="s">
        <v>149</v>
      </c>
      <c r="D4008" s="69" t="s">
        <v>149</v>
      </c>
      <c r="E4008" s="69">
        <f t="shared" ref="E4008:F4008" si="1672">E2760</f>
        <v>1970</v>
      </c>
      <c r="F4008" s="69" t="str">
        <f t="shared" si="1672"/>
        <v>f</v>
      </c>
      <c r="G4008" s="69">
        <f>data2!AM181</f>
        <v>1E-3</v>
      </c>
      <c r="H4008" s="105">
        <f t="shared" si="1635"/>
        <v>7.7606072762101519E-2</v>
      </c>
      <c r="I4008" s="105">
        <f t="shared" si="1636"/>
        <v>3.7138396461782734E-2</v>
      </c>
    </row>
    <row r="4009" spans="2:9" x14ac:dyDescent="0.25">
      <c r="B4009" s="69" t="s">
        <v>45</v>
      </c>
      <c r="C4009" s="69" t="s">
        <v>149</v>
      </c>
      <c r="D4009" s="69" t="s">
        <v>149</v>
      </c>
      <c r="E4009" s="69">
        <f t="shared" ref="E4009:F4009" si="1673">E2761</f>
        <v>1971</v>
      </c>
      <c r="F4009" s="69" t="str">
        <f t="shared" si="1673"/>
        <v>f</v>
      </c>
      <c r="G4009" s="69">
        <f>data2!AM182</f>
        <v>1E-3</v>
      </c>
      <c r="H4009" s="105">
        <f t="shared" si="1635"/>
        <v>7.860607276210152E-2</v>
      </c>
      <c r="I4009" s="105">
        <f t="shared" si="1636"/>
        <v>3.6138396461782733E-2</v>
      </c>
    </row>
    <row r="4010" spans="2:9" x14ac:dyDescent="0.25">
      <c r="B4010" s="69" t="s">
        <v>45</v>
      </c>
      <c r="C4010" s="69" t="s">
        <v>149</v>
      </c>
      <c r="D4010" s="69" t="s">
        <v>149</v>
      </c>
      <c r="E4010" s="69">
        <f t="shared" ref="E4010:F4010" si="1674">E2762</f>
        <v>1972</v>
      </c>
      <c r="F4010" s="69" t="str">
        <f t="shared" si="1674"/>
        <v>f</v>
      </c>
      <c r="G4010" s="69">
        <f>data2!AM183</f>
        <v>1E-3</v>
      </c>
      <c r="H4010" s="105">
        <f t="shared" si="1635"/>
        <v>7.9606072762101521E-2</v>
      </c>
      <c r="I4010" s="105">
        <f t="shared" si="1636"/>
        <v>3.5138396461782732E-2</v>
      </c>
    </row>
    <row r="4011" spans="2:9" x14ac:dyDescent="0.25">
      <c r="B4011" s="69" t="s">
        <v>45</v>
      </c>
      <c r="C4011" s="69" t="s">
        <v>149</v>
      </c>
      <c r="D4011" s="69" t="s">
        <v>149</v>
      </c>
      <c r="E4011" s="69">
        <f t="shared" ref="E4011:F4011" si="1675">E2763</f>
        <v>1973</v>
      </c>
      <c r="F4011" s="69" t="str">
        <f t="shared" si="1675"/>
        <v>f</v>
      </c>
      <c r="G4011" s="69">
        <f>data2!AM184</f>
        <v>1E-3</v>
      </c>
      <c r="H4011" s="105">
        <f t="shared" si="1635"/>
        <v>8.0606072762101522E-2</v>
      </c>
      <c r="I4011" s="105">
        <f t="shared" si="1636"/>
        <v>3.4138396461782732E-2</v>
      </c>
    </row>
    <row r="4012" spans="2:9" x14ac:dyDescent="0.25">
      <c r="B4012" s="69" t="s">
        <v>45</v>
      </c>
      <c r="C4012" s="69" t="s">
        <v>149</v>
      </c>
      <c r="D4012" s="69" t="s">
        <v>149</v>
      </c>
      <c r="E4012" s="69">
        <f t="shared" ref="E4012:F4012" si="1676">E2764</f>
        <v>1974</v>
      </c>
      <c r="F4012" s="69" t="str">
        <f t="shared" si="1676"/>
        <v>f</v>
      </c>
      <c r="G4012" s="69">
        <f>data2!AM185</f>
        <v>1E-3</v>
      </c>
      <c r="H4012" s="105">
        <f t="shared" si="1635"/>
        <v>8.1606072762101522E-2</v>
      </c>
      <c r="I4012" s="105">
        <f t="shared" si="1636"/>
        <v>3.3138396461782731E-2</v>
      </c>
    </row>
    <row r="4013" spans="2:9" x14ac:dyDescent="0.25">
      <c r="B4013" s="69" t="s">
        <v>45</v>
      </c>
      <c r="C4013" s="69" t="s">
        <v>149</v>
      </c>
      <c r="D4013" s="69" t="s">
        <v>149</v>
      </c>
      <c r="E4013" s="69">
        <f t="shared" ref="E4013:F4013" si="1677">E2765</f>
        <v>1975</v>
      </c>
      <c r="F4013" s="69" t="str">
        <f t="shared" si="1677"/>
        <v>f</v>
      </c>
      <c r="G4013" s="69">
        <f>data2!AM186</f>
        <v>1E-3</v>
      </c>
      <c r="H4013" s="105">
        <f t="shared" si="1635"/>
        <v>8.2606072762101523E-2</v>
      </c>
      <c r="I4013" s="105">
        <f t="shared" si="1636"/>
        <v>3.213839646178273E-2</v>
      </c>
    </row>
    <row r="4014" spans="2:9" x14ac:dyDescent="0.25">
      <c r="B4014" s="69" t="s">
        <v>45</v>
      </c>
      <c r="C4014" s="69" t="s">
        <v>149</v>
      </c>
      <c r="D4014" s="69" t="s">
        <v>149</v>
      </c>
      <c r="E4014" s="69">
        <f t="shared" ref="E4014:F4014" si="1678">E2766</f>
        <v>1976</v>
      </c>
      <c r="F4014" s="69" t="str">
        <f t="shared" si="1678"/>
        <v>f</v>
      </c>
      <c r="G4014" s="69">
        <f>data2!AM187</f>
        <v>1E-3</v>
      </c>
      <c r="H4014" s="105">
        <f t="shared" si="1635"/>
        <v>8.3606072762101524E-2</v>
      </c>
      <c r="I4014" s="105">
        <f t="shared" si="1636"/>
        <v>3.1138396461782729E-2</v>
      </c>
    </row>
    <row r="4015" spans="2:9" x14ac:dyDescent="0.25">
      <c r="B4015" s="69" t="s">
        <v>45</v>
      </c>
      <c r="C4015" s="69" t="s">
        <v>149</v>
      </c>
      <c r="D4015" s="69" t="s">
        <v>149</v>
      </c>
      <c r="E4015" s="69">
        <f t="shared" ref="E4015:F4015" si="1679">E2767</f>
        <v>1977</v>
      </c>
      <c r="F4015" s="69" t="str">
        <f t="shared" si="1679"/>
        <v>f</v>
      </c>
      <c r="G4015" s="69">
        <f>data2!AM188</f>
        <v>1E-3</v>
      </c>
      <c r="H4015" s="105">
        <f t="shared" si="1635"/>
        <v>8.4606072762101525E-2</v>
      </c>
      <c r="I4015" s="105">
        <f t="shared" si="1636"/>
        <v>3.0138396461782728E-2</v>
      </c>
    </row>
    <row r="4016" spans="2:9" x14ac:dyDescent="0.25">
      <c r="B4016" s="69" t="s">
        <v>45</v>
      </c>
      <c r="C4016" s="69" t="s">
        <v>149</v>
      </c>
      <c r="D4016" s="69" t="s">
        <v>149</v>
      </c>
      <c r="E4016" s="69">
        <f t="shared" ref="E4016:F4016" si="1680">E2768</f>
        <v>1978</v>
      </c>
      <c r="F4016" s="69" t="str">
        <f t="shared" si="1680"/>
        <v>f</v>
      </c>
      <c r="G4016" s="69">
        <f>data2!AM189</f>
        <v>1E-3</v>
      </c>
      <c r="H4016" s="105">
        <f t="shared" si="1635"/>
        <v>8.5606072762101526E-2</v>
      </c>
      <c r="I4016" s="105">
        <f t="shared" si="1636"/>
        <v>2.9138396461782727E-2</v>
      </c>
    </row>
    <row r="4017" spans="2:9" x14ac:dyDescent="0.25">
      <c r="B4017" s="69" t="s">
        <v>45</v>
      </c>
      <c r="C4017" s="69" t="s">
        <v>149</v>
      </c>
      <c r="D4017" s="69" t="s">
        <v>149</v>
      </c>
      <c r="E4017" s="69">
        <f t="shared" ref="E4017:F4017" si="1681">E2769</f>
        <v>1979</v>
      </c>
      <c r="F4017" s="69" t="str">
        <f t="shared" si="1681"/>
        <v>f</v>
      </c>
      <c r="G4017" s="69">
        <f>data2!AM190</f>
        <v>1E-3</v>
      </c>
      <c r="H4017" s="105">
        <f t="shared" si="1635"/>
        <v>8.6606072762101527E-2</v>
      </c>
      <c r="I4017" s="105">
        <f t="shared" si="1636"/>
        <v>2.8138396461782726E-2</v>
      </c>
    </row>
    <row r="4018" spans="2:9" x14ac:dyDescent="0.25">
      <c r="B4018" s="69" t="s">
        <v>45</v>
      </c>
      <c r="C4018" s="69" t="s">
        <v>149</v>
      </c>
      <c r="D4018" s="69" t="s">
        <v>149</v>
      </c>
      <c r="E4018" s="69">
        <f t="shared" ref="E4018:F4018" si="1682">E2770</f>
        <v>1980</v>
      </c>
      <c r="F4018" s="69" t="str">
        <f t="shared" si="1682"/>
        <v>f</v>
      </c>
      <c r="G4018" s="69">
        <f>data2!AM191</f>
        <v>1E-3</v>
      </c>
      <c r="H4018" s="105">
        <f t="shared" si="1635"/>
        <v>8.7606072762101528E-2</v>
      </c>
      <c r="I4018" s="105">
        <f t="shared" si="1636"/>
        <v>2.7138396461782725E-2</v>
      </c>
    </row>
    <row r="4019" spans="2:9" x14ac:dyDescent="0.25">
      <c r="B4019" s="69" t="s">
        <v>45</v>
      </c>
      <c r="C4019" s="69" t="s">
        <v>149</v>
      </c>
      <c r="D4019" s="69" t="s">
        <v>149</v>
      </c>
      <c r="E4019" s="69">
        <f t="shared" ref="E4019:F4019" si="1683">E2771</f>
        <v>1981</v>
      </c>
      <c r="F4019" s="69" t="str">
        <f t="shared" si="1683"/>
        <v>f</v>
      </c>
      <c r="G4019" s="69">
        <f>data2!AM192</f>
        <v>1E-3</v>
      </c>
      <c r="H4019" s="105">
        <f t="shared" si="1635"/>
        <v>8.8606072762101529E-2</v>
      </c>
      <c r="I4019" s="105">
        <f t="shared" si="1636"/>
        <v>2.6138396461782724E-2</v>
      </c>
    </row>
    <row r="4020" spans="2:9" x14ac:dyDescent="0.25">
      <c r="B4020" s="69" t="s">
        <v>45</v>
      </c>
      <c r="C4020" s="69" t="s">
        <v>149</v>
      </c>
      <c r="D4020" s="69" t="s">
        <v>149</v>
      </c>
      <c r="E4020" s="69">
        <f t="shared" ref="E4020:F4020" si="1684">E2772</f>
        <v>1982</v>
      </c>
      <c r="F4020" s="69" t="str">
        <f t="shared" si="1684"/>
        <v>f</v>
      </c>
      <c r="G4020" s="69">
        <f>data2!AM193</f>
        <v>1E-3</v>
      </c>
      <c r="H4020" s="105">
        <f t="shared" si="1635"/>
        <v>8.960607276210153E-2</v>
      </c>
      <c r="I4020" s="105">
        <f t="shared" si="1636"/>
        <v>2.5138396461782724E-2</v>
      </c>
    </row>
    <row r="4021" spans="2:9" x14ac:dyDescent="0.25">
      <c r="B4021" s="69" t="s">
        <v>45</v>
      </c>
      <c r="C4021" s="69" t="s">
        <v>149</v>
      </c>
      <c r="D4021" s="69" t="s">
        <v>149</v>
      </c>
      <c r="E4021" s="69">
        <f t="shared" ref="E4021:F4021" si="1685">E2773</f>
        <v>1983</v>
      </c>
      <c r="F4021" s="69" t="str">
        <f t="shared" si="1685"/>
        <v>f</v>
      </c>
      <c r="G4021" s="69">
        <f>data2!AM194</f>
        <v>1E-3</v>
      </c>
      <c r="H4021" s="105">
        <f t="shared" si="1635"/>
        <v>9.060607276210153E-2</v>
      </c>
      <c r="I4021" s="105">
        <f t="shared" si="1636"/>
        <v>2.4138396461782723E-2</v>
      </c>
    </row>
    <row r="4022" spans="2:9" x14ac:dyDescent="0.25">
      <c r="B4022" s="69" t="s">
        <v>45</v>
      </c>
      <c r="C4022" s="69" t="s">
        <v>149</v>
      </c>
      <c r="D4022" s="69" t="s">
        <v>149</v>
      </c>
      <c r="E4022" s="69">
        <f t="shared" ref="E4022:F4022" si="1686">E2774</f>
        <v>1984</v>
      </c>
      <c r="F4022" s="69" t="str">
        <f t="shared" si="1686"/>
        <v>f</v>
      </c>
      <c r="G4022" s="69">
        <f>data2!AM195</f>
        <v>1E-3</v>
      </c>
      <c r="H4022" s="105">
        <f t="shared" si="1635"/>
        <v>9.1606072762101531E-2</v>
      </c>
      <c r="I4022" s="105">
        <f t="shared" si="1636"/>
        <v>2.3138396461782722E-2</v>
      </c>
    </row>
    <row r="4023" spans="2:9" x14ac:dyDescent="0.25">
      <c r="B4023" s="69" t="s">
        <v>45</v>
      </c>
      <c r="C4023" s="69" t="s">
        <v>149</v>
      </c>
      <c r="D4023" s="69" t="s">
        <v>149</v>
      </c>
      <c r="E4023" s="69">
        <f t="shared" ref="E4023:F4023" si="1687">E2775</f>
        <v>1985</v>
      </c>
      <c r="F4023" s="69" t="str">
        <f t="shared" si="1687"/>
        <v>f</v>
      </c>
      <c r="G4023" s="69">
        <f>data2!AM196</f>
        <v>1E-3</v>
      </c>
      <c r="H4023" s="105">
        <f t="shared" si="1635"/>
        <v>9.2606072762101532E-2</v>
      </c>
      <c r="I4023" s="105">
        <f t="shared" si="1636"/>
        <v>2.2138396461782721E-2</v>
      </c>
    </row>
    <row r="4024" spans="2:9" x14ac:dyDescent="0.25">
      <c r="B4024" s="69" t="s">
        <v>45</v>
      </c>
      <c r="C4024" s="69" t="s">
        <v>149</v>
      </c>
      <c r="D4024" s="69" t="s">
        <v>149</v>
      </c>
      <c r="E4024" s="69">
        <f t="shared" ref="E4024:F4024" si="1688">E2776</f>
        <v>1986</v>
      </c>
      <c r="F4024" s="69" t="str">
        <f t="shared" si="1688"/>
        <v>f</v>
      </c>
      <c r="G4024" s="69">
        <f>data2!AM197</f>
        <v>1E-3</v>
      </c>
      <c r="H4024" s="105">
        <f t="shared" si="1635"/>
        <v>9.3606072762101533E-2</v>
      </c>
      <c r="I4024" s="105">
        <f t="shared" si="1636"/>
        <v>2.113839646178272E-2</v>
      </c>
    </row>
    <row r="4025" spans="2:9" x14ac:dyDescent="0.25">
      <c r="B4025" s="69" t="s">
        <v>45</v>
      </c>
      <c r="C4025" s="69" t="s">
        <v>149</v>
      </c>
      <c r="D4025" s="69" t="s">
        <v>149</v>
      </c>
      <c r="E4025" s="69">
        <f t="shared" ref="E4025:F4025" si="1689">E2777</f>
        <v>1987</v>
      </c>
      <c r="F4025" s="69" t="str">
        <f t="shared" si="1689"/>
        <v>f</v>
      </c>
      <c r="G4025" s="69">
        <f>data2!AM198</f>
        <v>1E-3</v>
      </c>
      <c r="H4025" s="105">
        <f t="shared" si="1635"/>
        <v>9.4606072762101534E-2</v>
      </c>
      <c r="I4025" s="105">
        <f t="shared" si="1636"/>
        <v>2.0138396461782719E-2</v>
      </c>
    </row>
    <row r="4026" spans="2:9" x14ac:dyDescent="0.25">
      <c r="B4026" s="69" t="s">
        <v>45</v>
      </c>
      <c r="C4026" s="69" t="s">
        <v>149</v>
      </c>
      <c r="D4026" s="69" t="s">
        <v>149</v>
      </c>
      <c r="E4026" s="69">
        <f t="shared" ref="E4026:F4026" si="1690">E2778</f>
        <v>1988</v>
      </c>
      <c r="F4026" s="69" t="str">
        <f t="shared" si="1690"/>
        <v>f</v>
      </c>
      <c r="G4026" s="69">
        <f>data2!AM199</f>
        <v>1E-3</v>
      </c>
      <c r="H4026" s="105">
        <f t="shared" si="1635"/>
        <v>9.5606072762101535E-2</v>
      </c>
      <c r="I4026" s="105">
        <f t="shared" si="1636"/>
        <v>1.9138396461782718E-2</v>
      </c>
    </row>
    <row r="4027" spans="2:9" x14ac:dyDescent="0.25">
      <c r="B4027" s="69" t="s">
        <v>45</v>
      </c>
      <c r="C4027" s="69" t="s">
        <v>149</v>
      </c>
      <c r="D4027" s="69" t="s">
        <v>149</v>
      </c>
      <c r="E4027" s="69">
        <f t="shared" ref="E4027:F4027" si="1691">E2779</f>
        <v>1989</v>
      </c>
      <c r="F4027" s="69" t="str">
        <f t="shared" si="1691"/>
        <v>f</v>
      </c>
      <c r="G4027" s="69">
        <f>data2!AM200</f>
        <v>1E-3</v>
      </c>
      <c r="H4027" s="105">
        <f t="shared" si="1635"/>
        <v>9.6606072762101536E-2</v>
      </c>
      <c r="I4027" s="105">
        <f t="shared" si="1636"/>
        <v>1.8138396461782717E-2</v>
      </c>
    </row>
    <row r="4028" spans="2:9" x14ac:dyDescent="0.25">
      <c r="B4028" s="69" t="s">
        <v>45</v>
      </c>
      <c r="C4028" s="69" t="s">
        <v>149</v>
      </c>
      <c r="D4028" s="69" t="s">
        <v>149</v>
      </c>
      <c r="E4028" s="69">
        <f t="shared" ref="E4028:F4028" si="1692">E2780</f>
        <v>1990</v>
      </c>
      <c r="F4028" s="69" t="str">
        <f t="shared" si="1692"/>
        <v>f</v>
      </c>
      <c r="G4028" s="69">
        <f>data2!AM201</f>
        <v>1E-3</v>
      </c>
      <c r="H4028" s="105">
        <f t="shared" si="1635"/>
        <v>9.7606072762101537E-2</v>
      </c>
      <c r="I4028" s="105">
        <f t="shared" si="1636"/>
        <v>1.7138396461782716E-2</v>
      </c>
    </row>
    <row r="4029" spans="2:9" x14ac:dyDescent="0.25">
      <c r="B4029" s="69" t="s">
        <v>45</v>
      </c>
      <c r="C4029" s="69" t="s">
        <v>149</v>
      </c>
      <c r="D4029" s="69" t="s">
        <v>149</v>
      </c>
      <c r="E4029" s="69">
        <f t="shared" ref="E4029:F4029" si="1693">E2781</f>
        <v>1991</v>
      </c>
      <c r="F4029" s="69" t="str">
        <f t="shared" si="1693"/>
        <v>f</v>
      </c>
      <c r="G4029" s="69">
        <f>data2!AM202</f>
        <v>1E-3</v>
      </c>
      <c r="H4029" s="105">
        <f t="shared" si="1635"/>
        <v>9.8606072762101538E-2</v>
      </c>
      <c r="I4029" s="105">
        <f t="shared" si="1636"/>
        <v>1.6138396461782719E-2</v>
      </c>
    </row>
    <row r="4030" spans="2:9" x14ac:dyDescent="0.25">
      <c r="B4030" s="69" t="s">
        <v>45</v>
      </c>
      <c r="C4030" s="69" t="s">
        <v>149</v>
      </c>
      <c r="D4030" s="69" t="s">
        <v>149</v>
      </c>
      <c r="E4030" s="69">
        <f t="shared" ref="E4030:F4030" si="1694">E2782</f>
        <v>1992</v>
      </c>
      <c r="F4030" s="69" t="str">
        <f t="shared" si="1694"/>
        <v>f</v>
      </c>
      <c r="G4030" s="69">
        <f>data2!AM203</f>
        <v>1E-3</v>
      </c>
      <c r="H4030" s="105">
        <f t="shared" si="1635"/>
        <v>9.9606072762101538E-2</v>
      </c>
      <c r="I4030" s="105">
        <f t="shared" si="1636"/>
        <v>1.5138396461782718E-2</v>
      </c>
    </row>
    <row r="4031" spans="2:9" x14ac:dyDescent="0.25">
      <c r="B4031" s="69" t="s">
        <v>45</v>
      </c>
      <c r="C4031" s="69" t="s">
        <v>149</v>
      </c>
      <c r="D4031" s="69" t="s">
        <v>149</v>
      </c>
      <c r="E4031" s="69">
        <f t="shared" ref="E4031:F4031" si="1695">E2783</f>
        <v>1993</v>
      </c>
      <c r="F4031" s="69" t="str">
        <f t="shared" si="1695"/>
        <v>f</v>
      </c>
      <c r="G4031" s="69">
        <f>data2!AM204</f>
        <v>1E-3</v>
      </c>
      <c r="H4031" s="105">
        <f t="shared" si="1635"/>
        <v>0.10060607276210154</v>
      </c>
      <c r="I4031" s="105">
        <f t="shared" si="1636"/>
        <v>1.4138396461782717E-2</v>
      </c>
    </row>
    <row r="4032" spans="2:9" x14ac:dyDescent="0.25">
      <c r="B4032" s="69" t="s">
        <v>45</v>
      </c>
      <c r="C4032" s="69" t="s">
        <v>149</v>
      </c>
      <c r="D4032" s="69" t="s">
        <v>149</v>
      </c>
      <c r="E4032" s="69">
        <f t="shared" ref="E4032:F4032" si="1696">E2784</f>
        <v>1994</v>
      </c>
      <c r="F4032" s="69" t="str">
        <f t="shared" si="1696"/>
        <v>f</v>
      </c>
      <c r="G4032" s="69">
        <f>data2!AM205</f>
        <v>1E-3</v>
      </c>
      <c r="H4032" s="105">
        <f t="shared" si="1635"/>
        <v>0.10160607276210154</v>
      </c>
      <c r="I4032" s="105">
        <f t="shared" si="1636"/>
        <v>1.3138396461782718E-2</v>
      </c>
    </row>
    <row r="4033" spans="2:9" x14ac:dyDescent="0.25">
      <c r="B4033" s="69" t="s">
        <v>45</v>
      </c>
      <c r="C4033" s="69" t="s">
        <v>149</v>
      </c>
      <c r="D4033" s="69" t="s">
        <v>149</v>
      </c>
      <c r="E4033" s="69">
        <f t="shared" ref="E4033:F4033" si="1697">E2785</f>
        <v>1995</v>
      </c>
      <c r="F4033" s="69" t="str">
        <f t="shared" si="1697"/>
        <v>f</v>
      </c>
      <c r="G4033" s="69">
        <f>data2!AM206</f>
        <v>1E-3</v>
      </c>
      <c r="H4033" s="105">
        <f t="shared" si="1635"/>
        <v>0.10260607276210154</v>
      </c>
      <c r="I4033" s="105">
        <f t="shared" si="1636"/>
        <v>1.2138396461782719E-2</v>
      </c>
    </row>
    <row r="4034" spans="2:9" x14ac:dyDescent="0.25">
      <c r="B4034" s="69" t="s">
        <v>45</v>
      </c>
      <c r="C4034" s="69" t="s">
        <v>149</v>
      </c>
      <c r="D4034" s="69" t="s">
        <v>149</v>
      </c>
      <c r="E4034" s="69">
        <f t="shared" ref="E4034:F4034" si="1698">E2786</f>
        <v>1996</v>
      </c>
      <c r="F4034" s="69" t="str">
        <f t="shared" si="1698"/>
        <v>f</v>
      </c>
      <c r="G4034" s="69">
        <f>data2!AM207</f>
        <v>1E-3</v>
      </c>
      <c r="H4034" s="105">
        <f t="shared" si="1635"/>
        <v>0.10360607276210154</v>
      </c>
      <c r="I4034" s="105">
        <f t="shared" si="1636"/>
        <v>1.1138396461782718E-2</v>
      </c>
    </row>
    <row r="4035" spans="2:9" x14ac:dyDescent="0.25">
      <c r="B4035" s="69" t="s">
        <v>45</v>
      </c>
      <c r="C4035" s="69" t="s">
        <v>149</v>
      </c>
      <c r="D4035" s="69" t="s">
        <v>149</v>
      </c>
      <c r="E4035" s="69">
        <f t="shared" ref="E4035:F4035" si="1699">E2787</f>
        <v>1997</v>
      </c>
      <c r="F4035" s="69" t="str">
        <f t="shared" si="1699"/>
        <v>f</v>
      </c>
      <c r="G4035" s="69">
        <f>data2!AM208</f>
        <v>1.1138396461782718E-2</v>
      </c>
      <c r="H4035" s="105">
        <f t="shared" si="1635"/>
        <v>0.10460607276210154</v>
      </c>
      <c r="I4035" s="105">
        <f t="shared" si="1636"/>
        <v>0</v>
      </c>
    </row>
    <row r="4036" spans="2:9" x14ac:dyDescent="0.25">
      <c r="B4036" s="69" t="s">
        <v>45</v>
      </c>
      <c r="C4036" s="69" t="s">
        <v>149</v>
      </c>
      <c r="D4036" s="69" t="s">
        <v>149</v>
      </c>
      <c r="E4036" s="69">
        <f t="shared" ref="E4036:F4036" si="1700">E2788</f>
        <v>1950</v>
      </c>
      <c r="F4036" s="69" t="str">
        <f t="shared" si="1700"/>
        <v>g</v>
      </c>
      <c r="G4036" s="69">
        <f>data2!AN161</f>
        <v>0.13343894458006544</v>
      </c>
      <c r="H4036" s="105">
        <f t="shared" ref="H4036:H4099" si="1701">SUMIFS($G$4:$G$4995,$F$4:$F$4995,$F4036,$E$4:$E$4995,"&lt;"&amp;$E4036,$B$4:$B$4995,$B4036,$D$4:$D$4995,$D4036)</f>
        <v>0</v>
      </c>
      <c r="I4036" s="105">
        <f t="shared" ref="I4036:I4099" si="1702">SUMIFS($G$4:$G$4995,$F$4:$F$4995,$F4036,$E$4:$E$4995,"&gt;"&amp;$E4036,$B$4:$B$4995,$B4036,$D$4:$D$4995,$D4036)</f>
        <v>3.4010838704205795</v>
      </c>
    </row>
    <row r="4037" spans="2:9" x14ac:dyDescent="0.25">
      <c r="B4037" s="69" t="s">
        <v>45</v>
      </c>
      <c r="C4037" s="69" t="s">
        <v>149</v>
      </c>
      <c r="D4037" s="69" t="s">
        <v>149</v>
      </c>
      <c r="E4037" s="69">
        <f t="shared" ref="E4037:F4037" si="1703">E2789</f>
        <v>1951</v>
      </c>
      <c r="F4037" s="69" t="str">
        <f t="shared" si="1703"/>
        <v>g</v>
      </c>
      <c r="G4037" s="69">
        <f>data2!AN162</f>
        <v>0.13343894458006544</v>
      </c>
      <c r="H4037" s="105">
        <f t="shared" si="1701"/>
        <v>0.13343894458006544</v>
      </c>
      <c r="I4037" s="105">
        <f t="shared" si="1702"/>
        <v>3.2676449258405142</v>
      </c>
    </row>
    <row r="4038" spans="2:9" x14ac:dyDescent="0.25">
      <c r="B4038" s="69" t="s">
        <v>45</v>
      </c>
      <c r="C4038" s="69" t="s">
        <v>149</v>
      </c>
      <c r="D4038" s="69" t="s">
        <v>149</v>
      </c>
      <c r="E4038" s="69">
        <f t="shared" ref="E4038:F4038" si="1704">E2790</f>
        <v>1952</v>
      </c>
      <c r="F4038" s="69" t="str">
        <f t="shared" si="1704"/>
        <v>g</v>
      </c>
      <c r="G4038" s="69">
        <f>data2!AN163</f>
        <v>0.13343894458006544</v>
      </c>
      <c r="H4038" s="105">
        <f t="shared" si="1701"/>
        <v>0.26687788916013089</v>
      </c>
      <c r="I4038" s="105">
        <f t="shared" si="1702"/>
        <v>3.1342059812604486</v>
      </c>
    </row>
    <row r="4039" spans="2:9" x14ac:dyDescent="0.25">
      <c r="B4039" s="69" t="s">
        <v>45</v>
      </c>
      <c r="C4039" s="69" t="s">
        <v>149</v>
      </c>
      <c r="D4039" s="69" t="s">
        <v>149</v>
      </c>
      <c r="E4039" s="69">
        <f t="shared" ref="E4039:F4039" si="1705">E2791</f>
        <v>1953</v>
      </c>
      <c r="F4039" s="69" t="str">
        <f t="shared" si="1705"/>
        <v>g</v>
      </c>
      <c r="G4039" s="69">
        <f>data2!AN164</f>
        <v>0.13343894458006544</v>
      </c>
      <c r="H4039" s="105">
        <f t="shared" si="1701"/>
        <v>0.40031683374019633</v>
      </c>
      <c r="I4039" s="105">
        <f t="shared" si="1702"/>
        <v>3.0007670366803829</v>
      </c>
    </row>
    <row r="4040" spans="2:9" x14ac:dyDescent="0.25">
      <c r="B4040" s="69" t="s">
        <v>45</v>
      </c>
      <c r="C4040" s="69" t="s">
        <v>149</v>
      </c>
      <c r="D4040" s="69" t="s">
        <v>149</v>
      </c>
      <c r="E4040" s="69">
        <f t="shared" ref="E4040:F4040" si="1706">E2792</f>
        <v>1954</v>
      </c>
      <c r="F4040" s="69" t="str">
        <f t="shared" si="1706"/>
        <v>g</v>
      </c>
      <c r="G4040" s="69">
        <f>data2!AN165</f>
        <v>0.13343894458006544</v>
      </c>
      <c r="H4040" s="105">
        <f t="shared" si="1701"/>
        <v>0.53375577832026178</v>
      </c>
      <c r="I4040" s="105">
        <f t="shared" si="1702"/>
        <v>2.8673280921003172</v>
      </c>
    </row>
    <row r="4041" spans="2:9" x14ac:dyDescent="0.25">
      <c r="B4041" s="69" t="s">
        <v>45</v>
      </c>
      <c r="C4041" s="69" t="s">
        <v>149</v>
      </c>
      <c r="D4041" s="69" t="s">
        <v>149</v>
      </c>
      <c r="E4041" s="69">
        <f t="shared" ref="E4041:F4041" si="1707">E2793</f>
        <v>1955</v>
      </c>
      <c r="F4041" s="69" t="str">
        <f t="shared" si="1707"/>
        <v>g</v>
      </c>
      <c r="G4041" s="69">
        <f>data2!AN166</f>
        <v>0.13343894458006544</v>
      </c>
      <c r="H4041" s="105">
        <f t="shared" si="1701"/>
        <v>0.66719472290032722</v>
      </c>
      <c r="I4041" s="105">
        <f t="shared" si="1702"/>
        <v>2.7338891475202525</v>
      </c>
    </row>
    <row r="4042" spans="2:9" x14ac:dyDescent="0.25">
      <c r="B4042" s="69" t="s">
        <v>45</v>
      </c>
      <c r="C4042" s="69" t="s">
        <v>149</v>
      </c>
      <c r="D4042" s="69" t="s">
        <v>149</v>
      </c>
      <c r="E4042" s="69">
        <f t="shared" ref="E4042:F4042" si="1708">E2794</f>
        <v>1956</v>
      </c>
      <c r="F4042" s="69" t="str">
        <f t="shared" si="1708"/>
        <v>g</v>
      </c>
      <c r="G4042" s="69">
        <f>data2!AN167</f>
        <v>0.13343894458006544</v>
      </c>
      <c r="H4042" s="105">
        <f t="shared" si="1701"/>
        <v>0.80063366748039266</v>
      </c>
      <c r="I4042" s="105">
        <f t="shared" si="1702"/>
        <v>2.6004502029401868</v>
      </c>
    </row>
    <row r="4043" spans="2:9" x14ac:dyDescent="0.25">
      <c r="B4043" s="69" t="s">
        <v>45</v>
      </c>
      <c r="C4043" s="69" t="s">
        <v>149</v>
      </c>
      <c r="D4043" s="69" t="s">
        <v>149</v>
      </c>
      <c r="E4043" s="69">
        <f t="shared" ref="E4043:F4043" si="1709">E2795</f>
        <v>1957</v>
      </c>
      <c r="F4043" s="69" t="str">
        <f t="shared" si="1709"/>
        <v>g</v>
      </c>
      <c r="G4043" s="69">
        <f>data2!AN168</f>
        <v>0.13343894458006544</v>
      </c>
      <c r="H4043" s="105">
        <f t="shared" si="1701"/>
        <v>0.93407261206045811</v>
      </c>
      <c r="I4043" s="105">
        <f t="shared" si="1702"/>
        <v>2.4670112583601211</v>
      </c>
    </row>
    <row r="4044" spans="2:9" x14ac:dyDescent="0.25">
      <c r="B4044" s="69" t="s">
        <v>45</v>
      </c>
      <c r="C4044" s="69" t="s">
        <v>149</v>
      </c>
      <c r="D4044" s="69" t="s">
        <v>149</v>
      </c>
      <c r="E4044" s="69">
        <f t="shared" ref="E4044:F4044" si="1710">E2796</f>
        <v>1958</v>
      </c>
      <c r="F4044" s="69" t="str">
        <f t="shared" si="1710"/>
        <v>g</v>
      </c>
      <c r="G4044" s="69">
        <f>data2!AN169</f>
        <v>0.13343894458006544</v>
      </c>
      <c r="H4044" s="105">
        <f t="shared" si="1701"/>
        <v>1.0675115566405236</v>
      </c>
      <c r="I4044" s="105">
        <f t="shared" si="1702"/>
        <v>2.3335723137800559</v>
      </c>
    </row>
    <row r="4045" spans="2:9" x14ac:dyDescent="0.25">
      <c r="B4045" s="69" t="s">
        <v>45</v>
      </c>
      <c r="C4045" s="69" t="s">
        <v>149</v>
      </c>
      <c r="D4045" s="69" t="s">
        <v>149</v>
      </c>
      <c r="E4045" s="69">
        <f t="shared" ref="E4045:F4045" si="1711">E2797</f>
        <v>1959</v>
      </c>
      <c r="F4045" s="69" t="str">
        <f t="shared" si="1711"/>
        <v>g</v>
      </c>
      <c r="G4045" s="69">
        <f>data2!AN170</f>
        <v>0.13343894458006544</v>
      </c>
      <c r="H4045" s="105">
        <f t="shared" si="1701"/>
        <v>1.200950501220589</v>
      </c>
      <c r="I4045" s="105">
        <f t="shared" si="1702"/>
        <v>2.2001333691999903</v>
      </c>
    </row>
    <row r="4046" spans="2:9" x14ac:dyDescent="0.25">
      <c r="B4046" s="69" t="s">
        <v>45</v>
      </c>
      <c r="C4046" s="69" t="s">
        <v>149</v>
      </c>
      <c r="D4046" s="69" t="s">
        <v>149</v>
      </c>
      <c r="E4046" s="69">
        <f t="shared" ref="E4046:F4046" si="1712">E2798</f>
        <v>1960</v>
      </c>
      <c r="F4046" s="69" t="str">
        <f t="shared" si="1712"/>
        <v>g</v>
      </c>
      <c r="G4046" s="69">
        <f>data2!AN171</f>
        <v>0.13361299537734381</v>
      </c>
      <c r="H4046" s="105">
        <f t="shared" si="1701"/>
        <v>1.3343894458006544</v>
      </c>
      <c r="I4046" s="105">
        <f t="shared" si="1702"/>
        <v>2.0665203738226468</v>
      </c>
    </row>
    <row r="4047" spans="2:9" x14ac:dyDescent="0.25">
      <c r="B4047" s="69" t="s">
        <v>45</v>
      </c>
      <c r="C4047" s="69" t="s">
        <v>149</v>
      </c>
      <c r="D4047" s="69" t="s">
        <v>149</v>
      </c>
      <c r="E4047" s="69">
        <f t="shared" ref="E4047:F4047" si="1713">E2799</f>
        <v>1961</v>
      </c>
      <c r="F4047" s="69" t="str">
        <f t="shared" si="1713"/>
        <v>g</v>
      </c>
      <c r="G4047" s="69">
        <f>data2!AN172</f>
        <v>0.14948384152457372</v>
      </c>
      <c r="H4047" s="105">
        <f t="shared" si="1701"/>
        <v>1.4680024411779982</v>
      </c>
      <c r="I4047" s="105">
        <f t="shared" si="1702"/>
        <v>1.9170365322980722</v>
      </c>
    </row>
    <row r="4048" spans="2:9" x14ac:dyDescent="0.25">
      <c r="B4048" s="69" t="s">
        <v>45</v>
      </c>
      <c r="C4048" s="69" t="s">
        <v>149</v>
      </c>
      <c r="D4048" s="69" t="s">
        <v>149</v>
      </c>
      <c r="E4048" s="69">
        <f t="shared" ref="E4048:F4048" si="1714">E2800</f>
        <v>1962</v>
      </c>
      <c r="F4048" s="69" t="str">
        <f t="shared" si="1714"/>
        <v>g</v>
      </c>
      <c r="G4048" s="69">
        <f>data2!AN173</f>
        <v>0.1400053680981595</v>
      </c>
      <c r="H4048" s="105">
        <f t="shared" si="1701"/>
        <v>1.617486282702572</v>
      </c>
      <c r="I4048" s="105">
        <f t="shared" si="1702"/>
        <v>1.7770311641999128</v>
      </c>
    </row>
    <row r="4049" spans="2:9" x14ac:dyDescent="0.25">
      <c r="B4049" s="69" t="s">
        <v>45</v>
      </c>
      <c r="C4049" s="69" t="s">
        <v>149</v>
      </c>
      <c r="D4049" s="69" t="s">
        <v>149</v>
      </c>
      <c r="E4049" s="69">
        <f t="shared" ref="E4049:F4049" si="1715">E2801</f>
        <v>1963</v>
      </c>
      <c r="F4049" s="69" t="str">
        <f t="shared" si="1715"/>
        <v>g</v>
      </c>
      <c r="G4049" s="69">
        <f>data2!AN174</f>
        <v>0.135035824861964</v>
      </c>
      <c r="H4049" s="105">
        <f t="shared" si="1701"/>
        <v>1.7574916508007314</v>
      </c>
      <c r="I4049" s="105">
        <f t="shared" si="1702"/>
        <v>1.6419953393379489</v>
      </c>
    </row>
    <row r="4050" spans="2:9" x14ac:dyDescent="0.25">
      <c r="B4050" s="69" t="s">
        <v>45</v>
      </c>
      <c r="C4050" s="69" t="s">
        <v>149</v>
      </c>
      <c r="D4050" s="69" t="s">
        <v>149</v>
      </c>
      <c r="E4050" s="69">
        <f t="shared" ref="E4050:F4050" si="1716">E2802</f>
        <v>1964</v>
      </c>
      <c r="F4050" s="69" t="str">
        <f t="shared" si="1716"/>
        <v>g</v>
      </c>
      <c r="G4050" s="69">
        <f>data2!AN175</f>
        <v>0.11506722134848561</v>
      </c>
      <c r="H4050" s="105">
        <f t="shared" si="1701"/>
        <v>1.8925274756626955</v>
      </c>
      <c r="I4050" s="105">
        <f t="shared" si="1702"/>
        <v>1.5269281179894629</v>
      </c>
    </row>
    <row r="4051" spans="2:9" x14ac:dyDescent="0.25">
      <c r="B4051" s="69" t="s">
        <v>45</v>
      </c>
      <c r="C4051" s="69" t="s">
        <v>149</v>
      </c>
      <c r="D4051" s="69" t="s">
        <v>149</v>
      </c>
      <c r="E4051" s="69">
        <f t="shared" ref="E4051:F4051" si="1717">E2803</f>
        <v>1965</v>
      </c>
      <c r="F4051" s="69" t="str">
        <f t="shared" si="1717"/>
        <v>g</v>
      </c>
      <c r="G4051" s="69">
        <f>data2!AN176</f>
        <v>0.1006959442818488</v>
      </c>
      <c r="H4051" s="105">
        <f t="shared" si="1701"/>
        <v>2.0075946970111813</v>
      </c>
      <c r="I4051" s="105">
        <f t="shared" si="1702"/>
        <v>1.4262321737076147</v>
      </c>
    </row>
    <row r="4052" spans="2:9" x14ac:dyDescent="0.25">
      <c r="B4052" s="69" t="s">
        <v>45</v>
      </c>
      <c r="C4052" s="69" t="s">
        <v>149</v>
      </c>
      <c r="D4052" s="69" t="s">
        <v>149</v>
      </c>
      <c r="E4052" s="69">
        <f t="shared" ref="E4052:F4052" si="1718">E2804</f>
        <v>1966</v>
      </c>
      <c r="F4052" s="69" t="str">
        <f t="shared" si="1718"/>
        <v>g</v>
      </c>
      <c r="G4052" s="69">
        <f>data2!AN177</f>
        <v>0.10466332537346587</v>
      </c>
      <c r="H4052" s="105">
        <f t="shared" si="1701"/>
        <v>2.10829064129303</v>
      </c>
      <c r="I4052" s="105">
        <f t="shared" si="1702"/>
        <v>1.3215688483341488</v>
      </c>
    </row>
    <row r="4053" spans="2:9" x14ac:dyDescent="0.25">
      <c r="B4053" s="69" t="s">
        <v>45</v>
      </c>
      <c r="C4053" s="69" t="s">
        <v>149</v>
      </c>
      <c r="D4053" s="69" t="s">
        <v>149</v>
      </c>
      <c r="E4053" s="69">
        <f t="shared" ref="E4053:F4053" si="1719">E2805</f>
        <v>1967</v>
      </c>
      <c r="F4053" s="69" t="str">
        <f t="shared" si="1719"/>
        <v>g</v>
      </c>
      <c r="G4053" s="69">
        <f>data2!AN178</f>
        <v>9.8774033859366034E-2</v>
      </c>
      <c r="H4053" s="105">
        <f t="shared" si="1701"/>
        <v>2.2129539666664959</v>
      </c>
      <c r="I4053" s="105">
        <f t="shared" si="1702"/>
        <v>1.2227948144747827</v>
      </c>
    </row>
    <row r="4054" spans="2:9" x14ac:dyDescent="0.25">
      <c r="B4054" s="69" t="s">
        <v>45</v>
      </c>
      <c r="C4054" s="69" t="s">
        <v>149</v>
      </c>
      <c r="D4054" s="69" t="s">
        <v>149</v>
      </c>
      <c r="E4054" s="69">
        <f t="shared" ref="E4054:F4054" si="1720">E2806</f>
        <v>1968</v>
      </c>
      <c r="F4054" s="69" t="str">
        <f t="shared" si="1720"/>
        <v>g</v>
      </c>
      <c r="G4054" s="69">
        <f>data2!AN179</f>
        <v>9.4400489330980247E-2</v>
      </c>
      <c r="H4054" s="105">
        <f t="shared" si="1701"/>
        <v>2.311728000525862</v>
      </c>
      <c r="I4054" s="105">
        <f t="shared" si="1702"/>
        <v>1.1283943251438022</v>
      </c>
    </row>
    <row r="4055" spans="2:9" x14ac:dyDescent="0.25">
      <c r="B4055" s="69" t="s">
        <v>45</v>
      </c>
      <c r="C4055" s="69" t="s">
        <v>149</v>
      </c>
      <c r="D4055" s="69" t="s">
        <v>149</v>
      </c>
      <c r="E4055" s="69">
        <f t="shared" ref="E4055:F4055" si="1721">E2807</f>
        <v>1969</v>
      </c>
      <c r="F4055" s="69" t="str">
        <f t="shared" si="1721"/>
        <v>g</v>
      </c>
      <c r="G4055" s="69">
        <f>data2!AN180</f>
        <v>8.9946291929351732E-2</v>
      </c>
      <c r="H4055" s="105">
        <f t="shared" si="1701"/>
        <v>2.4061284898568425</v>
      </c>
      <c r="I4055" s="105">
        <f t="shared" si="1702"/>
        <v>1.038448033214451</v>
      </c>
    </row>
    <row r="4056" spans="2:9" x14ac:dyDescent="0.25">
      <c r="B4056" s="69" t="s">
        <v>45</v>
      </c>
      <c r="C4056" s="69" t="s">
        <v>149</v>
      </c>
      <c r="D4056" s="69" t="s">
        <v>149</v>
      </c>
      <c r="E4056" s="69">
        <f t="shared" ref="E4056:F4056" si="1722">E2808</f>
        <v>1970</v>
      </c>
      <c r="F4056" s="69" t="str">
        <f t="shared" si="1722"/>
        <v>g</v>
      </c>
      <c r="G4056" s="69">
        <f>data2!AN181</f>
        <v>9.3746249591882866E-2</v>
      </c>
      <c r="H4056" s="105">
        <f t="shared" si="1701"/>
        <v>2.4960747817861941</v>
      </c>
      <c r="I4056" s="105">
        <f t="shared" si="1702"/>
        <v>0.94470178362256829</v>
      </c>
    </row>
    <row r="4057" spans="2:9" x14ac:dyDescent="0.25">
      <c r="B4057" s="69" t="s">
        <v>45</v>
      </c>
      <c r="C4057" s="69" t="s">
        <v>149</v>
      </c>
      <c r="D4057" s="69" t="s">
        <v>149</v>
      </c>
      <c r="E4057" s="69">
        <f t="shared" ref="E4057:F4057" si="1723">E2809</f>
        <v>1971</v>
      </c>
      <c r="F4057" s="69" t="str">
        <f t="shared" si="1723"/>
        <v>g</v>
      </c>
      <c r="G4057" s="69">
        <f>data2!AN182</f>
        <v>9.4556694713521405E-2</v>
      </c>
      <c r="H4057" s="105">
        <f t="shared" si="1701"/>
        <v>2.5898210313780772</v>
      </c>
      <c r="I4057" s="105">
        <f t="shared" si="1702"/>
        <v>0.85014508890904705</v>
      </c>
    </row>
    <row r="4058" spans="2:9" x14ac:dyDescent="0.25">
      <c r="B4058" s="69" t="s">
        <v>45</v>
      </c>
      <c r="C4058" s="69" t="s">
        <v>149</v>
      </c>
      <c r="D4058" s="69" t="s">
        <v>149</v>
      </c>
      <c r="E4058" s="69">
        <f t="shared" ref="E4058:F4058" si="1724">E2810</f>
        <v>1972</v>
      </c>
      <c r="F4058" s="69" t="str">
        <f t="shared" si="1724"/>
        <v>g</v>
      </c>
      <c r="G4058" s="69">
        <f>data2!AN183</f>
        <v>8.3226060606060595E-2</v>
      </c>
      <c r="H4058" s="105">
        <f t="shared" si="1701"/>
        <v>2.6843777260915984</v>
      </c>
      <c r="I4058" s="105">
        <f t="shared" si="1702"/>
        <v>0.76691902830298619</v>
      </c>
    </row>
    <row r="4059" spans="2:9" x14ac:dyDescent="0.25">
      <c r="B4059" s="69" t="s">
        <v>45</v>
      </c>
      <c r="C4059" s="69" t="s">
        <v>149</v>
      </c>
      <c r="D4059" s="69" t="s">
        <v>149</v>
      </c>
      <c r="E4059" s="69">
        <f t="shared" ref="E4059:F4059" si="1725">E2811</f>
        <v>1973</v>
      </c>
      <c r="F4059" s="69" t="str">
        <f t="shared" si="1725"/>
        <v>g</v>
      </c>
      <c r="G4059" s="69">
        <f>data2!AN184</f>
        <v>7.8294263939029274E-2</v>
      </c>
      <c r="H4059" s="105">
        <f t="shared" si="1701"/>
        <v>2.7676037866976588</v>
      </c>
      <c r="I4059" s="105">
        <f t="shared" si="1702"/>
        <v>0.68862476436395703</v>
      </c>
    </row>
    <row r="4060" spans="2:9" x14ac:dyDescent="0.25">
      <c r="B4060" s="69" t="s">
        <v>45</v>
      </c>
      <c r="C4060" s="69" t="s">
        <v>149</v>
      </c>
      <c r="D4060" s="69" t="s">
        <v>149</v>
      </c>
      <c r="E4060" s="69">
        <f t="shared" ref="E4060:F4060" si="1726">E2812</f>
        <v>1974</v>
      </c>
      <c r="F4060" s="69" t="str">
        <f t="shared" si="1726"/>
        <v>g</v>
      </c>
      <c r="G4060" s="69">
        <f>data2!AN185</f>
        <v>6.9825044669446112E-2</v>
      </c>
      <c r="H4060" s="105">
        <f t="shared" si="1701"/>
        <v>2.8458980506366882</v>
      </c>
      <c r="I4060" s="105">
        <f t="shared" si="1702"/>
        <v>0.61879971969451086</v>
      </c>
    </row>
    <row r="4061" spans="2:9" x14ac:dyDescent="0.25">
      <c r="B4061" s="69" t="s">
        <v>45</v>
      </c>
      <c r="C4061" s="69" t="s">
        <v>149</v>
      </c>
      <c r="D4061" s="69" t="s">
        <v>149</v>
      </c>
      <c r="E4061" s="69">
        <f t="shared" ref="E4061:F4061" si="1727">E2813</f>
        <v>1975</v>
      </c>
      <c r="F4061" s="69" t="str">
        <f t="shared" si="1727"/>
        <v>g</v>
      </c>
      <c r="G4061" s="69">
        <f>data2!AN186</f>
        <v>5.8760765855124734E-2</v>
      </c>
      <c r="H4061" s="105">
        <f t="shared" si="1701"/>
        <v>2.9157230953061344</v>
      </c>
      <c r="I4061" s="105">
        <f t="shared" si="1702"/>
        <v>0.56003895383938607</v>
      </c>
    </row>
    <row r="4062" spans="2:9" x14ac:dyDescent="0.25">
      <c r="B4062" s="69" t="s">
        <v>45</v>
      </c>
      <c r="C4062" s="69" t="s">
        <v>149</v>
      </c>
      <c r="D4062" s="69" t="s">
        <v>149</v>
      </c>
      <c r="E4062" s="69">
        <f t="shared" ref="E4062:F4062" si="1728">E2814</f>
        <v>1976</v>
      </c>
      <c r="F4062" s="69" t="str">
        <f t="shared" si="1728"/>
        <v>g</v>
      </c>
      <c r="G4062" s="69">
        <f>data2!AN187</f>
        <v>5.8068075671537038E-2</v>
      </c>
      <c r="H4062" s="105">
        <f t="shared" si="1701"/>
        <v>2.974483861161259</v>
      </c>
      <c r="I4062" s="105">
        <f t="shared" si="1702"/>
        <v>0.5019708781678488</v>
      </c>
    </row>
    <row r="4063" spans="2:9" x14ac:dyDescent="0.25">
      <c r="B4063" s="69" t="s">
        <v>45</v>
      </c>
      <c r="C4063" s="69" t="s">
        <v>149</v>
      </c>
      <c r="D4063" s="69" t="s">
        <v>149</v>
      </c>
      <c r="E4063" s="69">
        <f t="shared" ref="E4063:F4063" si="1729">E2815</f>
        <v>1977</v>
      </c>
      <c r="F4063" s="69" t="str">
        <f t="shared" si="1729"/>
        <v>g</v>
      </c>
      <c r="G4063" s="69">
        <f>data2!AN188</f>
        <v>5.2903374971901992E-2</v>
      </c>
      <c r="H4063" s="105">
        <f t="shared" si="1701"/>
        <v>3.032551936832796</v>
      </c>
      <c r="I4063" s="105">
        <f t="shared" si="1702"/>
        <v>0.44906750319594685</v>
      </c>
    </row>
    <row r="4064" spans="2:9" x14ac:dyDescent="0.25">
      <c r="B4064" s="69" t="s">
        <v>45</v>
      </c>
      <c r="C4064" s="69" t="s">
        <v>149</v>
      </c>
      <c r="D4064" s="69" t="s">
        <v>149</v>
      </c>
      <c r="E4064" s="69">
        <f t="shared" ref="E4064:F4064" si="1730">E2816</f>
        <v>1978</v>
      </c>
      <c r="F4064" s="69" t="str">
        <f t="shared" si="1730"/>
        <v>g</v>
      </c>
      <c r="G4064" s="69">
        <f>data2!AN189</f>
        <v>4.9753373435213792E-2</v>
      </c>
      <c r="H4064" s="105">
        <f t="shared" si="1701"/>
        <v>3.0854553118046981</v>
      </c>
      <c r="I4064" s="105">
        <f t="shared" si="1702"/>
        <v>0.39931412976073305</v>
      </c>
    </row>
    <row r="4065" spans="2:9" x14ac:dyDescent="0.25">
      <c r="B4065" s="69" t="s">
        <v>45</v>
      </c>
      <c r="C4065" s="69" t="s">
        <v>149</v>
      </c>
      <c r="D4065" s="69" t="s">
        <v>149</v>
      </c>
      <c r="E4065" s="69">
        <f t="shared" ref="E4065:F4065" si="1731">E2817</f>
        <v>1979</v>
      </c>
      <c r="F4065" s="69" t="str">
        <f t="shared" si="1731"/>
        <v>g</v>
      </c>
      <c r="G4065" s="69">
        <f>data2!AN190</f>
        <v>4.6165736707047801E-2</v>
      </c>
      <c r="H4065" s="105">
        <f t="shared" si="1701"/>
        <v>3.1352086852399119</v>
      </c>
      <c r="I4065" s="105">
        <f t="shared" si="1702"/>
        <v>0.35314839305368523</v>
      </c>
    </row>
    <row r="4066" spans="2:9" x14ac:dyDescent="0.25">
      <c r="B4066" s="69" t="s">
        <v>45</v>
      </c>
      <c r="C4066" s="69" t="s">
        <v>149</v>
      </c>
      <c r="D4066" s="69" t="s">
        <v>149</v>
      </c>
      <c r="E4066" s="69">
        <f t="shared" ref="E4066:F4066" si="1732">E2818</f>
        <v>1980</v>
      </c>
      <c r="F4066" s="69" t="str">
        <f t="shared" si="1732"/>
        <v>g</v>
      </c>
      <c r="G4066" s="69">
        <f>data2!AN191</f>
        <v>4.0193547678988091E-2</v>
      </c>
      <c r="H4066" s="105">
        <f t="shared" si="1701"/>
        <v>3.1813744219469595</v>
      </c>
      <c r="I4066" s="105">
        <f t="shared" si="1702"/>
        <v>0.31295484537469714</v>
      </c>
    </row>
    <row r="4067" spans="2:9" x14ac:dyDescent="0.25">
      <c r="B4067" s="69" t="s">
        <v>45</v>
      </c>
      <c r="C4067" s="69" t="s">
        <v>149</v>
      </c>
      <c r="D4067" s="69" t="s">
        <v>149</v>
      </c>
      <c r="E4067" s="69">
        <f t="shared" ref="E4067:F4067" si="1733">E2819</f>
        <v>1981</v>
      </c>
      <c r="F4067" s="69" t="str">
        <f t="shared" si="1733"/>
        <v>g</v>
      </c>
      <c r="G4067" s="69">
        <f>data2!AN192</f>
        <v>4.2636194536063224E-2</v>
      </c>
      <c r="H4067" s="105">
        <f t="shared" si="1701"/>
        <v>3.2215679696259478</v>
      </c>
      <c r="I4067" s="105">
        <f t="shared" si="1702"/>
        <v>0.27031865083863399</v>
      </c>
    </row>
    <row r="4068" spans="2:9" x14ac:dyDescent="0.25">
      <c r="B4068" s="69" t="s">
        <v>45</v>
      </c>
      <c r="C4068" s="69" t="s">
        <v>149</v>
      </c>
      <c r="D4068" s="69" t="s">
        <v>149</v>
      </c>
      <c r="E4068" s="69">
        <f t="shared" ref="E4068:F4068" si="1734">E2820</f>
        <v>1982</v>
      </c>
      <c r="F4068" s="69" t="str">
        <f t="shared" si="1734"/>
        <v>g</v>
      </c>
      <c r="G4068" s="69">
        <f>data2!AN193</f>
        <v>3.878322233989534E-2</v>
      </c>
      <c r="H4068" s="105">
        <f t="shared" si="1701"/>
        <v>3.264204164162011</v>
      </c>
      <c r="I4068" s="105">
        <f t="shared" si="1702"/>
        <v>0.23153542849873865</v>
      </c>
    </row>
    <row r="4069" spans="2:9" x14ac:dyDescent="0.25">
      <c r="B4069" s="69" t="s">
        <v>45</v>
      </c>
      <c r="C4069" s="69" t="s">
        <v>149</v>
      </c>
      <c r="D4069" s="69" t="s">
        <v>149</v>
      </c>
      <c r="E4069" s="69">
        <f t="shared" ref="E4069:F4069" si="1735">E2821</f>
        <v>1983</v>
      </c>
      <c r="F4069" s="69" t="str">
        <f t="shared" si="1735"/>
        <v>g</v>
      </c>
      <c r="G4069" s="69">
        <f>data2!AN194</f>
        <v>3.8783654146128409E-2</v>
      </c>
      <c r="H4069" s="105">
        <f t="shared" si="1701"/>
        <v>3.3029873865019064</v>
      </c>
      <c r="I4069" s="105">
        <f t="shared" si="1702"/>
        <v>0.19275177435261026</v>
      </c>
    </row>
    <row r="4070" spans="2:9" x14ac:dyDescent="0.25">
      <c r="B4070" s="69" t="s">
        <v>45</v>
      </c>
      <c r="C4070" s="69" t="s">
        <v>149</v>
      </c>
      <c r="D4070" s="69" t="s">
        <v>149</v>
      </c>
      <c r="E4070" s="69">
        <f t="shared" ref="E4070:F4070" si="1736">E2822</f>
        <v>1984</v>
      </c>
      <c r="F4070" s="69" t="str">
        <f t="shared" si="1736"/>
        <v>g</v>
      </c>
      <c r="G4070" s="69">
        <f>data2!AN195</f>
        <v>3.7307354752196167E-2</v>
      </c>
      <c r="H4070" s="105">
        <f t="shared" si="1701"/>
        <v>3.3417710406480348</v>
      </c>
      <c r="I4070" s="105">
        <f t="shared" si="1702"/>
        <v>0.15544441960041411</v>
      </c>
    </row>
    <row r="4071" spans="2:9" x14ac:dyDescent="0.25">
      <c r="B4071" s="69" t="s">
        <v>45</v>
      </c>
      <c r="C4071" s="69" t="s">
        <v>149</v>
      </c>
      <c r="D4071" s="69" t="s">
        <v>149</v>
      </c>
      <c r="E4071" s="69">
        <f t="shared" ref="E4071:F4071" si="1737">E2823</f>
        <v>1985</v>
      </c>
      <c r="F4071" s="69" t="str">
        <f t="shared" si="1737"/>
        <v>g</v>
      </c>
      <c r="G4071" s="69">
        <f>data2!AN196</f>
        <v>2.4656935991605455E-2</v>
      </c>
      <c r="H4071" s="105">
        <f t="shared" si="1701"/>
        <v>3.379078395400231</v>
      </c>
      <c r="I4071" s="105">
        <f t="shared" si="1702"/>
        <v>0.13078748360880862</v>
      </c>
    </row>
    <row r="4072" spans="2:9" x14ac:dyDescent="0.25">
      <c r="B4072" s="69" t="s">
        <v>45</v>
      </c>
      <c r="C4072" s="69" t="s">
        <v>149</v>
      </c>
      <c r="D4072" s="69" t="s">
        <v>149</v>
      </c>
      <c r="E4072" s="69">
        <f t="shared" ref="E4072:F4072" si="1738">E2824</f>
        <v>1986</v>
      </c>
      <c r="F4072" s="69" t="str">
        <f t="shared" si="1738"/>
        <v>g</v>
      </c>
      <c r="G4072" s="69">
        <f>data2!AN197</f>
        <v>2.5211608186220907E-2</v>
      </c>
      <c r="H4072" s="105">
        <f t="shared" si="1701"/>
        <v>3.4037353313918364</v>
      </c>
      <c r="I4072" s="105">
        <f t="shared" si="1702"/>
        <v>0.10557587542258771</v>
      </c>
    </row>
    <row r="4073" spans="2:9" x14ac:dyDescent="0.25">
      <c r="B4073" s="69" t="s">
        <v>45</v>
      </c>
      <c r="C4073" s="69" t="s">
        <v>149</v>
      </c>
      <c r="D4073" s="69" t="s">
        <v>149</v>
      </c>
      <c r="E4073" s="69">
        <f t="shared" ref="E4073:F4073" si="1739">E2825</f>
        <v>1987</v>
      </c>
      <c r="F4073" s="69" t="str">
        <f t="shared" si="1739"/>
        <v>g</v>
      </c>
      <c r="G4073" s="69">
        <f>data2!AN198</f>
        <v>2.1012335640685255E-2</v>
      </c>
      <c r="H4073" s="105">
        <f t="shared" si="1701"/>
        <v>3.4289469395780574</v>
      </c>
      <c r="I4073" s="105">
        <f t="shared" si="1702"/>
        <v>8.4563539781902466E-2</v>
      </c>
    </row>
    <row r="4074" spans="2:9" x14ac:dyDescent="0.25">
      <c r="B4074" s="69" t="s">
        <v>45</v>
      </c>
      <c r="C4074" s="69" t="s">
        <v>149</v>
      </c>
      <c r="D4074" s="69" t="s">
        <v>149</v>
      </c>
      <c r="E4074" s="69">
        <f t="shared" ref="E4074:F4074" si="1740">E2826</f>
        <v>1988</v>
      </c>
      <c r="F4074" s="69" t="str">
        <f t="shared" si="1740"/>
        <v>g</v>
      </c>
      <c r="G4074" s="69">
        <f>data2!AN199</f>
        <v>1.7885882131897037E-2</v>
      </c>
      <c r="H4074" s="105">
        <f t="shared" si="1701"/>
        <v>3.4499592752187427</v>
      </c>
      <c r="I4074" s="105">
        <f t="shared" si="1702"/>
        <v>6.667765765000544E-2</v>
      </c>
    </row>
    <row r="4075" spans="2:9" x14ac:dyDescent="0.25">
      <c r="B4075" s="69" t="s">
        <v>45</v>
      </c>
      <c r="C4075" s="69" t="s">
        <v>149</v>
      </c>
      <c r="D4075" s="69" t="s">
        <v>149</v>
      </c>
      <c r="E4075" s="69">
        <f t="shared" ref="E4075:F4075" si="1741">E2827</f>
        <v>1989</v>
      </c>
      <c r="F4075" s="69" t="str">
        <f t="shared" si="1741"/>
        <v>g</v>
      </c>
      <c r="G4075" s="69">
        <f>data2!AN200</f>
        <v>1.3862763124843004E-2</v>
      </c>
      <c r="H4075" s="105">
        <f t="shared" si="1701"/>
        <v>3.4678451573506397</v>
      </c>
      <c r="I4075" s="105">
        <f t="shared" si="1702"/>
        <v>5.2814894525162422E-2</v>
      </c>
    </row>
    <row r="4076" spans="2:9" x14ac:dyDescent="0.25">
      <c r="B4076" s="69" t="s">
        <v>45</v>
      </c>
      <c r="C4076" s="69" t="s">
        <v>149</v>
      </c>
      <c r="D4076" s="69" t="s">
        <v>149</v>
      </c>
      <c r="E4076" s="69">
        <f t="shared" ref="E4076:F4076" si="1742">E2828</f>
        <v>1990</v>
      </c>
      <c r="F4076" s="69" t="str">
        <f t="shared" si="1742"/>
        <v>g</v>
      </c>
      <c r="G4076" s="69">
        <f>data2!AN201</f>
        <v>1.2949923800986106E-2</v>
      </c>
      <c r="H4076" s="105">
        <f t="shared" si="1701"/>
        <v>3.4817079204754826</v>
      </c>
      <c r="I4076" s="105">
        <f t="shared" si="1702"/>
        <v>3.9864970724176323E-2</v>
      </c>
    </row>
    <row r="4077" spans="2:9" x14ac:dyDescent="0.25">
      <c r="B4077" s="69" t="s">
        <v>45</v>
      </c>
      <c r="C4077" s="69" t="s">
        <v>149</v>
      </c>
      <c r="D4077" s="69" t="s">
        <v>149</v>
      </c>
      <c r="E4077" s="69">
        <f t="shared" ref="E4077:F4077" si="1743">E2829</f>
        <v>1991</v>
      </c>
      <c r="F4077" s="69" t="str">
        <f t="shared" si="1743"/>
        <v>g</v>
      </c>
      <c r="G4077" s="69">
        <f>data2!AN202</f>
        <v>5.7488002816384002E-3</v>
      </c>
      <c r="H4077" s="105">
        <f t="shared" si="1701"/>
        <v>3.4946578442764689</v>
      </c>
      <c r="I4077" s="105">
        <f t="shared" si="1702"/>
        <v>3.4116170442537924E-2</v>
      </c>
    </row>
    <row r="4078" spans="2:9" x14ac:dyDescent="0.25">
      <c r="B4078" s="69" t="s">
        <v>45</v>
      </c>
      <c r="C4078" s="69" t="s">
        <v>149</v>
      </c>
      <c r="D4078" s="69" t="s">
        <v>149</v>
      </c>
      <c r="E4078" s="69">
        <f t="shared" ref="E4078:F4078" si="1744">E2830</f>
        <v>1992</v>
      </c>
      <c r="F4078" s="69" t="str">
        <f t="shared" si="1744"/>
        <v>g</v>
      </c>
      <c r="G4078" s="69">
        <f>data2!AN203</f>
        <v>5.1215686455544267E-3</v>
      </c>
      <c r="H4078" s="105">
        <f t="shared" si="1701"/>
        <v>3.5004066445581072</v>
      </c>
      <c r="I4078" s="105">
        <f t="shared" si="1702"/>
        <v>2.8994601796983495E-2</v>
      </c>
    </row>
    <row r="4079" spans="2:9" x14ac:dyDescent="0.25">
      <c r="B4079" s="69" t="s">
        <v>45</v>
      </c>
      <c r="C4079" s="69" t="s">
        <v>149</v>
      </c>
      <c r="D4079" s="69" t="s">
        <v>149</v>
      </c>
      <c r="E4079" s="69">
        <f t="shared" ref="E4079:F4079" si="1745">E2831</f>
        <v>1993</v>
      </c>
      <c r="F4079" s="69" t="str">
        <f t="shared" si="1745"/>
        <v>g</v>
      </c>
      <c r="G4079" s="69">
        <f>data2!AN204</f>
        <v>5.3615187184565261E-3</v>
      </c>
      <c r="H4079" s="105">
        <f t="shared" si="1701"/>
        <v>3.5055282132036618</v>
      </c>
      <c r="I4079" s="105">
        <f t="shared" si="1702"/>
        <v>2.3633083078526969E-2</v>
      </c>
    </row>
    <row r="4080" spans="2:9" x14ac:dyDescent="0.25">
      <c r="B4080" s="69" t="s">
        <v>45</v>
      </c>
      <c r="C4080" s="69" t="s">
        <v>149</v>
      </c>
      <c r="D4080" s="69" t="s">
        <v>149</v>
      </c>
      <c r="E4080" s="69">
        <f t="shared" ref="E4080:F4080" si="1746">E2832</f>
        <v>1994</v>
      </c>
      <c r="F4080" s="69" t="str">
        <f t="shared" si="1746"/>
        <v>g</v>
      </c>
      <c r="G4080" s="69">
        <f>data2!AN205</f>
        <v>6.2406992581602377E-3</v>
      </c>
      <c r="H4080" s="105">
        <f t="shared" si="1701"/>
        <v>3.5108897319221182</v>
      </c>
      <c r="I4080" s="105">
        <f t="shared" si="1702"/>
        <v>1.739238382036673E-2</v>
      </c>
    </row>
    <row r="4081" spans="2:9" x14ac:dyDescent="0.25">
      <c r="B4081" s="69" t="s">
        <v>45</v>
      </c>
      <c r="C4081" s="69" t="s">
        <v>149</v>
      </c>
      <c r="D4081" s="69" t="s">
        <v>149</v>
      </c>
      <c r="E4081" s="69">
        <f t="shared" ref="E4081:F4081" si="1747">E2833</f>
        <v>1995</v>
      </c>
      <c r="F4081" s="69" t="str">
        <f t="shared" si="1747"/>
        <v>g</v>
      </c>
      <c r="G4081" s="69">
        <f>data2!AN206</f>
        <v>6.0008468468468468E-3</v>
      </c>
      <c r="H4081" s="105">
        <f t="shared" si="1701"/>
        <v>3.5171304311802785</v>
      </c>
      <c r="I4081" s="105">
        <f t="shared" si="1702"/>
        <v>1.1391536973519883E-2</v>
      </c>
    </row>
    <row r="4082" spans="2:9" x14ac:dyDescent="0.25">
      <c r="B4082" s="69" t="s">
        <v>45</v>
      </c>
      <c r="C4082" s="69" t="s">
        <v>149</v>
      </c>
      <c r="D4082" s="69" t="s">
        <v>149</v>
      </c>
      <c r="E4082" s="69">
        <f t="shared" ref="E4082:F4082" si="1748">E2834</f>
        <v>1996</v>
      </c>
      <c r="F4082" s="69" t="str">
        <f t="shared" si="1748"/>
        <v>g</v>
      </c>
      <c r="G4082" s="69">
        <f>data2!AN207</f>
        <v>4.9940990057267326E-3</v>
      </c>
      <c r="H4082" s="105">
        <f t="shared" si="1701"/>
        <v>3.5231312780271251</v>
      </c>
      <c r="I4082" s="105">
        <f t="shared" si="1702"/>
        <v>6.3974379677931509E-3</v>
      </c>
    </row>
    <row r="4083" spans="2:9" x14ac:dyDescent="0.25">
      <c r="B4083" s="69" t="s">
        <v>45</v>
      </c>
      <c r="C4083" s="69" t="s">
        <v>149</v>
      </c>
      <c r="D4083" s="69" t="s">
        <v>149</v>
      </c>
      <c r="E4083" s="69">
        <f t="shared" ref="E4083:F4083" si="1749">E2835</f>
        <v>1997</v>
      </c>
      <c r="F4083" s="69" t="str">
        <f t="shared" si="1749"/>
        <v>g</v>
      </c>
      <c r="G4083" s="69">
        <f>data2!AN208</f>
        <v>6.3974379677931509E-3</v>
      </c>
      <c r="H4083" s="105">
        <f t="shared" si="1701"/>
        <v>3.5281253770328518</v>
      </c>
      <c r="I4083" s="105">
        <f t="shared" si="1702"/>
        <v>0</v>
      </c>
    </row>
    <row r="4084" spans="2:9" x14ac:dyDescent="0.25">
      <c r="B4084" s="69" t="s">
        <v>45</v>
      </c>
      <c r="C4084" s="69" t="s">
        <v>149</v>
      </c>
      <c r="D4084" s="69" t="s">
        <v>149</v>
      </c>
      <c r="E4084" s="69">
        <f t="shared" ref="E4084:F4084" si="1750">E2836</f>
        <v>1950</v>
      </c>
      <c r="F4084" s="69" t="str">
        <f t="shared" si="1750"/>
        <v>h</v>
      </c>
      <c r="G4084" s="69">
        <f>data2!AO161</f>
        <v>1E-3</v>
      </c>
      <c r="H4084" s="105">
        <f t="shared" si="1701"/>
        <v>0</v>
      </c>
      <c r="I4084" s="105">
        <f t="shared" si="1702"/>
        <v>0.25467774794782427</v>
      </c>
    </row>
    <row r="4085" spans="2:9" x14ac:dyDescent="0.25">
      <c r="B4085" s="69" t="s">
        <v>45</v>
      </c>
      <c r="C4085" s="69" t="s">
        <v>149</v>
      </c>
      <c r="D4085" s="69" t="s">
        <v>149</v>
      </c>
      <c r="E4085" s="69">
        <f t="shared" ref="E4085:F4085" si="1751">E2837</f>
        <v>1951</v>
      </c>
      <c r="F4085" s="69" t="str">
        <f t="shared" si="1751"/>
        <v>h</v>
      </c>
      <c r="G4085" s="69">
        <f>data2!AO162</f>
        <v>1E-3</v>
      </c>
      <c r="H4085" s="105">
        <f t="shared" si="1701"/>
        <v>1E-3</v>
      </c>
      <c r="I4085" s="105">
        <f t="shared" si="1702"/>
        <v>0.25367774794782427</v>
      </c>
    </row>
    <row r="4086" spans="2:9" x14ac:dyDescent="0.25">
      <c r="B4086" s="69" t="s">
        <v>45</v>
      </c>
      <c r="C4086" s="69" t="s">
        <v>149</v>
      </c>
      <c r="D4086" s="69" t="s">
        <v>149</v>
      </c>
      <c r="E4086" s="69">
        <f t="shared" ref="E4086:F4086" si="1752">E2838</f>
        <v>1952</v>
      </c>
      <c r="F4086" s="69" t="str">
        <f t="shared" si="1752"/>
        <v>h</v>
      </c>
      <c r="G4086" s="69">
        <f>data2!AO163</f>
        <v>1E-3</v>
      </c>
      <c r="H4086" s="105">
        <f t="shared" si="1701"/>
        <v>2E-3</v>
      </c>
      <c r="I4086" s="105">
        <f t="shared" si="1702"/>
        <v>0.25267774794782427</v>
      </c>
    </row>
    <row r="4087" spans="2:9" x14ac:dyDescent="0.25">
      <c r="B4087" s="69" t="s">
        <v>45</v>
      </c>
      <c r="C4087" s="69" t="s">
        <v>149</v>
      </c>
      <c r="D4087" s="69" t="s">
        <v>149</v>
      </c>
      <c r="E4087" s="69">
        <f t="shared" ref="E4087:F4087" si="1753">E2839</f>
        <v>1953</v>
      </c>
      <c r="F4087" s="69" t="str">
        <f t="shared" si="1753"/>
        <v>h</v>
      </c>
      <c r="G4087" s="69">
        <f>data2!AO164</f>
        <v>1E-3</v>
      </c>
      <c r="H4087" s="105">
        <f t="shared" si="1701"/>
        <v>3.0000000000000001E-3</v>
      </c>
      <c r="I4087" s="105">
        <f t="shared" si="1702"/>
        <v>0.25167774794782427</v>
      </c>
    </row>
    <row r="4088" spans="2:9" x14ac:dyDescent="0.25">
      <c r="B4088" s="69" t="s">
        <v>45</v>
      </c>
      <c r="C4088" s="69" t="s">
        <v>149</v>
      </c>
      <c r="D4088" s="69" t="s">
        <v>149</v>
      </c>
      <c r="E4088" s="69">
        <f t="shared" ref="E4088:F4088" si="1754">E2840</f>
        <v>1954</v>
      </c>
      <c r="F4088" s="69" t="str">
        <f t="shared" si="1754"/>
        <v>h</v>
      </c>
      <c r="G4088" s="69">
        <f>data2!AO165</f>
        <v>1E-3</v>
      </c>
      <c r="H4088" s="105">
        <f t="shared" si="1701"/>
        <v>4.0000000000000001E-3</v>
      </c>
      <c r="I4088" s="105">
        <f t="shared" si="1702"/>
        <v>0.25067774794782427</v>
      </c>
    </row>
    <row r="4089" spans="2:9" x14ac:dyDescent="0.25">
      <c r="B4089" s="69" t="s">
        <v>45</v>
      </c>
      <c r="C4089" s="69" t="s">
        <v>149</v>
      </c>
      <c r="D4089" s="69" t="s">
        <v>149</v>
      </c>
      <c r="E4089" s="69">
        <f t="shared" ref="E4089:F4089" si="1755">E2841</f>
        <v>1955</v>
      </c>
      <c r="F4089" s="69" t="str">
        <f t="shared" si="1755"/>
        <v>h</v>
      </c>
      <c r="G4089" s="69">
        <f>data2!AO166</f>
        <v>1E-3</v>
      </c>
      <c r="H4089" s="105">
        <f t="shared" si="1701"/>
        <v>5.0000000000000001E-3</v>
      </c>
      <c r="I4089" s="105">
        <f t="shared" si="1702"/>
        <v>0.24967774794782427</v>
      </c>
    </row>
    <row r="4090" spans="2:9" x14ac:dyDescent="0.25">
      <c r="B4090" s="69" t="s">
        <v>45</v>
      </c>
      <c r="C4090" s="69" t="s">
        <v>149</v>
      </c>
      <c r="D4090" s="69" t="s">
        <v>149</v>
      </c>
      <c r="E4090" s="69">
        <f t="shared" ref="E4090:F4090" si="1756">E2842</f>
        <v>1956</v>
      </c>
      <c r="F4090" s="69" t="str">
        <f t="shared" si="1756"/>
        <v>h</v>
      </c>
      <c r="G4090" s="69">
        <f>data2!AO167</f>
        <v>1E-3</v>
      </c>
      <c r="H4090" s="105">
        <f t="shared" si="1701"/>
        <v>6.0000000000000001E-3</v>
      </c>
      <c r="I4090" s="105">
        <f t="shared" si="1702"/>
        <v>0.24867774794782427</v>
      </c>
    </row>
    <row r="4091" spans="2:9" x14ac:dyDescent="0.25">
      <c r="B4091" s="69" t="s">
        <v>45</v>
      </c>
      <c r="C4091" s="69" t="s">
        <v>149</v>
      </c>
      <c r="D4091" s="69" t="s">
        <v>149</v>
      </c>
      <c r="E4091" s="69">
        <f t="shared" ref="E4091:F4091" si="1757">E2843</f>
        <v>1957</v>
      </c>
      <c r="F4091" s="69" t="str">
        <f t="shared" si="1757"/>
        <v>h</v>
      </c>
      <c r="G4091" s="69">
        <f>data2!AO168</f>
        <v>1E-3</v>
      </c>
      <c r="H4091" s="105">
        <f t="shared" si="1701"/>
        <v>7.0000000000000001E-3</v>
      </c>
      <c r="I4091" s="105">
        <f t="shared" si="1702"/>
        <v>0.24767774794782427</v>
      </c>
    </row>
    <row r="4092" spans="2:9" x14ac:dyDescent="0.25">
      <c r="B4092" s="69" t="s">
        <v>45</v>
      </c>
      <c r="C4092" s="69" t="s">
        <v>149</v>
      </c>
      <c r="D4092" s="69" t="s">
        <v>149</v>
      </c>
      <c r="E4092" s="69">
        <f t="shared" ref="E4092:F4092" si="1758">E2844</f>
        <v>1958</v>
      </c>
      <c r="F4092" s="69" t="str">
        <f t="shared" si="1758"/>
        <v>h</v>
      </c>
      <c r="G4092" s="69">
        <f>data2!AO169</f>
        <v>1E-3</v>
      </c>
      <c r="H4092" s="105">
        <f t="shared" si="1701"/>
        <v>8.0000000000000002E-3</v>
      </c>
      <c r="I4092" s="105">
        <f t="shared" si="1702"/>
        <v>0.24667774794782427</v>
      </c>
    </row>
    <row r="4093" spans="2:9" x14ac:dyDescent="0.25">
      <c r="B4093" s="69" t="s">
        <v>45</v>
      </c>
      <c r="C4093" s="69" t="s">
        <v>149</v>
      </c>
      <c r="D4093" s="69" t="s">
        <v>149</v>
      </c>
      <c r="E4093" s="69">
        <f t="shared" ref="E4093:F4093" si="1759">E2845</f>
        <v>1959</v>
      </c>
      <c r="F4093" s="69" t="str">
        <f t="shared" si="1759"/>
        <v>h</v>
      </c>
      <c r="G4093" s="69">
        <f>data2!AO170</f>
        <v>1E-3</v>
      </c>
      <c r="H4093" s="105">
        <f t="shared" si="1701"/>
        <v>9.0000000000000011E-3</v>
      </c>
      <c r="I4093" s="105">
        <f t="shared" si="1702"/>
        <v>0.24567774794782427</v>
      </c>
    </row>
    <row r="4094" spans="2:9" x14ac:dyDescent="0.25">
      <c r="B4094" s="69" t="s">
        <v>45</v>
      </c>
      <c r="C4094" s="69" t="s">
        <v>149</v>
      </c>
      <c r="D4094" s="69" t="s">
        <v>149</v>
      </c>
      <c r="E4094" s="69">
        <f t="shared" ref="E4094:F4094" si="1760">E2846</f>
        <v>1960</v>
      </c>
      <c r="F4094" s="69" t="str">
        <f t="shared" si="1760"/>
        <v>h</v>
      </c>
      <c r="G4094" s="69">
        <f>data2!AO171</f>
        <v>1E-3</v>
      </c>
      <c r="H4094" s="105">
        <f t="shared" si="1701"/>
        <v>1.0000000000000002E-2</v>
      </c>
      <c r="I4094" s="105">
        <f t="shared" si="1702"/>
        <v>0.24467774794782426</v>
      </c>
    </row>
    <row r="4095" spans="2:9" x14ac:dyDescent="0.25">
      <c r="B4095" s="69" t="s">
        <v>45</v>
      </c>
      <c r="C4095" s="69" t="s">
        <v>149</v>
      </c>
      <c r="D4095" s="69" t="s">
        <v>149</v>
      </c>
      <c r="E4095" s="69">
        <f t="shared" ref="E4095:F4095" si="1761">E2847</f>
        <v>1961</v>
      </c>
      <c r="F4095" s="69" t="str">
        <f t="shared" si="1761"/>
        <v>h</v>
      </c>
      <c r="G4095" s="69">
        <f>data2!AO172</f>
        <v>1E-3</v>
      </c>
      <c r="H4095" s="105">
        <f t="shared" si="1701"/>
        <v>1.1000000000000003E-2</v>
      </c>
      <c r="I4095" s="105">
        <f t="shared" si="1702"/>
        <v>0.24367774794782426</v>
      </c>
    </row>
    <row r="4096" spans="2:9" x14ac:dyDescent="0.25">
      <c r="B4096" s="69" t="s">
        <v>45</v>
      </c>
      <c r="C4096" s="69" t="s">
        <v>149</v>
      </c>
      <c r="D4096" s="69" t="s">
        <v>149</v>
      </c>
      <c r="E4096" s="69">
        <f t="shared" ref="E4096:F4096" si="1762">E2848</f>
        <v>1962</v>
      </c>
      <c r="F4096" s="69" t="str">
        <f t="shared" si="1762"/>
        <v>h</v>
      </c>
      <c r="G4096" s="69">
        <f>data2!AO173</f>
        <v>1E-3</v>
      </c>
      <c r="H4096" s="105">
        <f t="shared" si="1701"/>
        <v>1.2000000000000004E-2</v>
      </c>
      <c r="I4096" s="105">
        <f t="shared" si="1702"/>
        <v>0.24267774794782426</v>
      </c>
    </row>
    <row r="4097" spans="2:9" x14ac:dyDescent="0.25">
      <c r="B4097" s="69" t="s">
        <v>45</v>
      </c>
      <c r="C4097" s="69" t="s">
        <v>149</v>
      </c>
      <c r="D4097" s="69" t="s">
        <v>149</v>
      </c>
      <c r="E4097" s="69">
        <f t="shared" ref="E4097:F4097" si="1763">E2849</f>
        <v>1963</v>
      </c>
      <c r="F4097" s="69" t="str">
        <f t="shared" si="1763"/>
        <v>h</v>
      </c>
      <c r="G4097" s="69">
        <f>data2!AO174</f>
        <v>1E-3</v>
      </c>
      <c r="H4097" s="105">
        <f t="shared" si="1701"/>
        <v>1.3000000000000005E-2</v>
      </c>
      <c r="I4097" s="105">
        <f t="shared" si="1702"/>
        <v>0.24167774794782426</v>
      </c>
    </row>
    <row r="4098" spans="2:9" x14ac:dyDescent="0.25">
      <c r="B4098" s="69" t="s">
        <v>45</v>
      </c>
      <c r="C4098" s="69" t="s">
        <v>149</v>
      </c>
      <c r="D4098" s="69" t="s">
        <v>149</v>
      </c>
      <c r="E4098" s="69">
        <f t="shared" ref="E4098:F4098" si="1764">E2850</f>
        <v>1964</v>
      </c>
      <c r="F4098" s="69" t="str">
        <f t="shared" si="1764"/>
        <v>h</v>
      </c>
      <c r="G4098" s="69">
        <f>data2!AO175</f>
        <v>1E-3</v>
      </c>
      <c r="H4098" s="105">
        <f t="shared" si="1701"/>
        <v>1.4000000000000005E-2</v>
      </c>
      <c r="I4098" s="105">
        <f t="shared" si="1702"/>
        <v>0.24067774794782426</v>
      </c>
    </row>
    <row r="4099" spans="2:9" x14ac:dyDescent="0.25">
      <c r="B4099" s="69" t="s">
        <v>45</v>
      </c>
      <c r="C4099" s="69" t="s">
        <v>149</v>
      </c>
      <c r="D4099" s="69" t="s">
        <v>149</v>
      </c>
      <c r="E4099" s="69">
        <f t="shared" ref="E4099:F4099" si="1765">E2851</f>
        <v>1965</v>
      </c>
      <c r="F4099" s="69" t="str">
        <f t="shared" si="1765"/>
        <v>h</v>
      </c>
      <c r="G4099" s="69">
        <f>data2!AO176</f>
        <v>1E-3</v>
      </c>
      <c r="H4099" s="105">
        <f t="shared" si="1701"/>
        <v>1.5000000000000006E-2</v>
      </c>
      <c r="I4099" s="105">
        <f t="shared" si="1702"/>
        <v>0.23967774794782426</v>
      </c>
    </row>
    <row r="4100" spans="2:9" x14ac:dyDescent="0.25">
      <c r="B4100" s="69" t="s">
        <v>45</v>
      </c>
      <c r="C4100" s="69" t="s">
        <v>149</v>
      </c>
      <c r="D4100" s="69" t="s">
        <v>149</v>
      </c>
      <c r="E4100" s="69">
        <f t="shared" ref="E4100:F4100" si="1766">E2852</f>
        <v>1966</v>
      </c>
      <c r="F4100" s="69" t="str">
        <f t="shared" si="1766"/>
        <v>h</v>
      </c>
      <c r="G4100" s="69">
        <f>data2!AO177</f>
        <v>1E-3</v>
      </c>
      <c r="H4100" s="105">
        <f t="shared" ref="H4100:H4163" si="1767">SUMIFS($G$4:$G$4995,$F$4:$F$4995,$F4100,$E$4:$E$4995,"&lt;"&amp;$E4100,$B$4:$B$4995,$B4100,$D$4:$D$4995,$D4100)</f>
        <v>1.6000000000000007E-2</v>
      </c>
      <c r="I4100" s="105">
        <f t="shared" ref="I4100:I4163" si="1768">SUMIFS($G$4:$G$4995,$F$4:$F$4995,$F4100,$E$4:$E$4995,"&gt;"&amp;$E4100,$B$4:$B$4995,$B4100,$D$4:$D$4995,$D4100)</f>
        <v>0.23867774794782426</v>
      </c>
    </row>
    <row r="4101" spans="2:9" x14ac:dyDescent="0.25">
      <c r="B4101" s="69" t="s">
        <v>45</v>
      </c>
      <c r="C4101" s="69" t="s">
        <v>149</v>
      </c>
      <c r="D4101" s="69" t="s">
        <v>149</v>
      </c>
      <c r="E4101" s="69">
        <f t="shared" ref="E4101:F4101" si="1769">E2853</f>
        <v>1967</v>
      </c>
      <c r="F4101" s="69" t="str">
        <f t="shared" si="1769"/>
        <v>h</v>
      </c>
      <c r="G4101" s="69">
        <f>data2!AO178</f>
        <v>1E-3</v>
      </c>
      <c r="H4101" s="105">
        <f t="shared" si="1767"/>
        <v>1.7000000000000008E-2</v>
      </c>
      <c r="I4101" s="105">
        <f t="shared" si="1768"/>
        <v>0.23767774794782426</v>
      </c>
    </row>
    <row r="4102" spans="2:9" x14ac:dyDescent="0.25">
      <c r="B4102" s="69" t="s">
        <v>45</v>
      </c>
      <c r="C4102" s="69" t="s">
        <v>149</v>
      </c>
      <c r="D4102" s="69" t="s">
        <v>149</v>
      </c>
      <c r="E4102" s="69">
        <f t="shared" ref="E4102:F4102" si="1770">E2854</f>
        <v>1968</v>
      </c>
      <c r="F4102" s="69" t="str">
        <f t="shared" si="1770"/>
        <v>h</v>
      </c>
      <c r="G4102" s="69">
        <f>data2!AO179</f>
        <v>1E-3</v>
      </c>
      <c r="H4102" s="105">
        <f t="shared" si="1767"/>
        <v>1.8000000000000009E-2</v>
      </c>
      <c r="I4102" s="105">
        <f t="shared" si="1768"/>
        <v>0.23667774794782431</v>
      </c>
    </row>
    <row r="4103" spans="2:9" x14ac:dyDescent="0.25">
      <c r="B4103" s="69" t="s">
        <v>45</v>
      </c>
      <c r="C4103" s="69" t="s">
        <v>149</v>
      </c>
      <c r="D4103" s="69" t="s">
        <v>149</v>
      </c>
      <c r="E4103" s="69">
        <f t="shared" ref="E4103:F4103" si="1771">E2855</f>
        <v>1969</v>
      </c>
      <c r="F4103" s="69" t="str">
        <f t="shared" si="1771"/>
        <v>h</v>
      </c>
      <c r="G4103" s="69">
        <f>data2!AO180</f>
        <v>1E-3</v>
      </c>
      <c r="H4103" s="105">
        <f t="shared" si="1767"/>
        <v>1.900000000000001E-2</v>
      </c>
      <c r="I4103" s="105">
        <f t="shared" si="1768"/>
        <v>0.23567774794782431</v>
      </c>
    </row>
    <row r="4104" spans="2:9" x14ac:dyDescent="0.25">
      <c r="B4104" s="69" t="s">
        <v>45</v>
      </c>
      <c r="C4104" s="69" t="s">
        <v>149</v>
      </c>
      <c r="D4104" s="69" t="s">
        <v>149</v>
      </c>
      <c r="E4104" s="69">
        <f t="shared" ref="E4104:F4104" si="1772">E2856</f>
        <v>1970</v>
      </c>
      <c r="F4104" s="69" t="str">
        <f t="shared" si="1772"/>
        <v>h</v>
      </c>
      <c r="G4104" s="69">
        <f>data2!AO181</f>
        <v>1E-3</v>
      </c>
      <c r="H4104" s="105">
        <f t="shared" si="1767"/>
        <v>2.0000000000000011E-2</v>
      </c>
      <c r="I4104" s="105">
        <f t="shared" si="1768"/>
        <v>0.23467774794782431</v>
      </c>
    </row>
    <row r="4105" spans="2:9" x14ac:dyDescent="0.25">
      <c r="B4105" s="69" t="s">
        <v>45</v>
      </c>
      <c r="C4105" s="69" t="s">
        <v>149</v>
      </c>
      <c r="D4105" s="69" t="s">
        <v>149</v>
      </c>
      <c r="E4105" s="69">
        <f t="shared" ref="E4105:F4105" si="1773">E2857</f>
        <v>1971</v>
      </c>
      <c r="F4105" s="69" t="str">
        <f t="shared" si="1773"/>
        <v>h</v>
      </c>
      <c r="G4105" s="69">
        <f>data2!AO182</f>
        <v>2.9640576021117632E-3</v>
      </c>
      <c r="H4105" s="105">
        <f t="shared" si="1767"/>
        <v>2.1000000000000012E-2</v>
      </c>
      <c r="I4105" s="105">
        <f t="shared" si="1768"/>
        <v>0.23171369034571254</v>
      </c>
    </row>
    <row r="4106" spans="2:9" x14ac:dyDescent="0.25">
      <c r="B4106" s="69" t="s">
        <v>45</v>
      </c>
      <c r="C4106" s="69" t="s">
        <v>149</v>
      </c>
      <c r="D4106" s="69" t="s">
        <v>149</v>
      </c>
      <c r="E4106" s="69">
        <f t="shared" ref="E4106:F4106" si="1774">E2858</f>
        <v>1972</v>
      </c>
      <c r="F4106" s="69" t="str">
        <f t="shared" si="1774"/>
        <v>h</v>
      </c>
      <c r="G4106" s="69">
        <f>data2!AO183</f>
        <v>1E-3</v>
      </c>
      <c r="H4106" s="105">
        <f t="shared" si="1767"/>
        <v>2.3964057602111774E-2</v>
      </c>
      <c r="I4106" s="105">
        <f t="shared" si="1768"/>
        <v>0.23071369034571254</v>
      </c>
    </row>
    <row r="4107" spans="2:9" x14ac:dyDescent="0.25">
      <c r="B4107" s="69" t="s">
        <v>45</v>
      </c>
      <c r="C4107" s="69" t="s">
        <v>149</v>
      </c>
      <c r="D4107" s="69" t="s">
        <v>149</v>
      </c>
      <c r="E4107" s="69">
        <f t="shared" ref="E4107:F4107" si="1775">E2859</f>
        <v>1973</v>
      </c>
      <c r="F4107" s="69" t="str">
        <f t="shared" si="1775"/>
        <v>h</v>
      </c>
      <c r="G4107" s="69">
        <f>data2!AO184</f>
        <v>3.0801042920176498E-3</v>
      </c>
      <c r="H4107" s="105">
        <f t="shared" si="1767"/>
        <v>2.4964057602111775E-2</v>
      </c>
      <c r="I4107" s="105">
        <f t="shared" si="1768"/>
        <v>0.22763358605369488</v>
      </c>
    </row>
    <row r="4108" spans="2:9" x14ac:dyDescent="0.25">
      <c r="B4108" s="69" t="s">
        <v>45</v>
      </c>
      <c r="C4108" s="69" t="s">
        <v>149</v>
      </c>
      <c r="D4108" s="69" t="s">
        <v>149</v>
      </c>
      <c r="E4108" s="69">
        <f t="shared" ref="E4108:F4108" si="1776">E2860</f>
        <v>1974</v>
      </c>
      <c r="F4108" s="69" t="str">
        <f t="shared" si="1776"/>
        <v>h</v>
      </c>
      <c r="G4108" s="69">
        <f>data2!AO185</f>
        <v>1E-3</v>
      </c>
      <c r="H4108" s="105">
        <f t="shared" si="1767"/>
        <v>2.8044161894129425E-2</v>
      </c>
      <c r="I4108" s="105">
        <f t="shared" si="1768"/>
        <v>0.22663358605369488</v>
      </c>
    </row>
    <row r="4109" spans="2:9" x14ac:dyDescent="0.25">
      <c r="B4109" s="69" t="s">
        <v>45</v>
      </c>
      <c r="C4109" s="69" t="s">
        <v>149</v>
      </c>
      <c r="D4109" s="69" t="s">
        <v>149</v>
      </c>
      <c r="E4109" s="69">
        <f t="shared" ref="E4109:F4109" si="1777">E2861</f>
        <v>1975</v>
      </c>
      <c r="F4109" s="69" t="str">
        <f t="shared" si="1777"/>
        <v>h</v>
      </c>
      <c r="G4109" s="69">
        <f>data2!AO186</f>
        <v>2.5213201082055904E-3</v>
      </c>
      <c r="H4109" s="105">
        <f t="shared" si="1767"/>
        <v>2.9044161894129426E-2</v>
      </c>
      <c r="I4109" s="105">
        <f t="shared" si="1768"/>
        <v>0.22411226594548928</v>
      </c>
    </row>
    <row r="4110" spans="2:9" x14ac:dyDescent="0.25">
      <c r="B4110" s="69" t="s">
        <v>45</v>
      </c>
      <c r="C4110" s="69" t="s">
        <v>149</v>
      </c>
      <c r="D4110" s="69" t="s">
        <v>149</v>
      </c>
      <c r="E4110" s="69">
        <f t="shared" ref="E4110:F4110" si="1778">E2862</f>
        <v>1976</v>
      </c>
      <c r="F4110" s="69" t="str">
        <f t="shared" si="1778"/>
        <v>h</v>
      </c>
      <c r="G4110" s="69">
        <f>data2!AO187</f>
        <v>1E-3</v>
      </c>
      <c r="H4110" s="105">
        <f t="shared" si="1767"/>
        <v>3.1565482002335013E-2</v>
      </c>
      <c r="I4110" s="105">
        <f t="shared" si="1768"/>
        <v>0.22311226594548927</v>
      </c>
    </row>
    <row r="4111" spans="2:9" x14ac:dyDescent="0.25">
      <c r="B4111" s="69" t="s">
        <v>45</v>
      </c>
      <c r="C4111" s="69" t="s">
        <v>149</v>
      </c>
      <c r="D4111" s="69" t="s">
        <v>149</v>
      </c>
      <c r="E4111" s="69">
        <f t="shared" ref="E4111:F4111" si="1779">E2863</f>
        <v>1977</v>
      </c>
      <c r="F4111" s="69" t="str">
        <f t="shared" si="1779"/>
        <v>h</v>
      </c>
      <c r="G4111" s="69">
        <f>data2!AO188</f>
        <v>1E-3</v>
      </c>
      <c r="H4111" s="105">
        <f t="shared" si="1767"/>
        <v>3.2565482002335014E-2</v>
      </c>
      <c r="I4111" s="105">
        <f t="shared" si="1768"/>
        <v>0.22211226594548927</v>
      </c>
    </row>
    <row r="4112" spans="2:9" x14ac:dyDescent="0.25">
      <c r="B4112" s="69" t="s">
        <v>45</v>
      </c>
      <c r="C4112" s="69" t="s">
        <v>149</v>
      </c>
      <c r="D4112" s="69" t="s">
        <v>149</v>
      </c>
      <c r="E4112" s="69">
        <f t="shared" ref="E4112:F4112" si="1780">E2864</f>
        <v>1978</v>
      </c>
      <c r="F4112" s="69" t="str">
        <f t="shared" si="1780"/>
        <v>h</v>
      </c>
      <c r="G4112" s="69">
        <f>data2!AO189</f>
        <v>1E-3</v>
      </c>
      <c r="H4112" s="105">
        <f t="shared" si="1767"/>
        <v>3.3565482002335015E-2</v>
      </c>
      <c r="I4112" s="105">
        <f t="shared" si="1768"/>
        <v>0.22111226594548927</v>
      </c>
    </row>
    <row r="4113" spans="2:9" x14ac:dyDescent="0.25">
      <c r="B4113" s="69" t="s">
        <v>45</v>
      </c>
      <c r="C4113" s="69" t="s">
        <v>149</v>
      </c>
      <c r="D4113" s="69" t="s">
        <v>149</v>
      </c>
      <c r="E4113" s="69">
        <f t="shared" ref="E4113:F4113" si="1781">E2865</f>
        <v>1979</v>
      </c>
      <c r="F4113" s="69" t="str">
        <f t="shared" si="1781"/>
        <v>h</v>
      </c>
      <c r="G4113" s="69">
        <f>data2!AO190</f>
        <v>1E-3</v>
      </c>
      <c r="H4113" s="105">
        <f t="shared" si="1767"/>
        <v>3.4565482002335016E-2</v>
      </c>
      <c r="I4113" s="105">
        <f t="shared" si="1768"/>
        <v>0.22011226594548927</v>
      </c>
    </row>
    <row r="4114" spans="2:9" x14ac:dyDescent="0.25">
      <c r="B4114" s="69" t="s">
        <v>45</v>
      </c>
      <c r="C4114" s="69" t="s">
        <v>149</v>
      </c>
      <c r="D4114" s="69" t="s">
        <v>149</v>
      </c>
      <c r="E4114" s="69">
        <f t="shared" ref="E4114:F4114" si="1782">E2866</f>
        <v>1980</v>
      </c>
      <c r="F4114" s="69" t="str">
        <f t="shared" si="1782"/>
        <v>h</v>
      </c>
      <c r="G4114" s="69">
        <f>data2!AO191</f>
        <v>1E-3</v>
      </c>
      <c r="H4114" s="105">
        <f t="shared" si="1767"/>
        <v>3.5565482002335017E-2</v>
      </c>
      <c r="I4114" s="105">
        <f t="shared" si="1768"/>
        <v>0.21911226594548927</v>
      </c>
    </row>
    <row r="4115" spans="2:9" x14ac:dyDescent="0.25">
      <c r="B4115" s="69" t="s">
        <v>45</v>
      </c>
      <c r="C4115" s="69" t="s">
        <v>149</v>
      </c>
      <c r="D4115" s="69" t="s">
        <v>149</v>
      </c>
      <c r="E4115" s="69">
        <f t="shared" ref="E4115:F4115" si="1783">E2867</f>
        <v>1981</v>
      </c>
      <c r="F4115" s="69" t="str">
        <f t="shared" si="1783"/>
        <v>h</v>
      </c>
      <c r="G4115" s="69">
        <f>data2!AO192</f>
        <v>1E-3</v>
      </c>
      <c r="H4115" s="105">
        <f t="shared" si="1767"/>
        <v>3.6565482002335017E-2</v>
      </c>
      <c r="I4115" s="105">
        <f t="shared" si="1768"/>
        <v>0.21811226594548927</v>
      </c>
    </row>
    <row r="4116" spans="2:9" x14ac:dyDescent="0.25">
      <c r="B4116" s="69" t="s">
        <v>45</v>
      </c>
      <c r="C4116" s="69" t="s">
        <v>149</v>
      </c>
      <c r="D4116" s="69" t="s">
        <v>149</v>
      </c>
      <c r="E4116" s="69">
        <f t="shared" ref="E4116:F4116" si="1784">E2868</f>
        <v>1982</v>
      </c>
      <c r="F4116" s="69" t="str">
        <f t="shared" si="1784"/>
        <v>h</v>
      </c>
      <c r="G4116" s="69">
        <f>data2!AO193</f>
        <v>1E-3</v>
      </c>
      <c r="H4116" s="105">
        <f t="shared" si="1767"/>
        <v>3.7565482002335018E-2</v>
      </c>
      <c r="I4116" s="105">
        <f t="shared" si="1768"/>
        <v>0.21711226594548927</v>
      </c>
    </row>
    <row r="4117" spans="2:9" x14ac:dyDescent="0.25">
      <c r="B4117" s="69" t="s">
        <v>45</v>
      </c>
      <c r="C4117" s="69" t="s">
        <v>149</v>
      </c>
      <c r="D4117" s="69" t="s">
        <v>149</v>
      </c>
      <c r="E4117" s="69">
        <f t="shared" ref="E4117:F4117" si="1785">E2869</f>
        <v>1983</v>
      </c>
      <c r="F4117" s="69" t="str">
        <f t="shared" si="1785"/>
        <v>h</v>
      </c>
      <c r="G4117" s="69">
        <f>data2!AO194</f>
        <v>1E-3</v>
      </c>
      <c r="H4117" s="105">
        <f t="shared" si="1767"/>
        <v>3.8565482002335019E-2</v>
      </c>
      <c r="I4117" s="105">
        <f t="shared" si="1768"/>
        <v>0.21611226594548927</v>
      </c>
    </row>
    <row r="4118" spans="2:9" x14ac:dyDescent="0.25">
      <c r="B4118" s="69" t="s">
        <v>45</v>
      </c>
      <c r="C4118" s="69" t="s">
        <v>149</v>
      </c>
      <c r="D4118" s="69" t="s">
        <v>149</v>
      </c>
      <c r="E4118" s="69">
        <f t="shared" ref="E4118:F4118" si="1786">E2870</f>
        <v>1984</v>
      </c>
      <c r="F4118" s="69" t="str">
        <f t="shared" si="1786"/>
        <v>h</v>
      </c>
      <c r="G4118" s="69">
        <f>data2!AO195</f>
        <v>1E-3</v>
      </c>
      <c r="H4118" s="105">
        <f t="shared" si="1767"/>
        <v>3.956548200233502E-2</v>
      </c>
      <c r="I4118" s="105">
        <f t="shared" si="1768"/>
        <v>0.21511226594548927</v>
      </c>
    </row>
    <row r="4119" spans="2:9" x14ac:dyDescent="0.25">
      <c r="B4119" s="69" t="s">
        <v>45</v>
      </c>
      <c r="C4119" s="69" t="s">
        <v>149</v>
      </c>
      <c r="D4119" s="69" t="s">
        <v>149</v>
      </c>
      <c r="E4119" s="69">
        <f t="shared" ref="E4119:F4119" si="1787">E2871</f>
        <v>1985</v>
      </c>
      <c r="F4119" s="69" t="str">
        <f t="shared" si="1787"/>
        <v>h</v>
      </c>
      <c r="G4119" s="69">
        <f>data2!AO196</f>
        <v>1E-3</v>
      </c>
      <c r="H4119" s="105">
        <f t="shared" si="1767"/>
        <v>4.0565482002335021E-2</v>
      </c>
      <c r="I4119" s="105">
        <f t="shared" si="1768"/>
        <v>0.21411226594548927</v>
      </c>
    </row>
    <row r="4120" spans="2:9" x14ac:dyDescent="0.25">
      <c r="B4120" s="69" t="s">
        <v>45</v>
      </c>
      <c r="C4120" s="69" t="s">
        <v>149</v>
      </c>
      <c r="D4120" s="69" t="s">
        <v>149</v>
      </c>
      <c r="E4120" s="69">
        <f t="shared" ref="E4120:F4120" si="1788">E2872</f>
        <v>1986</v>
      </c>
      <c r="F4120" s="69" t="str">
        <f t="shared" si="1788"/>
        <v>h</v>
      </c>
      <c r="G4120" s="69">
        <f>data2!AO197</f>
        <v>1E-3</v>
      </c>
      <c r="H4120" s="105">
        <f t="shared" si="1767"/>
        <v>4.1565482002335022E-2</v>
      </c>
      <c r="I4120" s="105">
        <f t="shared" si="1768"/>
        <v>0.21311226594548927</v>
      </c>
    </row>
    <row r="4121" spans="2:9" x14ac:dyDescent="0.25">
      <c r="B4121" s="69" t="s">
        <v>45</v>
      </c>
      <c r="C4121" s="69" t="s">
        <v>149</v>
      </c>
      <c r="D4121" s="69" t="s">
        <v>149</v>
      </c>
      <c r="E4121" s="69">
        <f t="shared" ref="E4121:F4121" si="1789">E2873</f>
        <v>1987</v>
      </c>
      <c r="F4121" s="69" t="str">
        <f t="shared" si="1789"/>
        <v>h</v>
      </c>
      <c r="G4121" s="69">
        <f>data2!AO198</f>
        <v>1E-3</v>
      </c>
      <c r="H4121" s="105">
        <f t="shared" si="1767"/>
        <v>4.2565482002335023E-2</v>
      </c>
      <c r="I4121" s="105">
        <f t="shared" si="1768"/>
        <v>0.21211226594548926</v>
      </c>
    </row>
    <row r="4122" spans="2:9" x14ac:dyDescent="0.25">
      <c r="B4122" s="69" t="s">
        <v>45</v>
      </c>
      <c r="C4122" s="69" t="s">
        <v>149</v>
      </c>
      <c r="D4122" s="69" t="s">
        <v>149</v>
      </c>
      <c r="E4122" s="69">
        <f t="shared" ref="E4122:F4122" si="1790">E2874</f>
        <v>1988</v>
      </c>
      <c r="F4122" s="69" t="str">
        <f t="shared" si="1790"/>
        <v>h</v>
      </c>
      <c r="G4122" s="69">
        <f>data2!AO199</f>
        <v>1E-3</v>
      </c>
      <c r="H4122" s="105">
        <f t="shared" si="1767"/>
        <v>4.3565482002335024E-2</v>
      </c>
      <c r="I4122" s="105">
        <f t="shared" si="1768"/>
        <v>0.21111226594548926</v>
      </c>
    </row>
    <row r="4123" spans="2:9" x14ac:dyDescent="0.25">
      <c r="B4123" s="69" t="s">
        <v>45</v>
      </c>
      <c r="C4123" s="69" t="s">
        <v>149</v>
      </c>
      <c r="D4123" s="69" t="s">
        <v>149</v>
      </c>
      <c r="E4123" s="69">
        <f t="shared" ref="E4123:F4123" si="1791">E2875</f>
        <v>1989</v>
      </c>
      <c r="F4123" s="69" t="str">
        <f t="shared" si="1791"/>
        <v>h</v>
      </c>
      <c r="G4123" s="69">
        <f>data2!AO200</f>
        <v>1E-3</v>
      </c>
      <c r="H4123" s="105">
        <f t="shared" si="1767"/>
        <v>4.4565482002335025E-2</v>
      </c>
      <c r="I4123" s="105">
        <f t="shared" si="1768"/>
        <v>0.21011226594548926</v>
      </c>
    </row>
    <row r="4124" spans="2:9" x14ac:dyDescent="0.25">
      <c r="B4124" s="69" t="s">
        <v>45</v>
      </c>
      <c r="C4124" s="69" t="s">
        <v>149</v>
      </c>
      <c r="D4124" s="69" t="s">
        <v>149</v>
      </c>
      <c r="E4124" s="69">
        <f t="shared" ref="E4124:F4124" si="1792">E2876</f>
        <v>1990</v>
      </c>
      <c r="F4124" s="69" t="str">
        <f t="shared" si="1792"/>
        <v>h</v>
      </c>
      <c r="G4124" s="69">
        <f>data2!AO201</f>
        <v>4.1989146869864042E-3</v>
      </c>
      <c r="H4124" s="105">
        <f t="shared" si="1767"/>
        <v>4.5565482002335025E-2</v>
      </c>
      <c r="I4124" s="105">
        <f t="shared" si="1768"/>
        <v>0.20591335125850288</v>
      </c>
    </row>
    <row r="4125" spans="2:9" x14ac:dyDescent="0.25">
      <c r="B4125" s="69" t="s">
        <v>45</v>
      </c>
      <c r="C4125" s="69" t="s">
        <v>149</v>
      </c>
      <c r="D4125" s="69" t="s">
        <v>149</v>
      </c>
      <c r="E4125" s="69">
        <f t="shared" ref="E4125:F4125" si="1793">E2877</f>
        <v>1991</v>
      </c>
      <c r="F4125" s="69" t="str">
        <f t="shared" si="1793"/>
        <v>h</v>
      </c>
      <c r="G4125" s="69">
        <f>data2!AO202</f>
        <v>1.1418849874487234E-2</v>
      </c>
      <c r="H4125" s="105">
        <f t="shared" si="1767"/>
        <v>4.9764396689321429E-2</v>
      </c>
      <c r="I4125" s="105">
        <f t="shared" si="1768"/>
        <v>0.19449450138401564</v>
      </c>
    </row>
    <row r="4126" spans="2:9" x14ac:dyDescent="0.25">
      <c r="B4126" s="69" t="s">
        <v>45</v>
      </c>
      <c r="C4126" s="69" t="s">
        <v>149</v>
      </c>
      <c r="D4126" s="69" t="s">
        <v>149</v>
      </c>
      <c r="E4126" s="69">
        <f t="shared" ref="E4126:F4126" si="1794">E2878</f>
        <v>1992</v>
      </c>
      <c r="F4126" s="69" t="str">
        <f t="shared" si="1794"/>
        <v>h</v>
      </c>
      <c r="G4126" s="69">
        <f>data2!AO203</f>
        <v>1.9470090327147388E-2</v>
      </c>
      <c r="H4126" s="105">
        <f t="shared" si="1767"/>
        <v>6.1183246563808663E-2</v>
      </c>
      <c r="I4126" s="105">
        <f t="shared" si="1768"/>
        <v>0.17502441105686825</v>
      </c>
    </row>
    <row r="4127" spans="2:9" x14ac:dyDescent="0.25">
      <c r="B4127" s="69" t="s">
        <v>45</v>
      </c>
      <c r="C4127" s="69" t="s">
        <v>149</v>
      </c>
      <c r="D4127" s="69" t="s">
        <v>149</v>
      </c>
      <c r="E4127" s="69">
        <f t="shared" ref="E4127:F4127" si="1795">E2879</f>
        <v>1993</v>
      </c>
      <c r="F4127" s="69" t="str">
        <f t="shared" si="1795"/>
        <v>h</v>
      </c>
      <c r="G4127" s="69">
        <f>data2!AO204</f>
        <v>2.310856129815371E-2</v>
      </c>
      <c r="H4127" s="105">
        <f t="shared" si="1767"/>
        <v>8.0653336890956051E-2</v>
      </c>
      <c r="I4127" s="105">
        <f t="shared" si="1768"/>
        <v>0.15191584975871453</v>
      </c>
    </row>
    <row r="4128" spans="2:9" x14ac:dyDescent="0.25">
      <c r="B4128" s="69" t="s">
        <v>45</v>
      </c>
      <c r="C4128" s="69" t="s">
        <v>149</v>
      </c>
      <c r="D4128" s="69" t="s">
        <v>149</v>
      </c>
      <c r="E4128" s="69">
        <f t="shared" ref="E4128:F4128" si="1796">E2880</f>
        <v>1994</v>
      </c>
      <c r="F4128" s="69" t="str">
        <f t="shared" si="1796"/>
        <v>h</v>
      </c>
      <c r="G4128" s="69">
        <f>data2!AO205</f>
        <v>2.5958245994065283E-2</v>
      </c>
      <c r="H4128" s="105">
        <f t="shared" si="1767"/>
        <v>0.10376189818910976</v>
      </c>
      <c r="I4128" s="105">
        <f t="shared" si="1768"/>
        <v>0.12595760376464926</v>
      </c>
    </row>
    <row r="4129" spans="2:9" x14ac:dyDescent="0.25">
      <c r="B4129" s="69" t="s">
        <v>45</v>
      </c>
      <c r="C4129" s="69" t="s">
        <v>149</v>
      </c>
      <c r="D4129" s="69" t="s">
        <v>149</v>
      </c>
      <c r="E4129" s="69">
        <f t="shared" ref="E4129:F4129" si="1797">E2881</f>
        <v>1995</v>
      </c>
      <c r="F4129" s="69" t="str">
        <f t="shared" si="1797"/>
        <v>h</v>
      </c>
      <c r="G4129" s="69">
        <f>data2!AO206</f>
        <v>2.9920306306306307E-2</v>
      </c>
      <c r="H4129" s="105">
        <f t="shared" si="1767"/>
        <v>0.12972014418317504</v>
      </c>
      <c r="I4129" s="105">
        <f t="shared" si="1768"/>
        <v>9.6037297458342955E-2</v>
      </c>
    </row>
    <row r="4130" spans="2:9" x14ac:dyDescent="0.25">
      <c r="B4130" s="69" t="s">
        <v>45</v>
      </c>
      <c r="C4130" s="69" t="s">
        <v>149</v>
      </c>
      <c r="D4130" s="69" t="s">
        <v>149</v>
      </c>
      <c r="E4130" s="69">
        <f t="shared" ref="E4130:F4130" si="1798">E2882</f>
        <v>1996</v>
      </c>
      <c r="F4130" s="69" t="str">
        <f t="shared" si="1798"/>
        <v>h</v>
      </c>
      <c r="G4130" s="69">
        <f>data2!AO207</f>
        <v>3.1034758107016128E-2</v>
      </c>
      <c r="H4130" s="105">
        <f t="shared" si="1767"/>
        <v>0.15964045048948133</v>
      </c>
      <c r="I4130" s="105">
        <f t="shared" si="1768"/>
        <v>6.5002539351326827E-2</v>
      </c>
    </row>
    <row r="4131" spans="2:9" x14ac:dyDescent="0.25">
      <c r="B4131" s="69" t="s">
        <v>45</v>
      </c>
      <c r="C4131" s="69" t="s">
        <v>149</v>
      </c>
      <c r="D4131" s="69" t="s">
        <v>149</v>
      </c>
      <c r="E4131" s="69">
        <f t="shared" ref="E4131:F4131" si="1799">E2883</f>
        <v>1997</v>
      </c>
      <c r="F4131" s="69" t="str">
        <f t="shared" si="1799"/>
        <v>h</v>
      </c>
      <c r="G4131" s="69">
        <f>data2!AO208</f>
        <v>6.5002539351326827E-2</v>
      </c>
      <c r="H4131" s="105">
        <f t="shared" si="1767"/>
        <v>0.19067520859649745</v>
      </c>
      <c r="I4131" s="105">
        <f t="shared" si="1768"/>
        <v>0</v>
      </c>
    </row>
    <row r="4132" spans="2:9" x14ac:dyDescent="0.25">
      <c r="B4132" s="69" t="s">
        <v>45</v>
      </c>
      <c r="C4132" s="69" t="s">
        <v>149</v>
      </c>
      <c r="D4132" s="69" t="s">
        <v>149</v>
      </c>
      <c r="E4132" s="69">
        <f t="shared" ref="E4132:F4132" si="1800">E2884</f>
        <v>1950</v>
      </c>
      <c r="F4132" s="69" t="str">
        <f t="shared" si="1800"/>
        <v>i</v>
      </c>
      <c r="G4132" s="69">
        <f>data2!AP161</f>
        <v>2.3444398275593411E-2</v>
      </c>
      <c r="H4132" s="105">
        <f t="shared" si="1767"/>
        <v>0</v>
      </c>
      <c r="I4132" s="105">
        <f t="shared" si="1768"/>
        <v>0.55323782624540574</v>
      </c>
    </row>
    <row r="4133" spans="2:9" x14ac:dyDescent="0.25">
      <c r="B4133" s="69" t="s">
        <v>45</v>
      </c>
      <c r="C4133" s="69" t="s">
        <v>149</v>
      </c>
      <c r="D4133" s="69" t="s">
        <v>149</v>
      </c>
      <c r="E4133" s="69">
        <f t="shared" ref="E4133:F4133" si="1801">E2885</f>
        <v>1951</v>
      </c>
      <c r="F4133" s="69" t="str">
        <f t="shared" si="1801"/>
        <v>i</v>
      </c>
      <c r="G4133" s="69">
        <f>data2!AP162</f>
        <v>2.3444398275593411E-2</v>
      </c>
      <c r="H4133" s="105">
        <f t="shared" si="1767"/>
        <v>2.3444398275593411E-2</v>
      </c>
      <c r="I4133" s="105">
        <f t="shared" si="1768"/>
        <v>0.52979342796981221</v>
      </c>
    </row>
    <row r="4134" spans="2:9" x14ac:dyDescent="0.25">
      <c r="B4134" s="69" t="s">
        <v>45</v>
      </c>
      <c r="C4134" s="69" t="s">
        <v>149</v>
      </c>
      <c r="D4134" s="69" t="s">
        <v>149</v>
      </c>
      <c r="E4134" s="69">
        <f t="shared" ref="E4134:F4134" si="1802">E2886</f>
        <v>1952</v>
      </c>
      <c r="F4134" s="69" t="str">
        <f t="shared" si="1802"/>
        <v>i</v>
      </c>
      <c r="G4134" s="69">
        <f>data2!AP163</f>
        <v>2.3444398275593411E-2</v>
      </c>
      <c r="H4134" s="105">
        <f t="shared" si="1767"/>
        <v>4.6888796551186822E-2</v>
      </c>
      <c r="I4134" s="105">
        <f t="shared" si="1768"/>
        <v>0.50634902969421891</v>
      </c>
    </row>
    <row r="4135" spans="2:9" x14ac:dyDescent="0.25">
      <c r="B4135" s="69" t="s">
        <v>45</v>
      </c>
      <c r="C4135" s="69" t="s">
        <v>149</v>
      </c>
      <c r="D4135" s="69" t="s">
        <v>149</v>
      </c>
      <c r="E4135" s="69">
        <f t="shared" ref="E4135:F4135" si="1803">E2887</f>
        <v>1953</v>
      </c>
      <c r="F4135" s="69" t="str">
        <f t="shared" si="1803"/>
        <v>i</v>
      </c>
      <c r="G4135" s="69">
        <f>data2!AP164</f>
        <v>2.3444398275593411E-2</v>
      </c>
      <c r="H4135" s="105">
        <f t="shared" si="1767"/>
        <v>7.0333194826780229E-2</v>
      </c>
      <c r="I4135" s="105">
        <f t="shared" si="1768"/>
        <v>0.4829046314186255</v>
      </c>
    </row>
    <row r="4136" spans="2:9" x14ac:dyDescent="0.25">
      <c r="B4136" s="69" t="s">
        <v>45</v>
      </c>
      <c r="C4136" s="69" t="s">
        <v>149</v>
      </c>
      <c r="D4136" s="69" t="s">
        <v>149</v>
      </c>
      <c r="E4136" s="69">
        <f t="shared" ref="E4136:F4136" si="1804">E2888</f>
        <v>1954</v>
      </c>
      <c r="F4136" s="69" t="str">
        <f t="shared" si="1804"/>
        <v>i</v>
      </c>
      <c r="G4136" s="69">
        <f>data2!AP165</f>
        <v>2.3444398275593411E-2</v>
      </c>
      <c r="H4136" s="105">
        <f t="shared" si="1767"/>
        <v>9.3777593102373644E-2</v>
      </c>
      <c r="I4136" s="105">
        <f t="shared" si="1768"/>
        <v>0.45946023314303208</v>
      </c>
    </row>
    <row r="4137" spans="2:9" x14ac:dyDescent="0.25">
      <c r="B4137" s="69" t="s">
        <v>45</v>
      </c>
      <c r="C4137" s="69" t="s">
        <v>149</v>
      </c>
      <c r="D4137" s="69" t="s">
        <v>149</v>
      </c>
      <c r="E4137" s="69">
        <f t="shared" ref="E4137:F4137" si="1805">E2889</f>
        <v>1955</v>
      </c>
      <c r="F4137" s="69" t="str">
        <f t="shared" si="1805"/>
        <v>i</v>
      </c>
      <c r="G4137" s="69">
        <f>data2!AP166</f>
        <v>2.3444398275593411E-2</v>
      </c>
      <c r="H4137" s="105">
        <f t="shared" si="1767"/>
        <v>0.11722199137796706</v>
      </c>
      <c r="I4137" s="105">
        <f t="shared" si="1768"/>
        <v>0.43601583486743867</v>
      </c>
    </row>
    <row r="4138" spans="2:9" x14ac:dyDescent="0.25">
      <c r="B4138" s="69" t="s">
        <v>45</v>
      </c>
      <c r="C4138" s="69" t="s">
        <v>149</v>
      </c>
      <c r="D4138" s="69" t="s">
        <v>149</v>
      </c>
      <c r="E4138" s="69">
        <f t="shared" ref="E4138:F4138" si="1806">E2890</f>
        <v>1956</v>
      </c>
      <c r="F4138" s="69" t="str">
        <f t="shared" si="1806"/>
        <v>i</v>
      </c>
      <c r="G4138" s="69">
        <f>data2!AP167</f>
        <v>2.3444398275593411E-2</v>
      </c>
      <c r="H4138" s="105">
        <f t="shared" si="1767"/>
        <v>0.14066638965356046</v>
      </c>
      <c r="I4138" s="105">
        <f t="shared" si="1768"/>
        <v>0.41257143659184525</v>
      </c>
    </row>
    <row r="4139" spans="2:9" x14ac:dyDescent="0.25">
      <c r="B4139" s="69" t="s">
        <v>45</v>
      </c>
      <c r="C4139" s="69" t="s">
        <v>149</v>
      </c>
      <c r="D4139" s="69" t="s">
        <v>149</v>
      </c>
      <c r="E4139" s="69">
        <f t="shared" ref="E4139:F4139" si="1807">E2891</f>
        <v>1957</v>
      </c>
      <c r="F4139" s="69" t="str">
        <f t="shared" si="1807"/>
        <v>i</v>
      </c>
      <c r="G4139" s="69">
        <f>data2!AP168</f>
        <v>2.3444398275593411E-2</v>
      </c>
      <c r="H4139" s="105">
        <f t="shared" si="1767"/>
        <v>0.16411078792915387</v>
      </c>
      <c r="I4139" s="105">
        <f t="shared" si="1768"/>
        <v>0.38912703831625195</v>
      </c>
    </row>
    <row r="4140" spans="2:9" x14ac:dyDescent="0.25">
      <c r="B4140" s="69" t="s">
        <v>45</v>
      </c>
      <c r="C4140" s="69" t="s">
        <v>149</v>
      </c>
      <c r="D4140" s="69" t="s">
        <v>149</v>
      </c>
      <c r="E4140" s="69">
        <f t="shared" ref="E4140:F4140" si="1808">E2892</f>
        <v>1958</v>
      </c>
      <c r="F4140" s="69" t="str">
        <f t="shared" si="1808"/>
        <v>i</v>
      </c>
      <c r="G4140" s="69">
        <f>data2!AP169</f>
        <v>2.3444398275593411E-2</v>
      </c>
      <c r="H4140" s="105">
        <f t="shared" si="1767"/>
        <v>0.18755518620474729</v>
      </c>
      <c r="I4140" s="105">
        <f t="shared" si="1768"/>
        <v>0.36568264004065854</v>
      </c>
    </row>
    <row r="4141" spans="2:9" x14ac:dyDescent="0.25">
      <c r="B4141" s="69" t="s">
        <v>45</v>
      </c>
      <c r="C4141" s="69" t="s">
        <v>149</v>
      </c>
      <c r="D4141" s="69" t="s">
        <v>149</v>
      </c>
      <c r="E4141" s="69">
        <f t="shared" ref="E4141:F4141" si="1809">E2893</f>
        <v>1959</v>
      </c>
      <c r="F4141" s="69" t="str">
        <f t="shared" si="1809"/>
        <v>i</v>
      </c>
      <c r="G4141" s="69">
        <f>data2!AP170</f>
        <v>2.3444398275593411E-2</v>
      </c>
      <c r="H4141" s="105">
        <f t="shared" si="1767"/>
        <v>0.2109995844803407</v>
      </c>
      <c r="I4141" s="105">
        <f t="shared" si="1768"/>
        <v>0.34223824176506501</v>
      </c>
    </row>
    <row r="4142" spans="2:9" x14ac:dyDescent="0.25">
      <c r="B4142" s="69" t="s">
        <v>45</v>
      </c>
      <c r="C4142" s="69" t="s">
        <v>149</v>
      </c>
      <c r="D4142" s="69" t="s">
        <v>149</v>
      </c>
      <c r="E4142" s="69">
        <f t="shared" ref="E4142:F4142" si="1810">E2894</f>
        <v>1960</v>
      </c>
      <c r="F4142" s="69" t="str">
        <f t="shared" si="1810"/>
        <v>i</v>
      </c>
      <c r="G4142" s="69">
        <f>data2!AP171</f>
        <v>2.3474977925518101E-2</v>
      </c>
      <c r="H4142" s="105">
        <f t="shared" si="1767"/>
        <v>0.23444398275593412</v>
      </c>
      <c r="I4142" s="105">
        <f t="shared" si="1768"/>
        <v>0.31876326383954701</v>
      </c>
    </row>
    <row r="4143" spans="2:9" x14ac:dyDescent="0.25">
      <c r="B4143" s="69" t="s">
        <v>45</v>
      </c>
      <c r="C4143" s="69" t="s">
        <v>149</v>
      </c>
      <c r="D4143" s="69" t="s">
        <v>149</v>
      </c>
      <c r="E4143" s="69">
        <f t="shared" ref="E4143:F4143" si="1811">E2895</f>
        <v>1961</v>
      </c>
      <c r="F4143" s="69" t="str">
        <f t="shared" si="1811"/>
        <v>i</v>
      </c>
      <c r="G4143" s="69">
        <f>data2!AP172</f>
        <v>2.2347383149448341E-2</v>
      </c>
      <c r="H4143" s="105">
        <f t="shared" si="1767"/>
        <v>0.2579189606814522</v>
      </c>
      <c r="I4143" s="105">
        <f t="shared" si="1768"/>
        <v>0.29641588069009861</v>
      </c>
    </row>
    <row r="4144" spans="2:9" x14ac:dyDescent="0.25">
      <c r="B4144" s="69" t="s">
        <v>45</v>
      </c>
      <c r="C4144" s="69" t="s">
        <v>149</v>
      </c>
      <c r="D4144" s="69" t="s">
        <v>149</v>
      </c>
      <c r="E4144" s="69">
        <f t="shared" ref="E4144:F4144" si="1812">E2896</f>
        <v>1962</v>
      </c>
      <c r="F4144" s="69" t="str">
        <f t="shared" si="1812"/>
        <v>i</v>
      </c>
      <c r="G4144" s="69">
        <f>data2!AP173</f>
        <v>1.9613270642663182E-2</v>
      </c>
      <c r="H4144" s="105">
        <f t="shared" si="1767"/>
        <v>0.28026634383090054</v>
      </c>
      <c r="I4144" s="105">
        <f t="shared" si="1768"/>
        <v>0.27680261004743534</v>
      </c>
    </row>
    <row r="4145" spans="2:9" x14ac:dyDescent="0.25">
      <c r="B4145" s="69" t="s">
        <v>45</v>
      </c>
      <c r="C4145" s="69" t="s">
        <v>149</v>
      </c>
      <c r="D4145" s="69" t="s">
        <v>149</v>
      </c>
      <c r="E4145" s="69">
        <f t="shared" ref="E4145:F4145" si="1813">E2897</f>
        <v>1963</v>
      </c>
      <c r="F4145" s="69" t="str">
        <f t="shared" si="1813"/>
        <v>i</v>
      </c>
      <c r="G4145" s="69">
        <f>data2!AP174</f>
        <v>1.8639261571804532E-2</v>
      </c>
      <c r="H4145" s="105">
        <f t="shared" si="1767"/>
        <v>0.2998796144735637</v>
      </c>
      <c r="I4145" s="105">
        <f t="shared" si="1768"/>
        <v>0.25816334847563094</v>
      </c>
    </row>
    <row r="4146" spans="2:9" x14ac:dyDescent="0.25">
      <c r="B4146" s="69" t="s">
        <v>45</v>
      </c>
      <c r="C4146" s="69" t="s">
        <v>149</v>
      </c>
      <c r="D4146" s="69" t="s">
        <v>149</v>
      </c>
      <c r="E4146" s="69">
        <f t="shared" ref="E4146:F4146" si="1814">E2898</f>
        <v>1964</v>
      </c>
      <c r="F4146" s="69" t="str">
        <f t="shared" si="1814"/>
        <v>i</v>
      </c>
      <c r="G4146" s="69">
        <f>data2!AP175</f>
        <v>1.772500126832733E-2</v>
      </c>
      <c r="H4146" s="105">
        <f t="shared" si="1767"/>
        <v>0.31851887604536822</v>
      </c>
      <c r="I4146" s="105">
        <f t="shared" si="1768"/>
        <v>0.24043834720730359</v>
      </c>
    </row>
    <row r="4147" spans="2:9" x14ac:dyDescent="0.25">
      <c r="B4147" s="69" t="s">
        <v>45</v>
      </c>
      <c r="C4147" s="69" t="s">
        <v>149</v>
      </c>
      <c r="D4147" s="69" t="s">
        <v>149</v>
      </c>
      <c r="E4147" s="69">
        <f t="shared" ref="E4147:F4147" si="1815">E2899</f>
        <v>1965</v>
      </c>
      <c r="F4147" s="69" t="str">
        <f t="shared" si="1815"/>
        <v>i</v>
      </c>
      <c r="G4147" s="69">
        <f>data2!AP176</f>
        <v>1.6644211994036113E-2</v>
      </c>
      <c r="H4147" s="105">
        <f t="shared" si="1767"/>
        <v>0.33624387731369554</v>
      </c>
      <c r="I4147" s="105">
        <f t="shared" si="1768"/>
        <v>0.22379413521326749</v>
      </c>
    </row>
    <row r="4148" spans="2:9" x14ac:dyDescent="0.25">
      <c r="B4148" s="69" t="s">
        <v>45</v>
      </c>
      <c r="C4148" s="69" t="s">
        <v>149</v>
      </c>
      <c r="D4148" s="69" t="s">
        <v>149</v>
      </c>
      <c r="E4148" s="69">
        <f t="shared" ref="E4148:F4148" si="1816">E2900</f>
        <v>1966</v>
      </c>
      <c r="F4148" s="69" t="str">
        <f t="shared" si="1816"/>
        <v>i</v>
      </c>
      <c r="G4148" s="69">
        <f>data2!AP177</f>
        <v>1.534233909035375E-2</v>
      </c>
      <c r="H4148" s="105">
        <f t="shared" si="1767"/>
        <v>0.35288808930773163</v>
      </c>
      <c r="I4148" s="105">
        <f t="shared" si="1768"/>
        <v>0.20845179612291367</v>
      </c>
    </row>
    <row r="4149" spans="2:9" x14ac:dyDescent="0.25">
      <c r="B4149" s="69" t="s">
        <v>45</v>
      </c>
      <c r="C4149" s="69" t="s">
        <v>149</v>
      </c>
      <c r="D4149" s="69" t="s">
        <v>149</v>
      </c>
      <c r="E4149" s="69">
        <f t="shared" ref="E4149:F4149" si="1817">E2901</f>
        <v>1967</v>
      </c>
      <c r="F4149" s="69" t="str">
        <f t="shared" si="1817"/>
        <v>i</v>
      </c>
      <c r="G4149" s="69">
        <f>data2!AP178</f>
        <v>1.3985148921040394E-2</v>
      </c>
      <c r="H4149" s="105">
        <f t="shared" si="1767"/>
        <v>0.3682304283980854</v>
      </c>
      <c r="I4149" s="105">
        <f t="shared" si="1768"/>
        <v>0.19446664720187326</v>
      </c>
    </row>
    <row r="4150" spans="2:9" x14ac:dyDescent="0.25">
      <c r="B4150" s="69" t="s">
        <v>45</v>
      </c>
      <c r="C4150" s="69" t="s">
        <v>149</v>
      </c>
      <c r="D4150" s="69" t="s">
        <v>149</v>
      </c>
      <c r="E4150" s="69">
        <f t="shared" ref="E4150:F4150" si="1818">E2902</f>
        <v>1968</v>
      </c>
      <c r="F4150" s="69" t="str">
        <f t="shared" si="1818"/>
        <v>i</v>
      </c>
      <c r="G4150" s="69">
        <f>data2!AP179</f>
        <v>1.4106930851917214E-2</v>
      </c>
      <c r="H4150" s="105">
        <f t="shared" si="1767"/>
        <v>0.38221557731912581</v>
      </c>
      <c r="I4150" s="105">
        <f t="shared" si="1768"/>
        <v>0.1803597163499561</v>
      </c>
    </row>
    <row r="4151" spans="2:9" x14ac:dyDescent="0.25">
      <c r="B4151" s="69" t="s">
        <v>45</v>
      </c>
      <c r="C4151" s="69" t="s">
        <v>149</v>
      </c>
      <c r="D4151" s="69" t="s">
        <v>149</v>
      </c>
      <c r="E4151" s="69">
        <f t="shared" ref="E4151:F4151" si="1819">E2903</f>
        <v>1969</v>
      </c>
      <c r="F4151" s="69" t="str">
        <f t="shared" si="1819"/>
        <v>i</v>
      </c>
      <c r="G4151" s="69">
        <f>data2!AP180</f>
        <v>1.2492540545743298E-2</v>
      </c>
      <c r="H4151" s="105">
        <f t="shared" si="1767"/>
        <v>0.39632250817104303</v>
      </c>
      <c r="I4151" s="105">
        <f t="shared" si="1768"/>
        <v>0.16786717580421279</v>
      </c>
    </row>
    <row r="4152" spans="2:9" x14ac:dyDescent="0.25">
      <c r="B4152" s="69" t="s">
        <v>45</v>
      </c>
      <c r="C4152" s="69" t="s">
        <v>149</v>
      </c>
      <c r="D4152" s="69" t="s">
        <v>149</v>
      </c>
      <c r="E4152" s="69">
        <f t="shared" ref="E4152:F4152" si="1820">E2904</f>
        <v>1970</v>
      </c>
      <c r="F4152" s="69" t="str">
        <f t="shared" si="1820"/>
        <v>i</v>
      </c>
      <c r="G4152" s="69">
        <f>data2!AP181</f>
        <v>1.1091743225255546E-2</v>
      </c>
      <c r="H4152" s="105">
        <f t="shared" si="1767"/>
        <v>0.40881504871678631</v>
      </c>
      <c r="I4152" s="105">
        <f t="shared" si="1768"/>
        <v>0.15677543257895724</v>
      </c>
    </row>
    <row r="4153" spans="2:9" x14ac:dyDescent="0.25">
      <c r="B4153" s="69" t="s">
        <v>45</v>
      </c>
      <c r="C4153" s="69" t="s">
        <v>149</v>
      </c>
      <c r="D4153" s="69" t="s">
        <v>149</v>
      </c>
      <c r="E4153" s="69">
        <f t="shared" ref="E4153:F4153" si="1821">E2905</f>
        <v>1971</v>
      </c>
      <c r="F4153" s="69" t="str">
        <f t="shared" si="1821"/>
        <v>i</v>
      </c>
      <c r="G4153" s="69">
        <f>data2!AP182</f>
        <v>1.2214523085625397E-2</v>
      </c>
      <c r="H4153" s="105">
        <f t="shared" si="1767"/>
        <v>0.41990679194204183</v>
      </c>
      <c r="I4153" s="105">
        <f t="shared" si="1768"/>
        <v>0.14456090949333184</v>
      </c>
    </row>
    <row r="4154" spans="2:9" x14ac:dyDescent="0.25">
      <c r="B4154" s="69" t="s">
        <v>45</v>
      </c>
      <c r="C4154" s="69" t="s">
        <v>149</v>
      </c>
      <c r="D4154" s="69" t="s">
        <v>149</v>
      </c>
      <c r="E4154" s="69">
        <f t="shared" ref="E4154:F4154" si="1822">E2906</f>
        <v>1972</v>
      </c>
      <c r="F4154" s="69" t="str">
        <f t="shared" si="1822"/>
        <v>i</v>
      </c>
      <c r="G4154" s="69">
        <f>data2!AP183</f>
        <v>9.9254545454545446E-3</v>
      </c>
      <c r="H4154" s="105">
        <f t="shared" si="1767"/>
        <v>0.43212131502766721</v>
      </c>
      <c r="I4154" s="105">
        <f t="shared" si="1768"/>
        <v>0.13463545494787729</v>
      </c>
    </row>
    <row r="4155" spans="2:9" x14ac:dyDescent="0.25">
      <c r="B4155" s="69" t="s">
        <v>45</v>
      </c>
      <c r="C4155" s="69" t="s">
        <v>149</v>
      </c>
      <c r="D4155" s="69" t="s">
        <v>149</v>
      </c>
      <c r="E4155" s="69">
        <f t="shared" ref="E4155:F4155" si="1823">E2907</f>
        <v>1973</v>
      </c>
      <c r="F4155" s="69" t="str">
        <f t="shared" si="1823"/>
        <v>i</v>
      </c>
      <c r="G4155" s="69">
        <f>data2!AP184</f>
        <v>8.4785666532958947E-3</v>
      </c>
      <c r="H4155" s="105">
        <f t="shared" si="1767"/>
        <v>0.44204676957312178</v>
      </c>
      <c r="I4155" s="105">
        <f t="shared" si="1768"/>
        <v>0.12615688829458138</v>
      </c>
    </row>
    <row r="4156" spans="2:9" x14ac:dyDescent="0.25">
      <c r="B4156" s="69" t="s">
        <v>45</v>
      </c>
      <c r="C4156" s="69" t="s">
        <v>149</v>
      </c>
      <c r="D4156" s="69" t="s">
        <v>149</v>
      </c>
      <c r="E4156" s="69">
        <f t="shared" ref="E4156:F4156" si="1824">E2908</f>
        <v>1974</v>
      </c>
      <c r="F4156" s="69" t="str">
        <f t="shared" si="1824"/>
        <v>i</v>
      </c>
      <c r="G4156" s="69">
        <f>data2!AP185</f>
        <v>7.2106908874329965E-3</v>
      </c>
      <c r="H4156" s="105">
        <f t="shared" si="1767"/>
        <v>0.45052533622641766</v>
      </c>
      <c r="I4156" s="105">
        <f t="shared" si="1768"/>
        <v>0.11894619740714837</v>
      </c>
    </row>
    <row r="4157" spans="2:9" x14ac:dyDescent="0.25">
      <c r="B4157" s="69" t="s">
        <v>45</v>
      </c>
      <c r="C4157" s="69" t="s">
        <v>149</v>
      </c>
      <c r="D4157" s="69" t="s">
        <v>149</v>
      </c>
      <c r="E4157" s="69">
        <f t="shared" ref="E4157:F4157" si="1825">E2909</f>
        <v>1975</v>
      </c>
      <c r="F4157" s="69" t="str">
        <f t="shared" si="1825"/>
        <v>i</v>
      </c>
      <c r="G4157" s="69">
        <f>data2!AP186</f>
        <v>6.7585386233844306E-3</v>
      </c>
      <c r="H4157" s="105">
        <f t="shared" si="1767"/>
        <v>0.45773602711385064</v>
      </c>
      <c r="I4157" s="105">
        <f t="shared" si="1768"/>
        <v>0.11218765878376395</v>
      </c>
    </row>
    <row r="4158" spans="2:9" x14ac:dyDescent="0.25">
      <c r="B4158" s="69" t="s">
        <v>45</v>
      </c>
      <c r="C4158" s="69" t="s">
        <v>149</v>
      </c>
      <c r="D4158" s="69" t="s">
        <v>149</v>
      </c>
      <c r="E4158" s="69">
        <f t="shared" ref="E4158:F4158" si="1826">E2910</f>
        <v>1976</v>
      </c>
      <c r="F4158" s="69" t="str">
        <f t="shared" si="1826"/>
        <v>i</v>
      </c>
      <c r="G4158" s="69">
        <f>data2!AP187</f>
        <v>6.8678762840553818E-3</v>
      </c>
      <c r="H4158" s="105">
        <f t="shared" si="1767"/>
        <v>0.46449456573723508</v>
      </c>
      <c r="I4158" s="105">
        <f t="shared" si="1768"/>
        <v>0.10531978249970857</v>
      </c>
    </row>
    <row r="4159" spans="2:9" x14ac:dyDescent="0.25">
      <c r="B4159" s="69" t="s">
        <v>45</v>
      </c>
      <c r="C4159" s="69" t="s">
        <v>149</v>
      </c>
      <c r="D4159" s="69" t="s">
        <v>149</v>
      </c>
      <c r="E4159" s="69">
        <f t="shared" ref="E4159:F4159" si="1827">E2911</f>
        <v>1977</v>
      </c>
      <c r="F4159" s="69" t="str">
        <f t="shared" si="1827"/>
        <v>i</v>
      </c>
      <c r="G4159" s="69">
        <f>data2!AP188</f>
        <v>6.7219260781606234E-3</v>
      </c>
      <c r="H4159" s="105">
        <f t="shared" si="1767"/>
        <v>0.47136244202129046</v>
      </c>
      <c r="I4159" s="105">
        <f t="shared" si="1768"/>
        <v>9.8597856421547947E-2</v>
      </c>
    </row>
    <row r="4160" spans="2:9" x14ac:dyDescent="0.25">
      <c r="B4160" s="69" t="s">
        <v>45</v>
      </c>
      <c r="C4160" s="69" t="s">
        <v>149</v>
      </c>
      <c r="D4160" s="69" t="s">
        <v>149</v>
      </c>
      <c r="E4160" s="69">
        <f t="shared" ref="E4160:F4160" si="1828">E2912</f>
        <v>1978</v>
      </c>
      <c r="F4160" s="69" t="str">
        <f t="shared" si="1828"/>
        <v>i</v>
      </c>
      <c r="G4160" s="69">
        <f>data2!AP189</f>
        <v>7.2169728499430997E-3</v>
      </c>
      <c r="H4160" s="105">
        <f t="shared" si="1767"/>
        <v>0.4780843680994511</v>
      </c>
      <c r="I4160" s="105">
        <f t="shared" si="1768"/>
        <v>9.1380883571604857E-2</v>
      </c>
    </row>
    <row r="4161" spans="2:9" x14ac:dyDescent="0.25">
      <c r="B4161" s="69" t="s">
        <v>45</v>
      </c>
      <c r="C4161" s="69" t="s">
        <v>149</v>
      </c>
      <c r="D4161" s="69" t="s">
        <v>149</v>
      </c>
      <c r="E4161" s="69">
        <f t="shared" ref="E4161:F4161" si="1829">E2913</f>
        <v>1979</v>
      </c>
      <c r="F4161" s="69" t="str">
        <f t="shared" si="1829"/>
        <v>i</v>
      </c>
      <c r="G4161" s="69">
        <f>data2!AP190</f>
        <v>6.4239273139583466E-3</v>
      </c>
      <c r="H4161" s="105">
        <f t="shared" si="1767"/>
        <v>0.4853013409493942</v>
      </c>
      <c r="I4161" s="105">
        <f t="shared" si="1768"/>
        <v>8.4956956257646529E-2</v>
      </c>
    </row>
    <row r="4162" spans="2:9" x14ac:dyDescent="0.25">
      <c r="B4162" s="69" t="s">
        <v>45</v>
      </c>
      <c r="C4162" s="69" t="s">
        <v>149</v>
      </c>
      <c r="D4162" s="69" t="s">
        <v>149</v>
      </c>
      <c r="E4162" s="69">
        <f t="shared" ref="E4162:F4162" si="1830">E2914</f>
        <v>1980</v>
      </c>
      <c r="F4162" s="69" t="str">
        <f t="shared" si="1830"/>
        <v>i</v>
      </c>
      <c r="G4162" s="69">
        <f>data2!AP191</f>
        <v>6.1276984833599406E-3</v>
      </c>
      <c r="H4162" s="105">
        <f t="shared" si="1767"/>
        <v>0.49172526826335256</v>
      </c>
      <c r="I4162" s="105">
        <f t="shared" si="1768"/>
        <v>7.8829257774286579E-2</v>
      </c>
    </row>
    <row r="4163" spans="2:9" x14ac:dyDescent="0.25">
      <c r="B4163" s="69" t="s">
        <v>45</v>
      </c>
      <c r="C4163" s="69" t="s">
        <v>149</v>
      </c>
      <c r="D4163" s="69" t="s">
        <v>149</v>
      </c>
      <c r="E4163" s="69">
        <f t="shared" ref="E4163:F4163" si="1831">E2915</f>
        <v>1981</v>
      </c>
      <c r="F4163" s="69" t="str">
        <f t="shared" si="1831"/>
        <v>i</v>
      </c>
      <c r="G4163" s="69">
        <f>data2!AP192</f>
        <v>6.7513423361752452E-3</v>
      </c>
      <c r="H4163" s="105">
        <f t="shared" si="1767"/>
        <v>0.49785296674671248</v>
      </c>
      <c r="I4163" s="105">
        <f t="shared" si="1768"/>
        <v>7.2077915438111345E-2</v>
      </c>
    </row>
    <row r="4164" spans="2:9" x14ac:dyDescent="0.25">
      <c r="B4164" s="69" t="s">
        <v>45</v>
      </c>
      <c r="C4164" s="69" t="s">
        <v>149</v>
      </c>
      <c r="D4164" s="69" t="s">
        <v>149</v>
      </c>
      <c r="E4164" s="69">
        <f t="shared" ref="E4164:F4164" si="1832">E2916</f>
        <v>1982</v>
      </c>
      <c r="F4164" s="69" t="str">
        <f t="shared" si="1832"/>
        <v>i</v>
      </c>
      <c r="G4164" s="69">
        <f>data2!AP193</f>
        <v>5.5297850735110902E-3</v>
      </c>
      <c r="H4164" s="105">
        <f t="shared" ref="H4164:H4227" si="1833">SUMIFS($G$4:$G$4995,$F$4:$F$4995,$F4164,$E$4:$E$4995,"&lt;"&amp;$E4164,$B$4:$B$4995,$B4164,$D$4:$D$4995,$D4164)</f>
        <v>0.50460430908288767</v>
      </c>
      <c r="I4164" s="105">
        <f t="shared" ref="I4164:I4227" si="1834">SUMIFS($G$4:$G$4995,$F$4:$F$4995,$F4164,$E$4:$E$4995,"&gt;"&amp;$E4164,$B$4:$B$4995,$B4164,$D$4:$D$4995,$D4164)</f>
        <v>6.654813036460025E-2</v>
      </c>
    </row>
    <row r="4165" spans="2:9" x14ac:dyDescent="0.25">
      <c r="B4165" s="69" t="s">
        <v>45</v>
      </c>
      <c r="C4165" s="69" t="s">
        <v>149</v>
      </c>
      <c r="D4165" s="69" t="s">
        <v>149</v>
      </c>
      <c r="E4165" s="69">
        <f t="shared" ref="E4165:F4165" si="1835">E2917</f>
        <v>1983</v>
      </c>
      <c r="F4165" s="69" t="str">
        <f t="shared" si="1835"/>
        <v>i</v>
      </c>
      <c r="G4165" s="69">
        <f>data2!AP194</f>
        <v>1E-3</v>
      </c>
      <c r="H4165" s="105">
        <f t="shared" si="1833"/>
        <v>0.51013409415639877</v>
      </c>
      <c r="I4165" s="105">
        <f t="shared" si="1834"/>
        <v>6.5548130364600249E-2</v>
      </c>
    </row>
    <row r="4166" spans="2:9" x14ac:dyDescent="0.25">
      <c r="B4166" s="69" t="s">
        <v>45</v>
      </c>
      <c r="C4166" s="69" t="s">
        <v>149</v>
      </c>
      <c r="D4166" s="69" t="s">
        <v>149</v>
      </c>
      <c r="E4166" s="69">
        <f t="shared" ref="E4166:F4166" si="1836">E2918</f>
        <v>1984</v>
      </c>
      <c r="F4166" s="69" t="str">
        <f t="shared" si="1836"/>
        <v>i</v>
      </c>
      <c r="G4166" s="69">
        <f>data2!AP195</f>
        <v>4.8675690320461951E-3</v>
      </c>
      <c r="H4166" s="105">
        <f t="shared" si="1833"/>
        <v>0.51113409415639877</v>
      </c>
      <c r="I4166" s="105">
        <f t="shared" si="1834"/>
        <v>6.0680561332554048E-2</v>
      </c>
    </row>
    <row r="4167" spans="2:9" x14ac:dyDescent="0.25">
      <c r="B4167" s="69" t="s">
        <v>45</v>
      </c>
      <c r="C4167" s="69" t="s">
        <v>149</v>
      </c>
      <c r="D4167" s="69" t="s">
        <v>149</v>
      </c>
      <c r="E4167" s="69">
        <f t="shared" ref="E4167:F4167" si="1837">E2919</f>
        <v>1985</v>
      </c>
      <c r="F4167" s="69" t="str">
        <f t="shared" si="1837"/>
        <v>i</v>
      </c>
      <c r="G4167" s="69">
        <f>data2!AP196</f>
        <v>5.1145966298376646E-3</v>
      </c>
      <c r="H4167" s="105">
        <f t="shared" si="1833"/>
        <v>0.51600166318844498</v>
      </c>
      <c r="I4167" s="105">
        <f t="shared" si="1834"/>
        <v>5.5565964702716387E-2</v>
      </c>
    </row>
    <row r="4168" spans="2:9" x14ac:dyDescent="0.25">
      <c r="B4168" s="69" t="s">
        <v>45</v>
      </c>
      <c r="C4168" s="69" t="s">
        <v>149</v>
      </c>
      <c r="D4168" s="69" t="s">
        <v>149</v>
      </c>
      <c r="E4168" s="69">
        <f t="shared" ref="E4168:F4168" si="1838">E2920</f>
        <v>1986</v>
      </c>
      <c r="F4168" s="69" t="str">
        <f t="shared" si="1838"/>
        <v>i</v>
      </c>
      <c r="G4168" s="69">
        <f>data2!AP197</f>
        <v>5.2856916106858304E-3</v>
      </c>
      <c r="H4168" s="105">
        <f t="shared" si="1833"/>
        <v>0.52111625981828269</v>
      </c>
      <c r="I4168" s="105">
        <f t="shared" si="1834"/>
        <v>5.028027309203055E-2</v>
      </c>
    </row>
    <row r="4169" spans="2:9" x14ac:dyDescent="0.25">
      <c r="B4169" s="69" t="s">
        <v>45</v>
      </c>
      <c r="C4169" s="69" t="s">
        <v>149</v>
      </c>
      <c r="D4169" s="69" t="s">
        <v>149</v>
      </c>
      <c r="E4169" s="69">
        <f t="shared" ref="E4169:F4169" si="1839">E2921</f>
        <v>1987</v>
      </c>
      <c r="F4169" s="69" t="str">
        <f t="shared" si="1839"/>
        <v>i</v>
      </c>
      <c r="G4169" s="69">
        <f>data2!AP198</f>
        <v>4.3952408496112276E-3</v>
      </c>
      <c r="H4169" s="105">
        <f t="shared" si="1833"/>
        <v>0.52640195142896851</v>
      </c>
      <c r="I4169" s="105">
        <f t="shared" si="1834"/>
        <v>4.588503224241932E-2</v>
      </c>
    </row>
    <row r="4170" spans="2:9" x14ac:dyDescent="0.25">
      <c r="B4170" s="69" t="s">
        <v>45</v>
      </c>
      <c r="C4170" s="69" t="s">
        <v>149</v>
      </c>
      <c r="D4170" s="69" t="s">
        <v>149</v>
      </c>
      <c r="E4170" s="69">
        <f t="shared" ref="E4170:F4170" si="1840">E2922</f>
        <v>1988</v>
      </c>
      <c r="F4170" s="69" t="str">
        <f t="shared" si="1840"/>
        <v>i</v>
      </c>
      <c r="G4170" s="69">
        <f>data2!AP199</f>
        <v>4.3172818939061818E-3</v>
      </c>
      <c r="H4170" s="105">
        <f t="shared" si="1833"/>
        <v>0.53079719227857969</v>
      </c>
      <c r="I4170" s="105">
        <f t="shared" si="1834"/>
        <v>4.1567750348513136E-2</v>
      </c>
    </row>
    <row r="4171" spans="2:9" x14ac:dyDescent="0.25">
      <c r="B4171" s="69" t="s">
        <v>45</v>
      </c>
      <c r="C4171" s="69" t="s">
        <v>149</v>
      </c>
      <c r="D4171" s="69" t="s">
        <v>149</v>
      </c>
      <c r="E4171" s="69">
        <f t="shared" ref="E4171:F4171" si="1841">E2923</f>
        <v>1989</v>
      </c>
      <c r="F4171" s="69" t="str">
        <f t="shared" si="1841"/>
        <v>i</v>
      </c>
      <c r="G4171" s="69">
        <f>data2!AP200</f>
        <v>4.2008373105584858E-3</v>
      </c>
      <c r="H4171" s="105">
        <f t="shared" si="1833"/>
        <v>0.53511447417248592</v>
      </c>
      <c r="I4171" s="105">
        <f t="shared" si="1834"/>
        <v>3.7366913037954655E-2</v>
      </c>
    </row>
    <row r="4172" spans="2:9" x14ac:dyDescent="0.25">
      <c r="B4172" s="69" t="s">
        <v>45</v>
      </c>
      <c r="C4172" s="69" t="s">
        <v>149</v>
      </c>
      <c r="D4172" s="69" t="s">
        <v>149</v>
      </c>
      <c r="E4172" s="69">
        <f t="shared" ref="E4172:F4172" si="1842">E2924</f>
        <v>1990</v>
      </c>
      <c r="F4172" s="69" t="str">
        <f t="shared" si="1842"/>
        <v>i</v>
      </c>
      <c r="G4172" s="69">
        <f>data2!AP201</f>
        <v>1E-3</v>
      </c>
      <c r="H4172" s="105">
        <f t="shared" si="1833"/>
        <v>0.53931531148304446</v>
      </c>
      <c r="I4172" s="105">
        <f t="shared" si="1834"/>
        <v>3.6366913037954654E-2</v>
      </c>
    </row>
    <row r="4173" spans="2:9" x14ac:dyDescent="0.25">
      <c r="B4173" s="69" t="s">
        <v>45</v>
      </c>
      <c r="C4173" s="69" t="s">
        <v>149</v>
      </c>
      <c r="D4173" s="69" t="s">
        <v>149</v>
      </c>
      <c r="E4173" s="69">
        <f t="shared" ref="E4173:F4173" si="1843">E2925</f>
        <v>1991</v>
      </c>
      <c r="F4173" s="69" t="str">
        <f t="shared" si="1843"/>
        <v>i</v>
      </c>
      <c r="G4173" s="69">
        <f>data2!AP202</f>
        <v>3.8194084062940061E-3</v>
      </c>
      <c r="H4173" s="105">
        <f t="shared" si="1833"/>
        <v>0.54031531148304446</v>
      </c>
      <c r="I4173" s="105">
        <f t="shared" si="1834"/>
        <v>3.2547504631660652E-2</v>
      </c>
    </row>
    <row r="4174" spans="2:9" x14ac:dyDescent="0.25">
      <c r="B4174" s="69" t="s">
        <v>45</v>
      </c>
      <c r="C4174" s="69" t="s">
        <v>149</v>
      </c>
      <c r="D4174" s="69" t="s">
        <v>149</v>
      </c>
      <c r="E4174" s="69">
        <f t="shared" ref="E4174:F4174" si="1844">E2926</f>
        <v>1992</v>
      </c>
      <c r="F4174" s="69" t="str">
        <f t="shared" si="1844"/>
        <v>i</v>
      </c>
      <c r="G4174" s="69">
        <f>data2!AP203</f>
        <v>1E-3</v>
      </c>
      <c r="H4174" s="105">
        <f t="shared" si="1833"/>
        <v>0.54413471988933848</v>
      </c>
      <c r="I4174" s="105">
        <f t="shared" si="1834"/>
        <v>3.1547504631660651E-2</v>
      </c>
    </row>
    <row r="4175" spans="2:9" x14ac:dyDescent="0.25">
      <c r="B4175" s="69" t="s">
        <v>45</v>
      </c>
      <c r="C4175" s="69" t="s">
        <v>149</v>
      </c>
      <c r="D4175" s="69" t="s">
        <v>149</v>
      </c>
      <c r="E4175" s="69">
        <f t="shared" ref="E4175:F4175" si="1845">E2927</f>
        <v>1993</v>
      </c>
      <c r="F4175" s="69" t="str">
        <f t="shared" si="1845"/>
        <v>i</v>
      </c>
      <c r="G4175" s="69">
        <f>data2!AP204</f>
        <v>3.7821566153453012E-3</v>
      </c>
      <c r="H4175" s="105">
        <f t="shared" si="1833"/>
        <v>0.54513471988933848</v>
      </c>
      <c r="I4175" s="105">
        <f t="shared" si="1834"/>
        <v>2.7765348016315347E-2</v>
      </c>
    </row>
    <row r="4176" spans="2:9" x14ac:dyDescent="0.25">
      <c r="B4176" s="69" t="s">
        <v>45</v>
      </c>
      <c r="C4176" s="69" t="s">
        <v>149</v>
      </c>
      <c r="D4176" s="69" t="s">
        <v>149</v>
      </c>
      <c r="E4176" s="69">
        <f t="shared" ref="E4176:F4176" si="1846">E2928</f>
        <v>1994</v>
      </c>
      <c r="F4176" s="69" t="str">
        <f t="shared" si="1846"/>
        <v>i</v>
      </c>
      <c r="G4176" s="69">
        <f>data2!AP205</f>
        <v>3.4840713649851632E-3</v>
      </c>
      <c r="H4176" s="105">
        <f t="shared" si="1833"/>
        <v>0.54891687650468379</v>
      </c>
      <c r="I4176" s="105">
        <f t="shared" si="1834"/>
        <v>2.4281276651330182E-2</v>
      </c>
    </row>
    <row r="4177" spans="2:9" x14ac:dyDescent="0.25">
      <c r="B4177" s="69" t="s">
        <v>45</v>
      </c>
      <c r="C4177" s="69" t="s">
        <v>149</v>
      </c>
      <c r="D4177" s="69" t="s">
        <v>149</v>
      </c>
      <c r="E4177" s="69">
        <f t="shared" ref="E4177:F4177" si="1847">E2929</f>
        <v>1995</v>
      </c>
      <c r="F4177" s="69" t="str">
        <f t="shared" si="1847"/>
        <v>i</v>
      </c>
      <c r="G4177" s="69">
        <f>data2!AP206</f>
        <v>3.8187207207207208E-3</v>
      </c>
      <c r="H4177" s="105">
        <f t="shared" si="1833"/>
        <v>0.55240094786966898</v>
      </c>
      <c r="I4177" s="105">
        <f t="shared" si="1834"/>
        <v>2.0462555930609465E-2</v>
      </c>
    </row>
    <row r="4178" spans="2:9" x14ac:dyDescent="0.25">
      <c r="B4178" s="69" t="s">
        <v>45</v>
      </c>
      <c r="C4178" s="69" t="s">
        <v>149</v>
      </c>
      <c r="D4178" s="69" t="s">
        <v>149</v>
      </c>
      <c r="E4178" s="69">
        <f t="shared" ref="E4178:F4178" si="1848">E2930</f>
        <v>1996</v>
      </c>
      <c r="F4178" s="69" t="str">
        <f t="shared" si="1848"/>
        <v>i</v>
      </c>
      <c r="G4178" s="69">
        <f>data2!AP207</f>
        <v>5.4400007026666197E-3</v>
      </c>
      <c r="H4178" s="105">
        <f t="shared" si="1833"/>
        <v>0.55621966859038974</v>
      </c>
      <c r="I4178" s="105">
        <f t="shared" si="1834"/>
        <v>1.5022555227942843E-2</v>
      </c>
    </row>
    <row r="4179" spans="2:9" x14ac:dyDescent="0.25">
      <c r="B4179" s="69" t="s">
        <v>45</v>
      </c>
      <c r="C4179" s="69" t="s">
        <v>149</v>
      </c>
      <c r="D4179" s="69" t="s">
        <v>149</v>
      </c>
      <c r="E4179" s="69">
        <f t="shared" ref="E4179:F4179" si="1849">E2931</f>
        <v>1997</v>
      </c>
      <c r="F4179" s="69" t="str">
        <f t="shared" si="1849"/>
        <v>i</v>
      </c>
      <c r="G4179" s="69">
        <f>data2!AP208</f>
        <v>1.5022555227942843E-2</v>
      </c>
      <c r="H4179" s="105">
        <f t="shared" si="1833"/>
        <v>0.56165966929305633</v>
      </c>
      <c r="I4179" s="105">
        <f t="shared" si="1834"/>
        <v>0</v>
      </c>
    </row>
    <row r="4180" spans="2:9" x14ac:dyDescent="0.25">
      <c r="B4180" s="69" t="s">
        <v>45</v>
      </c>
      <c r="C4180" s="69" t="s">
        <v>149</v>
      </c>
      <c r="D4180" s="69" t="s">
        <v>149</v>
      </c>
      <c r="E4180" s="69">
        <f t="shared" ref="E4180:F4180" si="1850">E2932</f>
        <v>1950</v>
      </c>
      <c r="F4180" s="69" t="str">
        <f t="shared" si="1850"/>
        <v>j</v>
      </c>
      <c r="G4180" s="69">
        <f>data2!AQ161</f>
        <v>8.3772658806419764E-2</v>
      </c>
      <c r="H4180" s="105">
        <f t="shared" si="1833"/>
        <v>0</v>
      </c>
      <c r="I4180" s="105">
        <f t="shared" si="1834"/>
        <v>7.3227838540649932</v>
      </c>
    </row>
    <row r="4181" spans="2:9" x14ac:dyDescent="0.25">
      <c r="B4181" s="69" t="s">
        <v>45</v>
      </c>
      <c r="C4181" s="69" t="s">
        <v>149</v>
      </c>
      <c r="D4181" s="69" t="s">
        <v>149</v>
      </c>
      <c r="E4181" s="69">
        <f t="shared" ref="E4181:F4181" si="1851">E2933</f>
        <v>1951</v>
      </c>
      <c r="F4181" s="69" t="str">
        <f t="shared" si="1851"/>
        <v>j</v>
      </c>
      <c r="G4181" s="69">
        <f>data2!AQ162</f>
        <v>8.3772658806419764E-2</v>
      </c>
      <c r="H4181" s="105">
        <f t="shared" si="1833"/>
        <v>8.3772658806419764E-2</v>
      </c>
      <c r="I4181" s="105">
        <f t="shared" si="1834"/>
        <v>7.2390111952585725</v>
      </c>
    </row>
    <row r="4182" spans="2:9" x14ac:dyDescent="0.25">
      <c r="B4182" s="69" t="s">
        <v>45</v>
      </c>
      <c r="C4182" s="69" t="s">
        <v>149</v>
      </c>
      <c r="D4182" s="69" t="s">
        <v>149</v>
      </c>
      <c r="E4182" s="69">
        <f t="shared" ref="E4182:F4182" si="1852">E2934</f>
        <v>1952</v>
      </c>
      <c r="F4182" s="69" t="str">
        <f t="shared" si="1852"/>
        <v>j</v>
      </c>
      <c r="G4182" s="69">
        <f>data2!AQ163</f>
        <v>8.3772658806419764E-2</v>
      </c>
      <c r="H4182" s="105">
        <f t="shared" si="1833"/>
        <v>0.16754531761283953</v>
      </c>
      <c r="I4182" s="105">
        <f t="shared" si="1834"/>
        <v>7.1552385364521536</v>
      </c>
    </row>
    <row r="4183" spans="2:9" x14ac:dyDescent="0.25">
      <c r="B4183" s="69" t="s">
        <v>45</v>
      </c>
      <c r="C4183" s="69" t="s">
        <v>149</v>
      </c>
      <c r="D4183" s="69" t="s">
        <v>149</v>
      </c>
      <c r="E4183" s="69">
        <f t="shared" ref="E4183:F4183" si="1853">E2935</f>
        <v>1953</v>
      </c>
      <c r="F4183" s="69" t="str">
        <f t="shared" si="1853"/>
        <v>j</v>
      </c>
      <c r="G4183" s="69">
        <f>data2!AQ164</f>
        <v>8.3772658806419764E-2</v>
      </c>
      <c r="H4183" s="105">
        <f t="shared" si="1833"/>
        <v>0.25131797641925929</v>
      </c>
      <c r="I4183" s="105">
        <f t="shared" si="1834"/>
        <v>7.0714658776457329</v>
      </c>
    </row>
    <row r="4184" spans="2:9" x14ac:dyDescent="0.25">
      <c r="B4184" s="69" t="s">
        <v>45</v>
      </c>
      <c r="C4184" s="69" t="s">
        <v>149</v>
      </c>
      <c r="D4184" s="69" t="s">
        <v>149</v>
      </c>
      <c r="E4184" s="69">
        <f t="shared" ref="E4184:F4184" si="1854">E2936</f>
        <v>1954</v>
      </c>
      <c r="F4184" s="69" t="str">
        <f t="shared" si="1854"/>
        <v>j</v>
      </c>
      <c r="G4184" s="69">
        <f>data2!AQ165</f>
        <v>8.3772658806419764E-2</v>
      </c>
      <c r="H4184" s="105">
        <f t="shared" si="1833"/>
        <v>0.33509063522567906</v>
      </c>
      <c r="I4184" s="105">
        <f t="shared" si="1834"/>
        <v>6.9876932188393122</v>
      </c>
    </row>
    <row r="4185" spans="2:9" x14ac:dyDescent="0.25">
      <c r="B4185" s="69" t="s">
        <v>45</v>
      </c>
      <c r="C4185" s="69" t="s">
        <v>149</v>
      </c>
      <c r="D4185" s="69" t="s">
        <v>149</v>
      </c>
      <c r="E4185" s="69">
        <f t="shared" ref="E4185:F4185" si="1855">E2937</f>
        <v>1955</v>
      </c>
      <c r="F4185" s="69" t="str">
        <f t="shared" si="1855"/>
        <v>j</v>
      </c>
      <c r="G4185" s="69">
        <f>data2!AQ166</f>
        <v>8.3772658806419764E-2</v>
      </c>
      <c r="H4185" s="105">
        <f t="shared" si="1833"/>
        <v>0.41886329403209882</v>
      </c>
      <c r="I4185" s="105">
        <f t="shared" si="1834"/>
        <v>6.9039205600328932</v>
      </c>
    </row>
    <row r="4186" spans="2:9" x14ac:dyDescent="0.25">
      <c r="B4186" s="69" t="s">
        <v>45</v>
      </c>
      <c r="C4186" s="69" t="s">
        <v>149</v>
      </c>
      <c r="D4186" s="69" t="s">
        <v>149</v>
      </c>
      <c r="E4186" s="69">
        <f t="shared" ref="E4186:F4186" si="1856">E2938</f>
        <v>1956</v>
      </c>
      <c r="F4186" s="69" t="str">
        <f t="shared" si="1856"/>
        <v>j</v>
      </c>
      <c r="G4186" s="69">
        <f>data2!AQ167</f>
        <v>8.3772658806419764E-2</v>
      </c>
      <c r="H4186" s="105">
        <f t="shared" si="1833"/>
        <v>0.50263595283851858</v>
      </c>
      <c r="I4186" s="105">
        <f t="shared" si="1834"/>
        <v>6.8201479012264725</v>
      </c>
    </row>
    <row r="4187" spans="2:9" x14ac:dyDescent="0.25">
      <c r="B4187" s="69" t="s">
        <v>45</v>
      </c>
      <c r="C4187" s="69" t="s">
        <v>149</v>
      </c>
      <c r="D4187" s="69" t="s">
        <v>149</v>
      </c>
      <c r="E4187" s="69">
        <f t="shared" ref="E4187:F4187" si="1857">E2939</f>
        <v>1957</v>
      </c>
      <c r="F4187" s="69" t="str">
        <f t="shared" si="1857"/>
        <v>j</v>
      </c>
      <c r="G4187" s="69">
        <f>data2!AQ168</f>
        <v>8.3772658806419764E-2</v>
      </c>
      <c r="H4187" s="105">
        <f t="shared" si="1833"/>
        <v>0.58640861164493829</v>
      </c>
      <c r="I4187" s="105">
        <f t="shared" si="1834"/>
        <v>6.7363752424200536</v>
      </c>
    </row>
    <row r="4188" spans="2:9" x14ac:dyDescent="0.25">
      <c r="B4188" s="69" t="s">
        <v>45</v>
      </c>
      <c r="C4188" s="69" t="s">
        <v>149</v>
      </c>
      <c r="D4188" s="69" t="s">
        <v>149</v>
      </c>
      <c r="E4188" s="69">
        <f t="shared" ref="E4188:F4188" si="1858">E2940</f>
        <v>1958</v>
      </c>
      <c r="F4188" s="69" t="str">
        <f t="shared" si="1858"/>
        <v>j</v>
      </c>
      <c r="G4188" s="69">
        <f>data2!AQ169</f>
        <v>8.3772658806419764E-2</v>
      </c>
      <c r="H4188" s="105">
        <f t="shared" si="1833"/>
        <v>0.67018127045135811</v>
      </c>
      <c r="I4188" s="105">
        <f t="shared" si="1834"/>
        <v>6.6526025836136347</v>
      </c>
    </row>
    <row r="4189" spans="2:9" x14ac:dyDescent="0.25">
      <c r="B4189" s="69" t="s">
        <v>45</v>
      </c>
      <c r="C4189" s="69" t="s">
        <v>149</v>
      </c>
      <c r="D4189" s="69" t="s">
        <v>149</v>
      </c>
      <c r="E4189" s="69">
        <f t="shared" ref="E4189:F4189" si="1859">E2941</f>
        <v>1959</v>
      </c>
      <c r="F4189" s="69" t="str">
        <f t="shared" si="1859"/>
        <v>j</v>
      </c>
      <c r="G4189" s="69">
        <f>data2!AQ170</f>
        <v>8.3772658806419764E-2</v>
      </c>
      <c r="H4189" s="105">
        <f t="shared" si="1833"/>
        <v>0.75395392925777793</v>
      </c>
      <c r="I4189" s="105">
        <f t="shared" si="1834"/>
        <v>6.5688299248072139</v>
      </c>
    </row>
    <row r="4190" spans="2:9" x14ac:dyDescent="0.25">
      <c r="B4190" s="69" t="s">
        <v>45</v>
      </c>
      <c r="C4190" s="69" t="s">
        <v>149</v>
      </c>
      <c r="D4190" s="69" t="s">
        <v>149</v>
      </c>
      <c r="E4190" s="69">
        <f t="shared" ref="E4190:F4190" si="1860">E2942</f>
        <v>1960</v>
      </c>
      <c r="F4190" s="69" t="str">
        <f t="shared" si="1860"/>
        <v>j</v>
      </c>
      <c r="G4190" s="69">
        <f>data2!AQ171</f>
        <v>8.3881927491819455E-2</v>
      </c>
      <c r="H4190" s="105">
        <f t="shared" si="1833"/>
        <v>0.83772658806419775</v>
      </c>
      <c r="I4190" s="105">
        <f t="shared" si="1834"/>
        <v>6.4849479973153938</v>
      </c>
    </row>
    <row r="4191" spans="2:9" x14ac:dyDescent="0.25">
      <c r="B4191" s="69" t="s">
        <v>45</v>
      </c>
      <c r="C4191" s="69" t="s">
        <v>149</v>
      </c>
      <c r="D4191" s="69" t="s">
        <v>149</v>
      </c>
      <c r="E4191" s="69">
        <f t="shared" ref="E4191:F4191" si="1861">E2943</f>
        <v>1961</v>
      </c>
      <c r="F4191" s="69" t="str">
        <f t="shared" si="1861"/>
        <v>j</v>
      </c>
      <c r="G4191" s="69">
        <f>data2!AQ172</f>
        <v>8.6050959879638927E-2</v>
      </c>
      <c r="H4191" s="105">
        <f t="shared" si="1833"/>
        <v>0.92160851555601719</v>
      </c>
      <c r="I4191" s="105">
        <f t="shared" si="1834"/>
        <v>6.3988970374357548</v>
      </c>
    </row>
    <row r="4192" spans="2:9" x14ac:dyDescent="0.25">
      <c r="B4192" s="69" t="s">
        <v>45</v>
      </c>
      <c r="C4192" s="69" t="s">
        <v>149</v>
      </c>
      <c r="D4192" s="69" t="s">
        <v>149</v>
      </c>
      <c r="E4192" s="69">
        <f t="shared" ref="E4192:F4192" si="1862">E2944</f>
        <v>1962</v>
      </c>
      <c r="F4192" s="69" t="str">
        <f t="shared" si="1862"/>
        <v>j</v>
      </c>
      <c r="G4192" s="69">
        <f>data2!AQ173</f>
        <v>8.548762948808207E-2</v>
      </c>
      <c r="H4192" s="105">
        <f t="shared" si="1833"/>
        <v>1.007659475435656</v>
      </c>
      <c r="I4192" s="105">
        <f t="shared" si="1834"/>
        <v>6.313409407947673</v>
      </c>
    </row>
    <row r="4193" spans="2:9" x14ac:dyDescent="0.25">
      <c r="B4193" s="69" t="s">
        <v>45</v>
      </c>
      <c r="C4193" s="69" t="s">
        <v>149</v>
      </c>
      <c r="D4193" s="69" t="s">
        <v>149</v>
      </c>
      <c r="E4193" s="69">
        <f t="shared" ref="E4193:F4193" si="1863">E2945</f>
        <v>1963</v>
      </c>
      <c r="F4193" s="69" t="str">
        <f t="shared" si="1863"/>
        <v>j</v>
      </c>
      <c r="G4193" s="69">
        <f>data2!AQ174</f>
        <v>8.4439199649104707E-2</v>
      </c>
      <c r="H4193" s="105">
        <f t="shared" si="1833"/>
        <v>1.093147104923738</v>
      </c>
      <c r="I4193" s="105">
        <f t="shared" si="1834"/>
        <v>6.228970208298569</v>
      </c>
    </row>
    <row r="4194" spans="2:9" x14ac:dyDescent="0.25">
      <c r="B4194" s="69" t="s">
        <v>45</v>
      </c>
      <c r="C4194" s="69" t="s">
        <v>149</v>
      </c>
      <c r="D4194" s="69" t="s">
        <v>149</v>
      </c>
      <c r="E4194" s="69">
        <f t="shared" ref="E4194:F4194" si="1864">E2946</f>
        <v>1964</v>
      </c>
      <c r="F4194" s="69" t="str">
        <f t="shared" si="1864"/>
        <v>j</v>
      </c>
      <c r="G4194" s="69">
        <f>data2!AQ175</f>
        <v>8.3859596164578165E-2</v>
      </c>
      <c r="H4194" s="105">
        <f t="shared" si="1833"/>
        <v>1.1775863045728427</v>
      </c>
      <c r="I4194" s="105">
        <f t="shared" si="1834"/>
        <v>6.1451106121339913</v>
      </c>
    </row>
    <row r="4195" spans="2:9" x14ac:dyDescent="0.25">
      <c r="B4195" s="69" t="s">
        <v>45</v>
      </c>
      <c r="C4195" s="69" t="s">
        <v>149</v>
      </c>
      <c r="D4195" s="69" t="s">
        <v>149</v>
      </c>
      <c r="E4195" s="69">
        <f t="shared" ref="E4195:F4195" si="1865">E2947</f>
        <v>1965</v>
      </c>
      <c r="F4195" s="69" t="str">
        <f t="shared" si="1865"/>
        <v>j</v>
      </c>
      <c r="G4195" s="69">
        <f>data2!AQ176</f>
        <v>8.8051265669004369E-2</v>
      </c>
      <c r="H4195" s="105">
        <f t="shared" si="1833"/>
        <v>1.2614459007374208</v>
      </c>
      <c r="I4195" s="105">
        <f t="shared" si="1834"/>
        <v>6.0570593464649862</v>
      </c>
    </row>
    <row r="4196" spans="2:9" x14ac:dyDescent="0.25">
      <c r="B4196" s="69" t="s">
        <v>45</v>
      </c>
      <c r="C4196" s="69" t="s">
        <v>149</v>
      </c>
      <c r="D4196" s="69" t="s">
        <v>149</v>
      </c>
      <c r="E4196" s="69">
        <f t="shared" ref="E4196:F4196" si="1866">E2948</f>
        <v>1966</v>
      </c>
      <c r="F4196" s="69" t="str">
        <f t="shared" si="1866"/>
        <v>j</v>
      </c>
      <c r="G4196" s="69">
        <f>data2!AQ177</f>
        <v>9.1060198811573262E-2</v>
      </c>
      <c r="H4196" s="105">
        <f t="shared" si="1833"/>
        <v>1.3494971664064253</v>
      </c>
      <c r="I4196" s="105">
        <f t="shared" si="1834"/>
        <v>5.9659991476534122</v>
      </c>
    </row>
    <row r="4197" spans="2:9" x14ac:dyDescent="0.25">
      <c r="B4197" s="69" t="s">
        <v>45</v>
      </c>
      <c r="C4197" s="69" t="s">
        <v>149</v>
      </c>
      <c r="D4197" s="69" t="s">
        <v>149</v>
      </c>
      <c r="E4197" s="69">
        <f t="shared" ref="E4197:F4197" si="1867">E2949</f>
        <v>1967</v>
      </c>
      <c r="F4197" s="69" t="str">
        <f t="shared" si="1867"/>
        <v>j</v>
      </c>
      <c r="G4197" s="69">
        <f>data2!AQ178</f>
        <v>9.4415433635095594E-2</v>
      </c>
      <c r="H4197" s="105">
        <f t="shared" si="1833"/>
        <v>1.4405573652179986</v>
      </c>
      <c r="I4197" s="105">
        <f t="shared" si="1834"/>
        <v>5.8715837140183167</v>
      </c>
    </row>
    <row r="4198" spans="2:9" x14ac:dyDescent="0.25">
      <c r="B4198" s="69" t="s">
        <v>45</v>
      </c>
      <c r="C4198" s="69" t="s">
        <v>149</v>
      </c>
      <c r="D4198" s="69" t="s">
        <v>149</v>
      </c>
      <c r="E4198" s="69">
        <f t="shared" ref="E4198:F4198" si="1868">E2950</f>
        <v>1968</v>
      </c>
      <c r="F4198" s="69" t="str">
        <f t="shared" si="1868"/>
        <v>j</v>
      </c>
      <c r="G4198" s="69">
        <f>data2!AQ179</f>
        <v>9.9070592010267924E-2</v>
      </c>
      <c r="H4198" s="105">
        <f t="shared" si="1833"/>
        <v>1.5349727988530941</v>
      </c>
      <c r="I4198" s="105">
        <f t="shared" si="1834"/>
        <v>5.772513122008049</v>
      </c>
    </row>
    <row r="4199" spans="2:9" x14ac:dyDescent="0.25">
      <c r="B4199" s="69" t="s">
        <v>45</v>
      </c>
      <c r="C4199" s="69" t="s">
        <v>149</v>
      </c>
      <c r="D4199" s="69" t="s">
        <v>149</v>
      </c>
      <c r="E4199" s="69">
        <f t="shared" ref="E4199:F4199" si="1869">E2951</f>
        <v>1969</v>
      </c>
      <c r="F4199" s="69" t="str">
        <f t="shared" si="1869"/>
        <v>j</v>
      </c>
      <c r="G4199" s="69">
        <f>data2!AQ180</f>
        <v>0.12299884498772799</v>
      </c>
      <c r="H4199" s="105">
        <f t="shared" si="1833"/>
        <v>1.634043390863362</v>
      </c>
      <c r="I4199" s="105">
        <f t="shared" si="1834"/>
        <v>5.6495142770203213</v>
      </c>
    </row>
    <row r="4200" spans="2:9" x14ac:dyDescent="0.25">
      <c r="B4200" s="69" t="s">
        <v>45</v>
      </c>
      <c r="C4200" s="69" t="s">
        <v>149</v>
      </c>
      <c r="D4200" s="69" t="s">
        <v>149</v>
      </c>
      <c r="E4200" s="69">
        <f t="shared" ref="E4200:F4200" si="1870">E2952</f>
        <v>1970</v>
      </c>
      <c r="F4200" s="69" t="str">
        <f t="shared" si="1870"/>
        <v>j</v>
      </c>
      <c r="G4200" s="69">
        <f>data2!AQ181</f>
        <v>0.16178423135846498</v>
      </c>
      <c r="H4200" s="105">
        <f t="shared" si="1833"/>
        <v>1.75704223585109</v>
      </c>
      <c r="I4200" s="105">
        <f t="shared" si="1834"/>
        <v>5.4877300456618556</v>
      </c>
    </row>
    <row r="4201" spans="2:9" x14ac:dyDescent="0.25">
      <c r="B4201" s="69" t="s">
        <v>45</v>
      </c>
      <c r="C4201" s="69" t="s">
        <v>149</v>
      </c>
      <c r="D4201" s="69" t="s">
        <v>149</v>
      </c>
      <c r="E4201" s="69">
        <f t="shared" ref="E4201:F4201" si="1871">E2953</f>
        <v>1971</v>
      </c>
      <c r="F4201" s="69" t="str">
        <f t="shared" si="1871"/>
        <v>j</v>
      </c>
      <c r="G4201" s="69">
        <f>data2!AQ182</f>
        <v>0.19103514105918123</v>
      </c>
      <c r="H4201" s="105">
        <f t="shared" si="1833"/>
        <v>1.918826467209555</v>
      </c>
      <c r="I4201" s="105">
        <f t="shared" si="1834"/>
        <v>5.296694904602675</v>
      </c>
    </row>
    <row r="4202" spans="2:9" x14ac:dyDescent="0.25">
      <c r="B4202" s="69" t="s">
        <v>45</v>
      </c>
      <c r="C4202" s="69" t="s">
        <v>149</v>
      </c>
      <c r="D4202" s="69" t="s">
        <v>149</v>
      </c>
      <c r="E4202" s="69">
        <f t="shared" ref="E4202:F4202" si="1872">E2954</f>
        <v>1972</v>
      </c>
      <c r="F4202" s="69" t="str">
        <f t="shared" si="1872"/>
        <v>j</v>
      </c>
      <c r="G4202" s="69">
        <f>data2!AQ183</f>
        <v>0.19841272727272727</v>
      </c>
      <c r="H4202" s="105">
        <f t="shared" si="1833"/>
        <v>2.1098616082687363</v>
      </c>
      <c r="I4202" s="105">
        <f t="shared" si="1834"/>
        <v>5.0982821773299474</v>
      </c>
    </row>
    <row r="4203" spans="2:9" x14ac:dyDescent="0.25">
      <c r="B4203" s="69" t="s">
        <v>45</v>
      </c>
      <c r="C4203" s="69" t="s">
        <v>149</v>
      </c>
      <c r="D4203" s="69" t="s">
        <v>149</v>
      </c>
      <c r="E4203" s="69">
        <f t="shared" ref="E4203:F4203" si="1873">E2955</f>
        <v>1973</v>
      </c>
      <c r="F4203" s="69" t="str">
        <f t="shared" si="1873"/>
        <v>j</v>
      </c>
      <c r="G4203" s="69">
        <f>data2!AQ184</f>
        <v>0.13999570798235059</v>
      </c>
      <c r="H4203" s="105">
        <f t="shared" si="1833"/>
        <v>2.3082743355414634</v>
      </c>
      <c r="I4203" s="105">
        <f t="shared" si="1834"/>
        <v>4.9582864693475974</v>
      </c>
    </row>
    <row r="4204" spans="2:9" x14ac:dyDescent="0.25">
      <c r="B4204" s="69" t="s">
        <v>45</v>
      </c>
      <c r="C4204" s="69" t="s">
        <v>149</v>
      </c>
      <c r="D4204" s="69" t="s">
        <v>149</v>
      </c>
      <c r="E4204" s="69">
        <f t="shared" ref="E4204:F4204" si="1874">E2956</f>
        <v>1974</v>
      </c>
      <c r="F4204" s="69" t="str">
        <f t="shared" si="1874"/>
        <v>j</v>
      </c>
      <c r="G4204" s="69">
        <f>data2!AQ185</f>
        <v>0.15337169942426049</v>
      </c>
      <c r="H4204" s="105">
        <f t="shared" si="1833"/>
        <v>2.4482700435238138</v>
      </c>
      <c r="I4204" s="105">
        <f t="shared" si="1834"/>
        <v>4.8049147699233368</v>
      </c>
    </row>
    <row r="4205" spans="2:9" x14ac:dyDescent="0.25">
      <c r="B4205" s="69" t="s">
        <v>45</v>
      </c>
      <c r="C4205" s="69" t="s">
        <v>149</v>
      </c>
      <c r="D4205" s="69" t="s">
        <v>149</v>
      </c>
      <c r="E4205" s="69">
        <f t="shared" ref="E4205:F4205" si="1875">E2957</f>
        <v>1975</v>
      </c>
      <c r="F4205" s="69" t="str">
        <f t="shared" si="1875"/>
        <v>j</v>
      </c>
      <c r="G4205" s="69">
        <f>data2!AQ186</f>
        <v>0.14326000781484821</v>
      </c>
      <c r="H4205" s="105">
        <f t="shared" si="1833"/>
        <v>2.6016417429480745</v>
      </c>
      <c r="I4205" s="105">
        <f t="shared" si="1834"/>
        <v>4.6616547621084887</v>
      </c>
    </row>
    <row r="4206" spans="2:9" x14ac:dyDescent="0.25">
      <c r="B4206" s="69" t="s">
        <v>45</v>
      </c>
      <c r="C4206" s="69" t="s">
        <v>149</v>
      </c>
      <c r="D4206" s="69" t="s">
        <v>149</v>
      </c>
      <c r="E4206" s="69">
        <f t="shared" ref="E4206:F4206" si="1876">E2958</f>
        <v>1976</v>
      </c>
      <c r="F4206" s="69" t="str">
        <f t="shared" si="1876"/>
        <v>j</v>
      </c>
      <c r="G4206" s="69">
        <f>data2!AQ187</f>
        <v>0.13634006252791425</v>
      </c>
      <c r="H4206" s="105">
        <f t="shared" si="1833"/>
        <v>2.7449017507629225</v>
      </c>
      <c r="I4206" s="105">
        <f t="shared" si="1834"/>
        <v>4.5253146995805738</v>
      </c>
    </row>
    <row r="4207" spans="2:9" x14ac:dyDescent="0.25">
      <c r="B4207" s="69" t="s">
        <v>45</v>
      </c>
      <c r="C4207" s="69" t="s">
        <v>149</v>
      </c>
      <c r="D4207" s="69" t="s">
        <v>149</v>
      </c>
      <c r="E4207" s="69">
        <f t="shared" ref="E4207:F4207" si="1877">E2959</f>
        <v>1977</v>
      </c>
      <c r="F4207" s="69" t="str">
        <f t="shared" si="1877"/>
        <v>j</v>
      </c>
      <c r="G4207" s="69">
        <f>data2!AQ188</f>
        <v>0.11147496869079349</v>
      </c>
      <c r="H4207" s="105">
        <f t="shared" si="1833"/>
        <v>2.8812418132908366</v>
      </c>
      <c r="I4207" s="105">
        <f t="shared" si="1834"/>
        <v>4.413839730889781</v>
      </c>
    </row>
    <row r="4208" spans="2:9" x14ac:dyDescent="0.25">
      <c r="B4208" s="69" t="s">
        <v>45</v>
      </c>
      <c r="C4208" s="69" t="s">
        <v>149</v>
      </c>
      <c r="D4208" s="69" t="s">
        <v>149</v>
      </c>
      <c r="E4208" s="69">
        <f t="shared" ref="E4208:F4208" si="1878">E2960</f>
        <v>1978</v>
      </c>
      <c r="F4208" s="69" t="str">
        <f t="shared" si="1878"/>
        <v>j</v>
      </c>
      <c r="G4208" s="69">
        <f>data2!AQ189</f>
        <v>0.13209247276865549</v>
      </c>
      <c r="H4208" s="105">
        <f t="shared" si="1833"/>
        <v>2.9927167819816303</v>
      </c>
      <c r="I4208" s="105">
        <f t="shared" si="1834"/>
        <v>4.2817472581211256</v>
      </c>
    </row>
    <row r="4209" spans="2:9" x14ac:dyDescent="0.25">
      <c r="B4209" s="69" t="s">
        <v>45</v>
      </c>
      <c r="C4209" s="69" t="s">
        <v>149</v>
      </c>
      <c r="D4209" s="69" t="s">
        <v>149</v>
      </c>
      <c r="E4209" s="69">
        <f t="shared" ref="E4209:F4209" si="1879">E2961</f>
        <v>1979</v>
      </c>
      <c r="F4209" s="69" t="str">
        <f t="shared" si="1879"/>
        <v>j</v>
      </c>
      <c r="G4209" s="69">
        <f>data2!AQ190</f>
        <v>0.11360033120486962</v>
      </c>
      <c r="H4209" s="105">
        <f t="shared" si="1833"/>
        <v>3.1248092547502857</v>
      </c>
      <c r="I4209" s="105">
        <f t="shared" si="1834"/>
        <v>4.1681469269162559</v>
      </c>
    </row>
    <row r="4210" spans="2:9" x14ac:dyDescent="0.25">
      <c r="B4210" s="69" t="s">
        <v>45</v>
      </c>
      <c r="C4210" s="69" t="s">
        <v>149</v>
      </c>
      <c r="D4210" s="69" t="s">
        <v>149</v>
      </c>
      <c r="E4210" s="69">
        <f t="shared" ref="E4210:F4210" si="1880">E2962</f>
        <v>1980</v>
      </c>
      <c r="F4210" s="69" t="str">
        <f t="shared" si="1880"/>
        <v>j</v>
      </c>
      <c r="G4210" s="69">
        <f>data2!AQ191</f>
        <v>0.14173331972246103</v>
      </c>
      <c r="H4210" s="105">
        <f t="shared" si="1833"/>
        <v>3.2384095859551554</v>
      </c>
      <c r="I4210" s="105">
        <f t="shared" si="1834"/>
        <v>4.0264136071937946</v>
      </c>
    </row>
    <row r="4211" spans="2:9" x14ac:dyDescent="0.25">
      <c r="B4211" s="69" t="s">
        <v>45</v>
      </c>
      <c r="C4211" s="69" t="s">
        <v>149</v>
      </c>
      <c r="D4211" s="69" t="s">
        <v>149</v>
      </c>
      <c r="E4211" s="69">
        <f t="shared" ref="E4211:F4211" si="1881">E2963</f>
        <v>1981</v>
      </c>
      <c r="F4211" s="69" t="str">
        <f t="shared" si="1881"/>
        <v>j</v>
      </c>
      <c r="G4211" s="69">
        <f>data2!AQ192</f>
        <v>0.15447364801792271</v>
      </c>
      <c r="H4211" s="105">
        <f t="shared" si="1833"/>
        <v>3.3801429056776162</v>
      </c>
      <c r="I4211" s="105">
        <f t="shared" si="1834"/>
        <v>3.8719399591758723</v>
      </c>
    </row>
    <row r="4212" spans="2:9" x14ac:dyDescent="0.25">
      <c r="B4212" s="69" t="s">
        <v>45</v>
      </c>
      <c r="C4212" s="69" t="s">
        <v>149</v>
      </c>
      <c r="D4212" s="69" t="s">
        <v>149</v>
      </c>
      <c r="E4212" s="69">
        <f t="shared" ref="E4212:F4212" si="1882">E2964</f>
        <v>1982</v>
      </c>
      <c r="F4212" s="69" t="str">
        <f t="shared" si="1882"/>
        <v>j</v>
      </c>
      <c r="G4212" s="69">
        <f>data2!AQ193</f>
        <v>0.14721184587590333</v>
      </c>
      <c r="H4212" s="105">
        <f t="shared" si="1833"/>
        <v>3.534616553695539</v>
      </c>
      <c r="I4212" s="105">
        <f t="shared" si="1834"/>
        <v>3.7247281132999688</v>
      </c>
    </row>
    <row r="4213" spans="2:9" x14ac:dyDescent="0.25">
      <c r="B4213" s="69" t="s">
        <v>45</v>
      </c>
      <c r="C4213" s="69" t="s">
        <v>149</v>
      </c>
      <c r="D4213" s="69" t="s">
        <v>149</v>
      </c>
      <c r="E4213" s="69">
        <f t="shared" ref="E4213:F4213" si="1883">E2965</f>
        <v>1983</v>
      </c>
      <c r="F4213" s="69" t="str">
        <f t="shared" si="1883"/>
        <v>j</v>
      </c>
      <c r="G4213" s="69">
        <f>data2!AQ194</f>
        <v>0.17443184937917264</v>
      </c>
      <c r="H4213" s="105">
        <f t="shared" si="1833"/>
        <v>3.6818283995714425</v>
      </c>
      <c r="I4213" s="105">
        <f t="shared" si="1834"/>
        <v>3.5502962639207958</v>
      </c>
    </row>
    <row r="4214" spans="2:9" x14ac:dyDescent="0.25">
      <c r="B4214" s="69" t="s">
        <v>45</v>
      </c>
      <c r="C4214" s="69" t="s">
        <v>149</v>
      </c>
      <c r="D4214" s="69" t="s">
        <v>149</v>
      </c>
      <c r="E4214" s="69">
        <f t="shared" ref="E4214:F4214" si="1884">E2966</f>
        <v>1984</v>
      </c>
      <c r="F4214" s="69" t="str">
        <f t="shared" si="1884"/>
        <v>j</v>
      </c>
      <c r="G4214" s="69">
        <f>data2!AQ195</f>
        <v>0.16802720204701568</v>
      </c>
      <c r="H4214" s="105">
        <f t="shared" si="1833"/>
        <v>3.856260248950615</v>
      </c>
      <c r="I4214" s="105">
        <f t="shared" si="1834"/>
        <v>3.3822690618737803</v>
      </c>
    </row>
    <row r="4215" spans="2:9" x14ac:dyDescent="0.25">
      <c r="B4215" s="69" t="s">
        <v>45</v>
      </c>
      <c r="C4215" s="69" t="s">
        <v>149</v>
      </c>
      <c r="D4215" s="69" t="s">
        <v>149</v>
      </c>
      <c r="E4215" s="69">
        <f t="shared" ref="E4215:F4215" si="1885">E2967</f>
        <v>1985</v>
      </c>
      <c r="F4215" s="69" t="str">
        <f t="shared" si="1885"/>
        <v>j</v>
      </c>
      <c r="G4215" s="69">
        <f>data2!AQ196</f>
        <v>0.18813318498858095</v>
      </c>
      <c r="H4215" s="105">
        <f t="shared" si="1833"/>
        <v>4.0242874509976305</v>
      </c>
      <c r="I4215" s="105">
        <f t="shared" si="1834"/>
        <v>3.1941358768851993</v>
      </c>
    </row>
    <row r="4216" spans="2:9" x14ac:dyDescent="0.25">
      <c r="B4216" s="69" t="s">
        <v>45</v>
      </c>
      <c r="C4216" s="69" t="s">
        <v>149</v>
      </c>
      <c r="D4216" s="69" t="s">
        <v>149</v>
      </c>
      <c r="E4216" s="69">
        <f t="shared" ref="E4216:F4216" si="1886">E2968</f>
        <v>1986</v>
      </c>
      <c r="F4216" s="69" t="str">
        <f t="shared" si="1886"/>
        <v>j</v>
      </c>
      <c r="G4216" s="69">
        <f>data2!AQ197</f>
        <v>0.19222425246055302</v>
      </c>
      <c r="H4216" s="105">
        <f t="shared" si="1833"/>
        <v>4.2124206359862111</v>
      </c>
      <c r="I4216" s="105">
        <f t="shared" si="1834"/>
        <v>3.001911624424646</v>
      </c>
    </row>
    <row r="4217" spans="2:9" x14ac:dyDescent="0.25">
      <c r="B4217" s="69" t="s">
        <v>45</v>
      </c>
      <c r="C4217" s="69" t="s">
        <v>149</v>
      </c>
      <c r="D4217" s="69" t="s">
        <v>149</v>
      </c>
      <c r="E4217" s="69">
        <f t="shared" ref="E4217:F4217" si="1887">E2969</f>
        <v>1987</v>
      </c>
      <c r="F4217" s="69" t="str">
        <f t="shared" si="1887"/>
        <v>j</v>
      </c>
      <c r="G4217" s="69">
        <f>data2!AQ198</f>
        <v>0.20973780896390418</v>
      </c>
      <c r="H4217" s="105">
        <f t="shared" si="1833"/>
        <v>4.4046448884467644</v>
      </c>
      <c r="I4217" s="105">
        <f t="shared" si="1834"/>
        <v>2.7921738154607421</v>
      </c>
    </row>
    <row r="4218" spans="2:9" x14ac:dyDescent="0.25">
      <c r="B4218" s="69" t="s">
        <v>45</v>
      </c>
      <c r="C4218" s="69" t="s">
        <v>149</v>
      </c>
      <c r="D4218" s="69" t="s">
        <v>149</v>
      </c>
      <c r="E4218" s="69">
        <f t="shared" ref="E4218:F4218" si="1888">E2970</f>
        <v>1988</v>
      </c>
      <c r="F4218" s="69" t="str">
        <f t="shared" si="1888"/>
        <v>j</v>
      </c>
      <c r="G4218" s="69">
        <f>data2!AQ199</f>
        <v>0.18113310374522451</v>
      </c>
      <c r="H4218" s="105">
        <f t="shared" si="1833"/>
        <v>4.6143826974106688</v>
      </c>
      <c r="I4218" s="105">
        <f t="shared" si="1834"/>
        <v>2.6110407117155177</v>
      </c>
    </row>
    <row r="4219" spans="2:9" x14ac:dyDescent="0.25">
      <c r="B4219" s="69" t="s">
        <v>45</v>
      </c>
      <c r="C4219" s="69" t="s">
        <v>149</v>
      </c>
      <c r="D4219" s="69" t="s">
        <v>149</v>
      </c>
      <c r="E4219" s="69">
        <f t="shared" ref="E4219:F4219" si="1889">E2971</f>
        <v>1989</v>
      </c>
      <c r="F4219" s="69" t="str">
        <f t="shared" si="1889"/>
        <v>j</v>
      </c>
      <c r="G4219" s="69">
        <f>data2!AQ200</f>
        <v>0.24151313837952498</v>
      </c>
      <c r="H4219" s="105">
        <f t="shared" si="1833"/>
        <v>4.7955158011558936</v>
      </c>
      <c r="I4219" s="105">
        <f t="shared" si="1834"/>
        <v>2.3695275733359926</v>
      </c>
    </row>
    <row r="4220" spans="2:9" x14ac:dyDescent="0.25">
      <c r="B4220" s="69" t="s">
        <v>45</v>
      </c>
      <c r="C4220" s="69" t="s">
        <v>149</v>
      </c>
      <c r="D4220" s="69" t="s">
        <v>149</v>
      </c>
      <c r="E4220" s="69">
        <f t="shared" ref="E4220:F4220" si="1890">E2972</f>
        <v>1990</v>
      </c>
      <c r="F4220" s="69" t="str">
        <f t="shared" si="1890"/>
        <v>j</v>
      </c>
      <c r="G4220" s="69">
        <f>data2!AQ201</f>
        <v>0.25923392917974003</v>
      </c>
      <c r="H4220" s="105">
        <f t="shared" si="1833"/>
        <v>5.0370289395354186</v>
      </c>
      <c r="I4220" s="105">
        <f t="shared" si="1834"/>
        <v>2.1102936441562523</v>
      </c>
    </row>
    <row r="4221" spans="2:9" x14ac:dyDescent="0.25">
      <c r="B4221" s="69" t="s">
        <v>45</v>
      </c>
      <c r="C4221" s="69" t="s">
        <v>149</v>
      </c>
      <c r="D4221" s="69" t="s">
        <v>149</v>
      </c>
      <c r="E4221" s="69">
        <f t="shared" ref="E4221:F4221" si="1891">E2973</f>
        <v>1991</v>
      </c>
      <c r="F4221" s="69" t="str">
        <f t="shared" si="1891"/>
        <v>j</v>
      </c>
      <c r="G4221" s="69">
        <f>data2!AQ202</f>
        <v>0.27070549271413702</v>
      </c>
      <c r="H4221" s="105">
        <f t="shared" si="1833"/>
        <v>5.2962628687151589</v>
      </c>
      <c r="I4221" s="105">
        <f t="shared" si="1834"/>
        <v>1.8395881514421153</v>
      </c>
    </row>
    <row r="4222" spans="2:9" x14ac:dyDescent="0.25">
      <c r="B4222" s="69" t="s">
        <v>45</v>
      </c>
      <c r="C4222" s="69" t="s">
        <v>149</v>
      </c>
      <c r="D4222" s="69" t="s">
        <v>149</v>
      </c>
      <c r="E4222" s="69">
        <f t="shared" ref="E4222:F4222" si="1892">E2974</f>
        <v>1992</v>
      </c>
      <c r="F4222" s="69" t="str">
        <f t="shared" si="1892"/>
        <v>j</v>
      </c>
      <c r="G4222" s="69">
        <f>data2!AQ203</f>
        <v>0.30908260302218937</v>
      </c>
      <c r="H4222" s="105">
        <f t="shared" si="1833"/>
        <v>5.5669683614292964</v>
      </c>
      <c r="I4222" s="105">
        <f t="shared" si="1834"/>
        <v>1.5305055484199261</v>
      </c>
    </row>
    <row r="4223" spans="2:9" x14ac:dyDescent="0.25">
      <c r="B4223" s="69" t="s">
        <v>45</v>
      </c>
      <c r="C4223" s="69" t="s">
        <v>149</v>
      </c>
      <c r="D4223" s="69" t="s">
        <v>149</v>
      </c>
      <c r="E4223" s="69">
        <f t="shared" ref="E4223:F4223" si="1893">E2975</f>
        <v>1993</v>
      </c>
      <c r="F4223" s="69" t="str">
        <f t="shared" si="1893"/>
        <v>j</v>
      </c>
      <c r="G4223" s="69">
        <f>data2!AQ204</f>
        <v>0.31994551236184759</v>
      </c>
      <c r="H4223" s="105">
        <f t="shared" si="1833"/>
        <v>5.876050964451486</v>
      </c>
      <c r="I4223" s="105">
        <f t="shared" si="1834"/>
        <v>1.2105600360580786</v>
      </c>
    </row>
    <row r="4224" spans="2:9" x14ac:dyDescent="0.25">
      <c r="B4224" s="69" t="s">
        <v>45</v>
      </c>
      <c r="C4224" s="69" t="s">
        <v>149</v>
      </c>
      <c r="D4224" s="69" t="s">
        <v>149</v>
      </c>
      <c r="E4224" s="69">
        <f t="shared" ref="E4224:F4224" si="1894">E2976</f>
        <v>1994</v>
      </c>
      <c r="F4224" s="69" t="str">
        <f t="shared" si="1894"/>
        <v>j</v>
      </c>
      <c r="G4224" s="69">
        <f>data2!AQ205</f>
        <v>0.3378017764094956</v>
      </c>
      <c r="H4224" s="105">
        <f t="shared" si="1833"/>
        <v>6.1959964768133338</v>
      </c>
      <c r="I4224" s="105">
        <f t="shared" si="1834"/>
        <v>0.87275825964858289</v>
      </c>
    </row>
    <row r="4225" spans="2:9" x14ac:dyDescent="0.25">
      <c r="B4225" s="69" t="s">
        <v>45</v>
      </c>
      <c r="C4225" s="69" t="s">
        <v>149</v>
      </c>
      <c r="D4225" s="69" t="s">
        <v>149</v>
      </c>
      <c r="E4225" s="69">
        <f t="shared" ref="E4225:F4225" si="1895">E2977</f>
        <v>1995</v>
      </c>
      <c r="F4225" s="69" t="str">
        <f t="shared" si="1895"/>
        <v>j</v>
      </c>
      <c r="G4225" s="69">
        <f>data2!AQ206</f>
        <v>0.3111627927927928</v>
      </c>
      <c r="H4225" s="105">
        <f t="shared" si="1833"/>
        <v>6.5337982532228294</v>
      </c>
      <c r="I4225" s="105">
        <f t="shared" si="1834"/>
        <v>0.56159546685579009</v>
      </c>
    </row>
    <row r="4226" spans="2:9" x14ac:dyDescent="0.25">
      <c r="B4226" s="69" t="s">
        <v>45</v>
      </c>
      <c r="C4226" s="69" t="s">
        <v>149</v>
      </c>
      <c r="D4226" s="69" t="s">
        <v>149</v>
      </c>
      <c r="E4226" s="69">
        <f t="shared" ref="E4226:F4226" si="1896">E2978</f>
        <v>1996</v>
      </c>
      <c r="F4226" s="69" t="str">
        <f t="shared" si="1896"/>
        <v>j</v>
      </c>
      <c r="G4226" s="69">
        <f>data2!AQ207</f>
        <v>0.32140594315427046</v>
      </c>
      <c r="H4226" s="105">
        <f t="shared" si="1833"/>
        <v>6.8449610460156221</v>
      </c>
      <c r="I4226" s="105">
        <f t="shared" si="1834"/>
        <v>0.24018952370151961</v>
      </c>
    </row>
    <row r="4227" spans="2:9" x14ac:dyDescent="0.25">
      <c r="B4227" s="69" t="s">
        <v>45</v>
      </c>
      <c r="C4227" s="69" t="s">
        <v>149</v>
      </c>
      <c r="D4227" s="69" t="s">
        <v>149</v>
      </c>
      <c r="E4227" s="69">
        <f t="shared" ref="E4227:F4227" si="1897">E2979</f>
        <v>1997</v>
      </c>
      <c r="F4227" s="69" t="str">
        <f t="shared" si="1897"/>
        <v>j</v>
      </c>
      <c r="G4227" s="69">
        <f>data2!AQ208</f>
        <v>0.24018952370151961</v>
      </c>
      <c r="H4227" s="105">
        <f t="shared" si="1833"/>
        <v>7.1663669891698927</v>
      </c>
      <c r="I4227" s="105">
        <f t="shared" si="1834"/>
        <v>0</v>
      </c>
    </row>
    <row r="4228" spans="2:9" x14ac:dyDescent="0.25">
      <c r="B4228" s="69" t="s">
        <v>45</v>
      </c>
      <c r="C4228" s="69" t="s">
        <v>149</v>
      </c>
      <c r="D4228" s="69" t="s">
        <v>149</v>
      </c>
      <c r="E4228" s="69">
        <f t="shared" ref="E4228:F4228" si="1898">E2980</f>
        <v>1950</v>
      </c>
      <c r="F4228" s="69" t="str">
        <f t="shared" si="1898"/>
        <v>k</v>
      </c>
      <c r="G4228" s="69">
        <f>data2!AR161</f>
        <v>2.9507089804186364E-2</v>
      </c>
      <c r="H4228" s="105">
        <f t="shared" ref="H4228:H4291" si="1899">SUMIFS($G$4:$G$4995,$F$4:$F$4995,$F4228,$E$4:$E$4995,"&lt;"&amp;$E4228,$B$4:$B$4995,$B4228,$D$4:$D$4995,$D4228)</f>
        <v>0</v>
      </c>
      <c r="I4228" s="105">
        <f t="shared" ref="I4228:I4291" si="1900">SUMIFS($G$4:$G$4995,$F$4:$F$4995,$F4228,$E$4:$E$4995,"&gt;"&amp;$E4228,$B$4:$B$4995,$B4228,$D$4:$D$4995,$D4228)</f>
        <v>0.86149251560589934</v>
      </c>
    </row>
    <row r="4229" spans="2:9" x14ac:dyDescent="0.25">
      <c r="B4229" s="69" t="s">
        <v>45</v>
      </c>
      <c r="C4229" s="69" t="s">
        <v>149</v>
      </c>
      <c r="D4229" s="69" t="s">
        <v>149</v>
      </c>
      <c r="E4229" s="69">
        <f t="shared" ref="E4229:F4229" si="1901">E2981</f>
        <v>1951</v>
      </c>
      <c r="F4229" s="69" t="str">
        <f t="shared" si="1901"/>
        <v>k</v>
      </c>
      <c r="G4229" s="69">
        <f>data2!AR162</f>
        <v>2.9507089804186364E-2</v>
      </c>
      <c r="H4229" s="105">
        <f t="shared" si="1899"/>
        <v>2.9507089804186364E-2</v>
      </c>
      <c r="I4229" s="105">
        <f t="shared" si="1900"/>
        <v>0.83198542580171309</v>
      </c>
    </row>
    <row r="4230" spans="2:9" x14ac:dyDescent="0.25">
      <c r="B4230" s="69" t="s">
        <v>45</v>
      </c>
      <c r="C4230" s="69" t="s">
        <v>149</v>
      </c>
      <c r="D4230" s="69" t="s">
        <v>149</v>
      </c>
      <c r="E4230" s="69">
        <f t="shared" ref="E4230:F4230" si="1902">E2982</f>
        <v>1952</v>
      </c>
      <c r="F4230" s="69" t="str">
        <f t="shared" si="1902"/>
        <v>k</v>
      </c>
      <c r="G4230" s="69">
        <f>data2!AR163</f>
        <v>2.9507089804186364E-2</v>
      </c>
      <c r="H4230" s="105">
        <f t="shared" si="1899"/>
        <v>5.9014179608372727E-2</v>
      </c>
      <c r="I4230" s="105">
        <f t="shared" si="1900"/>
        <v>0.8024783359975266</v>
      </c>
    </row>
    <row r="4231" spans="2:9" x14ac:dyDescent="0.25">
      <c r="B4231" s="69" t="s">
        <v>45</v>
      </c>
      <c r="C4231" s="69" t="s">
        <v>149</v>
      </c>
      <c r="D4231" s="69" t="s">
        <v>149</v>
      </c>
      <c r="E4231" s="69">
        <f t="shared" ref="E4231:F4231" si="1903">E2983</f>
        <v>1953</v>
      </c>
      <c r="F4231" s="69" t="str">
        <f t="shared" si="1903"/>
        <v>k</v>
      </c>
      <c r="G4231" s="69">
        <f>data2!AR164</f>
        <v>2.9507089804186364E-2</v>
      </c>
      <c r="H4231" s="105">
        <f t="shared" si="1899"/>
        <v>8.8521269412559084E-2</v>
      </c>
      <c r="I4231" s="105">
        <f t="shared" si="1900"/>
        <v>0.77297124619334012</v>
      </c>
    </row>
    <row r="4232" spans="2:9" x14ac:dyDescent="0.25">
      <c r="B4232" s="69" t="s">
        <v>45</v>
      </c>
      <c r="C4232" s="69" t="s">
        <v>149</v>
      </c>
      <c r="D4232" s="69" t="s">
        <v>149</v>
      </c>
      <c r="E4232" s="69">
        <f t="shared" ref="E4232:F4232" si="1904">E2984</f>
        <v>1954</v>
      </c>
      <c r="F4232" s="69" t="str">
        <f t="shared" si="1904"/>
        <v>k</v>
      </c>
      <c r="G4232" s="69">
        <f>data2!AR165</f>
        <v>2.9507089804186364E-2</v>
      </c>
      <c r="H4232" s="105">
        <f t="shared" si="1899"/>
        <v>0.11802835921674545</v>
      </c>
      <c r="I4232" s="105">
        <f t="shared" si="1900"/>
        <v>0.74346415638915386</v>
      </c>
    </row>
    <row r="4233" spans="2:9" x14ac:dyDescent="0.25">
      <c r="B4233" s="69" t="s">
        <v>45</v>
      </c>
      <c r="C4233" s="69" t="s">
        <v>149</v>
      </c>
      <c r="D4233" s="69" t="s">
        <v>149</v>
      </c>
      <c r="E4233" s="69">
        <f t="shared" ref="E4233:F4233" si="1905">E2985</f>
        <v>1955</v>
      </c>
      <c r="F4233" s="69" t="str">
        <f t="shared" si="1905"/>
        <v>k</v>
      </c>
      <c r="G4233" s="69">
        <f>data2!AR166</f>
        <v>2.9507089804186364E-2</v>
      </c>
      <c r="H4233" s="105">
        <f t="shared" si="1899"/>
        <v>0.14753544902093182</v>
      </c>
      <c r="I4233" s="105">
        <f t="shared" si="1900"/>
        <v>0.71395706658496738</v>
      </c>
    </row>
    <row r="4234" spans="2:9" x14ac:dyDescent="0.25">
      <c r="B4234" s="69" t="s">
        <v>45</v>
      </c>
      <c r="C4234" s="69" t="s">
        <v>149</v>
      </c>
      <c r="D4234" s="69" t="s">
        <v>149</v>
      </c>
      <c r="E4234" s="69">
        <f t="shared" ref="E4234:F4234" si="1906">E2986</f>
        <v>1956</v>
      </c>
      <c r="F4234" s="69" t="str">
        <f t="shared" si="1906"/>
        <v>k</v>
      </c>
      <c r="G4234" s="69">
        <f>data2!AR167</f>
        <v>2.9507089804186364E-2</v>
      </c>
      <c r="H4234" s="105">
        <f t="shared" si="1899"/>
        <v>0.1770425388251182</v>
      </c>
      <c r="I4234" s="105">
        <f t="shared" si="1900"/>
        <v>0.68444997678078112</v>
      </c>
    </row>
    <row r="4235" spans="2:9" x14ac:dyDescent="0.25">
      <c r="B4235" s="69" t="s">
        <v>45</v>
      </c>
      <c r="C4235" s="69" t="s">
        <v>149</v>
      </c>
      <c r="D4235" s="69" t="s">
        <v>149</v>
      </c>
      <c r="E4235" s="69">
        <f t="shared" ref="E4235:F4235" si="1907">E2987</f>
        <v>1957</v>
      </c>
      <c r="F4235" s="69" t="str">
        <f t="shared" si="1907"/>
        <v>k</v>
      </c>
      <c r="G4235" s="69">
        <f>data2!AR168</f>
        <v>2.9507089804186364E-2</v>
      </c>
      <c r="H4235" s="105">
        <f t="shared" si="1899"/>
        <v>0.20654962862930457</v>
      </c>
      <c r="I4235" s="105">
        <f t="shared" si="1900"/>
        <v>0.65494288697659486</v>
      </c>
    </row>
    <row r="4236" spans="2:9" x14ac:dyDescent="0.25">
      <c r="B4236" s="69" t="s">
        <v>45</v>
      </c>
      <c r="C4236" s="69" t="s">
        <v>149</v>
      </c>
      <c r="D4236" s="69" t="s">
        <v>149</v>
      </c>
      <c r="E4236" s="69">
        <f t="shared" ref="E4236:F4236" si="1908">E2988</f>
        <v>1958</v>
      </c>
      <c r="F4236" s="69" t="str">
        <f t="shared" si="1908"/>
        <v>k</v>
      </c>
      <c r="G4236" s="69">
        <f>data2!AR169</f>
        <v>2.9507089804186364E-2</v>
      </c>
      <c r="H4236" s="105">
        <f t="shared" si="1899"/>
        <v>0.23605671843349094</v>
      </c>
      <c r="I4236" s="105">
        <f t="shared" si="1900"/>
        <v>0.62543579717240849</v>
      </c>
    </row>
    <row r="4237" spans="2:9" x14ac:dyDescent="0.25">
      <c r="B4237" s="69" t="s">
        <v>45</v>
      </c>
      <c r="C4237" s="69" t="s">
        <v>149</v>
      </c>
      <c r="D4237" s="69" t="s">
        <v>149</v>
      </c>
      <c r="E4237" s="69">
        <f t="shared" ref="E4237:F4237" si="1909">E2989</f>
        <v>1959</v>
      </c>
      <c r="F4237" s="69" t="str">
        <f t="shared" si="1909"/>
        <v>k</v>
      </c>
      <c r="G4237" s="69">
        <f>data2!AR170</f>
        <v>2.9507089804186364E-2</v>
      </c>
      <c r="H4237" s="105">
        <f t="shared" si="1899"/>
        <v>0.26556380823767728</v>
      </c>
      <c r="I4237" s="105">
        <f t="shared" si="1900"/>
        <v>0.59592870736822212</v>
      </c>
    </row>
    <row r="4238" spans="2:9" x14ac:dyDescent="0.25">
      <c r="B4238" s="69" t="s">
        <v>45</v>
      </c>
      <c r="C4238" s="69" t="s">
        <v>149</v>
      </c>
      <c r="D4238" s="69" t="s">
        <v>149</v>
      </c>
      <c r="E4238" s="69">
        <f t="shared" ref="E4238:F4238" si="1910">E2990</f>
        <v>1960</v>
      </c>
      <c r="F4238" s="69" t="str">
        <f t="shared" si="1910"/>
        <v>k</v>
      </c>
      <c r="G4238" s="69">
        <f>data2!AR171</f>
        <v>2.9545577312626605E-2</v>
      </c>
      <c r="H4238" s="105">
        <f t="shared" si="1899"/>
        <v>0.29507089804186365</v>
      </c>
      <c r="I4238" s="105">
        <f t="shared" si="1900"/>
        <v>0.56638313005559549</v>
      </c>
    </row>
    <row r="4239" spans="2:9" x14ac:dyDescent="0.25">
      <c r="B4239" s="69" t="s">
        <v>45</v>
      </c>
      <c r="C4239" s="69" t="s">
        <v>149</v>
      </c>
      <c r="D4239" s="69" t="s">
        <v>149</v>
      </c>
      <c r="E4239" s="69">
        <f t="shared" ref="E4239:F4239" si="1911">E2991</f>
        <v>1961</v>
      </c>
      <c r="F4239" s="69" t="str">
        <f t="shared" si="1911"/>
        <v>k</v>
      </c>
      <c r="G4239" s="69">
        <f>data2!AR172</f>
        <v>3.1340475426278838E-2</v>
      </c>
      <c r="H4239" s="105">
        <f t="shared" si="1899"/>
        <v>0.32461647535449023</v>
      </c>
      <c r="I4239" s="105">
        <f t="shared" si="1900"/>
        <v>0.53504265462931655</v>
      </c>
    </row>
    <row r="4240" spans="2:9" x14ac:dyDescent="0.25">
      <c r="B4240" s="69" t="s">
        <v>45</v>
      </c>
      <c r="C4240" s="69" t="s">
        <v>149</v>
      </c>
      <c r="D4240" s="69" t="s">
        <v>149</v>
      </c>
      <c r="E4240" s="69">
        <f t="shared" ref="E4240:F4240" si="1912">E2992</f>
        <v>1962</v>
      </c>
      <c r="F4240" s="69" t="str">
        <f t="shared" si="1912"/>
        <v>k</v>
      </c>
      <c r="G4240" s="69">
        <f>data2!AR173</f>
        <v>2.6141091722820073E-2</v>
      </c>
      <c r="H4240" s="105">
        <f t="shared" si="1899"/>
        <v>0.35595695078076905</v>
      </c>
      <c r="I4240" s="105">
        <f t="shared" si="1900"/>
        <v>0.50890156290649646</v>
      </c>
    </row>
    <row r="4241" spans="2:9" x14ac:dyDescent="0.25">
      <c r="B4241" s="69" t="s">
        <v>45</v>
      </c>
      <c r="C4241" s="69" t="s">
        <v>149</v>
      </c>
      <c r="D4241" s="69" t="s">
        <v>149</v>
      </c>
      <c r="E4241" s="69">
        <f t="shared" ref="E4241:F4241" si="1913">E2993</f>
        <v>1963</v>
      </c>
      <c r="F4241" s="69" t="str">
        <f t="shared" si="1913"/>
        <v>k</v>
      </c>
      <c r="G4241" s="69">
        <f>data2!AR174</f>
        <v>2.4568553588936476E-2</v>
      </c>
      <c r="H4241" s="105">
        <f t="shared" si="1899"/>
        <v>0.38209804250358914</v>
      </c>
      <c r="I4241" s="105">
        <f t="shared" si="1900"/>
        <v>0.48433300931755996</v>
      </c>
    </row>
    <row r="4242" spans="2:9" x14ac:dyDescent="0.25">
      <c r="B4242" s="69" t="s">
        <v>45</v>
      </c>
      <c r="C4242" s="69" t="s">
        <v>149</v>
      </c>
      <c r="D4242" s="69" t="s">
        <v>149</v>
      </c>
      <c r="E4242" s="69">
        <f t="shared" ref="E4242:F4242" si="1914">E2994</f>
        <v>1964</v>
      </c>
      <c r="F4242" s="69" t="str">
        <f t="shared" si="1914"/>
        <v>k</v>
      </c>
      <c r="G4242" s="69">
        <f>data2!AR175</f>
        <v>2.3885165643549287E-2</v>
      </c>
      <c r="H4242" s="105">
        <f t="shared" si="1899"/>
        <v>0.40666659609252565</v>
      </c>
      <c r="I4242" s="105">
        <f t="shared" si="1900"/>
        <v>0.46044784367401065</v>
      </c>
    </row>
    <row r="4243" spans="2:9" x14ac:dyDescent="0.25">
      <c r="B4243" s="69" t="s">
        <v>45</v>
      </c>
      <c r="C4243" s="69" t="s">
        <v>149</v>
      </c>
      <c r="D4243" s="69" t="s">
        <v>149</v>
      </c>
      <c r="E4243" s="69">
        <f t="shared" ref="E4243:F4243" si="1915">E2995</f>
        <v>1965</v>
      </c>
      <c r="F4243" s="69" t="str">
        <f t="shared" si="1915"/>
        <v>k</v>
      </c>
      <c r="G4243" s="69">
        <f>data2!AR176</f>
        <v>2.0274557678502402E-2</v>
      </c>
      <c r="H4243" s="105">
        <f t="shared" si="1899"/>
        <v>0.43055176173607496</v>
      </c>
      <c r="I4243" s="105">
        <f t="shared" si="1900"/>
        <v>0.44017328599550831</v>
      </c>
    </row>
    <row r="4244" spans="2:9" x14ac:dyDescent="0.25">
      <c r="B4244" s="69" t="s">
        <v>45</v>
      </c>
      <c r="C4244" s="69" t="s">
        <v>149</v>
      </c>
      <c r="D4244" s="69" t="s">
        <v>149</v>
      </c>
      <c r="E4244" s="69">
        <f t="shared" ref="E4244:F4244" si="1916">E2996</f>
        <v>1966</v>
      </c>
      <c r="F4244" s="69" t="str">
        <f t="shared" si="1916"/>
        <v>k</v>
      </c>
      <c r="G4244" s="69">
        <f>data2!AR177</f>
        <v>1.7423182651191204E-2</v>
      </c>
      <c r="H4244" s="105">
        <f t="shared" si="1899"/>
        <v>0.45082631941457735</v>
      </c>
      <c r="I4244" s="105">
        <f t="shared" si="1900"/>
        <v>0.42275010334431706</v>
      </c>
    </row>
    <row r="4245" spans="2:9" x14ac:dyDescent="0.25">
      <c r="B4245" s="69" t="s">
        <v>45</v>
      </c>
      <c r="C4245" s="69" t="s">
        <v>149</v>
      </c>
      <c r="D4245" s="69" t="s">
        <v>149</v>
      </c>
      <c r="E4245" s="69">
        <f t="shared" ref="E4245:F4245" si="1917">E2997</f>
        <v>1967</v>
      </c>
      <c r="F4245" s="69" t="str">
        <f t="shared" si="1917"/>
        <v>k</v>
      </c>
      <c r="G4245" s="69">
        <f>data2!AR178</f>
        <v>1.734033038864426E-2</v>
      </c>
      <c r="H4245" s="105">
        <f t="shared" si="1899"/>
        <v>0.46824950206576854</v>
      </c>
      <c r="I4245" s="105">
        <f t="shared" si="1900"/>
        <v>0.40540977295567282</v>
      </c>
    </row>
    <row r="4246" spans="2:9" x14ac:dyDescent="0.25">
      <c r="B4246" s="69" t="s">
        <v>45</v>
      </c>
      <c r="C4246" s="69" t="s">
        <v>149</v>
      </c>
      <c r="D4246" s="69" t="s">
        <v>149</v>
      </c>
      <c r="E4246" s="69">
        <f t="shared" ref="E4246:F4246" si="1918">E2998</f>
        <v>1968</v>
      </c>
      <c r="F4246" s="69" t="str">
        <f t="shared" si="1918"/>
        <v>k</v>
      </c>
      <c r="G4246" s="69">
        <f>data2!AR179</f>
        <v>1.6200425156425478E-2</v>
      </c>
      <c r="H4246" s="105">
        <f t="shared" si="1899"/>
        <v>0.48558983245441278</v>
      </c>
      <c r="I4246" s="105">
        <f t="shared" si="1900"/>
        <v>0.38920934779924732</v>
      </c>
    </row>
    <row r="4247" spans="2:9" x14ac:dyDescent="0.25">
      <c r="B4247" s="69" t="s">
        <v>45</v>
      </c>
      <c r="C4247" s="69" t="s">
        <v>149</v>
      </c>
      <c r="D4247" s="69" t="s">
        <v>149</v>
      </c>
      <c r="E4247" s="69">
        <f t="shared" ref="E4247:F4247" si="1919">E2999</f>
        <v>1969</v>
      </c>
      <c r="F4247" s="69" t="str">
        <f t="shared" si="1919"/>
        <v>k</v>
      </c>
      <c r="G4247" s="69">
        <f>data2!AR180</f>
        <v>1.6195148948457576E-2</v>
      </c>
      <c r="H4247" s="105">
        <f t="shared" si="1899"/>
        <v>0.50179025761083829</v>
      </c>
      <c r="I4247" s="105">
        <f t="shared" si="1900"/>
        <v>0.37301419885078974</v>
      </c>
    </row>
    <row r="4248" spans="2:9" x14ac:dyDescent="0.25">
      <c r="B4248" s="69" t="s">
        <v>45</v>
      </c>
      <c r="C4248" s="69" t="s">
        <v>149</v>
      </c>
      <c r="D4248" s="69" t="s">
        <v>149</v>
      </c>
      <c r="E4248" s="69">
        <f t="shared" ref="E4248:F4248" si="1920">E3000</f>
        <v>1970</v>
      </c>
      <c r="F4248" s="69" t="str">
        <f t="shared" si="1920"/>
        <v>k</v>
      </c>
      <c r="G4248" s="69">
        <f>data2!AR181</f>
        <v>1.2385240977471935E-2</v>
      </c>
      <c r="H4248" s="105">
        <f t="shared" si="1899"/>
        <v>0.51798540655929581</v>
      </c>
      <c r="I4248" s="105">
        <f t="shared" si="1900"/>
        <v>0.36062895787331778</v>
      </c>
    </row>
    <row r="4249" spans="2:9" x14ac:dyDescent="0.25">
      <c r="B4249" s="69" t="s">
        <v>45</v>
      </c>
      <c r="C4249" s="69" t="s">
        <v>149</v>
      </c>
      <c r="D4249" s="69" t="s">
        <v>149</v>
      </c>
      <c r="E4249" s="69">
        <f t="shared" ref="E4249:F4249" si="1921">E3001</f>
        <v>1971</v>
      </c>
      <c r="F4249" s="69" t="str">
        <f t="shared" si="1921"/>
        <v>k</v>
      </c>
      <c r="G4249" s="69">
        <f>data2!AR182</f>
        <v>1.188880247000872E-2</v>
      </c>
      <c r="H4249" s="105">
        <f t="shared" si="1899"/>
        <v>0.53037064753676777</v>
      </c>
      <c r="I4249" s="105">
        <f t="shared" si="1900"/>
        <v>0.3487401554033091</v>
      </c>
    </row>
    <row r="4250" spans="2:9" x14ac:dyDescent="0.25">
      <c r="B4250" s="69" t="s">
        <v>45</v>
      </c>
      <c r="C4250" s="69" t="s">
        <v>149</v>
      </c>
      <c r="D4250" s="69" t="s">
        <v>149</v>
      </c>
      <c r="E4250" s="69">
        <f t="shared" ref="E4250:F4250" si="1922">E3002</f>
        <v>1972</v>
      </c>
      <c r="F4250" s="69" t="str">
        <f t="shared" si="1922"/>
        <v>k</v>
      </c>
      <c r="G4250" s="69">
        <f>data2!AR183</f>
        <v>1.0503636363636363E-2</v>
      </c>
      <c r="H4250" s="105">
        <f t="shared" si="1899"/>
        <v>0.54225945000677644</v>
      </c>
      <c r="I4250" s="105">
        <f t="shared" si="1900"/>
        <v>0.33823651903967272</v>
      </c>
    </row>
    <row r="4251" spans="2:9" x14ac:dyDescent="0.25">
      <c r="B4251" s="69" t="s">
        <v>45</v>
      </c>
      <c r="C4251" s="69" t="s">
        <v>149</v>
      </c>
      <c r="D4251" s="69" t="s">
        <v>149</v>
      </c>
      <c r="E4251" s="69">
        <f t="shared" ref="E4251:F4251" si="1923">E3003</f>
        <v>1973</v>
      </c>
      <c r="F4251" s="69" t="str">
        <f t="shared" si="1923"/>
        <v>k</v>
      </c>
      <c r="G4251" s="69">
        <f>data2!AR184</f>
        <v>8.7435218612113928E-3</v>
      </c>
      <c r="H4251" s="105">
        <f t="shared" si="1899"/>
        <v>0.55276308637041283</v>
      </c>
      <c r="I4251" s="105">
        <f t="shared" si="1900"/>
        <v>0.32949299717846137</v>
      </c>
    </row>
    <row r="4252" spans="2:9" x14ac:dyDescent="0.25">
      <c r="B4252" s="69" t="s">
        <v>45</v>
      </c>
      <c r="C4252" s="69" t="s">
        <v>149</v>
      </c>
      <c r="D4252" s="69" t="s">
        <v>149</v>
      </c>
      <c r="E4252" s="69">
        <f t="shared" ref="E4252:F4252" si="1924">E3004</f>
        <v>1974</v>
      </c>
      <c r="F4252" s="69" t="str">
        <f t="shared" si="1924"/>
        <v>k</v>
      </c>
      <c r="G4252" s="69">
        <f>data2!AR185</f>
        <v>7.5149394480841757E-3</v>
      </c>
      <c r="H4252" s="105">
        <f t="shared" si="1899"/>
        <v>0.56150660823162424</v>
      </c>
      <c r="I4252" s="105">
        <f t="shared" si="1900"/>
        <v>0.32197805773037719</v>
      </c>
    </row>
    <row r="4253" spans="2:9" x14ac:dyDescent="0.25">
      <c r="B4253" s="69" t="s">
        <v>45</v>
      </c>
      <c r="C4253" s="69" t="s">
        <v>149</v>
      </c>
      <c r="D4253" s="69" t="s">
        <v>149</v>
      </c>
      <c r="E4253" s="69">
        <f t="shared" ref="E4253:F4253" si="1925">E3005</f>
        <v>1975</v>
      </c>
      <c r="F4253" s="69" t="str">
        <f t="shared" si="1925"/>
        <v>k</v>
      </c>
      <c r="G4253" s="69">
        <f>data2!AR186</f>
        <v>7.2487953110910728E-3</v>
      </c>
      <c r="H4253" s="105">
        <f t="shared" si="1899"/>
        <v>0.56902154767970836</v>
      </c>
      <c r="I4253" s="105">
        <f t="shared" si="1900"/>
        <v>0.31472926241928612</v>
      </c>
    </row>
    <row r="4254" spans="2:9" x14ac:dyDescent="0.25">
      <c r="B4254" s="69" t="s">
        <v>45</v>
      </c>
      <c r="C4254" s="69" t="s">
        <v>149</v>
      </c>
      <c r="D4254" s="69" t="s">
        <v>149</v>
      </c>
      <c r="E4254" s="69">
        <f t="shared" ref="E4254:F4254" si="1926">E3006</f>
        <v>1976</v>
      </c>
      <c r="F4254" s="69" t="str">
        <f t="shared" si="1926"/>
        <v>k</v>
      </c>
      <c r="G4254" s="69">
        <f>data2!AR187</f>
        <v>6.5408345562432205E-3</v>
      </c>
      <c r="H4254" s="105">
        <f t="shared" si="1899"/>
        <v>0.57627034299079949</v>
      </c>
      <c r="I4254" s="105">
        <f t="shared" si="1900"/>
        <v>0.3081884278630429</v>
      </c>
    </row>
    <row r="4255" spans="2:9" x14ac:dyDescent="0.25">
      <c r="B4255" s="69" t="s">
        <v>45</v>
      </c>
      <c r="C4255" s="69" t="s">
        <v>149</v>
      </c>
      <c r="D4255" s="69" t="s">
        <v>149</v>
      </c>
      <c r="E4255" s="69">
        <f t="shared" ref="E4255:F4255" si="1927">E3007</f>
        <v>1977</v>
      </c>
      <c r="F4255" s="69" t="str">
        <f t="shared" si="1927"/>
        <v>k</v>
      </c>
      <c r="G4255" s="69">
        <f>data2!AR188</f>
        <v>7.4122860537554998E-3</v>
      </c>
      <c r="H4255" s="105">
        <f t="shared" si="1899"/>
        <v>0.5828111775470427</v>
      </c>
      <c r="I4255" s="105">
        <f t="shared" si="1900"/>
        <v>0.30077614180928741</v>
      </c>
    </row>
    <row r="4256" spans="2:9" x14ac:dyDescent="0.25">
      <c r="B4256" s="69" t="s">
        <v>45</v>
      </c>
      <c r="C4256" s="69" t="s">
        <v>149</v>
      </c>
      <c r="D4256" s="69" t="s">
        <v>149</v>
      </c>
      <c r="E4256" s="69">
        <f t="shared" ref="E4256:F4256" si="1928">E3008</f>
        <v>1978</v>
      </c>
      <c r="F4256" s="69" t="str">
        <f t="shared" si="1928"/>
        <v>k</v>
      </c>
      <c r="G4256" s="69">
        <f>data2!AR189</f>
        <v>3.7542838562835312E-3</v>
      </c>
      <c r="H4256" s="105">
        <f t="shared" si="1899"/>
        <v>0.59022346360079825</v>
      </c>
      <c r="I4256" s="105">
        <f t="shared" si="1900"/>
        <v>0.29702185795300384</v>
      </c>
    </row>
    <row r="4257" spans="2:9" x14ac:dyDescent="0.25">
      <c r="B4257" s="69" t="s">
        <v>45</v>
      </c>
      <c r="C4257" s="69" t="s">
        <v>149</v>
      </c>
      <c r="D4257" s="69" t="s">
        <v>149</v>
      </c>
      <c r="E4257" s="69">
        <f t="shared" ref="E4257:F4257" si="1929">E3009</f>
        <v>1979</v>
      </c>
      <c r="F4257" s="69" t="str">
        <f t="shared" si="1929"/>
        <v>k</v>
      </c>
      <c r="G4257" s="69">
        <f>data2!AR190</f>
        <v>6.9231962761830881E-3</v>
      </c>
      <c r="H4257" s="105">
        <f t="shared" si="1899"/>
        <v>0.59397774745708176</v>
      </c>
      <c r="I4257" s="105">
        <f t="shared" si="1900"/>
        <v>0.29009866167682075</v>
      </c>
    </row>
    <row r="4258" spans="2:9" x14ac:dyDescent="0.25">
      <c r="B4258" s="69" t="s">
        <v>45</v>
      </c>
      <c r="C4258" s="69" t="s">
        <v>149</v>
      </c>
      <c r="D4258" s="69" t="s">
        <v>149</v>
      </c>
      <c r="E4258" s="69">
        <f t="shared" ref="E4258:F4258" si="1930">E3010</f>
        <v>1980</v>
      </c>
      <c r="F4258" s="69" t="str">
        <f t="shared" si="1930"/>
        <v>k</v>
      </c>
      <c r="G4258" s="69">
        <f>data2!AR191</f>
        <v>7.2701507429694216E-3</v>
      </c>
      <c r="H4258" s="105">
        <f t="shared" si="1899"/>
        <v>0.60090094373326486</v>
      </c>
      <c r="I4258" s="105">
        <f t="shared" si="1900"/>
        <v>0.28282851093385136</v>
      </c>
    </row>
    <row r="4259" spans="2:9" x14ac:dyDescent="0.25">
      <c r="B4259" s="69" t="s">
        <v>45</v>
      </c>
      <c r="C4259" s="69" t="s">
        <v>149</v>
      </c>
      <c r="D4259" s="69" t="s">
        <v>149</v>
      </c>
      <c r="E4259" s="69">
        <f t="shared" ref="E4259:F4259" si="1931">E3011</f>
        <v>1981</v>
      </c>
      <c r="F4259" s="69" t="str">
        <f t="shared" si="1931"/>
        <v>k</v>
      </c>
      <c r="G4259" s="69">
        <f>data2!AR192</f>
        <v>3.6692077913995894E-3</v>
      </c>
      <c r="H4259" s="105">
        <f t="shared" si="1899"/>
        <v>0.6081710944762343</v>
      </c>
      <c r="I4259" s="105">
        <f t="shared" si="1900"/>
        <v>0.27915930314245174</v>
      </c>
    </row>
    <row r="4260" spans="2:9" x14ac:dyDescent="0.25">
      <c r="B4260" s="69" t="s">
        <v>45</v>
      </c>
      <c r="C4260" s="69" t="s">
        <v>149</v>
      </c>
      <c r="D4260" s="69" t="s">
        <v>149</v>
      </c>
      <c r="E4260" s="69">
        <f t="shared" ref="E4260:F4260" si="1932">E3012</f>
        <v>1982</v>
      </c>
      <c r="F4260" s="69" t="str">
        <f t="shared" si="1932"/>
        <v>k</v>
      </c>
      <c r="G4260" s="69">
        <f>data2!AR193</f>
        <v>3.5495242025915773E-3</v>
      </c>
      <c r="H4260" s="105">
        <f t="shared" si="1899"/>
        <v>0.61184030226763386</v>
      </c>
      <c r="I4260" s="105">
        <f t="shared" si="1900"/>
        <v>0.27560977893986016</v>
      </c>
    </row>
    <row r="4261" spans="2:9" x14ac:dyDescent="0.25">
      <c r="B4261" s="69" t="s">
        <v>45</v>
      </c>
      <c r="C4261" s="69" t="s">
        <v>149</v>
      </c>
      <c r="D4261" s="69" t="s">
        <v>149</v>
      </c>
      <c r="E4261" s="69">
        <f t="shared" ref="E4261:F4261" si="1933">E3013</f>
        <v>1983</v>
      </c>
      <c r="F4261" s="69" t="str">
        <f t="shared" si="1933"/>
        <v>k</v>
      </c>
      <c r="G4261" s="69">
        <f>data2!AR194</f>
        <v>4.2756613839146449E-3</v>
      </c>
      <c r="H4261" s="105">
        <f t="shared" si="1899"/>
        <v>0.61538982647022544</v>
      </c>
      <c r="I4261" s="105">
        <f t="shared" si="1900"/>
        <v>0.27133411755594555</v>
      </c>
    </row>
    <row r="4262" spans="2:9" x14ac:dyDescent="0.25">
      <c r="B4262" s="69" t="s">
        <v>45</v>
      </c>
      <c r="C4262" s="69" t="s">
        <v>149</v>
      </c>
      <c r="D4262" s="69" t="s">
        <v>149</v>
      </c>
      <c r="E4262" s="69">
        <f t="shared" ref="E4262:F4262" si="1934">E3014</f>
        <v>1984</v>
      </c>
      <c r="F4262" s="69" t="str">
        <f t="shared" si="1934"/>
        <v>k</v>
      </c>
      <c r="G4262" s="69">
        <f>data2!AR195</f>
        <v>4.7714985906242308E-3</v>
      </c>
      <c r="H4262" s="105">
        <f t="shared" si="1899"/>
        <v>0.61966548785414011</v>
      </c>
      <c r="I4262" s="105">
        <f t="shared" si="1900"/>
        <v>0.2665626189653213</v>
      </c>
    </row>
    <row r="4263" spans="2:9" x14ac:dyDescent="0.25">
      <c r="B4263" s="69" t="s">
        <v>45</v>
      </c>
      <c r="C4263" s="69" t="s">
        <v>149</v>
      </c>
      <c r="D4263" s="69" t="s">
        <v>149</v>
      </c>
      <c r="E4263" s="69">
        <f t="shared" ref="E4263:F4263" si="1935">E3015</f>
        <v>1985</v>
      </c>
      <c r="F4263" s="69" t="str">
        <f t="shared" si="1935"/>
        <v>k</v>
      </c>
      <c r="G4263" s="69">
        <f>data2!AR196</f>
        <v>9.809338312449848E-3</v>
      </c>
      <c r="H4263" s="105">
        <f t="shared" si="1899"/>
        <v>0.62443698644476431</v>
      </c>
      <c r="I4263" s="105">
        <f t="shared" si="1900"/>
        <v>0.25675328065287151</v>
      </c>
    </row>
    <row r="4264" spans="2:9" x14ac:dyDescent="0.25">
      <c r="B4264" s="69" t="s">
        <v>45</v>
      </c>
      <c r="C4264" s="69" t="s">
        <v>149</v>
      </c>
      <c r="D4264" s="69" t="s">
        <v>149</v>
      </c>
      <c r="E4264" s="69">
        <f t="shared" ref="E4264:F4264" si="1936">E3016</f>
        <v>1986</v>
      </c>
      <c r="F4264" s="69" t="str">
        <f t="shared" si="1936"/>
        <v>k</v>
      </c>
      <c r="G4264" s="69">
        <f>data2!AR197</f>
        <v>1.4564171848148726E-2</v>
      </c>
      <c r="H4264" s="105">
        <f t="shared" si="1899"/>
        <v>0.63424632475721421</v>
      </c>
      <c r="I4264" s="105">
        <f t="shared" si="1900"/>
        <v>0.24218910880472275</v>
      </c>
    </row>
    <row r="4265" spans="2:9" x14ac:dyDescent="0.25">
      <c r="B4265" s="69" t="s">
        <v>45</v>
      </c>
      <c r="C4265" s="69" t="s">
        <v>149</v>
      </c>
      <c r="D4265" s="69" t="s">
        <v>149</v>
      </c>
      <c r="E4265" s="69">
        <f t="shared" ref="E4265:F4265" si="1937">E3017</f>
        <v>1987</v>
      </c>
      <c r="F4265" s="69" t="str">
        <f t="shared" si="1937"/>
        <v>k</v>
      </c>
      <c r="G4265" s="69">
        <f>data2!AR198</f>
        <v>1.8737605727289969E-2</v>
      </c>
      <c r="H4265" s="105">
        <f t="shared" si="1899"/>
        <v>0.64881049660536294</v>
      </c>
      <c r="I4265" s="105">
        <f t="shared" si="1900"/>
        <v>0.22345150307743281</v>
      </c>
    </row>
    <row r="4266" spans="2:9" x14ac:dyDescent="0.25">
      <c r="B4266" s="69" t="s">
        <v>45</v>
      </c>
      <c r="C4266" s="69" t="s">
        <v>149</v>
      </c>
      <c r="D4266" s="69" t="s">
        <v>149</v>
      </c>
      <c r="E4266" s="69">
        <f t="shared" ref="E4266:F4266" si="1938">E3018</f>
        <v>1988</v>
      </c>
      <c r="F4266" s="69" t="str">
        <f t="shared" si="1938"/>
        <v>k</v>
      </c>
      <c r="G4266" s="69">
        <f>data2!AR199</f>
        <v>1.9581957161645895E-2</v>
      </c>
      <c r="H4266" s="105">
        <f t="shared" si="1899"/>
        <v>0.66754810233265294</v>
      </c>
      <c r="I4266" s="105">
        <f t="shared" si="1900"/>
        <v>0.2038695459157869</v>
      </c>
    </row>
    <row r="4267" spans="2:9" x14ac:dyDescent="0.25">
      <c r="B4267" s="69" t="s">
        <v>45</v>
      </c>
      <c r="C4267" s="69" t="s">
        <v>149</v>
      </c>
      <c r="D4267" s="69" t="s">
        <v>149</v>
      </c>
      <c r="E4267" s="69">
        <f t="shared" ref="E4267:F4267" si="1939">E3019</f>
        <v>1989</v>
      </c>
      <c r="F4267" s="69" t="str">
        <f t="shared" si="1939"/>
        <v>k</v>
      </c>
      <c r="G4267" s="69">
        <f>data2!AR200</f>
        <v>2.1774340059728153E-2</v>
      </c>
      <c r="H4267" s="105">
        <f t="shared" si="1899"/>
        <v>0.68713005949429884</v>
      </c>
      <c r="I4267" s="105">
        <f t="shared" si="1900"/>
        <v>0.18209520585605873</v>
      </c>
    </row>
    <row r="4268" spans="2:9" x14ac:dyDescent="0.25">
      <c r="B4268" s="69" t="s">
        <v>45</v>
      </c>
      <c r="C4268" s="69" t="s">
        <v>149</v>
      </c>
      <c r="D4268" s="69" t="s">
        <v>149</v>
      </c>
      <c r="E4268" s="69">
        <f t="shared" ref="E4268:F4268" si="1940">E3020</f>
        <v>1990</v>
      </c>
      <c r="F4268" s="69" t="str">
        <f t="shared" si="1940"/>
        <v>k</v>
      </c>
      <c r="G4268" s="69">
        <f>data2!AR201</f>
        <v>2.3309862841774987E-2</v>
      </c>
      <c r="H4268" s="105">
        <f t="shared" si="1899"/>
        <v>0.70890439955402695</v>
      </c>
      <c r="I4268" s="105">
        <f t="shared" si="1900"/>
        <v>0.15878534301428374</v>
      </c>
    </row>
    <row r="4269" spans="2:9" x14ac:dyDescent="0.25">
      <c r="B4269" s="69" t="s">
        <v>45</v>
      </c>
      <c r="C4269" s="69" t="s">
        <v>149</v>
      </c>
      <c r="D4269" s="69" t="s">
        <v>149</v>
      </c>
      <c r="E4269" s="69">
        <f t="shared" ref="E4269:F4269" si="1941">E3021</f>
        <v>1991</v>
      </c>
      <c r="F4269" s="69" t="str">
        <f t="shared" si="1941"/>
        <v>k</v>
      </c>
      <c r="G4269" s="69">
        <f>data2!AR202</f>
        <v>2.547584782342497E-2</v>
      </c>
      <c r="H4269" s="105">
        <f t="shared" si="1899"/>
        <v>0.7322142623958019</v>
      </c>
      <c r="I4269" s="105">
        <f t="shared" si="1900"/>
        <v>0.13330949519085877</v>
      </c>
    </row>
    <row r="4270" spans="2:9" x14ac:dyDescent="0.25">
      <c r="B4270" s="69" t="s">
        <v>45</v>
      </c>
      <c r="C4270" s="69" t="s">
        <v>149</v>
      </c>
      <c r="D4270" s="69" t="s">
        <v>149</v>
      </c>
      <c r="E4270" s="69">
        <f t="shared" ref="E4270:F4270" si="1942">E3022</f>
        <v>1992</v>
      </c>
      <c r="F4270" s="69" t="str">
        <f t="shared" si="1942"/>
        <v>k</v>
      </c>
      <c r="G4270" s="69">
        <f>data2!AR203</f>
        <v>2.83312170313606E-2</v>
      </c>
      <c r="H4270" s="105">
        <f t="shared" si="1899"/>
        <v>0.75769011021922683</v>
      </c>
      <c r="I4270" s="105">
        <f t="shared" si="1900"/>
        <v>0.10497827815949817</v>
      </c>
    </row>
    <row r="4271" spans="2:9" x14ac:dyDescent="0.25">
      <c r="B4271" s="69" t="s">
        <v>45</v>
      </c>
      <c r="C4271" s="69" t="s">
        <v>149</v>
      </c>
      <c r="D4271" s="69" t="s">
        <v>149</v>
      </c>
      <c r="E4271" s="69">
        <f t="shared" ref="E4271:F4271" si="1943">E3023</f>
        <v>1993</v>
      </c>
      <c r="F4271" s="69" t="str">
        <f t="shared" si="1943"/>
        <v>k</v>
      </c>
      <c r="G4271" s="69">
        <f>data2!AR204</f>
        <v>2.472948556187312E-2</v>
      </c>
      <c r="H4271" s="105">
        <f t="shared" si="1899"/>
        <v>0.78602132725058738</v>
      </c>
      <c r="I4271" s="105">
        <f t="shared" si="1900"/>
        <v>8.024879259762506E-2</v>
      </c>
    </row>
    <row r="4272" spans="2:9" x14ac:dyDescent="0.25">
      <c r="B4272" s="69" t="s">
        <v>45</v>
      </c>
      <c r="C4272" s="69" t="s">
        <v>149</v>
      </c>
      <c r="D4272" s="69" t="s">
        <v>149</v>
      </c>
      <c r="E4272" s="69">
        <f t="shared" ref="E4272:F4272" si="1944">E3024</f>
        <v>1994</v>
      </c>
      <c r="F4272" s="69" t="str">
        <f t="shared" si="1944"/>
        <v>k</v>
      </c>
      <c r="G4272" s="69">
        <f>data2!AR205</f>
        <v>2.4005634569732939E-2</v>
      </c>
      <c r="H4272" s="105">
        <f t="shared" si="1899"/>
        <v>0.81075081281246053</v>
      </c>
      <c r="I4272" s="105">
        <f t="shared" si="1900"/>
        <v>5.6243158027892114E-2</v>
      </c>
    </row>
    <row r="4273" spans="2:9" x14ac:dyDescent="0.25">
      <c r="B4273" s="69" t="s">
        <v>45</v>
      </c>
      <c r="C4273" s="69" t="s">
        <v>149</v>
      </c>
      <c r="D4273" s="69" t="s">
        <v>149</v>
      </c>
      <c r="E4273" s="69">
        <f t="shared" ref="E4273:F4273" si="1945">E3025</f>
        <v>1995</v>
      </c>
      <c r="F4273" s="69" t="str">
        <f t="shared" si="1945"/>
        <v>k</v>
      </c>
      <c r="G4273" s="69">
        <f>data2!AR206</f>
        <v>2.5723909909909908E-2</v>
      </c>
      <c r="H4273" s="105">
        <f t="shared" si="1899"/>
        <v>0.83475644738219346</v>
      </c>
      <c r="I4273" s="105">
        <f t="shared" si="1900"/>
        <v>3.0519248117982206E-2</v>
      </c>
    </row>
    <row r="4274" spans="2:9" x14ac:dyDescent="0.25">
      <c r="B4274" s="69" t="s">
        <v>45</v>
      </c>
      <c r="C4274" s="69" t="s">
        <v>149</v>
      </c>
      <c r="D4274" s="69" t="s">
        <v>149</v>
      </c>
      <c r="E4274" s="69">
        <f t="shared" ref="E4274:F4274" si="1946">E3026</f>
        <v>1996</v>
      </c>
      <c r="F4274" s="69" t="str">
        <f t="shared" si="1946"/>
        <v>k</v>
      </c>
      <c r="G4274" s="69">
        <f>data2!AR207</f>
        <v>2.3721970277201982E-2</v>
      </c>
      <c r="H4274" s="105">
        <f t="shared" si="1899"/>
        <v>0.86048035729210337</v>
      </c>
      <c r="I4274" s="105">
        <f t="shared" si="1900"/>
        <v>6.7972778407802232E-3</v>
      </c>
    </row>
    <row r="4275" spans="2:9" x14ac:dyDescent="0.25">
      <c r="B4275" s="69" t="s">
        <v>45</v>
      </c>
      <c r="C4275" s="69" t="s">
        <v>149</v>
      </c>
      <c r="D4275" s="69" t="s">
        <v>149</v>
      </c>
      <c r="E4275" s="69">
        <f t="shared" ref="E4275:F4275" si="1947">E3027</f>
        <v>1997</v>
      </c>
      <c r="F4275" s="69" t="str">
        <f t="shared" si="1947"/>
        <v>k</v>
      </c>
      <c r="G4275" s="69">
        <f>data2!AR208</f>
        <v>6.7972778407802232E-3</v>
      </c>
      <c r="H4275" s="105">
        <f t="shared" si="1899"/>
        <v>0.88420232756930539</v>
      </c>
      <c r="I4275" s="105">
        <f t="shared" si="1900"/>
        <v>0</v>
      </c>
    </row>
    <row r="4276" spans="2:9" x14ac:dyDescent="0.25">
      <c r="B4276" s="69" t="s">
        <v>45</v>
      </c>
      <c r="C4276" s="69" t="s">
        <v>149</v>
      </c>
      <c r="D4276" s="69" t="s">
        <v>149</v>
      </c>
      <c r="E4276" s="69">
        <f t="shared" ref="E4276:F4276" si="1948">E3028</f>
        <v>1950</v>
      </c>
      <c r="F4276" s="69" t="str">
        <f t="shared" si="1948"/>
        <v>l</v>
      </c>
      <c r="G4276" s="69">
        <f>data2!AS161</f>
        <v>7.0781176959434887E-3</v>
      </c>
      <c r="H4276" s="105">
        <f t="shared" si="1899"/>
        <v>0</v>
      </c>
      <c r="I4276" s="105">
        <f t="shared" si="1900"/>
        <v>1.2172875964955772</v>
      </c>
    </row>
    <row r="4277" spans="2:9" x14ac:dyDescent="0.25">
      <c r="B4277" s="69" t="s">
        <v>45</v>
      </c>
      <c r="C4277" s="69" t="s">
        <v>149</v>
      </c>
      <c r="D4277" s="69" t="s">
        <v>149</v>
      </c>
      <c r="E4277" s="69">
        <f t="shared" ref="E4277:F4277" si="1949">E3029</f>
        <v>1951</v>
      </c>
      <c r="F4277" s="69" t="str">
        <f t="shared" si="1949"/>
        <v>l</v>
      </c>
      <c r="G4277" s="69">
        <f>data2!AS162</f>
        <v>7.0781176959434887E-3</v>
      </c>
      <c r="H4277" s="105">
        <f t="shared" si="1899"/>
        <v>7.0781176959434887E-3</v>
      </c>
      <c r="I4277" s="105">
        <f t="shared" si="1900"/>
        <v>1.2102094787996336</v>
      </c>
    </row>
    <row r="4278" spans="2:9" x14ac:dyDescent="0.25">
      <c r="B4278" s="69" t="s">
        <v>45</v>
      </c>
      <c r="C4278" s="69" t="s">
        <v>149</v>
      </c>
      <c r="D4278" s="69" t="s">
        <v>149</v>
      </c>
      <c r="E4278" s="69">
        <f t="shared" ref="E4278:F4278" si="1950">E3030</f>
        <v>1952</v>
      </c>
      <c r="F4278" s="69" t="str">
        <f t="shared" si="1950"/>
        <v>l</v>
      </c>
      <c r="G4278" s="69">
        <f>data2!AS163</f>
        <v>7.0781176959434887E-3</v>
      </c>
      <c r="H4278" s="105">
        <f t="shared" si="1899"/>
        <v>1.4156235391886977E-2</v>
      </c>
      <c r="I4278" s="105">
        <f t="shared" si="1900"/>
        <v>1.20313136110369</v>
      </c>
    </row>
    <row r="4279" spans="2:9" x14ac:dyDescent="0.25">
      <c r="B4279" s="69" t="s">
        <v>45</v>
      </c>
      <c r="C4279" s="69" t="s">
        <v>149</v>
      </c>
      <c r="D4279" s="69" t="s">
        <v>149</v>
      </c>
      <c r="E4279" s="69">
        <f t="shared" ref="E4279:F4279" si="1951">E3031</f>
        <v>1953</v>
      </c>
      <c r="F4279" s="69" t="str">
        <f t="shared" si="1951"/>
        <v>l</v>
      </c>
      <c r="G4279" s="69">
        <f>data2!AS164</f>
        <v>7.0781176959434887E-3</v>
      </c>
      <c r="H4279" s="105">
        <f t="shared" si="1899"/>
        <v>2.1234353087830466E-2</v>
      </c>
      <c r="I4279" s="105">
        <f t="shared" si="1900"/>
        <v>1.1960532434077467</v>
      </c>
    </row>
    <row r="4280" spans="2:9" x14ac:dyDescent="0.25">
      <c r="B4280" s="69" t="s">
        <v>45</v>
      </c>
      <c r="C4280" s="69" t="s">
        <v>149</v>
      </c>
      <c r="D4280" s="69" t="s">
        <v>149</v>
      </c>
      <c r="E4280" s="69">
        <f t="shared" ref="E4280:F4280" si="1952">E3032</f>
        <v>1954</v>
      </c>
      <c r="F4280" s="69" t="str">
        <f t="shared" si="1952"/>
        <v>l</v>
      </c>
      <c r="G4280" s="69">
        <f>data2!AS165</f>
        <v>7.0781176959434887E-3</v>
      </c>
      <c r="H4280" s="105">
        <f t="shared" si="1899"/>
        <v>2.8312470783773955E-2</v>
      </c>
      <c r="I4280" s="105">
        <f t="shared" si="1900"/>
        <v>1.1889751257118031</v>
      </c>
    </row>
    <row r="4281" spans="2:9" x14ac:dyDescent="0.25">
      <c r="B4281" s="69" t="s">
        <v>45</v>
      </c>
      <c r="C4281" s="69" t="s">
        <v>149</v>
      </c>
      <c r="D4281" s="69" t="s">
        <v>149</v>
      </c>
      <c r="E4281" s="69">
        <f t="shared" ref="E4281:F4281" si="1953">E3033</f>
        <v>1955</v>
      </c>
      <c r="F4281" s="69" t="str">
        <f t="shared" si="1953"/>
        <v>l</v>
      </c>
      <c r="G4281" s="69">
        <f>data2!AS166</f>
        <v>7.0781176959434887E-3</v>
      </c>
      <c r="H4281" s="105">
        <f t="shared" si="1899"/>
        <v>3.5390588479717447E-2</v>
      </c>
      <c r="I4281" s="105">
        <f t="shared" si="1900"/>
        <v>1.1818970080158595</v>
      </c>
    </row>
    <row r="4282" spans="2:9" x14ac:dyDescent="0.25">
      <c r="B4282" s="69" t="s">
        <v>45</v>
      </c>
      <c r="C4282" s="69" t="s">
        <v>149</v>
      </c>
      <c r="D4282" s="69" t="s">
        <v>149</v>
      </c>
      <c r="E4282" s="69">
        <f t="shared" ref="E4282:F4282" si="1954">E3034</f>
        <v>1956</v>
      </c>
      <c r="F4282" s="69" t="str">
        <f t="shared" si="1954"/>
        <v>l</v>
      </c>
      <c r="G4282" s="69">
        <f>data2!AS167</f>
        <v>7.0781176959434887E-3</v>
      </c>
      <c r="H4282" s="105">
        <f t="shared" si="1899"/>
        <v>4.2468706175660939E-2</v>
      </c>
      <c r="I4282" s="105">
        <f t="shared" si="1900"/>
        <v>1.1748188903199162</v>
      </c>
    </row>
    <row r="4283" spans="2:9" x14ac:dyDescent="0.25">
      <c r="B4283" s="69" t="s">
        <v>45</v>
      </c>
      <c r="C4283" s="69" t="s">
        <v>149</v>
      </c>
      <c r="D4283" s="69" t="s">
        <v>149</v>
      </c>
      <c r="E4283" s="69">
        <f t="shared" ref="E4283:F4283" si="1955">E3035</f>
        <v>1957</v>
      </c>
      <c r="F4283" s="69" t="str">
        <f t="shared" si="1955"/>
        <v>l</v>
      </c>
      <c r="G4283" s="69">
        <f>data2!AS168</f>
        <v>7.0781176959434887E-3</v>
      </c>
      <c r="H4283" s="105">
        <f t="shared" si="1899"/>
        <v>4.9546823871604431E-2</v>
      </c>
      <c r="I4283" s="105">
        <f t="shared" si="1900"/>
        <v>1.1677407726239726</v>
      </c>
    </row>
    <row r="4284" spans="2:9" x14ac:dyDescent="0.25">
      <c r="B4284" s="69" t="s">
        <v>45</v>
      </c>
      <c r="C4284" s="69" t="s">
        <v>149</v>
      </c>
      <c r="D4284" s="69" t="s">
        <v>149</v>
      </c>
      <c r="E4284" s="69">
        <f t="shared" ref="E4284:F4284" si="1956">E3036</f>
        <v>1958</v>
      </c>
      <c r="F4284" s="69" t="str">
        <f t="shared" si="1956"/>
        <v>l</v>
      </c>
      <c r="G4284" s="69">
        <f>data2!AS169</f>
        <v>7.0781176959434887E-3</v>
      </c>
      <c r="H4284" s="105">
        <f t="shared" si="1899"/>
        <v>5.6624941567547923E-2</v>
      </c>
      <c r="I4284" s="105">
        <f t="shared" si="1900"/>
        <v>1.160662654928029</v>
      </c>
    </row>
    <row r="4285" spans="2:9" x14ac:dyDescent="0.25">
      <c r="B4285" s="69" t="s">
        <v>45</v>
      </c>
      <c r="C4285" s="69" t="s">
        <v>149</v>
      </c>
      <c r="D4285" s="69" t="s">
        <v>149</v>
      </c>
      <c r="E4285" s="69">
        <f t="shared" ref="E4285:F4285" si="1957">E3037</f>
        <v>1959</v>
      </c>
      <c r="F4285" s="69" t="str">
        <f t="shared" si="1957"/>
        <v>l</v>
      </c>
      <c r="G4285" s="69">
        <f>data2!AS170</f>
        <v>7.0781176959434887E-3</v>
      </c>
      <c r="H4285" s="105">
        <f t="shared" si="1899"/>
        <v>6.3703059263491416E-2</v>
      </c>
      <c r="I4285" s="105">
        <f t="shared" si="1900"/>
        <v>1.1535845372320856</v>
      </c>
    </row>
    <row r="4286" spans="2:9" x14ac:dyDescent="0.25">
      <c r="B4286" s="69" t="s">
        <v>45</v>
      </c>
      <c r="C4286" s="69" t="s">
        <v>149</v>
      </c>
      <c r="D4286" s="69" t="s">
        <v>149</v>
      </c>
      <c r="E4286" s="69">
        <f t="shared" ref="E4286:F4286" si="1958">E3038</f>
        <v>1960</v>
      </c>
      <c r="F4286" s="69" t="str">
        <f t="shared" si="1958"/>
        <v>l</v>
      </c>
      <c r="G4286" s="69">
        <f>data2!AS171</f>
        <v>7.0873500233729807E-3</v>
      </c>
      <c r="H4286" s="105">
        <f t="shared" si="1899"/>
        <v>7.0781176959434908E-2</v>
      </c>
      <c r="I4286" s="105">
        <f t="shared" si="1900"/>
        <v>1.1464971872087126</v>
      </c>
    </row>
    <row r="4287" spans="2:9" x14ac:dyDescent="0.25">
      <c r="B4287" s="69" t="s">
        <v>45</v>
      </c>
      <c r="C4287" s="69" t="s">
        <v>149</v>
      </c>
      <c r="D4287" s="69" t="s">
        <v>149</v>
      </c>
      <c r="E4287" s="69">
        <f t="shared" ref="E4287:F4287" si="1959">E3039</f>
        <v>1961</v>
      </c>
      <c r="F4287" s="69" t="str">
        <f t="shared" si="1959"/>
        <v>l</v>
      </c>
      <c r="G4287" s="69">
        <f>data2!AS172</f>
        <v>8.7223971915747246E-3</v>
      </c>
      <c r="H4287" s="105">
        <f t="shared" si="1899"/>
        <v>7.7868526982807884E-2</v>
      </c>
      <c r="I4287" s="105">
        <f t="shared" si="1900"/>
        <v>1.137774790017138</v>
      </c>
    </row>
    <row r="4288" spans="2:9" x14ac:dyDescent="0.25">
      <c r="B4288" s="69" t="s">
        <v>45</v>
      </c>
      <c r="C4288" s="69" t="s">
        <v>149</v>
      </c>
      <c r="D4288" s="69" t="s">
        <v>149</v>
      </c>
      <c r="E4288" s="69">
        <f t="shared" ref="E4288:F4288" si="1960">E3040</f>
        <v>1962</v>
      </c>
      <c r="F4288" s="69" t="str">
        <f t="shared" si="1960"/>
        <v>l</v>
      </c>
      <c r="G4288" s="69">
        <f>data2!AS173</f>
        <v>4.20284370914211E-3</v>
      </c>
      <c r="H4288" s="105">
        <f t="shared" si="1899"/>
        <v>8.6590924174382605E-2</v>
      </c>
      <c r="I4288" s="105">
        <f t="shared" si="1900"/>
        <v>1.1335719463079958</v>
      </c>
    </row>
    <row r="4289" spans="2:9" x14ac:dyDescent="0.25">
      <c r="B4289" s="69" t="s">
        <v>45</v>
      </c>
      <c r="C4289" s="69" t="s">
        <v>149</v>
      </c>
      <c r="D4289" s="69" t="s">
        <v>149</v>
      </c>
      <c r="E4289" s="69">
        <f t="shared" ref="E4289:F4289" si="1961">E3041</f>
        <v>1963</v>
      </c>
      <c r="F4289" s="69" t="str">
        <f t="shared" si="1961"/>
        <v>l</v>
      </c>
      <c r="G4289" s="69">
        <f>data2!AS174</f>
        <v>3.8312348418391043E-3</v>
      </c>
      <c r="H4289" s="105">
        <f t="shared" si="1899"/>
        <v>9.0793767883524709E-2</v>
      </c>
      <c r="I4289" s="105">
        <f t="shared" si="1900"/>
        <v>1.1297407114661566</v>
      </c>
    </row>
    <row r="4290" spans="2:9" x14ac:dyDescent="0.25">
      <c r="B4290" s="69" t="s">
        <v>45</v>
      </c>
      <c r="C4290" s="69" t="s">
        <v>149</v>
      </c>
      <c r="D4290" s="69" t="s">
        <v>149</v>
      </c>
      <c r="E4290" s="69">
        <f t="shared" ref="E4290:F4290" si="1962">E3042</f>
        <v>1964</v>
      </c>
      <c r="F4290" s="69" t="str">
        <f t="shared" si="1962"/>
        <v>l</v>
      </c>
      <c r="G4290" s="69">
        <f>data2!AS175</f>
        <v>5.4627872761402263E-3</v>
      </c>
      <c r="H4290" s="105">
        <f t="shared" si="1899"/>
        <v>9.462500272536381E-2</v>
      </c>
      <c r="I4290" s="105">
        <f t="shared" si="1900"/>
        <v>1.1242779241900165</v>
      </c>
    </row>
    <row r="4291" spans="2:9" x14ac:dyDescent="0.25">
      <c r="B4291" s="69" t="s">
        <v>45</v>
      </c>
      <c r="C4291" s="69" t="s">
        <v>149</v>
      </c>
      <c r="D4291" s="69" t="s">
        <v>149</v>
      </c>
      <c r="E4291" s="69">
        <f t="shared" ref="E4291:F4291" si="1963">E3043</f>
        <v>1965</v>
      </c>
      <c r="F4291" s="69" t="str">
        <f t="shared" si="1963"/>
        <v>l</v>
      </c>
      <c r="G4291" s="69">
        <f>data2!AS176</f>
        <v>3.2611579877409019E-3</v>
      </c>
      <c r="H4291" s="105">
        <f t="shared" si="1899"/>
        <v>0.10008779000150404</v>
      </c>
      <c r="I4291" s="105">
        <f t="shared" si="1900"/>
        <v>1.1210167662022756</v>
      </c>
    </row>
    <row r="4292" spans="2:9" x14ac:dyDescent="0.25">
      <c r="B4292" s="69" t="s">
        <v>45</v>
      </c>
      <c r="C4292" s="69" t="s">
        <v>149</v>
      </c>
      <c r="D4292" s="69" t="s">
        <v>149</v>
      </c>
      <c r="E4292" s="69">
        <f t="shared" ref="E4292:F4292" si="1964">E3044</f>
        <v>1966</v>
      </c>
      <c r="F4292" s="69" t="str">
        <f t="shared" si="1964"/>
        <v>l</v>
      </c>
      <c r="G4292" s="69">
        <f>data2!AS177</f>
        <v>2.7019908924307214E-3</v>
      </c>
      <c r="H4292" s="105">
        <f t="shared" ref="H4292:H4355" si="1965">SUMIFS($G$4:$G$4995,$F$4:$F$4995,$F4292,$E$4:$E$4995,"&lt;"&amp;$E4292,$B$4:$B$4995,$B4292,$D$4:$D$4995,$D4292)</f>
        <v>0.10334894798924495</v>
      </c>
      <c r="I4292" s="105">
        <f t="shared" ref="I4292:I4355" si="1966">SUMIFS($G$4:$G$4995,$F$4:$F$4995,$F4292,$E$4:$E$4995,"&gt;"&amp;$E4292,$B$4:$B$4995,$B4292,$D$4:$D$4995,$D4292)</f>
        <v>1.1183147753098448</v>
      </c>
    </row>
    <row r="4293" spans="2:9" x14ac:dyDescent="0.25">
      <c r="B4293" s="69" t="s">
        <v>45</v>
      </c>
      <c r="C4293" s="69" t="s">
        <v>149</v>
      </c>
      <c r="D4293" s="69" t="s">
        <v>149</v>
      </c>
      <c r="E4293" s="69">
        <f t="shared" ref="E4293:F4293" si="1967">E3045</f>
        <v>1967</v>
      </c>
      <c r="F4293" s="69" t="str">
        <f t="shared" si="1967"/>
        <v>l</v>
      </c>
      <c r="G4293" s="69">
        <f>data2!AS178</f>
        <v>4.891666438749556E-3</v>
      </c>
      <c r="H4293" s="105">
        <f t="shared" si="1965"/>
        <v>0.10605093888167567</v>
      </c>
      <c r="I4293" s="105">
        <f t="shared" si="1966"/>
        <v>1.1134231088710953</v>
      </c>
    </row>
    <row r="4294" spans="2:9" x14ac:dyDescent="0.25">
      <c r="B4294" s="69" t="s">
        <v>45</v>
      </c>
      <c r="C4294" s="69" t="s">
        <v>149</v>
      </c>
      <c r="D4294" s="69" t="s">
        <v>149</v>
      </c>
      <c r="E4294" s="69">
        <f t="shared" ref="E4294:F4294" si="1968">E3046</f>
        <v>1968</v>
      </c>
      <c r="F4294" s="69" t="str">
        <f t="shared" si="1968"/>
        <v>l</v>
      </c>
      <c r="G4294" s="69">
        <f>data2!AS179</f>
        <v>5.0565939355045721E-3</v>
      </c>
      <c r="H4294" s="105">
        <f t="shared" si="1965"/>
        <v>0.11094260532042523</v>
      </c>
      <c r="I4294" s="105">
        <f t="shared" si="1966"/>
        <v>1.1083665149355908</v>
      </c>
    </row>
    <row r="4295" spans="2:9" x14ac:dyDescent="0.25">
      <c r="B4295" s="69" t="s">
        <v>45</v>
      </c>
      <c r="C4295" s="69" t="s">
        <v>149</v>
      </c>
      <c r="D4295" s="69" t="s">
        <v>149</v>
      </c>
      <c r="E4295" s="69">
        <f t="shared" ref="E4295:F4295" si="1969">E3047</f>
        <v>1969</v>
      </c>
      <c r="F4295" s="69" t="str">
        <f t="shared" si="1969"/>
        <v>l</v>
      </c>
      <c r="G4295" s="69">
        <f>data2!AS180</f>
        <v>5.5087588430627081E-3</v>
      </c>
      <c r="H4295" s="105">
        <f t="shared" si="1965"/>
        <v>0.1159991992559298</v>
      </c>
      <c r="I4295" s="105">
        <f t="shared" si="1966"/>
        <v>1.1028577560925281</v>
      </c>
    </row>
    <row r="4296" spans="2:9" x14ac:dyDescent="0.25">
      <c r="B4296" s="69" t="s">
        <v>45</v>
      </c>
      <c r="C4296" s="69" t="s">
        <v>149</v>
      </c>
      <c r="D4296" s="69" t="s">
        <v>149</v>
      </c>
      <c r="E4296" s="69">
        <f t="shared" ref="E4296:F4296" si="1970">E3048</f>
        <v>1970</v>
      </c>
      <c r="F4296" s="69" t="str">
        <f t="shared" si="1970"/>
        <v>l</v>
      </c>
      <c r="G4296" s="69">
        <f>data2!AS181</f>
        <v>7.1789125248009648E-3</v>
      </c>
      <c r="H4296" s="105">
        <f t="shared" si="1965"/>
        <v>0.12150795809899251</v>
      </c>
      <c r="I4296" s="105">
        <f t="shared" si="1966"/>
        <v>1.0956788435677272</v>
      </c>
    </row>
    <row r="4297" spans="2:9" x14ac:dyDescent="0.25">
      <c r="B4297" s="69" t="s">
        <v>45</v>
      </c>
      <c r="C4297" s="69" t="s">
        <v>149</v>
      </c>
      <c r="D4297" s="69" t="s">
        <v>149</v>
      </c>
      <c r="E4297" s="69">
        <f t="shared" ref="E4297:F4297" si="1971">E3049</f>
        <v>1971</v>
      </c>
      <c r="F4297" s="69" t="str">
        <f t="shared" si="1971"/>
        <v>l</v>
      </c>
      <c r="G4297" s="69">
        <f>data2!AS182</f>
        <v>7.5241462207452448E-3</v>
      </c>
      <c r="H4297" s="105">
        <f t="shared" si="1965"/>
        <v>0.12868687062379347</v>
      </c>
      <c r="I4297" s="105">
        <f t="shared" si="1966"/>
        <v>1.0881546973469818</v>
      </c>
    </row>
    <row r="4298" spans="2:9" x14ac:dyDescent="0.25">
      <c r="B4298" s="69" t="s">
        <v>45</v>
      </c>
      <c r="C4298" s="69" t="s">
        <v>149</v>
      </c>
      <c r="D4298" s="69" t="s">
        <v>149</v>
      </c>
      <c r="E4298" s="69">
        <f t="shared" ref="E4298:F4298" si="1972">E3050</f>
        <v>1972</v>
      </c>
      <c r="F4298" s="69" t="str">
        <f t="shared" si="1972"/>
        <v>l</v>
      </c>
      <c r="G4298" s="69">
        <f>data2!AS183</f>
        <v>9.0903030303030319E-3</v>
      </c>
      <c r="H4298" s="105">
        <f t="shared" si="1965"/>
        <v>0.13621101684453871</v>
      </c>
      <c r="I4298" s="105">
        <f t="shared" si="1966"/>
        <v>1.0790643943166789</v>
      </c>
    </row>
    <row r="4299" spans="2:9" x14ac:dyDescent="0.25">
      <c r="B4299" s="69" t="s">
        <v>45</v>
      </c>
      <c r="C4299" s="69" t="s">
        <v>149</v>
      </c>
      <c r="D4299" s="69" t="s">
        <v>149</v>
      </c>
      <c r="E4299" s="69">
        <f t="shared" ref="E4299:F4299" si="1973">E3051</f>
        <v>1973</v>
      </c>
      <c r="F4299" s="69" t="str">
        <f t="shared" si="1973"/>
        <v>l</v>
      </c>
      <c r="G4299" s="69">
        <f>data2!AS184</f>
        <v>9.9689396978205631E-3</v>
      </c>
      <c r="H4299" s="105">
        <f t="shared" si="1965"/>
        <v>0.14530131987484174</v>
      </c>
      <c r="I4299" s="105">
        <f t="shared" si="1966"/>
        <v>1.0690954546188582</v>
      </c>
    </row>
    <row r="4300" spans="2:9" x14ac:dyDescent="0.25">
      <c r="B4300" s="69" t="s">
        <v>45</v>
      </c>
      <c r="C4300" s="69" t="s">
        <v>149</v>
      </c>
      <c r="D4300" s="69" t="s">
        <v>149</v>
      </c>
      <c r="E4300" s="69">
        <f t="shared" ref="E4300:F4300" si="1974">E3052</f>
        <v>1974</v>
      </c>
      <c r="F4300" s="69" t="str">
        <f t="shared" si="1974"/>
        <v>l</v>
      </c>
      <c r="G4300" s="69">
        <f>data2!AS185</f>
        <v>1.3691185229303158E-2</v>
      </c>
      <c r="H4300" s="105">
        <f t="shared" si="1965"/>
        <v>0.1552702595726623</v>
      </c>
      <c r="I4300" s="105">
        <f t="shared" si="1966"/>
        <v>1.0554042693895551</v>
      </c>
    </row>
    <row r="4301" spans="2:9" x14ac:dyDescent="0.25">
      <c r="B4301" s="69" t="s">
        <v>45</v>
      </c>
      <c r="C4301" s="69" t="s">
        <v>149</v>
      </c>
      <c r="D4301" s="69" t="s">
        <v>149</v>
      </c>
      <c r="E4301" s="69">
        <f t="shared" ref="E4301:F4301" si="1975">E3053</f>
        <v>1975</v>
      </c>
      <c r="F4301" s="69" t="str">
        <f t="shared" si="1975"/>
        <v>l</v>
      </c>
      <c r="G4301" s="69">
        <f>data2!AS186</f>
        <v>1.3937297264803125E-2</v>
      </c>
      <c r="H4301" s="105">
        <f t="shared" si="1965"/>
        <v>0.16896144480196545</v>
      </c>
      <c r="I4301" s="105">
        <f t="shared" si="1966"/>
        <v>1.041466972124752</v>
      </c>
    </row>
    <row r="4302" spans="2:9" x14ac:dyDescent="0.25">
      <c r="B4302" s="69" t="s">
        <v>45</v>
      </c>
      <c r="C4302" s="69" t="s">
        <v>149</v>
      </c>
      <c r="D4302" s="69" t="s">
        <v>149</v>
      </c>
      <c r="E4302" s="69">
        <f t="shared" ref="E4302:F4302" si="1976">E3054</f>
        <v>1976</v>
      </c>
      <c r="F4302" s="69" t="str">
        <f t="shared" si="1976"/>
        <v>l</v>
      </c>
      <c r="G4302" s="69">
        <f>data2!AS187</f>
        <v>1.4462511963248898E-2</v>
      </c>
      <c r="H4302" s="105">
        <f t="shared" si="1965"/>
        <v>0.18289874206676859</v>
      </c>
      <c r="I4302" s="105">
        <f t="shared" si="1966"/>
        <v>1.0270044601615032</v>
      </c>
    </row>
    <row r="4303" spans="2:9" x14ac:dyDescent="0.25">
      <c r="B4303" s="69" t="s">
        <v>45</v>
      </c>
      <c r="C4303" s="69" t="s">
        <v>149</v>
      </c>
      <c r="D4303" s="69" t="s">
        <v>149</v>
      </c>
      <c r="E4303" s="69">
        <f t="shared" ref="E4303:F4303" si="1977">E3055</f>
        <v>1977</v>
      </c>
      <c r="F4303" s="69" t="str">
        <f t="shared" si="1977"/>
        <v>l</v>
      </c>
      <c r="G4303" s="69">
        <f>data2!AS188</f>
        <v>1.9657091936675121E-2</v>
      </c>
      <c r="H4303" s="105">
        <f t="shared" si="1965"/>
        <v>0.1973612540300175</v>
      </c>
      <c r="I4303" s="105">
        <f t="shared" si="1966"/>
        <v>1.007347368224828</v>
      </c>
    </row>
    <row r="4304" spans="2:9" x14ac:dyDescent="0.25">
      <c r="B4304" s="69" t="s">
        <v>45</v>
      </c>
      <c r="C4304" s="69" t="s">
        <v>149</v>
      </c>
      <c r="D4304" s="69" t="s">
        <v>149</v>
      </c>
      <c r="E4304" s="69">
        <f t="shared" ref="E4304:F4304" si="1978">E3056</f>
        <v>1978</v>
      </c>
      <c r="F4304" s="69" t="str">
        <f t="shared" si="1978"/>
        <v>l</v>
      </c>
      <c r="G4304" s="69">
        <f>data2!AS189</f>
        <v>2.5004259470004876E-2</v>
      </c>
      <c r="H4304" s="105">
        <f t="shared" si="1965"/>
        <v>0.21701834596669262</v>
      </c>
      <c r="I4304" s="105">
        <f t="shared" si="1966"/>
        <v>0.982343108754823</v>
      </c>
    </row>
    <row r="4305" spans="2:9" x14ac:dyDescent="0.25">
      <c r="B4305" s="69" t="s">
        <v>45</v>
      </c>
      <c r="C4305" s="69" t="s">
        <v>149</v>
      </c>
      <c r="D4305" s="69" t="s">
        <v>149</v>
      </c>
      <c r="E4305" s="69">
        <f t="shared" ref="E4305:F4305" si="1979">E3057</f>
        <v>1979</v>
      </c>
      <c r="F4305" s="69" t="str">
        <f t="shared" si="1979"/>
        <v>l</v>
      </c>
      <c r="G4305" s="69">
        <f>data2!AS190</f>
        <v>3.1187667840305543E-2</v>
      </c>
      <c r="H4305" s="105">
        <f t="shared" si="1965"/>
        <v>0.24202260543669749</v>
      </c>
      <c r="I4305" s="105">
        <f t="shared" si="1966"/>
        <v>0.95115544091451742</v>
      </c>
    </row>
    <row r="4306" spans="2:9" x14ac:dyDescent="0.25">
      <c r="B4306" s="69" t="s">
        <v>45</v>
      </c>
      <c r="C4306" s="69" t="s">
        <v>149</v>
      </c>
      <c r="D4306" s="69" t="s">
        <v>149</v>
      </c>
      <c r="E4306" s="69">
        <f t="shared" ref="E4306:F4306" si="1980">E3058</f>
        <v>1980</v>
      </c>
      <c r="F4306" s="69" t="str">
        <f t="shared" si="1980"/>
        <v>l</v>
      </c>
      <c r="G4306" s="69">
        <f>data2!AS191</f>
        <v>3.7770164097998278E-2</v>
      </c>
      <c r="H4306" s="105">
        <f t="shared" si="1965"/>
        <v>0.27321027327700304</v>
      </c>
      <c r="I4306" s="105">
        <f t="shared" si="1966"/>
        <v>0.91338527681651926</v>
      </c>
    </row>
    <row r="4307" spans="2:9" x14ac:dyDescent="0.25">
      <c r="B4307" s="69" t="s">
        <v>45</v>
      </c>
      <c r="C4307" s="69" t="s">
        <v>149</v>
      </c>
      <c r="D4307" s="69" t="s">
        <v>149</v>
      </c>
      <c r="E4307" s="69">
        <f t="shared" ref="E4307:F4307" si="1981">E3059</f>
        <v>1981</v>
      </c>
      <c r="F4307" s="69" t="str">
        <f t="shared" si="1981"/>
        <v>l</v>
      </c>
      <c r="G4307" s="69">
        <f>data2!AS192</f>
        <v>5.2836592196154088E-2</v>
      </c>
      <c r="H4307" s="105">
        <f t="shared" si="1965"/>
        <v>0.31098043737500131</v>
      </c>
      <c r="I4307" s="105">
        <f t="shared" si="1966"/>
        <v>0.86054868462036505</v>
      </c>
    </row>
    <row r="4308" spans="2:9" x14ac:dyDescent="0.25">
      <c r="B4308" s="69" t="s">
        <v>45</v>
      </c>
      <c r="C4308" s="69" t="s">
        <v>149</v>
      </c>
      <c r="D4308" s="69" t="s">
        <v>149</v>
      </c>
      <c r="E4308" s="69">
        <f t="shared" ref="E4308:F4308" si="1982">E3060</f>
        <v>1982</v>
      </c>
      <c r="F4308" s="69" t="str">
        <f t="shared" si="1982"/>
        <v>l</v>
      </c>
      <c r="G4308" s="69">
        <f>data2!AS193</f>
        <v>4.7003173124844262E-2</v>
      </c>
      <c r="H4308" s="105">
        <f t="shared" si="1965"/>
        <v>0.36381702957115541</v>
      </c>
      <c r="I4308" s="105">
        <f t="shared" si="1966"/>
        <v>0.8135455114955209</v>
      </c>
    </row>
    <row r="4309" spans="2:9" x14ac:dyDescent="0.25">
      <c r="B4309" s="69" t="s">
        <v>45</v>
      </c>
      <c r="C4309" s="69" t="s">
        <v>149</v>
      </c>
      <c r="D4309" s="69" t="s">
        <v>149</v>
      </c>
      <c r="E4309" s="69">
        <f t="shared" ref="E4309:F4309" si="1983">E3061</f>
        <v>1983</v>
      </c>
      <c r="F4309" s="69" t="str">
        <f t="shared" si="1983"/>
        <v>l</v>
      </c>
      <c r="G4309" s="69">
        <f>data2!AS194</f>
        <v>5.3199822175079556E-2</v>
      </c>
      <c r="H4309" s="105">
        <f t="shared" si="1965"/>
        <v>0.41082020269599967</v>
      </c>
      <c r="I4309" s="105">
        <f t="shared" si="1966"/>
        <v>0.76034568932044133</v>
      </c>
    </row>
    <row r="4310" spans="2:9" x14ac:dyDescent="0.25">
      <c r="B4310" s="69" t="s">
        <v>45</v>
      </c>
      <c r="C4310" s="69" t="s">
        <v>149</v>
      </c>
      <c r="D4310" s="69" t="s">
        <v>149</v>
      </c>
      <c r="E4310" s="69">
        <f t="shared" ref="E4310:F4310" si="1984">E3062</f>
        <v>1984</v>
      </c>
      <c r="F4310" s="69" t="str">
        <f t="shared" si="1984"/>
        <v>l</v>
      </c>
      <c r="G4310" s="69">
        <f>data2!AS195</f>
        <v>4.5185130948797239E-2</v>
      </c>
      <c r="H4310" s="105">
        <f t="shared" si="1965"/>
        <v>0.46402002487107924</v>
      </c>
      <c r="I4310" s="105">
        <f t="shared" si="1966"/>
        <v>0.71516055837164394</v>
      </c>
    </row>
    <row r="4311" spans="2:9" x14ac:dyDescent="0.25">
      <c r="B4311" s="69" t="s">
        <v>45</v>
      </c>
      <c r="C4311" s="69" t="s">
        <v>149</v>
      </c>
      <c r="D4311" s="69" t="s">
        <v>149</v>
      </c>
      <c r="E4311" s="69">
        <f t="shared" ref="E4311:F4311" si="1985">E3063</f>
        <v>1985</v>
      </c>
      <c r="F4311" s="69" t="str">
        <f t="shared" si="1985"/>
        <v>l</v>
      </c>
      <c r="G4311" s="69">
        <f>data2!AS196</f>
        <v>1.1297914943522004E-2</v>
      </c>
      <c r="H4311" s="105">
        <f t="shared" si="1965"/>
        <v>0.50920515581987646</v>
      </c>
      <c r="I4311" s="105">
        <f t="shared" si="1966"/>
        <v>0.70386264342812199</v>
      </c>
    </row>
    <row r="4312" spans="2:9" x14ac:dyDescent="0.25">
      <c r="B4312" s="69" t="s">
        <v>45</v>
      </c>
      <c r="C4312" s="69" t="s">
        <v>149</v>
      </c>
      <c r="D4312" s="69" t="s">
        <v>149</v>
      </c>
      <c r="E4312" s="69">
        <f t="shared" ref="E4312:F4312" si="1986">E3064</f>
        <v>1986</v>
      </c>
      <c r="F4312" s="69" t="str">
        <f t="shared" si="1986"/>
        <v>l</v>
      </c>
      <c r="G4312" s="69">
        <f>data2!AS197</f>
        <v>4.3236196844243097E-2</v>
      </c>
      <c r="H4312" s="105">
        <f t="shared" si="1965"/>
        <v>0.52050307076339852</v>
      </c>
      <c r="I4312" s="105">
        <f t="shared" si="1966"/>
        <v>0.66062644658387892</v>
      </c>
    </row>
    <row r="4313" spans="2:9" x14ac:dyDescent="0.25">
      <c r="B4313" s="69" t="s">
        <v>45</v>
      </c>
      <c r="C4313" s="69" t="s">
        <v>149</v>
      </c>
      <c r="D4313" s="69" t="s">
        <v>149</v>
      </c>
      <c r="E4313" s="69">
        <f t="shared" ref="E4313:F4313" si="1987">E3065</f>
        <v>1987</v>
      </c>
      <c r="F4313" s="69" t="str">
        <f t="shared" si="1987"/>
        <v>l</v>
      </c>
      <c r="G4313" s="69">
        <f>data2!AS198</f>
        <v>4.4260846450470952E-2</v>
      </c>
      <c r="H4313" s="105">
        <f t="shared" si="1965"/>
        <v>0.56373926760764159</v>
      </c>
      <c r="I4313" s="105">
        <f t="shared" si="1966"/>
        <v>0.61636560013340802</v>
      </c>
    </row>
    <row r="4314" spans="2:9" x14ac:dyDescent="0.25">
      <c r="B4314" s="69" t="s">
        <v>45</v>
      </c>
      <c r="C4314" s="69" t="s">
        <v>149</v>
      </c>
      <c r="D4314" s="69" t="s">
        <v>149</v>
      </c>
      <c r="E4314" s="69">
        <f t="shared" ref="E4314:F4314" si="1988">E3066</f>
        <v>1988</v>
      </c>
      <c r="F4314" s="69" t="str">
        <f t="shared" si="1988"/>
        <v>l</v>
      </c>
      <c r="G4314" s="69">
        <f>data2!AS199</f>
        <v>4.1052725151875739E-2</v>
      </c>
      <c r="H4314" s="105">
        <f t="shared" si="1965"/>
        <v>0.6080001140581125</v>
      </c>
      <c r="I4314" s="105">
        <f t="shared" si="1966"/>
        <v>0.57531287498153227</v>
      </c>
    </row>
    <row r="4315" spans="2:9" x14ac:dyDescent="0.25">
      <c r="B4315" s="69" t="s">
        <v>45</v>
      </c>
      <c r="C4315" s="69" t="s">
        <v>149</v>
      </c>
      <c r="D4315" s="69" t="s">
        <v>149</v>
      </c>
      <c r="E4315" s="69">
        <f t="shared" ref="E4315:F4315" si="1989">E3067</f>
        <v>1989</v>
      </c>
      <c r="F4315" s="69" t="str">
        <f t="shared" si="1989"/>
        <v>l</v>
      </c>
      <c r="G4315" s="69">
        <f>data2!AS200</f>
        <v>4.6944356945491081E-2</v>
      </c>
      <c r="H4315" s="105">
        <f t="shared" si="1965"/>
        <v>0.64905283920998824</v>
      </c>
      <c r="I4315" s="105">
        <f t="shared" si="1966"/>
        <v>0.52836851803604123</v>
      </c>
    </row>
    <row r="4316" spans="2:9" x14ac:dyDescent="0.25">
      <c r="B4316" s="69" t="s">
        <v>45</v>
      </c>
      <c r="C4316" s="69" t="s">
        <v>149</v>
      </c>
      <c r="D4316" s="69" t="s">
        <v>149</v>
      </c>
      <c r="E4316" s="69">
        <f t="shared" ref="E4316:F4316" si="1990">E3068</f>
        <v>1990</v>
      </c>
      <c r="F4316" s="69" t="str">
        <f t="shared" si="1990"/>
        <v>l</v>
      </c>
      <c r="G4316" s="69">
        <f>data2!AS201</f>
        <v>4.8464108770357089E-2</v>
      </c>
      <c r="H4316" s="105">
        <f t="shared" si="1965"/>
        <v>0.69599719615547928</v>
      </c>
      <c r="I4316" s="105">
        <f t="shared" si="1966"/>
        <v>0.47990440926568412</v>
      </c>
    </row>
    <row r="4317" spans="2:9" x14ac:dyDescent="0.25">
      <c r="B4317" s="69" t="s">
        <v>45</v>
      </c>
      <c r="C4317" s="69" t="s">
        <v>149</v>
      </c>
      <c r="D4317" s="69" t="s">
        <v>149</v>
      </c>
      <c r="E4317" s="69">
        <f t="shared" ref="E4317:F4317" si="1991">E3069</f>
        <v>1991</v>
      </c>
      <c r="F4317" s="69" t="str">
        <f t="shared" si="1991"/>
        <v>l</v>
      </c>
      <c r="G4317" s="69">
        <f>data2!AS202</f>
        <v>4.9849186003795995E-2</v>
      </c>
      <c r="H4317" s="105">
        <f t="shared" si="1965"/>
        <v>0.7444613049258364</v>
      </c>
      <c r="I4317" s="105">
        <f t="shared" si="1966"/>
        <v>0.43005522326188816</v>
      </c>
    </row>
    <row r="4318" spans="2:9" x14ac:dyDescent="0.25">
      <c r="B4318" s="69" t="s">
        <v>45</v>
      </c>
      <c r="C4318" s="69" t="s">
        <v>149</v>
      </c>
      <c r="D4318" s="69" t="s">
        <v>149</v>
      </c>
      <c r="E4318" s="69">
        <f t="shared" ref="E4318:F4318" si="1992">E3070</f>
        <v>1992</v>
      </c>
      <c r="F4318" s="69" t="str">
        <f t="shared" si="1992"/>
        <v>l</v>
      </c>
      <c r="G4318" s="69">
        <f>data2!AS203</f>
        <v>5.2313165451020223E-2</v>
      </c>
      <c r="H4318" s="105">
        <f t="shared" si="1965"/>
        <v>0.79431049092963235</v>
      </c>
      <c r="I4318" s="105">
        <f t="shared" si="1966"/>
        <v>0.37774205781086789</v>
      </c>
    </row>
    <row r="4319" spans="2:9" x14ac:dyDescent="0.25">
      <c r="B4319" s="69" t="s">
        <v>45</v>
      </c>
      <c r="C4319" s="69" t="s">
        <v>149</v>
      </c>
      <c r="D4319" s="69" t="s">
        <v>149</v>
      </c>
      <c r="E4319" s="69">
        <f t="shared" ref="E4319:F4319" si="1993">E3071</f>
        <v>1993</v>
      </c>
      <c r="F4319" s="69" t="str">
        <f t="shared" si="1993"/>
        <v>l</v>
      </c>
      <c r="G4319" s="69">
        <f>data2!AS204</f>
        <v>6.005732207883472E-2</v>
      </c>
      <c r="H4319" s="105">
        <f t="shared" si="1965"/>
        <v>0.84662365638065262</v>
      </c>
      <c r="I4319" s="105">
        <f t="shared" si="1966"/>
        <v>0.31768473573203315</v>
      </c>
    </row>
    <row r="4320" spans="2:9" x14ac:dyDescent="0.25">
      <c r="B4320" s="69" t="s">
        <v>45</v>
      </c>
      <c r="C4320" s="69" t="s">
        <v>149</v>
      </c>
      <c r="D4320" s="69" t="s">
        <v>149</v>
      </c>
      <c r="E4320" s="69">
        <f t="shared" ref="E4320:F4320" si="1994">E3072</f>
        <v>1994</v>
      </c>
      <c r="F4320" s="69" t="str">
        <f t="shared" si="1994"/>
        <v>l</v>
      </c>
      <c r="G4320" s="69">
        <f>data2!AS205</f>
        <v>6.0798959643916912E-2</v>
      </c>
      <c r="H4320" s="105">
        <f t="shared" si="1965"/>
        <v>0.90668097845948736</v>
      </c>
      <c r="I4320" s="105">
        <f t="shared" si="1966"/>
        <v>0.25688577608811625</v>
      </c>
    </row>
    <row r="4321" spans="2:9" x14ac:dyDescent="0.25">
      <c r="B4321" s="69" t="s">
        <v>45</v>
      </c>
      <c r="C4321" s="69" t="s">
        <v>149</v>
      </c>
      <c r="D4321" s="69" t="s">
        <v>149</v>
      </c>
      <c r="E4321" s="69">
        <f t="shared" ref="E4321:F4321" si="1995">E3073</f>
        <v>1995</v>
      </c>
      <c r="F4321" s="69" t="str">
        <f t="shared" si="1995"/>
        <v>l</v>
      </c>
      <c r="G4321" s="69">
        <f>data2!AS206</f>
        <v>6.8023585585585578E-2</v>
      </c>
      <c r="H4321" s="105">
        <f t="shared" si="1965"/>
        <v>0.96747993810340427</v>
      </c>
      <c r="I4321" s="105">
        <f t="shared" si="1966"/>
        <v>0.18886219050253067</v>
      </c>
    </row>
    <row r="4322" spans="2:9" x14ac:dyDescent="0.25">
      <c r="B4322" s="69" t="s">
        <v>45</v>
      </c>
      <c r="C4322" s="69" t="s">
        <v>149</v>
      </c>
      <c r="D4322" s="69" t="s">
        <v>149</v>
      </c>
      <c r="E4322" s="69">
        <f t="shared" ref="E4322:F4322" si="1996">E3074</f>
        <v>1996</v>
      </c>
      <c r="F4322" s="69" t="str">
        <f t="shared" si="1996"/>
        <v>l</v>
      </c>
      <c r="G4322" s="69">
        <f>data2!AS207</f>
        <v>7.0452468116502118E-2</v>
      </c>
      <c r="H4322" s="105">
        <f t="shared" si="1965"/>
        <v>1.0355035236889898</v>
      </c>
      <c r="I4322" s="105">
        <f t="shared" si="1966"/>
        <v>0.11840972238602857</v>
      </c>
    </row>
    <row r="4323" spans="2:9" x14ac:dyDescent="0.25">
      <c r="B4323" s="69" t="s">
        <v>45</v>
      </c>
      <c r="C4323" s="69" t="s">
        <v>149</v>
      </c>
      <c r="D4323" s="69" t="s">
        <v>149</v>
      </c>
      <c r="E4323" s="69">
        <f t="shared" ref="E4323:F4323" si="1997">E3075</f>
        <v>1997</v>
      </c>
      <c r="F4323" s="69" t="str">
        <f t="shared" si="1997"/>
        <v>l</v>
      </c>
      <c r="G4323" s="69">
        <f>data2!AS208</f>
        <v>0.11840972238602857</v>
      </c>
      <c r="H4323" s="105">
        <f t="shared" si="1965"/>
        <v>1.105955991805492</v>
      </c>
      <c r="I4323" s="105">
        <f t="shared" si="1966"/>
        <v>0</v>
      </c>
    </row>
    <row r="4324" spans="2:9" x14ac:dyDescent="0.25">
      <c r="B4324" s="69" t="s">
        <v>45</v>
      </c>
      <c r="C4324" s="69" t="s">
        <v>149</v>
      </c>
      <c r="D4324" s="69" t="s">
        <v>149</v>
      </c>
      <c r="E4324" s="69">
        <f t="shared" ref="E4324:F4324" si="1998">E3076</f>
        <v>1950</v>
      </c>
      <c r="F4324" s="69" t="str">
        <f t="shared" si="1998"/>
        <v>m</v>
      </c>
      <c r="G4324" s="69">
        <f>data2!AT161</f>
        <v>0.13475302550251908</v>
      </c>
      <c r="H4324" s="105">
        <f t="shared" si="1965"/>
        <v>0</v>
      </c>
      <c r="I4324" s="105">
        <f t="shared" si="1966"/>
        <v>6.8730272473887002</v>
      </c>
    </row>
    <row r="4325" spans="2:9" x14ac:dyDescent="0.25">
      <c r="B4325" s="69" t="s">
        <v>45</v>
      </c>
      <c r="C4325" s="69" t="s">
        <v>149</v>
      </c>
      <c r="D4325" s="69" t="s">
        <v>149</v>
      </c>
      <c r="E4325" s="69">
        <f t="shared" ref="E4325:F4325" si="1999">E3077</f>
        <v>1951</v>
      </c>
      <c r="F4325" s="69" t="str">
        <f t="shared" si="1999"/>
        <v>m</v>
      </c>
      <c r="G4325" s="69">
        <f>data2!AT162</f>
        <v>0.13475302550251908</v>
      </c>
      <c r="H4325" s="105">
        <f t="shared" si="1965"/>
        <v>0.13475302550251908</v>
      </c>
      <c r="I4325" s="105">
        <f t="shared" si="1966"/>
        <v>6.7382742218861811</v>
      </c>
    </row>
    <row r="4326" spans="2:9" x14ac:dyDescent="0.25">
      <c r="B4326" s="69" t="s">
        <v>45</v>
      </c>
      <c r="C4326" s="69" t="s">
        <v>149</v>
      </c>
      <c r="D4326" s="69" t="s">
        <v>149</v>
      </c>
      <c r="E4326" s="69">
        <f t="shared" ref="E4326:F4326" si="2000">E3078</f>
        <v>1952</v>
      </c>
      <c r="F4326" s="69" t="str">
        <f t="shared" si="2000"/>
        <v>m</v>
      </c>
      <c r="G4326" s="69">
        <f>data2!AT163</f>
        <v>0.13475302550251908</v>
      </c>
      <c r="H4326" s="105">
        <f t="shared" si="1965"/>
        <v>0.26950605100503816</v>
      </c>
      <c r="I4326" s="105">
        <f t="shared" si="1966"/>
        <v>6.6035211963836611</v>
      </c>
    </row>
    <row r="4327" spans="2:9" x14ac:dyDescent="0.25">
      <c r="B4327" s="69" t="s">
        <v>45</v>
      </c>
      <c r="C4327" s="69" t="s">
        <v>149</v>
      </c>
      <c r="D4327" s="69" t="s">
        <v>149</v>
      </c>
      <c r="E4327" s="69">
        <f t="shared" ref="E4327:F4327" si="2001">E3079</f>
        <v>1953</v>
      </c>
      <c r="F4327" s="69" t="str">
        <f t="shared" si="2001"/>
        <v>m</v>
      </c>
      <c r="G4327" s="69">
        <f>data2!AT164</f>
        <v>0.13475302550251908</v>
      </c>
      <c r="H4327" s="105">
        <f t="shared" si="1965"/>
        <v>0.40425907650755721</v>
      </c>
      <c r="I4327" s="105">
        <f t="shared" si="1966"/>
        <v>6.468768170881142</v>
      </c>
    </row>
    <row r="4328" spans="2:9" x14ac:dyDescent="0.25">
      <c r="B4328" s="69" t="s">
        <v>45</v>
      </c>
      <c r="C4328" s="69" t="s">
        <v>149</v>
      </c>
      <c r="D4328" s="69" t="s">
        <v>149</v>
      </c>
      <c r="E4328" s="69">
        <f t="shared" ref="E4328:F4328" si="2002">E3080</f>
        <v>1954</v>
      </c>
      <c r="F4328" s="69" t="str">
        <f t="shared" si="2002"/>
        <v>m</v>
      </c>
      <c r="G4328" s="69">
        <f>data2!AT165</f>
        <v>0.13475302550251908</v>
      </c>
      <c r="H4328" s="105">
        <f t="shared" si="1965"/>
        <v>0.53901210201007632</v>
      </c>
      <c r="I4328" s="105">
        <f t="shared" si="1966"/>
        <v>6.3340151453786229</v>
      </c>
    </row>
    <row r="4329" spans="2:9" x14ac:dyDescent="0.25">
      <c r="B4329" s="69" t="s">
        <v>45</v>
      </c>
      <c r="C4329" s="69" t="s">
        <v>149</v>
      </c>
      <c r="D4329" s="69" t="s">
        <v>149</v>
      </c>
      <c r="E4329" s="69">
        <f t="shared" ref="E4329:F4329" si="2003">E3081</f>
        <v>1955</v>
      </c>
      <c r="F4329" s="69" t="str">
        <f t="shared" si="2003"/>
        <v>m</v>
      </c>
      <c r="G4329" s="69">
        <f>data2!AT166</f>
        <v>0.13475302550251908</v>
      </c>
      <c r="H4329" s="105">
        <f t="shared" si="1965"/>
        <v>0.67376512751259543</v>
      </c>
      <c r="I4329" s="105">
        <f t="shared" si="1966"/>
        <v>6.1992621198761029</v>
      </c>
    </row>
    <row r="4330" spans="2:9" x14ac:dyDescent="0.25">
      <c r="B4330" s="69" t="s">
        <v>45</v>
      </c>
      <c r="C4330" s="69" t="s">
        <v>149</v>
      </c>
      <c r="D4330" s="69" t="s">
        <v>149</v>
      </c>
      <c r="E4330" s="69">
        <f t="shared" ref="E4330:F4330" si="2004">E3082</f>
        <v>1956</v>
      </c>
      <c r="F4330" s="69" t="str">
        <f t="shared" si="2004"/>
        <v>m</v>
      </c>
      <c r="G4330" s="69">
        <f>data2!AT167</f>
        <v>0.13475302550251908</v>
      </c>
      <c r="H4330" s="105">
        <f t="shared" si="1965"/>
        <v>0.80851815301511454</v>
      </c>
      <c r="I4330" s="105">
        <f t="shared" si="1966"/>
        <v>6.0645090943735838</v>
      </c>
    </row>
    <row r="4331" spans="2:9" x14ac:dyDescent="0.25">
      <c r="B4331" s="69" t="s">
        <v>45</v>
      </c>
      <c r="C4331" s="69" t="s">
        <v>149</v>
      </c>
      <c r="D4331" s="69" t="s">
        <v>149</v>
      </c>
      <c r="E4331" s="69">
        <f t="shared" ref="E4331:F4331" si="2005">E3083</f>
        <v>1957</v>
      </c>
      <c r="F4331" s="69" t="str">
        <f t="shared" si="2005"/>
        <v>m</v>
      </c>
      <c r="G4331" s="69">
        <f>data2!AT168</f>
        <v>0.13475302550251908</v>
      </c>
      <c r="H4331" s="105">
        <f t="shared" si="1965"/>
        <v>0.94327117851763365</v>
      </c>
      <c r="I4331" s="105">
        <f t="shared" si="1966"/>
        <v>5.9297560688710655</v>
      </c>
    </row>
    <row r="4332" spans="2:9" x14ac:dyDescent="0.25">
      <c r="B4332" s="69" t="s">
        <v>45</v>
      </c>
      <c r="C4332" s="69" t="s">
        <v>149</v>
      </c>
      <c r="D4332" s="69" t="s">
        <v>149</v>
      </c>
      <c r="E4332" s="69">
        <f t="shared" ref="E4332:F4332" si="2006">E3084</f>
        <v>1958</v>
      </c>
      <c r="F4332" s="69" t="str">
        <f t="shared" si="2006"/>
        <v>m</v>
      </c>
      <c r="G4332" s="69">
        <f>data2!AT169</f>
        <v>0.13475302550251908</v>
      </c>
      <c r="H4332" s="105">
        <f t="shared" si="1965"/>
        <v>1.0780242040201526</v>
      </c>
      <c r="I4332" s="105">
        <f t="shared" si="1966"/>
        <v>5.7950030433685464</v>
      </c>
    </row>
    <row r="4333" spans="2:9" x14ac:dyDescent="0.25">
      <c r="B4333" s="69" t="s">
        <v>45</v>
      </c>
      <c r="C4333" s="69" t="s">
        <v>149</v>
      </c>
      <c r="D4333" s="69" t="s">
        <v>149</v>
      </c>
      <c r="E4333" s="69">
        <f t="shared" ref="E4333:F4333" si="2007">E3085</f>
        <v>1959</v>
      </c>
      <c r="F4333" s="69" t="str">
        <f t="shared" si="2007"/>
        <v>m</v>
      </c>
      <c r="G4333" s="69">
        <f>data2!AT170</f>
        <v>0.13475302550251908</v>
      </c>
      <c r="H4333" s="105">
        <f t="shared" si="1965"/>
        <v>1.2127772295226718</v>
      </c>
      <c r="I4333" s="105">
        <f t="shared" si="1966"/>
        <v>5.6602500178660282</v>
      </c>
    </row>
    <row r="4334" spans="2:9" x14ac:dyDescent="0.25">
      <c r="B4334" s="69" t="s">
        <v>45</v>
      </c>
      <c r="C4334" s="69" t="s">
        <v>149</v>
      </c>
      <c r="D4334" s="69" t="s">
        <v>149</v>
      </c>
      <c r="E4334" s="69">
        <f t="shared" ref="E4334:F4334" si="2008">E3086</f>
        <v>1960</v>
      </c>
      <c r="F4334" s="69" t="str">
        <f t="shared" si="2008"/>
        <v>m</v>
      </c>
      <c r="G4334" s="69">
        <f>data2!AT171</f>
        <v>0.13492879031839194</v>
      </c>
      <c r="H4334" s="105">
        <f t="shared" si="1965"/>
        <v>1.3475302550251909</v>
      </c>
      <c r="I4334" s="105">
        <f t="shared" si="1966"/>
        <v>5.5253212275476358</v>
      </c>
    </row>
    <row r="4335" spans="2:9" x14ac:dyDescent="0.25">
      <c r="B4335" s="69" t="s">
        <v>45</v>
      </c>
      <c r="C4335" s="69" t="s">
        <v>149</v>
      </c>
      <c r="D4335" s="69" t="s">
        <v>149</v>
      </c>
      <c r="E4335" s="69">
        <f t="shared" ref="E4335:F4335" si="2009">E3087</f>
        <v>1961</v>
      </c>
      <c r="F4335" s="69" t="str">
        <f t="shared" si="2009"/>
        <v>m</v>
      </c>
      <c r="G4335" s="69">
        <f>data2!AT172</f>
        <v>0.14858152457372117</v>
      </c>
      <c r="H4335" s="105">
        <f t="shared" si="1965"/>
        <v>1.4824590453435829</v>
      </c>
      <c r="I4335" s="105">
        <f t="shared" si="1966"/>
        <v>5.3767397029739152</v>
      </c>
    </row>
    <row r="4336" spans="2:9" x14ac:dyDescent="0.25">
      <c r="B4336" s="69" t="s">
        <v>45</v>
      </c>
      <c r="C4336" s="69" t="s">
        <v>149</v>
      </c>
      <c r="D4336" s="69" t="s">
        <v>149</v>
      </c>
      <c r="E4336" s="69">
        <f t="shared" ref="E4336:F4336" si="2010">E3088</f>
        <v>1962</v>
      </c>
      <c r="F4336" s="69" t="str">
        <f t="shared" si="2010"/>
        <v>m</v>
      </c>
      <c r="G4336" s="69">
        <f>data2!AT173</f>
        <v>0.14256880468671429</v>
      </c>
      <c r="H4336" s="105">
        <f t="shared" si="1965"/>
        <v>1.6310405699173041</v>
      </c>
      <c r="I4336" s="105">
        <f t="shared" si="1966"/>
        <v>5.2341708982872008</v>
      </c>
    </row>
    <row r="4337" spans="2:9" x14ac:dyDescent="0.25">
      <c r="B4337" s="69" t="s">
        <v>45</v>
      </c>
      <c r="C4337" s="69" t="s">
        <v>149</v>
      </c>
      <c r="D4337" s="69" t="s">
        <v>149</v>
      </c>
      <c r="E4337" s="69">
        <f t="shared" ref="E4337:F4337" si="2011">E3089</f>
        <v>1963</v>
      </c>
      <c r="F4337" s="69" t="str">
        <f t="shared" si="2011"/>
        <v>m</v>
      </c>
      <c r="G4337" s="69">
        <f>data2!AT174</f>
        <v>0.14358008669177977</v>
      </c>
      <c r="H4337" s="105">
        <f t="shared" si="1965"/>
        <v>1.7736093746040185</v>
      </c>
      <c r="I4337" s="105">
        <f t="shared" si="1966"/>
        <v>5.0905908115954217</v>
      </c>
    </row>
    <row r="4338" spans="2:9" x14ac:dyDescent="0.25">
      <c r="B4338" s="69" t="s">
        <v>45</v>
      </c>
      <c r="C4338" s="69" t="s">
        <v>149</v>
      </c>
      <c r="D4338" s="69" t="s">
        <v>149</v>
      </c>
      <c r="E4338" s="69">
        <f t="shared" ref="E4338:F4338" si="2012">E3090</f>
        <v>1964</v>
      </c>
      <c r="F4338" s="69" t="str">
        <f t="shared" si="2012"/>
        <v>m</v>
      </c>
      <c r="G4338" s="69">
        <f>data2!AT175</f>
        <v>0.13558173101313986</v>
      </c>
      <c r="H4338" s="105">
        <f t="shared" si="1965"/>
        <v>1.9171894612957983</v>
      </c>
      <c r="I4338" s="105">
        <f t="shared" si="1966"/>
        <v>4.9550090805822826</v>
      </c>
    </row>
    <row r="4339" spans="2:9" x14ac:dyDescent="0.25">
      <c r="B4339" s="69" t="s">
        <v>45</v>
      </c>
      <c r="C4339" s="69" t="s">
        <v>149</v>
      </c>
      <c r="D4339" s="69" t="s">
        <v>149</v>
      </c>
      <c r="E4339" s="69">
        <f t="shared" ref="E4339:F4339" si="2013">E3091</f>
        <v>1965</v>
      </c>
      <c r="F4339" s="69" t="str">
        <f t="shared" si="2013"/>
        <v>m</v>
      </c>
      <c r="G4339" s="69">
        <f>data2!AT176</f>
        <v>0.13207689850350654</v>
      </c>
      <c r="H4339" s="105">
        <f t="shared" si="1965"/>
        <v>2.052771192308938</v>
      </c>
      <c r="I4339" s="105">
        <f t="shared" si="1966"/>
        <v>4.8229321820787749</v>
      </c>
    </row>
    <row r="4340" spans="2:9" x14ac:dyDescent="0.25">
      <c r="B4340" s="69" t="s">
        <v>45</v>
      </c>
      <c r="C4340" s="69" t="s">
        <v>149</v>
      </c>
      <c r="D4340" s="69" t="s">
        <v>149</v>
      </c>
      <c r="E4340" s="69">
        <f t="shared" ref="E4340:F4340" si="2014">E3092</f>
        <v>1966</v>
      </c>
      <c r="F4340" s="69" t="str">
        <f t="shared" si="2014"/>
        <v>m</v>
      </c>
      <c r="G4340" s="69">
        <f>data2!AT177</f>
        <v>0.1329255289609596</v>
      </c>
      <c r="H4340" s="105">
        <f t="shared" si="1965"/>
        <v>2.1848480908124444</v>
      </c>
      <c r="I4340" s="105">
        <f t="shared" si="1966"/>
        <v>4.6900066531178153</v>
      </c>
    </row>
    <row r="4341" spans="2:9" x14ac:dyDescent="0.25">
      <c r="B4341" s="69" t="s">
        <v>45</v>
      </c>
      <c r="C4341" s="69" t="s">
        <v>149</v>
      </c>
      <c r="D4341" s="69" t="s">
        <v>149</v>
      </c>
      <c r="E4341" s="69">
        <f t="shared" ref="E4341:F4341" si="2015">E3093</f>
        <v>1967</v>
      </c>
      <c r="F4341" s="69" t="str">
        <f t="shared" si="2015"/>
        <v>m</v>
      </c>
      <c r="G4341" s="69">
        <f>data2!AT178</f>
        <v>0.13787600853321663</v>
      </c>
      <c r="H4341" s="105">
        <f t="shared" si="1965"/>
        <v>2.317773619773404</v>
      </c>
      <c r="I4341" s="105">
        <f t="shared" si="1966"/>
        <v>4.5521306445845982</v>
      </c>
    </row>
    <row r="4342" spans="2:9" x14ac:dyDescent="0.25">
      <c r="B4342" s="69" t="s">
        <v>45</v>
      </c>
      <c r="C4342" s="69" t="s">
        <v>149</v>
      </c>
      <c r="D4342" s="69" t="s">
        <v>149</v>
      </c>
      <c r="E4342" s="69">
        <f t="shared" ref="E4342:F4342" si="2016">E3094</f>
        <v>1968</v>
      </c>
      <c r="F4342" s="69" t="str">
        <f t="shared" si="2016"/>
        <v>m</v>
      </c>
      <c r="G4342" s="69">
        <f>data2!AT179</f>
        <v>0.15752739451307557</v>
      </c>
      <c r="H4342" s="105">
        <f t="shared" si="1965"/>
        <v>2.4556496283066207</v>
      </c>
      <c r="I4342" s="105">
        <f t="shared" si="1966"/>
        <v>4.3946032500715226</v>
      </c>
    </row>
    <row r="4343" spans="2:9" x14ac:dyDescent="0.25">
      <c r="B4343" s="69" t="s">
        <v>45</v>
      </c>
      <c r="C4343" s="69" t="s">
        <v>149</v>
      </c>
      <c r="D4343" s="69" t="s">
        <v>149</v>
      </c>
      <c r="E4343" s="69">
        <f t="shared" ref="E4343:F4343" si="2017">E3095</f>
        <v>1969</v>
      </c>
      <c r="F4343" s="69" t="str">
        <f t="shared" si="2017"/>
        <v>m</v>
      </c>
      <c r="G4343" s="69">
        <f>data2!AT180</f>
        <v>0.15364319745897298</v>
      </c>
      <c r="H4343" s="105">
        <f t="shared" si="1965"/>
        <v>2.6131770228196962</v>
      </c>
      <c r="I4343" s="105">
        <f t="shared" si="1966"/>
        <v>4.2409600526125502</v>
      </c>
    </row>
    <row r="4344" spans="2:9" x14ac:dyDescent="0.25">
      <c r="B4344" s="69" t="s">
        <v>45</v>
      </c>
      <c r="C4344" s="69" t="s">
        <v>149</v>
      </c>
      <c r="D4344" s="69" t="s">
        <v>149</v>
      </c>
      <c r="E4344" s="69">
        <f t="shared" ref="E4344:F4344" si="2018">E3096</f>
        <v>1970</v>
      </c>
      <c r="F4344" s="69" t="str">
        <f t="shared" si="2018"/>
        <v>m</v>
      </c>
      <c r="G4344" s="69">
        <f>data2!AT181</f>
        <v>0.16139618203280007</v>
      </c>
      <c r="H4344" s="105">
        <f t="shared" si="1965"/>
        <v>2.7668202202786691</v>
      </c>
      <c r="I4344" s="105">
        <f t="shared" si="1966"/>
        <v>4.0795638705797499</v>
      </c>
    </row>
    <row r="4345" spans="2:9" x14ac:dyDescent="0.25">
      <c r="B4345" s="69" t="s">
        <v>45</v>
      </c>
      <c r="C4345" s="69" t="s">
        <v>149</v>
      </c>
      <c r="D4345" s="69" t="s">
        <v>149</v>
      </c>
      <c r="E4345" s="69">
        <f t="shared" ref="E4345:F4345" si="2019">E3097</f>
        <v>1971</v>
      </c>
      <c r="F4345" s="69" t="str">
        <f t="shared" si="2019"/>
        <v>m</v>
      </c>
      <c r="G4345" s="69">
        <f>data2!AT182</f>
        <v>0.18184981969879094</v>
      </c>
      <c r="H4345" s="105">
        <f t="shared" si="1965"/>
        <v>2.9282164023114694</v>
      </c>
      <c r="I4345" s="105">
        <f t="shared" si="1966"/>
        <v>3.8977140508809587</v>
      </c>
    </row>
    <row r="4346" spans="2:9" x14ac:dyDescent="0.25">
      <c r="B4346" s="69" t="s">
        <v>45</v>
      </c>
      <c r="C4346" s="69" t="s">
        <v>149</v>
      </c>
      <c r="D4346" s="69" t="s">
        <v>149</v>
      </c>
      <c r="E4346" s="69">
        <f t="shared" ref="E4346:F4346" si="2020">E3098</f>
        <v>1972</v>
      </c>
      <c r="F4346" s="69" t="str">
        <f t="shared" si="2020"/>
        <v>m</v>
      </c>
      <c r="G4346" s="69">
        <f>data2!AT183</f>
        <v>0.17303696969696972</v>
      </c>
      <c r="H4346" s="105">
        <f t="shared" si="1965"/>
        <v>3.1100662220102602</v>
      </c>
      <c r="I4346" s="105">
        <f t="shared" si="1966"/>
        <v>3.7246770811839891</v>
      </c>
    </row>
    <row r="4347" spans="2:9" x14ac:dyDescent="0.25">
      <c r="B4347" s="69" t="s">
        <v>45</v>
      </c>
      <c r="C4347" s="69" t="s">
        <v>149</v>
      </c>
      <c r="D4347" s="69" t="s">
        <v>149</v>
      </c>
      <c r="E4347" s="69">
        <f t="shared" ref="E4347:F4347" si="2021">E3099</f>
        <v>1973</v>
      </c>
      <c r="F4347" s="69" t="str">
        <f t="shared" si="2021"/>
        <v>m</v>
      </c>
      <c r="G4347" s="69">
        <f>data2!AT184</f>
        <v>0.16788224361545662</v>
      </c>
      <c r="H4347" s="105">
        <f t="shared" si="1965"/>
        <v>3.2831031917072298</v>
      </c>
      <c r="I4347" s="105">
        <f t="shared" si="1966"/>
        <v>3.5567948375685323</v>
      </c>
    </row>
    <row r="4348" spans="2:9" x14ac:dyDescent="0.25">
      <c r="B4348" s="69" t="s">
        <v>45</v>
      </c>
      <c r="C4348" s="69" t="s">
        <v>149</v>
      </c>
      <c r="D4348" s="69" t="s">
        <v>149</v>
      </c>
      <c r="E4348" s="69">
        <f t="shared" ref="E4348:F4348" si="2022">E3100</f>
        <v>1974</v>
      </c>
      <c r="F4348" s="69" t="str">
        <f t="shared" si="2022"/>
        <v>m</v>
      </c>
      <c r="G4348" s="69">
        <f>data2!AT185</f>
        <v>0.1702270696843359</v>
      </c>
      <c r="H4348" s="105">
        <f t="shared" si="1965"/>
        <v>3.4509854353226865</v>
      </c>
      <c r="I4348" s="105">
        <f t="shared" si="1966"/>
        <v>3.3865677678841961</v>
      </c>
    </row>
    <row r="4349" spans="2:9" x14ac:dyDescent="0.25">
      <c r="B4349" s="69" t="s">
        <v>45</v>
      </c>
      <c r="C4349" s="69" t="s">
        <v>149</v>
      </c>
      <c r="D4349" s="69" t="s">
        <v>149</v>
      </c>
      <c r="E4349" s="69">
        <f t="shared" ref="E4349:F4349" si="2023">E3101</f>
        <v>1975</v>
      </c>
      <c r="F4349" s="69" t="str">
        <f t="shared" si="2023"/>
        <v>m</v>
      </c>
      <c r="G4349" s="69">
        <f>data2!AT186</f>
        <v>0.16689738382927563</v>
      </c>
      <c r="H4349" s="105">
        <f t="shared" si="1965"/>
        <v>3.6212125050070223</v>
      </c>
      <c r="I4349" s="105">
        <f t="shared" si="1966"/>
        <v>3.2196703840549206</v>
      </c>
    </row>
    <row r="4350" spans="2:9" x14ac:dyDescent="0.25">
      <c r="B4350" s="69" t="s">
        <v>45</v>
      </c>
      <c r="C4350" s="69" t="s">
        <v>149</v>
      </c>
      <c r="D4350" s="69" t="s">
        <v>149</v>
      </c>
      <c r="E4350" s="69">
        <f t="shared" ref="E4350:F4350" si="2024">E3102</f>
        <v>1976</v>
      </c>
      <c r="F4350" s="69" t="str">
        <f t="shared" si="2024"/>
        <v>m</v>
      </c>
      <c r="G4350" s="69">
        <f>data2!AT187</f>
        <v>0.15937833535379314</v>
      </c>
      <c r="H4350" s="105">
        <f t="shared" si="1965"/>
        <v>3.7881098888362978</v>
      </c>
      <c r="I4350" s="105">
        <f t="shared" si="1966"/>
        <v>3.0602920487011276</v>
      </c>
    </row>
    <row r="4351" spans="2:9" x14ac:dyDescent="0.25">
      <c r="B4351" s="69" t="s">
        <v>45</v>
      </c>
      <c r="C4351" s="69" t="s">
        <v>149</v>
      </c>
      <c r="D4351" s="69" t="s">
        <v>149</v>
      </c>
      <c r="E4351" s="69">
        <f t="shared" ref="E4351:F4351" si="2025">E3103</f>
        <v>1977</v>
      </c>
      <c r="F4351" s="69" t="str">
        <f t="shared" si="2025"/>
        <v>m</v>
      </c>
      <c r="G4351" s="69">
        <f>data2!AT188</f>
        <v>0.15692972287338236</v>
      </c>
      <c r="H4351" s="105">
        <f t="shared" si="1965"/>
        <v>3.9474882241900908</v>
      </c>
      <c r="I4351" s="105">
        <f t="shared" si="1966"/>
        <v>2.9033623258277452</v>
      </c>
    </row>
    <row r="4352" spans="2:9" x14ac:dyDescent="0.25">
      <c r="B4352" s="69" t="s">
        <v>45</v>
      </c>
      <c r="C4352" s="69" t="s">
        <v>149</v>
      </c>
      <c r="D4352" s="69" t="s">
        <v>149</v>
      </c>
      <c r="E4352" s="69">
        <f t="shared" ref="E4352:F4352" si="2026">E3104</f>
        <v>1978</v>
      </c>
      <c r="F4352" s="69" t="str">
        <f t="shared" si="2026"/>
        <v>m</v>
      </c>
      <c r="G4352" s="69">
        <f>data2!AT189</f>
        <v>0.11918940009754511</v>
      </c>
      <c r="H4352" s="105">
        <f t="shared" si="1965"/>
        <v>4.1044179470634727</v>
      </c>
      <c r="I4352" s="105">
        <f t="shared" si="1966"/>
        <v>2.7841729257302004</v>
      </c>
    </row>
    <row r="4353" spans="2:9" x14ac:dyDescent="0.25">
      <c r="B4353" s="69" t="s">
        <v>45</v>
      </c>
      <c r="C4353" s="69" t="s">
        <v>149</v>
      </c>
      <c r="D4353" s="69" t="s">
        <v>149</v>
      </c>
      <c r="E4353" s="69">
        <f t="shared" ref="E4353:F4353" si="2027">E3105</f>
        <v>1979</v>
      </c>
      <c r="F4353" s="69" t="str">
        <f t="shared" si="2027"/>
        <v>m</v>
      </c>
      <c r="G4353" s="69">
        <f>data2!AT190</f>
        <v>0.1473841976487438</v>
      </c>
      <c r="H4353" s="105">
        <f t="shared" si="1965"/>
        <v>4.2236073471610176</v>
      </c>
      <c r="I4353" s="105">
        <f t="shared" si="1966"/>
        <v>2.636788728081457</v>
      </c>
    </row>
    <row r="4354" spans="2:9" x14ac:dyDescent="0.25">
      <c r="B4354" s="69" t="s">
        <v>45</v>
      </c>
      <c r="C4354" s="69" t="s">
        <v>149</v>
      </c>
      <c r="D4354" s="69" t="s">
        <v>149</v>
      </c>
      <c r="E4354" s="69">
        <f t="shared" ref="E4354:F4354" si="2028">E3106</f>
        <v>1980</v>
      </c>
      <c r="F4354" s="69" t="str">
        <f t="shared" si="2028"/>
        <v>m</v>
      </c>
      <c r="G4354" s="69">
        <f>data2!AT191</f>
        <v>0.1404870081665234</v>
      </c>
      <c r="H4354" s="105">
        <f t="shared" si="1965"/>
        <v>4.3709915448097618</v>
      </c>
      <c r="I4354" s="105">
        <f t="shared" si="1966"/>
        <v>2.4963017199149333</v>
      </c>
    </row>
    <row r="4355" spans="2:9" x14ac:dyDescent="0.25">
      <c r="B4355" s="69" t="s">
        <v>45</v>
      </c>
      <c r="C4355" s="69" t="s">
        <v>149</v>
      </c>
      <c r="D4355" s="69" t="s">
        <v>149</v>
      </c>
      <c r="E4355" s="69">
        <f t="shared" ref="E4355:F4355" si="2029">E3107</f>
        <v>1981</v>
      </c>
      <c r="F4355" s="69" t="str">
        <f t="shared" si="2029"/>
        <v>m</v>
      </c>
      <c r="G4355" s="69">
        <f>data2!AT192</f>
        <v>0.16118829827618397</v>
      </c>
      <c r="H4355" s="105">
        <f t="shared" si="1965"/>
        <v>4.5114785529762855</v>
      </c>
      <c r="I4355" s="105">
        <f t="shared" si="1966"/>
        <v>2.335113421638749</v>
      </c>
    </row>
    <row r="4356" spans="2:9" x14ac:dyDescent="0.25">
      <c r="B4356" s="69" t="s">
        <v>45</v>
      </c>
      <c r="C4356" s="69" t="s">
        <v>149</v>
      </c>
      <c r="D4356" s="69" t="s">
        <v>149</v>
      </c>
      <c r="E4356" s="69">
        <f t="shared" ref="E4356:F4356" si="2030">E3108</f>
        <v>1982</v>
      </c>
      <c r="F4356" s="69" t="str">
        <f t="shared" si="2030"/>
        <v>m</v>
      </c>
      <c r="G4356" s="69">
        <f>data2!AT193</f>
        <v>0.16268029871667083</v>
      </c>
      <c r="H4356" s="105">
        <f t="shared" ref="H4356:H4419" si="2031">SUMIFS($G$4:$G$4995,$F$4:$F$4995,$F4356,$E$4:$E$4995,"&lt;"&amp;$E4356,$B$4:$B$4995,$B4356,$D$4:$D$4995,$D4356)</f>
        <v>4.6726668512524698</v>
      </c>
      <c r="I4356" s="105">
        <f t="shared" ref="I4356:I4419" si="2032">SUMIFS($G$4:$G$4995,$F$4:$F$4995,$F4356,$E$4:$E$4995,"&gt;"&amp;$E4356,$B$4:$B$4995,$B4356,$D$4:$D$4995,$D4356)</f>
        <v>2.1724331229220786</v>
      </c>
    </row>
    <row r="4357" spans="2:9" x14ac:dyDescent="0.25">
      <c r="B4357" s="69" t="s">
        <v>45</v>
      </c>
      <c r="C4357" s="69" t="s">
        <v>149</v>
      </c>
      <c r="D4357" s="69" t="s">
        <v>149</v>
      </c>
      <c r="E4357" s="69">
        <f t="shared" ref="E4357:F4357" si="2033">E3109</f>
        <v>1983</v>
      </c>
      <c r="F4357" s="69" t="str">
        <f t="shared" si="2033"/>
        <v>m</v>
      </c>
      <c r="G4357" s="69">
        <f>data2!AT194</f>
        <v>0.14404816715542523</v>
      </c>
      <c r="H4357" s="105">
        <f t="shared" si="2031"/>
        <v>4.8353471499691407</v>
      </c>
      <c r="I4357" s="105">
        <f t="shared" si="2032"/>
        <v>2.0283849557666533</v>
      </c>
    </row>
    <row r="4358" spans="2:9" x14ac:dyDescent="0.25">
      <c r="B4358" s="69" t="s">
        <v>45</v>
      </c>
      <c r="C4358" s="69" t="s">
        <v>149</v>
      </c>
      <c r="D4358" s="69" t="s">
        <v>149</v>
      </c>
      <c r="E4358" s="69">
        <f t="shared" ref="E4358:F4358" si="2034">E3110</f>
        <v>1984</v>
      </c>
      <c r="F4358" s="69" t="str">
        <f t="shared" si="2034"/>
        <v>m</v>
      </c>
      <c r="G4358" s="69">
        <f>data2!AT195</f>
        <v>0.16485687748009087</v>
      </c>
      <c r="H4358" s="105">
        <f t="shared" si="2031"/>
        <v>4.979395317124566</v>
      </c>
      <c r="I4358" s="105">
        <f t="shared" si="2032"/>
        <v>1.8635280782865622</v>
      </c>
    </row>
    <row r="4359" spans="2:9" x14ac:dyDescent="0.25">
      <c r="B4359" s="69" t="s">
        <v>45</v>
      </c>
      <c r="C4359" s="69" t="s">
        <v>149</v>
      </c>
      <c r="D4359" s="69" t="s">
        <v>149</v>
      </c>
      <c r="E4359" s="69">
        <f t="shared" ref="E4359:F4359" si="2035">E3111</f>
        <v>1985</v>
      </c>
      <c r="F4359" s="69" t="str">
        <f t="shared" si="2035"/>
        <v>m</v>
      </c>
      <c r="G4359" s="69">
        <f>data2!AT196</f>
        <v>0.17557570520338253</v>
      </c>
      <c r="H4359" s="105">
        <f t="shared" si="2031"/>
        <v>5.1442521946046567</v>
      </c>
      <c r="I4359" s="105">
        <f t="shared" si="2032"/>
        <v>1.6879523730831796</v>
      </c>
    </row>
    <row r="4360" spans="2:9" x14ac:dyDescent="0.25">
      <c r="B4360" s="69" t="s">
        <v>45</v>
      </c>
      <c r="C4360" s="69" t="s">
        <v>149</v>
      </c>
      <c r="D4360" s="69" t="s">
        <v>149</v>
      </c>
      <c r="E4360" s="69">
        <f t="shared" ref="E4360:F4360" si="2036">E3112</f>
        <v>1986</v>
      </c>
      <c r="F4360" s="69" t="str">
        <f t="shared" si="2036"/>
        <v>m</v>
      </c>
      <c r="G4360" s="69">
        <f>data2!AT197</f>
        <v>0.16720277706608339</v>
      </c>
      <c r="H4360" s="105">
        <f t="shared" si="2031"/>
        <v>5.3198278998080388</v>
      </c>
      <c r="I4360" s="105">
        <f t="shared" si="2032"/>
        <v>1.5207495960170963</v>
      </c>
    </row>
    <row r="4361" spans="2:9" x14ac:dyDescent="0.25">
      <c r="B4361" s="69" t="s">
        <v>45</v>
      </c>
      <c r="C4361" s="69" t="s">
        <v>149</v>
      </c>
      <c r="D4361" s="69" t="s">
        <v>149</v>
      </c>
      <c r="E4361" s="69">
        <f t="shared" ref="E4361:F4361" si="2037">E3113</f>
        <v>1987</v>
      </c>
      <c r="F4361" s="69" t="str">
        <f t="shared" si="2037"/>
        <v>m</v>
      </c>
      <c r="G4361" s="69">
        <f>data2!AT198</f>
        <v>0.16994931285163414</v>
      </c>
      <c r="H4361" s="105">
        <f t="shared" si="2031"/>
        <v>5.4870306768741219</v>
      </c>
      <c r="I4361" s="105">
        <f t="shared" si="2032"/>
        <v>1.350800283165462</v>
      </c>
    </row>
    <row r="4362" spans="2:9" x14ac:dyDescent="0.25">
      <c r="B4362" s="69" t="s">
        <v>45</v>
      </c>
      <c r="C4362" s="69" t="s">
        <v>149</v>
      </c>
      <c r="D4362" s="69" t="s">
        <v>149</v>
      </c>
      <c r="E4362" s="69">
        <f t="shared" ref="E4362:F4362" si="2038">E3114</f>
        <v>1988</v>
      </c>
      <c r="F4362" s="69" t="str">
        <f t="shared" si="2038"/>
        <v>m</v>
      </c>
      <c r="G4362" s="69">
        <f>data2!AT199</f>
        <v>0.16694774895096137</v>
      </c>
      <c r="H4362" s="105">
        <f t="shared" si="2031"/>
        <v>5.6569799897257562</v>
      </c>
      <c r="I4362" s="105">
        <f t="shared" si="2032"/>
        <v>1.1838525342145005</v>
      </c>
    </row>
    <row r="4363" spans="2:9" x14ac:dyDescent="0.25">
      <c r="B4363" s="69" t="s">
        <v>45</v>
      </c>
      <c r="C4363" s="69" t="s">
        <v>149</v>
      </c>
      <c r="D4363" s="69" t="s">
        <v>149</v>
      </c>
      <c r="E4363" s="69">
        <f t="shared" ref="E4363:F4363" si="2039">E3115</f>
        <v>1989</v>
      </c>
      <c r="F4363" s="69" t="str">
        <f t="shared" si="2039"/>
        <v>m</v>
      </c>
      <c r="G4363" s="69">
        <f>data2!AT200</f>
        <v>0.17153419018113819</v>
      </c>
      <c r="H4363" s="105">
        <f t="shared" si="2031"/>
        <v>5.8239277386767174</v>
      </c>
      <c r="I4363" s="105">
        <f t="shared" si="2032"/>
        <v>1.0123183440333623</v>
      </c>
    </row>
    <row r="4364" spans="2:9" x14ac:dyDescent="0.25">
      <c r="B4364" s="69" t="s">
        <v>45</v>
      </c>
      <c r="C4364" s="69" t="s">
        <v>149</v>
      </c>
      <c r="D4364" s="69" t="s">
        <v>149</v>
      </c>
      <c r="E4364" s="69">
        <f t="shared" ref="E4364:F4364" si="2040">E3116</f>
        <v>1990</v>
      </c>
      <c r="F4364" s="69" t="str">
        <f t="shared" si="2040"/>
        <v>m</v>
      </c>
      <c r="G4364" s="69">
        <f>data2!AT201</f>
        <v>0.17117444733303452</v>
      </c>
      <c r="H4364" s="105">
        <f t="shared" si="2031"/>
        <v>5.9954619288578552</v>
      </c>
      <c r="I4364" s="105">
        <f t="shared" si="2032"/>
        <v>0.84114389670032796</v>
      </c>
    </row>
    <row r="4365" spans="2:9" x14ac:dyDescent="0.25">
      <c r="B4365" s="69" t="s">
        <v>45</v>
      </c>
      <c r="C4365" s="69" t="s">
        <v>149</v>
      </c>
      <c r="D4365" s="69" t="s">
        <v>149</v>
      </c>
      <c r="E4365" s="69">
        <f t="shared" ref="E4365:F4365" si="2041">E3117</f>
        <v>1991</v>
      </c>
      <c r="F4365" s="69" t="str">
        <f t="shared" si="2041"/>
        <v>m</v>
      </c>
      <c r="G4365" s="69">
        <f>data2!AT202</f>
        <v>0.15415447330557766</v>
      </c>
      <c r="H4365" s="105">
        <f t="shared" si="2031"/>
        <v>6.1666363761908896</v>
      </c>
      <c r="I4365" s="105">
        <f t="shared" si="2032"/>
        <v>0.68698942339475022</v>
      </c>
    </row>
    <row r="4366" spans="2:9" x14ac:dyDescent="0.25">
      <c r="B4366" s="69" t="s">
        <v>45</v>
      </c>
      <c r="C4366" s="69" t="s">
        <v>149</v>
      </c>
      <c r="D4366" s="69" t="s">
        <v>149</v>
      </c>
      <c r="E4366" s="69">
        <f t="shared" ref="E4366:F4366" si="2042">E3118</f>
        <v>1992</v>
      </c>
      <c r="F4366" s="69" t="str">
        <f t="shared" si="2042"/>
        <v>m</v>
      </c>
      <c r="G4366" s="69">
        <f>data2!AT203</f>
        <v>0.15149274874588373</v>
      </c>
      <c r="H4366" s="105">
        <f t="shared" si="2031"/>
        <v>6.3207908494964675</v>
      </c>
      <c r="I4366" s="105">
        <f t="shared" si="2032"/>
        <v>0.53549667464886641</v>
      </c>
    </row>
    <row r="4367" spans="2:9" x14ac:dyDescent="0.25">
      <c r="B4367" s="69" t="s">
        <v>45</v>
      </c>
      <c r="C4367" s="69" t="s">
        <v>149</v>
      </c>
      <c r="D4367" s="69" t="s">
        <v>149</v>
      </c>
      <c r="E4367" s="69">
        <f t="shared" ref="E4367:F4367" si="2043">E3119</f>
        <v>1993</v>
      </c>
      <c r="F4367" s="69" t="str">
        <f t="shared" si="2043"/>
        <v>m</v>
      </c>
      <c r="G4367" s="69">
        <f>data2!AT204</f>
        <v>0.13466140037053601</v>
      </c>
      <c r="H4367" s="105">
        <f t="shared" si="2031"/>
        <v>6.4722835982423517</v>
      </c>
      <c r="I4367" s="105">
        <f t="shared" si="2032"/>
        <v>0.40083527427833043</v>
      </c>
    </row>
    <row r="4368" spans="2:9" x14ac:dyDescent="0.25">
      <c r="B4368" s="69" t="s">
        <v>45</v>
      </c>
      <c r="C4368" s="69" t="s">
        <v>149</v>
      </c>
      <c r="D4368" s="69" t="s">
        <v>149</v>
      </c>
      <c r="E4368" s="69">
        <f t="shared" ref="E4368:F4368" si="2044">E3120</f>
        <v>1994</v>
      </c>
      <c r="F4368" s="69" t="str">
        <f t="shared" si="2044"/>
        <v>m</v>
      </c>
      <c r="G4368" s="69">
        <f>data2!AT205</f>
        <v>9.6711695252225532E-2</v>
      </c>
      <c r="H4368" s="105">
        <f t="shared" si="2031"/>
        <v>6.6069449986128879</v>
      </c>
      <c r="I4368" s="105">
        <f t="shared" si="2032"/>
        <v>0.30412357902610493</v>
      </c>
    </row>
    <row r="4369" spans="2:9" x14ac:dyDescent="0.25">
      <c r="B4369" s="69" t="s">
        <v>45</v>
      </c>
      <c r="C4369" s="69" t="s">
        <v>149</v>
      </c>
      <c r="D4369" s="69" t="s">
        <v>149</v>
      </c>
      <c r="E4369" s="69">
        <f t="shared" ref="E4369:F4369" si="2045">E3121</f>
        <v>1995</v>
      </c>
      <c r="F4369" s="69" t="str">
        <f t="shared" si="2045"/>
        <v>m</v>
      </c>
      <c r="G4369" s="69">
        <f>data2!AT206</f>
        <v>0.12098210810810811</v>
      </c>
      <c r="H4369" s="105">
        <f t="shared" si="2031"/>
        <v>6.7036566938651134</v>
      </c>
      <c r="I4369" s="105">
        <f t="shared" si="2032"/>
        <v>0.18314147091799682</v>
      </c>
    </row>
    <row r="4370" spans="2:9" x14ac:dyDescent="0.25">
      <c r="B4370" s="69" t="s">
        <v>45</v>
      </c>
      <c r="C4370" s="69" t="s">
        <v>149</v>
      </c>
      <c r="D4370" s="69" t="s">
        <v>149</v>
      </c>
      <c r="E4370" s="69">
        <f t="shared" ref="E4370:F4370" si="2046">E3122</f>
        <v>1996</v>
      </c>
      <c r="F4370" s="69" t="str">
        <f t="shared" si="2046"/>
        <v>m</v>
      </c>
      <c r="G4370" s="69">
        <f>data2!AT207</f>
        <v>0.11134165372588975</v>
      </c>
      <c r="H4370" s="105">
        <f t="shared" si="2031"/>
        <v>6.8246388019732214</v>
      </c>
      <c r="I4370" s="105">
        <f t="shared" si="2032"/>
        <v>7.1799817192107054E-2</v>
      </c>
    </row>
    <row r="4371" spans="2:9" x14ac:dyDescent="0.25">
      <c r="B4371" s="69" t="s">
        <v>45</v>
      </c>
      <c r="C4371" s="69" t="s">
        <v>149</v>
      </c>
      <c r="D4371" s="69" t="s">
        <v>149</v>
      </c>
      <c r="E4371" s="69">
        <f t="shared" ref="E4371:F4371" si="2047">E3123</f>
        <v>1997</v>
      </c>
      <c r="F4371" s="69" t="str">
        <f t="shared" si="2047"/>
        <v>m</v>
      </c>
      <c r="G4371" s="69">
        <f>data2!AT208</f>
        <v>7.1799817192107054E-2</v>
      </c>
      <c r="H4371" s="105">
        <f t="shared" si="2031"/>
        <v>6.9359804556991111</v>
      </c>
      <c r="I4371" s="105">
        <f t="shared" si="2032"/>
        <v>0</v>
      </c>
    </row>
    <row r="4372" spans="2:9" x14ac:dyDescent="0.25">
      <c r="B4372" s="69" t="s">
        <v>45</v>
      </c>
      <c r="C4372" s="69" t="s">
        <v>149</v>
      </c>
      <c r="D4372" s="69" t="s">
        <v>149</v>
      </c>
      <c r="E4372" s="69">
        <f t="shared" ref="E4372:F4372" si="2048">E3124</f>
        <v>1950</v>
      </c>
      <c r="F4372" s="69" t="str">
        <f t="shared" si="2048"/>
        <v>n</v>
      </c>
      <c r="G4372" s="69">
        <f>data2!AU161</f>
        <v>2.0965563808237674E-2</v>
      </c>
      <c r="H4372" s="105">
        <f t="shared" si="2031"/>
        <v>0</v>
      </c>
      <c r="I4372" s="105">
        <f t="shared" si="2032"/>
        <v>1.6133099633775951</v>
      </c>
    </row>
    <row r="4373" spans="2:9" x14ac:dyDescent="0.25">
      <c r="B4373" s="69" t="s">
        <v>45</v>
      </c>
      <c r="C4373" s="69" t="s">
        <v>149</v>
      </c>
      <c r="D4373" s="69" t="s">
        <v>149</v>
      </c>
      <c r="E4373" s="69">
        <f t="shared" ref="E4373:F4373" si="2049">E3125</f>
        <v>1951</v>
      </c>
      <c r="F4373" s="69" t="str">
        <f t="shared" si="2049"/>
        <v>n</v>
      </c>
      <c r="G4373" s="69">
        <f>data2!AU162</f>
        <v>2.0965563808237674E-2</v>
      </c>
      <c r="H4373" s="105">
        <f t="shared" si="2031"/>
        <v>2.0965563808237674E-2</v>
      </c>
      <c r="I4373" s="105">
        <f t="shared" si="2032"/>
        <v>1.5923443995693574</v>
      </c>
    </row>
    <row r="4374" spans="2:9" x14ac:dyDescent="0.25">
      <c r="B4374" s="69" t="s">
        <v>45</v>
      </c>
      <c r="C4374" s="69" t="s">
        <v>149</v>
      </c>
      <c r="D4374" s="69" t="s">
        <v>149</v>
      </c>
      <c r="E4374" s="69">
        <f t="shared" ref="E4374:F4374" si="2050">E3126</f>
        <v>1952</v>
      </c>
      <c r="F4374" s="69" t="str">
        <f t="shared" si="2050"/>
        <v>n</v>
      </c>
      <c r="G4374" s="69">
        <f>data2!AU163</f>
        <v>2.0965563808237674E-2</v>
      </c>
      <c r="H4374" s="105">
        <f t="shared" si="2031"/>
        <v>4.1931127616475349E-2</v>
      </c>
      <c r="I4374" s="105">
        <f t="shared" si="2032"/>
        <v>1.5713788357611196</v>
      </c>
    </row>
    <row r="4375" spans="2:9" x14ac:dyDescent="0.25">
      <c r="B4375" s="69" t="s">
        <v>45</v>
      </c>
      <c r="C4375" s="69" t="s">
        <v>149</v>
      </c>
      <c r="D4375" s="69" t="s">
        <v>149</v>
      </c>
      <c r="E4375" s="69">
        <f t="shared" ref="E4375:F4375" si="2051">E3127</f>
        <v>1953</v>
      </c>
      <c r="F4375" s="69" t="str">
        <f t="shared" si="2051"/>
        <v>n</v>
      </c>
      <c r="G4375" s="69">
        <f>data2!AU164</f>
        <v>2.0965563808237674E-2</v>
      </c>
      <c r="H4375" s="105">
        <f t="shared" si="2031"/>
        <v>6.2896691424713019E-2</v>
      </c>
      <c r="I4375" s="105">
        <f t="shared" si="2032"/>
        <v>1.5504132719528818</v>
      </c>
    </row>
    <row r="4376" spans="2:9" x14ac:dyDescent="0.25">
      <c r="B4376" s="69" t="s">
        <v>45</v>
      </c>
      <c r="C4376" s="69" t="s">
        <v>149</v>
      </c>
      <c r="D4376" s="69" t="s">
        <v>149</v>
      </c>
      <c r="E4376" s="69">
        <f t="shared" ref="E4376:F4376" si="2052">E3128</f>
        <v>1954</v>
      </c>
      <c r="F4376" s="69" t="str">
        <f t="shared" si="2052"/>
        <v>n</v>
      </c>
      <c r="G4376" s="69">
        <f>data2!AU165</f>
        <v>2.0965563808237674E-2</v>
      </c>
      <c r="H4376" s="105">
        <f t="shared" si="2031"/>
        <v>8.3862255232950697E-2</v>
      </c>
      <c r="I4376" s="105">
        <f t="shared" si="2032"/>
        <v>1.5294477081446445</v>
      </c>
    </row>
    <row r="4377" spans="2:9" x14ac:dyDescent="0.25">
      <c r="B4377" s="69" t="s">
        <v>45</v>
      </c>
      <c r="C4377" s="69" t="s">
        <v>149</v>
      </c>
      <c r="D4377" s="69" t="s">
        <v>149</v>
      </c>
      <c r="E4377" s="69">
        <f t="shared" ref="E4377:F4377" si="2053">E3129</f>
        <v>1955</v>
      </c>
      <c r="F4377" s="69" t="str">
        <f t="shared" si="2053"/>
        <v>n</v>
      </c>
      <c r="G4377" s="69">
        <f>data2!AU166</f>
        <v>2.0965563808237674E-2</v>
      </c>
      <c r="H4377" s="105">
        <f t="shared" si="2031"/>
        <v>0.10482781904118837</v>
      </c>
      <c r="I4377" s="105">
        <f t="shared" si="2032"/>
        <v>1.5084821443364067</v>
      </c>
    </row>
    <row r="4378" spans="2:9" x14ac:dyDescent="0.25">
      <c r="B4378" s="69" t="s">
        <v>45</v>
      </c>
      <c r="C4378" s="69" t="s">
        <v>149</v>
      </c>
      <c r="D4378" s="69" t="s">
        <v>149</v>
      </c>
      <c r="E4378" s="69">
        <f t="shared" ref="E4378:F4378" si="2054">E3130</f>
        <v>1956</v>
      </c>
      <c r="F4378" s="69" t="str">
        <f t="shared" si="2054"/>
        <v>n</v>
      </c>
      <c r="G4378" s="69">
        <f>data2!AU167</f>
        <v>2.0965563808237674E-2</v>
      </c>
      <c r="H4378" s="105">
        <f t="shared" si="2031"/>
        <v>0.12579338284942604</v>
      </c>
      <c r="I4378" s="105">
        <f t="shared" si="2032"/>
        <v>1.4875165805281689</v>
      </c>
    </row>
    <row r="4379" spans="2:9" x14ac:dyDescent="0.25">
      <c r="B4379" s="69" t="s">
        <v>45</v>
      </c>
      <c r="C4379" s="69" t="s">
        <v>149</v>
      </c>
      <c r="D4379" s="69" t="s">
        <v>149</v>
      </c>
      <c r="E4379" s="69">
        <f t="shared" ref="E4379:F4379" si="2055">E3131</f>
        <v>1957</v>
      </c>
      <c r="F4379" s="69" t="str">
        <f t="shared" si="2055"/>
        <v>n</v>
      </c>
      <c r="G4379" s="69">
        <f>data2!AU168</f>
        <v>2.0965563808237674E-2</v>
      </c>
      <c r="H4379" s="105">
        <f t="shared" si="2031"/>
        <v>0.1467589466576637</v>
      </c>
      <c r="I4379" s="105">
        <f t="shared" si="2032"/>
        <v>1.4665510167199312</v>
      </c>
    </row>
    <row r="4380" spans="2:9" x14ac:dyDescent="0.25">
      <c r="B4380" s="69" t="s">
        <v>45</v>
      </c>
      <c r="C4380" s="69" t="s">
        <v>149</v>
      </c>
      <c r="D4380" s="69" t="s">
        <v>149</v>
      </c>
      <c r="E4380" s="69">
        <f t="shared" ref="E4380:F4380" si="2056">E3132</f>
        <v>1958</v>
      </c>
      <c r="F4380" s="69" t="str">
        <f t="shared" si="2056"/>
        <v>n</v>
      </c>
      <c r="G4380" s="69">
        <f>data2!AU169</f>
        <v>2.0965563808237674E-2</v>
      </c>
      <c r="H4380" s="105">
        <f t="shared" si="2031"/>
        <v>0.16772451046590137</v>
      </c>
      <c r="I4380" s="105">
        <f t="shared" si="2032"/>
        <v>1.4455854529116934</v>
      </c>
    </row>
    <row r="4381" spans="2:9" x14ac:dyDescent="0.25">
      <c r="B4381" s="69" t="s">
        <v>45</v>
      </c>
      <c r="C4381" s="69" t="s">
        <v>149</v>
      </c>
      <c r="D4381" s="69" t="s">
        <v>149</v>
      </c>
      <c r="E4381" s="69">
        <f t="shared" ref="E4381:F4381" si="2057">E3133</f>
        <v>1959</v>
      </c>
      <c r="F4381" s="69" t="str">
        <f t="shared" si="2057"/>
        <v>n</v>
      </c>
      <c r="G4381" s="69">
        <f>data2!AU170</f>
        <v>2.0965563808237674E-2</v>
      </c>
      <c r="H4381" s="105">
        <f t="shared" si="2031"/>
        <v>0.18869007427413903</v>
      </c>
      <c r="I4381" s="105">
        <f t="shared" si="2032"/>
        <v>1.424619889103456</v>
      </c>
    </row>
    <row r="4382" spans="2:9" x14ac:dyDescent="0.25">
      <c r="B4382" s="69" t="s">
        <v>45</v>
      </c>
      <c r="C4382" s="69" t="s">
        <v>149</v>
      </c>
      <c r="D4382" s="69" t="s">
        <v>149</v>
      </c>
      <c r="E4382" s="69">
        <f t="shared" ref="E4382:F4382" si="2058">E3134</f>
        <v>1960</v>
      </c>
      <c r="F4382" s="69" t="str">
        <f t="shared" si="2058"/>
        <v>n</v>
      </c>
      <c r="G4382" s="69">
        <f>data2!AU171</f>
        <v>2.099291019581364E-2</v>
      </c>
      <c r="H4382" s="105">
        <f t="shared" si="2031"/>
        <v>0.20965563808237669</v>
      </c>
      <c r="I4382" s="105">
        <f t="shared" si="2032"/>
        <v>1.4036269789076425</v>
      </c>
    </row>
    <row r="4383" spans="2:9" x14ac:dyDescent="0.25">
      <c r="B4383" s="69" t="s">
        <v>45</v>
      </c>
      <c r="C4383" s="69" t="s">
        <v>149</v>
      </c>
      <c r="D4383" s="69" t="s">
        <v>149</v>
      </c>
      <c r="E4383" s="69">
        <f t="shared" ref="E4383:F4383" si="2059">E3135</f>
        <v>1961</v>
      </c>
      <c r="F4383" s="69" t="str">
        <f t="shared" si="2059"/>
        <v>n</v>
      </c>
      <c r="G4383" s="69">
        <f>data2!AU172</f>
        <v>1.9249428284854563E-2</v>
      </c>
      <c r="H4383" s="105">
        <f t="shared" si="2031"/>
        <v>0.23064854827819034</v>
      </c>
      <c r="I4383" s="105">
        <f t="shared" si="2032"/>
        <v>1.3843775506227876</v>
      </c>
    </row>
    <row r="4384" spans="2:9" x14ac:dyDescent="0.25">
      <c r="B4384" s="69" t="s">
        <v>45</v>
      </c>
      <c r="C4384" s="69" t="s">
        <v>149</v>
      </c>
      <c r="D4384" s="69" t="s">
        <v>149</v>
      </c>
      <c r="E4384" s="69">
        <f t="shared" ref="E4384:F4384" si="2060">E3136</f>
        <v>1962</v>
      </c>
      <c r="F4384" s="69" t="str">
        <f t="shared" si="2060"/>
        <v>n</v>
      </c>
      <c r="G4384" s="69">
        <f>data2!AU173</f>
        <v>1.9911344664588153E-2</v>
      </c>
      <c r="H4384" s="105">
        <f t="shared" si="2031"/>
        <v>0.24989797656304491</v>
      </c>
      <c r="I4384" s="105">
        <f t="shared" si="2032"/>
        <v>1.3644662059581996</v>
      </c>
    </row>
    <row r="4385" spans="2:9" x14ac:dyDescent="0.25">
      <c r="B4385" s="69" t="s">
        <v>45</v>
      </c>
      <c r="C4385" s="69" t="s">
        <v>149</v>
      </c>
      <c r="D4385" s="69" t="s">
        <v>149</v>
      </c>
      <c r="E4385" s="69">
        <f t="shared" ref="E4385:F4385" si="2061">E3137</f>
        <v>1963</v>
      </c>
      <c r="F4385" s="69" t="str">
        <f t="shared" si="2061"/>
        <v>n</v>
      </c>
      <c r="G4385" s="69">
        <f>data2!AU174</f>
        <v>1.641957789359616E-2</v>
      </c>
      <c r="H4385" s="105">
        <f t="shared" si="2031"/>
        <v>0.26980932122763307</v>
      </c>
      <c r="I4385" s="105">
        <f t="shared" si="2032"/>
        <v>1.3480466280646035</v>
      </c>
    </row>
    <row r="4386" spans="2:9" x14ac:dyDescent="0.25">
      <c r="B4386" s="69" t="s">
        <v>45</v>
      </c>
      <c r="C4386" s="69" t="s">
        <v>149</v>
      </c>
      <c r="D4386" s="69" t="s">
        <v>149</v>
      </c>
      <c r="E4386" s="69">
        <f t="shared" ref="E4386:F4386" si="2062">E3138</f>
        <v>1964</v>
      </c>
      <c r="F4386" s="69" t="str">
        <f t="shared" si="2062"/>
        <v>n</v>
      </c>
      <c r="G4386" s="69">
        <f>data2!AU175</f>
        <v>1.1826353305261023E-2</v>
      </c>
      <c r="H4386" s="105">
        <f t="shared" si="2031"/>
        <v>0.28622889912122923</v>
      </c>
      <c r="I4386" s="105">
        <f t="shared" si="2032"/>
        <v>1.3362202747593424</v>
      </c>
    </row>
    <row r="4387" spans="2:9" x14ac:dyDescent="0.25">
      <c r="B4387" s="69" t="s">
        <v>45</v>
      </c>
      <c r="C4387" s="69" t="s">
        <v>149</v>
      </c>
      <c r="D4387" s="69" t="s">
        <v>149</v>
      </c>
      <c r="E4387" s="69">
        <f t="shared" ref="E4387:F4387" si="2063">E3139</f>
        <v>1965</v>
      </c>
      <c r="F4387" s="69" t="str">
        <f t="shared" si="2063"/>
        <v>n</v>
      </c>
      <c r="G4387" s="69">
        <f>data2!AU176</f>
        <v>8.5220826660776412E-3</v>
      </c>
      <c r="H4387" s="105">
        <f t="shared" si="2031"/>
        <v>0.29805525242649022</v>
      </c>
      <c r="I4387" s="105">
        <f t="shared" si="2032"/>
        <v>1.3276981920932647</v>
      </c>
    </row>
    <row r="4388" spans="2:9" x14ac:dyDescent="0.25">
      <c r="B4388" s="69" t="s">
        <v>45</v>
      </c>
      <c r="C4388" s="69" t="s">
        <v>149</v>
      </c>
      <c r="D4388" s="69" t="s">
        <v>149</v>
      </c>
      <c r="E4388" s="69">
        <f t="shared" ref="E4388:F4388" si="2064">E3140</f>
        <v>1966</v>
      </c>
      <c r="F4388" s="69" t="str">
        <f t="shared" si="2064"/>
        <v>n</v>
      </c>
      <c r="G4388" s="69">
        <f>data2!AU177</f>
        <v>1.1335938801577164E-2</v>
      </c>
      <c r="H4388" s="105">
        <f t="shared" si="2031"/>
        <v>0.30657733509256785</v>
      </c>
      <c r="I4388" s="105">
        <f t="shared" si="2032"/>
        <v>1.3163622532916879</v>
      </c>
    </row>
    <row r="4389" spans="2:9" x14ac:dyDescent="0.25">
      <c r="B4389" s="69" t="s">
        <v>45</v>
      </c>
      <c r="C4389" s="69" t="s">
        <v>149</v>
      </c>
      <c r="D4389" s="69" t="s">
        <v>149</v>
      </c>
      <c r="E4389" s="69">
        <f t="shared" ref="E4389:F4389" si="2065">E3141</f>
        <v>1967</v>
      </c>
      <c r="F4389" s="69" t="str">
        <f t="shared" si="2065"/>
        <v>n</v>
      </c>
      <c r="G4389" s="69">
        <f>data2!AU178</f>
        <v>1.1696099882394772E-2</v>
      </c>
      <c r="H4389" s="105">
        <f t="shared" si="2031"/>
        <v>0.31791327389414503</v>
      </c>
      <c r="I4389" s="105">
        <f t="shared" si="2032"/>
        <v>1.3046661534092929</v>
      </c>
    </row>
    <row r="4390" spans="2:9" x14ac:dyDescent="0.25">
      <c r="B4390" s="69" t="s">
        <v>45</v>
      </c>
      <c r="C4390" s="69" t="s">
        <v>149</v>
      </c>
      <c r="D4390" s="69" t="s">
        <v>149</v>
      </c>
      <c r="E4390" s="69">
        <f t="shared" ref="E4390:F4390" si="2066">E3142</f>
        <v>1968</v>
      </c>
      <c r="F4390" s="69" t="str">
        <f t="shared" si="2066"/>
        <v>n</v>
      </c>
      <c r="G4390" s="69">
        <f>data2!AU179</f>
        <v>1.378485480506979E-2</v>
      </c>
      <c r="H4390" s="105">
        <f t="shared" si="2031"/>
        <v>0.32960937377653982</v>
      </c>
      <c r="I4390" s="105">
        <f t="shared" si="2032"/>
        <v>1.2908812986042233</v>
      </c>
    </row>
    <row r="4391" spans="2:9" x14ac:dyDescent="0.25">
      <c r="B4391" s="69" t="s">
        <v>45</v>
      </c>
      <c r="C4391" s="69" t="s">
        <v>149</v>
      </c>
      <c r="D4391" s="69" t="s">
        <v>149</v>
      </c>
      <c r="E4391" s="69">
        <f t="shared" ref="E4391:F4391" si="2067">E3143</f>
        <v>1969</v>
      </c>
      <c r="F4391" s="69" t="str">
        <f t="shared" si="2067"/>
        <v>n</v>
      </c>
      <c r="G4391" s="69">
        <f>data2!AU180</f>
        <v>1.9054887145675922E-2</v>
      </c>
      <c r="H4391" s="105">
        <f t="shared" si="2031"/>
        <v>0.34339422858160962</v>
      </c>
      <c r="I4391" s="105">
        <f t="shared" si="2032"/>
        <v>1.2718264114585471</v>
      </c>
    </row>
    <row r="4392" spans="2:9" x14ac:dyDescent="0.25">
      <c r="B4392" s="69" t="s">
        <v>45</v>
      </c>
      <c r="C4392" s="69" t="s">
        <v>149</v>
      </c>
      <c r="D4392" s="69" t="s">
        <v>149</v>
      </c>
      <c r="E4392" s="69">
        <f t="shared" ref="E4392:F4392" si="2068">E3144</f>
        <v>1970</v>
      </c>
      <c r="F4392" s="69" t="str">
        <f t="shared" si="2068"/>
        <v>n</v>
      </c>
      <c r="G4392" s="69">
        <f>data2!AU181</f>
        <v>1.830299319386192E-2</v>
      </c>
      <c r="H4392" s="105">
        <f t="shared" si="2031"/>
        <v>0.36244911572728555</v>
      </c>
      <c r="I4392" s="105">
        <f t="shared" si="2032"/>
        <v>1.2535234182646855</v>
      </c>
    </row>
    <row r="4393" spans="2:9" x14ac:dyDescent="0.25">
      <c r="B4393" s="69" t="s">
        <v>45</v>
      </c>
      <c r="C4393" s="69" t="s">
        <v>149</v>
      </c>
      <c r="D4393" s="69" t="s">
        <v>149</v>
      </c>
      <c r="E4393" s="69">
        <f t="shared" ref="E4393:F4393" si="2069">E3145</f>
        <v>1971</v>
      </c>
      <c r="F4393" s="69" t="str">
        <f t="shared" si="2069"/>
        <v>n</v>
      </c>
      <c r="G4393" s="69">
        <f>data2!AU182</f>
        <v>2.2605010723797406E-2</v>
      </c>
      <c r="H4393" s="105">
        <f t="shared" si="2031"/>
        <v>0.38075210892114747</v>
      </c>
      <c r="I4393" s="105">
        <f t="shared" si="2032"/>
        <v>1.2309184075408877</v>
      </c>
    </row>
    <row r="4394" spans="2:9" x14ac:dyDescent="0.25">
      <c r="B4394" s="69" t="s">
        <v>45</v>
      </c>
      <c r="C4394" s="69" t="s">
        <v>149</v>
      </c>
      <c r="D4394" s="69" t="s">
        <v>149</v>
      </c>
      <c r="E4394" s="69">
        <f t="shared" ref="E4394:F4394" si="2070">E3146</f>
        <v>1972</v>
      </c>
      <c r="F4394" s="69" t="str">
        <f t="shared" si="2070"/>
        <v>n</v>
      </c>
      <c r="G4394" s="69">
        <f>data2!AU183</f>
        <v>2.621090909090909E-2</v>
      </c>
      <c r="H4394" s="105">
        <f t="shared" si="2031"/>
        <v>0.40335711964494486</v>
      </c>
      <c r="I4394" s="105">
        <f t="shared" si="2032"/>
        <v>1.2047074984499786</v>
      </c>
    </row>
    <row r="4395" spans="2:9" x14ac:dyDescent="0.25">
      <c r="B4395" s="69" t="s">
        <v>45</v>
      </c>
      <c r="C4395" s="69" t="s">
        <v>149</v>
      </c>
      <c r="D4395" s="69" t="s">
        <v>149</v>
      </c>
      <c r="E4395" s="69">
        <f t="shared" ref="E4395:F4395" si="2071">E3147</f>
        <v>1973</v>
      </c>
      <c r="F4395" s="69" t="str">
        <f t="shared" si="2071"/>
        <v>n</v>
      </c>
      <c r="G4395" s="69">
        <f>data2!AU184</f>
        <v>2.8383326647947588E-2</v>
      </c>
      <c r="H4395" s="105">
        <f t="shared" si="2031"/>
        <v>0.42956802873585398</v>
      </c>
      <c r="I4395" s="105">
        <f t="shared" si="2032"/>
        <v>1.176324171802031</v>
      </c>
    </row>
    <row r="4396" spans="2:9" x14ac:dyDescent="0.25">
      <c r="B4396" s="69" t="s">
        <v>45</v>
      </c>
      <c r="C4396" s="69" t="s">
        <v>149</v>
      </c>
      <c r="D4396" s="69" t="s">
        <v>149</v>
      </c>
      <c r="E4396" s="69">
        <f t="shared" ref="E4396:F4396" si="2072">E3148</f>
        <v>1974</v>
      </c>
      <c r="F4396" s="69" t="str">
        <f t="shared" si="2072"/>
        <v>n</v>
      </c>
      <c r="G4396" s="69">
        <f>data2!AU185</f>
        <v>3.5749205876513798E-2</v>
      </c>
      <c r="H4396" s="105">
        <f t="shared" si="2031"/>
        <v>0.45795135538380155</v>
      </c>
      <c r="I4396" s="105">
        <f t="shared" si="2032"/>
        <v>1.1405749659255173</v>
      </c>
    </row>
    <row r="4397" spans="2:9" x14ac:dyDescent="0.25">
      <c r="B4397" s="69" t="s">
        <v>45</v>
      </c>
      <c r="C4397" s="69" t="s">
        <v>149</v>
      </c>
      <c r="D4397" s="69" t="s">
        <v>149</v>
      </c>
      <c r="E4397" s="69">
        <f t="shared" ref="E4397:F4397" si="2073">E3149</f>
        <v>1975</v>
      </c>
      <c r="F4397" s="69" t="str">
        <f t="shared" si="2073"/>
        <v>n</v>
      </c>
      <c r="G4397" s="69">
        <f>data2!AU186</f>
        <v>3.1971739705440337E-2</v>
      </c>
      <c r="H4397" s="105">
        <f t="shared" si="2031"/>
        <v>0.49370056126031536</v>
      </c>
      <c r="I4397" s="105">
        <f t="shared" si="2032"/>
        <v>1.1086032262200769</v>
      </c>
    </row>
    <row r="4398" spans="2:9" x14ac:dyDescent="0.25">
      <c r="B4398" s="69" t="s">
        <v>45</v>
      </c>
      <c r="C4398" s="69" t="s">
        <v>149</v>
      </c>
      <c r="D4398" s="69" t="s">
        <v>149</v>
      </c>
      <c r="E4398" s="69">
        <f t="shared" ref="E4398:F4398" si="2074">E3150</f>
        <v>1976</v>
      </c>
      <c r="F4398" s="69" t="str">
        <f t="shared" si="2074"/>
        <v>n</v>
      </c>
      <c r="G4398" s="69">
        <f>data2!AU187</f>
        <v>3.6883039303260381E-2</v>
      </c>
      <c r="H4398" s="105">
        <f t="shared" si="2031"/>
        <v>0.52567230096575568</v>
      </c>
      <c r="I4398" s="105">
        <f t="shared" si="2032"/>
        <v>1.0717201869168167</v>
      </c>
    </row>
    <row r="4399" spans="2:9" x14ac:dyDescent="0.25">
      <c r="B4399" s="69" t="s">
        <v>45</v>
      </c>
      <c r="C4399" s="69" t="s">
        <v>149</v>
      </c>
      <c r="D4399" s="69" t="s">
        <v>149</v>
      </c>
      <c r="E4399" s="69">
        <f t="shared" ref="E4399:F4399" si="2075">E3151</f>
        <v>1977</v>
      </c>
      <c r="F4399" s="69" t="str">
        <f t="shared" si="2075"/>
        <v>n</v>
      </c>
      <c r="G4399" s="69">
        <f>data2!AU188</f>
        <v>4.1457933271250122E-2</v>
      </c>
      <c r="H4399" s="105">
        <f t="shared" si="2031"/>
        <v>0.5625553402690161</v>
      </c>
      <c r="I4399" s="105">
        <f t="shared" si="2032"/>
        <v>1.0302622536455663</v>
      </c>
    </row>
    <row r="4400" spans="2:9" x14ac:dyDescent="0.25">
      <c r="B4400" s="69" t="s">
        <v>45</v>
      </c>
      <c r="C4400" s="69" t="s">
        <v>149</v>
      </c>
      <c r="D4400" s="69" t="s">
        <v>149</v>
      </c>
      <c r="E4400" s="69">
        <f t="shared" ref="E4400:F4400" si="2076">E3152</f>
        <v>1978</v>
      </c>
      <c r="F4400" s="69" t="str">
        <f t="shared" si="2076"/>
        <v>n</v>
      </c>
      <c r="G4400" s="69">
        <f>data2!AU189</f>
        <v>4.1406470492602827E-2</v>
      </c>
      <c r="H4400" s="105">
        <f t="shared" si="2031"/>
        <v>0.60401327354026624</v>
      </c>
      <c r="I4400" s="105">
        <f t="shared" si="2032"/>
        <v>0.98885578315296352</v>
      </c>
    </row>
    <row r="4401" spans="2:9" x14ac:dyDescent="0.25">
      <c r="B4401" s="69" t="s">
        <v>45</v>
      </c>
      <c r="C4401" s="69" t="s">
        <v>149</v>
      </c>
      <c r="D4401" s="69" t="s">
        <v>149</v>
      </c>
      <c r="E4401" s="69">
        <f t="shared" ref="E4401:F4401" si="2077">E3153</f>
        <v>1979</v>
      </c>
      <c r="F4401" s="69" t="str">
        <f t="shared" si="2077"/>
        <v>n</v>
      </c>
      <c r="G4401" s="69">
        <f>data2!AU190</f>
        <v>4.9294488870322846E-2</v>
      </c>
      <c r="H4401" s="105">
        <f t="shared" si="2031"/>
        <v>0.64541974403286906</v>
      </c>
      <c r="I4401" s="105">
        <f t="shared" si="2032"/>
        <v>0.93956129428264079</v>
      </c>
    </row>
    <row r="4402" spans="2:9" x14ac:dyDescent="0.25">
      <c r="B4402" s="69" t="s">
        <v>45</v>
      </c>
      <c r="C4402" s="69" t="s">
        <v>149</v>
      </c>
      <c r="D4402" s="69" t="s">
        <v>149</v>
      </c>
      <c r="E4402" s="69">
        <f t="shared" ref="E4402:F4402" si="2078">E3154</f>
        <v>1980</v>
      </c>
      <c r="F4402" s="69" t="str">
        <f t="shared" si="2078"/>
        <v>n</v>
      </c>
      <c r="G4402" s="69">
        <f>data2!AU191</f>
        <v>4.6182767100577178E-2</v>
      </c>
      <c r="H4402" s="105">
        <f t="shared" si="2031"/>
        <v>0.6947142329031919</v>
      </c>
      <c r="I4402" s="105">
        <f t="shared" si="2032"/>
        <v>0.89337852718206368</v>
      </c>
    </row>
    <row r="4403" spans="2:9" x14ac:dyDescent="0.25">
      <c r="B4403" s="69" t="s">
        <v>45</v>
      </c>
      <c r="C4403" s="69" t="s">
        <v>149</v>
      </c>
      <c r="D4403" s="69" t="s">
        <v>149</v>
      </c>
      <c r="E4403" s="69">
        <f t="shared" ref="E4403:F4403" si="2079">E3155</f>
        <v>1981</v>
      </c>
      <c r="F4403" s="69" t="str">
        <f t="shared" si="2079"/>
        <v>n</v>
      </c>
      <c r="G4403" s="69">
        <f>data2!AU192</f>
        <v>5.5221577260563814E-2</v>
      </c>
      <c r="H4403" s="105">
        <f t="shared" si="2031"/>
        <v>0.74089700000376912</v>
      </c>
      <c r="I4403" s="105">
        <f t="shared" si="2032"/>
        <v>0.83815694992149992</v>
      </c>
    </row>
    <row r="4404" spans="2:9" x14ac:dyDescent="0.25">
      <c r="B4404" s="69" t="s">
        <v>45</v>
      </c>
      <c r="C4404" s="69" t="s">
        <v>149</v>
      </c>
      <c r="D4404" s="69" t="s">
        <v>149</v>
      </c>
      <c r="E4404" s="69">
        <f t="shared" ref="E4404:F4404" si="2080">E3156</f>
        <v>1982</v>
      </c>
      <c r="F4404" s="69" t="str">
        <f t="shared" si="2080"/>
        <v>n</v>
      </c>
      <c r="G4404" s="69">
        <f>data2!AU193</f>
        <v>5.4961580021181164E-2</v>
      </c>
      <c r="H4404" s="105">
        <f t="shared" si="2031"/>
        <v>0.79611857726433288</v>
      </c>
      <c r="I4404" s="105">
        <f t="shared" si="2032"/>
        <v>0.78319536990031868</v>
      </c>
    </row>
    <row r="4405" spans="2:9" x14ac:dyDescent="0.25">
      <c r="B4405" s="69" t="s">
        <v>45</v>
      </c>
      <c r="C4405" s="69" t="s">
        <v>149</v>
      </c>
      <c r="D4405" s="69" t="s">
        <v>149</v>
      </c>
      <c r="E4405" s="69">
        <f t="shared" ref="E4405:F4405" si="2081">E3157</f>
        <v>1983</v>
      </c>
      <c r="F4405" s="69" t="str">
        <f t="shared" si="2081"/>
        <v>n</v>
      </c>
      <c r="G4405" s="69">
        <f>data2!AU194</f>
        <v>5.2216041679665558E-2</v>
      </c>
      <c r="H4405" s="105">
        <f t="shared" si="2031"/>
        <v>0.85108015728551401</v>
      </c>
      <c r="I4405" s="105">
        <f t="shared" si="2032"/>
        <v>0.73097932822065315</v>
      </c>
    </row>
    <row r="4406" spans="2:9" x14ac:dyDescent="0.25">
      <c r="B4406" s="69" t="s">
        <v>45</v>
      </c>
      <c r="C4406" s="69" t="s">
        <v>149</v>
      </c>
      <c r="D4406" s="69" t="s">
        <v>149</v>
      </c>
      <c r="E4406" s="69">
        <f t="shared" ref="E4406:F4406" si="2082">E3158</f>
        <v>1984</v>
      </c>
      <c r="F4406" s="69" t="str">
        <f t="shared" si="2082"/>
        <v>n</v>
      </c>
      <c r="G4406" s="69">
        <f>data2!AU195</f>
        <v>4.8899854683779859E-2</v>
      </c>
      <c r="H4406" s="105">
        <f t="shared" si="2031"/>
        <v>0.90329619896517954</v>
      </c>
      <c r="I4406" s="105">
        <f t="shared" si="2032"/>
        <v>0.68207947353687337</v>
      </c>
    </row>
    <row r="4407" spans="2:9" x14ac:dyDescent="0.25">
      <c r="B4407" s="69" t="s">
        <v>45</v>
      </c>
      <c r="C4407" s="69" t="s">
        <v>149</v>
      </c>
      <c r="D4407" s="69" t="s">
        <v>149</v>
      </c>
      <c r="E4407" s="69">
        <f t="shared" ref="E4407:F4407" si="2083">E3159</f>
        <v>1985</v>
      </c>
      <c r="F4407" s="69" t="str">
        <f t="shared" si="2083"/>
        <v>n</v>
      </c>
      <c r="G4407" s="69">
        <f>data2!AU196</f>
        <v>5.3855939139559286E-2</v>
      </c>
      <c r="H4407" s="105">
        <f t="shared" si="2031"/>
        <v>0.95219605364895943</v>
      </c>
      <c r="I4407" s="105">
        <f t="shared" si="2032"/>
        <v>0.62822353439731393</v>
      </c>
    </row>
    <row r="4408" spans="2:9" x14ac:dyDescent="0.25">
      <c r="B4408" s="69" t="s">
        <v>45</v>
      </c>
      <c r="C4408" s="69" t="s">
        <v>149</v>
      </c>
      <c r="D4408" s="69" t="s">
        <v>149</v>
      </c>
      <c r="E4408" s="69">
        <f t="shared" ref="E4408:F4408" si="2084">E3160</f>
        <v>1986</v>
      </c>
      <c r="F4408" s="69" t="str">
        <f t="shared" si="2084"/>
        <v>n</v>
      </c>
      <c r="G4408" s="69">
        <f>data2!AU197</f>
        <v>5.0385189814091548E-2</v>
      </c>
      <c r="H4408" s="105">
        <f t="shared" si="2031"/>
        <v>1.0060519927885188</v>
      </c>
      <c r="I4408" s="105">
        <f t="shared" si="2032"/>
        <v>0.57783834458322247</v>
      </c>
    </row>
    <row r="4409" spans="2:9" x14ac:dyDescent="0.25">
      <c r="B4409" s="69" t="s">
        <v>45</v>
      </c>
      <c r="C4409" s="69" t="s">
        <v>149</v>
      </c>
      <c r="D4409" s="69" t="s">
        <v>149</v>
      </c>
      <c r="E4409" s="69">
        <f t="shared" ref="E4409:F4409" si="2085">E3161</f>
        <v>1987</v>
      </c>
      <c r="F4409" s="69" t="str">
        <f t="shared" si="2085"/>
        <v>n</v>
      </c>
      <c r="G4409" s="69">
        <f>data2!AU198</f>
        <v>4.9003079998735703E-2</v>
      </c>
      <c r="H4409" s="105">
        <f t="shared" si="2031"/>
        <v>1.0564371826026102</v>
      </c>
      <c r="I4409" s="105">
        <f t="shared" si="2032"/>
        <v>0.52883526458448671</v>
      </c>
    </row>
    <row r="4410" spans="2:9" x14ac:dyDescent="0.25">
      <c r="B4410" s="69" t="s">
        <v>45</v>
      </c>
      <c r="C4410" s="69" t="s">
        <v>149</v>
      </c>
      <c r="D4410" s="69" t="s">
        <v>149</v>
      </c>
      <c r="E4410" s="69">
        <f t="shared" ref="E4410:F4410" si="2086">E3162</f>
        <v>1988</v>
      </c>
      <c r="F4410" s="69" t="str">
        <f t="shared" si="2086"/>
        <v>n</v>
      </c>
      <c r="G4410" s="69">
        <f>data2!AU199</f>
        <v>2.7407030594350849E-2</v>
      </c>
      <c r="H4410" s="105">
        <f t="shared" si="2031"/>
        <v>1.105440262601346</v>
      </c>
      <c r="I4410" s="105">
        <f t="shared" si="2032"/>
        <v>0.50142823399013581</v>
      </c>
    </row>
    <row r="4411" spans="2:9" x14ac:dyDescent="0.25">
      <c r="B4411" s="69" t="s">
        <v>45</v>
      </c>
      <c r="C4411" s="69" t="s">
        <v>149</v>
      </c>
      <c r="D4411" s="69" t="s">
        <v>149</v>
      </c>
      <c r="E4411" s="69">
        <f t="shared" ref="E4411:F4411" si="2087">E3163</f>
        <v>1989</v>
      </c>
      <c r="F4411" s="69" t="str">
        <f t="shared" si="2087"/>
        <v>n</v>
      </c>
      <c r="G4411" s="69">
        <f>data2!AU200</f>
        <v>5.6361233916659696E-2</v>
      </c>
      <c r="H4411" s="105">
        <f t="shared" si="2031"/>
        <v>1.1328472931956968</v>
      </c>
      <c r="I4411" s="105">
        <f t="shared" si="2032"/>
        <v>0.44506700007347616</v>
      </c>
    </row>
    <row r="4412" spans="2:9" x14ac:dyDescent="0.25">
      <c r="B4412" s="69" t="s">
        <v>45</v>
      </c>
      <c r="C4412" s="69" t="s">
        <v>149</v>
      </c>
      <c r="D4412" s="69" t="s">
        <v>149</v>
      </c>
      <c r="E4412" s="69">
        <f t="shared" ref="E4412:F4412" si="2088">E3164</f>
        <v>1990</v>
      </c>
      <c r="F4412" s="69" t="str">
        <f t="shared" si="2088"/>
        <v>n</v>
      </c>
      <c r="G4412" s="69">
        <f>data2!AU201</f>
        <v>5.3997258030778421E-2</v>
      </c>
      <c r="H4412" s="105">
        <f t="shared" si="2031"/>
        <v>1.1892085271123565</v>
      </c>
      <c r="I4412" s="105">
        <f t="shared" si="2032"/>
        <v>0.39106974204269773</v>
      </c>
    </row>
    <row r="4413" spans="2:9" x14ac:dyDescent="0.25">
      <c r="B4413" s="69" t="s">
        <v>45</v>
      </c>
      <c r="C4413" s="69" t="s">
        <v>149</v>
      </c>
      <c r="D4413" s="69" t="s">
        <v>149</v>
      </c>
      <c r="E4413" s="69">
        <f t="shared" ref="E4413:F4413" si="2089">E3165</f>
        <v>1991</v>
      </c>
      <c r="F4413" s="69" t="str">
        <f t="shared" si="2089"/>
        <v>n</v>
      </c>
      <c r="G4413" s="69">
        <f>data2!AU202</f>
        <v>5.0597317547296891E-2</v>
      </c>
      <c r="H4413" s="105">
        <f t="shared" si="2031"/>
        <v>1.2432057851431348</v>
      </c>
      <c r="I4413" s="105">
        <f t="shared" si="2032"/>
        <v>0.34047242449540083</v>
      </c>
    </row>
    <row r="4414" spans="2:9" x14ac:dyDescent="0.25">
      <c r="B4414" s="69" t="s">
        <v>45</v>
      </c>
      <c r="C4414" s="69" t="s">
        <v>149</v>
      </c>
      <c r="D4414" s="69" t="s">
        <v>149</v>
      </c>
      <c r="E4414" s="69">
        <f t="shared" ref="E4414:F4414" si="2090">E3166</f>
        <v>1992</v>
      </c>
      <c r="F4414" s="69" t="str">
        <f t="shared" si="2090"/>
        <v>n</v>
      </c>
      <c r="G4414" s="69">
        <f>data2!AU203</f>
        <v>5.7434734096574638E-2</v>
      </c>
      <c r="H4414" s="105">
        <f t="shared" si="2031"/>
        <v>1.2938031026904317</v>
      </c>
      <c r="I4414" s="105">
        <f t="shared" si="2032"/>
        <v>0.2830376903988262</v>
      </c>
    </row>
    <row r="4415" spans="2:9" x14ac:dyDescent="0.25">
      <c r="B4415" s="69" t="s">
        <v>45</v>
      </c>
      <c r="C4415" s="69" t="s">
        <v>149</v>
      </c>
      <c r="D4415" s="69" t="s">
        <v>149</v>
      </c>
      <c r="E4415" s="69">
        <f t="shared" ref="E4415:F4415" si="2091">E3167</f>
        <v>1993</v>
      </c>
      <c r="F4415" s="69" t="str">
        <f t="shared" si="2091"/>
        <v>n</v>
      </c>
      <c r="G4415" s="69">
        <f>data2!AU204</f>
        <v>5.8810457260589026E-2</v>
      </c>
      <c r="H4415" s="105">
        <f t="shared" si="2031"/>
        <v>1.3512378367870064</v>
      </c>
      <c r="I4415" s="105">
        <f t="shared" si="2032"/>
        <v>0.2242272331382372</v>
      </c>
    </row>
    <row r="4416" spans="2:9" x14ac:dyDescent="0.25">
      <c r="B4416" s="69" t="s">
        <v>45</v>
      </c>
      <c r="C4416" s="69" t="s">
        <v>149</v>
      </c>
      <c r="D4416" s="69" t="s">
        <v>149</v>
      </c>
      <c r="E4416" s="69">
        <f t="shared" ref="E4416:F4416" si="2092">E3168</f>
        <v>1994</v>
      </c>
      <c r="F4416" s="69" t="str">
        <f t="shared" si="2092"/>
        <v>n</v>
      </c>
      <c r="G4416" s="69">
        <f>data2!AU205</f>
        <v>5.9573791691394651E-2</v>
      </c>
      <c r="H4416" s="105">
        <f t="shared" si="2031"/>
        <v>1.4100482940475954</v>
      </c>
      <c r="I4416" s="105">
        <f t="shared" si="2032"/>
        <v>0.16465344144684255</v>
      </c>
    </row>
    <row r="4417" spans="2:9" x14ac:dyDescent="0.25">
      <c r="B4417" s="69" t="s">
        <v>45</v>
      </c>
      <c r="C4417" s="69" t="s">
        <v>149</v>
      </c>
      <c r="D4417" s="69" t="s">
        <v>149</v>
      </c>
      <c r="E4417" s="69">
        <f t="shared" ref="E4417:F4417" si="2093">E3169</f>
        <v>1995</v>
      </c>
      <c r="F4417" s="69" t="str">
        <f t="shared" si="2093"/>
        <v>n</v>
      </c>
      <c r="G4417" s="69">
        <f>data2!AU206</f>
        <v>5.7029027027027022E-2</v>
      </c>
      <c r="H4417" s="105">
        <f t="shared" si="2031"/>
        <v>1.4696220857389899</v>
      </c>
      <c r="I4417" s="105">
        <f t="shared" si="2032"/>
        <v>0.10762441441981552</v>
      </c>
    </row>
    <row r="4418" spans="2:9" x14ac:dyDescent="0.25">
      <c r="B4418" s="69" t="s">
        <v>45</v>
      </c>
      <c r="C4418" s="69" t="s">
        <v>149</v>
      </c>
      <c r="D4418" s="69" t="s">
        <v>149</v>
      </c>
      <c r="E4418" s="69">
        <f t="shared" ref="E4418:F4418" si="2094">E3170</f>
        <v>1996</v>
      </c>
      <c r="F4418" s="69" t="str">
        <f t="shared" si="2094"/>
        <v>n</v>
      </c>
      <c r="G4418" s="69">
        <f>data2!AU207</f>
        <v>5.3017711766152553E-2</v>
      </c>
      <c r="H4418" s="105">
        <f t="shared" si="2031"/>
        <v>1.5266511127660169</v>
      </c>
      <c r="I4418" s="105">
        <f t="shared" si="2032"/>
        <v>5.4606702653662957E-2</v>
      </c>
    </row>
    <row r="4419" spans="2:9" x14ac:dyDescent="0.25">
      <c r="B4419" s="69" t="s">
        <v>45</v>
      </c>
      <c r="C4419" s="69" t="s">
        <v>149</v>
      </c>
      <c r="D4419" s="69" t="s">
        <v>149</v>
      </c>
      <c r="E4419" s="69">
        <f t="shared" ref="E4419:F4419" si="2095">E3171</f>
        <v>1997</v>
      </c>
      <c r="F4419" s="69" t="str">
        <f t="shared" si="2095"/>
        <v>n</v>
      </c>
      <c r="G4419" s="69">
        <f>data2!AU208</f>
        <v>5.4606702653662957E-2</v>
      </c>
      <c r="H4419" s="105">
        <f t="shared" si="2031"/>
        <v>1.5796688245321695</v>
      </c>
      <c r="I4419" s="105">
        <f t="shared" si="2032"/>
        <v>0</v>
      </c>
    </row>
    <row r="4420" spans="2:9" x14ac:dyDescent="0.25">
      <c r="B4420" s="69" t="s">
        <v>45</v>
      </c>
      <c r="C4420" s="69" t="s">
        <v>149</v>
      </c>
      <c r="D4420" s="69" t="s">
        <v>149</v>
      </c>
      <c r="E4420" s="69">
        <f t="shared" ref="E4420:F4420" si="2096">E3172</f>
        <v>1950</v>
      </c>
      <c r="F4420" s="69" t="str">
        <f t="shared" si="2096"/>
        <v>o</v>
      </c>
      <c r="G4420" s="69">
        <f>data2!AV161</f>
        <v>1E-3</v>
      </c>
      <c r="H4420" s="105">
        <f t="shared" ref="H4420:H4483" si="2097">SUMIFS($G$4:$G$4995,$F$4:$F$4995,$F4420,$E$4:$E$4995,"&lt;"&amp;$E4420,$B$4:$B$4995,$B4420,$D$4:$D$4995,$D4420)</f>
        <v>0</v>
      </c>
      <c r="I4420" s="105">
        <f t="shared" ref="I4420:I4483" si="2098">SUMIFS($G$4:$G$4995,$F$4:$F$4995,$F4420,$E$4:$E$4995,"&gt;"&amp;$E4420,$B$4:$B$4995,$B4420,$D$4:$D$4995,$D4420)</f>
        <v>0.11926237123661745</v>
      </c>
    </row>
    <row r="4421" spans="2:9" x14ac:dyDescent="0.25">
      <c r="B4421" s="69" t="s">
        <v>45</v>
      </c>
      <c r="C4421" s="69" t="s">
        <v>149</v>
      </c>
      <c r="D4421" s="69" t="s">
        <v>149</v>
      </c>
      <c r="E4421" s="69">
        <f t="shared" ref="E4421:F4421" si="2099">E3173</f>
        <v>1951</v>
      </c>
      <c r="F4421" s="69" t="str">
        <f t="shared" si="2099"/>
        <v>o</v>
      </c>
      <c r="G4421" s="69">
        <f>data2!AV162</f>
        <v>1E-3</v>
      </c>
      <c r="H4421" s="105">
        <f t="shared" si="2097"/>
        <v>1E-3</v>
      </c>
      <c r="I4421" s="105">
        <f t="shared" si="2098"/>
        <v>0.11826237123661745</v>
      </c>
    </row>
    <row r="4422" spans="2:9" x14ac:dyDescent="0.25">
      <c r="B4422" s="69" t="s">
        <v>45</v>
      </c>
      <c r="C4422" s="69" t="s">
        <v>149</v>
      </c>
      <c r="D4422" s="69" t="s">
        <v>149</v>
      </c>
      <c r="E4422" s="69">
        <f t="shared" ref="E4422:F4422" si="2100">E3174</f>
        <v>1952</v>
      </c>
      <c r="F4422" s="69" t="str">
        <f t="shared" si="2100"/>
        <v>o</v>
      </c>
      <c r="G4422" s="69">
        <f>data2!AV163</f>
        <v>1E-3</v>
      </c>
      <c r="H4422" s="105">
        <f t="shared" si="2097"/>
        <v>2E-3</v>
      </c>
      <c r="I4422" s="105">
        <f t="shared" si="2098"/>
        <v>0.11726237123661745</v>
      </c>
    </row>
    <row r="4423" spans="2:9" x14ac:dyDescent="0.25">
      <c r="B4423" s="69" t="s">
        <v>45</v>
      </c>
      <c r="C4423" s="69" t="s">
        <v>149</v>
      </c>
      <c r="D4423" s="69" t="s">
        <v>149</v>
      </c>
      <c r="E4423" s="69">
        <f t="shared" ref="E4423:F4423" si="2101">E3175</f>
        <v>1953</v>
      </c>
      <c r="F4423" s="69" t="str">
        <f t="shared" si="2101"/>
        <v>o</v>
      </c>
      <c r="G4423" s="69">
        <f>data2!AV164</f>
        <v>1E-3</v>
      </c>
      <c r="H4423" s="105">
        <f t="shared" si="2097"/>
        <v>3.0000000000000001E-3</v>
      </c>
      <c r="I4423" s="105">
        <f t="shared" si="2098"/>
        <v>0.11626237123661745</v>
      </c>
    </row>
    <row r="4424" spans="2:9" x14ac:dyDescent="0.25">
      <c r="B4424" s="69" t="s">
        <v>45</v>
      </c>
      <c r="C4424" s="69" t="s">
        <v>149</v>
      </c>
      <c r="D4424" s="69" t="s">
        <v>149</v>
      </c>
      <c r="E4424" s="69">
        <f t="shared" ref="E4424:F4424" si="2102">E3176</f>
        <v>1954</v>
      </c>
      <c r="F4424" s="69" t="str">
        <f t="shared" si="2102"/>
        <v>o</v>
      </c>
      <c r="G4424" s="69">
        <f>data2!AV165</f>
        <v>1E-3</v>
      </c>
      <c r="H4424" s="105">
        <f t="shared" si="2097"/>
        <v>4.0000000000000001E-3</v>
      </c>
      <c r="I4424" s="105">
        <f t="shared" si="2098"/>
        <v>0.11526237123661745</v>
      </c>
    </row>
    <row r="4425" spans="2:9" x14ac:dyDescent="0.25">
      <c r="B4425" s="69" t="s">
        <v>45</v>
      </c>
      <c r="C4425" s="69" t="s">
        <v>149</v>
      </c>
      <c r="D4425" s="69" t="s">
        <v>149</v>
      </c>
      <c r="E4425" s="69">
        <f t="shared" ref="E4425:F4425" si="2103">E3177</f>
        <v>1955</v>
      </c>
      <c r="F4425" s="69" t="str">
        <f t="shared" si="2103"/>
        <v>o</v>
      </c>
      <c r="G4425" s="69">
        <f>data2!AV166</f>
        <v>1E-3</v>
      </c>
      <c r="H4425" s="105">
        <f t="shared" si="2097"/>
        <v>5.0000000000000001E-3</v>
      </c>
      <c r="I4425" s="105">
        <f t="shared" si="2098"/>
        <v>0.11426237123661745</v>
      </c>
    </row>
    <row r="4426" spans="2:9" x14ac:dyDescent="0.25">
      <c r="B4426" s="69" t="s">
        <v>45</v>
      </c>
      <c r="C4426" s="69" t="s">
        <v>149</v>
      </c>
      <c r="D4426" s="69" t="s">
        <v>149</v>
      </c>
      <c r="E4426" s="69">
        <f t="shared" ref="E4426:F4426" si="2104">E3178</f>
        <v>1956</v>
      </c>
      <c r="F4426" s="69" t="str">
        <f t="shared" si="2104"/>
        <v>o</v>
      </c>
      <c r="G4426" s="69">
        <f>data2!AV167</f>
        <v>1E-3</v>
      </c>
      <c r="H4426" s="105">
        <f t="shared" si="2097"/>
        <v>6.0000000000000001E-3</v>
      </c>
      <c r="I4426" s="105">
        <f t="shared" si="2098"/>
        <v>0.11326237123661745</v>
      </c>
    </row>
    <row r="4427" spans="2:9" x14ac:dyDescent="0.25">
      <c r="B4427" s="69" t="s">
        <v>45</v>
      </c>
      <c r="C4427" s="69" t="s">
        <v>149</v>
      </c>
      <c r="D4427" s="69" t="s">
        <v>149</v>
      </c>
      <c r="E4427" s="69">
        <f t="shared" ref="E4427:F4427" si="2105">E3179</f>
        <v>1957</v>
      </c>
      <c r="F4427" s="69" t="str">
        <f t="shared" si="2105"/>
        <v>o</v>
      </c>
      <c r="G4427" s="69">
        <f>data2!AV168</f>
        <v>1E-3</v>
      </c>
      <c r="H4427" s="105">
        <f t="shared" si="2097"/>
        <v>7.0000000000000001E-3</v>
      </c>
      <c r="I4427" s="105">
        <f t="shared" si="2098"/>
        <v>0.11226237123661745</v>
      </c>
    </row>
    <row r="4428" spans="2:9" x14ac:dyDescent="0.25">
      <c r="B4428" s="69" t="s">
        <v>45</v>
      </c>
      <c r="C4428" s="69" t="s">
        <v>149</v>
      </c>
      <c r="D4428" s="69" t="s">
        <v>149</v>
      </c>
      <c r="E4428" s="69">
        <f t="shared" ref="E4428:F4428" si="2106">E3180</f>
        <v>1958</v>
      </c>
      <c r="F4428" s="69" t="str">
        <f t="shared" si="2106"/>
        <v>o</v>
      </c>
      <c r="G4428" s="69">
        <f>data2!AV169</f>
        <v>1E-3</v>
      </c>
      <c r="H4428" s="105">
        <f t="shared" si="2097"/>
        <v>8.0000000000000002E-3</v>
      </c>
      <c r="I4428" s="105">
        <f t="shared" si="2098"/>
        <v>0.11126237123661745</v>
      </c>
    </row>
    <row r="4429" spans="2:9" x14ac:dyDescent="0.25">
      <c r="B4429" s="69" t="s">
        <v>45</v>
      </c>
      <c r="C4429" s="69" t="s">
        <v>149</v>
      </c>
      <c r="D4429" s="69" t="s">
        <v>149</v>
      </c>
      <c r="E4429" s="69">
        <f t="shared" ref="E4429:F4429" si="2107">E3181</f>
        <v>1959</v>
      </c>
      <c r="F4429" s="69" t="str">
        <f t="shared" si="2107"/>
        <v>o</v>
      </c>
      <c r="G4429" s="69">
        <f>data2!AV170</f>
        <v>1E-3</v>
      </c>
      <c r="H4429" s="105">
        <f t="shared" si="2097"/>
        <v>9.0000000000000011E-3</v>
      </c>
      <c r="I4429" s="105">
        <f t="shared" si="2098"/>
        <v>0.11026237123661745</v>
      </c>
    </row>
    <row r="4430" spans="2:9" x14ac:dyDescent="0.25">
      <c r="B4430" s="69" t="s">
        <v>45</v>
      </c>
      <c r="C4430" s="69" t="s">
        <v>149</v>
      </c>
      <c r="D4430" s="69" t="s">
        <v>149</v>
      </c>
      <c r="E4430" s="69">
        <f t="shared" ref="E4430:F4430" si="2108">E3182</f>
        <v>1960</v>
      </c>
      <c r="F4430" s="69" t="str">
        <f t="shared" si="2108"/>
        <v>o</v>
      </c>
      <c r="G4430" s="69">
        <f>data2!AV171</f>
        <v>1E-3</v>
      </c>
      <c r="H4430" s="105">
        <f t="shared" si="2097"/>
        <v>1.0000000000000002E-2</v>
      </c>
      <c r="I4430" s="105">
        <f t="shared" si="2098"/>
        <v>0.10926237123661744</v>
      </c>
    </row>
    <row r="4431" spans="2:9" x14ac:dyDescent="0.25">
      <c r="B4431" s="69" t="s">
        <v>45</v>
      </c>
      <c r="C4431" s="69" t="s">
        <v>149</v>
      </c>
      <c r="D4431" s="69" t="s">
        <v>149</v>
      </c>
      <c r="E4431" s="69">
        <f t="shared" ref="E4431:F4431" si="2109">E3183</f>
        <v>1961</v>
      </c>
      <c r="F4431" s="69" t="str">
        <f t="shared" si="2109"/>
        <v>o</v>
      </c>
      <c r="G4431" s="69">
        <f>data2!AV172</f>
        <v>1E-3</v>
      </c>
      <c r="H4431" s="105">
        <f t="shared" si="2097"/>
        <v>1.1000000000000003E-2</v>
      </c>
      <c r="I4431" s="105">
        <f t="shared" si="2098"/>
        <v>0.10826237123661744</v>
      </c>
    </row>
    <row r="4432" spans="2:9" x14ac:dyDescent="0.25">
      <c r="B4432" s="69" t="s">
        <v>45</v>
      </c>
      <c r="C4432" s="69" t="s">
        <v>149</v>
      </c>
      <c r="D4432" s="69" t="s">
        <v>149</v>
      </c>
      <c r="E4432" s="69">
        <f t="shared" ref="E4432:F4432" si="2110">E3184</f>
        <v>1962</v>
      </c>
      <c r="F4432" s="69" t="str">
        <f t="shared" si="2110"/>
        <v>o</v>
      </c>
      <c r="G4432" s="69">
        <f>data2!AV173</f>
        <v>1E-3</v>
      </c>
      <c r="H4432" s="105">
        <f t="shared" si="2097"/>
        <v>1.2000000000000004E-2</v>
      </c>
      <c r="I4432" s="105">
        <f t="shared" si="2098"/>
        <v>0.10726237123661744</v>
      </c>
    </row>
    <row r="4433" spans="2:9" x14ac:dyDescent="0.25">
      <c r="B4433" s="69" t="s">
        <v>45</v>
      </c>
      <c r="C4433" s="69" t="s">
        <v>149</v>
      </c>
      <c r="D4433" s="69" t="s">
        <v>149</v>
      </c>
      <c r="E4433" s="69">
        <f t="shared" ref="E4433:F4433" si="2111">E3185</f>
        <v>1963</v>
      </c>
      <c r="F4433" s="69" t="str">
        <f t="shared" si="2111"/>
        <v>o</v>
      </c>
      <c r="G4433" s="69">
        <f>data2!AV174</f>
        <v>1E-3</v>
      </c>
      <c r="H4433" s="105">
        <f t="shared" si="2097"/>
        <v>1.3000000000000005E-2</v>
      </c>
      <c r="I4433" s="105">
        <f t="shared" si="2098"/>
        <v>0.10626237123661744</v>
      </c>
    </row>
    <row r="4434" spans="2:9" x14ac:dyDescent="0.25">
      <c r="B4434" s="69" t="s">
        <v>45</v>
      </c>
      <c r="C4434" s="69" t="s">
        <v>149</v>
      </c>
      <c r="D4434" s="69" t="s">
        <v>149</v>
      </c>
      <c r="E4434" s="69">
        <f t="shared" ref="E4434:F4434" si="2112">E3186</f>
        <v>1964</v>
      </c>
      <c r="F4434" s="69" t="str">
        <f t="shared" si="2112"/>
        <v>o</v>
      </c>
      <c r="G4434" s="69">
        <f>data2!AV175</f>
        <v>1E-3</v>
      </c>
      <c r="H4434" s="105">
        <f t="shared" si="2097"/>
        <v>1.4000000000000005E-2</v>
      </c>
      <c r="I4434" s="105">
        <f t="shared" si="2098"/>
        <v>0.10526237123661744</v>
      </c>
    </row>
    <row r="4435" spans="2:9" x14ac:dyDescent="0.25">
      <c r="B4435" s="69" t="s">
        <v>45</v>
      </c>
      <c r="C4435" s="69" t="s">
        <v>149</v>
      </c>
      <c r="D4435" s="69" t="s">
        <v>149</v>
      </c>
      <c r="E4435" s="69">
        <f t="shared" ref="E4435:F4435" si="2113">E3187</f>
        <v>1965</v>
      </c>
      <c r="F4435" s="69" t="str">
        <f t="shared" si="2113"/>
        <v>o</v>
      </c>
      <c r="G4435" s="69">
        <f>data2!AV176</f>
        <v>1E-3</v>
      </c>
      <c r="H4435" s="105">
        <f t="shared" si="2097"/>
        <v>1.5000000000000006E-2</v>
      </c>
      <c r="I4435" s="105">
        <f t="shared" si="2098"/>
        <v>0.10426237123661744</v>
      </c>
    </row>
    <row r="4436" spans="2:9" x14ac:dyDescent="0.25">
      <c r="B4436" s="69" t="s">
        <v>45</v>
      </c>
      <c r="C4436" s="69" t="s">
        <v>149</v>
      </c>
      <c r="D4436" s="69" t="s">
        <v>149</v>
      </c>
      <c r="E4436" s="69">
        <f t="shared" ref="E4436:F4436" si="2114">E3188</f>
        <v>1966</v>
      </c>
      <c r="F4436" s="69" t="str">
        <f t="shared" si="2114"/>
        <v>o</v>
      </c>
      <c r="G4436" s="69">
        <f>data2!AV177</f>
        <v>1E-3</v>
      </c>
      <c r="H4436" s="105">
        <f t="shared" si="2097"/>
        <v>1.6000000000000007E-2</v>
      </c>
      <c r="I4436" s="105">
        <f t="shared" si="2098"/>
        <v>0.10326237123661744</v>
      </c>
    </row>
    <row r="4437" spans="2:9" x14ac:dyDescent="0.25">
      <c r="B4437" s="69" t="s">
        <v>45</v>
      </c>
      <c r="C4437" s="69" t="s">
        <v>149</v>
      </c>
      <c r="D4437" s="69" t="s">
        <v>149</v>
      </c>
      <c r="E4437" s="69">
        <f t="shared" ref="E4437:F4437" si="2115">E3189</f>
        <v>1967</v>
      </c>
      <c r="F4437" s="69" t="str">
        <f t="shared" si="2115"/>
        <v>o</v>
      </c>
      <c r="G4437" s="69">
        <f>data2!AV178</f>
        <v>1E-3</v>
      </c>
      <c r="H4437" s="105">
        <f t="shared" si="2097"/>
        <v>1.7000000000000008E-2</v>
      </c>
      <c r="I4437" s="105">
        <f t="shared" si="2098"/>
        <v>0.10226237123661744</v>
      </c>
    </row>
    <row r="4438" spans="2:9" x14ac:dyDescent="0.25">
      <c r="B4438" s="69" t="s">
        <v>45</v>
      </c>
      <c r="C4438" s="69" t="s">
        <v>149</v>
      </c>
      <c r="D4438" s="69" t="s">
        <v>149</v>
      </c>
      <c r="E4438" s="69">
        <f t="shared" ref="E4438:F4438" si="2116">E3190</f>
        <v>1968</v>
      </c>
      <c r="F4438" s="69" t="str">
        <f t="shared" si="2116"/>
        <v>o</v>
      </c>
      <c r="G4438" s="69">
        <f>data2!AV179</f>
        <v>1E-3</v>
      </c>
      <c r="H4438" s="105">
        <f t="shared" si="2097"/>
        <v>1.8000000000000009E-2</v>
      </c>
      <c r="I4438" s="105">
        <f t="shared" si="2098"/>
        <v>0.10126237123661744</v>
      </c>
    </row>
    <row r="4439" spans="2:9" x14ac:dyDescent="0.25">
      <c r="B4439" s="69" t="s">
        <v>45</v>
      </c>
      <c r="C4439" s="69" t="s">
        <v>149</v>
      </c>
      <c r="D4439" s="69" t="s">
        <v>149</v>
      </c>
      <c r="E4439" s="69">
        <f t="shared" ref="E4439:F4439" si="2117">E3191</f>
        <v>1969</v>
      </c>
      <c r="F4439" s="69" t="str">
        <f t="shared" si="2117"/>
        <v>o</v>
      </c>
      <c r="G4439" s="69">
        <f>data2!AV180</f>
        <v>1E-3</v>
      </c>
      <c r="H4439" s="105">
        <f t="shared" si="2097"/>
        <v>1.900000000000001E-2</v>
      </c>
      <c r="I4439" s="105">
        <f t="shared" si="2098"/>
        <v>0.10026237123661744</v>
      </c>
    </row>
    <row r="4440" spans="2:9" x14ac:dyDescent="0.25">
      <c r="B4440" s="69" t="s">
        <v>45</v>
      </c>
      <c r="C4440" s="69" t="s">
        <v>149</v>
      </c>
      <c r="D4440" s="69" t="s">
        <v>149</v>
      </c>
      <c r="E4440" s="69">
        <f t="shared" ref="E4440:F4440" si="2118">E3192</f>
        <v>1970</v>
      </c>
      <c r="F4440" s="69" t="str">
        <f t="shared" si="2118"/>
        <v>o</v>
      </c>
      <c r="G4440" s="69">
        <f>data2!AV181</f>
        <v>1E-3</v>
      </c>
      <c r="H4440" s="105">
        <f t="shared" si="2097"/>
        <v>2.0000000000000011E-2</v>
      </c>
      <c r="I4440" s="105">
        <f t="shared" si="2098"/>
        <v>9.9262371236617436E-2</v>
      </c>
    </row>
    <row r="4441" spans="2:9" x14ac:dyDescent="0.25">
      <c r="B4441" s="69" t="s">
        <v>45</v>
      </c>
      <c r="C4441" s="69" t="s">
        <v>149</v>
      </c>
      <c r="D4441" s="69" t="s">
        <v>149</v>
      </c>
      <c r="E4441" s="69">
        <f t="shared" ref="E4441:F4441" si="2119">E3193</f>
        <v>1971</v>
      </c>
      <c r="F4441" s="69" t="str">
        <f t="shared" si="2119"/>
        <v>o</v>
      </c>
      <c r="G4441" s="69">
        <f>data2!AV182</f>
        <v>1E-3</v>
      </c>
      <c r="H4441" s="105">
        <f t="shared" si="2097"/>
        <v>2.1000000000000012E-2</v>
      </c>
      <c r="I4441" s="105">
        <f t="shared" si="2098"/>
        <v>9.8262371236617435E-2</v>
      </c>
    </row>
    <row r="4442" spans="2:9" x14ac:dyDescent="0.25">
      <c r="B4442" s="69" t="s">
        <v>45</v>
      </c>
      <c r="C4442" s="69" t="s">
        <v>149</v>
      </c>
      <c r="D4442" s="69" t="s">
        <v>149</v>
      </c>
      <c r="E4442" s="69">
        <f t="shared" ref="E4442:F4442" si="2120">E3194</f>
        <v>1972</v>
      </c>
      <c r="F4442" s="69" t="str">
        <f t="shared" si="2120"/>
        <v>o</v>
      </c>
      <c r="G4442" s="69">
        <f>data2!AV183</f>
        <v>1E-3</v>
      </c>
      <c r="H4442" s="105">
        <f t="shared" si="2097"/>
        <v>2.2000000000000013E-2</v>
      </c>
      <c r="I4442" s="105">
        <f t="shared" si="2098"/>
        <v>9.7262371236617406E-2</v>
      </c>
    </row>
    <row r="4443" spans="2:9" x14ac:dyDescent="0.25">
      <c r="B4443" s="69" t="s">
        <v>45</v>
      </c>
      <c r="C4443" s="69" t="s">
        <v>149</v>
      </c>
      <c r="D4443" s="69" t="s">
        <v>149</v>
      </c>
      <c r="E4443" s="69">
        <f t="shared" ref="E4443:F4443" si="2121">E3195</f>
        <v>1973</v>
      </c>
      <c r="F4443" s="69" t="str">
        <f t="shared" si="2121"/>
        <v>o</v>
      </c>
      <c r="G4443" s="69">
        <f>data2!AV184</f>
        <v>1E-3</v>
      </c>
      <c r="H4443" s="105">
        <f t="shared" si="2097"/>
        <v>2.3000000000000013E-2</v>
      </c>
      <c r="I4443" s="105">
        <f t="shared" si="2098"/>
        <v>9.6262371236617406E-2</v>
      </c>
    </row>
    <row r="4444" spans="2:9" x14ac:dyDescent="0.25">
      <c r="B4444" s="69" t="s">
        <v>45</v>
      </c>
      <c r="C4444" s="69" t="s">
        <v>149</v>
      </c>
      <c r="D4444" s="69" t="s">
        <v>149</v>
      </c>
      <c r="E4444" s="69">
        <f t="shared" ref="E4444:F4444" si="2122">E3196</f>
        <v>1974</v>
      </c>
      <c r="F4444" s="69" t="str">
        <f t="shared" si="2122"/>
        <v>o</v>
      </c>
      <c r="G4444" s="69">
        <f>data2!AV185</f>
        <v>1E-3</v>
      </c>
      <c r="H4444" s="105">
        <f t="shared" si="2097"/>
        <v>2.4000000000000014E-2</v>
      </c>
      <c r="I4444" s="105">
        <f t="shared" si="2098"/>
        <v>9.5262371236617405E-2</v>
      </c>
    </row>
    <row r="4445" spans="2:9" x14ac:dyDescent="0.25">
      <c r="B4445" s="69" t="s">
        <v>45</v>
      </c>
      <c r="C4445" s="69" t="s">
        <v>149</v>
      </c>
      <c r="D4445" s="69" t="s">
        <v>149</v>
      </c>
      <c r="E4445" s="69">
        <f t="shared" ref="E4445:F4445" si="2123">E3197</f>
        <v>1975</v>
      </c>
      <c r="F4445" s="69" t="str">
        <f t="shared" si="2123"/>
        <v>o</v>
      </c>
      <c r="G4445" s="69">
        <f>data2!AV186</f>
        <v>1E-3</v>
      </c>
      <c r="H4445" s="105">
        <f t="shared" si="2097"/>
        <v>2.5000000000000015E-2</v>
      </c>
      <c r="I4445" s="105">
        <f t="shared" si="2098"/>
        <v>9.4262371236617404E-2</v>
      </c>
    </row>
    <row r="4446" spans="2:9" x14ac:dyDescent="0.25">
      <c r="B4446" s="69" t="s">
        <v>45</v>
      </c>
      <c r="C4446" s="69" t="s">
        <v>149</v>
      </c>
      <c r="D4446" s="69" t="s">
        <v>149</v>
      </c>
      <c r="E4446" s="69">
        <f t="shared" ref="E4446:F4446" si="2124">E3198</f>
        <v>1976</v>
      </c>
      <c r="F4446" s="69" t="str">
        <f t="shared" si="2124"/>
        <v>o</v>
      </c>
      <c r="G4446" s="69">
        <f>data2!AV187</f>
        <v>1E-3</v>
      </c>
      <c r="H4446" s="105">
        <f t="shared" si="2097"/>
        <v>2.6000000000000016E-2</v>
      </c>
      <c r="I4446" s="105">
        <f t="shared" si="2098"/>
        <v>9.3262371236617431E-2</v>
      </c>
    </row>
    <row r="4447" spans="2:9" x14ac:dyDescent="0.25">
      <c r="B4447" s="69" t="s">
        <v>45</v>
      </c>
      <c r="C4447" s="69" t="s">
        <v>149</v>
      </c>
      <c r="D4447" s="69" t="s">
        <v>149</v>
      </c>
      <c r="E4447" s="69">
        <f t="shared" ref="E4447:F4447" si="2125">E3199</f>
        <v>1977</v>
      </c>
      <c r="F4447" s="69" t="str">
        <f t="shared" si="2125"/>
        <v>o</v>
      </c>
      <c r="G4447" s="69">
        <f>data2!AV188</f>
        <v>1E-3</v>
      </c>
      <c r="H4447" s="105">
        <f t="shared" si="2097"/>
        <v>2.7000000000000017E-2</v>
      </c>
      <c r="I4447" s="105">
        <f t="shared" si="2098"/>
        <v>9.226237123661743E-2</v>
      </c>
    </row>
    <row r="4448" spans="2:9" x14ac:dyDescent="0.25">
      <c r="B4448" s="69" t="s">
        <v>45</v>
      </c>
      <c r="C4448" s="69" t="s">
        <v>149</v>
      </c>
      <c r="D4448" s="69" t="s">
        <v>149</v>
      </c>
      <c r="E4448" s="69">
        <f t="shared" ref="E4448:F4448" si="2126">E3200</f>
        <v>1978</v>
      </c>
      <c r="F4448" s="69" t="str">
        <f t="shared" si="2126"/>
        <v>o</v>
      </c>
      <c r="G4448" s="69">
        <f>data2!AV189</f>
        <v>1E-3</v>
      </c>
      <c r="H4448" s="105">
        <f t="shared" si="2097"/>
        <v>2.8000000000000018E-2</v>
      </c>
      <c r="I4448" s="105">
        <f t="shared" si="2098"/>
        <v>9.1262371236617429E-2</v>
      </c>
    </row>
    <row r="4449" spans="2:9" x14ac:dyDescent="0.25">
      <c r="B4449" s="69" t="s">
        <v>45</v>
      </c>
      <c r="C4449" s="69" t="s">
        <v>149</v>
      </c>
      <c r="D4449" s="69" t="s">
        <v>149</v>
      </c>
      <c r="E4449" s="69">
        <f t="shared" ref="E4449:F4449" si="2127">E3201</f>
        <v>1979</v>
      </c>
      <c r="F4449" s="69" t="str">
        <f t="shared" si="2127"/>
        <v>o</v>
      </c>
      <c r="G4449" s="69">
        <f>data2!AV190</f>
        <v>1E-3</v>
      </c>
      <c r="H4449" s="105">
        <f t="shared" si="2097"/>
        <v>2.9000000000000019E-2</v>
      </c>
      <c r="I4449" s="105">
        <f t="shared" si="2098"/>
        <v>9.0262371236617428E-2</v>
      </c>
    </row>
    <row r="4450" spans="2:9" x14ac:dyDescent="0.25">
      <c r="B4450" s="69" t="s">
        <v>45</v>
      </c>
      <c r="C4450" s="69" t="s">
        <v>149</v>
      </c>
      <c r="D4450" s="69" t="s">
        <v>149</v>
      </c>
      <c r="E4450" s="69">
        <f t="shared" ref="E4450:F4450" si="2128">E3202</f>
        <v>1980</v>
      </c>
      <c r="F4450" s="69" t="str">
        <f t="shared" si="2128"/>
        <v>o</v>
      </c>
      <c r="G4450" s="69">
        <f>data2!AV191</f>
        <v>1E-3</v>
      </c>
      <c r="H4450" s="105">
        <f t="shared" si="2097"/>
        <v>3.000000000000002E-2</v>
      </c>
      <c r="I4450" s="105">
        <f t="shared" si="2098"/>
        <v>8.9262371236617427E-2</v>
      </c>
    </row>
    <row r="4451" spans="2:9" x14ac:dyDescent="0.25">
      <c r="B4451" s="69" t="s">
        <v>45</v>
      </c>
      <c r="C4451" s="69" t="s">
        <v>149</v>
      </c>
      <c r="D4451" s="69" t="s">
        <v>149</v>
      </c>
      <c r="E4451" s="69">
        <f t="shared" ref="E4451:F4451" si="2129">E3203</f>
        <v>1981</v>
      </c>
      <c r="F4451" s="69" t="str">
        <f t="shared" si="2129"/>
        <v>o</v>
      </c>
      <c r="G4451" s="69">
        <f>data2!AV192</f>
        <v>1E-3</v>
      </c>
      <c r="H4451" s="105">
        <f t="shared" si="2097"/>
        <v>3.1000000000000021E-2</v>
      </c>
      <c r="I4451" s="105">
        <f t="shared" si="2098"/>
        <v>8.8262371236617426E-2</v>
      </c>
    </row>
    <row r="4452" spans="2:9" x14ac:dyDescent="0.25">
      <c r="B4452" s="69" t="s">
        <v>45</v>
      </c>
      <c r="C4452" s="69" t="s">
        <v>149</v>
      </c>
      <c r="D4452" s="69" t="s">
        <v>149</v>
      </c>
      <c r="E4452" s="69">
        <f t="shared" ref="E4452:F4452" si="2130">E3204</f>
        <v>1982</v>
      </c>
      <c r="F4452" s="69" t="str">
        <f t="shared" si="2130"/>
        <v>o</v>
      </c>
      <c r="G4452" s="69">
        <f>data2!AV193</f>
        <v>1E-3</v>
      </c>
      <c r="H4452" s="105">
        <f t="shared" si="2097"/>
        <v>3.2000000000000021E-2</v>
      </c>
      <c r="I4452" s="105">
        <f t="shared" si="2098"/>
        <v>8.7262371236617425E-2</v>
      </c>
    </row>
    <row r="4453" spans="2:9" x14ac:dyDescent="0.25">
      <c r="B4453" s="69" t="s">
        <v>45</v>
      </c>
      <c r="C4453" s="69" t="s">
        <v>149</v>
      </c>
      <c r="D4453" s="69" t="s">
        <v>149</v>
      </c>
      <c r="E4453" s="69">
        <f t="shared" ref="E4453:F4453" si="2131">E3205</f>
        <v>1983</v>
      </c>
      <c r="F4453" s="69" t="str">
        <f t="shared" si="2131"/>
        <v>o</v>
      </c>
      <c r="G4453" s="69">
        <f>data2!AV194</f>
        <v>1E-3</v>
      </c>
      <c r="H4453" s="105">
        <f t="shared" si="2097"/>
        <v>3.3000000000000022E-2</v>
      </c>
      <c r="I4453" s="105">
        <f t="shared" si="2098"/>
        <v>8.6262371236617424E-2</v>
      </c>
    </row>
    <row r="4454" spans="2:9" x14ac:dyDescent="0.25">
      <c r="B4454" s="69" t="s">
        <v>45</v>
      </c>
      <c r="C4454" s="69" t="s">
        <v>149</v>
      </c>
      <c r="D4454" s="69" t="s">
        <v>149</v>
      </c>
      <c r="E4454" s="69">
        <f t="shared" ref="E4454:F4454" si="2132">E3206</f>
        <v>1984</v>
      </c>
      <c r="F4454" s="69" t="str">
        <f t="shared" si="2132"/>
        <v>o</v>
      </c>
      <c r="G4454" s="69">
        <f>data2!AV195</f>
        <v>1E-3</v>
      </c>
      <c r="H4454" s="105">
        <f t="shared" si="2097"/>
        <v>3.4000000000000023E-2</v>
      </c>
      <c r="I4454" s="105">
        <f t="shared" si="2098"/>
        <v>8.5262371236617424E-2</v>
      </c>
    </row>
    <row r="4455" spans="2:9" x14ac:dyDescent="0.25">
      <c r="B4455" s="69" t="s">
        <v>45</v>
      </c>
      <c r="C4455" s="69" t="s">
        <v>149</v>
      </c>
      <c r="D4455" s="69" t="s">
        <v>149</v>
      </c>
      <c r="E4455" s="69">
        <f t="shared" ref="E4455:F4455" si="2133">E3207</f>
        <v>1985</v>
      </c>
      <c r="F4455" s="69" t="str">
        <f t="shared" si="2133"/>
        <v>o</v>
      </c>
      <c r="G4455" s="69">
        <f>data2!AV196</f>
        <v>1E-3</v>
      </c>
      <c r="H4455" s="105">
        <f t="shared" si="2097"/>
        <v>3.5000000000000024E-2</v>
      </c>
      <c r="I4455" s="105">
        <f t="shared" si="2098"/>
        <v>8.4262371236617423E-2</v>
      </c>
    </row>
    <row r="4456" spans="2:9" x14ac:dyDescent="0.25">
      <c r="B4456" s="69" t="s">
        <v>45</v>
      </c>
      <c r="C4456" s="69" t="s">
        <v>149</v>
      </c>
      <c r="D4456" s="69" t="s">
        <v>149</v>
      </c>
      <c r="E4456" s="69">
        <f t="shared" ref="E4456:F4456" si="2134">E3208</f>
        <v>1986</v>
      </c>
      <c r="F4456" s="69" t="str">
        <f t="shared" si="2134"/>
        <v>o</v>
      </c>
      <c r="G4456" s="69">
        <f>data2!AV197</f>
        <v>2.5477794094672709E-3</v>
      </c>
      <c r="H4456" s="105">
        <f t="shared" si="2097"/>
        <v>3.6000000000000025E-2</v>
      </c>
      <c r="I4456" s="105">
        <f t="shared" si="2098"/>
        <v>8.1714591827150157E-2</v>
      </c>
    </row>
    <row r="4457" spans="2:9" x14ac:dyDescent="0.25">
      <c r="B4457" s="69" t="s">
        <v>45</v>
      </c>
      <c r="C4457" s="69" t="s">
        <v>149</v>
      </c>
      <c r="D4457" s="69" t="s">
        <v>149</v>
      </c>
      <c r="E4457" s="69">
        <f t="shared" ref="E4457:F4457" si="2135">E3209</f>
        <v>1987</v>
      </c>
      <c r="F4457" s="69" t="str">
        <f t="shared" si="2135"/>
        <v>o</v>
      </c>
      <c r="G4457" s="69">
        <f>data2!AV198</f>
        <v>1E-3</v>
      </c>
      <c r="H4457" s="105">
        <f t="shared" si="2097"/>
        <v>3.8547779409467298E-2</v>
      </c>
      <c r="I4457" s="105">
        <f t="shared" si="2098"/>
        <v>8.0714591827150156E-2</v>
      </c>
    </row>
    <row r="4458" spans="2:9" x14ac:dyDescent="0.25">
      <c r="B4458" s="69" t="s">
        <v>45</v>
      </c>
      <c r="C4458" s="69" t="s">
        <v>149</v>
      </c>
      <c r="D4458" s="69" t="s">
        <v>149</v>
      </c>
      <c r="E4458" s="69">
        <f t="shared" ref="E4458:F4458" si="2136">E3210</f>
        <v>1988</v>
      </c>
      <c r="F4458" s="69" t="str">
        <f t="shared" si="2136"/>
        <v>o</v>
      </c>
      <c r="G4458" s="69">
        <f>data2!AV199</f>
        <v>2.8524898227594419E-3</v>
      </c>
      <c r="H4458" s="105">
        <f t="shared" si="2097"/>
        <v>3.9547779409467299E-2</v>
      </c>
      <c r="I4458" s="105">
        <f t="shared" si="2098"/>
        <v>7.7862102004390699E-2</v>
      </c>
    </row>
    <row r="4459" spans="2:9" x14ac:dyDescent="0.25">
      <c r="B4459" s="69" t="s">
        <v>45</v>
      </c>
      <c r="C4459" s="69" t="s">
        <v>149</v>
      </c>
      <c r="D4459" s="69" t="s">
        <v>149</v>
      </c>
      <c r="E4459" s="69">
        <f t="shared" ref="E4459:F4459" si="2137">E3211</f>
        <v>1989</v>
      </c>
      <c r="F4459" s="69" t="str">
        <f t="shared" si="2137"/>
        <v>o</v>
      </c>
      <c r="G4459" s="69">
        <f>data2!AV200</f>
        <v>3.5707117139747134E-3</v>
      </c>
      <c r="H4459" s="105">
        <f t="shared" si="2097"/>
        <v>4.2400269232226742E-2</v>
      </c>
      <c r="I4459" s="105">
        <f t="shared" si="2098"/>
        <v>7.4291390290415982E-2</v>
      </c>
    </row>
    <row r="4460" spans="2:9" x14ac:dyDescent="0.25">
      <c r="B4460" s="69" t="s">
        <v>45</v>
      </c>
      <c r="C4460" s="69" t="s">
        <v>149</v>
      </c>
      <c r="D4460" s="69" t="s">
        <v>149</v>
      </c>
      <c r="E4460" s="69">
        <f t="shared" ref="E4460:F4460" si="2138">E3212</f>
        <v>1990</v>
      </c>
      <c r="F4460" s="69" t="str">
        <f t="shared" si="2138"/>
        <v>o</v>
      </c>
      <c r="G4460" s="69">
        <f>data2!AV201</f>
        <v>3.4140708202599727E-3</v>
      </c>
      <c r="H4460" s="105">
        <f t="shared" si="2097"/>
        <v>4.5970980946201459E-2</v>
      </c>
      <c r="I4460" s="105">
        <f t="shared" si="2098"/>
        <v>7.0877319470156019E-2</v>
      </c>
    </row>
    <row r="4461" spans="2:9" x14ac:dyDescent="0.25">
      <c r="B4461" s="69" t="s">
        <v>45</v>
      </c>
      <c r="C4461" s="69" t="s">
        <v>149</v>
      </c>
      <c r="D4461" s="69" t="s">
        <v>149</v>
      </c>
      <c r="E4461" s="69">
        <f t="shared" ref="E4461:F4461" si="2139">E3213</f>
        <v>1991</v>
      </c>
      <c r="F4461" s="69" t="str">
        <f t="shared" si="2139"/>
        <v>o</v>
      </c>
      <c r="G4461" s="69">
        <f>data2!AV202</f>
        <v>3.5437809955305211E-3</v>
      </c>
      <c r="H4461" s="105">
        <f t="shared" si="2097"/>
        <v>4.9385051766461435E-2</v>
      </c>
      <c r="I4461" s="105">
        <f t="shared" si="2098"/>
        <v>6.7333538474625504E-2</v>
      </c>
    </row>
    <row r="4462" spans="2:9" x14ac:dyDescent="0.25">
      <c r="B4462" s="69" t="s">
        <v>45</v>
      </c>
      <c r="C4462" s="69" t="s">
        <v>149</v>
      </c>
      <c r="D4462" s="69" t="s">
        <v>149</v>
      </c>
      <c r="E4462" s="69">
        <f t="shared" ref="E4462:F4462" si="2140">E3214</f>
        <v>1992</v>
      </c>
      <c r="F4462" s="69" t="str">
        <f t="shared" si="2140"/>
        <v>o</v>
      </c>
      <c r="G4462" s="69">
        <f>data2!AV203</f>
        <v>4.0647370202812911E-3</v>
      </c>
      <c r="H4462" s="105">
        <f t="shared" si="2097"/>
        <v>5.2928832761991958E-2</v>
      </c>
      <c r="I4462" s="105">
        <f t="shared" si="2098"/>
        <v>6.3268801454344201E-2</v>
      </c>
    </row>
    <row r="4463" spans="2:9" x14ac:dyDescent="0.25">
      <c r="B4463" s="69" t="s">
        <v>45</v>
      </c>
      <c r="C4463" s="69" t="s">
        <v>149</v>
      </c>
      <c r="D4463" s="69" t="s">
        <v>149</v>
      </c>
      <c r="E4463" s="69">
        <f t="shared" ref="E4463:F4463" si="2141">E3215</f>
        <v>1993</v>
      </c>
      <c r="F4463" s="69" t="str">
        <f t="shared" si="2141"/>
        <v>o</v>
      </c>
      <c r="G4463" s="69">
        <f>data2!AV204</f>
        <v>5.3615187184565261E-3</v>
      </c>
      <c r="H4463" s="105">
        <f t="shared" si="2097"/>
        <v>5.6993569782273247E-2</v>
      </c>
      <c r="I4463" s="105">
        <f t="shared" si="2098"/>
        <v>5.7907282735887682E-2</v>
      </c>
    </row>
    <row r="4464" spans="2:9" x14ac:dyDescent="0.25">
      <c r="B4464" s="69" t="s">
        <v>45</v>
      </c>
      <c r="C4464" s="69" t="s">
        <v>149</v>
      </c>
      <c r="D4464" s="69" t="s">
        <v>149</v>
      </c>
      <c r="E4464" s="69">
        <f t="shared" ref="E4464:F4464" si="2142">E3216</f>
        <v>1994</v>
      </c>
      <c r="F4464" s="69" t="str">
        <f t="shared" si="2142"/>
        <v>o</v>
      </c>
      <c r="G4464" s="69">
        <f>data2!AV205</f>
        <v>5.3601097922848654E-3</v>
      </c>
      <c r="H4464" s="105">
        <f t="shared" si="2097"/>
        <v>6.2355088500729773E-2</v>
      </c>
      <c r="I4464" s="105">
        <f t="shared" si="2098"/>
        <v>5.254717294360281E-2</v>
      </c>
    </row>
    <row r="4465" spans="2:9" x14ac:dyDescent="0.25">
      <c r="B4465" s="69" t="s">
        <v>45</v>
      </c>
      <c r="C4465" s="69" t="s">
        <v>149</v>
      </c>
      <c r="D4465" s="69" t="s">
        <v>149</v>
      </c>
      <c r="E4465" s="69">
        <f t="shared" ref="E4465:F4465" si="2143">E3217</f>
        <v>1995</v>
      </c>
      <c r="F4465" s="69" t="str">
        <f t="shared" si="2143"/>
        <v>o</v>
      </c>
      <c r="G4465" s="69">
        <f>data2!AV206</f>
        <v>4.8258558558558562E-3</v>
      </c>
      <c r="H4465" s="105">
        <f t="shared" si="2097"/>
        <v>6.7715198293014645E-2</v>
      </c>
      <c r="I4465" s="105">
        <f t="shared" si="2098"/>
        <v>4.7721317087746962E-2</v>
      </c>
    </row>
    <row r="4466" spans="2:9" x14ac:dyDescent="0.25">
      <c r="B4466" s="69" t="s">
        <v>45</v>
      </c>
      <c r="C4466" s="69" t="s">
        <v>149</v>
      </c>
      <c r="D4466" s="69" t="s">
        <v>149</v>
      </c>
      <c r="E4466" s="69">
        <f t="shared" ref="E4466:F4466" si="2144">E3218</f>
        <v>1996</v>
      </c>
      <c r="F4466" s="69" t="str">
        <f t="shared" si="2144"/>
        <v>o</v>
      </c>
      <c r="G4466" s="69">
        <f>data2!AV207</f>
        <v>5.3954105329726311E-3</v>
      </c>
      <c r="H4466" s="105">
        <f t="shared" si="2097"/>
        <v>7.2541054148870507E-2</v>
      </c>
      <c r="I4466" s="105">
        <f t="shared" si="2098"/>
        <v>4.2325906554774327E-2</v>
      </c>
    </row>
    <row r="4467" spans="2:9" x14ac:dyDescent="0.25">
      <c r="B4467" s="69" t="s">
        <v>45</v>
      </c>
      <c r="C4467" s="69" t="s">
        <v>149</v>
      </c>
      <c r="D4467" s="69" t="s">
        <v>149</v>
      </c>
      <c r="E4467" s="69">
        <f t="shared" ref="E4467:F4467" si="2145">E3219</f>
        <v>1997</v>
      </c>
      <c r="F4467" s="69" t="str">
        <f t="shared" si="2145"/>
        <v>o</v>
      </c>
      <c r="G4467" s="69">
        <f>data2!AV208</f>
        <v>4.2325906554774327E-2</v>
      </c>
      <c r="H4467" s="105">
        <f t="shared" si="2097"/>
        <v>7.7936464681843134E-2</v>
      </c>
      <c r="I4467" s="105">
        <f t="shared" si="2098"/>
        <v>0</v>
      </c>
    </row>
    <row r="4468" spans="2:9" x14ac:dyDescent="0.25">
      <c r="B4468" s="69" t="s">
        <v>45</v>
      </c>
      <c r="C4468" s="69" t="s">
        <v>149</v>
      </c>
      <c r="D4468" s="69" t="s">
        <v>149</v>
      </c>
      <c r="E4468" s="69">
        <f t="shared" ref="E4468:F4468" si="2146">E3220</f>
        <v>1950</v>
      </c>
      <c r="F4468" s="69" t="str">
        <f t="shared" si="2146"/>
        <v>p</v>
      </c>
      <c r="G4468" s="69">
        <f>data2!AW161</f>
        <v>0.13185607437801902</v>
      </c>
      <c r="H4468" s="105">
        <f t="shared" si="2097"/>
        <v>0</v>
      </c>
      <c r="I4468" s="105">
        <f t="shared" si="2098"/>
        <v>4.1619907815333264</v>
      </c>
    </row>
    <row r="4469" spans="2:9" x14ac:dyDescent="0.25">
      <c r="B4469" s="69" t="s">
        <v>45</v>
      </c>
      <c r="C4469" s="69" t="s">
        <v>149</v>
      </c>
      <c r="D4469" s="69" t="s">
        <v>149</v>
      </c>
      <c r="E4469" s="69">
        <f t="shared" ref="E4469:F4469" si="2147">E3221</f>
        <v>1951</v>
      </c>
      <c r="F4469" s="69" t="str">
        <f t="shared" si="2147"/>
        <v>p</v>
      </c>
      <c r="G4469" s="69">
        <f>data2!AW162</f>
        <v>0.13185607437801902</v>
      </c>
      <c r="H4469" s="105">
        <f t="shared" si="2097"/>
        <v>0.13185607437801902</v>
      </c>
      <c r="I4469" s="105">
        <f t="shared" si="2098"/>
        <v>4.030134707155308</v>
      </c>
    </row>
    <row r="4470" spans="2:9" x14ac:dyDescent="0.25">
      <c r="B4470" s="69" t="s">
        <v>45</v>
      </c>
      <c r="C4470" s="69" t="s">
        <v>149</v>
      </c>
      <c r="D4470" s="69" t="s">
        <v>149</v>
      </c>
      <c r="E4470" s="69">
        <f t="shared" ref="E4470:F4470" si="2148">E3222</f>
        <v>1952</v>
      </c>
      <c r="F4470" s="69" t="str">
        <f t="shared" si="2148"/>
        <v>p</v>
      </c>
      <c r="G4470" s="69">
        <f>data2!AW163</f>
        <v>0.13185607437801902</v>
      </c>
      <c r="H4470" s="105">
        <f t="shared" si="2097"/>
        <v>0.26371214875603805</v>
      </c>
      <c r="I4470" s="105">
        <f t="shared" si="2098"/>
        <v>3.8982786327772883</v>
      </c>
    </row>
    <row r="4471" spans="2:9" x14ac:dyDescent="0.25">
      <c r="B4471" s="69" t="s">
        <v>45</v>
      </c>
      <c r="C4471" s="69" t="s">
        <v>149</v>
      </c>
      <c r="D4471" s="69" t="s">
        <v>149</v>
      </c>
      <c r="E4471" s="69">
        <f t="shared" ref="E4471:F4471" si="2149">E3223</f>
        <v>1953</v>
      </c>
      <c r="F4471" s="69" t="str">
        <f t="shared" si="2149"/>
        <v>p</v>
      </c>
      <c r="G4471" s="69">
        <f>data2!AW164</f>
        <v>0.13185607437801902</v>
      </c>
      <c r="H4471" s="105">
        <f t="shared" si="2097"/>
        <v>0.39556822313405704</v>
      </c>
      <c r="I4471" s="105">
        <f t="shared" si="2098"/>
        <v>3.7664225583992699</v>
      </c>
    </row>
    <row r="4472" spans="2:9" x14ac:dyDescent="0.25">
      <c r="B4472" s="69" t="s">
        <v>45</v>
      </c>
      <c r="C4472" s="69" t="s">
        <v>149</v>
      </c>
      <c r="D4472" s="69" t="s">
        <v>149</v>
      </c>
      <c r="E4472" s="69">
        <f t="shared" ref="E4472:F4472" si="2150">E3224</f>
        <v>1954</v>
      </c>
      <c r="F4472" s="69" t="str">
        <f t="shared" si="2150"/>
        <v>p</v>
      </c>
      <c r="G4472" s="69">
        <f>data2!AW165</f>
        <v>0.13185607437801902</v>
      </c>
      <c r="H4472" s="105">
        <f t="shared" si="2097"/>
        <v>0.52742429751207609</v>
      </c>
      <c r="I4472" s="105">
        <f t="shared" si="2098"/>
        <v>3.6345664840212506</v>
      </c>
    </row>
    <row r="4473" spans="2:9" x14ac:dyDescent="0.25">
      <c r="B4473" s="69" t="s">
        <v>45</v>
      </c>
      <c r="C4473" s="69" t="s">
        <v>149</v>
      </c>
      <c r="D4473" s="69" t="s">
        <v>149</v>
      </c>
      <c r="E4473" s="69">
        <f t="shared" ref="E4473:F4473" si="2151">E3225</f>
        <v>1955</v>
      </c>
      <c r="F4473" s="69" t="str">
        <f t="shared" si="2151"/>
        <v>p</v>
      </c>
      <c r="G4473" s="69">
        <f>data2!AW166</f>
        <v>0.13185607437801902</v>
      </c>
      <c r="H4473" s="105">
        <f t="shared" si="2097"/>
        <v>0.65928037189009514</v>
      </c>
      <c r="I4473" s="105">
        <f t="shared" si="2098"/>
        <v>3.5027104096432313</v>
      </c>
    </row>
    <row r="4474" spans="2:9" x14ac:dyDescent="0.25">
      <c r="B4474" s="69" t="s">
        <v>45</v>
      </c>
      <c r="C4474" s="69" t="s">
        <v>149</v>
      </c>
      <c r="D4474" s="69" t="s">
        <v>149</v>
      </c>
      <c r="E4474" s="69">
        <f t="shared" ref="E4474:F4474" si="2152">E3226</f>
        <v>1956</v>
      </c>
      <c r="F4474" s="69" t="str">
        <f t="shared" si="2152"/>
        <v>p</v>
      </c>
      <c r="G4474" s="69">
        <f>data2!AW167</f>
        <v>0.13185607437801902</v>
      </c>
      <c r="H4474" s="105">
        <f t="shared" si="2097"/>
        <v>0.79113644626811419</v>
      </c>
      <c r="I4474" s="105">
        <f t="shared" si="2098"/>
        <v>3.3708543352652121</v>
      </c>
    </row>
    <row r="4475" spans="2:9" x14ac:dyDescent="0.25">
      <c r="B4475" s="69" t="s">
        <v>45</v>
      </c>
      <c r="C4475" s="69" t="s">
        <v>149</v>
      </c>
      <c r="D4475" s="69" t="s">
        <v>149</v>
      </c>
      <c r="E4475" s="69">
        <f t="shared" ref="E4475:F4475" si="2153">E3227</f>
        <v>1957</v>
      </c>
      <c r="F4475" s="69" t="str">
        <f t="shared" si="2153"/>
        <v>p</v>
      </c>
      <c r="G4475" s="69">
        <f>data2!AW168</f>
        <v>0.13185607437801902</v>
      </c>
      <c r="H4475" s="105">
        <f t="shared" si="2097"/>
        <v>0.92299252064613324</v>
      </c>
      <c r="I4475" s="105">
        <f t="shared" si="2098"/>
        <v>3.2389982608871928</v>
      </c>
    </row>
    <row r="4476" spans="2:9" x14ac:dyDescent="0.25">
      <c r="B4476" s="69" t="s">
        <v>45</v>
      </c>
      <c r="C4476" s="69" t="s">
        <v>149</v>
      </c>
      <c r="D4476" s="69" t="s">
        <v>149</v>
      </c>
      <c r="E4476" s="69">
        <f t="shared" ref="E4476:F4476" si="2154">E3228</f>
        <v>1958</v>
      </c>
      <c r="F4476" s="69" t="str">
        <f t="shared" si="2154"/>
        <v>p</v>
      </c>
      <c r="G4476" s="69">
        <f>data2!AW169</f>
        <v>0.13185607437801902</v>
      </c>
      <c r="H4476" s="105">
        <f t="shared" si="2097"/>
        <v>1.0548485950241522</v>
      </c>
      <c r="I4476" s="105">
        <f t="shared" si="2098"/>
        <v>3.1071421865091735</v>
      </c>
    </row>
    <row r="4477" spans="2:9" x14ac:dyDescent="0.25">
      <c r="B4477" s="69" t="s">
        <v>45</v>
      </c>
      <c r="C4477" s="69" t="s">
        <v>149</v>
      </c>
      <c r="D4477" s="69" t="s">
        <v>149</v>
      </c>
      <c r="E4477" s="69">
        <f t="shared" ref="E4477:F4477" si="2155">E3229</f>
        <v>1959</v>
      </c>
      <c r="F4477" s="69" t="str">
        <f t="shared" si="2155"/>
        <v>p</v>
      </c>
      <c r="G4477" s="69">
        <f>data2!AW170</f>
        <v>0.13185607437801902</v>
      </c>
      <c r="H4477" s="105">
        <f t="shared" si="2097"/>
        <v>1.1867046694021712</v>
      </c>
      <c r="I4477" s="105">
        <f t="shared" si="2098"/>
        <v>2.9752861121311542</v>
      </c>
    </row>
    <row r="4478" spans="2:9" x14ac:dyDescent="0.25">
      <c r="B4478" s="69" t="s">
        <v>45</v>
      </c>
      <c r="C4478" s="69" t="s">
        <v>149</v>
      </c>
      <c r="D4478" s="69" t="s">
        <v>149</v>
      </c>
      <c r="E4478" s="69">
        <f t="shared" ref="E4478:F4478" si="2156">E3230</f>
        <v>1960</v>
      </c>
      <c r="F4478" s="69" t="str">
        <f t="shared" si="2156"/>
        <v>p</v>
      </c>
      <c r="G4478" s="69">
        <f>data2!AW171</f>
        <v>0.13202806056199035</v>
      </c>
      <c r="H4478" s="105">
        <f t="shared" si="2097"/>
        <v>1.3185607437801903</v>
      </c>
      <c r="I4478" s="105">
        <f t="shared" si="2098"/>
        <v>2.8432580515691641</v>
      </c>
    </row>
    <row r="4479" spans="2:9" x14ac:dyDescent="0.25">
      <c r="B4479" s="69" t="s">
        <v>45</v>
      </c>
      <c r="C4479" s="69" t="s">
        <v>149</v>
      </c>
      <c r="D4479" s="69" t="s">
        <v>149</v>
      </c>
      <c r="E4479" s="69">
        <f t="shared" ref="E4479:F4479" si="2157">E3231</f>
        <v>1961</v>
      </c>
      <c r="F4479" s="69" t="str">
        <f t="shared" si="2157"/>
        <v>p</v>
      </c>
      <c r="G4479" s="69">
        <f>data2!AW172</f>
        <v>0.13125703911735206</v>
      </c>
      <c r="H4479" s="105">
        <f t="shared" si="2097"/>
        <v>1.4505888043421806</v>
      </c>
      <c r="I4479" s="105">
        <f t="shared" si="2098"/>
        <v>2.7120010124518115</v>
      </c>
    </row>
    <row r="4480" spans="2:9" x14ac:dyDescent="0.25">
      <c r="B4480" s="69" t="s">
        <v>45</v>
      </c>
      <c r="C4480" s="69" t="s">
        <v>149</v>
      </c>
      <c r="D4480" s="69" t="s">
        <v>149</v>
      </c>
      <c r="E4480" s="69">
        <f t="shared" ref="E4480:F4480" si="2158">E3232</f>
        <v>1962</v>
      </c>
      <c r="F4480" s="69" t="str">
        <f t="shared" si="2158"/>
        <v>p</v>
      </c>
      <c r="G4480" s="69">
        <f>data2!AW173</f>
        <v>0.13001988836367295</v>
      </c>
      <c r="H4480" s="105">
        <f t="shared" si="2097"/>
        <v>1.5818458434595326</v>
      </c>
      <c r="I4480" s="105">
        <f t="shared" si="2098"/>
        <v>2.5819811240881392</v>
      </c>
    </row>
    <row r="4481" spans="2:9" x14ac:dyDescent="0.25">
      <c r="B4481" s="69" t="s">
        <v>45</v>
      </c>
      <c r="C4481" s="69" t="s">
        <v>149</v>
      </c>
      <c r="D4481" s="69" t="s">
        <v>149</v>
      </c>
      <c r="E4481" s="69">
        <f t="shared" ref="E4481:F4481" si="2159">E3233</f>
        <v>1963</v>
      </c>
      <c r="F4481" s="69" t="str">
        <f t="shared" si="2159"/>
        <v>p</v>
      </c>
      <c r="G4481" s="69">
        <f>data2!AW174</f>
        <v>0.13123499664585375</v>
      </c>
      <c r="H4481" s="105">
        <f t="shared" si="2097"/>
        <v>1.7118657318232056</v>
      </c>
      <c r="I4481" s="105">
        <f t="shared" si="2098"/>
        <v>2.4507461274422853</v>
      </c>
    </row>
    <row r="4482" spans="2:9" x14ac:dyDescent="0.25">
      <c r="B4482" s="69" t="s">
        <v>45</v>
      </c>
      <c r="C4482" s="69" t="s">
        <v>149</v>
      </c>
      <c r="D4482" s="69" t="s">
        <v>149</v>
      </c>
      <c r="E4482" s="69">
        <f t="shared" ref="E4482:F4482" si="2160">E3234</f>
        <v>1964</v>
      </c>
      <c r="F4482" s="69" t="str">
        <f t="shared" si="2160"/>
        <v>p</v>
      </c>
      <c r="G4482" s="69">
        <f>data2!AW175</f>
        <v>0.12637054182943536</v>
      </c>
      <c r="H4482" s="105">
        <f t="shared" si="2097"/>
        <v>1.8431007284690593</v>
      </c>
      <c r="I4482" s="105">
        <f t="shared" si="2098"/>
        <v>2.324375585612851</v>
      </c>
    </row>
    <row r="4483" spans="2:9" x14ac:dyDescent="0.25">
      <c r="B4483" s="69" t="s">
        <v>45</v>
      </c>
      <c r="C4483" s="69" t="s">
        <v>149</v>
      </c>
      <c r="D4483" s="69" t="s">
        <v>149</v>
      </c>
      <c r="E4483" s="69">
        <f t="shared" ref="E4483:F4483" si="2161">E3235</f>
        <v>1965</v>
      </c>
      <c r="F4483" s="69" t="str">
        <f t="shared" si="2161"/>
        <v>p</v>
      </c>
      <c r="G4483" s="69">
        <f>data2!AW176</f>
        <v>0.1259853015075377</v>
      </c>
      <c r="H4483" s="105">
        <f t="shared" si="2097"/>
        <v>1.9694712702984947</v>
      </c>
      <c r="I4483" s="105">
        <f t="shared" si="2098"/>
        <v>2.1983902841053133</v>
      </c>
    </row>
    <row r="4484" spans="2:9" x14ac:dyDescent="0.25">
      <c r="B4484" s="69" t="s">
        <v>45</v>
      </c>
      <c r="C4484" s="69" t="s">
        <v>149</v>
      </c>
      <c r="D4484" s="69" t="s">
        <v>149</v>
      </c>
      <c r="E4484" s="69">
        <f t="shared" ref="E4484:F4484" si="2162">E3236</f>
        <v>1966</v>
      </c>
      <c r="F4484" s="69" t="str">
        <f t="shared" si="2162"/>
        <v>p</v>
      </c>
      <c r="G4484" s="69">
        <f>data2!AW177</f>
        <v>0.12351514688732158</v>
      </c>
      <c r="H4484" s="105">
        <f t="shared" ref="H4484:H4547" si="2163">SUMIFS($G$4:$G$4995,$F$4:$F$4995,$F4484,$E$4:$E$4995,"&lt;"&amp;$E4484,$B$4:$B$4995,$B4484,$D$4:$D$4995,$D4484)</f>
        <v>2.0954565718060323</v>
      </c>
      <c r="I4484" s="105">
        <f t="shared" ref="I4484:I4547" si="2164">SUMIFS($G$4:$G$4995,$F$4:$F$4995,$F4484,$E$4:$E$4995,"&gt;"&amp;$E4484,$B$4:$B$4995,$B4484,$D$4:$D$4995,$D4484)</f>
        <v>2.0748751372179917</v>
      </c>
    </row>
    <row r="4485" spans="2:9" x14ac:dyDescent="0.25">
      <c r="B4485" s="69" t="s">
        <v>45</v>
      </c>
      <c r="C4485" s="69" t="s">
        <v>149</v>
      </c>
      <c r="D4485" s="69" t="s">
        <v>149</v>
      </c>
      <c r="E4485" s="69">
        <f t="shared" ref="E4485:F4485" si="2165">E3237</f>
        <v>1967</v>
      </c>
      <c r="F4485" s="69" t="str">
        <f t="shared" si="2165"/>
        <v>p</v>
      </c>
      <c r="G4485" s="69">
        <f>data2!AW178</f>
        <v>0.12200944944342643</v>
      </c>
      <c r="H4485" s="105">
        <f t="shared" si="2163"/>
        <v>2.218971718693354</v>
      </c>
      <c r="I4485" s="105">
        <f t="shared" si="2164"/>
        <v>1.9528656877745658</v>
      </c>
    </row>
    <row r="4486" spans="2:9" x14ac:dyDescent="0.25">
      <c r="B4486" s="69" t="s">
        <v>45</v>
      </c>
      <c r="C4486" s="69" t="s">
        <v>149</v>
      </c>
      <c r="D4486" s="69" t="s">
        <v>149</v>
      </c>
      <c r="E4486" s="69">
        <f t="shared" ref="E4486:F4486" si="2166">E3238</f>
        <v>1968</v>
      </c>
      <c r="F4486" s="69" t="str">
        <f t="shared" si="2166"/>
        <v>p</v>
      </c>
      <c r="G4486" s="69">
        <f>data2!AW179</f>
        <v>0.12248552061607572</v>
      </c>
      <c r="H4486" s="105">
        <f t="shared" si="2163"/>
        <v>2.3409811681367803</v>
      </c>
      <c r="I4486" s="105">
        <f t="shared" si="2164"/>
        <v>1.8303801671584903</v>
      </c>
    </row>
    <row r="4487" spans="2:9" x14ac:dyDescent="0.25">
      <c r="B4487" s="69" t="s">
        <v>45</v>
      </c>
      <c r="C4487" s="69" t="s">
        <v>149</v>
      </c>
      <c r="D4487" s="69" t="s">
        <v>149</v>
      </c>
      <c r="E4487" s="69">
        <f t="shared" ref="E4487:F4487" si="2167">E3239</f>
        <v>1969</v>
      </c>
      <c r="F4487" s="69" t="str">
        <f t="shared" si="2167"/>
        <v>p</v>
      </c>
      <c r="G4487" s="69">
        <f>data2!AW180</f>
        <v>0.11478086048414265</v>
      </c>
      <c r="H4487" s="105">
        <f t="shared" si="2163"/>
        <v>2.463466688752856</v>
      </c>
      <c r="I4487" s="105">
        <f t="shared" si="2164"/>
        <v>1.7155993066743473</v>
      </c>
    </row>
    <row r="4488" spans="2:9" x14ac:dyDescent="0.25">
      <c r="B4488" s="69" t="s">
        <v>45</v>
      </c>
      <c r="C4488" s="69" t="s">
        <v>149</v>
      </c>
      <c r="D4488" s="69" t="s">
        <v>149</v>
      </c>
      <c r="E4488" s="69">
        <f t="shared" ref="E4488:F4488" si="2168">E3240</f>
        <v>1970</v>
      </c>
      <c r="F4488" s="69" t="str">
        <f t="shared" si="2168"/>
        <v>p</v>
      </c>
      <c r="G4488" s="69">
        <f>data2!AW181</f>
        <v>0.11340741542557199</v>
      </c>
      <c r="H4488" s="105">
        <f t="shared" si="2163"/>
        <v>2.5782475492369987</v>
      </c>
      <c r="I4488" s="105">
        <f t="shared" si="2164"/>
        <v>1.6021918912487751</v>
      </c>
    </row>
    <row r="4489" spans="2:9" x14ac:dyDescent="0.25">
      <c r="B4489" s="69" t="s">
        <v>45</v>
      </c>
      <c r="C4489" s="69" t="s">
        <v>149</v>
      </c>
      <c r="D4489" s="69" t="s">
        <v>149</v>
      </c>
      <c r="E4489" s="69">
        <f t="shared" ref="E4489:F4489" si="2169">E3241</f>
        <v>1971</v>
      </c>
      <c r="F4489" s="69" t="str">
        <f t="shared" si="2169"/>
        <v>p</v>
      </c>
      <c r="G4489" s="69">
        <f>data2!AW182</f>
        <v>0.11191760352589032</v>
      </c>
      <c r="H4489" s="105">
        <f t="shared" si="2163"/>
        <v>2.6916549646625709</v>
      </c>
      <c r="I4489" s="105">
        <f t="shared" si="2164"/>
        <v>1.4902742877228847</v>
      </c>
    </row>
    <row r="4490" spans="2:9" x14ac:dyDescent="0.25">
      <c r="B4490" s="69" t="s">
        <v>45</v>
      </c>
      <c r="C4490" s="69" t="s">
        <v>149</v>
      </c>
      <c r="D4490" s="69" t="s">
        <v>149</v>
      </c>
      <c r="E4490" s="69">
        <f t="shared" ref="E4490:F4490" si="2170">E3242</f>
        <v>1972</v>
      </c>
      <c r="F4490" s="69" t="str">
        <f t="shared" si="2170"/>
        <v>p</v>
      </c>
      <c r="G4490" s="69">
        <f>data2!AW183</f>
        <v>0.10330181818181818</v>
      </c>
      <c r="H4490" s="105">
        <f t="shared" si="2163"/>
        <v>2.8035725681884611</v>
      </c>
      <c r="I4490" s="105">
        <f t="shared" si="2164"/>
        <v>1.3869724695410663</v>
      </c>
    </row>
    <row r="4491" spans="2:9" x14ac:dyDescent="0.25">
      <c r="B4491" s="69" t="s">
        <v>45</v>
      </c>
      <c r="C4491" s="69" t="s">
        <v>149</v>
      </c>
      <c r="D4491" s="69" t="s">
        <v>149</v>
      </c>
      <c r="E4491" s="69">
        <f t="shared" ref="E4491:F4491" si="2171">E3243</f>
        <v>1973</v>
      </c>
      <c r="F4491" s="69" t="str">
        <f t="shared" si="2171"/>
        <v>p</v>
      </c>
      <c r="G4491" s="69">
        <f>data2!AW184</f>
        <v>8.7004666399251238E-2</v>
      </c>
      <c r="H4491" s="105">
        <f t="shared" si="2163"/>
        <v>2.9068743863702795</v>
      </c>
      <c r="I4491" s="105">
        <f t="shared" si="2164"/>
        <v>1.2999678031418151</v>
      </c>
    </row>
    <row r="4492" spans="2:9" x14ac:dyDescent="0.25">
      <c r="B4492" s="69" t="s">
        <v>45</v>
      </c>
      <c r="C4492" s="69" t="s">
        <v>149</v>
      </c>
      <c r="D4492" s="69" t="s">
        <v>149</v>
      </c>
      <c r="E4492" s="69">
        <f t="shared" ref="E4492:F4492" si="2172">E3244</f>
        <v>1974</v>
      </c>
      <c r="F4492" s="69" t="str">
        <f t="shared" si="2172"/>
        <v>p</v>
      </c>
      <c r="G4492" s="69">
        <f>data2!AW185</f>
        <v>8.6132767520349429E-2</v>
      </c>
      <c r="H4492" s="105">
        <f t="shared" si="2163"/>
        <v>2.9938790527695307</v>
      </c>
      <c r="I4492" s="105">
        <f t="shared" si="2164"/>
        <v>1.2138350356214658</v>
      </c>
    </row>
    <row r="4493" spans="2:9" x14ac:dyDescent="0.25">
      <c r="B4493" s="69" t="s">
        <v>45</v>
      </c>
      <c r="C4493" s="69" t="s">
        <v>149</v>
      </c>
      <c r="D4493" s="69" t="s">
        <v>149</v>
      </c>
      <c r="E4493" s="69">
        <f t="shared" ref="E4493:F4493" si="2173">E3245</f>
        <v>1975</v>
      </c>
      <c r="F4493" s="69" t="str">
        <f t="shared" si="2173"/>
        <v>p</v>
      </c>
      <c r="G4493" s="69">
        <f>data2!AW186</f>
        <v>8.0717261797415091E-2</v>
      </c>
      <c r="H4493" s="105">
        <f t="shared" si="2163"/>
        <v>3.0800118202898803</v>
      </c>
      <c r="I4493" s="105">
        <f t="shared" si="2164"/>
        <v>1.1331177738240505</v>
      </c>
    </row>
    <row r="4494" spans="2:9" x14ac:dyDescent="0.25">
      <c r="B4494" s="69" t="s">
        <v>45</v>
      </c>
      <c r="C4494" s="69" t="s">
        <v>149</v>
      </c>
      <c r="D4494" s="69" t="s">
        <v>149</v>
      </c>
      <c r="E4494" s="69">
        <f t="shared" ref="E4494:F4494" si="2174">E3246</f>
        <v>1976</v>
      </c>
      <c r="F4494" s="69" t="str">
        <f t="shared" si="2174"/>
        <v>p</v>
      </c>
      <c r="G4494" s="69">
        <f>data2!AW187</f>
        <v>7.445650003190199E-2</v>
      </c>
      <c r="H4494" s="105">
        <f t="shared" si="2163"/>
        <v>3.1607290820872955</v>
      </c>
      <c r="I4494" s="105">
        <f t="shared" si="2164"/>
        <v>1.0586612737921484</v>
      </c>
    </row>
    <row r="4495" spans="2:9" x14ac:dyDescent="0.25">
      <c r="B4495" s="69" t="s">
        <v>45</v>
      </c>
      <c r="C4495" s="69" t="s">
        <v>149</v>
      </c>
      <c r="D4495" s="69" t="s">
        <v>149</v>
      </c>
      <c r="E4495" s="69">
        <f t="shared" ref="E4495:F4495" si="2175">E3247</f>
        <v>1977</v>
      </c>
      <c r="F4495" s="69" t="str">
        <f t="shared" si="2175"/>
        <v>p</v>
      </c>
      <c r="G4495" s="69">
        <f>data2!AW188</f>
        <v>7.2197119553000871E-2</v>
      </c>
      <c r="H4495" s="105">
        <f t="shared" si="2163"/>
        <v>3.2351855821191977</v>
      </c>
      <c r="I4495" s="105">
        <f t="shared" si="2164"/>
        <v>0.98646415423914757</v>
      </c>
    </row>
    <row r="4496" spans="2:9" x14ac:dyDescent="0.25">
      <c r="B4496" s="69" t="s">
        <v>45</v>
      </c>
      <c r="C4496" s="69" t="s">
        <v>149</v>
      </c>
      <c r="D4496" s="69" t="s">
        <v>149</v>
      </c>
      <c r="E4496" s="69">
        <f t="shared" ref="E4496:F4496" si="2176">E3248</f>
        <v>1978</v>
      </c>
      <c r="F4496" s="69" t="str">
        <f t="shared" si="2176"/>
        <v>p</v>
      </c>
      <c r="G4496" s="69">
        <f>data2!AW189</f>
        <v>7.2351975288570958E-2</v>
      </c>
      <c r="H4496" s="105">
        <f t="shared" si="2163"/>
        <v>3.3073827016721986</v>
      </c>
      <c r="I4496" s="105">
        <f t="shared" si="2164"/>
        <v>0.91411217895057673</v>
      </c>
    </row>
    <row r="4497" spans="2:9" x14ac:dyDescent="0.25">
      <c r="B4497" s="69" t="s">
        <v>45</v>
      </c>
      <c r="C4497" s="69" t="s">
        <v>149</v>
      </c>
      <c r="D4497" s="69" t="s">
        <v>149</v>
      </c>
      <c r="E4497" s="69">
        <f t="shared" ref="E4497:F4497" si="2177">E3249</f>
        <v>1979</v>
      </c>
      <c r="F4497" s="69" t="str">
        <f t="shared" si="2177"/>
        <v>p</v>
      </c>
      <c r="G4497" s="69">
        <f>data2!AW190</f>
        <v>7.1894730560362829E-2</v>
      </c>
      <c r="H4497" s="105">
        <f t="shared" si="2163"/>
        <v>3.3797346769607697</v>
      </c>
      <c r="I4497" s="105">
        <f t="shared" si="2164"/>
        <v>0.84221744839021373</v>
      </c>
    </row>
    <row r="4498" spans="2:9" x14ac:dyDescent="0.25">
      <c r="B4498" s="69" t="s">
        <v>45</v>
      </c>
      <c r="C4498" s="69" t="s">
        <v>149</v>
      </c>
      <c r="D4498" s="69" t="s">
        <v>149</v>
      </c>
      <c r="E4498" s="69">
        <f t="shared" ref="E4498:F4498" si="2178">E3250</f>
        <v>1980</v>
      </c>
      <c r="F4498" s="69" t="str">
        <f t="shared" si="2178"/>
        <v>p</v>
      </c>
      <c r="G4498" s="69">
        <f>data2!AW191</f>
        <v>6.7266204255188505E-2</v>
      </c>
      <c r="H4498" s="105">
        <f t="shared" si="2163"/>
        <v>3.4516294075211325</v>
      </c>
      <c r="I4498" s="105">
        <f t="shared" si="2164"/>
        <v>0.77495124413502514</v>
      </c>
    </row>
    <row r="4499" spans="2:9" x14ac:dyDescent="0.25">
      <c r="B4499" s="69" t="s">
        <v>45</v>
      </c>
      <c r="C4499" s="69" t="s">
        <v>149</v>
      </c>
      <c r="D4499" s="69" t="s">
        <v>149</v>
      </c>
      <c r="E4499" s="69">
        <f t="shared" ref="E4499:F4499" si="2179">E3251</f>
        <v>1981</v>
      </c>
      <c r="F4499" s="69" t="str">
        <f t="shared" si="2179"/>
        <v>p</v>
      </c>
      <c r="G4499" s="69">
        <f>data2!AW192</f>
        <v>7.1769704399775966E-2</v>
      </c>
      <c r="H4499" s="105">
        <f t="shared" si="2163"/>
        <v>3.5188956117763208</v>
      </c>
      <c r="I4499" s="105">
        <f t="shared" si="2164"/>
        <v>0.70318153973524933</v>
      </c>
    </row>
    <row r="4500" spans="2:9" x14ac:dyDescent="0.25">
      <c r="B4500" s="69" t="s">
        <v>45</v>
      </c>
      <c r="C4500" s="69" t="s">
        <v>149</v>
      </c>
      <c r="D4500" s="69" t="s">
        <v>149</v>
      </c>
      <c r="E4500" s="69">
        <f t="shared" ref="E4500:F4500" si="2180">E3252</f>
        <v>1982</v>
      </c>
      <c r="F4500" s="69" t="str">
        <f t="shared" si="2180"/>
        <v>p</v>
      </c>
      <c r="G4500" s="69">
        <f>data2!AW193</f>
        <v>6.1724357712434584E-2</v>
      </c>
      <c r="H4500" s="105">
        <f t="shared" si="2163"/>
        <v>3.5906653161760969</v>
      </c>
      <c r="I4500" s="105">
        <f t="shared" si="2164"/>
        <v>0.64145718202281465</v>
      </c>
    </row>
    <row r="4501" spans="2:9" x14ac:dyDescent="0.25">
      <c r="B4501" s="69" t="s">
        <v>45</v>
      </c>
      <c r="C4501" s="69" t="s">
        <v>149</v>
      </c>
      <c r="D4501" s="69" t="s">
        <v>149</v>
      </c>
      <c r="E4501" s="69">
        <f t="shared" ref="E4501:F4501" si="2181">E3253</f>
        <v>1983</v>
      </c>
      <c r="F4501" s="69" t="str">
        <f t="shared" si="2181"/>
        <v>p</v>
      </c>
      <c r="G4501" s="69">
        <f>data2!AW194</f>
        <v>6.6291670306358019E-2</v>
      </c>
      <c r="H4501" s="105">
        <f t="shared" si="2163"/>
        <v>3.6523896738885315</v>
      </c>
      <c r="I4501" s="105">
        <f t="shared" si="2164"/>
        <v>0.57516551171645658</v>
      </c>
    </row>
    <row r="4502" spans="2:9" x14ac:dyDescent="0.25">
      <c r="B4502" s="69" t="s">
        <v>45</v>
      </c>
      <c r="C4502" s="69" t="s">
        <v>149</v>
      </c>
      <c r="D4502" s="69" t="s">
        <v>149</v>
      </c>
      <c r="E4502" s="69">
        <f t="shared" ref="E4502:F4502" si="2182">E3254</f>
        <v>1984</v>
      </c>
      <c r="F4502" s="69" t="str">
        <f t="shared" si="2182"/>
        <v>p</v>
      </c>
      <c r="G4502" s="69">
        <f>data2!AW195</f>
        <v>5.8987251033086122E-2</v>
      </c>
      <c r="H4502" s="105">
        <f t="shared" si="2163"/>
        <v>3.7186813441948896</v>
      </c>
      <c r="I4502" s="105">
        <f t="shared" si="2164"/>
        <v>0.51617826068337058</v>
      </c>
    </row>
    <row r="4503" spans="2:9" x14ac:dyDescent="0.25">
      <c r="B4503" s="69" t="s">
        <v>45</v>
      </c>
      <c r="C4503" s="69" t="s">
        <v>149</v>
      </c>
      <c r="D4503" s="69" t="s">
        <v>149</v>
      </c>
      <c r="E4503" s="69">
        <f t="shared" ref="E4503:F4503" si="2183">E3255</f>
        <v>1985</v>
      </c>
      <c r="F4503" s="69" t="str">
        <f t="shared" si="2183"/>
        <v>p</v>
      </c>
      <c r="G4503" s="69">
        <f>data2!AW196</f>
        <v>5.8856029874699095E-2</v>
      </c>
      <c r="H4503" s="105">
        <f t="shared" si="2163"/>
        <v>3.7776685952279756</v>
      </c>
      <c r="I4503" s="105">
        <f t="shared" si="2164"/>
        <v>0.45732223080867146</v>
      </c>
    </row>
    <row r="4504" spans="2:9" x14ac:dyDescent="0.25">
      <c r="B4504" s="69" t="s">
        <v>45</v>
      </c>
      <c r="C4504" s="69" t="s">
        <v>149</v>
      </c>
      <c r="D4504" s="69" t="s">
        <v>149</v>
      </c>
      <c r="E4504" s="69">
        <f t="shared" ref="E4504:F4504" si="2184">E3256</f>
        <v>1986</v>
      </c>
      <c r="F4504" s="69" t="str">
        <f t="shared" si="2184"/>
        <v>p</v>
      </c>
      <c r="G4504" s="69">
        <f>data2!AW197</f>
        <v>5.7001810967036402E-2</v>
      </c>
      <c r="H4504" s="105">
        <f t="shared" si="2163"/>
        <v>3.8365246251026748</v>
      </c>
      <c r="I4504" s="105">
        <f t="shared" si="2164"/>
        <v>0.40032041984163508</v>
      </c>
    </row>
    <row r="4505" spans="2:9" x14ac:dyDescent="0.25">
      <c r="B4505" s="69" t="s">
        <v>45</v>
      </c>
      <c r="C4505" s="69" t="s">
        <v>149</v>
      </c>
      <c r="D4505" s="69" t="s">
        <v>149</v>
      </c>
      <c r="E4505" s="69">
        <f t="shared" ref="E4505:F4505" si="2185">E3257</f>
        <v>1987</v>
      </c>
      <c r="F4505" s="69" t="str">
        <f t="shared" si="2185"/>
        <v>p</v>
      </c>
      <c r="G4505" s="69">
        <f>data2!AW198</f>
        <v>4.2140335514255015E-2</v>
      </c>
      <c r="H4505" s="105">
        <f t="shared" si="2163"/>
        <v>3.893526436069711</v>
      </c>
      <c r="I4505" s="105">
        <f t="shared" si="2164"/>
        <v>0.35818008432738008</v>
      </c>
    </row>
    <row r="4506" spans="2:9" x14ac:dyDescent="0.25">
      <c r="B4506" s="69" t="s">
        <v>45</v>
      </c>
      <c r="C4506" s="69" t="s">
        <v>149</v>
      </c>
      <c r="D4506" s="69" t="s">
        <v>149</v>
      </c>
      <c r="E4506" s="69">
        <f t="shared" ref="E4506:F4506" si="2186">E3258</f>
        <v>1988</v>
      </c>
      <c r="F4506" s="69" t="str">
        <f t="shared" si="2186"/>
        <v>p</v>
      </c>
      <c r="G4506" s="69">
        <f>data2!AW199</f>
        <v>5.1460458288971E-2</v>
      </c>
      <c r="H4506" s="105">
        <f t="shared" si="2163"/>
        <v>3.9356667715839659</v>
      </c>
      <c r="I4506" s="105">
        <f t="shared" si="2164"/>
        <v>0.30671962603840908</v>
      </c>
    </row>
    <row r="4507" spans="2:9" x14ac:dyDescent="0.25">
      <c r="B4507" s="69" t="s">
        <v>45</v>
      </c>
      <c r="C4507" s="69" t="s">
        <v>149</v>
      </c>
      <c r="D4507" s="69" t="s">
        <v>149</v>
      </c>
      <c r="E4507" s="69">
        <f t="shared" ref="E4507:F4507" si="2187">E3259</f>
        <v>1989</v>
      </c>
      <c r="F4507" s="69" t="str">
        <f t="shared" si="2187"/>
        <v>p</v>
      </c>
      <c r="G4507" s="69">
        <f>data2!AW200</f>
        <v>4.3968763850512148E-2</v>
      </c>
      <c r="H4507" s="105">
        <f t="shared" si="2163"/>
        <v>3.9871272298729368</v>
      </c>
      <c r="I4507" s="105">
        <f t="shared" si="2164"/>
        <v>0.26275086218789689</v>
      </c>
    </row>
    <row r="4508" spans="2:9" x14ac:dyDescent="0.25">
      <c r="B4508" s="69" t="s">
        <v>45</v>
      </c>
      <c r="C4508" s="69" t="s">
        <v>149</v>
      </c>
      <c r="D4508" s="69" t="s">
        <v>149</v>
      </c>
      <c r="E4508" s="69">
        <f t="shared" ref="E4508:F4508" si="2188">E3260</f>
        <v>1990</v>
      </c>
      <c r="F4508" s="69" t="str">
        <f t="shared" si="2188"/>
        <v>p</v>
      </c>
      <c r="G4508" s="69">
        <f>data2!AW201</f>
        <v>4.0458701329747493E-2</v>
      </c>
      <c r="H4508" s="105">
        <f t="shared" si="2163"/>
        <v>4.031095993723449</v>
      </c>
      <c r="I4508" s="105">
        <f t="shared" si="2164"/>
        <v>0.2222921608581494</v>
      </c>
    </row>
    <row r="4509" spans="2:9" x14ac:dyDescent="0.25">
      <c r="B4509" s="69" t="s">
        <v>45</v>
      </c>
      <c r="C4509" s="69" t="s">
        <v>149</v>
      </c>
      <c r="D4509" s="69" t="s">
        <v>149</v>
      </c>
      <c r="E4509" s="69">
        <f t="shared" ref="E4509:F4509" si="2189">E3261</f>
        <v>1991</v>
      </c>
      <c r="F4509" s="69" t="str">
        <f t="shared" si="2189"/>
        <v>p</v>
      </c>
      <c r="G4509" s="69">
        <f>data2!AW202</f>
        <v>3.9926599216310539E-2</v>
      </c>
      <c r="H4509" s="105">
        <f t="shared" si="2163"/>
        <v>4.0715546950531962</v>
      </c>
      <c r="I4509" s="105">
        <f t="shared" si="2164"/>
        <v>0.18236556164183887</v>
      </c>
    </row>
    <row r="4510" spans="2:9" x14ac:dyDescent="0.25">
      <c r="B4510" s="69" t="s">
        <v>45</v>
      </c>
      <c r="C4510" s="69" t="s">
        <v>149</v>
      </c>
      <c r="D4510" s="69" t="s">
        <v>149</v>
      </c>
      <c r="E4510" s="69">
        <f t="shared" ref="E4510:F4510" si="2190">E3262</f>
        <v>1992</v>
      </c>
      <c r="F4510" s="69" t="str">
        <f t="shared" si="2190"/>
        <v>p</v>
      </c>
      <c r="G4510" s="69">
        <f>data2!AW203</f>
        <v>3.9306006986120086E-2</v>
      </c>
      <c r="H4510" s="105">
        <f t="shared" si="2163"/>
        <v>4.1114812942695069</v>
      </c>
      <c r="I4510" s="105">
        <f t="shared" si="2164"/>
        <v>0.14305955465571879</v>
      </c>
    </row>
    <row r="4511" spans="2:9" x14ac:dyDescent="0.25">
      <c r="B4511" s="69" t="s">
        <v>45</v>
      </c>
      <c r="C4511" s="69" t="s">
        <v>149</v>
      </c>
      <c r="D4511" s="69" t="s">
        <v>149</v>
      </c>
      <c r="E4511" s="69">
        <f t="shared" ref="E4511:F4511" si="2191">E3263</f>
        <v>1993</v>
      </c>
      <c r="F4511" s="69" t="str">
        <f t="shared" si="2191"/>
        <v>p</v>
      </c>
      <c r="G4511" s="69">
        <f>data2!AW204</f>
        <v>3.5369398677569795E-2</v>
      </c>
      <c r="H4511" s="105">
        <f t="shared" si="2163"/>
        <v>4.1507873012556269</v>
      </c>
      <c r="I4511" s="105">
        <f t="shared" si="2164"/>
        <v>0.107690155978149</v>
      </c>
    </row>
    <row r="4512" spans="2:9" x14ac:dyDescent="0.25">
      <c r="B4512" s="69" t="s">
        <v>45</v>
      </c>
      <c r="C4512" s="69" t="s">
        <v>149</v>
      </c>
      <c r="D4512" s="69" t="s">
        <v>149</v>
      </c>
      <c r="E4512" s="69">
        <f t="shared" ref="E4512:F4512" si="2192">E3264</f>
        <v>1994</v>
      </c>
      <c r="F4512" s="69" t="str">
        <f t="shared" si="2192"/>
        <v>p</v>
      </c>
      <c r="G4512" s="69">
        <f>data2!AW205</f>
        <v>3.5453297626112761E-2</v>
      </c>
      <c r="H4512" s="105">
        <f t="shared" si="2163"/>
        <v>4.1861566999331963</v>
      </c>
      <c r="I4512" s="105">
        <f t="shared" si="2164"/>
        <v>7.2236858352036235E-2</v>
      </c>
    </row>
    <row r="4513" spans="2:9" x14ac:dyDescent="0.25">
      <c r="B4513" s="69" t="s">
        <v>45</v>
      </c>
      <c r="C4513" s="69" t="s">
        <v>149</v>
      </c>
      <c r="D4513" s="69" t="s">
        <v>149</v>
      </c>
      <c r="E4513" s="69">
        <f t="shared" ref="E4513:F4513" si="2193">E3265</f>
        <v>1995</v>
      </c>
      <c r="F4513" s="69" t="str">
        <f t="shared" si="2193"/>
        <v>p</v>
      </c>
      <c r="G4513" s="69">
        <f>data2!AW206</f>
        <v>3.3529207207207208E-2</v>
      </c>
      <c r="H4513" s="105">
        <f t="shared" si="2163"/>
        <v>4.2216099975593089</v>
      </c>
      <c r="I4513" s="105">
        <f t="shared" si="2164"/>
        <v>3.8707651144829033E-2</v>
      </c>
    </row>
    <row r="4514" spans="2:9" x14ac:dyDescent="0.25">
      <c r="B4514" s="69" t="s">
        <v>45</v>
      </c>
      <c r="C4514" s="69" t="s">
        <v>149</v>
      </c>
      <c r="D4514" s="69" t="s">
        <v>149</v>
      </c>
      <c r="E4514" s="69">
        <f t="shared" ref="E4514:F4514" si="2194">E3266</f>
        <v>1996</v>
      </c>
      <c r="F4514" s="69" t="str">
        <f t="shared" si="2194"/>
        <v>p</v>
      </c>
      <c r="G4514" s="69">
        <f>data2!AW207</f>
        <v>2.7512134701191016E-2</v>
      </c>
      <c r="H4514" s="105">
        <f t="shared" si="2163"/>
        <v>4.2551392047665164</v>
      </c>
      <c r="I4514" s="105">
        <f t="shared" si="2164"/>
        <v>1.1195516443638014E-2</v>
      </c>
    </row>
    <row r="4515" spans="2:9" x14ac:dyDescent="0.25">
      <c r="B4515" s="69" t="s">
        <v>45</v>
      </c>
      <c r="C4515" s="69" t="s">
        <v>149</v>
      </c>
      <c r="D4515" s="69" t="s">
        <v>149</v>
      </c>
      <c r="E4515" s="69">
        <f t="shared" ref="E4515:F4515" si="2195">E3267</f>
        <v>1997</v>
      </c>
      <c r="F4515" s="69" t="str">
        <f t="shared" si="2195"/>
        <v>p</v>
      </c>
      <c r="G4515" s="69">
        <f>data2!AW208</f>
        <v>1.1195516443638014E-2</v>
      </c>
      <c r="H4515" s="105">
        <f t="shared" si="2163"/>
        <v>4.2826513394677077</v>
      </c>
      <c r="I4515" s="105">
        <f t="shared" si="2164"/>
        <v>0</v>
      </c>
    </row>
    <row r="4516" spans="2:9" x14ac:dyDescent="0.25">
      <c r="B4516" s="69" t="s">
        <v>45</v>
      </c>
      <c r="C4516" s="69" t="s">
        <v>149</v>
      </c>
      <c r="D4516" s="69" t="s">
        <v>149</v>
      </c>
      <c r="E4516" s="69">
        <f t="shared" ref="E4516:F4516" si="2196">E3268</f>
        <v>1950</v>
      </c>
      <c r="F4516" s="69" t="str">
        <f t="shared" si="2196"/>
        <v>q</v>
      </c>
      <c r="G4516" s="69">
        <f>data2!AX161</f>
        <v>1E-3</v>
      </c>
      <c r="H4516" s="105">
        <f t="shared" si="2163"/>
        <v>0</v>
      </c>
      <c r="I4516" s="105">
        <f t="shared" si="2164"/>
        <v>4.7000000000000035E-2</v>
      </c>
    </row>
    <row r="4517" spans="2:9" x14ac:dyDescent="0.25">
      <c r="B4517" s="69" t="s">
        <v>45</v>
      </c>
      <c r="C4517" s="69" t="s">
        <v>149</v>
      </c>
      <c r="D4517" s="69" t="s">
        <v>149</v>
      </c>
      <c r="E4517" s="69">
        <f t="shared" ref="E4517:F4517" si="2197">E3269</f>
        <v>1951</v>
      </c>
      <c r="F4517" s="69" t="str">
        <f t="shared" si="2197"/>
        <v>q</v>
      </c>
      <c r="G4517" s="69">
        <f>data2!AX162</f>
        <v>1E-3</v>
      </c>
      <c r="H4517" s="105">
        <f t="shared" si="2163"/>
        <v>1E-3</v>
      </c>
      <c r="I4517" s="105">
        <f t="shared" si="2164"/>
        <v>4.6000000000000034E-2</v>
      </c>
    </row>
    <row r="4518" spans="2:9" x14ac:dyDescent="0.25">
      <c r="B4518" s="69" t="s">
        <v>45</v>
      </c>
      <c r="C4518" s="69" t="s">
        <v>149</v>
      </c>
      <c r="D4518" s="69" t="s">
        <v>149</v>
      </c>
      <c r="E4518" s="69">
        <f t="shared" ref="E4518:F4518" si="2198">E3270</f>
        <v>1952</v>
      </c>
      <c r="F4518" s="69" t="str">
        <f t="shared" si="2198"/>
        <v>q</v>
      </c>
      <c r="G4518" s="69">
        <f>data2!AX163</f>
        <v>1E-3</v>
      </c>
      <c r="H4518" s="105">
        <f t="shared" si="2163"/>
        <v>2E-3</v>
      </c>
      <c r="I4518" s="105">
        <f t="shared" si="2164"/>
        <v>4.5000000000000033E-2</v>
      </c>
    </row>
    <row r="4519" spans="2:9" x14ac:dyDescent="0.25">
      <c r="B4519" s="69" t="s">
        <v>45</v>
      </c>
      <c r="C4519" s="69" t="s">
        <v>149</v>
      </c>
      <c r="D4519" s="69" t="s">
        <v>149</v>
      </c>
      <c r="E4519" s="69">
        <f t="shared" ref="E4519:F4519" si="2199">E3271</f>
        <v>1953</v>
      </c>
      <c r="F4519" s="69" t="str">
        <f t="shared" si="2199"/>
        <v>q</v>
      </c>
      <c r="G4519" s="69">
        <f>data2!AX164</f>
        <v>1E-3</v>
      </c>
      <c r="H4519" s="105">
        <f t="shared" si="2163"/>
        <v>3.0000000000000001E-3</v>
      </c>
      <c r="I4519" s="105">
        <f t="shared" si="2164"/>
        <v>4.4000000000000032E-2</v>
      </c>
    </row>
    <row r="4520" spans="2:9" x14ac:dyDescent="0.25">
      <c r="B4520" s="69" t="s">
        <v>45</v>
      </c>
      <c r="C4520" s="69" t="s">
        <v>149</v>
      </c>
      <c r="D4520" s="69" t="s">
        <v>149</v>
      </c>
      <c r="E4520" s="69">
        <f t="shared" ref="E4520:F4520" si="2200">E3272</f>
        <v>1954</v>
      </c>
      <c r="F4520" s="69" t="str">
        <f t="shared" si="2200"/>
        <v>q</v>
      </c>
      <c r="G4520" s="69">
        <f>data2!AX165</f>
        <v>1E-3</v>
      </c>
      <c r="H4520" s="105">
        <f t="shared" si="2163"/>
        <v>4.0000000000000001E-3</v>
      </c>
      <c r="I4520" s="105">
        <f t="shared" si="2164"/>
        <v>4.3000000000000031E-2</v>
      </c>
    </row>
    <row r="4521" spans="2:9" x14ac:dyDescent="0.25">
      <c r="B4521" s="69" t="s">
        <v>45</v>
      </c>
      <c r="C4521" s="69" t="s">
        <v>149</v>
      </c>
      <c r="D4521" s="69" t="s">
        <v>149</v>
      </c>
      <c r="E4521" s="69">
        <f t="shared" ref="E4521:F4521" si="2201">E3273</f>
        <v>1955</v>
      </c>
      <c r="F4521" s="69" t="str">
        <f t="shared" si="2201"/>
        <v>q</v>
      </c>
      <c r="G4521" s="69">
        <f>data2!AX166</f>
        <v>1E-3</v>
      </c>
      <c r="H4521" s="105">
        <f t="shared" si="2163"/>
        <v>5.0000000000000001E-3</v>
      </c>
      <c r="I4521" s="105">
        <f t="shared" si="2164"/>
        <v>4.200000000000003E-2</v>
      </c>
    </row>
    <row r="4522" spans="2:9" x14ac:dyDescent="0.25">
      <c r="B4522" s="69" t="s">
        <v>45</v>
      </c>
      <c r="C4522" s="69" t="s">
        <v>149</v>
      </c>
      <c r="D4522" s="69" t="s">
        <v>149</v>
      </c>
      <c r="E4522" s="69">
        <f t="shared" ref="E4522:F4522" si="2202">E3274</f>
        <v>1956</v>
      </c>
      <c r="F4522" s="69" t="str">
        <f t="shared" si="2202"/>
        <v>q</v>
      </c>
      <c r="G4522" s="69">
        <f>data2!AX167</f>
        <v>1E-3</v>
      </c>
      <c r="H4522" s="105">
        <f t="shared" si="2163"/>
        <v>6.0000000000000001E-3</v>
      </c>
      <c r="I4522" s="105">
        <f t="shared" si="2164"/>
        <v>4.1000000000000029E-2</v>
      </c>
    </row>
    <row r="4523" spans="2:9" x14ac:dyDescent="0.25">
      <c r="B4523" s="69" t="s">
        <v>45</v>
      </c>
      <c r="C4523" s="69" t="s">
        <v>149</v>
      </c>
      <c r="D4523" s="69" t="s">
        <v>149</v>
      </c>
      <c r="E4523" s="69">
        <f t="shared" ref="E4523:F4523" si="2203">E3275</f>
        <v>1957</v>
      </c>
      <c r="F4523" s="69" t="str">
        <f t="shared" si="2203"/>
        <v>q</v>
      </c>
      <c r="G4523" s="69">
        <f>data2!AX168</f>
        <v>1E-3</v>
      </c>
      <c r="H4523" s="105">
        <f t="shared" si="2163"/>
        <v>7.0000000000000001E-3</v>
      </c>
      <c r="I4523" s="105">
        <f t="shared" si="2164"/>
        <v>4.0000000000000029E-2</v>
      </c>
    </row>
    <row r="4524" spans="2:9" x14ac:dyDescent="0.25">
      <c r="B4524" s="69" t="s">
        <v>45</v>
      </c>
      <c r="C4524" s="69" t="s">
        <v>149</v>
      </c>
      <c r="D4524" s="69" t="s">
        <v>149</v>
      </c>
      <c r="E4524" s="69">
        <f t="shared" ref="E4524:F4524" si="2204">E3276</f>
        <v>1958</v>
      </c>
      <c r="F4524" s="69" t="str">
        <f t="shared" si="2204"/>
        <v>q</v>
      </c>
      <c r="G4524" s="69">
        <f>data2!AX169</f>
        <v>1E-3</v>
      </c>
      <c r="H4524" s="105">
        <f t="shared" si="2163"/>
        <v>8.0000000000000002E-3</v>
      </c>
      <c r="I4524" s="105">
        <f t="shared" si="2164"/>
        <v>3.9000000000000028E-2</v>
      </c>
    </row>
    <row r="4525" spans="2:9" x14ac:dyDescent="0.25">
      <c r="B4525" s="69" t="s">
        <v>45</v>
      </c>
      <c r="C4525" s="69" t="s">
        <v>149</v>
      </c>
      <c r="D4525" s="69" t="s">
        <v>149</v>
      </c>
      <c r="E4525" s="69">
        <f t="shared" ref="E4525:F4525" si="2205">E3277</f>
        <v>1959</v>
      </c>
      <c r="F4525" s="69" t="str">
        <f t="shared" si="2205"/>
        <v>q</v>
      </c>
      <c r="G4525" s="69">
        <f>data2!AX170</f>
        <v>1E-3</v>
      </c>
      <c r="H4525" s="105">
        <f t="shared" si="2163"/>
        <v>9.0000000000000011E-3</v>
      </c>
      <c r="I4525" s="105">
        <f t="shared" si="2164"/>
        <v>3.8000000000000027E-2</v>
      </c>
    </row>
    <row r="4526" spans="2:9" x14ac:dyDescent="0.25">
      <c r="B4526" s="69" t="s">
        <v>45</v>
      </c>
      <c r="C4526" s="69" t="s">
        <v>149</v>
      </c>
      <c r="D4526" s="69" t="s">
        <v>149</v>
      </c>
      <c r="E4526" s="69">
        <f t="shared" ref="E4526:F4526" si="2206">E3278</f>
        <v>1960</v>
      </c>
      <c r="F4526" s="69" t="str">
        <f t="shared" si="2206"/>
        <v>q</v>
      </c>
      <c r="G4526" s="69">
        <f>data2!AX171</f>
        <v>1E-3</v>
      </c>
      <c r="H4526" s="105">
        <f t="shared" si="2163"/>
        <v>1.0000000000000002E-2</v>
      </c>
      <c r="I4526" s="105">
        <f t="shared" si="2164"/>
        <v>3.7000000000000026E-2</v>
      </c>
    </row>
    <row r="4527" spans="2:9" x14ac:dyDescent="0.25">
      <c r="B4527" s="69" t="s">
        <v>45</v>
      </c>
      <c r="C4527" s="69" t="s">
        <v>149</v>
      </c>
      <c r="D4527" s="69" t="s">
        <v>149</v>
      </c>
      <c r="E4527" s="69">
        <f t="shared" ref="E4527:F4527" si="2207">E3279</f>
        <v>1961</v>
      </c>
      <c r="F4527" s="69" t="str">
        <f t="shared" si="2207"/>
        <v>q</v>
      </c>
      <c r="G4527" s="69">
        <f>data2!AX172</f>
        <v>1E-3</v>
      </c>
      <c r="H4527" s="105">
        <f t="shared" si="2163"/>
        <v>1.1000000000000003E-2</v>
      </c>
      <c r="I4527" s="105">
        <f t="shared" si="2164"/>
        <v>3.6000000000000025E-2</v>
      </c>
    </row>
    <row r="4528" spans="2:9" x14ac:dyDescent="0.25">
      <c r="B4528" s="69" t="s">
        <v>45</v>
      </c>
      <c r="C4528" s="69" t="s">
        <v>149</v>
      </c>
      <c r="D4528" s="69" t="s">
        <v>149</v>
      </c>
      <c r="E4528" s="69">
        <f t="shared" ref="E4528:F4528" si="2208">E3280</f>
        <v>1962</v>
      </c>
      <c r="F4528" s="69" t="str">
        <f t="shared" si="2208"/>
        <v>q</v>
      </c>
      <c r="G4528" s="69">
        <f>data2!AX173</f>
        <v>1E-3</v>
      </c>
      <c r="H4528" s="105">
        <f t="shared" si="2163"/>
        <v>1.2000000000000004E-2</v>
      </c>
      <c r="I4528" s="105">
        <f t="shared" si="2164"/>
        <v>3.5000000000000024E-2</v>
      </c>
    </row>
    <row r="4529" spans="2:9" x14ac:dyDescent="0.25">
      <c r="B4529" s="69" t="s">
        <v>45</v>
      </c>
      <c r="C4529" s="69" t="s">
        <v>149</v>
      </c>
      <c r="D4529" s="69" t="s">
        <v>149</v>
      </c>
      <c r="E4529" s="69">
        <f t="shared" ref="E4529:F4529" si="2209">E3281</f>
        <v>1963</v>
      </c>
      <c r="F4529" s="69" t="str">
        <f t="shared" si="2209"/>
        <v>q</v>
      </c>
      <c r="G4529" s="69">
        <f>data2!AX174</f>
        <v>1E-3</v>
      </c>
      <c r="H4529" s="105">
        <f t="shared" si="2163"/>
        <v>1.3000000000000005E-2</v>
      </c>
      <c r="I4529" s="105">
        <f t="shared" si="2164"/>
        <v>3.4000000000000023E-2</v>
      </c>
    </row>
    <row r="4530" spans="2:9" x14ac:dyDescent="0.25">
      <c r="B4530" s="69" t="s">
        <v>45</v>
      </c>
      <c r="C4530" s="69" t="s">
        <v>149</v>
      </c>
      <c r="D4530" s="69" t="s">
        <v>149</v>
      </c>
      <c r="E4530" s="69">
        <f t="shared" ref="E4530:F4530" si="2210">E3282</f>
        <v>1964</v>
      </c>
      <c r="F4530" s="69" t="str">
        <f t="shared" si="2210"/>
        <v>q</v>
      </c>
      <c r="G4530" s="69">
        <f>data2!AX175</f>
        <v>1E-3</v>
      </c>
      <c r="H4530" s="105">
        <f t="shared" si="2163"/>
        <v>1.4000000000000005E-2</v>
      </c>
      <c r="I4530" s="105">
        <f t="shared" si="2164"/>
        <v>3.3000000000000022E-2</v>
      </c>
    </row>
    <row r="4531" spans="2:9" x14ac:dyDescent="0.25">
      <c r="B4531" s="69" t="s">
        <v>45</v>
      </c>
      <c r="C4531" s="69" t="s">
        <v>149</v>
      </c>
      <c r="D4531" s="69" t="s">
        <v>149</v>
      </c>
      <c r="E4531" s="69">
        <f t="shared" ref="E4531:F4531" si="2211">E3283</f>
        <v>1965</v>
      </c>
      <c r="F4531" s="69" t="str">
        <f t="shared" si="2211"/>
        <v>q</v>
      </c>
      <c r="G4531" s="69">
        <f>data2!AX176</f>
        <v>1E-3</v>
      </c>
      <c r="H4531" s="105">
        <f t="shared" si="2163"/>
        <v>1.5000000000000006E-2</v>
      </c>
      <c r="I4531" s="105">
        <f t="shared" si="2164"/>
        <v>3.2000000000000021E-2</v>
      </c>
    </row>
    <row r="4532" spans="2:9" x14ac:dyDescent="0.25">
      <c r="B4532" s="69" t="s">
        <v>45</v>
      </c>
      <c r="C4532" s="69" t="s">
        <v>149</v>
      </c>
      <c r="D4532" s="69" t="s">
        <v>149</v>
      </c>
      <c r="E4532" s="69">
        <f t="shared" ref="E4532:F4532" si="2212">E3284</f>
        <v>1966</v>
      </c>
      <c r="F4532" s="69" t="str">
        <f t="shared" si="2212"/>
        <v>q</v>
      </c>
      <c r="G4532" s="69">
        <f>data2!AX177</f>
        <v>1E-3</v>
      </c>
      <c r="H4532" s="105">
        <f t="shared" si="2163"/>
        <v>1.6000000000000007E-2</v>
      </c>
      <c r="I4532" s="105">
        <f t="shared" si="2164"/>
        <v>3.1000000000000021E-2</v>
      </c>
    </row>
    <row r="4533" spans="2:9" x14ac:dyDescent="0.25">
      <c r="B4533" s="69" t="s">
        <v>45</v>
      </c>
      <c r="C4533" s="69" t="s">
        <v>149</v>
      </c>
      <c r="D4533" s="69" t="s">
        <v>149</v>
      </c>
      <c r="E4533" s="69">
        <f t="shared" ref="E4533:F4533" si="2213">E3285</f>
        <v>1967</v>
      </c>
      <c r="F4533" s="69" t="str">
        <f t="shared" si="2213"/>
        <v>q</v>
      </c>
      <c r="G4533" s="69">
        <f>data2!AX178</f>
        <v>1E-3</v>
      </c>
      <c r="H4533" s="105">
        <f t="shared" si="2163"/>
        <v>1.7000000000000008E-2</v>
      </c>
      <c r="I4533" s="105">
        <f t="shared" si="2164"/>
        <v>3.000000000000002E-2</v>
      </c>
    </row>
    <row r="4534" spans="2:9" x14ac:dyDescent="0.25">
      <c r="B4534" s="69" t="s">
        <v>45</v>
      </c>
      <c r="C4534" s="69" t="s">
        <v>149</v>
      </c>
      <c r="D4534" s="69" t="s">
        <v>149</v>
      </c>
      <c r="E4534" s="69">
        <f t="shared" ref="E4534:F4534" si="2214">E3286</f>
        <v>1968</v>
      </c>
      <c r="F4534" s="69" t="str">
        <f t="shared" si="2214"/>
        <v>q</v>
      </c>
      <c r="G4534" s="69">
        <f>data2!AX179</f>
        <v>1E-3</v>
      </c>
      <c r="H4534" s="105">
        <f t="shared" si="2163"/>
        <v>1.8000000000000009E-2</v>
      </c>
      <c r="I4534" s="105">
        <f t="shared" si="2164"/>
        <v>2.9000000000000019E-2</v>
      </c>
    </row>
    <row r="4535" spans="2:9" x14ac:dyDescent="0.25">
      <c r="B4535" s="69" t="s">
        <v>45</v>
      </c>
      <c r="C4535" s="69" t="s">
        <v>149</v>
      </c>
      <c r="D4535" s="69" t="s">
        <v>149</v>
      </c>
      <c r="E4535" s="69">
        <f t="shared" ref="E4535:F4535" si="2215">E3287</f>
        <v>1969</v>
      </c>
      <c r="F4535" s="69" t="str">
        <f t="shared" si="2215"/>
        <v>q</v>
      </c>
      <c r="G4535" s="69">
        <f>data2!AX180</f>
        <v>1E-3</v>
      </c>
      <c r="H4535" s="105">
        <f t="shared" si="2163"/>
        <v>1.900000000000001E-2</v>
      </c>
      <c r="I4535" s="105">
        <f t="shared" si="2164"/>
        <v>2.8000000000000018E-2</v>
      </c>
    </row>
    <row r="4536" spans="2:9" x14ac:dyDescent="0.25">
      <c r="B4536" s="69" t="s">
        <v>45</v>
      </c>
      <c r="C4536" s="69" t="s">
        <v>149</v>
      </c>
      <c r="D4536" s="69" t="s">
        <v>149</v>
      </c>
      <c r="E4536" s="69">
        <f t="shared" ref="E4536:F4536" si="2216">E3288</f>
        <v>1970</v>
      </c>
      <c r="F4536" s="69" t="str">
        <f t="shared" si="2216"/>
        <v>q</v>
      </c>
      <c r="G4536" s="69">
        <f>data2!AX181</f>
        <v>1E-3</v>
      </c>
      <c r="H4536" s="105">
        <f t="shared" si="2163"/>
        <v>2.0000000000000011E-2</v>
      </c>
      <c r="I4536" s="105">
        <f t="shared" si="2164"/>
        <v>2.7000000000000017E-2</v>
      </c>
    </row>
    <row r="4537" spans="2:9" x14ac:dyDescent="0.25">
      <c r="B4537" s="69" t="s">
        <v>45</v>
      </c>
      <c r="C4537" s="69" t="s">
        <v>149</v>
      </c>
      <c r="D4537" s="69" t="s">
        <v>149</v>
      </c>
      <c r="E4537" s="69">
        <f t="shared" ref="E4537:F4537" si="2217">E3289</f>
        <v>1971</v>
      </c>
      <c r="F4537" s="69" t="str">
        <f t="shared" si="2217"/>
        <v>q</v>
      </c>
      <c r="G4537" s="69">
        <f>data2!AX182</f>
        <v>1E-3</v>
      </c>
      <c r="H4537" s="105">
        <f t="shared" si="2163"/>
        <v>2.1000000000000012E-2</v>
      </c>
      <c r="I4537" s="105">
        <f t="shared" si="2164"/>
        <v>2.6000000000000016E-2</v>
      </c>
    </row>
    <row r="4538" spans="2:9" x14ac:dyDescent="0.25">
      <c r="B4538" s="69" t="s">
        <v>45</v>
      </c>
      <c r="C4538" s="69" t="s">
        <v>149</v>
      </c>
      <c r="D4538" s="69" t="s">
        <v>149</v>
      </c>
      <c r="E4538" s="69">
        <f t="shared" ref="E4538:F4538" si="2218">E3290</f>
        <v>1972</v>
      </c>
      <c r="F4538" s="69" t="str">
        <f t="shared" si="2218"/>
        <v>q</v>
      </c>
      <c r="G4538" s="69">
        <f>data2!AX183</f>
        <v>1E-3</v>
      </c>
      <c r="H4538" s="105">
        <f t="shared" si="2163"/>
        <v>2.2000000000000013E-2</v>
      </c>
      <c r="I4538" s="105">
        <f t="shared" si="2164"/>
        <v>2.5000000000000015E-2</v>
      </c>
    </row>
    <row r="4539" spans="2:9" x14ac:dyDescent="0.25">
      <c r="B4539" s="69" t="s">
        <v>45</v>
      </c>
      <c r="C4539" s="69" t="s">
        <v>149</v>
      </c>
      <c r="D4539" s="69" t="s">
        <v>149</v>
      </c>
      <c r="E4539" s="69">
        <f t="shared" ref="E4539:F4539" si="2219">E3291</f>
        <v>1973</v>
      </c>
      <c r="F4539" s="69" t="str">
        <f t="shared" si="2219"/>
        <v>q</v>
      </c>
      <c r="G4539" s="69">
        <f>data2!AX184</f>
        <v>1E-3</v>
      </c>
      <c r="H4539" s="105">
        <f t="shared" si="2163"/>
        <v>2.3000000000000013E-2</v>
      </c>
      <c r="I4539" s="105">
        <f t="shared" si="2164"/>
        <v>2.4000000000000014E-2</v>
      </c>
    </row>
    <row r="4540" spans="2:9" x14ac:dyDescent="0.25">
      <c r="B4540" s="69" t="s">
        <v>45</v>
      </c>
      <c r="C4540" s="69" t="s">
        <v>149</v>
      </c>
      <c r="D4540" s="69" t="s">
        <v>149</v>
      </c>
      <c r="E4540" s="69">
        <f t="shared" ref="E4540:F4540" si="2220">E3292</f>
        <v>1974</v>
      </c>
      <c r="F4540" s="69" t="str">
        <f t="shared" si="2220"/>
        <v>q</v>
      </c>
      <c r="G4540" s="69">
        <f>data2!AX185</f>
        <v>1E-3</v>
      </c>
      <c r="H4540" s="105">
        <f t="shared" si="2163"/>
        <v>2.4000000000000014E-2</v>
      </c>
      <c r="I4540" s="105">
        <f t="shared" si="2164"/>
        <v>2.3000000000000013E-2</v>
      </c>
    </row>
    <row r="4541" spans="2:9" x14ac:dyDescent="0.25">
      <c r="B4541" s="69" t="s">
        <v>45</v>
      </c>
      <c r="C4541" s="69" t="s">
        <v>149</v>
      </c>
      <c r="D4541" s="69" t="s">
        <v>149</v>
      </c>
      <c r="E4541" s="69">
        <f t="shared" ref="E4541:F4541" si="2221">E3293</f>
        <v>1975</v>
      </c>
      <c r="F4541" s="69" t="str">
        <f t="shared" si="2221"/>
        <v>q</v>
      </c>
      <c r="G4541" s="69">
        <f>data2!AX186</f>
        <v>1E-3</v>
      </c>
      <c r="H4541" s="105">
        <f t="shared" si="2163"/>
        <v>2.5000000000000015E-2</v>
      </c>
      <c r="I4541" s="105">
        <f t="shared" si="2164"/>
        <v>2.2000000000000013E-2</v>
      </c>
    </row>
    <row r="4542" spans="2:9" x14ac:dyDescent="0.25">
      <c r="B4542" s="69" t="s">
        <v>45</v>
      </c>
      <c r="C4542" s="69" t="s">
        <v>149</v>
      </c>
      <c r="D4542" s="69" t="s">
        <v>149</v>
      </c>
      <c r="E4542" s="69">
        <f t="shared" ref="E4542:F4542" si="2222">E3294</f>
        <v>1976</v>
      </c>
      <c r="F4542" s="69" t="str">
        <f t="shared" si="2222"/>
        <v>q</v>
      </c>
      <c r="G4542" s="69">
        <f>data2!AX187</f>
        <v>1E-3</v>
      </c>
      <c r="H4542" s="105">
        <f t="shared" si="2163"/>
        <v>2.6000000000000016E-2</v>
      </c>
      <c r="I4542" s="105">
        <f t="shared" si="2164"/>
        <v>2.1000000000000012E-2</v>
      </c>
    </row>
    <row r="4543" spans="2:9" x14ac:dyDescent="0.25">
      <c r="B4543" s="69" t="s">
        <v>45</v>
      </c>
      <c r="C4543" s="69" t="s">
        <v>149</v>
      </c>
      <c r="D4543" s="69" t="s">
        <v>149</v>
      </c>
      <c r="E4543" s="69">
        <f t="shared" ref="E4543:F4543" si="2223">E3295</f>
        <v>1977</v>
      </c>
      <c r="F4543" s="69" t="str">
        <f t="shared" si="2223"/>
        <v>q</v>
      </c>
      <c r="G4543" s="69">
        <f>data2!AX188</f>
        <v>1E-3</v>
      </c>
      <c r="H4543" s="105">
        <f t="shared" si="2163"/>
        <v>2.7000000000000017E-2</v>
      </c>
      <c r="I4543" s="105">
        <f t="shared" si="2164"/>
        <v>2.0000000000000011E-2</v>
      </c>
    </row>
    <row r="4544" spans="2:9" x14ac:dyDescent="0.25">
      <c r="B4544" s="69" t="s">
        <v>45</v>
      </c>
      <c r="C4544" s="69" t="s">
        <v>149</v>
      </c>
      <c r="D4544" s="69" t="s">
        <v>149</v>
      </c>
      <c r="E4544" s="69">
        <f t="shared" ref="E4544:F4544" si="2224">E3296</f>
        <v>1978</v>
      </c>
      <c r="F4544" s="69" t="str">
        <f t="shared" si="2224"/>
        <v>q</v>
      </c>
      <c r="G4544" s="69">
        <f>data2!AX189</f>
        <v>1E-3</v>
      </c>
      <c r="H4544" s="105">
        <f t="shared" si="2163"/>
        <v>2.8000000000000018E-2</v>
      </c>
      <c r="I4544" s="105">
        <f t="shared" si="2164"/>
        <v>1.900000000000001E-2</v>
      </c>
    </row>
    <row r="4545" spans="2:9" x14ac:dyDescent="0.25">
      <c r="B4545" s="69" t="s">
        <v>45</v>
      </c>
      <c r="C4545" s="69" t="s">
        <v>149</v>
      </c>
      <c r="D4545" s="69" t="s">
        <v>149</v>
      </c>
      <c r="E4545" s="69">
        <f t="shared" ref="E4545:F4545" si="2225">E3297</f>
        <v>1979</v>
      </c>
      <c r="F4545" s="69" t="str">
        <f t="shared" si="2225"/>
        <v>q</v>
      </c>
      <c r="G4545" s="69">
        <f>data2!AX190</f>
        <v>1E-3</v>
      </c>
      <c r="H4545" s="105">
        <f t="shared" si="2163"/>
        <v>2.9000000000000019E-2</v>
      </c>
      <c r="I4545" s="105">
        <f t="shared" si="2164"/>
        <v>1.8000000000000009E-2</v>
      </c>
    </row>
    <row r="4546" spans="2:9" x14ac:dyDescent="0.25">
      <c r="B4546" s="69" t="s">
        <v>45</v>
      </c>
      <c r="C4546" s="69" t="s">
        <v>149</v>
      </c>
      <c r="D4546" s="69" t="s">
        <v>149</v>
      </c>
      <c r="E4546" s="69">
        <f t="shared" ref="E4546:F4546" si="2226">E3298</f>
        <v>1980</v>
      </c>
      <c r="F4546" s="69" t="str">
        <f t="shared" si="2226"/>
        <v>q</v>
      </c>
      <c r="G4546" s="69">
        <f>data2!AX191</f>
        <v>1E-3</v>
      </c>
      <c r="H4546" s="105">
        <f t="shared" si="2163"/>
        <v>3.000000000000002E-2</v>
      </c>
      <c r="I4546" s="105">
        <f t="shared" si="2164"/>
        <v>1.7000000000000008E-2</v>
      </c>
    </row>
    <row r="4547" spans="2:9" x14ac:dyDescent="0.25">
      <c r="B4547" s="69" t="s">
        <v>45</v>
      </c>
      <c r="C4547" s="69" t="s">
        <v>149</v>
      </c>
      <c r="D4547" s="69" t="s">
        <v>149</v>
      </c>
      <c r="E4547" s="69">
        <f t="shared" ref="E4547:F4547" si="2227">E3299</f>
        <v>1981</v>
      </c>
      <c r="F4547" s="69" t="str">
        <f t="shared" si="2227"/>
        <v>q</v>
      </c>
      <c r="G4547" s="69">
        <f>data2!AX192</f>
        <v>1E-3</v>
      </c>
      <c r="H4547" s="105">
        <f t="shared" si="2163"/>
        <v>3.1000000000000021E-2</v>
      </c>
      <c r="I4547" s="105">
        <f t="shared" si="2164"/>
        <v>1.6000000000000007E-2</v>
      </c>
    </row>
    <row r="4548" spans="2:9" x14ac:dyDescent="0.25">
      <c r="B4548" s="69" t="s">
        <v>45</v>
      </c>
      <c r="C4548" s="69" t="s">
        <v>149</v>
      </c>
      <c r="D4548" s="69" t="s">
        <v>149</v>
      </c>
      <c r="E4548" s="69">
        <f t="shared" ref="E4548:F4548" si="2228">E3300</f>
        <v>1982</v>
      </c>
      <c r="F4548" s="69" t="str">
        <f t="shared" si="2228"/>
        <v>q</v>
      </c>
      <c r="G4548" s="69">
        <f>data2!AX193</f>
        <v>1E-3</v>
      </c>
      <c r="H4548" s="105">
        <f t="shared" ref="H4548:H4611" si="2229">SUMIFS($G$4:$G$4995,$F$4:$F$4995,$F4548,$E$4:$E$4995,"&lt;"&amp;$E4548,$B$4:$B$4995,$B4548,$D$4:$D$4995,$D4548)</f>
        <v>3.2000000000000021E-2</v>
      </c>
      <c r="I4548" s="105">
        <f t="shared" ref="I4548:I4611" si="2230">SUMIFS($G$4:$G$4995,$F$4:$F$4995,$F4548,$E$4:$E$4995,"&gt;"&amp;$E4548,$B$4:$B$4995,$B4548,$D$4:$D$4995,$D4548)</f>
        <v>1.5000000000000006E-2</v>
      </c>
    </row>
    <row r="4549" spans="2:9" x14ac:dyDescent="0.25">
      <c r="B4549" s="69" t="s">
        <v>45</v>
      </c>
      <c r="C4549" s="69" t="s">
        <v>149</v>
      </c>
      <c r="D4549" s="69" t="s">
        <v>149</v>
      </c>
      <c r="E4549" s="69">
        <f t="shared" ref="E4549:F4549" si="2231">E3301</f>
        <v>1983</v>
      </c>
      <c r="F4549" s="69" t="str">
        <f t="shared" si="2231"/>
        <v>q</v>
      </c>
      <c r="G4549" s="69">
        <f>data2!AX194</f>
        <v>1E-3</v>
      </c>
      <c r="H4549" s="105">
        <f t="shared" si="2229"/>
        <v>3.3000000000000022E-2</v>
      </c>
      <c r="I4549" s="105">
        <f t="shared" si="2230"/>
        <v>1.4000000000000005E-2</v>
      </c>
    </row>
    <row r="4550" spans="2:9" x14ac:dyDescent="0.25">
      <c r="B4550" s="69" t="s">
        <v>45</v>
      </c>
      <c r="C4550" s="69" t="s">
        <v>149</v>
      </c>
      <c r="D4550" s="69" t="s">
        <v>149</v>
      </c>
      <c r="E4550" s="69">
        <f t="shared" ref="E4550:F4550" si="2232">E3302</f>
        <v>1984</v>
      </c>
      <c r="F4550" s="69" t="str">
        <f t="shared" si="2232"/>
        <v>q</v>
      </c>
      <c r="G4550" s="69">
        <f>data2!AX195</f>
        <v>1E-3</v>
      </c>
      <c r="H4550" s="105">
        <f t="shared" si="2229"/>
        <v>3.4000000000000023E-2</v>
      </c>
      <c r="I4550" s="105">
        <f t="shared" si="2230"/>
        <v>1.3000000000000005E-2</v>
      </c>
    </row>
    <row r="4551" spans="2:9" x14ac:dyDescent="0.25">
      <c r="B4551" s="69" t="s">
        <v>45</v>
      </c>
      <c r="C4551" s="69" t="s">
        <v>149</v>
      </c>
      <c r="D4551" s="69" t="s">
        <v>149</v>
      </c>
      <c r="E4551" s="69">
        <f t="shared" ref="E4551:F4551" si="2233">E3303</f>
        <v>1985</v>
      </c>
      <c r="F4551" s="69" t="str">
        <f t="shared" si="2233"/>
        <v>q</v>
      </c>
      <c r="G4551" s="69">
        <f>data2!AX196</f>
        <v>1E-3</v>
      </c>
      <c r="H4551" s="105">
        <f t="shared" si="2229"/>
        <v>3.5000000000000024E-2</v>
      </c>
      <c r="I4551" s="105">
        <f t="shared" si="2230"/>
        <v>1.2000000000000004E-2</v>
      </c>
    </row>
    <row r="4552" spans="2:9" x14ac:dyDescent="0.25">
      <c r="B4552" s="69" t="s">
        <v>45</v>
      </c>
      <c r="C4552" s="69" t="s">
        <v>149</v>
      </c>
      <c r="D4552" s="69" t="s">
        <v>149</v>
      </c>
      <c r="E4552" s="69">
        <f t="shared" ref="E4552:F4552" si="2234">E3304</f>
        <v>1986</v>
      </c>
      <c r="F4552" s="69" t="str">
        <f t="shared" si="2234"/>
        <v>q</v>
      </c>
      <c r="G4552" s="69">
        <f>data2!AX197</f>
        <v>1E-3</v>
      </c>
      <c r="H4552" s="105">
        <f t="shared" si="2229"/>
        <v>3.6000000000000025E-2</v>
      </c>
      <c r="I4552" s="105">
        <f t="shared" si="2230"/>
        <v>1.1000000000000003E-2</v>
      </c>
    </row>
    <row r="4553" spans="2:9" x14ac:dyDescent="0.25">
      <c r="B4553" s="69" t="s">
        <v>45</v>
      </c>
      <c r="C4553" s="69" t="s">
        <v>149</v>
      </c>
      <c r="D4553" s="69" t="s">
        <v>149</v>
      </c>
      <c r="E4553" s="69">
        <f t="shared" ref="E4553:F4553" si="2235">E3305</f>
        <v>1987</v>
      </c>
      <c r="F4553" s="69" t="str">
        <f t="shared" si="2235"/>
        <v>q</v>
      </c>
      <c r="G4553" s="69">
        <f>data2!AX198</f>
        <v>1E-3</v>
      </c>
      <c r="H4553" s="105">
        <f t="shared" si="2229"/>
        <v>3.7000000000000026E-2</v>
      </c>
      <c r="I4553" s="105">
        <f t="shared" si="2230"/>
        <v>1.0000000000000002E-2</v>
      </c>
    </row>
    <row r="4554" spans="2:9" x14ac:dyDescent="0.25">
      <c r="B4554" s="69" t="s">
        <v>45</v>
      </c>
      <c r="C4554" s="69" t="s">
        <v>149</v>
      </c>
      <c r="D4554" s="69" t="s">
        <v>149</v>
      </c>
      <c r="E4554" s="69">
        <f t="shared" ref="E4554:F4554" si="2236">E3306</f>
        <v>1988</v>
      </c>
      <c r="F4554" s="69" t="str">
        <f t="shared" si="2236"/>
        <v>q</v>
      </c>
      <c r="G4554" s="69">
        <f>data2!AX199</f>
        <v>1E-3</v>
      </c>
      <c r="H4554" s="105">
        <f t="shared" si="2229"/>
        <v>3.8000000000000027E-2</v>
      </c>
      <c r="I4554" s="105">
        <f t="shared" si="2230"/>
        <v>9.0000000000000011E-3</v>
      </c>
    </row>
    <row r="4555" spans="2:9" x14ac:dyDescent="0.25">
      <c r="B4555" s="69" t="s">
        <v>45</v>
      </c>
      <c r="C4555" s="69" t="s">
        <v>149</v>
      </c>
      <c r="D4555" s="69" t="s">
        <v>149</v>
      </c>
      <c r="E4555" s="69">
        <f t="shared" ref="E4555:F4555" si="2237">E3307</f>
        <v>1989</v>
      </c>
      <c r="F4555" s="69" t="str">
        <f t="shared" si="2237"/>
        <v>q</v>
      </c>
      <c r="G4555" s="69">
        <f>data2!AX200</f>
        <v>1E-3</v>
      </c>
      <c r="H4555" s="105">
        <f t="shared" si="2229"/>
        <v>3.9000000000000028E-2</v>
      </c>
      <c r="I4555" s="105">
        <f t="shared" si="2230"/>
        <v>8.0000000000000002E-3</v>
      </c>
    </row>
    <row r="4556" spans="2:9" x14ac:dyDescent="0.25">
      <c r="B4556" s="69" t="s">
        <v>45</v>
      </c>
      <c r="C4556" s="69" t="s">
        <v>149</v>
      </c>
      <c r="D4556" s="69" t="s">
        <v>149</v>
      </c>
      <c r="E4556" s="69">
        <f t="shared" ref="E4556:F4556" si="2238">E3308</f>
        <v>1990</v>
      </c>
      <c r="F4556" s="69" t="str">
        <f t="shared" si="2238"/>
        <v>q</v>
      </c>
      <c r="G4556" s="69">
        <f>data2!AX201</f>
        <v>1E-3</v>
      </c>
      <c r="H4556" s="105">
        <f t="shared" si="2229"/>
        <v>4.0000000000000029E-2</v>
      </c>
      <c r="I4556" s="105">
        <f t="shared" si="2230"/>
        <v>7.0000000000000001E-3</v>
      </c>
    </row>
    <row r="4557" spans="2:9" x14ac:dyDescent="0.25">
      <c r="B4557" s="69" t="s">
        <v>45</v>
      </c>
      <c r="C4557" s="69" t="s">
        <v>149</v>
      </c>
      <c r="D4557" s="69" t="s">
        <v>149</v>
      </c>
      <c r="E4557" s="69">
        <f t="shared" ref="E4557:F4557" si="2239">E3309</f>
        <v>1991</v>
      </c>
      <c r="F4557" s="69" t="str">
        <f t="shared" si="2239"/>
        <v>q</v>
      </c>
      <c r="G4557" s="69">
        <f>data2!AX202</f>
        <v>1E-3</v>
      </c>
      <c r="H4557" s="105">
        <f t="shared" si="2229"/>
        <v>4.1000000000000029E-2</v>
      </c>
      <c r="I4557" s="105">
        <f t="shared" si="2230"/>
        <v>6.0000000000000001E-3</v>
      </c>
    </row>
    <row r="4558" spans="2:9" x14ac:dyDescent="0.25">
      <c r="B4558" s="69" t="s">
        <v>45</v>
      </c>
      <c r="C4558" s="69" t="s">
        <v>149</v>
      </c>
      <c r="D4558" s="69" t="s">
        <v>149</v>
      </c>
      <c r="E4558" s="69">
        <f t="shared" ref="E4558:F4558" si="2240">E3310</f>
        <v>1992</v>
      </c>
      <c r="F4558" s="69" t="str">
        <f t="shared" si="2240"/>
        <v>q</v>
      </c>
      <c r="G4558" s="69">
        <f>data2!AX203</f>
        <v>1E-3</v>
      </c>
      <c r="H4558" s="105">
        <f t="shared" si="2229"/>
        <v>4.200000000000003E-2</v>
      </c>
      <c r="I4558" s="105">
        <f t="shared" si="2230"/>
        <v>5.0000000000000001E-3</v>
      </c>
    </row>
    <row r="4559" spans="2:9" x14ac:dyDescent="0.25">
      <c r="B4559" s="69" t="s">
        <v>45</v>
      </c>
      <c r="C4559" s="69" t="s">
        <v>149</v>
      </c>
      <c r="D4559" s="69" t="s">
        <v>149</v>
      </c>
      <c r="E4559" s="69">
        <f t="shared" ref="E4559:F4559" si="2241">E3311</f>
        <v>1993</v>
      </c>
      <c r="F4559" s="69" t="str">
        <f t="shared" si="2241"/>
        <v>q</v>
      </c>
      <c r="G4559" s="69">
        <f>data2!AX204</f>
        <v>1E-3</v>
      </c>
      <c r="H4559" s="105">
        <f t="shared" si="2229"/>
        <v>4.3000000000000031E-2</v>
      </c>
      <c r="I4559" s="105">
        <f t="shared" si="2230"/>
        <v>4.0000000000000001E-3</v>
      </c>
    </row>
    <row r="4560" spans="2:9" x14ac:dyDescent="0.25">
      <c r="B4560" s="69" t="s">
        <v>45</v>
      </c>
      <c r="C4560" s="69" t="s">
        <v>149</v>
      </c>
      <c r="D4560" s="69" t="s">
        <v>149</v>
      </c>
      <c r="E4560" s="69">
        <f t="shared" ref="E4560:F4560" si="2242">E3312</f>
        <v>1994</v>
      </c>
      <c r="F4560" s="69" t="str">
        <f t="shared" si="2242"/>
        <v>q</v>
      </c>
      <c r="G4560" s="69">
        <f>data2!AX205</f>
        <v>1E-3</v>
      </c>
      <c r="H4560" s="105">
        <f t="shared" si="2229"/>
        <v>4.4000000000000032E-2</v>
      </c>
      <c r="I4560" s="105">
        <f t="shared" si="2230"/>
        <v>3.0000000000000001E-3</v>
      </c>
    </row>
    <row r="4561" spans="2:9" x14ac:dyDescent="0.25">
      <c r="B4561" s="69" t="s">
        <v>45</v>
      </c>
      <c r="C4561" s="69" t="s">
        <v>149</v>
      </c>
      <c r="D4561" s="69" t="s">
        <v>149</v>
      </c>
      <c r="E4561" s="69">
        <f t="shared" ref="E4561:F4561" si="2243">E3313</f>
        <v>1995</v>
      </c>
      <c r="F4561" s="69" t="str">
        <f t="shared" si="2243"/>
        <v>q</v>
      </c>
      <c r="G4561" s="69">
        <f>data2!AX206</f>
        <v>1E-3</v>
      </c>
      <c r="H4561" s="105">
        <f t="shared" si="2229"/>
        <v>4.5000000000000033E-2</v>
      </c>
      <c r="I4561" s="105">
        <f t="shared" si="2230"/>
        <v>2E-3</v>
      </c>
    </row>
    <row r="4562" spans="2:9" x14ac:dyDescent="0.25">
      <c r="B4562" s="69" t="s">
        <v>45</v>
      </c>
      <c r="C4562" s="69" t="s">
        <v>149</v>
      </c>
      <c r="D4562" s="69" t="s">
        <v>149</v>
      </c>
      <c r="E4562" s="69">
        <f t="shared" ref="E4562:F4562" si="2244">E3314</f>
        <v>1996</v>
      </c>
      <c r="F4562" s="69" t="str">
        <f t="shared" si="2244"/>
        <v>q</v>
      </c>
      <c r="G4562" s="69">
        <f>data2!AX207</f>
        <v>1E-3</v>
      </c>
      <c r="H4562" s="105">
        <f t="shared" si="2229"/>
        <v>4.6000000000000034E-2</v>
      </c>
      <c r="I4562" s="105">
        <f t="shared" si="2230"/>
        <v>1E-3</v>
      </c>
    </row>
    <row r="4563" spans="2:9" x14ac:dyDescent="0.25">
      <c r="B4563" s="69" t="s">
        <v>45</v>
      </c>
      <c r="C4563" s="69" t="s">
        <v>149</v>
      </c>
      <c r="D4563" s="69" t="s">
        <v>149</v>
      </c>
      <c r="E4563" s="69">
        <f t="shared" ref="E4563:F4563" si="2245">E3315</f>
        <v>1997</v>
      </c>
      <c r="F4563" s="69" t="str">
        <f t="shared" si="2245"/>
        <v>q</v>
      </c>
      <c r="G4563" s="69">
        <f>data2!AX208</f>
        <v>1E-3</v>
      </c>
      <c r="H4563" s="105">
        <f t="shared" si="2229"/>
        <v>4.7000000000000035E-2</v>
      </c>
      <c r="I4563" s="105">
        <f t="shared" si="2230"/>
        <v>0</v>
      </c>
    </row>
    <row r="4564" spans="2:9" x14ac:dyDescent="0.25">
      <c r="B4564" s="69" t="s">
        <v>45</v>
      </c>
      <c r="C4564" s="69" t="s">
        <v>149</v>
      </c>
      <c r="D4564" s="69" t="s">
        <v>149</v>
      </c>
      <c r="E4564" s="69">
        <f t="shared" ref="E4564:F4564" si="2246">E3316</f>
        <v>1950</v>
      </c>
      <c r="F4564" s="69" t="str">
        <f t="shared" si="2246"/>
        <v>r</v>
      </c>
      <c r="G4564" s="69">
        <f>data2!AY161</f>
        <v>0.10760530826364723</v>
      </c>
      <c r="H4564" s="105">
        <f t="shared" si="2229"/>
        <v>0</v>
      </c>
      <c r="I4564" s="105">
        <f t="shared" si="2230"/>
        <v>3.5598903660814583</v>
      </c>
    </row>
    <row r="4565" spans="2:9" x14ac:dyDescent="0.25">
      <c r="B4565" s="69" t="s">
        <v>45</v>
      </c>
      <c r="C4565" s="69" t="s">
        <v>149</v>
      </c>
      <c r="D4565" s="69" t="s">
        <v>149</v>
      </c>
      <c r="E4565" s="69">
        <f t="shared" ref="E4565:F4565" si="2247">E3317</f>
        <v>1951</v>
      </c>
      <c r="F4565" s="69" t="str">
        <f t="shared" si="2247"/>
        <v>r</v>
      </c>
      <c r="G4565" s="69">
        <f>data2!AY162</f>
        <v>0.10760530826364723</v>
      </c>
      <c r="H4565" s="105">
        <f t="shared" si="2229"/>
        <v>0.10760530826364723</v>
      </c>
      <c r="I4565" s="105">
        <f t="shared" si="2230"/>
        <v>3.4522850578178113</v>
      </c>
    </row>
    <row r="4566" spans="2:9" x14ac:dyDescent="0.25">
      <c r="B4566" s="69" t="s">
        <v>45</v>
      </c>
      <c r="C4566" s="69" t="s">
        <v>149</v>
      </c>
      <c r="D4566" s="69" t="s">
        <v>149</v>
      </c>
      <c r="E4566" s="69">
        <f t="shared" ref="E4566:F4566" si="2248">E3318</f>
        <v>1952</v>
      </c>
      <c r="F4566" s="69" t="str">
        <f t="shared" si="2248"/>
        <v>r</v>
      </c>
      <c r="G4566" s="69">
        <f>data2!AY163</f>
        <v>0.10760530826364723</v>
      </c>
      <c r="H4566" s="105">
        <f t="shared" si="2229"/>
        <v>0.21521061652729445</v>
      </c>
      <c r="I4566" s="105">
        <f t="shared" si="2230"/>
        <v>3.3446797495541642</v>
      </c>
    </row>
    <row r="4567" spans="2:9" x14ac:dyDescent="0.25">
      <c r="B4567" s="69" t="s">
        <v>45</v>
      </c>
      <c r="C4567" s="69" t="s">
        <v>149</v>
      </c>
      <c r="D4567" s="69" t="s">
        <v>149</v>
      </c>
      <c r="E4567" s="69">
        <f t="shared" ref="E4567:F4567" si="2249">E3319</f>
        <v>1953</v>
      </c>
      <c r="F4567" s="69" t="str">
        <f t="shared" si="2249"/>
        <v>r</v>
      </c>
      <c r="G4567" s="69">
        <f>data2!AY164</f>
        <v>0.10760530826364723</v>
      </c>
      <c r="H4567" s="105">
        <f t="shared" si="2229"/>
        <v>0.32281592479094168</v>
      </c>
      <c r="I4567" s="105">
        <f t="shared" si="2230"/>
        <v>3.2370744412905168</v>
      </c>
    </row>
    <row r="4568" spans="2:9" x14ac:dyDescent="0.25">
      <c r="B4568" s="69" t="s">
        <v>45</v>
      </c>
      <c r="C4568" s="69" t="s">
        <v>149</v>
      </c>
      <c r="D4568" s="69" t="s">
        <v>149</v>
      </c>
      <c r="E4568" s="69">
        <f t="shared" ref="E4568:F4568" si="2250">E3320</f>
        <v>1954</v>
      </c>
      <c r="F4568" s="69" t="str">
        <f t="shared" si="2250"/>
        <v>r</v>
      </c>
      <c r="G4568" s="69">
        <f>data2!AY165</f>
        <v>0.10760530826364723</v>
      </c>
      <c r="H4568" s="105">
        <f t="shared" si="2229"/>
        <v>0.4304212330545889</v>
      </c>
      <c r="I4568" s="105">
        <f t="shared" si="2230"/>
        <v>3.1294691330268702</v>
      </c>
    </row>
    <row r="4569" spans="2:9" x14ac:dyDescent="0.25">
      <c r="B4569" s="69" t="s">
        <v>45</v>
      </c>
      <c r="C4569" s="69" t="s">
        <v>149</v>
      </c>
      <c r="D4569" s="69" t="s">
        <v>149</v>
      </c>
      <c r="E4569" s="69">
        <f t="shared" ref="E4569:F4569" si="2251">E3321</f>
        <v>1955</v>
      </c>
      <c r="F4569" s="69" t="str">
        <f t="shared" si="2251"/>
        <v>r</v>
      </c>
      <c r="G4569" s="69">
        <f>data2!AY166</f>
        <v>0.10760530826364723</v>
      </c>
      <c r="H4569" s="105">
        <f t="shared" si="2229"/>
        <v>0.53802654131823613</v>
      </c>
      <c r="I4569" s="105">
        <f t="shared" si="2230"/>
        <v>3.0218638247632228</v>
      </c>
    </row>
    <row r="4570" spans="2:9" x14ac:dyDescent="0.25">
      <c r="B4570" s="69" t="s">
        <v>45</v>
      </c>
      <c r="C4570" s="69" t="s">
        <v>149</v>
      </c>
      <c r="D4570" s="69" t="s">
        <v>149</v>
      </c>
      <c r="E4570" s="69">
        <f t="shared" ref="E4570:F4570" si="2252">E3322</f>
        <v>1956</v>
      </c>
      <c r="F4570" s="69" t="str">
        <f t="shared" si="2252"/>
        <v>r</v>
      </c>
      <c r="G4570" s="69">
        <f>data2!AY167</f>
        <v>0.10760530826364723</v>
      </c>
      <c r="H4570" s="105">
        <f t="shared" si="2229"/>
        <v>0.64563184958188335</v>
      </c>
      <c r="I4570" s="105">
        <f t="shared" si="2230"/>
        <v>2.9142585164995753</v>
      </c>
    </row>
    <row r="4571" spans="2:9" x14ac:dyDescent="0.25">
      <c r="B4571" s="69" t="s">
        <v>45</v>
      </c>
      <c r="C4571" s="69" t="s">
        <v>149</v>
      </c>
      <c r="D4571" s="69" t="s">
        <v>149</v>
      </c>
      <c r="E4571" s="69">
        <f t="shared" ref="E4571:F4571" si="2253">E3323</f>
        <v>1957</v>
      </c>
      <c r="F4571" s="69" t="str">
        <f t="shared" si="2253"/>
        <v>r</v>
      </c>
      <c r="G4571" s="69">
        <f>data2!AY168</f>
        <v>0.10760530826364723</v>
      </c>
      <c r="H4571" s="105">
        <f t="shared" si="2229"/>
        <v>0.75323715784553058</v>
      </c>
      <c r="I4571" s="105">
        <f t="shared" si="2230"/>
        <v>2.8066532082359283</v>
      </c>
    </row>
    <row r="4572" spans="2:9" x14ac:dyDescent="0.25">
      <c r="B4572" s="69" t="s">
        <v>45</v>
      </c>
      <c r="C4572" s="69" t="s">
        <v>149</v>
      </c>
      <c r="D4572" s="69" t="s">
        <v>149</v>
      </c>
      <c r="E4572" s="69">
        <f t="shared" ref="E4572:F4572" si="2254">E3324</f>
        <v>1958</v>
      </c>
      <c r="F4572" s="69" t="str">
        <f t="shared" si="2254"/>
        <v>r</v>
      </c>
      <c r="G4572" s="69">
        <f>data2!AY169</f>
        <v>0.10760530826364723</v>
      </c>
      <c r="H4572" s="105">
        <f t="shared" si="2229"/>
        <v>0.86084246610917781</v>
      </c>
      <c r="I4572" s="105">
        <f t="shared" si="2230"/>
        <v>2.6990478999722813</v>
      </c>
    </row>
    <row r="4573" spans="2:9" x14ac:dyDescent="0.25">
      <c r="B4573" s="69" t="s">
        <v>45</v>
      </c>
      <c r="C4573" s="69" t="s">
        <v>149</v>
      </c>
      <c r="D4573" s="69" t="s">
        <v>149</v>
      </c>
      <c r="E4573" s="69">
        <f t="shared" ref="E4573:F4573" si="2255">E3325</f>
        <v>1959</v>
      </c>
      <c r="F4573" s="69" t="str">
        <f t="shared" si="2255"/>
        <v>r</v>
      </c>
      <c r="G4573" s="69">
        <f>data2!AY170</f>
        <v>0.10760530826364723</v>
      </c>
      <c r="H4573" s="105">
        <f t="shared" si="2229"/>
        <v>0.96844777437282503</v>
      </c>
      <c r="I4573" s="105">
        <f t="shared" si="2230"/>
        <v>2.5914425917086339</v>
      </c>
    </row>
    <row r="4574" spans="2:9" x14ac:dyDescent="0.25">
      <c r="B4574" s="69" t="s">
        <v>45</v>
      </c>
      <c r="C4574" s="69" t="s">
        <v>149</v>
      </c>
      <c r="D4574" s="69" t="s">
        <v>149</v>
      </c>
      <c r="E4574" s="69">
        <f t="shared" ref="E4574:F4574" si="2256">E3326</f>
        <v>1960</v>
      </c>
      <c r="F4574" s="69" t="str">
        <f t="shared" si="2256"/>
        <v>r</v>
      </c>
      <c r="G4574" s="69">
        <f>data2!AY171</f>
        <v>0.10774566301355633</v>
      </c>
      <c r="H4574" s="105">
        <f t="shared" si="2229"/>
        <v>1.0760530826364723</v>
      </c>
      <c r="I4574" s="105">
        <f t="shared" si="2230"/>
        <v>2.4836969286950779</v>
      </c>
    </row>
    <row r="4575" spans="2:9" x14ac:dyDescent="0.25">
      <c r="B4575" s="69" t="s">
        <v>45</v>
      </c>
      <c r="C4575" s="69" t="s">
        <v>149</v>
      </c>
      <c r="D4575" s="69" t="s">
        <v>149</v>
      </c>
      <c r="E4575" s="69">
        <f t="shared" ref="E4575:F4575" si="2257">E3327</f>
        <v>1961</v>
      </c>
      <c r="F4575" s="69" t="str">
        <f t="shared" si="2257"/>
        <v>r</v>
      </c>
      <c r="G4575" s="69">
        <f>data2!AY172</f>
        <v>0.10821787963891674</v>
      </c>
      <c r="H4575" s="105">
        <f t="shared" si="2229"/>
        <v>1.1837987456500285</v>
      </c>
      <c r="I4575" s="105">
        <f t="shared" si="2230"/>
        <v>2.3754790490561608</v>
      </c>
    </row>
    <row r="4576" spans="2:9" x14ac:dyDescent="0.25">
      <c r="B4576" s="69" t="s">
        <v>45</v>
      </c>
      <c r="C4576" s="69" t="s">
        <v>149</v>
      </c>
      <c r="D4576" s="69" t="s">
        <v>149</v>
      </c>
      <c r="E4576" s="69">
        <f t="shared" ref="E4576:F4576" si="2258">E3328</f>
        <v>1962</v>
      </c>
      <c r="F4576" s="69" t="str">
        <f t="shared" si="2258"/>
        <v>r</v>
      </c>
      <c r="G4576" s="69">
        <f>data2!AY173</f>
        <v>0.10355091521673539</v>
      </c>
      <c r="H4576" s="105">
        <f t="shared" si="2229"/>
        <v>1.2920166252889453</v>
      </c>
      <c r="I4576" s="105">
        <f t="shared" si="2230"/>
        <v>2.2719281338394253</v>
      </c>
    </row>
    <row r="4577" spans="2:9" x14ac:dyDescent="0.25">
      <c r="B4577" s="69" t="s">
        <v>45</v>
      </c>
      <c r="C4577" s="69" t="s">
        <v>149</v>
      </c>
      <c r="D4577" s="69" t="s">
        <v>149</v>
      </c>
      <c r="E4577" s="69">
        <f t="shared" ref="E4577:F4577" si="2259">E3329</f>
        <v>1963</v>
      </c>
      <c r="F4577" s="69" t="str">
        <f t="shared" si="2259"/>
        <v>r</v>
      </c>
      <c r="G4577" s="69">
        <f>data2!AY174</f>
        <v>0.1001290185252077</v>
      </c>
      <c r="H4577" s="105">
        <f t="shared" si="2229"/>
        <v>1.3955675405056807</v>
      </c>
      <c r="I4577" s="105">
        <f t="shared" si="2230"/>
        <v>2.1717991153142178</v>
      </c>
    </row>
    <row r="4578" spans="2:9" x14ac:dyDescent="0.25">
      <c r="B4578" s="69" t="s">
        <v>45</v>
      </c>
      <c r="C4578" s="69" t="s">
        <v>149</v>
      </c>
      <c r="D4578" s="69" t="s">
        <v>149</v>
      </c>
      <c r="E4578" s="69">
        <f t="shared" ref="E4578:F4578" si="2260">E3330</f>
        <v>1964</v>
      </c>
      <c r="F4578" s="69" t="str">
        <f t="shared" si="2260"/>
        <v>r</v>
      </c>
      <c r="G4578" s="69">
        <f>data2!AY175</f>
        <v>9.6586728222819745E-2</v>
      </c>
      <c r="H4578" s="105">
        <f t="shared" si="2229"/>
        <v>1.4956965590308884</v>
      </c>
      <c r="I4578" s="105">
        <f t="shared" si="2230"/>
        <v>2.0752123870913981</v>
      </c>
    </row>
    <row r="4579" spans="2:9" x14ac:dyDescent="0.25">
      <c r="B4579" s="69" t="s">
        <v>45</v>
      </c>
      <c r="C4579" s="69" t="s">
        <v>149</v>
      </c>
      <c r="D4579" s="69" t="s">
        <v>149</v>
      </c>
      <c r="E4579" s="69">
        <f t="shared" ref="E4579:F4579" si="2261">E3331</f>
        <v>1965</v>
      </c>
      <c r="F4579" s="69" t="str">
        <f t="shared" si="2261"/>
        <v>r</v>
      </c>
      <c r="G4579" s="69">
        <f>data2!AY176</f>
        <v>9.589650422441881E-2</v>
      </c>
      <c r="H4579" s="105">
        <f t="shared" si="2229"/>
        <v>1.592283287253708</v>
      </c>
      <c r="I4579" s="105">
        <f t="shared" si="2230"/>
        <v>1.9793158828669788</v>
      </c>
    </row>
    <row r="4580" spans="2:9" x14ac:dyDescent="0.25">
      <c r="B4580" s="69" t="s">
        <v>45</v>
      </c>
      <c r="C4580" s="69" t="s">
        <v>149</v>
      </c>
      <c r="D4580" s="69" t="s">
        <v>149</v>
      </c>
      <c r="E4580" s="69">
        <f t="shared" ref="E4580:F4580" si="2262">E3332</f>
        <v>1966</v>
      </c>
      <c r="F4580" s="69" t="str">
        <f t="shared" si="2262"/>
        <v>r</v>
      </c>
      <c r="G4580" s="69">
        <f>data2!AY177</f>
        <v>9.6712639529072025E-2</v>
      </c>
      <c r="H4580" s="105">
        <f t="shared" si="2229"/>
        <v>1.6881797914781269</v>
      </c>
      <c r="I4580" s="105">
        <f t="shared" si="2230"/>
        <v>1.882603243337907</v>
      </c>
    </row>
    <row r="4581" spans="2:9" x14ac:dyDescent="0.25">
      <c r="B4581" s="69" t="s">
        <v>45</v>
      </c>
      <c r="C4581" s="69" t="s">
        <v>149</v>
      </c>
      <c r="D4581" s="69" t="s">
        <v>149</v>
      </c>
      <c r="E4581" s="69">
        <f t="shared" ref="E4581:F4581" si="2263">E3333</f>
        <v>1967</v>
      </c>
      <c r="F4581" s="69" t="str">
        <f t="shared" si="2263"/>
        <v>r</v>
      </c>
      <c r="G4581" s="69">
        <f>data2!AY178</f>
        <v>9.692398052676203E-2</v>
      </c>
      <c r="H4581" s="105">
        <f t="shared" si="2229"/>
        <v>1.784892431007199</v>
      </c>
      <c r="I4581" s="105">
        <f t="shared" si="2230"/>
        <v>1.7856792628111446</v>
      </c>
    </row>
    <row r="4582" spans="2:9" x14ac:dyDescent="0.25">
      <c r="B4582" s="69" t="s">
        <v>45</v>
      </c>
      <c r="C4582" s="69" t="s">
        <v>149</v>
      </c>
      <c r="D4582" s="69" t="s">
        <v>149</v>
      </c>
      <c r="E4582" s="69">
        <f t="shared" ref="E4582:F4582" si="2264">E3334</f>
        <v>1968</v>
      </c>
      <c r="F4582" s="69" t="str">
        <f t="shared" si="2264"/>
        <v>r</v>
      </c>
      <c r="G4582" s="69">
        <f>data2!AY179</f>
        <v>9.2532448259265196E-2</v>
      </c>
      <c r="H4582" s="105">
        <f t="shared" si="2229"/>
        <v>1.8818164115339611</v>
      </c>
      <c r="I4582" s="105">
        <f t="shared" si="2230"/>
        <v>1.6931468145518795</v>
      </c>
    </row>
    <row r="4583" spans="2:9" x14ac:dyDescent="0.25">
      <c r="B4583" s="69" t="s">
        <v>45</v>
      </c>
      <c r="C4583" s="69" t="s">
        <v>149</v>
      </c>
      <c r="D4583" s="69" t="s">
        <v>149</v>
      </c>
      <c r="E4583" s="69">
        <f t="shared" ref="E4583:F4583" si="2265">E3335</f>
        <v>1969</v>
      </c>
      <c r="F4583" s="69" t="str">
        <f t="shared" si="2265"/>
        <v>r</v>
      </c>
      <c r="G4583" s="69">
        <f>data2!AY180</f>
        <v>9.4160642956831422E-2</v>
      </c>
      <c r="H4583" s="105">
        <f t="shared" si="2229"/>
        <v>1.9743488597932262</v>
      </c>
      <c r="I4583" s="105">
        <f t="shared" si="2230"/>
        <v>1.5989861715950477</v>
      </c>
    </row>
    <row r="4584" spans="2:9" x14ac:dyDescent="0.25">
      <c r="B4584" s="69" t="s">
        <v>45</v>
      </c>
      <c r="C4584" s="69" t="s">
        <v>149</v>
      </c>
      <c r="D4584" s="69" t="s">
        <v>149</v>
      </c>
      <c r="E4584" s="69">
        <f t="shared" ref="E4584:F4584" si="2266">E3336</f>
        <v>1970</v>
      </c>
      <c r="F4584" s="69" t="str">
        <f t="shared" si="2266"/>
        <v>r</v>
      </c>
      <c r="G4584" s="69">
        <f>data2!AY181</f>
        <v>8.4433065775924854E-2</v>
      </c>
      <c r="H4584" s="105">
        <f t="shared" si="2229"/>
        <v>2.0685095027500577</v>
      </c>
      <c r="I4584" s="105">
        <f t="shared" si="2230"/>
        <v>1.5145531058191228</v>
      </c>
    </row>
    <row r="4585" spans="2:9" x14ac:dyDescent="0.25">
      <c r="B4585" s="69" t="s">
        <v>45</v>
      </c>
      <c r="C4585" s="69" t="s">
        <v>149</v>
      </c>
      <c r="D4585" s="69" t="s">
        <v>149</v>
      </c>
      <c r="E4585" s="69">
        <f t="shared" ref="E4585:F4585" si="2267">E3337</f>
        <v>1971</v>
      </c>
      <c r="F4585" s="69" t="str">
        <f t="shared" si="2267"/>
        <v>r</v>
      </c>
      <c r="G4585" s="69">
        <f>data2!AY182</f>
        <v>8.9605741356147919E-2</v>
      </c>
      <c r="H4585" s="105">
        <f t="shared" si="2229"/>
        <v>2.1529425685259826</v>
      </c>
      <c r="I4585" s="105">
        <f t="shared" si="2230"/>
        <v>1.4249473644629751</v>
      </c>
    </row>
    <row r="4586" spans="2:9" x14ac:dyDescent="0.25">
      <c r="B4586" s="69" t="s">
        <v>45</v>
      </c>
      <c r="C4586" s="69" t="s">
        <v>149</v>
      </c>
      <c r="D4586" s="69" t="s">
        <v>149</v>
      </c>
      <c r="E4586" s="69">
        <f t="shared" ref="E4586:F4586" si="2268">E3338</f>
        <v>1972</v>
      </c>
      <c r="F4586" s="69" t="str">
        <f t="shared" si="2268"/>
        <v>r</v>
      </c>
      <c r="G4586" s="69">
        <f>data2!AY183</f>
        <v>7.7444242424242415E-2</v>
      </c>
      <c r="H4586" s="105">
        <f t="shared" si="2229"/>
        <v>2.2425483098821304</v>
      </c>
      <c r="I4586" s="105">
        <f t="shared" si="2230"/>
        <v>1.3475031220387328</v>
      </c>
    </row>
    <row r="4587" spans="2:9" x14ac:dyDescent="0.25">
      <c r="B4587" s="69" t="s">
        <v>45</v>
      </c>
      <c r="C4587" s="69" t="s">
        <v>149</v>
      </c>
      <c r="D4587" s="69" t="s">
        <v>149</v>
      </c>
      <c r="E4587" s="69">
        <f t="shared" ref="E4587:F4587" si="2269">E3339</f>
        <v>1973</v>
      </c>
      <c r="F4587" s="69" t="str">
        <f t="shared" si="2269"/>
        <v>r</v>
      </c>
      <c r="G4587" s="69">
        <f>data2!AY184</f>
        <v>6.8358443642198147E-2</v>
      </c>
      <c r="H4587" s="105">
        <f t="shared" si="2229"/>
        <v>2.3199925523063727</v>
      </c>
      <c r="I4587" s="105">
        <f t="shared" si="2230"/>
        <v>1.2791446783965348</v>
      </c>
    </row>
    <row r="4588" spans="2:9" x14ac:dyDescent="0.25">
      <c r="B4588" s="69" t="s">
        <v>45</v>
      </c>
      <c r="C4588" s="69" t="s">
        <v>149</v>
      </c>
      <c r="D4588" s="69" t="s">
        <v>149</v>
      </c>
      <c r="E4588" s="69">
        <f t="shared" ref="E4588:F4588" si="2270">E3340</f>
        <v>1974</v>
      </c>
      <c r="F4588" s="69" t="str">
        <f t="shared" si="2270"/>
        <v>r</v>
      </c>
      <c r="G4588" s="69">
        <f>data2!AY185</f>
        <v>6.1945006948580503E-2</v>
      </c>
      <c r="H4588" s="105">
        <f t="shared" si="2229"/>
        <v>2.3883509959485707</v>
      </c>
      <c r="I4588" s="105">
        <f t="shared" si="2230"/>
        <v>1.2171996714479543</v>
      </c>
    </row>
    <row r="4589" spans="2:9" x14ac:dyDescent="0.25">
      <c r="B4589" s="69" t="s">
        <v>45</v>
      </c>
      <c r="C4589" s="69" t="s">
        <v>149</v>
      </c>
      <c r="D4589" s="69" t="s">
        <v>149</v>
      </c>
      <c r="E4589" s="69">
        <f t="shared" ref="E4589:F4589" si="2271">E3341</f>
        <v>1975</v>
      </c>
      <c r="F4589" s="69" t="str">
        <f t="shared" si="2271"/>
        <v>r</v>
      </c>
      <c r="G4589" s="69">
        <f>data2!AY186</f>
        <v>5.7009849113315296E-2</v>
      </c>
      <c r="H4589" s="105">
        <f t="shared" si="2229"/>
        <v>2.4502960028971512</v>
      </c>
      <c r="I4589" s="105">
        <f t="shared" si="2230"/>
        <v>1.160189822334639</v>
      </c>
    </row>
    <row r="4590" spans="2:9" x14ac:dyDescent="0.25">
      <c r="B4590" s="69" t="s">
        <v>45</v>
      </c>
      <c r="C4590" s="69" t="s">
        <v>149</v>
      </c>
      <c r="D4590" s="69" t="s">
        <v>149</v>
      </c>
      <c r="E4590" s="69">
        <f t="shared" ref="E4590:F4590" si="2272">E3342</f>
        <v>1976</v>
      </c>
      <c r="F4590" s="69" t="str">
        <f t="shared" si="2272"/>
        <v>r</v>
      </c>
      <c r="G4590" s="69">
        <f>data2!AY187</f>
        <v>5.719596439737127E-2</v>
      </c>
      <c r="H4590" s="105">
        <f t="shared" si="2229"/>
        <v>2.5073058520104663</v>
      </c>
      <c r="I4590" s="105">
        <f t="shared" si="2230"/>
        <v>1.1029938579372678</v>
      </c>
    </row>
    <row r="4591" spans="2:9" x14ac:dyDescent="0.25">
      <c r="B4591" s="69" t="s">
        <v>45</v>
      </c>
      <c r="C4591" s="69" t="s">
        <v>149</v>
      </c>
      <c r="D4591" s="69" t="s">
        <v>149</v>
      </c>
      <c r="E4591" s="69">
        <f t="shared" ref="E4591:F4591" si="2273">E3343</f>
        <v>1977</v>
      </c>
      <c r="F4591" s="69" t="str">
        <f t="shared" si="2273"/>
        <v>r</v>
      </c>
      <c r="G4591" s="69">
        <f>data2!AY188</f>
        <v>5.5919158023184867E-2</v>
      </c>
      <c r="H4591" s="105">
        <f t="shared" si="2229"/>
        <v>2.5645018164078377</v>
      </c>
      <c r="I4591" s="105">
        <f t="shared" si="2230"/>
        <v>1.047074699914083</v>
      </c>
    </row>
    <row r="4592" spans="2:9" x14ac:dyDescent="0.25">
      <c r="B4592" s="69" t="s">
        <v>45</v>
      </c>
      <c r="C4592" s="69" t="s">
        <v>149</v>
      </c>
      <c r="D4592" s="69" t="s">
        <v>149</v>
      </c>
      <c r="E4592" s="69">
        <f t="shared" ref="E4592:F4592" si="2274">E3344</f>
        <v>1978</v>
      </c>
      <c r="F4592" s="69" t="str">
        <f t="shared" si="2274"/>
        <v>r</v>
      </c>
      <c r="G4592" s="69">
        <f>data2!AY189</f>
        <v>5.5002080962445125E-2</v>
      </c>
      <c r="H4592" s="105">
        <f t="shared" si="2229"/>
        <v>2.6204209744310227</v>
      </c>
      <c r="I4592" s="105">
        <f t="shared" si="2230"/>
        <v>0.99207261895163779</v>
      </c>
    </row>
    <row r="4593" spans="2:9" x14ac:dyDescent="0.25">
      <c r="B4593" s="69" t="s">
        <v>45</v>
      </c>
      <c r="C4593" s="69" t="s">
        <v>149</v>
      </c>
      <c r="D4593" s="69" t="s">
        <v>149</v>
      </c>
      <c r="E4593" s="69">
        <f t="shared" ref="E4593:F4593" si="2275">E3345</f>
        <v>1979</v>
      </c>
      <c r="F4593" s="69" t="str">
        <f t="shared" si="2275"/>
        <v>r</v>
      </c>
      <c r="G4593" s="69">
        <f>data2!AY190</f>
        <v>5.6217685146505936E-2</v>
      </c>
      <c r="H4593" s="105">
        <f t="shared" si="2229"/>
        <v>2.6754230553934679</v>
      </c>
      <c r="I4593" s="105">
        <f t="shared" si="2230"/>
        <v>0.93585493380513185</v>
      </c>
    </row>
    <row r="4594" spans="2:9" x14ac:dyDescent="0.25">
      <c r="B4594" s="69" t="s">
        <v>45</v>
      </c>
      <c r="C4594" s="69" t="s">
        <v>149</v>
      </c>
      <c r="D4594" s="69" t="s">
        <v>149</v>
      </c>
      <c r="E4594" s="69">
        <f t="shared" ref="E4594:F4594" si="2276">E3346</f>
        <v>1980</v>
      </c>
      <c r="F4594" s="69" t="str">
        <f t="shared" si="2276"/>
        <v>r</v>
      </c>
      <c r="G4594" s="69">
        <f>data2!AY191</f>
        <v>5.3833735263416428E-2</v>
      </c>
      <c r="H4594" s="105">
        <f t="shared" si="2229"/>
        <v>2.7316407405399739</v>
      </c>
      <c r="I4594" s="105">
        <f t="shared" si="2230"/>
        <v>0.88202119854171546</v>
      </c>
    </row>
    <row r="4595" spans="2:9" x14ac:dyDescent="0.25">
      <c r="B4595" s="69" t="s">
        <v>45</v>
      </c>
      <c r="C4595" s="69" t="s">
        <v>149</v>
      </c>
      <c r="D4595" s="69" t="s">
        <v>149</v>
      </c>
      <c r="E4595" s="69">
        <f t="shared" ref="E4595:F4595" si="2277">E3347</f>
        <v>1981</v>
      </c>
      <c r="F4595" s="69" t="str">
        <f t="shared" si="2277"/>
        <v>r</v>
      </c>
      <c r="G4595" s="69">
        <f>data2!AY192</f>
        <v>3.786622440724377E-2</v>
      </c>
      <c r="H4595" s="105">
        <f t="shared" si="2229"/>
        <v>2.7854744758033902</v>
      </c>
      <c r="I4595" s="105">
        <f t="shared" si="2230"/>
        <v>0.8441549741344716</v>
      </c>
    </row>
    <row r="4596" spans="2:9" x14ac:dyDescent="0.25">
      <c r="B4596" s="69" t="s">
        <v>45</v>
      </c>
      <c r="C4596" s="69" t="s">
        <v>149</v>
      </c>
      <c r="D4596" s="69" t="s">
        <v>149</v>
      </c>
      <c r="E4596" s="69">
        <f t="shared" ref="E4596:F4596" si="2278">E3348</f>
        <v>1982</v>
      </c>
      <c r="F4596" s="69" t="str">
        <f t="shared" si="2278"/>
        <v>r</v>
      </c>
      <c r="G4596" s="69">
        <f>data2!AY193</f>
        <v>6.1799084537752305E-2</v>
      </c>
      <c r="H4596" s="105">
        <f t="shared" si="2229"/>
        <v>2.8233407002106339</v>
      </c>
      <c r="I4596" s="105">
        <f t="shared" si="2230"/>
        <v>0.78235588959671931</v>
      </c>
    </row>
    <row r="4597" spans="2:9" x14ac:dyDescent="0.25">
      <c r="B4597" s="69" t="s">
        <v>45</v>
      </c>
      <c r="C4597" s="69" t="s">
        <v>149</v>
      </c>
      <c r="D4597" s="69" t="s">
        <v>149</v>
      </c>
      <c r="E4597" s="69">
        <f t="shared" ref="E4597:F4597" si="2279">E3349</f>
        <v>1983</v>
      </c>
      <c r="F4597" s="69" t="str">
        <f t="shared" si="2279"/>
        <v>r</v>
      </c>
      <c r="G4597" s="69">
        <f>data2!AY194</f>
        <v>6.0275474199787862E-2</v>
      </c>
      <c r="H4597" s="105">
        <f t="shared" si="2229"/>
        <v>2.8851397847483864</v>
      </c>
      <c r="I4597" s="105">
        <f t="shared" si="2230"/>
        <v>0.72208041539693146</v>
      </c>
    </row>
    <row r="4598" spans="2:9" x14ac:dyDescent="0.25">
      <c r="B4598" s="69" t="s">
        <v>45</v>
      </c>
      <c r="C4598" s="69" t="s">
        <v>149</v>
      </c>
      <c r="D4598" s="69" t="s">
        <v>149</v>
      </c>
      <c r="E4598" s="69">
        <f t="shared" ref="E4598:F4598" si="2280">E3350</f>
        <v>1984</v>
      </c>
      <c r="F4598" s="69" t="str">
        <f t="shared" si="2280"/>
        <v>r</v>
      </c>
      <c r="G4598" s="69">
        <f>data2!AY195</f>
        <v>3.9100669658739491E-2</v>
      </c>
      <c r="H4598" s="105">
        <f t="shared" si="2229"/>
        <v>2.9454152589481741</v>
      </c>
      <c r="I4598" s="105">
        <f t="shared" si="2230"/>
        <v>0.68297974573819198</v>
      </c>
    </row>
    <row r="4599" spans="2:9" x14ac:dyDescent="0.25">
      <c r="B4599" s="69" t="s">
        <v>45</v>
      </c>
      <c r="C4599" s="69" t="s">
        <v>149</v>
      </c>
      <c r="D4599" s="69" t="s">
        <v>149</v>
      </c>
      <c r="E4599" s="69">
        <f t="shared" ref="E4599:F4599" si="2281">E3351</f>
        <v>1985</v>
      </c>
      <c r="F4599" s="69" t="str">
        <f t="shared" si="2281"/>
        <v>r</v>
      </c>
      <c r="G4599" s="69">
        <f>data2!AY196</f>
        <v>5.8283500401209803E-2</v>
      </c>
      <c r="H4599" s="105">
        <f t="shared" si="2229"/>
        <v>2.9845159286069136</v>
      </c>
      <c r="I4599" s="105">
        <f t="shared" si="2230"/>
        <v>0.62469624533698231</v>
      </c>
    </row>
    <row r="4600" spans="2:9" x14ac:dyDescent="0.25">
      <c r="B4600" s="69" t="s">
        <v>45</v>
      </c>
      <c r="C4600" s="69" t="s">
        <v>149</v>
      </c>
      <c r="D4600" s="69" t="s">
        <v>149</v>
      </c>
      <c r="E4600" s="69">
        <f t="shared" ref="E4600:F4600" si="2282">E3352</f>
        <v>1986</v>
      </c>
      <c r="F4600" s="69" t="str">
        <f t="shared" si="2282"/>
        <v>r</v>
      </c>
      <c r="G4600" s="69">
        <f>data2!AY197</f>
        <v>5.7344049992188721E-2</v>
      </c>
      <c r="H4600" s="105">
        <f t="shared" si="2229"/>
        <v>3.0427994290081233</v>
      </c>
      <c r="I4600" s="105">
        <f t="shared" si="2230"/>
        <v>0.56735219534479353</v>
      </c>
    </row>
    <row r="4601" spans="2:9" x14ac:dyDescent="0.25">
      <c r="B4601" s="69" t="s">
        <v>45</v>
      </c>
      <c r="C4601" s="69" t="s">
        <v>149</v>
      </c>
      <c r="D4601" s="69" t="s">
        <v>149</v>
      </c>
      <c r="E4601" s="69">
        <f t="shared" ref="E4601:F4601" si="2283">E3353</f>
        <v>1987</v>
      </c>
      <c r="F4601" s="69" t="str">
        <f t="shared" si="2283"/>
        <v>r</v>
      </c>
      <c r="G4601" s="69">
        <f>data2!AY198</f>
        <v>4.9928393861811748E-2</v>
      </c>
      <c r="H4601" s="105">
        <f t="shared" si="2229"/>
        <v>3.100143479000312</v>
      </c>
      <c r="I4601" s="105">
        <f t="shared" si="2230"/>
        <v>0.51742380148298184</v>
      </c>
    </row>
    <row r="4602" spans="2:9" x14ac:dyDescent="0.25">
      <c r="B4602" s="69" t="s">
        <v>45</v>
      </c>
      <c r="C4602" s="69" t="s">
        <v>149</v>
      </c>
      <c r="D4602" s="69" t="s">
        <v>149</v>
      </c>
      <c r="E4602" s="69">
        <f t="shared" ref="E4602:F4602" si="2284">E3354</f>
        <v>1988</v>
      </c>
      <c r="F4602" s="69" t="str">
        <f t="shared" si="2284"/>
        <v>r</v>
      </c>
      <c r="G4602" s="69">
        <f>data2!AY199</f>
        <v>5.4428589591031508E-2</v>
      </c>
      <c r="H4602" s="105">
        <f t="shared" si="2229"/>
        <v>3.1500718728621235</v>
      </c>
      <c r="I4602" s="105">
        <f t="shared" si="2230"/>
        <v>0.46299521189195025</v>
      </c>
    </row>
    <row r="4603" spans="2:9" x14ac:dyDescent="0.25">
      <c r="B4603" s="69" t="s">
        <v>45</v>
      </c>
      <c r="C4603" s="69" t="s">
        <v>149</v>
      </c>
      <c r="D4603" s="69" t="s">
        <v>149</v>
      </c>
      <c r="E4603" s="69">
        <f t="shared" ref="E4603:F4603" si="2285">E3355</f>
        <v>1989</v>
      </c>
      <c r="F4603" s="69" t="str">
        <f t="shared" si="2285"/>
        <v>r</v>
      </c>
      <c r="G4603" s="69">
        <f>data2!AY200</f>
        <v>5.0690103547405732E-2</v>
      </c>
      <c r="H4603" s="105">
        <f t="shared" si="2229"/>
        <v>3.2045004624531552</v>
      </c>
      <c r="I4603" s="105">
        <f t="shared" si="2230"/>
        <v>0.41230510834454459</v>
      </c>
    </row>
    <row r="4604" spans="2:9" x14ac:dyDescent="0.25">
      <c r="B4604" s="69" t="s">
        <v>45</v>
      </c>
      <c r="C4604" s="69" t="s">
        <v>149</v>
      </c>
      <c r="D4604" s="69" t="s">
        <v>149</v>
      </c>
      <c r="E4604" s="69">
        <f t="shared" ref="E4604:F4604" si="2286">E3356</f>
        <v>1990</v>
      </c>
      <c r="F4604" s="69" t="str">
        <f t="shared" si="2286"/>
        <v>r</v>
      </c>
      <c r="G4604" s="69">
        <f>data2!AY201</f>
        <v>5.8588594651128048E-2</v>
      </c>
      <c r="H4604" s="105">
        <f t="shared" si="2229"/>
        <v>3.2551905660005609</v>
      </c>
      <c r="I4604" s="105">
        <f t="shared" si="2230"/>
        <v>0.3537165136934165</v>
      </c>
    </row>
    <row r="4605" spans="2:9" x14ac:dyDescent="0.25">
      <c r="B4605" s="69" t="s">
        <v>45</v>
      </c>
      <c r="C4605" s="69" t="s">
        <v>149</v>
      </c>
      <c r="D4605" s="69" t="s">
        <v>149</v>
      </c>
      <c r="E4605" s="69">
        <f t="shared" ref="E4605:F4605" si="2287">E3357</f>
        <v>1991</v>
      </c>
      <c r="F4605" s="69" t="str">
        <f t="shared" si="2287"/>
        <v>r</v>
      </c>
      <c r="G4605" s="69">
        <f>data2!AY202</f>
        <v>5.8157383671095332E-2</v>
      </c>
      <c r="H4605" s="105">
        <f t="shared" si="2229"/>
        <v>3.3137791606516891</v>
      </c>
      <c r="I4605" s="105">
        <f t="shared" si="2230"/>
        <v>0.29555913002232115</v>
      </c>
    </row>
    <row r="4606" spans="2:9" x14ac:dyDescent="0.25">
      <c r="B4606" s="69" t="s">
        <v>45</v>
      </c>
      <c r="C4606" s="69" t="s">
        <v>149</v>
      </c>
      <c r="D4606" s="69" t="s">
        <v>149</v>
      </c>
      <c r="E4606" s="69">
        <f t="shared" ref="E4606:F4606" si="2288">E3358</f>
        <v>1992</v>
      </c>
      <c r="F4606" s="69" t="str">
        <f t="shared" si="2288"/>
        <v>r</v>
      </c>
      <c r="G4606" s="69">
        <f>data2!AY203</f>
        <v>5.5239776105622751E-2</v>
      </c>
      <c r="H4606" s="105">
        <f t="shared" si="2229"/>
        <v>3.3719365443227844</v>
      </c>
      <c r="I4606" s="105">
        <f t="shared" si="2230"/>
        <v>0.24031935391669837</v>
      </c>
    </row>
    <row r="4607" spans="2:9" x14ac:dyDescent="0.25">
      <c r="B4607" s="69" t="s">
        <v>45</v>
      </c>
      <c r="C4607" s="69" t="s">
        <v>149</v>
      </c>
      <c r="D4607" s="69" t="s">
        <v>149</v>
      </c>
      <c r="E4607" s="69">
        <f t="shared" ref="E4607:F4607" si="2289">E3359</f>
        <v>1993</v>
      </c>
      <c r="F4607" s="69" t="str">
        <f t="shared" si="2289"/>
        <v>r</v>
      </c>
      <c r="G4607" s="69">
        <f>data2!AY204</f>
        <v>4.8004295502459597E-2</v>
      </c>
      <c r="H4607" s="105">
        <f t="shared" si="2229"/>
        <v>3.4271763204284071</v>
      </c>
      <c r="I4607" s="105">
        <f t="shared" si="2230"/>
        <v>0.19231505841423877</v>
      </c>
    </row>
    <row r="4608" spans="2:9" x14ac:dyDescent="0.25">
      <c r="B4608" s="69" t="s">
        <v>45</v>
      </c>
      <c r="C4608" s="69" t="s">
        <v>149</v>
      </c>
      <c r="D4608" s="69" t="s">
        <v>149</v>
      </c>
      <c r="E4608" s="69">
        <f t="shared" ref="E4608:F4608" si="2290">E3360</f>
        <v>1994</v>
      </c>
      <c r="F4608" s="69" t="str">
        <f t="shared" si="2290"/>
        <v>r</v>
      </c>
      <c r="G4608" s="69">
        <f>data2!AY205</f>
        <v>4.7130679673590505E-2</v>
      </c>
      <c r="H4608" s="105">
        <f t="shared" si="2229"/>
        <v>3.4751806159308667</v>
      </c>
      <c r="I4608" s="105">
        <f t="shared" si="2230"/>
        <v>0.14518437874064827</v>
      </c>
    </row>
    <row r="4609" spans="2:9" x14ac:dyDescent="0.25">
      <c r="B4609" s="69" t="s">
        <v>45</v>
      </c>
      <c r="C4609" s="69" t="s">
        <v>149</v>
      </c>
      <c r="D4609" s="69" t="s">
        <v>149</v>
      </c>
      <c r="E4609" s="69">
        <f t="shared" ref="E4609:F4609" si="2291">E3361</f>
        <v>1995</v>
      </c>
      <c r="F4609" s="69" t="str">
        <f t="shared" si="2291"/>
        <v>r</v>
      </c>
      <c r="G4609" s="69">
        <f>data2!AY206</f>
        <v>4.3516630630630632E-2</v>
      </c>
      <c r="H4609" s="105">
        <f t="shared" si="2229"/>
        <v>3.5223112956044571</v>
      </c>
      <c r="I4609" s="105">
        <f t="shared" si="2230"/>
        <v>0.10166774811001765</v>
      </c>
    </row>
    <row r="4610" spans="2:9" x14ac:dyDescent="0.25">
      <c r="B4610" s="69" t="s">
        <v>45</v>
      </c>
      <c r="C4610" s="69" t="s">
        <v>149</v>
      </c>
      <c r="D4610" s="69" t="s">
        <v>149</v>
      </c>
      <c r="E4610" s="69">
        <f t="shared" ref="E4610:F4610" si="2292">E3362</f>
        <v>1996</v>
      </c>
      <c r="F4610" s="69" t="str">
        <f t="shared" si="2292"/>
        <v>r</v>
      </c>
      <c r="G4610" s="69">
        <f>data2!AY207</f>
        <v>4.8603284966447675E-2</v>
      </c>
      <c r="H4610" s="105">
        <f t="shared" si="2229"/>
        <v>3.5658279262350878</v>
      </c>
      <c r="I4610" s="105">
        <f t="shared" si="2230"/>
        <v>5.3064463143569975E-2</v>
      </c>
    </row>
    <row r="4611" spans="2:9" x14ac:dyDescent="0.25">
      <c r="B4611" s="69" t="s">
        <v>45</v>
      </c>
      <c r="C4611" s="69" t="s">
        <v>149</v>
      </c>
      <c r="D4611" s="69" t="s">
        <v>149</v>
      </c>
      <c r="E4611" s="69">
        <f t="shared" ref="E4611:F4611" si="2293">E3363</f>
        <v>1997</v>
      </c>
      <c r="F4611" s="69" t="str">
        <f t="shared" si="2293"/>
        <v>r</v>
      </c>
      <c r="G4611" s="69">
        <f>data2!AY208</f>
        <v>5.3064463143569975E-2</v>
      </c>
      <c r="H4611" s="105">
        <f t="shared" si="2229"/>
        <v>3.6144312112015355</v>
      </c>
      <c r="I4611" s="105">
        <f t="shared" si="2230"/>
        <v>0</v>
      </c>
    </row>
    <row r="4612" spans="2:9" x14ac:dyDescent="0.25">
      <c r="B4612" s="69" t="s">
        <v>45</v>
      </c>
      <c r="C4612" s="69" t="s">
        <v>149</v>
      </c>
      <c r="D4612" s="69" t="s">
        <v>149</v>
      </c>
      <c r="E4612" s="69">
        <f t="shared" ref="E4612:F4612" si="2294">E3364</f>
        <v>1950</v>
      </c>
      <c r="F4612" s="69" t="str">
        <f t="shared" si="2294"/>
        <v>s</v>
      </c>
      <c r="G4612" s="69">
        <f>data2!AZ161</f>
        <v>9.7928894198306776E-2</v>
      </c>
      <c r="H4612" s="105">
        <f t="shared" ref="H4612:H4675" si="2295">SUMIFS($G$4:$G$4995,$F$4:$F$4995,$F4612,$E$4:$E$4995,"&lt;"&amp;$E4612,$B$4:$B$4995,$B4612,$D$4:$D$4995,$D4612)</f>
        <v>0</v>
      </c>
      <c r="I4612" s="105">
        <f t="shared" ref="I4612:I4675" si="2296">SUMIFS($G$4:$G$4995,$F$4:$F$4995,$F4612,$E$4:$E$4995,"&gt;"&amp;$E4612,$B$4:$B$4995,$B4612,$D$4:$D$4995,$D4612)</f>
        <v>5.071051762556154</v>
      </c>
    </row>
    <row r="4613" spans="2:9" x14ac:dyDescent="0.25">
      <c r="B4613" s="69" t="s">
        <v>45</v>
      </c>
      <c r="C4613" s="69" t="s">
        <v>149</v>
      </c>
      <c r="D4613" s="69" t="s">
        <v>149</v>
      </c>
      <c r="E4613" s="69">
        <f t="shared" ref="E4613:F4613" si="2297">E3365</f>
        <v>1951</v>
      </c>
      <c r="F4613" s="69" t="str">
        <f t="shared" si="2297"/>
        <v>s</v>
      </c>
      <c r="G4613" s="69">
        <f>data2!AZ162</f>
        <v>9.7928894198306776E-2</v>
      </c>
      <c r="H4613" s="105">
        <f t="shared" si="2295"/>
        <v>9.7928894198306776E-2</v>
      </c>
      <c r="I4613" s="105">
        <f t="shared" si="2296"/>
        <v>4.9731228683578479</v>
      </c>
    </row>
    <row r="4614" spans="2:9" x14ac:dyDescent="0.25">
      <c r="B4614" s="69" t="s">
        <v>45</v>
      </c>
      <c r="C4614" s="69" t="s">
        <v>149</v>
      </c>
      <c r="D4614" s="69" t="s">
        <v>149</v>
      </c>
      <c r="E4614" s="69">
        <f t="shared" ref="E4614:F4614" si="2298">E3366</f>
        <v>1952</v>
      </c>
      <c r="F4614" s="69" t="str">
        <f t="shared" si="2298"/>
        <v>s</v>
      </c>
      <c r="G4614" s="69">
        <f>data2!AZ163</f>
        <v>9.7928894198306776E-2</v>
      </c>
      <c r="H4614" s="105">
        <f t="shared" si="2295"/>
        <v>0.19585778839661355</v>
      </c>
      <c r="I4614" s="105">
        <f t="shared" si="2296"/>
        <v>4.8751939741595409</v>
      </c>
    </row>
    <row r="4615" spans="2:9" x14ac:dyDescent="0.25">
      <c r="B4615" s="69" t="s">
        <v>45</v>
      </c>
      <c r="C4615" s="69" t="s">
        <v>149</v>
      </c>
      <c r="D4615" s="69" t="s">
        <v>149</v>
      </c>
      <c r="E4615" s="69">
        <f t="shared" ref="E4615:F4615" si="2299">E3367</f>
        <v>1953</v>
      </c>
      <c r="F4615" s="69" t="str">
        <f t="shared" si="2299"/>
        <v>s</v>
      </c>
      <c r="G4615" s="69">
        <f>data2!AZ164</f>
        <v>9.7928894198306776E-2</v>
      </c>
      <c r="H4615" s="105">
        <f t="shared" si="2295"/>
        <v>0.29378668259492036</v>
      </c>
      <c r="I4615" s="105">
        <f t="shared" si="2296"/>
        <v>4.777265079961234</v>
      </c>
    </row>
    <row r="4616" spans="2:9" x14ac:dyDescent="0.25">
      <c r="B4616" s="69" t="s">
        <v>45</v>
      </c>
      <c r="C4616" s="69" t="s">
        <v>149</v>
      </c>
      <c r="D4616" s="69" t="s">
        <v>149</v>
      </c>
      <c r="E4616" s="69">
        <f t="shared" ref="E4616:F4616" si="2300">E3368</f>
        <v>1954</v>
      </c>
      <c r="F4616" s="69" t="str">
        <f t="shared" si="2300"/>
        <v>s</v>
      </c>
      <c r="G4616" s="69">
        <f>data2!AZ165</f>
        <v>9.7928894198306776E-2</v>
      </c>
      <c r="H4616" s="105">
        <f t="shared" si="2295"/>
        <v>0.3917155767932271</v>
      </c>
      <c r="I4616" s="105">
        <f t="shared" si="2296"/>
        <v>4.679336185762927</v>
      </c>
    </row>
    <row r="4617" spans="2:9" x14ac:dyDescent="0.25">
      <c r="B4617" s="69" t="s">
        <v>45</v>
      </c>
      <c r="C4617" s="69" t="s">
        <v>149</v>
      </c>
      <c r="D4617" s="69" t="s">
        <v>149</v>
      </c>
      <c r="E4617" s="69">
        <f t="shared" ref="E4617:F4617" si="2301">E3369</f>
        <v>1955</v>
      </c>
      <c r="F4617" s="69" t="str">
        <f t="shared" si="2301"/>
        <v>s</v>
      </c>
      <c r="G4617" s="69">
        <f>data2!AZ166</f>
        <v>9.7928894198306776E-2</v>
      </c>
      <c r="H4617" s="105">
        <f t="shared" si="2295"/>
        <v>0.48964447099153385</v>
      </c>
      <c r="I4617" s="105">
        <f t="shared" si="2296"/>
        <v>4.5814072915646209</v>
      </c>
    </row>
    <row r="4618" spans="2:9" x14ac:dyDescent="0.25">
      <c r="B4618" s="69" t="s">
        <v>45</v>
      </c>
      <c r="C4618" s="69" t="s">
        <v>149</v>
      </c>
      <c r="D4618" s="69" t="s">
        <v>149</v>
      </c>
      <c r="E4618" s="69">
        <f t="shared" ref="E4618:F4618" si="2302">E3370</f>
        <v>1956</v>
      </c>
      <c r="F4618" s="69" t="str">
        <f t="shared" si="2302"/>
        <v>s</v>
      </c>
      <c r="G4618" s="69">
        <f>data2!AZ167</f>
        <v>9.7928894198306776E-2</v>
      </c>
      <c r="H4618" s="105">
        <f t="shared" si="2295"/>
        <v>0.5875733651898406</v>
      </c>
      <c r="I4618" s="105">
        <f t="shared" si="2296"/>
        <v>4.4834783973663148</v>
      </c>
    </row>
    <row r="4619" spans="2:9" x14ac:dyDescent="0.25">
      <c r="B4619" s="69" t="s">
        <v>45</v>
      </c>
      <c r="C4619" s="69" t="s">
        <v>149</v>
      </c>
      <c r="D4619" s="69" t="s">
        <v>149</v>
      </c>
      <c r="E4619" s="69">
        <f t="shared" ref="E4619:F4619" si="2303">E3371</f>
        <v>1957</v>
      </c>
      <c r="F4619" s="69" t="str">
        <f t="shared" si="2303"/>
        <v>s</v>
      </c>
      <c r="G4619" s="69">
        <f>data2!AZ168</f>
        <v>9.7928894198306776E-2</v>
      </c>
      <c r="H4619" s="105">
        <f t="shared" si="2295"/>
        <v>0.68550225938814735</v>
      </c>
      <c r="I4619" s="105">
        <f t="shared" si="2296"/>
        <v>4.385549503168007</v>
      </c>
    </row>
    <row r="4620" spans="2:9" x14ac:dyDescent="0.25">
      <c r="B4620" s="69" t="s">
        <v>45</v>
      </c>
      <c r="C4620" s="69" t="s">
        <v>149</v>
      </c>
      <c r="D4620" s="69" t="s">
        <v>149</v>
      </c>
      <c r="E4620" s="69">
        <f t="shared" ref="E4620:F4620" si="2304">E3372</f>
        <v>1958</v>
      </c>
      <c r="F4620" s="69" t="str">
        <f t="shared" si="2304"/>
        <v>s</v>
      </c>
      <c r="G4620" s="69">
        <f>data2!AZ169</f>
        <v>9.7928894198306776E-2</v>
      </c>
      <c r="H4620" s="105">
        <f t="shared" si="2295"/>
        <v>0.7834311535864541</v>
      </c>
      <c r="I4620" s="105">
        <f t="shared" si="2296"/>
        <v>4.2876206089697009</v>
      </c>
    </row>
    <row r="4621" spans="2:9" x14ac:dyDescent="0.25">
      <c r="B4621" s="69" t="s">
        <v>45</v>
      </c>
      <c r="C4621" s="69" t="s">
        <v>149</v>
      </c>
      <c r="D4621" s="69" t="s">
        <v>149</v>
      </c>
      <c r="E4621" s="69">
        <f t="shared" ref="E4621:F4621" si="2305">E3373</f>
        <v>1959</v>
      </c>
      <c r="F4621" s="69" t="str">
        <f t="shared" si="2305"/>
        <v>s</v>
      </c>
      <c r="G4621" s="69">
        <f>data2!AZ170</f>
        <v>9.7928894198306776E-2</v>
      </c>
      <c r="H4621" s="105">
        <f t="shared" si="2295"/>
        <v>0.88136004778476085</v>
      </c>
      <c r="I4621" s="105">
        <f t="shared" si="2296"/>
        <v>4.1896917147713939</v>
      </c>
    </row>
    <row r="4622" spans="2:9" x14ac:dyDescent="0.25">
      <c r="B4622" s="69" t="s">
        <v>45</v>
      </c>
      <c r="C4622" s="69" t="s">
        <v>149</v>
      </c>
      <c r="D4622" s="69" t="s">
        <v>149</v>
      </c>
      <c r="E4622" s="69">
        <f t="shared" ref="E4622:F4622" si="2306">E3374</f>
        <v>1960</v>
      </c>
      <c r="F4622" s="69" t="str">
        <f t="shared" si="2306"/>
        <v>s</v>
      </c>
      <c r="G4622" s="69">
        <f>data2!AZ171</f>
        <v>9.8056627538565422E-2</v>
      </c>
      <c r="H4622" s="105">
        <f t="shared" si="2295"/>
        <v>0.9792889419830676</v>
      </c>
      <c r="I4622" s="105">
        <f t="shared" si="2296"/>
        <v>4.0916350872328282</v>
      </c>
    </row>
    <row r="4623" spans="2:9" x14ac:dyDescent="0.25">
      <c r="B4623" s="69" t="s">
        <v>45</v>
      </c>
      <c r="C4623" s="69" t="s">
        <v>149</v>
      </c>
      <c r="D4623" s="69" t="s">
        <v>149</v>
      </c>
      <c r="E4623" s="69">
        <f t="shared" ref="E4623:F4623" si="2307">E3375</f>
        <v>1961</v>
      </c>
      <c r="F4623" s="69" t="str">
        <f t="shared" si="2307"/>
        <v>s</v>
      </c>
      <c r="G4623" s="69">
        <f>data2!AZ172</f>
        <v>9.5254592778334993E-2</v>
      </c>
      <c r="H4623" s="105">
        <f t="shared" si="2295"/>
        <v>1.077345569521633</v>
      </c>
      <c r="I4623" s="105">
        <f t="shared" si="2296"/>
        <v>3.9963804944544918</v>
      </c>
    </row>
    <row r="4624" spans="2:9" x14ac:dyDescent="0.25">
      <c r="B4624" s="69" t="s">
        <v>45</v>
      </c>
      <c r="C4624" s="69" t="s">
        <v>149</v>
      </c>
      <c r="D4624" s="69" t="s">
        <v>149</v>
      </c>
      <c r="E4624" s="69">
        <f t="shared" ref="E4624:F4624" si="2308">E3376</f>
        <v>1962</v>
      </c>
      <c r="F4624" s="69" t="str">
        <f t="shared" si="2308"/>
        <v>s</v>
      </c>
      <c r="G4624" s="69">
        <f>data2!AZ173</f>
        <v>0.10006344916021322</v>
      </c>
      <c r="H4624" s="105">
        <f t="shared" si="2295"/>
        <v>1.172600162299968</v>
      </c>
      <c r="I4624" s="105">
        <f t="shared" si="2296"/>
        <v>3.8963170452942784</v>
      </c>
    </row>
    <row r="4625" spans="2:9" x14ac:dyDescent="0.25">
      <c r="B4625" s="69" t="s">
        <v>45</v>
      </c>
      <c r="C4625" s="69" t="s">
        <v>149</v>
      </c>
      <c r="D4625" s="69" t="s">
        <v>149</v>
      </c>
      <c r="E4625" s="69">
        <f t="shared" ref="E4625:F4625" si="2309">E3377</f>
        <v>1963</v>
      </c>
      <c r="F4625" s="69" t="str">
        <f t="shared" si="2309"/>
        <v>s</v>
      </c>
      <c r="G4625" s="69">
        <f>data2!AZ174</f>
        <v>0.1051461117704732</v>
      </c>
      <c r="H4625" s="105">
        <f t="shared" si="2295"/>
        <v>1.2726636114601813</v>
      </c>
      <c r="I4625" s="105">
        <f t="shared" si="2296"/>
        <v>3.7911709335238051</v>
      </c>
    </row>
    <row r="4626" spans="2:9" x14ac:dyDescent="0.25">
      <c r="B4626" s="69" t="s">
        <v>45</v>
      </c>
      <c r="C4626" s="69" t="s">
        <v>149</v>
      </c>
      <c r="D4626" s="69" t="s">
        <v>149</v>
      </c>
      <c r="E4626" s="69">
        <f t="shared" ref="E4626:F4626" si="2310">E3378</f>
        <v>1964</v>
      </c>
      <c r="F4626" s="69" t="str">
        <f t="shared" si="2310"/>
        <v>s</v>
      </c>
      <c r="G4626" s="69">
        <f>data2!AZ175</f>
        <v>0.10719267160468773</v>
      </c>
      <c r="H4626" s="105">
        <f t="shared" si="2295"/>
        <v>1.3778097232306545</v>
      </c>
      <c r="I4626" s="105">
        <f t="shared" si="2296"/>
        <v>3.6839782619191173</v>
      </c>
    </row>
    <row r="4627" spans="2:9" x14ac:dyDescent="0.25">
      <c r="B4627" s="69" t="s">
        <v>45</v>
      </c>
      <c r="C4627" s="69" t="s">
        <v>149</v>
      </c>
      <c r="D4627" s="69" t="s">
        <v>149</v>
      </c>
      <c r="E4627" s="69">
        <f t="shared" ref="E4627:F4627" si="2311">E3379</f>
        <v>1965</v>
      </c>
      <c r="F4627" s="69" t="str">
        <f t="shared" si="2311"/>
        <v>s</v>
      </c>
      <c r="G4627" s="69">
        <f>data2!AZ176</f>
        <v>0.10694136948478658</v>
      </c>
      <c r="H4627" s="105">
        <f t="shared" si="2295"/>
        <v>1.4850023948353424</v>
      </c>
      <c r="I4627" s="105">
        <f t="shared" si="2296"/>
        <v>3.5770368924343305</v>
      </c>
    </row>
    <row r="4628" spans="2:9" x14ac:dyDescent="0.25">
      <c r="B4628" s="69" t="s">
        <v>45</v>
      </c>
      <c r="C4628" s="69" t="s">
        <v>149</v>
      </c>
      <c r="D4628" s="69" t="s">
        <v>149</v>
      </c>
      <c r="E4628" s="69">
        <f t="shared" ref="E4628:F4628" si="2312">E3380</f>
        <v>1966</v>
      </c>
      <c r="F4628" s="69" t="str">
        <f t="shared" si="2312"/>
        <v>s</v>
      </c>
      <c r="G4628" s="69">
        <f>data2!AZ177</f>
        <v>0.10935298772699505</v>
      </c>
      <c r="H4628" s="105">
        <f t="shared" si="2295"/>
        <v>1.5919437643201289</v>
      </c>
      <c r="I4628" s="105">
        <f t="shared" si="2296"/>
        <v>3.4676839047073353</v>
      </c>
    </row>
    <row r="4629" spans="2:9" x14ac:dyDescent="0.25">
      <c r="B4629" s="69" t="s">
        <v>45</v>
      </c>
      <c r="C4629" s="69" t="s">
        <v>149</v>
      </c>
      <c r="D4629" s="69" t="s">
        <v>149</v>
      </c>
      <c r="E4629" s="69">
        <f t="shared" ref="E4629:F4629" si="2313">E3381</f>
        <v>1967</v>
      </c>
      <c r="F4629" s="69" t="str">
        <f t="shared" si="2313"/>
        <v>s</v>
      </c>
      <c r="G4629" s="69">
        <f>data2!AZ178</f>
        <v>0.12373407543144709</v>
      </c>
      <c r="H4629" s="105">
        <f t="shared" si="2295"/>
        <v>1.7012967520471238</v>
      </c>
      <c r="I4629" s="105">
        <f t="shared" si="2296"/>
        <v>3.3439498292758882</v>
      </c>
    </row>
    <row r="4630" spans="2:9" x14ac:dyDescent="0.25">
      <c r="B4630" s="69" t="s">
        <v>45</v>
      </c>
      <c r="C4630" s="69" t="s">
        <v>149</v>
      </c>
      <c r="D4630" s="69" t="s">
        <v>149</v>
      </c>
      <c r="E4630" s="69">
        <f t="shared" ref="E4630:F4630" si="2314">E3382</f>
        <v>1968</v>
      </c>
      <c r="F4630" s="69" t="str">
        <f t="shared" si="2314"/>
        <v>s</v>
      </c>
      <c r="G4630" s="69">
        <f>data2!AZ179</f>
        <v>0.13411246590726775</v>
      </c>
      <c r="H4630" s="105">
        <f t="shared" si="2295"/>
        <v>1.8250308274785709</v>
      </c>
      <c r="I4630" s="105">
        <f t="shared" si="2296"/>
        <v>3.2098373633686204</v>
      </c>
    </row>
    <row r="4631" spans="2:9" x14ac:dyDescent="0.25">
      <c r="B4631" s="69" t="s">
        <v>45</v>
      </c>
      <c r="C4631" s="69" t="s">
        <v>149</v>
      </c>
      <c r="D4631" s="69" t="s">
        <v>149</v>
      </c>
      <c r="E4631" s="69">
        <f t="shared" ref="E4631:F4631" si="2315">E3383</f>
        <v>1969</v>
      </c>
      <c r="F4631" s="69" t="str">
        <f t="shared" si="2315"/>
        <v>s</v>
      </c>
      <c r="G4631" s="69">
        <f>data2!AZ180</f>
        <v>0.1520176620626594</v>
      </c>
      <c r="H4631" s="105">
        <f t="shared" si="2295"/>
        <v>1.9591432933858386</v>
      </c>
      <c r="I4631" s="105">
        <f t="shared" si="2296"/>
        <v>3.0578197013059611</v>
      </c>
    </row>
    <row r="4632" spans="2:9" x14ac:dyDescent="0.25">
      <c r="B4632" s="69" t="s">
        <v>45</v>
      </c>
      <c r="C4632" s="69" t="s">
        <v>149</v>
      </c>
      <c r="D4632" s="69" t="s">
        <v>149</v>
      </c>
      <c r="E4632" s="69">
        <f t="shared" ref="E4632:F4632" si="2316">E3384</f>
        <v>1970</v>
      </c>
      <c r="F4632" s="69" t="str">
        <f t="shared" si="2316"/>
        <v>s</v>
      </c>
      <c r="G4632" s="69">
        <f>data2!AZ181</f>
        <v>0.14774978074691714</v>
      </c>
      <c r="H4632" s="105">
        <f t="shared" si="2295"/>
        <v>2.111160955448498</v>
      </c>
      <c r="I4632" s="105">
        <f t="shared" si="2296"/>
        <v>2.9100699205590441</v>
      </c>
    </row>
    <row r="4633" spans="2:9" x14ac:dyDescent="0.25">
      <c r="B4633" s="69" t="s">
        <v>45</v>
      </c>
      <c r="C4633" s="69" t="s">
        <v>149</v>
      </c>
      <c r="D4633" s="69" t="s">
        <v>149</v>
      </c>
      <c r="E4633" s="69">
        <f t="shared" ref="E4633:F4633" si="2317">E3385</f>
        <v>1971</v>
      </c>
      <c r="F4633" s="69" t="str">
        <f t="shared" si="2317"/>
        <v>s</v>
      </c>
      <c r="G4633" s="69">
        <f>data2!AZ182</f>
        <v>0.1293762285229442</v>
      </c>
      <c r="H4633" s="105">
        <f t="shared" si="2295"/>
        <v>2.258910736195415</v>
      </c>
      <c r="I4633" s="105">
        <f t="shared" si="2296"/>
        <v>2.7806936920360998</v>
      </c>
    </row>
    <row r="4634" spans="2:9" x14ac:dyDescent="0.25">
      <c r="B4634" s="69" t="s">
        <v>45</v>
      </c>
      <c r="C4634" s="69" t="s">
        <v>149</v>
      </c>
      <c r="D4634" s="69" t="s">
        <v>149</v>
      </c>
      <c r="E4634" s="69">
        <f t="shared" ref="E4634:F4634" si="2318">E3386</f>
        <v>1972</v>
      </c>
      <c r="F4634" s="69" t="str">
        <f t="shared" si="2318"/>
        <v>s</v>
      </c>
      <c r="G4634" s="69">
        <f>data2!AZ183</f>
        <v>0.12289575757575757</v>
      </c>
      <c r="H4634" s="105">
        <f t="shared" si="2295"/>
        <v>2.3882869647183593</v>
      </c>
      <c r="I4634" s="105">
        <f t="shared" si="2296"/>
        <v>2.6577979344603424</v>
      </c>
    </row>
    <row r="4635" spans="2:9" x14ac:dyDescent="0.25">
      <c r="B4635" s="69" t="s">
        <v>45</v>
      </c>
      <c r="C4635" s="69" t="s">
        <v>149</v>
      </c>
      <c r="D4635" s="69" t="s">
        <v>149</v>
      </c>
      <c r="E4635" s="69">
        <f t="shared" ref="E4635:F4635" si="2319">E3387</f>
        <v>1973</v>
      </c>
      <c r="F4635" s="69" t="str">
        <f t="shared" si="2319"/>
        <v>s</v>
      </c>
      <c r="G4635" s="69">
        <f>data2!AZ184</f>
        <v>0.14185039443775907</v>
      </c>
      <c r="H4635" s="105">
        <f t="shared" si="2295"/>
        <v>2.5111827222941168</v>
      </c>
      <c r="I4635" s="105">
        <f t="shared" si="2296"/>
        <v>2.5159475400225833</v>
      </c>
    </row>
    <row r="4636" spans="2:9" x14ac:dyDescent="0.25">
      <c r="B4636" s="69" t="s">
        <v>45</v>
      </c>
      <c r="C4636" s="69" t="s">
        <v>149</v>
      </c>
      <c r="D4636" s="69" t="s">
        <v>149</v>
      </c>
      <c r="E4636" s="69">
        <f t="shared" ref="E4636:F4636" si="2320">E3388</f>
        <v>1974</v>
      </c>
      <c r="F4636" s="69" t="str">
        <f t="shared" si="2320"/>
        <v>s</v>
      </c>
      <c r="G4636" s="69">
        <f>data2!AZ185</f>
        <v>0.11686187214611873</v>
      </c>
      <c r="H4636" s="105">
        <f t="shared" si="2295"/>
        <v>2.6530331167318759</v>
      </c>
      <c r="I4636" s="105">
        <f t="shared" si="2296"/>
        <v>2.3990856678764643</v>
      </c>
    </row>
    <row r="4637" spans="2:9" x14ac:dyDescent="0.25">
      <c r="B4637" s="69" t="s">
        <v>45</v>
      </c>
      <c r="C4637" s="69" t="s">
        <v>149</v>
      </c>
      <c r="D4637" s="69" t="s">
        <v>149</v>
      </c>
      <c r="E4637" s="69">
        <f t="shared" ref="E4637:F4637" si="2321">E3389</f>
        <v>1975</v>
      </c>
      <c r="F4637" s="69" t="str">
        <f t="shared" si="2321"/>
        <v>s</v>
      </c>
      <c r="G4637" s="69">
        <f>data2!AZ186</f>
        <v>0.13429531409678389</v>
      </c>
      <c r="H4637" s="105">
        <f t="shared" si="2295"/>
        <v>2.7698949888779945</v>
      </c>
      <c r="I4637" s="105">
        <f t="shared" si="2296"/>
        <v>2.2647903537796803</v>
      </c>
    </row>
    <row r="4638" spans="2:9" x14ac:dyDescent="0.25">
      <c r="B4638" s="69" t="s">
        <v>45</v>
      </c>
      <c r="C4638" s="69" t="s">
        <v>149</v>
      </c>
      <c r="D4638" s="69" t="s">
        <v>149</v>
      </c>
      <c r="E4638" s="69">
        <f t="shared" ref="E4638:F4638" si="2322">E3390</f>
        <v>1976</v>
      </c>
      <c r="F4638" s="69" t="str">
        <f t="shared" si="2322"/>
        <v>s</v>
      </c>
      <c r="G4638" s="69">
        <f>data2!AZ187</f>
        <v>0.12979922797167104</v>
      </c>
      <c r="H4638" s="105">
        <f t="shared" si="2295"/>
        <v>2.9041903029747784</v>
      </c>
      <c r="I4638" s="105">
        <f t="shared" si="2296"/>
        <v>2.1349911258080096</v>
      </c>
    </row>
    <row r="4639" spans="2:9" x14ac:dyDescent="0.25">
      <c r="B4639" s="69" t="s">
        <v>45</v>
      </c>
      <c r="C4639" s="69" t="s">
        <v>149</v>
      </c>
      <c r="D4639" s="69" t="s">
        <v>149</v>
      </c>
      <c r="E4639" s="69">
        <f t="shared" ref="E4639:F4639" si="2323">E3391</f>
        <v>1977</v>
      </c>
      <c r="F4639" s="69" t="str">
        <f t="shared" si="2323"/>
        <v>s</v>
      </c>
      <c r="G4639" s="69">
        <f>data2!AZ188</f>
        <v>0.12317475354034874</v>
      </c>
      <c r="H4639" s="105">
        <f t="shared" si="2295"/>
        <v>3.0339895309464495</v>
      </c>
      <c r="I4639" s="105">
        <f t="shared" si="2296"/>
        <v>2.0118163722676612</v>
      </c>
    </row>
    <row r="4640" spans="2:9" x14ac:dyDescent="0.25">
      <c r="B4640" s="69" t="s">
        <v>45</v>
      </c>
      <c r="C4640" s="69" t="s">
        <v>149</v>
      </c>
      <c r="D4640" s="69" t="s">
        <v>149</v>
      </c>
      <c r="E4640" s="69">
        <f t="shared" ref="E4640:F4640" si="2324">E3392</f>
        <v>1978</v>
      </c>
      <c r="F4640" s="69" t="str">
        <f t="shared" si="2324"/>
        <v>s</v>
      </c>
      <c r="G4640" s="69">
        <f>data2!AZ189</f>
        <v>0.10333392944236709</v>
      </c>
      <c r="H4640" s="105">
        <f t="shared" si="2295"/>
        <v>3.1571642844867984</v>
      </c>
      <c r="I4640" s="105">
        <f t="shared" si="2296"/>
        <v>1.908482442825294</v>
      </c>
    </row>
    <row r="4641" spans="2:9" x14ac:dyDescent="0.25">
      <c r="B4641" s="69" t="s">
        <v>45</v>
      </c>
      <c r="C4641" s="69" t="s">
        <v>149</v>
      </c>
      <c r="D4641" s="69" t="s">
        <v>149</v>
      </c>
      <c r="E4641" s="69">
        <f t="shared" ref="E4641:F4641" si="2325">E3393</f>
        <v>1979</v>
      </c>
      <c r="F4641" s="69" t="str">
        <f t="shared" si="2325"/>
        <v>s</v>
      </c>
      <c r="G4641" s="69">
        <f>data2!AZ190</f>
        <v>0.10720968848839291</v>
      </c>
      <c r="H4641" s="105">
        <f t="shared" si="2295"/>
        <v>3.2604982139291656</v>
      </c>
      <c r="I4641" s="105">
        <f t="shared" si="2296"/>
        <v>1.8012727543369009</v>
      </c>
    </row>
    <row r="4642" spans="2:9" x14ac:dyDescent="0.25">
      <c r="B4642" s="69" t="s">
        <v>45</v>
      </c>
      <c r="C4642" s="69" t="s">
        <v>149</v>
      </c>
      <c r="D4642" s="69" t="s">
        <v>149</v>
      </c>
      <c r="E4642" s="69">
        <f t="shared" ref="E4642:F4642" si="2326">E3394</f>
        <v>1980</v>
      </c>
      <c r="F4642" s="69" t="str">
        <f t="shared" si="2326"/>
        <v>s</v>
      </c>
      <c r="G4642" s="69">
        <f>data2!AZ191</f>
        <v>0.10344385914282206</v>
      </c>
      <c r="H4642" s="105">
        <f t="shared" si="2295"/>
        <v>3.3677079024175587</v>
      </c>
      <c r="I4642" s="105">
        <f t="shared" si="2296"/>
        <v>1.697828895194079</v>
      </c>
    </row>
    <row r="4643" spans="2:9" x14ac:dyDescent="0.25">
      <c r="B4643" s="69" t="s">
        <v>45</v>
      </c>
      <c r="C4643" s="69" t="s">
        <v>149</v>
      </c>
      <c r="D4643" s="69" t="s">
        <v>149</v>
      </c>
      <c r="E4643" s="69">
        <f t="shared" ref="E4643:F4643" si="2327">E3395</f>
        <v>1981</v>
      </c>
      <c r="F4643" s="69" t="str">
        <f t="shared" si="2327"/>
        <v>s</v>
      </c>
      <c r="G4643" s="69">
        <f>data2!AZ192</f>
        <v>0.11668080776650695</v>
      </c>
      <c r="H4643" s="105">
        <f t="shared" si="2295"/>
        <v>3.4711517615603809</v>
      </c>
      <c r="I4643" s="105">
        <f t="shared" si="2296"/>
        <v>1.5811480874275721</v>
      </c>
    </row>
    <row r="4644" spans="2:9" x14ac:dyDescent="0.25">
      <c r="B4644" s="69" t="s">
        <v>45</v>
      </c>
      <c r="C4644" s="69" t="s">
        <v>149</v>
      </c>
      <c r="D4644" s="69" t="s">
        <v>149</v>
      </c>
      <c r="E4644" s="69">
        <f t="shared" ref="E4644:F4644" si="2328">E3396</f>
        <v>1982</v>
      </c>
      <c r="F4644" s="69" t="str">
        <f t="shared" si="2328"/>
        <v>s</v>
      </c>
      <c r="G4644" s="69">
        <f>data2!AZ193</f>
        <v>0.12214099598180912</v>
      </c>
      <c r="H4644" s="105">
        <f t="shared" si="2295"/>
        <v>3.587832569326888</v>
      </c>
      <c r="I4644" s="105">
        <f t="shared" si="2296"/>
        <v>1.4590070914457629</v>
      </c>
    </row>
    <row r="4645" spans="2:9" x14ac:dyDescent="0.25">
      <c r="B4645" s="69" t="s">
        <v>45</v>
      </c>
      <c r="C4645" s="69" t="s">
        <v>149</v>
      </c>
      <c r="D4645" s="69" t="s">
        <v>149</v>
      </c>
      <c r="E4645" s="69">
        <f t="shared" ref="E4645:F4645" si="2329">E3397</f>
        <v>1983</v>
      </c>
      <c r="F4645" s="69" t="str">
        <f t="shared" si="2329"/>
        <v>s</v>
      </c>
      <c r="G4645" s="69">
        <f>data2!AZ194</f>
        <v>0.11699420353154054</v>
      </c>
      <c r="H4645" s="105">
        <f t="shared" si="2295"/>
        <v>3.7099735653086969</v>
      </c>
      <c r="I4645" s="105">
        <f t="shared" si="2296"/>
        <v>1.3420128879142224</v>
      </c>
    </row>
    <row r="4646" spans="2:9" x14ac:dyDescent="0.25">
      <c r="B4646" s="69" t="s">
        <v>45</v>
      </c>
      <c r="C4646" s="69" t="s">
        <v>149</v>
      </c>
      <c r="D4646" s="69" t="s">
        <v>149</v>
      </c>
      <c r="E4646" s="69">
        <f t="shared" ref="E4646:F4646" si="2330">E3398</f>
        <v>1984</v>
      </c>
      <c r="F4646" s="69" t="str">
        <f t="shared" si="2330"/>
        <v>s</v>
      </c>
      <c r="G4646" s="69">
        <f>data2!AZ195</f>
        <v>0.11685368024958266</v>
      </c>
      <c r="H4646" s="105">
        <f t="shared" si="2295"/>
        <v>3.8269677688402375</v>
      </c>
      <c r="I4646" s="105">
        <f t="shared" si="2296"/>
        <v>1.2251592076646396</v>
      </c>
    </row>
    <row r="4647" spans="2:9" x14ac:dyDescent="0.25">
      <c r="B4647" s="69" t="s">
        <v>45</v>
      </c>
      <c r="C4647" s="69" t="s">
        <v>149</v>
      </c>
      <c r="D4647" s="69" t="s">
        <v>149</v>
      </c>
      <c r="E4647" s="69">
        <f t="shared" ref="E4647:F4647" si="2331">E3399</f>
        <v>1985</v>
      </c>
      <c r="F4647" s="69" t="str">
        <f t="shared" si="2331"/>
        <v>s</v>
      </c>
      <c r="G4647" s="69">
        <f>data2!AZ196</f>
        <v>0.11263563175112645</v>
      </c>
      <c r="H4647" s="105">
        <f t="shared" si="2295"/>
        <v>3.9438214490898202</v>
      </c>
      <c r="I4647" s="105">
        <f t="shared" si="2296"/>
        <v>1.1125235759135135</v>
      </c>
    </row>
    <row r="4648" spans="2:9" x14ac:dyDescent="0.25">
      <c r="B4648" s="69" t="s">
        <v>45</v>
      </c>
      <c r="C4648" s="69" t="s">
        <v>149</v>
      </c>
      <c r="D4648" s="69" t="s">
        <v>149</v>
      </c>
      <c r="E4648" s="69">
        <f t="shared" ref="E4648:F4648" si="2332">E3400</f>
        <v>1986</v>
      </c>
      <c r="F4648" s="69" t="str">
        <f t="shared" si="2332"/>
        <v>s</v>
      </c>
      <c r="G4648" s="69">
        <f>data2!AZ197</f>
        <v>0.11484020621777846</v>
      </c>
      <c r="H4648" s="105">
        <f t="shared" si="2295"/>
        <v>4.0564570808409464</v>
      </c>
      <c r="I4648" s="105">
        <f t="shared" si="2296"/>
        <v>0.99768336969573501</v>
      </c>
    </row>
    <row r="4649" spans="2:9" x14ac:dyDescent="0.25">
      <c r="B4649" s="69" t="s">
        <v>45</v>
      </c>
      <c r="C4649" s="69" t="s">
        <v>149</v>
      </c>
      <c r="D4649" s="69" t="s">
        <v>149</v>
      </c>
      <c r="E4649" s="69">
        <f t="shared" ref="E4649:F4649" si="2333">E3401</f>
        <v>1987</v>
      </c>
      <c r="F4649" s="69" t="str">
        <f t="shared" si="2333"/>
        <v>s</v>
      </c>
      <c r="G4649" s="69">
        <f>data2!AZ198</f>
        <v>0.11820884600796511</v>
      </c>
      <c r="H4649" s="105">
        <f t="shared" si="2295"/>
        <v>4.1712972870587244</v>
      </c>
      <c r="I4649" s="105">
        <f t="shared" si="2296"/>
        <v>0.8794745236877699</v>
      </c>
    </row>
    <row r="4650" spans="2:9" x14ac:dyDescent="0.25">
      <c r="B4650" s="69" t="s">
        <v>45</v>
      </c>
      <c r="C4650" s="69" t="s">
        <v>149</v>
      </c>
      <c r="D4650" s="69" t="s">
        <v>149</v>
      </c>
      <c r="E4650" s="69">
        <f t="shared" ref="E4650:F4650" si="2334">E3402</f>
        <v>1988</v>
      </c>
      <c r="F4650" s="69" t="str">
        <f t="shared" si="2334"/>
        <v>s</v>
      </c>
      <c r="G4650" s="69">
        <f>data2!AZ199</f>
        <v>0.11749174296987536</v>
      </c>
      <c r="H4650" s="105">
        <f t="shared" si="2295"/>
        <v>4.2895061330666895</v>
      </c>
      <c r="I4650" s="105">
        <f t="shared" si="2296"/>
        <v>0.7619827807178946</v>
      </c>
    </row>
    <row r="4651" spans="2:9" x14ac:dyDescent="0.25">
      <c r="B4651" s="69" t="s">
        <v>45</v>
      </c>
      <c r="C4651" s="69" t="s">
        <v>149</v>
      </c>
      <c r="D4651" s="69" t="s">
        <v>149</v>
      </c>
      <c r="E4651" s="69">
        <f t="shared" ref="E4651:F4651" si="2335">E3403</f>
        <v>1989</v>
      </c>
      <c r="F4651" s="69" t="str">
        <f t="shared" si="2335"/>
        <v>s</v>
      </c>
      <c r="G4651" s="69">
        <f>data2!AZ200</f>
        <v>0.1084866235451729</v>
      </c>
      <c r="H4651" s="105">
        <f t="shared" si="2295"/>
        <v>4.4069978760365647</v>
      </c>
      <c r="I4651" s="105">
        <f t="shared" si="2296"/>
        <v>0.65349615717272169</v>
      </c>
    </row>
    <row r="4652" spans="2:9" x14ac:dyDescent="0.25">
      <c r="B4652" s="69" t="s">
        <v>45</v>
      </c>
      <c r="C4652" s="69" t="s">
        <v>149</v>
      </c>
      <c r="D4652" s="69" t="s">
        <v>149</v>
      </c>
      <c r="E4652" s="69">
        <f t="shared" ref="E4652:F4652" si="2336">E3404</f>
        <v>1990</v>
      </c>
      <c r="F4652" s="69" t="str">
        <f t="shared" si="2336"/>
        <v>s</v>
      </c>
      <c r="G4652" s="69">
        <f>data2!AZ201</f>
        <v>0.10940723502166443</v>
      </c>
      <c r="H4652" s="105">
        <f t="shared" si="2295"/>
        <v>4.5154844995817376</v>
      </c>
      <c r="I4652" s="105">
        <f t="shared" si="2296"/>
        <v>0.5440889221510572</v>
      </c>
    </row>
    <row r="4653" spans="2:9" x14ac:dyDescent="0.25">
      <c r="B4653" s="69" t="s">
        <v>45</v>
      </c>
      <c r="C4653" s="69" t="s">
        <v>149</v>
      </c>
      <c r="D4653" s="69" t="s">
        <v>149</v>
      </c>
      <c r="E4653" s="69">
        <f t="shared" ref="E4653:F4653" si="2337">E3405</f>
        <v>1991</v>
      </c>
      <c r="F4653" s="69" t="str">
        <f t="shared" si="2337"/>
        <v>s</v>
      </c>
      <c r="G4653" s="69">
        <f>data2!AZ202</f>
        <v>9.9737747351986761E-2</v>
      </c>
      <c r="H4653" s="105">
        <f t="shared" si="2295"/>
        <v>4.624891734603402</v>
      </c>
      <c r="I4653" s="105">
        <f t="shared" si="2296"/>
        <v>0.44435117479907038</v>
      </c>
    </row>
    <row r="4654" spans="2:9" x14ac:dyDescent="0.25">
      <c r="B4654" s="69" t="s">
        <v>45</v>
      </c>
      <c r="C4654" s="69" t="s">
        <v>149</v>
      </c>
      <c r="D4654" s="69" t="s">
        <v>149</v>
      </c>
      <c r="E4654" s="69">
        <f t="shared" ref="E4654:F4654" si="2338">E3406</f>
        <v>1992</v>
      </c>
      <c r="F4654" s="69" t="str">
        <f t="shared" si="2338"/>
        <v>s</v>
      </c>
      <c r="G4654" s="69">
        <f>data2!AZ203</f>
        <v>8.6619545902194311E-2</v>
      </c>
      <c r="H4654" s="105">
        <f t="shared" si="2295"/>
        <v>4.7246294819553887</v>
      </c>
      <c r="I4654" s="105">
        <f t="shared" si="2296"/>
        <v>0.35773162889687604</v>
      </c>
    </row>
    <row r="4655" spans="2:9" x14ac:dyDescent="0.25">
      <c r="B4655" s="69" t="s">
        <v>45</v>
      </c>
      <c r="C4655" s="69" t="s">
        <v>149</v>
      </c>
      <c r="D4655" s="69" t="s">
        <v>149</v>
      </c>
      <c r="E4655" s="69">
        <f t="shared" ref="E4655:F4655" si="2339">E3407</f>
        <v>1993</v>
      </c>
      <c r="F4655" s="69" t="str">
        <f t="shared" si="2339"/>
        <v>s</v>
      </c>
      <c r="G4655" s="69">
        <f>data2!AZ204</f>
        <v>8.8984585862135063E-2</v>
      </c>
      <c r="H4655" s="105">
        <f t="shared" si="2295"/>
        <v>4.811249027857583</v>
      </c>
      <c r="I4655" s="105">
        <f t="shared" si="2296"/>
        <v>0.26874704303474095</v>
      </c>
    </row>
    <row r="4656" spans="2:9" x14ac:dyDescent="0.25">
      <c r="B4656" s="69" t="s">
        <v>45</v>
      </c>
      <c r="C4656" s="69" t="s">
        <v>149</v>
      </c>
      <c r="D4656" s="69" t="s">
        <v>149</v>
      </c>
      <c r="E4656" s="69">
        <f t="shared" ref="E4656:F4656" si="2340">E3408</f>
        <v>1994</v>
      </c>
      <c r="F4656" s="69" t="str">
        <f t="shared" si="2340"/>
        <v>s</v>
      </c>
      <c r="G4656" s="69">
        <f>data2!AZ205</f>
        <v>7.8487321958456965E-2</v>
      </c>
      <c r="H4656" s="105">
        <f t="shared" si="2295"/>
        <v>4.9002336137197178</v>
      </c>
      <c r="I4656" s="105">
        <f t="shared" si="2296"/>
        <v>0.19025972107628406</v>
      </c>
    </row>
    <row r="4657" spans="2:9" x14ac:dyDescent="0.25">
      <c r="B4657" s="69" t="s">
        <v>45</v>
      </c>
      <c r="C4657" s="69" t="s">
        <v>149</v>
      </c>
      <c r="D4657" s="69" t="s">
        <v>149</v>
      </c>
      <c r="E4657" s="69">
        <f t="shared" ref="E4657:F4657" si="2341">E3409</f>
        <v>1995</v>
      </c>
      <c r="F4657" s="69" t="str">
        <f t="shared" si="2341"/>
        <v>s</v>
      </c>
      <c r="G4657" s="69">
        <f>data2!AZ206</f>
        <v>7.2178018018018014E-2</v>
      </c>
      <c r="H4657" s="105">
        <f t="shared" si="2295"/>
        <v>4.978720935678175</v>
      </c>
      <c r="I4657" s="105">
        <f t="shared" si="2296"/>
        <v>0.11808170305826603</v>
      </c>
    </row>
    <row r="4658" spans="2:9" x14ac:dyDescent="0.25">
      <c r="B4658" s="69" t="s">
        <v>45</v>
      </c>
      <c r="C4658" s="69" t="s">
        <v>149</v>
      </c>
      <c r="D4658" s="69" t="s">
        <v>149</v>
      </c>
      <c r="E4658" s="69">
        <f t="shared" ref="E4658:F4658" si="2342">E3410</f>
        <v>1996</v>
      </c>
      <c r="F4658" s="69" t="str">
        <f t="shared" si="2342"/>
        <v>s</v>
      </c>
      <c r="G4658" s="69">
        <f>data2!AZ207</f>
        <v>6.8044598953026739E-2</v>
      </c>
      <c r="H4658" s="105">
        <f t="shared" si="2295"/>
        <v>5.0508989536961932</v>
      </c>
      <c r="I4658" s="105">
        <f t="shared" si="2296"/>
        <v>5.0037104105239288E-2</v>
      </c>
    </row>
    <row r="4659" spans="2:9" x14ac:dyDescent="0.25">
      <c r="B4659" s="69" t="s">
        <v>45</v>
      </c>
      <c r="C4659" s="69" t="s">
        <v>149</v>
      </c>
      <c r="D4659" s="69" t="s">
        <v>149</v>
      </c>
      <c r="E4659" s="69">
        <f t="shared" ref="E4659:F4659" si="2343">E3411</f>
        <v>1997</v>
      </c>
      <c r="F4659" s="69" t="str">
        <f t="shared" si="2343"/>
        <v>s</v>
      </c>
      <c r="G4659" s="69">
        <f>data2!AZ208</f>
        <v>5.0037104105239288E-2</v>
      </c>
      <c r="H4659" s="105">
        <f t="shared" si="2295"/>
        <v>5.1189435526492204</v>
      </c>
      <c r="I4659" s="105">
        <f t="shared" si="2296"/>
        <v>0</v>
      </c>
    </row>
    <row r="4660" spans="2:9" x14ac:dyDescent="0.25">
      <c r="B4660" s="69" t="s">
        <v>45</v>
      </c>
      <c r="C4660" s="69" t="s">
        <v>149</v>
      </c>
      <c r="D4660" s="69" t="s">
        <v>149</v>
      </c>
      <c r="E4660" s="69">
        <f t="shared" ref="E4660:F4660" si="2344">E3412</f>
        <v>1950</v>
      </c>
      <c r="F4660" s="69" t="str">
        <f t="shared" si="2344"/>
        <v>t</v>
      </c>
      <c r="G4660" s="69">
        <f>data2!BA161</f>
        <v>3.670466940217109E-2</v>
      </c>
      <c r="H4660" s="105">
        <f t="shared" si="2295"/>
        <v>0</v>
      </c>
      <c r="I4660" s="105">
        <f t="shared" si="2296"/>
        <v>2.4058902253541521</v>
      </c>
    </row>
    <row r="4661" spans="2:9" x14ac:dyDescent="0.25">
      <c r="B4661" s="69" t="s">
        <v>45</v>
      </c>
      <c r="C4661" s="69" t="s">
        <v>149</v>
      </c>
      <c r="D4661" s="69" t="s">
        <v>149</v>
      </c>
      <c r="E4661" s="69">
        <f t="shared" ref="E4661:F4661" si="2345">E3413</f>
        <v>1951</v>
      </c>
      <c r="F4661" s="69" t="str">
        <f t="shared" si="2345"/>
        <v>t</v>
      </c>
      <c r="G4661" s="69">
        <f>data2!BA162</f>
        <v>3.670466940217109E-2</v>
      </c>
      <c r="H4661" s="105">
        <f t="shared" si="2295"/>
        <v>3.670466940217109E-2</v>
      </c>
      <c r="I4661" s="105">
        <f t="shared" si="2296"/>
        <v>2.3691855559519808</v>
      </c>
    </row>
    <row r="4662" spans="2:9" x14ac:dyDescent="0.25">
      <c r="B4662" s="69" t="s">
        <v>45</v>
      </c>
      <c r="C4662" s="69" t="s">
        <v>149</v>
      </c>
      <c r="D4662" s="69" t="s">
        <v>149</v>
      </c>
      <c r="E4662" s="69">
        <f t="shared" ref="E4662:F4662" si="2346">E3414</f>
        <v>1952</v>
      </c>
      <c r="F4662" s="69" t="str">
        <f t="shared" si="2346"/>
        <v>t</v>
      </c>
      <c r="G4662" s="69">
        <f>data2!BA163</f>
        <v>3.670466940217109E-2</v>
      </c>
      <c r="H4662" s="105">
        <f t="shared" si="2295"/>
        <v>7.3409338804342181E-2</v>
      </c>
      <c r="I4662" s="105">
        <f t="shared" si="2296"/>
        <v>2.3324808865498095</v>
      </c>
    </row>
    <row r="4663" spans="2:9" x14ac:dyDescent="0.25">
      <c r="B4663" s="69" t="s">
        <v>45</v>
      </c>
      <c r="C4663" s="69" t="s">
        <v>149</v>
      </c>
      <c r="D4663" s="69" t="s">
        <v>149</v>
      </c>
      <c r="E4663" s="69">
        <f t="shared" ref="E4663:F4663" si="2347">E3415</f>
        <v>1953</v>
      </c>
      <c r="F4663" s="69" t="str">
        <f t="shared" si="2347"/>
        <v>t</v>
      </c>
      <c r="G4663" s="69">
        <f>data2!BA164</f>
        <v>3.670466940217109E-2</v>
      </c>
      <c r="H4663" s="105">
        <f t="shared" si="2295"/>
        <v>0.11011400820651326</v>
      </c>
      <c r="I4663" s="105">
        <f t="shared" si="2296"/>
        <v>2.2957762171476386</v>
      </c>
    </row>
    <row r="4664" spans="2:9" x14ac:dyDescent="0.25">
      <c r="B4664" s="69" t="s">
        <v>45</v>
      </c>
      <c r="C4664" s="69" t="s">
        <v>149</v>
      </c>
      <c r="D4664" s="69" t="s">
        <v>149</v>
      </c>
      <c r="E4664" s="69">
        <f t="shared" ref="E4664:F4664" si="2348">E3416</f>
        <v>1954</v>
      </c>
      <c r="F4664" s="69" t="str">
        <f t="shared" si="2348"/>
        <v>t</v>
      </c>
      <c r="G4664" s="69">
        <f>data2!BA165</f>
        <v>3.670466940217109E-2</v>
      </c>
      <c r="H4664" s="105">
        <f t="shared" si="2295"/>
        <v>0.14681867760868436</v>
      </c>
      <c r="I4664" s="105">
        <f t="shared" si="2296"/>
        <v>2.2590715477454677</v>
      </c>
    </row>
    <row r="4665" spans="2:9" x14ac:dyDescent="0.25">
      <c r="B4665" s="69" t="s">
        <v>45</v>
      </c>
      <c r="C4665" s="69" t="s">
        <v>149</v>
      </c>
      <c r="D4665" s="69" t="s">
        <v>149</v>
      </c>
      <c r="E4665" s="69">
        <f t="shared" ref="E4665:F4665" si="2349">E3417</f>
        <v>1955</v>
      </c>
      <c r="F4665" s="69" t="str">
        <f t="shared" si="2349"/>
        <v>t</v>
      </c>
      <c r="G4665" s="69">
        <f>data2!BA166</f>
        <v>3.670466940217109E-2</v>
      </c>
      <c r="H4665" s="105">
        <f t="shared" si="2295"/>
        <v>0.18352334701085546</v>
      </c>
      <c r="I4665" s="105">
        <f t="shared" si="2296"/>
        <v>2.2223668783432968</v>
      </c>
    </row>
    <row r="4666" spans="2:9" x14ac:dyDescent="0.25">
      <c r="B4666" s="69" t="s">
        <v>45</v>
      </c>
      <c r="C4666" s="69" t="s">
        <v>149</v>
      </c>
      <c r="D4666" s="69" t="s">
        <v>149</v>
      </c>
      <c r="E4666" s="69">
        <f t="shared" ref="E4666:F4666" si="2350">E3418</f>
        <v>1956</v>
      </c>
      <c r="F4666" s="69" t="str">
        <f t="shared" si="2350"/>
        <v>t</v>
      </c>
      <c r="G4666" s="69">
        <f>data2!BA167</f>
        <v>3.670466940217109E-2</v>
      </c>
      <c r="H4666" s="105">
        <f t="shared" si="2295"/>
        <v>0.22022801641302656</v>
      </c>
      <c r="I4666" s="105">
        <f t="shared" si="2296"/>
        <v>2.1856622089411255</v>
      </c>
    </row>
    <row r="4667" spans="2:9" x14ac:dyDescent="0.25">
      <c r="B4667" s="69" t="s">
        <v>45</v>
      </c>
      <c r="C4667" s="69" t="s">
        <v>149</v>
      </c>
      <c r="D4667" s="69" t="s">
        <v>149</v>
      </c>
      <c r="E4667" s="69">
        <f t="shared" ref="E4667:F4667" si="2351">E3419</f>
        <v>1957</v>
      </c>
      <c r="F4667" s="69" t="str">
        <f t="shared" si="2351"/>
        <v>t</v>
      </c>
      <c r="G4667" s="69">
        <f>data2!BA168</f>
        <v>3.670466940217109E-2</v>
      </c>
      <c r="H4667" s="105">
        <f t="shared" si="2295"/>
        <v>0.25693268581519763</v>
      </c>
      <c r="I4667" s="105">
        <f t="shared" si="2296"/>
        <v>2.1489575395389546</v>
      </c>
    </row>
    <row r="4668" spans="2:9" x14ac:dyDescent="0.25">
      <c r="B4668" s="69" t="s">
        <v>45</v>
      </c>
      <c r="C4668" s="69" t="s">
        <v>149</v>
      </c>
      <c r="D4668" s="69" t="s">
        <v>149</v>
      </c>
      <c r="E4668" s="69">
        <f t="shared" ref="E4668:F4668" si="2352">E3420</f>
        <v>1958</v>
      </c>
      <c r="F4668" s="69" t="str">
        <f t="shared" si="2352"/>
        <v>t</v>
      </c>
      <c r="G4668" s="69">
        <f>data2!BA169</f>
        <v>3.670466940217109E-2</v>
      </c>
      <c r="H4668" s="105">
        <f t="shared" si="2295"/>
        <v>0.29363735521736872</v>
      </c>
      <c r="I4668" s="105">
        <f t="shared" si="2296"/>
        <v>2.1122528701367833</v>
      </c>
    </row>
    <row r="4669" spans="2:9" x14ac:dyDescent="0.25">
      <c r="B4669" s="69" t="s">
        <v>45</v>
      </c>
      <c r="C4669" s="69" t="s">
        <v>149</v>
      </c>
      <c r="D4669" s="69" t="s">
        <v>149</v>
      </c>
      <c r="E4669" s="69">
        <f t="shared" ref="E4669:F4669" si="2353">E3421</f>
        <v>1959</v>
      </c>
      <c r="F4669" s="69" t="str">
        <f t="shared" si="2353"/>
        <v>t</v>
      </c>
      <c r="G4669" s="69">
        <f>data2!BA170</f>
        <v>3.670466940217109E-2</v>
      </c>
      <c r="H4669" s="105">
        <f t="shared" si="2295"/>
        <v>0.33034202461953982</v>
      </c>
      <c r="I4669" s="105">
        <f t="shared" si="2296"/>
        <v>2.0755482007346124</v>
      </c>
    </row>
    <row r="4670" spans="2:9" x14ac:dyDescent="0.25">
      <c r="B4670" s="69" t="s">
        <v>45</v>
      </c>
      <c r="C4670" s="69" t="s">
        <v>149</v>
      </c>
      <c r="D4670" s="69" t="s">
        <v>149</v>
      </c>
      <c r="E4670" s="69">
        <f t="shared" ref="E4670:F4670" si="2354">E3422</f>
        <v>1960</v>
      </c>
      <c r="F4670" s="69" t="str">
        <f t="shared" si="2354"/>
        <v>t</v>
      </c>
      <c r="G4670" s="69">
        <f>data2!BA171</f>
        <v>3.6752545057913061E-2</v>
      </c>
      <c r="H4670" s="105">
        <f t="shared" si="2295"/>
        <v>0.36704669402171092</v>
      </c>
      <c r="I4670" s="105">
        <f t="shared" si="2296"/>
        <v>2.0387956556766991</v>
      </c>
    </row>
    <row r="4671" spans="2:9" x14ac:dyDescent="0.25">
      <c r="B4671" s="69" t="s">
        <v>45</v>
      </c>
      <c r="C4671" s="69" t="s">
        <v>149</v>
      </c>
      <c r="D4671" s="69" t="s">
        <v>149</v>
      </c>
      <c r="E4671" s="69">
        <f t="shared" ref="E4671:F4671" si="2355">E3423</f>
        <v>1961</v>
      </c>
      <c r="F4671" s="69" t="str">
        <f t="shared" si="2355"/>
        <v>t</v>
      </c>
      <c r="G4671" s="69">
        <f>data2!BA172</f>
        <v>3.9641791374122368E-2</v>
      </c>
      <c r="H4671" s="105">
        <f t="shared" si="2295"/>
        <v>0.40379923907962401</v>
      </c>
      <c r="I4671" s="105">
        <f t="shared" si="2296"/>
        <v>1.9991538643025768</v>
      </c>
    </row>
    <row r="4672" spans="2:9" x14ac:dyDescent="0.25">
      <c r="B4672" s="69" t="s">
        <v>45</v>
      </c>
      <c r="C4672" s="69" t="s">
        <v>149</v>
      </c>
      <c r="D4672" s="69" t="s">
        <v>149</v>
      </c>
      <c r="E4672" s="69">
        <f t="shared" ref="E4672:F4672" si="2356">E3424</f>
        <v>1962</v>
      </c>
      <c r="F4672" s="69" t="str">
        <f t="shared" si="2356"/>
        <v>t</v>
      </c>
      <c r="G4672" s="69">
        <f>data2!BA173</f>
        <v>3.6514067685809108E-2</v>
      </c>
      <c r="H4672" s="105">
        <f t="shared" si="2295"/>
        <v>0.44344103045374639</v>
      </c>
      <c r="I4672" s="105">
        <f t="shared" si="2296"/>
        <v>1.9626397966167679</v>
      </c>
    </row>
    <row r="4673" spans="2:9" x14ac:dyDescent="0.25">
      <c r="B4673" s="69" t="s">
        <v>45</v>
      </c>
      <c r="C4673" s="69" t="s">
        <v>149</v>
      </c>
      <c r="D4673" s="69" t="s">
        <v>149</v>
      </c>
      <c r="E4673" s="69">
        <f t="shared" ref="E4673:F4673" si="2357">E3425</f>
        <v>1963</v>
      </c>
      <c r="F4673" s="69" t="str">
        <f t="shared" si="2357"/>
        <v>t</v>
      </c>
      <c r="G4673" s="69">
        <f>data2!BA174</f>
        <v>3.3234441921667787E-2</v>
      </c>
      <c r="H4673" s="105">
        <f t="shared" si="2295"/>
        <v>0.4799550981395555</v>
      </c>
      <c r="I4673" s="105">
        <f t="shared" si="2296"/>
        <v>1.9294053546951</v>
      </c>
    </row>
    <row r="4674" spans="2:9" x14ac:dyDescent="0.25">
      <c r="B4674" s="69" t="s">
        <v>45</v>
      </c>
      <c r="C4674" s="69" t="s">
        <v>149</v>
      </c>
      <c r="D4674" s="69" t="s">
        <v>149</v>
      </c>
      <c r="E4674" s="69">
        <f t="shared" ref="E4674:F4674" si="2358">E3426</f>
        <v>1964</v>
      </c>
      <c r="F4674" s="69" t="str">
        <f t="shared" si="2358"/>
        <v>t</v>
      </c>
      <c r="G4674" s="69">
        <f>data2!BA175</f>
        <v>3.5188486124499006E-2</v>
      </c>
      <c r="H4674" s="105">
        <f t="shared" si="2295"/>
        <v>0.5131895400612233</v>
      </c>
      <c r="I4674" s="105">
        <f t="shared" si="2296"/>
        <v>1.8942168685706009</v>
      </c>
    </row>
    <row r="4675" spans="2:9" x14ac:dyDescent="0.25">
      <c r="B4675" s="69" t="s">
        <v>45</v>
      </c>
      <c r="C4675" s="69" t="s">
        <v>149</v>
      </c>
      <c r="D4675" s="69" t="s">
        <v>149</v>
      </c>
      <c r="E4675" s="69">
        <f t="shared" ref="E4675:F4675" si="2359">E3427</f>
        <v>1965</v>
      </c>
      <c r="F4675" s="69" t="str">
        <f t="shared" si="2359"/>
        <v>t</v>
      </c>
      <c r="G4675" s="69">
        <f>data2!BA176</f>
        <v>3.2119329615108508E-2</v>
      </c>
      <c r="H4675" s="105">
        <f t="shared" si="2295"/>
        <v>0.54837802618572229</v>
      </c>
      <c r="I4675" s="105">
        <f t="shared" si="2296"/>
        <v>1.8620975389554926</v>
      </c>
    </row>
    <row r="4676" spans="2:9" x14ac:dyDescent="0.25">
      <c r="B4676" s="69" t="s">
        <v>45</v>
      </c>
      <c r="C4676" s="69" t="s">
        <v>149</v>
      </c>
      <c r="D4676" s="69" t="s">
        <v>149</v>
      </c>
      <c r="E4676" s="69">
        <f t="shared" ref="E4676:F4676" si="2360">E3428</f>
        <v>1966</v>
      </c>
      <c r="F4676" s="69" t="str">
        <f t="shared" si="2360"/>
        <v>t</v>
      </c>
      <c r="G4676" s="69">
        <f>data2!BA177</f>
        <v>3.8386905092464042E-2</v>
      </c>
      <c r="H4676" s="105">
        <f t="shared" ref="H4676:H4739" si="2361">SUMIFS($G$4:$G$4995,$F$4:$F$4995,$F4676,$E$4:$E$4995,"&lt;"&amp;$E4676,$B$4:$B$4995,$B4676,$D$4:$D$4995,$D4676)</f>
        <v>0.58049735580083084</v>
      </c>
      <c r="I4676" s="105">
        <f t="shared" ref="I4676:I4739" si="2362">SUMIFS($G$4:$G$4995,$F$4:$F$4995,$F4676,$E$4:$E$4995,"&gt;"&amp;$E4676,$B$4:$B$4995,$B4676,$D$4:$D$4995,$D4676)</f>
        <v>1.8237106338630285</v>
      </c>
    </row>
    <row r="4677" spans="2:9" x14ac:dyDescent="0.25">
      <c r="B4677" s="69" t="s">
        <v>45</v>
      </c>
      <c r="C4677" s="69" t="s">
        <v>149</v>
      </c>
      <c r="D4677" s="69" t="s">
        <v>149</v>
      </c>
      <c r="E4677" s="69">
        <f t="shared" ref="E4677:F4677" si="2363">E3429</f>
        <v>1967</v>
      </c>
      <c r="F4677" s="69" t="str">
        <f t="shared" si="2363"/>
        <v>t</v>
      </c>
      <c r="G4677" s="69">
        <f>data2!BA178</f>
        <v>3.8443481114788167E-2</v>
      </c>
      <c r="H4677" s="105">
        <f t="shared" si="2361"/>
        <v>0.61888426089329485</v>
      </c>
      <c r="I4677" s="105">
        <f t="shared" si="2362"/>
        <v>1.7852671527482404</v>
      </c>
    </row>
    <row r="4678" spans="2:9" x14ac:dyDescent="0.25">
      <c r="B4678" s="69" t="s">
        <v>45</v>
      </c>
      <c r="C4678" s="69" t="s">
        <v>149</v>
      </c>
      <c r="D4678" s="69" t="s">
        <v>149</v>
      </c>
      <c r="E4678" s="69">
        <f t="shared" ref="E4678:F4678" si="2364">E3430</f>
        <v>1968</v>
      </c>
      <c r="F4678" s="69" t="str">
        <f t="shared" si="2364"/>
        <v>t</v>
      </c>
      <c r="G4678" s="69">
        <f>data2!BA179</f>
        <v>4.0678204716829779E-2</v>
      </c>
      <c r="H4678" s="105">
        <f t="shared" si="2361"/>
        <v>0.65732774200808297</v>
      </c>
      <c r="I4678" s="105">
        <f t="shared" si="2362"/>
        <v>1.7445889480314105</v>
      </c>
    </row>
    <row r="4679" spans="2:9" x14ac:dyDescent="0.25">
      <c r="B4679" s="69" t="s">
        <v>45</v>
      </c>
      <c r="C4679" s="69" t="s">
        <v>149</v>
      </c>
      <c r="D4679" s="69" t="s">
        <v>149</v>
      </c>
      <c r="E4679" s="69">
        <f t="shared" ref="E4679:F4679" si="2365">E3431</f>
        <v>1969</v>
      </c>
      <c r="F4679" s="69" t="str">
        <f t="shared" si="2365"/>
        <v>t</v>
      </c>
      <c r="G4679" s="69">
        <f>data2!BA180</f>
        <v>4.1481255113335572E-2</v>
      </c>
      <c r="H4679" s="105">
        <f t="shared" si="2361"/>
        <v>0.69800594672491278</v>
      </c>
      <c r="I4679" s="105">
        <f t="shared" si="2362"/>
        <v>1.7031076929180751</v>
      </c>
    </row>
    <row r="4680" spans="2:9" x14ac:dyDescent="0.25">
      <c r="B4680" s="69" t="s">
        <v>45</v>
      </c>
      <c r="C4680" s="69" t="s">
        <v>149</v>
      </c>
      <c r="D4680" s="69" t="s">
        <v>149</v>
      </c>
      <c r="E4680" s="69">
        <f t="shared" ref="E4680:F4680" si="2366">E3432</f>
        <v>1970</v>
      </c>
      <c r="F4680" s="69" t="str">
        <f t="shared" si="2366"/>
        <v>t</v>
      </c>
      <c r="G4680" s="69">
        <f>data2!BA181</f>
        <v>4.5595795765627743E-2</v>
      </c>
      <c r="H4680" s="105">
        <f t="shared" si="2361"/>
        <v>0.73948720183824834</v>
      </c>
      <c r="I4680" s="105">
        <f t="shared" si="2362"/>
        <v>1.6575118971524474</v>
      </c>
    </row>
    <row r="4681" spans="2:9" x14ac:dyDescent="0.25">
      <c r="B4681" s="69" t="s">
        <v>45</v>
      </c>
      <c r="C4681" s="69" t="s">
        <v>149</v>
      </c>
      <c r="D4681" s="69" t="s">
        <v>149</v>
      </c>
      <c r="E4681" s="69">
        <f t="shared" ref="E4681:F4681" si="2367">E3433</f>
        <v>1971</v>
      </c>
      <c r="F4681" s="69" t="str">
        <f t="shared" si="2367"/>
        <v>t</v>
      </c>
      <c r="G4681" s="69">
        <f>data2!BA182</f>
        <v>5.4460486931108443E-2</v>
      </c>
      <c r="H4681" s="105">
        <f t="shared" si="2361"/>
        <v>0.78508299760387612</v>
      </c>
      <c r="I4681" s="105">
        <f t="shared" si="2362"/>
        <v>1.6030514102213389</v>
      </c>
    </row>
    <row r="4682" spans="2:9" x14ac:dyDescent="0.25">
      <c r="B4682" s="69" t="s">
        <v>45</v>
      </c>
      <c r="C4682" s="69" t="s">
        <v>149</v>
      </c>
      <c r="D4682" s="69" t="s">
        <v>149</v>
      </c>
      <c r="E4682" s="69">
        <f t="shared" ref="E4682:F4682" si="2368">E3434</f>
        <v>1972</v>
      </c>
      <c r="F4682" s="69" t="str">
        <f t="shared" si="2368"/>
        <v>t</v>
      </c>
      <c r="G4682" s="69">
        <f>data2!BA183</f>
        <v>5.5794545454545451E-2</v>
      </c>
      <c r="H4682" s="105">
        <f t="shared" si="2361"/>
        <v>0.83954348453498451</v>
      </c>
      <c r="I4682" s="105">
        <f t="shared" si="2362"/>
        <v>1.5472568647667932</v>
      </c>
    </row>
    <row r="4683" spans="2:9" x14ac:dyDescent="0.25">
      <c r="B4683" s="69" t="s">
        <v>45</v>
      </c>
      <c r="C4683" s="69" t="s">
        <v>149</v>
      </c>
      <c r="D4683" s="69" t="s">
        <v>149</v>
      </c>
      <c r="E4683" s="69">
        <f t="shared" ref="E4683:F4683" si="2369">E3435</f>
        <v>1973</v>
      </c>
      <c r="F4683" s="69" t="str">
        <f t="shared" si="2369"/>
        <v>t</v>
      </c>
      <c r="G4683" s="69">
        <f>data2!BA184</f>
        <v>5.633610108303249E-2</v>
      </c>
      <c r="H4683" s="105">
        <f t="shared" si="2361"/>
        <v>0.89533802998952994</v>
      </c>
      <c r="I4683" s="105">
        <f t="shared" si="2362"/>
        <v>1.4909207636837607</v>
      </c>
    </row>
    <row r="4684" spans="2:9" x14ac:dyDescent="0.25">
      <c r="B4684" s="69" t="s">
        <v>45</v>
      </c>
      <c r="C4684" s="69" t="s">
        <v>149</v>
      </c>
      <c r="D4684" s="69" t="s">
        <v>149</v>
      </c>
      <c r="E4684" s="69">
        <f t="shared" ref="E4684:F4684" si="2370">E3436</f>
        <v>1974</v>
      </c>
      <c r="F4684" s="69" t="str">
        <f t="shared" si="2370"/>
        <v>t</v>
      </c>
      <c r="G4684" s="69">
        <f>data2!BA185</f>
        <v>5.0900784196942633E-2</v>
      </c>
      <c r="H4684" s="105">
        <f t="shared" si="2361"/>
        <v>0.95167413107256238</v>
      </c>
      <c r="I4684" s="105">
        <f t="shared" si="2362"/>
        <v>1.4400199794868183</v>
      </c>
    </row>
    <row r="4685" spans="2:9" x14ac:dyDescent="0.25">
      <c r="B4685" s="69" t="s">
        <v>45</v>
      </c>
      <c r="C4685" s="69" t="s">
        <v>149</v>
      </c>
      <c r="D4685" s="69" t="s">
        <v>149</v>
      </c>
      <c r="E4685" s="69">
        <f t="shared" ref="E4685:F4685" si="2371">E3437</f>
        <v>1975</v>
      </c>
      <c r="F4685" s="69" t="str">
        <f t="shared" si="2371"/>
        <v>t</v>
      </c>
      <c r="G4685" s="69">
        <f>data2!BA186</f>
        <v>5.0006182146077556E-2</v>
      </c>
      <c r="H4685" s="105">
        <f t="shared" si="2361"/>
        <v>1.0025749152695049</v>
      </c>
      <c r="I4685" s="105">
        <f t="shared" si="2362"/>
        <v>1.3900137973407407</v>
      </c>
    </row>
    <row r="4686" spans="2:9" x14ac:dyDescent="0.25">
      <c r="B4686" s="69" t="s">
        <v>45</v>
      </c>
      <c r="C4686" s="69" t="s">
        <v>149</v>
      </c>
      <c r="D4686" s="69" t="s">
        <v>149</v>
      </c>
      <c r="E4686" s="69">
        <f t="shared" ref="E4686:F4686" si="2372">E3438</f>
        <v>1976</v>
      </c>
      <c r="F4686" s="69" t="str">
        <f t="shared" si="2372"/>
        <v>t</v>
      </c>
      <c r="G4686" s="69">
        <f>data2!BA187</f>
        <v>5.4979348242199966E-2</v>
      </c>
      <c r="H4686" s="105">
        <f t="shared" si="2361"/>
        <v>1.0525810974155825</v>
      </c>
      <c r="I4686" s="105">
        <f t="shared" si="2362"/>
        <v>1.3350344490985404</v>
      </c>
    </row>
    <row r="4687" spans="2:9" x14ac:dyDescent="0.25">
      <c r="B4687" s="69" t="s">
        <v>45</v>
      </c>
      <c r="C4687" s="69" t="s">
        <v>149</v>
      </c>
      <c r="D4687" s="69" t="s">
        <v>149</v>
      </c>
      <c r="E4687" s="69">
        <f t="shared" ref="E4687:F4687" si="2373">E3439</f>
        <v>1977</v>
      </c>
      <c r="F4687" s="69" t="str">
        <f t="shared" si="2373"/>
        <v>t</v>
      </c>
      <c r="G4687" s="69">
        <f>data2!BA188</f>
        <v>5.8244581098872865E-2</v>
      </c>
      <c r="H4687" s="105">
        <f t="shared" si="2361"/>
        <v>1.1075604456577826</v>
      </c>
      <c r="I4687" s="105">
        <f t="shared" si="2362"/>
        <v>1.2767898679996679</v>
      </c>
    </row>
    <row r="4688" spans="2:9" x14ac:dyDescent="0.25">
      <c r="B4688" s="69" t="s">
        <v>45</v>
      </c>
      <c r="C4688" s="69" t="s">
        <v>149</v>
      </c>
      <c r="D4688" s="69" t="s">
        <v>149</v>
      </c>
      <c r="E4688" s="69">
        <f t="shared" ref="E4688:F4688" si="2374">E3440</f>
        <v>1978</v>
      </c>
      <c r="F4688" s="69" t="str">
        <f t="shared" si="2374"/>
        <v>t</v>
      </c>
      <c r="G4688" s="69">
        <f>data2!BA189</f>
        <v>5.660585270687693E-2</v>
      </c>
      <c r="H4688" s="105">
        <f t="shared" si="2361"/>
        <v>1.1658050267566553</v>
      </c>
      <c r="I4688" s="105">
        <f t="shared" si="2362"/>
        <v>1.220184015292791</v>
      </c>
    </row>
    <row r="4689" spans="2:9" x14ac:dyDescent="0.25">
      <c r="B4689" s="69" t="s">
        <v>45</v>
      </c>
      <c r="C4689" s="69" t="s">
        <v>149</v>
      </c>
      <c r="D4689" s="69" t="s">
        <v>149</v>
      </c>
      <c r="E4689" s="69">
        <f t="shared" ref="E4689:F4689" si="2375">E3441</f>
        <v>1979</v>
      </c>
      <c r="F4689" s="69" t="str">
        <f t="shared" si="2375"/>
        <v>t</v>
      </c>
      <c r="G4689" s="69">
        <f>data2!BA190</f>
        <v>6.3939711762248622E-2</v>
      </c>
      <c r="H4689" s="105">
        <f t="shared" si="2361"/>
        <v>1.2224108794635322</v>
      </c>
      <c r="I4689" s="105">
        <f t="shared" si="2362"/>
        <v>1.1562443035305423</v>
      </c>
    </row>
    <row r="4690" spans="2:9" x14ac:dyDescent="0.25">
      <c r="B4690" s="69" t="s">
        <v>45</v>
      </c>
      <c r="C4690" s="69" t="s">
        <v>149</v>
      </c>
      <c r="D4690" s="69" t="s">
        <v>149</v>
      </c>
      <c r="E4690" s="69">
        <f t="shared" ref="E4690:F4690" si="2376">E3442</f>
        <v>1980</v>
      </c>
      <c r="F4690" s="69" t="str">
        <f t="shared" si="2376"/>
        <v>t</v>
      </c>
      <c r="G4690" s="69">
        <f>data2!BA191</f>
        <v>6.075768835195873E-2</v>
      </c>
      <c r="H4690" s="105">
        <f t="shared" si="2361"/>
        <v>1.2863505912257809</v>
      </c>
      <c r="I4690" s="105">
        <f t="shared" si="2362"/>
        <v>1.0954866151785836</v>
      </c>
    </row>
    <row r="4691" spans="2:9" x14ac:dyDescent="0.25">
      <c r="B4691" s="69" t="s">
        <v>45</v>
      </c>
      <c r="C4691" s="69" t="s">
        <v>149</v>
      </c>
      <c r="D4691" s="69" t="s">
        <v>149</v>
      </c>
      <c r="E4691" s="69">
        <f t="shared" ref="E4691:F4691" si="2377">E3443</f>
        <v>1981</v>
      </c>
      <c r="F4691" s="69" t="str">
        <f t="shared" si="2377"/>
        <v>t</v>
      </c>
      <c r="G4691" s="69">
        <f>data2!BA192</f>
        <v>5.9954855311469289E-2</v>
      </c>
      <c r="H4691" s="105">
        <f t="shared" si="2361"/>
        <v>1.3471082795777396</v>
      </c>
      <c r="I4691" s="105">
        <f t="shared" si="2362"/>
        <v>1.0355317598671141</v>
      </c>
    </row>
    <row r="4692" spans="2:9" x14ac:dyDescent="0.25">
      <c r="B4692" s="69" t="s">
        <v>45</v>
      </c>
      <c r="C4692" s="69" t="s">
        <v>149</v>
      </c>
      <c r="D4692" s="69" t="s">
        <v>149</v>
      </c>
      <c r="E4692" s="69">
        <f t="shared" ref="E4692:F4692" si="2378">E3444</f>
        <v>1982</v>
      </c>
      <c r="F4692" s="69" t="str">
        <f t="shared" si="2378"/>
        <v>t</v>
      </c>
      <c r="G4692" s="69">
        <f>data2!BA193</f>
        <v>6.5161791677049594E-2</v>
      </c>
      <c r="H4692" s="105">
        <f t="shared" si="2361"/>
        <v>1.4070631348892089</v>
      </c>
      <c r="I4692" s="105">
        <f t="shared" si="2362"/>
        <v>0.97036996819006482</v>
      </c>
    </row>
    <row r="4693" spans="2:9" x14ac:dyDescent="0.25">
      <c r="B4693" s="69" t="s">
        <v>45</v>
      </c>
      <c r="C4693" s="69" t="s">
        <v>149</v>
      </c>
      <c r="D4693" s="69" t="s">
        <v>149</v>
      </c>
      <c r="E4693" s="69">
        <f t="shared" ref="E4693:F4693" si="2379">E3445</f>
        <v>1983</v>
      </c>
      <c r="F4693" s="69" t="str">
        <f t="shared" si="2379"/>
        <v>t</v>
      </c>
      <c r="G4693" s="69">
        <f>data2!BA194</f>
        <v>6.2886276283771136E-2</v>
      </c>
      <c r="H4693" s="105">
        <f t="shared" si="2361"/>
        <v>1.4722249265662584</v>
      </c>
      <c r="I4693" s="105">
        <f t="shared" si="2362"/>
        <v>0.90748369190629363</v>
      </c>
    </row>
    <row r="4694" spans="2:9" x14ac:dyDescent="0.25">
      <c r="B4694" s="69" t="s">
        <v>45</v>
      </c>
      <c r="C4694" s="69" t="s">
        <v>149</v>
      </c>
      <c r="D4694" s="69" t="s">
        <v>149</v>
      </c>
      <c r="E4694" s="69">
        <f t="shared" ref="E4694:F4694" si="2380">E3446</f>
        <v>1984</v>
      </c>
      <c r="F4694" s="69" t="str">
        <f t="shared" si="2380"/>
        <v>t</v>
      </c>
      <c r="G4694" s="69">
        <f>data2!BA195</f>
        <v>6.4495289674612072E-2</v>
      </c>
      <c r="H4694" s="105">
        <f t="shared" si="2361"/>
        <v>1.5351112028500296</v>
      </c>
      <c r="I4694" s="105">
        <f t="shared" si="2362"/>
        <v>0.84298840223168137</v>
      </c>
    </row>
    <row r="4695" spans="2:9" x14ac:dyDescent="0.25">
      <c r="B4695" s="69" t="s">
        <v>45</v>
      </c>
      <c r="C4695" s="69" t="s">
        <v>149</v>
      </c>
      <c r="D4695" s="69" t="s">
        <v>149</v>
      </c>
      <c r="E4695" s="69">
        <f t="shared" ref="E4695:F4695" si="2381">E3447</f>
        <v>1985</v>
      </c>
      <c r="F4695" s="69" t="str">
        <f t="shared" si="2381"/>
        <v>t</v>
      </c>
      <c r="G4695" s="69">
        <f>data2!BA196</f>
        <v>6.3016410715387938E-2</v>
      </c>
      <c r="H4695" s="105">
        <f t="shared" si="2361"/>
        <v>1.5996064925246416</v>
      </c>
      <c r="I4695" s="105">
        <f t="shared" si="2362"/>
        <v>0.77997199151629348</v>
      </c>
    </row>
    <row r="4696" spans="2:9" x14ac:dyDescent="0.25">
      <c r="B4696" s="69" t="s">
        <v>45</v>
      </c>
      <c r="C4696" s="69" t="s">
        <v>149</v>
      </c>
      <c r="D4696" s="69" t="s">
        <v>149</v>
      </c>
      <c r="E4696" s="69">
        <f t="shared" ref="E4696:F4696" si="2382">E3448</f>
        <v>1986</v>
      </c>
      <c r="F4696" s="69" t="str">
        <f t="shared" si="2382"/>
        <v>t</v>
      </c>
      <c r="G4696" s="69">
        <f>data2!BA197</f>
        <v>6.9322415872519916E-2</v>
      </c>
      <c r="H4696" s="105">
        <f t="shared" si="2361"/>
        <v>1.6626229032400295</v>
      </c>
      <c r="I4696" s="105">
        <f t="shared" si="2362"/>
        <v>0.71064957564377362</v>
      </c>
    </row>
    <row r="4697" spans="2:9" x14ac:dyDescent="0.25">
      <c r="B4697" s="69" t="s">
        <v>45</v>
      </c>
      <c r="C4697" s="69" t="s">
        <v>149</v>
      </c>
      <c r="D4697" s="69" t="s">
        <v>149</v>
      </c>
      <c r="E4697" s="69">
        <f t="shared" ref="E4697:F4697" si="2383">E3449</f>
        <v>1987</v>
      </c>
      <c r="F4697" s="69" t="str">
        <f t="shared" si="2383"/>
        <v>t</v>
      </c>
      <c r="G4697" s="69">
        <f>data2!BA198</f>
        <v>5.2704335451039891E-2</v>
      </c>
      <c r="H4697" s="105">
        <f t="shared" si="2361"/>
        <v>1.7319453191125493</v>
      </c>
      <c r="I4697" s="105">
        <f t="shared" si="2362"/>
        <v>0.6579452401927337</v>
      </c>
    </row>
    <row r="4698" spans="2:9" x14ac:dyDescent="0.25">
      <c r="B4698" s="69" t="s">
        <v>45</v>
      </c>
      <c r="C4698" s="69" t="s">
        <v>149</v>
      </c>
      <c r="D4698" s="69" t="s">
        <v>149</v>
      </c>
      <c r="E4698" s="69">
        <f t="shared" ref="E4698:F4698" si="2384">E3450</f>
        <v>1988</v>
      </c>
      <c r="F4698" s="69" t="str">
        <f t="shared" si="2384"/>
        <v>t</v>
      </c>
      <c r="G4698" s="69">
        <f>data2!BA199</f>
        <v>7.7633979770777226E-2</v>
      </c>
      <c r="H4698" s="105">
        <f t="shared" si="2361"/>
        <v>1.7846496545635893</v>
      </c>
      <c r="I4698" s="105">
        <f t="shared" si="2362"/>
        <v>0.58031126042195647</v>
      </c>
    </row>
    <row r="4699" spans="2:9" x14ac:dyDescent="0.25">
      <c r="B4699" s="69" t="s">
        <v>45</v>
      </c>
      <c r="C4699" s="69" t="s">
        <v>149</v>
      </c>
      <c r="D4699" s="69" t="s">
        <v>149</v>
      </c>
      <c r="E4699" s="69">
        <f t="shared" ref="E4699:F4699" si="2385">E3451</f>
        <v>1989</v>
      </c>
      <c r="F4699" s="69" t="str">
        <f t="shared" si="2385"/>
        <v>t</v>
      </c>
      <c r="G4699" s="69">
        <f>data2!BA200</f>
        <v>5.4225808283792455E-2</v>
      </c>
      <c r="H4699" s="105">
        <f t="shared" si="2361"/>
        <v>1.8622836343343665</v>
      </c>
      <c r="I4699" s="105">
        <f t="shared" si="2362"/>
        <v>0.52608545213816416</v>
      </c>
    </row>
    <row r="4700" spans="2:9" x14ac:dyDescent="0.25">
      <c r="B4700" s="69" t="s">
        <v>45</v>
      </c>
      <c r="C4700" s="69" t="s">
        <v>149</v>
      </c>
      <c r="D4700" s="69" t="s">
        <v>149</v>
      </c>
      <c r="E4700" s="69">
        <f t="shared" ref="E4700:F4700" si="2386">E3452</f>
        <v>1990</v>
      </c>
      <c r="F4700" s="69" t="str">
        <f t="shared" si="2386"/>
        <v>t</v>
      </c>
      <c r="G4700" s="69">
        <f>data2!BA201</f>
        <v>7.5266526819064691E-2</v>
      </c>
      <c r="H4700" s="105">
        <f t="shared" si="2361"/>
        <v>1.916509442618159</v>
      </c>
      <c r="I4700" s="105">
        <f t="shared" si="2362"/>
        <v>0.45081892531909934</v>
      </c>
    </row>
    <row r="4701" spans="2:9" x14ac:dyDescent="0.25">
      <c r="B4701" s="69" t="s">
        <v>45</v>
      </c>
      <c r="C4701" s="69" t="s">
        <v>149</v>
      </c>
      <c r="D4701" s="69" t="s">
        <v>149</v>
      </c>
      <c r="E4701" s="69">
        <f t="shared" ref="E4701:F4701" si="2387">E3453</f>
        <v>1991</v>
      </c>
      <c r="F4701" s="69" t="str">
        <f t="shared" si="2387"/>
        <v>t</v>
      </c>
      <c r="G4701" s="69">
        <f>data2!BA202</f>
        <v>7.2017504898059137E-2</v>
      </c>
      <c r="H4701" s="105">
        <f t="shared" si="2361"/>
        <v>1.9917759694372237</v>
      </c>
      <c r="I4701" s="105">
        <f t="shared" si="2362"/>
        <v>0.3788014204210402</v>
      </c>
    </row>
    <row r="4702" spans="2:9" x14ac:dyDescent="0.25">
      <c r="B4702" s="69" t="s">
        <v>45</v>
      </c>
      <c r="C4702" s="69" t="s">
        <v>149</v>
      </c>
      <c r="D4702" s="69" t="s">
        <v>149</v>
      </c>
      <c r="E4702" s="69">
        <f t="shared" ref="E4702:F4702" si="2388">E3454</f>
        <v>1992</v>
      </c>
      <c r="F4702" s="69" t="str">
        <f t="shared" si="2388"/>
        <v>t</v>
      </c>
      <c r="G4702" s="69">
        <f>data2!BA203</f>
        <v>7.1214192595328227E-2</v>
      </c>
      <c r="H4702" s="105">
        <f t="shared" si="2361"/>
        <v>2.0637934743352826</v>
      </c>
      <c r="I4702" s="105">
        <f t="shared" si="2362"/>
        <v>0.30758722782571202</v>
      </c>
    </row>
    <row r="4703" spans="2:9" x14ac:dyDescent="0.25">
      <c r="B4703" s="69" t="s">
        <v>45</v>
      </c>
      <c r="C4703" s="69" t="s">
        <v>149</v>
      </c>
      <c r="D4703" s="69" t="s">
        <v>149</v>
      </c>
      <c r="E4703" s="69">
        <f t="shared" ref="E4703:F4703" si="2389">E3455</f>
        <v>1993</v>
      </c>
      <c r="F4703" s="69" t="str">
        <f t="shared" si="2389"/>
        <v>t</v>
      </c>
      <c r="G4703" s="69">
        <f>data2!BA204</f>
        <v>6.5460402957899455E-2</v>
      </c>
      <c r="H4703" s="105">
        <f t="shared" si="2361"/>
        <v>2.1350076669306106</v>
      </c>
      <c r="I4703" s="105">
        <f t="shared" si="2362"/>
        <v>0.24212682486781251</v>
      </c>
    </row>
    <row r="4704" spans="2:9" x14ac:dyDescent="0.25">
      <c r="B4704" s="69" t="s">
        <v>45</v>
      </c>
      <c r="C4704" s="69" t="s">
        <v>149</v>
      </c>
      <c r="D4704" s="69" t="s">
        <v>149</v>
      </c>
      <c r="E4704" s="69">
        <f t="shared" ref="E4704:F4704" si="2390">E3456</f>
        <v>1994</v>
      </c>
      <c r="F4704" s="69" t="str">
        <f t="shared" si="2390"/>
        <v>t</v>
      </c>
      <c r="G4704" s="69">
        <f>data2!BA205</f>
        <v>5.9612078189910975E-2</v>
      </c>
      <c r="H4704" s="105">
        <f t="shared" si="2361"/>
        <v>2.20046806988851</v>
      </c>
      <c r="I4704" s="105">
        <f t="shared" si="2362"/>
        <v>0.18251474667790155</v>
      </c>
    </row>
    <row r="4705" spans="2:9" x14ac:dyDescent="0.25">
      <c r="B4705" s="69" t="s">
        <v>45</v>
      </c>
      <c r="C4705" s="69" t="s">
        <v>149</v>
      </c>
      <c r="D4705" s="69" t="s">
        <v>149</v>
      </c>
      <c r="E4705" s="69">
        <f t="shared" ref="E4705:F4705" si="2391">E3457</f>
        <v>1995</v>
      </c>
      <c r="F4705" s="69" t="str">
        <f t="shared" si="2391"/>
        <v>t</v>
      </c>
      <c r="G4705" s="69">
        <f>data2!BA206</f>
        <v>5.9882576576576578E-2</v>
      </c>
      <c r="H4705" s="105">
        <f t="shared" si="2361"/>
        <v>2.2600801480784209</v>
      </c>
      <c r="I4705" s="105">
        <f t="shared" si="2362"/>
        <v>0.12263217010132496</v>
      </c>
    </row>
    <row r="4706" spans="2:9" x14ac:dyDescent="0.25">
      <c r="B4706" s="69" t="s">
        <v>45</v>
      </c>
      <c r="C4706" s="69" t="s">
        <v>149</v>
      </c>
      <c r="D4706" s="69" t="s">
        <v>149</v>
      </c>
      <c r="E4706" s="69">
        <f t="shared" ref="E4706:F4706" si="2392">E3458</f>
        <v>1996</v>
      </c>
      <c r="F4706" s="69" t="str">
        <f t="shared" si="2392"/>
        <v>t</v>
      </c>
      <c r="G4706" s="69">
        <f>data2!BA207</f>
        <v>6.2827549098830066E-2</v>
      </c>
      <c r="H4706" s="105">
        <f t="shared" si="2361"/>
        <v>2.3199627246549976</v>
      </c>
      <c r="I4706" s="105">
        <f t="shared" si="2362"/>
        <v>5.9804621002494895E-2</v>
      </c>
    </row>
    <row r="4707" spans="2:9" x14ac:dyDescent="0.25">
      <c r="B4707" s="69" t="s">
        <v>45</v>
      </c>
      <c r="C4707" s="69" t="s">
        <v>149</v>
      </c>
      <c r="D4707" s="69" t="s">
        <v>149</v>
      </c>
      <c r="E4707" s="69">
        <f t="shared" ref="E4707:F4707" si="2393">E3459</f>
        <v>1997</v>
      </c>
      <c r="F4707" s="69" t="str">
        <f t="shared" si="2393"/>
        <v>t</v>
      </c>
      <c r="G4707" s="69">
        <f>data2!BA208</f>
        <v>5.9804621002494895E-2</v>
      </c>
      <c r="H4707" s="105">
        <f t="shared" si="2361"/>
        <v>2.3827902737538276</v>
      </c>
      <c r="I4707" s="105">
        <f t="shared" si="2362"/>
        <v>0</v>
      </c>
    </row>
    <row r="4708" spans="2:9" x14ac:dyDescent="0.25">
      <c r="B4708" s="69" t="s">
        <v>45</v>
      </c>
      <c r="C4708" s="69" t="s">
        <v>149</v>
      </c>
      <c r="D4708" s="69" t="s">
        <v>149</v>
      </c>
      <c r="E4708" s="69">
        <f t="shared" ref="E4708:F4708" si="2394">E3460</f>
        <v>1950</v>
      </c>
      <c r="F4708" s="69" t="str">
        <f t="shared" si="2394"/>
        <v>u</v>
      </c>
      <c r="G4708" s="69">
        <f>data2!BB161</f>
        <v>1E-3</v>
      </c>
      <c r="H4708" s="105">
        <f t="shared" si="2361"/>
        <v>0</v>
      </c>
      <c r="I4708" s="105">
        <f t="shared" si="2362"/>
        <v>4.7000000000000035E-2</v>
      </c>
    </row>
    <row r="4709" spans="2:9" x14ac:dyDescent="0.25">
      <c r="B4709" s="69" t="s">
        <v>45</v>
      </c>
      <c r="C4709" s="69" t="s">
        <v>149</v>
      </c>
      <c r="D4709" s="69" t="s">
        <v>149</v>
      </c>
      <c r="E4709" s="69">
        <f t="shared" ref="E4709:F4709" si="2395">E3461</f>
        <v>1951</v>
      </c>
      <c r="F4709" s="69" t="str">
        <f t="shared" si="2395"/>
        <v>u</v>
      </c>
      <c r="G4709" s="69">
        <f>data2!BB162</f>
        <v>1E-3</v>
      </c>
      <c r="H4709" s="105">
        <f t="shared" si="2361"/>
        <v>1E-3</v>
      </c>
      <c r="I4709" s="105">
        <f t="shared" si="2362"/>
        <v>4.6000000000000034E-2</v>
      </c>
    </row>
    <row r="4710" spans="2:9" x14ac:dyDescent="0.25">
      <c r="B4710" s="69" t="s">
        <v>45</v>
      </c>
      <c r="C4710" s="69" t="s">
        <v>149</v>
      </c>
      <c r="D4710" s="69" t="s">
        <v>149</v>
      </c>
      <c r="E4710" s="69">
        <f t="shared" ref="E4710:F4710" si="2396">E3462</f>
        <v>1952</v>
      </c>
      <c r="F4710" s="69" t="str">
        <f t="shared" si="2396"/>
        <v>u</v>
      </c>
      <c r="G4710" s="69">
        <f>data2!BB163</f>
        <v>1E-3</v>
      </c>
      <c r="H4710" s="105">
        <f t="shared" si="2361"/>
        <v>2E-3</v>
      </c>
      <c r="I4710" s="105">
        <f t="shared" si="2362"/>
        <v>4.5000000000000033E-2</v>
      </c>
    </row>
    <row r="4711" spans="2:9" x14ac:dyDescent="0.25">
      <c r="B4711" s="69" t="s">
        <v>45</v>
      </c>
      <c r="C4711" s="69" t="s">
        <v>149</v>
      </c>
      <c r="D4711" s="69" t="s">
        <v>149</v>
      </c>
      <c r="E4711" s="69">
        <f t="shared" ref="E4711:F4711" si="2397">E3463</f>
        <v>1953</v>
      </c>
      <c r="F4711" s="69" t="str">
        <f t="shared" si="2397"/>
        <v>u</v>
      </c>
      <c r="G4711" s="69">
        <f>data2!BB164</f>
        <v>1E-3</v>
      </c>
      <c r="H4711" s="105">
        <f t="shared" si="2361"/>
        <v>3.0000000000000001E-3</v>
      </c>
      <c r="I4711" s="105">
        <f t="shared" si="2362"/>
        <v>4.4000000000000032E-2</v>
      </c>
    </row>
    <row r="4712" spans="2:9" x14ac:dyDescent="0.25">
      <c r="B4712" s="69" t="s">
        <v>45</v>
      </c>
      <c r="C4712" s="69" t="s">
        <v>149</v>
      </c>
      <c r="D4712" s="69" t="s">
        <v>149</v>
      </c>
      <c r="E4712" s="69">
        <f t="shared" ref="E4712:F4712" si="2398">E3464</f>
        <v>1954</v>
      </c>
      <c r="F4712" s="69" t="str">
        <f t="shared" si="2398"/>
        <v>u</v>
      </c>
      <c r="G4712" s="69">
        <f>data2!BB165</f>
        <v>1E-3</v>
      </c>
      <c r="H4712" s="105">
        <f t="shared" si="2361"/>
        <v>4.0000000000000001E-3</v>
      </c>
      <c r="I4712" s="105">
        <f t="shared" si="2362"/>
        <v>4.3000000000000031E-2</v>
      </c>
    </row>
    <row r="4713" spans="2:9" x14ac:dyDescent="0.25">
      <c r="B4713" s="69" t="s">
        <v>45</v>
      </c>
      <c r="C4713" s="69" t="s">
        <v>149</v>
      </c>
      <c r="D4713" s="69" t="s">
        <v>149</v>
      </c>
      <c r="E4713" s="69">
        <f t="shared" ref="E4713:F4713" si="2399">E3465</f>
        <v>1955</v>
      </c>
      <c r="F4713" s="69" t="str">
        <f t="shared" si="2399"/>
        <v>u</v>
      </c>
      <c r="G4713" s="69">
        <f>data2!BB166</f>
        <v>1E-3</v>
      </c>
      <c r="H4713" s="105">
        <f t="shared" si="2361"/>
        <v>5.0000000000000001E-3</v>
      </c>
      <c r="I4713" s="105">
        <f t="shared" si="2362"/>
        <v>4.200000000000003E-2</v>
      </c>
    </row>
    <row r="4714" spans="2:9" x14ac:dyDescent="0.25">
      <c r="B4714" s="69" t="s">
        <v>45</v>
      </c>
      <c r="C4714" s="69" t="s">
        <v>149</v>
      </c>
      <c r="D4714" s="69" t="s">
        <v>149</v>
      </c>
      <c r="E4714" s="69">
        <f t="shared" ref="E4714:F4714" si="2400">E3466</f>
        <v>1956</v>
      </c>
      <c r="F4714" s="69" t="str">
        <f t="shared" si="2400"/>
        <v>u</v>
      </c>
      <c r="G4714" s="69">
        <f>data2!BB167</f>
        <v>1E-3</v>
      </c>
      <c r="H4714" s="105">
        <f t="shared" si="2361"/>
        <v>6.0000000000000001E-3</v>
      </c>
      <c r="I4714" s="105">
        <f t="shared" si="2362"/>
        <v>4.1000000000000029E-2</v>
      </c>
    </row>
    <row r="4715" spans="2:9" x14ac:dyDescent="0.25">
      <c r="B4715" s="69" t="s">
        <v>45</v>
      </c>
      <c r="C4715" s="69" t="s">
        <v>149</v>
      </c>
      <c r="D4715" s="69" t="s">
        <v>149</v>
      </c>
      <c r="E4715" s="69">
        <f t="shared" ref="E4715:F4715" si="2401">E3467</f>
        <v>1957</v>
      </c>
      <c r="F4715" s="69" t="str">
        <f t="shared" si="2401"/>
        <v>u</v>
      </c>
      <c r="G4715" s="69">
        <f>data2!BB168</f>
        <v>1E-3</v>
      </c>
      <c r="H4715" s="105">
        <f t="shared" si="2361"/>
        <v>7.0000000000000001E-3</v>
      </c>
      <c r="I4715" s="105">
        <f t="shared" si="2362"/>
        <v>4.0000000000000029E-2</v>
      </c>
    </row>
    <row r="4716" spans="2:9" x14ac:dyDescent="0.25">
      <c r="B4716" s="69" t="s">
        <v>45</v>
      </c>
      <c r="C4716" s="69" t="s">
        <v>149</v>
      </c>
      <c r="D4716" s="69" t="s">
        <v>149</v>
      </c>
      <c r="E4716" s="69">
        <f t="shared" ref="E4716:F4716" si="2402">E3468</f>
        <v>1958</v>
      </c>
      <c r="F4716" s="69" t="str">
        <f t="shared" si="2402"/>
        <v>u</v>
      </c>
      <c r="G4716" s="69">
        <f>data2!BB169</f>
        <v>1E-3</v>
      </c>
      <c r="H4716" s="105">
        <f t="shared" si="2361"/>
        <v>8.0000000000000002E-3</v>
      </c>
      <c r="I4716" s="105">
        <f t="shared" si="2362"/>
        <v>3.9000000000000028E-2</v>
      </c>
    </row>
    <row r="4717" spans="2:9" x14ac:dyDescent="0.25">
      <c r="B4717" s="69" t="s">
        <v>45</v>
      </c>
      <c r="C4717" s="69" t="s">
        <v>149</v>
      </c>
      <c r="D4717" s="69" t="s">
        <v>149</v>
      </c>
      <c r="E4717" s="69">
        <f t="shared" ref="E4717:F4717" si="2403">E3469</f>
        <v>1959</v>
      </c>
      <c r="F4717" s="69" t="str">
        <f t="shared" si="2403"/>
        <v>u</v>
      </c>
      <c r="G4717" s="69">
        <f>data2!BB170</f>
        <v>1E-3</v>
      </c>
      <c r="H4717" s="105">
        <f t="shared" si="2361"/>
        <v>9.0000000000000011E-3</v>
      </c>
      <c r="I4717" s="105">
        <f t="shared" si="2362"/>
        <v>3.8000000000000027E-2</v>
      </c>
    </row>
    <row r="4718" spans="2:9" x14ac:dyDescent="0.25">
      <c r="B4718" s="69" t="s">
        <v>45</v>
      </c>
      <c r="C4718" s="69" t="s">
        <v>149</v>
      </c>
      <c r="D4718" s="69" t="s">
        <v>149</v>
      </c>
      <c r="E4718" s="69">
        <f t="shared" ref="E4718:F4718" si="2404">E3470</f>
        <v>1960</v>
      </c>
      <c r="F4718" s="69" t="str">
        <f t="shared" si="2404"/>
        <v>u</v>
      </c>
      <c r="G4718" s="69">
        <f>data2!BB171</f>
        <v>1E-3</v>
      </c>
      <c r="H4718" s="105">
        <f t="shared" si="2361"/>
        <v>1.0000000000000002E-2</v>
      </c>
      <c r="I4718" s="105">
        <f t="shared" si="2362"/>
        <v>3.7000000000000026E-2</v>
      </c>
    </row>
    <row r="4719" spans="2:9" x14ac:dyDescent="0.25">
      <c r="B4719" s="69" t="s">
        <v>45</v>
      </c>
      <c r="C4719" s="69" t="s">
        <v>149</v>
      </c>
      <c r="D4719" s="69" t="s">
        <v>149</v>
      </c>
      <c r="E4719" s="69">
        <f t="shared" ref="E4719:F4719" si="2405">E3471</f>
        <v>1961</v>
      </c>
      <c r="F4719" s="69" t="str">
        <f t="shared" si="2405"/>
        <v>u</v>
      </c>
      <c r="G4719" s="69">
        <f>data2!BB172</f>
        <v>1E-3</v>
      </c>
      <c r="H4719" s="105">
        <f t="shared" si="2361"/>
        <v>1.1000000000000003E-2</v>
      </c>
      <c r="I4719" s="105">
        <f t="shared" si="2362"/>
        <v>3.6000000000000025E-2</v>
      </c>
    </row>
    <row r="4720" spans="2:9" x14ac:dyDescent="0.25">
      <c r="B4720" s="69" t="s">
        <v>45</v>
      </c>
      <c r="C4720" s="69" t="s">
        <v>149</v>
      </c>
      <c r="D4720" s="69" t="s">
        <v>149</v>
      </c>
      <c r="E4720" s="69">
        <f t="shared" ref="E4720:F4720" si="2406">E3472</f>
        <v>1962</v>
      </c>
      <c r="F4720" s="69" t="str">
        <f t="shared" si="2406"/>
        <v>u</v>
      </c>
      <c r="G4720" s="69">
        <f>data2!BB173</f>
        <v>1E-3</v>
      </c>
      <c r="H4720" s="105">
        <f t="shared" si="2361"/>
        <v>1.2000000000000004E-2</v>
      </c>
      <c r="I4720" s="105">
        <f t="shared" si="2362"/>
        <v>3.5000000000000024E-2</v>
      </c>
    </row>
    <row r="4721" spans="2:9" x14ac:dyDescent="0.25">
      <c r="B4721" s="69" t="s">
        <v>45</v>
      </c>
      <c r="C4721" s="69" t="s">
        <v>149</v>
      </c>
      <c r="D4721" s="69" t="s">
        <v>149</v>
      </c>
      <c r="E4721" s="69">
        <f t="shared" ref="E4721:F4721" si="2407">E3473</f>
        <v>1963</v>
      </c>
      <c r="F4721" s="69" t="str">
        <f t="shared" si="2407"/>
        <v>u</v>
      </c>
      <c r="G4721" s="69">
        <f>data2!BB174</f>
        <v>1E-3</v>
      </c>
      <c r="H4721" s="105">
        <f t="shared" si="2361"/>
        <v>1.3000000000000005E-2</v>
      </c>
      <c r="I4721" s="105">
        <f t="shared" si="2362"/>
        <v>3.4000000000000023E-2</v>
      </c>
    </row>
    <row r="4722" spans="2:9" x14ac:dyDescent="0.25">
      <c r="B4722" s="69" t="s">
        <v>45</v>
      </c>
      <c r="C4722" s="69" t="s">
        <v>149</v>
      </c>
      <c r="D4722" s="69" t="s">
        <v>149</v>
      </c>
      <c r="E4722" s="69">
        <f t="shared" ref="E4722:F4722" si="2408">E3474</f>
        <v>1964</v>
      </c>
      <c r="F4722" s="69" t="str">
        <f t="shared" si="2408"/>
        <v>u</v>
      </c>
      <c r="G4722" s="69">
        <f>data2!BB175</f>
        <v>1E-3</v>
      </c>
      <c r="H4722" s="105">
        <f t="shared" si="2361"/>
        <v>1.4000000000000005E-2</v>
      </c>
      <c r="I4722" s="105">
        <f t="shared" si="2362"/>
        <v>3.3000000000000022E-2</v>
      </c>
    </row>
    <row r="4723" spans="2:9" x14ac:dyDescent="0.25">
      <c r="B4723" s="69" t="s">
        <v>45</v>
      </c>
      <c r="C4723" s="69" t="s">
        <v>149</v>
      </c>
      <c r="D4723" s="69" t="s">
        <v>149</v>
      </c>
      <c r="E4723" s="69">
        <f t="shared" ref="E4723:F4723" si="2409">E3475</f>
        <v>1965</v>
      </c>
      <c r="F4723" s="69" t="str">
        <f t="shared" si="2409"/>
        <v>u</v>
      </c>
      <c r="G4723" s="69">
        <f>data2!BB176</f>
        <v>1E-3</v>
      </c>
      <c r="H4723" s="105">
        <f t="shared" si="2361"/>
        <v>1.5000000000000006E-2</v>
      </c>
      <c r="I4723" s="105">
        <f t="shared" si="2362"/>
        <v>3.2000000000000021E-2</v>
      </c>
    </row>
    <row r="4724" spans="2:9" x14ac:dyDescent="0.25">
      <c r="B4724" s="69" t="s">
        <v>45</v>
      </c>
      <c r="C4724" s="69" t="s">
        <v>149</v>
      </c>
      <c r="D4724" s="69" t="s">
        <v>149</v>
      </c>
      <c r="E4724" s="69">
        <f t="shared" ref="E4724:F4724" si="2410">E3476</f>
        <v>1966</v>
      </c>
      <c r="F4724" s="69" t="str">
        <f t="shared" si="2410"/>
        <v>u</v>
      </c>
      <c r="G4724" s="69">
        <f>data2!BB177</f>
        <v>1E-3</v>
      </c>
      <c r="H4724" s="105">
        <f t="shared" si="2361"/>
        <v>1.6000000000000007E-2</v>
      </c>
      <c r="I4724" s="105">
        <f t="shared" si="2362"/>
        <v>3.1000000000000021E-2</v>
      </c>
    </row>
    <row r="4725" spans="2:9" x14ac:dyDescent="0.25">
      <c r="B4725" s="69" t="s">
        <v>45</v>
      </c>
      <c r="C4725" s="69" t="s">
        <v>149</v>
      </c>
      <c r="D4725" s="69" t="s">
        <v>149</v>
      </c>
      <c r="E4725" s="69">
        <f t="shared" ref="E4725:F4725" si="2411">E3477</f>
        <v>1967</v>
      </c>
      <c r="F4725" s="69" t="str">
        <f t="shared" si="2411"/>
        <v>u</v>
      </c>
      <c r="G4725" s="69">
        <f>data2!BB178</f>
        <v>1E-3</v>
      </c>
      <c r="H4725" s="105">
        <f t="shared" si="2361"/>
        <v>1.7000000000000008E-2</v>
      </c>
      <c r="I4725" s="105">
        <f t="shared" si="2362"/>
        <v>3.000000000000002E-2</v>
      </c>
    </row>
    <row r="4726" spans="2:9" x14ac:dyDescent="0.25">
      <c r="B4726" s="69" t="s">
        <v>45</v>
      </c>
      <c r="C4726" s="69" t="s">
        <v>149</v>
      </c>
      <c r="D4726" s="69" t="s">
        <v>149</v>
      </c>
      <c r="E4726" s="69">
        <f t="shared" ref="E4726:F4726" si="2412">E3478</f>
        <v>1968</v>
      </c>
      <c r="F4726" s="69" t="str">
        <f t="shared" si="2412"/>
        <v>u</v>
      </c>
      <c r="G4726" s="69">
        <f>data2!BB179</f>
        <v>1E-3</v>
      </c>
      <c r="H4726" s="105">
        <f t="shared" si="2361"/>
        <v>1.8000000000000009E-2</v>
      </c>
      <c r="I4726" s="105">
        <f t="shared" si="2362"/>
        <v>2.9000000000000019E-2</v>
      </c>
    </row>
    <row r="4727" spans="2:9" x14ac:dyDescent="0.25">
      <c r="B4727" s="69" t="s">
        <v>45</v>
      </c>
      <c r="C4727" s="69" t="s">
        <v>149</v>
      </c>
      <c r="D4727" s="69" t="s">
        <v>149</v>
      </c>
      <c r="E4727" s="69">
        <f t="shared" ref="E4727:F4727" si="2413">E3479</f>
        <v>1969</v>
      </c>
      <c r="F4727" s="69" t="str">
        <f t="shared" si="2413"/>
        <v>u</v>
      </c>
      <c r="G4727" s="69">
        <f>data2!BB180</f>
        <v>1E-3</v>
      </c>
      <c r="H4727" s="105">
        <f t="shared" si="2361"/>
        <v>1.900000000000001E-2</v>
      </c>
      <c r="I4727" s="105">
        <f t="shared" si="2362"/>
        <v>2.8000000000000018E-2</v>
      </c>
    </row>
    <row r="4728" spans="2:9" x14ac:dyDescent="0.25">
      <c r="B4728" s="69" t="s">
        <v>45</v>
      </c>
      <c r="C4728" s="69" t="s">
        <v>149</v>
      </c>
      <c r="D4728" s="69" t="s">
        <v>149</v>
      </c>
      <c r="E4728" s="69">
        <f t="shared" ref="E4728:F4728" si="2414">E3480</f>
        <v>1970</v>
      </c>
      <c r="F4728" s="69" t="str">
        <f t="shared" si="2414"/>
        <v>u</v>
      </c>
      <c r="G4728" s="69">
        <f>data2!BB181</f>
        <v>1E-3</v>
      </c>
      <c r="H4728" s="105">
        <f t="shared" si="2361"/>
        <v>2.0000000000000011E-2</v>
      </c>
      <c r="I4728" s="105">
        <f t="shared" si="2362"/>
        <v>2.7000000000000017E-2</v>
      </c>
    </row>
    <row r="4729" spans="2:9" x14ac:dyDescent="0.25">
      <c r="B4729" s="69" t="s">
        <v>45</v>
      </c>
      <c r="C4729" s="69" t="s">
        <v>149</v>
      </c>
      <c r="D4729" s="69" t="s">
        <v>149</v>
      </c>
      <c r="E4729" s="69">
        <f t="shared" ref="E4729:F4729" si="2415">E3481</f>
        <v>1971</v>
      </c>
      <c r="F4729" s="69" t="str">
        <f t="shared" si="2415"/>
        <v>u</v>
      </c>
      <c r="G4729" s="69">
        <f>data2!BB182</f>
        <v>1E-3</v>
      </c>
      <c r="H4729" s="105">
        <f t="shared" si="2361"/>
        <v>2.1000000000000012E-2</v>
      </c>
      <c r="I4729" s="105">
        <f t="shared" si="2362"/>
        <v>2.6000000000000016E-2</v>
      </c>
    </row>
    <row r="4730" spans="2:9" x14ac:dyDescent="0.25">
      <c r="B4730" s="69" t="s">
        <v>45</v>
      </c>
      <c r="C4730" s="69" t="s">
        <v>149</v>
      </c>
      <c r="D4730" s="69" t="s">
        <v>149</v>
      </c>
      <c r="E4730" s="69">
        <f t="shared" ref="E4730:F4730" si="2416">E3482</f>
        <v>1972</v>
      </c>
      <c r="F4730" s="69" t="str">
        <f t="shared" si="2416"/>
        <v>u</v>
      </c>
      <c r="G4730" s="69">
        <f>data2!BB183</f>
        <v>1E-3</v>
      </c>
      <c r="H4730" s="105">
        <f t="shared" si="2361"/>
        <v>2.2000000000000013E-2</v>
      </c>
      <c r="I4730" s="105">
        <f t="shared" si="2362"/>
        <v>2.5000000000000015E-2</v>
      </c>
    </row>
    <row r="4731" spans="2:9" x14ac:dyDescent="0.25">
      <c r="B4731" s="69" t="s">
        <v>45</v>
      </c>
      <c r="C4731" s="69" t="s">
        <v>149</v>
      </c>
      <c r="D4731" s="69" t="s">
        <v>149</v>
      </c>
      <c r="E4731" s="69">
        <f t="shared" ref="E4731:F4731" si="2417">E3483</f>
        <v>1973</v>
      </c>
      <c r="F4731" s="69" t="str">
        <f t="shared" si="2417"/>
        <v>u</v>
      </c>
      <c r="G4731" s="69">
        <f>data2!BB184</f>
        <v>1E-3</v>
      </c>
      <c r="H4731" s="105">
        <f t="shared" si="2361"/>
        <v>2.3000000000000013E-2</v>
      </c>
      <c r="I4731" s="105">
        <f t="shared" si="2362"/>
        <v>2.4000000000000014E-2</v>
      </c>
    </row>
    <row r="4732" spans="2:9" x14ac:dyDescent="0.25">
      <c r="B4732" s="69" t="s">
        <v>45</v>
      </c>
      <c r="C4732" s="69" t="s">
        <v>149</v>
      </c>
      <c r="D4732" s="69" t="s">
        <v>149</v>
      </c>
      <c r="E4732" s="69">
        <f t="shared" ref="E4732:F4732" si="2418">E3484</f>
        <v>1974</v>
      </c>
      <c r="F4732" s="69" t="str">
        <f t="shared" si="2418"/>
        <v>u</v>
      </c>
      <c r="G4732" s="69">
        <f>data2!BB185</f>
        <v>1E-3</v>
      </c>
      <c r="H4732" s="105">
        <f t="shared" si="2361"/>
        <v>2.4000000000000014E-2</v>
      </c>
      <c r="I4732" s="105">
        <f t="shared" si="2362"/>
        <v>2.3000000000000013E-2</v>
      </c>
    </row>
    <row r="4733" spans="2:9" x14ac:dyDescent="0.25">
      <c r="B4733" s="69" t="s">
        <v>45</v>
      </c>
      <c r="C4733" s="69" t="s">
        <v>149</v>
      </c>
      <c r="D4733" s="69" t="s">
        <v>149</v>
      </c>
      <c r="E4733" s="69">
        <f t="shared" ref="E4733:F4733" si="2419">E3485</f>
        <v>1975</v>
      </c>
      <c r="F4733" s="69" t="str">
        <f t="shared" si="2419"/>
        <v>u</v>
      </c>
      <c r="G4733" s="69">
        <f>data2!BB186</f>
        <v>1E-3</v>
      </c>
      <c r="H4733" s="105">
        <f t="shared" si="2361"/>
        <v>2.5000000000000015E-2</v>
      </c>
      <c r="I4733" s="105">
        <f t="shared" si="2362"/>
        <v>2.2000000000000013E-2</v>
      </c>
    </row>
    <row r="4734" spans="2:9" x14ac:dyDescent="0.25">
      <c r="B4734" s="69" t="s">
        <v>45</v>
      </c>
      <c r="C4734" s="69" t="s">
        <v>149</v>
      </c>
      <c r="D4734" s="69" t="s">
        <v>149</v>
      </c>
      <c r="E4734" s="69">
        <f t="shared" ref="E4734:F4734" si="2420">E3486</f>
        <v>1976</v>
      </c>
      <c r="F4734" s="69" t="str">
        <f t="shared" si="2420"/>
        <v>u</v>
      </c>
      <c r="G4734" s="69">
        <f>data2!BB187</f>
        <v>1E-3</v>
      </c>
      <c r="H4734" s="105">
        <f t="shared" si="2361"/>
        <v>2.6000000000000016E-2</v>
      </c>
      <c r="I4734" s="105">
        <f t="shared" si="2362"/>
        <v>2.1000000000000012E-2</v>
      </c>
    </row>
    <row r="4735" spans="2:9" x14ac:dyDescent="0.25">
      <c r="B4735" s="69" t="s">
        <v>45</v>
      </c>
      <c r="C4735" s="69" t="s">
        <v>149</v>
      </c>
      <c r="D4735" s="69" t="s">
        <v>149</v>
      </c>
      <c r="E4735" s="69">
        <f t="shared" ref="E4735:F4735" si="2421">E3487</f>
        <v>1977</v>
      </c>
      <c r="F4735" s="69" t="str">
        <f t="shared" si="2421"/>
        <v>u</v>
      </c>
      <c r="G4735" s="69">
        <f>data2!BB188</f>
        <v>1E-3</v>
      </c>
      <c r="H4735" s="105">
        <f t="shared" si="2361"/>
        <v>2.7000000000000017E-2</v>
      </c>
      <c r="I4735" s="105">
        <f t="shared" si="2362"/>
        <v>2.0000000000000011E-2</v>
      </c>
    </row>
    <row r="4736" spans="2:9" x14ac:dyDescent="0.25">
      <c r="B4736" s="69" t="s">
        <v>45</v>
      </c>
      <c r="C4736" s="69" t="s">
        <v>149</v>
      </c>
      <c r="D4736" s="69" t="s">
        <v>149</v>
      </c>
      <c r="E4736" s="69">
        <f t="shared" ref="E4736:F4736" si="2422">E3488</f>
        <v>1978</v>
      </c>
      <c r="F4736" s="69" t="str">
        <f t="shared" si="2422"/>
        <v>u</v>
      </c>
      <c r="G4736" s="69">
        <f>data2!BB189</f>
        <v>1E-3</v>
      </c>
      <c r="H4736" s="105">
        <f t="shared" si="2361"/>
        <v>2.8000000000000018E-2</v>
      </c>
      <c r="I4736" s="105">
        <f t="shared" si="2362"/>
        <v>1.900000000000001E-2</v>
      </c>
    </row>
    <row r="4737" spans="2:9" x14ac:dyDescent="0.25">
      <c r="B4737" s="69" t="s">
        <v>45</v>
      </c>
      <c r="C4737" s="69" t="s">
        <v>149</v>
      </c>
      <c r="D4737" s="69" t="s">
        <v>149</v>
      </c>
      <c r="E4737" s="69">
        <f t="shared" ref="E4737:F4737" si="2423">E3489</f>
        <v>1979</v>
      </c>
      <c r="F4737" s="69" t="str">
        <f t="shared" si="2423"/>
        <v>u</v>
      </c>
      <c r="G4737" s="69">
        <f>data2!BB190</f>
        <v>1E-3</v>
      </c>
      <c r="H4737" s="105">
        <f t="shared" si="2361"/>
        <v>2.9000000000000019E-2</v>
      </c>
      <c r="I4737" s="105">
        <f t="shared" si="2362"/>
        <v>1.8000000000000009E-2</v>
      </c>
    </row>
    <row r="4738" spans="2:9" x14ac:dyDescent="0.25">
      <c r="B4738" s="69" t="s">
        <v>45</v>
      </c>
      <c r="C4738" s="69" t="s">
        <v>149</v>
      </c>
      <c r="D4738" s="69" t="s">
        <v>149</v>
      </c>
      <c r="E4738" s="69">
        <f t="shared" ref="E4738:F4738" si="2424">E3490</f>
        <v>1980</v>
      </c>
      <c r="F4738" s="69" t="str">
        <f t="shared" si="2424"/>
        <v>u</v>
      </c>
      <c r="G4738" s="69">
        <f>data2!BB191</f>
        <v>1E-3</v>
      </c>
      <c r="H4738" s="105">
        <f t="shared" si="2361"/>
        <v>3.000000000000002E-2</v>
      </c>
      <c r="I4738" s="105">
        <f t="shared" si="2362"/>
        <v>1.7000000000000008E-2</v>
      </c>
    </row>
    <row r="4739" spans="2:9" x14ac:dyDescent="0.25">
      <c r="B4739" s="69" t="s">
        <v>45</v>
      </c>
      <c r="C4739" s="69" t="s">
        <v>149</v>
      </c>
      <c r="D4739" s="69" t="s">
        <v>149</v>
      </c>
      <c r="E4739" s="69">
        <f t="shared" ref="E4739:F4739" si="2425">E3491</f>
        <v>1981</v>
      </c>
      <c r="F4739" s="69" t="str">
        <f t="shared" si="2425"/>
        <v>u</v>
      </c>
      <c r="G4739" s="69">
        <f>data2!BB192</f>
        <v>1E-3</v>
      </c>
      <c r="H4739" s="105">
        <f t="shared" si="2361"/>
        <v>3.1000000000000021E-2</v>
      </c>
      <c r="I4739" s="105">
        <f t="shared" si="2362"/>
        <v>1.6000000000000007E-2</v>
      </c>
    </row>
    <row r="4740" spans="2:9" x14ac:dyDescent="0.25">
      <c r="B4740" s="69" t="s">
        <v>45</v>
      </c>
      <c r="C4740" s="69" t="s">
        <v>149</v>
      </c>
      <c r="D4740" s="69" t="s">
        <v>149</v>
      </c>
      <c r="E4740" s="69">
        <f t="shared" ref="E4740:F4740" si="2426">E3492</f>
        <v>1982</v>
      </c>
      <c r="F4740" s="69" t="str">
        <f t="shared" si="2426"/>
        <v>u</v>
      </c>
      <c r="G4740" s="69">
        <f>data2!BB193</f>
        <v>1E-3</v>
      </c>
      <c r="H4740" s="105">
        <f t="shared" ref="H4740:H4803" si="2427">SUMIFS($G$4:$G$4995,$F$4:$F$4995,$F4740,$E$4:$E$4995,"&lt;"&amp;$E4740,$B$4:$B$4995,$B4740,$D$4:$D$4995,$D4740)</f>
        <v>3.2000000000000021E-2</v>
      </c>
      <c r="I4740" s="105">
        <f t="shared" ref="I4740:I4803" si="2428">SUMIFS($G$4:$G$4995,$F$4:$F$4995,$F4740,$E$4:$E$4995,"&gt;"&amp;$E4740,$B$4:$B$4995,$B4740,$D$4:$D$4995,$D4740)</f>
        <v>1.5000000000000006E-2</v>
      </c>
    </row>
    <row r="4741" spans="2:9" x14ac:dyDescent="0.25">
      <c r="B4741" s="69" t="s">
        <v>45</v>
      </c>
      <c r="C4741" s="69" t="s">
        <v>149</v>
      </c>
      <c r="D4741" s="69" t="s">
        <v>149</v>
      </c>
      <c r="E4741" s="69">
        <f t="shared" ref="E4741:F4741" si="2429">E3493</f>
        <v>1983</v>
      </c>
      <c r="F4741" s="69" t="str">
        <f t="shared" si="2429"/>
        <v>u</v>
      </c>
      <c r="G4741" s="69">
        <f>data2!BB194</f>
        <v>1E-3</v>
      </c>
      <c r="H4741" s="105">
        <f t="shared" si="2427"/>
        <v>3.3000000000000022E-2</v>
      </c>
      <c r="I4741" s="105">
        <f t="shared" si="2428"/>
        <v>1.4000000000000005E-2</v>
      </c>
    </row>
    <row r="4742" spans="2:9" x14ac:dyDescent="0.25">
      <c r="B4742" s="69" t="s">
        <v>45</v>
      </c>
      <c r="C4742" s="69" t="s">
        <v>149</v>
      </c>
      <c r="D4742" s="69" t="s">
        <v>149</v>
      </c>
      <c r="E4742" s="69">
        <f t="shared" ref="E4742:F4742" si="2430">E3494</f>
        <v>1984</v>
      </c>
      <c r="F4742" s="69" t="str">
        <f t="shared" si="2430"/>
        <v>u</v>
      </c>
      <c r="G4742" s="69">
        <f>data2!BB195</f>
        <v>1E-3</v>
      </c>
      <c r="H4742" s="105">
        <f t="shared" si="2427"/>
        <v>3.4000000000000023E-2</v>
      </c>
      <c r="I4742" s="105">
        <f t="shared" si="2428"/>
        <v>1.3000000000000005E-2</v>
      </c>
    </row>
    <row r="4743" spans="2:9" x14ac:dyDescent="0.25">
      <c r="B4743" s="69" t="s">
        <v>45</v>
      </c>
      <c r="C4743" s="69" t="s">
        <v>149</v>
      </c>
      <c r="D4743" s="69" t="s">
        <v>149</v>
      </c>
      <c r="E4743" s="69">
        <f t="shared" ref="E4743:F4743" si="2431">E3495</f>
        <v>1985</v>
      </c>
      <c r="F4743" s="69" t="str">
        <f t="shared" si="2431"/>
        <v>u</v>
      </c>
      <c r="G4743" s="69">
        <f>data2!BB196</f>
        <v>1E-3</v>
      </c>
      <c r="H4743" s="105">
        <f t="shared" si="2427"/>
        <v>3.5000000000000024E-2</v>
      </c>
      <c r="I4743" s="105">
        <f t="shared" si="2428"/>
        <v>1.2000000000000004E-2</v>
      </c>
    </row>
    <row r="4744" spans="2:9" x14ac:dyDescent="0.25">
      <c r="B4744" s="69" t="s">
        <v>45</v>
      </c>
      <c r="C4744" s="69" t="s">
        <v>149</v>
      </c>
      <c r="D4744" s="69" t="s">
        <v>149</v>
      </c>
      <c r="E4744" s="69">
        <f t="shared" ref="E4744:F4744" si="2432">E3496</f>
        <v>1986</v>
      </c>
      <c r="F4744" s="69" t="str">
        <f t="shared" si="2432"/>
        <v>u</v>
      </c>
      <c r="G4744" s="69">
        <f>data2!BB197</f>
        <v>1E-3</v>
      </c>
      <c r="H4744" s="105">
        <f t="shared" si="2427"/>
        <v>3.6000000000000025E-2</v>
      </c>
      <c r="I4744" s="105">
        <f t="shared" si="2428"/>
        <v>1.1000000000000003E-2</v>
      </c>
    </row>
    <row r="4745" spans="2:9" x14ac:dyDescent="0.25">
      <c r="B4745" s="69" t="s">
        <v>45</v>
      </c>
      <c r="C4745" s="69" t="s">
        <v>149</v>
      </c>
      <c r="D4745" s="69" t="s">
        <v>149</v>
      </c>
      <c r="E4745" s="69">
        <f t="shared" ref="E4745:F4745" si="2433">E3497</f>
        <v>1987</v>
      </c>
      <c r="F4745" s="69" t="str">
        <f t="shared" si="2433"/>
        <v>u</v>
      </c>
      <c r="G4745" s="69">
        <f>data2!BB198</f>
        <v>1E-3</v>
      </c>
      <c r="H4745" s="105">
        <f t="shared" si="2427"/>
        <v>3.7000000000000026E-2</v>
      </c>
      <c r="I4745" s="105">
        <f t="shared" si="2428"/>
        <v>1.0000000000000002E-2</v>
      </c>
    </row>
    <row r="4746" spans="2:9" x14ac:dyDescent="0.25">
      <c r="B4746" s="69" t="s">
        <v>45</v>
      </c>
      <c r="C4746" s="69" t="s">
        <v>149</v>
      </c>
      <c r="D4746" s="69" t="s">
        <v>149</v>
      </c>
      <c r="E4746" s="69">
        <f t="shared" ref="E4746:F4746" si="2434">E3498</f>
        <v>1988</v>
      </c>
      <c r="F4746" s="69" t="str">
        <f t="shared" si="2434"/>
        <v>u</v>
      </c>
      <c r="G4746" s="69">
        <f>data2!BB199</f>
        <v>1E-3</v>
      </c>
      <c r="H4746" s="105">
        <f t="shared" si="2427"/>
        <v>3.8000000000000027E-2</v>
      </c>
      <c r="I4746" s="105">
        <f t="shared" si="2428"/>
        <v>9.0000000000000011E-3</v>
      </c>
    </row>
    <row r="4747" spans="2:9" x14ac:dyDescent="0.25">
      <c r="B4747" s="69" t="s">
        <v>45</v>
      </c>
      <c r="C4747" s="69" t="s">
        <v>149</v>
      </c>
      <c r="D4747" s="69" t="s">
        <v>149</v>
      </c>
      <c r="E4747" s="69">
        <f t="shared" ref="E4747:F4747" si="2435">E3499</f>
        <v>1989</v>
      </c>
      <c r="F4747" s="69" t="str">
        <f t="shared" si="2435"/>
        <v>u</v>
      </c>
      <c r="G4747" s="69">
        <f>data2!BB200</f>
        <v>1E-3</v>
      </c>
      <c r="H4747" s="105">
        <f t="shared" si="2427"/>
        <v>3.9000000000000028E-2</v>
      </c>
      <c r="I4747" s="105">
        <f t="shared" si="2428"/>
        <v>8.0000000000000002E-3</v>
      </c>
    </row>
    <row r="4748" spans="2:9" x14ac:dyDescent="0.25">
      <c r="B4748" s="69" t="s">
        <v>45</v>
      </c>
      <c r="C4748" s="69" t="s">
        <v>149</v>
      </c>
      <c r="D4748" s="69" t="s">
        <v>149</v>
      </c>
      <c r="E4748" s="69">
        <f t="shared" ref="E4748:F4748" si="2436">E3500</f>
        <v>1990</v>
      </c>
      <c r="F4748" s="69" t="str">
        <f t="shared" si="2436"/>
        <v>u</v>
      </c>
      <c r="G4748" s="69">
        <f>data2!BB201</f>
        <v>1E-3</v>
      </c>
      <c r="H4748" s="105">
        <f t="shared" si="2427"/>
        <v>4.0000000000000029E-2</v>
      </c>
      <c r="I4748" s="105">
        <f t="shared" si="2428"/>
        <v>7.0000000000000001E-3</v>
      </c>
    </row>
    <row r="4749" spans="2:9" x14ac:dyDescent="0.25">
      <c r="B4749" s="69" t="s">
        <v>45</v>
      </c>
      <c r="C4749" s="69" t="s">
        <v>149</v>
      </c>
      <c r="D4749" s="69" t="s">
        <v>149</v>
      </c>
      <c r="E4749" s="69">
        <f t="shared" ref="E4749:F4749" si="2437">E3501</f>
        <v>1991</v>
      </c>
      <c r="F4749" s="69" t="str">
        <f t="shared" si="2437"/>
        <v>u</v>
      </c>
      <c r="G4749" s="69">
        <f>data2!BB202</f>
        <v>1E-3</v>
      </c>
      <c r="H4749" s="105">
        <f t="shared" si="2427"/>
        <v>4.1000000000000029E-2</v>
      </c>
      <c r="I4749" s="105">
        <f t="shared" si="2428"/>
        <v>6.0000000000000001E-3</v>
      </c>
    </row>
    <row r="4750" spans="2:9" x14ac:dyDescent="0.25">
      <c r="B4750" s="69" t="s">
        <v>45</v>
      </c>
      <c r="C4750" s="69" t="s">
        <v>149</v>
      </c>
      <c r="D4750" s="69" t="s">
        <v>149</v>
      </c>
      <c r="E4750" s="69">
        <f t="shared" ref="E4750:F4750" si="2438">E3502</f>
        <v>1992</v>
      </c>
      <c r="F4750" s="69" t="str">
        <f t="shared" si="2438"/>
        <v>u</v>
      </c>
      <c r="G4750" s="69">
        <f>data2!BB203</f>
        <v>1E-3</v>
      </c>
      <c r="H4750" s="105">
        <f t="shared" si="2427"/>
        <v>4.200000000000003E-2</v>
      </c>
      <c r="I4750" s="105">
        <f t="shared" si="2428"/>
        <v>5.0000000000000001E-3</v>
      </c>
    </row>
    <row r="4751" spans="2:9" x14ac:dyDescent="0.25">
      <c r="B4751" s="69" t="s">
        <v>45</v>
      </c>
      <c r="C4751" s="69" t="s">
        <v>149</v>
      </c>
      <c r="D4751" s="69" t="s">
        <v>149</v>
      </c>
      <c r="E4751" s="69">
        <f t="shared" ref="E4751:F4751" si="2439">E3503</f>
        <v>1993</v>
      </c>
      <c r="F4751" s="69" t="str">
        <f t="shared" si="2439"/>
        <v>u</v>
      </c>
      <c r="G4751" s="69">
        <f>data2!BB204</f>
        <v>1E-3</v>
      </c>
      <c r="H4751" s="105">
        <f t="shared" si="2427"/>
        <v>4.3000000000000031E-2</v>
      </c>
      <c r="I4751" s="105">
        <f t="shared" si="2428"/>
        <v>4.0000000000000001E-3</v>
      </c>
    </row>
    <row r="4752" spans="2:9" x14ac:dyDescent="0.25">
      <c r="B4752" s="69" t="s">
        <v>45</v>
      </c>
      <c r="C4752" s="69" t="s">
        <v>149</v>
      </c>
      <c r="D4752" s="69" t="s">
        <v>149</v>
      </c>
      <c r="E4752" s="69">
        <f t="shared" ref="E4752:F4752" si="2440">E3504</f>
        <v>1994</v>
      </c>
      <c r="F4752" s="69" t="str">
        <f t="shared" si="2440"/>
        <v>u</v>
      </c>
      <c r="G4752" s="69">
        <f>data2!BB205</f>
        <v>1E-3</v>
      </c>
      <c r="H4752" s="105">
        <f t="shared" si="2427"/>
        <v>4.4000000000000032E-2</v>
      </c>
      <c r="I4752" s="105">
        <f t="shared" si="2428"/>
        <v>3.0000000000000001E-3</v>
      </c>
    </row>
    <row r="4753" spans="2:9" x14ac:dyDescent="0.25">
      <c r="B4753" s="69" t="s">
        <v>45</v>
      </c>
      <c r="C4753" s="69" t="s">
        <v>149</v>
      </c>
      <c r="D4753" s="69" t="s">
        <v>149</v>
      </c>
      <c r="E4753" s="69">
        <f t="shared" ref="E4753:F4753" si="2441">E3505</f>
        <v>1995</v>
      </c>
      <c r="F4753" s="69" t="str">
        <f t="shared" si="2441"/>
        <v>u</v>
      </c>
      <c r="G4753" s="69">
        <f>data2!BB206</f>
        <v>1E-3</v>
      </c>
      <c r="H4753" s="105">
        <f t="shared" si="2427"/>
        <v>4.5000000000000033E-2</v>
      </c>
      <c r="I4753" s="105">
        <f t="shared" si="2428"/>
        <v>2E-3</v>
      </c>
    </row>
    <row r="4754" spans="2:9" x14ac:dyDescent="0.25">
      <c r="B4754" s="69" t="s">
        <v>45</v>
      </c>
      <c r="C4754" s="69" t="s">
        <v>149</v>
      </c>
      <c r="D4754" s="69" t="s">
        <v>149</v>
      </c>
      <c r="E4754" s="69">
        <f t="shared" ref="E4754:F4754" si="2442">E3506</f>
        <v>1996</v>
      </c>
      <c r="F4754" s="69" t="str">
        <f t="shared" si="2442"/>
        <v>u</v>
      </c>
      <c r="G4754" s="69">
        <f>data2!BB207</f>
        <v>1E-3</v>
      </c>
      <c r="H4754" s="105">
        <f t="shared" si="2427"/>
        <v>4.6000000000000034E-2</v>
      </c>
      <c r="I4754" s="105">
        <f t="shared" si="2428"/>
        <v>1E-3</v>
      </c>
    </row>
    <row r="4755" spans="2:9" x14ac:dyDescent="0.25">
      <c r="B4755" s="69" t="s">
        <v>45</v>
      </c>
      <c r="C4755" s="69" t="s">
        <v>149</v>
      </c>
      <c r="D4755" s="69" t="s">
        <v>149</v>
      </c>
      <c r="E4755" s="69">
        <f t="shared" ref="E4755:F4755" si="2443">E3507</f>
        <v>1997</v>
      </c>
      <c r="F4755" s="69" t="str">
        <f t="shared" si="2443"/>
        <v>u</v>
      </c>
      <c r="G4755" s="69">
        <f>data2!BB208</f>
        <v>1E-3</v>
      </c>
      <c r="H4755" s="105">
        <f t="shared" si="2427"/>
        <v>4.7000000000000035E-2</v>
      </c>
      <c r="I4755" s="105">
        <f t="shared" si="2428"/>
        <v>0</v>
      </c>
    </row>
    <row r="4756" spans="2:9" x14ac:dyDescent="0.25">
      <c r="B4756" s="69" t="s">
        <v>45</v>
      </c>
      <c r="C4756" s="69" t="s">
        <v>149</v>
      </c>
      <c r="D4756" s="69" t="s">
        <v>149</v>
      </c>
      <c r="E4756" s="69">
        <f t="shared" ref="E4756:F4756" si="2444">E3508</f>
        <v>1950</v>
      </c>
      <c r="F4756" s="69" t="str">
        <f t="shared" si="2444"/>
        <v>v</v>
      </c>
      <c r="G4756" s="69">
        <f>data2!BC161</f>
        <v>1.9113904326598452E-3</v>
      </c>
      <c r="H4756" s="105">
        <f t="shared" si="2427"/>
        <v>0</v>
      </c>
      <c r="I4756" s="105">
        <f t="shared" si="2428"/>
        <v>5.8118452551311414E-2</v>
      </c>
    </row>
    <row r="4757" spans="2:9" x14ac:dyDescent="0.25">
      <c r="B4757" s="69" t="s">
        <v>45</v>
      </c>
      <c r="C4757" s="69" t="s">
        <v>149</v>
      </c>
      <c r="D4757" s="69" t="s">
        <v>149</v>
      </c>
      <c r="E4757" s="69">
        <f t="shared" ref="E4757:F4757" si="2445">E3509</f>
        <v>1951</v>
      </c>
      <c r="F4757" s="69" t="str">
        <f t="shared" si="2445"/>
        <v>v</v>
      </c>
      <c r="G4757" s="69">
        <f>data2!BC162</f>
        <v>1.9113904326598452E-3</v>
      </c>
      <c r="H4757" s="105">
        <f t="shared" si="2427"/>
        <v>1.9113904326598452E-3</v>
      </c>
      <c r="I4757" s="105">
        <f t="shared" si="2428"/>
        <v>5.620706211865157E-2</v>
      </c>
    </row>
    <row r="4758" spans="2:9" x14ac:dyDescent="0.25">
      <c r="B4758" s="69" t="s">
        <v>45</v>
      </c>
      <c r="C4758" s="69" t="s">
        <v>149</v>
      </c>
      <c r="D4758" s="69" t="s">
        <v>149</v>
      </c>
      <c r="E4758" s="69">
        <f t="shared" ref="E4758:F4758" si="2446">E3510</f>
        <v>1952</v>
      </c>
      <c r="F4758" s="69" t="str">
        <f t="shared" si="2446"/>
        <v>v</v>
      </c>
      <c r="G4758" s="69">
        <f>data2!BC163</f>
        <v>1.9113904326598452E-3</v>
      </c>
      <c r="H4758" s="105">
        <f t="shared" si="2427"/>
        <v>3.8227808653196905E-3</v>
      </c>
      <c r="I4758" s="105">
        <f t="shared" si="2428"/>
        <v>5.4295671685991725E-2</v>
      </c>
    </row>
    <row r="4759" spans="2:9" x14ac:dyDescent="0.25">
      <c r="B4759" s="69" t="s">
        <v>45</v>
      </c>
      <c r="C4759" s="69" t="s">
        <v>149</v>
      </c>
      <c r="D4759" s="69" t="s">
        <v>149</v>
      </c>
      <c r="E4759" s="69">
        <f t="shared" ref="E4759:F4759" si="2447">E3511</f>
        <v>1953</v>
      </c>
      <c r="F4759" s="69" t="str">
        <f t="shared" si="2447"/>
        <v>v</v>
      </c>
      <c r="G4759" s="69">
        <f>data2!BC164</f>
        <v>1.9113904326598452E-3</v>
      </c>
      <c r="H4759" s="105">
        <f t="shared" si="2427"/>
        <v>5.7341712979795357E-3</v>
      </c>
      <c r="I4759" s="105">
        <f t="shared" si="2428"/>
        <v>5.2384281253331881E-2</v>
      </c>
    </row>
    <row r="4760" spans="2:9" x14ac:dyDescent="0.25">
      <c r="B4760" s="69" t="s">
        <v>45</v>
      </c>
      <c r="C4760" s="69" t="s">
        <v>149</v>
      </c>
      <c r="D4760" s="69" t="s">
        <v>149</v>
      </c>
      <c r="E4760" s="69">
        <f t="shared" ref="E4760:F4760" si="2448">E3512</f>
        <v>1954</v>
      </c>
      <c r="F4760" s="69" t="str">
        <f t="shared" si="2448"/>
        <v>v</v>
      </c>
      <c r="G4760" s="69">
        <f>data2!BC165</f>
        <v>1.9113904326598452E-3</v>
      </c>
      <c r="H4760" s="105">
        <f t="shared" si="2427"/>
        <v>7.645561730639381E-3</v>
      </c>
      <c r="I4760" s="105">
        <f t="shared" si="2428"/>
        <v>5.0472890820672037E-2</v>
      </c>
    </row>
    <row r="4761" spans="2:9" x14ac:dyDescent="0.25">
      <c r="B4761" s="69" t="s">
        <v>45</v>
      </c>
      <c r="C4761" s="69" t="s">
        <v>149</v>
      </c>
      <c r="D4761" s="69" t="s">
        <v>149</v>
      </c>
      <c r="E4761" s="69">
        <f t="shared" ref="E4761:F4761" si="2449">E3513</f>
        <v>1955</v>
      </c>
      <c r="F4761" s="69" t="str">
        <f t="shared" si="2449"/>
        <v>v</v>
      </c>
      <c r="G4761" s="69">
        <f>data2!BC166</f>
        <v>1.9113904326598452E-3</v>
      </c>
      <c r="H4761" s="105">
        <f t="shared" si="2427"/>
        <v>9.5569521632992253E-3</v>
      </c>
      <c r="I4761" s="105">
        <f t="shared" si="2428"/>
        <v>4.8561500388012192E-2</v>
      </c>
    </row>
    <row r="4762" spans="2:9" x14ac:dyDescent="0.25">
      <c r="B4762" s="69" t="s">
        <v>45</v>
      </c>
      <c r="C4762" s="69" t="s">
        <v>149</v>
      </c>
      <c r="D4762" s="69" t="s">
        <v>149</v>
      </c>
      <c r="E4762" s="69">
        <f t="shared" ref="E4762:F4762" si="2450">E3514</f>
        <v>1956</v>
      </c>
      <c r="F4762" s="69" t="str">
        <f t="shared" si="2450"/>
        <v>v</v>
      </c>
      <c r="G4762" s="69">
        <f>data2!BC167</f>
        <v>1.9113904326598452E-3</v>
      </c>
      <c r="H4762" s="105">
        <f t="shared" si="2427"/>
        <v>1.146834259595907E-2</v>
      </c>
      <c r="I4762" s="105">
        <f t="shared" si="2428"/>
        <v>4.6650109955352341E-2</v>
      </c>
    </row>
    <row r="4763" spans="2:9" x14ac:dyDescent="0.25">
      <c r="B4763" s="69" t="s">
        <v>45</v>
      </c>
      <c r="C4763" s="69" t="s">
        <v>149</v>
      </c>
      <c r="D4763" s="69" t="s">
        <v>149</v>
      </c>
      <c r="E4763" s="69">
        <f t="shared" ref="E4763:F4763" si="2451">E3515</f>
        <v>1957</v>
      </c>
      <c r="F4763" s="69" t="str">
        <f t="shared" si="2451"/>
        <v>v</v>
      </c>
      <c r="G4763" s="69">
        <f>data2!BC168</f>
        <v>1.9113904326598452E-3</v>
      </c>
      <c r="H4763" s="105">
        <f t="shared" si="2427"/>
        <v>1.3379733028618914E-2</v>
      </c>
      <c r="I4763" s="105">
        <f t="shared" si="2428"/>
        <v>4.4738719522692497E-2</v>
      </c>
    </row>
    <row r="4764" spans="2:9" x14ac:dyDescent="0.25">
      <c r="B4764" s="69" t="s">
        <v>45</v>
      </c>
      <c r="C4764" s="69" t="s">
        <v>149</v>
      </c>
      <c r="D4764" s="69" t="s">
        <v>149</v>
      </c>
      <c r="E4764" s="69">
        <f t="shared" ref="E4764:F4764" si="2452">E3516</f>
        <v>1958</v>
      </c>
      <c r="F4764" s="69" t="str">
        <f t="shared" si="2452"/>
        <v>v</v>
      </c>
      <c r="G4764" s="69">
        <f>data2!BC169</f>
        <v>1.9113904326598452E-3</v>
      </c>
      <c r="H4764" s="105">
        <f t="shared" si="2427"/>
        <v>1.5291123461278758E-2</v>
      </c>
      <c r="I4764" s="105">
        <f t="shared" si="2428"/>
        <v>4.2827329090032652E-2</v>
      </c>
    </row>
    <row r="4765" spans="2:9" x14ac:dyDescent="0.25">
      <c r="B4765" s="69" t="s">
        <v>45</v>
      </c>
      <c r="C4765" s="69" t="s">
        <v>149</v>
      </c>
      <c r="D4765" s="69" t="s">
        <v>149</v>
      </c>
      <c r="E4765" s="69">
        <f t="shared" ref="E4765:F4765" si="2453">E3517</f>
        <v>1959</v>
      </c>
      <c r="F4765" s="69" t="str">
        <f t="shared" si="2453"/>
        <v>v</v>
      </c>
      <c r="G4765" s="69">
        <f>data2!BC170</f>
        <v>1.9113904326598452E-3</v>
      </c>
      <c r="H4765" s="105">
        <f t="shared" si="2427"/>
        <v>1.7202513893938603E-2</v>
      </c>
      <c r="I4765" s="105">
        <f t="shared" si="2428"/>
        <v>4.0915938657372808E-2</v>
      </c>
    </row>
    <row r="4766" spans="2:9" x14ac:dyDescent="0.25">
      <c r="B4766" s="69" t="s">
        <v>45</v>
      </c>
      <c r="C4766" s="69" t="s">
        <v>149</v>
      </c>
      <c r="D4766" s="69" t="s">
        <v>149</v>
      </c>
      <c r="E4766" s="69">
        <f t="shared" ref="E4766:F4766" si="2454">E3518</f>
        <v>1960</v>
      </c>
      <c r="F4766" s="69" t="str">
        <f t="shared" si="2454"/>
        <v>v</v>
      </c>
      <c r="G4766" s="69">
        <f>data2!BC171</f>
        <v>1.9138835506154884E-3</v>
      </c>
      <c r="H4766" s="105">
        <f t="shared" si="2427"/>
        <v>1.9113904326598447E-2</v>
      </c>
      <c r="I4766" s="105">
        <f t="shared" si="2428"/>
        <v>3.9002055106757319E-2</v>
      </c>
    </row>
    <row r="4767" spans="2:9" x14ac:dyDescent="0.25">
      <c r="B4767" s="69" t="s">
        <v>45</v>
      </c>
      <c r="C4767" s="69" t="s">
        <v>149</v>
      </c>
      <c r="D4767" s="69" t="s">
        <v>149</v>
      </c>
      <c r="E4767" s="69">
        <f t="shared" ref="E4767:F4767" si="2455">E3519</f>
        <v>1961</v>
      </c>
      <c r="F4767" s="69" t="str">
        <f t="shared" si="2455"/>
        <v>v</v>
      </c>
      <c r="G4767" s="69">
        <f>data2!BC172</f>
        <v>1E-3</v>
      </c>
      <c r="H4767" s="105">
        <f t="shared" si="2427"/>
        <v>2.1027787877213936E-2</v>
      </c>
      <c r="I4767" s="105">
        <f t="shared" si="2428"/>
        <v>3.8002055106757318E-2</v>
      </c>
    </row>
    <row r="4768" spans="2:9" x14ac:dyDescent="0.25">
      <c r="B4768" s="69" t="s">
        <v>45</v>
      </c>
      <c r="C4768" s="69" t="s">
        <v>149</v>
      </c>
      <c r="D4768" s="69" t="s">
        <v>149</v>
      </c>
      <c r="E4768" s="69">
        <f t="shared" ref="E4768:F4768" si="2456">E3520</f>
        <v>1962</v>
      </c>
      <c r="F4768" s="69" t="str">
        <f t="shared" si="2456"/>
        <v>v</v>
      </c>
      <c r="G4768" s="69">
        <f>data2!BC173</f>
        <v>1.9970959468973144E-3</v>
      </c>
      <c r="H4768" s="105">
        <f t="shared" si="2427"/>
        <v>2.2027787877213937E-2</v>
      </c>
      <c r="I4768" s="105">
        <f t="shared" si="2428"/>
        <v>3.6004959159859996E-2</v>
      </c>
    </row>
    <row r="4769" spans="2:9" x14ac:dyDescent="0.25">
      <c r="B4769" s="69" t="s">
        <v>45</v>
      </c>
      <c r="C4769" s="69" t="s">
        <v>149</v>
      </c>
      <c r="D4769" s="69" t="s">
        <v>149</v>
      </c>
      <c r="E4769" s="69">
        <f t="shared" ref="E4769:F4769" si="2457">E3521</f>
        <v>1963</v>
      </c>
      <c r="F4769" s="69" t="str">
        <f t="shared" si="2457"/>
        <v>v</v>
      </c>
      <c r="G4769" s="69">
        <f>data2!BC174</f>
        <v>1E-3</v>
      </c>
      <c r="H4769" s="105">
        <f t="shared" si="2427"/>
        <v>2.4024883824111252E-2</v>
      </c>
      <c r="I4769" s="105">
        <f t="shared" si="2428"/>
        <v>3.5004959159859995E-2</v>
      </c>
    </row>
    <row r="4770" spans="2:9" x14ac:dyDescent="0.25">
      <c r="B4770" s="69" t="s">
        <v>45</v>
      </c>
      <c r="C4770" s="69" t="s">
        <v>149</v>
      </c>
      <c r="D4770" s="69" t="s">
        <v>149</v>
      </c>
      <c r="E4770" s="69">
        <f t="shared" ref="E4770:F4770" si="2458">E3522</f>
        <v>1964</v>
      </c>
      <c r="F4770" s="69" t="str">
        <f t="shared" si="2458"/>
        <v>v</v>
      </c>
      <c r="G4770" s="69">
        <f>data2!BC175</f>
        <v>2.0049591598599766E-3</v>
      </c>
      <c r="H4770" s="105">
        <f t="shared" si="2427"/>
        <v>2.5024883824111253E-2</v>
      </c>
      <c r="I4770" s="105">
        <f t="shared" si="2428"/>
        <v>3.3000000000000022E-2</v>
      </c>
    </row>
    <row r="4771" spans="2:9" x14ac:dyDescent="0.25">
      <c r="B4771" s="69" t="s">
        <v>45</v>
      </c>
      <c r="C4771" s="69" t="s">
        <v>149</v>
      </c>
      <c r="D4771" s="69" t="s">
        <v>149</v>
      </c>
      <c r="E4771" s="69">
        <f t="shared" ref="E4771:F4771" si="2459">E3523</f>
        <v>1965</v>
      </c>
      <c r="F4771" s="69" t="str">
        <f t="shared" si="2459"/>
        <v>v</v>
      </c>
      <c r="G4771" s="69">
        <f>data2!BC176</f>
        <v>1E-3</v>
      </c>
      <c r="H4771" s="105">
        <f t="shared" si="2427"/>
        <v>2.7029842983971229E-2</v>
      </c>
      <c r="I4771" s="105">
        <f t="shared" si="2428"/>
        <v>3.2000000000000021E-2</v>
      </c>
    </row>
    <row r="4772" spans="2:9" x14ac:dyDescent="0.25">
      <c r="B4772" s="69" t="s">
        <v>45</v>
      </c>
      <c r="C4772" s="69" t="s">
        <v>149</v>
      </c>
      <c r="D4772" s="69" t="s">
        <v>149</v>
      </c>
      <c r="E4772" s="69">
        <f t="shared" ref="E4772:F4772" si="2460">E3524</f>
        <v>1966</v>
      </c>
      <c r="F4772" s="69" t="str">
        <f t="shared" si="2460"/>
        <v>v</v>
      </c>
      <c r="G4772" s="69">
        <f>data2!BC177</f>
        <v>1E-3</v>
      </c>
      <c r="H4772" s="105">
        <f t="shared" si="2427"/>
        <v>2.802984298397123E-2</v>
      </c>
      <c r="I4772" s="105">
        <f t="shared" si="2428"/>
        <v>3.1000000000000021E-2</v>
      </c>
    </row>
    <row r="4773" spans="2:9" x14ac:dyDescent="0.25">
      <c r="B4773" s="69" t="s">
        <v>45</v>
      </c>
      <c r="C4773" s="69" t="s">
        <v>149</v>
      </c>
      <c r="D4773" s="69" t="s">
        <v>149</v>
      </c>
      <c r="E4773" s="69">
        <f t="shared" ref="E4773:F4773" si="2461">E3525</f>
        <v>1967</v>
      </c>
      <c r="F4773" s="69" t="str">
        <f t="shared" si="2461"/>
        <v>v</v>
      </c>
      <c r="G4773" s="69">
        <f>data2!BC178</f>
        <v>1E-3</v>
      </c>
      <c r="H4773" s="105">
        <f t="shared" si="2427"/>
        <v>2.9029842983971231E-2</v>
      </c>
      <c r="I4773" s="105">
        <f t="shared" si="2428"/>
        <v>3.000000000000002E-2</v>
      </c>
    </row>
    <row r="4774" spans="2:9" x14ac:dyDescent="0.25">
      <c r="B4774" s="69" t="s">
        <v>45</v>
      </c>
      <c r="C4774" s="69" t="s">
        <v>149</v>
      </c>
      <c r="D4774" s="69" t="s">
        <v>149</v>
      </c>
      <c r="E4774" s="69">
        <f t="shared" ref="E4774:F4774" si="2462">E3526</f>
        <v>1968</v>
      </c>
      <c r="F4774" s="69" t="str">
        <f t="shared" si="2462"/>
        <v>v</v>
      </c>
      <c r="G4774" s="69">
        <f>data2!BC179</f>
        <v>1E-3</v>
      </c>
      <c r="H4774" s="105">
        <f t="shared" si="2427"/>
        <v>3.0029842983971232E-2</v>
      </c>
      <c r="I4774" s="105">
        <f t="shared" si="2428"/>
        <v>2.9000000000000019E-2</v>
      </c>
    </row>
    <row r="4775" spans="2:9" x14ac:dyDescent="0.25">
      <c r="B4775" s="69" t="s">
        <v>45</v>
      </c>
      <c r="C4775" s="69" t="s">
        <v>149</v>
      </c>
      <c r="D4775" s="69" t="s">
        <v>149</v>
      </c>
      <c r="E4775" s="69">
        <f t="shared" ref="E4775:F4775" si="2463">E3527</f>
        <v>1969</v>
      </c>
      <c r="F4775" s="69" t="str">
        <f t="shared" si="2463"/>
        <v>v</v>
      </c>
      <c r="G4775" s="69">
        <f>data2!BC180</f>
        <v>1E-3</v>
      </c>
      <c r="H4775" s="105">
        <f t="shared" si="2427"/>
        <v>3.1029842983971233E-2</v>
      </c>
      <c r="I4775" s="105">
        <f t="shared" si="2428"/>
        <v>2.8000000000000018E-2</v>
      </c>
    </row>
    <row r="4776" spans="2:9" x14ac:dyDescent="0.25">
      <c r="B4776" s="69" t="s">
        <v>45</v>
      </c>
      <c r="C4776" s="69" t="s">
        <v>149</v>
      </c>
      <c r="D4776" s="69" t="s">
        <v>149</v>
      </c>
      <c r="E4776" s="69">
        <f t="shared" ref="E4776:F4776" si="2464">E3528</f>
        <v>1970</v>
      </c>
      <c r="F4776" s="69" t="str">
        <f t="shared" si="2464"/>
        <v>v</v>
      </c>
      <c r="G4776" s="69">
        <f>data2!BC181</f>
        <v>1E-3</v>
      </c>
      <c r="H4776" s="105">
        <f t="shared" si="2427"/>
        <v>3.2029842983971234E-2</v>
      </c>
      <c r="I4776" s="105">
        <f t="shared" si="2428"/>
        <v>2.7000000000000017E-2</v>
      </c>
    </row>
    <row r="4777" spans="2:9" x14ac:dyDescent="0.25">
      <c r="B4777" s="69" t="s">
        <v>45</v>
      </c>
      <c r="C4777" s="69" t="s">
        <v>149</v>
      </c>
      <c r="D4777" s="69" t="s">
        <v>149</v>
      </c>
      <c r="E4777" s="69">
        <f t="shared" ref="E4777:F4777" si="2465">E3529</f>
        <v>1971</v>
      </c>
      <c r="F4777" s="69" t="str">
        <f t="shared" si="2465"/>
        <v>v</v>
      </c>
      <c r="G4777" s="69">
        <f>data2!BC182</f>
        <v>1E-3</v>
      </c>
      <c r="H4777" s="105">
        <f t="shared" si="2427"/>
        <v>3.3029842983971235E-2</v>
      </c>
      <c r="I4777" s="105">
        <f t="shared" si="2428"/>
        <v>2.6000000000000016E-2</v>
      </c>
    </row>
    <row r="4778" spans="2:9" x14ac:dyDescent="0.25">
      <c r="B4778" s="69" t="s">
        <v>45</v>
      </c>
      <c r="C4778" s="69" t="s">
        <v>149</v>
      </c>
      <c r="D4778" s="69" t="s">
        <v>149</v>
      </c>
      <c r="E4778" s="69">
        <f t="shared" ref="E4778:F4778" si="2466">E3530</f>
        <v>1972</v>
      </c>
      <c r="F4778" s="69" t="str">
        <f t="shared" si="2466"/>
        <v>v</v>
      </c>
      <c r="G4778" s="69">
        <f>data2!BC183</f>
        <v>1E-3</v>
      </c>
      <c r="H4778" s="105">
        <f t="shared" si="2427"/>
        <v>3.4029842983971235E-2</v>
      </c>
      <c r="I4778" s="105">
        <f t="shared" si="2428"/>
        <v>2.5000000000000015E-2</v>
      </c>
    </row>
    <row r="4779" spans="2:9" x14ac:dyDescent="0.25">
      <c r="B4779" s="69" t="s">
        <v>45</v>
      </c>
      <c r="C4779" s="69" t="s">
        <v>149</v>
      </c>
      <c r="D4779" s="69" t="s">
        <v>149</v>
      </c>
      <c r="E4779" s="69">
        <f t="shared" ref="E4779:F4779" si="2467">E3531</f>
        <v>1973</v>
      </c>
      <c r="F4779" s="69" t="str">
        <f t="shared" si="2467"/>
        <v>v</v>
      </c>
      <c r="G4779" s="69">
        <f>data2!BC184</f>
        <v>1E-3</v>
      </c>
      <c r="H4779" s="105">
        <f t="shared" si="2427"/>
        <v>3.5029842983971236E-2</v>
      </c>
      <c r="I4779" s="105">
        <f t="shared" si="2428"/>
        <v>2.4000000000000014E-2</v>
      </c>
    </row>
    <row r="4780" spans="2:9" x14ac:dyDescent="0.25">
      <c r="B4780" s="69" t="s">
        <v>45</v>
      </c>
      <c r="C4780" s="69" t="s">
        <v>149</v>
      </c>
      <c r="D4780" s="69" t="s">
        <v>149</v>
      </c>
      <c r="E4780" s="69">
        <f t="shared" ref="E4780:F4780" si="2468">E3532</f>
        <v>1974</v>
      </c>
      <c r="F4780" s="69" t="str">
        <f t="shared" si="2468"/>
        <v>v</v>
      </c>
      <c r="G4780" s="69">
        <f>data2!BC185</f>
        <v>1E-3</v>
      </c>
      <c r="H4780" s="105">
        <f t="shared" si="2427"/>
        <v>3.6029842983971237E-2</v>
      </c>
      <c r="I4780" s="105">
        <f t="shared" si="2428"/>
        <v>2.3000000000000013E-2</v>
      </c>
    </row>
    <row r="4781" spans="2:9" x14ac:dyDescent="0.25">
      <c r="B4781" s="69" t="s">
        <v>45</v>
      </c>
      <c r="C4781" s="69" t="s">
        <v>149</v>
      </c>
      <c r="D4781" s="69" t="s">
        <v>149</v>
      </c>
      <c r="E4781" s="69">
        <f t="shared" ref="E4781:F4781" si="2469">E3533</f>
        <v>1975</v>
      </c>
      <c r="F4781" s="69" t="str">
        <f t="shared" si="2469"/>
        <v>v</v>
      </c>
      <c r="G4781" s="69">
        <f>data2!BC186</f>
        <v>1E-3</v>
      </c>
      <c r="H4781" s="105">
        <f t="shared" si="2427"/>
        <v>3.7029842983971238E-2</v>
      </c>
      <c r="I4781" s="105">
        <f t="shared" si="2428"/>
        <v>2.2000000000000013E-2</v>
      </c>
    </row>
    <row r="4782" spans="2:9" x14ac:dyDescent="0.25">
      <c r="B4782" s="69" t="s">
        <v>45</v>
      </c>
      <c r="C4782" s="69" t="s">
        <v>149</v>
      </c>
      <c r="D4782" s="69" t="s">
        <v>149</v>
      </c>
      <c r="E4782" s="69">
        <f t="shared" ref="E4782:F4782" si="2470">E3534</f>
        <v>1976</v>
      </c>
      <c r="F4782" s="69" t="str">
        <f t="shared" si="2470"/>
        <v>v</v>
      </c>
      <c r="G4782" s="69">
        <f>data2!BC187</f>
        <v>1E-3</v>
      </c>
      <c r="H4782" s="105">
        <f t="shared" si="2427"/>
        <v>3.8029842983971239E-2</v>
      </c>
      <c r="I4782" s="105">
        <f t="shared" si="2428"/>
        <v>2.1000000000000012E-2</v>
      </c>
    </row>
    <row r="4783" spans="2:9" x14ac:dyDescent="0.25">
      <c r="B4783" s="69" t="s">
        <v>45</v>
      </c>
      <c r="C4783" s="69" t="s">
        <v>149</v>
      </c>
      <c r="D4783" s="69" t="s">
        <v>149</v>
      </c>
      <c r="E4783" s="69">
        <f t="shared" ref="E4783:F4783" si="2471">E3535</f>
        <v>1977</v>
      </c>
      <c r="F4783" s="69" t="str">
        <f t="shared" si="2471"/>
        <v>v</v>
      </c>
      <c r="G4783" s="69">
        <f>data2!BC188</f>
        <v>1E-3</v>
      </c>
      <c r="H4783" s="105">
        <f t="shared" si="2427"/>
        <v>3.902984298397124E-2</v>
      </c>
      <c r="I4783" s="105">
        <f t="shared" si="2428"/>
        <v>2.0000000000000011E-2</v>
      </c>
    </row>
    <row r="4784" spans="2:9" x14ac:dyDescent="0.25">
      <c r="B4784" s="69" t="s">
        <v>45</v>
      </c>
      <c r="C4784" s="69" t="s">
        <v>149</v>
      </c>
      <c r="D4784" s="69" t="s">
        <v>149</v>
      </c>
      <c r="E4784" s="69">
        <f t="shared" ref="E4784:F4784" si="2472">E3536</f>
        <v>1978</v>
      </c>
      <c r="F4784" s="69" t="str">
        <f t="shared" si="2472"/>
        <v>v</v>
      </c>
      <c r="G4784" s="69">
        <f>data2!BC189</f>
        <v>1E-3</v>
      </c>
      <c r="H4784" s="105">
        <f t="shared" si="2427"/>
        <v>4.0029842983971241E-2</v>
      </c>
      <c r="I4784" s="105">
        <f t="shared" si="2428"/>
        <v>1.900000000000001E-2</v>
      </c>
    </row>
    <row r="4785" spans="2:9" x14ac:dyDescent="0.25">
      <c r="B4785" s="69" t="s">
        <v>45</v>
      </c>
      <c r="C4785" s="69" t="s">
        <v>149</v>
      </c>
      <c r="D4785" s="69" t="s">
        <v>149</v>
      </c>
      <c r="E4785" s="69">
        <f t="shared" ref="E4785:F4785" si="2473">E3537</f>
        <v>1979</v>
      </c>
      <c r="F4785" s="69" t="str">
        <f t="shared" si="2473"/>
        <v>v</v>
      </c>
      <c r="G4785" s="69">
        <f>data2!BC190</f>
        <v>1E-3</v>
      </c>
      <c r="H4785" s="105">
        <f t="shared" si="2427"/>
        <v>4.1029842983971242E-2</v>
      </c>
      <c r="I4785" s="105">
        <f t="shared" si="2428"/>
        <v>1.8000000000000009E-2</v>
      </c>
    </row>
    <row r="4786" spans="2:9" x14ac:dyDescent="0.25">
      <c r="B4786" s="69" t="s">
        <v>45</v>
      </c>
      <c r="C4786" s="69" t="s">
        <v>149</v>
      </c>
      <c r="D4786" s="69" t="s">
        <v>149</v>
      </c>
      <c r="E4786" s="69">
        <f t="shared" ref="E4786:F4786" si="2474">E3538</f>
        <v>1980</v>
      </c>
      <c r="F4786" s="69" t="str">
        <f t="shared" si="2474"/>
        <v>v</v>
      </c>
      <c r="G4786" s="69">
        <f>data2!BC191</f>
        <v>1E-3</v>
      </c>
      <c r="H4786" s="105">
        <f t="shared" si="2427"/>
        <v>4.2029842983971243E-2</v>
      </c>
      <c r="I4786" s="105">
        <f t="shared" si="2428"/>
        <v>1.7000000000000008E-2</v>
      </c>
    </row>
    <row r="4787" spans="2:9" x14ac:dyDescent="0.25">
      <c r="B4787" s="69" t="s">
        <v>45</v>
      </c>
      <c r="C4787" s="69" t="s">
        <v>149</v>
      </c>
      <c r="D4787" s="69" t="s">
        <v>149</v>
      </c>
      <c r="E4787" s="69">
        <f t="shared" ref="E4787:F4787" si="2475">E3539</f>
        <v>1981</v>
      </c>
      <c r="F4787" s="69" t="str">
        <f t="shared" si="2475"/>
        <v>v</v>
      </c>
      <c r="G4787" s="69">
        <f>data2!BC192</f>
        <v>1E-3</v>
      </c>
      <c r="H4787" s="105">
        <f t="shared" si="2427"/>
        <v>4.3029842983971243E-2</v>
      </c>
      <c r="I4787" s="105">
        <f t="shared" si="2428"/>
        <v>1.6000000000000007E-2</v>
      </c>
    </row>
    <row r="4788" spans="2:9" x14ac:dyDescent="0.25">
      <c r="B4788" s="69" t="s">
        <v>45</v>
      </c>
      <c r="C4788" s="69" t="s">
        <v>149</v>
      </c>
      <c r="D4788" s="69" t="s">
        <v>149</v>
      </c>
      <c r="E4788" s="69">
        <f t="shared" ref="E4788:F4788" si="2476">E3540</f>
        <v>1982</v>
      </c>
      <c r="F4788" s="69" t="str">
        <f t="shared" si="2476"/>
        <v>v</v>
      </c>
      <c r="G4788" s="69">
        <f>data2!BC193</f>
        <v>1E-3</v>
      </c>
      <c r="H4788" s="105">
        <f t="shared" si="2427"/>
        <v>4.4029842983971244E-2</v>
      </c>
      <c r="I4788" s="105">
        <f t="shared" si="2428"/>
        <v>1.5000000000000006E-2</v>
      </c>
    </row>
    <row r="4789" spans="2:9" x14ac:dyDescent="0.25">
      <c r="B4789" s="69" t="s">
        <v>45</v>
      </c>
      <c r="C4789" s="69" t="s">
        <v>149</v>
      </c>
      <c r="D4789" s="69" t="s">
        <v>149</v>
      </c>
      <c r="E4789" s="69">
        <f t="shared" ref="E4789:F4789" si="2477">E3541</f>
        <v>1983</v>
      </c>
      <c r="F4789" s="69" t="str">
        <f t="shared" si="2477"/>
        <v>v</v>
      </c>
      <c r="G4789" s="69">
        <f>data2!BC194</f>
        <v>1E-3</v>
      </c>
      <c r="H4789" s="105">
        <f t="shared" si="2427"/>
        <v>4.5029842983971245E-2</v>
      </c>
      <c r="I4789" s="105">
        <f t="shared" si="2428"/>
        <v>1.4000000000000005E-2</v>
      </c>
    </row>
    <row r="4790" spans="2:9" x14ac:dyDescent="0.25">
      <c r="B4790" s="69" t="s">
        <v>45</v>
      </c>
      <c r="C4790" s="69" t="s">
        <v>149</v>
      </c>
      <c r="D4790" s="69" t="s">
        <v>149</v>
      </c>
      <c r="E4790" s="69">
        <f t="shared" ref="E4790:F4790" si="2478">E3542</f>
        <v>1984</v>
      </c>
      <c r="F4790" s="69" t="str">
        <f t="shared" si="2478"/>
        <v>v</v>
      </c>
      <c r="G4790" s="69">
        <f>data2!BC195</f>
        <v>1E-3</v>
      </c>
      <c r="H4790" s="105">
        <f t="shared" si="2427"/>
        <v>4.6029842983971246E-2</v>
      </c>
      <c r="I4790" s="105">
        <f t="shared" si="2428"/>
        <v>1.3000000000000005E-2</v>
      </c>
    </row>
    <row r="4791" spans="2:9" x14ac:dyDescent="0.25">
      <c r="B4791" s="69" t="s">
        <v>45</v>
      </c>
      <c r="C4791" s="69" t="s">
        <v>149</v>
      </c>
      <c r="D4791" s="69" t="s">
        <v>149</v>
      </c>
      <c r="E4791" s="69">
        <f t="shared" ref="E4791:F4791" si="2479">E3543</f>
        <v>1985</v>
      </c>
      <c r="F4791" s="69" t="str">
        <f t="shared" si="2479"/>
        <v>v</v>
      </c>
      <c r="G4791" s="69">
        <f>data2!BC196</f>
        <v>1E-3</v>
      </c>
      <c r="H4791" s="105">
        <f t="shared" si="2427"/>
        <v>4.7029842983971247E-2</v>
      </c>
      <c r="I4791" s="105">
        <f t="shared" si="2428"/>
        <v>1.2000000000000004E-2</v>
      </c>
    </row>
    <row r="4792" spans="2:9" x14ac:dyDescent="0.25">
      <c r="B4792" s="69" t="s">
        <v>45</v>
      </c>
      <c r="C4792" s="69" t="s">
        <v>149</v>
      </c>
      <c r="D4792" s="69" t="s">
        <v>149</v>
      </c>
      <c r="E4792" s="69">
        <f t="shared" ref="E4792:F4792" si="2480">E3544</f>
        <v>1986</v>
      </c>
      <c r="F4792" s="69" t="str">
        <f t="shared" si="2480"/>
        <v>v</v>
      </c>
      <c r="G4792" s="69">
        <f>data2!BC197</f>
        <v>1E-3</v>
      </c>
      <c r="H4792" s="105">
        <f t="shared" si="2427"/>
        <v>4.8029842983971248E-2</v>
      </c>
      <c r="I4792" s="105">
        <f t="shared" si="2428"/>
        <v>1.1000000000000003E-2</v>
      </c>
    </row>
    <row r="4793" spans="2:9" x14ac:dyDescent="0.25">
      <c r="B4793" s="69" t="s">
        <v>45</v>
      </c>
      <c r="C4793" s="69" t="s">
        <v>149</v>
      </c>
      <c r="D4793" s="69" t="s">
        <v>149</v>
      </c>
      <c r="E4793" s="69">
        <f t="shared" ref="E4793:F4793" si="2481">E3545</f>
        <v>1987</v>
      </c>
      <c r="F4793" s="69" t="str">
        <f t="shared" si="2481"/>
        <v>v</v>
      </c>
      <c r="G4793" s="69">
        <f>data2!BC198</f>
        <v>1E-3</v>
      </c>
      <c r="H4793" s="105">
        <f t="shared" si="2427"/>
        <v>4.9029842983971249E-2</v>
      </c>
      <c r="I4793" s="105">
        <f t="shared" si="2428"/>
        <v>1.0000000000000002E-2</v>
      </c>
    </row>
    <row r="4794" spans="2:9" x14ac:dyDescent="0.25">
      <c r="B4794" s="69" t="s">
        <v>45</v>
      </c>
      <c r="C4794" s="69" t="s">
        <v>149</v>
      </c>
      <c r="D4794" s="69" t="s">
        <v>149</v>
      </c>
      <c r="E4794" s="69">
        <f t="shared" ref="E4794:F4794" si="2482">E3546</f>
        <v>1988</v>
      </c>
      <c r="F4794" s="69" t="str">
        <f t="shared" si="2482"/>
        <v>v</v>
      </c>
      <c r="G4794" s="69">
        <f>data2!BC199</f>
        <v>1E-3</v>
      </c>
      <c r="H4794" s="105">
        <f t="shared" si="2427"/>
        <v>5.002984298397125E-2</v>
      </c>
      <c r="I4794" s="105">
        <f t="shared" si="2428"/>
        <v>9.0000000000000011E-3</v>
      </c>
    </row>
    <row r="4795" spans="2:9" x14ac:dyDescent="0.25">
      <c r="B4795" s="69" t="s">
        <v>45</v>
      </c>
      <c r="C4795" s="69" t="s">
        <v>149</v>
      </c>
      <c r="D4795" s="69" t="s">
        <v>149</v>
      </c>
      <c r="E4795" s="69">
        <f t="shared" ref="E4795:F4795" si="2483">E3547</f>
        <v>1989</v>
      </c>
      <c r="F4795" s="69" t="str">
        <f t="shared" si="2483"/>
        <v>v</v>
      </c>
      <c r="G4795" s="69">
        <f>data2!BC200</f>
        <v>1E-3</v>
      </c>
      <c r="H4795" s="105">
        <f t="shared" si="2427"/>
        <v>5.1029842983971251E-2</v>
      </c>
      <c r="I4795" s="105">
        <f t="shared" si="2428"/>
        <v>8.0000000000000002E-3</v>
      </c>
    </row>
    <row r="4796" spans="2:9" x14ac:dyDescent="0.25">
      <c r="B4796" s="69" t="s">
        <v>45</v>
      </c>
      <c r="C4796" s="69" t="s">
        <v>149</v>
      </c>
      <c r="D4796" s="69" t="s">
        <v>149</v>
      </c>
      <c r="E4796" s="69">
        <f t="shared" ref="E4796:F4796" si="2484">E3548</f>
        <v>1990</v>
      </c>
      <c r="F4796" s="69" t="str">
        <f t="shared" si="2484"/>
        <v>v</v>
      </c>
      <c r="G4796" s="69">
        <f>data2!BC201</f>
        <v>1E-3</v>
      </c>
      <c r="H4796" s="105">
        <f t="shared" si="2427"/>
        <v>5.2029842983971251E-2</v>
      </c>
      <c r="I4796" s="105">
        <f t="shared" si="2428"/>
        <v>7.0000000000000001E-3</v>
      </c>
    </row>
    <row r="4797" spans="2:9" x14ac:dyDescent="0.25">
      <c r="B4797" s="69" t="s">
        <v>45</v>
      </c>
      <c r="C4797" s="69" t="s">
        <v>149</v>
      </c>
      <c r="D4797" s="69" t="s">
        <v>149</v>
      </c>
      <c r="E4797" s="69">
        <f t="shared" ref="E4797:F4797" si="2485">E3549</f>
        <v>1991</v>
      </c>
      <c r="F4797" s="69" t="str">
        <f t="shared" si="2485"/>
        <v>v</v>
      </c>
      <c r="G4797" s="69">
        <f>data2!BC202</f>
        <v>1E-3</v>
      </c>
      <c r="H4797" s="105">
        <f t="shared" si="2427"/>
        <v>5.3029842983971252E-2</v>
      </c>
      <c r="I4797" s="105">
        <f t="shared" si="2428"/>
        <v>6.0000000000000001E-3</v>
      </c>
    </row>
    <row r="4798" spans="2:9" x14ac:dyDescent="0.25">
      <c r="B4798" s="69" t="s">
        <v>45</v>
      </c>
      <c r="C4798" s="69" t="s">
        <v>149</v>
      </c>
      <c r="D4798" s="69" t="s">
        <v>149</v>
      </c>
      <c r="E4798" s="69">
        <f t="shared" ref="E4798:F4798" si="2486">E3550</f>
        <v>1992</v>
      </c>
      <c r="F4798" s="69" t="str">
        <f t="shared" si="2486"/>
        <v>v</v>
      </c>
      <c r="G4798" s="69">
        <f>data2!BC203</f>
        <v>1E-3</v>
      </c>
      <c r="H4798" s="105">
        <f t="shared" si="2427"/>
        <v>5.4029842983971253E-2</v>
      </c>
      <c r="I4798" s="105">
        <f t="shared" si="2428"/>
        <v>5.0000000000000001E-3</v>
      </c>
    </row>
    <row r="4799" spans="2:9" x14ac:dyDescent="0.25">
      <c r="B4799" s="69" t="s">
        <v>45</v>
      </c>
      <c r="C4799" s="69" t="s">
        <v>149</v>
      </c>
      <c r="D4799" s="69" t="s">
        <v>149</v>
      </c>
      <c r="E4799" s="69">
        <f t="shared" ref="E4799:F4799" si="2487">E3551</f>
        <v>1993</v>
      </c>
      <c r="F4799" s="69" t="str">
        <f t="shared" si="2487"/>
        <v>v</v>
      </c>
      <c r="G4799" s="69">
        <f>data2!BC204</f>
        <v>1E-3</v>
      </c>
      <c r="H4799" s="105">
        <f t="shared" si="2427"/>
        <v>5.5029842983971254E-2</v>
      </c>
      <c r="I4799" s="105">
        <f t="shared" si="2428"/>
        <v>4.0000000000000001E-3</v>
      </c>
    </row>
    <row r="4800" spans="2:9" x14ac:dyDescent="0.25">
      <c r="B4800" s="69" t="s">
        <v>45</v>
      </c>
      <c r="C4800" s="69" t="s">
        <v>149</v>
      </c>
      <c r="D4800" s="69" t="s">
        <v>149</v>
      </c>
      <c r="E4800" s="69">
        <f t="shared" ref="E4800:F4800" si="2488">E3552</f>
        <v>1994</v>
      </c>
      <c r="F4800" s="69" t="str">
        <f t="shared" si="2488"/>
        <v>v</v>
      </c>
      <c r="G4800" s="69">
        <f>data2!BC205</f>
        <v>1E-3</v>
      </c>
      <c r="H4800" s="105">
        <f t="shared" si="2427"/>
        <v>5.6029842983971255E-2</v>
      </c>
      <c r="I4800" s="105">
        <f t="shared" si="2428"/>
        <v>3.0000000000000001E-3</v>
      </c>
    </row>
    <row r="4801" spans="2:9" x14ac:dyDescent="0.25">
      <c r="B4801" s="69" t="s">
        <v>45</v>
      </c>
      <c r="C4801" s="69" t="s">
        <v>149</v>
      </c>
      <c r="D4801" s="69" t="s">
        <v>149</v>
      </c>
      <c r="E4801" s="69">
        <f t="shared" ref="E4801:F4801" si="2489">E3553</f>
        <v>1995</v>
      </c>
      <c r="F4801" s="69" t="str">
        <f t="shared" si="2489"/>
        <v>v</v>
      </c>
      <c r="G4801" s="69">
        <f>data2!BC206</f>
        <v>1E-3</v>
      </c>
      <c r="H4801" s="105">
        <f t="shared" si="2427"/>
        <v>5.7029842983971256E-2</v>
      </c>
      <c r="I4801" s="105">
        <f t="shared" si="2428"/>
        <v>2E-3</v>
      </c>
    </row>
    <row r="4802" spans="2:9" x14ac:dyDescent="0.25">
      <c r="B4802" s="69" t="s">
        <v>45</v>
      </c>
      <c r="C4802" s="69" t="s">
        <v>149</v>
      </c>
      <c r="D4802" s="69" t="s">
        <v>149</v>
      </c>
      <c r="E4802" s="69">
        <f t="shared" ref="E4802:F4802" si="2490">E3554</f>
        <v>1996</v>
      </c>
      <c r="F4802" s="69" t="str">
        <f t="shared" si="2490"/>
        <v>v</v>
      </c>
      <c r="G4802" s="69">
        <f>data2!BC207</f>
        <v>1E-3</v>
      </c>
      <c r="H4802" s="105">
        <f t="shared" si="2427"/>
        <v>5.8029842983971257E-2</v>
      </c>
      <c r="I4802" s="105">
        <f t="shared" si="2428"/>
        <v>1E-3</v>
      </c>
    </row>
    <row r="4803" spans="2:9" x14ac:dyDescent="0.25">
      <c r="B4803" s="69" t="s">
        <v>45</v>
      </c>
      <c r="C4803" s="69" t="s">
        <v>149</v>
      </c>
      <c r="D4803" s="69" t="s">
        <v>149</v>
      </c>
      <c r="E4803" s="69">
        <f t="shared" ref="E4803:F4803" si="2491">E3555</f>
        <v>1997</v>
      </c>
      <c r="F4803" s="69" t="str">
        <f t="shared" si="2491"/>
        <v>v</v>
      </c>
      <c r="G4803" s="69">
        <f>data2!BC208</f>
        <v>1E-3</v>
      </c>
      <c r="H4803" s="105">
        <f t="shared" si="2427"/>
        <v>5.9029842983971258E-2</v>
      </c>
      <c r="I4803" s="105">
        <f t="shared" si="2428"/>
        <v>0</v>
      </c>
    </row>
    <row r="4804" spans="2:9" x14ac:dyDescent="0.25">
      <c r="B4804" s="69" t="s">
        <v>45</v>
      </c>
      <c r="C4804" s="69" t="s">
        <v>149</v>
      </c>
      <c r="D4804" s="69" t="s">
        <v>149</v>
      </c>
      <c r="E4804" s="69">
        <f t="shared" ref="E4804:F4804" si="2492">E3556</f>
        <v>1950</v>
      </c>
      <c r="F4804" s="69" t="str">
        <f t="shared" si="2492"/>
        <v>w</v>
      </c>
      <c r="G4804" s="69">
        <f>data2!BD161</f>
        <v>4.5903235859346594E-2</v>
      </c>
      <c r="H4804" s="105">
        <f t="shared" ref="H4804:H4867" si="2493">SUMIFS($G$4:$G$4995,$F$4:$F$4995,$F4804,$E$4:$E$4995,"&lt;"&amp;$E4804,$B$4:$B$4995,$B4804,$D$4:$D$4995,$D4804)</f>
        <v>0</v>
      </c>
      <c r="I4804" s="105">
        <f t="shared" ref="I4804:I4867" si="2494">SUMIFS($G$4:$G$4995,$F$4:$F$4995,$F4804,$E$4:$E$4995,"&gt;"&amp;$E4804,$B$4:$B$4995,$B4804,$D$4:$D$4995,$D4804)</f>
        <v>1.3389139376780559</v>
      </c>
    </row>
    <row r="4805" spans="2:9" x14ac:dyDescent="0.25">
      <c r="B4805" s="69" t="s">
        <v>45</v>
      </c>
      <c r="C4805" s="69" t="s">
        <v>149</v>
      </c>
      <c r="D4805" s="69" t="s">
        <v>149</v>
      </c>
      <c r="E4805" s="69">
        <f t="shared" ref="E4805:F4805" si="2495">E3557</f>
        <v>1951</v>
      </c>
      <c r="F4805" s="69" t="str">
        <f t="shared" si="2495"/>
        <v>w</v>
      </c>
      <c r="G4805" s="69">
        <f>data2!BD162</f>
        <v>4.5903235859346594E-2</v>
      </c>
      <c r="H4805" s="105">
        <f t="shared" si="2493"/>
        <v>4.5903235859346594E-2</v>
      </c>
      <c r="I4805" s="105">
        <f t="shared" si="2494"/>
        <v>1.2930107018187094</v>
      </c>
    </row>
    <row r="4806" spans="2:9" x14ac:dyDescent="0.25">
      <c r="B4806" s="69" t="s">
        <v>45</v>
      </c>
      <c r="C4806" s="69" t="s">
        <v>149</v>
      </c>
      <c r="D4806" s="69" t="s">
        <v>149</v>
      </c>
      <c r="E4806" s="69">
        <f t="shared" ref="E4806:F4806" si="2496">E3558</f>
        <v>1952</v>
      </c>
      <c r="F4806" s="69" t="str">
        <f t="shared" si="2496"/>
        <v>w</v>
      </c>
      <c r="G4806" s="69">
        <f>data2!BD163</f>
        <v>4.5903235859346594E-2</v>
      </c>
      <c r="H4806" s="105">
        <f t="shared" si="2493"/>
        <v>9.1806471718693189E-2</v>
      </c>
      <c r="I4806" s="105">
        <f t="shared" si="2494"/>
        <v>1.2471074659593628</v>
      </c>
    </row>
    <row r="4807" spans="2:9" x14ac:dyDescent="0.25">
      <c r="B4807" s="69" t="s">
        <v>45</v>
      </c>
      <c r="C4807" s="69" t="s">
        <v>149</v>
      </c>
      <c r="D4807" s="69" t="s">
        <v>149</v>
      </c>
      <c r="E4807" s="69">
        <f t="shared" ref="E4807:F4807" si="2497">E3559</f>
        <v>1953</v>
      </c>
      <c r="F4807" s="69" t="str">
        <f t="shared" si="2497"/>
        <v>w</v>
      </c>
      <c r="G4807" s="69">
        <f>data2!BD164</f>
        <v>4.5903235859346594E-2</v>
      </c>
      <c r="H4807" s="105">
        <f t="shared" si="2493"/>
        <v>0.1377097075780398</v>
      </c>
      <c r="I4807" s="105">
        <f t="shared" si="2494"/>
        <v>1.2012042301000161</v>
      </c>
    </row>
    <row r="4808" spans="2:9" x14ac:dyDescent="0.25">
      <c r="B4808" s="69" t="s">
        <v>45</v>
      </c>
      <c r="C4808" s="69" t="s">
        <v>149</v>
      </c>
      <c r="D4808" s="69" t="s">
        <v>149</v>
      </c>
      <c r="E4808" s="69">
        <f t="shared" ref="E4808:F4808" si="2498">E3560</f>
        <v>1954</v>
      </c>
      <c r="F4808" s="69" t="str">
        <f t="shared" si="2498"/>
        <v>w</v>
      </c>
      <c r="G4808" s="69">
        <f>data2!BD165</f>
        <v>4.5903235859346594E-2</v>
      </c>
      <c r="H4808" s="105">
        <f t="shared" si="2493"/>
        <v>0.18361294343738638</v>
      </c>
      <c r="I4808" s="105">
        <f t="shared" si="2494"/>
        <v>1.1553009942406693</v>
      </c>
    </row>
    <row r="4809" spans="2:9" x14ac:dyDescent="0.25">
      <c r="B4809" s="69" t="s">
        <v>45</v>
      </c>
      <c r="C4809" s="69" t="s">
        <v>149</v>
      </c>
      <c r="D4809" s="69" t="s">
        <v>149</v>
      </c>
      <c r="E4809" s="69">
        <f t="shared" ref="E4809:F4809" si="2499">E3561</f>
        <v>1955</v>
      </c>
      <c r="F4809" s="69" t="str">
        <f t="shared" si="2499"/>
        <v>w</v>
      </c>
      <c r="G4809" s="69">
        <f>data2!BD166</f>
        <v>4.5903235859346594E-2</v>
      </c>
      <c r="H4809" s="105">
        <f t="shared" si="2493"/>
        <v>0.22951617929673296</v>
      </c>
      <c r="I4809" s="105">
        <f t="shared" si="2494"/>
        <v>1.1093977583813228</v>
      </c>
    </row>
    <row r="4810" spans="2:9" x14ac:dyDescent="0.25">
      <c r="B4810" s="69" t="s">
        <v>45</v>
      </c>
      <c r="C4810" s="69" t="s">
        <v>149</v>
      </c>
      <c r="D4810" s="69" t="s">
        <v>149</v>
      </c>
      <c r="E4810" s="69">
        <f t="shared" ref="E4810:F4810" si="2500">E3562</f>
        <v>1956</v>
      </c>
      <c r="F4810" s="69" t="str">
        <f t="shared" si="2500"/>
        <v>w</v>
      </c>
      <c r="G4810" s="69">
        <f>data2!BD167</f>
        <v>4.5903235859346594E-2</v>
      </c>
      <c r="H4810" s="105">
        <f t="shared" si="2493"/>
        <v>0.27541941515607954</v>
      </c>
      <c r="I4810" s="105">
        <f t="shared" si="2494"/>
        <v>1.0634945225219763</v>
      </c>
    </row>
    <row r="4811" spans="2:9" x14ac:dyDescent="0.25">
      <c r="B4811" s="69" t="s">
        <v>45</v>
      </c>
      <c r="C4811" s="69" t="s">
        <v>149</v>
      </c>
      <c r="D4811" s="69" t="s">
        <v>149</v>
      </c>
      <c r="E4811" s="69">
        <f t="shared" ref="E4811:F4811" si="2501">E3563</f>
        <v>1957</v>
      </c>
      <c r="F4811" s="69" t="str">
        <f t="shared" si="2501"/>
        <v>w</v>
      </c>
      <c r="G4811" s="69">
        <f>data2!BD168</f>
        <v>4.5903235859346594E-2</v>
      </c>
      <c r="H4811" s="105">
        <f t="shared" si="2493"/>
        <v>0.32132265101542612</v>
      </c>
      <c r="I4811" s="105">
        <f t="shared" si="2494"/>
        <v>1.0175912866626295</v>
      </c>
    </row>
    <row r="4812" spans="2:9" x14ac:dyDescent="0.25">
      <c r="B4812" s="69" t="s">
        <v>45</v>
      </c>
      <c r="C4812" s="69" t="s">
        <v>149</v>
      </c>
      <c r="D4812" s="69" t="s">
        <v>149</v>
      </c>
      <c r="E4812" s="69">
        <f t="shared" ref="E4812:F4812" si="2502">E3564</f>
        <v>1958</v>
      </c>
      <c r="F4812" s="69" t="str">
        <f t="shared" si="2502"/>
        <v>w</v>
      </c>
      <c r="G4812" s="69">
        <f>data2!BD169</f>
        <v>4.5903235859346594E-2</v>
      </c>
      <c r="H4812" s="105">
        <f t="shared" si="2493"/>
        <v>0.3672258868747727</v>
      </c>
      <c r="I4812" s="105">
        <f t="shared" si="2494"/>
        <v>0.97168805080328302</v>
      </c>
    </row>
    <row r="4813" spans="2:9" x14ac:dyDescent="0.25">
      <c r="B4813" s="69" t="s">
        <v>45</v>
      </c>
      <c r="C4813" s="69" t="s">
        <v>149</v>
      </c>
      <c r="D4813" s="69" t="s">
        <v>149</v>
      </c>
      <c r="E4813" s="69">
        <f t="shared" ref="E4813:F4813" si="2503">E3565</f>
        <v>1959</v>
      </c>
      <c r="F4813" s="69" t="str">
        <f t="shared" si="2503"/>
        <v>w</v>
      </c>
      <c r="G4813" s="69">
        <f>data2!BD170</f>
        <v>4.5903235859346594E-2</v>
      </c>
      <c r="H4813" s="105">
        <f t="shared" si="2493"/>
        <v>0.41312912273411928</v>
      </c>
      <c r="I4813" s="105">
        <f t="shared" si="2494"/>
        <v>0.9257848149439365</v>
      </c>
    </row>
    <row r="4814" spans="2:9" x14ac:dyDescent="0.25">
      <c r="B4814" s="69" t="s">
        <v>45</v>
      </c>
      <c r="C4814" s="69" t="s">
        <v>149</v>
      </c>
      <c r="D4814" s="69" t="s">
        <v>149</v>
      </c>
      <c r="E4814" s="69">
        <f t="shared" ref="E4814:F4814" si="2504">E3566</f>
        <v>1960</v>
      </c>
      <c r="F4814" s="69" t="str">
        <f t="shared" si="2504"/>
        <v>w</v>
      </c>
      <c r="G4814" s="69">
        <f>data2!BD171</f>
        <v>4.5963109645250085E-2</v>
      </c>
      <c r="H4814" s="105">
        <f t="shared" si="2493"/>
        <v>0.45903235859346586</v>
      </c>
      <c r="I4814" s="105">
        <f t="shared" si="2494"/>
        <v>0.87982170529868631</v>
      </c>
    </row>
    <row r="4815" spans="2:9" x14ac:dyDescent="0.25">
      <c r="B4815" s="69" t="s">
        <v>45</v>
      </c>
      <c r="C4815" s="69" t="s">
        <v>149</v>
      </c>
      <c r="D4815" s="69" t="s">
        <v>149</v>
      </c>
      <c r="E4815" s="69">
        <f t="shared" ref="E4815:F4815" si="2505">E3567</f>
        <v>1961</v>
      </c>
      <c r="F4815" s="69" t="str">
        <f t="shared" si="2505"/>
        <v>w</v>
      </c>
      <c r="G4815" s="69">
        <f>data2!BD172</f>
        <v>4.5958010030090271E-2</v>
      </c>
      <c r="H4815" s="105">
        <f t="shared" si="2493"/>
        <v>0.50499546823871599</v>
      </c>
      <c r="I4815" s="105">
        <f t="shared" si="2494"/>
        <v>0.83386369526859605</v>
      </c>
    </row>
    <row r="4816" spans="2:9" x14ac:dyDescent="0.25">
      <c r="B4816" s="69" t="s">
        <v>45</v>
      </c>
      <c r="C4816" s="69" t="s">
        <v>149</v>
      </c>
      <c r="D4816" s="69" t="s">
        <v>149</v>
      </c>
      <c r="E4816" s="69">
        <f t="shared" ref="E4816:F4816" si="2506">E3568</f>
        <v>1962</v>
      </c>
      <c r="F4816" s="69" t="str">
        <f t="shared" si="2506"/>
        <v>w</v>
      </c>
      <c r="G4816" s="69">
        <f>data2!BD173</f>
        <v>4.2505355526501053E-2</v>
      </c>
      <c r="H4816" s="105">
        <f t="shared" si="2493"/>
        <v>0.55095347826880625</v>
      </c>
      <c r="I4816" s="105">
        <f t="shared" si="2494"/>
        <v>0.79135833974209491</v>
      </c>
    </row>
    <row r="4817" spans="2:9" x14ac:dyDescent="0.25">
      <c r="B4817" s="69" t="s">
        <v>45</v>
      </c>
      <c r="C4817" s="69" t="s">
        <v>149</v>
      </c>
      <c r="D4817" s="69" t="s">
        <v>149</v>
      </c>
      <c r="E4817" s="69">
        <f t="shared" ref="E4817:F4817" si="2507">E3569</f>
        <v>1963</v>
      </c>
      <c r="F4817" s="69" t="str">
        <f t="shared" si="2507"/>
        <v>w</v>
      </c>
      <c r="G4817" s="69">
        <f>data2!BD174</f>
        <v>4.2630089271892248E-2</v>
      </c>
      <c r="H4817" s="105">
        <f t="shared" si="2493"/>
        <v>0.59345883379530728</v>
      </c>
      <c r="I4817" s="105">
        <f t="shared" si="2494"/>
        <v>0.74872825047020286</v>
      </c>
    </row>
    <row r="4818" spans="2:9" x14ac:dyDescent="0.25">
      <c r="B4818" s="69" t="s">
        <v>45</v>
      </c>
      <c r="C4818" s="69" t="s">
        <v>149</v>
      </c>
      <c r="D4818" s="69" t="s">
        <v>149</v>
      </c>
      <c r="E4818" s="69">
        <f t="shared" ref="E4818:F4818" si="2508">E3570</f>
        <v>1964</v>
      </c>
      <c r="F4818" s="69" t="str">
        <f t="shared" si="2508"/>
        <v>w</v>
      </c>
      <c r="G4818" s="69">
        <f>data2!BD175</f>
        <v>4.3121150626553702E-2</v>
      </c>
      <c r="H4818" s="105">
        <f t="shared" si="2493"/>
        <v>0.63608892306719955</v>
      </c>
      <c r="I4818" s="105">
        <f t="shared" si="2494"/>
        <v>0.70560709984364922</v>
      </c>
    </row>
    <row r="4819" spans="2:9" x14ac:dyDescent="0.25">
      <c r="B4819" s="69" t="s">
        <v>45</v>
      </c>
      <c r="C4819" s="69" t="s">
        <v>149</v>
      </c>
      <c r="D4819" s="69" t="s">
        <v>149</v>
      </c>
      <c r="E4819" s="69">
        <f t="shared" ref="E4819:F4819" si="2509">E3571</f>
        <v>1965</v>
      </c>
      <c r="F4819" s="69" t="str">
        <f t="shared" si="2509"/>
        <v>w</v>
      </c>
      <c r="G4819" s="69">
        <f>data2!BD176</f>
        <v>3.7164894803688772E-2</v>
      </c>
      <c r="H4819" s="105">
        <f t="shared" si="2493"/>
        <v>0.6792100736937533</v>
      </c>
      <c r="I4819" s="105">
        <f t="shared" si="2494"/>
        <v>0.66844220503996032</v>
      </c>
    </row>
    <row r="4820" spans="2:9" x14ac:dyDescent="0.25">
      <c r="B4820" s="69" t="s">
        <v>45</v>
      </c>
      <c r="C4820" s="69" t="s">
        <v>149</v>
      </c>
      <c r="D4820" s="69" t="s">
        <v>149</v>
      </c>
      <c r="E4820" s="69">
        <f t="shared" ref="E4820:F4820" si="2510">E3572</f>
        <v>1966</v>
      </c>
      <c r="F4820" s="69" t="str">
        <f t="shared" si="2510"/>
        <v>w</v>
      </c>
      <c r="G4820" s="69">
        <f>data2!BD177</f>
        <v>3.5094824235019716E-2</v>
      </c>
      <c r="H4820" s="105">
        <f t="shared" si="2493"/>
        <v>0.71637496849744209</v>
      </c>
      <c r="I4820" s="105">
        <f t="shared" si="2494"/>
        <v>0.63334738080494057</v>
      </c>
    </row>
    <row r="4821" spans="2:9" x14ac:dyDescent="0.25">
      <c r="B4821" s="69" t="s">
        <v>45</v>
      </c>
      <c r="C4821" s="69" t="s">
        <v>149</v>
      </c>
      <c r="D4821" s="69" t="s">
        <v>149</v>
      </c>
      <c r="E4821" s="69">
        <f t="shared" ref="E4821:F4821" si="2511">E3573</f>
        <v>1967</v>
      </c>
      <c r="F4821" s="69" t="str">
        <f t="shared" si="2511"/>
        <v>w</v>
      </c>
      <c r="G4821" s="69">
        <f>data2!BD178</f>
        <v>3.4367092415830212E-2</v>
      </c>
      <c r="H4821" s="105">
        <f t="shared" si="2493"/>
        <v>0.75146979273246184</v>
      </c>
      <c r="I4821" s="105">
        <f t="shared" si="2494"/>
        <v>0.59898028838911022</v>
      </c>
    </row>
    <row r="4822" spans="2:9" x14ac:dyDescent="0.25">
      <c r="B4822" s="69" t="s">
        <v>45</v>
      </c>
      <c r="C4822" s="69" t="s">
        <v>149</v>
      </c>
      <c r="D4822" s="69" t="s">
        <v>149</v>
      </c>
      <c r="E4822" s="69">
        <f t="shared" ref="E4822:F4822" si="2512">E3574</f>
        <v>1968</v>
      </c>
      <c r="F4822" s="69" t="str">
        <f t="shared" si="2512"/>
        <v>w</v>
      </c>
      <c r="G4822" s="69">
        <f>data2!BD179</f>
        <v>3.4558759826728701E-2</v>
      </c>
      <c r="H4822" s="105">
        <f t="shared" si="2493"/>
        <v>0.78583688514829209</v>
      </c>
      <c r="I4822" s="105">
        <f t="shared" si="2494"/>
        <v>0.56442152856238159</v>
      </c>
    </row>
    <row r="4823" spans="2:9" x14ac:dyDescent="0.25">
      <c r="B4823" s="69" t="s">
        <v>45</v>
      </c>
      <c r="C4823" s="69" t="s">
        <v>149</v>
      </c>
      <c r="D4823" s="69" t="s">
        <v>149</v>
      </c>
      <c r="E4823" s="69">
        <f t="shared" ref="E4823:F4823" si="2513">E3575</f>
        <v>1969</v>
      </c>
      <c r="F4823" s="69" t="str">
        <f t="shared" si="2513"/>
        <v>w</v>
      </c>
      <c r="G4823" s="69">
        <f>data2!BD180</f>
        <v>3.1878555272149764E-2</v>
      </c>
      <c r="H4823" s="105">
        <f t="shared" si="2493"/>
        <v>0.82039564497502082</v>
      </c>
      <c r="I4823" s="105">
        <f t="shared" si="2494"/>
        <v>0.53254297329023181</v>
      </c>
    </row>
    <row r="4824" spans="2:9" x14ac:dyDescent="0.25">
      <c r="B4824" s="69" t="s">
        <v>45</v>
      </c>
      <c r="C4824" s="69" t="s">
        <v>149</v>
      </c>
      <c r="D4824" s="69" t="s">
        <v>149</v>
      </c>
      <c r="E4824" s="69">
        <f t="shared" ref="E4824:F4824" si="2514">E3576</f>
        <v>1970</v>
      </c>
      <c r="F4824" s="69" t="str">
        <f t="shared" si="2514"/>
        <v>w</v>
      </c>
      <c r="G4824" s="69">
        <f>data2!BD181</f>
        <v>3.0720571615139261E-2</v>
      </c>
      <c r="H4824" s="105">
        <f t="shared" si="2493"/>
        <v>0.8522742002471706</v>
      </c>
      <c r="I4824" s="105">
        <f t="shared" si="2494"/>
        <v>0.50182240167509251</v>
      </c>
    </row>
    <row r="4825" spans="2:9" x14ac:dyDescent="0.25">
      <c r="B4825" s="69" t="s">
        <v>45</v>
      </c>
      <c r="C4825" s="69" t="s">
        <v>149</v>
      </c>
      <c r="D4825" s="69" t="s">
        <v>149</v>
      </c>
      <c r="E4825" s="69">
        <f t="shared" ref="E4825:F4825" si="2515">E3577</f>
        <v>1971</v>
      </c>
      <c r="F4825" s="69" t="str">
        <f t="shared" si="2515"/>
        <v>w</v>
      </c>
      <c r="G4825" s="69">
        <f>data2!BD182</f>
        <v>2.7132527280869217E-2</v>
      </c>
      <c r="H4825" s="105">
        <f t="shared" si="2493"/>
        <v>0.8829947718623099</v>
      </c>
      <c r="I4825" s="105">
        <f t="shared" si="2494"/>
        <v>0.47468987439422339</v>
      </c>
    </row>
    <row r="4826" spans="2:9" x14ac:dyDescent="0.25">
      <c r="B4826" s="69" t="s">
        <v>45</v>
      </c>
      <c r="C4826" s="69" t="s">
        <v>149</v>
      </c>
      <c r="D4826" s="69" t="s">
        <v>149</v>
      </c>
      <c r="E4826" s="69">
        <f t="shared" ref="E4826:F4826" si="2516">E3578</f>
        <v>1972</v>
      </c>
      <c r="F4826" s="69" t="str">
        <f t="shared" si="2516"/>
        <v>w</v>
      </c>
      <c r="G4826" s="69">
        <f>data2!BD183</f>
        <v>2.4540606060606061E-2</v>
      </c>
      <c r="H4826" s="105">
        <f t="shared" si="2493"/>
        <v>0.91012729914317914</v>
      </c>
      <c r="I4826" s="105">
        <f t="shared" si="2494"/>
        <v>0.45014926833361724</v>
      </c>
    </row>
    <row r="4827" spans="2:9" x14ac:dyDescent="0.25">
      <c r="B4827" s="69" t="s">
        <v>45</v>
      </c>
      <c r="C4827" s="69" t="s">
        <v>149</v>
      </c>
      <c r="D4827" s="69" t="s">
        <v>149</v>
      </c>
      <c r="E4827" s="69">
        <f t="shared" ref="E4827:F4827" si="2517">E3579</f>
        <v>1973</v>
      </c>
      <c r="F4827" s="69" t="str">
        <f t="shared" si="2517"/>
        <v>w</v>
      </c>
      <c r="G4827" s="69">
        <f>data2!BD184</f>
        <v>2.2289356865891161E-2</v>
      </c>
      <c r="H4827" s="105">
        <f t="shared" si="2493"/>
        <v>0.93466790520378518</v>
      </c>
      <c r="I4827" s="105">
        <f t="shared" si="2494"/>
        <v>0.42785991146772617</v>
      </c>
    </row>
    <row r="4828" spans="2:9" x14ac:dyDescent="0.25">
      <c r="B4828" s="69" t="s">
        <v>45</v>
      </c>
      <c r="C4828" s="69" t="s">
        <v>149</v>
      </c>
      <c r="D4828" s="69" t="s">
        <v>149</v>
      </c>
      <c r="E4828" s="69">
        <f t="shared" ref="E4828:F4828" si="2518">E3580</f>
        <v>1974</v>
      </c>
      <c r="F4828" s="69" t="str">
        <f t="shared" si="2518"/>
        <v>w</v>
      </c>
      <c r="G4828" s="69">
        <f>data2!BD185</f>
        <v>1.9258933889219773E-2</v>
      </c>
      <c r="H4828" s="105">
        <f t="shared" si="2493"/>
        <v>0.95695726206967635</v>
      </c>
      <c r="I4828" s="105">
        <f t="shared" si="2494"/>
        <v>0.40860097757850633</v>
      </c>
    </row>
    <row r="4829" spans="2:9" x14ac:dyDescent="0.25">
      <c r="B4829" s="69" t="s">
        <v>45</v>
      </c>
      <c r="C4829" s="69" t="s">
        <v>149</v>
      </c>
      <c r="D4829" s="69" t="s">
        <v>149</v>
      </c>
      <c r="E4829" s="69">
        <f t="shared" ref="E4829:F4829" si="2519">E3581</f>
        <v>1975</v>
      </c>
      <c r="F4829" s="69" t="str">
        <f t="shared" si="2519"/>
        <v>w</v>
      </c>
      <c r="G4829" s="69">
        <f>data2!BD186</f>
        <v>1.8699790802524797E-2</v>
      </c>
      <c r="H4829" s="105">
        <f t="shared" si="2493"/>
        <v>0.97621619595889608</v>
      </c>
      <c r="I4829" s="105">
        <f t="shared" si="2494"/>
        <v>0.38990118677598151</v>
      </c>
    </row>
    <row r="4830" spans="2:9" x14ac:dyDescent="0.25">
      <c r="B4830" s="69" t="s">
        <v>45</v>
      </c>
      <c r="C4830" s="69" t="s">
        <v>149</v>
      </c>
      <c r="D4830" s="69" t="s">
        <v>149</v>
      </c>
      <c r="E4830" s="69">
        <f t="shared" ref="E4830:F4830" si="2520">E3582</f>
        <v>1976</v>
      </c>
      <c r="F4830" s="69" t="str">
        <f t="shared" si="2520"/>
        <v>w</v>
      </c>
      <c r="G4830" s="69">
        <f>data2!BD187</f>
        <v>2.0203911184840172E-2</v>
      </c>
      <c r="H4830" s="105">
        <f t="shared" si="2493"/>
        <v>0.9949159867614209</v>
      </c>
      <c r="I4830" s="105">
        <f t="shared" si="2494"/>
        <v>0.36969727559114129</v>
      </c>
    </row>
    <row r="4831" spans="2:9" x14ac:dyDescent="0.25">
      <c r="B4831" s="69" t="s">
        <v>45</v>
      </c>
      <c r="C4831" s="69" t="s">
        <v>149</v>
      </c>
      <c r="D4831" s="69" t="s">
        <v>149</v>
      </c>
      <c r="E4831" s="69">
        <f t="shared" ref="E4831:F4831" si="2521">E3583</f>
        <v>1977</v>
      </c>
      <c r="F4831" s="69" t="str">
        <f t="shared" si="2521"/>
        <v>w</v>
      </c>
      <c r="G4831" s="69">
        <f>data2!BD188</f>
        <v>2.0202112970039501E-2</v>
      </c>
      <c r="H4831" s="105">
        <f t="shared" si="2493"/>
        <v>1.015119897946261</v>
      </c>
      <c r="I4831" s="105">
        <f t="shared" si="2494"/>
        <v>0.34949516262110181</v>
      </c>
    </row>
    <row r="4832" spans="2:9" x14ac:dyDescent="0.25">
      <c r="B4832" s="69" t="s">
        <v>45</v>
      </c>
      <c r="C4832" s="69" t="s">
        <v>149</v>
      </c>
      <c r="D4832" s="69" t="s">
        <v>149</v>
      </c>
      <c r="E4832" s="69">
        <f t="shared" ref="E4832:F4832" si="2522">E3584</f>
        <v>1978</v>
      </c>
      <c r="F4832" s="69" t="str">
        <f t="shared" si="2522"/>
        <v>w</v>
      </c>
      <c r="G4832" s="69">
        <f>data2!BD189</f>
        <v>2.24163550642172E-2</v>
      </c>
      <c r="H4832" s="105">
        <f t="shared" si="2493"/>
        <v>1.0353220109163006</v>
      </c>
      <c r="I4832" s="105">
        <f t="shared" si="2494"/>
        <v>0.32707880755688457</v>
      </c>
    </row>
    <row r="4833" spans="2:9" x14ac:dyDescent="0.25">
      <c r="B4833" s="69" t="s">
        <v>45</v>
      </c>
      <c r="C4833" s="69" t="s">
        <v>149</v>
      </c>
      <c r="D4833" s="69" t="s">
        <v>149</v>
      </c>
      <c r="E4833" s="69">
        <f t="shared" ref="E4833:F4833" si="2523">E3585</f>
        <v>1979</v>
      </c>
      <c r="F4833" s="69" t="str">
        <f t="shared" si="2523"/>
        <v>w</v>
      </c>
      <c r="G4833" s="69">
        <f>data2!BD190</f>
        <v>1.9371635734319985E-2</v>
      </c>
      <c r="H4833" s="105">
        <f t="shared" si="2493"/>
        <v>1.0577383659805177</v>
      </c>
      <c r="I4833" s="105">
        <f t="shared" si="2494"/>
        <v>0.30770717182256457</v>
      </c>
    </row>
    <row r="4834" spans="2:9" x14ac:dyDescent="0.25">
      <c r="B4834" s="69" t="s">
        <v>45</v>
      </c>
      <c r="C4834" s="69" t="s">
        <v>149</v>
      </c>
      <c r="D4834" s="69" t="s">
        <v>149</v>
      </c>
      <c r="E4834" s="69">
        <f t="shared" ref="E4834:F4834" si="2524">E3586</f>
        <v>1980</v>
      </c>
      <c r="F4834" s="69" t="str">
        <f t="shared" si="2524"/>
        <v>w</v>
      </c>
      <c r="G4834" s="69">
        <f>data2!BD191</f>
        <v>1.197843884317819E-2</v>
      </c>
      <c r="H4834" s="105">
        <f t="shared" si="2493"/>
        <v>1.0771100017148376</v>
      </c>
      <c r="I4834" s="105">
        <f t="shared" si="2494"/>
        <v>0.2957287329793864</v>
      </c>
    </row>
    <row r="4835" spans="2:9" x14ac:dyDescent="0.25">
      <c r="B4835" s="69" t="s">
        <v>45</v>
      </c>
      <c r="C4835" s="69" t="s">
        <v>149</v>
      </c>
      <c r="D4835" s="69" t="s">
        <v>149</v>
      </c>
      <c r="E4835" s="69">
        <f t="shared" ref="E4835:F4835" si="2525">E3587</f>
        <v>1981</v>
      </c>
      <c r="F4835" s="69" t="str">
        <f t="shared" si="2525"/>
        <v>w</v>
      </c>
      <c r="G4835" s="69">
        <f>data2!BD192</f>
        <v>1.3539376750264485E-2</v>
      </c>
      <c r="H4835" s="105">
        <f t="shared" si="2493"/>
        <v>1.0890884405580159</v>
      </c>
      <c r="I4835" s="105">
        <f t="shared" si="2494"/>
        <v>0.28218935622912189</v>
      </c>
    </row>
    <row r="4836" spans="2:9" x14ac:dyDescent="0.25">
      <c r="B4836" s="69" t="s">
        <v>45</v>
      </c>
      <c r="C4836" s="69" t="s">
        <v>149</v>
      </c>
      <c r="D4836" s="69" t="s">
        <v>149</v>
      </c>
      <c r="E4836" s="69">
        <f t="shared" ref="E4836:F4836" si="2526">E3588</f>
        <v>1982</v>
      </c>
      <c r="F4836" s="69" t="str">
        <f t="shared" si="2526"/>
        <v>w</v>
      </c>
      <c r="G4836" s="69">
        <f>data2!BD193</f>
        <v>1.7598167362322451E-2</v>
      </c>
      <c r="H4836" s="105">
        <f t="shared" si="2493"/>
        <v>1.1026278173082804</v>
      </c>
      <c r="I4836" s="105">
        <f t="shared" si="2494"/>
        <v>0.26459118886679944</v>
      </c>
    </row>
    <row r="4837" spans="2:9" x14ac:dyDescent="0.25">
      <c r="B4837" s="69" t="s">
        <v>45</v>
      </c>
      <c r="C4837" s="69" t="s">
        <v>149</v>
      </c>
      <c r="D4837" s="69" t="s">
        <v>149</v>
      </c>
      <c r="E4837" s="69">
        <f t="shared" ref="E4837:F4837" si="2527">E3589</f>
        <v>1983</v>
      </c>
      <c r="F4837" s="69" t="str">
        <f t="shared" si="2527"/>
        <v>w</v>
      </c>
      <c r="G4837" s="69">
        <f>data2!BD194</f>
        <v>1.5626974792537593E-2</v>
      </c>
      <c r="H4837" s="105">
        <f t="shared" si="2493"/>
        <v>1.1202259846706029</v>
      </c>
      <c r="I4837" s="105">
        <f t="shared" si="2494"/>
        <v>0.24896421407426189</v>
      </c>
    </row>
    <row r="4838" spans="2:9" x14ac:dyDescent="0.25">
      <c r="B4838" s="69" t="s">
        <v>45</v>
      </c>
      <c r="C4838" s="69" t="s">
        <v>149</v>
      </c>
      <c r="D4838" s="69" t="s">
        <v>149</v>
      </c>
      <c r="E4838" s="69">
        <f t="shared" ref="E4838:F4838" si="2528">E3590</f>
        <v>1984</v>
      </c>
      <c r="F4838" s="69" t="str">
        <f t="shared" si="2528"/>
        <v>w</v>
      </c>
      <c r="G4838" s="69">
        <f>data2!BD195</f>
        <v>1.466675405708656E-2</v>
      </c>
      <c r="H4838" s="105">
        <f t="shared" si="2493"/>
        <v>1.1358529594631404</v>
      </c>
      <c r="I4838" s="105">
        <f t="shared" si="2494"/>
        <v>0.23429746001717536</v>
      </c>
    </row>
    <row r="4839" spans="2:9" x14ac:dyDescent="0.25">
      <c r="B4839" s="69" t="s">
        <v>45</v>
      </c>
      <c r="C4839" s="69" t="s">
        <v>149</v>
      </c>
      <c r="D4839" s="69" t="s">
        <v>149</v>
      </c>
      <c r="E4839" s="69">
        <f t="shared" ref="E4839:F4839" si="2529">E3591</f>
        <v>1985</v>
      </c>
      <c r="F4839" s="69" t="str">
        <f t="shared" si="2529"/>
        <v>w</v>
      </c>
      <c r="G4839" s="69">
        <f>data2!BD196</f>
        <v>1.8091931362261591E-2</v>
      </c>
      <c r="H4839" s="105">
        <f t="shared" si="2493"/>
        <v>1.150519713520227</v>
      </c>
      <c r="I4839" s="105">
        <f t="shared" si="2494"/>
        <v>0.21620552865491377</v>
      </c>
    </row>
    <row r="4840" spans="2:9" x14ac:dyDescent="0.25">
      <c r="B4840" s="69" t="s">
        <v>45</v>
      </c>
      <c r="C4840" s="69" t="s">
        <v>149</v>
      </c>
      <c r="D4840" s="69" t="s">
        <v>149</v>
      </c>
      <c r="E4840" s="69">
        <f t="shared" ref="E4840:F4840" si="2530">E3592</f>
        <v>1986</v>
      </c>
      <c r="F4840" s="69" t="str">
        <f t="shared" si="2530"/>
        <v>w</v>
      </c>
      <c r="G4840" s="69">
        <f>data2!BD197</f>
        <v>1.9469597875331982E-2</v>
      </c>
      <c r="H4840" s="105">
        <f t="shared" si="2493"/>
        <v>1.1686116448824886</v>
      </c>
      <c r="I4840" s="105">
        <f t="shared" si="2494"/>
        <v>0.19673593077958176</v>
      </c>
    </row>
    <row r="4841" spans="2:9" x14ac:dyDescent="0.25">
      <c r="B4841" s="69" t="s">
        <v>45</v>
      </c>
      <c r="C4841" s="69" t="s">
        <v>149</v>
      </c>
      <c r="D4841" s="69" t="s">
        <v>149</v>
      </c>
      <c r="E4841" s="69">
        <f t="shared" ref="E4841:F4841" si="2531">E3593</f>
        <v>1987</v>
      </c>
      <c r="F4841" s="69" t="str">
        <f t="shared" si="2531"/>
        <v>w</v>
      </c>
      <c r="G4841" s="69">
        <f>data2!BD198</f>
        <v>1.2838729850180161E-2</v>
      </c>
      <c r="H4841" s="105">
        <f t="shared" si="2493"/>
        <v>1.1880812427578207</v>
      </c>
      <c r="I4841" s="105">
        <f t="shared" si="2494"/>
        <v>0.18389720092940159</v>
      </c>
    </row>
    <row r="4842" spans="2:9" x14ac:dyDescent="0.25">
      <c r="B4842" s="69" t="s">
        <v>45</v>
      </c>
      <c r="C4842" s="69" t="s">
        <v>149</v>
      </c>
      <c r="D4842" s="69" t="s">
        <v>149</v>
      </c>
      <c r="E4842" s="69">
        <f t="shared" ref="E4842:F4842" si="2532">E3594</f>
        <v>1988</v>
      </c>
      <c r="F4842" s="69" t="str">
        <f t="shared" si="2532"/>
        <v>w</v>
      </c>
      <c r="G4842" s="69">
        <f>data2!BD199</f>
        <v>1.2951845681718544E-2</v>
      </c>
      <c r="H4842" s="105">
        <f t="shared" si="2493"/>
        <v>1.2009199726080009</v>
      </c>
      <c r="I4842" s="105">
        <f t="shared" si="2494"/>
        <v>0.17094535524768306</v>
      </c>
    </row>
    <row r="4843" spans="2:9" x14ac:dyDescent="0.25">
      <c r="B4843" s="69" t="s">
        <v>45</v>
      </c>
      <c r="C4843" s="69" t="s">
        <v>149</v>
      </c>
      <c r="D4843" s="69" t="s">
        <v>149</v>
      </c>
      <c r="E4843" s="69">
        <f t="shared" ref="E4843:F4843" si="2533">E3595</f>
        <v>1989</v>
      </c>
      <c r="F4843" s="69" t="str">
        <f t="shared" si="2533"/>
        <v>w</v>
      </c>
      <c r="G4843" s="69">
        <f>data2!BD200</f>
        <v>1.3652721259315081E-2</v>
      </c>
      <c r="H4843" s="105">
        <f t="shared" si="2493"/>
        <v>1.2138718182897195</v>
      </c>
      <c r="I4843" s="105">
        <f t="shared" si="2494"/>
        <v>0.15729263398836799</v>
      </c>
    </row>
    <row r="4844" spans="2:9" x14ac:dyDescent="0.25">
      <c r="B4844" s="69" t="s">
        <v>45</v>
      </c>
      <c r="C4844" s="69" t="s">
        <v>149</v>
      </c>
      <c r="D4844" s="69" t="s">
        <v>149</v>
      </c>
      <c r="E4844" s="69">
        <f t="shared" ref="E4844:F4844" si="2534">E3596</f>
        <v>1990</v>
      </c>
      <c r="F4844" s="69" t="str">
        <f t="shared" si="2534"/>
        <v>w</v>
      </c>
      <c r="G4844" s="69">
        <f>data2!BD201</f>
        <v>1.4794306887793218E-2</v>
      </c>
      <c r="H4844" s="105">
        <f t="shared" si="2493"/>
        <v>1.2275245395490346</v>
      </c>
      <c r="I4844" s="105">
        <f t="shared" si="2494"/>
        <v>0.14249832710057475</v>
      </c>
    </row>
    <row r="4845" spans="2:9" x14ac:dyDescent="0.25">
      <c r="B4845" s="69" t="s">
        <v>45</v>
      </c>
      <c r="C4845" s="69" t="s">
        <v>149</v>
      </c>
      <c r="D4845" s="69" t="s">
        <v>149</v>
      </c>
      <c r="E4845" s="69">
        <f t="shared" ref="E4845:F4845" si="2535">E3597</f>
        <v>1991</v>
      </c>
      <c r="F4845" s="69" t="str">
        <f t="shared" si="2535"/>
        <v>w</v>
      </c>
      <c r="G4845" s="69">
        <f>data2!BD202</f>
        <v>1.4647628114859488E-2</v>
      </c>
      <c r="H4845" s="105">
        <f t="shared" si="2493"/>
        <v>1.2423188464368278</v>
      </c>
      <c r="I4845" s="105">
        <f t="shared" si="2494"/>
        <v>0.12785069898571527</v>
      </c>
    </row>
    <row r="4846" spans="2:9" x14ac:dyDescent="0.25">
      <c r="B4846" s="69" t="s">
        <v>45</v>
      </c>
      <c r="C4846" s="69" t="s">
        <v>149</v>
      </c>
      <c r="D4846" s="69" t="s">
        <v>149</v>
      </c>
      <c r="E4846" s="69">
        <f t="shared" ref="E4846:F4846" si="2536">E3598</f>
        <v>1992</v>
      </c>
      <c r="F4846" s="69" t="str">
        <f t="shared" si="2536"/>
        <v>w</v>
      </c>
      <c r="G4846" s="69">
        <f>data2!BD203</f>
        <v>1.6543479672544856E-2</v>
      </c>
      <c r="H4846" s="105">
        <f t="shared" si="2493"/>
        <v>1.2569664745516873</v>
      </c>
      <c r="I4846" s="105">
        <f t="shared" si="2494"/>
        <v>0.11130721931317042</v>
      </c>
    </row>
    <row r="4847" spans="2:9" x14ac:dyDescent="0.25">
      <c r="B4847" s="69" t="s">
        <v>45</v>
      </c>
      <c r="C4847" s="69" t="s">
        <v>149</v>
      </c>
      <c r="D4847" s="69" t="s">
        <v>149</v>
      </c>
      <c r="E4847" s="69">
        <f t="shared" ref="E4847:F4847" si="2537">E3599</f>
        <v>1993</v>
      </c>
      <c r="F4847" s="69" t="str">
        <f t="shared" si="2537"/>
        <v>w</v>
      </c>
      <c r="G4847" s="69">
        <f>data2!BD204</f>
        <v>1.8827658755510124E-2</v>
      </c>
      <c r="H4847" s="105">
        <f t="shared" si="2493"/>
        <v>1.2735099542242321</v>
      </c>
      <c r="I4847" s="105">
        <f t="shared" si="2494"/>
        <v>9.2479560557660295E-2</v>
      </c>
    </row>
    <row r="4848" spans="2:9" x14ac:dyDescent="0.25">
      <c r="B4848" s="69" t="s">
        <v>45</v>
      </c>
      <c r="C4848" s="69" t="s">
        <v>149</v>
      </c>
      <c r="D4848" s="69" t="s">
        <v>149</v>
      </c>
      <c r="E4848" s="69">
        <f t="shared" ref="E4848:F4848" si="2538">E3600</f>
        <v>1994</v>
      </c>
      <c r="F4848" s="69" t="str">
        <f t="shared" si="2538"/>
        <v>w</v>
      </c>
      <c r="G4848" s="69">
        <f>data2!BD205</f>
        <v>1.6731199851632048E-2</v>
      </c>
      <c r="H4848" s="105">
        <f t="shared" si="2493"/>
        <v>1.2923376129797421</v>
      </c>
      <c r="I4848" s="105">
        <f t="shared" si="2494"/>
        <v>7.574836070602825E-2</v>
      </c>
    </row>
    <row r="4849" spans="2:9" x14ac:dyDescent="0.25">
      <c r="B4849" s="69" t="s">
        <v>45</v>
      </c>
      <c r="C4849" s="69" t="s">
        <v>149</v>
      </c>
      <c r="D4849" s="69" t="s">
        <v>149</v>
      </c>
      <c r="E4849" s="69">
        <f t="shared" ref="E4849:F4849" si="2539">E3601</f>
        <v>1995</v>
      </c>
      <c r="F4849" s="69" t="str">
        <f t="shared" si="2539"/>
        <v>w</v>
      </c>
      <c r="G4849" s="69">
        <f>data2!BD206</f>
        <v>1.8464144144144146E-2</v>
      </c>
      <c r="H4849" s="105">
        <f t="shared" si="2493"/>
        <v>1.3090688128313741</v>
      </c>
      <c r="I4849" s="105">
        <f t="shared" si="2494"/>
        <v>5.7284216561884108E-2</v>
      </c>
    </row>
    <row r="4850" spans="2:9" x14ac:dyDescent="0.25">
      <c r="B4850" s="69" t="s">
        <v>45</v>
      </c>
      <c r="C4850" s="69" t="s">
        <v>149</v>
      </c>
      <c r="D4850" s="69" t="s">
        <v>149</v>
      </c>
      <c r="E4850" s="69">
        <f t="shared" ref="E4850:F4850" si="2540">E3602</f>
        <v>1996</v>
      </c>
      <c r="F4850" s="69" t="str">
        <f t="shared" si="2540"/>
        <v>w</v>
      </c>
      <c r="G4850" s="69">
        <f>data2!BD207</f>
        <v>2.0556068228928786E-2</v>
      </c>
      <c r="H4850" s="105">
        <f t="shared" si="2493"/>
        <v>1.3275329569755183</v>
      </c>
      <c r="I4850" s="105">
        <f t="shared" si="2494"/>
        <v>3.6728148332955318E-2</v>
      </c>
    </row>
    <row r="4851" spans="2:9" x14ac:dyDescent="0.25">
      <c r="B4851" s="69" t="s">
        <v>45</v>
      </c>
      <c r="C4851" s="69" t="s">
        <v>149</v>
      </c>
      <c r="D4851" s="69" t="s">
        <v>149</v>
      </c>
      <c r="E4851" s="69">
        <f t="shared" ref="E4851:F4851" si="2541">E3603</f>
        <v>1997</v>
      </c>
      <c r="F4851" s="69" t="str">
        <f t="shared" si="2541"/>
        <v>w</v>
      </c>
      <c r="G4851" s="69">
        <f>data2!BD208</f>
        <v>3.6728148332955318E-2</v>
      </c>
      <c r="H4851" s="105">
        <f t="shared" si="2493"/>
        <v>1.3480890252044471</v>
      </c>
      <c r="I4851" s="105">
        <f t="shared" si="2494"/>
        <v>0</v>
      </c>
    </row>
    <row r="4852" spans="2:9" x14ac:dyDescent="0.25">
      <c r="B4852" s="69" t="s">
        <v>45</v>
      </c>
      <c r="C4852" s="69" t="s">
        <v>149</v>
      </c>
      <c r="D4852" s="69" t="s">
        <v>149</v>
      </c>
      <c r="E4852" s="69">
        <f t="shared" ref="E4852:F4852" si="2542">E3604</f>
        <v>1950</v>
      </c>
      <c r="F4852" s="69" t="str">
        <f t="shared" si="2542"/>
        <v>x</v>
      </c>
      <c r="G4852" s="69">
        <f>data2!BE161</f>
        <v>1E-3</v>
      </c>
      <c r="H4852" s="105">
        <f t="shared" si="2493"/>
        <v>0</v>
      </c>
      <c r="I4852" s="105">
        <f t="shared" si="2494"/>
        <v>5.4396637332728544E-2</v>
      </c>
    </row>
    <row r="4853" spans="2:9" x14ac:dyDescent="0.25">
      <c r="B4853" s="69" t="s">
        <v>45</v>
      </c>
      <c r="C4853" s="69" t="s">
        <v>149</v>
      </c>
      <c r="D4853" s="69" t="s">
        <v>149</v>
      </c>
      <c r="E4853" s="69">
        <f t="shared" ref="E4853:F4853" si="2543">E3605</f>
        <v>1951</v>
      </c>
      <c r="F4853" s="69" t="str">
        <f t="shared" si="2543"/>
        <v>x</v>
      </c>
      <c r="G4853" s="69">
        <f>data2!BE162</f>
        <v>1E-3</v>
      </c>
      <c r="H4853" s="105">
        <f t="shared" si="2493"/>
        <v>1E-3</v>
      </c>
      <c r="I4853" s="105">
        <f t="shared" si="2494"/>
        <v>5.3396637332728543E-2</v>
      </c>
    </row>
    <row r="4854" spans="2:9" x14ac:dyDescent="0.25">
      <c r="B4854" s="69" t="s">
        <v>45</v>
      </c>
      <c r="C4854" s="69" t="s">
        <v>149</v>
      </c>
      <c r="D4854" s="69" t="s">
        <v>149</v>
      </c>
      <c r="E4854" s="69">
        <f t="shared" ref="E4854:F4854" si="2544">E3606</f>
        <v>1952</v>
      </c>
      <c r="F4854" s="69" t="str">
        <f t="shared" si="2544"/>
        <v>x</v>
      </c>
      <c r="G4854" s="69">
        <f>data2!BE163</f>
        <v>1E-3</v>
      </c>
      <c r="H4854" s="105">
        <f t="shared" si="2493"/>
        <v>2E-3</v>
      </c>
      <c r="I4854" s="105">
        <f t="shared" si="2494"/>
        <v>5.2396637332728542E-2</v>
      </c>
    </row>
    <row r="4855" spans="2:9" x14ac:dyDescent="0.25">
      <c r="B4855" s="69" t="s">
        <v>45</v>
      </c>
      <c r="C4855" s="69" t="s">
        <v>149</v>
      </c>
      <c r="D4855" s="69" t="s">
        <v>149</v>
      </c>
      <c r="E4855" s="69">
        <f t="shared" ref="E4855:F4855" si="2545">E3607</f>
        <v>1953</v>
      </c>
      <c r="F4855" s="69" t="str">
        <f t="shared" si="2545"/>
        <v>x</v>
      </c>
      <c r="G4855" s="69">
        <f>data2!BE164</f>
        <v>1E-3</v>
      </c>
      <c r="H4855" s="105">
        <f t="shared" si="2493"/>
        <v>3.0000000000000001E-3</v>
      </c>
      <c r="I4855" s="105">
        <f t="shared" si="2494"/>
        <v>5.1396637332728541E-2</v>
      </c>
    </row>
    <row r="4856" spans="2:9" x14ac:dyDescent="0.25">
      <c r="B4856" s="69" t="s">
        <v>45</v>
      </c>
      <c r="C4856" s="69" t="s">
        <v>149</v>
      </c>
      <c r="D4856" s="69" t="s">
        <v>149</v>
      </c>
      <c r="E4856" s="69">
        <f t="shared" ref="E4856:F4856" si="2546">E3608</f>
        <v>1954</v>
      </c>
      <c r="F4856" s="69" t="str">
        <f t="shared" si="2546"/>
        <v>x</v>
      </c>
      <c r="G4856" s="69">
        <f>data2!BE165</f>
        <v>1E-3</v>
      </c>
      <c r="H4856" s="105">
        <f t="shared" si="2493"/>
        <v>4.0000000000000001E-3</v>
      </c>
      <c r="I4856" s="105">
        <f t="shared" si="2494"/>
        <v>5.039663733272854E-2</v>
      </c>
    </row>
    <row r="4857" spans="2:9" x14ac:dyDescent="0.25">
      <c r="B4857" s="69" t="s">
        <v>45</v>
      </c>
      <c r="C4857" s="69" t="s">
        <v>149</v>
      </c>
      <c r="D4857" s="69" t="s">
        <v>149</v>
      </c>
      <c r="E4857" s="69">
        <f t="shared" ref="E4857:F4857" si="2547">E3609</f>
        <v>1955</v>
      </c>
      <c r="F4857" s="69" t="str">
        <f t="shared" si="2547"/>
        <v>x</v>
      </c>
      <c r="G4857" s="69">
        <f>data2!BE166</f>
        <v>1E-3</v>
      </c>
      <c r="H4857" s="105">
        <f t="shared" si="2493"/>
        <v>5.0000000000000001E-3</v>
      </c>
      <c r="I4857" s="105">
        <f t="shared" si="2494"/>
        <v>4.9396637332728539E-2</v>
      </c>
    </row>
    <row r="4858" spans="2:9" x14ac:dyDescent="0.25">
      <c r="B4858" s="69" t="s">
        <v>45</v>
      </c>
      <c r="C4858" s="69" t="s">
        <v>149</v>
      </c>
      <c r="D4858" s="69" t="s">
        <v>149</v>
      </c>
      <c r="E4858" s="69">
        <f t="shared" ref="E4858:F4858" si="2548">E3610</f>
        <v>1956</v>
      </c>
      <c r="F4858" s="69" t="str">
        <f t="shared" si="2548"/>
        <v>x</v>
      </c>
      <c r="G4858" s="69">
        <f>data2!BE167</f>
        <v>1E-3</v>
      </c>
      <c r="H4858" s="105">
        <f t="shared" si="2493"/>
        <v>6.0000000000000001E-3</v>
      </c>
      <c r="I4858" s="105">
        <f t="shared" si="2494"/>
        <v>4.8396637332728538E-2</v>
      </c>
    </row>
    <row r="4859" spans="2:9" x14ac:dyDescent="0.25">
      <c r="B4859" s="69" t="s">
        <v>45</v>
      </c>
      <c r="C4859" s="69" t="s">
        <v>149</v>
      </c>
      <c r="D4859" s="69" t="s">
        <v>149</v>
      </c>
      <c r="E4859" s="69">
        <f t="shared" ref="E4859:F4859" si="2549">E3611</f>
        <v>1957</v>
      </c>
      <c r="F4859" s="69" t="str">
        <f t="shared" si="2549"/>
        <v>x</v>
      </c>
      <c r="G4859" s="69">
        <f>data2!BE168</f>
        <v>1E-3</v>
      </c>
      <c r="H4859" s="105">
        <f t="shared" si="2493"/>
        <v>7.0000000000000001E-3</v>
      </c>
      <c r="I4859" s="105">
        <f t="shared" si="2494"/>
        <v>4.7396637332728538E-2</v>
      </c>
    </row>
    <row r="4860" spans="2:9" x14ac:dyDescent="0.25">
      <c r="B4860" s="69" t="s">
        <v>45</v>
      </c>
      <c r="C4860" s="69" t="s">
        <v>149</v>
      </c>
      <c r="D4860" s="69" t="s">
        <v>149</v>
      </c>
      <c r="E4860" s="69">
        <f t="shared" ref="E4860:F4860" si="2550">E3612</f>
        <v>1958</v>
      </c>
      <c r="F4860" s="69" t="str">
        <f t="shared" si="2550"/>
        <v>x</v>
      </c>
      <c r="G4860" s="69">
        <f>data2!BE169</f>
        <v>1E-3</v>
      </c>
      <c r="H4860" s="105">
        <f t="shared" si="2493"/>
        <v>8.0000000000000002E-3</v>
      </c>
      <c r="I4860" s="105">
        <f t="shared" si="2494"/>
        <v>4.6396637332728537E-2</v>
      </c>
    </row>
    <row r="4861" spans="2:9" x14ac:dyDescent="0.25">
      <c r="B4861" s="69" t="s">
        <v>45</v>
      </c>
      <c r="C4861" s="69" t="s">
        <v>149</v>
      </c>
      <c r="D4861" s="69" t="s">
        <v>149</v>
      </c>
      <c r="E4861" s="69">
        <f t="shared" ref="E4861:F4861" si="2551">E3613</f>
        <v>1959</v>
      </c>
      <c r="F4861" s="69" t="str">
        <f t="shared" si="2551"/>
        <v>x</v>
      </c>
      <c r="G4861" s="69">
        <f>data2!BE170</f>
        <v>1E-3</v>
      </c>
      <c r="H4861" s="105">
        <f t="shared" si="2493"/>
        <v>9.0000000000000011E-3</v>
      </c>
      <c r="I4861" s="105">
        <f t="shared" si="2494"/>
        <v>4.5396637332728536E-2</v>
      </c>
    </row>
    <row r="4862" spans="2:9" x14ac:dyDescent="0.25">
      <c r="B4862" s="69" t="s">
        <v>45</v>
      </c>
      <c r="C4862" s="69" t="s">
        <v>149</v>
      </c>
      <c r="D4862" s="69" t="s">
        <v>149</v>
      </c>
      <c r="E4862" s="69">
        <f t="shared" ref="E4862:F4862" si="2552">E3614</f>
        <v>1960</v>
      </c>
      <c r="F4862" s="69" t="str">
        <f t="shared" si="2552"/>
        <v>x</v>
      </c>
      <c r="G4862" s="69">
        <f>data2!BE171</f>
        <v>1E-3</v>
      </c>
      <c r="H4862" s="105">
        <f t="shared" si="2493"/>
        <v>1.0000000000000002E-2</v>
      </c>
      <c r="I4862" s="105">
        <f t="shared" si="2494"/>
        <v>4.4396637332728535E-2</v>
      </c>
    </row>
    <row r="4863" spans="2:9" x14ac:dyDescent="0.25">
      <c r="B4863" s="69" t="s">
        <v>45</v>
      </c>
      <c r="C4863" s="69" t="s">
        <v>149</v>
      </c>
      <c r="D4863" s="69" t="s">
        <v>149</v>
      </c>
      <c r="E4863" s="69">
        <f t="shared" ref="E4863:F4863" si="2553">E3615</f>
        <v>1961</v>
      </c>
      <c r="F4863" s="69" t="str">
        <f t="shared" si="2553"/>
        <v>x</v>
      </c>
      <c r="G4863" s="69">
        <f>data2!BE172</f>
        <v>1E-3</v>
      </c>
      <c r="H4863" s="105">
        <f t="shared" si="2493"/>
        <v>1.1000000000000003E-2</v>
      </c>
      <c r="I4863" s="105">
        <f t="shared" si="2494"/>
        <v>4.3396637332728534E-2</v>
      </c>
    </row>
    <row r="4864" spans="2:9" x14ac:dyDescent="0.25">
      <c r="B4864" s="69" t="s">
        <v>45</v>
      </c>
      <c r="C4864" s="69" t="s">
        <v>149</v>
      </c>
      <c r="D4864" s="69" t="s">
        <v>149</v>
      </c>
      <c r="E4864" s="69">
        <f t="shared" ref="E4864:F4864" si="2554">E3616</f>
        <v>1962</v>
      </c>
      <c r="F4864" s="69" t="str">
        <f t="shared" si="2554"/>
        <v>x</v>
      </c>
      <c r="G4864" s="69">
        <f>data2!BE173</f>
        <v>1E-3</v>
      </c>
      <c r="H4864" s="105">
        <f t="shared" si="2493"/>
        <v>1.2000000000000004E-2</v>
      </c>
      <c r="I4864" s="105">
        <f t="shared" si="2494"/>
        <v>4.2396637332728533E-2</v>
      </c>
    </row>
    <row r="4865" spans="2:9" x14ac:dyDescent="0.25">
      <c r="B4865" s="69" t="s">
        <v>45</v>
      </c>
      <c r="C4865" s="69" t="s">
        <v>149</v>
      </c>
      <c r="D4865" s="69" t="s">
        <v>149</v>
      </c>
      <c r="E4865" s="69">
        <f t="shared" ref="E4865:F4865" si="2555">E3617</f>
        <v>1963</v>
      </c>
      <c r="F4865" s="69" t="str">
        <f t="shared" si="2555"/>
        <v>x</v>
      </c>
      <c r="G4865" s="69">
        <f>data2!BE174</f>
        <v>1E-3</v>
      </c>
      <c r="H4865" s="105">
        <f t="shared" si="2493"/>
        <v>1.3000000000000005E-2</v>
      </c>
      <c r="I4865" s="105">
        <f t="shared" si="2494"/>
        <v>4.1396637332728532E-2</v>
      </c>
    </row>
    <row r="4866" spans="2:9" x14ac:dyDescent="0.25">
      <c r="B4866" s="69" t="s">
        <v>45</v>
      </c>
      <c r="C4866" s="69" t="s">
        <v>149</v>
      </c>
      <c r="D4866" s="69" t="s">
        <v>149</v>
      </c>
      <c r="E4866" s="69">
        <f t="shared" ref="E4866:F4866" si="2556">E3618</f>
        <v>1964</v>
      </c>
      <c r="F4866" s="69" t="str">
        <f t="shared" si="2556"/>
        <v>x</v>
      </c>
      <c r="G4866" s="69">
        <f>data2!BE175</f>
        <v>1E-3</v>
      </c>
      <c r="H4866" s="105">
        <f t="shared" si="2493"/>
        <v>1.4000000000000005E-2</v>
      </c>
      <c r="I4866" s="105">
        <f t="shared" si="2494"/>
        <v>4.0396637332728531E-2</v>
      </c>
    </row>
    <row r="4867" spans="2:9" x14ac:dyDescent="0.25">
      <c r="B4867" s="69" t="s">
        <v>45</v>
      </c>
      <c r="C4867" s="69" t="s">
        <v>149</v>
      </c>
      <c r="D4867" s="69" t="s">
        <v>149</v>
      </c>
      <c r="E4867" s="69">
        <f t="shared" ref="E4867:F4867" si="2557">E3619</f>
        <v>1965</v>
      </c>
      <c r="F4867" s="69" t="str">
        <f t="shared" si="2557"/>
        <v>x</v>
      </c>
      <c r="G4867" s="69">
        <f>data2!BE176</f>
        <v>1E-3</v>
      </c>
      <c r="H4867" s="105">
        <f t="shared" si="2493"/>
        <v>1.5000000000000006E-2</v>
      </c>
      <c r="I4867" s="105">
        <f t="shared" si="2494"/>
        <v>3.939663733272853E-2</v>
      </c>
    </row>
    <row r="4868" spans="2:9" x14ac:dyDescent="0.25">
      <c r="B4868" s="69" t="s">
        <v>45</v>
      </c>
      <c r="C4868" s="69" t="s">
        <v>149</v>
      </c>
      <c r="D4868" s="69" t="s">
        <v>149</v>
      </c>
      <c r="E4868" s="69">
        <f t="shared" ref="E4868:F4868" si="2558">E3620</f>
        <v>1966</v>
      </c>
      <c r="F4868" s="69" t="str">
        <f t="shared" si="2558"/>
        <v>x</v>
      </c>
      <c r="G4868" s="69">
        <f>data2!BE177</f>
        <v>1E-3</v>
      </c>
      <c r="H4868" s="105">
        <f t="shared" ref="H4868:H4931" si="2559">SUMIFS($G$4:$G$4995,$F$4:$F$4995,$F4868,$E$4:$E$4995,"&lt;"&amp;$E4868,$B$4:$B$4995,$B4868,$D$4:$D$4995,$D4868)</f>
        <v>1.6000000000000007E-2</v>
      </c>
      <c r="I4868" s="105">
        <f t="shared" ref="I4868:I4931" si="2560">SUMIFS($G$4:$G$4995,$F$4:$F$4995,$F4868,$E$4:$E$4995,"&gt;"&amp;$E4868,$B$4:$B$4995,$B4868,$D$4:$D$4995,$D4868)</f>
        <v>3.839663733272853E-2</v>
      </c>
    </row>
    <row r="4869" spans="2:9" x14ac:dyDescent="0.25">
      <c r="B4869" s="69" t="s">
        <v>45</v>
      </c>
      <c r="C4869" s="69" t="s">
        <v>149</v>
      </c>
      <c r="D4869" s="69" t="s">
        <v>149</v>
      </c>
      <c r="E4869" s="69">
        <f t="shared" ref="E4869:F4869" si="2561">E3621</f>
        <v>1967</v>
      </c>
      <c r="F4869" s="69" t="str">
        <f t="shared" si="2561"/>
        <v>x</v>
      </c>
      <c r="G4869" s="69">
        <f>data2!BE178</f>
        <v>1E-3</v>
      </c>
      <c r="H4869" s="105">
        <f t="shared" si="2559"/>
        <v>1.7000000000000008E-2</v>
      </c>
      <c r="I4869" s="105">
        <f t="shared" si="2560"/>
        <v>3.7396637332728529E-2</v>
      </c>
    </row>
    <row r="4870" spans="2:9" x14ac:dyDescent="0.25">
      <c r="B4870" s="69" t="s">
        <v>45</v>
      </c>
      <c r="C4870" s="69" t="s">
        <v>149</v>
      </c>
      <c r="D4870" s="69" t="s">
        <v>149</v>
      </c>
      <c r="E4870" s="69">
        <f t="shared" ref="E4870:F4870" si="2562">E3622</f>
        <v>1968</v>
      </c>
      <c r="F4870" s="69" t="str">
        <f t="shared" si="2562"/>
        <v>x</v>
      </c>
      <c r="G4870" s="69">
        <f>data2!BE179</f>
        <v>1E-3</v>
      </c>
      <c r="H4870" s="105">
        <f t="shared" si="2559"/>
        <v>1.8000000000000009E-2</v>
      </c>
      <c r="I4870" s="105">
        <f t="shared" si="2560"/>
        <v>3.6396637332728528E-2</v>
      </c>
    </row>
    <row r="4871" spans="2:9" x14ac:dyDescent="0.25">
      <c r="B4871" s="69" t="s">
        <v>45</v>
      </c>
      <c r="C4871" s="69" t="s">
        <v>149</v>
      </c>
      <c r="D4871" s="69" t="s">
        <v>149</v>
      </c>
      <c r="E4871" s="69">
        <f t="shared" ref="E4871:F4871" si="2563">E3623</f>
        <v>1969</v>
      </c>
      <c r="F4871" s="69" t="str">
        <f t="shared" si="2563"/>
        <v>x</v>
      </c>
      <c r="G4871" s="69">
        <f>data2!BE180</f>
        <v>1E-3</v>
      </c>
      <c r="H4871" s="105">
        <f t="shared" si="2559"/>
        <v>1.900000000000001E-2</v>
      </c>
      <c r="I4871" s="105">
        <f t="shared" si="2560"/>
        <v>3.5396637332728527E-2</v>
      </c>
    </row>
    <row r="4872" spans="2:9" x14ac:dyDescent="0.25">
      <c r="B4872" s="69" t="s">
        <v>45</v>
      </c>
      <c r="C4872" s="69" t="s">
        <v>149</v>
      </c>
      <c r="D4872" s="69" t="s">
        <v>149</v>
      </c>
      <c r="E4872" s="69">
        <f t="shared" ref="E4872:F4872" si="2564">E3624</f>
        <v>1970</v>
      </c>
      <c r="F4872" s="69" t="str">
        <f t="shared" si="2564"/>
        <v>x</v>
      </c>
      <c r="G4872" s="69">
        <f>data2!BE181</f>
        <v>1E-3</v>
      </c>
      <c r="H4872" s="105">
        <f t="shared" si="2559"/>
        <v>2.0000000000000011E-2</v>
      </c>
      <c r="I4872" s="105">
        <f t="shared" si="2560"/>
        <v>3.4396637332728526E-2</v>
      </c>
    </row>
    <row r="4873" spans="2:9" x14ac:dyDescent="0.25">
      <c r="B4873" s="69" t="s">
        <v>45</v>
      </c>
      <c r="C4873" s="69" t="s">
        <v>149</v>
      </c>
      <c r="D4873" s="69" t="s">
        <v>149</v>
      </c>
      <c r="E4873" s="69">
        <f t="shared" ref="E4873:F4873" si="2565">E3625</f>
        <v>1971</v>
      </c>
      <c r="F4873" s="69" t="str">
        <f t="shared" si="2565"/>
        <v>x</v>
      </c>
      <c r="G4873" s="69">
        <f>data2!BE182</f>
        <v>1E-3</v>
      </c>
      <c r="H4873" s="105">
        <f t="shared" si="2559"/>
        <v>2.1000000000000012E-2</v>
      </c>
      <c r="I4873" s="105">
        <f t="shared" si="2560"/>
        <v>3.3396637332728525E-2</v>
      </c>
    </row>
    <row r="4874" spans="2:9" x14ac:dyDescent="0.25">
      <c r="B4874" s="69" t="s">
        <v>45</v>
      </c>
      <c r="C4874" s="69" t="s">
        <v>149</v>
      </c>
      <c r="D4874" s="69" t="s">
        <v>149</v>
      </c>
      <c r="E4874" s="69">
        <f t="shared" ref="E4874:F4874" si="2566">E3626</f>
        <v>1972</v>
      </c>
      <c r="F4874" s="69" t="str">
        <f t="shared" si="2566"/>
        <v>x</v>
      </c>
      <c r="G4874" s="69">
        <f>data2!BE183</f>
        <v>1E-3</v>
      </c>
      <c r="H4874" s="105">
        <f t="shared" si="2559"/>
        <v>2.2000000000000013E-2</v>
      </c>
      <c r="I4874" s="105">
        <f t="shared" si="2560"/>
        <v>3.2396637332728524E-2</v>
      </c>
    </row>
    <row r="4875" spans="2:9" x14ac:dyDescent="0.25">
      <c r="B4875" s="69" t="s">
        <v>45</v>
      </c>
      <c r="C4875" s="69" t="s">
        <v>149</v>
      </c>
      <c r="D4875" s="69" t="s">
        <v>149</v>
      </c>
      <c r="E4875" s="69">
        <f t="shared" ref="E4875:F4875" si="2567">E3627</f>
        <v>1973</v>
      </c>
      <c r="F4875" s="69" t="str">
        <f t="shared" si="2567"/>
        <v>x</v>
      </c>
      <c r="G4875" s="69">
        <f>data2!BE184</f>
        <v>1E-3</v>
      </c>
      <c r="H4875" s="105">
        <f t="shared" si="2559"/>
        <v>2.3000000000000013E-2</v>
      </c>
      <c r="I4875" s="105">
        <f t="shared" si="2560"/>
        <v>3.1396637332728523E-2</v>
      </c>
    </row>
    <row r="4876" spans="2:9" x14ac:dyDescent="0.25">
      <c r="B4876" s="69" t="s">
        <v>45</v>
      </c>
      <c r="C4876" s="69" t="s">
        <v>149</v>
      </c>
      <c r="D4876" s="69" t="s">
        <v>149</v>
      </c>
      <c r="E4876" s="69">
        <f t="shared" ref="E4876:F4876" si="2568">E3628</f>
        <v>1974</v>
      </c>
      <c r="F4876" s="69" t="str">
        <f t="shared" si="2568"/>
        <v>x</v>
      </c>
      <c r="G4876" s="69">
        <f>data2!BE185</f>
        <v>1E-3</v>
      </c>
      <c r="H4876" s="105">
        <f t="shared" si="2559"/>
        <v>2.4000000000000014E-2</v>
      </c>
      <c r="I4876" s="105">
        <f t="shared" si="2560"/>
        <v>3.0396637332728522E-2</v>
      </c>
    </row>
    <row r="4877" spans="2:9" x14ac:dyDescent="0.25">
      <c r="B4877" s="69" t="s">
        <v>45</v>
      </c>
      <c r="C4877" s="69" t="s">
        <v>149</v>
      </c>
      <c r="D4877" s="69" t="s">
        <v>149</v>
      </c>
      <c r="E4877" s="69">
        <f t="shared" ref="E4877:F4877" si="2569">E3629</f>
        <v>1975</v>
      </c>
      <c r="F4877" s="69" t="str">
        <f t="shared" si="2569"/>
        <v>x</v>
      </c>
      <c r="G4877" s="69">
        <f>data2!BE186</f>
        <v>1E-3</v>
      </c>
      <c r="H4877" s="105">
        <f t="shared" si="2559"/>
        <v>2.5000000000000015E-2</v>
      </c>
      <c r="I4877" s="105">
        <f t="shared" si="2560"/>
        <v>2.9396637332728522E-2</v>
      </c>
    </row>
    <row r="4878" spans="2:9" x14ac:dyDescent="0.25">
      <c r="B4878" s="69" t="s">
        <v>45</v>
      </c>
      <c r="C4878" s="69" t="s">
        <v>149</v>
      </c>
      <c r="D4878" s="69" t="s">
        <v>149</v>
      </c>
      <c r="E4878" s="69">
        <f t="shared" ref="E4878:F4878" si="2570">E3630</f>
        <v>1976</v>
      </c>
      <c r="F4878" s="69" t="str">
        <f t="shared" si="2570"/>
        <v>x</v>
      </c>
      <c r="G4878" s="69">
        <f>data2!BE187</f>
        <v>1E-3</v>
      </c>
      <c r="H4878" s="105">
        <f t="shared" si="2559"/>
        <v>2.6000000000000016E-2</v>
      </c>
      <c r="I4878" s="105">
        <f t="shared" si="2560"/>
        <v>2.8396637332728521E-2</v>
      </c>
    </row>
    <row r="4879" spans="2:9" x14ac:dyDescent="0.25">
      <c r="B4879" s="69" t="s">
        <v>45</v>
      </c>
      <c r="C4879" s="69" t="s">
        <v>149</v>
      </c>
      <c r="D4879" s="69" t="s">
        <v>149</v>
      </c>
      <c r="E4879" s="69">
        <f t="shared" ref="E4879:F4879" si="2571">E3631</f>
        <v>1977</v>
      </c>
      <c r="F4879" s="69" t="str">
        <f t="shared" si="2571"/>
        <v>x</v>
      </c>
      <c r="G4879" s="69">
        <f>data2!BE188</f>
        <v>1E-3</v>
      </c>
      <c r="H4879" s="105">
        <f t="shared" si="2559"/>
        <v>2.7000000000000017E-2</v>
      </c>
      <c r="I4879" s="105">
        <f t="shared" si="2560"/>
        <v>2.739663733272852E-2</v>
      </c>
    </row>
    <row r="4880" spans="2:9" x14ac:dyDescent="0.25">
      <c r="B4880" s="69" t="s">
        <v>45</v>
      </c>
      <c r="C4880" s="69" t="s">
        <v>149</v>
      </c>
      <c r="D4880" s="69" t="s">
        <v>149</v>
      </c>
      <c r="E4880" s="69">
        <f t="shared" ref="E4880:F4880" si="2572">E3632</f>
        <v>1978</v>
      </c>
      <c r="F4880" s="69" t="str">
        <f t="shared" si="2572"/>
        <v>x</v>
      </c>
      <c r="G4880" s="69">
        <f>data2!BE189</f>
        <v>1E-3</v>
      </c>
      <c r="H4880" s="105">
        <f t="shared" si="2559"/>
        <v>2.8000000000000018E-2</v>
      </c>
      <c r="I4880" s="105">
        <f t="shared" si="2560"/>
        <v>2.6396637332728519E-2</v>
      </c>
    </row>
    <row r="4881" spans="2:9" x14ac:dyDescent="0.25">
      <c r="B4881" s="69" t="s">
        <v>45</v>
      </c>
      <c r="C4881" s="69" t="s">
        <v>149</v>
      </c>
      <c r="D4881" s="69" t="s">
        <v>149</v>
      </c>
      <c r="E4881" s="69">
        <f t="shared" ref="E4881:F4881" si="2573">E3633</f>
        <v>1979</v>
      </c>
      <c r="F4881" s="69" t="str">
        <f t="shared" si="2573"/>
        <v>x</v>
      </c>
      <c r="G4881" s="69">
        <f>data2!BE190</f>
        <v>1E-3</v>
      </c>
      <c r="H4881" s="105">
        <f t="shared" si="2559"/>
        <v>2.9000000000000019E-2</v>
      </c>
      <c r="I4881" s="105">
        <f t="shared" si="2560"/>
        <v>2.5396637332728518E-2</v>
      </c>
    </row>
    <row r="4882" spans="2:9" x14ac:dyDescent="0.25">
      <c r="B4882" s="69" t="s">
        <v>45</v>
      </c>
      <c r="C4882" s="69" t="s">
        <v>149</v>
      </c>
      <c r="D4882" s="69" t="s">
        <v>149</v>
      </c>
      <c r="E4882" s="69">
        <f t="shared" ref="E4882:F4882" si="2574">E3634</f>
        <v>1980</v>
      </c>
      <c r="F4882" s="69" t="str">
        <f t="shared" si="2574"/>
        <v>x</v>
      </c>
      <c r="G4882" s="69">
        <f>data2!BE191</f>
        <v>1E-3</v>
      </c>
      <c r="H4882" s="105">
        <f t="shared" si="2559"/>
        <v>3.000000000000002E-2</v>
      </c>
      <c r="I4882" s="105">
        <f t="shared" si="2560"/>
        <v>2.4396637332728517E-2</v>
      </c>
    </row>
    <row r="4883" spans="2:9" x14ac:dyDescent="0.25">
      <c r="B4883" s="69" t="s">
        <v>45</v>
      </c>
      <c r="C4883" s="69" t="s">
        <v>149</v>
      </c>
      <c r="D4883" s="69" t="s">
        <v>149</v>
      </c>
      <c r="E4883" s="69">
        <f t="shared" ref="E4883:F4883" si="2575">E3635</f>
        <v>1981</v>
      </c>
      <c r="F4883" s="69" t="str">
        <f t="shared" si="2575"/>
        <v>x</v>
      </c>
      <c r="G4883" s="69">
        <f>data2!BE192</f>
        <v>1E-3</v>
      </c>
      <c r="H4883" s="105">
        <f t="shared" si="2559"/>
        <v>3.1000000000000021E-2</v>
      </c>
      <c r="I4883" s="105">
        <f t="shared" si="2560"/>
        <v>2.3396637332728516E-2</v>
      </c>
    </row>
    <row r="4884" spans="2:9" x14ac:dyDescent="0.25">
      <c r="B4884" s="69" t="s">
        <v>45</v>
      </c>
      <c r="C4884" s="69" t="s">
        <v>149</v>
      </c>
      <c r="D4884" s="69" t="s">
        <v>149</v>
      </c>
      <c r="E4884" s="69">
        <f t="shared" ref="E4884:F4884" si="2576">E3636</f>
        <v>1982</v>
      </c>
      <c r="F4884" s="69" t="str">
        <f t="shared" si="2576"/>
        <v>x</v>
      </c>
      <c r="G4884" s="69">
        <f>data2!BE193</f>
        <v>1E-3</v>
      </c>
      <c r="H4884" s="105">
        <f t="shared" si="2559"/>
        <v>3.2000000000000021E-2</v>
      </c>
      <c r="I4884" s="105">
        <f t="shared" si="2560"/>
        <v>2.2396637332728515E-2</v>
      </c>
    </row>
    <row r="4885" spans="2:9" x14ac:dyDescent="0.25">
      <c r="B4885" s="69" t="s">
        <v>45</v>
      </c>
      <c r="C4885" s="69" t="s">
        <v>149</v>
      </c>
      <c r="D4885" s="69" t="s">
        <v>149</v>
      </c>
      <c r="E4885" s="69">
        <f t="shared" ref="E4885:F4885" si="2577">E3637</f>
        <v>1983</v>
      </c>
      <c r="F4885" s="69" t="str">
        <f t="shared" si="2577"/>
        <v>x</v>
      </c>
      <c r="G4885" s="69">
        <f>data2!BE194</f>
        <v>1E-3</v>
      </c>
      <c r="H4885" s="105">
        <f t="shared" si="2559"/>
        <v>3.3000000000000022E-2</v>
      </c>
      <c r="I4885" s="105">
        <f t="shared" si="2560"/>
        <v>2.1396637332728514E-2</v>
      </c>
    </row>
    <row r="4886" spans="2:9" x14ac:dyDescent="0.25">
      <c r="B4886" s="69" t="s">
        <v>45</v>
      </c>
      <c r="C4886" s="69" t="s">
        <v>149</v>
      </c>
      <c r="D4886" s="69" t="s">
        <v>149</v>
      </c>
      <c r="E4886" s="69">
        <f t="shared" ref="E4886:F4886" si="2578">E3638</f>
        <v>1984</v>
      </c>
      <c r="F4886" s="69" t="str">
        <f t="shared" si="2578"/>
        <v>x</v>
      </c>
      <c r="G4886" s="69">
        <f>data2!BE195</f>
        <v>1E-3</v>
      </c>
      <c r="H4886" s="105">
        <f t="shared" si="2559"/>
        <v>3.4000000000000023E-2</v>
      </c>
      <c r="I4886" s="105">
        <f t="shared" si="2560"/>
        <v>2.0396637332728514E-2</v>
      </c>
    </row>
    <row r="4887" spans="2:9" x14ac:dyDescent="0.25">
      <c r="B4887" s="69" t="s">
        <v>45</v>
      </c>
      <c r="C4887" s="69" t="s">
        <v>149</v>
      </c>
      <c r="D4887" s="69" t="s">
        <v>149</v>
      </c>
      <c r="E4887" s="69">
        <f t="shared" ref="E4887:F4887" si="2579">E3639</f>
        <v>1985</v>
      </c>
      <c r="F4887" s="69" t="str">
        <f t="shared" si="2579"/>
        <v>x</v>
      </c>
      <c r="G4887" s="69">
        <f>data2!BE196</f>
        <v>1E-3</v>
      </c>
      <c r="H4887" s="105">
        <f t="shared" si="2559"/>
        <v>3.5000000000000024E-2</v>
      </c>
      <c r="I4887" s="105">
        <f t="shared" si="2560"/>
        <v>1.9396637332728513E-2</v>
      </c>
    </row>
    <row r="4888" spans="2:9" x14ac:dyDescent="0.25">
      <c r="B4888" s="69" t="s">
        <v>45</v>
      </c>
      <c r="C4888" s="69" t="s">
        <v>149</v>
      </c>
      <c r="D4888" s="69" t="s">
        <v>149</v>
      </c>
      <c r="E4888" s="69">
        <f t="shared" ref="E4888:F4888" si="2580">E3640</f>
        <v>1986</v>
      </c>
      <c r="F4888" s="69" t="str">
        <f t="shared" si="2580"/>
        <v>x</v>
      </c>
      <c r="G4888" s="69">
        <f>data2!BE197</f>
        <v>1E-3</v>
      </c>
      <c r="H4888" s="105">
        <f t="shared" si="2559"/>
        <v>3.6000000000000025E-2</v>
      </c>
      <c r="I4888" s="105">
        <f t="shared" si="2560"/>
        <v>1.8396637332728512E-2</v>
      </c>
    </row>
    <row r="4889" spans="2:9" x14ac:dyDescent="0.25">
      <c r="B4889" s="69" t="s">
        <v>45</v>
      </c>
      <c r="C4889" s="69" t="s">
        <v>149</v>
      </c>
      <c r="D4889" s="69" t="s">
        <v>149</v>
      </c>
      <c r="E4889" s="69">
        <f t="shared" ref="E4889:F4889" si="2581">E3641</f>
        <v>1987</v>
      </c>
      <c r="F4889" s="69" t="str">
        <f t="shared" si="2581"/>
        <v>x</v>
      </c>
      <c r="G4889" s="69">
        <f>data2!BE198</f>
        <v>1E-3</v>
      </c>
      <c r="H4889" s="105">
        <f t="shared" si="2559"/>
        <v>3.7000000000000026E-2</v>
      </c>
      <c r="I4889" s="105">
        <f t="shared" si="2560"/>
        <v>1.7396637332728511E-2</v>
      </c>
    </row>
    <row r="4890" spans="2:9" x14ac:dyDescent="0.25">
      <c r="B4890" s="69" t="s">
        <v>45</v>
      </c>
      <c r="C4890" s="69" t="s">
        <v>149</v>
      </c>
      <c r="D4890" s="69" t="s">
        <v>149</v>
      </c>
      <c r="E4890" s="69">
        <f t="shared" ref="E4890:F4890" si="2582">E3642</f>
        <v>1988</v>
      </c>
      <c r="F4890" s="69" t="str">
        <f t="shared" si="2582"/>
        <v>x</v>
      </c>
      <c r="G4890" s="69">
        <f>data2!BE199</f>
        <v>1E-3</v>
      </c>
      <c r="H4890" s="105">
        <f t="shared" si="2559"/>
        <v>3.8000000000000027E-2</v>
      </c>
      <c r="I4890" s="105">
        <f t="shared" si="2560"/>
        <v>1.639663733272851E-2</v>
      </c>
    </row>
    <row r="4891" spans="2:9" x14ac:dyDescent="0.25">
      <c r="B4891" s="69" t="s">
        <v>45</v>
      </c>
      <c r="C4891" s="69" t="s">
        <v>149</v>
      </c>
      <c r="D4891" s="69" t="s">
        <v>149</v>
      </c>
      <c r="E4891" s="69">
        <f t="shared" ref="E4891:F4891" si="2583">E3643</f>
        <v>1989</v>
      </c>
      <c r="F4891" s="69" t="str">
        <f t="shared" si="2583"/>
        <v>x</v>
      </c>
      <c r="G4891" s="69">
        <f>data2!BE200</f>
        <v>1E-3</v>
      </c>
      <c r="H4891" s="105">
        <f t="shared" si="2559"/>
        <v>3.9000000000000028E-2</v>
      </c>
      <c r="I4891" s="105">
        <f t="shared" si="2560"/>
        <v>1.5396637332728509E-2</v>
      </c>
    </row>
    <row r="4892" spans="2:9" x14ac:dyDescent="0.25">
      <c r="B4892" s="69" t="s">
        <v>45</v>
      </c>
      <c r="C4892" s="69" t="s">
        <v>149</v>
      </c>
      <c r="D4892" s="69" t="s">
        <v>149</v>
      </c>
      <c r="E4892" s="69">
        <f t="shared" ref="E4892:F4892" si="2584">E3644</f>
        <v>1990</v>
      </c>
      <c r="F4892" s="69" t="str">
        <f t="shared" si="2584"/>
        <v>x</v>
      </c>
      <c r="G4892" s="69">
        <f>data2!BE201</f>
        <v>1E-3</v>
      </c>
      <c r="H4892" s="105">
        <f t="shared" si="2559"/>
        <v>4.0000000000000029E-2</v>
      </c>
      <c r="I4892" s="105">
        <f t="shared" si="2560"/>
        <v>1.439663733272851E-2</v>
      </c>
    </row>
    <row r="4893" spans="2:9" x14ac:dyDescent="0.25">
      <c r="B4893" s="69" t="s">
        <v>45</v>
      </c>
      <c r="C4893" s="69" t="s">
        <v>149</v>
      </c>
      <c r="D4893" s="69" t="s">
        <v>149</v>
      </c>
      <c r="E4893" s="69">
        <f t="shared" ref="E4893:F4893" si="2585">E3645</f>
        <v>1991</v>
      </c>
      <c r="F4893" s="69" t="str">
        <f t="shared" si="2585"/>
        <v>x</v>
      </c>
      <c r="G4893" s="69">
        <f>data2!BE202</f>
        <v>1E-3</v>
      </c>
      <c r="H4893" s="105">
        <f t="shared" si="2559"/>
        <v>4.1000000000000029E-2</v>
      </c>
      <c r="I4893" s="105">
        <f t="shared" si="2560"/>
        <v>1.3396637332728511E-2</v>
      </c>
    </row>
    <row r="4894" spans="2:9" x14ac:dyDescent="0.25">
      <c r="B4894" s="69" t="s">
        <v>45</v>
      </c>
      <c r="C4894" s="69" t="s">
        <v>149</v>
      </c>
      <c r="D4894" s="69" t="s">
        <v>149</v>
      </c>
      <c r="E4894" s="69">
        <f t="shared" ref="E4894:F4894" si="2586">E3646</f>
        <v>1992</v>
      </c>
      <c r="F4894" s="69" t="str">
        <f t="shared" si="2586"/>
        <v>x</v>
      </c>
      <c r="G4894" s="69">
        <f>data2!BE203</f>
        <v>1E-3</v>
      </c>
      <c r="H4894" s="105">
        <f t="shared" si="2559"/>
        <v>4.200000000000003E-2</v>
      </c>
      <c r="I4894" s="105">
        <f t="shared" si="2560"/>
        <v>1.239663733272851E-2</v>
      </c>
    </row>
    <row r="4895" spans="2:9" x14ac:dyDescent="0.25">
      <c r="B4895" s="69" t="s">
        <v>45</v>
      </c>
      <c r="C4895" s="69" t="s">
        <v>149</v>
      </c>
      <c r="D4895" s="69" t="s">
        <v>149</v>
      </c>
      <c r="E4895" s="69">
        <f t="shared" ref="E4895:F4895" si="2587">E3647</f>
        <v>1993</v>
      </c>
      <c r="F4895" s="69" t="str">
        <f t="shared" si="2587"/>
        <v>x</v>
      </c>
      <c r="G4895" s="69">
        <f>data2!BE204</f>
        <v>1E-3</v>
      </c>
      <c r="H4895" s="105">
        <f t="shared" si="2559"/>
        <v>4.3000000000000031E-2</v>
      </c>
      <c r="I4895" s="105">
        <f t="shared" si="2560"/>
        <v>1.1396637332728509E-2</v>
      </c>
    </row>
    <row r="4896" spans="2:9" x14ac:dyDescent="0.25">
      <c r="B4896" s="69" t="s">
        <v>45</v>
      </c>
      <c r="C4896" s="69" t="s">
        <v>149</v>
      </c>
      <c r="D4896" s="69" t="s">
        <v>149</v>
      </c>
      <c r="E4896" s="69">
        <f t="shared" ref="E4896:F4896" si="2588">E3648</f>
        <v>1994</v>
      </c>
      <c r="F4896" s="69" t="str">
        <f t="shared" si="2588"/>
        <v>x</v>
      </c>
      <c r="G4896" s="69">
        <f>data2!BE205</f>
        <v>1E-3</v>
      </c>
      <c r="H4896" s="105">
        <f t="shared" si="2559"/>
        <v>4.4000000000000032E-2</v>
      </c>
      <c r="I4896" s="105">
        <f t="shared" si="2560"/>
        <v>1.039663733272851E-2</v>
      </c>
    </row>
    <row r="4897" spans="2:9" x14ac:dyDescent="0.25">
      <c r="B4897" s="69" t="s">
        <v>45</v>
      </c>
      <c r="C4897" s="69" t="s">
        <v>149</v>
      </c>
      <c r="D4897" s="69" t="s">
        <v>149</v>
      </c>
      <c r="E4897" s="69">
        <f t="shared" ref="E4897:F4897" si="2589">E3649</f>
        <v>1995</v>
      </c>
      <c r="F4897" s="69" t="str">
        <f t="shared" si="2589"/>
        <v>x</v>
      </c>
      <c r="G4897" s="69">
        <f>data2!BE206</f>
        <v>1E-3</v>
      </c>
      <c r="H4897" s="105">
        <f t="shared" si="2559"/>
        <v>4.5000000000000033E-2</v>
      </c>
      <c r="I4897" s="105">
        <f t="shared" si="2560"/>
        <v>9.3966373327285108E-3</v>
      </c>
    </row>
    <row r="4898" spans="2:9" x14ac:dyDescent="0.25">
      <c r="B4898" s="69" t="s">
        <v>45</v>
      </c>
      <c r="C4898" s="69" t="s">
        <v>149</v>
      </c>
      <c r="D4898" s="69" t="s">
        <v>149</v>
      </c>
      <c r="E4898" s="69">
        <f t="shared" ref="E4898:F4898" si="2590">E3650</f>
        <v>1996</v>
      </c>
      <c r="F4898" s="69" t="str">
        <f t="shared" si="2590"/>
        <v>x</v>
      </c>
      <c r="G4898" s="69">
        <f>data2!BE207</f>
        <v>1E-3</v>
      </c>
      <c r="H4898" s="105">
        <f t="shared" si="2559"/>
        <v>4.6000000000000034E-2</v>
      </c>
      <c r="I4898" s="105">
        <f t="shared" si="2560"/>
        <v>8.3966373327285099E-3</v>
      </c>
    </row>
    <row r="4899" spans="2:9" x14ac:dyDescent="0.25">
      <c r="B4899" s="69" t="s">
        <v>45</v>
      </c>
      <c r="C4899" s="69" t="s">
        <v>149</v>
      </c>
      <c r="D4899" s="69" t="s">
        <v>149</v>
      </c>
      <c r="E4899" s="69">
        <f t="shared" ref="E4899:F4899" si="2591">E3651</f>
        <v>1997</v>
      </c>
      <c r="F4899" s="69" t="str">
        <f t="shared" si="2591"/>
        <v>x</v>
      </c>
      <c r="G4899" s="69">
        <f>data2!BE208</f>
        <v>8.3966373327285099E-3</v>
      </c>
      <c r="H4899" s="105">
        <f t="shared" si="2559"/>
        <v>4.7000000000000035E-2</v>
      </c>
      <c r="I4899" s="105">
        <f t="shared" si="2560"/>
        <v>0</v>
      </c>
    </row>
    <row r="4900" spans="2:9" x14ac:dyDescent="0.25">
      <c r="B4900" s="69" t="s">
        <v>45</v>
      </c>
      <c r="C4900" s="69" t="s">
        <v>149</v>
      </c>
      <c r="D4900" s="69" t="s">
        <v>149</v>
      </c>
      <c r="E4900" s="69">
        <f t="shared" ref="E4900:F4900" si="2592">E3652</f>
        <v>1950</v>
      </c>
      <c r="F4900" s="69" t="str">
        <f t="shared" si="2592"/>
        <v>y</v>
      </c>
      <c r="G4900" s="69">
        <f>data2!BF161</f>
        <v>1E-3</v>
      </c>
      <c r="H4900" s="105">
        <f t="shared" si="2559"/>
        <v>0</v>
      </c>
      <c r="I4900" s="105">
        <f t="shared" si="2560"/>
        <v>4.7000000000000035E-2</v>
      </c>
    </row>
    <row r="4901" spans="2:9" x14ac:dyDescent="0.25">
      <c r="B4901" s="69" t="s">
        <v>45</v>
      </c>
      <c r="C4901" s="69" t="s">
        <v>149</v>
      </c>
      <c r="D4901" s="69" t="s">
        <v>149</v>
      </c>
      <c r="E4901" s="69">
        <f t="shared" ref="E4901:F4901" si="2593">E3653</f>
        <v>1951</v>
      </c>
      <c r="F4901" s="69" t="str">
        <f t="shared" si="2593"/>
        <v>y</v>
      </c>
      <c r="G4901" s="69">
        <f>data2!BF162</f>
        <v>1E-3</v>
      </c>
      <c r="H4901" s="105">
        <f t="shared" si="2559"/>
        <v>1E-3</v>
      </c>
      <c r="I4901" s="105">
        <f t="shared" si="2560"/>
        <v>4.6000000000000034E-2</v>
      </c>
    </row>
    <row r="4902" spans="2:9" x14ac:dyDescent="0.25">
      <c r="B4902" s="69" t="s">
        <v>45</v>
      </c>
      <c r="C4902" s="69" t="s">
        <v>149</v>
      </c>
      <c r="D4902" s="69" t="s">
        <v>149</v>
      </c>
      <c r="E4902" s="69">
        <f t="shared" ref="E4902:F4902" si="2594">E3654</f>
        <v>1952</v>
      </c>
      <c r="F4902" s="69" t="str">
        <f t="shared" si="2594"/>
        <v>y</v>
      </c>
      <c r="G4902" s="69">
        <f>data2!BF163</f>
        <v>1E-3</v>
      </c>
      <c r="H4902" s="105">
        <f t="shared" si="2559"/>
        <v>2E-3</v>
      </c>
      <c r="I4902" s="105">
        <f t="shared" si="2560"/>
        <v>4.5000000000000033E-2</v>
      </c>
    </row>
    <row r="4903" spans="2:9" x14ac:dyDescent="0.25">
      <c r="B4903" s="69" t="s">
        <v>45</v>
      </c>
      <c r="C4903" s="69" t="s">
        <v>149</v>
      </c>
      <c r="D4903" s="69" t="s">
        <v>149</v>
      </c>
      <c r="E4903" s="69">
        <f t="shared" ref="E4903:F4903" si="2595">E3655</f>
        <v>1953</v>
      </c>
      <c r="F4903" s="69" t="str">
        <f t="shared" si="2595"/>
        <v>y</v>
      </c>
      <c r="G4903" s="69">
        <f>data2!BF164</f>
        <v>1E-3</v>
      </c>
      <c r="H4903" s="105">
        <f t="shared" si="2559"/>
        <v>3.0000000000000001E-3</v>
      </c>
      <c r="I4903" s="105">
        <f t="shared" si="2560"/>
        <v>4.4000000000000032E-2</v>
      </c>
    </row>
    <row r="4904" spans="2:9" x14ac:dyDescent="0.25">
      <c r="B4904" s="69" t="s">
        <v>45</v>
      </c>
      <c r="C4904" s="69" t="s">
        <v>149</v>
      </c>
      <c r="D4904" s="69" t="s">
        <v>149</v>
      </c>
      <c r="E4904" s="69">
        <f t="shared" ref="E4904:F4904" si="2596">E3656</f>
        <v>1954</v>
      </c>
      <c r="F4904" s="69" t="str">
        <f t="shared" si="2596"/>
        <v>y</v>
      </c>
      <c r="G4904" s="69">
        <f>data2!BF165</f>
        <v>1E-3</v>
      </c>
      <c r="H4904" s="105">
        <f t="shared" si="2559"/>
        <v>4.0000000000000001E-3</v>
      </c>
      <c r="I4904" s="105">
        <f t="shared" si="2560"/>
        <v>4.3000000000000031E-2</v>
      </c>
    </row>
    <row r="4905" spans="2:9" x14ac:dyDescent="0.25">
      <c r="B4905" s="69" t="s">
        <v>45</v>
      </c>
      <c r="C4905" s="69" t="s">
        <v>149</v>
      </c>
      <c r="D4905" s="69" t="s">
        <v>149</v>
      </c>
      <c r="E4905" s="69">
        <f t="shared" ref="E4905:F4905" si="2597">E3657</f>
        <v>1955</v>
      </c>
      <c r="F4905" s="69" t="str">
        <f t="shared" si="2597"/>
        <v>y</v>
      </c>
      <c r="G4905" s="69">
        <f>data2!BF166</f>
        <v>1E-3</v>
      </c>
      <c r="H4905" s="105">
        <f t="shared" si="2559"/>
        <v>5.0000000000000001E-3</v>
      </c>
      <c r="I4905" s="105">
        <f t="shared" si="2560"/>
        <v>4.200000000000003E-2</v>
      </c>
    </row>
    <row r="4906" spans="2:9" x14ac:dyDescent="0.25">
      <c r="B4906" s="69" t="s">
        <v>45</v>
      </c>
      <c r="C4906" s="69" t="s">
        <v>149</v>
      </c>
      <c r="D4906" s="69" t="s">
        <v>149</v>
      </c>
      <c r="E4906" s="69">
        <f t="shared" ref="E4906:F4906" si="2598">E3658</f>
        <v>1956</v>
      </c>
      <c r="F4906" s="69" t="str">
        <f t="shared" si="2598"/>
        <v>y</v>
      </c>
      <c r="G4906" s="69">
        <f>data2!BF167</f>
        <v>1E-3</v>
      </c>
      <c r="H4906" s="105">
        <f t="shared" si="2559"/>
        <v>6.0000000000000001E-3</v>
      </c>
      <c r="I4906" s="105">
        <f t="shared" si="2560"/>
        <v>4.1000000000000029E-2</v>
      </c>
    </row>
    <row r="4907" spans="2:9" x14ac:dyDescent="0.25">
      <c r="B4907" s="69" t="s">
        <v>45</v>
      </c>
      <c r="C4907" s="69" t="s">
        <v>149</v>
      </c>
      <c r="D4907" s="69" t="s">
        <v>149</v>
      </c>
      <c r="E4907" s="69">
        <f t="shared" ref="E4907:F4907" si="2599">E3659</f>
        <v>1957</v>
      </c>
      <c r="F4907" s="69" t="str">
        <f t="shared" si="2599"/>
        <v>y</v>
      </c>
      <c r="G4907" s="69">
        <f>data2!BF168</f>
        <v>1E-3</v>
      </c>
      <c r="H4907" s="105">
        <f t="shared" si="2559"/>
        <v>7.0000000000000001E-3</v>
      </c>
      <c r="I4907" s="105">
        <f t="shared" si="2560"/>
        <v>4.0000000000000029E-2</v>
      </c>
    </row>
    <row r="4908" spans="2:9" x14ac:dyDescent="0.25">
      <c r="B4908" s="69" t="s">
        <v>45</v>
      </c>
      <c r="C4908" s="69" t="s">
        <v>149</v>
      </c>
      <c r="D4908" s="69" t="s">
        <v>149</v>
      </c>
      <c r="E4908" s="69">
        <f t="shared" ref="E4908:F4908" si="2600">E3660</f>
        <v>1958</v>
      </c>
      <c r="F4908" s="69" t="str">
        <f t="shared" si="2600"/>
        <v>y</v>
      </c>
      <c r="G4908" s="69">
        <f>data2!BF169</f>
        <v>1E-3</v>
      </c>
      <c r="H4908" s="105">
        <f t="shared" si="2559"/>
        <v>8.0000000000000002E-3</v>
      </c>
      <c r="I4908" s="105">
        <f t="shared" si="2560"/>
        <v>3.9000000000000028E-2</v>
      </c>
    </row>
    <row r="4909" spans="2:9" x14ac:dyDescent="0.25">
      <c r="B4909" s="69" t="s">
        <v>45</v>
      </c>
      <c r="C4909" s="69" t="s">
        <v>149</v>
      </c>
      <c r="D4909" s="69" t="s">
        <v>149</v>
      </c>
      <c r="E4909" s="69">
        <f t="shared" ref="E4909:F4909" si="2601">E3661</f>
        <v>1959</v>
      </c>
      <c r="F4909" s="69" t="str">
        <f t="shared" si="2601"/>
        <v>y</v>
      </c>
      <c r="G4909" s="69">
        <f>data2!BF170</f>
        <v>1E-3</v>
      </c>
      <c r="H4909" s="105">
        <f t="shared" si="2559"/>
        <v>9.0000000000000011E-3</v>
      </c>
      <c r="I4909" s="105">
        <f t="shared" si="2560"/>
        <v>3.8000000000000027E-2</v>
      </c>
    </row>
    <row r="4910" spans="2:9" x14ac:dyDescent="0.25">
      <c r="B4910" s="69" t="s">
        <v>45</v>
      </c>
      <c r="C4910" s="69" t="s">
        <v>149</v>
      </c>
      <c r="D4910" s="69" t="s">
        <v>149</v>
      </c>
      <c r="E4910" s="69">
        <f t="shared" ref="E4910:F4910" si="2602">E3662</f>
        <v>1960</v>
      </c>
      <c r="F4910" s="69" t="str">
        <f t="shared" si="2602"/>
        <v>y</v>
      </c>
      <c r="G4910" s="69">
        <f>data2!BF171</f>
        <v>1E-3</v>
      </c>
      <c r="H4910" s="105">
        <f t="shared" si="2559"/>
        <v>1.0000000000000002E-2</v>
      </c>
      <c r="I4910" s="105">
        <f t="shared" si="2560"/>
        <v>3.7000000000000026E-2</v>
      </c>
    </row>
    <row r="4911" spans="2:9" x14ac:dyDescent="0.25">
      <c r="B4911" s="69" t="s">
        <v>45</v>
      </c>
      <c r="C4911" s="69" t="s">
        <v>149</v>
      </c>
      <c r="D4911" s="69" t="s">
        <v>149</v>
      </c>
      <c r="E4911" s="69">
        <f t="shared" ref="E4911:F4911" si="2603">E3663</f>
        <v>1961</v>
      </c>
      <c r="F4911" s="69" t="str">
        <f t="shared" si="2603"/>
        <v>y</v>
      </c>
      <c r="G4911" s="69">
        <f>data2!BF172</f>
        <v>1E-3</v>
      </c>
      <c r="H4911" s="105">
        <f t="shared" si="2559"/>
        <v>1.1000000000000003E-2</v>
      </c>
      <c r="I4911" s="105">
        <f t="shared" si="2560"/>
        <v>3.6000000000000025E-2</v>
      </c>
    </row>
    <row r="4912" spans="2:9" x14ac:dyDescent="0.25">
      <c r="B4912" s="69" t="s">
        <v>45</v>
      </c>
      <c r="C4912" s="69" t="s">
        <v>149</v>
      </c>
      <c r="D4912" s="69" t="s">
        <v>149</v>
      </c>
      <c r="E4912" s="69">
        <f t="shared" ref="E4912:F4912" si="2604">E3664</f>
        <v>1962</v>
      </c>
      <c r="F4912" s="69" t="str">
        <f t="shared" si="2604"/>
        <v>y</v>
      </c>
      <c r="G4912" s="69">
        <f>data2!BF173</f>
        <v>1E-3</v>
      </c>
      <c r="H4912" s="105">
        <f t="shared" si="2559"/>
        <v>1.2000000000000004E-2</v>
      </c>
      <c r="I4912" s="105">
        <f t="shared" si="2560"/>
        <v>3.5000000000000024E-2</v>
      </c>
    </row>
    <row r="4913" spans="2:9" x14ac:dyDescent="0.25">
      <c r="B4913" s="69" t="s">
        <v>45</v>
      </c>
      <c r="C4913" s="69" t="s">
        <v>149</v>
      </c>
      <c r="D4913" s="69" t="s">
        <v>149</v>
      </c>
      <c r="E4913" s="69">
        <f t="shared" ref="E4913:F4913" si="2605">E3665</f>
        <v>1963</v>
      </c>
      <c r="F4913" s="69" t="str">
        <f t="shared" si="2605"/>
        <v>y</v>
      </c>
      <c r="G4913" s="69">
        <f>data2!BF174</f>
        <v>1E-3</v>
      </c>
      <c r="H4913" s="105">
        <f t="shared" si="2559"/>
        <v>1.3000000000000005E-2</v>
      </c>
      <c r="I4913" s="105">
        <f t="shared" si="2560"/>
        <v>3.4000000000000023E-2</v>
      </c>
    </row>
    <row r="4914" spans="2:9" x14ac:dyDescent="0.25">
      <c r="B4914" s="69" t="s">
        <v>45</v>
      </c>
      <c r="C4914" s="69" t="s">
        <v>149</v>
      </c>
      <c r="D4914" s="69" t="s">
        <v>149</v>
      </c>
      <c r="E4914" s="69">
        <f t="shared" ref="E4914:F4914" si="2606">E3666</f>
        <v>1964</v>
      </c>
      <c r="F4914" s="69" t="str">
        <f t="shared" si="2606"/>
        <v>y</v>
      </c>
      <c r="G4914" s="69">
        <f>data2!BF175</f>
        <v>1E-3</v>
      </c>
      <c r="H4914" s="105">
        <f t="shared" si="2559"/>
        <v>1.4000000000000005E-2</v>
      </c>
      <c r="I4914" s="105">
        <f t="shared" si="2560"/>
        <v>3.3000000000000022E-2</v>
      </c>
    </row>
    <row r="4915" spans="2:9" x14ac:dyDescent="0.25">
      <c r="B4915" s="69" t="s">
        <v>45</v>
      </c>
      <c r="C4915" s="69" t="s">
        <v>149</v>
      </c>
      <c r="D4915" s="69" t="s">
        <v>149</v>
      </c>
      <c r="E4915" s="69">
        <f t="shared" ref="E4915:F4915" si="2607">E3667</f>
        <v>1965</v>
      </c>
      <c r="F4915" s="69" t="str">
        <f t="shared" si="2607"/>
        <v>y</v>
      </c>
      <c r="G4915" s="69">
        <f>data2!BF176</f>
        <v>1E-3</v>
      </c>
      <c r="H4915" s="105">
        <f t="shared" si="2559"/>
        <v>1.5000000000000006E-2</v>
      </c>
      <c r="I4915" s="105">
        <f t="shared" si="2560"/>
        <v>3.2000000000000021E-2</v>
      </c>
    </row>
    <row r="4916" spans="2:9" x14ac:dyDescent="0.25">
      <c r="B4916" s="69" t="s">
        <v>45</v>
      </c>
      <c r="C4916" s="69" t="s">
        <v>149</v>
      </c>
      <c r="D4916" s="69" t="s">
        <v>149</v>
      </c>
      <c r="E4916" s="69">
        <f t="shared" ref="E4916:F4916" si="2608">E3668</f>
        <v>1966</v>
      </c>
      <c r="F4916" s="69" t="str">
        <f t="shared" si="2608"/>
        <v>y</v>
      </c>
      <c r="G4916" s="69">
        <f>data2!BF177</f>
        <v>1E-3</v>
      </c>
      <c r="H4916" s="105">
        <f t="shared" si="2559"/>
        <v>1.6000000000000007E-2</v>
      </c>
      <c r="I4916" s="105">
        <f t="shared" si="2560"/>
        <v>3.1000000000000021E-2</v>
      </c>
    </row>
    <row r="4917" spans="2:9" x14ac:dyDescent="0.25">
      <c r="B4917" s="69" t="s">
        <v>45</v>
      </c>
      <c r="C4917" s="69" t="s">
        <v>149</v>
      </c>
      <c r="D4917" s="69" t="s">
        <v>149</v>
      </c>
      <c r="E4917" s="69">
        <f t="shared" ref="E4917:F4917" si="2609">E3669</f>
        <v>1967</v>
      </c>
      <c r="F4917" s="69" t="str">
        <f t="shared" si="2609"/>
        <v>y</v>
      </c>
      <c r="G4917" s="69">
        <f>data2!BF178</f>
        <v>1E-3</v>
      </c>
      <c r="H4917" s="105">
        <f t="shared" si="2559"/>
        <v>1.7000000000000008E-2</v>
      </c>
      <c r="I4917" s="105">
        <f t="shared" si="2560"/>
        <v>3.000000000000002E-2</v>
      </c>
    </row>
    <row r="4918" spans="2:9" x14ac:dyDescent="0.25">
      <c r="B4918" s="69" t="s">
        <v>45</v>
      </c>
      <c r="C4918" s="69" t="s">
        <v>149</v>
      </c>
      <c r="D4918" s="69" t="s">
        <v>149</v>
      </c>
      <c r="E4918" s="69">
        <f t="shared" ref="E4918:F4918" si="2610">E3670</f>
        <v>1968</v>
      </c>
      <c r="F4918" s="69" t="str">
        <f t="shared" si="2610"/>
        <v>y</v>
      </c>
      <c r="G4918" s="69">
        <f>data2!BF179</f>
        <v>1E-3</v>
      </c>
      <c r="H4918" s="105">
        <f t="shared" si="2559"/>
        <v>1.8000000000000009E-2</v>
      </c>
      <c r="I4918" s="105">
        <f t="shared" si="2560"/>
        <v>2.9000000000000019E-2</v>
      </c>
    </row>
    <row r="4919" spans="2:9" x14ac:dyDescent="0.25">
      <c r="B4919" s="69" t="s">
        <v>45</v>
      </c>
      <c r="C4919" s="69" t="s">
        <v>149</v>
      </c>
      <c r="D4919" s="69" t="s">
        <v>149</v>
      </c>
      <c r="E4919" s="69">
        <f t="shared" ref="E4919:F4919" si="2611">E3671</f>
        <v>1969</v>
      </c>
      <c r="F4919" s="69" t="str">
        <f t="shared" si="2611"/>
        <v>y</v>
      </c>
      <c r="G4919" s="69">
        <f>data2!BF180</f>
        <v>1E-3</v>
      </c>
      <c r="H4919" s="105">
        <f t="shared" si="2559"/>
        <v>1.900000000000001E-2</v>
      </c>
      <c r="I4919" s="105">
        <f t="shared" si="2560"/>
        <v>2.8000000000000018E-2</v>
      </c>
    </row>
    <row r="4920" spans="2:9" x14ac:dyDescent="0.25">
      <c r="B4920" s="69" t="s">
        <v>45</v>
      </c>
      <c r="C4920" s="69" t="s">
        <v>149</v>
      </c>
      <c r="D4920" s="69" t="s">
        <v>149</v>
      </c>
      <c r="E4920" s="69">
        <f t="shared" ref="E4920:F4920" si="2612">E3672</f>
        <v>1970</v>
      </c>
      <c r="F4920" s="69" t="str">
        <f t="shared" si="2612"/>
        <v>y</v>
      </c>
      <c r="G4920" s="69">
        <f>data2!BF181</f>
        <v>1E-3</v>
      </c>
      <c r="H4920" s="105">
        <f t="shared" si="2559"/>
        <v>2.0000000000000011E-2</v>
      </c>
      <c r="I4920" s="105">
        <f t="shared" si="2560"/>
        <v>2.7000000000000017E-2</v>
      </c>
    </row>
    <row r="4921" spans="2:9" x14ac:dyDescent="0.25">
      <c r="B4921" s="69" t="s">
        <v>45</v>
      </c>
      <c r="C4921" s="69" t="s">
        <v>149</v>
      </c>
      <c r="D4921" s="69" t="s">
        <v>149</v>
      </c>
      <c r="E4921" s="69">
        <f t="shared" ref="E4921:F4921" si="2613">E3673</f>
        <v>1971</v>
      </c>
      <c r="F4921" s="69" t="str">
        <f t="shared" si="2613"/>
        <v>y</v>
      </c>
      <c r="G4921" s="69">
        <f>data2!BF182</f>
        <v>1E-3</v>
      </c>
      <c r="H4921" s="105">
        <f t="shared" si="2559"/>
        <v>2.1000000000000012E-2</v>
      </c>
      <c r="I4921" s="105">
        <f t="shared" si="2560"/>
        <v>2.6000000000000016E-2</v>
      </c>
    </row>
    <row r="4922" spans="2:9" x14ac:dyDescent="0.25">
      <c r="B4922" s="69" t="s">
        <v>45</v>
      </c>
      <c r="C4922" s="69" t="s">
        <v>149</v>
      </c>
      <c r="D4922" s="69" t="s">
        <v>149</v>
      </c>
      <c r="E4922" s="69">
        <f t="shared" ref="E4922:F4922" si="2614">E3674</f>
        <v>1972</v>
      </c>
      <c r="F4922" s="69" t="str">
        <f t="shared" si="2614"/>
        <v>y</v>
      </c>
      <c r="G4922" s="69">
        <f>data2!BF183</f>
        <v>1E-3</v>
      </c>
      <c r="H4922" s="105">
        <f t="shared" si="2559"/>
        <v>2.2000000000000013E-2</v>
      </c>
      <c r="I4922" s="105">
        <f t="shared" si="2560"/>
        <v>2.5000000000000015E-2</v>
      </c>
    </row>
    <row r="4923" spans="2:9" x14ac:dyDescent="0.25">
      <c r="B4923" s="69" t="s">
        <v>45</v>
      </c>
      <c r="C4923" s="69" t="s">
        <v>149</v>
      </c>
      <c r="D4923" s="69" t="s">
        <v>149</v>
      </c>
      <c r="E4923" s="69">
        <f t="shared" ref="E4923:F4923" si="2615">E3675</f>
        <v>1973</v>
      </c>
      <c r="F4923" s="69" t="str">
        <f t="shared" si="2615"/>
        <v>y</v>
      </c>
      <c r="G4923" s="69">
        <f>data2!BF184</f>
        <v>1E-3</v>
      </c>
      <c r="H4923" s="105">
        <f t="shared" si="2559"/>
        <v>2.3000000000000013E-2</v>
      </c>
      <c r="I4923" s="105">
        <f t="shared" si="2560"/>
        <v>2.4000000000000014E-2</v>
      </c>
    </row>
    <row r="4924" spans="2:9" x14ac:dyDescent="0.25">
      <c r="B4924" s="69" t="s">
        <v>45</v>
      </c>
      <c r="C4924" s="69" t="s">
        <v>149</v>
      </c>
      <c r="D4924" s="69" t="s">
        <v>149</v>
      </c>
      <c r="E4924" s="69">
        <f t="shared" ref="E4924:F4924" si="2616">E3676</f>
        <v>1974</v>
      </c>
      <c r="F4924" s="69" t="str">
        <f t="shared" si="2616"/>
        <v>y</v>
      </c>
      <c r="G4924" s="69">
        <f>data2!BF185</f>
        <v>1E-3</v>
      </c>
      <c r="H4924" s="105">
        <f t="shared" si="2559"/>
        <v>2.4000000000000014E-2</v>
      </c>
      <c r="I4924" s="105">
        <f t="shared" si="2560"/>
        <v>2.3000000000000013E-2</v>
      </c>
    </row>
    <row r="4925" spans="2:9" x14ac:dyDescent="0.25">
      <c r="B4925" s="69" t="s">
        <v>45</v>
      </c>
      <c r="C4925" s="69" t="s">
        <v>149</v>
      </c>
      <c r="D4925" s="69" t="s">
        <v>149</v>
      </c>
      <c r="E4925" s="69">
        <f t="shared" ref="E4925:F4925" si="2617">E3677</f>
        <v>1975</v>
      </c>
      <c r="F4925" s="69" t="str">
        <f t="shared" si="2617"/>
        <v>y</v>
      </c>
      <c r="G4925" s="69">
        <f>data2!BF186</f>
        <v>1E-3</v>
      </c>
      <c r="H4925" s="105">
        <f t="shared" si="2559"/>
        <v>2.5000000000000015E-2</v>
      </c>
      <c r="I4925" s="105">
        <f t="shared" si="2560"/>
        <v>2.2000000000000013E-2</v>
      </c>
    </row>
    <row r="4926" spans="2:9" x14ac:dyDescent="0.25">
      <c r="B4926" s="69" t="s">
        <v>45</v>
      </c>
      <c r="C4926" s="69" t="s">
        <v>149</v>
      </c>
      <c r="D4926" s="69" t="s">
        <v>149</v>
      </c>
      <c r="E4926" s="69">
        <f t="shared" ref="E4926:F4926" si="2618">E3678</f>
        <v>1976</v>
      </c>
      <c r="F4926" s="69" t="str">
        <f t="shared" si="2618"/>
        <v>y</v>
      </c>
      <c r="G4926" s="69">
        <f>data2!BF187</f>
        <v>1E-3</v>
      </c>
      <c r="H4926" s="105">
        <f t="shared" si="2559"/>
        <v>2.6000000000000016E-2</v>
      </c>
      <c r="I4926" s="105">
        <f t="shared" si="2560"/>
        <v>2.1000000000000012E-2</v>
      </c>
    </row>
    <row r="4927" spans="2:9" x14ac:dyDescent="0.25">
      <c r="B4927" s="69" t="s">
        <v>45</v>
      </c>
      <c r="C4927" s="69" t="s">
        <v>149</v>
      </c>
      <c r="D4927" s="69" t="s">
        <v>149</v>
      </c>
      <c r="E4927" s="69">
        <f t="shared" ref="E4927:F4927" si="2619">E3679</f>
        <v>1977</v>
      </c>
      <c r="F4927" s="69" t="str">
        <f t="shared" si="2619"/>
        <v>y</v>
      </c>
      <c r="G4927" s="69">
        <f>data2!BF188</f>
        <v>1E-3</v>
      </c>
      <c r="H4927" s="105">
        <f t="shared" si="2559"/>
        <v>2.7000000000000017E-2</v>
      </c>
      <c r="I4927" s="105">
        <f t="shared" si="2560"/>
        <v>2.0000000000000011E-2</v>
      </c>
    </row>
    <row r="4928" spans="2:9" x14ac:dyDescent="0.25">
      <c r="B4928" s="69" t="s">
        <v>45</v>
      </c>
      <c r="C4928" s="69" t="s">
        <v>149</v>
      </c>
      <c r="D4928" s="69" t="s">
        <v>149</v>
      </c>
      <c r="E4928" s="69">
        <f t="shared" ref="E4928:F4928" si="2620">E3680</f>
        <v>1978</v>
      </c>
      <c r="F4928" s="69" t="str">
        <f t="shared" si="2620"/>
        <v>y</v>
      </c>
      <c r="G4928" s="69">
        <f>data2!BF189</f>
        <v>1E-3</v>
      </c>
      <c r="H4928" s="105">
        <f t="shared" si="2559"/>
        <v>2.8000000000000018E-2</v>
      </c>
      <c r="I4928" s="105">
        <f t="shared" si="2560"/>
        <v>1.900000000000001E-2</v>
      </c>
    </row>
    <row r="4929" spans="2:9" x14ac:dyDescent="0.25">
      <c r="B4929" s="69" t="s">
        <v>45</v>
      </c>
      <c r="C4929" s="69" t="s">
        <v>149</v>
      </c>
      <c r="D4929" s="69" t="s">
        <v>149</v>
      </c>
      <c r="E4929" s="69">
        <f t="shared" ref="E4929:F4929" si="2621">E3681</f>
        <v>1979</v>
      </c>
      <c r="F4929" s="69" t="str">
        <f t="shared" si="2621"/>
        <v>y</v>
      </c>
      <c r="G4929" s="69">
        <f>data2!BF190</f>
        <v>1E-3</v>
      </c>
      <c r="H4929" s="105">
        <f t="shared" si="2559"/>
        <v>2.9000000000000019E-2</v>
      </c>
      <c r="I4929" s="105">
        <f t="shared" si="2560"/>
        <v>1.8000000000000009E-2</v>
      </c>
    </row>
    <row r="4930" spans="2:9" x14ac:dyDescent="0.25">
      <c r="B4930" s="69" t="s">
        <v>45</v>
      </c>
      <c r="C4930" s="69" t="s">
        <v>149</v>
      </c>
      <c r="D4930" s="69" t="s">
        <v>149</v>
      </c>
      <c r="E4930" s="69">
        <f t="shared" ref="E4930:F4930" si="2622">E3682</f>
        <v>1980</v>
      </c>
      <c r="F4930" s="69" t="str">
        <f t="shared" si="2622"/>
        <v>y</v>
      </c>
      <c r="G4930" s="69">
        <f>data2!BF191</f>
        <v>1E-3</v>
      </c>
      <c r="H4930" s="105">
        <f t="shared" si="2559"/>
        <v>3.000000000000002E-2</v>
      </c>
      <c r="I4930" s="105">
        <f t="shared" si="2560"/>
        <v>1.7000000000000008E-2</v>
      </c>
    </row>
    <row r="4931" spans="2:9" x14ac:dyDescent="0.25">
      <c r="B4931" s="69" t="s">
        <v>45</v>
      </c>
      <c r="C4931" s="69" t="s">
        <v>149</v>
      </c>
      <c r="D4931" s="69" t="s">
        <v>149</v>
      </c>
      <c r="E4931" s="69">
        <f t="shared" ref="E4931:F4931" si="2623">E3683</f>
        <v>1981</v>
      </c>
      <c r="F4931" s="69" t="str">
        <f t="shared" si="2623"/>
        <v>y</v>
      </c>
      <c r="G4931" s="69">
        <f>data2!BF192</f>
        <v>1E-3</v>
      </c>
      <c r="H4931" s="105">
        <f t="shared" si="2559"/>
        <v>3.1000000000000021E-2</v>
      </c>
      <c r="I4931" s="105">
        <f t="shared" si="2560"/>
        <v>1.6000000000000007E-2</v>
      </c>
    </row>
    <row r="4932" spans="2:9" x14ac:dyDescent="0.25">
      <c r="B4932" s="69" t="s">
        <v>45</v>
      </c>
      <c r="C4932" s="69" t="s">
        <v>149</v>
      </c>
      <c r="D4932" s="69" t="s">
        <v>149</v>
      </c>
      <c r="E4932" s="69">
        <f t="shared" ref="E4932:F4932" si="2624">E3684</f>
        <v>1982</v>
      </c>
      <c r="F4932" s="69" t="str">
        <f t="shared" si="2624"/>
        <v>y</v>
      </c>
      <c r="G4932" s="69">
        <f>data2!BF193</f>
        <v>1E-3</v>
      </c>
      <c r="H4932" s="105">
        <f t="shared" ref="H4932:H4995" si="2625">SUMIFS($G$4:$G$4995,$F$4:$F$4995,$F4932,$E$4:$E$4995,"&lt;"&amp;$E4932,$B$4:$B$4995,$B4932,$D$4:$D$4995,$D4932)</f>
        <v>3.2000000000000021E-2</v>
      </c>
      <c r="I4932" s="105">
        <f t="shared" ref="I4932:I4995" si="2626">SUMIFS($G$4:$G$4995,$F$4:$F$4995,$F4932,$E$4:$E$4995,"&gt;"&amp;$E4932,$B$4:$B$4995,$B4932,$D$4:$D$4995,$D4932)</f>
        <v>1.5000000000000006E-2</v>
      </c>
    </row>
    <row r="4933" spans="2:9" x14ac:dyDescent="0.25">
      <c r="B4933" s="69" t="s">
        <v>45</v>
      </c>
      <c r="C4933" s="69" t="s">
        <v>149</v>
      </c>
      <c r="D4933" s="69" t="s">
        <v>149</v>
      </c>
      <c r="E4933" s="69">
        <f t="shared" ref="E4933:F4933" si="2627">E3685</f>
        <v>1983</v>
      </c>
      <c r="F4933" s="69" t="str">
        <f t="shared" si="2627"/>
        <v>y</v>
      </c>
      <c r="G4933" s="69">
        <f>data2!BF194</f>
        <v>1E-3</v>
      </c>
      <c r="H4933" s="105">
        <f t="shared" si="2625"/>
        <v>3.3000000000000022E-2</v>
      </c>
      <c r="I4933" s="105">
        <f t="shared" si="2626"/>
        <v>1.4000000000000005E-2</v>
      </c>
    </row>
    <row r="4934" spans="2:9" x14ac:dyDescent="0.25">
      <c r="B4934" s="69" t="s">
        <v>45</v>
      </c>
      <c r="C4934" s="69" t="s">
        <v>149</v>
      </c>
      <c r="D4934" s="69" t="s">
        <v>149</v>
      </c>
      <c r="E4934" s="69">
        <f t="shared" ref="E4934:F4934" si="2628">E3686</f>
        <v>1984</v>
      </c>
      <c r="F4934" s="69" t="str">
        <f t="shared" si="2628"/>
        <v>y</v>
      </c>
      <c r="G4934" s="69">
        <f>data2!BF195</f>
        <v>1E-3</v>
      </c>
      <c r="H4934" s="105">
        <f t="shared" si="2625"/>
        <v>3.4000000000000023E-2</v>
      </c>
      <c r="I4934" s="105">
        <f t="shared" si="2626"/>
        <v>1.3000000000000005E-2</v>
      </c>
    </row>
    <row r="4935" spans="2:9" x14ac:dyDescent="0.25">
      <c r="B4935" s="69" t="s">
        <v>45</v>
      </c>
      <c r="C4935" s="69" t="s">
        <v>149</v>
      </c>
      <c r="D4935" s="69" t="s">
        <v>149</v>
      </c>
      <c r="E4935" s="69">
        <f t="shared" ref="E4935:F4935" si="2629">E3687</f>
        <v>1985</v>
      </c>
      <c r="F4935" s="69" t="str">
        <f t="shared" si="2629"/>
        <v>y</v>
      </c>
      <c r="G4935" s="69">
        <f>data2!BF196</f>
        <v>1E-3</v>
      </c>
      <c r="H4935" s="105">
        <f t="shared" si="2625"/>
        <v>3.5000000000000024E-2</v>
      </c>
      <c r="I4935" s="105">
        <f t="shared" si="2626"/>
        <v>1.2000000000000004E-2</v>
      </c>
    </row>
    <row r="4936" spans="2:9" x14ac:dyDescent="0.25">
      <c r="B4936" s="69" t="s">
        <v>45</v>
      </c>
      <c r="C4936" s="69" t="s">
        <v>149</v>
      </c>
      <c r="D4936" s="69" t="s">
        <v>149</v>
      </c>
      <c r="E4936" s="69">
        <f t="shared" ref="E4936:F4936" si="2630">E3688</f>
        <v>1986</v>
      </c>
      <c r="F4936" s="69" t="str">
        <f t="shared" si="2630"/>
        <v>y</v>
      </c>
      <c r="G4936" s="69">
        <f>data2!BF197</f>
        <v>1E-3</v>
      </c>
      <c r="H4936" s="105">
        <f t="shared" si="2625"/>
        <v>3.6000000000000025E-2</v>
      </c>
      <c r="I4936" s="105">
        <f t="shared" si="2626"/>
        <v>1.1000000000000003E-2</v>
      </c>
    </row>
    <row r="4937" spans="2:9" x14ac:dyDescent="0.25">
      <c r="B4937" s="69" t="s">
        <v>45</v>
      </c>
      <c r="C4937" s="69" t="s">
        <v>149</v>
      </c>
      <c r="D4937" s="69" t="s">
        <v>149</v>
      </c>
      <c r="E4937" s="69">
        <f t="shared" ref="E4937:F4937" si="2631">E3689</f>
        <v>1987</v>
      </c>
      <c r="F4937" s="69" t="str">
        <f t="shared" si="2631"/>
        <v>y</v>
      </c>
      <c r="G4937" s="69">
        <f>data2!BF198</f>
        <v>1E-3</v>
      </c>
      <c r="H4937" s="105">
        <f t="shared" si="2625"/>
        <v>3.7000000000000026E-2</v>
      </c>
      <c r="I4937" s="105">
        <f t="shared" si="2626"/>
        <v>1.0000000000000002E-2</v>
      </c>
    </row>
    <row r="4938" spans="2:9" x14ac:dyDescent="0.25">
      <c r="B4938" s="69" t="s">
        <v>45</v>
      </c>
      <c r="C4938" s="69" t="s">
        <v>149</v>
      </c>
      <c r="D4938" s="69" t="s">
        <v>149</v>
      </c>
      <c r="E4938" s="69">
        <f t="shared" ref="E4938:F4938" si="2632">E3690</f>
        <v>1988</v>
      </c>
      <c r="F4938" s="69" t="str">
        <f t="shared" si="2632"/>
        <v>y</v>
      </c>
      <c r="G4938" s="69">
        <f>data2!BF199</f>
        <v>1E-3</v>
      </c>
      <c r="H4938" s="105">
        <f t="shared" si="2625"/>
        <v>3.8000000000000027E-2</v>
      </c>
      <c r="I4938" s="105">
        <f t="shared" si="2626"/>
        <v>9.0000000000000011E-3</v>
      </c>
    </row>
    <row r="4939" spans="2:9" x14ac:dyDescent="0.25">
      <c r="B4939" s="69" t="s">
        <v>45</v>
      </c>
      <c r="C4939" s="69" t="s">
        <v>149</v>
      </c>
      <c r="D4939" s="69" t="s">
        <v>149</v>
      </c>
      <c r="E4939" s="69">
        <f t="shared" ref="E4939:F4939" si="2633">E3691</f>
        <v>1989</v>
      </c>
      <c r="F4939" s="69" t="str">
        <f t="shared" si="2633"/>
        <v>y</v>
      </c>
      <c r="G4939" s="69">
        <f>data2!BF200</f>
        <v>1E-3</v>
      </c>
      <c r="H4939" s="105">
        <f t="shared" si="2625"/>
        <v>3.9000000000000028E-2</v>
      </c>
      <c r="I4939" s="105">
        <f t="shared" si="2626"/>
        <v>8.0000000000000002E-3</v>
      </c>
    </row>
    <row r="4940" spans="2:9" x14ac:dyDescent="0.25">
      <c r="B4940" s="69" t="s">
        <v>45</v>
      </c>
      <c r="C4940" s="69" t="s">
        <v>149</v>
      </c>
      <c r="D4940" s="69" t="s">
        <v>149</v>
      </c>
      <c r="E4940" s="69">
        <f t="shared" ref="E4940:F4940" si="2634">E3692</f>
        <v>1990</v>
      </c>
      <c r="F4940" s="69" t="str">
        <f t="shared" si="2634"/>
        <v>y</v>
      </c>
      <c r="G4940" s="69">
        <f>data2!BF201</f>
        <v>1E-3</v>
      </c>
      <c r="H4940" s="105">
        <f t="shared" si="2625"/>
        <v>4.0000000000000029E-2</v>
      </c>
      <c r="I4940" s="105">
        <f t="shared" si="2626"/>
        <v>7.0000000000000001E-3</v>
      </c>
    </row>
    <row r="4941" spans="2:9" x14ac:dyDescent="0.25">
      <c r="B4941" s="69" t="s">
        <v>45</v>
      </c>
      <c r="C4941" s="69" t="s">
        <v>149</v>
      </c>
      <c r="D4941" s="69" t="s">
        <v>149</v>
      </c>
      <c r="E4941" s="69">
        <f t="shared" ref="E4941:F4941" si="2635">E3693</f>
        <v>1991</v>
      </c>
      <c r="F4941" s="69" t="str">
        <f t="shared" si="2635"/>
        <v>y</v>
      </c>
      <c r="G4941" s="69">
        <f>data2!BF202</f>
        <v>1E-3</v>
      </c>
      <c r="H4941" s="105">
        <f t="shared" si="2625"/>
        <v>4.1000000000000029E-2</v>
      </c>
      <c r="I4941" s="105">
        <f t="shared" si="2626"/>
        <v>6.0000000000000001E-3</v>
      </c>
    </row>
    <row r="4942" spans="2:9" x14ac:dyDescent="0.25">
      <c r="B4942" s="69" t="s">
        <v>45</v>
      </c>
      <c r="C4942" s="69" t="s">
        <v>149</v>
      </c>
      <c r="D4942" s="69" t="s">
        <v>149</v>
      </c>
      <c r="E4942" s="69">
        <f t="shared" ref="E4942:F4942" si="2636">E3694</f>
        <v>1992</v>
      </c>
      <c r="F4942" s="69" t="str">
        <f t="shared" si="2636"/>
        <v>y</v>
      </c>
      <c r="G4942" s="69">
        <f>data2!BF203</f>
        <v>1E-3</v>
      </c>
      <c r="H4942" s="105">
        <f t="shared" si="2625"/>
        <v>4.200000000000003E-2</v>
      </c>
      <c r="I4942" s="105">
        <f t="shared" si="2626"/>
        <v>5.0000000000000001E-3</v>
      </c>
    </row>
    <row r="4943" spans="2:9" x14ac:dyDescent="0.25">
      <c r="B4943" s="69" t="s">
        <v>45</v>
      </c>
      <c r="C4943" s="69" t="s">
        <v>149</v>
      </c>
      <c r="D4943" s="69" t="s">
        <v>149</v>
      </c>
      <c r="E4943" s="69">
        <f t="shared" ref="E4943:F4943" si="2637">E3695</f>
        <v>1993</v>
      </c>
      <c r="F4943" s="69" t="str">
        <f t="shared" si="2637"/>
        <v>y</v>
      </c>
      <c r="G4943" s="69">
        <f>data2!BF204</f>
        <v>1E-3</v>
      </c>
      <c r="H4943" s="105">
        <f t="shared" si="2625"/>
        <v>4.3000000000000031E-2</v>
      </c>
      <c r="I4943" s="105">
        <f t="shared" si="2626"/>
        <v>4.0000000000000001E-3</v>
      </c>
    </row>
    <row r="4944" spans="2:9" x14ac:dyDescent="0.25">
      <c r="B4944" s="69" t="s">
        <v>45</v>
      </c>
      <c r="C4944" s="69" t="s">
        <v>149</v>
      </c>
      <c r="D4944" s="69" t="s">
        <v>149</v>
      </c>
      <c r="E4944" s="69">
        <f t="shared" ref="E4944:F4944" si="2638">E3696</f>
        <v>1994</v>
      </c>
      <c r="F4944" s="69" t="str">
        <f t="shared" si="2638"/>
        <v>y</v>
      </c>
      <c r="G4944" s="69">
        <f>data2!BF205</f>
        <v>1E-3</v>
      </c>
      <c r="H4944" s="105">
        <f t="shared" si="2625"/>
        <v>4.4000000000000032E-2</v>
      </c>
      <c r="I4944" s="105">
        <f t="shared" si="2626"/>
        <v>3.0000000000000001E-3</v>
      </c>
    </row>
    <row r="4945" spans="2:9" x14ac:dyDescent="0.25">
      <c r="B4945" s="69" t="s">
        <v>45</v>
      </c>
      <c r="C4945" s="69" t="s">
        <v>149</v>
      </c>
      <c r="D4945" s="69" t="s">
        <v>149</v>
      </c>
      <c r="E4945" s="69">
        <f t="shared" ref="E4945:F4945" si="2639">E3697</f>
        <v>1995</v>
      </c>
      <c r="F4945" s="69" t="str">
        <f t="shared" si="2639"/>
        <v>y</v>
      </c>
      <c r="G4945" s="69">
        <f>data2!BF206</f>
        <v>1E-3</v>
      </c>
      <c r="H4945" s="105">
        <f t="shared" si="2625"/>
        <v>4.5000000000000033E-2</v>
      </c>
      <c r="I4945" s="105">
        <f t="shared" si="2626"/>
        <v>2E-3</v>
      </c>
    </row>
    <row r="4946" spans="2:9" x14ac:dyDescent="0.25">
      <c r="B4946" s="69" t="s">
        <v>45</v>
      </c>
      <c r="C4946" s="69" t="s">
        <v>149</v>
      </c>
      <c r="D4946" s="69" t="s">
        <v>149</v>
      </c>
      <c r="E4946" s="69">
        <f t="shared" ref="E4946:F4946" si="2640">E3698</f>
        <v>1996</v>
      </c>
      <c r="F4946" s="69" t="str">
        <f t="shared" si="2640"/>
        <v>y</v>
      </c>
      <c r="G4946" s="69">
        <f>data2!BF207</f>
        <v>1E-3</v>
      </c>
      <c r="H4946" s="105">
        <f t="shared" si="2625"/>
        <v>4.6000000000000034E-2</v>
      </c>
      <c r="I4946" s="105">
        <f t="shared" si="2626"/>
        <v>1E-3</v>
      </c>
    </row>
    <row r="4947" spans="2:9" x14ac:dyDescent="0.25">
      <c r="B4947" s="69" t="s">
        <v>45</v>
      </c>
      <c r="C4947" s="69" t="s">
        <v>149</v>
      </c>
      <c r="D4947" s="69" t="s">
        <v>149</v>
      </c>
      <c r="E4947" s="69">
        <f t="shared" ref="E4947:F4947" si="2641">E3699</f>
        <v>1997</v>
      </c>
      <c r="F4947" s="69" t="str">
        <f t="shared" si="2641"/>
        <v>y</v>
      </c>
      <c r="G4947" s="69">
        <f>data2!BF208</f>
        <v>1E-3</v>
      </c>
      <c r="H4947" s="105">
        <f t="shared" si="2625"/>
        <v>4.7000000000000035E-2</v>
      </c>
      <c r="I4947" s="105">
        <f t="shared" si="2626"/>
        <v>0</v>
      </c>
    </row>
    <row r="4948" spans="2:9" x14ac:dyDescent="0.25">
      <c r="B4948" s="69" t="s">
        <v>45</v>
      </c>
      <c r="C4948" s="69" t="s">
        <v>149</v>
      </c>
      <c r="D4948" s="69" t="s">
        <v>149</v>
      </c>
      <c r="E4948" s="69">
        <f t="shared" ref="E4948:F4948" si="2642">E3700</f>
        <v>1950</v>
      </c>
      <c r="F4948" s="69" t="str">
        <f t="shared" si="2642"/>
        <v>z</v>
      </c>
      <c r="G4948" s="69">
        <f>data2!BG161</f>
        <v>1E-3</v>
      </c>
      <c r="H4948" s="105">
        <f t="shared" si="2625"/>
        <v>0</v>
      </c>
      <c r="I4948" s="105">
        <f t="shared" si="2626"/>
        <v>0.13255397795338197</v>
      </c>
    </row>
    <row r="4949" spans="2:9" x14ac:dyDescent="0.25">
      <c r="B4949" s="69" t="s">
        <v>45</v>
      </c>
      <c r="C4949" s="69" t="s">
        <v>149</v>
      </c>
      <c r="D4949" s="69" t="s">
        <v>149</v>
      </c>
      <c r="E4949" s="69">
        <f t="shared" ref="E4949:F4949" si="2643">E3701</f>
        <v>1951</v>
      </c>
      <c r="F4949" s="69" t="str">
        <f t="shared" si="2643"/>
        <v>z</v>
      </c>
      <c r="G4949" s="69">
        <f>data2!BG162</f>
        <v>1E-3</v>
      </c>
      <c r="H4949" s="105">
        <f t="shared" si="2625"/>
        <v>1E-3</v>
      </c>
      <c r="I4949" s="105">
        <f t="shared" si="2626"/>
        <v>0.13155397795338197</v>
      </c>
    </row>
    <row r="4950" spans="2:9" x14ac:dyDescent="0.25">
      <c r="B4950" s="69" t="s">
        <v>45</v>
      </c>
      <c r="C4950" s="69" t="s">
        <v>149</v>
      </c>
      <c r="D4950" s="69" t="s">
        <v>149</v>
      </c>
      <c r="E4950" s="69">
        <f t="shared" ref="E4950:F4950" si="2644">E3702</f>
        <v>1952</v>
      </c>
      <c r="F4950" s="69" t="str">
        <f t="shared" si="2644"/>
        <v>z</v>
      </c>
      <c r="G4950" s="69">
        <f>data2!BG163</f>
        <v>1E-3</v>
      </c>
      <c r="H4950" s="105">
        <f t="shared" si="2625"/>
        <v>2E-3</v>
      </c>
      <c r="I4950" s="105">
        <f t="shared" si="2626"/>
        <v>0.13055397795338197</v>
      </c>
    </row>
    <row r="4951" spans="2:9" x14ac:dyDescent="0.25">
      <c r="B4951" s="69" t="s">
        <v>45</v>
      </c>
      <c r="C4951" s="69" t="s">
        <v>149</v>
      </c>
      <c r="D4951" s="69" t="s">
        <v>149</v>
      </c>
      <c r="E4951" s="69">
        <f t="shared" ref="E4951:F4951" si="2645">E3703</f>
        <v>1953</v>
      </c>
      <c r="F4951" s="69" t="str">
        <f t="shared" si="2645"/>
        <v>z</v>
      </c>
      <c r="G4951" s="69">
        <f>data2!BG164</f>
        <v>1E-3</v>
      </c>
      <c r="H4951" s="105">
        <f t="shared" si="2625"/>
        <v>3.0000000000000001E-3</v>
      </c>
      <c r="I4951" s="105">
        <f t="shared" si="2626"/>
        <v>0.12955397795338197</v>
      </c>
    </row>
    <row r="4952" spans="2:9" x14ac:dyDescent="0.25">
      <c r="B4952" s="69" t="s">
        <v>45</v>
      </c>
      <c r="C4952" s="69" t="s">
        <v>149</v>
      </c>
      <c r="D4952" s="69" t="s">
        <v>149</v>
      </c>
      <c r="E4952" s="69">
        <f t="shared" ref="E4952:F4952" si="2646">E3704</f>
        <v>1954</v>
      </c>
      <c r="F4952" s="69" t="str">
        <f t="shared" si="2646"/>
        <v>z</v>
      </c>
      <c r="G4952" s="69">
        <f>data2!BG165</f>
        <v>1E-3</v>
      </c>
      <c r="H4952" s="105">
        <f t="shared" si="2625"/>
        <v>4.0000000000000001E-3</v>
      </c>
      <c r="I4952" s="105">
        <f t="shared" si="2626"/>
        <v>0.12855397795338197</v>
      </c>
    </row>
    <row r="4953" spans="2:9" x14ac:dyDescent="0.25">
      <c r="B4953" s="69" t="s">
        <v>45</v>
      </c>
      <c r="C4953" s="69" t="s">
        <v>149</v>
      </c>
      <c r="D4953" s="69" t="s">
        <v>149</v>
      </c>
      <c r="E4953" s="69">
        <f t="shared" ref="E4953:F4953" si="2647">E3705</f>
        <v>1955</v>
      </c>
      <c r="F4953" s="69" t="str">
        <f t="shared" si="2647"/>
        <v>z</v>
      </c>
      <c r="G4953" s="69">
        <f>data2!BG166</f>
        <v>1E-3</v>
      </c>
      <c r="H4953" s="105">
        <f t="shared" si="2625"/>
        <v>5.0000000000000001E-3</v>
      </c>
      <c r="I4953" s="105">
        <f t="shared" si="2626"/>
        <v>0.12755397795338197</v>
      </c>
    </row>
    <row r="4954" spans="2:9" x14ac:dyDescent="0.25">
      <c r="B4954" s="69" t="s">
        <v>45</v>
      </c>
      <c r="C4954" s="69" t="s">
        <v>149</v>
      </c>
      <c r="D4954" s="69" t="s">
        <v>149</v>
      </c>
      <c r="E4954" s="69">
        <f t="shared" ref="E4954:F4954" si="2648">E3706</f>
        <v>1956</v>
      </c>
      <c r="F4954" s="69" t="str">
        <f t="shared" si="2648"/>
        <v>z</v>
      </c>
      <c r="G4954" s="69">
        <f>data2!BG167</f>
        <v>1E-3</v>
      </c>
      <c r="H4954" s="105">
        <f t="shared" si="2625"/>
        <v>6.0000000000000001E-3</v>
      </c>
      <c r="I4954" s="105">
        <f t="shared" si="2626"/>
        <v>0.12655397795338197</v>
      </c>
    </row>
    <row r="4955" spans="2:9" x14ac:dyDescent="0.25">
      <c r="B4955" s="69" t="s">
        <v>45</v>
      </c>
      <c r="C4955" s="69" t="s">
        <v>149</v>
      </c>
      <c r="D4955" s="69" t="s">
        <v>149</v>
      </c>
      <c r="E4955" s="69">
        <f t="shared" ref="E4955:F4955" si="2649">E3707</f>
        <v>1957</v>
      </c>
      <c r="F4955" s="69" t="str">
        <f t="shared" si="2649"/>
        <v>z</v>
      </c>
      <c r="G4955" s="69">
        <f>data2!BG168</f>
        <v>1E-3</v>
      </c>
      <c r="H4955" s="105">
        <f t="shared" si="2625"/>
        <v>7.0000000000000001E-3</v>
      </c>
      <c r="I4955" s="105">
        <f t="shared" si="2626"/>
        <v>0.12555397795338197</v>
      </c>
    </row>
    <row r="4956" spans="2:9" x14ac:dyDescent="0.25">
      <c r="B4956" s="69" t="s">
        <v>45</v>
      </c>
      <c r="C4956" s="69" t="s">
        <v>149</v>
      </c>
      <c r="D4956" s="69" t="s">
        <v>149</v>
      </c>
      <c r="E4956" s="69">
        <f t="shared" ref="E4956:F4956" si="2650">E3708</f>
        <v>1958</v>
      </c>
      <c r="F4956" s="69" t="str">
        <f t="shared" si="2650"/>
        <v>z</v>
      </c>
      <c r="G4956" s="69">
        <f>data2!BG169</f>
        <v>1E-3</v>
      </c>
      <c r="H4956" s="105">
        <f t="shared" si="2625"/>
        <v>8.0000000000000002E-3</v>
      </c>
      <c r="I4956" s="105">
        <f t="shared" si="2626"/>
        <v>0.12455397795338195</v>
      </c>
    </row>
    <row r="4957" spans="2:9" x14ac:dyDescent="0.25">
      <c r="B4957" s="69" t="s">
        <v>45</v>
      </c>
      <c r="C4957" s="69" t="s">
        <v>149</v>
      </c>
      <c r="D4957" s="69" t="s">
        <v>149</v>
      </c>
      <c r="E4957" s="69">
        <f t="shared" ref="E4957:F4957" si="2651">E3709</f>
        <v>1959</v>
      </c>
      <c r="F4957" s="69" t="str">
        <f t="shared" si="2651"/>
        <v>z</v>
      </c>
      <c r="G4957" s="69">
        <f>data2!BG170</f>
        <v>1E-3</v>
      </c>
      <c r="H4957" s="105">
        <f t="shared" si="2625"/>
        <v>9.0000000000000011E-3</v>
      </c>
      <c r="I4957" s="105">
        <f t="shared" si="2626"/>
        <v>0.12355397795338195</v>
      </c>
    </row>
    <row r="4958" spans="2:9" x14ac:dyDescent="0.25">
      <c r="B4958" s="69" t="s">
        <v>45</v>
      </c>
      <c r="C4958" s="69" t="s">
        <v>149</v>
      </c>
      <c r="D4958" s="69" t="s">
        <v>149</v>
      </c>
      <c r="E4958" s="69">
        <f t="shared" ref="E4958:F4958" si="2652">E3710</f>
        <v>1960</v>
      </c>
      <c r="F4958" s="69" t="str">
        <f t="shared" si="2652"/>
        <v>z</v>
      </c>
      <c r="G4958" s="69">
        <f>data2!BG171</f>
        <v>1E-3</v>
      </c>
      <c r="H4958" s="105">
        <f t="shared" si="2625"/>
        <v>1.0000000000000002E-2</v>
      </c>
      <c r="I4958" s="105">
        <f t="shared" si="2626"/>
        <v>0.12255397795338195</v>
      </c>
    </row>
    <row r="4959" spans="2:9" x14ac:dyDescent="0.25">
      <c r="B4959" s="69" t="s">
        <v>45</v>
      </c>
      <c r="C4959" s="69" t="s">
        <v>149</v>
      </c>
      <c r="D4959" s="69" t="s">
        <v>149</v>
      </c>
      <c r="E4959" s="69">
        <f t="shared" ref="E4959:F4959" si="2653">E3711</f>
        <v>1961</v>
      </c>
      <c r="F4959" s="69" t="str">
        <f t="shared" si="2653"/>
        <v>z</v>
      </c>
      <c r="G4959" s="69">
        <f>data2!BG172</f>
        <v>1E-3</v>
      </c>
      <c r="H4959" s="105">
        <f t="shared" si="2625"/>
        <v>1.1000000000000003E-2</v>
      </c>
      <c r="I4959" s="105">
        <f t="shared" si="2626"/>
        <v>0.12155397795338195</v>
      </c>
    </row>
    <row r="4960" spans="2:9" x14ac:dyDescent="0.25">
      <c r="B4960" s="69" t="s">
        <v>45</v>
      </c>
      <c r="C4960" s="69" t="s">
        <v>149</v>
      </c>
      <c r="D4960" s="69" t="s">
        <v>149</v>
      </c>
      <c r="E4960" s="69">
        <f t="shared" ref="E4960:F4960" si="2654">E3712</f>
        <v>1962</v>
      </c>
      <c r="F4960" s="69" t="str">
        <f t="shared" si="2654"/>
        <v>z</v>
      </c>
      <c r="G4960" s="69">
        <f>data2!BG173</f>
        <v>1E-3</v>
      </c>
      <c r="H4960" s="105">
        <f t="shared" si="2625"/>
        <v>1.2000000000000004E-2</v>
      </c>
      <c r="I4960" s="105">
        <f t="shared" si="2626"/>
        <v>0.12055397795338195</v>
      </c>
    </row>
    <row r="4961" spans="2:9" x14ac:dyDescent="0.25">
      <c r="B4961" s="69" t="s">
        <v>45</v>
      </c>
      <c r="C4961" s="69" t="s">
        <v>149</v>
      </c>
      <c r="D4961" s="69" t="s">
        <v>149</v>
      </c>
      <c r="E4961" s="69">
        <f t="shared" ref="E4961:F4961" si="2655">E3713</f>
        <v>1963</v>
      </c>
      <c r="F4961" s="69" t="str">
        <f t="shared" si="2655"/>
        <v>z</v>
      </c>
      <c r="G4961" s="69">
        <f>data2!BG174</f>
        <v>1E-3</v>
      </c>
      <c r="H4961" s="105">
        <f t="shared" si="2625"/>
        <v>1.3000000000000005E-2</v>
      </c>
      <c r="I4961" s="105">
        <f t="shared" si="2626"/>
        <v>0.11955397795338195</v>
      </c>
    </row>
    <row r="4962" spans="2:9" x14ac:dyDescent="0.25">
      <c r="B4962" s="69" t="s">
        <v>45</v>
      </c>
      <c r="C4962" s="69" t="s">
        <v>149</v>
      </c>
      <c r="D4962" s="69" t="s">
        <v>149</v>
      </c>
      <c r="E4962" s="69">
        <f t="shared" ref="E4962:F4962" si="2656">E3714</f>
        <v>1964</v>
      </c>
      <c r="F4962" s="69" t="str">
        <f t="shared" si="2656"/>
        <v>z</v>
      </c>
      <c r="G4962" s="69">
        <f>data2!BG175</f>
        <v>1E-3</v>
      </c>
      <c r="H4962" s="105">
        <f t="shared" si="2625"/>
        <v>1.4000000000000005E-2</v>
      </c>
      <c r="I4962" s="105">
        <f t="shared" si="2626"/>
        <v>0.11855397795338196</v>
      </c>
    </row>
    <row r="4963" spans="2:9" x14ac:dyDescent="0.25">
      <c r="B4963" s="69" t="s">
        <v>45</v>
      </c>
      <c r="C4963" s="69" t="s">
        <v>149</v>
      </c>
      <c r="D4963" s="69" t="s">
        <v>149</v>
      </c>
      <c r="E4963" s="69">
        <f t="shared" ref="E4963:F4963" si="2657">E3715</f>
        <v>1965</v>
      </c>
      <c r="F4963" s="69" t="str">
        <f t="shared" si="2657"/>
        <v>z</v>
      </c>
      <c r="G4963" s="69">
        <f>data2!BG176</f>
        <v>1E-3</v>
      </c>
      <c r="H4963" s="105">
        <f t="shared" si="2625"/>
        <v>1.5000000000000006E-2</v>
      </c>
      <c r="I4963" s="105">
        <f t="shared" si="2626"/>
        <v>0.11755397795338196</v>
      </c>
    </row>
    <row r="4964" spans="2:9" x14ac:dyDescent="0.25">
      <c r="B4964" s="69" t="s">
        <v>45</v>
      </c>
      <c r="C4964" s="69" t="s">
        <v>149</v>
      </c>
      <c r="D4964" s="69" t="s">
        <v>149</v>
      </c>
      <c r="E4964" s="69">
        <f t="shared" ref="E4964:F4964" si="2658">E3716</f>
        <v>1966</v>
      </c>
      <c r="F4964" s="69" t="str">
        <f t="shared" si="2658"/>
        <v>z</v>
      </c>
      <c r="G4964" s="69">
        <f>data2!BG177</f>
        <v>1E-3</v>
      </c>
      <c r="H4964" s="105">
        <f t="shared" si="2625"/>
        <v>1.6000000000000007E-2</v>
      </c>
      <c r="I4964" s="105">
        <f t="shared" si="2626"/>
        <v>0.11655397795338196</v>
      </c>
    </row>
    <row r="4965" spans="2:9" x14ac:dyDescent="0.25">
      <c r="B4965" s="69" t="s">
        <v>45</v>
      </c>
      <c r="C4965" s="69" t="s">
        <v>149</v>
      </c>
      <c r="D4965" s="69" t="s">
        <v>149</v>
      </c>
      <c r="E4965" s="69">
        <f t="shared" ref="E4965:F4965" si="2659">E3717</f>
        <v>1967</v>
      </c>
      <c r="F4965" s="69" t="str">
        <f t="shared" si="2659"/>
        <v>z</v>
      </c>
      <c r="G4965" s="69">
        <f>data2!BG178</f>
        <v>1E-3</v>
      </c>
      <c r="H4965" s="105">
        <f t="shared" si="2625"/>
        <v>1.7000000000000008E-2</v>
      </c>
      <c r="I4965" s="105">
        <f t="shared" si="2626"/>
        <v>0.11555397795338196</v>
      </c>
    </row>
    <row r="4966" spans="2:9" x14ac:dyDescent="0.25">
      <c r="B4966" s="69" t="s">
        <v>45</v>
      </c>
      <c r="C4966" s="69" t="s">
        <v>149</v>
      </c>
      <c r="D4966" s="69" t="s">
        <v>149</v>
      </c>
      <c r="E4966" s="69">
        <f t="shared" ref="E4966:F4966" si="2660">E3718</f>
        <v>1968</v>
      </c>
      <c r="F4966" s="69" t="str">
        <f t="shared" si="2660"/>
        <v>z</v>
      </c>
      <c r="G4966" s="69">
        <f>data2!BG179</f>
        <v>1E-3</v>
      </c>
      <c r="H4966" s="105">
        <f t="shared" si="2625"/>
        <v>1.8000000000000009E-2</v>
      </c>
      <c r="I4966" s="105">
        <f t="shared" si="2626"/>
        <v>0.11455397795338196</v>
      </c>
    </row>
    <row r="4967" spans="2:9" x14ac:dyDescent="0.25">
      <c r="B4967" s="69" t="s">
        <v>45</v>
      </c>
      <c r="C4967" s="69" t="s">
        <v>149</v>
      </c>
      <c r="D4967" s="69" t="s">
        <v>149</v>
      </c>
      <c r="E4967" s="69">
        <f t="shared" ref="E4967:F4967" si="2661">E3719</f>
        <v>1969</v>
      </c>
      <c r="F4967" s="69" t="str">
        <f t="shared" si="2661"/>
        <v>z</v>
      </c>
      <c r="G4967" s="69">
        <f>data2!BG180</f>
        <v>1E-3</v>
      </c>
      <c r="H4967" s="105">
        <f t="shared" si="2625"/>
        <v>1.900000000000001E-2</v>
      </c>
      <c r="I4967" s="105">
        <f t="shared" si="2626"/>
        <v>0.11355397795338196</v>
      </c>
    </row>
    <row r="4968" spans="2:9" x14ac:dyDescent="0.25">
      <c r="B4968" s="69" t="s">
        <v>45</v>
      </c>
      <c r="C4968" s="69" t="s">
        <v>149</v>
      </c>
      <c r="D4968" s="69" t="s">
        <v>149</v>
      </c>
      <c r="E4968" s="69">
        <f t="shared" ref="E4968:F4968" si="2662">E3720</f>
        <v>1970</v>
      </c>
      <c r="F4968" s="69" t="str">
        <f t="shared" si="2662"/>
        <v>z</v>
      </c>
      <c r="G4968" s="69">
        <f>data2!BG181</f>
        <v>1E-3</v>
      </c>
      <c r="H4968" s="105">
        <f t="shared" si="2625"/>
        <v>2.0000000000000011E-2</v>
      </c>
      <c r="I4968" s="105">
        <f t="shared" si="2626"/>
        <v>0.11255397795338196</v>
      </c>
    </row>
    <row r="4969" spans="2:9" x14ac:dyDescent="0.25">
      <c r="B4969" s="69" t="s">
        <v>45</v>
      </c>
      <c r="C4969" s="69" t="s">
        <v>149</v>
      </c>
      <c r="D4969" s="69" t="s">
        <v>149</v>
      </c>
      <c r="E4969" s="69">
        <f t="shared" ref="E4969:F4969" si="2663">E3721</f>
        <v>1971</v>
      </c>
      <c r="F4969" s="69" t="str">
        <f t="shared" si="2663"/>
        <v>z</v>
      </c>
      <c r="G4969" s="69">
        <f>data2!BG182</f>
        <v>1E-3</v>
      </c>
      <c r="H4969" s="105">
        <f t="shared" si="2625"/>
        <v>2.1000000000000012E-2</v>
      </c>
      <c r="I4969" s="105">
        <f t="shared" si="2626"/>
        <v>0.11155397795338196</v>
      </c>
    </row>
    <row r="4970" spans="2:9" x14ac:dyDescent="0.25">
      <c r="B4970" s="69" t="s">
        <v>45</v>
      </c>
      <c r="C4970" s="69" t="s">
        <v>149</v>
      </c>
      <c r="D4970" s="69" t="s">
        <v>149</v>
      </c>
      <c r="E4970" s="69">
        <f t="shared" ref="E4970:F4970" si="2664">E3722</f>
        <v>1972</v>
      </c>
      <c r="F4970" s="69" t="str">
        <f t="shared" si="2664"/>
        <v>z</v>
      </c>
      <c r="G4970" s="69">
        <f>data2!BG183</f>
        <v>1E-3</v>
      </c>
      <c r="H4970" s="105">
        <f t="shared" si="2625"/>
        <v>2.2000000000000013E-2</v>
      </c>
      <c r="I4970" s="105">
        <f t="shared" si="2626"/>
        <v>0.11055397795338195</v>
      </c>
    </row>
    <row r="4971" spans="2:9" x14ac:dyDescent="0.25">
      <c r="B4971" s="69" t="s">
        <v>45</v>
      </c>
      <c r="C4971" s="69" t="s">
        <v>149</v>
      </c>
      <c r="D4971" s="69" t="s">
        <v>149</v>
      </c>
      <c r="E4971" s="69">
        <f t="shared" ref="E4971:F4971" si="2665">E3723</f>
        <v>1973</v>
      </c>
      <c r="F4971" s="69" t="str">
        <f t="shared" si="2665"/>
        <v>z</v>
      </c>
      <c r="G4971" s="69">
        <f>data2!BG184</f>
        <v>1E-3</v>
      </c>
      <c r="H4971" s="105">
        <f t="shared" si="2625"/>
        <v>2.3000000000000013E-2</v>
      </c>
      <c r="I4971" s="105">
        <f t="shared" si="2626"/>
        <v>0.10955397795338195</v>
      </c>
    </row>
    <row r="4972" spans="2:9" x14ac:dyDescent="0.25">
      <c r="B4972" s="69" t="s">
        <v>45</v>
      </c>
      <c r="C4972" s="69" t="s">
        <v>149</v>
      </c>
      <c r="D4972" s="69" t="s">
        <v>149</v>
      </c>
      <c r="E4972" s="69">
        <f t="shared" ref="E4972:F4972" si="2666">E3724</f>
        <v>1974</v>
      </c>
      <c r="F4972" s="69" t="str">
        <f t="shared" si="2666"/>
        <v>z</v>
      </c>
      <c r="G4972" s="69">
        <f>data2!BG185</f>
        <v>1E-3</v>
      </c>
      <c r="H4972" s="105">
        <f t="shared" si="2625"/>
        <v>2.4000000000000014E-2</v>
      </c>
      <c r="I4972" s="105">
        <f t="shared" si="2626"/>
        <v>0.10855397795338195</v>
      </c>
    </row>
    <row r="4973" spans="2:9" x14ac:dyDescent="0.25">
      <c r="B4973" s="69" t="s">
        <v>45</v>
      </c>
      <c r="C4973" s="69" t="s">
        <v>149</v>
      </c>
      <c r="D4973" s="69" t="s">
        <v>149</v>
      </c>
      <c r="E4973" s="69">
        <f t="shared" ref="E4973:F4973" si="2667">E3725</f>
        <v>1975</v>
      </c>
      <c r="F4973" s="69" t="str">
        <f t="shared" si="2667"/>
        <v>z</v>
      </c>
      <c r="G4973" s="69">
        <f>data2!BG186</f>
        <v>1E-3</v>
      </c>
      <c r="H4973" s="105">
        <f t="shared" si="2625"/>
        <v>2.5000000000000015E-2</v>
      </c>
      <c r="I4973" s="105">
        <f t="shared" si="2626"/>
        <v>0.10755397795338195</v>
      </c>
    </row>
    <row r="4974" spans="2:9" x14ac:dyDescent="0.25">
      <c r="B4974" s="69" t="s">
        <v>45</v>
      </c>
      <c r="C4974" s="69" t="s">
        <v>149</v>
      </c>
      <c r="D4974" s="69" t="s">
        <v>149</v>
      </c>
      <c r="E4974" s="69">
        <f t="shared" ref="E4974:F4974" si="2668">E3726</f>
        <v>1976</v>
      </c>
      <c r="F4974" s="69" t="str">
        <f t="shared" si="2668"/>
        <v>z</v>
      </c>
      <c r="G4974" s="69">
        <f>data2!BG187</f>
        <v>1E-3</v>
      </c>
      <c r="H4974" s="105">
        <f t="shared" si="2625"/>
        <v>2.6000000000000016E-2</v>
      </c>
      <c r="I4974" s="105">
        <f t="shared" si="2626"/>
        <v>0.10655397795338195</v>
      </c>
    </row>
    <row r="4975" spans="2:9" x14ac:dyDescent="0.25">
      <c r="B4975" s="69" t="s">
        <v>45</v>
      </c>
      <c r="C4975" s="69" t="s">
        <v>149</v>
      </c>
      <c r="D4975" s="69" t="s">
        <v>149</v>
      </c>
      <c r="E4975" s="69">
        <f t="shared" ref="E4975:F4975" si="2669">E3727</f>
        <v>1977</v>
      </c>
      <c r="F4975" s="69" t="str">
        <f t="shared" si="2669"/>
        <v>z</v>
      </c>
      <c r="G4975" s="69">
        <f>data2!BG188</f>
        <v>1E-3</v>
      </c>
      <c r="H4975" s="105">
        <f t="shared" si="2625"/>
        <v>2.7000000000000017E-2</v>
      </c>
      <c r="I4975" s="105">
        <f t="shared" si="2626"/>
        <v>0.10555397795338195</v>
      </c>
    </row>
    <row r="4976" spans="2:9" x14ac:dyDescent="0.25">
      <c r="B4976" s="69" t="s">
        <v>45</v>
      </c>
      <c r="C4976" s="69" t="s">
        <v>149</v>
      </c>
      <c r="D4976" s="69" t="s">
        <v>149</v>
      </c>
      <c r="E4976" s="69">
        <f t="shared" ref="E4976:F4976" si="2670">E3728</f>
        <v>1978</v>
      </c>
      <c r="F4976" s="69" t="str">
        <f t="shared" si="2670"/>
        <v>z</v>
      </c>
      <c r="G4976" s="69">
        <f>data2!BG189</f>
        <v>1E-3</v>
      </c>
      <c r="H4976" s="105">
        <f t="shared" si="2625"/>
        <v>2.8000000000000018E-2</v>
      </c>
      <c r="I4976" s="105">
        <f t="shared" si="2626"/>
        <v>0.10455397795338195</v>
      </c>
    </row>
    <row r="4977" spans="2:9" x14ac:dyDescent="0.25">
      <c r="B4977" s="69" t="s">
        <v>45</v>
      </c>
      <c r="C4977" s="69" t="s">
        <v>149</v>
      </c>
      <c r="D4977" s="69" t="s">
        <v>149</v>
      </c>
      <c r="E4977" s="69">
        <f t="shared" ref="E4977:F4977" si="2671">E3729</f>
        <v>1979</v>
      </c>
      <c r="F4977" s="69" t="str">
        <f t="shared" si="2671"/>
        <v>z</v>
      </c>
      <c r="G4977" s="69">
        <f>data2!BG190</f>
        <v>1E-3</v>
      </c>
      <c r="H4977" s="105">
        <f t="shared" si="2625"/>
        <v>2.9000000000000019E-2</v>
      </c>
      <c r="I4977" s="105">
        <f t="shared" si="2626"/>
        <v>0.10355397795338195</v>
      </c>
    </row>
    <row r="4978" spans="2:9" x14ac:dyDescent="0.25">
      <c r="B4978" s="69" t="s">
        <v>45</v>
      </c>
      <c r="C4978" s="69" t="s">
        <v>149</v>
      </c>
      <c r="D4978" s="69" t="s">
        <v>149</v>
      </c>
      <c r="E4978" s="69">
        <f t="shared" ref="E4978:F4978" si="2672">E3730</f>
        <v>1980</v>
      </c>
      <c r="F4978" s="69" t="str">
        <f t="shared" si="2672"/>
        <v>z</v>
      </c>
      <c r="G4978" s="69">
        <f>data2!BG191</f>
        <v>1E-3</v>
      </c>
      <c r="H4978" s="105">
        <f t="shared" si="2625"/>
        <v>3.000000000000002E-2</v>
      </c>
      <c r="I4978" s="105">
        <f t="shared" si="2626"/>
        <v>0.10255397795338195</v>
      </c>
    </row>
    <row r="4979" spans="2:9" x14ac:dyDescent="0.25">
      <c r="B4979" s="69" t="s">
        <v>45</v>
      </c>
      <c r="C4979" s="69" t="s">
        <v>149</v>
      </c>
      <c r="D4979" s="69" t="s">
        <v>149</v>
      </c>
      <c r="E4979" s="69">
        <f t="shared" ref="E4979:F4979" si="2673">E3731</f>
        <v>1981</v>
      </c>
      <c r="F4979" s="69" t="str">
        <f t="shared" si="2673"/>
        <v>z</v>
      </c>
      <c r="G4979" s="69">
        <f>data2!BG192</f>
        <v>1E-3</v>
      </c>
      <c r="H4979" s="105">
        <f t="shared" si="2625"/>
        <v>3.1000000000000021E-2</v>
      </c>
      <c r="I4979" s="105">
        <f t="shared" si="2626"/>
        <v>0.10155397795338195</v>
      </c>
    </row>
    <row r="4980" spans="2:9" x14ac:dyDescent="0.25">
      <c r="B4980" s="69" t="s">
        <v>45</v>
      </c>
      <c r="C4980" s="69" t="s">
        <v>149</v>
      </c>
      <c r="D4980" s="69" t="s">
        <v>149</v>
      </c>
      <c r="E4980" s="69">
        <f t="shared" ref="E4980:F4980" si="2674">E3732</f>
        <v>1982</v>
      </c>
      <c r="F4980" s="69" t="str">
        <f t="shared" si="2674"/>
        <v>z</v>
      </c>
      <c r="G4980" s="69">
        <f>data2!BG193</f>
        <v>1E-3</v>
      </c>
      <c r="H4980" s="105">
        <f t="shared" si="2625"/>
        <v>3.2000000000000021E-2</v>
      </c>
      <c r="I4980" s="105">
        <f t="shared" si="2626"/>
        <v>0.10055397795338195</v>
      </c>
    </row>
    <row r="4981" spans="2:9" x14ac:dyDescent="0.25">
      <c r="B4981" s="69" t="s">
        <v>45</v>
      </c>
      <c r="C4981" s="69" t="s">
        <v>149</v>
      </c>
      <c r="D4981" s="69" t="s">
        <v>149</v>
      </c>
      <c r="E4981" s="69">
        <f t="shared" ref="E4981:F4981" si="2675">E3733</f>
        <v>1983</v>
      </c>
      <c r="F4981" s="69" t="str">
        <f t="shared" si="2675"/>
        <v>z</v>
      </c>
      <c r="G4981" s="69">
        <f>data2!BG194</f>
        <v>1E-3</v>
      </c>
      <c r="H4981" s="105">
        <f t="shared" si="2625"/>
        <v>3.3000000000000022E-2</v>
      </c>
      <c r="I4981" s="105">
        <f t="shared" si="2626"/>
        <v>9.9553977953381945E-2</v>
      </c>
    </row>
    <row r="4982" spans="2:9" x14ac:dyDescent="0.25">
      <c r="B4982" s="69" t="s">
        <v>45</v>
      </c>
      <c r="C4982" s="69" t="s">
        <v>149</v>
      </c>
      <c r="D4982" s="69" t="s">
        <v>149</v>
      </c>
      <c r="E4982" s="69">
        <f t="shared" ref="E4982:F4982" si="2676">E3734</f>
        <v>1984</v>
      </c>
      <c r="F4982" s="69" t="str">
        <f t="shared" si="2676"/>
        <v>z</v>
      </c>
      <c r="G4982" s="69">
        <f>data2!BG195</f>
        <v>1E-3</v>
      </c>
      <c r="H4982" s="105">
        <f t="shared" si="2625"/>
        <v>3.4000000000000023E-2</v>
      </c>
      <c r="I4982" s="105">
        <f t="shared" si="2626"/>
        <v>9.8553977953381944E-2</v>
      </c>
    </row>
    <row r="4983" spans="2:9" x14ac:dyDescent="0.25">
      <c r="B4983" s="69" t="s">
        <v>45</v>
      </c>
      <c r="C4983" s="69" t="s">
        <v>149</v>
      </c>
      <c r="D4983" s="69" t="s">
        <v>149</v>
      </c>
      <c r="E4983" s="69">
        <f t="shared" ref="E4983:F4983" si="2677">E3735</f>
        <v>1985</v>
      </c>
      <c r="F4983" s="69" t="str">
        <f t="shared" si="2677"/>
        <v>z</v>
      </c>
      <c r="G4983" s="69">
        <f>data2!BG196</f>
        <v>1E-3</v>
      </c>
      <c r="H4983" s="105">
        <f t="shared" si="2625"/>
        <v>3.5000000000000024E-2</v>
      </c>
      <c r="I4983" s="105">
        <f t="shared" si="2626"/>
        <v>9.7553977953381943E-2</v>
      </c>
    </row>
    <row r="4984" spans="2:9" x14ac:dyDescent="0.25">
      <c r="B4984" s="69" t="s">
        <v>45</v>
      </c>
      <c r="C4984" s="69" t="s">
        <v>149</v>
      </c>
      <c r="D4984" s="69" t="s">
        <v>149</v>
      </c>
      <c r="E4984" s="69">
        <f t="shared" ref="E4984:F4984" si="2678">E3736</f>
        <v>1986</v>
      </c>
      <c r="F4984" s="69" t="str">
        <f t="shared" si="2678"/>
        <v>z</v>
      </c>
      <c r="G4984" s="69">
        <f>data2!BG197</f>
        <v>1E-3</v>
      </c>
      <c r="H4984" s="105">
        <f t="shared" si="2625"/>
        <v>3.6000000000000025E-2</v>
      </c>
      <c r="I4984" s="105">
        <f t="shared" si="2626"/>
        <v>9.6553977953381942E-2</v>
      </c>
    </row>
    <row r="4985" spans="2:9" x14ac:dyDescent="0.25">
      <c r="B4985" s="69" t="s">
        <v>45</v>
      </c>
      <c r="C4985" s="69" t="s">
        <v>149</v>
      </c>
      <c r="D4985" s="69" t="s">
        <v>149</v>
      </c>
      <c r="E4985" s="69">
        <f t="shared" ref="E4985:F4985" si="2679">E3737</f>
        <v>1987</v>
      </c>
      <c r="F4985" s="69" t="str">
        <f t="shared" si="2679"/>
        <v>z</v>
      </c>
      <c r="G4985" s="69">
        <f>data2!BG198</f>
        <v>1E-3</v>
      </c>
      <c r="H4985" s="105">
        <f t="shared" si="2625"/>
        <v>3.7000000000000026E-2</v>
      </c>
      <c r="I4985" s="105">
        <f t="shared" si="2626"/>
        <v>9.5553977953381941E-2</v>
      </c>
    </row>
    <row r="4986" spans="2:9" x14ac:dyDescent="0.25">
      <c r="B4986" s="69" t="s">
        <v>45</v>
      </c>
      <c r="C4986" s="69" t="s">
        <v>149</v>
      </c>
      <c r="D4986" s="69" t="s">
        <v>149</v>
      </c>
      <c r="E4986" s="69">
        <f t="shared" ref="E4986:F4986" si="2680">E3738</f>
        <v>1988</v>
      </c>
      <c r="F4986" s="69" t="str">
        <f t="shared" si="2680"/>
        <v>z</v>
      </c>
      <c r="G4986" s="69">
        <f>data2!BG199</f>
        <v>4.7798478111104161E-3</v>
      </c>
      <c r="H4986" s="105">
        <f t="shared" si="2625"/>
        <v>3.8000000000000027E-2</v>
      </c>
      <c r="I4986" s="105">
        <f t="shared" si="2626"/>
        <v>9.0774130142271522E-2</v>
      </c>
    </row>
    <row r="4987" spans="2:9" x14ac:dyDescent="0.25">
      <c r="B4987" s="69" t="s">
        <v>45</v>
      </c>
      <c r="C4987" s="69" t="s">
        <v>149</v>
      </c>
      <c r="D4987" s="69" t="s">
        <v>149</v>
      </c>
      <c r="E4987" s="69">
        <f t="shared" ref="E4987:F4987" si="2681">E3739</f>
        <v>1989</v>
      </c>
      <c r="F4987" s="69" t="str">
        <f t="shared" si="2681"/>
        <v>z</v>
      </c>
      <c r="G4987" s="69">
        <f>data2!BG200</f>
        <v>5.4610885037260307E-3</v>
      </c>
      <c r="H4987" s="105">
        <f t="shared" si="2625"/>
        <v>4.2779847811110445E-2</v>
      </c>
      <c r="I4987" s="105">
        <f t="shared" si="2626"/>
        <v>8.53130416385455E-2</v>
      </c>
    </row>
    <row r="4988" spans="2:9" x14ac:dyDescent="0.25">
      <c r="B4988" s="69" t="s">
        <v>45</v>
      </c>
      <c r="C4988" s="69" t="s">
        <v>149</v>
      </c>
      <c r="D4988" s="69" t="s">
        <v>149</v>
      </c>
      <c r="E4988" s="69">
        <f t="shared" ref="E4988:F4988" si="2682">E3740</f>
        <v>1990</v>
      </c>
      <c r="F4988" s="69" t="str">
        <f t="shared" si="2682"/>
        <v>z</v>
      </c>
      <c r="G4988" s="69">
        <f>data2!BG201</f>
        <v>5.6508758404302997E-3</v>
      </c>
      <c r="H4988" s="105">
        <f t="shared" si="2625"/>
        <v>4.8240936314836474E-2</v>
      </c>
      <c r="I4988" s="105">
        <f t="shared" si="2626"/>
        <v>7.9662165798115192E-2</v>
      </c>
    </row>
    <row r="4989" spans="2:9" x14ac:dyDescent="0.25">
      <c r="B4989" s="69" t="s">
        <v>45</v>
      </c>
      <c r="C4989" s="69" t="s">
        <v>149</v>
      </c>
      <c r="D4989" s="69" t="s">
        <v>149</v>
      </c>
      <c r="E4989" s="69">
        <f t="shared" ref="E4989:F4989" si="2683">E3741</f>
        <v>1991</v>
      </c>
      <c r="F4989" s="69" t="str">
        <f t="shared" si="2683"/>
        <v>z</v>
      </c>
      <c r="G4989" s="69">
        <f>data2!BG202</f>
        <v>6.3000551031653709E-3</v>
      </c>
      <c r="H4989" s="105">
        <f t="shared" si="2625"/>
        <v>5.3891812155266776E-2</v>
      </c>
      <c r="I4989" s="105">
        <f t="shared" si="2626"/>
        <v>7.3362110694949828E-2</v>
      </c>
    </row>
    <row r="4990" spans="2:9" x14ac:dyDescent="0.25">
      <c r="B4990" s="69" t="s">
        <v>45</v>
      </c>
      <c r="C4990" s="69" t="s">
        <v>149</v>
      </c>
      <c r="D4990" s="69" t="s">
        <v>149</v>
      </c>
      <c r="E4990" s="69">
        <f t="shared" ref="E4990:F4990" si="2684">E3742</f>
        <v>1992</v>
      </c>
      <c r="F4990" s="69" t="str">
        <f t="shared" si="2684"/>
        <v>z</v>
      </c>
      <c r="G4990" s="69">
        <f>data2!BG203</f>
        <v>7.8449424491428919E-3</v>
      </c>
      <c r="H4990" s="105">
        <f t="shared" si="2625"/>
        <v>6.0191867258432147E-2</v>
      </c>
      <c r="I4990" s="105">
        <f t="shared" si="2626"/>
        <v>6.5517168245806931E-2</v>
      </c>
    </row>
    <row r="4991" spans="2:9" x14ac:dyDescent="0.25">
      <c r="B4991" s="69" t="s">
        <v>45</v>
      </c>
      <c r="C4991" s="69" t="s">
        <v>149</v>
      </c>
      <c r="D4991" s="69" t="s">
        <v>149</v>
      </c>
      <c r="E4991" s="69">
        <f t="shared" ref="E4991:F4991" si="2685">E3743</f>
        <v>1993</v>
      </c>
      <c r="F4991" s="69" t="str">
        <f t="shared" si="2685"/>
        <v>z</v>
      </c>
      <c r="G4991" s="69">
        <f>data2!BG204</f>
        <v>9.0189888519772565E-3</v>
      </c>
      <c r="H4991" s="105">
        <f t="shared" si="2625"/>
        <v>6.8036809707575044E-2</v>
      </c>
      <c r="I4991" s="105">
        <f t="shared" si="2626"/>
        <v>5.6498179393829687E-2</v>
      </c>
    </row>
    <row r="4992" spans="2:9" x14ac:dyDescent="0.25">
      <c r="B4992" s="69" t="s">
        <v>45</v>
      </c>
      <c r="C4992" s="69" t="s">
        <v>149</v>
      </c>
      <c r="D4992" s="69" t="s">
        <v>149</v>
      </c>
      <c r="E4992" s="69">
        <f t="shared" ref="E4992:F4992" si="2686">E3744</f>
        <v>1994</v>
      </c>
      <c r="F4992" s="69" t="str">
        <f t="shared" si="2686"/>
        <v>z</v>
      </c>
      <c r="G4992" s="69">
        <f>data2!BG205</f>
        <v>1.290255E-2</v>
      </c>
      <c r="H4992" s="105">
        <f t="shared" si="2625"/>
        <v>7.7055798559552302E-2</v>
      </c>
      <c r="I4992" s="105">
        <f t="shared" si="2626"/>
        <v>4.3595629393829681E-2</v>
      </c>
    </row>
    <row r="4993" spans="2:9" x14ac:dyDescent="0.25">
      <c r="B4993" s="69" t="s">
        <v>45</v>
      </c>
      <c r="C4993" s="69" t="s">
        <v>149</v>
      </c>
      <c r="D4993" s="69" t="s">
        <v>149</v>
      </c>
      <c r="E4993" s="69">
        <f t="shared" ref="E4993:F4993" si="2687">E3745</f>
        <v>1995</v>
      </c>
      <c r="F4993" s="69" t="str">
        <f t="shared" si="2687"/>
        <v>z</v>
      </c>
      <c r="G4993" s="69">
        <f>data2!BG206</f>
        <v>1.2631153153153152E-2</v>
      </c>
      <c r="H4993" s="105">
        <f t="shared" si="2625"/>
        <v>8.9958348559552301E-2</v>
      </c>
      <c r="I4993" s="105">
        <f t="shared" si="2626"/>
        <v>3.0964476240676529E-2</v>
      </c>
    </row>
    <row r="4994" spans="2:9" x14ac:dyDescent="0.25">
      <c r="B4994" s="69" t="s">
        <v>45</v>
      </c>
      <c r="C4994" s="69" t="s">
        <v>149</v>
      </c>
      <c r="D4994" s="69" t="s">
        <v>149</v>
      </c>
      <c r="E4994" s="69">
        <f t="shared" ref="E4994:F4994" si="2688">E3746</f>
        <v>1996</v>
      </c>
      <c r="F4994" s="69" t="str">
        <f t="shared" si="2688"/>
        <v>z</v>
      </c>
      <c r="G4994" s="69">
        <f>data2!BG207</f>
        <v>1.3600001756666549E-2</v>
      </c>
      <c r="H4994" s="105">
        <f t="shared" si="2625"/>
        <v>0.10258950171270545</v>
      </c>
      <c r="I4994" s="105">
        <f t="shared" si="2626"/>
        <v>1.7364474484009979E-2</v>
      </c>
    </row>
    <row r="4995" spans="2:9" x14ac:dyDescent="0.25">
      <c r="B4995" s="69" t="s">
        <v>45</v>
      </c>
      <c r="C4995" s="69" t="s">
        <v>149</v>
      </c>
      <c r="D4995" s="69" t="s">
        <v>149</v>
      </c>
      <c r="E4995" s="69">
        <f t="shared" ref="E4995:F4995" si="2689">E3747</f>
        <v>1997</v>
      </c>
      <c r="F4995" s="69" t="str">
        <f t="shared" si="2689"/>
        <v>z</v>
      </c>
      <c r="G4995" s="69">
        <f>data2!BG208</f>
        <v>1.7364474484009979E-2</v>
      </c>
      <c r="H4995" s="105">
        <f t="shared" si="2625"/>
        <v>0.116189503469372</v>
      </c>
      <c r="I4995" s="105">
        <f t="shared" si="2626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EB89D1"/>
  </sheetPr>
  <dimension ref="B2:AH120"/>
  <sheetViews>
    <sheetView zoomScaleNormal="100" workbookViewId="0">
      <selection activeCell="K20" sqref="K20"/>
    </sheetView>
  </sheetViews>
  <sheetFormatPr defaultRowHeight="15" x14ac:dyDescent="0.25"/>
  <cols>
    <col min="1" max="1" width="9.140625" style="6"/>
    <col min="2" max="2" width="11" style="6" customWidth="1"/>
    <col min="3" max="3" width="42.7109375" style="6" bestFit="1" customWidth="1"/>
    <col min="4" max="4" width="21.5703125" style="6" bestFit="1" customWidth="1"/>
    <col min="5" max="6" width="21.5703125" style="6" customWidth="1"/>
    <col min="7" max="7" width="12.85546875" style="7" bestFit="1" customWidth="1"/>
    <col min="8" max="10" width="5.28515625" style="7" customWidth="1"/>
    <col min="11" max="11" width="5.85546875" style="7" bestFit="1" customWidth="1"/>
    <col min="12" max="12" width="8.42578125" style="7" customWidth="1"/>
    <col min="13" max="13" width="5.85546875" style="7" customWidth="1"/>
    <col min="14" max="17" width="5.28515625" style="7" customWidth="1"/>
    <col min="18" max="18" width="8.42578125" style="7" customWidth="1"/>
    <col min="19" max="20" width="5.28515625" style="7" customWidth="1"/>
    <col min="21" max="21" width="5.7109375" style="7" customWidth="1"/>
    <col min="22" max="22" width="5.28515625" style="7" customWidth="1"/>
    <col min="23" max="23" width="11.85546875" style="7" bestFit="1" customWidth="1"/>
    <col min="24" max="24" width="5.28515625" style="7" customWidth="1"/>
    <col min="25" max="28" width="7.42578125" style="7" customWidth="1"/>
    <col min="29" max="32" width="5.28515625" style="7" customWidth="1"/>
    <col min="33" max="16384" width="9.140625" style="6"/>
  </cols>
  <sheetData>
    <row r="2" spans="2:34" x14ac:dyDescent="0.25">
      <c r="B2" s="8" t="s">
        <v>47</v>
      </c>
      <c r="C2" s="9">
        <f>'JCBits Love Calculator Model'!C9</f>
        <v>0</v>
      </c>
      <c r="H2" s="28" t="s">
        <v>49</v>
      </c>
      <c r="I2" s="16"/>
      <c r="J2" s="16"/>
      <c r="K2" s="17"/>
      <c r="M2" s="28" t="s">
        <v>158</v>
      </c>
      <c r="N2" s="16"/>
      <c r="O2" s="16"/>
      <c r="P2" s="17"/>
      <c r="Q2" s="14"/>
      <c r="R2" s="28" t="s">
        <v>167</v>
      </c>
      <c r="S2" s="16"/>
      <c r="T2" s="16"/>
      <c r="U2" s="17"/>
      <c r="W2" s="28" t="s">
        <v>168</v>
      </c>
      <c r="X2" s="16"/>
      <c r="Y2" s="16"/>
      <c r="Z2" s="17"/>
      <c r="AB2" s="28" t="s">
        <v>169</v>
      </c>
      <c r="AC2" s="16"/>
      <c r="AD2" s="16"/>
      <c r="AE2" s="17"/>
    </row>
    <row r="3" spans="2:34" x14ac:dyDescent="0.25">
      <c r="B3" s="10" t="s">
        <v>36</v>
      </c>
      <c r="C3" s="11">
        <f>'JCBits Love Calculator Model'!C10</f>
        <v>0</v>
      </c>
      <c r="E3" s="1" t="s">
        <v>65</v>
      </c>
      <c r="F3" s="3" t="e">
        <f>VLOOKUP(C5,Lookups!E9:I18,5,0)</f>
        <v>#N/A</v>
      </c>
      <c r="H3" s="18" t="e">
        <f>(IF($F$3=1,VLOOKUP($C$4,$B$35:$G$60,1,0),IF($F$3=2,VLOOKUP($C$4,$I$35:$L$60,1,0))))</f>
        <v>#N/A</v>
      </c>
      <c r="I3" s="14" t="e">
        <f>(IF($F$3=1,VLOOKUP($C$4,$B$35:$G$60,2,0),IF($F$3=2,VLOOKUP($C$4,$I$35:$L$60,2,0))))</f>
        <v>#N/A</v>
      </c>
      <c r="J3" s="14" t="e">
        <f>(IF($F$3=1,VLOOKUP($C$4,$B$35:$H$60,3,0),IF($F$3=2,VLOOKUP($C$4,$I$35:$M$60,3,0))))</f>
        <v>#N/A</v>
      </c>
      <c r="K3" s="19" t="e">
        <f>(IF($F$3=1,VLOOKUP($C$4,$B$35:$H$60,6,0),IF($F$3=2,VLOOKUP($C$4,$I$35:$M$60,4,0))))</f>
        <v>#N/A</v>
      </c>
      <c r="M3" s="18" t="str">
        <f>C4</f>
        <v/>
      </c>
      <c r="N3" s="14"/>
      <c r="O3" s="14"/>
      <c r="P3" s="19"/>
      <c r="Q3" s="14"/>
      <c r="R3" s="18"/>
      <c r="S3" s="14"/>
      <c r="T3" s="14"/>
      <c r="U3" s="19"/>
      <c r="W3" s="18"/>
      <c r="X3" s="14"/>
      <c r="Y3" s="14"/>
      <c r="Z3" s="19"/>
      <c r="AB3" s="18"/>
      <c r="AC3" s="14"/>
      <c r="AD3" s="14"/>
      <c r="AE3" s="19"/>
    </row>
    <row r="4" spans="2:34" x14ac:dyDescent="0.25">
      <c r="B4" s="12" t="s">
        <v>38</v>
      </c>
      <c r="C4" s="13" t="str">
        <f>LEFT('JCBits Love Calculator Model'!C6,1)</f>
        <v/>
      </c>
      <c r="G4" s="6"/>
      <c r="H4" s="96" t="e">
        <f>INDEX($F$12:$AF$20,MATCH($E$5,$F$12:$F$20,0),MATCH(H$3,$F$12:$AF$12,0))</f>
        <v>#N/A</v>
      </c>
      <c r="I4" s="90" t="e">
        <f>INDEX($F$12:$AF$20,MATCH($E$5,$F$12:$F$20,0),MATCH(I$3,$F$12:$AF$12,0))</f>
        <v>#N/A</v>
      </c>
      <c r="J4" s="90" t="e">
        <f>INDEX($F$12:$AF$20,MATCH($E$5,$F$12:$F$20,0),MATCH(J$3,$F$12:$AF$12,0))</f>
        <v>#N/A</v>
      </c>
      <c r="K4" s="97" t="e">
        <f>INDEX($F$12:$AF$20,MATCH($E$5,$F$12:$F$20,0),MATCH(K$3,$F$12:$AF$12,0))</f>
        <v>#N/A</v>
      </c>
      <c r="M4" s="20" t="e">
        <f>INDEX($F$23:$AF$31,MATCH($E$5,$F$23:$F$31,0),MATCH(M$3,$F$23:$AF$23,0))</f>
        <v>#N/A</v>
      </c>
      <c r="N4" s="21"/>
      <c r="O4" s="21"/>
      <c r="P4" s="22"/>
      <c r="Q4" s="14"/>
      <c r="R4" s="20" t="e">
        <f t="array" ref="R4">SUM(IF(F13:F20=E5,G13:AF20))</f>
        <v>#N/A</v>
      </c>
      <c r="S4" s="21"/>
      <c r="T4" s="21"/>
      <c r="U4" s="22"/>
      <c r="W4" s="47" t="e">
        <f>SUM(H4:K4)/R4</f>
        <v>#N/A</v>
      </c>
      <c r="X4" s="21"/>
      <c r="Y4" s="21"/>
      <c r="Z4" s="22"/>
      <c r="AB4" s="47" t="e">
        <f t="array" ref="AB4">M4/SUM(IF(F24:F31=E5,G24:AF31))</f>
        <v>#N/A</v>
      </c>
      <c r="AC4" s="21"/>
      <c r="AD4" s="21"/>
      <c r="AE4" s="22"/>
    </row>
    <row r="5" spans="2:34" x14ac:dyDescent="0.25">
      <c r="B5" s="1" t="s">
        <v>52</v>
      </c>
      <c r="C5" s="48" t="str">
        <f>CONCATENATE(C2,C3)</f>
        <v>00</v>
      </c>
      <c r="D5" s="52" t="e">
        <f>VLOOKUP(C5,Lookups!$E$9:$H$18,4,0)</f>
        <v>#N/A</v>
      </c>
      <c r="E5" s="30" t="e">
        <f>VLOOKUP(C5,Lookups!$E$9:$K$18,6,0)</f>
        <v>#N/A</v>
      </c>
      <c r="F5" s="30"/>
      <c r="G5" s="33"/>
      <c r="H5" s="6"/>
      <c r="I5" s="6"/>
      <c r="J5" s="6"/>
      <c r="K5" s="6"/>
      <c r="L5" s="6"/>
      <c r="M5" s="6"/>
      <c r="P5" s="6"/>
    </row>
    <row r="7" spans="2:34" x14ac:dyDescent="0.25">
      <c r="B7" s="1" t="s">
        <v>5</v>
      </c>
      <c r="C7" s="2" t="s">
        <v>0</v>
      </c>
      <c r="D7" s="2" t="s">
        <v>1</v>
      </c>
      <c r="E7" s="2"/>
      <c r="F7" s="2"/>
      <c r="G7" s="4" t="s">
        <v>7</v>
      </c>
      <c r="H7" s="4" t="s">
        <v>8</v>
      </c>
      <c r="I7" s="4" t="s">
        <v>9</v>
      </c>
      <c r="J7" s="4" t="s">
        <v>10</v>
      </c>
      <c r="K7" s="4" t="s">
        <v>11</v>
      </c>
      <c r="L7" s="4" t="s">
        <v>12</v>
      </c>
      <c r="M7" s="4" t="s">
        <v>13</v>
      </c>
      <c r="N7" s="4" t="s">
        <v>14</v>
      </c>
      <c r="O7" s="4" t="s">
        <v>15</v>
      </c>
      <c r="P7" s="4" t="s">
        <v>16</v>
      </c>
      <c r="Q7" s="4" t="s">
        <v>17</v>
      </c>
      <c r="R7" s="4" t="s">
        <v>18</v>
      </c>
      <c r="S7" s="4" t="s">
        <v>19</v>
      </c>
      <c r="T7" s="4" t="s">
        <v>20</v>
      </c>
      <c r="U7" s="4" t="s">
        <v>21</v>
      </c>
      <c r="V7" s="4" t="s">
        <v>22</v>
      </c>
      <c r="W7" s="4" t="s">
        <v>23</v>
      </c>
      <c r="X7" s="4" t="s">
        <v>24</v>
      </c>
      <c r="Y7" s="4" t="s">
        <v>25</v>
      </c>
      <c r="Z7" s="4" t="s">
        <v>26</v>
      </c>
      <c r="AA7" s="4" t="s">
        <v>27</v>
      </c>
      <c r="AB7" s="4" t="s">
        <v>28</v>
      </c>
      <c r="AC7" s="4" t="s">
        <v>29</v>
      </c>
      <c r="AD7" s="4" t="s">
        <v>30</v>
      </c>
      <c r="AE7" s="4" t="s">
        <v>31</v>
      </c>
      <c r="AF7" s="4" t="s">
        <v>32</v>
      </c>
      <c r="AG7" s="2"/>
      <c r="AH7" s="3" t="s">
        <v>44</v>
      </c>
    </row>
    <row r="8" spans="2:34" x14ac:dyDescent="0.25">
      <c r="B8" s="10">
        <f>'JCBits Love Calculator Model'!$C$11</f>
        <v>0</v>
      </c>
      <c r="C8" s="30">
        <f>'JCBits Love Calculator Model'!$C$8</f>
        <v>0</v>
      </c>
      <c r="D8" s="30" t="s">
        <v>39</v>
      </c>
      <c r="E8" s="30"/>
      <c r="F8" s="30"/>
      <c r="G8" s="33">
        <f>SUMIFS(Data!$F$6:$F$6141,Data!$E$6:$E$6141,LEFT(Calculations!$D8,1),Data!$D$6:$D$6141,Calculations!G$7,Data!$B$6:$B$6141,Calculations!$B8,Data!$C$6:$C$6141,Calculations!$C8)</f>
        <v>0</v>
      </c>
      <c r="H8" s="33">
        <f>SUMIFS(Data!$F$6:$F$6141,Data!$E$6:$E$6141,LEFT(Calculations!$D8,1),Data!$D$6:$D$6141,Calculations!H$7,Data!$B$6:$B$6141,Calculations!$B8,Data!$C$6:$C$6141,Calculations!$C8)</f>
        <v>0</v>
      </c>
      <c r="I8" s="33">
        <f>SUMIFS(Data!$F$6:$F$6141,Data!$E$6:$E$6141,LEFT(Calculations!$D8,1),Data!$D$6:$D$6141,Calculations!I$7,Data!$B$6:$B$6141,Calculations!$B8,Data!$C$6:$C$6141,Calculations!$C8)</f>
        <v>0</v>
      </c>
      <c r="J8" s="33">
        <f>SUMIFS(Data!$F$6:$F$6141,Data!$E$6:$E$6141,LEFT(Calculations!$D8,1),Data!$D$6:$D$6141,Calculations!J$7,Data!$B$6:$B$6141,Calculations!$B8,Data!$C$6:$C$6141,Calculations!$C8)</f>
        <v>0</v>
      </c>
      <c r="K8" s="33">
        <f>SUMIFS(Data!$F$6:$F$6141,Data!$E$6:$E$6141,LEFT(Calculations!$D8,1),Data!$D$6:$D$6141,Calculations!K$7,Data!$B$6:$B$6141,Calculations!$B8,Data!$C$6:$C$6141,Calculations!$C8)</f>
        <v>0</v>
      </c>
      <c r="L8" s="33">
        <f>SUMIFS(Data!$F$6:$F$6141,Data!$E$6:$E$6141,LEFT(Calculations!$D8,1),Data!$D$6:$D$6141,Calculations!L$7,Data!$B$6:$B$6141,Calculations!$B8,Data!$C$6:$C$6141,Calculations!$C8)</f>
        <v>0</v>
      </c>
      <c r="M8" s="33">
        <f>SUMIFS(Data!$F$6:$F$6141,Data!$E$6:$E$6141,LEFT(Calculations!$D8,1),Data!$D$6:$D$6141,Calculations!M$7,Data!$B$6:$B$6141,Calculations!$B8,Data!$C$6:$C$6141,Calculations!$C8)</f>
        <v>0</v>
      </c>
      <c r="N8" s="33">
        <f>SUMIFS(Data!$F$6:$F$6141,Data!$E$6:$E$6141,LEFT(Calculations!$D8,1),Data!$D$6:$D$6141,Calculations!N$7,Data!$B$6:$B$6141,Calculations!$B8,Data!$C$6:$C$6141,Calculations!$C8)</f>
        <v>0</v>
      </c>
      <c r="O8" s="33">
        <f>SUMIFS(Data!$F$6:$F$6141,Data!$E$6:$E$6141,LEFT(Calculations!$D8,1),Data!$D$6:$D$6141,Calculations!O$7,Data!$B$6:$B$6141,Calculations!$B8,Data!$C$6:$C$6141,Calculations!$C8)</f>
        <v>0</v>
      </c>
      <c r="P8" s="33">
        <f>SUMIFS(Data!$F$6:$F$6141,Data!$E$6:$E$6141,LEFT(Calculations!$D8,1),Data!$D$6:$D$6141,Calculations!P$7,Data!$B$6:$B$6141,Calculations!$B8,Data!$C$6:$C$6141,Calculations!$C8)</f>
        <v>0</v>
      </c>
      <c r="Q8" s="33">
        <f>SUMIFS(Data!$F$6:$F$6141,Data!$E$6:$E$6141,LEFT(Calculations!$D8,1),Data!$D$6:$D$6141,Calculations!Q$7,Data!$B$6:$B$6141,Calculations!$B8,Data!$C$6:$C$6141,Calculations!$C8)</f>
        <v>0</v>
      </c>
      <c r="R8" s="33">
        <f>SUMIFS(Data!$F$6:$F$6141,Data!$E$6:$E$6141,LEFT(Calculations!$D8,1),Data!$D$6:$D$6141,Calculations!R$7,Data!$B$6:$B$6141,Calculations!$B8,Data!$C$6:$C$6141,Calculations!$C8)</f>
        <v>0</v>
      </c>
      <c r="S8" s="33">
        <f>SUMIFS(Data!$F$6:$F$6141,Data!$E$6:$E$6141,LEFT(Calculations!$D8,1),Data!$D$6:$D$6141,Calculations!S$7,Data!$B$6:$B$6141,Calculations!$B8,Data!$C$6:$C$6141,Calculations!$C8)</f>
        <v>0</v>
      </c>
      <c r="T8" s="33">
        <f>SUMIFS(Data!$F$6:$F$6141,Data!$E$6:$E$6141,LEFT(Calculations!$D8,1),Data!$D$6:$D$6141,Calculations!T$7,Data!$B$6:$B$6141,Calculations!$B8,Data!$C$6:$C$6141,Calculations!$C8)</f>
        <v>0</v>
      </c>
      <c r="U8" s="33">
        <f>SUMIFS(Data!$F$6:$F$6141,Data!$E$6:$E$6141,LEFT(Calculations!$D8,1),Data!$D$6:$D$6141,Calculations!U$7,Data!$B$6:$B$6141,Calculations!$B8,Data!$C$6:$C$6141,Calculations!$C8)</f>
        <v>0</v>
      </c>
      <c r="V8" s="33">
        <f>SUMIFS(Data!$F$6:$F$6141,Data!$E$6:$E$6141,LEFT(Calculations!$D8,1),Data!$D$6:$D$6141,Calculations!V$7,Data!$B$6:$B$6141,Calculations!$B8,Data!$C$6:$C$6141,Calculations!$C8)</f>
        <v>0</v>
      </c>
      <c r="W8" s="33">
        <f>SUMIFS(Data!$F$6:$F$6141,Data!$E$6:$E$6141,LEFT(Calculations!$D8,1),Data!$D$6:$D$6141,Calculations!W$7,Data!$B$6:$B$6141,Calculations!$B8,Data!$C$6:$C$6141,Calculations!$C8)</f>
        <v>0</v>
      </c>
      <c r="X8" s="33">
        <f>SUMIFS(Data!$F$6:$F$6141,Data!$E$6:$E$6141,LEFT(Calculations!$D8,1),Data!$D$6:$D$6141,Calculations!X$7,Data!$B$6:$B$6141,Calculations!$B8,Data!$C$6:$C$6141,Calculations!$C8)</f>
        <v>0</v>
      </c>
      <c r="Y8" s="33">
        <f>SUMIFS(Data!$F$6:$F$6141,Data!$E$6:$E$6141,LEFT(Calculations!$D8,1),Data!$D$6:$D$6141,Calculations!Y$7,Data!$B$6:$B$6141,Calculations!$B8,Data!$C$6:$C$6141,Calculations!$C8)</f>
        <v>0</v>
      </c>
      <c r="Z8" s="33">
        <f>SUMIFS(Data!$F$6:$F$6141,Data!$E$6:$E$6141,LEFT(Calculations!$D8,1),Data!$D$6:$D$6141,Calculations!Z$7,Data!$B$6:$B$6141,Calculations!$B8,Data!$C$6:$C$6141,Calculations!$C8)</f>
        <v>0</v>
      </c>
      <c r="AA8" s="33">
        <f>SUMIFS(Data!$F$6:$F$6141,Data!$E$6:$E$6141,LEFT(Calculations!$D8,1),Data!$D$6:$D$6141,Calculations!AA$7,Data!$B$6:$B$6141,Calculations!$B8,Data!$C$6:$C$6141,Calculations!$C8)</f>
        <v>0</v>
      </c>
      <c r="AB8" s="33">
        <f>SUMIFS(Data!$F$6:$F$6141,Data!$E$6:$E$6141,LEFT(Calculations!$D8,1),Data!$D$6:$D$6141,Calculations!AB$7,Data!$B$6:$B$6141,Calculations!$B8,Data!$C$6:$C$6141,Calculations!$C8)</f>
        <v>0</v>
      </c>
      <c r="AC8" s="33">
        <f>SUMIFS(Data!$F$6:$F$6141,Data!$E$6:$E$6141,LEFT(Calculations!$D8,1),Data!$D$6:$D$6141,Calculations!AC$7,Data!$B$6:$B$6141,Calculations!$B8,Data!$C$6:$C$6141,Calculations!$C8)</f>
        <v>0</v>
      </c>
      <c r="AD8" s="33">
        <f>SUMIFS(Data!$F$6:$F$6141,Data!$E$6:$E$6141,LEFT(Calculations!$D8,1),Data!$D$6:$D$6141,Calculations!AD$7,Data!$B$6:$B$6141,Calculations!$B8,Data!$C$6:$C$6141,Calculations!$C8)</f>
        <v>0</v>
      </c>
      <c r="AE8" s="33">
        <f>SUMIFS(Data!$F$6:$F$6141,Data!$E$6:$E$6141,LEFT(Calculations!$D8,1),Data!$D$6:$D$6141,Calculations!AE$7,Data!$B$6:$B$6141,Calculations!$B8,Data!$C$6:$C$6141,Calculations!$C8)</f>
        <v>0</v>
      </c>
      <c r="AF8" s="33">
        <f>SUMIFS(Data!$F$6:$F$6141,Data!$E$6:$E$6141,LEFT(Calculations!$D8,1),Data!$D$6:$D$6141,Calculations!AF$7,Data!$B$6:$B$6141,Calculations!$B8,Data!$C$6:$C$6141,Calculations!$C8)</f>
        <v>0</v>
      </c>
      <c r="AG8" s="30"/>
      <c r="AH8" s="31" t="b">
        <f>SUM(G8:AF8)=1</f>
        <v>0</v>
      </c>
    </row>
    <row r="9" spans="2:34" x14ac:dyDescent="0.25">
      <c r="B9" s="12">
        <f>'JCBits Love Calculator Model'!$C$11</f>
        <v>0</v>
      </c>
      <c r="C9" s="23">
        <f>'JCBits Love Calculator Model'!$C$8</f>
        <v>0</v>
      </c>
      <c r="D9" s="23" t="s">
        <v>41</v>
      </c>
      <c r="E9" s="23"/>
      <c r="F9" s="23"/>
      <c r="G9" s="34">
        <f>SUMIFS(Data!$F$6:$F$6141,Data!$E$6:$E$6141,LEFT(Calculations!$D9,1),Data!$D$6:$D$6141,Calculations!G$7,Data!$B$6:$B$6141,Calculations!$B9,Data!$C$6:$C$6141,Calculations!$C9)</f>
        <v>0</v>
      </c>
      <c r="H9" s="34">
        <f>SUMIFS(Data!$F$6:$F$6141,Data!$E$6:$E$6141,LEFT(Calculations!$D9,1),Data!$D$6:$D$6141,Calculations!H$7,Data!$B$6:$B$6141,Calculations!$B9,Data!$C$6:$C$6141,Calculations!$C9)</f>
        <v>0</v>
      </c>
      <c r="I9" s="34">
        <f>SUMIFS(Data!$F$6:$F$6141,Data!$E$6:$E$6141,LEFT(Calculations!$D9,1),Data!$D$6:$D$6141,Calculations!I$7,Data!$B$6:$B$6141,Calculations!$B9,Data!$C$6:$C$6141,Calculations!$C9)</f>
        <v>0</v>
      </c>
      <c r="J9" s="34">
        <f>SUMIFS(Data!$F$6:$F$6141,Data!$E$6:$E$6141,LEFT(Calculations!$D9,1),Data!$D$6:$D$6141,Calculations!J$7,Data!$B$6:$B$6141,Calculations!$B9,Data!$C$6:$C$6141,Calculations!$C9)</f>
        <v>0</v>
      </c>
      <c r="K9" s="34">
        <f>SUMIFS(Data!$F$6:$F$6141,Data!$E$6:$E$6141,LEFT(Calculations!$D9,1),Data!$D$6:$D$6141,Calculations!K$7,Data!$B$6:$B$6141,Calculations!$B9,Data!$C$6:$C$6141,Calculations!$C9)</f>
        <v>0</v>
      </c>
      <c r="L9" s="34">
        <f>SUMIFS(Data!$F$6:$F$6141,Data!$E$6:$E$6141,LEFT(Calculations!$D9,1),Data!$D$6:$D$6141,Calculations!L$7,Data!$B$6:$B$6141,Calculations!$B9,Data!$C$6:$C$6141,Calculations!$C9)</f>
        <v>0</v>
      </c>
      <c r="M9" s="34">
        <f>SUMIFS(Data!$F$6:$F$6141,Data!$E$6:$E$6141,LEFT(Calculations!$D9,1),Data!$D$6:$D$6141,Calculations!M$7,Data!$B$6:$B$6141,Calculations!$B9,Data!$C$6:$C$6141,Calculations!$C9)</f>
        <v>0</v>
      </c>
      <c r="N9" s="34">
        <f>SUMIFS(Data!$F$6:$F$6141,Data!$E$6:$E$6141,LEFT(Calculations!$D9,1),Data!$D$6:$D$6141,Calculations!N$7,Data!$B$6:$B$6141,Calculations!$B9,Data!$C$6:$C$6141,Calculations!$C9)</f>
        <v>0</v>
      </c>
      <c r="O9" s="34">
        <f>SUMIFS(Data!$F$6:$F$6141,Data!$E$6:$E$6141,LEFT(Calculations!$D9,1),Data!$D$6:$D$6141,Calculations!O$7,Data!$B$6:$B$6141,Calculations!$B9,Data!$C$6:$C$6141,Calculations!$C9)</f>
        <v>0</v>
      </c>
      <c r="P9" s="34">
        <f>SUMIFS(Data!$F$6:$F$6141,Data!$E$6:$E$6141,LEFT(Calculations!$D9,1),Data!$D$6:$D$6141,Calculations!P$7,Data!$B$6:$B$6141,Calculations!$B9,Data!$C$6:$C$6141,Calculations!$C9)</f>
        <v>0</v>
      </c>
      <c r="Q9" s="34">
        <f>SUMIFS(Data!$F$6:$F$6141,Data!$E$6:$E$6141,LEFT(Calculations!$D9,1),Data!$D$6:$D$6141,Calculations!Q$7,Data!$B$6:$B$6141,Calculations!$B9,Data!$C$6:$C$6141,Calculations!$C9)</f>
        <v>0</v>
      </c>
      <c r="R9" s="34">
        <f>SUMIFS(Data!$F$6:$F$6141,Data!$E$6:$E$6141,LEFT(Calculations!$D9,1),Data!$D$6:$D$6141,Calculations!R$7,Data!$B$6:$B$6141,Calculations!$B9,Data!$C$6:$C$6141,Calculations!$C9)</f>
        <v>0</v>
      </c>
      <c r="S9" s="34">
        <f>SUMIFS(Data!$F$6:$F$6141,Data!$E$6:$E$6141,LEFT(Calculations!$D9,1),Data!$D$6:$D$6141,Calculations!S$7,Data!$B$6:$B$6141,Calculations!$B9,Data!$C$6:$C$6141,Calculations!$C9)</f>
        <v>0</v>
      </c>
      <c r="T9" s="34">
        <f>SUMIFS(Data!$F$6:$F$6141,Data!$E$6:$E$6141,LEFT(Calculations!$D9,1),Data!$D$6:$D$6141,Calculations!T$7,Data!$B$6:$B$6141,Calculations!$B9,Data!$C$6:$C$6141,Calculations!$C9)</f>
        <v>0</v>
      </c>
      <c r="U9" s="34">
        <f>SUMIFS(Data!$F$6:$F$6141,Data!$E$6:$E$6141,LEFT(Calculations!$D9,1),Data!$D$6:$D$6141,Calculations!U$7,Data!$B$6:$B$6141,Calculations!$B9,Data!$C$6:$C$6141,Calculations!$C9)</f>
        <v>0</v>
      </c>
      <c r="V9" s="34">
        <f>SUMIFS(Data!$F$6:$F$6141,Data!$E$6:$E$6141,LEFT(Calculations!$D9,1),Data!$D$6:$D$6141,Calculations!V$7,Data!$B$6:$B$6141,Calculations!$B9,Data!$C$6:$C$6141,Calculations!$C9)</f>
        <v>0</v>
      </c>
      <c r="W9" s="34">
        <f>SUMIFS(Data!$F$6:$F$6141,Data!$E$6:$E$6141,LEFT(Calculations!$D9,1),Data!$D$6:$D$6141,Calculations!W$7,Data!$B$6:$B$6141,Calculations!$B9,Data!$C$6:$C$6141,Calculations!$C9)</f>
        <v>0</v>
      </c>
      <c r="X9" s="34">
        <f>SUMIFS(Data!$F$6:$F$6141,Data!$E$6:$E$6141,LEFT(Calculations!$D9,1),Data!$D$6:$D$6141,Calculations!X$7,Data!$B$6:$B$6141,Calculations!$B9,Data!$C$6:$C$6141,Calculations!$C9)</f>
        <v>0</v>
      </c>
      <c r="Y9" s="34">
        <f>SUMIFS(Data!$F$6:$F$6141,Data!$E$6:$E$6141,LEFT(Calculations!$D9,1),Data!$D$6:$D$6141,Calculations!Y$7,Data!$B$6:$B$6141,Calculations!$B9,Data!$C$6:$C$6141,Calculations!$C9)</f>
        <v>0</v>
      </c>
      <c r="Z9" s="34">
        <f>SUMIFS(Data!$F$6:$F$6141,Data!$E$6:$E$6141,LEFT(Calculations!$D9,1),Data!$D$6:$D$6141,Calculations!Z$7,Data!$B$6:$B$6141,Calculations!$B9,Data!$C$6:$C$6141,Calculations!$C9)</f>
        <v>0</v>
      </c>
      <c r="AA9" s="34">
        <f>SUMIFS(Data!$F$6:$F$6141,Data!$E$6:$E$6141,LEFT(Calculations!$D9,1),Data!$D$6:$D$6141,Calculations!AA$7,Data!$B$6:$B$6141,Calculations!$B9,Data!$C$6:$C$6141,Calculations!$C9)</f>
        <v>0</v>
      </c>
      <c r="AB9" s="34">
        <f>SUMIFS(Data!$F$6:$F$6141,Data!$E$6:$E$6141,LEFT(Calculations!$D9,1),Data!$D$6:$D$6141,Calculations!AB$7,Data!$B$6:$B$6141,Calculations!$B9,Data!$C$6:$C$6141,Calculations!$C9)</f>
        <v>0</v>
      </c>
      <c r="AC9" s="34">
        <f>SUMIFS(Data!$F$6:$F$6141,Data!$E$6:$E$6141,LEFT(Calculations!$D9,1),Data!$D$6:$D$6141,Calculations!AC$7,Data!$B$6:$B$6141,Calculations!$B9,Data!$C$6:$C$6141,Calculations!$C9)</f>
        <v>0</v>
      </c>
      <c r="AD9" s="34">
        <f>SUMIFS(Data!$F$6:$F$6141,Data!$E$6:$E$6141,LEFT(Calculations!$D9,1),Data!$D$6:$D$6141,Calculations!AD$7,Data!$B$6:$B$6141,Calculations!$B9,Data!$C$6:$C$6141,Calculations!$C9)</f>
        <v>0</v>
      </c>
      <c r="AE9" s="34">
        <f>SUMIFS(Data!$F$6:$F$6141,Data!$E$6:$E$6141,LEFT(Calculations!$D9,1),Data!$D$6:$D$6141,Calculations!AE$7,Data!$B$6:$B$6141,Calculations!$B9,Data!$C$6:$C$6141,Calculations!$C9)</f>
        <v>0</v>
      </c>
      <c r="AF9" s="34">
        <f>SUMIFS(Data!$F$6:$F$6141,Data!$E$6:$E$6141,LEFT(Calculations!$D9,1),Data!$D$6:$D$6141,Calculations!AF$7,Data!$B$6:$B$6141,Calculations!$B9,Data!$C$6:$C$6141,Calculations!$C9)</f>
        <v>0</v>
      </c>
      <c r="AG9" s="23"/>
      <c r="AH9" s="24" t="b">
        <f>SUM(G9:AF9)=1</f>
        <v>0</v>
      </c>
    </row>
    <row r="10" spans="2:34" x14ac:dyDescent="0.25">
      <c r="B10" s="1">
        <f>'JCBits Love Calculator Model'!$C$11</f>
        <v>0</v>
      </c>
      <c r="C10" s="2">
        <f>'JCBits Love Calculator Model'!$C$8</f>
        <v>0</v>
      </c>
      <c r="D10" s="2" t="s">
        <v>64</v>
      </c>
      <c r="E10" s="2"/>
      <c r="F10" s="2"/>
      <c r="G10" s="51">
        <f>AVERAGE(G8:G9)</f>
        <v>0</v>
      </c>
      <c r="H10" s="51">
        <f t="shared" ref="H10:AF10" si="0">AVERAGE(H8:H9)</f>
        <v>0</v>
      </c>
      <c r="I10" s="51">
        <f t="shared" si="0"/>
        <v>0</v>
      </c>
      <c r="J10" s="51">
        <f t="shared" si="0"/>
        <v>0</v>
      </c>
      <c r="K10" s="51">
        <f t="shared" si="0"/>
        <v>0</v>
      </c>
      <c r="L10" s="51">
        <f t="shared" si="0"/>
        <v>0</v>
      </c>
      <c r="M10" s="51">
        <f t="shared" si="0"/>
        <v>0</v>
      </c>
      <c r="N10" s="51">
        <f t="shared" si="0"/>
        <v>0</v>
      </c>
      <c r="O10" s="51">
        <f t="shared" si="0"/>
        <v>0</v>
      </c>
      <c r="P10" s="51">
        <f t="shared" si="0"/>
        <v>0</v>
      </c>
      <c r="Q10" s="51">
        <f t="shared" si="0"/>
        <v>0</v>
      </c>
      <c r="R10" s="51">
        <f t="shared" si="0"/>
        <v>0</v>
      </c>
      <c r="S10" s="51">
        <f t="shared" si="0"/>
        <v>0</v>
      </c>
      <c r="T10" s="51">
        <f t="shared" si="0"/>
        <v>0</v>
      </c>
      <c r="U10" s="51">
        <f t="shared" si="0"/>
        <v>0</v>
      </c>
      <c r="V10" s="51">
        <f t="shared" si="0"/>
        <v>0</v>
      </c>
      <c r="W10" s="51">
        <f t="shared" si="0"/>
        <v>0</v>
      </c>
      <c r="X10" s="51">
        <f t="shared" si="0"/>
        <v>0</v>
      </c>
      <c r="Y10" s="51">
        <f t="shared" si="0"/>
        <v>0</v>
      </c>
      <c r="Z10" s="51">
        <f t="shared" si="0"/>
        <v>0</v>
      </c>
      <c r="AA10" s="51">
        <f t="shared" si="0"/>
        <v>0</v>
      </c>
      <c r="AB10" s="51">
        <f t="shared" si="0"/>
        <v>0</v>
      </c>
      <c r="AC10" s="51">
        <f t="shared" si="0"/>
        <v>0</v>
      </c>
      <c r="AD10" s="51">
        <f t="shared" si="0"/>
        <v>0</v>
      </c>
      <c r="AE10" s="51">
        <f t="shared" si="0"/>
        <v>0</v>
      </c>
      <c r="AF10" s="51">
        <f t="shared" si="0"/>
        <v>0</v>
      </c>
      <c r="AG10" s="2"/>
      <c r="AH10" s="3" t="b">
        <f>SUM(G10:AF10)=1</f>
        <v>0</v>
      </c>
    </row>
    <row r="11" spans="2:34" x14ac:dyDescent="0.25">
      <c r="B11" s="30"/>
      <c r="C11" s="30"/>
      <c r="D11" s="30"/>
      <c r="E11" s="30"/>
      <c r="F11" s="30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0"/>
      <c r="AH11" s="30"/>
    </row>
    <row r="12" spans="2:34" x14ac:dyDescent="0.25">
      <c r="B12" s="1" t="s">
        <v>5</v>
      </c>
      <c r="C12" s="2" t="s">
        <v>0</v>
      </c>
      <c r="D12" s="2" t="s">
        <v>1</v>
      </c>
      <c r="E12" s="2" t="s">
        <v>61</v>
      </c>
      <c r="F12" s="2"/>
      <c r="G12" s="4" t="s">
        <v>7</v>
      </c>
      <c r="H12" s="4" t="s">
        <v>8</v>
      </c>
      <c r="I12" s="4" t="s">
        <v>9</v>
      </c>
      <c r="J12" s="4" t="s">
        <v>10</v>
      </c>
      <c r="K12" s="4" t="s">
        <v>11</v>
      </c>
      <c r="L12" s="4" t="s">
        <v>12</v>
      </c>
      <c r="M12" s="4" t="s">
        <v>13</v>
      </c>
      <c r="N12" s="4" t="s">
        <v>14</v>
      </c>
      <c r="O12" s="4" t="s">
        <v>15</v>
      </c>
      <c r="P12" s="4" t="s">
        <v>16</v>
      </c>
      <c r="Q12" s="4" t="s">
        <v>17</v>
      </c>
      <c r="R12" s="4" t="s">
        <v>18</v>
      </c>
      <c r="S12" s="4" t="s">
        <v>19</v>
      </c>
      <c r="T12" s="4" t="s">
        <v>20</v>
      </c>
      <c r="U12" s="4" t="s">
        <v>21</v>
      </c>
      <c r="V12" s="4" t="s">
        <v>22</v>
      </c>
      <c r="W12" s="4" t="s">
        <v>23</v>
      </c>
      <c r="X12" s="4" t="s">
        <v>24</v>
      </c>
      <c r="Y12" s="4" t="s">
        <v>25</v>
      </c>
      <c r="Z12" s="4" t="s">
        <v>26</v>
      </c>
      <c r="AA12" s="4" t="s">
        <v>27</v>
      </c>
      <c r="AB12" s="4" t="s">
        <v>28</v>
      </c>
      <c r="AC12" s="4" t="s">
        <v>29</v>
      </c>
      <c r="AD12" s="4" t="s">
        <v>30</v>
      </c>
      <c r="AE12" s="4" t="s">
        <v>31</v>
      </c>
      <c r="AF12" s="4" t="s">
        <v>32</v>
      </c>
      <c r="AG12" s="2"/>
      <c r="AH12" s="3" t="s">
        <v>44</v>
      </c>
    </row>
    <row r="13" spans="2:34" x14ac:dyDescent="0.25">
      <c r="B13" s="10">
        <f>'JCBits Love Calculator Model'!$C$11</f>
        <v>0</v>
      </c>
      <c r="C13" s="30">
        <f>'JCBits Love Calculator Model'!$C$8</f>
        <v>0</v>
      </c>
      <c r="D13" s="94" t="s">
        <v>39</v>
      </c>
      <c r="E13" s="94" t="s">
        <v>40</v>
      </c>
      <c r="F13" s="94" t="str">
        <f t="shared" ref="F13:F20" si="1">CONCATENATE(D13,E13)</f>
        <v>MaleStraight</v>
      </c>
      <c r="G13" s="88">
        <f>SUMIFS(Sheet3!$I$4:$I$4995,Sheet3!$F$4:$F$4995,Calculations!G$12,Sheet3!$E$4:$E$4995,Calculations!$C13,Sheet3!$B$4:$B$4995,Calculations!$B13,Sheet3!$D$4:$D$4995,"Females")</f>
        <v>0</v>
      </c>
      <c r="H13" s="88">
        <f>SUMIFS(Sheet3!$I$4:$I$4995,Sheet3!$F$4:$F$4995,Calculations!H$12,Sheet3!$E$4:$E$4995,Calculations!$C13,Sheet3!$B$4:$B$4995,Calculations!$B13,Sheet3!$D$4:$D$4995,"Females")</f>
        <v>0</v>
      </c>
      <c r="I13" s="88">
        <f>SUMIFS(Sheet3!$I$4:$I$4995,Sheet3!$F$4:$F$4995,Calculations!I$12,Sheet3!$E$4:$E$4995,Calculations!$C13,Sheet3!$B$4:$B$4995,Calculations!$B13,Sheet3!$D$4:$D$4995,"Females")</f>
        <v>0</v>
      </c>
      <c r="J13" s="88">
        <f>SUMIFS(Sheet3!$I$4:$I$4995,Sheet3!$F$4:$F$4995,Calculations!J$12,Sheet3!$E$4:$E$4995,Calculations!$C13,Sheet3!$B$4:$B$4995,Calculations!$B13,Sheet3!$D$4:$D$4995,"Females")</f>
        <v>0</v>
      </c>
      <c r="K13" s="88">
        <f>SUMIFS(Sheet3!$I$4:$I$4995,Sheet3!$F$4:$F$4995,Calculations!K$12,Sheet3!$E$4:$E$4995,Calculations!$C13,Sheet3!$B$4:$B$4995,Calculations!$B13,Sheet3!$D$4:$D$4995,"Females")</f>
        <v>0</v>
      </c>
      <c r="L13" s="88">
        <f>SUMIFS(Sheet3!$I$4:$I$4995,Sheet3!$F$4:$F$4995,Calculations!L$12,Sheet3!$E$4:$E$4995,Calculations!$C13,Sheet3!$B$4:$B$4995,Calculations!$B13,Sheet3!$D$4:$D$4995,"Females")</f>
        <v>0</v>
      </c>
      <c r="M13" s="88">
        <f>SUMIFS(Sheet3!$I$4:$I$4995,Sheet3!$F$4:$F$4995,Calculations!M$12,Sheet3!$E$4:$E$4995,Calculations!$C13,Sheet3!$B$4:$B$4995,Calculations!$B13,Sheet3!$D$4:$D$4995,"Females")</f>
        <v>0</v>
      </c>
      <c r="N13" s="88">
        <f>SUMIFS(Sheet3!$I$4:$I$4995,Sheet3!$F$4:$F$4995,Calculations!N$12,Sheet3!$E$4:$E$4995,Calculations!$C13,Sheet3!$B$4:$B$4995,Calculations!$B13,Sheet3!$D$4:$D$4995,"Females")</f>
        <v>0</v>
      </c>
      <c r="O13" s="88">
        <f>SUMIFS(Sheet3!$I$4:$I$4995,Sheet3!$F$4:$F$4995,Calculations!O$12,Sheet3!$E$4:$E$4995,Calculations!$C13,Sheet3!$B$4:$B$4995,Calculations!$B13,Sheet3!$D$4:$D$4995,"Females")</f>
        <v>0</v>
      </c>
      <c r="P13" s="88">
        <f>SUMIFS(Sheet3!$I$4:$I$4995,Sheet3!$F$4:$F$4995,Calculations!P$12,Sheet3!$E$4:$E$4995,Calculations!$C13,Sheet3!$B$4:$B$4995,Calculations!$B13,Sheet3!$D$4:$D$4995,"Females")</f>
        <v>0</v>
      </c>
      <c r="Q13" s="88">
        <f>SUMIFS(Sheet3!$I$4:$I$4995,Sheet3!$F$4:$F$4995,Calculations!Q$12,Sheet3!$E$4:$E$4995,Calculations!$C13,Sheet3!$B$4:$B$4995,Calculations!$B13,Sheet3!$D$4:$D$4995,"Females")</f>
        <v>0</v>
      </c>
      <c r="R13" s="88">
        <f>SUMIFS(Sheet3!$I$4:$I$4995,Sheet3!$F$4:$F$4995,Calculations!R$12,Sheet3!$E$4:$E$4995,Calculations!$C13,Sheet3!$B$4:$B$4995,Calculations!$B13,Sheet3!$D$4:$D$4995,"Females")</f>
        <v>0</v>
      </c>
      <c r="S13" s="88">
        <f>SUMIFS(Sheet3!$I$4:$I$4995,Sheet3!$F$4:$F$4995,Calculations!S$12,Sheet3!$E$4:$E$4995,Calculations!$C13,Sheet3!$B$4:$B$4995,Calculations!$B13,Sheet3!$D$4:$D$4995,"Females")</f>
        <v>0</v>
      </c>
      <c r="T13" s="88">
        <f>SUMIFS(Sheet3!$I$4:$I$4995,Sheet3!$F$4:$F$4995,Calculations!T$12,Sheet3!$E$4:$E$4995,Calculations!$C13,Sheet3!$B$4:$B$4995,Calculations!$B13,Sheet3!$D$4:$D$4995,"Females")</f>
        <v>0</v>
      </c>
      <c r="U13" s="88">
        <f>SUMIFS(Sheet3!$I$4:$I$4995,Sheet3!$F$4:$F$4995,Calculations!U$12,Sheet3!$E$4:$E$4995,Calculations!$C13,Sheet3!$B$4:$B$4995,Calculations!$B13,Sheet3!$D$4:$D$4995,"Females")</f>
        <v>0</v>
      </c>
      <c r="V13" s="88">
        <f>SUMIFS(Sheet3!$I$4:$I$4995,Sheet3!$F$4:$F$4995,Calculations!V$12,Sheet3!$E$4:$E$4995,Calculations!$C13,Sheet3!$B$4:$B$4995,Calculations!$B13,Sheet3!$D$4:$D$4995,"Females")</f>
        <v>0</v>
      </c>
      <c r="W13" s="88">
        <f>SUMIFS(Sheet3!$I$4:$I$4995,Sheet3!$F$4:$F$4995,Calculations!W$12,Sheet3!$E$4:$E$4995,Calculations!$C13,Sheet3!$B$4:$B$4995,Calculations!$B13,Sheet3!$D$4:$D$4995,"Females")</f>
        <v>0</v>
      </c>
      <c r="X13" s="88">
        <f>SUMIFS(Sheet3!$I$4:$I$4995,Sheet3!$F$4:$F$4995,Calculations!X$12,Sheet3!$E$4:$E$4995,Calculations!$C13,Sheet3!$B$4:$B$4995,Calculations!$B13,Sheet3!$D$4:$D$4995,"Females")</f>
        <v>0</v>
      </c>
      <c r="Y13" s="88">
        <f>SUMIFS(Sheet3!$I$4:$I$4995,Sheet3!$F$4:$F$4995,Calculations!Y$12,Sheet3!$E$4:$E$4995,Calculations!$C13,Sheet3!$B$4:$B$4995,Calculations!$B13,Sheet3!$D$4:$D$4995,"Females")</f>
        <v>0</v>
      </c>
      <c r="Z13" s="88">
        <f>SUMIFS(Sheet3!$I$4:$I$4995,Sheet3!$F$4:$F$4995,Calculations!Z$12,Sheet3!$E$4:$E$4995,Calculations!$C13,Sheet3!$B$4:$B$4995,Calculations!$B13,Sheet3!$D$4:$D$4995,"Females")</f>
        <v>0</v>
      </c>
      <c r="AA13" s="88">
        <f>SUMIFS(Sheet3!$I$4:$I$4995,Sheet3!$F$4:$F$4995,Calculations!AA$12,Sheet3!$E$4:$E$4995,Calculations!$C13,Sheet3!$B$4:$B$4995,Calculations!$B13,Sheet3!$D$4:$D$4995,"Females")</f>
        <v>0</v>
      </c>
      <c r="AB13" s="88">
        <f>SUMIFS(Sheet3!$I$4:$I$4995,Sheet3!$F$4:$F$4995,Calculations!AB$12,Sheet3!$E$4:$E$4995,Calculations!$C13,Sheet3!$B$4:$B$4995,Calculations!$B13,Sheet3!$D$4:$D$4995,"Females")</f>
        <v>0</v>
      </c>
      <c r="AC13" s="88">
        <f>SUMIFS(Sheet3!$I$4:$I$4995,Sheet3!$F$4:$F$4995,Calculations!AC$12,Sheet3!$E$4:$E$4995,Calculations!$C13,Sheet3!$B$4:$B$4995,Calculations!$B13,Sheet3!$D$4:$D$4995,"Females")</f>
        <v>0</v>
      </c>
      <c r="AD13" s="88">
        <f>SUMIFS(Sheet3!$I$4:$I$4995,Sheet3!$F$4:$F$4995,Calculations!AD$12,Sheet3!$E$4:$E$4995,Calculations!$C13,Sheet3!$B$4:$B$4995,Calculations!$B13,Sheet3!$D$4:$D$4995,"Females")</f>
        <v>0</v>
      </c>
      <c r="AE13" s="88">
        <f>SUMIFS(Sheet3!$I$4:$I$4995,Sheet3!$F$4:$F$4995,Calculations!AE$12,Sheet3!$E$4:$E$4995,Calculations!$C13,Sheet3!$B$4:$B$4995,Calculations!$B13,Sheet3!$D$4:$D$4995,"Females")</f>
        <v>0</v>
      </c>
      <c r="AF13" s="88">
        <f>SUMIFS(Sheet3!$I$4:$I$4995,Sheet3!$F$4:$F$4995,Calculations!AF$12,Sheet3!$E$4:$E$4995,Calculations!$C13,Sheet3!$B$4:$B$4995,Calculations!$B13,Sheet3!$D$4:$D$4995,"Females")</f>
        <v>0</v>
      </c>
      <c r="AG13" s="30"/>
      <c r="AH13" s="31"/>
    </row>
    <row r="14" spans="2:34" x14ac:dyDescent="0.25">
      <c r="B14" s="10">
        <f>'JCBits Love Calculator Model'!$C$11</f>
        <v>0</v>
      </c>
      <c r="C14" s="30">
        <f>'JCBits Love Calculator Model'!$C$8</f>
        <v>0</v>
      </c>
      <c r="D14" s="94" t="s">
        <v>39</v>
      </c>
      <c r="E14" s="94" t="s">
        <v>154</v>
      </c>
      <c r="F14" s="94" t="str">
        <f t="shared" si="1"/>
        <v>MaleGay Dominant</v>
      </c>
      <c r="G14" s="88">
        <f>SUMIFS(Sheet3!$I$4:$I$4995,Sheet3!$F$4:$F$4995,Calculations!G$12,Sheet3!$E$4:$E$4995,Calculations!$C14,Sheet3!$B$4:$B$4995,Calculations!$B14,Sheet3!$D$4:$D$4995,"Males")*0.1</f>
        <v>0</v>
      </c>
      <c r="H14" s="88">
        <f>SUMIFS(Sheet3!$I$4:$I$4995,Sheet3!$F$4:$F$4995,Calculations!H$12,Sheet3!$E$4:$E$4995,Calculations!$C14,Sheet3!$B$4:$B$4995,Calculations!$B14,Sheet3!$D$4:$D$4995,"Males")*0.1</f>
        <v>0</v>
      </c>
      <c r="I14" s="88">
        <f>SUMIFS(Sheet3!$I$4:$I$4995,Sheet3!$F$4:$F$4995,Calculations!I$12,Sheet3!$E$4:$E$4995,Calculations!$C14,Sheet3!$B$4:$B$4995,Calculations!$B14,Sheet3!$D$4:$D$4995,"Males")*0.1</f>
        <v>0</v>
      </c>
      <c r="J14" s="88">
        <f>SUMIFS(Sheet3!$I$4:$I$4995,Sheet3!$F$4:$F$4995,Calculations!J$12,Sheet3!$E$4:$E$4995,Calculations!$C14,Sheet3!$B$4:$B$4995,Calculations!$B14,Sheet3!$D$4:$D$4995,"Males")*0.1</f>
        <v>0</v>
      </c>
      <c r="K14" s="88">
        <f>SUMIFS(Sheet3!$I$4:$I$4995,Sheet3!$F$4:$F$4995,Calculations!K$12,Sheet3!$E$4:$E$4995,Calculations!$C14,Sheet3!$B$4:$B$4995,Calculations!$B14,Sheet3!$D$4:$D$4995,"Males")*0.1</f>
        <v>0</v>
      </c>
      <c r="L14" s="88">
        <f>SUMIFS(Sheet3!$I$4:$I$4995,Sheet3!$F$4:$F$4995,Calculations!L$12,Sheet3!$E$4:$E$4995,Calculations!$C14,Sheet3!$B$4:$B$4995,Calculations!$B14,Sheet3!$D$4:$D$4995,"Males")*0.1</f>
        <v>0</v>
      </c>
      <c r="M14" s="88">
        <f>SUMIFS(Sheet3!$I$4:$I$4995,Sheet3!$F$4:$F$4995,Calculations!M$12,Sheet3!$E$4:$E$4995,Calculations!$C14,Sheet3!$B$4:$B$4995,Calculations!$B14,Sheet3!$D$4:$D$4995,"Males")*0.1</f>
        <v>0</v>
      </c>
      <c r="N14" s="88">
        <f>SUMIFS(Sheet3!$I$4:$I$4995,Sheet3!$F$4:$F$4995,Calculations!N$12,Sheet3!$E$4:$E$4995,Calculations!$C14,Sheet3!$B$4:$B$4995,Calculations!$B14,Sheet3!$D$4:$D$4995,"Males")*0.1</f>
        <v>0</v>
      </c>
      <c r="O14" s="88">
        <f>SUMIFS(Sheet3!$I$4:$I$4995,Sheet3!$F$4:$F$4995,Calculations!O$12,Sheet3!$E$4:$E$4995,Calculations!$C14,Sheet3!$B$4:$B$4995,Calculations!$B14,Sheet3!$D$4:$D$4995,"Males")*0.1</f>
        <v>0</v>
      </c>
      <c r="P14" s="88">
        <f>SUMIFS(Sheet3!$I$4:$I$4995,Sheet3!$F$4:$F$4995,Calculations!P$12,Sheet3!$E$4:$E$4995,Calculations!$C14,Sheet3!$B$4:$B$4995,Calculations!$B14,Sheet3!$D$4:$D$4995,"Males")*0.1</f>
        <v>0</v>
      </c>
      <c r="Q14" s="88">
        <f>SUMIFS(Sheet3!$I$4:$I$4995,Sheet3!$F$4:$F$4995,Calculations!Q$12,Sheet3!$E$4:$E$4995,Calculations!$C14,Sheet3!$B$4:$B$4995,Calculations!$B14,Sheet3!$D$4:$D$4995,"Males")*0.1</f>
        <v>0</v>
      </c>
      <c r="R14" s="88">
        <f>SUMIFS(Sheet3!$I$4:$I$4995,Sheet3!$F$4:$F$4995,Calculations!R$12,Sheet3!$E$4:$E$4995,Calculations!$C14,Sheet3!$B$4:$B$4995,Calculations!$B14,Sheet3!$D$4:$D$4995,"Males")*0.1</f>
        <v>0</v>
      </c>
      <c r="S14" s="88">
        <f>SUMIFS(Sheet3!$I$4:$I$4995,Sheet3!$F$4:$F$4995,Calculations!S$12,Sheet3!$E$4:$E$4995,Calculations!$C14,Sheet3!$B$4:$B$4995,Calculations!$B14,Sheet3!$D$4:$D$4995,"Males")*0.1</f>
        <v>0</v>
      </c>
      <c r="T14" s="88">
        <f>SUMIFS(Sheet3!$I$4:$I$4995,Sheet3!$F$4:$F$4995,Calculations!T$12,Sheet3!$E$4:$E$4995,Calculations!$C14,Sheet3!$B$4:$B$4995,Calculations!$B14,Sheet3!$D$4:$D$4995,"Males")*0.1</f>
        <v>0</v>
      </c>
      <c r="U14" s="88">
        <f>SUMIFS(Sheet3!$I$4:$I$4995,Sheet3!$F$4:$F$4995,Calculations!U$12,Sheet3!$E$4:$E$4995,Calculations!$C14,Sheet3!$B$4:$B$4995,Calculations!$B14,Sheet3!$D$4:$D$4995,"Males")*0.1</f>
        <v>0</v>
      </c>
      <c r="V14" s="88">
        <f>SUMIFS(Sheet3!$I$4:$I$4995,Sheet3!$F$4:$F$4995,Calculations!V$12,Sheet3!$E$4:$E$4995,Calculations!$C14,Sheet3!$B$4:$B$4995,Calculations!$B14,Sheet3!$D$4:$D$4995,"Males")*0.1</f>
        <v>0</v>
      </c>
      <c r="W14" s="88">
        <f>SUMIFS(Sheet3!$I$4:$I$4995,Sheet3!$F$4:$F$4995,Calculations!W$12,Sheet3!$E$4:$E$4995,Calculations!$C14,Sheet3!$B$4:$B$4995,Calculations!$B14,Sheet3!$D$4:$D$4995,"Males")*0.1</f>
        <v>0</v>
      </c>
      <c r="X14" s="88">
        <f>SUMIFS(Sheet3!$I$4:$I$4995,Sheet3!$F$4:$F$4995,Calculations!X$12,Sheet3!$E$4:$E$4995,Calculations!$C14,Sheet3!$B$4:$B$4995,Calculations!$B14,Sheet3!$D$4:$D$4995,"Males")*0.1</f>
        <v>0</v>
      </c>
      <c r="Y14" s="88">
        <f>SUMIFS(Sheet3!$I$4:$I$4995,Sheet3!$F$4:$F$4995,Calculations!Y$12,Sheet3!$E$4:$E$4995,Calculations!$C14,Sheet3!$B$4:$B$4995,Calculations!$B14,Sheet3!$D$4:$D$4995,"Males")*0.1</f>
        <v>0</v>
      </c>
      <c r="Z14" s="88">
        <f>SUMIFS(Sheet3!$I$4:$I$4995,Sheet3!$F$4:$F$4995,Calculations!Z$12,Sheet3!$E$4:$E$4995,Calculations!$C14,Sheet3!$B$4:$B$4995,Calculations!$B14,Sheet3!$D$4:$D$4995,"Males")*0.1</f>
        <v>0</v>
      </c>
      <c r="AA14" s="88">
        <f>SUMIFS(Sheet3!$I$4:$I$4995,Sheet3!$F$4:$F$4995,Calculations!AA$12,Sheet3!$E$4:$E$4995,Calculations!$C14,Sheet3!$B$4:$B$4995,Calculations!$B14,Sheet3!$D$4:$D$4995,"Males")*0.1</f>
        <v>0</v>
      </c>
      <c r="AB14" s="88">
        <f>SUMIFS(Sheet3!$I$4:$I$4995,Sheet3!$F$4:$F$4995,Calculations!AB$12,Sheet3!$E$4:$E$4995,Calculations!$C14,Sheet3!$B$4:$B$4995,Calculations!$B14,Sheet3!$D$4:$D$4995,"Males")*0.1</f>
        <v>0</v>
      </c>
      <c r="AC14" s="88">
        <f>SUMIFS(Sheet3!$I$4:$I$4995,Sheet3!$F$4:$F$4995,Calculations!AC$12,Sheet3!$E$4:$E$4995,Calculations!$C14,Sheet3!$B$4:$B$4995,Calculations!$B14,Sheet3!$D$4:$D$4995,"Males")*0.1</f>
        <v>0</v>
      </c>
      <c r="AD14" s="88">
        <f>SUMIFS(Sheet3!$I$4:$I$4995,Sheet3!$F$4:$F$4995,Calculations!AD$12,Sheet3!$E$4:$E$4995,Calculations!$C14,Sheet3!$B$4:$B$4995,Calculations!$B14,Sheet3!$D$4:$D$4995,"Males")*0.1</f>
        <v>0</v>
      </c>
      <c r="AE14" s="88">
        <f>SUMIFS(Sheet3!$I$4:$I$4995,Sheet3!$F$4:$F$4995,Calculations!AE$12,Sheet3!$E$4:$E$4995,Calculations!$C14,Sheet3!$B$4:$B$4995,Calculations!$B14,Sheet3!$D$4:$D$4995,"Males")*0.1</f>
        <v>0</v>
      </c>
      <c r="AF14" s="88">
        <f>SUMIFS(Sheet3!$I$4:$I$4995,Sheet3!$F$4:$F$4995,Calculations!AF$12,Sheet3!$E$4:$E$4995,Calculations!$C14,Sheet3!$B$4:$B$4995,Calculations!$B14,Sheet3!$D$4:$D$4995,"Males")*0.1</f>
        <v>0</v>
      </c>
      <c r="AG14" s="30"/>
      <c r="AH14" s="31"/>
    </row>
    <row r="15" spans="2:34" x14ac:dyDescent="0.25">
      <c r="B15" s="10">
        <f>'JCBits Love Calculator Model'!$C$11</f>
        <v>0</v>
      </c>
      <c r="C15" s="30">
        <f>'JCBits Love Calculator Model'!$C$8</f>
        <v>0</v>
      </c>
      <c r="D15" s="94" t="s">
        <v>39</v>
      </c>
      <c r="E15" s="94" t="s">
        <v>155</v>
      </c>
      <c r="F15" s="94" t="str">
        <f t="shared" si="1"/>
        <v>MaleGay Submissive</v>
      </c>
      <c r="G15" s="88">
        <f>SUMIFS(Sheet3!$H$4:$H$4995,Sheet3!$F$4:$F$4995,Calculations!G$12,Sheet3!$E$4:$E$4995,Calculations!$C15,Sheet3!$B$4:$B$4995,Calculations!$B15,Sheet3!$D$4:$D$4995,"Males")*0.1</f>
        <v>0</v>
      </c>
      <c r="H15" s="88">
        <f>SUMIFS(Sheet3!$H$4:$H$4995,Sheet3!$F$4:$F$4995,Calculations!H$12,Sheet3!$E$4:$E$4995,Calculations!$C15,Sheet3!$B$4:$B$4995,Calculations!$B15,Sheet3!$D$4:$D$4995,"Males")*0.1</f>
        <v>0</v>
      </c>
      <c r="I15" s="88">
        <f>SUMIFS(Sheet3!$H$4:$H$4995,Sheet3!$F$4:$F$4995,Calculations!I$12,Sheet3!$E$4:$E$4995,Calculations!$C15,Sheet3!$B$4:$B$4995,Calculations!$B15,Sheet3!$D$4:$D$4995,"Males")*0.1</f>
        <v>0</v>
      </c>
      <c r="J15" s="88">
        <f>SUMIFS(Sheet3!$H$4:$H$4995,Sheet3!$F$4:$F$4995,Calculations!J$12,Sheet3!$E$4:$E$4995,Calculations!$C15,Sheet3!$B$4:$B$4995,Calculations!$B15,Sheet3!$D$4:$D$4995,"Males")*0.1</f>
        <v>0</v>
      </c>
      <c r="K15" s="88">
        <f>SUMIFS(Sheet3!$H$4:$H$4995,Sheet3!$F$4:$F$4995,Calculations!K$12,Sheet3!$E$4:$E$4995,Calculations!$C15,Sheet3!$B$4:$B$4995,Calculations!$B15,Sheet3!$D$4:$D$4995,"Males")*0.1</f>
        <v>0</v>
      </c>
      <c r="L15" s="88">
        <f>SUMIFS(Sheet3!$H$4:$H$4995,Sheet3!$F$4:$F$4995,Calculations!L$12,Sheet3!$E$4:$E$4995,Calculations!$C15,Sheet3!$B$4:$B$4995,Calculations!$B15,Sheet3!$D$4:$D$4995,"Males")*0.1</f>
        <v>0</v>
      </c>
      <c r="M15" s="88">
        <f>SUMIFS(Sheet3!$H$4:$H$4995,Sheet3!$F$4:$F$4995,Calculations!M$12,Sheet3!$E$4:$E$4995,Calculations!$C15,Sheet3!$B$4:$B$4995,Calculations!$B15,Sheet3!$D$4:$D$4995,"Males")*0.1</f>
        <v>0</v>
      </c>
      <c r="N15" s="88">
        <f>SUMIFS(Sheet3!$H$4:$H$4995,Sheet3!$F$4:$F$4995,Calculations!N$12,Sheet3!$E$4:$E$4995,Calculations!$C15,Sheet3!$B$4:$B$4995,Calculations!$B15,Sheet3!$D$4:$D$4995,"Males")*0.1</f>
        <v>0</v>
      </c>
      <c r="O15" s="88">
        <f>SUMIFS(Sheet3!$H$4:$H$4995,Sheet3!$F$4:$F$4995,Calculations!O$12,Sheet3!$E$4:$E$4995,Calculations!$C15,Sheet3!$B$4:$B$4995,Calculations!$B15,Sheet3!$D$4:$D$4995,"Males")*0.1</f>
        <v>0</v>
      </c>
      <c r="P15" s="88">
        <f>SUMIFS(Sheet3!$H$4:$H$4995,Sheet3!$F$4:$F$4995,Calculations!P$12,Sheet3!$E$4:$E$4995,Calculations!$C15,Sheet3!$B$4:$B$4995,Calculations!$B15,Sheet3!$D$4:$D$4995,"Males")*0.1</f>
        <v>0</v>
      </c>
      <c r="Q15" s="88">
        <f>SUMIFS(Sheet3!$H$4:$H$4995,Sheet3!$F$4:$F$4995,Calculations!Q$12,Sheet3!$E$4:$E$4995,Calculations!$C15,Sheet3!$B$4:$B$4995,Calculations!$B15,Sheet3!$D$4:$D$4995,"Males")*0.1</f>
        <v>0</v>
      </c>
      <c r="R15" s="88">
        <f>SUMIFS(Sheet3!$H$4:$H$4995,Sheet3!$F$4:$F$4995,Calculations!R$12,Sheet3!$E$4:$E$4995,Calculations!$C15,Sheet3!$B$4:$B$4995,Calculations!$B15,Sheet3!$D$4:$D$4995,"Males")*0.1</f>
        <v>0</v>
      </c>
      <c r="S15" s="88">
        <f>SUMIFS(Sheet3!$H$4:$H$4995,Sheet3!$F$4:$F$4995,Calculations!S$12,Sheet3!$E$4:$E$4995,Calculations!$C15,Sheet3!$B$4:$B$4995,Calculations!$B15,Sheet3!$D$4:$D$4995,"Males")*0.1</f>
        <v>0</v>
      </c>
      <c r="T15" s="88">
        <f>SUMIFS(Sheet3!$H$4:$H$4995,Sheet3!$F$4:$F$4995,Calculations!T$12,Sheet3!$E$4:$E$4995,Calculations!$C15,Sheet3!$B$4:$B$4995,Calculations!$B15,Sheet3!$D$4:$D$4995,"Males")*0.1</f>
        <v>0</v>
      </c>
      <c r="U15" s="88">
        <f>SUMIFS(Sheet3!$H$4:$H$4995,Sheet3!$F$4:$F$4995,Calculations!U$12,Sheet3!$E$4:$E$4995,Calculations!$C15,Sheet3!$B$4:$B$4995,Calculations!$B15,Sheet3!$D$4:$D$4995,"Males")*0.1</f>
        <v>0</v>
      </c>
      <c r="V15" s="88">
        <f>SUMIFS(Sheet3!$H$4:$H$4995,Sheet3!$F$4:$F$4995,Calculations!V$12,Sheet3!$E$4:$E$4995,Calculations!$C15,Sheet3!$B$4:$B$4995,Calculations!$B15,Sheet3!$D$4:$D$4995,"Males")*0.1</f>
        <v>0</v>
      </c>
      <c r="W15" s="88">
        <f>SUMIFS(Sheet3!$H$4:$H$4995,Sheet3!$F$4:$F$4995,Calculations!W$12,Sheet3!$E$4:$E$4995,Calculations!$C15,Sheet3!$B$4:$B$4995,Calculations!$B15,Sheet3!$D$4:$D$4995,"Males")*0.1</f>
        <v>0</v>
      </c>
      <c r="X15" s="88">
        <f>SUMIFS(Sheet3!$H$4:$H$4995,Sheet3!$F$4:$F$4995,Calculations!X$12,Sheet3!$E$4:$E$4995,Calculations!$C15,Sheet3!$B$4:$B$4995,Calculations!$B15,Sheet3!$D$4:$D$4995,"Males")*0.1</f>
        <v>0</v>
      </c>
      <c r="Y15" s="88">
        <f>SUMIFS(Sheet3!$H$4:$H$4995,Sheet3!$F$4:$F$4995,Calculations!Y$12,Sheet3!$E$4:$E$4995,Calculations!$C15,Sheet3!$B$4:$B$4995,Calculations!$B15,Sheet3!$D$4:$D$4995,"Males")*0.1</f>
        <v>0</v>
      </c>
      <c r="Z15" s="88">
        <f>SUMIFS(Sheet3!$H$4:$H$4995,Sheet3!$F$4:$F$4995,Calculations!Z$12,Sheet3!$E$4:$E$4995,Calculations!$C15,Sheet3!$B$4:$B$4995,Calculations!$B15,Sheet3!$D$4:$D$4995,"Males")*0.1</f>
        <v>0</v>
      </c>
      <c r="AA15" s="88">
        <f>SUMIFS(Sheet3!$H$4:$H$4995,Sheet3!$F$4:$F$4995,Calculations!AA$12,Sheet3!$E$4:$E$4995,Calculations!$C15,Sheet3!$B$4:$B$4995,Calculations!$B15,Sheet3!$D$4:$D$4995,"Males")*0.1</f>
        <v>0</v>
      </c>
      <c r="AB15" s="88">
        <f>SUMIFS(Sheet3!$H$4:$H$4995,Sheet3!$F$4:$F$4995,Calculations!AB$12,Sheet3!$E$4:$E$4995,Calculations!$C15,Sheet3!$B$4:$B$4995,Calculations!$B15,Sheet3!$D$4:$D$4995,"Males")*0.1</f>
        <v>0</v>
      </c>
      <c r="AC15" s="88">
        <f>SUMIFS(Sheet3!$H$4:$H$4995,Sheet3!$F$4:$F$4995,Calculations!AC$12,Sheet3!$E$4:$E$4995,Calculations!$C15,Sheet3!$B$4:$B$4995,Calculations!$B15,Sheet3!$D$4:$D$4995,"Males")*0.1</f>
        <v>0</v>
      </c>
      <c r="AD15" s="88">
        <f>SUMIFS(Sheet3!$H$4:$H$4995,Sheet3!$F$4:$F$4995,Calculations!AD$12,Sheet3!$E$4:$E$4995,Calculations!$C15,Sheet3!$B$4:$B$4995,Calculations!$B15,Sheet3!$D$4:$D$4995,"Males")*0.1</f>
        <v>0</v>
      </c>
      <c r="AE15" s="88">
        <f>SUMIFS(Sheet3!$H$4:$H$4995,Sheet3!$F$4:$F$4995,Calculations!AE$12,Sheet3!$E$4:$E$4995,Calculations!$C15,Sheet3!$B$4:$B$4995,Calculations!$B15,Sheet3!$D$4:$D$4995,"Males")*0.1</f>
        <v>0</v>
      </c>
      <c r="AF15" s="88">
        <f>SUMIFS(Sheet3!$H$4:$H$4995,Sheet3!$F$4:$F$4995,Calculations!AF$12,Sheet3!$E$4:$E$4995,Calculations!$C15,Sheet3!$B$4:$B$4995,Calculations!$B15,Sheet3!$D$4:$D$4995,"Males")*0.1</f>
        <v>0</v>
      </c>
      <c r="AG15" s="30"/>
      <c r="AH15" s="31"/>
    </row>
    <row r="16" spans="2:34" x14ac:dyDescent="0.25">
      <c r="B16" s="10">
        <f>'JCBits Love Calculator Model'!$C$11</f>
        <v>0</v>
      </c>
      <c r="C16" s="30">
        <f>'JCBits Love Calculator Model'!$C$8</f>
        <v>0</v>
      </c>
      <c r="D16" s="94" t="s">
        <v>41</v>
      </c>
      <c r="E16" s="94" t="s">
        <v>40</v>
      </c>
      <c r="F16" s="94" t="str">
        <f t="shared" si="1"/>
        <v>FemaleStraight</v>
      </c>
      <c r="G16" s="89">
        <f>SUMIFS(Sheet3!$H$4:$H$4995,Sheet3!$F$4:$F$4995,Calculations!G$12,Sheet3!$E$4:$E$4995,Calculations!$C16,Sheet3!$B$4:$B$4995,Calculations!$B16,Sheet3!$D$4:$D$4995,"Males")</f>
        <v>0</v>
      </c>
      <c r="H16" s="89">
        <f>SUMIFS(Sheet3!$H$4:$H$4995,Sheet3!$F$4:$F$4995,Calculations!H$12,Sheet3!$E$4:$E$4995,Calculations!$C16,Sheet3!$B$4:$B$4995,Calculations!$B16,Sheet3!$D$4:$D$4995,"Males")</f>
        <v>0</v>
      </c>
      <c r="I16" s="89">
        <f>SUMIFS(Sheet3!$H$4:$H$4995,Sheet3!$F$4:$F$4995,Calculations!I$12,Sheet3!$E$4:$E$4995,Calculations!$C16,Sheet3!$B$4:$B$4995,Calculations!$B16,Sheet3!$D$4:$D$4995,"Males")</f>
        <v>0</v>
      </c>
      <c r="J16" s="89">
        <f>SUMIFS(Sheet3!$H$4:$H$4995,Sheet3!$F$4:$F$4995,Calculations!J$12,Sheet3!$E$4:$E$4995,Calculations!$C16,Sheet3!$B$4:$B$4995,Calculations!$B16,Sheet3!$D$4:$D$4995,"Males")</f>
        <v>0</v>
      </c>
      <c r="K16" s="89">
        <f>SUMIFS(Sheet3!$H$4:$H$4995,Sheet3!$F$4:$F$4995,Calculations!K$12,Sheet3!$E$4:$E$4995,Calculations!$C16,Sheet3!$B$4:$B$4995,Calculations!$B16,Sheet3!$D$4:$D$4995,"Males")</f>
        <v>0</v>
      </c>
      <c r="L16" s="89">
        <f>SUMIFS(Sheet3!$H$4:$H$4995,Sheet3!$F$4:$F$4995,Calculations!L$12,Sheet3!$E$4:$E$4995,Calculations!$C16,Sheet3!$B$4:$B$4995,Calculations!$B16,Sheet3!$D$4:$D$4995,"Males")</f>
        <v>0</v>
      </c>
      <c r="M16" s="89">
        <f>SUMIFS(Sheet3!$H$4:$H$4995,Sheet3!$F$4:$F$4995,Calculations!M$12,Sheet3!$E$4:$E$4995,Calculations!$C16,Sheet3!$B$4:$B$4995,Calculations!$B16,Sheet3!$D$4:$D$4995,"Males")</f>
        <v>0</v>
      </c>
      <c r="N16" s="89">
        <f>SUMIFS(Sheet3!$H$4:$H$4995,Sheet3!$F$4:$F$4995,Calculations!N$12,Sheet3!$E$4:$E$4995,Calculations!$C16,Sheet3!$B$4:$B$4995,Calculations!$B16,Sheet3!$D$4:$D$4995,"Males")</f>
        <v>0</v>
      </c>
      <c r="O16" s="89">
        <f>SUMIFS(Sheet3!$H$4:$H$4995,Sheet3!$F$4:$F$4995,Calculations!O$12,Sheet3!$E$4:$E$4995,Calculations!$C16,Sheet3!$B$4:$B$4995,Calculations!$B16,Sheet3!$D$4:$D$4995,"Males")</f>
        <v>0</v>
      </c>
      <c r="P16" s="89">
        <f>SUMIFS(Sheet3!$H$4:$H$4995,Sheet3!$F$4:$F$4995,Calculations!P$12,Sheet3!$E$4:$E$4995,Calculations!$C16,Sheet3!$B$4:$B$4995,Calculations!$B16,Sheet3!$D$4:$D$4995,"Males")</f>
        <v>0</v>
      </c>
      <c r="Q16" s="89">
        <f>SUMIFS(Sheet3!$H$4:$H$4995,Sheet3!$F$4:$F$4995,Calculations!Q$12,Sheet3!$E$4:$E$4995,Calculations!$C16,Sheet3!$B$4:$B$4995,Calculations!$B16,Sheet3!$D$4:$D$4995,"Males")</f>
        <v>0</v>
      </c>
      <c r="R16" s="89">
        <f>SUMIFS(Sheet3!$H$4:$H$4995,Sheet3!$F$4:$F$4995,Calculations!R$12,Sheet3!$E$4:$E$4995,Calculations!$C16,Sheet3!$B$4:$B$4995,Calculations!$B16,Sheet3!$D$4:$D$4995,"Males")</f>
        <v>0</v>
      </c>
      <c r="S16" s="89">
        <f>SUMIFS(Sheet3!$H$4:$H$4995,Sheet3!$F$4:$F$4995,Calculations!S$12,Sheet3!$E$4:$E$4995,Calculations!$C16,Sheet3!$B$4:$B$4995,Calculations!$B16,Sheet3!$D$4:$D$4995,"Males")</f>
        <v>0</v>
      </c>
      <c r="T16" s="89">
        <f>SUMIFS(Sheet3!$H$4:$H$4995,Sheet3!$F$4:$F$4995,Calculations!T$12,Sheet3!$E$4:$E$4995,Calculations!$C16,Sheet3!$B$4:$B$4995,Calculations!$B16,Sheet3!$D$4:$D$4995,"Males")</f>
        <v>0</v>
      </c>
      <c r="U16" s="89">
        <f>SUMIFS(Sheet3!$H$4:$H$4995,Sheet3!$F$4:$F$4995,Calculations!U$12,Sheet3!$E$4:$E$4995,Calculations!$C16,Sheet3!$B$4:$B$4995,Calculations!$B16,Sheet3!$D$4:$D$4995,"Males")</f>
        <v>0</v>
      </c>
      <c r="V16" s="89">
        <f>SUMIFS(Sheet3!$H$4:$H$4995,Sheet3!$F$4:$F$4995,Calculations!V$12,Sheet3!$E$4:$E$4995,Calculations!$C16,Sheet3!$B$4:$B$4995,Calculations!$B16,Sheet3!$D$4:$D$4995,"Males")</f>
        <v>0</v>
      </c>
      <c r="W16" s="89">
        <f>SUMIFS(Sheet3!$H$4:$H$4995,Sheet3!$F$4:$F$4995,Calculations!W$12,Sheet3!$E$4:$E$4995,Calculations!$C16,Sheet3!$B$4:$B$4995,Calculations!$B16,Sheet3!$D$4:$D$4995,"Males")</f>
        <v>0</v>
      </c>
      <c r="X16" s="89">
        <f>SUMIFS(Sheet3!$H$4:$H$4995,Sheet3!$F$4:$F$4995,Calculations!X$12,Sheet3!$E$4:$E$4995,Calculations!$C16,Sheet3!$B$4:$B$4995,Calculations!$B16,Sheet3!$D$4:$D$4995,"Males")</f>
        <v>0</v>
      </c>
      <c r="Y16" s="89">
        <f>SUMIFS(Sheet3!$H$4:$H$4995,Sheet3!$F$4:$F$4995,Calculations!Y$12,Sheet3!$E$4:$E$4995,Calculations!$C16,Sheet3!$B$4:$B$4995,Calculations!$B16,Sheet3!$D$4:$D$4995,"Males")</f>
        <v>0</v>
      </c>
      <c r="Z16" s="89">
        <f>SUMIFS(Sheet3!$H$4:$H$4995,Sheet3!$F$4:$F$4995,Calculations!Z$12,Sheet3!$E$4:$E$4995,Calculations!$C16,Sheet3!$B$4:$B$4995,Calculations!$B16,Sheet3!$D$4:$D$4995,"Males")</f>
        <v>0</v>
      </c>
      <c r="AA16" s="89">
        <f>SUMIFS(Sheet3!$H$4:$H$4995,Sheet3!$F$4:$F$4995,Calculations!AA$12,Sheet3!$E$4:$E$4995,Calculations!$C16,Sheet3!$B$4:$B$4995,Calculations!$B16,Sheet3!$D$4:$D$4995,"Males")</f>
        <v>0</v>
      </c>
      <c r="AB16" s="89">
        <f>SUMIFS(Sheet3!$H$4:$H$4995,Sheet3!$F$4:$F$4995,Calculations!AB$12,Sheet3!$E$4:$E$4995,Calculations!$C16,Sheet3!$B$4:$B$4995,Calculations!$B16,Sheet3!$D$4:$D$4995,"Males")</f>
        <v>0</v>
      </c>
      <c r="AC16" s="89">
        <f>SUMIFS(Sheet3!$H$4:$H$4995,Sheet3!$F$4:$F$4995,Calculations!AC$12,Sheet3!$E$4:$E$4995,Calculations!$C16,Sheet3!$B$4:$B$4995,Calculations!$B16,Sheet3!$D$4:$D$4995,"Males")</f>
        <v>0</v>
      </c>
      <c r="AD16" s="89">
        <f>SUMIFS(Sheet3!$H$4:$H$4995,Sheet3!$F$4:$F$4995,Calculations!AD$12,Sheet3!$E$4:$E$4995,Calculations!$C16,Sheet3!$B$4:$B$4995,Calculations!$B16,Sheet3!$D$4:$D$4995,"Males")</f>
        <v>0</v>
      </c>
      <c r="AE16" s="89">
        <f>SUMIFS(Sheet3!$H$4:$H$4995,Sheet3!$F$4:$F$4995,Calculations!AE$12,Sheet3!$E$4:$E$4995,Calculations!$C16,Sheet3!$B$4:$B$4995,Calculations!$B16,Sheet3!$D$4:$D$4995,"Males")</f>
        <v>0</v>
      </c>
      <c r="AF16" s="89">
        <f>SUMIFS(Sheet3!$H$4:$H$4995,Sheet3!$F$4:$F$4995,Calculations!AF$12,Sheet3!$E$4:$E$4995,Calculations!$C16,Sheet3!$B$4:$B$4995,Calculations!$B16,Sheet3!$D$4:$D$4995,"Males")</f>
        <v>0</v>
      </c>
      <c r="AG16" s="30"/>
      <c r="AH16" s="31"/>
    </row>
    <row r="17" spans="2:34" x14ac:dyDescent="0.25">
      <c r="B17" s="10">
        <f>'JCBits Love Calculator Model'!$C$11</f>
        <v>0</v>
      </c>
      <c r="C17" s="30">
        <f>'JCBits Love Calculator Model'!$C$8</f>
        <v>0</v>
      </c>
      <c r="D17" s="94" t="s">
        <v>41</v>
      </c>
      <c r="E17" s="94" t="s">
        <v>154</v>
      </c>
      <c r="F17" s="94" t="str">
        <f t="shared" si="1"/>
        <v>FemaleGay Dominant</v>
      </c>
      <c r="G17" s="89">
        <f>SUMIFS(Sheet3!$I$4:$I$4995,Sheet3!$F$4:$F$4995,Calculations!G$12,Sheet3!$E$4:$E$4995,Calculations!$C17,Sheet3!$B$4:$B$4995,Calculations!$B17,Sheet3!$D$4:$D$4995,"Males")*0.1</f>
        <v>0</v>
      </c>
      <c r="H17" s="89">
        <f>SUMIFS(Sheet3!$I$4:$I$4995,Sheet3!$F$4:$F$4995,Calculations!H$12,Sheet3!$E$4:$E$4995,Calculations!$C17,Sheet3!$B$4:$B$4995,Calculations!$B17,Sheet3!$D$4:$D$4995,"Males")*0.1</f>
        <v>0</v>
      </c>
      <c r="I17" s="89">
        <f>SUMIFS(Sheet3!$I$4:$I$4995,Sheet3!$F$4:$F$4995,Calculations!I$12,Sheet3!$E$4:$E$4995,Calculations!$C17,Sheet3!$B$4:$B$4995,Calculations!$B17,Sheet3!$D$4:$D$4995,"Males")*0.1</f>
        <v>0</v>
      </c>
      <c r="J17" s="89">
        <f>SUMIFS(Sheet3!$I$4:$I$4995,Sheet3!$F$4:$F$4995,Calculations!J$12,Sheet3!$E$4:$E$4995,Calculations!$C17,Sheet3!$B$4:$B$4995,Calculations!$B17,Sheet3!$D$4:$D$4995,"Males")*0.1</f>
        <v>0</v>
      </c>
      <c r="K17" s="89">
        <f>SUMIFS(Sheet3!$I$4:$I$4995,Sheet3!$F$4:$F$4995,Calculations!K$12,Sheet3!$E$4:$E$4995,Calculations!$C17,Sheet3!$B$4:$B$4995,Calculations!$B17,Sheet3!$D$4:$D$4995,"Males")*0.1</f>
        <v>0</v>
      </c>
      <c r="L17" s="89">
        <f>SUMIFS(Sheet3!$I$4:$I$4995,Sheet3!$F$4:$F$4995,Calculations!L$12,Sheet3!$E$4:$E$4995,Calculations!$C17,Sheet3!$B$4:$B$4995,Calculations!$B17,Sheet3!$D$4:$D$4995,"Males")*0.1</f>
        <v>0</v>
      </c>
      <c r="M17" s="89">
        <f>SUMIFS(Sheet3!$I$4:$I$4995,Sheet3!$F$4:$F$4995,Calculations!M$12,Sheet3!$E$4:$E$4995,Calculations!$C17,Sheet3!$B$4:$B$4995,Calculations!$B17,Sheet3!$D$4:$D$4995,"Males")*0.1</f>
        <v>0</v>
      </c>
      <c r="N17" s="89">
        <f>SUMIFS(Sheet3!$I$4:$I$4995,Sheet3!$F$4:$F$4995,Calculations!N$12,Sheet3!$E$4:$E$4995,Calculations!$C17,Sheet3!$B$4:$B$4995,Calculations!$B17,Sheet3!$D$4:$D$4995,"Males")*0.1</f>
        <v>0</v>
      </c>
      <c r="O17" s="89">
        <f>SUMIFS(Sheet3!$I$4:$I$4995,Sheet3!$F$4:$F$4995,Calculations!O$12,Sheet3!$E$4:$E$4995,Calculations!$C17,Sheet3!$B$4:$B$4995,Calculations!$B17,Sheet3!$D$4:$D$4995,"Males")*0.1</f>
        <v>0</v>
      </c>
      <c r="P17" s="89">
        <f>SUMIFS(Sheet3!$I$4:$I$4995,Sheet3!$F$4:$F$4995,Calculations!P$12,Sheet3!$E$4:$E$4995,Calculations!$C17,Sheet3!$B$4:$B$4995,Calculations!$B17,Sheet3!$D$4:$D$4995,"Males")*0.1</f>
        <v>0</v>
      </c>
      <c r="Q17" s="89">
        <f>SUMIFS(Sheet3!$I$4:$I$4995,Sheet3!$F$4:$F$4995,Calculations!Q$12,Sheet3!$E$4:$E$4995,Calculations!$C17,Sheet3!$B$4:$B$4995,Calculations!$B17,Sheet3!$D$4:$D$4995,"Males")*0.1</f>
        <v>0</v>
      </c>
      <c r="R17" s="89">
        <f>SUMIFS(Sheet3!$I$4:$I$4995,Sheet3!$F$4:$F$4995,Calculations!R$12,Sheet3!$E$4:$E$4995,Calculations!$C17,Sheet3!$B$4:$B$4995,Calculations!$B17,Sheet3!$D$4:$D$4995,"Males")*0.1</f>
        <v>0</v>
      </c>
      <c r="S17" s="89">
        <f>SUMIFS(Sheet3!$I$4:$I$4995,Sheet3!$F$4:$F$4995,Calculations!S$12,Sheet3!$E$4:$E$4995,Calculations!$C17,Sheet3!$B$4:$B$4995,Calculations!$B17,Sheet3!$D$4:$D$4995,"Males")*0.1</f>
        <v>0</v>
      </c>
      <c r="T17" s="89">
        <f>SUMIFS(Sheet3!$I$4:$I$4995,Sheet3!$F$4:$F$4995,Calculations!T$12,Sheet3!$E$4:$E$4995,Calculations!$C17,Sheet3!$B$4:$B$4995,Calculations!$B17,Sheet3!$D$4:$D$4995,"Males")*0.1</f>
        <v>0</v>
      </c>
      <c r="U17" s="89">
        <f>SUMIFS(Sheet3!$I$4:$I$4995,Sheet3!$F$4:$F$4995,Calculations!U$12,Sheet3!$E$4:$E$4995,Calculations!$C17,Sheet3!$B$4:$B$4995,Calculations!$B17,Sheet3!$D$4:$D$4995,"Males")*0.1</f>
        <v>0</v>
      </c>
      <c r="V17" s="89">
        <f>SUMIFS(Sheet3!$I$4:$I$4995,Sheet3!$F$4:$F$4995,Calculations!V$12,Sheet3!$E$4:$E$4995,Calculations!$C17,Sheet3!$B$4:$B$4995,Calculations!$B17,Sheet3!$D$4:$D$4995,"Males")*0.1</f>
        <v>0</v>
      </c>
      <c r="W17" s="89">
        <f>SUMIFS(Sheet3!$I$4:$I$4995,Sheet3!$F$4:$F$4995,Calculations!W$12,Sheet3!$E$4:$E$4995,Calculations!$C17,Sheet3!$B$4:$B$4995,Calculations!$B17,Sheet3!$D$4:$D$4995,"Males")*0.1</f>
        <v>0</v>
      </c>
      <c r="X17" s="89">
        <f>SUMIFS(Sheet3!$I$4:$I$4995,Sheet3!$F$4:$F$4995,Calculations!X$12,Sheet3!$E$4:$E$4995,Calculations!$C17,Sheet3!$B$4:$B$4995,Calculations!$B17,Sheet3!$D$4:$D$4995,"Males")*0.1</f>
        <v>0</v>
      </c>
      <c r="Y17" s="89">
        <f>SUMIFS(Sheet3!$I$4:$I$4995,Sheet3!$F$4:$F$4995,Calculations!Y$12,Sheet3!$E$4:$E$4995,Calculations!$C17,Sheet3!$B$4:$B$4995,Calculations!$B17,Sheet3!$D$4:$D$4995,"Males")*0.1</f>
        <v>0</v>
      </c>
      <c r="Z17" s="89">
        <f>SUMIFS(Sheet3!$I$4:$I$4995,Sheet3!$F$4:$F$4995,Calculations!Z$12,Sheet3!$E$4:$E$4995,Calculations!$C17,Sheet3!$B$4:$B$4995,Calculations!$B17,Sheet3!$D$4:$D$4995,"Males")*0.1</f>
        <v>0</v>
      </c>
      <c r="AA17" s="89">
        <f>SUMIFS(Sheet3!$I$4:$I$4995,Sheet3!$F$4:$F$4995,Calculations!AA$12,Sheet3!$E$4:$E$4995,Calculations!$C17,Sheet3!$B$4:$B$4995,Calculations!$B17,Sheet3!$D$4:$D$4995,"Males")*0.1</f>
        <v>0</v>
      </c>
      <c r="AB17" s="89">
        <f>SUMIFS(Sheet3!$I$4:$I$4995,Sheet3!$F$4:$F$4995,Calculations!AB$12,Sheet3!$E$4:$E$4995,Calculations!$C17,Sheet3!$B$4:$B$4995,Calculations!$B17,Sheet3!$D$4:$D$4995,"Males")*0.1</f>
        <v>0</v>
      </c>
      <c r="AC17" s="89">
        <f>SUMIFS(Sheet3!$I$4:$I$4995,Sheet3!$F$4:$F$4995,Calculations!AC$12,Sheet3!$E$4:$E$4995,Calculations!$C17,Sheet3!$B$4:$B$4995,Calculations!$B17,Sheet3!$D$4:$D$4995,"Males")*0.1</f>
        <v>0</v>
      </c>
      <c r="AD17" s="89">
        <f>SUMIFS(Sheet3!$I$4:$I$4995,Sheet3!$F$4:$F$4995,Calculations!AD$12,Sheet3!$E$4:$E$4995,Calculations!$C17,Sheet3!$B$4:$B$4995,Calculations!$B17,Sheet3!$D$4:$D$4995,"Males")*0.1</f>
        <v>0</v>
      </c>
      <c r="AE17" s="89">
        <f>SUMIFS(Sheet3!$I$4:$I$4995,Sheet3!$F$4:$F$4995,Calculations!AE$12,Sheet3!$E$4:$E$4995,Calculations!$C17,Sheet3!$B$4:$B$4995,Calculations!$B17,Sheet3!$D$4:$D$4995,"Males")*0.1</f>
        <v>0</v>
      </c>
      <c r="AF17" s="89">
        <f>SUMIFS(Sheet3!$I$4:$I$4995,Sheet3!$F$4:$F$4995,Calculations!AF$12,Sheet3!$E$4:$E$4995,Calculations!$C17,Sheet3!$B$4:$B$4995,Calculations!$B17,Sheet3!$D$4:$D$4995,"Males")*0.1</f>
        <v>0</v>
      </c>
      <c r="AG17" s="30"/>
      <c r="AH17" s="31"/>
    </row>
    <row r="18" spans="2:34" x14ac:dyDescent="0.25">
      <c r="B18" s="10">
        <f>'JCBits Love Calculator Model'!$C$11</f>
        <v>0</v>
      </c>
      <c r="C18" s="30">
        <f>'JCBits Love Calculator Model'!$C$8</f>
        <v>0</v>
      </c>
      <c r="D18" s="94" t="s">
        <v>41</v>
      </c>
      <c r="E18" s="94" t="s">
        <v>155</v>
      </c>
      <c r="F18" s="94" t="str">
        <f t="shared" si="1"/>
        <v>FemaleGay Submissive</v>
      </c>
      <c r="G18" s="89">
        <f>SUMIFS(Sheet3!$H$4:$H$4995,Sheet3!$F$4:$F$4995,Calculations!G$12,Sheet3!$E$4:$E$4995,Calculations!$C18,Sheet3!$B$4:$B$4995,Calculations!$B18,Sheet3!$D$4:$D$4995,"Males")*0.1</f>
        <v>0</v>
      </c>
      <c r="H18" s="89">
        <f>SUMIFS(Sheet3!$H$4:$H$4995,Sheet3!$F$4:$F$4995,Calculations!H$12,Sheet3!$E$4:$E$4995,Calculations!$C18,Sheet3!$B$4:$B$4995,Calculations!$B18,Sheet3!$D$4:$D$4995,"Males")*0.1</f>
        <v>0</v>
      </c>
      <c r="I18" s="89">
        <f>SUMIFS(Sheet3!$H$4:$H$4995,Sheet3!$F$4:$F$4995,Calculations!I$12,Sheet3!$E$4:$E$4995,Calculations!$C18,Sheet3!$B$4:$B$4995,Calculations!$B18,Sheet3!$D$4:$D$4995,"Males")*0.1</f>
        <v>0</v>
      </c>
      <c r="J18" s="89">
        <f>SUMIFS(Sheet3!$H$4:$H$4995,Sheet3!$F$4:$F$4995,Calculations!J$12,Sheet3!$E$4:$E$4995,Calculations!$C18,Sheet3!$B$4:$B$4995,Calculations!$B18,Sheet3!$D$4:$D$4995,"Males")*0.1</f>
        <v>0</v>
      </c>
      <c r="K18" s="89">
        <f>SUMIFS(Sheet3!$H$4:$H$4995,Sheet3!$F$4:$F$4995,Calculations!K$12,Sheet3!$E$4:$E$4995,Calculations!$C18,Sheet3!$B$4:$B$4995,Calculations!$B18,Sheet3!$D$4:$D$4995,"Males")*0.1</f>
        <v>0</v>
      </c>
      <c r="L18" s="89">
        <f>SUMIFS(Sheet3!$H$4:$H$4995,Sheet3!$F$4:$F$4995,Calculations!L$12,Sheet3!$E$4:$E$4995,Calculations!$C18,Sheet3!$B$4:$B$4995,Calculations!$B18,Sheet3!$D$4:$D$4995,"Males")*0.1</f>
        <v>0</v>
      </c>
      <c r="M18" s="89">
        <f>SUMIFS(Sheet3!$H$4:$H$4995,Sheet3!$F$4:$F$4995,Calculations!M$12,Sheet3!$E$4:$E$4995,Calculations!$C18,Sheet3!$B$4:$B$4995,Calculations!$B18,Sheet3!$D$4:$D$4995,"Males")*0.1</f>
        <v>0</v>
      </c>
      <c r="N18" s="89">
        <f>SUMIFS(Sheet3!$H$4:$H$4995,Sheet3!$F$4:$F$4995,Calculations!N$12,Sheet3!$E$4:$E$4995,Calculations!$C18,Sheet3!$B$4:$B$4995,Calculations!$B18,Sheet3!$D$4:$D$4995,"Males")*0.1</f>
        <v>0</v>
      </c>
      <c r="O18" s="89">
        <f>SUMIFS(Sheet3!$H$4:$H$4995,Sheet3!$F$4:$F$4995,Calculations!O$12,Sheet3!$E$4:$E$4995,Calculations!$C18,Sheet3!$B$4:$B$4995,Calculations!$B18,Sheet3!$D$4:$D$4995,"Males")*0.1</f>
        <v>0</v>
      </c>
      <c r="P18" s="89">
        <f>SUMIFS(Sheet3!$H$4:$H$4995,Sheet3!$F$4:$F$4995,Calculations!P$12,Sheet3!$E$4:$E$4995,Calculations!$C18,Sheet3!$B$4:$B$4995,Calculations!$B18,Sheet3!$D$4:$D$4995,"Males")*0.1</f>
        <v>0</v>
      </c>
      <c r="Q18" s="89">
        <f>SUMIFS(Sheet3!$H$4:$H$4995,Sheet3!$F$4:$F$4995,Calculations!Q$12,Sheet3!$E$4:$E$4995,Calculations!$C18,Sheet3!$B$4:$B$4995,Calculations!$B18,Sheet3!$D$4:$D$4995,"Males")*0.1</f>
        <v>0</v>
      </c>
      <c r="R18" s="89">
        <f>SUMIFS(Sheet3!$H$4:$H$4995,Sheet3!$F$4:$F$4995,Calculations!R$12,Sheet3!$E$4:$E$4995,Calculations!$C18,Sheet3!$B$4:$B$4995,Calculations!$B18,Sheet3!$D$4:$D$4995,"Males")*0.1</f>
        <v>0</v>
      </c>
      <c r="S18" s="89">
        <f>SUMIFS(Sheet3!$H$4:$H$4995,Sheet3!$F$4:$F$4995,Calculations!S$12,Sheet3!$E$4:$E$4995,Calculations!$C18,Sheet3!$B$4:$B$4995,Calculations!$B18,Sheet3!$D$4:$D$4995,"Males")*0.1</f>
        <v>0</v>
      </c>
      <c r="T18" s="89">
        <f>SUMIFS(Sheet3!$H$4:$H$4995,Sheet3!$F$4:$F$4995,Calculations!T$12,Sheet3!$E$4:$E$4995,Calculations!$C18,Sheet3!$B$4:$B$4995,Calculations!$B18,Sheet3!$D$4:$D$4995,"Males")*0.1</f>
        <v>0</v>
      </c>
      <c r="U18" s="89">
        <f>SUMIFS(Sheet3!$H$4:$H$4995,Sheet3!$F$4:$F$4995,Calculations!U$12,Sheet3!$E$4:$E$4995,Calculations!$C18,Sheet3!$B$4:$B$4995,Calculations!$B18,Sheet3!$D$4:$D$4995,"Males")*0.1</f>
        <v>0</v>
      </c>
      <c r="V18" s="89">
        <f>SUMIFS(Sheet3!$H$4:$H$4995,Sheet3!$F$4:$F$4995,Calculations!V$12,Sheet3!$E$4:$E$4995,Calculations!$C18,Sheet3!$B$4:$B$4995,Calculations!$B18,Sheet3!$D$4:$D$4995,"Males")*0.1</f>
        <v>0</v>
      </c>
      <c r="W18" s="89">
        <f>SUMIFS(Sheet3!$H$4:$H$4995,Sheet3!$F$4:$F$4995,Calculations!W$12,Sheet3!$E$4:$E$4995,Calculations!$C18,Sheet3!$B$4:$B$4995,Calculations!$B18,Sheet3!$D$4:$D$4995,"Males")*0.1</f>
        <v>0</v>
      </c>
      <c r="X18" s="89">
        <f>SUMIFS(Sheet3!$H$4:$H$4995,Sheet3!$F$4:$F$4995,Calculations!X$12,Sheet3!$E$4:$E$4995,Calculations!$C18,Sheet3!$B$4:$B$4995,Calculations!$B18,Sheet3!$D$4:$D$4995,"Males")*0.1</f>
        <v>0</v>
      </c>
      <c r="Y18" s="89">
        <f>SUMIFS(Sheet3!$H$4:$H$4995,Sheet3!$F$4:$F$4995,Calculations!Y$12,Sheet3!$E$4:$E$4995,Calculations!$C18,Sheet3!$B$4:$B$4995,Calculations!$B18,Sheet3!$D$4:$D$4995,"Males")*0.1</f>
        <v>0</v>
      </c>
      <c r="Z18" s="89">
        <f>SUMIFS(Sheet3!$H$4:$H$4995,Sheet3!$F$4:$F$4995,Calculations!Z$12,Sheet3!$E$4:$E$4995,Calculations!$C18,Sheet3!$B$4:$B$4995,Calculations!$B18,Sheet3!$D$4:$D$4995,"Males")*0.1</f>
        <v>0</v>
      </c>
      <c r="AA18" s="89">
        <f>SUMIFS(Sheet3!$H$4:$H$4995,Sheet3!$F$4:$F$4995,Calculations!AA$12,Sheet3!$E$4:$E$4995,Calculations!$C18,Sheet3!$B$4:$B$4995,Calculations!$B18,Sheet3!$D$4:$D$4995,"Males")*0.1</f>
        <v>0</v>
      </c>
      <c r="AB18" s="89">
        <f>SUMIFS(Sheet3!$H$4:$H$4995,Sheet3!$F$4:$F$4995,Calculations!AB$12,Sheet3!$E$4:$E$4995,Calculations!$C18,Sheet3!$B$4:$B$4995,Calculations!$B18,Sheet3!$D$4:$D$4995,"Males")*0.1</f>
        <v>0</v>
      </c>
      <c r="AC18" s="89">
        <f>SUMIFS(Sheet3!$H$4:$H$4995,Sheet3!$F$4:$F$4995,Calculations!AC$12,Sheet3!$E$4:$E$4995,Calculations!$C18,Sheet3!$B$4:$B$4995,Calculations!$B18,Sheet3!$D$4:$D$4995,"Males")*0.1</f>
        <v>0</v>
      </c>
      <c r="AD18" s="89">
        <f>SUMIFS(Sheet3!$H$4:$H$4995,Sheet3!$F$4:$F$4995,Calculations!AD$12,Sheet3!$E$4:$E$4995,Calculations!$C18,Sheet3!$B$4:$B$4995,Calculations!$B18,Sheet3!$D$4:$D$4995,"Males")*0.1</f>
        <v>0</v>
      </c>
      <c r="AE18" s="89">
        <f>SUMIFS(Sheet3!$H$4:$H$4995,Sheet3!$F$4:$F$4995,Calculations!AE$12,Sheet3!$E$4:$E$4995,Calculations!$C18,Sheet3!$B$4:$B$4995,Calculations!$B18,Sheet3!$D$4:$D$4995,"Males")*0.1</f>
        <v>0</v>
      </c>
      <c r="AF18" s="89">
        <f>SUMIFS(Sheet3!$H$4:$H$4995,Sheet3!$F$4:$F$4995,Calculations!AF$12,Sheet3!$E$4:$E$4995,Calculations!$C18,Sheet3!$B$4:$B$4995,Calculations!$B18,Sheet3!$D$4:$D$4995,"Males")*0.1</f>
        <v>0</v>
      </c>
      <c r="AG18" s="30"/>
      <c r="AH18" s="31"/>
    </row>
    <row r="19" spans="2:34" x14ac:dyDescent="0.25">
      <c r="B19" s="10">
        <f>'JCBits Love Calculator Model'!$C$11</f>
        <v>0</v>
      </c>
      <c r="C19" s="30">
        <f>'JCBits Love Calculator Model'!$C$8</f>
        <v>0</v>
      </c>
      <c r="D19" s="94" t="s">
        <v>156</v>
      </c>
      <c r="E19" s="94" t="s">
        <v>144</v>
      </c>
      <c r="F19" s="94" t="str">
        <f t="shared" si="1"/>
        <v>BisexualDominant</v>
      </c>
      <c r="G19" s="92">
        <f>SUMIFS(Sheet3!$I$4:$I$4995,Sheet3!$F$4:$F$4995,Calculations!G$12,Sheet3!$E$4:$E$4995,Calculations!$C19,Sheet3!$B$4:$B$4995,Calculations!$B19)*0.1</f>
        <v>0</v>
      </c>
      <c r="H19" s="92">
        <f>SUMIFS(Sheet3!$I$4:$I$4995,Sheet3!$F$4:$F$4995,Calculations!H$12,Sheet3!$E$4:$E$4995,Calculations!$C19,Sheet3!$B$4:$B$4995,Calculations!$B19)*0.1</f>
        <v>0</v>
      </c>
      <c r="I19" s="92">
        <f>SUMIFS(Sheet3!$I$4:$I$4995,Sheet3!$F$4:$F$4995,Calculations!I$12,Sheet3!$E$4:$E$4995,Calculations!$C19,Sheet3!$B$4:$B$4995,Calculations!$B19)*0.1</f>
        <v>0</v>
      </c>
      <c r="J19" s="92">
        <f>SUMIFS(Sheet3!$I$4:$I$4995,Sheet3!$F$4:$F$4995,Calculations!J$12,Sheet3!$E$4:$E$4995,Calculations!$C19,Sheet3!$B$4:$B$4995,Calculations!$B19)*0.1</f>
        <v>0</v>
      </c>
      <c r="K19" s="92">
        <f>SUMIFS(Sheet3!$I$4:$I$4995,Sheet3!$F$4:$F$4995,Calculations!K$12,Sheet3!$E$4:$E$4995,Calculations!$C19,Sheet3!$B$4:$B$4995,Calculations!$B19)*0.1</f>
        <v>0</v>
      </c>
      <c r="L19" s="92">
        <f>SUMIFS(Sheet3!$I$4:$I$4995,Sheet3!$F$4:$F$4995,Calculations!L$12,Sheet3!$E$4:$E$4995,Calculations!$C19,Sheet3!$B$4:$B$4995,Calculations!$B19)*0.1</f>
        <v>0</v>
      </c>
      <c r="M19" s="92">
        <f>SUMIFS(Sheet3!$I$4:$I$4995,Sheet3!$F$4:$F$4995,Calculations!M$12,Sheet3!$E$4:$E$4995,Calculations!$C19,Sheet3!$B$4:$B$4995,Calculations!$B19)*0.1</f>
        <v>0</v>
      </c>
      <c r="N19" s="92">
        <f>SUMIFS(Sheet3!$I$4:$I$4995,Sheet3!$F$4:$F$4995,Calculations!N$12,Sheet3!$E$4:$E$4995,Calculations!$C19,Sheet3!$B$4:$B$4995,Calculations!$B19)*0.1</f>
        <v>0</v>
      </c>
      <c r="O19" s="92">
        <f>SUMIFS(Sheet3!$I$4:$I$4995,Sheet3!$F$4:$F$4995,Calculations!O$12,Sheet3!$E$4:$E$4995,Calculations!$C19,Sheet3!$B$4:$B$4995,Calculations!$B19)*0.1</f>
        <v>0</v>
      </c>
      <c r="P19" s="92">
        <f>SUMIFS(Sheet3!$I$4:$I$4995,Sheet3!$F$4:$F$4995,Calculations!P$12,Sheet3!$E$4:$E$4995,Calculations!$C19,Sheet3!$B$4:$B$4995,Calculations!$B19)*0.1</f>
        <v>0</v>
      </c>
      <c r="Q19" s="92">
        <f>SUMIFS(Sheet3!$I$4:$I$4995,Sheet3!$F$4:$F$4995,Calculations!Q$12,Sheet3!$E$4:$E$4995,Calculations!$C19,Sheet3!$B$4:$B$4995,Calculations!$B19)*0.1</f>
        <v>0</v>
      </c>
      <c r="R19" s="92">
        <f>SUMIFS(Sheet3!$I$4:$I$4995,Sheet3!$F$4:$F$4995,Calculations!R$12,Sheet3!$E$4:$E$4995,Calculations!$C19,Sheet3!$B$4:$B$4995,Calculations!$B19)*0.1</f>
        <v>0</v>
      </c>
      <c r="S19" s="92">
        <f>SUMIFS(Sheet3!$I$4:$I$4995,Sheet3!$F$4:$F$4995,Calculations!S$12,Sheet3!$E$4:$E$4995,Calculations!$C19,Sheet3!$B$4:$B$4995,Calculations!$B19)*0.1</f>
        <v>0</v>
      </c>
      <c r="T19" s="92">
        <f>SUMIFS(Sheet3!$I$4:$I$4995,Sheet3!$F$4:$F$4995,Calculations!T$12,Sheet3!$E$4:$E$4995,Calculations!$C19,Sheet3!$B$4:$B$4995,Calculations!$B19)*0.1</f>
        <v>0</v>
      </c>
      <c r="U19" s="92">
        <f>SUMIFS(Sheet3!$I$4:$I$4995,Sheet3!$F$4:$F$4995,Calculations!U$12,Sheet3!$E$4:$E$4995,Calculations!$C19,Sheet3!$B$4:$B$4995,Calculations!$B19)*0.1</f>
        <v>0</v>
      </c>
      <c r="V19" s="92">
        <f>SUMIFS(Sheet3!$I$4:$I$4995,Sheet3!$F$4:$F$4995,Calculations!V$12,Sheet3!$E$4:$E$4995,Calculations!$C19,Sheet3!$B$4:$B$4995,Calculations!$B19)*0.1</f>
        <v>0</v>
      </c>
      <c r="W19" s="92">
        <f>SUMIFS(Sheet3!$I$4:$I$4995,Sheet3!$F$4:$F$4995,Calculations!W$12,Sheet3!$E$4:$E$4995,Calculations!$C19,Sheet3!$B$4:$B$4995,Calculations!$B19)*0.1</f>
        <v>0</v>
      </c>
      <c r="X19" s="92">
        <f>SUMIFS(Sheet3!$I$4:$I$4995,Sheet3!$F$4:$F$4995,Calculations!X$12,Sheet3!$E$4:$E$4995,Calculations!$C19,Sheet3!$B$4:$B$4995,Calculations!$B19)*0.1</f>
        <v>0</v>
      </c>
      <c r="Y19" s="92">
        <f>SUMIFS(Sheet3!$I$4:$I$4995,Sheet3!$F$4:$F$4995,Calculations!Y$12,Sheet3!$E$4:$E$4995,Calculations!$C19,Sheet3!$B$4:$B$4995,Calculations!$B19)*0.1</f>
        <v>0</v>
      </c>
      <c r="Z19" s="92">
        <f>SUMIFS(Sheet3!$I$4:$I$4995,Sheet3!$F$4:$F$4995,Calculations!Z$12,Sheet3!$E$4:$E$4995,Calculations!$C19,Sheet3!$B$4:$B$4995,Calculations!$B19)*0.1</f>
        <v>0</v>
      </c>
      <c r="AA19" s="92">
        <f>SUMIFS(Sheet3!$I$4:$I$4995,Sheet3!$F$4:$F$4995,Calculations!AA$12,Sheet3!$E$4:$E$4995,Calculations!$C19,Sheet3!$B$4:$B$4995,Calculations!$B19)*0.1</f>
        <v>0</v>
      </c>
      <c r="AB19" s="92">
        <f>SUMIFS(Sheet3!$I$4:$I$4995,Sheet3!$F$4:$F$4995,Calculations!AB$12,Sheet3!$E$4:$E$4995,Calculations!$C19,Sheet3!$B$4:$B$4995,Calculations!$B19)*0.1</f>
        <v>0</v>
      </c>
      <c r="AC19" s="92">
        <f>SUMIFS(Sheet3!$I$4:$I$4995,Sheet3!$F$4:$F$4995,Calculations!AC$12,Sheet3!$E$4:$E$4995,Calculations!$C19,Sheet3!$B$4:$B$4995,Calculations!$B19)*0.1</f>
        <v>0</v>
      </c>
      <c r="AD19" s="92">
        <f>SUMIFS(Sheet3!$I$4:$I$4995,Sheet3!$F$4:$F$4995,Calculations!AD$12,Sheet3!$E$4:$E$4995,Calculations!$C19,Sheet3!$B$4:$B$4995,Calculations!$B19)*0.1</f>
        <v>0</v>
      </c>
      <c r="AE19" s="92">
        <f>SUMIFS(Sheet3!$I$4:$I$4995,Sheet3!$F$4:$F$4995,Calculations!AE$12,Sheet3!$E$4:$E$4995,Calculations!$C19,Sheet3!$B$4:$B$4995,Calculations!$B19)*0.1</f>
        <v>0</v>
      </c>
      <c r="AF19" s="92">
        <f>SUMIFS(Sheet3!$I$4:$I$4995,Sheet3!$F$4:$F$4995,Calculations!AF$12,Sheet3!$E$4:$E$4995,Calculations!$C19,Sheet3!$B$4:$B$4995,Calculations!$B19)*0.1</f>
        <v>0</v>
      </c>
      <c r="AG19" s="30"/>
      <c r="AH19" s="31"/>
    </row>
    <row r="20" spans="2:34" x14ac:dyDescent="0.25">
      <c r="B20" s="10">
        <f>'JCBits Love Calculator Model'!$C$11</f>
        <v>0</v>
      </c>
      <c r="C20" s="23">
        <f>'JCBits Love Calculator Model'!$C$8</f>
        <v>0</v>
      </c>
      <c r="D20" s="94" t="s">
        <v>156</v>
      </c>
      <c r="E20" s="94" t="s">
        <v>145</v>
      </c>
      <c r="F20" s="95" t="str">
        <f t="shared" si="1"/>
        <v>BisexualSubmissive</v>
      </c>
      <c r="G20" s="93">
        <f>SUMIFS(Sheet3!$H$4:$H$4995,Sheet3!$F$4:$F$4995,Calculations!G$12,Sheet3!$E$4:$E$4995,Calculations!$C20,Sheet3!$B$4:$B$4995,Calculations!$B20)*0.1</f>
        <v>0</v>
      </c>
      <c r="H20" s="93">
        <f>SUMIFS(Sheet3!$H$4:$H$4995,Sheet3!$F$4:$F$4995,Calculations!H$12,Sheet3!$E$4:$E$4995,Calculations!$C20,Sheet3!$B$4:$B$4995,Calculations!$B20)*0.1</f>
        <v>0</v>
      </c>
      <c r="I20" s="93">
        <f>SUMIFS(Sheet3!$H$4:$H$4995,Sheet3!$F$4:$F$4995,Calculations!I$12,Sheet3!$E$4:$E$4995,Calculations!$C20,Sheet3!$B$4:$B$4995,Calculations!$B20)*0.1</f>
        <v>0</v>
      </c>
      <c r="J20" s="93">
        <f>SUMIFS(Sheet3!$H$4:$H$4995,Sheet3!$F$4:$F$4995,Calculations!J$12,Sheet3!$E$4:$E$4995,Calculations!$C20,Sheet3!$B$4:$B$4995,Calculations!$B20)*0.1</f>
        <v>0</v>
      </c>
      <c r="K20" s="93">
        <f>SUMIFS(Sheet3!$H$4:$H$4995,Sheet3!$F$4:$F$4995,Calculations!K$12,Sheet3!$E$4:$E$4995,Calculations!$C20,Sheet3!$B$4:$B$4995,Calculations!$B20)*0.1</f>
        <v>0</v>
      </c>
      <c r="L20" s="93">
        <f>SUMIFS(Sheet3!$H$4:$H$4995,Sheet3!$F$4:$F$4995,Calculations!L$12,Sheet3!$E$4:$E$4995,Calculations!$C20,Sheet3!$B$4:$B$4995,Calculations!$B20)*0.1</f>
        <v>0</v>
      </c>
      <c r="M20" s="93">
        <f>SUMIFS(Sheet3!$H$4:$H$4995,Sheet3!$F$4:$F$4995,Calculations!M$12,Sheet3!$E$4:$E$4995,Calculations!$C20,Sheet3!$B$4:$B$4995,Calculations!$B20)*0.1</f>
        <v>0</v>
      </c>
      <c r="N20" s="93">
        <f>SUMIFS(Sheet3!$H$4:$H$4995,Sheet3!$F$4:$F$4995,Calculations!N$12,Sheet3!$E$4:$E$4995,Calculations!$C20,Sheet3!$B$4:$B$4995,Calculations!$B20)*0.1</f>
        <v>0</v>
      </c>
      <c r="O20" s="93">
        <f>SUMIFS(Sheet3!$H$4:$H$4995,Sheet3!$F$4:$F$4995,Calculations!O$12,Sheet3!$E$4:$E$4995,Calculations!$C20,Sheet3!$B$4:$B$4995,Calculations!$B20)*0.1</f>
        <v>0</v>
      </c>
      <c r="P20" s="93">
        <f>SUMIFS(Sheet3!$H$4:$H$4995,Sheet3!$F$4:$F$4995,Calculations!P$12,Sheet3!$E$4:$E$4995,Calculations!$C20,Sheet3!$B$4:$B$4995,Calculations!$B20)*0.1</f>
        <v>0</v>
      </c>
      <c r="Q20" s="93">
        <f>SUMIFS(Sheet3!$H$4:$H$4995,Sheet3!$F$4:$F$4995,Calculations!Q$12,Sheet3!$E$4:$E$4995,Calculations!$C20,Sheet3!$B$4:$B$4995,Calculations!$B20)*0.1</f>
        <v>0</v>
      </c>
      <c r="R20" s="93">
        <f>SUMIFS(Sheet3!$H$4:$H$4995,Sheet3!$F$4:$F$4995,Calculations!R$12,Sheet3!$E$4:$E$4995,Calculations!$C20,Sheet3!$B$4:$B$4995,Calculations!$B20)*0.1</f>
        <v>0</v>
      </c>
      <c r="S20" s="93">
        <f>SUMIFS(Sheet3!$H$4:$H$4995,Sheet3!$F$4:$F$4995,Calculations!S$12,Sheet3!$E$4:$E$4995,Calculations!$C20,Sheet3!$B$4:$B$4995,Calculations!$B20)*0.1</f>
        <v>0</v>
      </c>
      <c r="T20" s="93">
        <f>SUMIFS(Sheet3!$H$4:$H$4995,Sheet3!$F$4:$F$4995,Calculations!T$12,Sheet3!$E$4:$E$4995,Calculations!$C20,Sheet3!$B$4:$B$4995,Calculations!$B20)*0.1</f>
        <v>0</v>
      </c>
      <c r="U20" s="93">
        <f>SUMIFS(Sheet3!$H$4:$H$4995,Sheet3!$F$4:$F$4995,Calculations!U$12,Sheet3!$E$4:$E$4995,Calculations!$C20,Sheet3!$B$4:$B$4995,Calculations!$B20)*0.1</f>
        <v>0</v>
      </c>
      <c r="V20" s="93">
        <f>SUMIFS(Sheet3!$H$4:$H$4995,Sheet3!$F$4:$F$4995,Calculations!V$12,Sheet3!$E$4:$E$4995,Calculations!$C20,Sheet3!$B$4:$B$4995,Calculations!$B20)*0.1</f>
        <v>0</v>
      </c>
      <c r="W20" s="93">
        <f>SUMIFS(Sheet3!$H$4:$H$4995,Sheet3!$F$4:$F$4995,Calculations!W$12,Sheet3!$E$4:$E$4995,Calculations!$C20,Sheet3!$B$4:$B$4995,Calculations!$B20)*0.1</f>
        <v>0</v>
      </c>
      <c r="X20" s="93">
        <f>SUMIFS(Sheet3!$H$4:$H$4995,Sheet3!$F$4:$F$4995,Calculations!X$12,Sheet3!$E$4:$E$4995,Calculations!$C20,Sheet3!$B$4:$B$4995,Calculations!$B20)*0.1</f>
        <v>0</v>
      </c>
      <c r="Y20" s="93">
        <f>SUMIFS(Sheet3!$H$4:$H$4995,Sheet3!$F$4:$F$4995,Calculations!Y$12,Sheet3!$E$4:$E$4995,Calculations!$C20,Sheet3!$B$4:$B$4995,Calculations!$B20)*0.1</f>
        <v>0</v>
      </c>
      <c r="Z20" s="93">
        <f>SUMIFS(Sheet3!$H$4:$H$4995,Sheet3!$F$4:$F$4995,Calculations!Z$12,Sheet3!$E$4:$E$4995,Calculations!$C20,Sheet3!$B$4:$B$4995,Calculations!$B20)*0.1</f>
        <v>0</v>
      </c>
      <c r="AA20" s="93">
        <f>SUMIFS(Sheet3!$H$4:$H$4995,Sheet3!$F$4:$F$4995,Calculations!AA$12,Sheet3!$E$4:$E$4995,Calculations!$C20,Sheet3!$B$4:$B$4995,Calculations!$B20)*0.1</f>
        <v>0</v>
      </c>
      <c r="AB20" s="93">
        <f>SUMIFS(Sheet3!$H$4:$H$4995,Sheet3!$F$4:$F$4995,Calculations!AB$12,Sheet3!$E$4:$E$4995,Calculations!$C20,Sheet3!$B$4:$B$4995,Calculations!$B20)*0.1</f>
        <v>0</v>
      </c>
      <c r="AC20" s="93">
        <f>SUMIFS(Sheet3!$H$4:$H$4995,Sheet3!$F$4:$F$4995,Calculations!AC$12,Sheet3!$E$4:$E$4995,Calculations!$C20,Sheet3!$B$4:$B$4995,Calculations!$B20)*0.1</f>
        <v>0</v>
      </c>
      <c r="AD20" s="93">
        <f>SUMIFS(Sheet3!$H$4:$H$4995,Sheet3!$F$4:$F$4995,Calculations!AD$12,Sheet3!$E$4:$E$4995,Calculations!$C20,Sheet3!$B$4:$B$4995,Calculations!$B20)*0.1</f>
        <v>0</v>
      </c>
      <c r="AE20" s="93">
        <f>SUMIFS(Sheet3!$H$4:$H$4995,Sheet3!$F$4:$F$4995,Calculations!AE$12,Sheet3!$E$4:$E$4995,Calculations!$C20,Sheet3!$B$4:$B$4995,Calculations!$B20)*0.1</f>
        <v>0</v>
      </c>
      <c r="AF20" s="93">
        <f>SUMIFS(Sheet3!$H$4:$H$4995,Sheet3!$F$4:$F$4995,Calculations!AF$12,Sheet3!$E$4:$E$4995,Calculations!$C20,Sheet3!$B$4:$B$4995,Calculations!$B20)*0.1</f>
        <v>0</v>
      </c>
      <c r="AG20" s="23"/>
      <c r="AH20" s="31"/>
    </row>
    <row r="21" spans="2:34" x14ac:dyDescent="0.25">
      <c r="B21" s="1" t="s">
        <v>45</v>
      </c>
      <c r="C21" s="2">
        <f>'JCBits Love Calculator Model'!$C$8</f>
        <v>0</v>
      </c>
      <c r="D21" s="2" t="s">
        <v>157</v>
      </c>
      <c r="E21" s="2" t="s">
        <v>157</v>
      </c>
      <c r="F21" s="23"/>
      <c r="G21" s="90">
        <f>SUMIFS(Sheet3!$H$4:$H$4995,Sheet3!$F$4:$F$4995,Calculations!G$12,Sheet3!$E$4:$E$4995,Calculations!$C21,Sheet3!$B$4:$B$4995,Calculations!$B21)</f>
        <v>0</v>
      </c>
      <c r="H21" s="91">
        <f>SUMIFS(Sheet3!$H$4:$H$4995,Sheet3!$F$4:$F$4995,Calculations!H$12,Sheet3!$E$4:$E$4995,Calculations!$C21,Sheet3!$B$4:$B$4995,Calculations!$B21)</f>
        <v>0</v>
      </c>
      <c r="I21" s="91">
        <f>SUMIFS(Sheet3!$H$4:$H$4995,Sheet3!$F$4:$F$4995,Calculations!I$12,Sheet3!$E$4:$E$4995,Calculations!$C21,Sheet3!$B$4:$B$4995,Calculations!$B21)</f>
        <v>0</v>
      </c>
      <c r="J21" s="91">
        <f>SUMIFS(Sheet3!$H$4:$H$4995,Sheet3!$F$4:$F$4995,Calculations!J$12,Sheet3!$E$4:$E$4995,Calculations!$C21,Sheet3!$B$4:$B$4995,Calculations!$B21)</f>
        <v>0</v>
      </c>
      <c r="K21" s="91">
        <f>SUMIFS(Sheet3!$H$4:$H$4995,Sheet3!$F$4:$F$4995,Calculations!K$12,Sheet3!$E$4:$E$4995,Calculations!$C21,Sheet3!$B$4:$B$4995,Calculations!$B21)</f>
        <v>0</v>
      </c>
      <c r="L21" s="91">
        <f>SUMIFS(Sheet3!$H$4:$H$4995,Sheet3!$F$4:$F$4995,Calculations!L$12,Sheet3!$E$4:$E$4995,Calculations!$C21,Sheet3!$B$4:$B$4995,Calculations!$B21)</f>
        <v>0</v>
      </c>
      <c r="M21" s="91">
        <f>SUMIFS(Sheet3!$H$4:$H$4995,Sheet3!$F$4:$F$4995,Calculations!M$12,Sheet3!$E$4:$E$4995,Calculations!$C21,Sheet3!$B$4:$B$4995,Calculations!$B21)</f>
        <v>0</v>
      </c>
      <c r="N21" s="91">
        <f>SUMIFS(Sheet3!$H$4:$H$4995,Sheet3!$F$4:$F$4995,Calculations!N$12,Sheet3!$E$4:$E$4995,Calculations!$C21,Sheet3!$B$4:$B$4995,Calculations!$B21)</f>
        <v>0</v>
      </c>
      <c r="O21" s="91">
        <f>SUMIFS(Sheet3!$H$4:$H$4995,Sheet3!$F$4:$F$4995,Calculations!O$12,Sheet3!$E$4:$E$4995,Calculations!$C21,Sheet3!$B$4:$B$4995,Calculations!$B21)</f>
        <v>0</v>
      </c>
      <c r="P21" s="91">
        <f>SUMIFS(Sheet3!$H$4:$H$4995,Sheet3!$F$4:$F$4995,Calculations!P$12,Sheet3!$E$4:$E$4995,Calculations!$C21,Sheet3!$B$4:$B$4995,Calculations!$B21)</f>
        <v>0</v>
      </c>
      <c r="Q21" s="91">
        <f>SUMIFS(Sheet3!$H$4:$H$4995,Sheet3!$F$4:$F$4995,Calculations!Q$12,Sheet3!$E$4:$E$4995,Calculations!$C21,Sheet3!$B$4:$B$4995,Calculations!$B21)</f>
        <v>0</v>
      </c>
      <c r="R21" s="91">
        <f>SUMIFS(Sheet3!$H$4:$H$4995,Sheet3!$F$4:$F$4995,Calculations!R$12,Sheet3!$E$4:$E$4995,Calculations!$C21,Sheet3!$B$4:$B$4995,Calculations!$B21)</f>
        <v>0</v>
      </c>
      <c r="S21" s="91">
        <f>SUMIFS(Sheet3!$H$4:$H$4995,Sheet3!$F$4:$F$4995,Calculations!S$12,Sheet3!$E$4:$E$4995,Calculations!$C21,Sheet3!$B$4:$B$4995,Calculations!$B21)</f>
        <v>0</v>
      </c>
      <c r="T21" s="91">
        <f>SUMIFS(Sheet3!$H$4:$H$4995,Sheet3!$F$4:$F$4995,Calculations!T$12,Sheet3!$E$4:$E$4995,Calculations!$C21,Sheet3!$B$4:$B$4995,Calculations!$B21)</f>
        <v>0</v>
      </c>
      <c r="U21" s="91">
        <f>SUMIFS(Sheet3!$H$4:$H$4995,Sheet3!$F$4:$F$4995,Calculations!U$12,Sheet3!$E$4:$E$4995,Calculations!$C21,Sheet3!$B$4:$B$4995,Calculations!$B21)</f>
        <v>0</v>
      </c>
      <c r="V21" s="91">
        <f>SUMIFS(Sheet3!$H$4:$H$4995,Sheet3!$F$4:$F$4995,Calculations!V$12,Sheet3!$E$4:$E$4995,Calculations!$C21,Sheet3!$B$4:$B$4995,Calculations!$B21)</f>
        <v>0</v>
      </c>
      <c r="W21" s="91">
        <f>SUMIFS(Sheet3!$H$4:$H$4995,Sheet3!$F$4:$F$4995,Calculations!W$12,Sheet3!$E$4:$E$4995,Calculations!$C21,Sheet3!$B$4:$B$4995,Calculations!$B21)</f>
        <v>0</v>
      </c>
      <c r="X21" s="91">
        <f>SUMIFS(Sheet3!$H$4:$H$4995,Sheet3!$F$4:$F$4995,Calculations!X$12,Sheet3!$E$4:$E$4995,Calculations!$C21,Sheet3!$B$4:$B$4995,Calculations!$B21)</f>
        <v>0</v>
      </c>
      <c r="Y21" s="91">
        <f>SUMIFS(Sheet3!$H$4:$H$4995,Sheet3!$F$4:$F$4995,Calculations!Y$12,Sheet3!$E$4:$E$4995,Calculations!$C21,Sheet3!$B$4:$B$4995,Calculations!$B21)</f>
        <v>0</v>
      </c>
      <c r="Z21" s="91">
        <f>SUMIFS(Sheet3!$H$4:$H$4995,Sheet3!$F$4:$F$4995,Calculations!Z$12,Sheet3!$E$4:$E$4995,Calculations!$C21,Sheet3!$B$4:$B$4995,Calculations!$B21)</f>
        <v>0</v>
      </c>
      <c r="AA21" s="91">
        <f>SUMIFS(Sheet3!$H$4:$H$4995,Sheet3!$F$4:$F$4995,Calculations!AA$12,Sheet3!$E$4:$E$4995,Calculations!$C21,Sheet3!$B$4:$B$4995,Calculations!$B21)</f>
        <v>0</v>
      </c>
      <c r="AB21" s="91">
        <f>SUMIFS(Sheet3!$H$4:$H$4995,Sheet3!$F$4:$F$4995,Calculations!AB$12,Sheet3!$E$4:$E$4995,Calculations!$C21,Sheet3!$B$4:$B$4995,Calculations!$B21)</f>
        <v>0</v>
      </c>
      <c r="AC21" s="91">
        <f>SUMIFS(Sheet3!$H$4:$H$4995,Sheet3!$F$4:$F$4995,Calculations!AC$12,Sheet3!$E$4:$E$4995,Calculations!$C21,Sheet3!$B$4:$B$4995,Calculations!$B21)</f>
        <v>0</v>
      </c>
      <c r="AD21" s="91">
        <f>SUMIFS(Sheet3!$H$4:$H$4995,Sheet3!$F$4:$F$4995,Calculations!AD$12,Sheet3!$E$4:$E$4995,Calculations!$C21,Sheet3!$B$4:$B$4995,Calculations!$B21)</f>
        <v>0</v>
      </c>
      <c r="AE21" s="91">
        <f>SUMIFS(Sheet3!$H$4:$H$4995,Sheet3!$F$4:$F$4995,Calculations!AE$12,Sheet3!$E$4:$E$4995,Calculations!$C21,Sheet3!$B$4:$B$4995,Calculations!$B21)</f>
        <v>0</v>
      </c>
      <c r="AF21" s="91">
        <f>SUMIFS(Sheet3!$H$4:$H$4995,Sheet3!$F$4:$F$4995,Calculations!AF$12,Sheet3!$E$4:$E$4995,Calculations!$C21,Sheet3!$B$4:$B$4995,Calculations!$B21)</f>
        <v>0</v>
      </c>
      <c r="AG21" s="2"/>
      <c r="AH21" s="3"/>
    </row>
    <row r="22" spans="2:34" x14ac:dyDescent="0.25">
      <c r="B22" s="30"/>
      <c r="C22" s="30"/>
      <c r="D22" s="30"/>
      <c r="E22" s="30"/>
      <c r="F22" s="30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0"/>
      <c r="AH22" s="30"/>
    </row>
    <row r="23" spans="2:34" x14ac:dyDescent="0.25">
      <c r="B23" s="1" t="s">
        <v>5</v>
      </c>
      <c r="C23" s="2" t="s">
        <v>0</v>
      </c>
      <c r="D23" s="2" t="s">
        <v>1</v>
      </c>
      <c r="E23" s="2" t="s">
        <v>61</v>
      </c>
      <c r="F23" s="2"/>
      <c r="G23" s="4" t="s">
        <v>7</v>
      </c>
      <c r="H23" s="4" t="s">
        <v>8</v>
      </c>
      <c r="I23" s="4" t="s">
        <v>9</v>
      </c>
      <c r="J23" s="4" t="s">
        <v>10</v>
      </c>
      <c r="K23" s="4" t="s">
        <v>11</v>
      </c>
      <c r="L23" s="4" t="s">
        <v>12</v>
      </c>
      <c r="M23" s="4" t="s">
        <v>13</v>
      </c>
      <c r="N23" s="4" t="s">
        <v>14</v>
      </c>
      <c r="O23" s="4" t="s">
        <v>15</v>
      </c>
      <c r="P23" s="4" t="s">
        <v>16</v>
      </c>
      <c r="Q23" s="4" t="s">
        <v>17</v>
      </c>
      <c r="R23" s="4" t="s">
        <v>18</v>
      </c>
      <c r="S23" s="4" t="s">
        <v>19</v>
      </c>
      <c r="T23" s="4" t="s">
        <v>20</v>
      </c>
      <c r="U23" s="4" t="s">
        <v>21</v>
      </c>
      <c r="V23" s="4" t="s">
        <v>22</v>
      </c>
      <c r="W23" s="4" t="s">
        <v>23</v>
      </c>
      <c r="X23" s="4" t="s">
        <v>24</v>
      </c>
      <c r="Y23" s="4" t="s">
        <v>25</v>
      </c>
      <c r="Z23" s="4" t="s">
        <v>26</v>
      </c>
      <c r="AA23" s="4" t="s">
        <v>27</v>
      </c>
      <c r="AB23" s="4" t="s">
        <v>28</v>
      </c>
      <c r="AC23" s="4" t="s">
        <v>29</v>
      </c>
      <c r="AD23" s="4" t="s">
        <v>30</v>
      </c>
      <c r="AE23" s="4" t="s">
        <v>31</v>
      </c>
      <c r="AF23" s="4" t="s">
        <v>32</v>
      </c>
      <c r="AG23" s="2"/>
      <c r="AH23" s="3" t="s">
        <v>44</v>
      </c>
    </row>
    <row r="24" spans="2:34" x14ac:dyDescent="0.25">
      <c r="B24" s="10">
        <f>'JCBits Love Calculator Model'!$C$11</f>
        <v>0</v>
      </c>
      <c r="C24" s="30">
        <f>'JCBits Love Calculator Model'!$C$8</f>
        <v>0</v>
      </c>
      <c r="D24" s="94" t="s">
        <v>39</v>
      </c>
      <c r="E24" s="94" t="s">
        <v>40</v>
      </c>
      <c r="F24" s="94" t="str">
        <f t="shared" ref="F24:F31" si="2">CONCATENATE(D24,E24)</f>
        <v>MaleStraight</v>
      </c>
      <c r="G24" s="88">
        <f>SUMIFS(Sheet3!$G$4:$G$4995,Sheet3!$F$4:$F$4995,Calculations!G$12,Sheet3!$E$4:$E$4995,Calculations!$C24,Sheet3!$B$4:$B$4995,Calculations!$B24,Sheet3!$D$4:$D$4995,"Males")</f>
        <v>0</v>
      </c>
      <c r="H24" s="88">
        <f>SUMIFS(Sheet3!$G$4:$G$4995,Sheet3!$F$4:$F$4995,Calculations!H$12,Sheet3!$E$4:$E$4995,Calculations!$C24,Sheet3!$B$4:$B$4995,Calculations!$B24,Sheet3!$D$4:$D$4995,"Males")</f>
        <v>0</v>
      </c>
      <c r="I24" s="88">
        <f>SUMIFS(Sheet3!$G$4:$G$4995,Sheet3!$F$4:$F$4995,Calculations!I$12,Sheet3!$E$4:$E$4995,Calculations!$C24,Sheet3!$B$4:$B$4995,Calculations!$B24,Sheet3!$D$4:$D$4995,"Males")</f>
        <v>0</v>
      </c>
      <c r="J24" s="88">
        <f>SUMIFS(Sheet3!$G$4:$G$4995,Sheet3!$F$4:$F$4995,Calculations!J$12,Sheet3!$E$4:$E$4995,Calculations!$C24,Sheet3!$B$4:$B$4995,Calculations!$B24,Sheet3!$D$4:$D$4995,"Males")</f>
        <v>0</v>
      </c>
      <c r="K24" s="88">
        <f>SUMIFS(Sheet3!$G$4:$G$4995,Sheet3!$F$4:$F$4995,Calculations!K$12,Sheet3!$E$4:$E$4995,Calculations!$C24,Sheet3!$B$4:$B$4995,Calculations!$B24,Sheet3!$D$4:$D$4995,"Males")</f>
        <v>0</v>
      </c>
      <c r="L24" s="88">
        <f>SUMIFS(Sheet3!$G$4:$G$4995,Sheet3!$F$4:$F$4995,Calculations!L$12,Sheet3!$E$4:$E$4995,Calculations!$C24,Sheet3!$B$4:$B$4995,Calculations!$B24,Sheet3!$D$4:$D$4995,"Males")</f>
        <v>0</v>
      </c>
      <c r="M24" s="88">
        <f>SUMIFS(Sheet3!$G$4:$G$4995,Sheet3!$F$4:$F$4995,Calculations!M$12,Sheet3!$E$4:$E$4995,Calculations!$C24,Sheet3!$B$4:$B$4995,Calculations!$B24,Sheet3!$D$4:$D$4995,"Males")</f>
        <v>0</v>
      </c>
      <c r="N24" s="88">
        <f>SUMIFS(Sheet3!$G$4:$G$4995,Sheet3!$F$4:$F$4995,Calculations!N$12,Sheet3!$E$4:$E$4995,Calculations!$C24,Sheet3!$B$4:$B$4995,Calculations!$B24,Sheet3!$D$4:$D$4995,"Males")</f>
        <v>0</v>
      </c>
      <c r="O24" s="88">
        <f>SUMIFS(Sheet3!$G$4:$G$4995,Sheet3!$F$4:$F$4995,Calculations!O$12,Sheet3!$E$4:$E$4995,Calculations!$C24,Sheet3!$B$4:$B$4995,Calculations!$B24,Sheet3!$D$4:$D$4995,"Males")</f>
        <v>0</v>
      </c>
      <c r="P24" s="88">
        <f>SUMIFS(Sheet3!$G$4:$G$4995,Sheet3!$F$4:$F$4995,Calculations!P$12,Sheet3!$E$4:$E$4995,Calculations!$C24,Sheet3!$B$4:$B$4995,Calculations!$B24,Sheet3!$D$4:$D$4995,"Males")</f>
        <v>0</v>
      </c>
      <c r="Q24" s="88">
        <f>SUMIFS(Sheet3!$G$4:$G$4995,Sheet3!$F$4:$F$4995,Calculations!Q$12,Sheet3!$E$4:$E$4995,Calculations!$C24,Sheet3!$B$4:$B$4995,Calculations!$B24,Sheet3!$D$4:$D$4995,"Males")</f>
        <v>0</v>
      </c>
      <c r="R24" s="88">
        <f>SUMIFS(Sheet3!$G$4:$G$4995,Sheet3!$F$4:$F$4995,Calculations!R$12,Sheet3!$E$4:$E$4995,Calculations!$C24,Sheet3!$B$4:$B$4995,Calculations!$B24,Sheet3!$D$4:$D$4995,"Males")</f>
        <v>0</v>
      </c>
      <c r="S24" s="88">
        <f>SUMIFS(Sheet3!$G$4:$G$4995,Sheet3!$F$4:$F$4995,Calculations!S$12,Sheet3!$E$4:$E$4995,Calculations!$C24,Sheet3!$B$4:$B$4995,Calculations!$B24,Sheet3!$D$4:$D$4995,"Males")</f>
        <v>0</v>
      </c>
      <c r="T24" s="88">
        <f>SUMIFS(Sheet3!$G$4:$G$4995,Sheet3!$F$4:$F$4995,Calculations!T$12,Sheet3!$E$4:$E$4995,Calculations!$C24,Sheet3!$B$4:$B$4995,Calculations!$B24,Sheet3!$D$4:$D$4995,"Males")</f>
        <v>0</v>
      </c>
      <c r="U24" s="88">
        <f>SUMIFS(Sheet3!$G$4:$G$4995,Sheet3!$F$4:$F$4995,Calculations!U$12,Sheet3!$E$4:$E$4995,Calculations!$C24,Sheet3!$B$4:$B$4995,Calculations!$B24,Sheet3!$D$4:$D$4995,"Males")</f>
        <v>0</v>
      </c>
      <c r="V24" s="88">
        <f>SUMIFS(Sheet3!$G$4:$G$4995,Sheet3!$F$4:$F$4995,Calculations!V$12,Sheet3!$E$4:$E$4995,Calculations!$C24,Sheet3!$B$4:$B$4995,Calculations!$B24,Sheet3!$D$4:$D$4995,"Males")</f>
        <v>0</v>
      </c>
      <c r="W24" s="88">
        <f>SUMIFS(Sheet3!$G$4:$G$4995,Sheet3!$F$4:$F$4995,Calculations!W$12,Sheet3!$E$4:$E$4995,Calculations!$C24,Sheet3!$B$4:$B$4995,Calculations!$B24,Sheet3!$D$4:$D$4995,"Males")</f>
        <v>0</v>
      </c>
      <c r="X24" s="88">
        <f>SUMIFS(Sheet3!$G$4:$G$4995,Sheet3!$F$4:$F$4995,Calculations!X$12,Sheet3!$E$4:$E$4995,Calculations!$C24,Sheet3!$B$4:$B$4995,Calculations!$B24,Sheet3!$D$4:$D$4995,"Males")</f>
        <v>0</v>
      </c>
      <c r="Y24" s="88">
        <f>SUMIFS(Sheet3!$G$4:$G$4995,Sheet3!$F$4:$F$4995,Calculations!Y$12,Sheet3!$E$4:$E$4995,Calculations!$C24,Sheet3!$B$4:$B$4995,Calculations!$B24,Sheet3!$D$4:$D$4995,"Males")</f>
        <v>0</v>
      </c>
      <c r="Z24" s="88">
        <f>SUMIFS(Sheet3!$G$4:$G$4995,Sheet3!$F$4:$F$4995,Calculations!Z$12,Sheet3!$E$4:$E$4995,Calculations!$C24,Sheet3!$B$4:$B$4995,Calculations!$B24,Sheet3!$D$4:$D$4995,"Males")</f>
        <v>0</v>
      </c>
      <c r="AA24" s="88">
        <f>SUMIFS(Sheet3!$G$4:$G$4995,Sheet3!$F$4:$F$4995,Calculations!AA$12,Sheet3!$E$4:$E$4995,Calculations!$C24,Sheet3!$B$4:$B$4995,Calculations!$B24,Sheet3!$D$4:$D$4995,"Males")</f>
        <v>0</v>
      </c>
      <c r="AB24" s="88">
        <f>SUMIFS(Sheet3!$G$4:$G$4995,Sheet3!$F$4:$F$4995,Calculations!AB$12,Sheet3!$E$4:$E$4995,Calculations!$C24,Sheet3!$B$4:$B$4995,Calculations!$B24,Sheet3!$D$4:$D$4995,"Males")</f>
        <v>0</v>
      </c>
      <c r="AC24" s="88">
        <f>SUMIFS(Sheet3!$G$4:$G$4995,Sheet3!$F$4:$F$4995,Calculations!AC$12,Sheet3!$E$4:$E$4995,Calculations!$C24,Sheet3!$B$4:$B$4995,Calculations!$B24,Sheet3!$D$4:$D$4995,"Males")</f>
        <v>0</v>
      </c>
      <c r="AD24" s="88">
        <f>SUMIFS(Sheet3!$G$4:$G$4995,Sheet3!$F$4:$F$4995,Calculations!AD$12,Sheet3!$E$4:$E$4995,Calculations!$C24,Sheet3!$B$4:$B$4995,Calculations!$B24,Sheet3!$D$4:$D$4995,"Males")</f>
        <v>0</v>
      </c>
      <c r="AE24" s="88">
        <f>SUMIFS(Sheet3!$G$4:$G$4995,Sheet3!$F$4:$F$4995,Calculations!AE$12,Sheet3!$E$4:$E$4995,Calculations!$C24,Sheet3!$B$4:$B$4995,Calculations!$B24,Sheet3!$D$4:$D$4995,"Males")</f>
        <v>0</v>
      </c>
      <c r="AF24" s="88">
        <f>SUMIFS(Sheet3!$G$4:$G$4995,Sheet3!$F$4:$F$4995,Calculations!AF$12,Sheet3!$E$4:$E$4995,Calculations!$C24,Sheet3!$B$4:$B$4995,Calculations!$B24,Sheet3!$D$4:$D$4995,"Males")</f>
        <v>0</v>
      </c>
      <c r="AG24" s="30"/>
      <c r="AH24" s="31"/>
    </row>
    <row r="25" spans="2:34" x14ac:dyDescent="0.25">
      <c r="B25" s="10">
        <f>'JCBits Love Calculator Model'!$C$11</f>
        <v>0</v>
      </c>
      <c r="C25" s="30">
        <f>'JCBits Love Calculator Model'!$C$8</f>
        <v>0</v>
      </c>
      <c r="D25" s="94" t="s">
        <v>39</v>
      </c>
      <c r="E25" s="94" t="s">
        <v>154</v>
      </c>
      <c r="F25" s="94" t="str">
        <f t="shared" si="2"/>
        <v>MaleGay Dominant</v>
      </c>
      <c r="G25" s="88">
        <f>SUMIFS(Sheet3!$G$4:$G$4995,Sheet3!$F$4:$F$4995,Calculations!G$12,Sheet3!$E$4:$E$4995,Calculations!$C25,Sheet3!$B$4:$B$4995,Calculations!$B25,Sheet3!$D$4:$D$4995,"Males")*0.1</f>
        <v>0</v>
      </c>
      <c r="H25" s="88">
        <f>SUMIFS(Sheet3!$G$4:$G$4995,Sheet3!$F$4:$F$4995,Calculations!H$12,Sheet3!$E$4:$E$4995,Calculations!$C25,Sheet3!$B$4:$B$4995,Calculations!$B25,Sheet3!$D$4:$D$4995,"Males")*0.1</f>
        <v>0</v>
      </c>
      <c r="I25" s="88">
        <f>SUMIFS(Sheet3!$G$4:$G$4995,Sheet3!$F$4:$F$4995,Calculations!I$12,Sheet3!$E$4:$E$4995,Calculations!$C25,Sheet3!$B$4:$B$4995,Calculations!$B25,Sheet3!$D$4:$D$4995,"Males")*0.1</f>
        <v>0</v>
      </c>
      <c r="J25" s="88">
        <f>SUMIFS(Sheet3!$G$4:$G$4995,Sheet3!$F$4:$F$4995,Calculations!J$12,Sheet3!$E$4:$E$4995,Calculations!$C25,Sheet3!$B$4:$B$4995,Calculations!$B25,Sheet3!$D$4:$D$4995,"Males")*0.1</f>
        <v>0</v>
      </c>
      <c r="K25" s="88">
        <f>SUMIFS(Sheet3!$G$4:$G$4995,Sheet3!$F$4:$F$4995,Calculations!K$12,Sheet3!$E$4:$E$4995,Calculations!$C25,Sheet3!$B$4:$B$4995,Calculations!$B25,Sheet3!$D$4:$D$4995,"Males")*0.1</f>
        <v>0</v>
      </c>
      <c r="L25" s="88">
        <f>SUMIFS(Sheet3!$G$4:$G$4995,Sheet3!$F$4:$F$4995,Calculations!L$12,Sheet3!$E$4:$E$4995,Calculations!$C25,Sheet3!$B$4:$B$4995,Calculations!$B25,Sheet3!$D$4:$D$4995,"Males")*0.1</f>
        <v>0</v>
      </c>
      <c r="M25" s="88">
        <f>SUMIFS(Sheet3!$G$4:$G$4995,Sheet3!$F$4:$F$4995,Calculations!M$12,Sheet3!$E$4:$E$4995,Calculations!$C25,Sheet3!$B$4:$B$4995,Calculations!$B25,Sheet3!$D$4:$D$4995,"Males")*0.1</f>
        <v>0</v>
      </c>
      <c r="N25" s="88">
        <f>SUMIFS(Sheet3!$G$4:$G$4995,Sheet3!$F$4:$F$4995,Calculations!N$12,Sheet3!$E$4:$E$4995,Calculations!$C25,Sheet3!$B$4:$B$4995,Calculations!$B25,Sheet3!$D$4:$D$4995,"Males")*0.1</f>
        <v>0</v>
      </c>
      <c r="O25" s="88">
        <f>SUMIFS(Sheet3!$G$4:$G$4995,Sheet3!$F$4:$F$4995,Calculations!O$12,Sheet3!$E$4:$E$4995,Calculations!$C25,Sheet3!$B$4:$B$4995,Calculations!$B25,Sheet3!$D$4:$D$4995,"Males")*0.1</f>
        <v>0</v>
      </c>
      <c r="P25" s="88">
        <f>SUMIFS(Sheet3!$G$4:$G$4995,Sheet3!$F$4:$F$4995,Calculations!P$12,Sheet3!$E$4:$E$4995,Calculations!$C25,Sheet3!$B$4:$B$4995,Calculations!$B25,Sheet3!$D$4:$D$4995,"Males")*0.1</f>
        <v>0</v>
      </c>
      <c r="Q25" s="88">
        <f>SUMIFS(Sheet3!$G$4:$G$4995,Sheet3!$F$4:$F$4995,Calculations!Q$12,Sheet3!$E$4:$E$4995,Calculations!$C25,Sheet3!$B$4:$B$4995,Calculations!$B25,Sheet3!$D$4:$D$4995,"Males")*0.1</f>
        <v>0</v>
      </c>
      <c r="R25" s="88">
        <f>SUMIFS(Sheet3!$G$4:$G$4995,Sheet3!$F$4:$F$4995,Calculations!R$12,Sheet3!$E$4:$E$4995,Calculations!$C25,Sheet3!$B$4:$B$4995,Calculations!$B25,Sheet3!$D$4:$D$4995,"Males")*0.1</f>
        <v>0</v>
      </c>
      <c r="S25" s="88">
        <f>SUMIFS(Sheet3!$G$4:$G$4995,Sheet3!$F$4:$F$4995,Calculations!S$12,Sheet3!$E$4:$E$4995,Calculations!$C25,Sheet3!$B$4:$B$4995,Calculations!$B25,Sheet3!$D$4:$D$4995,"Males")*0.1</f>
        <v>0</v>
      </c>
      <c r="T25" s="88">
        <f>SUMIFS(Sheet3!$G$4:$G$4995,Sheet3!$F$4:$F$4995,Calculations!T$12,Sheet3!$E$4:$E$4995,Calculations!$C25,Sheet3!$B$4:$B$4995,Calculations!$B25,Sheet3!$D$4:$D$4995,"Males")*0.1</f>
        <v>0</v>
      </c>
      <c r="U25" s="88">
        <f>SUMIFS(Sheet3!$G$4:$G$4995,Sheet3!$F$4:$F$4995,Calculations!U$12,Sheet3!$E$4:$E$4995,Calculations!$C25,Sheet3!$B$4:$B$4995,Calculations!$B25,Sheet3!$D$4:$D$4995,"Males")*0.1</f>
        <v>0</v>
      </c>
      <c r="V25" s="88">
        <f>SUMIFS(Sheet3!$G$4:$G$4995,Sheet3!$F$4:$F$4995,Calculations!V$12,Sheet3!$E$4:$E$4995,Calculations!$C25,Sheet3!$B$4:$B$4995,Calculations!$B25,Sheet3!$D$4:$D$4995,"Males")*0.1</f>
        <v>0</v>
      </c>
      <c r="W25" s="88">
        <f>SUMIFS(Sheet3!$G$4:$G$4995,Sheet3!$F$4:$F$4995,Calculations!W$12,Sheet3!$E$4:$E$4995,Calculations!$C25,Sheet3!$B$4:$B$4995,Calculations!$B25,Sheet3!$D$4:$D$4995,"Males")*0.1</f>
        <v>0</v>
      </c>
      <c r="X25" s="88">
        <f>SUMIFS(Sheet3!$G$4:$G$4995,Sheet3!$F$4:$F$4995,Calculations!X$12,Sheet3!$E$4:$E$4995,Calculations!$C25,Sheet3!$B$4:$B$4995,Calculations!$B25,Sheet3!$D$4:$D$4995,"Males")*0.1</f>
        <v>0</v>
      </c>
      <c r="Y25" s="88">
        <f>SUMIFS(Sheet3!$G$4:$G$4995,Sheet3!$F$4:$F$4995,Calculations!Y$12,Sheet3!$E$4:$E$4995,Calculations!$C25,Sheet3!$B$4:$B$4995,Calculations!$B25,Sheet3!$D$4:$D$4995,"Males")*0.1</f>
        <v>0</v>
      </c>
      <c r="Z25" s="88">
        <f>SUMIFS(Sheet3!$G$4:$G$4995,Sheet3!$F$4:$F$4995,Calculations!Z$12,Sheet3!$E$4:$E$4995,Calculations!$C25,Sheet3!$B$4:$B$4995,Calculations!$B25,Sheet3!$D$4:$D$4995,"Males")*0.1</f>
        <v>0</v>
      </c>
      <c r="AA25" s="88">
        <f>SUMIFS(Sheet3!$G$4:$G$4995,Sheet3!$F$4:$F$4995,Calculations!AA$12,Sheet3!$E$4:$E$4995,Calculations!$C25,Sheet3!$B$4:$B$4995,Calculations!$B25,Sheet3!$D$4:$D$4995,"Males")*0.1</f>
        <v>0</v>
      </c>
      <c r="AB25" s="88">
        <f>SUMIFS(Sheet3!$G$4:$G$4995,Sheet3!$F$4:$F$4995,Calculations!AB$12,Sheet3!$E$4:$E$4995,Calculations!$C25,Sheet3!$B$4:$B$4995,Calculations!$B25,Sheet3!$D$4:$D$4995,"Males")*0.1</f>
        <v>0</v>
      </c>
      <c r="AC25" s="88">
        <f>SUMIFS(Sheet3!$G$4:$G$4995,Sheet3!$F$4:$F$4995,Calculations!AC$12,Sheet3!$E$4:$E$4995,Calculations!$C25,Sheet3!$B$4:$B$4995,Calculations!$B25,Sheet3!$D$4:$D$4995,"Males")*0.1</f>
        <v>0</v>
      </c>
      <c r="AD25" s="88">
        <f>SUMIFS(Sheet3!$G$4:$G$4995,Sheet3!$F$4:$F$4995,Calculations!AD$12,Sheet3!$E$4:$E$4995,Calculations!$C25,Sheet3!$B$4:$B$4995,Calculations!$B25,Sheet3!$D$4:$D$4995,"Males")*0.1</f>
        <v>0</v>
      </c>
      <c r="AE25" s="88">
        <f>SUMIFS(Sheet3!$G$4:$G$4995,Sheet3!$F$4:$F$4995,Calculations!AE$12,Sheet3!$E$4:$E$4995,Calculations!$C25,Sheet3!$B$4:$B$4995,Calculations!$B25,Sheet3!$D$4:$D$4995,"Males")*0.1</f>
        <v>0</v>
      </c>
      <c r="AF25" s="88">
        <f>SUMIFS(Sheet3!$G$4:$G$4995,Sheet3!$F$4:$F$4995,Calculations!AF$12,Sheet3!$E$4:$E$4995,Calculations!$C25,Sheet3!$B$4:$B$4995,Calculations!$B25,Sheet3!$D$4:$D$4995,"Males")*0.1</f>
        <v>0</v>
      </c>
      <c r="AG25" s="30"/>
      <c r="AH25" s="31"/>
    </row>
    <row r="26" spans="2:34" x14ac:dyDescent="0.25">
      <c r="B26" s="10">
        <f>'JCBits Love Calculator Model'!$C$11</f>
        <v>0</v>
      </c>
      <c r="C26" s="30">
        <f>'JCBits Love Calculator Model'!$C$8</f>
        <v>0</v>
      </c>
      <c r="D26" s="94" t="s">
        <v>39</v>
      </c>
      <c r="E26" s="94" t="s">
        <v>155</v>
      </c>
      <c r="F26" s="94" t="str">
        <f t="shared" si="2"/>
        <v>MaleGay Submissive</v>
      </c>
      <c r="G26" s="88">
        <f>SUMIFS(Sheet3!$G$4:$G$4995,Sheet3!$F$4:$F$4995,Calculations!G$12,Sheet3!$E$4:$E$4995,Calculations!$C26,Sheet3!$B$4:$B$4995,Calculations!$B26,Sheet3!$D$4:$D$4995,"Males")*0.1</f>
        <v>0</v>
      </c>
      <c r="H26" s="88">
        <f>SUMIFS(Sheet3!$G$4:$G$4995,Sheet3!$F$4:$F$4995,Calculations!H$12,Sheet3!$E$4:$E$4995,Calculations!$C26,Sheet3!$B$4:$B$4995,Calculations!$B26,Sheet3!$D$4:$D$4995,"Males")*0.1</f>
        <v>0</v>
      </c>
      <c r="I26" s="88">
        <f>SUMIFS(Sheet3!$G$4:$G$4995,Sheet3!$F$4:$F$4995,Calculations!I$12,Sheet3!$E$4:$E$4995,Calculations!$C26,Sheet3!$B$4:$B$4995,Calculations!$B26,Sheet3!$D$4:$D$4995,"Males")*0.1</f>
        <v>0</v>
      </c>
      <c r="J26" s="88">
        <f>SUMIFS(Sheet3!$G$4:$G$4995,Sheet3!$F$4:$F$4995,Calculations!J$12,Sheet3!$E$4:$E$4995,Calculations!$C26,Sheet3!$B$4:$B$4995,Calculations!$B26,Sheet3!$D$4:$D$4995,"Males")*0.1</f>
        <v>0</v>
      </c>
      <c r="K26" s="88">
        <f>SUMIFS(Sheet3!$G$4:$G$4995,Sheet3!$F$4:$F$4995,Calculations!K$12,Sheet3!$E$4:$E$4995,Calculations!$C26,Sheet3!$B$4:$B$4995,Calculations!$B26,Sheet3!$D$4:$D$4995,"Males")*0.1</f>
        <v>0</v>
      </c>
      <c r="L26" s="88">
        <f>SUMIFS(Sheet3!$G$4:$G$4995,Sheet3!$F$4:$F$4995,Calculations!L$12,Sheet3!$E$4:$E$4995,Calculations!$C26,Sheet3!$B$4:$B$4995,Calculations!$B26,Sheet3!$D$4:$D$4995,"Males")*0.1</f>
        <v>0</v>
      </c>
      <c r="M26" s="88">
        <f>SUMIFS(Sheet3!$G$4:$G$4995,Sheet3!$F$4:$F$4995,Calculations!M$12,Sheet3!$E$4:$E$4995,Calculations!$C26,Sheet3!$B$4:$B$4995,Calculations!$B26,Sheet3!$D$4:$D$4995,"Males")*0.1</f>
        <v>0</v>
      </c>
      <c r="N26" s="88">
        <f>SUMIFS(Sheet3!$G$4:$G$4995,Sheet3!$F$4:$F$4995,Calculations!N$12,Sheet3!$E$4:$E$4995,Calculations!$C26,Sheet3!$B$4:$B$4995,Calculations!$B26,Sheet3!$D$4:$D$4995,"Males")*0.1</f>
        <v>0</v>
      </c>
      <c r="O26" s="88">
        <f>SUMIFS(Sheet3!$G$4:$G$4995,Sheet3!$F$4:$F$4995,Calculations!O$12,Sheet3!$E$4:$E$4995,Calculations!$C26,Sheet3!$B$4:$B$4995,Calculations!$B26,Sheet3!$D$4:$D$4995,"Males")*0.1</f>
        <v>0</v>
      </c>
      <c r="P26" s="88">
        <f>SUMIFS(Sheet3!$G$4:$G$4995,Sheet3!$F$4:$F$4995,Calculations!P$12,Sheet3!$E$4:$E$4995,Calculations!$C26,Sheet3!$B$4:$B$4995,Calculations!$B26,Sheet3!$D$4:$D$4995,"Males")*0.1</f>
        <v>0</v>
      </c>
      <c r="Q26" s="88">
        <f>SUMIFS(Sheet3!$G$4:$G$4995,Sheet3!$F$4:$F$4995,Calculations!Q$12,Sheet3!$E$4:$E$4995,Calculations!$C26,Sheet3!$B$4:$B$4995,Calculations!$B26,Sheet3!$D$4:$D$4995,"Males")*0.1</f>
        <v>0</v>
      </c>
      <c r="R26" s="88">
        <f>SUMIFS(Sheet3!$G$4:$G$4995,Sheet3!$F$4:$F$4995,Calculations!R$12,Sheet3!$E$4:$E$4995,Calculations!$C26,Sheet3!$B$4:$B$4995,Calculations!$B26,Sheet3!$D$4:$D$4995,"Males")*0.1</f>
        <v>0</v>
      </c>
      <c r="S26" s="88">
        <f>SUMIFS(Sheet3!$G$4:$G$4995,Sheet3!$F$4:$F$4995,Calculations!S$12,Sheet3!$E$4:$E$4995,Calculations!$C26,Sheet3!$B$4:$B$4995,Calculations!$B26,Sheet3!$D$4:$D$4995,"Males")*0.1</f>
        <v>0</v>
      </c>
      <c r="T26" s="88">
        <f>SUMIFS(Sheet3!$G$4:$G$4995,Sheet3!$F$4:$F$4995,Calculations!T$12,Sheet3!$E$4:$E$4995,Calculations!$C26,Sheet3!$B$4:$B$4995,Calculations!$B26,Sheet3!$D$4:$D$4995,"Males")*0.1</f>
        <v>0</v>
      </c>
      <c r="U26" s="88">
        <f>SUMIFS(Sheet3!$G$4:$G$4995,Sheet3!$F$4:$F$4995,Calculations!U$12,Sheet3!$E$4:$E$4995,Calculations!$C26,Sheet3!$B$4:$B$4995,Calculations!$B26,Sheet3!$D$4:$D$4995,"Males")*0.1</f>
        <v>0</v>
      </c>
      <c r="V26" s="88">
        <f>SUMIFS(Sheet3!$G$4:$G$4995,Sheet3!$F$4:$F$4995,Calculations!V$12,Sheet3!$E$4:$E$4995,Calculations!$C26,Sheet3!$B$4:$B$4995,Calculations!$B26,Sheet3!$D$4:$D$4995,"Males")*0.1</f>
        <v>0</v>
      </c>
      <c r="W26" s="88">
        <f>SUMIFS(Sheet3!$G$4:$G$4995,Sheet3!$F$4:$F$4995,Calculations!W$12,Sheet3!$E$4:$E$4995,Calculations!$C26,Sheet3!$B$4:$B$4995,Calculations!$B26,Sheet3!$D$4:$D$4995,"Males")*0.1</f>
        <v>0</v>
      </c>
      <c r="X26" s="88">
        <f>SUMIFS(Sheet3!$G$4:$G$4995,Sheet3!$F$4:$F$4995,Calculations!X$12,Sheet3!$E$4:$E$4995,Calculations!$C26,Sheet3!$B$4:$B$4995,Calculations!$B26,Sheet3!$D$4:$D$4995,"Males")*0.1</f>
        <v>0</v>
      </c>
      <c r="Y26" s="88">
        <f>SUMIFS(Sheet3!$G$4:$G$4995,Sheet3!$F$4:$F$4995,Calculations!Y$12,Sheet3!$E$4:$E$4995,Calculations!$C26,Sheet3!$B$4:$B$4995,Calculations!$B26,Sheet3!$D$4:$D$4995,"Males")*0.1</f>
        <v>0</v>
      </c>
      <c r="Z26" s="88">
        <f>SUMIFS(Sheet3!$G$4:$G$4995,Sheet3!$F$4:$F$4995,Calculations!Z$12,Sheet3!$E$4:$E$4995,Calculations!$C26,Sheet3!$B$4:$B$4995,Calculations!$B26,Sheet3!$D$4:$D$4995,"Males")*0.1</f>
        <v>0</v>
      </c>
      <c r="AA26" s="88">
        <f>SUMIFS(Sheet3!$G$4:$G$4995,Sheet3!$F$4:$F$4995,Calculations!AA$12,Sheet3!$E$4:$E$4995,Calculations!$C26,Sheet3!$B$4:$B$4995,Calculations!$B26,Sheet3!$D$4:$D$4995,"Males")*0.1</f>
        <v>0</v>
      </c>
      <c r="AB26" s="88">
        <f>SUMIFS(Sheet3!$G$4:$G$4995,Sheet3!$F$4:$F$4995,Calculations!AB$12,Sheet3!$E$4:$E$4995,Calculations!$C26,Sheet3!$B$4:$B$4995,Calculations!$B26,Sheet3!$D$4:$D$4995,"Males")*0.1</f>
        <v>0</v>
      </c>
      <c r="AC26" s="88">
        <f>SUMIFS(Sheet3!$G$4:$G$4995,Sheet3!$F$4:$F$4995,Calculations!AC$12,Sheet3!$E$4:$E$4995,Calculations!$C26,Sheet3!$B$4:$B$4995,Calculations!$B26,Sheet3!$D$4:$D$4995,"Males")*0.1</f>
        <v>0</v>
      </c>
      <c r="AD26" s="88">
        <f>SUMIFS(Sheet3!$G$4:$G$4995,Sheet3!$F$4:$F$4995,Calculations!AD$12,Sheet3!$E$4:$E$4995,Calculations!$C26,Sheet3!$B$4:$B$4995,Calculations!$B26,Sheet3!$D$4:$D$4995,"Males")*0.1</f>
        <v>0</v>
      </c>
      <c r="AE26" s="88">
        <f>SUMIFS(Sheet3!$G$4:$G$4995,Sheet3!$F$4:$F$4995,Calculations!AE$12,Sheet3!$E$4:$E$4995,Calculations!$C26,Sheet3!$B$4:$B$4995,Calculations!$B26,Sheet3!$D$4:$D$4995,"Males")*0.1</f>
        <v>0</v>
      </c>
      <c r="AF26" s="88">
        <f>SUMIFS(Sheet3!$G$4:$G$4995,Sheet3!$F$4:$F$4995,Calculations!AF$12,Sheet3!$E$4:$E$4995,Calculations!$C26,Sheet3!$B$4:$B$4995,Calculations!$B26,Sheet3!$D$4:$D$4995,"Males")*0.1</f>
        <v>0</v>
      </c>
      <c r="AG26" s="30"/>
      <c r="AH26" s="31"/>
    </row>
    <row r="27" spans="2:34" x14ac:dyDescent="0.25">
      <c r="B27" s="10">
        <f>'JCBits Love Calculator Model'!$C$11</f>
        <v>0</v>
      </c>
      <c r="C27" s="30">
        <f>'JCBits Love Calculator Model'!$C$8</f>
        <v>0</v>
      </c>
      <c r="D27" s="94" t="s">
        <v>41</v>
      </c>
      <c r="E27" s="94" t="s">
        <v>40</v>
      </c>
      <c r="F27" s="94" t="str">
        <f t="shared" si="2"/>
        <v>FemaleStraight</v>
      </c>
      <c r="G27" s="89">
        <f>SUMIFS(Sheet3!$G$4:$G$4995,Sheet3!$F$4:$F$4995,Calculations!G$12,Sheet3!$E$4:$E$4995,Calculations!$C27,Sheet3!$B$4:$B$4995,Calculations!$B27,Sheet3!$D$4:$D$4995,"Females")</f>
        <v>0</v>
      </c>
      <c r="H27" s="89">
        <f>SUMIFS(Sheet3!$G$4:$G$4995,Sheet3!$F$4:$F$4995,Calculations!H$12,Sheet3!$E$4:$E$4995,Calculations!$C27,Sheet3!$B$4:$B$4995,Calculations!$B27,Sheet3!$D$4:$D$4995,"Females")</f>
        <v>0</v>
      </c>
      <c r="I27" s="89">
        <f>SUMIFS(Sheet3!$G$4:$G$4995,Sheet3!$F$4:$F$4995,Calculations!I$12,Sheet3!$E$4:$E$4995,Calculations!$C27,Sheet3!$B$4:$B$4995,Calculations!$B27,Sheet3!$D$4:$D$4995,"Females")</f>
        <v>0</v>
      </c>
      <c r="J27" s="89">
        <f>SUMIFS(Sheet3!$G$4:$G$4995,Sheet3!$F$4:$F$4995,Calculations!J$12,Sheet3!$E$4:$E$4995,Calculations!$C27,Sheet3!$B$4:$B$4995,Calculations!$B27,Sheet3!$D$4:$D$4995,"Females")</f>
        <v>0</v>
      </c>
      <c r="K27" s="89">
        <f>SUMIFS(Sheet3!$G$4:$G$4995,Sheet3!$F$4:$F$4995,Calculations!K$12,Sheet3!$E$4:$E$4995,Calculations!$C27,Sheet3!$B$4:$B$4995,Calculations!$B27,Sheet3!$D$4:$D$4995,"Females")</f>
        <v>0</v>
      </c>
      <c r="L27" s="89">
        <f>SUMIFS(Sheet3!$G$4:$G$4995,Sheet3!$F$4:$F$4995,Calculations!L$12,Sheet3!$E$4:$E$4995,Calculations!$C27,Sheet3!$B$4:$B$4995,Calculations!$B27,Sheet3!$D$4:$D$4995,"Females")</f>
        <v>0</v>
      </c>
      <c r="M27" s="89">
        <f>SUMIFS(Sheet3!$G$4:$G$4995,Sheet3!$F$4:$F$4995,Calculations!M$12,Sheet3!$E$4:$E$4995,Calculations!$C27,Sheet3!$B$4:$B$4995,Calculations!$B27,Sheet3!$D$4:$D$4995,"Females")</f>
        <v>0</v>
      </c>
      <c r="N27" s="89">
        <f>SUMIFS(Sheet3!$G$4:$G$4995,Sheet3!$F$4:$F$4995,Calculations!N$12,Sheet3!$E$4:$E$4995,Calculations!$C27,Sheet3!$B$4:$B$4995,Calculations!$B27,Sheet3!$D$4:$D$4995,"Females")</f>
        <v>0</v>
      </c>
      <c r="O27" s="89">
        <f>SUMIFS(Sheet3!$G$4:$G$4995,Sheet3!$F$4:$F$4995,Calculations!O$12,Sheet3!$E$4:$E$4995,Calculations!$C27,Sheet3!$B$4:$B$4995,Calculations!$B27,Sheet3!$D$4:$D$4995,"Females")</f>
        <v>0</v>
      </c>
      <c r="P27" s="89">
        <f>SUMIFS(Sheet3!$G$4:$G$4995,Sheet3!$F$4:$F$4995,Calculations!P$12,Sheet3!$E$4:$E$4995,Calculations!$C27,Sheet3!$B$4:$B$4995,Calculations!$B27,Sheet3!$D$4:$D$4995,"Females")</f>
        <v>0</v>
      </c>
      <c r="Q27" s="89">
        <f>SUMIFS(Sheet3!$G$4:$G$4995,Sheet3!$F$4:$F$4995,Calculations!Q$12,Sheet3!$E$4:$E$4995,Calculations!$C27,Sheet3!$B$4:$B$4995,Calculations!$B27,Sheet3!$D$4:$D$4995,"Females")</f>
        <v>0</v>
      </c>
      <c r="R27" s="89">
        <f>SUMIFS(Sheet3!$G$4:$G$4995,Sheet3!$F$4:$F$4995,Calculations!R$12,Sheet3!$E$4:$E$4995,Calculations!$C27,Sheet3!$B$4:$B$4995,Calculations!$B27,Sheet3!$D$4:$D$4995,"Females")</f>
        <v>0</v>
      </c>
      <c r="S27" s="89">
        <f>SUMIFS(Sheet3!$G$4:$G$4995,Sheet3!$F$4:$F$4995,Calculations!S$12,Sheet3!$E$4:$E$4995,Calculations!$C27,Sheet3!$B$4:$B$4995,Calculations!$B27,Sheet3!$D$4:$D$4995,"Females")</f>
        <v>0</v>
      </c>
      <c r="T27" s="89">
        <f>SUMIFS(Sheet3!$G$4:$G$4995,Sheet3!$F$4:$F$4995,Calculations!T$12,Sheet3!$E$4:$E$4995,Calculations!$C27,Sheet3!$B$4:$B$4995,Calculations!$B27,Sheet3!$D$4:$D$4995,"Females")</f>
        <v>0</v>
      </c>
      <c r="U27" s="89">
        <f>SUMIFS(Sheet3!$G$4:$G$4995,Sheet3!$F$4:$F$4995,Calculations!U$12,Sheet3!$E$4:$E$4995,Calculations!$C27,Sheet3!$B$4:$B$4995,Calculations!$B27,Sheet3!$D$4:$D$4995,"Females")</f>
        <v>0</v>
      </c>
      <c r="V27" s="89">
        <f>SUMIFS(Sheet3!$G$4:$G$4995,Sheet3!$F$4:$F$4995,Calculations!V$12,Sheet3!$E$4:$E$4995,Calculations!$C27,Sheet3!$B$4:$B$4995,Calculations!$B27,Sheet3!$D$4:$D$4995,"Females")</f>
        <v>0</v>
      </c>
      <c r="W27" s="89">
        <f>SUMIFS(Sheet3!$G$4:$G$4995,Sheet3!$F$4:$F$4995,Calculations!W$12,Sheet3!$E$4:$E$4995,Calculations!$C27,Sheet3!$B$4:$B$4995,Calculations!$B27,Sheet3!$D$4:$D$4995,"Females")</f>
        <v>0</v>
      </c>
      <c r="X27" s="89">
        <f>SUMIFS(Sheet3!$G$4:$G$4995,Sheet3!$F$4:$F$4995,Calculations!X$12,Sheet3!$E$4:$E$4995,Calculations!$C27,Sheet3!$B$4:$B$4995,Calculations!$B27,Sheet3!$D$4:$D$4995,"Females")</f>
        <v>0</v>
      </c>
      <c r="Y27" s="89">
        <f>SUMIFS(Sheet3!$G$4:$G$4995,Sheet3!$F$4:$F$4995,Calculations!Y$12,Sheet3!$E$4:$E$4995,Calculations!$C27,Sheet3!$B$4:$B$4995,Calculations!$B27,Sheet3!$D$4:$D$4995,"Females")</f>
        <v>0</v>
      </c>
      <c r="Z27" s="89">
        <f>SUMIFS(Sheet3!$G$4:$G$4995,Sheet3!$F$4:$F$4995,Calculations!Z$12,Sheet3!$E$4:$E$4995,Calculations!$C27,Sheet3!$B$4:$B$4995,Calculations!$B27,Sheet3!$D$4:$D$4995,"Females")</f>
        <v>0</v>
      </c>
      <c r="AA27" s="89">
        <f>SUMIFS(Sheet3!$G$4:$G$4995,Sheet3!$F$4:$F$4995,Calculations!AA$12,Sheet3!$E$4:$E$4995,Calculations!$C27,Sheet3!$B$4:$B$4995,Calculations!$B27,Sheet3!$D$4:$D$4995,"Females")</f>
        <v>0</v>
      </c>
      <c r="AB27" s="89">
        <f>SUMIFS(Sheet3!$G$4:$G$4995,Sheet3!$F$4:$F$4995,Calculations!AB$12,Sheet3!$E$4:$E$4995,Calculations!$C27,Sheet3!$B$4:$B$4995,Calculations!$B27,Sheet3!$D$4:$D$4995,"Females")</f>
        <v>0</v>
      </c>
      <c r="AC27" s="89">
        <f>SUMIFS(Sheet3!$G$4:$G$4995,Sheet3!$F$4:$F$4995,Calculations!AC$12,Sheet3!$E$4:$E$4995,Calculations!$C27,Sheet3!$B$4:$B$4995,Calculations!$B27,Sheet3!$D$4:$D$4995,"Females")</f>
        <v>0</v>
      </c>
      <c r="AD27" s="89">
        <f>SUMIFS(Sheet3!$G$4:$G$4995,Sheet3!$F$4:$F$4995,Calculations!AD$12,Sheet3!$E$4:$E$4995,Calculations!$C27,Sheet3!$B$4:$B$4995,Calculations!$B27,Sheet3!$D$4:$D$4995,"Females")</f>
        <v>0</v>
      </c>
      <c r="AE27" s="89">
        <f>SUMIFS(Sheet3!$G$4:$G$4995,Sheet3!$F$4:$F$4995,Calculations!AE$12,Sheet3!$E$4:$E$4995,Calculations!$C27,Sheet3!$B$4:$B$4995,Calculations!$B27,Sheet3!$D$4:$D$4995,"Females")</f>
        <v>0</v>
      </c>
      <c r="AF27" s="89">
        <f>SUMIFS(Sheet3!$G$4:$G$4995,Sheet3!$F$4:$F$4995,Calculations!AF$12,Sheet3!$E$4:$E$4995,Calculations!$C27,Sheet3!$B$4:$B$4995,Calculations!$B27,Sheet3!$D$4:$D$4995,"Females")</f>
        <v>0</v>
      </c>
      <c r="AG27" s="30"/>
      <c r="AH27" s="31"/>
    </row>
    <row r="28" spans="2:34" x14ac:dyDescent="0.25">
      <c r="B28" s="10">
        <f>'JCBits Love Calculator Model'!$C$11</f>
        <v>0</v>
      </c>
      <c r="C28" s="30">
        <f>'JCBits Love Calculator Model'!$C$8</f>
        <v>0</v>
      </c>
      <c r="D28" s="94" t="s">
        <v>41</v>
      </c>
      <c r="E28" s="94" t="s">
        <v>154</v>
      </c>
      <c r="F28" s="94" t="str">
        <f t="shared" si="2"/>
        <v>FemaleGay Dominant</v>
      </c>
      <c r="G28" s="89">
        <f>SUMIFS(Sheet3!$G$4:$G$4995,Sheet3!$F$4:$F$4995,Calculations!G$12,Sheet3!$E$4:$E$4995,Calculations!$C28,Sheet3!$B$4:$B$4995,Calculations!$B28,Sheet3!$D$4:$D$4995,"Females")*0.1</f>
        <v>0</v>
      </c>
      <c r="H28" s="89">
        <f>SUMIFS(Sheet3!$G$4:$G$4995,Sheet3!$F$4:$F$4995,Calculations!H$12,Sheet3!$E$4:$E$4995,Calculations!$C28,Sheet3!$B$4:$B$4995,Calculations!$B28,Sheet3!$D$4:$D$4995,"Females")*0.1</f>
        <v>0</v>
      </c>
      <c r="I28" s="89">
        <f>SUMIFS(Sheet3!$G$4:$G$4995,Sheet3!$F$4:$F$4995,Calculations!I$12,Sheet3!$E$4:$E$4995,Calculations!$C28,Sheet3!$B$4:$B$4995,Calculations!$B28,Sheet3!$D$4:$D$4995,"Females")*0.1</f>
        <v>0</v>
      </c>
      <c r="J28" s="89">
        <f>SUMIFS(Sheet3!$G$4:$G$4995,Sheet3!$F$4:$F$4995,Calculations!J$12,Sheet3!$E$4:$E$4995,Calculations!$C28,Sheet3!$B$4:$B$4995,Calculations!$B28,Sheet3!$D$4:$D$4995,"Females")*0.1</f>
        <v>0</v>
      </c>
      <c r="K28" s="89">
        <f>SUMIFS(Sheet3!$G$4:$G$4995,Sheet3!$F$4:$F$4995,Calculations!K$12,Sheet3!$E$4:$E$4995,Calculations!$C28,Sheet3!$B$4:$B$4995,Calculations!$B28,Sheet3!$D$4:$D$4995,"Females")*0.1</f>
        <v>0</v>
      </c>
      <c r="L28" s="89">
        <f>SUMIFS(Sheet3!$G$4:$G$4995,Sheet3!$F$4:$F$4995,Calculations!L$12,Sheet3!$E$4:$E$4995,Calculations!$C28,Sheet3!$B$4:$B$4995,Calculations!$B28,Sheet3!$D$4:$D$4995,"Females")*0.1</f>
        <v>0</v>
      </c>
      <c r="M28" s="89">
        <f>SUMIFS(Sheet3!$G$4:$G$4995,Sheet3!$F$4:$F$4995,Calculations!M$12,Sheet3!$E$4:$E$4995,Calculations!$C28,Sheet3!$B$4:$B$4995,Calculations!$B28,Sheet3!$D$4:$D$4995,"Females")*0.1</f>
        <v>0</v>
      </c>
      <c r="N28" s="89">
        <f>SUMIFS(Sheet3!$G$4:$G$4995,Sheet3!$F$4:$F$4995,Calculations!N$12,Sheet3!$E$4:$E$4995,Calculations!$C28,Sheet3!$B$4:$B$4995,Calculations!$B28,Sheet3!$D$4:$D$4995,"Females")*0.1</f>
        <v>0</v>
      </c>
      <c r="O28" s="89">
        <f>SUMIFS(Sheet3!$G$4:$G$4995,Sheet3!$F$4:$F$4995,Calculations!O$12,Sheet3!$E$4:$E$4995,Calculations!$C28,Sheet3!$B$4:$B$4995,Calculations!$B28,Sheet3!$D$4:$D$4995,"Females")*0.1</f>
        <v>0</v>
      </c>
      <c r="P28" s="89">
        <f>SUMIFS(Sheet3!$G$4:$G$4995,Sheet3!$F$4:$F$4995,Calculations!P$12,Sheet3!$E$4:$E$4995,Calculations!$C28,Sheet3!$B$4:$B$4995,Calculations!$B28,Sheet3!$D$4:$D$4995,"Females")*0.1</f>
        <v>0</v>
      </c>
      <c r="Q28" s="89">
        <f>SUMIFS(Sheet3!$G$4:$G$4995,Sheet3!$F$4:$F$4995,Calculations!Q$12,Sheet3!$E$4:$E$4995,Calculations!$C28,Sheet3!$B$4:$B$4995,Calculations!$B28,Sheet3!$D$4:$D$4995,"Females")*0.1</f>
        <v>0</v>
      </c>
      <c r="R28" s="89">
        <f>SUMIFS(Sheet3!$G$4:$G$4995,Sheet3!$F$4:$F$4995,Calculations!R$12,Sheet3!$E$4:$E$4995,Calculations!$C28,Sheet3!$B$4:$B$4995,Calculations!$B28,Sheet3!$D$4:$D$4995,"Females")*0.1</f>
        <v>0</v>
      </c>
      <c r="S28" s="89">
        <f>SUMIFS(Sheet3!$G$4:$G$4995,Sheet3!$F$4:$F$4995,Calculations!S$12,Sheet3!$E$4:$E$4995,Calculations!$C28,Sheet3!$B$4:$B$4995,Calculations!$B28,Sheet3!$D$4:$D$4995,"Females")*0.1</f>
        <v>0</v>
      </c>
      <c r="T28" s="89">
        <f>SUMIFS(Sheet3!$G$4:$G$4995,Sheet3!$F$4:$F$4995,Calculations!T$12,Sheet3!$E$4:$E$4995,Calculations!$C28,Sheet3!$B$4:$B$4995,Calculations!$B28,Sheet3!$D$4:$D$4995,"Females")*0.1</f>
        <v>0</v>
      </c>
      <c r="U28" s="89">
        <f>SUMIFS(Sheet3!$G$4:$G$4995,Sheet3!$F$4:$F$4995,Calculations!U$12,Sheet3!$E$4:$E$4995,Calculations!$C28,Sheet3!$B$4:$B$4995,Calculations!$B28,Sheet3!$D$4:$D$4995,"Females")*0.1</f>
        <v>0</v>
      </c>
      <c r="V28" s="89">
        <f>SUMIFS(Sheet3!$G$4:$G$4995,Sheet3!$F$4:$F$4995,Calculations!V$12,Sheet3!$E$4:$E$4995,Calculations!$C28,Sheet3!$B$4:$B$4995,Calculations!$B28,Sheet3!$D$4:$D$4995,"Females")*0.1</f>
        <v>0</v>
      </c>
      <c r="W28" s="89">
        <f>SUMIFS(Sheet3!$G$4:$G$4995,Sheet3!$F$4:$F$4995,Calculations!W$12,Sheet3!$E$4:$E$4995,Calculations!$C28,Sheet3!$B$4:$B$4995,Calculations!$B28,Sheet3!$D$4:$D$4995,"Females")*0.1</f>
        <v>0</v>
      </c>
      <c r="X28" s="89">
        <f>SUMIFS(Sheet3!$G$4:$G$4995,Sheet3!$F$4:$F$4995,Calculations!X$12,Sheet3!$E$4:$E$4995,Calculations!$C28,Sheet3!$B$4:$B$4995,Calculations!$B28,Sheet3!$D$4:$D$4995,"Females")*0.1</f>
        <v>0</v>
      </c>
      <c r="Y28" s="89">
        <f>SUMIFS(Sheet3!$G$4:$G$4995,Sheet3!$F$4:$F$4995,Calculations!Y$12,Sheet3!$E$4:$E$4995,Calculations!$C28,Sheet3!$B$4:$B$4995,Calculations!$B28,Sheet3!$D$4:$D$4995,"Females")*0.1</f>
        <v>0</v>
      </c>
      <c r="Z28" s="89">
        <f>SUMIFS(Sheet3!$G$4:$G$4995,Sheet3!$F$4:$F$4995,Calculations!Z$12,Sheet3!$E$4:$E$4995,Calculations!$C28,Sheet3!$B$4:$B$4995,Calculations!$B28,Sheet3!$D$4:$D$4995,"Females")*0.1</f>
        <v>0</v>
      </c>
      <c r="AA28" s="89">
        <f>SUMIFS(Sheet3!$G$4:$G$4995,Sheet3!$F$4:$F$4995,Calculations!AA$12,Sheet3!$E$4:$E$4995,Calculations!$C28,Sheet3!$B$4:$B$4995,Calculations!$B28,Sheet3!$D$4:$D$4995,"Females")*0.1</f>
        <v>0</v>
      </c>
      <c r="AB28" s="89">
        <f>SUMIFS(Sheet3!$G$4:$G$4995,Sheet3!$F$4:$F$4995,Calculations!AB$12,Sheet3!$E$4:$E$4995,Calculations!$C28,Sheet3!$B$4:$B$4995,Calculations!$B28,Sheet3!$D$4:$D$4995,"Females")*0.1</f>
        <v>0</v>
      </c>
      <c r="AC28" s="89">
        <f>SUMIFS(Sheet3!$G$4:$G$4995,Sheet3!$F$4:$F$4995,Calculations!AC$12,Sheet3!$E$4:$E$4995,Calculations!$C28,Sheet3!$B$4:$B$4995,Calculations!$B28,Sheet3!$D$4:$D$4995,"Females")*0.1</f>
        <v>0</v>
      </c>
      <c r="AD28" s="89">
        <f>SUMIFS(Sheet3!$G$4:$G$4995,Sheet3!$F$4:$F$4995,Calculations!AD$12,Sheet3!$E$4:$E$4995,Calculations!$C28,Sheet3!$B$4:$B$4995,Calculations!$B28,Sheet3!$D$4:$D$4995,"Females")*0.1</f>
        <v>0</v>
      </c>
      <c r="AE28" s="89">
        <f>SUMIFS(Sheet3!$G$4:$G$4995,Sheet3!$F$4:$F$4995,Calculations!AE$12,Sheet3!$E$4:$E$4995,Calculations!$C28,Sheet3!$B$4:$B$4995,Calculations!$B28,Sheet3!$D$4:$D$4995,"Females")*0.1</f>
        <v>0</v>
      </c>
      <c r="AF28" s="89">
        <f>SUMIFS(Sheet3!$G$4:$G$4995,Sheet3!$F$4:$F$4995,Calculations!AF$12,Sheet3!$E$4:$E$4995,Calculations!$C28,Sheet3!$B$4:$B$4995,Calculations!$B28,Sheet3!$D$4:$D$4995,"Females")*0.1</f>
        <v>0</v>
      </c>
      <c r="AG28" s="30"/>
      <c r="AH28" s="31"/>
    </row>
    <row r="29" spans="2:34" x14ac:dyDescent="0.25">
      <c r="B29" s="10">
        <f>'JCBits Love Calculator Model'!$C$11</f>
        <v>0</v>
      </c>
      <c r="C29" s="30">
        <f>'JCBits Love Calculator Model'!$C$8</f>
        <v>0</v>
      </c>
      <c r="D29" s="94" t="s">
        <v>41</v>
      </c>
      <c r="E29" s="94" t="s">
        <v>155</v>
      </c>
      <c r="F29" s="94" t="str">
        <f t="shared" si="2"/>
        <v>FemaleGay Submissive</v>
      </c>
      <c r="G29" s="89">
        <f>SUMIFS(Sheet3!$G$4:$G$4995,Sheet3!$F$4:$F$4995,Calculations!G$12,Sheet3!$E$4:$E$4995,Calculations!$C29,Sheet3!$B$4:$B$4995,Calculations!$B29,Sheet3!$D$4:$D$4995,"Females")*0.1</f>
        <v>0</v>
      </c>
      <c r="H29" s="89">
        <f>SUMIFS(Sheet3!$G$4:$G$4995,Sheet3!$F$4:$F$4995,Calculations!H$12,Sheet3!$E$4:$E$4995,Calculations!$C29,Sheet3!$B$4:$B$4995,Calculations!$B29,Sheet3!$D$4:$D$4995,"Females")*0.1</f>
        <v>0</v>
      </c>
      <c r="I29" s="89">
        <f>SUMIFS(Sheet3!$G$4:$G$4995,Sheet3!$F$4:$F$4995,Calculations!I$12,Sheet3!$E$4:$E$4995,Calculations!$C29,Sheet3!$B$4:$B$4995,Calculations!$B29,Sheet3!$D$4:$D$4995,"Females")*0.1</f>
        <v>0</v>
      </c>
      <c r="J29" s="89">
        <f>SUMIFS(Sheet3!$G$4:$G$4995,Sheet3!$F$4:$F$4995,Calculations!J$12,Sheet3!$E$4:$E$4995,Calculations!$C29,Sheet3!$B$4:$B$4995,Calculations!$B29,Sheet3!$D$4:$D$4995,"Females")*0.1</f>
        <v>0</v>
      </c>
      <c r="K29" s="89">
        <f>SUMIFS(Sheet3!$G$4:$G$4995,Sheet3!$F$4:$F$4995,Calculations!K$12,Sheet3!$E$4:$E$4995,Calculations!$C29,Sheet3!$B$4:$B$4995,Calculations!$B29,Sheet3!$D$4:$D$4995,"Females")*0.1</f>
        <v>0</v>
      </c>
      <c r="L29" s="89">
        <f>SUMIFS(Sheet3!$G$4:$G$4995,Sheet3!$F$4:$F$4995,Calculations!L$12,Sheet3!$E$4:$E$4995,Calculations!$C29,Sheet3!$B$4:$B$4995,Calculations!$B29,Sheet3!$D$4:$D$4995,"Females")*0.1</f>
        <v>0</v>
      </c>
      <c r="M29" s="89">
        <f>SUMIFS(Sheet3!$G$4:$G$4995,Sheet3!$F$4:$F$4995,Calculations!M$12,Sheet3!$E$4:$E$4995,Calculations!$C29,Sheet3!$B$4:$B$4995,Calculations!$B29,Sheet3!$D$4:$D$4995,"Females")*0.1</f>
        <v>0</v>
      </c>
      <c r="N29" s="89">
        <f>SUMIFS(Sheet3!$G$4:$G$4995,Sheet3!$F$4:$F$4995,Calculations!N$12,Sheet3!$E$4:$E$4995,Calculations!$C29,Sheet3!$B$4:$B$4995,Calculations!$B29,Sheet3!$D$4:$D$4995,"Females")*0.1</f>
        <v>0</v>
      </c>
      <c r="O29" s="89">
        <f>SUMIFS(Sheet3!$G$4:$G$4995,Sheet3!$F$4:$F$4995,Calculations!O$12,Sheet3!$E$4:$E$4995,Calculations!$C29,Sheet3!$B$4:$B$4995,Calculations!$B29,Sheet3!$D$4:$D$4995,"Females")*0.1</f>
        <v>0</v>
      </c>
      <c r="P29" s="89">
        <f>SUMIFS(Sheet3!$G$4:$G$4995,Sheet3!$F$4:$F$4995,Calculations!P$12,Sheet3!$E$4:$E$4995,Calculations!$C29,Sheet3!$B$4:$B$4995,Calculations!$B29,Sheet3!$D$4:$D$4995,"Females")*0.1</f>
        <v>0</v>
      </c>
      <c r="Q29" s="89">
        <f>SUMIFS(Sheet3!$G$4:$G$4995,Sheet3!$F$4:$F$4995,Calculations!Q$12,Sheet3!$E$4:$E$4995,Calculations!$C29,Sheet3!$B$4:$B$4995,Calculations!$B29,Sheet3!$D$4:$D$4995,"Females")*0.1</f>
        <v>0</v>
      </c>
      <c r="R29" s="89">
        <f>SUMIFS(Sheet3!$G$4:$G$4995,Sheet3!$F$4:$F$4995,Calculations!R$12,Sheet3!$E$4:$E$4995,Calculations!$C29,Sheet3!$B$4:$B$4995,Calculations!$B29,Sheet3!$D$4:$D$4995,"Females")*0.1</f>
        <v>0</v>
      </c>
      <c r="S29" s="89">
        <f>SUMIFS(Sheet3!$G$4:$G$4995,Sheet3!$F$4:$F$4995,Calculations!S$12,Sheet3!$E$4:$E$4995,Calculations!$C29,Sheet3!$B$4:$B$4995,Calculations!$B29,Sheet3!$D$4:$D$4995,"Females")*0.1</f>
        <v>0</v>
      </c>
      <c r="T29" s="89">
        <f>SUMIFS(Sheet3!$G$4:$G$4995,Sheet3!$F$4:$F$4995,Calculations!T$12,Sheet3!$E$4:$E$4995,Calculations!$C29,Sheet3!$B$4:$B$4995,Calculations!$B29,Sheet3!$D$4:$D$4995,"Females")*0.1</f>
        <v>0</v>
      </c>
      <c r="U29" s="89">
        <f>SUMIFS(Sheet3!$G$4:$G$4995,Sheet3!$F$4:$F$4995,Calculations!U$12,Sheet3!$E$4:$E$4995,Calculations!$C29,Sheet3!$B$4:$B$4995,Calculations!$B29,Sheet3!$D$4:$D$4995,"Females")*0.1</f>
        <v>0</v>
      </c>
      <c r="V29" s="89">
        <f>SUMIFS(Sheet3!$G$4:$G$4995,Sheet3!$F$4:$F$4995,Calculations!V$12,Sheet3!$E$4:$E$4995,Calculations!$C29,Sheet3!$B$4:$B$4995,Calculations!$B29,Sheet3!$D$4:$D$4995,"Females")*0.1</f>
        <v>0</v>
      </c>
      <c r="W29" s="89">
        <f>SUMIFS(Sheet3!$G$4:$G$4995,Sheet3!$F$4:$F$4995,Calculations!W$12,Sheet3!$E$4:$E$4995,Calculations!$C29,Sheet3!$B$4:$B$4995,Calculations!$B29,Sheet3!$D$4:$D$4995,"Females")*0.1</f>
        <v>0</v>
      </c>
      <c r="X29" s="89">
        <f>SUMIFS(Sheet3!$G$4:$G$4995,Sheet3!$F$4:$F$4995,Calculations!X$12,Sheet3!$E$4:$E$4995,Calculations!$C29,Sheet3!$B$4:$B$4995,Calculations!$B29,Sheet3!$D$4:$D$4995,"Females")*0.1</f>
        <v>0</v>
      </c>
      <c r="Y29" s="89">
        <f>SUMIFS(Sheet3!$G$4:$G$4995,Sheet3!$F$4:$F$4995,Calculations!Y$12,Sheet3!$E$4:$E$4995,Calculations!$C29,Sheet3!$B$4:$B$4995,Calculations!$B29,Sheet3!$D$4:$D$4995,"Females")*0.1</f>
        <v>0</v>
      </c>
      <c r="Z29" s="89">
        <f>SUMIFS(Sheet3!$G$4:$G$4995,Sheet3!$F$4:$F$4995,Calculations!Z$12,Sheet3!$E$4:$E$4995,Calculations!$C29,Sheet3!$B$4:$B$4995,Calculations!$B29,Sheet3!$D$4:$D$4995,"Females")*0.1</f>
        <v>0</v>
      </c>
      <c r="AA29" s="89">
        <f>SUMIFS(Sheet3!$G$4:$G$4995,Sheet3!$F$4:$F$4995,Calculations!AA$12,Sheet3!$E$4:$E$4995,Calculations!$C29,Sheet3!$B$4:$B$4995,Calculations!$B29,Sheet3!$D$4:$D$4995,"Females")*0.1</f>
        <v>0</v>
      </c>
      <c r="AB29" s="89">
        <f>SUMIFS(Sheet3!$G$4:$G$4995,Sheet3!$F$4:$F$4995,Calculations!AB$12,Sheet3!$E$4:$E$4995,Calculations!$C29,Sheet3!$B$4:$B$4995,Calculations!$B29,Sheet3!$D$4:$D$4995,"Females")*0.1</f>
        <v>0</v>
      </c>
      <c r="AC29" s="89">
        <f>SUMIFS(Sheet3!$G$4:$G$4995,Sheet3!$F$4:$F$4995,Calculations!AC$12,Sheet3!$E$4:$E$4995,Calculations!$C29,Sheet3!$B$4:$B$4995,Calculations!$B29,Sheet3!$D$4:$D$4995,"Females")*0.1</f>
        <v>0</v>
      </c>
      <c r="AD29" s="89">
        <f>SUMIFS(Sheet3!$G$4:$G$4995,Sheet3!$F$4:$F$4995,Calculations!AD$12,Sheet3!$E$4:$E$4995,Calculations!$C29,Sheet3!$B$4:$B$4995,Calculations!$B29,Sheet3!$D$4:$D$4995,"Females")*0.1</f>
        <v>0</v>
      </c>
      <c r="AE29" s="89">
        <f>SUMIFS(Sheet3!$G$4:$G$4995,Sheet3!$F$4:$F$4995,Calculations!AE$12,Sheet3!$E$4:$E$4995,Calculations!$C29,Sheet3!$B$4:$B$4995,Calculations!$B29,Sheet3!$D$4:$D$4995,"Females")*0.1</f>
        <v>0</v>
      </c>
      <c r="AF29" s="89">
        <f>SUMIFS(Sheet3!$G$4:$G$4995,Sheet3!$F$4:$F$4995,Calculations!AF$12,Sheet3!$E$4:$E$4995,Calculations!$C29,Sheet3!$B$4:$B$4995,Calculations!$B29,Sheet3!$D$4:$D$4995,"Females")*0.1</f>
        <v>0</v>
      </c>
      <c r="AG29" s="30"/>
      <c r="AH29" s="31"/>
    </row>
    <row r="30" spans="2:34" x14ac:dyDescent="0.25">
      <c r="B30" s="10">
        <f>'JCBits Love Calculator Model'!$C$11</f>
        <v>0</v>
      </c>
      <c r="C30" s="30">
        <f>'JCBits Love Calculator Model'!$C$8</f>
        <v>0</v>
      </c>
      <c r="D30" s="94" t="s">
        <v>156</v>
      </c>
      <c r="E30" s="94" t="s">
        <v>144</v>
      </c>
      <c r="F30" s="94" t="str">
        <f t="shared" si="2"/>
        <v>BisexualDominant</v>
      </c>
      <c r="G30" s="92">
        <f>SUMIFS(Sheet3!$G$4:$G$4995,Sheet3!$F$4:$F$4995,Calculations!G$12,Sheet3!$E$4:$E$4995,Calculations!$C30,Sheet3!$B$4:$B$4995,Calculations!$B30)*0.1</f>
        <v>0</v>
      </c>
      <c r="H30" s="92">
        <f>SUMIFS(Sheet3!$G$4:$G$4995,Sheet3!$F$4:$F$4995,Calculations!H$12,Sheet3!$E$4:$E$4995,Calculations!$C30,Sheet3!$B$4:$B$4995,Calculations!$B30)*0.1</f>
        <v>0</v>
      </c>
      <c r="I30" s="92">
        <f>SUMIFS(Sheet3!$G$4:$G$4995,Sheet3!$F$4:$F$4995,Calculations!I$12,Sheet3!$E$4:$E$4995,Calculations!$C30,Sheet3!$B$4:$B$4995,Calculations!$B30)*0.1</f>
        <v>0</v>
      </c>
      <c r="J30" s="92">
        <f>SUMIFS(Sheet3!$G$4:$G$4995,Sheet3!$F$4:$F$4995,Calculations!J$12,Sheet3!$E$4:$E$4995,Calculations!$C30,Sheet3!$B$4:$B$4995,Calculations!$B30)*0.1</f>
        <v>0</v>
      </c>
      <c r="K30" s="92">
        <f>SUMIFS(Sheet3!$G$4:$G$4995,Sheet3!$F$4:$F$4995,Calculations!K$12,Sheet3!$E$4:$E$4995,Calculations!$C30,Sheet3!$B$4:$B$4995,Calculations!$B30)*0.1</f>
        <v>0</v>
      </c>
      <c r="L30" s="92">
        <f>SUMIFS(Sheet3!$G$4:$G$4995,Sheet3!$F$4:$F$4995,Calculations!L$12,Sheet3!$E$4:$E$4995,Calculations!$C30,Sheet3!$B$4:$B$4995,Calculations!$B30)*0.1</f>
        <v>0</v>
      </c>
      <c r="M30" s="92">
        <f>SUMIFS(Sheet3!$G$4:$G$4995,Sheet3!$F$4:$F$4995,Calculations!M$12,Sheet3!$E$4:$E$4995,Calculations!$C30,Sheet3!$B$4:$B$4995,Calculations!$B30)*0.1</f>
        <v>0</v>
      </c>
      <c r="N30" s="92">
        <f>SUMIFS(Sheet3!$G$4:$G$4995,Sheet3!$F$4:$F$4995,Calculations!N$12,Sheet3!$E$4:$E$4995,Calculations!$C30,Sheet3!$B$4:$B$4995,Calculations!$B30)*0.1</f>
        <v>0</v>
      </c>
      <c r="O30" s="92">
        <f>SUMIFS(Sheet3!$G$4:$G$4995,Sheet3!$F$4:$F$4995,Calculations!O$12,Sheet3!$E$4:$E$4995,Calculations!$C30,Sheet3!$B$4:$B$4995,Calculations!$B30)*0.1</f>
        <v>0</v>
      </c>
      <c r="P30" s="92">
        <f>SUMIFS(Sheet3!$G$4:$G$4995,Sheet3!$F$4:$F$4995,Calculations!P$12,Sheet3!$E$4:$E$4995,Calculations!$C30,Sheet3!$B$4:$B$4995,Calculations!$B30)*0.1</f>
        <v>0</v>
      </c>
      <c r="Q30" s="92">
        <f>SUMIFS(Sheet3!$G$4:$G$4995,Sheet3!$F$4:$F$4995,Calculations!Q$12,Sheet3!$E$4:$E$4995,Calculations!$C30,Sheet3!$B$4:$B$4995,Calculations!$B30)*0.1</f>
        <v>0</v>
      </c>
      <c r="R30" s="92">
        <f>SUMIFS(Sheet3!$G$4:$G$4995,Sheet3!$F$4:$F$4995,Calculations!R$12,Sheet3!$E$4:$E$4995,Calculations!$C30,Sheet3!$B$4:$B$4995,Calculations!$B30)*0.1</f>
        <v>0</v>
      </c>
      <c r="S30" s="92">
        <f>SUMIFS(Sheet3!$G$4:$G$4995,Sheet3!$F$4:$F$4995,Calculations!S$12,Sheet3!$E$4:$E$4995,Calculations!$C30,Sheet3!$B$4:$B$4995,Calculations!$B30)*0.1</f>
        <v>0</v>
      </c>
      <c r="T30" s="92">
        <f>SUMIFS(Sheet3!$G$4:$G$4995,Sheet3!$F$4:$F$4995,Calculations!T$12,Sheet3!$E$4:$E$4995,Calculations!$C30,Sheet3!$B$4:$B$4995,Calculations!$B30)*0.1</f>
        <v>0</v>
      </c>
      <c r="U30" s="92">
        <f>SUMIFS(Sheet3!$G$4:$G$4995,Sheet3!$F$4:$F$4995,Calculations!U$12,Sheet3!$E$4:$E$4995,Calculations!$C30,Sheet3!$B$4:$B$4995,Calculations!$B30)*0.1</f>
        <v>0</v>
      </c>
      <c r="V30" s="92">
        <f>SUMIFS(Sheet3!$G$4:$G$4995,Sheet3!$F$4:$F$4995,Calculations!V$12,Sheet3!$E$4:$E$4995,Calculations!$C30,Sheet3!$B$4:$B$4995,Calculations!$B30)*0.1</f>
        <v>0</v>
      </c>
      <c r="W30" s="92">
        <f>SUMIFS(Sheet3!$G$4:$G$4995,Sheet3!$F$4:$F$4995,Calculations!W$12,Sheet3!$E$4:$E$4995,Calculations!$C30,Sheet3!$B$4:$B$4995,Calculations!$B30)*0.1</f>
        <v>0</v>
      </c>
      <c r="X30" s="92">
        <f>SUMIFS(Sheet3!$G$4:$G$4995,Sheet3!$F$4:$F$4995,Calculations!X$12,Sheet3!$E$4:$E$4995,Calculations!$C30,Sheet3!$B$4:$B$4995,Calculations!$B30)*0.1</f>
        <v>0</v>
      </c>
      <c r="Y30" s="92">
        <f>SUMIFS(Sheet3!$G$4:$G$4995,Sheet3!$F$4:$F$4995,Calculations!Y$12,Sheet3!$E$4:$E$4995,Calculations!$C30,Sheet3!$B$4:$B$4995,Calculations!$B30)*0.1</f>
        <v>0</v>
      </c>
      <c r="Z30" s="92">
        <f>SUMIFS(Sheet3!$G$4:$G$4995,Sheet3!$F$4:$F$4995,Calculations!Z$12,Sheet3!$E$4:$E$4995,Calculations!$C30,Sheet3!$B$4:$B$4995,Calculations!$B30)*0.1</f>
        <v>0</v>
      </c>
      <c r="AA30" s="92">
        <f>SUMIFS(Sheet3!$G$4:$G$4995,Sheet3!$F$4:$F$4995,Calculations!AA$12,Sheet3!$E$4:$E$4995,Calculations!$C30,Sheet3!$B$4:$B$4995,Calculations!$B30)*0.1</f>
        <v>0</v>
      </c>
      <c r="AB30" s="92">
        <f>SUMIFS(Sheet3!$G$4:$G$4995,Sheet3!$F$4:$F$4995,Calculations!AB$12,Sheet3!$E$4:$E$4995,Calculations!$C30,Sheet3!$B$4:$B$4995,Calculations!$B30)*0.1</f>
        <v>0</v>
      </c>
      <c r="AC30" s="92">
        <f>SUMIFS(Sheet3!$G$4:$G$4995,Sheet3!$F$4:$F$4995,Calculations!AC$12,Sheet3!$E$4:$E$4995,Calculations!$C30,Sheet3!$B$4:$B$4995,Calculations!$B30)*0.1</f>
        <v>0</v>
      </c>
      <c r="AD30" s="92">
        <f>SUMIFS(Sheet3!$G$4:$G$4995,Sheet3!$F$4:$F$4995,Calculations!AD$12,Sheet3!$E$4:$E$4995,Calculations!$C30,Sheet3!$B$4:$B$4995,Calculations!$B30)*0.1</f>
        <v>0</v>
      </c>
      <c r="AE30" s="92">
        <f>SUMIFS(Sheet3!$G$4:$G$4995,Sheet3!$F$4:$F$4995,Calculations!AE$12,Sheet3!$E$4:$E$4995,Calculations!$C30,Sheet3!$B$4:$B$4995,Calculations!$B30)*0.1</f>
        <v>0</v>
      </c>
      <c r="AF30" s="92">
        <f>SUMIFS(Sheet3!$G$4:$G$4995,Sheet3!$F$4:$F$4995,Calculations!AF$12,Sheet3!$E$4:$E$4995,Calculations!$C30,Sheet3!$B$4:$B$4995,Calculations!$B30)*0.1</f>
        <v>0</v>
      </c>
      <c r="AG30" s="30"/>
      <c r="AH30" s="31"/>
    </row>
    <row r="31" spans="2:34" x14ac:dyDescent="0.25">
      <c r="B31" s="10">
        <f>'JCBits Love Calculator Model'!$C$11</f>
        <v>0</v>
      </c>
      <c r="C31" s="23">
        <f>'JCBits Love Calculator Model'!$C$8</f>
        <v>0</v>
      </c>
      <c r="D31" s="94" t="s">
        <v>156</v>
      </c>
      <c r="E31" s="94" t="s">
        <v>145</v>
      </c>
      <c r="F31" s="95" t="str">
        <f t="shared" si="2"/>
        <v>BisexualSubmissive</v>
      </c>
      <c r="G31" s="93">
        <f>SUMIFS(Sheet3!$G$4:$G$4995,Sheet3!$F$4:$F$4995,Calculations!G$12,Sheet3!$E$4:$E$4995,Calculations!$C31,Sheet3!$B$4:$B$4995,Calculations!$B31)*0.1</f>
        <v>0</v>
      </c>
      <c r="H31" s="93">
        <f>SUMIFS(Sheet3!$G$4:$G$4995,Sheet3!$F$4:$F$4995,Calculations!H$12,Sheet3!$E$4:$E$4995,Calculations!$C31,Sheet3!$B$4:$B$4995,Calculations!$B31)*0.1</f>
        <v>0</v>
      </c>
      <c r="I31" s="93">
        <f>SUMIFS(Sheet3!$G$4:$G$4995,Sheet3!$F$4:$F$4995,Calculations!I$12,Sheet3!$E$4:$E$4995,Calculations!$C31,Sheet3!$B$4:$B$4995,Calculations!$B31)*0.1</f>
        <v>0</v>
      </c>
      <c r="J31" s="93">
        <f>SUMIFS(Sheet3!$G$4:$G$4995,Sheet3!$F$4:$F$4995,Calculations!J$12,Sheet3!$E$4:$E$4995,Calculations!$C31,Sheet3!$B$4:$B$4995,Calculations!$B31)*0.1</f>
        <v>0</v>
      </c>
      <c r="K31" s="93">
        <f>SUMIFS(Sheet3!$G$4:$G$4995,Sheet3!$F$4:$F$4995,Calculations!K$12,Sheet3!$E$4:$E$4995,Calculations!$C31,Sheet3!$B$4:$B$4995,Calculations!$B31)*0.1</f>
        <v>0</v>
      </c>
      <c r="L31" s="93">
        <f>SUMIFS(Sheet3!$G$4:$G$4995,Sheet3!$F$4:$F$4995,Calculations!L$12,Sheet3!$E$4:$E$4995,Calculations!$C31,Sheet3!$B$4:$B$4995,Calculations!$B31)*0.1</f>
        <v>0</v>
      </c>
      <c r="M31" s="93">
        <f>SUMIFS(Sheet3!$G$4:$G$4995,Sheet3!$F$4:$F$4995,Calculations!M$12,Sheet3!$E$4:$E$4995,Calculations!$C31,Sheet3!$B$4:$B$4995,Calculations!$B31)*0.1</f>
        <v>0</v>
      </c>
      <c r="N31" s="93">
        <f>SUMIFS(Sheet3!$G$4:$G$4995,Sheet3!$F$4:$F$4995,Calculations!N$12,Sheet3!$E$4:$E$4995,Calculations!$C31,Sheet3!$B$4:$B$4995,Calculations!$B31)*0.1</f>
        <v>0</v>
      </c>
      <c r="O31" s="93">
        <f>SUMIFS(Sheet3!$G$4:$G$4995,Sheet3!$F$4:$F$4995,Calculations!O$12,Sheet3!$E$4:$E$4995,Calculations!$C31,Sheet3!$B$4:$B$4995,Calculations!$B31)*0.1</f>
        <v>0</v>
      </c>
      <c r="P31" s="93">
        <f>SUMIFS(Sheet3!$G$4:$G$4995,Sheet3!$F$4:$F$4995,Calculations!P$12,Sheet3!$E$4:$E$4995,Calculations!$C31,Sheet3!$B$4:$B$4995,Calculations!$B31)*0.1</f>
        <v>0</v>
      </c>
      <c r="Q31" s="93">
        <f>SUMIFS(Sheet3!$G$4:$G$4995,Sheet3!$F$4:$F$4995,Calculations!Q$12,Sheet3!$E$4:$E$4995,Calculations!$C31,Sheet3!$B$4:$B$4995,Calculations!$B31)*0.1</f>
        <v>0</v>
      </c>
      <c r="R31" s="93">
        <f>SUMIFS(Sheet3!$G$4:$G$4995,Sheet3!$F$4:$F$4995,Calculations!R$12,Sheet3!$E$4:$E$4995,Calculations!$C31,Sheet3!$B$4:$B$4995,Calculations!$B31)*0.1</f>
        <v>0</v>
      </c>
      <c r="S31" s="93">
        <f>SUMIFS(Sheet3!$G$4:$G$4995,Sheet3!$F$4:$F$4995,Calculations!S$12,Sheet3!$E$4:$E$4995,Calculations!$C31,Sheet3!$B$4:$B$4995,Calculations!$B31)*0.1</f>
        <v>0</v>
      </c>
      <c r="T31" s="93">
        <f>SUMIFS(Sheet3!$G$4:$G$4995,Sheet3!$F$4:$F$4995,Calculations!T$12,Sheet3!$E$4:$E$4995,Calculations!$C31,Sheet3!$B$4:$B$4995,Calculations!$B31)*0.1</f>
        <v>0</v>
      </c>
      <c r="U31" s="93">
        <f>SUMIFS(Sheet3!$G$4:$G$4995,Sheet3!$F$4:$F$4995,Calculations!U$12,Sheet3!$E$4:$E$4995,Calculations!$C31,Sheet3!$B$4:$B$4995,Calculations!$B31)*0.1</f>
        <v>0</v>
      </c>
      <c r="V31" s="93">
        <f>SUMIFS(Sheet3!$G$4:$G$4995,Sheet3!$F$4:$F$4995,Calculations!V$12,Sheet3!$E$4:$E$4995,Calculations!$C31,Sheet3!$B$4:$B$4995,Calculations!$B31)*0.1</f>
        <v>0</v>
      </c>
      <c r="W31" s="93">
        <f>SUMIFS(Sheet3!$G$4:$G$4995,Sheet3!$F$4:$F$4995,Calculations!W$12,Sheet3!$E$4:$E$4995,Calculations!$C31,Sheet3!$B$4:$B$4995,Calculations!$B31)*0.1</f>
        <v>0</v>
      </c>
      <c r="X31" s="93">
        <f>SUMIFS(Sheet3!$G$4:$G$4995,Sheet3!$F$4:$F$4995,Calculations!X$12,Sheet3!$E$4:$E$4995,Calculations!$C31,Sheet3!$B$4:$B$4995,Calculations!$B31)*0.1</f>
        <v>0</v>
      </c>
      <c r="Y31" s="93">
        <f>SUMIFS(Sheet3!$G$4:$G$4995,Sheet3!$F$4:$F$4995,Calculations!Y$12,Sheet3!$E$4:$E$4995,Calculations!$C31,Sheet3!$B$4:$B$4995,Calculations!$B31)*0.1</f>
        <v>0</v>
      </c>
      <c r="Z31" s="93">
        <f>SUMIFS(Sheet3!$G$4:$G$4995,Sheet3!$F$4:$F$4995,Calculations!Z$12,Sheet3!$E$4:$E$4995,Calculations!$C31,Sheet3!$B$4:$B$4995,Calculations!$B31)*0.1</f>
        <v>0</v>
      </c>
      <c r="AA31" s="93">
        <f>SUMIFS(Sheet3!$G$4:$G$4995,Sheet3!$F$4:$F$4995,Calculations!AA$12,Sheet3!$E$4:$E$4995,Calculations!$C31,Sheet3!$B$4:$B$4995,Calculations!$B31)*0.1</f>
        <v>0</v>
      </c>
      <c r="AB31" s="93">
        <f>SUMIFS(Sheet3!$G$4:$G$4995,Sheet3!$F$4:$F$4995,Calculations!AB$12,Sheet3!$E$4:$E$4995,Calculations!$C31,Sheet3!$B$4:$B$4995,Calculations!$B31)*0.1</f>
        <v>0</v>
      </c>
      <c r="AC31" s="93">
        <f>SUMIFS(Sheet3!$G$4:$G$4995,Sheet3!$F$4:$F$4995,Calculations!AC$12,Sheet3!$E$4:$E$4995,Calculations!$C31,Sheet3!$B$4:$B$4995,Calculations!$B31)*0.1</f>
        <v>0</v>
      </c>
      <c r="AD31" s="93">
        <f>SUMIFS(Sheet3!$G$4:$G$4995,Sheet3!$F$4:$F$4995,Calculations!AD$12,Sheet3!$E$4:$E$4995,Calculations!$C31,Sheet3!$B$4:$B$4995,Calculations!$B31)*0.1</f>
        <v>0</v>
      </c>
      <c r="AE31" s="93">
        <f>SUMIFS(Sheet3!$G$4:$G$4995,Sheet3!$F$4:$F$4995,Calculations!AE$12,Sheet3!$E$4:$E$4995,Calculations!$C31,Sheet3!$B$4:$B$4995,Calculations!$B31)*0.1</f>
        <v>0</v>
      </c>
      <c r="AF31" s="93">
        <f>SUMIFS(Sheet3!$G$4:$G$4995,Sheet3!$F$4:$F$4995,Calculations!AF$12,Sheet3!$E$4:$E$4995,Calculations!$C31,Sheet3!$B$4:$B$4995,Calculations!$B31)*0.1</f>
        <v>0</v>
      </c>
      <c r="AG31" s="23"/>
      <c r="AH31" s="31"/>
    </row>
    <row r="32" spans="2:34" x14ac:dyDescent="0.25">
      <c r="B32" s="1" t="s">
        <v>45</v>
      </c>
      <c r="C32" s="2">
        <f>'JCBits Love Calculator Model'!$C$8</f>
        <v>0</v>
      </c>
      <c r="D32" s="2" t="s">
        <v>157</v>
      </c>
      <c r="E32" s="2" t="s">
        <v>157</v>
      </c>
      <c r="F32" s="23"/>
      <c r="G32" s="90">
        <f>SUMIFS(Sheet3!$H$4:$H$4995,Sheet3!$F$4:$F$4995,Calculations!G$12,Sheet3!$E$4:$E$4995,Calculations!$C32,Sheet3!$B$4:$B$4995,Calculations!$B32)</f>
        <v>0</v>
      </c>
      <c r="H32" s="91">
        <f>SUMIFS(Sheet3!$H$4:$H$4995,Sheet3!$F$4:$F$4995,Calculations!H$12,Sheet3!$E$4:$E$4995,Calculations!$C32,Sheet3!$B$4:$B$4995,Calculations!$B32)</f>
        <v>0</v>
      </c>
      <c r="I32" s="91">
        <f>SUMIFS(Sheet3!$H$4:$H$4995,Sheet3!$F$4:$F$4995,Calculations!I$12,Sheet3!$E$4:$E$4995,Calculations!$C32,Sheet3!$B$4:$B$4995,Calculations!$B32)</f>
        <v>0</v>
      </c>
      <c r="J32" s="91">
        <f>SUMIFS(Sheet3!$H$4:$H$4995,Sheet3!$F$4:$F$4995,Calculations!J$12,Sheet3!$E$4:$E$4995,Calculations!$C32,Sheet3!$B$4:$B$4995,Calculations!$B32)</f>
        <v>0</v>
      </c>
      <c r="K32" s="91">
        <f>SUMIFS(Sheet3!$H$4:$H$4995,Sheet3!$F$4:$F$4995,Calculations!K$12,Sheet3!$E$4:$E$4995,Calculations!$C32,Sheet3!$B$4:$B$4995,Calculations!$B32)</f>
        <v>0</v>
      </c>
      <c r="L32" s="91">
        <f>SUMIFS(Sheet3!$H$4:$H$4995,Sheet3!$F$4:$F$4995,Calculations!L$12,Sheet3!$E$4:$E$4995,Calculations!$C32,Sheet3!$B$4:$B$4995,Calculations!$B32)</f>
        <v>0</v>
      </c>
      <c r="M32" s="91">
        <f>SUMIFS(Sheet3!$H$4:$H$4995,Sheet3!$F$4:$F$4995,Calculations!M$12,Sheet3!$E$4:$E$4995,Calculations!$C32,Sheet3!$B$4:$B$4995,Calculations!$B32)</f>
        <v>0</v>
      </c>
      <c r="N32" s="91">
        <f>SUMIFS(Sheet3!$H$4:$H$4995,Sheet3!$F$4:$F$4995,Calculations!N$12,Sheet3!$E$4:$E$4995,Calculations!$C32,Sheet3!$B$4:$B$4995,Calculations!$B32)</f>
        <v>0</v>
      </c>
      <c r="O32" s="91">
        <f>SUMIFS(Sheet3!$H$4:$H$4995,Sheet3!$F$4:$F$4995,Calculations!O$12,Sheet3!$E$4:$E$4995,Calculations!$C32,Sheet3!$B$4:$B$4995,Calculations!$B32)</f>
        <v>0</v>
      </c>
      <c r="P32" s="91">
        <f>SUMIFS(Sheet3!$H$4:$H$4995,Sheet3!$F$4:$F$4995,Calculations!P$12,Sheet3!$E$4:$E$4995,Calculations!$C32,Sheet3!$B$4:$B$4995,Calculations!$B32)</f>
        <v>0</v>
      </c>
      <c r="Q32" s="91">
        <f>SUMIFS(Sheet3!$H$4:$H$4995,Sheet3!$F$4:$F$4995,Calculations!Q$12,Sheet3!$E$4:$E$4995,Calculations!$C32,Sheet3!$B$4:$B$4995,Calculations!$B32)</f>
        <v>0</v>
      </c>
      <c r="R32" s="91">
        <f>SUMIFS(Sheet3!$H$4:$H$4995,Sheet3!$F$4:$F$4995,Calculations!R$12,Sheet3!$E$4:$E$4995,Calculations!$C32,Sheet3!$B$4:$B$4995,Calculations!$B32)</f>
        <v>0</v>
      </c>
      <c r="S32" s="91">
        <f>SUMIFS(Sheet3!$H$4:$H$4995,Sheet3!$F$4:$F$4995,Calculations!S$12,Sheet3!$E$4:$E$4995,Calculations!$C32,Sheet3!$B$4:$B$4995,Calculations!$B32)</f>
        <v>0</v>
      </c>
      <c r="T32" s="91">
        <f>SUMIFS(Sheet3!$H$4:$H$4995,Sheet3!$F$4:$F$4995,Calculations!T$12,Sheet3!$E$4:$E$4995,Calculations!$C32,Sheet3!$B$4:$B$4995,Calculations!$B32)</f>
        <v>0</v>
      </c>
      <c r="U32" s="91">
        <f>SUMIFS(Sheet3!$H$4:$H$4995,Sheet3!$F$4:$F$4995,Calculations!U$12,Sheet3!$E$4:$E$4995,Calculations!$C32,Sheet3!$B$4:$B$4995,Calculations!$B32)</f>
        <v>0</v>
      </c>
      <c r="V32" s="91">
        <f>SUMIFS(Sheet3!$H$4:$H$4995,Sheet3!$F$4:$F$4995,Calculations!V$12,Sheet3!$E$4:$E$4995,Calculations!$C32,Sheet3!$B$4:$B$4995,Calculations!$B32)</f>
        <v>0</v>
      </c>
      <c r="W32" s="91">
        <f>SUMIFS(Sheet3!$H$4:$H$4995,Sheet3!$F$4:$F$4995,Calculations!W$12,Sheet3!$E$4:$E$4995,Calculations!$C32,Sheet3!$B$4:$B$4995,Calculations!$B32)</f>
        <v>0</v>
      </c>
      <c r="X32" s="91">
        <f>SUMIFS(Sheet3!$H$4:$H$4995,Sheet3!$F$4:$F$4995,Calculations!X$12,Sheet3!$E$4:$E$4995,Calculations!$C32,Sheet3!$B$4:$B$4995,Calculations!$B32)</f>
        <v>0</v>
      </c>
      <c r="Y32" s="91">
        <f>SUMIFS(Sheet3!$H$4:$H$4995,Sheet3!$F$4:$F$4995,Calculations!Y$12,Sheet3!$E$4:$E$4995,Calculations!$C32,Sheet3!$B$4:$B$4995,Calculations!$B32)</f>
        <v>0</v>
      </c>
      <c r="Z32" s="91">
        <f>SUMIFS(Sheet3!$H$4:$H$4995,Sheet3!$F$4:$F$4995,Calculations!Z$12,Sheet3!$E$4:$E$4995,Calculations!$C32,Sheet3!$B$4:$B$4995,Calculations!$B32)</f>
        <v>0</v>
      </c>
      <c r="AA32" s="91">
        <f>SUMIFS(Sheet3!$H$4:$H$4995,Sheet3!$F$4:$F$4995,Calculations!AA$12,Sheet3!$E$4:$E$4995,Calculations!$C32,Sheet3!$B$4:$B$4995,Calculations!$B32)</f>
        <v>0</v>
      </c>
      <c r="AB32" s="91">
        <f>SUMIFS(Sheet3!$H$4:$H$4995,Sheet3!$F$4:$F$4995,Calculations!AB$12,Sheet3!$E$4:$E$4995,Calculations!$C32,Sheet3!$B$4:$B$4995,Calculations!$B32)</f>
        <v>0</v>
      </c>
      <c r="AC32" s="91">
        <f>SUMIFS(Sheet3!$H$4:$H$4995,Sheet3!$F$4:$F$4995,Calculations!AC$12,Sheet3!$E$4:$E$4995,Calculations!$C32,Sheet3!$B$4:$B$4995,Calculations!$B32)</f>
        <v>0</v>
      </c>
      <c r="AD32" s="91">
        <f>SUMIFS(Sheet3!$H$4:$H$4995,Sheet3!$F$4:$F$4995,Calculations!AD$12,Sheet3!$E$4:$E$4995,Calculations!$C32,Sheet3!$B$4:$B$4995,Calculations!$B32)</f>
        <v>0</v>
      </c>
      <c r="AE32" s="91">
        <f>SUMIFS(Sheet3!$H$4:$H$4995,Sheet3!$F$4:$F$4995,Calculations!AE$12,Sheet3!$E$4:$E$4995,Calculations!$C32,Sheet3!$B$4:$B$4995,Calculations!$B32)</f>
        <v>0</v>
      </c>
      <c r="AF32" s="91">
        <f>SUMIFS(Sheet3!$H$4:$H$4995,Sheet3!$F$4:$F$4995,Calculations!AF$12,Sheet3!$E$4:$E$4995,Calculations!$C32,Sheet3!$B$4:$B$4995,Calculations!$B32)</f>
        <v>0</v>
      </c>
      <c r="AG32" s="2"/>
      <c r="AH32" s="3"/>
    </row>
    <row r="34" spans="2:27" x14ac:dyDescent="0.25">
      <c r="B34" s="26" t="s">
        <v>39</v>
      </c>
      <c r="C34" s="4"/>
      <c r="D34" s="4"/>
      <c r="E34" s="4"/>
      <c r="F34" s="4"/>
      <c r="G34" s="5"/>
      <c r="I34" s="26" t="s">
        <v>41</v>
      </c>
      <c r="J34" s="4"/>
      <c r="K34" s="4"/>
      <c r="L34" s="5"/>
      <c r="M34" s="6"/>
      <c r="N34" s="32" t="s">
        <v>42</v>
      </c>
      <c r="O34" s="4" t="s">
        <v>43</v>
      </c>
      <c r="P34" s="4" t="s">
        <v>39</v>
      </c>
      <c r="Q34" s="5" t="s">
        <v>41</v>
      </c>
      <c r="W34" s="7" t="s">
        <v>170</v>
      </c>
      <c r="X34" s="7" t="s">
        <v>171</v>
      </c>
      <c r="Y34" s="7" t="s">
        <v>172</v>
      </c>
      <c r="Z34" s="7" t="s">
        <v>173</v>
      </c>
      <c r="AA34" s="7" t="s">
        <v>174</v>
      </c>
    </row>
    <row r="35" spans="2:27" x14ac:dyDescent="0.25">
      <c r="B35" s="15" t="s">
        <v>7</v>
      </c>
      <c r="C35" s="16" t="s">
        <v>8</v>
      </c>
      <c r="D35" s="16" t="s">
        <v>9</v>
      </c>
      <c r="E35" s="16"/>
      <c r="F35" s="16"/>
      <c r="G35" s="17" t="s">
        <v>10</v>
      </c>
      <c r="I35" s="15" t="str">
        <f>G35</f>
        <v>d</v>
      </c>
      <c r="J35" s="16" t="str">
        <f>D35</f>
        <v>c</v>
      </c>
      <c r="K35" s="16" t="str">
        <f>C35</f>
        <v>b</v>
      </c>
      <c r="L35" s="17" t="str">
        <f>B35</f>
        <v>a</v>
      </c>
      <c r="M35" s="6"/>
      <c r="N35" s="18">
        <v>1960</v>
      </c>
      <c r="O35" s="14">
        <f ca="1">YEAR(TODAY())</f>
        <v>2015</v>
      </c>
      <c r="P35" s="14">
        <f ca="1">((O35-N35)/2)+7</f>
        <v>34.5</v>
      </c>
      <c r="Q35" s="19">
        <f ca="1">((O35-N35-7)*2)</f>
        <v>96</v>
      </c>
      <c r="S35" s="15" t="s">
        <v>7</v>
      </c>
      <c r="T35" s="16" t="s">
        <v>8</v>
      </c>
      <c r="U35" s="16" t="s">
        <v>9</v>
      </c>
      <c r="V35" s="17" t="s">
        <v>10</v>
      </c>
      <c r="W35" s="99" t="e">
        <f t="shared" ref="W35:W60" si="3">INDEX($F$12:$AF$20,MATCH($E$5,$F$12:$F$20,0),MATCH(S35,$F$12:$AF$12,0))</f>
        <v>#N/A</v>
      </c>
      <c r="X35" s="99" t="e">
        <f t="shared" ref="X35:X60" si="4">INDEX($F$12:$AF$20,MATCH($E$5,$F$12:$F$20,0),MATCH(T35,$F$12:$AF$12,0))</f>
        <v>#N/A</v>
      </c>
      <c r="Y35" s="99" t="e">
        <f t="shared" ref="Y35:Y60" si="5">INDEX($F$12:$AF$20,MATCH($E$5,$F$12:$F$20,0),MATCH(U35,$F$12:$AF$12,0))</f>
        <v>#N/A</v>
      </c>
      <c r="Z35" s="99" t="e">
        <f t="shared" ref="Z35:Z60" si="6">INDEX($F$12:$AF$20,MATCH($E$5,$F$12:$F$20,0),MATCH(V35,$F$12:$AF$12,0))</f>
        <v>#N/A</v>
      </c>
      <c r="AA35" s="100" t="e">
        <f>SUM(W35:Z35)</f>
        <v>#N/A</v>
      </c>
    </row>
    <row r="36" spans="2:27" x14ac:dyDescent="0.25">
      <c r="B36" s="18" t="s">
        <v>8</v>
      </c>
      <c r="C36" s="14" t="s">
        <v>9</v>
      </c>
      <c r="D36" s="14" t="s">
        <v>10</v>
      </c>
      <c r="E36" s="14"/>
      <c r="F36" s="14"/>
      <c r="G36" s="19" t="s">
        <v>11</v>
      </c>
      <c r="I36" s="18" t="str">
        <f t="shared" ref="I36:I60" si="7">G36</f>
        <v>e</v>
      </c>
      <c r="J36" s="14" t="str">
        <f t="shared" ref="J36:J60" si="8">D36</f>
        <v>d</v>
      </c>
      <c r="K36" s="14" t="str">
        <f t="shared" ref="K36:K60" si="9">C36</f>
        <v>c</v>
      </c>
      <c r="L36" s="19" t="str">
        <f t="shared" ref="L36:L60" si="10">B36</f>
        <v>b</v>
      </c>
      <c r="M36" s="6"/>
      <c r="N36" s="18">
        <v>1961</v>
      </c>
      <c r="O36" s="14">
        <f t="shared" ref="O36:O88" ca="1" si="11">YEAR(TODAY())</f>
        <v>2015</v>
      </c>
      <c r="P36" s="14">
        <f t="shared" ref="P36:P88" ca="1" si="12">((O36-N36)/2)+7</f>
        <v>34</v>
      </c>
      <c r="Q36" s="19">
        <f t="shared" ref="Q36:Q88" ca="1" si="13">((O36-N36-7)*2)</f>
        <v>94</v>
      </c>
      <c r="S36" s="18" t="s">
        <v>8</v>
      </c>
      <c r="T36" s="14" t="s">
        <v>9</v>
      </c>
      <c r="U36" s="14" t="s">
        <v>10</v>
      </c>
      <c r="V36" s="19" t="s">
        <v>11</v>
      </c>
      <c r="W36" s="99" t="e">
        <f t="shared" si="3"/>
        <v>#N/A</v>
      </c>
      <c r="X36" s="99" t="e">
        <f t="shared" si="4"/>
        <v>#N/A</v>
      </c>
      <c r="Y36" s="99" t="e">
        <f t="shared" si="5"/>
        <v>#N/A</v>
      </c>
      <c r="Z36" s="99" t="e">
        <f t="shared" si="6"/>
        <v>#N/A</v>
      </c>
      <c r="AA36" s="100" t="e">
        <f>SUM(W36:Z36)</f>
        <v>#N/A</v>
      </c>
    </row>
    <row r="37" spans="2:27" x14ac:dyDescent="0.25">
      <c r="B37" s="18" t="s">
        <v>9</v>
      </c>
      <c r="C37" s="14" t="s">
        <v>10</v>
      </c>
      <c r="D37" s="14" t="s">
        <v>11</v>
      </c>
      <c r="E37" s="14"/>
      <c r="F37" s="14"/>
      <c r="G37" s="19" t="s">
        <v>12</v>
      </c>
      <c r="I37" s="18" t="str">
        <f t="shared" si="7"/>
        <v>f</v>
      </c>
      <c r="J37" s="14" t="str">
        <f t="shared" si="8"/>
        <v>e</v>
      </c>
      <c r="K37" s="14" t="str">
        <f t="shared" si="9"/>
        <v>d</v>
      </c>
      <c r="L37" s="19" t="str">
        <f t="shared" si="10"/>
        <v>c</v>
      </c>
      <c r="M37" s="6"/>
      <c r="N37" s="18">
        <v>1962</v>
      </c>
      <c r="O37" s="14">
        <f t="shared" ca="1" si="11"/>
        <v>2015</v>
      </c>
      <c r="P37" s="14">
        <f t="shared" ca="1" si="12"/>
        <v>33.5</v>
      </c>
      <c r="Q37" s="19">
        <f t="shared" ca="1" si="13"/>
        <v>92</v>
      </c>
      <c r="S37" s="18" t="s">
        <v>9</v>
      </c>
      <c r="T37" s="14" t="s">
        <v>10</v>
      </c>
      <c r="U37" s="14" t="s">
        <v>11</v>
      </c>
      <c r="V37" s="19" t="s">
        <v>12</v>
      </c>
      <c r="W37" s="99" t="e">
        <f t="shared" si="3"/>
        <v>#N/A</v>
      </c>
      <c r="X37" s="99" t="e">
        <f t="shared" si="4"/>
        <v>#N/A</v>
      </c>
      <c r="Y37" s="99" t="e">
        <f t="shared" si="5"/>
        <v>#N/A</v>
      </c>
      <c r="Z37" s="99" t="e">
        <f t="shared" si="6"/>
        <v>#N/A</v>
      </c>
      <c r="AA37" s="100" t="e">
        <f>SUM(W37:Z37)</f>
        <v>#N/A</v>
      </c>
    </row>
    <row r="38" spans="2:27" x14ac:dyDescent="0.25">
      <c r="B38" s="18" t="s">
        <v>10</v>
      </c>
      <c r="C38" s="14" t="s">
        <v>11</v>
      </c>
      <c r="D38" s="14" t="s">
        <v>12</v>
      </c>
      <c r="E38" s="14"/>
      <c r="F38" s="14"/>
      <c r="G38" s="19" t="s">
        <v>13</v>
      </c>
      <c r="I38" s="18" t="str">
        <f t="shared" si="7"/>
        <v>g</v>
      </c>
      <c r="J38" s="14" t="str">
        <f t="shared" si="8"/>
        <v>f</v>
      </c>
      <c r="K38" s="14" t="str">
        <f t="shared" si="9"/>
        <v>e</v>
      </c>
      <c r="L38" s="19" t="str">
        <f t="shared" si="10"/>
        <v>d</v>
      </c>
      <c r="M38" s="6"/>
      <c r="N38" s="18">
        <v>1963</v>
      </c>
      <c r="O38" s="14">
        <f t="shared" ca="1" si="11"/>
        <v>2015</v>
      </c>
      <c r="P38" s="14">
        <f t="shared" ca="1" si="12"/>
        <v>33</v>
      </c>
      <c r="Q38" s="19">
        <f t="shared" ca="1" si="13"/>
        <v>90</v>
      </c>
      <c r="S38" s="18" t="s">
        <v>10</v>
      </c>
      <c r="T38" s="14" t="s">
        <v>11</v>
      </c>
      <c r="U38" s="14" t="s">
        <v>12</v>
      </c>
      <c r="V38" s="19" t="s">
        <v>13</v>
      </c>
      <c r="W38" s="99" t="e">
        <f t="shared" si="3"/>
        <v>#N/A</v>
      </c>
      <c r="X38" s="99" t="e">
        <f t="shared" si="4"/>
        <v>#N/A</v>
      </c>
      <c r="Y38" s="99" t="e">
        <f t="shared" si="5"/>
        <v>#N/A</v>
      </c>
      <c r="Z38" s="99" t="e">
        <f t="shared" si="6"/>
        <v>#N/A</v>
      </c>
      <c r="AA38" s="100" t="e">
        <f t="shared" ref="AA38:AA87" si="14">SUM(W38:Z38)</f>
        <v>#N/A</v>
      </c>
    </row>
    <row r="39" spans="2:27" x14ac:dyDescent="0.25">
      <c r="B39" s="18" t="s">
        <v>11</v>
      </c>
      <c r="C39" s="14" t="s">
        <v>12</v>
      </c>
      <c r="D39" s="14" t="s">
        <v>13</v>
      </c>
      <c r="E39" s="14"/>
      <c r="F39" s="14"/>
      <c r="G39" s="19" t="s">
        <v>14</v>
      </c>
      <c r="I39" s="18" t="str">
        <f t="shared" si="7"/>
        <v>h</v>
      </c>
      <c r="J39" s="14" t="str">
        <f t="shared" si="8"/>
        <v>g</v>
      </c>
      <c r="K39" s="14" t="str">
        <f t="shared" si="9"/>
        <v>f</v>
      </c>
      <c r="L39" s="19" t="str">
        <f t="shared" si="10"/>
        <v>e</v>
      </c>
      <c r="M39" s="6"/>
      <c r="N39" s="18">
        <v>1964</v>
      </c>
      <c r="O39" s="14">
        <f t="shared" ca="1" si="11"/>
        <v>2015</v>
      </c>
      <c r="P39" s="14">
        <f t="shared" ca="1" si="12"/>
        <v>32.5</v>
      </c>
      <c r="Q39" s="19">
        <f t="shared" ca="1" si="13"/>
        <v>88</v>
      </c>
      <c r="S39" s="18" t="s">
        <v>11</v>
      </c>
      <c r="T39" s="14" t="s">
        <v>12</v>
      </c>
      <c r="U39" s="14" t="s">
        <v>13</v>
      </c>
      <c r="V39" s="19" t="s">
        <v>14</v>
      </c>
      <c r="W39" s="99" t="e">
        <f t="shared" si="3"/>
        <v>#N/A</v>
      </c>
      <c r="X39" s="99" t="e">
        <f t="shared" si="4"/>
        <v>#N/A</v>
      </c>
      <c r="Y39" s="99" t="e">
        <f t="shared" si="5"/>
        <v>#N/A</v>
      </c>
      <c r="Z39" s="99" t="e">
        <f t="shared" si="6"/>
        <v>#N/A</v>
      </c>
      <c r="AA39" s="100" t="e">
        <f t="shared" si="14"/>
        <v>#N/A</v>
      </c>
    </row>
    <row r="40" spans="2:27" x14ac:dyDescent="0.25">
      <c r="B40" s="18" t="s">
        <v>12</v>
      </c>
      <c r="C40" s="14" t="s">
        <v>13</v>
      </c>
      <c r="D40" s="14" t="s">
        <v>14</v>
      </c>
      <c r="E40" s="14"/>
      <c r="F40" s="14"/>
      <c r="G40" s="19" t="s">
        <v>15</v>
      </c>
      <c r="I40" s="18" t="str">
        <f t="shared" si="7"/>
        <v>i</v>
      </c>
      <c r="J40" s="14" t="str">
        <f t="shared" si="8"/>
        <v>h</v>
      </c>
      <c r="K40" s="14" t="str">
        <f t="shared" si="9"/>
        <v>g</v>
      </c>
      <c r="L40" s="19" t="str">
        <f t="shared" si="10"/>
        <v>f</v>
      </c>
      <c r="M40" s="6"/>
      <c r="N40" s="18">
        <v>1965</v>
      </c>
      <c r="O40" s="14">
        <f t="shared" ca="1" si="11"/>
        <v>2015</v>
      </c>
      <c r="P40" s="14">
        <f t="shared" ca="1" si="12"/>
        <v>32</v>
      </c>
      <c r="Q40" s="19">
        <f t="shared" ca="1" si="13"/>
        <v>86</v>
      </c>
      <c r="S40" s="18" t="s">
        <v>12</v>
      </c>
      <c r="T40" s="14" t="s">
        <v>13</v>
      </c>
      <c r="U40" s="14" t="s">
        <v>14</v>
      </c>
      <c r="V40" s="19" t="s">
        <v>15</v>
      </c>
      <c r="W40" s="99" t="e">
        <f t="shared" si="3"/>
        <v>#N/A</v>
      </c>
      <c r="X40" s="99" t="e">
        <f t="shared" si="4"/>
        <v>#N/A</v>
      </c>
      <c r="Y40" s="99" t="e">
        <f t="shared" si="5"/>
        <v>#N/A</v>
      </c>
      <c r="Z40" s="99" t="e">
        <f t="shared" si="6"/>
        <v>#N/A</v>
      </c>
      <c r="AA40" s="100" t="e">
        <f t="shared" si="14"/>
        <v>#N/A</v>
      </c>
    </row>
    <row r="41" spans="2:27" x14ac:dyDescent="0.25">
      <c r="B41" s="18" t="s">
        <v>13</v>
      </c>
      <c r="C41" s="14" t="s">
        <v>14</v>
      </c>
      <c r="D41" s="14" t="s">
        <v>15</v>
      </c>
      <c r="E41" s="14"/>
      <c r="F41" s="14"/>
      <c r="G41" s="19" t="s">
        <v>16</v>
      </c>
      <c r="I41" s="18" t="str">
        <f t="shared" si="7"/>
        <v>j</v>
      </c>
      <c r="J41" s="14" t="str">
        <f t="shared" si="8"/>
        <v>i</v>
      </c>
      <c r="K41" s="14" t="str">
        <f t="shared" si="9"/>
        <v>h</v>
      </c>
      <c r="L41" s="19" t="str">
        <f t="shared" si="10"/>
        <v>g</v>
      </c>
      <c r="M41" s="6"/>
      <c r="N41" s="18">
        <v>1966</v>
      </c>
      <c r="O41" s="14">
        <f t="shared" ca="1" si="11"/>
        <v>2015</v>
      </c>
      <c r="P41" s="14">
        <f t="shared" ca="1" si="12"/>
        <v>31.5</v>
      </c>
      <c r="Q41" s="19">
        <f t="shared" ca="1" si="13"/>
        <v>84</v>
      </c>
      <c r="S41" s="18" t="s">
        <v>13</v>
      </c>
      <c r="T41" s="14" t="s">
        <v>14</v>
      </c>
      <c r="U41" s="14" t="s">
        <v>15</v>
      </c>
      <c r="V41" s="19" t="s">
        <v>16</v>
      </c>
      <c r="W41" s="99" t="e">
        <f t="shared" si="3"/>
        <v>#N/A</v>
      </c>
      <c r="X41" s="99" t="e">
        <f t="shared" si="4"/>
        <v>#N/A</v>
      </c>
      <c r="Y41" s="99" t="e">
        <f t="shared" si="5"/>
        <v>#N/A</v>
      </c>
      <c r="Z41" s="99" t="e">
        <f t="shared" si="6"/>
        <v>#N/A</v>
      </c>
      <c r="AA41" s="100" t="e">
        <f t="shared" si="14"/>
        <v>#N/A</v>
      </c>
    </row>
    <row r="42" spans="2:27" x14ac:dyDescent="0.25">
      <c r="B42" s="18" t="s">
        <v>14</v>
      </c>
      <c r="C42" s="14" t="s">
        <v>15</v>
      </c>
      <c r="D42" s="14" t="s">
        <v>16</v>
      </c>
      <c r="E42" s="14"/>
      <c r="F42" s="14"/>
      <c r="G42" s="19" t="s">
        <v>17</v>
      </c>
      <c r="I42" s="18" t="str">
        <f t="shared" si="7"/>
        <v>k</v>
      </c>
      <c r="J42" s="14" t="str">
        <f t="shared" si="8"/>
        <v>j</v>
      </c>
      <c r="K42" s="14" t="str">
        <f t="shared" si="9"/>
        <v>i</v>
      </c>
      <c r="L42" s="19" t="str">
        <f t="shared" si="10"/>
        <v>h</v>
      </c>
      <c r="M42" s="6"/>
      <c r="N42" s="18">
        <v>1967</v>
      </c>
      <c r="O42" s="14">
        <f t="shared" ca="1" si="11"/>
        <v>2015</v>
      </c>
      <c r="P42" s="14">
        <f t="shared" ca="1" si="12"/>
        <v>31</v>
      </c>
      <c r="Q42" s="19">
        <f t="shared" ca="1" si="13"/>
        <v>82</v>
      </c>
      <c r="S42" s="18" t="s">
        <v>14</v>
      </c>
      <c r="T42" s="14" t="s">
        <v>15</v>
      </c>
      <c r="U42" s="14" t="s">
        <v>16</v>
      </c>
      <c r="V42" s="19" t="s">
        <v>17</v>
      </c>
      <c r="W42" s="99" t="e">
        <f t="shared" si="3"/>
        <v>#N/A</v>
      </c>
      <c r="X42" s="99" t="e">
        <f t="shared" si="4"/>
        <v>#N/A</v>
      </c>
      <c r="Y42" s="99" t="e">
        <f t="shared" si="5"/>
        <v>#N/A</v>
      </c>
      <c r="Z42" s="99" t="e">
        <f t="shared" si="6"/>
        <v>#N/A</v>
      </c>
      <c r="AA42" s="100" t="e">
        <f t="shared" si="14"/>
        <v>#N/A</v>
      </c>
    </row>
    <row r="43" spans="2:27" x14ac:dyDescent="0.25">
      <c r="B43" s="18" t="s">
        <v>15</v>
      </c>
      <c r="C43" s="14" t="s">
        <v>16</v>
      </c>
      <c r="D43" s="14" t="s">
        <v>17</v>
      </c>
      <c r="E43" s="14"/>
      <c r="F43" s="14"/>
      <c r="G43" s="19" t="s">
        <v>18</v>
      </c>
      <c r="I43" s="18" t="str">
        <f t="shared" si="7"/>
        <v>l</v>
      </c>
      <c r="J43" s="14" t="str">
        <f t="shared" si="8"/>
        <v>k</v>
      </c>
      <c r="K43" s="14" t="str">
        <f t="shared" si="9"/>
        <v>j</v>
      </c>
      <c r="L43" s="19" t="str">
        <f t="shared" si="10"/>
        <v>i</v>
      </c>
      <c r="M43" s="6"/>
      <c r="N43" s="18">
        <v>1968</v>
      </c>
      <c r="O43" s="14">
        <f t="shared" ca="1" si="11"/>
        <v>2015</v>
      </c>
      <c r="P43" s="14">
        <f t="shared" ca="1" si="12"/>
        <v>30.5</v>
      </c>
      <c r="Q43" s="19">
        <f t="shared" ca="1" si="13"/>
        <v>80</v>
      </c>
      <c r="S43" s="18" t="s">
        <v>15</v>
      </c>
      <c r="T43" s="14" t="s">
        <v>16</v>
      </c>
      <c r="U43" s="14" t="s">
        <v>17</v>
      </c>
      <c r="V43" s="19" t="s">
        <v>18</v>
      </c>
      <c r="W43" s="99" t="e">
        <f t="shared" si="3"/>
        <v>#N/A</v>
      </c>
      <c r="X43" s="99" t="e">
        <f t="shared" si="4"/>
        <v>#N/A</v>
      </c>
      <c r="Y43" s="99" t="e">
        <f t="shared" si="5"/>
        <v>#N/A</v>
      </c>
      <c r="Z43" s="99" t="e">
        <f t="shared" si="6"/>
        <v>#N/A</v>
      </c>
      <c r="AA43" s="100" t="e">
        <f t="shared" si="14"/>
        <v>#N/A</v>
      </c>
    </row>
    <row r="44" spans="2:27" x14ac:dyDescent="0.25">
      <c r="B44" s="18" t="s">
        <v>16</v>
      </c>
      <c r="C44" s="14" t="s">
        <v>17</v>
      </c>
      <c r="D44" s="14" t="s">
        <v>18</v>
      </c>
      <c r="E44" s="14"/>
      <c r="F44" s="14"/>
      <c r="G44" s="19" t="s">
        <v>19</v>
      </c>
      <c r="I44" s="18" t="str">
        <f t="shared" si="7"/>
        <v>m</v>
      </c>
      <c r="J44" s="14" t="str">
        <f t="shared" si="8"/>
        <v>l</v>
      </c>
      <c r="K44" s="14" t="str">
        <f t="shared" si="9"/>
        <v>k</v>
      </c>
      <c r="L44" s="19" t="str">
        <f t="shared" si="10"/>
        <v>j</v>
      </c>
      <c r="M44" s="6"/>
      <c r="N44" s="18">
        <v>1969</v>
      </c>
      <c r="O44" s="14">
        <f t="shared" ca="1" si="11"/>
        <v>2015</v>
      </c>
      <c r="P44" s="14">
        <f t="shared" ca="1" si="12"/>
        <v>30</v>
      </c>
      <c r="Q44" s="19">
        <f t="shared" ca="1" si="13"/>
        <v>78</v>
      </c>
      <c r="S44" s="18" t="s">
        <v>16</v>
      </c>
      <c r="T44" s="14" t="s">
        <v>17</v>
      </c>
      <c r="U44" s="14" t="s">
        <v>18</v>
      </c>
      <c r="V44" s="19" t="s">
        <v>19</v>
      </c>
      <c r="W44" s="99" t="e">
        <f t="shared" si="3"/>
        <v>#N/A</v>
      </c>
      <c r="X44" s="99" t="e">
        <f t="shared" si="4"/>
        <v>#N/A</v>
      </c>
      <c r="Y44" s="99" t="e">
        <f t="shared" si="5"/>
        <v>#N/A</v>
      </c>
      <c r="Z44" s="99" t="e">
        <f t="shared" si="6"/>
        <v>#N/A</v>
      </c>
      <c r="AA44" s="100" t="e">
        <f t="shared" si="14"/>
        <v>#N/A</v>
      </c>
    </row>
    <row r="45" spans="2:27" x14ac:dyDescent="0.25">
      <c r="B45" s="18" t="s">
        <v>17</v>
      </c>
      <c r="C45" s="14" t="s">
        <v>18</v>
      </c>
      <c r="D45" s="14" t="s">
        <v>19</v>
      </c>
      <c r="E45" s="14"/>
      <c r="F45" s="14"/>
      <c r="G45" s="19" t="s">
        <v>20</v>
      </c>
      <c r="I45" s="18" t="str">
        <f t="shared" si="7"/>
        <v>n</v>
      </c>
      <c r="J45" s="14" t="str">
        <f t="shared" si="8"/>
        <v>m</v>
      </c>
      <c r="K45" s="14" t="str">
        <f t="shared" si="9"/>
        <v>l</v>
      </c>
      <c r="L45" s="19" t="str">
        <f t="shared" si="10"/>
        <v>k</v>
      </c>
      <c r="M45" s="6"/>
      <c r="N45" s="18">
        <v>1970</v>
      </c>
      <c r="O45" s="14">
        <f t="shared" ca="1" si="11"/>
        <v>2015</v>
      </c>
      <c r="P45" s="14">
        <f t="shared" ca="1" si="12"/>
        <v>29.5</v>
      </c>
      <c r="Q45" s="19">
        <f t="shared" ca="1" si="13"/>
        <v>76</v>
      </c>
      <c r="S45" s="18" t="s">
        <v>17</v>
      </c>
      <c r="T45" s="14" t="s">
        <v>18</v>
      </c>
      <c r="U45" s="14" t="s">
        <v>19</v>
      </c>
      <c r="V45" s="19" t="s">
        <v>20</v>
      </c>
      <c r="W45" s="99" t="e">
        <f t="shared" si="3"/>
        <v>#N/A</v>
      </c>
      <c r="X45" s="99" t="e">
        <f t="shared" si="4"/>
        <v>#N/A</v>
      </c>
      <c r="Y45" s="99" t="e">
        <f t="shared" si="5"/>
        <v>#N/A</v>
      </c>
      <c r="Z45" s="99" t="e">
        <f t="shared" si="6"/>
        <v>#N/A</v>
      </c>
      <c r="AA45" s="100" t="e">
        <f t="shared" si="14"/>
        <v>#N/A</v>
      </c>
    </row>
    <row r="46" spans="2:27" x14ac:dyDescent="0.25">
      <c r="B46" s="18" t="s">
        <v>18</v>
      </c>
      <c r="C46" s="14" t="s">
        <v>19</v>
      </c>
      <c r="D46" s="14" t="s">
        <v>20</v>
      </c>
      <c r="E46" s="14"/>
      <c r="F46" s="14"/>
      <c r="G46" s="19" t="s">
        <v>21</v>
      </c>
      <c r="I46" s="18" t="str">
        <f t="shared" si="7"/>
        <v>o</v>
      </c>
      <c r="J46" s="14" t="str">
        <f t="shared" si="8"/>
        <v>n</v>
      </c>
      <c r="K46" s="14" t="str">
        <f t="shared" si="9"/>
        <v>m</v>
      </c>
      <c r="L46" s="19" t="str">
        <f t="shared" si="10"/>
        <v>l</v>
      </c>
      <c r="M46" s="6"/>
      <c r="N46" s="18">
        <v>1971</v>
      </c>
      <c r="O46" s="14">
        <f t="shared" ca="1" si="11"/>
        <v>2015</v>
      </c>
      <c r="P46" s="14">
        <f t="shared" ca="1" si="12"/>
        <v>29</v>
      </c>
      <c r="Q46" s="19">
        <f t="shared" ca="1" si="13"/>
        <v>74</v>
      </c>
      <c r="S46" s="18" t="s">
        <v>18</v>
      </c>
      <c r="T46" s="14" t="s">
        <v>19</v>
      </c>
      <c r="U46" s="14" t="s">
        <v>20</v>
      </c>
      <c r="V46" s="19" t="s">
        <v>21</v>
      </c>
      <c r="W46" s="99" t="e">
        <f t="shared" si="3"/>
        <v>#N/A</v>
      </c>
      <c r="X46" s="99" t="e">
        <f t="shared" si="4"/>
        <v>#N/A</v>
      </c>
      <c r="Y46" s="99" t="e">
        <f t="shared" si="5"/>
        <v>#N/A</v>
      </c>
      <c r="Z46" s="99" t="e">
        <f t="shared" si="6"/>
        <v>#N/A</v>
      </c>
      <c r="AA46" s="100" t="e">
        <f t="shared" si="14"/>
        <v>#N/A</v>
      </c>
    </row>
    <row r="47" spans="2:27" x14ac:dyDescent="0.25">
      <c r="B47" s="18" t="s">
        <v>19</v>
      </c>
      <c r="C47" s="14" t="s">
        <v>20</v>
      </c>
      <c r="D47" s="14" t="s">
        <v>21</v>
      </c>
      <c r="E47" s="14"/>
      <c r="F47" s="14"/>
      <c r="G47" s="19" t="s">
        <v>22</v>
      </c>
      <c r="I47" s="18" t="str">
        <f t="shared" si="7"/>
        <v>p</v>
      </c>
      <c r="J47" s="14" t="str">
        <f t="shared" si="8"/>
        <v>o</v>
      </c>
      <c r="K47" s="14" t="str">
        <f t="shared" si="9"/>
        <v>n</v>
      </c>
      <c r="L47" s="19" t="str">
        <f t="shared" si="10"/>
        <v>m</v>
      </c>
      <c r="M47" s="6"/>
      <c r="N47" s="18">
        <v>1972</v>
      </c>
      <c r="O47" s="14">
        <f t="shared" ca="1" si="11"/>
        <v>2015</v>
      </c>
      <c r="P47" s="14">
        <f t="shared" ca="1" si="12"/>
        <v>28.5</v>
      </c>
      <c r="Q47" s="19">
        <f t="shared" ca="1" si="13"/>
        <v>72</v>
      </c>
      <c r="S47" s="18" t="s">
        <v>19</v>
      </c>
      <c r="T47" s="14" t="s">
        <v>20</v>
      </c>
      <c r="U47" s="14" t="s">
        <v>21</v>
      </c>
      <c r="V47" s="19" t="s">
        <v>22</v>
      </c>
      <c r="W47" s="99" t="e">
        <f t="shared" si="3"/>
        <v>#N/A</v>
      </c>
      <c r="X47" s="99" t="e">
        <f t="shared" si="4"/>
        <v>#N/A</v>
      </c>
      <c r="Y47" s="99" t="e">
        <f t="shared" si="5"/>
        <v>#N/A</v>
      </c>
      <c r="Z47" s="99" t="e">
        <f t="shared" si="6"/>
        <v>#N/A</v>
      </c>
      <c r="AA47" s="100" t="e">
        <f t="shared" si="14"/>
        <v>#N/A</v>
      </c>
    </row>
    <row r="48" spans="2:27" x14ac:dyDescent="0.25">
      <c r="B48" s="18" t="s">
        <v>20</v>
      </c>
      <c r="C48" s="14" t="s">
        <v>21</v>
      </c>
      <c r="D48" s="14" t="s">
        <v>22</v>
      </c>
      <c r="E48" s="14"/>
      <c r="F48" s="14"/>
      <c r="G48" s="19" t="s">
        <v>23</v>
      </c>
      <c r="I48" s="18" t="str">
        <f t="shared" si="7"/>
        <v>q</v>
      </c>
      <c r="J48" s="14" t="str">
        <f t="shared" si="8"/>
        <v>p</v>
      </c>
      <c r="K48" s="14" t="str">
        <f t="shared" si="9"/>
        <v>o</v>
      </c>
      <c r="L48" s="19" t="str">
        <f t="shared" si="10"/>
        <v>n</v>
      </c>
      <c r="M48" s="6"/>
      <c r="N48" s="18">
        <v>1973</v>
      </c>
      <c r="O48" s="14">
        <f t="shared" ca="1" si="11"/>
        <v>2015</v>
      </c>
      <c r="P48" s="14">
        <f t="shared" ca="1" si="12"/>
        <v>28</v>
      </c>
      <c r="Q48" s="19">
        <f t="shared" ca="1" si="13"/>
        <v>70</v>
      </c>
      <c r="S48" s="18" t="s">
        <v>20</v>
      </c>
      <c r="T48" s="14" t="s">
        <v>21</v>
      </c>
      <c r="U48" s="14" t="s">
        <v>22</v>
      </c>
      <c r="V48" s="19" t="s">
        <v>23</v>
      </c>
      <c r="W48" s="99" t="e">
        <f t="shared" si="3"/>
        <v>#N/A</v>
      </c>
      <c r="X48" s="99" t="e">
        <f t="shared" si="4"/>
        <v>#N/A</v>
      </c>
      <c r="Y48" s="99" t="e">
        <f t="shared" si="5"/>
        <v>#N/A</v>
      </c>
      <c r="Z48" s="99" t="e">
        <f t="shared" si="6"/>
        <v>#N/A</v>
      </c>
      <c r="AA48" s="100" t="e">
        <f t="shared" si="14"/>
        <v>#N/A</v>
      </c>
    </row>
    <row r="49" spans="2:27" x14ac:dyDescent="0.25">
      <c r="B49" s="18" t="s">
        <v>21</v>
      </c>
      <c r="C49" s="14" t="s">
        <v>22</v>
      </c>
      <c r="D49" s="14" t="s">
        <v>23</v>
      </c>
      <c r="E49" s="14"/>
      <c r="F49" s="14"/>
      <c r="G49" s="19" t="s">
        <v>24</v>
      </c>
      <c r="I49" s="18" t="str">
        <f t="shared" si="7"/>
        <v>r</v>
      </c>
      <c r="J49" s="14" t="str">
        <f t="shared" si="8"/>
        <v>q</v>
      </c>
      <c r="K49" s="14" t="str">
        <f t="shared" si="9"/>
        <v>p</v>
      </c>
      <c r="L49" s="19" t="str">
        <f t="shared" si="10"/>
        <v>o</v>
      </c>
      <c r="M49" s="6"/>
      <c r="N49" s="18">
        <v>1974</v>
      </c>
      <c r="O49" s="14">
        <f t="shared" ca="1" si="11"/>
        <v>2015</v>
      </c>
      <c r="P49" s="14">
        <f t="shared" ca="1" si="12"/>
        <v>27.5</v>
      </c>
      <c r="Q49" s="19">
        <f t="shared" ca="1" si="13"/>
        <v>68</v>
      </c>
      <c r="S49" s="18" t="s">
        <v>21</v>
      </c>
      <c r="T49" s="14" t="s">
        <v>22</v>
      </c>
      <c r="U49" s="14" t="s">
        <v>23</v>
      </c>
      <c r="V49" s="19" t="s">
        <v>24</v>
      </c>
      <c r="W49" s="99" t="e">
        <f t="shared" si="3"/>
        <v>#N/A</v>
      </c>
      <c r="X49" s="99" t="e">
        <f t="shared" si="4"/>
        <v>#N/A</v>
      </c>
      <c r="Y49" s="99" t="e">
        <f t="shared" si="5"/>
        <v>#N/A</v>
      </c>
      <c r="Z49" s="99" t="e">
        <f t="shared" si="6"/>
        <v>#N/A</v>
      </c>
      <c r="AA49" s="100" t="e">
        <f t="shared" si="14"/>
        <v>#N/A</v>
      </c>
    </row>
    <row r="50" spans="2:27" x14ac:dyDescent="0.25">
      <c r="B50" s="18" t="s">
        <v>22</v>
      </c>
      <c r="C50" s="14" t="s">
        <v>23</v>
      </c>
      <c r="D50" s="14" t="s">
        <v>24</v>
      </c>
      <c r="E50" s="14"/>
      <c r="F50" s="14"/>
      <c r="G50" s="19" t="s">
        <v>25</v>
      </c>
      <c r="I50" s="18" t="str">
        <f t="shared" si="7"/>
        <v>s</v>
      </c>
      <c r="J50" s="14" t="str">
        <f t="shared" si="8"/>
        <v>r</v>
      </c>
      <c r="K50" s="14" t="str">
        <f t="shared" si="9"/>
        <v>q</v>
      </c>
      <c r="L50" s="19" t="str">
        <f t="shared" si="10"/>
        <v>p</v>
      </c>
      <c r="M50" s="6"/>
      <c r="N50" s="18">
        <v>1975</v>
      </c>
      <c r="O50" s="14">
        <f t="shared" ca="1" si="11"/>
        <v>2015</v>
      </c>
      <c r="P50" s="14">
        <f t="shared" ca="1" si="12"/>
        <v>27</v>
      </c>
      <c r="Q50" s="19">
        <f t="shared" ca="1" si="13"/>
        <v>66</v>
      </c>
      <c r="S50" s="18" t="s">
        <v>22</v>
      </c>
      <c r="T50" s="14" t="s">
        <v>23</v>
      </c>
      <c r="U50" s="14" t="s">
        <v>24</v>
      </c>
      <c r="V50" s="19" t="s">
        <v>25</v>
      </c>
      <c r="W50" s="99" t="e">
        <f t="shared" si="3"/>
        <v>#N/A</v>
      </c>
      <c r="X50" s="99" t="e">
        <f t="shared" si="4"/>
        <v>#N/A</v>
      </c>
      <c r="Y50" s="99" t="e">
        <f t="shared" si="5"/>
        <v>#N/A</v>
      </c>
      <c r="Z50" s="99" t="e">
        <f t="shared" si="6"/>
        <v>#N/A</v>
      </c>
      <c r="AA50" s="100" t="e">
        <f t="shared" si="14"/>
        <v>#N/A</v>
      </c>
    </row>
    <row r="51" spans="2:27" x14ac:dyDescent="0.25">
      <c r="B51" s="18" t="s">
        <v>23</v>
      </c>
      <c r="C51" s="14" t="s">
        <v>24</v>
      </c>
      <c r="D51" s="14" t="s">
        <v>25</v>
      </c>
      <c r="E51" s="14"/>
      <c r="F51" s="14"/>
      <c r="G51" s="19" t="s">
        <v>26</v>
      </c>
      <c r="I51" s="18" t="str">
        <f t="shared" si="7"/>
        <v>t</v>
      </c>
      <c r="J51" s="14" t="str">
        <f t="shared" si="8"/>
        <v>s</v>
      </c>
      <c r="K51" s="14" t="str">
        <f t="shared" si="9"/>
        <v>r</v>
      </c>
      <c r="L51" s="19" t="str">
        <f t="shared" si="10"/>
        <v>q</v>
      </c>
      <c r="M51" s="6"/>
      <c r="N51" s="18">
        <v>1976</v>
      </c>
      <c r="O51" s="14">
        <f t="shared" ca="1" si="11"/>
        <v>2015</v>
      </c>
      <c r="P51" s="14">
        <f t="shared" ca="1" si="12"/>
        <v>26.5</v>
      </c>
      <c r="Q51" s="19">
        <f t="shared" ca="1" si="13"/>
        <v>64</v>
      </c>
      <c r="S51" s="18" t="s">
        <v>23</v>
      </c>
      <c r="T51" s="14" t="s">
        <v>24</v>
      </c>
      <c r="U51" s="14" t="s">
        <v>25</v>
      </c>
      <c r="V51" s="19" t="s">
        <v>26</v>
      </c>
      <c r="W51" s="99" t="e">
        <f t="shared" si="3"/>
        <v>#N/A</v>
      </c>
      <c r="X51" s="99" t="e">
        <f t="shared" si="4"/>
        <v>#N/A</v>
      </c>
      <c r="Y51" s="99" t="e">
        <f t="shared" si="5"/>
        <v>#N/A</v>
      </c>
      <c r="Z51" s="99" t="e">
        <f t="shared" si="6"/>
        <v>#N/A</v>
      </c>
      <c r="AA51" s="100" t="e">
        <f t="shared" si="14"/>
        <v>#N/A</v>
      </c>
    </row>
    <row r="52" spans="2:27" x14ac:dyDescent="0.25">
      <c r="B52" s="18" t="s">
        <v>24</v>
      </c>
      <c r="C52" s="14" t="s">
        <v>25</v>
      </c>
      <c r="D52" s="14" t="s">
        <v>26</v>
      </c>
      <c r="E52" s="14"/>
      <c r="F52" s="14"/>
      <c r="G52" s="19" t="s">
        <v>27</v>
      </c>
      <c r="I52" s="18" t="str">
        <f t="shared" si="7"/>
        <v>u</v>
      </c>
      <c r="J52" s="14" t="str">
        <f t="shared" si="8"/>
        <v>t</v>
      </c>
      <c r="K52" s="14" t="str">
        <f t="shared" si="9"/>
        <v>s</v>
      </c>
      <c r="L52" s="19" t="str">
        <f t="shared" si="10"/>
        <v>r</v>
      </c>
      <c r="M52" s="6"/>
      <c r="N52" s="18">
        <v>1977</v>
      </c>
      <c r="O52" s="14">
        <f t="shared" ca="1" si="11"/>
        <v>2015</v>
      </c>
      <c r="P52" s="14">
        <f t="shared" ca="1" si="12"/>
        <v>26</v>
      </c>
      <c r="Q52" s="19">
        <f t="shared" ca="1" si="13"/>
        <v>62</v>
      </c>
      <c r="S52" s="18" t="s">
        <v>24</v>
      </c>
      <c r="T52" s="14" t="s">
        <v>25</v>
      </c>
      <c r="U52" s="14" t="s">
        <v>26</v>
      </c>
      <c r="V52" s="19" t="s">
        <v>27</v>
      </c>
      <c r="W52" s="99" t="e">
        <f t="shared" si="3"/>
        <v>#N/A</v>
      </c>
      <c r="X52" s="99" t="e">
        <f t="shared" si="4"/>
        <v>#N/A</v>
      </c>
      <c r="Y52" s="99" t="e">
        <f t="shared" si="5"/>
        <v>#N/A</v>
      </c>
      <c r="Z52" s="99" t="e">
        <f t="shared" si="6"/>
        <v>#N/A</v>
      </c>
      <c r="AA52" s="100" t="e">
        <f t="shared" si="14"/>
        <v>#N/A</v>
      </c>
    </row>
    <row r="53" spans="2:27" x14ac:dyDescent="0.25">
      <c r="B53" s="18" t="s">
        <v>25</v>
      </c>
      <c r="C53" s="14" t="s">
        <v>26</v>
      </c>
      <c r="D53" s="14" t="s">
        <v>27</v>
      </c>
      <c r="E53" s="14"/>
      <c r="F53" s="14"/>
      <c r="G53" s="19" t="s">
        <v>28</v>
      </c>
      <c r="I53" s="18" t="str">
        <f t="shared" si="7"/>
        <v>v</v>
      </c>
      <c r="J53" s="14" t="str">
        <f t="shared" si="8"/>
        <v>u</v>
      </c>
      <c r="K53" s="14" t="str">
        <f t="shared" si="9"/>
        <v>t</v>
      </c>
      <c r="L53" s="19" t="str">
        <f t="shared" si="10"/>
        <v>s</v>
      </c>
      <c r="M53" s="6"/>
      <c r="N53" s="18">
        <v>1978</v>
      </c>
      <c r="O53" s="14">
        <f t="shared" ca="1" si="11"/>
        <v>2015</v>
      </c>
      <c r="P53" s="14">
        <f t="shared" ca="1" si="12"/>
        <v>25.5</v>
      </c>
      <c r="Q53" s="19">
        <f t="shared" ca="1" si="13"/>
        <v>60</v>
      </c>
      <c r="S53" s="18" t="s">
        <v>25</v>
      </c>
      <c r="T53" s="14" t="s">
        <v>26</v>
      </c>
      <c r="U53" s="14" t="s">
        <v>27</v>
      </c>
      <c r="V53" s="19" t="s">
        <v>28</v>
      </c>
      <c r="W53" s="99" t="e">
        <f t="shared" si="3"/>
        <v>#N/A</v>
      </c>
      <c r="X53" s="99" t="e">
        <f t="shared" si="4"/>
        <v>#N/A</v>
      </c>
      <c r="Y53" s="99" t="e">
        <f t="shared" si="5"/>
        <v>#N/A</v>
      </c>
      <c r="Z53" s="99" t="e">
        <f t="shared" si="6"/>
        <v>#N/A</v>
      </c>
      <c r="AA53" s="100" t="e">
        <f t="shared" si="14"/>
        <v>#N/A</v>
      </c>
    </row>
    <row r="54" spans="2:27" x14ac:dyDescent="0.25">
      <c r="B54" s="18" t="s">
        <v>26</v>
      </c>
      <c r="C54" s="14" t="s">
        <v>27</v>
      </c>
      <c r="D54" s="14" t="s">
        <v>28</v>
      </c>
      <c r="E54" s="14"/>
      <c r="F54" s="14"/>
      <c r="G54" s="19" t="s">
        <v>29</v>
      </c>
      <c r="I54" s="18" t="str">
        <f t="shared" si="7"/>
        <v>w</v>
      </c>
      <c r="J54" s="14" t="str">
        <f t="shared" si="8"/>
        <v>v</v>
      </c>
      <c r="K54" s="14" t="str">
        <f t="shared" si="9"/>
        <v>u</v>
      </c>
      <c r="L54" s="19" t="str">
        <f t="shared" si="10"/>
        <v>t</v>
      </c>
      <c r="M54" s="6"/>
      <c r="N54" s="18">
        <v>1979</v>
      </c>
      <c r="O54" s="14">
        <f t="shared" ca="1" si="11"/>
        <v>2015</v>
      </c>
      <c r="P54" s="14">
        <f t="shared" ca="1" si="12"/>
        <v>25</v>
      </c>
      <c r="Q54" s="19">
        <f t="shared" ca="1" si="13"/>
        <v>58</v>
      </c>
      <c r="S54" s="18" t="s">
        <v>26</v>
      </c>
      <c r="T54" s="14" t="s">
        <v>27</v>
      </c>
      <c r="U54" s="14" t="s">
        <v>28</v>
      </c>
      <c r="V54" s="19" t="s">
        <v>29</v>
      </c>
      <c r="W54" s="99" t="e">
        <f t="shared" si="3"/>
        <v>#N/A</v>
      </c>
      <c r="X54" s="99" t="e">
        <f t="shared" si="4"/>
        <v>#N/A</v>
      </c>
      <c r="Y54" s="99" t="e">
        <f t="shared" si="5"/>
        <v>#N/A</v>
      </c>
      <c r="Z54" s="99" t="e">
        <f t="shared" si="6"/>
        <v>#N/A</v>
      </c>
      <c r="AA54" s="100" t="e">
        <f t="shared" si="14"/>
        <v>#N/A</v>
      </c>
    </row>
    <row r="55" spans="2:27" x14ac:dyDescent="0.25">
      <c r="B55" s="18" t="s">
        <v>27</v>
      </c>
      <c r="C55" s="14" t="s">
        <v>28</v>
      </c>
      <c r="D55" s="14" t="s">
        <v>29</v>
      </c>
      <c r="E55" s="14"/>
      <c r="F55" s="14"/>
      <c r="G55" s="19" t="s">
        <v>30</v>
      </c>
      <c r="I55" s="18" t="str">
        <f t="shared" si="7"/>
        <v>x</v>
      </c>
      <c r="J55" s="14" t="str">
        <f t="shared" si="8"/>
        <v>w</v>
      </c>
      <c r="K55" s="14" t="str">
        <f t="shared" si="9"/>
        <v>v</v>
      </c>
      <c r="L55" s="19" t="str">
        <f t="shared" si="10"/>
        <v>u</v>
      </c>
      <c r="M55" s="6"/>
      <c r="N55" s="18">
        <v>1980</v>
      </c>
      <c r="O55" s="14">
        <f t="shared" ca="1" si="11"/>
        <v>2015</v>
      </c>
      <c r="P55" s="14">
        <f t="shared" ca="1" si="12"/>
        <v>24.5</v>
      </c>
      <c r="Q55" s="19">
        <f t="shared" ca="1" si="13"/>
        <v>56</v>
      </c>
      <c r="S55" s="18" t="s">
        <v>27</v>
      </c>
      <c r="T55" s="14" t="s">
        <v>28</v>
      </c>
      <c r="U55" s="14" t="s">
        <v>29</v>
      </c>
      <c r="V55" s="19" t="s">
        <v>30</v>
      </c>
      <c r="W55" s="99" t="e">
        <f t="shared" si="3"/>
        <v>#N/A</v>
      </c>
      <c r="X55" s="99" t="e">
        <f t="shared" si="4"/>
        <v>#N/A</v>
      </c>
      <c r="Y55" s="99" t="e">
        <f t="shared" si="5"/>
        <v>#N/A</v>
      </c>
      <c r="Z55" s="99" t="e">
        <f t="shared" si="6"/>
        <v>#N/A</v>
      </c>
      <c r="AA55" s="100" t="e">
        <f t="shared" si="14"/>
        <v>#N/A</v>
      </c>
    </row>
    <row r="56" spans="2:27" x14ac:dyDescent="0.25">
      <c r="B56" s="18" t="s">
        <v>28</v>
      </c>
      <c r="C56" s="14" t="s">
        <v>29</v>
      </c>
      <c r="D56" s="14" t="s">
        <v>30</v>
      </c>
      <c r="E56" s="14"/>
      <c r="F56" s="14"/>
      <c r="G56" s="19" t="s">
        <v>31</v>
      </c>
      <c r="I56" s="18" t="str">
        <f t="shared" si="7"/>
        <v>y</v>
      </c>
      <c r="J56" s="14" t="str">
        <f t="shared" si="8"/>
        <v>x</v>
      </c>
      <c r="K56" s="14" t="str">
        <f t="shared" si="9"/>
        <v>w</v>
      </c>
      <c r="L56" s="19" t="str">
        <f t="shared" si="10"/>
        <v>v</v>
      </c>
      <c r="M56" s="6"/>
      <c r="N56" s="18">
        <v>1981</v>
      </c>
      <c r="O56" s="14">
        <f t="shared" ca="1" si="11"/>
        <v>2015</v>
      </c>
      <c r="P56" s="14">
        <f t="shared" ca="1" si="12"/>
        <v>24</v>
      </c>
      <c r="Q56" s="19">
        <f t="shared" ca="1" si="13"/>
        <v>54</v>
      </c>
      <c r="S56" s="18" t="s">
        <v>28</v>
      </c>
      <c r="T56" s="14" t="s">
        <v>29</v>
      </c>
      <c r="U56" s="14" t="s">
        <v>30</v>
      </c>
      <c r="V56" s="19" t="s">
        <v>31</v>
      </c>
      <c r="W56" s="99" t="e">
        <f t="shared" si="3"/>
        <v>#N/A</v>
      </c>
      <c r="X56" s="99" t="e">
        <f t="shared" si="4"/>
        <v>#N/A</v>
      </c>
      <c r="Y56" s="99" t="e">
        <f t="shared" si="5"/>
        <v>#N/A</v>
      </c>
      <c r="Z56" s="99" t="e">
        <f t="shared" si="6"/>
        <v>#N/A</v>
      </c>
      <c r="AA56" s="100" t="e">
        <f t="shared" si="14"/>
        <v>#N/A</v>
      </c>
    </row>
    <row r="57" spans="2:27" x14ac:dyDescent="0.25">
      <c r="B57" s="18" t="s">
        <v>29</v>
      </c>
      <c r="C57" s="14" t="s">
        <v>30</v>
      </c>
      <c r="D57" s="14" t="s">
        <v>31</v>
      </c>
      <c r="E57" s="14"/>
      <c r="F57" s="14"/>
      <c r="G57" s="19" t="s">
        <v>32</v>
      </c>
      <c r="I57" s="18" t="str">
        <f t="shared" si="7"/>
        <v>z</v>
      </c>
      <c r="J57" s="14" t="str">
        <f t="shared" si="8"/>
        <v>y</v>
      </c>
      <c r="K57" s="14" t="str">
        <f t="shared" si="9"/>
        <v>x</v>
      </c>
      <c r="L57" s="19" t="str">
        <f t="shared" si="10"/>
        <v>w</v>
      </c>
      <c r="M57" s="6"/>
      <c r="N57" s="18">
        <v>1982</v>
      </c>
      <c r="O57" s="14">
        <f t="shared" ca="1" si="11"/>
        <v>2015</v>
      </c>
      <c r="P57" s="14">
        <f t="shared" ca="1" si="12"/>
        <v>23.5</v>
      </c>
      <c r="Q57" s="19">
        <f t="shared" ca="1" si="13"/>
        <v>52</v>
      </c>
      <c r="S57" s="18" t="s">
        <v>29</v>
      </c>
      <c r="T57" s="14" t="s">
        <v>30</v>
      </c>
      <c r="U57" s="14" t="s">
        <v>31</v>
      </c>
      <c r="V57" s="19" t="s">
        <v>32</v>
      </c>
      <c r="W57" s="99" t="e">
        <f t="shared" si="3"/>
        <v>#N/A</v>
      </c>
      <c r="X57" s="99" t="e">
        <f t="shared" si="4"/>
        <v>#N/A</v>
      </c>
      <c r="Y57" s="99" t="e">
        <f t="shared" si="5"/>
        <v>#N/A</v>
      </c>
      <c r="Z57" s="99" t="e">
        <f t="shared" si="6"/>
        <v>#N/A</v>
      </c>
      <c r="AA57" s="100" t="e">
        <f t="shared" si="14"/>
        <v>#N/A</v>
      </c>
    </row>
    <row r="58" spans="2:27" x14ac:dyDescent="0.25">
      <c r="B58" s="18" t="s">
        <v>30</v>
      </c>
      <c r="C58" s="14" t="s">
        <v>31</v>
      </c>
      <c r="D58" s="14" t="s">
        <v>32</v>
      </c>
      <c r="E58" s="14"/>
      <c r="F58" s="14"/>
      <c r="G58" s="19" t="s">
        <v>7</v>
      </c>
      <c r="I58" s="18" t="str">
        <f t="shared" si="7"/>
        <v>a</v>
      </c>
      <c r="J58" s="14" t="str">
        <f t="shared" si="8"/>
        <v>z</v>
      </c>
      <c r="K58" s="14" t="str">
        <f t="shared" si="9"/>
        <v>y</v>
      </c>
      <c r="L58" s="19" t="str">
        <f t="shared" si="10"/>
        <v>x</v>
      </c>
      <c r="M58" s="6"/>
      <c r="N58" s="18">
        <v>1983</v>
      </c>
      <c r="O58" s="14">
        <f t="shared" ca="1" si="11"/>
        <v>2015</v>
      </c>
      <c r="P58" s="14">
        <f t="shared" ca="1" si="12"/>
        <v>23</v>
      </c>
      <c r="Q58" s="19">
        <f t="shared" ca="1" si="13"/>
        <v>50</v>
      </c>
      <c r="S58" s="18" t="s">
        <v>30</v>
      </c>
      <c r="T58" s="14" t="s">
        <v>31</v>
      </c>
      <c r="U58" s="14" t="s">
        <v>32</v>
      </c>
      <c r="V58" s="19" t="s">
        <v>7</v>
      </c>
      <c r="W58" s="99" t="e">
        <f t="shared" si="3"/>
        <v>#N/A</v>
      </c>
      <c r="X58" s="99" t="e">
        <f t="shared" si="4"/>
        <v>#N/A</v>
      </c>
      <c r="Y58" s="99" t="e">
        <f t="shared" si="5"/>
        <v>#N/A</v>
      </c>
      <c r="Z58" s="99" t="e">
        <f t="shared" si="6"/>
        <v>#N/A</v>
      </c>
      <c r="AA58" s="100" t="e">
        <f t="shared" si="14"/>
        <v>#N/A</v>
      </c>
    </row>
    <row r="59" spans="2:27" x14ac:dyDescent="0.25">
      <c r="B59" s="18" t="s">
        <v>31</v>
      </c>
      <c r="C59" s="14" t="s">
        <v>32</v>
      </c>
      <c r="D59" s="14" t="s">
        <v>7</v>
      </c>
      <c r="E59" s="14"/>
      <c r="F59" s="14"/>
      <c r="G59" s="19" t="s">
        <v>8</v>
      </c>
      <c r="I59" s="18" t="str">
        <f t="shared" si="7"/>
        <v>b</v>
      </c>
      <c r="J59" s="14" t="str">
        <f t="shared" si="8"/>
        <v>a</v>
      </c>
      <c r="K59" s="14" t="str">
        <f t="shared" si="9"/>
        <v>z</v>
      </c>
      <c r="L59" s="19" t="str">
        <f t="shared" si="10"/>
        <v>y</v>
      </c>
      <c r="M59" s="6"/>
      <c r="N59" s="18">
        <v>1984</v>
      </c>
      <c r="O59" s="14">
        <f t="shared" ca="1" si="11"/>
        <v>2015</v>
      </c>
      <c r="P59" s="14">
        <f t="shared" ca="1" si="12"/>
        <v>22.5</v>
      </c>
      <c r="Q59" s="19">
        <f t="shared" ca="1" si="13"/>
        <v>48</v>
      </c>
      <c r="S59" s="18" t="s">
        <v>31</v>
      </c>
      <c r="T59" s="14" t="s">
        <v>32</v>
      </c>
      <c r="U59" s="14" t="s">
        <v>7</v>
      </c>
      <c r="V59" s="19" t="s">
        <v>8</v>
      </c>
      <c r="W59" s="99" t="e">
        <f t="shared" si="3"/>
        <v>#N/A</v>
      </c>
      <c r="X59" s="99" t="e">
        <f t="shared" si="4"/>
        <v>#N/A</v>
      </c>
      <c r="Y59" s="99" t="e">
        <f t="shared" si="5"/>
        <v>#N/A</v>
      </c>
      <c r="Z59" s="99" t="e">
        <f t="shared" si="6"/>
        <v>#N/A</v>
      </c>
      <c r="AA59" s="100" t="e">
        <f t="shared" si="14"/>
        <v>#N/A</v>
      </c>
    </row>
    <row r="60" spans="2:27" x14ac:dyDescent="0.25">
      <c r="B60" s="20" t="s">
        <v>32</v>
      </c>
      <c r="C60" s="21" t="s">
        <v>7</v>
      </c>
      <c r="D60" s="21" t="s">
        <v>8</v>
      </c>
      <c r="E60" s="21"/>
      <c r="F60" s="21"/>
      <c r="G60" s="22" t="s">
        <v>9</v>
      </c>
      <c r="I60" s="20" t="str">
        <f t="shared" si="7"/>
        <v>c</v>
      </c>
      <c r="J60" s="21" t="str">
        <f t="shared" si="8"/>
        <v>b</v>
      </c>
      <c r="K60" s="21" t="str">
        <f t="shared" si="9"/>
        <v>a</v>
      </c>
      <c r="L60" s="22" t="str">
        <f t="shared" si="10"/>
        <v>z</v>
      </c>
      <c r="M60" s="6"/>
      <c r="N60" s="18">
        <v>1985</v>
      </c>
      <c r="O60" s="14">
        <f t="shared" ca="1" si="11"/>
        <v>2015</v>
      </c>
      <c r="P60" s="14">
        <f t="shared" ca="1" si="12"/>
        <v>22</v>
      </c>
      <c r="Q60" s="19">
        <f t="shared" ca="1" si="13"/>
        <v>46</v>
      </c>
      <c r="S60" s="20" t="s">
        <v>32</v>
      </c>
      <c r="T60" s="21" t="s">
        <v>7</v>
      </c>
      <c r="U60" s="21" t="s">
        <v>8</v>
      </c>
      <c r="V60" s="22" t="s">
        <v>9</v>
      </c>
      <c r="W60" s="99" t="e">
        <f t="shared" si="3"/>
        <v>#N/A</v>
      </c>
      <c r="X60" s="99" t="e">
        <f t="shared" si="4"/>
        <v>#N/A</v>
      </c>
      <c r="Y60" s="99" t="e">
        <f t="shared" si="5"/>
        <v>#N/A</v>
      </c>
      <c r="Z60" s="99" t="e">
        <f t="shared" si="6"/>
        <v>#N/A</v>
      </c>
      <c r="AA60" s="100" t="e">
        <f t="shared" si="14"/>
        <v>#N/A</v>
      </c>
    </row>
    <row r="61" spans="2:27" x14ac:dyDescent="0.25">
      <c r="N61" s="18">
        <v>1986</v>
      </c>
      <c r="O61" s="14">
        <f t="shared" ca="1" si="11"/>
        <v>2015</v>
      </c>
      <c r="P61" s="14">
        <f t="shared" ca="1" si="12"/>
        <v>21.5</v>
      </c>
      <c r="Q61" s="19">
        <f t="shared" ca="1" si="13"/>
        <v>44</v>
      </c>
    </row>
    <row r="62" spans="2:27" x14ac:dyDescent="0.25">
      <c r="C62" s="8" t="s">
        <v>175</v>
      </c>
      <c r="D62" s="118" t="e">
        <f>M4</f>
        <v>#N/A</v>
      </c>
      <c r="E62" s="119"/>
      <c r="F62" s="120"/>
      <c r="N62" s="18">
        <v>1987</v>
      </c>
      <c r="O62" s="14">
        <f t="shared" ca="1" si="11"/>
        <v>2015</v>
      </c>
      <c r="P62" s="14">
        <f t="shared" ca="1" si="12"/>
        <v>21</v>
      </c>
      <c r="Q62" s="19">
        <f t="shared" ca="1" si="13"/>
        <v>42</v>
      </c>
      <c r="S62" s="15" t="s">
        <v>10</v>
      </c>
      <c r="T62" s="16" t="s">
        <v>9</v>
      </c>
      <c r="U62" s="16" t="s">
        <v>8</v>
      </c>
      <c r="V62" s="17" t="s">
        <v>7</v>
      </c>
      <c r="W62" s="99" t="e">
        <f t="shared" ref="W62:W87" si="15">INDEX($F$12:$AF$20,MATCH($E$5,$F$12:$F$20,0),MATCH(S62,$F$12:$AF$12,0))</f>
        <v>#N/A</v>
      </c>
      <c r="X62" s="99" t="e">
        <f t="shared" ref="X62:X87" si="16">INDEX($F$12:$AF$20,MATCH($E$5,$F$12:$F$20,0),MATCH(T62,$F$12:$AF$12,0))</f>
        <v>#N/A</v>
      </c>
      <c r="Y62" s="99" t="e">
        <f t="shared" ref="Y62:Y87" si="17">INDEX($F$12:$AF$20,MATCH($E$5,$F$12:$F$20,0),MATCH(U62,$F$12:$AF$12,0))</f>
        <v>#N/A</v>
      </c>
      <c r="Z62" s="99" t="e">
        <f t="shared" ref="Z62:Z87" si="18">INDEX($F$12:$AF$20,MATCH($E$5,$F$12:$F$20,0),MATCH(V62,$F$12:$AF$12,0))</f>
        <v>#N/A</v>
      </c>
      <c r="AA62" s="100" t="e">
        <f t="shared" si="14"/>
        <v>#N/A</v>
      </c>
    </row>
    <row r="63" spans="2:27" x14ac:dyDescent="0.25">
      <c r="C63" s="10" t="s">
        <v>176</v>
      </c>
      <c r="D63" s="121" t="e">
        <f t="array" ref="D63">LARGE(IF($F$24:$F$31=$E$5,$G$24:$AF$31),1)</f>
        <v>#N/A</v>
      </c>
      <c r="E63" s="122"/>
      <c r="F63" s="122"/>
      <c r="N63" s="18">
        <v>1988</v>
      </c>
      <c r="O63" s="14">
        <f t="shared" ca="1" si="11"/>
        <v>2015</v>
      </c>
      <c r="P63" s="14">
        <f t="shared" ca="1" si="12"/>
        <v>20.5</v>
      </c>
      <c r="Q63" s="19">
        <f t="shared" ca="1" si="13"/>
        <v>40</v>
      </c>
      <c r="S63" s="18" t="s">
        <v>11</v>
      </c>
      <c r="T63" s="14" t="s">
        <v>10</v>
      </c>
      <c r="U63" s="14" t="s">
        <v>9</v>
      </c>
      <c r="V63" s="19" t="s">
        <v>8</v>
      </c>
      <c r="W63" s="99" t="e">
        <f t="shared" si="15"/>
        <v>#N/A</v>
      </c>
      <c r="X63" s="99" t="e">
        <f t="shared" si="16"/>
        <v>#N/A</v>
      </c>
      <c r="Y63" s="99" t="e">
        <f t="shared" si="17"/>
        <v>#N/A</v>
      </c>
      <c r="Z63" s="99" t="e">
        <f t="shared" si="18"/>
        <v>#N/A</v>
      </c>
      <c r="AA63" s="100" t="e">
        <f t="shared" si="14"/>
        <v>#N/A</v>
      </c>
    </row>
    <row r="64" spans="2:27" x14ac:dyDescent="0.25">
      <c r="C64" s="10" t="s">
        <v>177</v>
      </c>
      <c r="D64" s="121" t="e">
        <f t="array" ref="D64">SMALL(IF($F$24:$F$31=$E$5,$G$24:$AF$31),1)</f>
        <v>#N/A</v>
      </c>
      <c r="E64" s="30"/>
      <c r="F64" s="30"/>
      <c r="N64" s="18">
        <v>1989</v>
      </c>
      <c r="O64" s="14">
        <f t="shared" ca="1" si="11"/>
        <v>2015</v>
      </c>
      <c r="P64" s="14">
        <f t="shared" ca="1" si="12"/>
        <v>20</v>
      </c>
      <c r="Q64" s="19">
        <f t="shared" ca="1" si="13"/>
        <v>38</v>
      </c>
      <c r="S64" s="18" t="s">
        <v>12</v>
      </c>
      <c r="T64" s="14" t="s">
        <v>11</v>
      </c>
      <c r="U64" s="14" t="s">
        <v>10</v>
      </c>
      <c r="V64" s="19" t="s">
        <v>9</v>
      </c>
      <c r="W64" s="99" t="e">
        <f t="shared" si="15"/>
        <v>#N/A</v>
      </c>
      <c r="X64" s="99" t="e">
        <f t="shared" si="16"/>
        <v>#N/A</v>
      </c>
      <c r="Y64" s="99" t="e">
        <f t="shared" si="17"/>
        <v>#N/A</v>
      </c>
      <c r="Z64" s="99" t="e">
        <f t="shared" si="18"/>
        <v>#N/A</v>
      </c>
      <c r="AA64" s="100" t="e">
        <f t="shared" si="14"/>
        <v>#N/A</v>
      </c>
    </row>
    <row r="65" spans="3:27" x14ac:dyDescent="0.25">
      <c r="C65" s="30"/>
      <c r="D65" s="30"/>
      <c r="E65" s="30"/>
      <c r="F65" s="30"/>
      <c r="N65" s="18">
        <v>1990</v>
      </c>
      <c r="O65" s="14">
        <f t="shared" ca="1" si="11"/>
        <v>2015</v>
      </c>
      <c r="P65" s="14">
        <f t="shared" ca="1" si="12"/>
        <v>19.5</v>
      </c>
      <c r="Q65" s="19">
        <f t="shared" ca="1" si="13"/>
        <v>36</v>
      </c>
      <c r="S65" s="18" t="s">
        <v>13</v>
      </c>
      <c r="T65" s="14" t="s">
        <v>12</v>
      </c>
      <c r="U65" s="14" t="s">
        <v>11</v>
      </c>
      <c r="V65" s="19" t="s">
        <v>10</v>
      </c>
      <c r="W65" s="99" t="e">
        <f t="shared" si="15"/>
        <v>#N/A</v>
      </c>
      <c r="X65" s="99" t="e">
        <f t="shared" si="16"/>
        <v>#N/A</v>
      </c>
      <c r="Y65" s="99" t="e">
        <f t="shared" si="17"/>
        <v>#N/A</v>
      </c>
      <c r="Z65" s="99" t="e">
        <f t="shared" si="18"/>
        <v>#N/A</v>
      </c>
      <c r="AA65" s="100" t="e">
        <f t="shared" si="14"/>
        <v>#N/A</v>
      </c>
    </row>
    <row r="66" spans="3:27" x14ac:dyDescent="0.25">
      <c r="C66" s="30" t="str">
        <f>"1 - "&amp;C62</f>
        <v>1 - Your Frequency</v>
      </c>
      <c r="D66" s="123" t="e">
        <f>1-D62</f>
        <v>#N/A</v>
      </c>
      <c r="E66" s="30"/>
      <c r="F66" s="30"/>
      <c r="N66" s="18">
        <v>1991</v>
      </c>
      <c r="O66" s="14">
        <f t="shared" ca="1" si="11"/>
        <v>2015</v>
      </c>
      <c r="P66" s="14">
        <f t="shared" ca="1" si="12"/>
        <v>19</v>
      </c>
      <c r="Q66" s="19">
        <f t="shared" ca="1" si="13"/>
        <v>34</v>
      </c>
      <c r="S66" s="18" t="s">
        <v>14</v>
      </c>
      <c r="T66" s="14" t="s">
        <v>13</v>
      </c>
      <c r="U66" s="14" t="s">
        <v>12</v>
      </c>
      <c r="V66" s="19" t="s">
        <v>11</v>
      </c>
      <c r="W66" s="99" t="e">
        <f t="shared" si="15"/>
        <v>#N/A</v>
      </c>
      <c r="X66" s="99" t="e">
        <f t="shared" si="16"/>
        <v>#N/A</v>
      </c>
      <c r="Y66" s="99" t="e">
        <f t="shared" si="17"/>
        <v>#N/A</v>
      </c>
      <c r="Z66" s="99" t="e">
        <f t="shared" si="18"/>
        <v>#N/A</v>
      </c>
      <c r="AA66" s="100" t="e">
        <f t="shared" si="14"/>
        <v>#N/A</v>
      </c>
    </row>
    <row r="67" spans="3:27" x14ac:dyDescent="0.25">
      <c r="C67" s="30" t="str">
        <f>"1 - "&amp;C63</f>
        <v>1 - Highest Frequency</v>
      </c>
      <c r="D67" s="123" t="e">
        <f>1-D63</f>
        <v>#N/A</v>
      </c>
      <c r="E67" s="30"/>
      <c r="F67" s="30"/>
      <c r="N67" s="18">
        <v>1992</v>
      </c>
      <c r="O67" s="14">
        <f t="shared" ca="1" si="11"/>
        <v>2015</v>
      </c>
      <c r="P67" s="14">
        <f t="shared" ca="1" si="12"/>
        <v>18.5</v>
      </c>
      <c r="Q67" s="19">
        <f t="shared" ca="1" si="13"/>
        <v>32</v>
      </c>
      <c r="S67" s="18" t="s">
        <v>15</v>
      </c>
      <c r="T67" s="14" t="s">
        <v>14</v>
      </c>
      <c r="U67" s="14" t="s">
        <v>13</v>
      </c>
      <c r="V67" s="19" t="s">
        <v>12</v>
      </c>
      <c r="W67" s="99" t="e">
        <f t="shared" si="15"/>
        <v>#N/A</v>
      </c>
      <c r="X67" s="99" t="e">
        <f t="shared" si="16"/>
        <v>#N/A</v>
      </c>
      <c r="Y67" s="99" t="e">
        <f t="shared" si="17"/>
        <v>#N/A</v>
      </c>
      <c r="Z67" s="99" t="e">
        <f t="shared" si="18"/>
        <v>#N/A</v>
      </c>
      <c r="AA67" s="100" t="e">
        <f t="shared" si="14"/>
        <v>#N/A</v>
      </c>
    </row>
    <row r="68" spans="3:27" x14ac:dyDescent="0.25">
      <c r="C68" s="30" t="str">
        <f>"1 - "&amp;C64</f>
        <v>1 - Lowest Frequency</v>
      </c>
      <c r="D68" s="123" t="e">
        <f>1-D64</f>
        <v>#N/A</v>
      </c>
      <c r="E68" s="30"/>
      <c r="F68" s="30"/>
      <c r="N68" s="18">
        <v>1993</v>
      </c>
      <c r="O68" s="14">
        <f t="shared" ca="1" si="11"/>
        <v>2015</v>
      </c>
      <c r="P68" s="14">
        <f t="shared" ca="1" si="12"/>
        <v>18</v>
      </c>
      <c r="Q68" s="19">
        <f t="shared" ca="1" si="13"/>
        <v>30</v>
      </c>
      <c r="S68" s="18" t="s">
        <v>16</v>
      </c>
      <c r="T68" s="14" t="s">
        <v>15</v>
      </c>
      <c r="U68" s="14" t="s">
        <v>14</v>
      </c>
      <c r="V68" s="19" t="s">
        <v>13</v>
      </c>
      <c r="W68" s="99" t="e">
        <f t="shared" si="15"/>
        <v>#N/A</v>
      </c>
      <c r="X68" s="99" t="e">
        <f t="shared" si="16"/>
        <v>#N/A</v>
      </c>
      <c r="Y68" s="99" t="e">
        <f t="shared" si="17"/>
        <v>#N/A</v>
      </c>
      <c r="Z68" s="99" t="e">
        <f t="shared" si="18"/>
        <v>#N/A</v>
      </c>
      <c r="AA68" s="100" t="e">
        <f t="shared" si="14"/>
        <v>#N/A</v>
      </c>
    </row>
    <row r="69" spans="3:27" x14ac:dyDescent="0.25">
      <c r="C69" s="12"/>
      <c r="D69" s="23"/>
      <c r="E69" s="23"/>
      <c r="F69" s="24"/>
      <c r="N69" s="18">
        <v>1994</v>
      </c>
      <c r="O69" s="14">
        <f t="shared" ca="1" si="11"/>
        <v>2015</v>
      </c>
      <c r="P69" s="14">
        <f t="shared" ca="1" si="12"/>
        <v>17.5</v>
      </c>
      <c r="Q69" s="19">
        <f t="shared" ca="1" si="13"/>
        <v>28</v>
      </c>
      <c r="S69" s="18" t="s">
        <v>17</v>
      </c>
      <c r="T69" s="14" t="s">
        <v>16</v>
      </c>
      <c r="U69" s="14" t="s">
        <v>15</v>
      </c>
      <c r="V69" s="19" t="s">
        <v>14</v>
      </c>
      <c r="W69" s="99" t="e">
        <f t="shared" si="15"/>
        <v>#N/A</v>
      </c>
      <c r="X69" s="99" t="e">
        <f t="shared" si="16"/>
        <v>#N/A</v>
      </c>
      <c r="Y69" s="99" t="e">
        <f t="shared" si="17"/>
        <v>#N/A</v>
      </c>
      <c r="Z69" s="99" t="e">
        <f t="shared" si="18"/>
        <v>#N/A</v>
      </c>
      <c r="AA69" s="100" t="e">
        <f t="shared" si="14"/>
        <v>#N/A</v>
      </c>
    </row>
    <row r="70" spans="3:27" x14ac:dyDescent="0.25">
      <c r="C70" s="2" t="s">
        <v>134</v>
      </c>
      <c r="D70" s="114" t="e">
        <f>1-(D62/D63)</f>
        <v>#N/A</v>
      </c>
      <c r="E70" s="2"/>
      <c r="F70" s="2"/>
      <c r="N70" s="18">
        <v>1995</v>
      </c>
      <c r="O70" s="14">
        <f t="shared" ca="1" si="11"/>
        <v>2015</v>
      </c>
      <c r="P70" s="14">
        <f t="shared" ca="1" si="12"/>
        <v>17</v>
      </c>
      <c r="Q70" s="19">
        <f t="shared" ca="1" si="13"/>
        <v>26</v>
      </c>
      <c r="S70" s="18" t="s">
        <v>18</v>
      </c>
      <c r="T70" s="14" t="s">
        <v>17</v>
      </c>
      <c r="U70" s="14" t="s">
        <v>16</v>
      </c>
      <c r="V70" s="19" t="s">
        <v>15</v>
      </c>
      <c r="W70" s="99" t="e">
        <f t="shared" si="15"/>
        <v>#N/A</v>
      </c>
      <c r="X70" s="99" t="e">
        <f t="shared" si="16"/>
        <v>#N/A</v>
      </c>
      <c r="Y70" s="99" t="e">
        <f t="shared" si="17"/>
        <v>#N/A</v>
      </c>
      <c r="Z70" s="99" t="e">
        <f t="shared" si="18"/>
        <v>#N/A</v>
      </c>
      <c r="AA70" s="100" t="e">
        <f t="shared" si="14"/>
        <v>#N/A</v>
      </c>
    </row>
    <row r="71" spans="3:27" x14ac:dyDescent="0.25">
      <c r="N71" s="18">
        <v>1996</v>
      </c>
      <c r="O71" s="14">
        <f t="shared" ca="1" si="11"/>
        <v>2015</v>
      </c>
      <c r="P71" s="14">
        <f t="shared" ca="1" si="12"/>
        <v>16.5</v>
      </c>
      <c r="Q71" s="19">
        <f t="shared" ca="1" si="13"/>
        <v>24</v>
      </c>
      <c r="S71" s="18" t="s">
        <v>19</v>
      </c>
      <c r="T71" s="14" t="s">
        <v>18</v>
      </c>
      <c r="U71" s="14" t="s">
        <v>17</v>
      </c>
      <c r="V71" s="19" t="s">
        <v>16</v>
      </c>
      <c r="W71" s="99" t="e">
        <f t="shared" si="15"/>
        <v>#N/A</v>
      </c>
      <c r="X71" s="99" t="e">
        <f t="shared" si="16"/>
        <v>#N/A</v>
      </c>
      <c r="Y71" s="99" t="e">
        <f t="shared" si="17"/>
        <v>#N/A</v>
      </c>
      <c r="Z71" s="99" t="e">
        <f t="shared" si="18"/>
        <v>#N/A</v>
      </c>
      <c r="AA71" s="100" t="e">
        <f t="shared" si="14"/>
        <v>#N/A</v>
      </c>
    </row>
    <row r="72" spans="3:27" x14ac:dyDescent="0.25">
      <c r="G72" s="84"/>
      <c r="N72" s="18">
        <v>1997</v>
      </c>
      <c r="O72" s="14">
        <f t="shared" ca="1" si="11"/>
        <v>2015</v>
      </c>
      <c r="P72" s="14">
        <f t="shared" ca="1" si="12"/>
        <v>16</v>
      </c>
      <c r="Q72" s="19">
        <f t="shared" ca="1" si="13"/>
        <v>22</v>
      </c>
      <c r="S72" s="18" t="s">
        <v>20</v>
      </c>
      <c r="T72" s="14" t="s">
        <v>19</v>
      </c>
      <c r="U72" s="14" t="s">
        <v>18</v>
      </c>
      <c r="V72" s="19" t="s">
        <v>17</v>
      </c>
      <c r="W72" s="99" t="e">
        <f t="shared" si="15"/>
        <v>#N/A</v>
      </c>
      <c r="X72" s="99" t="e">
        <f t="shared" si="16"/>
        <v>#N/A</v>
      </c>
      <c r="Y72" s="99" t="e">
        <f t="shared" si="17"/>
        <v>#N/A</v>
      </c>
      <c r="Z72" s="99" t="e">
        <f t="shared" si="18"/>
        <v>#N/A</v>
      </c>
      <c r="AA72" s="100" t="e">
        <f t="shared" si="14"/>
        <v>#N/A</v>
      </c>
    </row>
    <row r="73" spans="3:27" x14ac:dyDescent="0.25">
      <c r="C73" s="8" t="s">
        <v>135</v>
      </c>
      <c r="D73" s="106"/>
      <c r="E73" s="106"/>
      <c r="F73" s="98"/>
      <c r="G73" s="84"/>
      <c r="N73" s="18">
        <v>1998</v>
      </c>
      <c r="O73" s="14">
        <f t="shared" ca="1" si="11"/>
        <v>2015</v>
      </c>
      <c r="P73" s="14">
        <f t="shared" ca="1" si="12"/>
        <v>15.5</v>
      </c>
      <c r="Q73" s="19">
        <f t="shared" ca="1" si="13"/>
        <v>20</v>
      </c>
      <c r="S73" s="18" t="s">
        <v>21</v>
      </c>
      <c r="T73" s="14" t="s">
        <v>20</v>
      </c>
      <c r="U73" s="14" t="s">
        <v>19</v>
      </c>
      <c r="V73" s="19" t="s">
        <v>18</v>
      </c>
      <c r="W73" s="99" t="e">
        <f t="shared" si="15"/>
        <v>#N/A</v>
      </c>
      <c r="X73" s="99" t="e">
        <f t="shared" si="16"/>
        <v>#N/A</v>
      </c>
      <c r="Y73" s="99" t="e">
        <f t="shared" si="17"/>
        <v>#N/A</v>
      </c>
      <c r="Z73" s="99" t="e">
        <f t="shared" si="18"/>
        <v>#N/A</v>
      </c>
      <c r="AA73" s="100" t="e">
        <f t="shared" si="14"/>
        <v>#N/A</v>
      </c>
    </row>
    <row r="74" spans="3:27" x14ac:dyDescent="0.25">
      <c r="C74" s="10" t="s">
        <v>136</v>
      </c>
      <c r="D74" s="107" t="e">
        <f>SUM(H4:K4)</f>
        <v>#N/A</v>
      </c>
      <c r="E74" s="108"/>
      <c r="F74" s="109"/>
      <c r="G74" s="84"/>
      <c r="N74" s="18">
        <v>1999</v>
      </c>
      <c r="O74" s="14">
        <f t="shared" ca="1" si="11"/>
        <v>2015</v>
      </c>
      <c r="P74" s="14">
        <f t="shared" ca="1" si="12"/>
        <v>15</v>
      </c>
      <c r="Q74" s="19">
        <f t="shared" ca="1" si="13"/>
        <v>18</v>
      </c>
      <c r="S74" s="18" t="s">
        <v>22</v>
      </c>
      <c r="T74" s="14" t="s">
        <v>21</v>
      </c>
      <c r="U74" s="14" t="s">
        <v>20</v>
      </c>
      <c r="V74" s="19" t="s">
        <v>19</v>
      </c>
      <c r="W74" s="99" t="e">
        <f t="shared" si="15"/>
        <v>#N/A</v>
      </c>
      <c r="X74" s="99" t="e">
        <f t="shared" si="16"/>
        <v>#N/A</v>
      </c>
      <c r="Y74" s="99" t="e">
        <f t="shared" si="17"/>
        <v>#N/A</v>
      </c>
      <c r="Z74" s="99" t="e">
        <f t="shared" si="18"/>
        <v>#N/A</v>
      </c>
      <c r="AA74" s="100" t="e">
        <f t="shared" si="14"/>
        <v>#N/A</v>
      </c>
    </row>
    <row r="75" spans="3:27" x14ac:dyDescent="0.25">
      <c r="C75" s="10"/>
      <c r="D75" s="30"/>
      <c r="E75" s="30"/>
      <c r="F75" s="31"/>
      <c r="N75" s="18">
        <v>2000</v>
      </c>
      <c r="O75" s="14">
        <f t="shared" ca="1" si="11"/>
        <v>2015</v>
      </c>
      <c r="P75" s="14">
        <f t="shared" ca="1" si="12"/>
        <v>14.5</v>
      </c>
      <c r="Q75" s="19">
        <f t="shared" ca="1" si="13"/>
        <v>16</v>
      </c>
      <c r="S75" s="18" t="s">
        <v>23</v>
      </c>
      <c r="T75" s="14" t="s">
        <v>22</v>
      </c>
      <c r="U75" s="14" t="s">
        <v>21</v>
      </c>
      <c r="V75" s="19" t="s">
        <v>20</v>
      </c>
      <c r="W75" s="99" t="e">
        <f t="shared" si="15"/>
        <v>#N/A</v>
      </c>
      <c r="X75" s="99" t="e">
        <f t="shared" si="16"/>
        <v>#N/A</v>
      </c>
      <c r="Y75" s="99" t="e">
        <f t="shared" si="17"/>
        <v>#N/A</v>
      </c>
      <c r="Z75" s="99" t="e">
        <f t="shared" si="18"/>
        <v>#N/A</v>
      </c>
      <c r="AA75" s="100" t="e">
        <f t="shared" si="14"/>
        <v>#N/A</v>
      </c>
    </row>
    <row r="76" spans="3:27" x14ac:dyDescent="0.25">
      <c r="C76" s="12" t="s">
        <v>138</v>
      </c>
      <c r="D76" s="110" t="e">
        <f>IF(D5=1,LARGE(AA35:AA60,1),IF(D5=2,LARGE(AA62:AA87,1)))</f>
        <v>#N/A</v>
      </c>
      <c r="E76" s="111"/>
      <c r="F76" s="112"/>
      <c r="N76" s="18">
        <v>2001</v>
      </c>
      <c r="O76" s="14">
        <f t="shared" ca="1" si="11"/>
        <v>2015</v>
      </c>
      <c r="P76" s="14">
        <f t="shared" ca="1" si="12"/>
        <v>14</v>
      </c>
      <c r="Q76" s="19">
        <f t="shared" ca="1" si="13"/>
        <v>14</v>
      </c>
      <c r="S76" s="18" t="s">
        <v>24</v>
      </c>
      <c r="T76" s="14" t="s">
        <v>23</v>
      </c>
      <c r="U76" s="14" t="s">
        <v>22</v>
      </c>
      <c r="V76" s="19" t="s">
        <v>21</v>
      </c>
      <c r="W76" s="99" t="e">
        <f t="shared" si="15"/>
        <v>#N/A</v>
      </c>
      <c r="X76" s="99" t="e">
        <f t="shared" si="16"/>
        <v>#N/A</v>
      </c>
      <c r="Y76" s="99" t="e">
        <f t="shared" si="17"/>
        <v>#N/A</v>
      </c>
      <c r="Z76" s="99" t="e">
        <f t="shared" si="18"/>
        <v>#N/A</v>
      </c>
      <c r="AA76" s="100" t="e">
        <f t="shared" si="14"/>
        <v>#N/A</v>
      </c>
    </row>
    <row r="77" spans="3:27" x14ac:dyDescent="0.25">
      <c r="D77" s="85"/>
      <c r="E77" s="85"/>
      <c r="F77" s="85"/>
      <c r="N77" s="18">
        <v>2002</v>
      </c>
      <c r="O77" s="14">
        <f t="shared" ca="1" si="11"/>
        <v>2015</v>
      </c>
      <c r="P77" s="14">
        <f t="shared" ca="1" si="12"/>
        <v>13.5</v>
      </c>
      <c r="Q77" s="19">
        <f t="shared" ca="1" si="13"/>
        <v>12</v>
      </c>
      <c r="S77" s="18" t="s">
        <v>25</v>
      </c>
      <c r="T77" s="14" t="s">
        <v>24</v>
      </c>
      <c r="U77" s="14" t="s">
        <v>23</v>
      </c>
      <c r="V77" s="19" t="s">
        <v>22</v>
      </c>
      <c r="W77" s="99" t="e">
        <f t="shared" si="15"/>
        <v>#N/A</v>
      </c>
      <c r="X77" s="99" t="e">
        <f t="shared" si="16"/>
        <v>#N/A</v>
      </c>
      <c r="Y77" s="99" t="e">
        <f t="shared" si="17"/>
        <v>#N/A</v>
      </c>
      <c r="Z77" s="99" t="e">
        <f t="shared" si="18"/>
        <v>#N/A</v>
      </c>
      <c r="AA77" s="100" t="e">
        <f t="shared" si="14"/>
        <v>#N/A</v>
      </c>
    </row>
    <row r="78" spans="3:27" x14ac:dyDescent="0.25">
      <c r="C78" s="2" t="s">
        <v>139</v>
      </c>
      <c r="D78" s="115" t="e">
        <f>D74/D76</f>
        <v>#N/A</v>
      </c>
      <c r="E78" s="113"/>
      <c r="F78" s="113"/>
      <c r="N78" s="18">
        <v>2003</v>
      </c>
      <c r="O78" s="14">
        <f t="shared" ca="1" si="11"/>
        <v>2015</v>
      </c>
      <c r="P78" s="14">
        <f t="shared" ca="1" si="12"/>
        <v>13</v>
      </c>
      <c r="Q78" s="19">
        <f t="shared" ca="1" si="13"/>
        <v>10</v>
      </c>
      <c r="S78" s="18" t="s">
        <v>26</v>
      </c>
      <c r="T78" s="14" t="s">
        <v>25</v>
      </c>
      <c r="U78" s="14" t="s">
        <v>24</v>
      </c>
      <c r="V78" s="19" t="s">
        <v>23</v>
      </c>
      <c r="W78" s="99" t="e">
        <f t="shared" si="15"/>
        <v>#N/A</v>
      </c>
      <c r="X78" s="99" t="e">
        <f t="shared" si="16"/>
        <v>#N/A</v>
      </c>
      <c r="Y78" s="99" t="e">
        <f t="shared" si="17"/>
        <v>#N/A</v>
      </c>
      <c r="Z78" s="99" t="e">
        <f t="shared" si="18"/>
        <v>#N/A</v>
      </c>
      <c r="AA78" s="100" t="e">
        <f t="shared" si="14"/>
        <v>#N/A</v>
      </c>
    </row>
    <row r="79" spans="3:27" ht="15.75" thickBot="1" x14ac:dyDescent="0.3">
      <c r="N79" s="18">
        <v>2004</v>
      </c>
      <c r="O79" s="14">
        <f t="shared" ca="1" si="11"/>
        <v>2015</v>
      </c>
      <c r="P79" s="14">
        <f t="shared" ca="1" si="12"/>
        <v>12.5</v>
      </c>
      <c r="Q79" s="19">
        <f t="shared" ca="1" si="13"/>
        <v>8</v>
      </c>
      <c r="S79" s="18" t="s">
        <v>27</v>
      </c>
      <c r="T79" s="14" t="s">
        <v>26</v>
      </c>
      <c r="U79" s="14" t="s">
        <v>25</v>
      </c>
      <c r="V79" s="19" t="s">
        <v>24</v>
      </c>
      <c r="W79" s="99" t="e">
        <f t="shared" si="15"/>
        <v>#N/A</v>
      </c>
      <c r="X79" s="99" t="e">
        <f t="shared" si="16"/>
        <v>#N/A</v>
      </c>
      <c r="Y79" s="99" t="e">
        <f t="shared" si="17"/>
        <v>#N/A</v>
      </c>
      <c r="Z79" s="99" t="e">
        <f t="shared" si="18"/>
        <v>#N/A</v>
      </c>
      <c r="AA79" s="100" t="e">
        <f t="shared" si="14"/>
        <v>#N/A</v>
      </c>
    </row>
    <row r="80" spans="3:27" ht="15.75" thickBot="1" x14ac:dyDescent="0.3">
      <c r="C80" s="116" t="s">
        <v>141</v>
      </c>
      <c r="D80" s="117" t="e">
        <f>(1/3*D70)+(2/3*D78)</f>
        <v>#N/A</v>
      </c>
      <c r="F80" s="8">
        <v>0.35</v>
      </c>
      <c r="G80" s="17" t="s">
        <v>182</v>
      </c>
      <c r="H80" s="84" t="s">
        <v>179</v>
      </c>
      <c r="N80" s="18">
        <v>2005</v>
      </c>
      <c r="O80" s="14">
        <f t="shared" ca="1" si="11"/>
        <v>2015</v>
      </c>
      <c r="P80" s="14">
        <f t="shared" ca="1" si="12"/>
        <v>12</v>
      </c>
      <c r="Q80" s="19">
        <f t="shared" ca="1" si="13"/>
        <v>6</v>
      </c>
      <c r="S80" s="18" t="s">
        <v>28</v>
      </c>
      <c r="T80" s="14" t="s">
        <v>27</v>
      </c>
      <c r="U80" s="14" t="s">
        <v>26</v>
      </c>
      <c r="V80" s="19" t="s">
        <v>25</v>
      </c>
      <c r="W80" s="99" t="e">
        <f t="shared" si="15"/>
        <v>#N/A</v>
      </c>
      <c r="X80" s="99" t="e">
        <f t="shared" si="16"/>
        <v>#N/A</v>
      </c>
      <c r="Y80" s="99" t="e">
        <f t="shared" si="17"/>
        <v>#N/A</v>
      </c>
      <c r="Z80" s="99" t="e">
        <f t="shared" si="18"/>
        <v>#N/A</v>
      </c>
      <c r="AA80" s="100" t="e">
        <f t="shared" si="14"/>
        <v>#N/A</v>
      </c>
    </row>
    <row r="81" spans="3:27" x14ac:dyDescent="0.25">
      <c r="F81" s="10">
        <v>0.5</v>
      </c>
      <c r="G81" s="19" t="s">
        <v>183</v>
      </c>
      <c r="H81" s="84" t="s">
        <v>187</v>
      </c>
      <c r="N81" s="18">
        <v>2006</v>
      </c>
      <c r="O81" s="14">
        <f t="shared" ca="1" si="11"/>
        <v>2015</v>
      </c>
      <c r="P81" s="14">
        <f t="shared" ca="1" si="12"/>
        <v>11.5</v>
      </c>
      <c r="Q81" s="19">
        <f t="shared" ca="1" si="13"/>
        <v>4</v>
      </c>
      <c r="S81" s="18" t="s">
        <v>29</v>
      </c>
      <c r="T81" s="14" t="s">
        <v>28</v>
      </c>
      <c r="U81" s="14" t="s">
        <v>27</v>
      </c>
      <c r="V81" s="19" t="s">
        <v>26</v>
      </c>
      <c r="W81" s="99" t="e">
        <f t="shared" si="15"/>
        <v>#N/A</v>
      </c>
      <c r="X81" s="99" t="e">
        <f t="shared" si="16"/>
        <v>#N/A</v>
      </c>
      <c r="Y81" s="99" t="e">
        <f t="shared" si="17"/>
        <v>#N/A</v>
      </c>
      <c r="Z81" s="99" t="e">
        <f t="shared" si="18"/>
        <v>#N/A</v>
      </c>
      <c r="AA81" s="100" t="e">
        <f t="shared" si="14"/>
        <v>#N/A</v>
      </c>
    </row>
    <row r="82" spans="3:27" x14ac:dyDescent="0.25">
      <c r="C82" s="124"/>
      <c r="D82" s="3" t="str">
        <f>IFERROR(IF(D80&lt;=F80,G80,IF(D80&lt;=F81,G81,IF(D80&lt;=F82,G82,IF(D80&lt;=F83,G83,IF(D80&lt;=F84,G84))))),"Welcome")</f>
        <v>Welcome</v>
      </c>
      <c r="F82" s="10">
        <v>0.6</v>
      </c>
      <c r="G82" s="19" t="s">
        <v>184</v>
      </c>
      <c r="H82" s="84" t="s">
        <v>180</v>
      </c>
      <c r="N82" s="18">
        <v>2007</v>
      </c>
      <c r="O82" s="14">
        <f t="shared" ca="1" si="11"/>
        <v>2015</v>
      </c>
      <c r="P82" s="14">
        <f t="shared" ca="1" si="12"/>
        <v>11</v>
      </c>
      <c r="Q82" s="19">
        <f t="shared" ca="1" si="13"/>
        <v>2</v>
      </c>
      <c r="S82" s="18" t="s">
        <v>30</v>
      </c>
      <c r="T82" s="14" t="s">
        <v>29</v>
      </c>
      <c r="U82" s="14" t="s">
        <v>28</v>
      </c>
      <c r="V82" s="19" t="s">
        <v>27</v>
      </c>
      <c r="W82" s="99" t="e">
        <f t="shared" si="15"/>
        <v>#N/A</v>
      </c>
      <c r="X82" s="99" t="e">
        <f t="shared" si="16"/>
        <v>#N/A</v>
      </c>
      <c r="Y82" s="99" t="e">
        <f t="shared" si="17"/>
        <v>#N/A</v>
      </c>
      <c r="Z82" s="99" t="e">
        <f t="shared" si="18"/>
        <v>#N/A</v>
      </c>
      <c r="AA82" s="100" t="e">
        <f t="shared" si="14"/>
        <v>#N/A</v>
      </c>
    </row>
    <row r="83" spans="3:27" x14ac:dyDescent="0.25">
      <c r="F83" s="10">
        <v>0.8</v>
      </c>
      <c r="G83" s="19" t="s">
        <v>185</v>
      </c>
      <c r="H83" s="84" t="s">
        <v>181</v>
      </c>
      <c r="N83" s="18">
        <v>2008</v>
      </c>
      <c r="O83" s="14">
        <f t="shared" ca="1" si="11"/>
        <v>2015</v>
      </c>
      <c r="P83" s="14">
        <f t="shared" ca="1" si="12"/>
        <v>10.5</v>
      </c>
      <c r="Q83" s="19">
        <f t="shared" ca="1" si="13"/>
        <v>0</v>
      </c>
      <c r="S83" s="18" t="s">
        <v>31</v>
      </c>
      <c r="T83" s="14" t="s">
        <v>30</v>
      </c>
      <c r="U83" s="14" t="s">
        <v>29</v>
      </c>
      <c r="V83" s="19" t="s">
        <v>28</v>
      </c>
      <c r="W83" s="99" t="e">
        <f t="shared" si="15"/>
        <v>#N/A</v>
      </c>
      <c r="X83" s="99" t="e">
        <f t="shared" si="16"/>
        <v>#N/A</v>
      </c>
      <c r="Y83" s="99" t="e">
        <f t="shared" si="17"/>
        <v>#N/A</v>
      </c>
      <c r="Z83" s="99" t="e">
        <f t="shared" si="18"/>
        <v>#N/A</v>
      </c>
      <c r="AA83" s="100" t="e">
        <f t="shared" si="14"/>
        <v>#N/A</v>
      </c>
    </row>
    <row r="84" spans="3:27" x14ac:dyDescent="0.25">
      <c r="F84" s="12">
        <v>1</v>
      </c>
      <c r="G84" s="22" t="s">
        <v>186</v>
      </c>
      <c r="H84" s="84" t="s">
        <v>178</v>
      </c>
      <c r="N84" s="18">
        <v>2009</v>
      </c>
      <c r="O84" s="14">
        <f t="shared" ca="1" si="11"/>
        <v>2015</v>
      </c>
      <c r="P84" s="14">
        <f t="shared" ca="1" si="12"/>
        <v>10</v>
      </c>
      <c r="Q84" s="19">
        <f t="shared" ca="1" si="13"/>
        <v>-2</v>
      </c>
      <c r="S84" s="18" t="s">
        <v>32</v>
      </c>
      <c r="T84" s="14" t="s">
        <v>31</v>
      </c>
      <c r="U84" s="14" t="s">
        <v>30</v>
      </c>
      <c r="V84" s="19" t="s">
        <v>29</v>
      </c>
      <c r="W84" s="99" t="e">
        <f t="shared" si="15"/>
        <v>#N/A</v>
      </c>
      <c r="X84" s="99" t="e">
        <f t="shared" si="16"/>
        <v>#N/A</v>
      </c>
      <c r="Y84" s="99" t="e">
        <f t="shared" si="17"/>
        <v>#N/A</v>
      </c>
      <c r="Z84" s="99" t="e">
        <f t="shared" si="18"/>
        <v>#N/A</v>
      </c>
      <c r="AA84" s="100" t="e">
        <f t="shared" si="14"/>
        <v>#N/A</v>
      </c>
    </row>
    <row r="85" spans="3:27" x14ac:dyDescent="0.25">
      <c r="E85" s="7"/>
      <c r="N85" s="18">
        <v>2010</v>
      </c>
      <c r="O85" s="14">
        <f t="shared" ca="1" si="11"/>
        <v>2015</v>
      </c>
      <c r="P85" s="14">
        <f t="shared" ca="1" si="12"/>
        <v>9.5</v>
      </c>
      <c r="Q85" s="19">
        <f t="shared" ca="1" si="13"/>
        <v>-4</v>
      </c>
      <c r="S85" s="18" t="s">
        <v>7</v>
      </c>
      <c r="T85" s="14" t="s">
        <v>32</v>
      </c>
      <c r="U85" s="14" t="s">
        <v>31</v>
      </c>
      <c r="V85" s="19" t="s">
        <v>30</v>
      </c>
      <c r="W85" s="99" t="e">
        <f t="shared" si="15"/>
        <v>#N/A</v>
      </c>
      <c r="X85" s="99" t="e">
        <f t="shared" si="16"/>
        <v>#N/A</v>
      </c>
      <c r="Y85" s="99" t="e">
        <f t="shared" si="17"/>
        <v>#N/A</v>
      </c>
      <c r="Z85" s="99" t="e">
        <f t="shared" si="18"/>
        <v>#N/A</v>
      </c>
      <c r="AA85" s="100" t="e">
        <f t="shared" si="14"/>
        <v>#N/A</v>
      </c>
    </row>
    <row r="86" spans="3:27" x14ac:dyDescent="0.25">
      <c r="D86" s="30" t="str">
        <f>IFERROR(VLOOKUP(D82,$G$80:$H$84,2,0),"Please enter your details")</f>
        <v>Please enter your details</v>
      </c>
      <c r="E86" s="7"/>
      <c r="N86" s="18">
        <v>2011</v>
      </c>
      <c r="O86" s="14">
        <f t="shared" ca="1" si="11"/>
        <v>2015</v>
      </c>
      <c r="P86" s="14">
        <f t="shared" ca="1" si="12"/>
        <v>9</v>
      </c>
      <c r="Q86" s="19">
        <f t="shared" ca="1" si="13"/>
        <v>-6</v>
      </c>
      <c r="S86" s="18" t="s">
        <v>8</v>
      </c>
      <c r="T86" s="14" t="s">
        <v>7</v>
      </c>
      <c r="U86" s="14" t="s">
        <v>32</v>
      </c>
      <c r="V86" s="19" t="s">
        <v>31</v>
      </c>
      <c r="W86" s="99" t="e">
        <f t="shared" si="15"/>
        <v>#N/A</v>
      </c>
      <c r="X86" s="99" t="e">
        <f t="shared" si="16"/>
        <v>#N/A</v>
      </c>
      <c r="Y86" s="99" t="e">
        <f t="shared" si="17"/>
        <v>#N/A</v>
      </c>
      <c r="Z86" s="99" t="e">
        <f t="shared" si="18"/>
        <v>#N/A</v>
      </c>
      <c r="AA86" s="100" t="e">
        <f t="shared" si="14"/>
        <v>#N/A</v>
      </c>
    </row>
    <row r="87" spans="3:27" x14ac:dyDescent="0.25">
      <c r="E87" s="7"/>
      <c r="N87" s="18">
        <v>2012</v>
      </c>
      <c r="O87" s="14">
        <f t="shared" ca="1" si="11"/>
        <v>2015</v>
      </c>
      <c r="P87" s="14">
        <f t="shared" ca="1" si="12"/>
        <v>8.5</v>
      </c>
      <c r="Q87" s="19">
        <f t="shared" ca="1" si="13"/>
        <v>-8</v>
      </c>
      <c r="S87" s="20" t="s">
        <v>9</v>
      </c>
      <c r="T87" s="21" t="s">
        <v>8</v>
      </c>
      <c r="U87" s="21" t="s">
        <v>7</v>
      </c>
      <c r="V87" s="22" t="s">
        <v>32</v>
      </c>
      <c r="W87" s="99" t="e">
        <f t="shared" si="15"/>
        <v>#N/A</v>
      </c>
      <c r="X87" s="99" t="e">
        <f t="shared" si="16"/>
        <v>#N/A</v>
      </c>
      <c r="Y87" s="99" t="e">
        <f t="shared" si="17"/>
        <v>#N/A</v>
      </c>
      <c r="Z87" s="99" t="e">
        <f t="shared" si="18"/>
        <v>#N/A</v>
      </c>
      <c r="AA87" s="100" t="e">
        <f t="shared" si="14"/>
        <v>#N/A</v>
      </c>
    </row>
    <row r="88" spans="3:27" x14ac:dyDescent="0.25">
      <c r="D88" s="27" t="str">
        <f>IFERROR('JCBits Love Calculator Model'!K11,"I won't bite… hard")</f>
        <v>I won't bite… hard</v>
      </c>
      <c r="E88" s="7"/>
      <c r="N88" s="20">
        <v>2013</v>
      </c>
      <c r="O88" s="21">
        <f t="shared" ca="1" si="11"/>
        <v>2015</v>
      </c>
      <c r="P88" s="21">
        <f t="shared" ca="1" si="12"/>
        <v>8</v>
      </c>
      <c r="Q88" s="22">
        <f t="shared" ca="1" si="13"/>
        <v>-10</v>
      </c>
    </row>
    <row r="89" spans="3:27" x14ac:dyDescent="0.25">
      <c r="E89" s="7"/>
    </row>
    <row r="91" spans="3:27" x14ac:dyDescent="0.25">
      <c r="E91" s="83"/>
      <c r="F91" s="83"/>
    </row>
    <row r="95" spans="3:27" s="6" customFormat="1" x14ac:dyDescent="0.25"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3:27" s="6" customFormat="1" x14ac:dyDescent="0.25"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7:32" x14ac:dyDescent="0.25"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</row>
    <row r="98" spans="7:32" x14ac:dyDescent="0.25"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</row>
    <row r="100" spans="7:32" x14ac:dyDescent="0.25"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</row>
    <row r="102" spans="7:32" x14ac:dyDescent="0.25"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</row>
    <row r="103" spans="7:32" x14ac:dyDescent="0.25"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</row>
    <row r="104" spans="7:32" x14ac:dyDescent="0.25"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</row>
    <row r="105" spans="7:32" x14ac:dyDescent="0.25"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</row>
    <row r="106" spans="7:32" x14ac:dyDescent="0.25"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</row>
    <row r="107" spans="7:32" x14ac:dyDescent="0.25"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</row>
    <row r="108" spans="7:32" x14ac:dyDescent="0.25"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</row>
    <row r="109" spans="7:32" x14ac:dyDescent="0.25"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</row>
    <row r="110" spans="7:32" x14ac:dyDescent="0.25"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</row>
    <row r="117" spans="7:11" s="6" customFormat="1" x14ac:dyDescent="0.25">
      <c r="G117" s="7"/>
      <c r="H117" s="7"/>
      <c r="I117" s="7"/>
      <c r="J117" s="7"/>
      <c r="K117" s="7"/>
    </row>
    <row r="118" spans="7:11" s="6" customFormat="1" x14ac:dyDescent="0.25">
      <c r="G118" s="7"/>
      <c r="H118" s="7"/>
      <c r="I118" s="7"/>
      <c r="J118" s="7"/>
      <c r="K118" s="7"/>
    </row>
    <row r="119" spans="7:11" s="6" customFormat="1" x14ac:dyDescent="0.25">
      <c r="G119" s="7"/>
      <c r="H119" s="7"/>
      <c r="I119" s="7"/>
      <c r="J119" s="7"/>
      <c r="K119" s="7"/>
    </row>
    <row r="120" spans="7:11" s="6" customFormat="1" x14ac:dyDescent="0.25">
      <c r="G120" s="7"/>
      <c r="H120" s="7"/>
      <c r="I120" s="7"/>
      <c r="J120" s="7"/>
      <c r="K120" s="7"/>
    </row>
  </sheetData>
  <sheetProtection selectLockedCells="1" selectUnlockedCells="1"/>
  <dataValidations disablePrompts="1" count="1">
    <dataValidation type="list" allowBlank="1" showInputMessage="1" showErrorMessage="1" sqref="C8:C11 C13:C22 C24:C32">
      <formula1>$N$35:$N$75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EB89D1"/>
  </sheetPr>
  <dimension ref="B2:K18"/>
  <sheetViews>
    <sheetView workbookViewId="0">
      <selection activeCell="G31" sqref="G31"/>
    </sheetView>
  </sheetViews>
  <sheetFormatPr defaultRowHeight="15" x14ac:dyDescent="0.25"/>
  <cols>
    <col min="4" max="4" width="38.140625" bestFit="1" customWidth="1"/>
    <col min="5" max="5" width="38.140625" customWidth="1"/>
    <col min="7" max="7" width="38.140625" bestFit="1" customWidth="1"/>
    <col min="10" max="10" width="21.7109375" bestFit="1" customWidth="1"/>
  </cols>
  <sheetData>
    <row r="2" spans="2:11" x14ac:dyDescent="0.25">
      <c r="B2" t="s">
        <v>45</v>
      </c>
      <c r="D2" t="s">
        <v>39</v>
      </c>
      <c r="G2" t="s">
        <v>40</v>
      </c>
    </row>
    <row r="3" spans="2:11" x14ac:dyDescent="0.25">
      <c r="B3" t="s">
        <v>33</v>
      </c>
      <c r="D3" t="s">
        <v>41</v>
      </c>
      <c r="G3" t="s">
        <v>58</v>
      </c>
    </row>
    <row r="4" spans="2:11" x14ac:dyDescent="0.25">
      <c r="G4" t="s">
        <v>57</v>
      </c>
    </row>
    <row r="5" spans="2:11" x14ac:dyDescent="0.25">
      <c r="G5" t="s">
        <v>55</v>
      </c>
    </row>
    <row r="6" spans="2:11" x14ac:dyDescent="0.25">
      <c r="G6" t="s">
        <v>56</v>
      </c>
    </row>
    <row r="8" spans="2:11" x14ac:dyDescent="0.25">
      <c r="C8" s="49" t="s">
        <v>1</v>
      </c>
      <c r="D8" s="49" t="s">
        <v>61</v>
      </c>
      <c r="E8" s="49" t="s">
        <v>62</v>
      </c>
      <c r="F8" s="49" t="s">
        <v>53</v>
      </c>
      <c r="G8" s="49" t="s">
        <v>54</v>
      </c>
      <c r="H8" s="50" t="s">
        <v>63</v>
      </c>
    </row>
    <row r="9" spans="2:11" x14ac:dyDescent="0.25">
      <c r="C9" t="s">
        <v>39</v>
      </c>
      <c r="D9" t="s">
        <v>40</v>
      </c>
      <c r="E9" t="str">
        <f>CONCATENATE(C9,D9)</f>
        <v>MaleStraight</v>
      </c>
      <c r="F9" t="s">
        <v>4</v>
      </c>
      <c r="G9" t="s">
        <v>41</v>
      </c>
      <c r="H9">
        <v>1</v>
      </c>
      <c r="I9">
        <v>1</v>
      </c>
      <c r="J9" t="s">
        <v>160</v>
      </c>
      <c r="K9">
        <v>1</v>
      </c>
    </row>
    <row r="10" spans="2:11" x14ac:dyDescent="0.25">
      <c r="C10" t="s">
        <v>39</v>
      </c>
      <c r="D10" t="s">
        <v>58</v>
      </c>
      <c r="E10" t="str">
        <f>CONCATENATE(C10,D10)</f>
        <v>MaleGay (More Dominant Partner)</v>
      </c>
      <c r="F10" t="s">
        <v>4</v>
      </c>
      <c r="G10" t="s">
        <v>39</v>
      </c>
      <c r="H10">
        <v>2</v>
      </c>
      <c r="I10">
        <v>1</v>
      </c>
      <c r="J10" t="s">
        <v>161</v>
      </c>
      <c r="K10">
        <v>1</v>
      </c>
    </row>
    <row r="11" spans="2:11" x14ac:dyDescent="0.25">
      <c r="C11" t="s">
        <v>39</v>
      </c>
      <c r="D11" t="s">
        <v>57</v>
      </c>
      <c r="E11" t="str">
        <f>CONCATENATE(C11,D11)</f>
        <v>MaleGay (Less Dominant Partner)</v>
      </c>
      <c r="F11" t="s">
        <v>59</v>
      </c>
      <c r="G11" t="s">
        <v>39</v>
      </c>
      <c r="H11">
        <v>2</v>
      </c>
      <c r="I11">
        <v>2</v>
      </c>
      <c r="J11" t="s">
        <v>159</v>
      </c>
      <c r="K11">
        <v>2</v>
      </c>
    </row>
    <row r="12" spans="2:11" x14ac:dyDescent="0.25">
      <c r="C12" t="s">
        <v>39</v>
      </c>
      <c r="D12" t="s">
        <v>55</v>
      </c>
      <c r="E12" t="str">
        <f>CONCATENATE(C12,D12)</f>
        <v>MaleBisexual/Other (More Dominant Partner)</v>
      </c>
      <c r="F12" t="s">
        <v>4</v>
      </c>
      <c r="G12" t="s">
        <v>60</v>
      </c>
      <c r="H12">
        <v>2</v>
      </c>
      <c r="I12">
        <v>1</v>
      </c>
      <c r="J12" t="s">
        <v>165</v>
      </c>
      <c r="K12">
        <v>1</v>
      </c>
    </row>
    <row r="13" spans="2:11" x14ac:dyDescent="0.25">
      <c r="C13" t="s">
        <v>39</v>
      </c>
      <c r="D13" t="s">
        <v>56</v>
      </c>
      <c r="E13" t="str">
        <f t="shared" ref="E13:E18" si="0">CONCATENATE(C13,D13)</f>
        <v>MaleBisexual/Other (Less Dominant Partner)</v>
      </c>
      <c r="F13" t="s">
        <v>59</v>
      </c>
      <c r="G13" t="s">
        <v>60</v>
      </c>
      <c r="H13">
        <v>2</v>
      </c>
      <c r="I13">
        <v>2</v>
      </c>
      <c r="J13" t="s">
        <v>166</v>
      </c>
      <c r="K13">
        <v>2</v>
      </c>
    </row>
    <row r="14" spans="2:11" x14ac:dyDescent="0.25">
      <c r="C14" t="s">
        <v>41</v>
      </c>
      <c r="D14" t="s">
        <v>40</v>
      </c>
      <c r="E14" t="str">
        <f t="shared" si="0"/>
        <v>FemaleStraight</v>
      </c>
      <c r="F14" t="s">
        <v>59</v>
      </c>
      <c r="G14" t="s">
        <v>39</v>
      </c>
      <c r="H14">
        <v>2</v>
      </c>
      <c r="I14">
        <v>2</v>
      </c>
      <c r="J14" t="s">
        <v>162</v>
      </c>
      <c r="K14">
        <v>2</v>
      </c>
    </row>
    <row r="15" spans="2:11" x14ac:dyDescent="0.25">
      <c r="C15" t="s">
        <v>41</v>
      </c>
      <c r="D15" t="s">
        <v>58</v>
      </c>
      <c r="E15" t="str">
        <f t="shared" si="0"/>
        <v>FemaleGay (More Dominant Partner)</v>
      </c>
      <c r="F15" t="s">
        <v>4</v>
      </c>
      <c r="G15" t="s">
        <v>41</v>
      </c>
      <c r="H15">
        <v>1</v>
      </c>
      <c r="I15">
        <v>1</v>
      </c>
      <c r="J15" t="s">
        <v>163</v>
      </c>
      <c r="K15">
        <v>1</v>
      </c>
    </row>
    <row r="16" spans="2:11" x14ac:dyDescent="0.25">
      <c r="C16" t="s">
        <v>41</v>
      </c>
      <c r="D16" t="s">
        <v>57</v>
      </c>
      <c r="E16" t="str">
        <f t="shared" si="0"/>
        <v>FemaleGay (Less Dominant Partner)</v>
      </c>
      <c r="F16" t="s">
        <v>59</v>
      </c>
      <c r="G16" t="s">
        <v>41</v>
      </c>
      <c r="H16">
        <v>1</v>
      </c>
      <c r="I16">
        <v>2</v>
      </c>
      <c r="J16" t="s">
        <v>164</v>
      </c>
      <c r="K16">
        <v>2</v>
      </c>
    </row>
    <row r="17" spans="3:11" x14ac:dyDescent="0.25">
      <c r="C17" t="s">
        <v>41</v>
      </c>
      <c r="D17" t="s">
        <v>55</v>
      </c>
      <c r="E17" t="str">
        <f t="shared" si="0"/>
        <v>FemaleBisexual/Other (More Dominant Partner)</v>
      </c>
      <c r="F17" t="s">
        <v>4</v>
      </c>
      <c r="G17" t="s">
        <v>60</v>
      </c>
      <c r="H17">
        <v>2</v>
      </c>
      <c r="I17">
        <v>1</v>
      </c>
      <c r="J17" t="s">
        <v>165</v>
      </c>
      <c r="K17">
        <v>1</v>
      </c>
    </row>
    <row r="18" spans="3:11" x14ac:dyDescent="0.25">
      <c r="C18" t="s">
        <v>41</v>
      </c>
      <c r="D18" t="s">
        <v>56</v>
      </c>
      <c r="E18" t="str">
        <f t="shared" si="0"/>
        <v>FemaleBisexual/Other (Less Dominant Partner)</v>
      </c>
      <c r="F18" t="s">
        <v>59</v>
      </c>
      <c r="G18" t="s">
        <v>60</v>
      </c>
      <c r="H18">
        <v>2</v>
      </c>
      <c r="I18">
        <v>2</v>
      </c>
      <c r="J18" t="s">
        <v>166</v>
      </c>
      <c r="K18">
        <v>2</v>
      </c>
    </row>
  </sheetData>
  <sheetProtection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EB89D1"/>
  </sheetPr>
  <dimension ref="B2:AB6141"/>
  <sheetViews>
    <sheetView topLeftCell="A697" zoomScale="85" zoomScaleNormal="85" workbookViewId="0">
      <selection activeCell="B765" sqref="B765"/>
    </sheetView>
  </sheetViews>
  <sheetFormatPr defaultRowHeight="15" x14ac:dyDescent="0.25"/>
  <cols>
    <col min="1" max="1" width="9.140625" style="6"/>
    <col min="2" max="2" width="8.85546875" style="6" bestFit="1" customWidth="1"/>
    <col min="3" max="3" width="8" style="6" customWidth="1"/>
    <col min="4" max="4" width="9.28515625" style="6" customWidth="1"/>
    <col min="5" max="5" width="5.42578125" style="6" customWidth="1"/>
    <col min="6" max="6" width="18.28515625" style="6" bestFit="1" customWidth="1"/>
    <col min="7" max="16384" width="9.140625" style="6"/>
  </cols>
  <sheetData>
    <row r="2" spans="2:28" x14ac:dyDescent="0.25">
      <c r="B2" s="25" t="s">
        <v>48</v>
      </c>
    </row>
    <row r="3" spans="2:28" x14ac:dyDescent="0.25">
      <c r="B3" s="25"/>
    </row>
    <row r="4" spans="2:28" x14ac:dyDescent="0.25">
      <c r="K4" s="6" t="s">
        <v>33</v>
      </c>
      <c r="L4" s="6" t="s">
        <v>33</v>
      </c>
      <c r="M4" s="6" t="s">
        <v>45</v>
      </c>
      <c r="N4" s="6" t="s">
        <v>45</v>
      </c>
      <c r="T4" s="26" t="s">
        <v>39</v>
      </c>
      <c r="U4" s="4"/>
      <c r="V4" s="4"/>
      <c r="W4" s="5"/>
      <c r="X4" s="7"/>
      <c r="Y4" s="26" t="s">
        <v>41</v>
      </c>
      <c r="Z4" s="4"/>
      <c r="AA4" s="4"/>
      <c r="AB4" s="5"/>
    </row>
    <row r="5" spans="2:28" x14ac:dyDescent="0.25">
      <c r="B5" s="23" t="s">
        <v>5</v>
      </c>
      <c r="C5" s="23" t="s">
        <v>0</v>
      </c>
      <c r="D5" s="23" t="s">
        <v>2</v>
      </c>
      <c r="E5" s="23" t="s">
        <v>1</v>
      </c>
      <c r="F5" s="23" t="s">
        <v>6</v>
      </c>
      <c r="K5" s="6" t="s">
        <v>39</v>
      </c>
      <c r="L5" s="6" t="s">
        <v>41</v>
      </c>
      <c r="M5" s="6" t="s">
        <v>39</v>
      </c>
      <c r="N5" s="6" t="s">
        <v>41</v>
      </c>
      <c r="T5" s="15" t="s">
        <v>7</v>
      </c>
      <c r="U5" s="16" t="s">
        <v>8</v>
      </c>
      <c r="V5" s="16" t="s">
        <v>9</v>
      </c>
      <c r="W5" s="17" t="s">
        <v>10</v>
      </c>
      <c r="X5" s="7"/>
      <c r="Y5" s="15" t="str">
        <f>W28</f>
        <v>a</v>
      </c>
      <c r="Z5" s="16" t="str">
        <f>V28</f>
        <v>z</v>
      </c>
      <c r="AA5" s="16" t="str">
        <f>U28</f>
        <v>y</v>
      </c>
      <c r="AB5" s="17" t="str">
        <f>T28</f>
        <v>x</v>
      </c>
    </row>
    <row r="6" spans="2:28" x14ac:dyDescent="0.25">
      <c r="B6" s="6" t="s">
        <v>45</v>
      </c>
      <c r="C6" s="6">
        <v>2013</v>
      </c>
      <c r="D6" s="6" t="s">
        <v>7</v>
      </c>
      <c r="E6" s="6" t="s">
        <v>3</v>
      </c>
      <c r="F6" s="27">
        <v>8.9701562433479501E-2</v>
      </c>
      <c r="I6" s="6" t="s">
        <v>7</v>
      </c>
      <c r="J6" s="6">
        <v>2000</v>
      </c>
      <c r="K6" s="27">
        <f>SUMIFS($F$6:$F$6141,$D$6:$D$6141,$I6,$E$6:$E$6141,LEFT(K$5,1),$C$6:$C$6141,$J6,$B$6:$B$6141,K$4)</f>
        <v>9.5360525275092645E-2</v>
      </c>
      <c r="L6" s="27">
        <f t="shared" ref="L6:N21" si="0">SUMIFS($F$6:$F$6141,$D$6:$D$6141,$I6,$E$6:$E$6141,LEFT(L$5,1),$C$6:$C$6141,$J6,$B$6:$B$6141,L$4)</f>
        <v>0.1493477240783801</v>
      </c>
      <c r="M6" s="27">
        <f t="shared" si="0"/>
        <v>8.3597836291295996E-2</v>
      </c>
      <c r="N6" s="27">
        <f t="shared" si="0"/>
        <v>9.8132320354542571E-2</v>
      </c>
      <c r="T6" s="18" t="s">
        <v>8</v>
      </c>
      <c r="U6" s="14" t="s">
        <v>9</v>
      </c>
      <c r="V6" s="14" t="s">
        <v>10</v>
      </c>
      <c r="W6" s="19" t="s">
        <v>11</v>
      </c>
      <c r="X6" s="7"/>
      <c r="Y6" s="18" t="str">
        <f>W29</f>
        <v>b</v>
      </c>
      <c r="Z6" s="14" t="str">
        <f>V29</f>
        <v>a</v>
      </c>
      <c r="AA6" s="14" t="str">
        <f>U29</f>
        <v>z</v>
      </c>
      <c r="AB6" s="19" t="str">
        <f>T29</f>
        <v>y</v>
      </c>
    </row>
    <row r="7" spans="2:28" x14ac:dyDescent="0.25">
      <c r="B7" s="6" t="s">
        <v>45</v>
      </c>
      <c r="C7" s="6">
        <v>2013</v>
      </c>
      <c r="D7" s="6" t="s">
        <v>8</v>
      </c>
      <c r="E7" s="6" t="s">
        <v>3</v>
      </c>
      <c r="F7" s="27">
        <v>4.0955340797820254E-2</v>
      </c>
      <c r="I7" s="6" t="s">
        <v>7</v>
      </c>
      <c r="J7" s="6">
        <v>1999</v>
      </c>
      <c r="K7" s="27">
        <f t="shared" ref="K7:N49" si="1">SUMIFS($F$6:$F$6141,$D$6:$D$6141,$I7,$E$6:$E$6141,LEFT(K$5,1),$C$6:$C$6141,$J7,$B$6:$B$6141,K$4)</f>
        <v>9.703415117203279E-2</v>
      </c>
      <c r="L7" s="27">
        <f t="shared" si="0"/>
        <v>0.14627057550753436</v>
      </c>
      <c r="M7" s="27">
        <f t="shared" si="0"/>
        <v>8.4817068589888064E-2</v>
      </c>
      <c r="N7" s="27">
        <f t="shared" si="0"/>
        <v>9.0104849279161209E-2</v>
      </c>
      <c r="T7" s="18" t="s">
        <v>9</v>
      </c>
      <c r="U7" s="14" t="s">
        <v>10</v>
      </c>
      <c r="V7" s="14" t="s">
        <v>11</v>
      </c>
      <c r="W7" s="19" t="s">
        <v>12</v>
      </c>
      <c r="X7" s="7"/>
      <c r="Y7" s="18" t="str">
        <f>W30</f>
        <v>c</v>
      </c>
      <c r="Z7" s="14" t="str">
        <f>V30</f>
        <v>b</v>
      </c>
      <c r="AA7" s="14" t="str">
        <f>U30</f>
        <v>a</v>
      </c>
      <c r="AB7" s="19" t="str">
        <f>T30</f>
        <v>z</v>
      </c>
    </row>
    <row r="8" spans="2:28" x14ac:dyDescent="0.25">
      <c r="B8" s="6" t="s">
        <v>45</v>
      </c>
      <c r="C8" s="6">
        <v>2013</v>
      </c>
      <c r="D8" s="6" t="s">
        <v>9</v>
      </c>
      <c r="E8" s="6" t="s">
        <v>3</v>
      </c>
      <c r="F8" s="27">
        <v>7.0075354421218441E-2</v>
      </c>
      <c r="I8" s="6" t="s">
        <v>7</v>
      </c>
      <c r="J8" s="6">
        <v>1998</v>
      </c>
      <c r="K8" s="27">
        <f t="shared" si="1"/>
        <v>9.7904225004070505E-2</v>
      </c>
      <c r="L8" s="27">
        <f t="shared" si="0"/>
        <v>0.14784296006395928</v>
      </c>
      <c r="M8" s="27">
        <f t="shared" si="0"/>
        <v>8.547892578774334E-2</v>
      </c>
      <c r="N8" s="27">
        <f t="shared" si="0"/>
        <v>9.0104849279161209E-2</v>
      </c>
      <c r="T8" s="18" t="s">
        <v>10</v>
      </c>
      <c r="U8" s="14" t="s">
        <v>11</v>
      </c>
      <c r="V8" s="14" t="s">
        <v>12</v>
      </c>
      <c r="W8" s="19" t="s">
        <v>13</v>
      </c>
      <c r="X8" s="7"/>
      <c r="Y8" s="18" t="str">
        <f t="shared" ref="Y8:Y27" si="2">W8</f>
        <v>g</v>
      </c>
      <c r="Z8" s="14" t="str">
        <f t="shared" ref="Z8:Z27" si="3">V8</f>
        <v>f</v>
      </c>
      <c r="AA8" s="14" t="str">
        <f t="shared" ref="AA8:AA27" si="4">U8</f>
        <v>e</v>
      </c>
      <c r="AB8" s="19" t="str">
        <f t="shared" ref="AB8:AB27" si="5">T8</f>
        <v>d</v>
      </c>
    </row>
    <row r="9" spans="2:28" x14ac:dyDescent="0.25">
      <c r="B9" s="6" t="s">
        <v>45</v>
      </c>
      <c r="C9" s="6">
        <v>2013</v>
      </c>
      <c r="D9" s="6" t="s">
        <v>10</v>
      </c>
      <c r="E9" s="6" t="s">
        <v>3</v>
      </c>
      <c r="F9" s="27">
        <v>3.3632764272638255E-2</v>
      </c>
      <c r="I9" s="6" t="s">
        <v>7</v>
      </c>
      <c r="J9" s="6">
        <v>1997</v>
      </c>
      <c r="K9" s="27">
        <f t="shared" si="1"/>
        <v>9.9919267130256992E-2</v>
      </c>
      <c r="L9" s="27">
        <f t="shared" si="0"/>
        <v>0.14526405560117855</v>
      </c>
      <c r="M9" s="27">
        <f t="shared" si="0"/>
        <v>8.9997731911998183E-2</v>
      </c>
      <c r="N9" s="27">
        <f t="shared" si="0"/>
        <v>9.8029532322583837E-2</v>
      </c>
      <c r="T9" s="18" t="s">
        <v>11</v>
      </c>
      <c r="U9" s="14" t="s">
        <v>12</v>
      </c>
      <c r="V9" s="14" t="s">
        <v>13</v>
      </c>
      <c r="W9" s="19" t="s">
        <v>14</v>
      </c>
      <c r="X9" s="7"/>
      <c r="Y9" s="18" t="str">
        <f t="shared" si="2"/>
        <v>h</v>
      </c>
      <c r="Z9" s="14" t="str">
        <f t="shared" si="3"/>
        <v>g</v>
      </c>
      <c r="AA9" s="14" t="str">
        <f t="shared" si="4"/>
        <v>f</v>
      </c>
      <c r="AB9" s="19" t="str">
        <f t="shared" si="5"/>
        <v>e</v>
      </c>
    </row>
    <row r="10" spans="2:28" x14ac:dyDescent="0.25">
      <c r="B10" s="6" t="s">
        <v>45</v>
      </c>
      <c r="C10" s="6">
        <v>2013</v>
      </c>
      <c r="D10" s="6" t="s">
        <v>11</v>
      </c>
      <c r="E10" s="6" t="s">
        <v>3</v>
      </c>
      <c r="F10" s="27">
        <v>4.4361190344416539E-2</v>
      </c>
      <c r="I10" s="6" t="s">
        <v>7</v>
      </c>
      <c r="J10" s="6">
        <v>1996</v>
      </c>
      <c r="K10" s="27">
        <f t="shared" si="1"/>
        <v>9.925518074847442E-2</v>
      </c>
      <c r="L10" s="27">
        <f t="shared" si="0"/>
        <v>0.14177154379050211</v>
      </c>
      <c r="M10" s="27">
        <f t="shared" si="0"/>
        <v>9.2470927168604861E-2</v>
      </c>
      <c r="N10" s="27">
        <f t="shared" si="0"/>
        <v>9.8477757525001236E-2</v>
      </c>
      <c r="T10" s="18" t="s">
        <v>12</v>
      </c>
      <c r="U10" s="14" t="s">
        <v>13</v>
      </c>
      <c r="V10" s="14" t="s">
        <v>14</v>
      </c>
      <c r="W10" s="19" t="s">
        <v>15</v>
      </c>
      <c r="X10" s="7"/>
      <c r="Y10" s="18" t="str">
        <f t="shared" si="2"/>
        <v>i</v>
      </c>
      <c r="Z10" s="14" t="str">
        <f t="shared" si="3"/>
        <v>h</v>
      </c>
      <c r="AA10" s="14" t="str">
        <f t="shared" si="4"/>
        <v>g</v>
      </c>
      <c r="AB10" s="19" t="str">
        <f t="shared" si="5"/>
        <v>f</v>
      </c>
    </row>
    <row r="11" spans="2:28" x14ac:dyDescent="0.25">
      <c r="B11" s="6" t="s">
        <v>45</v>
      </c>
      <c r="C11" s="6">
        <v>2013</v>
      </c>
      <c r="D11" s="6" t="s">
        <v>12</v>
      </c>
      <c r="E11" s="6" t="s">
        <v>3</v>
      </c>
      <c r="F11" s="27">
        <v>2.3032057558857337E-2</v>
      </c>
      <c r="I11" s="6" t="s">
        <v>7</v>
      </c>
      <c r="J11" s="6">
        <v>1995</v>
      </c>
      <c r="K11" s="27">
        <f t="shared" si="1"/>
        <v>0.10057787670386907</v>
      </c>
      <c r="L11" s="27">
        <f t="shared" si="0"/>
        <v>0.14153966602430343</v>
      </c>
      <c r="M11" s="27">
        <f t="shared" si="0"/>
        <v>9.6248976248976242E-2</v>
      </c>
      <c r="N11" s="27">
        <f t="shared" si="0"/>
        <v>9.6351598816734746E-2</v>
      </c>
      <c r="T11" s="18" t="s">
        <v>13</v>
      </c>
      <c r="U11" s="14" t="s">
        <v>14</v>
      </c>
      <c r="V11" s="14" t="s">
        <v>15</v>
      </c>
      <c r="W11" s="19" t="s">
        <v>16</v>
      </c>
      <c r="X11" s="7"/>
      <c r="Y11" s="18" t="str">
        <f t="shared" si="2"/>
        <v>j</v>
      </c>
      <c r="Z11" s="14" t="str">
        <f t="shared" si="3"/>
        <v>i</v>
      </c>
      <c r="AA11" s="14" t="str">
        <f t="shared" si="4"/>
        <v>h</v>
      </c>
      <c r="AB11" s="19" t="str">
        <f t="shared" si="5"/>
        <v>g</v>
      </c>
    </row>
    <row r="12" spans="2:28" x14ac:dyDescent="0.25">
      <c r="B12" s="6" t="s">
        <v>45</v>
      </c>
      <c r="C12" s="6">
        <v>2013</v>
      </c>
      <c r="D12" s="6" t="s">
        <v>13</v>
      </c>
      <c r="E12" s="6" t="s">
        <v>3</v>
      </c>
      <c r="F12" s="27">
        <v>1.2218485248414152E-2</v>
      </c>
      <c r="I12" s="6" t="s">
        <v>7</v>
      </c>
      <c r="J12" s="6">
        <v>1994</v>
      </c>
      <c r="K12" s="27">
        <f t="shared" si="1"/>
        <v>9.8263977176864289E-2</v>
      </c>
      <c r="L12" s="27">
        <f t="shared" si="0"/>
        <v>0.14215696184334364</v>
      </c>
      <c r="M12" s="27">
        <f t="shared" si="0"/>
        <v>9.7507418397626111E-2</v>
      </c>
      <c r="N12" s="27">
        <f t="shared" si="0"/>
        <v>0.11185521129148476</v>
      </c>
      <c r="T12" s="18" t="s">
        <v>14</v>
      </c>
      <c r="U12" s="14" t="s">
        <v>15</v>
      </c>
      <c r="V12" s="14" t="s">
        <v>16</v>
      </c>
      <c r="W12" s="19" t="s">
        <v>17</v>
      </c>
      <c r="X12" s="7"/>
      <c r="Y12" s="18" t="str">
        <f t="shared" si="2"/>
        <v>k</v>
      </c>
      <c r="Z12" s="14" t="str">
        <f t="shared" si="3"/>
        <v>j</v>
      </c>
      <c r="AA12" s="14" t="str">
        <f t="shared" si="4"/>
        <v>i</v>
      </c>
      <c r="AB12" s="19" t="str">
        <f t="shared" si="5"/>
        <v>h</v>
      </c>
    </row>
    <row r="13" spans="2:28" x14ac:dyDescent="0.25">
      <c r="B13" s="6" t="s">
        <v>45</v>
      </c>
      <c r="C13" s="6">
        <v>2013</v>
      </c>
      <c r="D13" s="6" t="s">
        <v>14</v>
      </c>
      <c r="E13" s="6" t="s">
        <v>3</v>
      </c>
      <c r="F13" s="27">
        <v>7.5141555621780404E-2</v>
      </c>
      <c r="I13" s="6" t="s">
        <v>7</v>
      </c>
      <c r="J13" s="6">
        <v>1993</v>
      </c>
      <c r="K13" s="27">
        <f t="shared" si="1"/>
        <v>9.402565309904802E-2</v>
      </c>
      <c r="L13" s="27">
        <f t="shared" si="0"/>
        <v>0.14054844173554315</v>
      </c>
      <c r="M13" s="27">
        <f t="shared" si="0"/>
        <v>9.8096211588832818E-2</v>
      </c>
      <c r="N13" s="27">
        <f t="shared" si="0"/>
        <v>0.1019941743222048</v>
      </c>
      <c r="T13" s="18" t="s">
        <v>15</v>
      </c>
      <c r="U13" s="14" t="s">
        <v>16</v>
      </c>
      <c r="V13" s="14" t="s">
        <v>17</v>
      </c>
      <c r="W13" s="19" t="s">
        <v>18</v>
      </c>
      <c r="X13" s="7"/>
      <c r="Y13" s="18" t="str">
        <f t="shared" si="2"/>
        <v>l</v>
      </c>
      <c r="Z13" s="14" t="str">
        <f t="shared" si="3"/>
        <v>k</v>
      </c>
      <c r="AA13" s="14" t="str">
        <f t="shared" si="4"/>
        <v>j</v>
      </c>
      <c r="AB13" s="19" t="str">
        <f t="shared" si="5"/>
        <v>i</v>
      </c>
    </row>
    <row r="14" spans="2:28" x14ac:dyDescent="0.25">
      <c r="B14" s="6" t="s">
        <v>45</v>
      </c>
      <c r="C14" s="6">
        <v>2013</v>
      </c>
      <c r="D14" s="6" t="s">
        <v>15</v>
      </c>
      <c r="E14" s="6" t="s">
        <v>3</v>
      </c>
      <c r="F14" s="27">
        <v>1.7540125164970836E-2</v>
      </c>
      <c r="I14" s="6" t="s">
        <v>7</v>
      </c>
      <c r="J14" s="6">
        <v>1992</v>
      </c>
      <c r="K14" s="27">
        <f t="shared" si="1"/>
        <v>9.0723339199152833E-2</v>
      </c>
      <c r="L14" s="27">
        <f t="shared" si="0"/>
        <v>0.11855783577526111</v>
      </c>
      <c r="M14" s="27">
        <f t="shared" si="0"/>
        <v>8.0786630966669742E-2</v>
      </c>
      <c r="N14" s="27">
        <f t="shared" si="0"/>
        <v>0.12985765435333158</v>
      </c>
      <c r="T14" s="18" t="s">
        <v>16</v>
      </c>
      <c r="U14" s="14" t="s">
        <v>17</v>
      </c>
      <c r="V14" s="14" t="s">
        <v>18</v>
      </c>
      <c r="W14" s="19" t="s">
        <v>19</v>
      </c>
      <c r="X14" s="7"/>
      <c r="Y14" s="18" t="str">
        <f t="shared" si="2"/>
        <v>m</v>
      </c>
      <c r="Z14" s="14" t="str">
        <f t="shared" si="3"/>
        <v>l</v>
      </c>
      <c r="AA14" s="14" t="str">
        <f t="shared" si="4"/>
        <v>k</v>
      </c>
      <c r="AB14" s="19" t="str">
        <f t="shared" si="5"/>
        <v>j</v>
      </c>
    </row>
    <row r="15" spans="2:28" x14ac:dyDescent="0.25">
      <c r="B15" s="6" t="s">
        <v>45</v>
      </c>
      <c r="C15" s="6">
        <v>2013</v>
      </c>
      <c r="D15" s="6" t="s">
        <v>16</v>
      </c>
      <c r="E15" s="6" t="s">
        <v>3</v>
      </c>
      <c r="F15" s="27">
        <v>0.161096683554004</v>
      </c>
      <c r="I15" s="6" t="s">
        <v>7</v>
      </c>
      <c r="J15" s="6">
        <v>1991</v>
      </c>
      <c r="K15" s="27">
        <f t="shared" si="1"/>
        <v>8.77455609493282E-2</v>
      </c>
      <c r="L15" s="27">
        <f t="shared" si="0"/>
        <v>0.14145949783055137</v>
      </c>
      <c r="M15" s="27">
        <f t="shared" si="0"/>
        <v>0.10295108063429866</v>
      </c>
      <c r="N15" s="27">
        <f t="shared" si="0"/>
        <v>0.12543306387136893</v>
      </c>
      <c r="T15" s="18" t="s">
        <v>17</v>
      </c>
      <c r="U15" s="14" t="s">
        <v>18</v>
      </c>
      <c r="V15" s="14" t="s">
        <v>19</v>
      </c>
      <c r="W15" s="19" t="s">
        <v>20</v>
      </c>
      <c r="X15" s="7"/>
      <c r="Y15" s="18" t="str">
        <f t="shared" si="2"/>
        <v>n</v>
      </c>
      <c r="Z15" s="14" t="str">
        <f t="shared" si="3"/>
        <v>m</v>
      </c>
      <c r="AA15" s="14" t="str">
        <f t="shared" si="4"/>
        <v>l</v>
      </c>
      <c r="AB15" s="19" t="str">
        <f t="shared" si="5"/>
        <v>k</v>
      </c>
    </row>
    <row r="16" spans="2:28" x14ac:dyDescent="0.25">
      <c r="B16" s="6" t="s">
        <v>45</v>
      </c>
      <c r="C16" s="6">
        <v>2013</v>
      </c>
      <c r="D16" s="6" t="s">
        <v>17</v>
      </c>
      <c r="E16" s="6" t="s">
        <v>3</v>
      </c>
      <c r="F16" s="27">
        <v>6.3008216612031164E-3</v>
      </c>
      <c r="I16" s="6" t="s">
        <v>7</v>
      </c>
      <c r="J16" s="6">
        <v>1990</v>
      </c>
      <c r="K16" s="27">
        <f t="shared" si="1"/>
        <v>8.7781141805290688E-2</v>
      </c>
      <c r="L16" s="27">
        <f t="shared" si="0"/>
        <v>0.16856927507347227</v>
      </c>
      <c r="M16" s="27">
        <f t="shared" si="0"/>
        <v>0.10300313760645451</v>
      </c>
      <c r="N16" s="27">
        <f t="shared" si="0"/>
        <v>0.14250563016098089</v>
      </c>
      <c r="T16" s="18" t="s">
        <v>18</v>
      </c>
      <c r="U16" s="14" t="s">
        <v>19</v>
      </c>
      <c r="V16" s="14" t="s">
        <v>20</v>
      </c>
      <c r="W16" s="19" t="s">
        <v>21</v>
      </c>
      <c r="X16" s="7"/>
      <c r="Y16" s="18" t="str">
        <f t="shared" si="2"/>
        <v>o</v>
      </c>
      <c r="Z16" s="14" t="str">
        <f t="shared" si="3"/>
        <v>n</v>
      </c>
      <c r="AA16" s="14" t="str">
        <f t="shared" si="4"/>
        <v>m</v>
      </c>
      <c r="AB16" s="19" t="str">
        <f t="shared" si="5"/>
        <v>l</v>
      </c>
    </row>
    <row r="17" spans="2:28" x14ac:dyDescent="0.25">
      <c r="B17" s="6" t="s">
        <v>45</v>
      </c>
      <c r="C17" s="6">
        <v>2013</v>
      </c>
      <c r="D17" s="6" t="s">
        <v>18</v>
      </c>
      <c r="E17" s="6" t="s">
        <v>3</v>
      </c>
      <c r="F17" s="27">
        <v>0.11797011367022862</v>
      </c>
      <c r="I17" s="6" t="s">
        <v>7</v>
      </c>
      <c r="J17" s="6">
        <v>1989</v>
      </c>
      <c r="K17" s="27">
        <f t="shared" si="1"/>
        <v>8.8726564718776629E-2</v>
      </c>
      <c r="L17" s="27">
        <f t="shared" si="0"/>
        <v>0.14609583414102811</v>
      </c>
      <c r="M17" s="27">
        <f t="shared" si="0"/>
        <v>8.3842697256412399E-2</v>
      </c>
      <c r="N17" s="27">
        <f t="shared" si="0"/>
        <v>0.13981728207080318</v>
      </c>
      <c r="T17" s="18" t="s">
        <v>19</v>
      </c>
      <c r="U17" s="14" t="s">
        <v>20</v>
      </c>
      <c r="V17" s="14" t="s">
        <v>21</v>
      </c>
      <c r="W17" s="19" t="s">
        <v>22</v>
      </c>
      <c r="X17" s="7"/>
      <c r="Y17" s="18" t="str">
        <f t="shared" si="2"/>
        <v>p</v>
      </c>
      <c r="Z17" s="14" t="str">
        <f t="shared" si="3"/>
        <v>o</v>
      </c>
      <c r="AA17" s="14" t="str">
        <f t="shared" si="4"/>
        <v>n</v>
      </c>
      <c r="AB17" s="19" t="str">
        <f t="shared" si="5"/>
        <v>m</v>
      </c>
    </row>
    <row r="18" spans="2:28" x14ac:dyDescent="0.25">
      <c r="B18" s="6" t="s">
        <v>45</v>
      </c>
      <c r="C18" s="6">
        <v>2013</v>
      </c>
      <c r="D18" s="6" t="s">
        <v>19</v>
      </c>
      <c r="E18" s="6" t="s">
        <v>3</v>
      </c>
      <c r="F18" s="27">
        <v>6.3774532760015323E-2</v>
      </c>
      <c r="I18" s="6" t="s">
        <v>7</v>
      </c>
      <c r="J18" s="6">
        <v>1988</v>
      </c>
      <c r="K18" s="27">
        <f t="shared" si="1"/>
        <v>8.7700492256400017E-2</v>
      </c>
      <c r="L18" s="27">
        <f t="shared" si="0"/>
        <v>0.14608785642617203</v>
      </c>
      <c r="M18" s="27">
        <f t="shared" si="0"/>
        <v>0.10853635623473414</v>
      </c>
      <c r="N18" s="27">
        <f t="shared" si="0"/>
        <v>0.15582356132370739</v>
      </c>
      <c r="T18" s="18" t="s">
        <v>20</v>
      </c>
      <c r="U18" s="14" t="s">
        <v>21</v>
      </c>
      <c r="V18" s="14" t="s">
        <v>22</v>
      </c>
      <c r="W18" s="19" t="s">
        <v>23</v>
      </c>
      <c r="X18" s="7"/>
      <c r="Y18" s="18" t="str">
        <f t="shared" si="2"/>
        <v>q</v>
      </c>
      <c r="Z18" s="14" t="str">
        <f t="shared" si="3"/>
        <v>p</v>
      </c>
      <c r="AA18" s="14" t="str">
        <f t="shared" si="4"/>
        <v>o</v>
      </c>
      <c r="AB18" s="19" t="str">
        <f t="shared" si="5"/>
        <v>n</v>
      </c>
    </row>
    <row r="19" spans="2:28" x14ac:dyDescent="0.25">
      <c r="B19" s="6" t="s">
        <v>45</v>
      </c>
      <c r="C19" s="6">
        <v>2013</v>
      </c>
      <c r="D19" s="6" t="s">
        <v>20</v>
      </c>
      <c r="E19" s="6" t="s">
        <v>3</v>
      </c>
      <c r="F19" s="27">
        <v>5.0236280812295114E-2</v>
      </c>
      <c r="I19" s="6" t="s">
        <v>7</v>
      </c>
      <c r="J19" s="6">
        <v>1987</v>
      </c>
      <c r="K19" s="27">
        <f t="shared" si="1"/>
        <v>8.6096797588717189E-2</v>
      </c>
      <c r="L19" s="27">
        <f t="shared" si="0"/>
        <v>0.15021043006193191</v>
      </c>
      <c r="M19" s="27">
        <f t="shared" si="0"/>
        <v>0.1150831278841899</v>
      </c>
      <c r="N19" s="27">
        <f t="shared" si="0"/>
        <v>0.1553530363682821</v>
      </c>
      <c r="T19" s="18" t="s">
        <v>21</v>
      </c>
      <c r="U19" s="14" t="s">
        <v>22</v>
      </c>
      <c r="V19" s="14" t="s">
        <v>23</v>
      </c>
      <c r="W19" s="19" t="s">
        <v>24</v>
      </c>
      <c r="X19" s="7"/>
      <c r="Y19" s="18" t="str">
        <f t="shared" si="2"/>
        <v>r</v>
      </c>
      <c r="Z19" s="14" t="str">
        <f t="shared" si="3"/>
        <v>q</v>
      </c>
      <c r="AA19" s="14" t="str">
        <f t="shared" si="4"/>
        <v>p</v>
      </c>
      <c r="AB19" s="19" t="str">
        <f t="shared" si="5"/>
        <v>o</v>
      </c>
    </row>
    <row r="20" spans="2:28" x14ac:dyDescent="0.25">
      <c r="B20" s="6" t="s">
        <v>45</v>
      </c>
      <c r="C20" s="6">
        <v>2013</v>
      </c>
      <c r="D20" s="6" t="s">
        <v>21</v>
      </c>
      <c r="E20" s="6" t="s">
        <v>3</v>
      </c>
      <c r="F20" s="27">
        <v>4.3978032270424454E-2</v>
      </c>
      <c r="I20" s="6" t="s">
        <v>7</v>
      </c>
      <c r="J20" s="6">
        <v>1986</v>
      </c>
      <c r="K20" s="27">
        <f t="shared" si="1"/>
        <v>8.4246882447411256E-2</v>
      </c>
      <c r="L20" s="27">
        <f t="shared" si="0"/>
        <v>0.14508368018162238</v>
      </c>
      <c r="M20" s="27">
        <f t="shared" si="0"/>
        <v>0.11098265895953757</v>
      </c>
      <c r="N20" s="27">
        <f t="shared" si="0"/>
        <v>0.14293056923801772</v>
      </c>
      <c r="T20" s="18" t="s">
        <v>22</v>
      </c>
      <c r="U20" s="14" t="s">
        <v>23</v>
      </c>
      <c r="V20" s="14" t="s">
        <v>24</v>
      </c>
      <c r="W20" s="19" t="s">
        <v>25</v>
      </c>
      <c r="X20" s="7"/>
      <c r="Y20" s="18" t="str">
        <f t="shared" si="2"/>
        <v>s</v>
      </c>
      <c r="Z20" s="14" t="str">
        <f t="shared" si="3"/>
        <v>r</v>
      </c>
      <c r="AA20" s="14" t="str">
        <f t="shared" si="4"/>
        <v>q</v>
      </c>
      <c r="AB20" s="19" t="str">
        <f t="shared" si="5"/>
        <v>p</v>
      </c>
    </row>
    <row r="21" spans="2:28" x14ac:dyDescent="0.25">
      <c r="B21" s="6" t="s">
        <v>45</v>
      </c>
      <c r="C21" s="6">
        <v>2013</v>
      </c>
      <c r="D21" s="6" t="s">
        <v>22</v>
      </c>
      <c r="E21" s="6" t="s">
        <v>3</v>
      </c>
      <c r="F21" s="27">
        <v>8.3869045084933366E-3</v>
      </c>
      <c r="I21" s="6" t="s">
        <v>7</v>
      </c>
      <c r="J21" s="6">
        <v>1985</v>
      </c>
      <c r="K21" s="27">
        <f t="shared" si="1"/>
        <v>8.0698644274471876E-2</v>
      </c>
      <c r="L21" s="27">
        <f t="shared" si="0"/>
        <v>0.14061167889815676</v>
      </c>
      <c r="M21" s="27">
        <f t="shared" si="0"/>
        <v>0.11354237392753534</v>
      </c>
      <c r="N21" s="27">
        <f t="shared" si="0"/>
        <v>0.13034936362859828</v>
      </c>
      <c r="T21" s="18" t="s">
        <v>23</v>
      </c>
      <c r="U21" s="14" t="s">
        <v>24</v>
      </c>
      <c r="V21" s="14" t="s">
        <v>25</v>
      </c>
      <c r="W21" s="19" t="s">
        <v>26</v>
      </c>
      <c r="X21" s="7"/>
      <c r="Y21" s="18" t="str">
        <f t="shared" si="2"/>
        <v>t</v>
      </c>
      <c r="Z21" s="14" t="str">
        <f t="shared" si="3"/>
        <v>s</v>
      </c>
      <c r="AA21" s="14" t="str">
        <f t="shared" si="4"/>
        <v>r</v>
      </c>
      <c r="AB21" s="19" t="str">
        <f t="shared" si="5"/>
        <v>q</v>
      </c>
    </row>
    <row r="22" spans="2:28" x14ac:dyDescent="0.25">
      <c r="B22" s="6" t="s">
        <v>45</v>
      </c>
      <c r="C22" s="6">
        <v>2013</v>
      </c>
      <c r="D22" s="6" t="s">
        <v>23</v>
      </c>
      <c r="E22" s="6" t="s">
        <v>3</v>
      </c>
      <c r="F22" s="27">
        <v>0</v>
      </c>
      <c r="I22" s="6" t="s">
        <v>7</v>
      </c>
      <c r="J22" s="6">
        <v>1984</v>
      </c>
      <c r="K22" s="27">
        <f t="shared" si="1"/>
        <v>7.9131652661064422E-2</v>
      </c>
      <c r="L22" s="27">
        <f t="shared" si="1"/>
        <v>0.13608287661981822</v>
      </c>
      <c r="M22" s="27">
        <f t="shared" si="1"/>
        <v>7.8158780547877726E-2</v>
      </c>
      <c r="N22" s="27">
        <f t="shared" si="1"/>
        <v>8.9470548812271955E-2</v>
      </c>
      <c r="T22" s="18" t="s">
        <v>24</v>
      </c>
      <c r="U22" s="14" t="s">
        <v>25</v>
      </c>
      <c r="V22" s="14" t="s">
        <v>26</v>
      </c>
      <c r="W22" s="19" t="s">
        <v>27</v>
      </c>
      <c r="X22" s="7"/>
      <c r="Y22" s="18" t="str">
        <f t="shared" si="2"/>
        <v>u</v>
      </c>
      <c r="Z22" s="14" t="str">
        <f t="shared" si="3"/>
        <v>t</v>
      </c>
      <c r="AA22" s="14" t="str">
        <f t="shared" si="4"/>
        <v>s</v>
      </c>
      <c r="AB22" s="19" t="str">
        <f t="shared" si="5"/>
        <v>r</v>
      </c>
    </row>
    <row r="23" spans="2:28" x14ac:dyDescent="0.25">
      <c r="B23" s="6" t="s">
        <v>45</v>
      </c>
      <c r="C23" s="6">
        <v>2013</v>
      </c>
      <c r="D23" s="6" t="s">
        <v>24</v>
      </c>
      <c r="E23" s="6" t="s">
        <v>3</v>
      </c>
      <c r="F23" s="27">
        <v>2.8694282430073652E-2</v>
      </c>
      <c r="I23" s="6" t="s">
        <v>7</v>
      </c>
      <c r="J23" s="6">
        <v>1983</v>
      </c>
      <c r="K23" s="27">
        <f t="shared" si="1"/>
        <v>7.7573999143753902E-2</v>
      </c>
      <c r="L23" s="27">
        <f t="shared" si="1"/>
        <v>0.1339157907498624</v>
      </c>
      <c r="M23" s="27">
        <f t="shared" si="1"/>
        <v>8.7352592500155993E-2</v>
      </c>
      <c r="N23" s="27">
        <f t="shared" si="1"/>
        <v>0.13039591315453383</v>
      </c>
      <c r="T23" s="18" t="s">
        <v>25</v>
      </c>
      <c r="U23" s="14" t="s">
        <v>26</v>
      </c>
      <c r="V23" s="14" t="s">
        <v>27</v>
      </c>
      <c r="W23" s="19" t="s">
        <v>28</v>
      </c>
      <c r="X23" s="7"/>
      <c r="Y23" s="18" t="str">
        <f t="shared" si="2"/>
        <v>v</v>
      </c>
      <c r="Z23" s="14" t="str">
        <f t="shared" si="3"/>
        <v>u</v>
      </c>
      <c r="AA23" s="14" t="str">
        <f t="shared" si="4"/>
        <v>t</v>
      </c>
      <c r="AB23" s="19" t="str">
        <f t="shared" si="5"/>
        <v>s</v>
      </c>
    </row>
    <row r="24" spans="2:28" x14ac:dyDescent="0.25">
      <c r="B24" s="6" t="s">
        <v>45</v>
      </c>
      <c r="C24" s="6">
        <v>2013</v>
      </c>
      <c r="D24" s="6" t="s">
        <v>25</v>
      </c>
      <c r="E24" s="6" t="s">
        <v>3</v>
      </c>
      <c r="F24" s="27">
        <v>2.7289369492102686E-2</v>
      </c>
      <c r="I24" s="6" t="s">
        <v>7</v>
      </c>
      <c r="J24" s="6">
        <v>1982</v>
      </c>
      <c r="K24" s="27">
        <f t="shared" si="1"/>
        <v>7.3512717184008397E-2</v>
      </c>
      <c r="L24" s="27">
        <f t="shared" si="1"/>
        <v>0.12399609177811668</v>
      </c>
      <c r="M24" s="27">
        <f t="shared" si="1"/>
        <v>0.1203588337901819</v>
      </c>
      <c r="N24" s="27">
        <f t="shared" si="1"/>
        <v>9.4361433403262404E-2</v>
      </c>
      <c r="T24" s="18" t="s">
        <v>26</v>
      </c>
      <c r="U24" s="14" t="s">
        <v>27</v>
      </c>
      <c r="V24" s="14" t="s">
        <v>28</v>
      </c>
      <c r="W24" s="19" t="s">
        <v>29</v>
      </c>
      <c r="X24" s="7"/>
      <c r="Y24" s="18" t="str">
        <f t="shared" si="2"/>
        <v>w</v>
      </c>
      <c r="Z24" s="14" t="str">
        <f t="shared" si="3"/>
        <v>v</v>
      </c>
      <c r="AA24" s="14" t="str">
        <f t="shared" si="4"/>
        <v>u</v>
      </c>
      <c r="AB24" s="19" t="str">
        <f t="shared" si="5"/>
        <v>t</v>
      </c>
    </row>
    <row r="25" spans="2:28" x14ac:dyDescent="0.25">
      <c r="B25" s="6" t="s">
        <v>45</v>
      </c>
      <c r="C25" s="6">
        <v>2013</v>
      </c>
      <c r="D25" s="6" t="s">
        <v>26</v>
      </c>
      <c r="E25" s="6" t="s">
        <v>3</v>
      </c>
      <c r="F25" s="27">
        <v>3.5420835284601306E-2</v>
      </c>
      <c r="I25" s="6" t="s">
        <v>7</v>
      </c>
      <c r="J25" s="6">
        <v>1981</v>
      </c>
      <c r="K25" s="27">
        <f t="shared" si="1"/>
        <v>7.1475760654014744E-2</v>
      </c>
      <c r="L25" s="27">
        <f t="shared" si="1"/>
        <v>0.1223927394025828</v>
      </c>
      <c r="M25" s="27">
        <f t="shared" si="1"/>
        <v>0.12041819652747526</v>
      </c>
      <c r="N25" s="27">
        <f t="shared" si="1"/>
        <v>0.12468343744723957</v>
      </c>
      <c r="T25" s="18" t="s">
        <v>27</v>
      </c>
      <c r="U25" s="14" t="s">
        <v>28</v>
      </c>
      <c r="V25" s="14" t="s">
        <v>29</v>
      </c>
      <c r="W25" s="19" t="s">
        <v>30</v>
      </c>
      <c r="X25" s="7"/>
      <c r="Y25" s="18" t="str">
        <f t="shared" si="2"/>
        <v>x</v>
      </c>
      <c r="Z25" s="14" t="str">
        <f t="shared" si="3"/>
        <v>w</v>
      </c>
      <c r="AA25" s="14" t="str">
        <f t="shared" si="4"/>
        <v>v</v>
      </c>
      <c r="AB25" s="19" t="str">
        <f t="shared" si="5"/>
        <v>u</v>
      </c>
    </row>
    <row r="26" spans="2:28" x14ac:dyDescent="0.25">
      <c r="B26" s="6" t="s">
        <v>45</v>
      </c>
      <c r="C26" s="6">
        <v>2013</v>
      </c>
      <c r="D26" s="6" t="s">
        <v>27</v>
      </c>
      <c r="E26" s="6" t="s">
        <v>3</v>
      </c>
      <c r="F26" s="27">
        <v>0</v>
      </c>
      <c r="I26" s="6" t="s">
        <v>7</v>
      </c>
      <c r="J26" s="6">
        <v>1980</v>
      </c>
      <c r="K26" s="27">
        <f t="shared" si="1"/>
        <v>6.8633689589228344E-2</v>
      </c>
      <c r="L26" s="27">
        <f t="shared" si="1"/>
        <v>0.12098370599766169</v>
      </c>
      <c r="M26" s="27">
        <f t="shared" si="1"/>
        <v>0.12028736337958983</v>
      </c>
      <c r="N26" s="27">
        <f t="shared" si="1"/>
        <v>0.12357164096682384</v>
      </c>
      <c r="T26" s="18" t="s">
        <v>28</v>
      </c>
      <c r="U26" s="14" t="s">
        <v>29</v>
      </c>
      <c r="V26" s="14" t="s">
        <v>30</v>
      </c>
      <c r="W26" s="19" t="s">
        <v>31</v>
      </c>
      <c r="X26" s="7"/>
      <c r="Y26" s="18" t="str">
        <f t="shared" si="2"/>
        <v>y</v>
      </c>
      <c r="Z26" s="14" t="str">
        <f t="shared" si="3"/>
        <v>x</v>
      </c>
      <c r="AA26" s="14" t="str">
        <f t="shared" si="4"/>
        <v>w</v>
      </c>
      <c r="AB26" s="19" t="str">
        <f t="shared" si="5"/>
        <v>v</v>
      </c>
    </row>
    <row r="27" spans="2:28" x14ac:dyDescent="0.25">
      <c r="B27" s="6" t="s">
        <v>45</v>
      </c>
      <c r="C27" s="6">
        <v>2013</v>
      </c>
      <c r="D27" s="6" t="s">
        <v>28</v>
      </c>
      <c r="E27" s="6" t="s">
        <v>3</v>
      </c>
      <c r="F27" s="27">
        <v>0</v>
      </c>
      <c r="I27" s="6" t="s">
        <v>7</v>
      </c>
      <c r="J27" s="6">
        <v>1979</v>
      </c>
      <c r="K27" s="27">
        <f t="shared" si="1"/>
        <v>6.7713663423842024E-2</v>
      </c>
      <c r="L27" s="27">
        <f t="shared" si="1"/>
        <v>0.11991281014858002</v>
      </c>
      <c r="M27" s="27">
        <f t="shared" si="1"/>
        <v>8.9664021006146691E-2</v>
      </c>
      <c r="N27" s="27">
        <f t="shared" si="1"/>
        <v>0.10845595605629285</v>
      </c>
      <c r="T27" s="18" t="s">
        <v>29</v>
      </c>
      <c r="U27" s="14" t="s">
        <v>30</v>
      </c>
      <c r="V27" s="14" t="s">
        <v>31</v>
      </c>
      <c r="W27" s="19" t="s">
        <v>32</v>
      </c>
      <c r="X27" s="7"/>
      <c r="Y27" s="18" t="str">
        <f t="shared" si="2"/>
        <v>z</v>
      </c>
      <c r="Z27" s="14" t="str">
        <f t="shared" si="3"/>
        <v>y</v>
      </c>
      <c r="AA27" s="14" t="str">
        <f t="shared" si="4"/>
        <v>x</v>
      </c>
      <c r="AB27" s="19" t="str">
        <f t="shared" si="5"/>
        <v>w</v>
      </c>
    </row>
    <row r="28" spans="2:28" x14ac:dyDescent="0.25">
      <c r="B28" s="6" t="s">
        <v>45</v>
      </c>
      <c r="C28" s="6">
        <v>2013</v>
      </c>
      <c r="D28" s="6" t="s">
        <v>29</v>
      </c>
      <c r="E28" s="6" t="s">
        <v>3</v>
      </c>
      <c r="F28" s="27">
        <v>2.9630891055387628E-2</v>
      </c>
      <c r="I28" s="6" t="s">
        <v>7</v>
      </c>
      <c r="J28" s="6">
        <v>1978</v>
      </c>
      <c r="K28" s="27">
        <f t="shared" si="1"/>
        <v>6.5333769350547494E-2</v>
      </c>
      <c r="L28" s="27">
        <f t="shared" si="1"/>
        <v>0.11078140390431064</v>
      </c>
      <c r="M28" s="27">
        <f t="shared" si="1"/>
        <v>0.11643635181271338</v>
      </c>
      <c r="N28" s="27">
        <f t="shared" si="1"/>
        <v>9.9575817301512493E-2</v>
      </c>
      <c r="T28" s="18" t="s">
        <v>30</v>
      </c>
      <c r="U28" s="14" t="s">
        <v>31</v>
      </c>
      <c r="V28" s="14" t="s">
        <v>32</v>
      </c>
      <c r="W28" s="19" t="s">
        <v>7</v>
      </c>
      <c r="X28" s="7"/>
      <c r="Y28" s="18" t="str">
        <f>W5</f>
        <v>d</v>
      </c>
      <c r="Z28" s="14" t="str">
        <f>V5</f>
        <v>c</v>
      </c>
      <c r="AA28" s="14" t="str">
        <f>U5</f>
        <v>b</v>
      </c>
      <c r="AB28" s="19" t="str">
        <f>T5</f>
        <v>a</v>
      </c>
    </row>
    <row r="29" spans="2:28" x14ac:dyDescent="0.25">
      <c r="B29" s="6" t="s">
        <v>45</v>
      </c>
      <c r="C29" s="6">
        <v>2013</v>
      </c>
      <c r="D29" s="6" t="s">
        <v>30</v>
      </c>
      <c r="E29" s="6" t="s">
        <v>3</v>
      </c>
      <c r="F29" s="27">
        <v>1.1920473413086977E-2</v>
      </c>
      <c r="I29" s="6" t="s">
        <v>7</v>
      </c>
      <c r="J29" s="6">
        <v>1977</v>
      </c>
      <c r="K29" s="27">
        <f t="shared" si="1"/>
        <v>6.2444900216535683E-2</v>
      </c>
      <c r="L29" s="27">
        <f t="shared" si="1"/>
        <v>0.10889980781156777</v>
      </c>
      <c r="M29" s="27">
        <f t="shared" si="1"/>
        <v>8.3394881346135319E-2</v>
      </c>
      <c r="N29" s="27">
        <f t="shared" si="1"/>
        <v>0.10650551943802086</v>
      </c>
      <c r="T29" s="18" t="s">
        <v>31</v>
      </c>
      <c r="U29" s="14" t="s">
        <v>32</v>
      </c>
      <c r="V29" s="14" t="s">
        <v>7</v>
      </c>
      <c r="W29" s="19" t="s">
        <v>8</v>
      </c>
      <c r="X29" s="7"/>
      <c r="Y29" s="18" t="str">
        <f>W6</f>
        <v>e</v>
      </c>
      <c r="Z29" s="14" t="str">
        <f>V6</f>
        <v>d</v>
      </c>
      <c r="AA29" s="14" t="str">
        <f>U6</f>
        <v>c</v>
      </c>
      <c r="AB29" s="19" t="str">
        <f>T6</f>
        <v>b</v>
      </c>
    </row>
    <row r="30" spans="2:28" x14ac:dyDescent="0.25">
      <c r="B30" s="6" t="s">
        <v>45</v>
      </c>
      <c r="C30" s="6">
        <v>2013</v>
      </c>
      <c r="D30" s="6" t="s">
        <v>31</v>
      </c>
      <c r="E30" s="6" t="s">
        <v>3</v>
      </c>
      <c r="F30" s="27">
        <v>0</v>
      </c>
      <c r="I30" s="6" t="s">
        <v>7</v>
      </c>
      <c r="J30" s="6">
        <v>1976</v>
      </c>
      <c r="K30" s="27">
        <f t="shared" si="1"/>
        <v>6.168651029998274E-2</v>
      </c>
      <c r="L30" s="27">
        <f t="shared" si="1"/>
        <v>0.11001044675228906</v>
      </c>
      <c r="M30" s="27">
        <f t="shared" si="1"/>
        <v>6.3644484144707456E-2</v>
      </c>
      <c r="N30" s="27">
        <f t="shared" si="1"/>
        <v>9.4958163484230848E-2</v>
      </c>
      <c r="T30" s="20" t="s">
        <v>32</v>
      </c>
      <c r="U30" s="21" t="s">
        <v>7</v>
      </c>
      <c r="V30" s="21" t="s">
        <v>8</v>
      </c>
      <c r="W30" s="22" t="s">
        <v>9</v>
      </c>
      <c r="X30" s="7"/>
      <c r="Y30" s="20" t="str">
        <f>W7</f>
        <v>f</v>
      </c>
      <c r="Z30" s="21" t="str">
        <f>V7</f>
        <v>e</v>
      </c>
      <c r="AA30" s="21" t="str">
        <f>U7</f>
        <v>d</v>
      </c>
      <c r="AB30" s="22" t="str">
        <f>T7</f>
        <v>c</v>
      </c>
    </row>
    <row r="31" spans="2:28" x14ac:dyDescent="0.25">
      <c r="B31" s="6" t="s">
        <v>45</v>
      </c>
      <c r="C31" s="6">
        <v>2013</v>
      </c>
      <c r="D31" s="6" t="s">
        <v>32</v>
      </c>
      <c r="E31" s="6" t="s">
        <v>3</v>
      </c>
      <c r="F31" s="27">
        <v>8.6423432244880586E-3</v>
      </c>
      <c r="I31" s="6" t="s">
        <v>7</v>
      </c>
      <c r="J31" s="6">
        <v>1975</v>
      </c>
      <c r="K31" s="27">
        <f t="shared" si="1"/>
        <v>5.9903721817506757E-2</v>
      </c>
      <c r="L31" s="27">
        <f t="shared" si="1"/>
        <v>0.1080697054981089</v>
      </c>
      <c r="M31" s="27">
        <f t="shared" si="1"/>
        <v>8.6895100691313495E-2</v>
      </c>
      <c r="N31" s="27">
        <f t="shared" si="1"/>
        <v>7.6616280461053718E-2</v>
      </c>
    </row>
    <row r="32" spans="2:28" x14ac:dyDescent="0.25">
      <c r="B32" s="6" t="s">
        <v>45</v>
      </c>
      <c r="C32" s="6">
        <v>2013</v>
      </c>
      <c r="D32" s="6" t="s">
        <v>7</v>
      </c>
      <c r="E32" s="6" t="s">
        <v>4</v>
      </c>
      <c r="F32" s="27">
        <v>0.14545357066266351</v>
      </c>
      <c r="I32" s="6" t="s">
        <v>7</v>
      </c>
      <c r="J32" s="6">
        <v>1974</v>
      </c>
      <c r="K32" s="27">
        <f t="shared" si="1"/>
        <v>5.7241989579651584E-2</v>
      </c>
      <c r="L32" s="27">
        <f t="shared" si="1"/>
        <v>9.8222039273499068E-2</v>
      </c>
      <c r="M32" s="27">
        <f t="shared" si="1"/>
        <v>0.10316160412944213</v>
      </c>
      <c r="N32" s="27">
        <f t="shared" si="1"/>
        <v>6.6642157681895658E-2</v>
      </c>
    </row>
    <row r="33" spans="2:14" x14ac:dyDescent="0.25">
      <c r="B33" s="6" t="s">
        <v>45</v>
      </c>
      <c r="C33" s="6">
        <v>2013</v>
      </c>
      <c r="D33" s="6" t="s">
        <v>8</v>
      </c>
      <c r="E33" s="6" t="s">
        <v>4</v>
      </c>
      <c r="F33" s="27">
        <v>7.0233755093287581E-3</v>
      </c>
      <c r="I33" s="6" t="s">
        <v>7</v>
      </c>
      <c r="J33" s="6">
        <v>1973</v>
      </c>
      <c r="K33" s="27">
        <f t="shared" si="1"/>
        <v>5.4397174992319865E-2</v>
      </c>
      <c r="L33" s="27">
        <f t="shared" si="1"/>
        <v>9.1360153992113932E-2</v>
      </c>
      <c r="M33" s="27">
        <f t="shared" si="1"/>
        <v>0.10541516245487365</v>
      </c>
      <c r="N33" s="27">
        <f t="shared" si="1"/>
        <v>6.8188312616088015E-2</v>
      </c>
    </row>
    <row r="34" spans="2:14" x14ac:dyDescent="0.25">
      <c r="B34" s="6" t="s">
        <v>45</v>
      </c>
      <c r="C34" s="6">
        <v>2013</v>
      </c>
      <c r="D34" s="6" t="s">
        <v>9</v>
      </c>
      <c r="E34" s="6" t="s">
        <v>4</v>
      </c>
      <c r="F34" s="27">
        <v>7.8865537207806133E-2</v>
      </c>
      <c r="I34" s="6" t="s">
        <v>7</v>
      </c>
      <c r="J34" s="6">
        <v>1972</v>
      </c>
      <c r="K34" s="27">
        <f t="shared" si="1"/>
        <v>5.1293602304338874E-2</v>
      </c>
      <c r="L34" s="27">
        <f t="shared" si="1"/>
        <v>8.5766183254518999E-2</v>
      </c>
      <c r="M34" s="27">
        <f t="shared" si="1"/>
        <v>0.10533333333333333</v>
      </c>
      <c r="N34" s="27">
        <f t="shared" si="1"/>
        <v>7.381439283279774E-2</v>
      </c>
    </row>
    <row r="35" spans="2:14" x14ac:dyDescent="0.25">
      <c r="B35" s="6" t="s">
        <v>45</v>
      </c>
      <c r="C35" s="6">
        <v>2013</v>
      </c>
      <c r="D35" s="6" t="s">
        <v>10</v>
      </c>
      <c r="E35" s="6" t="s">
        <v>4</v>
      </c>
      <c r="F35" s="27">
        <v>3.7529487454428479E-3</v>
      </c>
      <c r="I35" s="6" t="s">
        <v>7</v>
      </c>
      <c r="J35" s="6">
        <v>1971</v>
      </c>
      <c r="K35" s="27">
        <f t="shared" si="1"/>
        <v>5.049798207038448E-2</v>
      </c>
      <c r="L35" s="27">
        <f t="shared" si="1"/>
        <v>8.3591427656256087E-2</v>
      </c>
      <c r="M35" s="27">
        <f t="shared" si="1"/>
        <v>0.10504607697565345</v>
      </c>
      <c r="N35" s="27">
        <f t="shared" si="1"/>
        <v>7.1915169076169044E-2</v>
      </c>
    </row>
    <row r="36" spans="2:14" x14ac:dyDescent="0.25">
      <c r="B36" s="6" t="s">
        <v>45</v>
      </c>
      <c r="C36" s="6">
        <v>2013</v>
      </c>
      <c r="D36" s="6" t="s">
        <v>11</v>
      </c>
      <c r="E36" s="6" t="s">
        <v>4</v>
      </c>
      <c r="F36" s="27">
        <v>0.13982414754449926</v>
      </c>
      <c r="I36" s="6" t="s">
        <v>7</v>
      </c>
      <c r="J36" s="6">
        <v>1970</v>
      </c>
      <c r="K36" s="27">
        <f t="shared" si="1"/>
        <v>4.8070578302173442E-2</v>
      </c>
      <c r="L36" s="27">
        <f t="shared" si="1"/>
        <v>7.6075170535861006E-2</v>
      </c>
      <c r="M36" s="27">
        <f t="shared" si="1"/>
        <v>9.7696963608508922E-2</v>
      </c>
      <c r="N36" s="27">
        <f t="shared" si="1"/>
        <v>6.5024893908510711E-2</v>
      </c>
    </row>
    <row r="37" spans="2:14" x14ac:dyDescent="0.25">
      <c r="B37" s="6" t="s">
        <v>45</v>
      </c>
      <c r="C37" s="6">
        <v>2013</v>
      </c>
      <c r="D37" s="6" t="s">
        <v>12</v>
      </c>
      <c r="E37" s="6" t="s">
        <v>4</v>
      </c>
      <c r="F37" s="27">
        <v>0</v>
      </c>
      <c r="I37" s="6" t="s">
        <v>7</v>
      </c>
      <c r="J37" s="6">
        <v>1969</v>
      </c>
      <c r="K37" s="27">
        <f t="shared" si="1"/>
        <v>4.578802776413559E-2</v>
      </c>
      <c r="L37" s="27">
        <f t="shared" si="1"/>
        <v>7.0299893132267186E-2</v>
      </c>
      <c r="M37" s="27">
        <f t="shared" si="1"/>
        <v>9.191972664709562E-2</v>
      </c>
      <c r="N37" s="27">
        <f t="shared" si="1"/>
        <v>6.4956123616940101E-2</v>
      </c>
    </row>
    <row r="38" spans="2:14" x14ac:dyDescent="0.25">
      <c r="B38" s="6" t="s">
        <v>45</v>
      </c>
      <c r="C38" s="6">
        <v>2013</v>
      </c>
      <c r="D38" s="6" t="s">
        <v>13</v>
      </c>
      <c r="E38" s="6" t="s">
        <v>4</v>
      </c>
      <c r="F38" s="27">
        <v>3.4205447137036243E-2</v>
      </c>
      <c r="I38" s="6" t="s">
        <v>7</v>
      </c>
      <c r="J38" s="6">
        <v>1968</v>
      </c>
      <c r="K38" s="27">
        <f t="shared" si="1"/>
        <v>4.426624616780734E-2</v>
      </c>
      <c r="L38" s="27">
        <f t="shared" si="1"/>
        <v>6.7826247515424085E-2</v>
      </c>
      <c r="M38" s="27">
        <f t="shared" si="1"/>
        <v>9.1796352746136151E-2</v>
      </c>
      <c r="N38" s="27">
        <f t="shared" si="1"/>
        <v>6.1945651789815898E-2</v>
      </c>
    </row>
    <row r="39" spans="2:14" x14ac:dyDescent="0.25">
      <c r="B39" s="6" t="s">
        <v>45</v>
      </c>
      <c r="C39" s="6">
        <v>2013</v>
      </c>
      <c r="D39" s="6" t="s">
        <v>14</v>
      </c>
      <c r="E39" s="6" t="s">
        <v>4</v>
      </c>
      <c r="F39" s="27">
        <v>3.9513188934162558E-2</v>
      </c>
      <c r="I39" s="6" t="s">
        <v>7</v>
      </c>
      <c r="J39" s="6">
        <v>1967</v>
      </c>
      <c r="K39" s="27">
        <f t="shared" si="1"/>
        <v>4.4449323071402654E-2</v>
      </c>
      <c r="L39" s="27">
        <f t="shared" si="1"/>
        <v>6.6386783086584286E-2</v>
      </c>
      <c r="M39" s="27">
        <f t="shared" si="1"/>
        <v>8.6727019117687279E-2</v>
      </c>
      <c r="N39" s="27">
        <f t="shared" si="1"/>
        <v>7.0701234924532383E-2</v>
      </c>
    </row>
    <row r="40" spans="2:14" x14ac:dyDescent="0.25">
      <c r="B40" s="6" t="s">
        <v>45</v>
      </c>
      <c r="C40" s="6">
        <v>2013</v>
      </c>
      <c r="D40" s="6" t="s">
        <v>15</v>
      </c>
      <c r="E40" s="6" t="s">
        <v>4</v>
      </c>
      <c r="F40" s="27">
        <v>9.2429766244906716E-2</v>
      </c>
      <c r="I40" s="6" t="s">
        <v>7</v>
      </c>
      <c r="J40" s="6">
        <v>1966</v>
      </c>
      <c r="K40" s="27">
        <f t="shared" si="1"/>
        <v>4.3413942329252435E-2</v>
      </c>
      <c r="L40" s="27">
        <f t="shared" si="1"/>
        <v>6.0534960668840107E-2</v>
      </c>
      <c r="M40" s="27">
        <f t="shared" si="1"/>
        <v>8.1607152773921249E-2</v>
      </c>
      <c r="N40" s="27">
        <f t="shared" si="1"/>
        <v>6.678306416412047E-2</v>
      </c>
    </row>
    <row r="41" spans="2:14" x14ac:dyDescent="0.25">
      <c r="B41" s="6" t="s">
        <v>45</v>
      </c>
      <c r="C41" s="6">
        <v>2013</v>
      </c>
      <c r="D41" s="6" t="s">
        <v>16</v>
      </c>
      <c r="E41" s="6" t="s">
        <v>4</v>
      </c>
      <c r="F41" s="27">
        <v>2.1927943384087496E-2</v>
      </c>
      <c r="I41" s="6" t="s">
        <v>7</v>
      </c>
      <c r="J41" s="6">
        <v>1965</v>
      </c>
      <c r="K41" s="27">
        <f t="shared" si="1"/>
        <v>4.2185225178762338E-2</v>
      </c>
      <c r="L41" s="27">
        <f t="shared" si="1"/>
        <v>5.8848306394708894E-2</v>
      </c>
      <c r="M41" s="27">
        <f t="shared" si="1"/>
        <v>8.4101827820420791E-2</v>
      </c>
      <c r="N41" s="27">
        <f t="shared" si="1"/>
        <v>6.8121455746177589E-2</v>
      </c>
    </row>
    <row r="42" spans="2:14" x14ac:dyDescent="0.25">
      <c r="B42" s="6" t="s">
        <v>45</v>
      </c>
      <c r="C42" s="6">
        <v>2013</v>
      </c>
      <c r="D42" s="6" t="s">
        <v>17</v>
      </c>
      <c r="E42" s="6" t="s">
        <v>4</v>
      </c>
      <c r="F42" s="27">
        <v>0</v>
      </c>
      <c r="I42" s="6" t="s">
        <v>7</v>
      </c>
      <c r="J42" s="6">
        <v>1964</v>
      </c>
      <c r="K42" s="27">
        <f t="shared" si="1"/>
        <v>4.1688470084874037E-2</v>
      </c>
      <c r="L42" s="27">
        <f t="shared" si="1"/>
        <v>5.339439799757853E-2</v>
      </c>
      <c r="M42" s="27">
        <f t="shared" si="1"/>
        <v>7.777383187052915E-2</v>
      </c>
      <c r="N42" s="27">
        <f t="shared" si="1"/>
        <v>5.8564480084133036E-2</v>
      </c>
    </row>
    <row r="43" spans="2:14" x14ac:dyDescent="0.25">
      <c r="B43" s="6" t="s">
        <v>45</v>
      </c>
      <c r="C43" s="6">
        <v>2013</v>
      </c>
      <c r="D43" s="6" t="s">
        <v>18</v>
      </c>
      <c r="E43" s="6" t="s">
        <v>4</v>
      </c>
      <c r="F43" s="27">
        <v>6.7928372292515554E-2</v>
      </c>
      <c r="I43" s="6" t="s">
        <v>7</v>
      </c>
      <c r="J43" s="6">
        <v>1963</v>
      </c>
      <c r="K43" s="27">
        <f t="shared" si="1"/>
        <v>4.0201695065410624E-2</v>
      </c>
      <c r="L43" s="27">
        <f t="shared" si="1"/>
        <v>4.9252955379879476E-2</v>
      </c>
      <c r="M43" s="27">
        <f t="shared" si="1"/>
        <v>7.3817018422003194E-2</v>
      </c>
      <c r="N43" s="27">
        <f t="shared" si="1"/>
        <v>6.1929940515532057E-2</v>
      </c>
    </row>
    <row r="44" spans="2:14" x14ac:dyDescent="0.25">
      <c r="B44" s="6" t="s">
        <v>45</v>
      </c>
      <c r="C44" s="6">
        <v>2013</v>
      </c>
      <c r="D44" s="6" t="s">
        <v>19</v>
      </c>
      <c r="E44" s="6" t="s">
        <v>4</v>
      </c>
      <c r="F44" s="27">
        <v>9.6182714990349555E-2</v>
      </c>
      <c r="I44" s="6" t="s">
        <v>7</v>
      </c>
      <c r="J44" s="6">
        <v>1962</v>
      </c>
      <c r="K44" s="27">
        <f t="shared" si="1"/>
        <v>3.9721997734065963E-2</v>
      </c>
      <c r="L44" s="27">
        <f t="shared" si="1"/>
        <v>4.6070769210531243E-2</v>
      </c>
      <c r="M44" s="27">
        <f t="shared" si="1"/>
        <v>7.1859599718394854E-2</v>
      </c>
      <c r="N44" s="27">
        <f t="shared" si="1"/>
        <v>5.558961122761736E-2</v>
      </c>
    </row>
    <row r="45" spans="2:14" x14ac:dyDescent="0.25">
      <c r="B45" s="6" t="s">
        <v>45</v>
      </c>
      <c r="C45" s="6">
        <v>2013</v>
      </c>
      <c r="D45" s="6" t="s">
        <v>20</v>
      </c>
      <c r="E45" s="6" t="s">
        <v>4</v>
      </c>
      <c r="F45" s="27">
        <v>0</v>
      </c>
      <c r="I45" s="6" t="s">
        <v>7</v>
      </c>
      <c r="J45" s="6">
        <v>1961</v>
      </c>
      <c r="K45" s="27">
        <f t="shared" si="1"/>
        <v>3.9156789713362214E-2</v>
      </c>
      <c r="L45" s="27">
        <f t="shared" si="1"/>
        <v>4.4848302033570861E-2</v>
      </c>
      <c r="M45" s="27">
        <f t="shared" si="1"/>
        <v>6.7477432296890669E-2</v>
      </c>
      <c r="N45" s="27">
        <f t="shared" si="1"/>
        <v>5.5538192274034254E-2</v>
      </c>
    </row>
    <row r="46" spans="2:14" x14ac:dyDescent="0.25">
      <c r="B46" s="6" t="s">
        <v>45</v>
      </c>
      <c r="C46" s="6">
        <v>2013</v>
      </c>
      <c r="D46" s="6" t="s">
        <v>21</v>
      </c>
      <c r="E46" s="6" t="s">
        <v>4</v>
      </c>
      <c r="F46" s="27">
        <v>3.3615698048466654E-2</v>
      </c>
      <c r="I46" s="6" t="s">
        <v>7</v>
      </c>
      <c r="J46" s="6">
        <v>1960</v>
      </c>
      <c r="K46" s="27">
        <f t="shared" si="1"/>
        <v>3.8447237790157109E-2</v>
      </c>
      <c r="L46" s="27">
        <f t="shared" si="1"/>
        <v>4.2955263368954243E-2</v>
      </c>
      <c r="M46" s="27">
        <f t="shared" si="1"/>
        <v>6.4769126889315951E-2</v>
      </c>
      <c r="N46" s="27">
        <f t="shared" si="1"/>
        <v>5.4541275366125963E-2</v>
      </c>
    </row>
    <row r="47" spans="2:14" x14ac:dyDescent="0.25">
      <c r="B47" s="6" t="s">
        <v>45</v>
      </c>
      <c r="C47" s="6">
        <v>2013</v>
      </c>
      <c r="D47" s="6" t="s">
        <v>22</v>
      </c>
      <c r="E47" s="6" t="s">
        <v>4</v>
      </c>
      <c r="F47" s="27">
        <v>2.6056187004074631E-2</v>
      </c>
      <c r="K47" s="27"/>
      <c r="L47" s="27"/>
      <c r="M47" s="27"/>
      <c r="N47" s="27"/>
    </row>
    <row r="48" spans="2:14" x14ac:dyDescent="0.25">
      <c r="B48" s="6" t="s">
        <v>45</v>
      </c>
      <c r="C48" s="6">
        <v>2013</v>
      </c>
      <c r="D48" s="6" t="s">
        <v>23</v>
      </c>
      <c r="E48" s="6" t="s">
        <v>4</v>
      </c>
      <c r="F48" s="27">
        <v>0</v>
      </c>
      <c r="I48" s="6" t="s">
        <v>8</v>
      </c>
      <c r="J48" s="6">
        <v>2000</v>
      </c>
      <c r="K48" s="27">
        <f>SUMIFS($F$6:$F$6141,$D$6:$D$6141,$I48,$E$6:$E$6141,LEFT(K$5,1),$C$6:$C$6141,$J48,$B$6:$B$6141,K$4)</f>
        <v>5.4520631439043385E-2</v>
      </c>
      <c r="L48" s="27">
        <f t="shared" ref="L48:N63" si="6">SUMIFS($F$6:$F$6141,$D$6:$D$6141,$I48,$E$6:$E$6141,LEFT(L$5,1),$C$6:$C$6141,$J48,$B$6:$B$6141,L$4)</f>
        <v>4.2158214750660714E-2</v>
      </c>
      <c r="M48" s="27">
        <f t="shared" si="6"/>
        <v>7.733917475077115E-2</v>
      </c>
      <c r="N48" s="27">
        <f t="shared" si="6"/>
        <v>5.2864830642608419E-2</v>
      </c>
    </row>
    <row r="49" spans="2:14" x14ac:dyDescent="0.25">
      <c r="B49" s="6" t="s">
        <v>45</v>
      </c>
      <c r="C49" s="6">
        <v>2013</v>
      </c>
      <c r="D49" s="6" t="s">
        <v>24</v>
      </c>
      <c r="E49" s="6" t="s">
        <v>4</v>
      </c>
      <c r="F49" s="27">
        <v>2.7986274930302379E-2</v>
      </c>
      <c r="I49" s="6" t="s">
        <v>8</v>
      </c>
      <c r="J49" s="6">
        <v>1999</v>
      </c>
      <c r="K49" s="27">
        <f t="shared" si="1"/>
        <v>5.5025994501413739E-2</v>
      </c>
      <c r="L49" s="27">
        <f t="shared" si="6"/>
        <v>4.480772302137364E-2</v>
      </c>
      <c r="M49" s="27">
        <f t="shared" si="6"/>
        <v>7.4825332431823308E-2</v>
      </c>
      <c r="N49" s="27">
        <f t="shared" si="6"/>
        <v>5.1387068588903448E-2</v>
      </c>
    </row>
    <row r="50" spans="2:14" x14ac:dyDescent="0.25">
      <c r="B50" s="6" t="s">
        <v>45</v>
      </c>
      <c r="C50" s="6">
        <v>2013</v>
      </c>
      <c r="D50" s="6" t="s">
        <v>25</v>
      </c>
      <c r="E50" s="6" t="s">
        <v>4</v>
      </c>
      <c r="F50" s="27">
        <v>0.13092429766244906</v>
      </c>
      <c r="I50" s="6" t="s">
        <v>8</v>
      </c>
      <c r="J50" s="6">
        <v>1998</v>
      </c>
      <c r="K50" s="27">
        <f t="shared" ref="K50:N88" si="7">SUMIFS($F$6:$F$6141,$D$6:$D$6141,$I50,$E$6:$E$6141,LEFT(K$5,1),$C$6:$C$6141,$J50,$B$6:$B$6141,K$4)</f>
        <v>5.5656278451018566E-2</v>
      </c>
      <c r="L50" s="27">
        <f t="shared" si="6"/>
        <v>4.608396692417973E-2</v>
      </c>
      <c r="M50" s="27">
        <f t="shared" si="6"/>
        <v>8.4703187913265116E-2</v>
      </c>
      <c r="N50" s="27">
        <f t="shared" si="6"/>
        <v>5.1387068588903448E-2</v>
      </c>
    </row>
    <row r="51" spans="2:14" x14ac:dyDescent="0.25">
      <c r="B51" s="6" t="s">
        <v>45</v>
      </c>
      <c r="C51" s="6">
        <v>2013</v>
      </c>
      <c r="D51" s="6" t="s">
        <v>26</v>
      </c>
      <c r="E51" s="6" t="s">
        <v>4</v>
      </c>
      <c r="F51" s="27">
        <v>0</v>
      </c>
      <c r="I51" s="6" t="s">
        <v>8</v>
      </c>
      <c r="J51" s="6">
        <v>1997</v>
      </c>
      <c r="K51" s="27">
        <f t="shared" si="7"/>
        <v>5.6702500171179164E-2</v>
      </c>
      <c r="L51" s="27">
        <f t="shared" si="6"/>
        <v>4.8887223601767019E-2</v>
      </c>
      <c r="M51" s="27">
        <f t="shared" si="6"/>
        <v>5.679292356543434E-2</v>
      </c>
      <c r="N51" s="27">
        <f t="shared" si="6"/>
        <v>5.1508716479826161E-2</v>
      </c>
    </row>
    <row r="52" spans="2:14" x14ac:dyDescent="0.25">
      <c r="B52" s="6" t="s">
        <v>45</v>
      </c>
      <c r="C52" s="6">
        <v>2013</v>
      </c>
      <c r="D52" s="6" t="s">
        <v>27</v>
      </c>
      <c r="E52" s="6" t="s">
        <v>4</v>
      </c>
      <c r="F52" s="27">
        <v>0</v>
      </c>
      <c r="I52" s="6" t="s">
        <v>8</v>
      </c>
      <c r="J52" s="6">
        <v>1996</v>
      </c>
      <c r="K52" s="27">
        <f t="shared" si="7"/>
        <v>5.6366670170414176E-2</v>
      </c>
      <c r="L52" s="27">
        <f t="shared" si="6"/>
        <v>5.0843676505660455E-2</v>
      </c>
      <c r="M52" s="27">
        <f t="shared" si="6"/>
        <v>7.4025928398271434E-2</v>
      </c>
      <c r="N52" s="27">
        <f t="shared" si="6"/>
        <v>4.2809990639933002E-2</v>
      </c>
    </row>
    <row r="53" spans="2:14" x14ac:dyDescent="0.25">
      <c r="B53" s="6" t="s">
        <v>45</v>
      </c>
      <c r="C53" s="6">
        <v>2013</v>
      </c>
      <c r="D53" s="6" t="s">
        <v>28</v>
      </c>
      <c r="E53" s="6" t="s">
        <v>4</v>
      </c>
      <c r="F53" s="27">
        <v>1.2706412180999356E-2</v>
      </c>
      <c r="I53" s="6" t="s">
        <v>8</v>
      </c>
      <c r="J53" s="6">
        <v>1995</v>
      </c>
      <c r="K53" s="27">
        <f t="shared" si="7"/>
        <v>5.5279596143283989E-2</v>
      </c>
      <c r="L53" s="27">
        <f t="shared" si="6"/>
        <v>5.2732854770829035E-2</v>
      </c>
      <c r="M53" s="27">
        <f t="shared" si="6"/>
        <v>8.0589680589680593E-2</v>
      </c>
      <c r="N53" s="27">
        <f t="shared" si="6"/>
        <v>4.3057707658355635E-2</v>
      </c>
    </row>
    <row r="54" spans="2:14" x14ac:dyDescent="0.25">
      <c r="B54" s="6" t="s">
        <v>45</v>
      </c>
      <c r="C54" s="6">
        <v>2013</v>
      </c>
      <c r="D54" s="6" t="s">
        <v>29</v>
      </c>
      <c r="E54" s="6" t="s">
        <v>4</v>
      </c>
      <c r="F54" s="27">
        <v>9.6504396311387526E-3</v>
      </c>
      <c r="I54" s="6" t="s">
        <v>8</v>
      </c>
      <c r="J54" s="6">
        <v>1994</v>
      </c>
      <c r="K54" s="27">
        <f t="shared" si="7"/>
        <v>5.5585044818212935E-2</v>
      </c>
      <c r="L54" s="27">
        <f t="shared" si="6"/>
        <v>5.2715014454470105E-2</v>
      </c>
      <c r="M54" s="27">
        <f t="shared" si="6"/>
        <v>8.1810089020771512E-2</v>
      </c>
      <c r="N54" s="27">
        <f t="shared" si="6"/>
        <v>4.6920696816852459E-2</v>
      </c>
    </row>
    <row r="55" spans="2:14" x14ac:dyDescent="0.25">
      <c r="B55" s="6" t="s">
        <v>45</v>
      </c>
      <c r="C55" s="6">
        <v>2013</v>
      </c>
      <c r="D55" s="6" t="s">
        <v>30</v>
      </c>
      <c r="E55" s="6" t="s">
        <v>4</v>
      </c>
      <c r="F55" s="27">
        <v>0</v>
      </c>
      <c r="I55" s="6" t="s">
        <v>8</v>
      </c>
      <c r="J55" s="6">
        <v>1993</v>
      </c>
      <c r="K55" s="27">
        <f t="shared" si="7"/>
        <v>5.4778237870944803E-2</v>
      </c>
      <c r="L55" s="27">
        <f t="shared" si="6"/>
        <v>5.353643446404853E-2</v>
      </c>
      <c r="M55" s="27">
        <f t="shared" si="6"/>
        <v>5.7241423369322177E-2</v>
      </c>
      <c r="N55" s="27">
        <f t="shared" si="6"/>
        <v>3.9211292852341477E-2</v>
      </c>
    </row>
    <row r="56" spans="2:14" x14ac:dyDescent="0.25">
      <c r="B56" s="6" t="s">
        <v>45</v>
      </c>
      <c r="C56" s="6">
        <v>2013</v>
      </c>
      <c r="D56" s="6" t="s">
        <v>31</v>
      </c>
      <c r="E56" s="6" t="s">
        <v>4</v>
      </c>
      <c r="F56" s="27">
        <v>0</v>
      </c>
      <c r="I56" s="6" t="s">
        <v>8</v>
      </c>
      <c r="J56" s="6">
        <v>1992</v>
      </c>
      <c r="K56" s="27">
        <f t="shared" si="7"/>
        <v>5.5517902771662332E-2</v>
      </c>
      <c r="L56" s="27">
        <f t="shared" si="6"/>
        <v>5.3113084221368838E-2</v>
      </c>
      <c r="M56" s="27">
        <f t="shared" si="6"/>
        <v>8.5895423629704856E-2</v>
      </c>
      <c r="N56" s="27">
        <f t="shared" si="6"/>
        <v>3.4320146712077546E-2</v>
      </c>
    </row>
    <row r="57" spans="2:14" x14ac:dyDescent="0.25">
      <c r="B57" s="6" t="s">
        <v>45</v>
      </c>
      <c r="C57" s="6">
        <v>2013</v>
      </c>
      <c r="D57" s="6" t="s">
        <v>32</v>
      </c>
      <c r="E57" s="6" t="s">
        <v>4</v>
      </c>
      <c r="F57" s="27">
        <v>3.1953677889770535E-2</v>
      </c>
      <c r="I57" s="6" t="s">
        <v>8</v>
      </c>
      <c r="J57" s="6">
        <v>1991</v>
      </c>
      <c r="K57" s="27">
        <f t="shared" si="7"/>
        <v>5.4138665459711688E-2</v>
      </c>
      <c r="L57" s="27">
        <f t="shared" si="6"/>
        <v>5.3970617892989563E-2</v>
      </c>
      <c r="M57" s="27">
        <f t="shared" si="6"/>
        <v>7.6226045429498568E-2</v>
      </c>
      <c r="N57" s="27">
        <f t="shared" si="6"/>
        <v>2.935950963844719E-2</v>
      </c>
    </row>
    <row r="58" spans="2:14" x14ac:dyDescent="0.25">
      <c r="B58" s="6" t="s">
        <v>45</v>
      </c>
      <c r="C58" s="6">
        <v>2012</v>
      </c>
      <c r="D58" s="6" t="s">
        <v>7</v>
      </c>
      <c r="E58" s="6" t="s">
        <v>3</v>
      </c>
      <c r="F58" s="27">
        <v>9.1303079551610614E-2</v>
      </c>
      <c r="I58" s="6" t="s">
        <v>8</v>
      </c>
      <c r="J58" s="6">
        <v>1990</v>
      </c>
      <c r="K58" s="27">
        <f t="shared" si="7"/>
        <v>5.4000274795681612E-2</v>
      </c>
      <c r="L58" s="27">
        <f t="shared" si="6"/>
        <v>5.8068966827686384E-2</v>
      </c>
      <c r="M58" s="27">
        <f t="shared" si="6"/>
        <v>7.790228597041686E-2</v>
      </c>
      <c r="N58" s="27">
        <f t="shared" si="6"/>
        <v>2.8567853866043873E-2</v>
      </c>
    </row>
    <row r="59" spans="2:14" x14ac:dyDescent="0.25">
      <c r="B59" s="6" t="s">
        <v>45</v>
      </c>
      <c r="C59" s="6">
        <v>2012</v>
      </c>
      <c r="D59" s="6" t="s">
        <v>8</v>
      </c>
      <c r="E59" s="6" t="s">
        <v>3</v>
      </c>
      <c r="F59" s="27">
        <v>4.8006000750093765E-2</v>
      </c>
      <c r="I59" s="6" t="s">
        <v>8</v>
      </c>
      <c r="J59" s="6">
        <v>1989</v>
      </c>
      <c r="K59" s="27">
        <f t="shared" si="7"/>
        <v>5.74381892582711E-2</v>
      </c>
      <c r="L59" s="27">
        <f t="shared" si="6"/>
        <v>5.7072392801932603E-2</v>
      </c>
      <c r="M59" s="27">
        <f t="shared" si="6"/>
        <v>8.1749420860197042E-2</v>
      </c>
      <c r="N59" s="27">
        <f t="shared" si="6"/>
        <v>2.8663875142748381E-2</v>
      </c>
    </row>
    <row r="60" spans="2:14" x14ac:dyDescent="0.25">
      <c r="B60" s="6" t="s">
        <v>45</v>
      </c>
      <c r="C60" s="6">
        <v>2012</v>
      </c>
      <c r="D60" s="6" t="s">
        <v>9</v>
      </c>
      <c r="E60" s="6" t="s">
        <v>3</v>
      </c>
      <c r="F60" s="27">
        <v>7.9884985623202898E-2</v>
      </c>
      <c r="I60" s="6" t="s">
        <v>8</v>
      </c>
      <c r="J60" s="6">
        <v>1988</v>
      </c>
      <c r="K60" s="27">
        <f t="shared" si="7"/>
        <v>5.9871848100153835E-2</v>
      </c>
      <c r="L60" s="27">
        <f t="shared" si="6"/>
        <v>4.8670239421092165E-2</v>
      </c>
      <c r="M60" s="27">
        <f t="shared" si="6"/>
        <v>8.2232103713909946E-2</v>
      </c>
      <c r="N60" s="27">
        <f t="shared" si="6"/>
        <v>2.2826858072862329E-2</v>
      </c>
    </row>
    <row r="61" spans="2:14" x14ac:dyDescent="0.25">
      <c r="B61" s="6" t="s">
        <v>45</v>
      </c>
      <c r="C61" s="6">
        <v>2012</v>
      </c>
      <c r="D61" s="6" t="s">
        <v>10</v>
      </c>
      <c r="E61" s="6" t="s">
        <v>3</v>
      </c>
      <c r="F61" s="27">
        <v>3.8838188106846687E-2</v>
      </c>
      <c r="I61" s="6" t="s">
        <v>8</v>
      </c>
      <c r="J61" s="6">
        <v>1987</v>
      </c>
      <c r="K61" s="27">
        <f t="shared" si="7"/>
        <v>6.1923933954522038E-2</v>
      </c>
      <c r="L61" s="27">
        <f t="shared" si="6"/>
        <v>4.2815234040343729E-2</v>
      </c>
      <c r="M61" s="27">
        <f t="shared" si="6"/>
        <v>8.2432517858271701E-2</v>
      </c>
      <c r="N61" s="27">
        <f t="shared" si="6"/>
        <v>2.2996337620304914E-2</v>
      </c>
    </row>
    <row r="62" spans="2:14" x14ac:dyDescent="0.25">
      <c r="B62" s="6" t="s">
        <v>45</v>
      </c>
      <c r="C62" s="6">
        <v>2012</v>
      </c>
      <c r="D62" s="6" t="s">
        <v>11</v>
      </c>
      <c r="E62" s="6" t="s">
        <v>3</v>
      </c>
      <c r="F62" s="27">
        <v>4.5464016335375258E-2</v>
      </c>
      <c r="I62" s="6" t="s">
        <v>8</v>
      </c>
      <c r="J62" s="6">
        <v>1986</v>
      </c>
      <c r="K62" s="27">
        <f t="shared" si="7"/>
        <v>6.3761932841843824E-2</v>
      </c>
      <c r="L62" s="27">
        <f t="shared" si="6"/>
        <v>4.0877841487906394E-2</v>
      </c>
      <c r="M62" s="27">
        <f t="shared" si="6"/>
        <v>4.6461490392126228E-2</v>
      </c>
      <c r="N62" s="27">
        <f t="shared" si="6"/>
        <v>2.5013920418040861E-2</v>
      </c>
    </row>
    <row r="63" spans="2:14" x14ac:dyDescent="0.25">
      <c r="B63" s="6" t="s">
        <v>45</v>
      </c>
      <c r="C63" s="6">
        <v>2012</v>
      </c>
      <c r="D63" s="6" t="s">
        <v>12</v>
      </c>
      <c r="E63" s="6" t="s">
        <v>3</v>
      </c>
      <c r="F63" s="27">
        <v>1.4293453348335209E-2</v>
      </c>
      <c r="I63" s="6" t="s">
        <v>8</v>
      </c>
      <c r="J63" s="6">
        <v>1985</v>
      </c>
      <c r="K63" s="27">
        <f t="shared" si="7"/>
        <v>6.5119009071741146E-2</v>
      </c>
      <c r="L63" s="27">
        <f t="shared" si="6"/>
        <v>3.7120165545591735E-2</v>
      </c>
      <c r="M63" s="27">
        <f t="shared" si="6"/>
        <v>7.8853157212517747E-2</v>
      </c>
      <c r="N63" s="27">
        <f t="shared" si="6"/>
        <v>2.5582984539164601E-2</v>
      </c>
    </row>
    <row r="64" spans="2:14" x14ac:dyDescent="0.25">
      <c r="B64" s="6" t="s">
        <v>45</v>
      </c>
      <c r="C64" s="6">
        <v>2012</v>
      </c>
      <c r="D64" s="6" t="s">
        <v>13</v>
      </c>
      <c r="E64" s="6" t="s">
        <v>3</v>
      </c>
      <c r="F64" s="27">
        <v>1.1709797057965579E-2</v>
      </c>
      <c r="I64" s="6" t="s">
        <v>8</v>
      </c>
      <c r="J64" s="6">
        <v>1984</v>
      </c>
      <c r="K64" s="27">
        <f t="shared" si="7"/>
        <v>6.4144660239392665E-2</v>
      </c>
      <c r="L64" s="27">
        <f t="shared" si="7"/>
        <v>3.2718557572677991E-2</v>
      </c>
      <c r="M64" s="27">
        <f t="shared" si="7"/>
        <v>8.7217098601570842E-2</v>
      </c>
      <c r="N64" s="27">
        <f t="shared" si="7"/>
        <v>2.6249162260778912E-2</v>
      </c>
    </row>
    <row r="65" spans="2:14" x14ac:dyDescent="0.25">
      <c r="B65" s="6" t="s">
        <v>45</v>
      </c>
      <c r="C65" s="6">
        <v>2012</v>
      </c>
      <c r="D65" s="6" t="s">
        <v>14</v>
      </c>
      <c r="E65" s="6" t="s">
        <v>3</v>
      </c>
      <c r="F65" s="27">
        <v>7.0342126099095723E-2</v>
      </c>
      <c r="I65" s="6" t="s">
        <v>8</v>
      </c>
      <c r="J65" s="6">
        <v>1983</v>
      </c>
      <c r="K65" s="27">
        <f t="shared" si="7"/>
        <v>6.349338362895407E-2</v>
      </c>
      <c r="L65" s="27">
        <f t="shared" si="7"/>
        <v>3.0943025245489777E-2</v>
      </c>
      <c r="M65" s="27">
        <f t="shared" si="7"/>
        <v>8.5979908903724964E-2</v>
      </c>
      <c r="N65" s="27">
        <f t="shared" si="7"/>
        <v>3.2524478501489998E-2</v>
      </c>
    </row>
    <row r="66" spans="2:14" x14ac:dyDescent="0.25">
      <c r="B66" s="6" t="s">
        <v>45</v>
      </c>
      <c r="C66" s="6">
        <v>2012</v>
      </c>
      <c r="D66" s="6" t="s">
        <v>15</v>
      </c>
      <c r="E66" s="6" t="s">
        <v>3</v>
      </c>
      <c r="F66" s="27">
        <v>1.6002000250031255E-2</v>
      </c>
      <c r="I66" s="6" t="s">
        <v>8</v>
      </c>
      <c r="J66" s="6">
        <v>1982</v>
      </c>
      <c r="K66" s="27">
        <f t="shared" si="7"/>
        <v>6.2220499556989557E-2</v>
      </c>
      <c r="L66" s="27">
        <f t="shared" si="7"/>
        <v>3.1714356560741071E-2</v>
      </c>
      <c r="M66" s="27">
        <f t="shared" si="7"/>
        <v>4.6598554697233986E-2</v>
      </c>
      <c r="N66" s="27">
        <f t="shared" si="7"/>
        <v>3.4165346577043287E-2</v>
      </c>
    </row>
    <row r="67" spans="2:14" x14ac:dyDescent="0.25">
      <c r="B67" s="6" t="s">
        <v>45</v>
      </c>
      <c r="C67" s="6">
        <v>2012</v>
      </c>
      <c r="D67" s="6" t="s">
        <v>16</v>
      </c>
      <c r="E67" s="6" t="s">
        <v>3</v>
      </c>
      <c r="F67" s="27">
        <v>0.16027003375421928</v>
      </c>
      <c r="I67" s="6" t="s">
        <v>8</v>
      </c>
      <c r="J67" s="6">
        <v>1981</v>
      </c>
      <c r="K67" s="27">
        <f t="shared" si="7"/>
        <v>6.3500502327908714E-2</v>
      </c>
      <c r="L67" s="27">
        <f t="shared" si="7"/>
        <v>3.3463855042338092E-2</v>
      </c>
      <c r="M67" s="27">
        <f t="shared" si="7"/>
        <v>7.6793826622689645E-2</v>
      </c>
      <c r="N67" s="27">
        <f t="shared" si="7"/>
        <v>3.8367381394563568E-2</v>
      </c>
    </row>
    <row r="68" spans="2:14" x14ac:dyDescent="0.25">
      <c r="B68" s="6" t="s">
        <v>45</v>
      </c>
      <c r="C68" s="6">
        <v>2012</v>
      </c>
      <c r="D68" s="6" t="s">
        <v>17</v>
      </c>
      <c r="E68" s="6" t="s">
        <v>3</v>
      </c>
      <c r="F68" s="27">
        <v>6.9175313580864279E-3</v>
      </c>
      <c r="I68" s="6" t="s">
        <v>8</v>
      </c>
      <c r="J68" s="6">
        <v>1980</v>
      </c>
      <c r="K68" s="27">
        <f t="shared" si="7"/>
        <v>6.1287488583758071E-2</v>
      </c>
      <c r="L68" s="27">
        <f t="shared" si="7"/>
        <v>3.2880444122057595E-2</v>
      </c>
      <c r="M68" s="27">
        <f t="shared" si="7"/>
        <v>6.9446150067542678E-2</v>
      </c>
      <c r="N68" s="27">
        <f t="shared" si="7"/>
        <v>3.4577970349602818E-2</v>
      </c>
    </row>
    <row r="69" spans="2:14" x14ac:dyDescent="0.25">
      <c r="B69" s="6" t="s">
        <v>45</v>
      </c>
      <c r="C69" s="6">
        <v>2012</v>
      </c>
      <c r="D69" s="6" t="s">
        <v>18</v>
      </c>
      <c r="E69" s="6" t="s">
        <v>3</v>
      </c>
      <c r="F69" s="27">
        <v>0.11418093928407717</v>
      </c>
      <c r="I69" s="6" t="s">
        <v>8</v>
      </c>
      <c r="J69" s="6">
        <v>1979</v>
      </c>
      <c r="K69" s="27">
        <f t="shared" si="7"/>
        <v>5.9653259764774209E-2</v>
      </c>
      <c r="L69" s="27">
        <f t="shared" si="7"/>
        <v>3.1702175202553952E-2</v>
      </c>
      <c r="M69" s="27">
        <f t="shared" si="7"/>
        <v>8.1876230828907326E-2</v>
      </c>
      <c r="N69" s="27">
        <f t="shared" si="7"/>
        <v>4.229982759311976E-2</v>
      </c>
    </row>
    <row r="70" spans="2:14" x14ac:dyDescent="0.25">
      <c r="B70" s="6" t="s">
        <v>45</v>
      </c>
      <c r="C70" s="6">
        <v>2012</v>
      </c>
      <c r="D70" s="6" t="s">
        <v>19</v>
      </c>
      <c r="E70" s="6" t="s">
        <v>3</v>
      </c>
      <c r="F70" s="27">
        <v>6.3924657248822764E-2</v>
      </c>
      <c r="I70" s="6" t="s">
        <v>8</v>
      </c>
      <c r="J70" s="6">
        <v>1978</v>
      </c>
      <c r="K70" s="27">
        <f t="shared" si="7"/>
        <v>5.8496946357094445E-2</v>
      </c>
      <c r="L70" s="27">
        <f t="shared" si="7"/>
        <v>2.9454327320056997E-2</v>
      </c>
      <c r="M70" s="27">
        <f t="shared" si="7"/>
        <v>8.3921313607543485E-2</v>
      </c>
      <c r="N70" s="27">
        <f t="shared" si="7"/>
        <v>3.8347829812759755E-2</v>
      </c>
    </row>
    <row r="71" spans="2:14" x14ac:dyDescent="0.25">
      <c r="B71" s="6" t="s">
        <v>45</v>
      </c>
      <c r="C71" s="6">
        <v>2012</v>
      </c>
      <c r="D71" s="6" t="s">
        <v>20</v>
      </c>
      <c r="E71" s="6" t="s">
        <v>3</v>
      </c>
      <c r="F71" s="27">
        <v>4.6672500729257826E-2</v>
      </c>
      <c r="I71" s="6" t="s">
        <v>8</v>
      </c>
      <c r="J71" s="6">
        <v>1977</v>
      </c>
      <c r="K71" s="27">
        <f t="shared" si="7"/>
        <v>6.1692288129354365E-2</v>
      </c>
      <c r="L71" s="27">
        <f t="shared" si="7"/>
        <v>2.8411998151958905E-2</v>
      </c>
      <c r="M71" s="27">
        <f t="shared" si="7"/>
        <v>8.6573970007385759E-2</v>
      </c>
      <c r="N71" s="27">
        <f t="shared" si="7"/>
        <v>1.5140276626379859E-2</v>
      </c>
    </row>
    <row r="72" spans="2:14" x14ac:dyDescent="0.25">
      <c r="B72" s="6" t="s">
        <v>45</v>
      </c>
      <c r="C72" s="6">
        <v>2012</v>
      </c>
      <c r="D72" s="6" t="s">
        <v>21</v>
      </c>
      <c r="E72" s="6" t="s">
        <v>3</v>
      </c>
      <c r="F72" s="27">
        <v>4.0296703754635996E-2</v>
      </c>
      <c r="I72" s="6" t="s">
        <v>8</v>
      </c>
      <c r="J72" s="6">
        <v>1976</v>
      </c>
      <c r="K72" s="27">
        <f t="shared" si="7"/>
        <v>6.123041780238582E-2</v>
      </c>
      <c r="L72" s="27">
        <f t="shared" si="7"/>
        <v>2.8721058057996546E-2</v>
      </c>
      <c r="M72" s="27">
        <f t="shared" si="7"/>
        <v>8.5593058125438659E-2</v>
      </c>
      <c r="N72" s="27">
        <f t="shared" si="7"/>
        <v>4.0248873632267756E-2</v>
      </c>
    </row>
    <row r="73" spans="2:14" x14ac:dyDescent="0.25">
      <c r="B73" s="6" t="s">
        <v>45</v>
      </c>
      <c r="C73" s="6">
        <v>2012</v>
      </c>
      <c r="D73" s="6" t="s">
        <v>22</v>
      </c>
      <c r="E73" s="6" t="s">
        <v>3</v>
      </c>
      <c r="F73" s="27">
        <v>8.4593907571779807E-3</v>
      </c>
      <c r="I73" s="6" t="s">
        <v>8</v>
      </c>
      <c r="J73" s="6">
        <v>1975</v>
      </c>
      <c r="K73" s="27">
        <f t="shared" si="7"/>
        <v>6.0588679631787164E-2</v>
      </c>
      <c r="L73" s="27">
        <f t="shared" si="7"/>
        <v>2.9104732346405399E-2</v>
      </c>
      <c r="M73" s="27">
        <f t="shared" si="7"/>
        <v>6.1556958220619178E-2</v>
      </c>
      <c r="N73" s="27">
        <f t="shared" si="7"/>
        <v>3.1707414350097718E-2</v>
      </c>
    </row>
    <row r="74" spans="2:14" x14ac:dyDescent="0.25">
      <c r="B74" s="6" t="s">
        <v>45</v>
      </c>
      <c r="C74" s="6">
        <v>2012</v>
      </c>
      <c r="D74" s="6" t="s">
        <v>23</v>
      </c>
      <c r="E74" s="6" t="s">
        <v>3</v>
      </c>
      <c r="F74" s="27">
        <v>0</v>
      </c>
      <c r="I74" s="6" t="s">
        <v>8</v>
      </c>
      <c r="J74" s="6">
        <v>1974</v>
      </c>
      <c r="K74" s="27">
        <f t="shared" si="7"/>
        <v>5.9532406571583318E-2</v>
      </c>
      <c r="L74" s="27">
        <f t="shared" si="7"/>
        <v>2.9163834684251624E-2</v>
      </c>
      <c r="M74" s="27">
        <f t="shared" si="7"/>
        <v>6.499404407385348E-2</v>
      </c>
      <c r="N74" s="27">
        <f t="shared" si="7"/>
        <v>3.686374118512082E-2</v>
      </c>
    </row>
    <row r="75" spans="2:14" x14ac:dyDescent="0.25">
      <c r="B75" s="6" t="s">
        <v>45</v>
      </c>
      <c r="C75" s="6">
        <v>2012</v>
      </c>
      <c r="D75" s="6" t="s">
        <v>24</v>
      </c>
      <c r="E75" s="6" t="s">
        <v>3</v>
      </c>
      <c r="F75" s="27">
        <v>2.6711672292369881E-2</v>
      </c>
      <c r="I75" s="6" t="s">
        <v>8</v>
      </c>
      <c r="J75" s="6">
        <v>1973</v>
      </c>
      <c r="K75" s="27">
        <f t="shared" si="7"/>
        <v>5.8515908946605889E-2</v>
      </c>
      <c r="L75" s="27">
        <f t="shared" si="7"/>
        <v>3.0823101010710348E-2</v>
      </c>
      <c r="M75" s="27">
        <f t="shared" si="7"/>
        <v>5.6718812675491379E-2</v>
      </c>
      <c r="N75" s="27">
        <f t="shared" si="7"/>
        <v>2.6753821974567795E-2</v>
      </c>
    </row>
    <row r="76" spans="2:14" x14ac:dyDescent="0.25">
      <c r="B76" s="6" t="s">
        <v>45</v>
      </c>
      <c r="C76" s="6">
        <v>2012</v>
      </c>
      <c r="D76" s="6" t="s">
        <v>25</v>
      </c>
      <c r="E76" s="6" t="s">
        <v>3</v>
      </c>
      <c r="F76" s="27">
        <v>2.3711297245489021E-2</v>
      </c>
      <c r="I76" s="6" t="s">
        <v>8</v>
      </c>
      <c r="J76" s="6">
        <v>1972</v>
      </c>
      <c r="K76" s="27">
        <f t="shared" si="7"/>
        <v>5.7340396554337952E-2</v>
      </c>
      <c r="L76" s="27">
        <f t="shared" si="7"/>
        <v>2.8461317817829672E-2</v>
      </c>
      <c r="M76" s="27">
        <f t="shared" si="7"/>
        <v>4.9430303030303033E-2</v>
      </c>
      <c r="N76" s="27">
        <f t="shared" si="7"/>
        <v>1.9281332164767746E-2</v>
      </c>
    </row>
    <row r="77" spans="2:14" x14ac:dyDescent="0.25">
      <c r="B77" s="6" t="s">
        <v>45</v>
      </c>
      <c r="C77" s="6">
        <v>2012</v>
      </c>
      <c r="D77" s="6" t="s">
        <v>26</v>
      </c>
      <c r="E77" s="6" t="s">
        <v>3</v>
      </c>
      <c r="F77" s="27">
        <v>3.9879984998124764E-2</v>
      </c>
      <c r="I77" s="6" t="s">
        <v>8</v>
      </c>
      <c r="J77" s="6">
        <v>1971</v>
      </c>
      <c r="K77" s="27">
        <f t="shared" si="7"/>
        <v>5.2257594085261767E-2</v>
      </c>
      <c r="L77" s="27">
        <f t="shared" si="7"/>
        <v>2.7432936886882541E-2</v>
      </c>
      <c r="M77" s="27">
        <f t="shared" si="7"/>
        <v>4.7962478493483229E-2</v>
      </c>
      <c r="N77" s="27">
        <f t="shared" si="7"/>
        <v>2.080700348324651E-2</v>
      </c>
    </row>
    <row r="78" spans="2:14" x14ac:dyDescent="0.25">
      <c r="B78" s="6" t="s">
        <v>45</v>
      </c>
      <c r="C78" s="6">
        <v>2012</v>
      </c>
      <c r="D78" s="6" t="s">
        <v>27</v>
      </c>
      <c r="E78" s="6" t="s">
        <v>3</v>
      </c>
      <c r="F78" s="27">
        <v>0</v>
      </c>
      <c r="I78" s="6" t="s">
        <v>8</v>
      </c>
      <c r="J78" s="6">
        <v>1970</v>
      </c>
      <c r="K78" s="27">
        <f t="shared" si="7"/>
        <v>5.0760555957397036E-2</v>
      </c>
      <c r="L78" s="27">
        <f t="shared" si="7"/>
        <v>2.8401321187385607E-2</v>
      </c>
      <c r="M78" s="27">
        <f t="shared" si="7"/>
        <v>4.1640505311801489E-2</v>
      </c>
      <c r="N78" s="27">
        <f t="shared" si="7"/>
        <v>2.2220737127009057E-2</v>
      </c>
    </row>
    <row r="79" spans="2:14" x14ac:dyDescent="0.25">
      <c r="B79" s="6" t="s">
        <v>45</v>
      </c>
      <c r="C79" s="6">
        <v>2012</v>
      </c>
      <c r="D79" s="6" t="s">
        <v>28</v>
      </c>
      <c r="E79" s="6" t="s">
        <v>3</v>
      </c>
      <c r="F79" s="27">
        <v>0</v>
      </c>
      <c r="I79" s="6" t="s">
        <v>8</v>
      </c>
      <c r="J79" s="6">
        <v>1969</v>
      </c>
      <c r="K79" s="27">
        <f t="shared" si="7"/>
        <v>5.0051654075811088E-2</v>
      </c>
      <c r="L79" s="27">
        <f t="shared" si="7"/>
        <v>2.9390996097313615E-2</v>
      </c>
      <c r="M79" s="27">
        <f t="shared" si="7"/>
        <v>4.1436065258193371E-2</v>
      </c>
      <c r="N79" s="27">
        <f t="shared" si="7"/>
        <v>1.9776166857433549E-2</v>
      </c>
    </row>
    <row r="80" spans="2:14" x14ac:dyDescent="0.25">
      <c r="B80" s="6" t="s">
        <v>45</v>
      </c>
      <c r="C80" s="6">
        <v>2012</v>
      </c>
      <c r="D80" s="6" t="s">
        <v>29</v>
      </c>
      <c r="E80" s="6" t="s">
        <v>3</v>
      </c>
      <c r="F80" s="27">
        <v>2.6628328541067635E-2</v>
      </c>
      <c r="I80" s="6" t="s">
        <v>8</v>
      </c>
      <c r="J80" s="6">
        <v>1968</v>
      </c>
      <c r="K80" s="27">
        <f t="shared" si="7"/>
        <v>4.8296985370527241E-2</v>
      </c>
      <c r="L80" s="27">
        <f t="shared" si="7"/>
        <v>3.1488923575637186E-2</v>
      </c>
      <c r="M80" s="27">
        <f t="shared" si="7"/>
        <v>4.2836515321674956E-2</v>
      </c>
      <c r="N80" s="27">
        <f t="shared" si="7"/>
        <v>1.3922753454185661E-2</v>
      </c>
    </row>
    <row r="81" spans="2:14" x14ac:dyDescent="0.25">
      <c r="B81" s="6" t="s">
        <v>45</v>
      </c>
      <c r="C81" s="6">
        <v>2012</v>
      </c>
      <c r="D81" s="6" t="s">
        <v>30</v>
      </c>
      <c r="E81" s="6" t="s">
        <v>3</v>
      </c>
      <c r="F81" s="27">
        <v>1.3251656457057132E-2</v>
      </c>
      <c r="I81" s="6" t="s">
        <v>8</v>
      </c>
      <c r="J81" s="6">
        <v>1967</v>
      </c>
      <c r="K81" s="27">
        <f t="shared" si="7"/>
        <v>4.7014423603281265E-2</v>
      </c>
      <c r="L81" s="27">
        <f t="shared" si="7"/>
        <v>3.4076372048539048E-2</v>
      </c>
      <c r="M81" s="27">
        <f t="shared" si="7"/>
        <v>3.9821677652271424E-2</v>
      </c>
      <c r="N81" s="27">
        <f t="shared" si="7"/>
        <v>2.3218025565104355E-2</v>
      </c>
    </row>
    <row r="82" spans="2:14" x14ac:dyDescent="0.25">
      <c r="B82" s="6" t="s">
        <v>45</v>
      </c>
      <c r="C82" s="6">
        <v>2012</v>
      </c>
      <c r="D82" s="6" t="s">
        <v>31</v>
      </c>
      <c r="E82" s="6" t="s">
        <v>3</v>
      </c>
      <c r="F82" s="27">
        <v>0</v>
      </c>
      <c r="I82" s="6" t="s">
        <v>8</v>
      </c>
      <c r="J82" s="6">
        <v>1966</v>
      </c>
      <c r="K82" s="27">
        <f t="shared" si="7"/>
        <v>4.6606350060540834E-2</v>
      </c>
      <c r="L82" s="27">
        <f t="shared" si="7"/>
        <v>3.668498150045723E-2</v>
      </c>
      <c r="M82" s="27">
        <f t="shared" si="7"/>
        <v>4.5121341700449825E-2</v>
      </c>
      <c r="N82" s="27">
        <f t="shared" si="7"/>
        <v>2.2042776080314273E-2</v>
      </c>
    </row>
    <row r="83" spans="2:14" x14ac:dyDescent="0.25">
      <c r="B83" s="6" t="s">
        <v>45</v>
      </c>
      <c r="C83" s="6">
        <v>2012</v>
      </c>
      <c r="D83" s="6" t="s">
        <v>32</v>
      </c>
      <c r="E83" s="6" t="s">
        <v>3</v>
      </c>
      <c r="F83" s="27">
        <v>1.3251656457057132E-2</v>
      </c>
      <c r="I83" s="6" t="s">
        <v>8</v>
      </c>
      <c r="J83" s="6">
        <v>1965</v>
      </c>
      <c r="K83" s="27">
        <f t="shared" si="7"/>
        <v>4.4421701828184008E-2</v>
      </c>
      <c r="L83" s="27">
        <f t="shared" si="7"/>
        <v>3.8032535250684465E-2</v>
      </c>
      <c r="M83" s="27">
        <f t="shared" si="7"/>
        <v>4.7186481859848695E-2</v>
      </c>
      <c r="N83" s="27">
        <f t="shared" si="7"/>
        <v>2.0027277295240831E-2</v>
      </c>
    </row>
    <row r="84" spans="2:14" x14ac:dyDescent="0.25">
      <c r="B84" s="6" t="s">
        <v>45</v>
      </c>
      <c r="C84" s="6">
        <v>2012</v>
      </c>
      <c r="D84" s="6" t="s">
        <v>7</v>
      </c>
      <c r="E84" s="6" t="s">
        <v>4</v>
      </c>
      <c r="F84" s="27">
        <v>0.14131975431781196</v>
      </c>
      <c r="I84" s="6" t="s">
        <v>8</v>
      </c>
      <c r="J84" s="6">
        <v>1964</v>
      </c>
      <c r="K84" s="27">
        <f t="shared" si="7"/>
        <v>4.4858766529415929E-2</v>
      </c>
      <c r="L84" s="27">
        <f t="shared" si="7"/>
        <v>4.0018437263055651E-2</v>
      </c>
      <c r="M84" s="27">
        <f t="shared" si="7"/>
        <v>4.7917406524275785E-2</v>
      </c>
      <c r="N84" s="27">
        <f t="shared" si="7"/>
        <v>2.0080189299329566E-2</v>
      </c>
    </row>
    <row r="85" spans="2:14" x14ac:dyDescent="0.25">
      <c r="B85" s="6" t="s">
        <v>45</v>
      </c>
      <c r="C85" s="6">
        <v>2012</v>
      </c>
      <c r="D85" s="6" t="s">
        <v>8</v>
      </c>
      <c r="E85" s="6" t="s">
        <v>4</v>
      </c>
      <c r="F85" s="27">
        <v>7.8744291038899683E-3</v>
      </c>
      <c r="I85" s="6" t="s">
        <v>8</v>
      </c>
      <c r="J85" s="6">
        <v>1963</v>
      </c>
      <c r="K85" s="27">
        <f t="shared" si="7"/>
        <v>4.5688017403459034E-2</v>
      </c>
      <c r="L85" s="27">
        <f t="shared" si="7"/>
        <v>4.2575336802419463E-2</v>
      </c>
      <c r="M85" s="27">
        <f t="shared" si="7"/>
        <v>5.3588936477630425E-2</v>
      </c>
      <c r="N85" s="27">
        <f t="shared" si="7"/>
        <v>2.0819563780568408E-2</v>
      </c>
    </row>
    <row r="86" spans="2:14" x14ac:dyDescent="0.25">
      <c r="B86" s="6" t="s">
        <v>45</v>
      </c>
      <c r="C86" s="6">
        <v>2012</v>
      </c>
      <c r="D86" s="6" t="s">
        <v>9</v>
      </c>
      <c r="E86" s="6" t="s">
        <v>4</v>
      </c>
      <c r="F86" s="27">
        <v>8.1999055068507534E-2</v>
      </c>
      <c r="I86" s="6" t="s">
        <v>8</v>
      </c>
      <c r="J86" s="6">
        <v>1962</v>
      </c>
      <c r="K86" s="27">
        <f t="shared" si="7"/>
        <v>4.5390216269097068E-2</v>
      </c>
      <c r="L86" s="27">
        <f t="shared" si="7"/>
        <v>4.5044703187129047E-2</v>
      </c>
      <c r="M86" s="27">
        <f t="shared" si="7"/>
        <v>4.8752891481444231E-2</v>
      </c>
      <c r="N86" s="27">
        <f t="shared" si="7"/>
        <v>2.1551863203742538E-2</v>
      </c>
    </row>
    <row r="87" spans="2:14" x14ac:dyDescent="0.25">
      <c r="B87" s="6" t="s">
        <v>45</v>
      </c>
      <c r="C87" s="6">
        <v>2012</v>
      </c>
      <c r="D87" s="6" t="s">
        <v>10</v>
      </c>
      <c r="E87" s="6" t="s">
        <v>4</v>
      </c>
      <c r="F87" s="27">
        <v>0</v>
      </c>
      <c r="I87" s="6" t="s">
        <v>8</v>
      </c>
      <c r="J87" s="6">
        <v>1961</v>
      </c>
      <c r="K87" s="27">
        <f t="shared" si="7"/>
        <v>4.4559724646797326E-2</v>
      </c>
      <c r="L87" s="27">
        <f t="shared" si="7"/>
        <v>4.7938174762368051E-2</v>
      </c>
      <c r="M87" s="27">
        <f t="shared" si="7"/>
        <v>4.862086258776329E-2</v>
      </c>
      <c r="N87" s="27">
        <f t="shared" si="7"/>
        <v>2.2002750343792975E-2</v>
      </c>
    </row>
    <row r="88" spans="2:14" x14ac:dyDescent="0.25">
      <c r="B88" s="6" t="s">
        <v>45</v>
      </c>
      <c r="C88" s="6">
        <v>2012</v>
      </c>
      <c r="D88" s="6" t="s">
        <v>11</v>
      </c>
      <c r="E88" s="6" t="s">
        <v>4</v>
      </c>
      <c r="F88" s="27">
        <v>0.13328783663184418</v>
      </c>
      <c r="I88" s="6" t="s">
        <v>8</v>
      </c>
      <c r="J88" s="6">
        <v>1960</v>
      </c>
      <c r="K88" s="27">
        <f t="shared" si="7"/>
        <v>4.4737657700067567E-2</v>
      </c>
      <c r="L88" s="27">
        <f t="shared" si="7"/>
        <v>4.8766570777839725E-2</v>
      </c>
      <c r="M88" s="27">
        <f t="shared" si="7"/>
        <v>5.2770996727782682E-2</v>
      </c>
      <c r="N88" s="27">
        <f t="shared" si="7"/>
        <v>2.2263085308990609E-2</v>
      </c>
    </row>
    <row r="89" spans="2:14" x14ac:dyDescent="0.25">
      <c r="B89" s="6" t="s">
        <v>45</v>
      </c>
      <c r="C89" s="6">
        <v>2012</v>
      </c>
      <c r="D89" s="6" t="s">
        <v>12</v>
      </c>
      <c r="E89" s="6" t="s">
        <v>4</v>
      </c>
      <c r="F89" s="27">
        <v>0</v>
      </c>
    </row>
    <row r="90" spans="2:14" x14ac:dyDescent="0.25">
      <c r="B90" s="6" t="s">
        <v>45</v>
      </c>
      <c r="C90" s="6">
        <v>2012</v>
      </c>
      <c r="D90" s="6" t="s">
        <v>13</v>
      </c>
      <c r="E90" s="6" t="s">
        <v>4</v>
      </c>
      <c r="F90" s="27">
        <v>3.7849755892697783E-2</v>
      </c>
      <c r="I90" s="6" t="s">
        <v>9</v>
      </c>
      <c r="J90" s="6">
        <v>2000</v>
      </c>
      <c r="K90" s="27">
        <f>SUMIFS($F$6:$F$6141,$D$6:$D$6141,$I90,$E$6:$E$6141,LEFT(K$5,1),$C$6:$C$6141,$J90,$B$6:$B$6141,K$4)</f>
        <v>8.9759296480363335E-2</v>
      </c>
      <c r="L90" s="27">
        <f t="shared" ref="L90:N105" si="8">SUMIFS($F$6:$F$6141,$D$6:$D$6141,$I90,$E$6:$E$6141,LEFT(L$5,1),$C$6:$C$6141,$J90,$B$6:$B$6141,L$4)</f>
        <v>6.8902657902383854E-2</v>
      </c>
      <c r="M90" s="27">
        <f t="shared" si="8"/>
        <v>7.6489784970271354E-2</v>
      </c>
      <c r="N90" s="27">
        <f t="shared" si="8"/>
        <v>0.10484330484330484</v>
      </c>
    </row>
    <row r="91" spans="2:14" x14ac:dyDescent="0.25">
      <c r="B91" s="6" t="s">
        <v>45</v>
      </c>
      <c r="C91" s="6">
        <v>2012</v>
      </c>
      <c r="D91" s="6" t="s">
        <v>14</v>
      </c>
      <c r="E91" s="6" t="s">
        <v>4</v>
      </c>
      <c r="F91" s="27">
        <v>4.0842038952175967E-2</v>
      </c>
      <c r="I91" s="6" t="s">
        <v>9</v>
      </c>
      <c r="J91" s="6">
        <v>1999</v>
      </c>
      <c r="K91" s="27">
        <f t="shared" ref="K91:N130" si="9">SUMIFS($F$6:$F$6141,$D$6:$D$6141,$I91,$E$6:$E$6141,LEFT(K$5,1),$C$6:$C$6141,$J91,$B$6:$B$6141,K$4)</f>
        <v>8.9059898106766386E-2</v>
      </c>
      <c r="L91" s="27">
        <f t="shared" si="8"/>
        <v>7.0680363825369685E-2</v>
      </c>
      <c r="M91" s="27">
        <f t="shared" si="8"/>
        <v>7.5125835774923003E-2</v>
      </c>
      <c r="N91" s="27">
        <f t="shared" si="8"/>
        <v>0.11784622105723024</v>
      </c>
    </row>
    <row r="92" spans="2:14" x14ac:dyDescent="0.25">
      <c r="B92" s="6" t="s">
        <v>45</v>
      </c>
      <c r="C92" s="6">
        <v>2012</v>
      </c>
      <c r="D92" s="6" t="s">
        <v>15</v>
      </c>
      <c r="E92" s="6" t="s">
        <v>4</v>
      </c>
      <c r="F92" s="27">
        <v>7.7484382382277284E-2</v>
      </c>
      <c r="I92" s="6" t="s">
        <v>9</v>
      </c>
      <c r="J92" s="6">
        <v>1998</v>
      </c>
      <c r="K92" s="27">
        <f t="shared" si="9"/>
        <v>8.9048579615210038E-2</v>
      </c>
      <c r="L92" s="27">
        <f t="shared" si="8"/>
        <v>7.2111018252399045E-2</v>
      </c>
      <c r="M92" s="27">
        <f t="shared" si="8"/>
        <v>7.5246573824387722E-2</v>
      </c>
      <c r="N92" s="27">
        <f t="shared" si="8"/>
        <v>0.11784622105723024</v>
      </c>
    </row>
    <row r="93" spans="2:14" x14ac:dyDescent="0.25">
      <c r="B93" s="6" t="s">
        <v>45</v>
      </c>
      <c r="C93" s="6">
        <v>2012</v>
      </c>
      <c r="D93" s="6" t="s">
        <v>16</v>
      </c>
      <c r="E93" s="6" t="s">
        <v>4</v>
      </c>
      <c r="F93" s="27">
        <v>2.9397868654522548E-2</v>
      </c>
      <c r="I93" s="6" t="s">
        <v>9</v>
      </c>
      <c r="J93" s="6">
        <v>1997</v>
      </c>
      <c r="K93" s="27">
        <f t="shared" si="9"/>
        <v>8.8074730717928054E-2</v>
      </c>
      <c r="L93" s="27">
        <f t="shared" si="8"/>
        <v>7.3747189109635208E-2</v>
      </c>
      <c r="M93" s="27">
        <f t="shared" si="8"/>
        <v>8.9317305511453851E-2</v>
      </c>
      <c r="N93" s="27">
        <f t="shared" si="8"/>
        <v>9.4523186330189149E-2</v>
      </c>
    </row>
    <row r="94" spans="2:14" x14ac:dyDescent="0.25">
      <c r="B94" s="6" t="s">
        <v>45</v>
      </c>
      <c r="C94" s="6">
        <v>2012</v>
      </c>
      <c r="D94" s="6" t="s">
        <v>17</v>
      </c>
      <c r="E94" s="6" t="s">
        <v>4</v>
      </c>
      <c r="F94" s="27">
        <v>4.7246574623339812E-3</v>
      </c>
      <c r="I94" s="6" t="s">
        <v>9</v>
      </c>
      <c r="J94" s="6">
        <v>1996</v>
      </c>
      <c r="K94" s="27">
        <f t="shared" si="9"/>
        <v>9.081290991865143E-2</v>
      </c>
      <c r="L94" s="27">
        <f t="shared" si="8"/>
        <v>7.7730979764772473E-2</v>
      </c>
      <c r="M94" s="27">
        <f t="shared" si="8"/>
        <v>6.6156062256262513E-2</v>
      </c>
      <c r="N94" s="27">
        <f t="shared" si="8"/>
        <v>9.4782994236169274E-2</v>
      </c>
    </row>
    <row r="95" spans="2:14" x14ac:dyDescent="0.25">
      <c r="B95" s="6" t="s">
        <v>45</v>
      </c>
      <c r="C95" s="6">
        <v>2012</v>
      </c>
      <c r="D95" s="6" t="s">
        <v>18</v>
      </c>
      <c r="E95" s="6" t="s">
        <v>4</v>
      </c>
      <c r="F95" s="27">
        <v>7.0817365740983781E-2</v>
      </c>
      <c r="I95" s="6" t="s">
        <v>9</v>
      </c>
      <c r="J95" s="6">
        <v>1995</v>
      </c>
      <c r="K95" s="27">
        <f t="shared" si="9"/>
        <v>8.9539617008863925E-2</v>
      </c>
      <c r="L95" s="27">
        <f t="shared" si="8"/>
        <v>8.0714971925573989E-2</v>
      </c>
      <c r="M95" s="27">
        <f t="shared" si="8"/>
        <v>5.8181818181818182E-2</v>
      </c>
      <c r="N95" s="27">
        <f t="shared" si="8"/>
        <v>9.1468281917640976E-2</v>
      </c>
    </row>
    <row r="96" spans="2:14" x14ac:dyDescent="0.25">
      <c r="B96" s="6" t="s">
        <v>45</v>
      </c>
      <c r="C96" s="6">
        <v>2012</v>
      </c>
      <c r="D96" s="6" t="s">
        <v>19</v>
      </c>
      <c r="E96" s="6" t="s">
        <v>4</v>
      </c>
      <c r="F96" s="27">
        <v>0.10252506693264739</v>
      </c>
      <c r="I96" s="6" t="s">
        <v>9</v>
      </c>
      <c r="J96" s="6">
        <v>1994</v>
      </c>
      <c r="K96" s="27">
        <f t="shared" si="9"/>
        <v>8.8142916992702838E-2</v>
      </c>
      <c r="L96" s="27">
        <f t="shared" si="8"/>
        <v>8.1042181894961943E-2</v>
      </c>
      <c r="M96" s="27">
        <f t="shared" si="8"/>
        <v>5.9910979228486649E-2</v>
      </c>
      <c r="N96" s="27">
        <f t="shared" si="8"/>
        <v>9.1383037341584372E-2</v>
      </c>
    </row>
    <row r="97" spans="2:14" x14ac:dyDescent="0.25">
      <c r="B97" s="6" t="s">
        <v>45</v>
      </c>
      <c r="C97" s="6">
        <v>2012</v>
      </c>
      <c r="D97" s="6" t="s">
        <v>20</v>
      </c>
      <c r="E97" s="6" t="s">
        <v>4</v>
      </c>
      <c r="F97" s="27">
        <v>0</v>
      </c>
      <c r="I97" s="6" t="s">
        <v>9</v>
      </c>
      <c r="J97" s="6">
        <v>1993</v>
      </c>
      <c r="K97" s="27">
        <f t="shared" si="9"/>
        <v>9.0028675191852384E-2</v>
      </c>
      <c r="L97" s="27">
        <f t="shared" si="8"/>
        <v>8.4348894376112635E-2</v>
      </c>
      <c r="M97" s="27">
        <f t="shared" si="8"/>
        <v>5.6442854404906408E-2</v>
      </c>
      <c r="N97" s="27">
        <f t="shared" si="8"/>
        <v>7.779520501904548E-2</v>
      </c>
    </row>
    <row r="98" spans="2:14" x14ac:dyDescent="0.25">
      <c r="B98" s="6" t="s">
        <v>45</v>
      </c>
      <c r="C98" s="6">
        <v>2012</v>
      </c>
      <c r="D98" s="6" t="s">
        <v>21</v>
      </c>
      <c r="E98" s="6" t="s">
        <v>4</v>
      </c>
      <c r="F98" s="27">
        <v>3.207517454984514E-2</v>
      </c>
      <c r="I98" s="6" t="s">
        <v>9</v>
      </c>
      <c r="J98" s="6">
        <v>1992</v>
      </c>
      <c r="K98" s="27">
        <f t="shared" si="9"/>
        <v>8.9639339762191364E-2</v>
      </c>
      <c r="L98" s="27">
        <f t="shared" si="8"/>
        <v>8.986620355649047E-2</v>
      </c>
      <c r="M98" s="27">
        <f t="shared" si="8"/>
        <v>5.4103960853106821E-2</v>
      </c>
      <c r="N98" s="27">
        <f t="shared" si="8"/>
        <v>8.0342328180944902E-2</v>
      </c>
    </row>
    <row r="99" spans="2:14" x14ac:dyDescent="0.25">
      <c r="B99" s="6" t="s">
        <v>45</v>
      </c>
      <c r="C99" s="6">
        <v>2012</v>
      </c>
      <c r="D99" s="6" t="s">
        <v>22</v>
      </c>
      <c r="E99" s="6" t="s">
        <v>4</v>
      </c>
      <c r="F99" s="27">
        <v>2.2153393878943776E-2</v>
      </c>
      <c r="I99" s="6" t="s">
        <v>9</v>
      </c>
      <c r="J99" s="6">
        <v>1991</v>
      </c>
      <c r="K99" s="27">
        <f t="shared" si="9"/>
        <v>8.8716142907299025E-2</v>
      </c>
      <c r="L99" s="27">
        <f t="shared" si="8"/>
        <v>8.8991526017602726E-2</v>
      </c>
      <c r="M99" s="27">
        <f t="shared" si="8"/>
        <v>5.4031714932957817E-2</v>
      </c>
      <c r="N99" s="27">
        <f t="shared" si="8"/>
        <v>8.0483254863640399E-2</v>
      </c>
    </row>
    <row r="100" spans="2:14" x14ac:dyDescent="0.25">
      <c r="B100" s="6" t="s">
        <v>45</v>
      </c>
      <c r="C100" s="6">
        <v>2012</v>
      </c>
      <c r="D100" s="6" t="s">
        <v>23</v>
      </c>
      <c r="E100" s="6" t="s">
        <v>4</v>
      </c>
      <c r="F100" s="27">
        <v>0</v>
      </c>
      <c r="I100" s="6" t="s">
        <v>9</v>
      </c>
      <c r="J100" s="6">
        <v>1990</v>
      </c>
      <c r="K100" s="27">
        <f t="shared" si="9"/>
        <v>8.7148234730081459E-2</v>
      </c>
      <c r="L100" s="27">
        <f t="shared" si="8"/>
        <v>9.0496001249873323E-2</v>
      </c>
      <c r="M100" s="27">
        <f t="shared" si="8"/>
        <v>5.7881368594053489E-2</v>
      </c>
      <c r="N100" s="27">
        <f t="shared" si="8"/>
        <v>7.2816748686295771E-2</v>
      </c>
    </row>
    <row r="101" spans="2:14" x14ac:dyDescent="0.25">
      <c r="B101" s="6" t="s">
        <v>45</v>
      </c>
      <c r="C101" s="6">
        <v>2012</v>
      </c>
      <c r="D101" s="6" t="s">
        <v>24</v>
      </c>
      <c r="E101" s="6" t="s">
        <v>4</v>
      </c>
      <c r="F101" s="27">
        <v>3.6117381489841983E-2</v>
      </c>
      <c r="I101" s="6" t="s">
        <v>9</v>
      </c>
      <c r="J101" s="6">
        <v>1989</v>
      </c>
      <c r="K101" s="27">
        <f t="shared" si="9"/>
        <v>8.5649027788333457E-2</v>
      </c>
      <c r="L101" s="27">
        <f t="shared" si="8"/>
        <v>9.0366250900681511E-2</v>
      </c>
      <c r="M101" s="27">
        <f t="shared" si="8"/>
        <v>6.2993664350107462E-2</v>
      </c>
      <c r="N101" s="27">
        <f t="shared" si="8"/>
        <v>8.0586220022839744E-2</v>
      </c>
    </row>
    <row r="102" spans="2:14" x14ac:dyDescent="0.25">
      <c r="B102" s="6" t="s">
        <v>45</v>
      </c>
      <c r="C102" s="6">
        <v>2012</v>
      </c>
      <c r="D102" s="6" t="s">
        <v>25</v>
      </c>
      <c r="E102" s="6" t="s">
        <v>4</v>
      </c>
      <c r="F102" s="27">
        <v>0.12856317916951021</v>
      </c>
      <c r="I102" s="6" t="s">
        <v>9</v>
      </c>
      <c r="J102" s="6">
        <v>1988</v>
      </c>
      <c r="K102" s="27">
        <f t="shared" si="9"/>
        <v>8.4865338017107134E-2</v>
      </c>
      <c r="L102" s="27">
        <f t="shared" si="8"/>
        <v>8.8931856034287632E-2</v>
      </c>
      <c r="M102" s="27">
        <f t="shared" si="8"/>
        <v>6.4320160330682039E-2</v>
      </c>
      <c r="N102" s="27">
        <f t="shared" si="8"/>
        <v>7.1860785377456909E-2</v>
      </c>
    </row>
    <row r="103" spans="2:14" x14ac:dyDescent="0.25">
      <c r="B103" s="6" t="s">
        <v>45</v>
      </c>
      <c r="C103" s="6">
        <v>2012</v>
      </c>
      <c r="D103" s="6" t="s">
        <v>26</v>
      </c>
      <c r="E103" s="6" t="s">
        <v>4</v>
      </c>
      <c r="F103" s="27">
        <v>4.7771536563599136E-3</v>
      </c>
      <c r="I103" s="6" t="s">
        <v>9</v>
      </c>
      <c r="J103" s="6">
        <v>1987</v>
      </c>
      <c r="K103" s="27">
        <f t="shared" si="9"/>
        <v>8.3539392665913717E-2</v>
      </c>
      <c r="L103" s="27">
        <f t="shared" si="8"/>
        <v>8.5343163979681017E-2</v>
      </c>
      <c r="M103" s="27">
        <f t="shared" si="8"/>
        <v>6.5554080536064221E-2</v>
      </c>
      <c r="N103" s="27">
        <f t="shared" si="8"/>
        <v>6.6433864236436421E-2</v>
      </c>
    </row>
    <row r="104" spans="2:14" x14ac:dyDescent="0.25">
      <c r="B104" s="6" t="s">
        <v>45</v>
      </c>
      <c r="C104" s="6">
        <v>2012</v>
      </c>
      <c r="D104" s="6" t="s">
        <v>27</v>
      </c>
      <c r="E104" s="6" t="s">
        <v>4</v>
      </c>
      <c r="F104" s="27">
        <v>0</v>
      </c>
      <c r="I104" s="6" t="s">
        <v>9</v>
      </c>
      <c r="J104" s="6">
        <v>1986</v>
      </c>
      <c r="K104" s="27">
        <f t="shared" si="9"/>
        <v>8.2435998119549894E-2</v>
      </c>
      <c r="L104" s="27">
        <f t="shared" si="8"/>
        <v>8.590272724626713E-2</v>
      </c>
      <c r="M104" s="27">
        <f t="shared" si="8"/>
        <v>6.2802687080143721E-2</v>
      </c>
      <c r="N104" s="27">
        <f t="shared" si="8"/>
        <v>6.296312160020559E-2</v>
      </c>
    </row>
    <row r="105" spans="2:14" x14ac:dyDescent="0.25">
      <c r="B105" s="6" t="s">
        <v>45</v>
      </c>
      <c r="C105" s="6">
        <v>2012</v>
      </c>
      <c r="D105" s="6" t="s">
        <v>28</v>
      </c>
      <c r="E105" s="6" t="s">
        <v>4</v>
      </c>
      <c r="F105" s="27">
        <v>1.1286681715575621E-2</v>
      </c>
      <c r="I105" s="6" t="s">
        <v>9</v>
      </c>
      <c r="J105" s="6">
        <v>1985</v>
      </c>
      <c r="K105" s="27">
        <f t="shared" si="9"/>
        <v>8.2839064041489385E-2</v>
      </c>
      <c r="L105" s="27">
        <f t="shared" si="8"/>
        <v>8.6802981954927333E-2</v>
      </c>
      <c r="M105" s="27">
        <f t="shared" si="8"/>
        <v>6.4162706005802109E-2</v>
      </c>
      <c r="N105" s="27">
        <f t="shared" si="8"/>
        <v>7.055607756043393E-2</v>
      </c>
    </row>
    <row r="106" spans="2:14" x14ac:dyDescent="0.25">
      <c r="B106" s="6" t="s">
        <v>45</v>
      </c>
      <c r="C106" s="6">
        <v>2012</v>
      </c>
      <c r="D106" s="6" t="s">
        <v>29</v>
      </c>
      <c r="E106" s="6" t="s">
        <v>4</v>
      </c>
      <c r="F106" s="27">
        <v>8.0844138799936998E-3</v>
      </c>
      <c r="I106" s="6" t="s">
        <v>9</v>
      </c>
      <c r="J106" s="6">
        <v>1984</v>
      </c>
      <c r="K106" s="27">
        <f t="shared" si="9"/>
        <v>8.3168104930016348E-2</v>
      </c>
      <c r="L106" s="27">
        <f t="shared" si="9"/>
        <v>8.7271898597402101E-2</v>
      </c>
      <c r="M106" s="27">
        <f t="shared" si="9"/>
        <v>6.4475520648039186E-2</v>
      </c>
      <c r="N106" s="27">
        <f t="shared" si="9"/>
        <v>5.998212822995011E-2</v>
      </c>
    </row>
    <row r="107" spans="2:14" x14ac:dyDescent="0.25">
      <c r="B107" s="6" t="s">
        <v>45</v>
      </c>
      <c r="C107" s="6">
        <v>2012</v>
      </c>
      <c r="D107" s="6" t="s">
        <v>30</v>
      </c>
      <c r="E107" s="6" t="s">
        <v>4</v>
      </c>
      <c r="F107" s="27">
        <v>0</v>
      </c>
      <c r="I107" s="6" t="s">
        <v>9</v>
      </c>
      <c r="J107" s="6">
        <v>1983</v>
      </c>
      <c r="K107" s="27">
        <f t="shared" si="9"/>
        <v>8.0950980189680277E-2</v>
      </c>
      <c r="L107" s="27">
        <f t="shared" si="9"/>
        <v>8.6575170797024772E-2</v>
      </c>
      <c r="M107" s="27">
        <f t="shared" si="9"/>
        <v>6.8384600985836402E-2</v>
      </c>
      <c r="N107" s="27">
        <f t="shared" si="9"/>
        <v>5.7002979991485736E-2</v>
      </c>
    </row>
    <row r="108" spans="2:14" x14ac:dyDescent="0.25">
      <c r="B108" s="6" t="s">
        <v>45</v>
      </c>
      <c r="C108" s="6">
        <v>2012</v>
      </c>
      <c r="D108" s="6" t="s">
        <v>31</v>
      </c>
      <c r="E108" s="6" t="s">
        <v>4</v>
      </c>
      <c r="F108" s="27">
        <v>0</v>
      </c>
      <c r="I108" s="6" t="s">
        <v>9</v>
      </c>
      <c r="J108" s="6">
        <v>1982</v>
      </c>
      <c r="K108" s="27">
        <f t="shared" si="9"/>
        <v>8.0916808317900102E-2</v>
      </c>
      <c r="L108" s="27">
        <f t="shared" si="9"/>
        <v>8.8146263606133618E-2</v>
      </c>
      <c r="M108" s="27">
        <f t="shared" si="9"/>
        <v>7.2483179666085223E-2</v>
      </c>
      <c r="N108" s="27">
        <f t="shared" si="9"/>
        <v>5.4416234961681721E-2</v>
      </c>
    </row>
    <row r="109" spans="2:14" x14ac:dyDescent="0.25">
      <c r="B109" s="6" t="s">
        <v>45</v>
      </c>
      <c r="C109" s="6">
        <v>2012</v>
      </c>
      <c r="D109" s="6" t="s">
        <v>32</v>
      </c>
      <c r="E109" s="6" t="s">
        <v>4</v>
      </c>
      <c r="F109" s="27">
        <v>2.8820410520237282E-2</v>
      </c>
      <c r="I109" s="6" t="s">
        <v>9</v>
      </c>
      <c r="J109" s="6">
        <v>1981</v>
      </c>
      <c r="K109" s="27">
        <f t="shared" si="9"/>
        <v>7.54793057096729E-2</v>
      </c>
      <c r="L109" s="27">
        <f t="shared" si="9"/>
        <v>8.3677029838474137E-2</v>
      </c>
      <c r="M109" s="27">
        <f t="shared" si="9"/>
        <v>3.0960233990914184E-2</v>
      </c>
      <c r="N109" s="27">
        <f t="shared" si="9"/>
        <v>4.9468174911362482E-2</v>
      </c>
    </row>
    <row r="110" spans="2:14" x14ac:dyDescent="0.25">
      <c r="B110" s="6" t="s">
        <v>45</v>
      </c>
      <c r="C110" s="6">
        <v>2011</v>
      </c>
      <c r="D110" s="6" t="s">
        <v>7</v>
      </c>
      <c r="E110" s="6" t="s">
        <v>3</v>
      </c>
      <c r="F110" s="27">
        <v>9.3861154119763993E-2</v>
      </c>
      <c r="I110" s="6" t="s">
        <v>9</v>
      </c>
      <c r="J110" s="6">
        <v>1980</v>
      </c>
      <c r="K110" s="27">
        <f t="shared" si="9"/>
        <v>7.6339267443092593E-2</v>
      </c>
      <c r="L110" s="27">
        <f t="shared" si="9"/>
        <v>8.3174602026092836E-2</v>
      </c>
      <c r="M110" s="27">
        <f t="shared" si="9"/>
        <v>6.3981333660812975E-2</v>
      </c>
      <c r="N110" s="27">
        <f t="shared" si="9"/>
        <v>3.7339110488084616E-2</v>
      </c>
    </row>
    <row r="111" spans="2:14" x14ac:dyDescent="0.25">
      <c r="B111" s="6" t="s">
        <v>45</v>
      </c>
      <c r="C111" s="6">
        <v>2011</v>
      </c>
      <c r="D111" s="6" t="s">
        <v>8</v>
      </c>
      <c r="E111" s="6" t="s">
        <v>3</v>
      </c>
      <c r="F111" s="27">
        <v>4.5989036280704693E-2</v>
      </c>
      <c r="I111" s="6" t="s">
        <v>9</v>
      </c>
      <c r="J111" s="6">
        <v>1979</v>
      </c>
      <c r="K111" s="27">
        <f t="shared" si="9"/>
        <v>7.9084071438942929E-2</v>
      </c>
      <c r="L111" s="27">
        <f t="shared" si="9"/>
        <v>8.5239781427839625E-2</v>
      </c>
      <c r="M111" s="27">
        <f t="shared" si="9"/>
        <v>6.4540192158500931E-2</v>
      </c>
      <c r="N111" s="27">
        <f t="shared" si="9"/>
        <v>4.8674872699570985E-2</v>
      </c>
    </row>
    <row r="112" spans="2:14" x14ac:dyDescent="0.25">
      <c r="B112" s="6" t="s">
        <v>45</v>
      </c>
      <c r="C112" s="6">
        <v>2011</v>
      </c>
      <c r="D112" s="6" t="s">
        <v>9</v>
      </c>
      <c r="E112" s="6" t="s">
        <v>3</v>
      </c>
      <c r="F112" s="27">
        <v>8.498974766707118E-2</v>
      </c>
      <c r="I112" s="6" t="s">
        <v>9</v>
      </c>
      <c r="J112" s="6">
        <v>1978</v>
      </c>
      <c r="K112" s="27">
        <f t="shared" si="9"/>
        <v>7.9724773268003826E-2</v>
      </c>
      <c r="L112" s="27">
        <f t="shared" si="9"/>
        <v>8.83590655085284E-2</v>
      </c>
      <c r="M112" s="27">
        <f t="shared" si="9"/>
        <v>7.3353926190863269E-2</v>
      </c>
      <c r="N112" s="27">
        <f t="shared" si="9"/>
        <v>3.6376879900595571E-2</v>
      </c>
    </row>
    <row r="113" spans="2:14" x14ac:dyDescent="0.25">
      <c r="B113" s="6" t="s">
        <v>45</v>
      </c>
      <c r="C113" s="6">
        <v>2011</v>
      </c>
      <c r="D113" s="6" t="s">
        <v>10</v>
      </c>
      <c r="E113" s="6" t="s">
        <v>3</v>
      </c>
      <c r="F113" s="27">
        <v>3.2849311629074777E-2</v>
      </c>
      <c r="I113" s="6" t="s">
        <v>9</v>
      </c>
      <c r="J113" s="6">
        <v>1977</v>
      </c>
      <c r="K113" s="27">
        <f t="shared" si="9"/>
        <v>8.037678060901346E-2</v>
      </c>
      <c r="L113" s="27">
        <f t="shared" si="9"/>
        <v>8.393099513876319E-2</v>
      </c>
      <c r="M113" s="27">
        <f t="shared" si="9"/>
        <v>6.6022285732635438E-2</v>
      </c>
      <c r="N113" s="27">
        <f t="shared" si="9"/>
        <v>3.3116628125136348E-2</v>
      </c>
    </row>
    <row r="114" spans="2:14" x14ac:dyDescent="0.25">
      <c r="B114" s="6" t="s">
        <v>45</v>
      </c>
      <c r="C114" s="6">
        <v>2011</v>
      </c>
      <c r="D114" s="6" t="s">
        <v>11</v>
      </c>
      <c r="E114" s="6" t="s">
        <v>3</v>
      </c>
      <c r="F114" s="27">
        <v>4.5696112482738416E-2</v>
      </c>
      <c r="I114" s="6" t="s">
        <v>9</v>
      </c>
      <c r="J114" s="6">
        <v>1976</v>
      </c>
      <c r="K114" s="27">
        <f t="shared" si="9"/>
        <v>8.0413056730644888E-2</v>
      </c>
      <c r="L114" s="27">
        <f t="shared" si="9"/>
        <v>8.553158947677475E-2</v>
      </c>
      <c r="M114" s="27">
        <f t="shared" si="9"/>
        <v>6.6483761883493905E-2</v>
      </c>
      <c r="N114" s="27">
        <f t="shared" si="9"/>
        <v>3.668740613602231E-2</v>
      </c>
    </row>
    <row r="115" spans="2:14" x14ac:dyDescent="0.25">
      <c r="B115" s="6" t="s">
        <v>45</v>
      </c>
      <c r="C115" s="6">
        <v>2011</v>
      </c>
      <c r="D115" s="6" t="s">
        <v>12</v>
      </c>
      <c r="E115" s="6" t="s">
        <v>3</v>
      </c>
      <c r="F115" s="27">
        <v>1.8747123069841401E-2</v>
      </c>
      <c r="I115" s="6" t="s">
        <v>9</v>
      </c>
      <c r="J115" s="6">
        <v>1975</v>
      </c>
      <c r="K115" s="27">
        <f t="shared" si="9"/>
        <v>8.2690411870895056E-2</v>
      </c>
      <c r="L115" s="27">
        <f t="shared" si="9"/>
        <v>8.7573975042119681E-2</v>
      </c>
      <c r="M115" s="27">
        <f t="shared" si="9"/>
        <v>6.6606552449654341E-2</v>
      </c>
      <c r="N115" s="27">
        <f t="shared" si="9"/>
        <v>3.4060543213815658E-2</v>
      </c>
    </row>
    <row r="116" spans="2:14" x14ac:dyDescent="0.25">
      <c r="B116" s="6" t="s">
        <v>45</v>
      </c>
      <c r="C116" s="6">
        <v>2011</v>
      </c>
      <c r="D116" s="6" t="s">
        <v>13</v>
      </c>
      <c r="E116" s="6" t="s">
        <v>3</v>
      </c>
      <c r="F116" s="27">
        <v>1.1340335606979956E-2</v>
      </c>
      <c r="I116" s="6" t="s">
        <v>9</v>
      </c>
      <c r="J116" s="6">
        <v>1974</v>
      </c>
      <c r="K116" s="27">
        <f t="shared" si="9"/>
        <v>8.3172713842179266E-2</v>
      </c>
      <c r="L116" s="27">
        <f t="shared" si="9"/>
        <v>8.6517119761060454E-2</v>
      </c>
      <c r="M116" s="27">
        <f t="shared" si="9"/>
        <v>6.5788167560055594E-2</v>
      </c>
      <c r="N116" s="27">
        <f t="shared" si="9"/>
        <v>4.4717756759466598E-2</v>
      </c>
    </row>
    <row r="117" spans="2:14" x14ac:dyDescent="0.25">
      <c r="B117" s="6" t="s">
        <v>45</v>
      </c>
      <c r="C117" s="6">
        <v>2011</v>
      </c>
      <c r="D117" s="6" t="s">
        <v>14</v>
      </c>
      <c r="E117" s="6" t="s">
        <v>3</v>
      </c>
      <c r="F117" s="27">
        <v>5.9840147298824121E-2</v>
      </c>
      <c r="I117" s="6" t="s">
        <v>9</v>
      </c>
      <c r="J117" s="6">
        <v>1973</v>
      </c>
      <c r="K117" s="27">
        <f t="shared" si="9"/>
        <v>8.3570150915491553E-2</v>
      </c>
      <c r="L117" s="27">
        <f t="shared" si="9"/>
        <v>8.6096837348571681E-2</v>
      </c>
      <c r="M117" s="27">
        <f t="shared" si="9"/>
        <v>6.6907340553549938E-2</v>
      </c>
      <c r="N117" s="27">
        <f t="shared" si="9"/>
        <v>4.0327189598514071E-2</v>
      </c>
    </row>
    <row r="118" spans="2:14" x14ac:dyDescent="0.25">
      <c r="B118" s="6" t="s">
        <v>45</v>
      </c>
      <c r="C118" s="6">
        <v>2011</v>
      </c>
      <c r="D118" s="6" t="s">
        <v>15</v>
      </c>
      <c r="E118" s="6" t="s">
        <v>3</v>
      </c>
      <c r="F118" s="27">
        <v>1.5022806209984517E-2</v>
      </c>
      <c r="I118" s="6" t="s">
        <v>9</v>
      </c>
      <c r="J118" s="6">
        <v>1972</v>
      </c>
      <c r="K118" s="27">
        <f t="shared" si="9"/>
        <v>8.5125329855954168E-2</v>
      </c>
      <c r="L118" s="27">
        <f t="shared" si="9"/>
        <v>8.5824734807516706E-2</v>
      </c>
      <c r="M118" s="27">
        <f t="shared" si="9"/>
        <v>6.3248484848484846E-2</v>
      </c>
      <c r="N118" s="27">
        <f t="shared" si="9"/>
        <v>4.0899795501022497E-2</v>
      </c>
    </row>
    <row r="119" spans="2:14" x14ac:dyDescent="0.25">
      <c r="B119" s="6" t="s">
        <v>45</v>
      </c>
      <c r="C119" s="6">
        <v>2011</v>
      </c>
      <c r="D119" s="6" t="s">
        <v>16</v>
      </c>
      <c r="E119" s="6" t="s">
        <v>3</v>
      </c>
      <c r="F119" s="27">
        <v>0.15637946185713689</v>
      </c>
      <c r="I119" s="6" t="s">
        <v>9</v>
      </c>
      <c r="J119" s="6">
        <v>1971</v>
      </c>
      <c r="K119" s="27">
        <f t="shared" si="9"/>
        <v>7.9284850266231055E-2</v>
      </c>
      <c r="L119" s="27">
        <f t="shared" si="9"/>
        <v>8.3960832327997822E-2</v>
      </c>
      <c r="M119" s="27">
        <f t="shared" si="9"/>
        <v>5.9110514035211767E-2</v>
      </c>
      <c r="N119" s="27">
        <f t="shared" si="9"/>
        <v>4.1429055824419712E-2</v>
      </c>
    </row>
    <row r="120" spans="2:14" x14ac:dyDescent="0.25">
      <c r="B120" s="6" t="s">
        <v>45</v>
      </c>
      <c r="C120" s="6">
        <v>2011</v>
      </c>
      <c r="D120" s="6" t="s">
        <v>17</v>
      </c>
      <c r="E120" s="6" t="s">
        <v>3</v>
      </c>
      <c r="F120" s="27">
        <v>9.8757166171485958E-3</v>
      </c>
      <c r="I120" s="6" t="s">
        <v>9</v>
      </c>
      <c r="J120" s="6">
        <v>1970</v>
      </c>
      <c r="K120" s="27">
        <f t="shared" si="9"/>
        <v>7.1389812825525215E-2</v>
      </c>
      <c r="L120" s="27">
        <f t="shared" si="9"/>
        <v>8.4254409880816797E-2</v>
      </c>
      <c r="M120" s="27">
        <f t="shared" si="9"/>
        <v>5.5026747369214153E-2</v>
      </c>
      <c r="N120" s="27">
        <f t="shared" si="9"/>
        <v>5.0255622013566342E-2</v>
      </c>
    </row>
    <row r="121" spans="2:14" x14ac:dyDescent="0.25">
      <c r="B121" s="6" t="s">
        <v>45</v>
      </c>
      <c r="C121" s="6">
        <v>2011</v>
      </c>
      <c r="D121" s="6" t="s">
        <v>18</v>
      </c>
      <c r="E121" s="6" t="s">
        <v>3</v>
      </c>
      <c r="F121" s="27">
        <v>0.11712767292965644</v>
      </c>
      <c r="I121" s="6" t="s">
        <v>9</v>
      </c>
      <c r="J121" s="6">
        <v>1969</v>
      </c>
      <c r="K121" s="27">
        <f t="shared" si="9"/>
        <v>6.7519056694329116E-2</v>
      </c>
      <c r="L121" s="27">
        <f t="shared" si="9"/>
        <v>8.5520251553847362E-2</v>
      </c>
      <c r="M121" s="27">
        <f t="shared" si="9"/>
        <v>6.0421579479281964E-2</v>
      </c>
      <c r="N121" s="27">
        <f t="shared" si="9"/>
        <v>4.8486582729238205E-2</v>
      </c>
    </row>
    <row r="122" spans="2:14" x14ac:dyDescent="0.25">
      <c r="B122" s="6" t="s">
        <v>45</v>
      </c>
      <c r="C122" s="6">
        <v>2011</v>
      </c>
      <c r="D122" s="6" t="s">
        <v>19</v>
      </c>
      <c r="E122" s="6" t="s">
        <v>3</v>
      </c>
      <c r="F122" s="27">
        <v>6.0425994894756661E-2</v>
      </c>
      <c r="I122" s="6" t="s">
        <v>9</v>
      </c>
      <c r="J122" s="6">
        <v>1968</v>
      </c>
      <c r="K122" s="27">
        <f t="shared" si="9"/>
        <v>6.1922367583402485E-2</v>
      </c>
      <c r="L122" s="27">
        <f t="shared" si="9"/>
        <v>8.6832221502808463E-2</v>
      </c>
      <c r="M122" s="27">
        <f t="shared" si="9"/>
        <v>6.0377560297342106E-2</v>
      </c>
      <c r="N122" s="27">
        <f t="shared" si="9"/>
        <v>5.8447294957418988E-2</v>
      </c>
    </row>
    <row r="123" spans="2:14" x14ac:dyDescent="0.25">
      <c r="B123" s="6" t="s">
        <v>45</v>
      </c>
      <c r="C123" s="6">
        <v>2011</v>
      </c>
      <c r="D123" s="6" t="s">
        <v>20</v>
      </c>
      <c r="E123" s="6" t="s">
        <v>3</v>
      </c>
      <c r="F123" s="27">
        <v>4.5696112482738416E-2</v>
      </c>
      <c r="I123" s="6" t="s">
        <v>9</v>
      </c>
      <c r="J123" s="6">
        <v>1967</v>
      </c>
      <c r="K123" s="27">
        <f t="shared" si="9"/>
        <v>5.8802421913467552E-2</v>
      </c>
      <c r="L123" s="27">
        <f t="shared" si="9"/>
        <v>8.5599953393193956E-2</v>
      </c>
      <c r="M123" s="27">
        <f t="shared" si="9"/>
        <v>5.3606104531903835E-2</v>
      </c>
      <c r="N123" s="27">
        <f t="shared" si="9"/>
        <v>5.7232613562504517E-2</v>
      </c>
    </row>
    <row r="124" spans="2:14" x14ac:dyDescent="0.25">
      <c r="B124" s="6" t="s">
        <v>45</v>
      </c>
      <c r="C124" s="6">
        <v>2011</v>
      </c>
      <c r="D124" s="6" t="s">
        <v>21</v>
      </c>
      <c r="E124" s="6" t="s">
        <v>3</v>
      </c>
      <c r="F124" s="27">
        <v>3.8917018872661843E-2</v>
      </c>
      <c r="I124" s="6" t="s">
        <v>9</v>
      </c>
      <c r="J124" s="6">
        <v>1966</v>
      </c>
      <c r="K124" s="27">
        <f t="shared" si="9"/>
        <v>5.765112785326696E-2</v>
      </c>
      <c r="L124" s="27">
        <f t="shared" si="9"/>
        <v>8.601946615351154E-2</v>
      </c>
      <c r="M124" s="27">
        <f t="shared" si="9"/>
        <v>5.420114399955573E-2</v>
      </c>
      <c r="N124" s="27">
        <f t="shared" si="9"/>
        <v>6.372762985595809E-2</v>
      </c>
    </row>
    <row r="125" spans="2:14" x14ac:dyDescent="0.25">
      <c r="B125" s="6" t="s">
        <v>45</v>
      </c>
      <c r="C125" s="6">
        <v>2011</v>
      </c>
      <c r="D125" s="6" t="s">
        <v>22</v>
      </c>
      <c r="E125" s="6" t="s">
        <v>3</v>
      </c>
      <c r="F125" s="27">
        <v>7.3649412060091228E-3</v>
      </c>
      <c r="I125" s="6" t="s">
        <v>9</v>
      </c>
      <c r="J125" s="6">
        <v>1965</v>
      </c>
      <c r="K125" s="27">
        <f t="shared" si="9"/>
        <v>5.5201701935629441E-2</v>
      </c>
      <c r="L125" s="27">
        <f t="shared" si="9"/>
        <v>8.765568969520271E-2</v>
      </c>
      <c r="M125" s="27">
        <f t="shared" si="9"/>
        <v>5.2156386327240602E-2</v>
      </c>
      <c r="N125" s="27">
        <f t="shared" si="9"/>
        <v>7.4151173641518908E-2</v>
      </c>
    </row>
    <row r="126" spans="2:14" x14ac:dyDescent="0.25">
      <c r="B126" s="6" t="s">
        <v>45</v>
      </c>
      <c r="C126" s="6">
        <v>2011</v>
      </c>
      <c r="D126" s="6" t="s">
        <v>23</v>
      </c>
      <c r="E126" s="6" t="s">
        <v>3</v>
      </c>
      <c r="F126" s="27">
        <v>0</v>
      </c>
      <c r="I126" s="6" t="s">
        <v>9</v>
      </c>
      <c r="J126" s="6">
        <v>1964</v>
      </c>
      <c r="K126" s="27">
        <f t="shared" si="9"/>
        <v>5.1915799254360726E-2</v>
      </c>
      <c r="L126" s="27">
        <f t="shared" si="9"/>
        <v>8.8569896642934298E-2</v>
      </c>
      <c r="M126" s="27">
        <f t="shared" si="9"/>
        <v>5.7886459337425804E-2</v>
      </c>
      <c r="N126" s="27">
        <f t="shared" si="9"/>
        <v>7.8743262784277637E-2</v>
      </c>
    </row>
    <row r="127" spans="2:14" x14ac:dyDescent="0.25">
      <c r="B127" s="6" t="s">
        <v>45</v>
      </c>
      <c r="C127" s="6">
        <v>2011</v>
      </c>
      <c r="D127" s="6" t="s">
        <v>24</v>
      </c>
      <c r="E127" s="6" t="s">
        <v>3</v>
      </c>
      <c r="F127" s="27">
        <v>3.3058542913336403E-2</v>
      </c>
      <c r="I127" s="6" t="s">
        <v>9</v>
      </c>
      <c r="J127" s="6">
        <v>1963</v>
      </c>
      <c r="K127" s="27">
        <f t="shared" si="9"/>
        <v>5.1990372973451847E-2</v>
      </c>
      <c r="L127" s="27">
        <f t="shared" si="9"/>
        <v>8.9615749976498238E-2</v>
      </c>
      <c r="M127" s="27">
        <f t="shared" si="9"/>
        <v>5.0079983487280044E-2</v>
      </c>
      <c r="N127" s="27">
        <f t="shared" si="9"/>
        <v>7.4487772637144747E-2</v>
      </c>
    </row>
    <row r="128" spans="2:14" x14ac:dyDescent="0.25">
      <c r="B128" s="6" t="s">
        <v>45</v>
      </c>
      <c r="C128" s="6">
        <v>2011</v>
      </c>
      <c r="D128" s="6" t="s">
        <v>25</v>
      </c>
      <c r="E128" s="6" t="s">
        <v>3</v>
      </c>
      <c r="F128" s="27">
        <v>2.8873917228103944E-2</v>
      </c>
      <c r="I128" s="6" t="s">
        <v>9</v>
      </c>
      <c r="J128" s="6">
        <v>1962</v>
      </c>
      <c r="K128" s="27">
        <f t="shared" si="9"/>
        <v>5.1685820125051719E-2</v>
      </c>
      <c r="L128" s="27">
        <f t="shared" si="9"/>
        <v>9.2094485097504106E-2</v>
      </c>
      <c r="M128" s="27">
        <f t="shared" si="9"/>
        <v>5.0060343960575279E-2</v>
      </c>
      <c r="N128" s="27">
        <f t="shared" si="9"/>
        <v>8.2852072914986294E-2</v>
      </c>
    </row>
    <row r="129" spans="2:14" x14ac:dyDescent="0.25">
      <c r="B129" s="6" t="s">
        <v>45</v>
      </c>
      <c r="C129" s="6">
        <v>2011</v>
      </c>
      <c r="D129" s="6" t="s">
        <v>26</v>
      </c>
      <c r="E129" s="6" t="s">
        <v>3</v>
      </c>
      <c r="F129" s="27">
        <v>4.0172406578231575E-2</v>
      </c>
      <c r="I129" s="6" t="s">
        <v>9</v>
      </c>
      <c r="J129" s="6">
        <v>1961</v>
      </c>
      <c r="K129" s="27">
        <f t="shared" si="9"/>
        <v>5.2968268888716127E-2</v>
      </c>
      <c r="L129" s="27">
        <f t="shared" si="9"/>
        <v>9.4544251214392416E-2</v>
      </c>
      <c r="M129" s="27">
        <f t="shared" si="9"/>
        <v>4.8896690070210629E-2</v>
      </c>
      <c r="N129" s="27">
        <f t="shared" si="9"/>
        <v>8.1885235654456809E-2</v>
      </c>
    </row>
    <row r="130" spans="2:14" x14ac:dyDescent="0.25">
      <c r="B130" s="6" t="s">
        <v>45</v>
      </c>
      <c r="C130" s="6">
        <v>2011</v>
      </c>
      <c r="D130" s="6" t="s">
        <v>27</v>
      </c>
      <c r="E130" s="6" t="s">
        <v>3</v>
      </c>
      <c r="F130" s="27">
        <v>0</v>
      </c>
      <c r="I130" s="6" t="s">
        <v>9</v>
      </c>
      <c r="J130" s="6">
        <v>1960</v>
      </c>
      <c r="K130" s="27">
        <f t="shared" si="9"/>
        <v>5.2134621362764894E-2</v>
      </c>
      <c r="L130" s="27">
        <f t="shared" si="9"/>
        <v>9.2478444339869681E-2</v>
      </c>
      <c r="M130" s="27">
        <f t="shared" si="9"/>
        <v>4.8382070326702331E-2</v>
      </c>
      <c r="N130" s="27">
        <f t="shared" si="9"/>
        <v>7.8905890851776447E-2</v>
      </c>
    </row>
    <row r="131" spans="2:14" x14ac:dyDescent="0.25">
      <c r="B131" s="6" t="s">
        <v>45</v>
      </c>
      <c r="C131" s="6">
        <v>2011</v>
      </c>
      <c r="D131" s="6" t="s">
        <v>28</v>
      </c>
      <c r="E131" s="6" t="s">
        <v>3</v>
      </c>
      <c r="F131" s="27">
        <v>0</v>
      </c>
    </row>
    <row r="132" spans="2:14" x14ac:dyDescent="0.25">
      <c r="B132" s="6" t="s">
        <v>45</v>
      </c>
      <c r="C132" s="6">
        <v>2011</v>
      </c>
      <c r="D132" s="6" t="s">
        <v>29</v>
      </c>
      <c r="E132" s="6" t="s">
        <v>3</v>
      </c>
      <c r="F132" s="27">
        <v>2.6823450642340041E-2</v>
      </c>
      <c r="I132" s="6" t="s">
        <v>10</v>
      </c>
      <c r="J132" s="6">
        <v>2000</v>
      </c>
      <c r="K132" s="27">
        <f>SUMIFS($F$6:$F$6141,$D$6:$D$6141,$I132,$E$6:$E$6141,LEFT(K$5,1),$C$6:$C$6141,$J132,$B$6:$B$6141,K$4)</f>
        <v>8.1668066421777472E-2</v>
      </c>
      <c r="L132" s="27">
        <f t="shared" ref="L132:N147" si="10">SUMIFS($F$6:$F$6141,$D$6:$D$6141,$I132,$E$6:$E$6141,LEFT(L$5,1),$C$6:$C$6141,$J132,$B$6:$B$6141,L$4)</f>
        <v>3.7340652954140803E-2</v>
      </c>
      <c r="M132" s="27">
        <f t="shared" si="10"/>
        <v>5.9099646832670216E-2</v>
      </c>
      <c r="N132" s="27">
        <f t="shared" si="10"/>
        <v>4.3684710351377014E-3</v>
      </c>
    </row>
    <row r="133" spans="2:14" x14ac:dyDescent="0.25">
      <c r="B133" s="6" t="s">
        <v>45</v>
      </c>
      <c r="C133" s="6">
        <v>2011</v>
      </c>
      <c r="D133" s="6" t="s">
        <v>30</v>
      </c>
      <c r="E133" s="6" t="s">
        <v>3</v>
      </c>
      <c r="F133" s="27">
        <v>1.3851111018119429E-2</v>
      </c>
      <c r="I133" s="6" t="s">
        <v>10</v>
      </c>
      <c r="J133" s="6">
        <v>1999</v>
      </c>
      <c r="K133" s="27">
        <f t="shared" ref="K133:N172" si="11">SUMIFS($F$6:$F$6141,$D$6:$D$6141,$I133,$E$6:$E$6141,LEFT(K$5,1),$C$6:$C$6141,$J133,$B$6:$B$6141,K$4)</f>
        <v>8.4034555096616156E-2</v>
      </c>
      <c r="L133" s="27">
        <f t="shared" si="10"/>
        <v>3.8861727961696416E-2</v>
      </c>
      <c r="M133" s="27">
        <f t="shared" si="10"/>
        <v>6.4345278341221543E-2</v>
      </c>
      <c r="N133" s="27">
        <f t="shared" si="10"/>
        <v>5.5701179554390563E-3</v>
      </c>
    </row>
    <row r="134" spans="2:14" x14ac:dyDescent="0.25">
      <c r="B134" s="6" t="s">
        <v>45</v>
      </c>
      <c r="C134" s="6">
        <v>2011</v>
      </c>
      <c r="D134" s="6" t="s">
        <v>31</v>
      </c>
      <c r="E134" s="6" t="s">
        <v>3</v>
      </c>
      <c r="F134" s="27">
        <v>0</v>
      </c>
      <c r="I134" s="6" t="s">
        <v>10</v>
      </c>
      <c r="J134" s="6">
        <v>1998</v>
      </c>
      <c r="K134" s="27">
        <f t="shared" si="11"/>
        <v>8.4957653628301627E-2</v>
      </c>
      <c r="L134" s="27">
        <f t="shared" si="10"/>
        <v>3.9286029746495719E-2</v>
      </c>
      <c r="M134" s="27">
        <f t="shared" si="10"/>
        <v>6.0950832994717596E-2</v>
      </c>
      <c r="N134" s="27">
        <f t="shared" si="10"/>
        <v>5.5701179554390563E-3</v>
      </c>
    </row>
    <row r="135" spans="2:14" x14ac:dyDescent="0.25">
      <c r="B135" s="6" t="s">
        <v>45</v>
      </c>
      <c r="C135" s="6">
        <v>2011</v>
      </c>
      <c r="D135" s="6" t="s">
        <v>32</v>
      </c>
      <c r="E135" s="6" t="s">
        <v>3</v>
      </c>
      <c r="F135" s="27">
        <v>1.3097878394777588E-2</v>
      </c>
      <c r="I135" s="6" t="s">
        <v>10</v>
      </c>
      <c r="J135" s="6">
        <v>1997</v>
      </c>
      <c r="K135" s="27">
        <f t="shared" si="11"/>
        <v>8.6193086909650843E-2</v>
      </c>
      <c r="L135" s="27">
        <f t="shared" si="10"/>
        <v>3.9607909168803988E-2</v>
      </c>
      <c r="M135" s="27">
        <f t="shared" si="10"/>
        <v>4.9852574279882059E-2</v>
      </c>
      <c r="N135" s="27">
        <f t="shared" si="10"/>
        <v>7.1114622944342927E-3</v>
      </c>
    </row>
    <row r="136" spans="2:14" x14ac:dyDescent="0.25">
      <c r="B136" s="6" t="s">
        <v>45</v>
      </c>
      <c r="C136" s="6">
        <v>2011</v>
      </c>
      <c r="D136" s="6" t="s">
        <v>7</v>
      </c>
      <c r="E136" s="6" t="s">
        <v>4</v>
      </c>
      <c r="F136" s="27">
        <v>0.14208832374821928</v>
      </c>
      <c r="I136" s="6" t="s">
        <v>10</v>
      </c>
      <c r="J136" s="6">
        <v>1996</v>
      </c>
      <c r="K136" s="27">
        <f t="shared" si="11"/>
        <v>8.6645387122724307E-2</v>
      </c>
      <c r="L136" s="27">
        <f t="shared" si="10"/>
        <v>3.9612914121525476E-2</v>
      </c>
      <c r="M136" s="27">
        <f t="shared" si="10"/>
        <v>7.3147595123493656E-2</v>
      </c>
      <c r="N136" s="27">
        <f t="shared" si="10"/>
        <v>1.0000492635105178E-2</v>
      </c>
    </row>
    <row r="137" spans="2:14" x14ac:dyDescent="0.25">
      <c r="B137" s="6" t="s">
        <v>45</v>
      </c>
      <c r="C137" s="6">
        <v>2011</v>
      </c>
      <c r="D137" s="6" t="s">
        <v>8</v>
      </c>
      <c r="E137" s="6" t="s">
        <v>4</v>
      </c>
      <c r="F137" s="27">
        <v>6.9645966337782937E-3</v>
      </c>
      <c r="I137" s="6" t="s">
        <v>10</v>
      </c>
      <c r="J137" s="6">
        <v>1995</v>
      </c>
      <c r="K137" s="27">
        <f t="shared" si="11"/>
        <v>8.9232151914035912E-2</v>
      </c>
      <c r="L137" s="27">
        <f t="shared" si="10"/>
        <v>4.0317314519042406E-2</v>
      </c>
      <c r="M137" s="27">
        <f t="shared" si="10"/>
        <v>7.8198198198198204E-2</v>
      </c>
      <c r="N137" s="27">
        <f t="shared" si="10"/>
        <v>1.1128327933511763E-2</v>
      </c>
    </row>
    <row r="138" spans="2:14" x14ac:dyDescent="0.25">
      <c r="B138" s="6" t="s">
        <v>45</v>
      </c>
      <c r="C138" s="6">
        <v>2011</v>
      </c>
      <c r="D138" s="6" t="s">
        <v>9</v>
      </c>
      <c r="E138" s="6" t="s">
        <v>4</v>
      </c>
      <c r="F138" s="27">
        <v>8.6529836965124257E-2</v>
      </c>
      <c r="I138" s="6" t="s">
        <v>10</v>
      </c>
      <c r="J138" s="6">
        <v>1994</v>
      </c>
      <c r="K138" s="27">
        <f t="shared" si="11"/>
        <v>9.2243334232683924E-2</v>
      </c>
      <c r="L138" s="27">
        <f t="shared" si="10"/>
        <v>3.8969790494417005E-2</v>
      </c>
      <c r="M138" s="27">
        <f t="shared" si="10"/>
        <v>7.7359050445103855E-2</v>
      </c>
      <c r="N138" s="27">
        <f t="shared" si="10"/>
        <v>1.174077056754122E-2</v>
      </c>
    </row>
    <row r="139" spans="2:14" x14ac:dyDescent="0.25">
      <c r="B139" s="6" t="s">
        <v>45</v>
      </c>
      <c r="C139" s="6">
        <v>2011</v>
      </c>
      <c r="D139" s="6" t="s">
        <v>10</v>
      </c>
      <c r="E139" s="6" t="s">
        <v>4</v>
      </c>
      <c r="F139" s="27">
        <v>0</v>
      </c>
      <c r="I139" s="6" t="s">
        <v>10</v>
      </c>
      <c r="J139" s="6">
        <v>1993</v>
      </c>
      <c r="K139" s="27">
        <f t="shared" si="11"/>
        <v>9.1562678072125175E-2</v>
      </c>
      <c r="L139" s="27">
        <f t="shared" si="10"/>
        <v>3.7860736033889328E-2</v>
      </c>
      <c r="M139" s="27">
        <f t="shared" si="10"/>
        <v>8.3881684022232159E-2</v>
      </c>
      <c r="N139" s="27">
        <f t="shared" si="10"/>
        <v>1.1023974904772575E-2</v>
      </c>
    </row>
    <row r="140" spans="2:14" x14ac:dyDescent="0.25">
      <c r="B140" s="6" t="s">
        <v>45</v>
      </c>
      <c r="C140" s="6">
        <v>2011</v>
      </c>
      <c r="D140" s="6" t="s">
        <v>11</v>
      </c>
      <c r="E140" s="6" t="s">
        <v>4</v>
      </c>
      <c r="F140" s="27">
        <v>0.12805360628924181</v>
      </c>
      <c r="I140" s="6" t="s">
        <v>10</v>
      </c>
      <c r="J140" s="6">
        <v>1992</v>
      </c>
      <c r="K140" s="27">
        <f t="shared" si="11"/>
        <v>9.2399931673972646E-2</v>
      </c>
      <c r="L140" s="27">
        <f t="shared" si="10"/>
        <v>3.7254278469453478E-2</v>
      </c>
      <c r="M140" s="27">
        <f t="shared" si="10"/>
        <v>8.4756716831317511E-2</v>
      </c>
      <c r="N140" s="27">
        <f t="shared" si="10"/>
        <v>1.4016243122871365E-2</v>
      </c>
    </row>
    <row r="141" spans="2:14" x14ac:dyDescent="0.25">
      <c r="B141" s="6" t="s">
        <v>45</v>
      </c>
      <c r="C141" s="6">
        <v>2011</v>
      </c>
      <c r="D141" s="6" t="s">
        <v>12</v>
      </c>
      <c r="E141" s="6" t="s">
        <v>4</v>
      </c>
      <c r="F141" s="27">
        <v>0</v>
      </c>
      <c r="I141" s="6" t="s">
        <v>10</v>
      </c>
      <c r="J141" s="6">
        <v>1991</v>
      </c>
      <c r="K141" s="27">
        <f t="shared" si="11"/>
        <v>8.6636819620809477E-2</v>
      </c>
      <c r="L141" s="27">
        <f t="shared" si="10"/>
        <v>3.5023047884072109E-2</v>
      </c>
      <c r="M141" s="27">
        <f t="shared" si="10"/>
        <v>8.430784301720444E-2</v>
      </c>
      <c r="N141" s="27">
        <f t="shared" si="10"/>
        <v>1.2614373278848717E-2</v>
      </c>
    </row>
    <row r="142" spans="2:14" x14ac:dyDescent="0.25">
      <c r="B142" s="6" t="s">
        <v>45</v>
      </c>
      <c r="C142" s="6">
        <v>2011</v>
      </c>
      <c r="D142" s="6" t="s">
        <v>13</v>
      </c>
      <c r="E142" s="6" t="s">
        <v>4</v>
      </c>
      <c r="F142" s="27">
        <v>3.90439508257268E-2</v>
      </c>
      <c r="I142" s="6" t="s">
        <v>10</v>
      </c>
      <c r="J142" s="6">
        <v>1990</v>
      </c>
      <c r="K142" s="27">
        <f t="shared" si="11"/>
        <v>8.3124719235795161E-2</v>
      </c>
      <c r="L142" s="27">
        <f t="shared" si="10"/>
        <v>3.4413214032361583E-2</v>
      </c>
      <c r="M142" s="27">
        <f t="shared" si="10"/>
        <v>8.6777229941730163E-2</v>
      </c>
      <c r="N142" s="27">
        <f t="shared" si="10"/>
        <v>1.372091083493202E-2</v>
      </c>
    </row>
    <row r="143" spans="2:14" x14ac:dyDescent="0.25">
      <c r="B143" s="6" t="s">
        <v>45</v>
      </c>
      <c r="C143" s="6">
        <v>2011</v>
      </c>
      <c r="D143" s="6" t="s">
        <v>14</v>
      </c>
      <c r="E143" s="6" t="s">
        <v>4</v>
      </c>
      <c r="F143" s="27">
        <v>3.4928507360312354E-2</v>
      </c>
      <c r="I143" s="6" t="s">
        <v>10</v>
      </c>
      <c r="J143" s="6">
        <v>1989</v>
      </c>
      <c r="K143" s="27">
        <f t="shared" si="11"/>
        <v>8.3391000692008305E-2</v>
      </c>
      <c r="L143" s="27">
        <f t="shared" si="10"/>
        <v>3.404372465942429E-2</v>
      </c>
      <c r="M143" s="27">
        <f t="shared" si="10"/>
        <v>0.10089592229758017</v>
      </c>
      <c r="N143" s="27">
        <f t="shared" si="10"/>
        <v>0</v>
      </c>
    </row>
    <row r="144" spans="2:14" x14ac:dyDescent="0.25">
      <c r="B144" s="6" t="s">
        <v>45</v>
      </c>
      <c r="C144" s="6">
        <v>2011</v>
      </c>
      <c r="D144" s="6" t="s">
        <v>15</v>
      </c>
      <c r="E144" s="6" t="s">
        <v>4</v>
      </c>
      <c r="F144" s="27">
        <v>7.7401994407217858E-2</v>
      </c>
      <c r="I144" s="6" t="s">
        <v>10</v>
      </c>
      <c r="J144" s="6">
        <v>1988</v>
      </c>
      <c r="K144" s="27">
        <f t="shared" si="11"/>
        <v>8.2633608342945947E-2</v>
      </c>
      <c r="L144" s="27">
        <f t="shared" si="10"/>
        <v>3.5558440885703764E-2</v>
      </c>
      <c r="M144" s="27">
        <f t="shared" si="10"/>
        <v>0.1080353228533851</v>
      </c>
      <c r="N144" s="27">
        <f t="shared" si="10"/>
        <v>2.1157617994408046E-2</v>
      </c>
    </row>
    <row r="145" spans="2:14" x14ac:dyDescent="0.25">
      <c r="B145" s="6" t="s">
        <v>45</v>
      </c>
      <c r="C145" s="6">
        <v>2011</v>
      </c>
      <c r="D145" s="6" t="s">
        <v>16</v>
      </c>
      <c r="E145" s="6" t="s">
        <v>4</v>
      </c>
      <c r="F145" s="27">
        <v>2.8122197013665383E-2</v>
      </c>
      <c r="I145" s="6" t="s">
        <v>10</v>
      </c>
      <c r="J145" s="6">
        <v>1987</v>
      </c>
      <c r="K145" s="27">
        <f t="shared" si="11"/>
        <v>8.5020446910664502E-2</v>
      </c>
      <c r="L145" s="27">
        <f t="shared" si="10"/>
        <v>3.6164547943150709E-2</v>
      </c>
      <c r="M145" s="27">
        <f t="shared" si="10"/>
        <v>8.0504456666034521E-2</v>
      </c>
      <c r="N145" s="27">
        <f t="shared" si="10"/>
        <v>1.7076909973596798E-2</v>
      </c>
    </row>
    <row r="146" spans="2:14" x14ac:dyDescent="0.25">
      <c r="B146" s="6" t="s">
        <v>45</v>
      </c>
      <c r="C146" s="6">
        <v>2011</v>
      </c>
      <c r="D146" s="6" t="s">
        <v>17</v>
      </c>
      <c r="E146" s="6" t="s">
        <v>4</v>
      </c>
      <c r="F146" s="27">
        <v>4.2209676568353291E-3</v>
      </c>
      <c r="I146" s="6" t="s">
        <v>10</v>
      </c>
      <c r="J146" s="6">
        <v>1986</v>
      </c>
      <c r="K146" s="27">
        <f t="shared" si="11"/>
        <v>8.4824604548406651E-2</v>
      </c>
      <c r="L146" s="27">
        <f t="shared" si="10"/>
        <v>3.5127630468317954E-2</v>
      </c>
      <c r="M146" s="27">
        <f t="shared" si="10"/>
        <v>0.10417122324636775</v>
      </c>
      <c r="N146" s="27">
        <f t="shared" si="10"/>
        <v>1.5462372039234163E-2</v>
      </c>
    </row>
    <row r="147" spans="2:14" x14ac:dyDescent="0.25">
      <c r="B147" s="6" t="s">
        <v>45</v>
      </c>
      <c r="C147" s="6">
        <v>2011</v>
      </c>
      <c r="D147" s="6" t="s">
        <v>18</v>
      </c>
      <c r="E147" s="6" t="s">
        <v>4</v>
      </c>
      <c r="F147" s="27">
        <v>7.4025220281749585E-2</v>
      </c>
      <c r="I147" s="6" t="s">
        <v>10</v>
      </c>
      <c r="J147" s="6">
        <v>1985</v>
      </c>
      <c r="K147" s="27">
        <f t="shared" si="11"/>
        <v>8.5987695699775935E-2</v>
      </c>
      <c r="L147" s="27">
        <f t="shared" si="10"/>
        <v>3.7081307800895233E-2</v>
      </c>
      <c r="M147" s="27">
        <f t="shared" si="10"/>
        <v>0.1075242268995741</v>
      </c>
      <c r="N147" s="27">
        <f t="shared" si="10"/>
        <v>1.2599299564363202E-2</v>
      </c>
    </row>
    <row r="148" spans="2:14" x14ac:dyDescent="0.25">
      <c r="B148" s="6" t="s">
        <v>45</v>
      </c>
      <c r="C148" s="6">
        <v>2011</v>
      </c>
      <c r="D148" s="6" t="s">
        <v>19</v>
      </c>
      <c r="E148" s="6" t="s">
        <v>4</v>
      </c>
      <c r="F148" s="27">
        <v>0.10346646968817601</v>
      </c>
      <c r="I148" s="6" t="s">
        <v>10</v>
      </c>
      <c r="J148" s="6">
        <v>1984</v>
      </c>
      <c r="K148" s="27">
        <f t="shared" si="11"/>
        <v>8.485809208877533E-2</v>
      </c>
      <c r="L148" s="27">
        <f t="shared" si="11"/>
        <v>3.7490472532631387E-2</v>
      </c>
      <c r="M148" s="27">
        <f t="shared" si="11"/>
        <v>0.10741359021373252</v>
      </c>
      <c r="N148" s="27">
        <f t="shared" si="11"/>
        <v>1.3478293245960235E-2</v>
      </c>
    </row>
    <row r="149" spans="2:14" x14ac:dyDescent="0.25">
      <c r="B149" s="6" t="s">
        <v>45</v>
      </c>
      <c r="C149" s="6">
        <v>2011</v>
      </c>
      <c r="D149" s="6" t="s">
        <v>20</v>
      </c>
      <c r="E149" s="6" t="s">
        <v>4</v>
      </c>
      <c r="F149" s="27">
        <v>6.0148789109903443E-3</v>
      </c>
      <c r="I149" s="6" t="s">
        <v>10</v>
      </c>
      <c r="J149" s="6">
        <v>1983</v>
      </c>
      <c r="K149" s="27">
        <f t="shared" si="11"/>
        <v>8.3772015265070679E-2</v>
      </c>
      <c r="L149" s="27">
        <f t="shared" si="11"/>
        <v>3.5751689964763265E-2</v>
      </c>
      <c r="M149" s="27">
        <f t="shared" si="11"/>
        <v>0.10238971735196856</v>
      </c>
      <c r="N149" s="27">
        <f t="shared" si="11"/>
        <v>1.1919965942954448E-2</v>
      </c>
    </row>
    <row r="150" spans="2:14" x14ac:dyDescent="0.25">
      <c r="B150" s="6" t="s">
        <v>45</v>
      </c>
      <c r="C150" s="6">
        <v>2011</v>
      </c>
      <c r="D150" s="6" t="s">
        <v>21</v>
      </c>
      <c r="E150" s="6" t="s">
        <v>4</v>
      </c>
      <c r="F150" s="27">
        <v>2.9388487310715982E-2</v>
      </c>
      <c r="I150" s="6" t="s">
        <v>10</v>
      </c>
      <c r="J150" s="6">
        <v>1982</v>
      </c>
      <c r="K150" s="27">
        <f t="shared" si="11"/>
        <v>8.1776364359134532E-2</v>
      </c>
      <c r="L150" s="27">
        <f t="shared" si="11"/>
        <v>3.5196485204208143E-2</v>
      </c>
      <c r="M150" s="27">
        <f t="shared" si="11"/>
        <v>9.7807126837777231E-2</v>
      </c>
      <c r="N150" s="27">
        <f t="shared" si="11"/>
        <v>2.1021535299910091E-2</v>
      </c>
    </row>
    <row r="151" spans="2:14" x14ac:dyDescent="0.25">
      <c r="B151" s="6" t="s">
        <v>45</v>
      </c>
      <c r="C151" s="6">
        <v>2011</v>
      </c>
      <c r="D151" s="6" t="s">
        <v>22</v>
      </c>
      <c r="E151" s="6" t="s">
        <v>4</v>
      </c>
      <c r="F151" s="27">
        <v>2.0893789901334881E-2</v>
      </c>
      <c r="I151" s="6" t="s">
        <v>10</v>
      </c>
      <c r="J151" s="6">
        <v>1981</v>
      </c>
      <c r="K151" s="27">
        <f t="shared" si="11"/>
        <v>8.2081329652759896E-2</v>
      </c>
      <c r="L151" s="27">
        <f t="shared" si="11"/>
        <v>3.6318580122117465E-2</v>
      </c>
      <c r="M151" s="27">
        <f t="shared" si="11"/>
        <v>0.11064783122782998</v>
      </c>
      <c r="N151" s="27">
        <f t="shared" si="11"/>
        <v>2.5240587540097923E-2</v>
      </c>
    </row>
    <row r="152" spans="2:14" x14ac:dyDescent="0.25">
      <c r="B152" s="6" t="s">
        <v>45</v>
      </c>
      <c r="C152" s="6">
        <v>2011</v>
      </c>
      <c r="D152" s="6" t="s">
        <v>23</v>
      </c>
      <c r="E152" s="6" t="s">
        <v>4</v>
      </c>
      <c r="F152" s="27">
        <v>0</v>
      </c>
      <c r="I152" s="6" t="s">
        <v>10</v>
      </c>
      <c r="J152" s="6">
        <v>1980</v>
      </c>
      <c r="K152" s="27">
        <f t="shared" si="11"/>
        <v>8.4378992881423018E-2</v>
      </c>
      <c r="L152" s="27">
        <f t="shared" si="11"/>
        <v>3.6521767443711439E-2</v>
      </c>
      <c r="M152" s="27">
        <f t="shared" si="11"/>
        <v>0.10773056613041876</v>
      </c>
      <c r="N152" s="27">
        <f t="shared" si="11"/>
        <v>2.4000679665264858E-2</v>
      </c>
    </row>
    <row r="153" spans="2:14" x14ac:dyDescent="0.25">
      <c r="B153" s="6" t="s">
        <v>45</v>
      </c>
      <c r="C153" s="6">
        <v>2011</v>
      </c>
      <c r="D153" s="6" t="s">
        <v>24</v>
      </c>
      <c r="E153" s="6" t="s">
        <v>4</v>
      </c>
      <c r="F153" s="27">
        <v>3.6616894423046484E-2</v>
      </c>
      <c r="I153" s="6" t="s">
        <v>10</v>
      </c>
      <c r="J153" s="6">
        <v>1979</v>
      </c>
      <c r="K153" s="27">
        <f t="shared" si="11"/>
        <v>8.3088717874255841E-2</v>
      </c>
      <c r="L153" s="27">
        <f t="shared" si="11"/>
        <v>3.7970657453057964E-2</v>
      </c>
      <c r="M153" s="27">
        <f t="shared" si="11"/>
        <v>0.1152652622784508</v>
      </c>
      <c r="N153" s="27">
        <f t="shared" si="11"/>
        <v>2.7945952447776753E-2</v>
      </c>
    </row>
    <row r="154" spans="2:14" x14ac:dyDescent="0.25">
      <c r="B154" s="6" t="s">
        <v>45</v>
      </c>
      <c r="C154" s="6">
        <v>2011</v>
      </c>
      <c r="D154" s="6" t="s">
        <v>25</v>
      </c>
      <c r="E154" s="6" t="s">
        <v>4</v>
      </c>
      <c r="F154" s="27">
        <v>0.13238009813749801</v>
      </c>
      <c r="I154" s="6" t="s">
        <v>10</v>
      </c>
      <c r="J154" s="6">
        <v>1978</v>
      </c>
      <c r="K154" s="27">
        <f t="shared" si="11"/>
        <v>8.4041709065686962E-2</v>
      </c>
      <c r="L154" s="27">
        <f t="shared" si="11"/>
        <v>4.0157336917321748E-2</v>
      </c>
      <c r="M154" s="27">
        <f t="shared" si="11"/>
        <v>0.10954316371321736</v>
      </c>
      <c r="N154" s="27">
        <f t="shared" si="11"/>
        <v>2.7593298770298643E-2</v>
      </c>
    </row>
    <row r="155" spans="2:14" x14ac:dyDescent="0.25">
      <c r="B155" s="6" t="s">
        <v>45</v>
      </c>
      <c r="C155" s="6">
        <v>2011</v>
      </c>
      <c r="D155" s="6" t="s">
        <v>26</v>
      </c>
      <c r="E155" s="6" t="s">
        <v>4</v>
      </c>
      <c r="F155" s="27">
        <v>4.6430644225188625E-3</v>
      </c>
      <c r="I155" s="6" t="s">
        <v>10</v>
      </c>
      <c r="J155" s="6">
        <v>1977</v>
      </c>
      <c r="K155" s="27">
        <f t="shared" si="11"/>
        <v>8.4158701978390232E-2</v>
      </c>
      <c r="L155" s="27">
        <f t="shared" si="11"/>
        <v>4.0866671153895168E-2</v>
      </c>
      <c r="M155" s="27">
        <f t="shared" si="11"/>
        <v>0.11942455284030699</v>
      </c>
      <c r="N155" s="27">
        <f t="shared" si="11"/>
        <v>2.7793533749290982E-2</v>
      </c>
    </row>
    <row r="156" spans="2:14" x14ac:dyDescent="0.25">
      <c r="B156" s="6" t="s">
        <v>45</v>
      </c>
      <c r="C156" s="6">
        <v>2011</v>
      </c>
      <c r="D156" s="6" t="s">
        <v>27</v>
      </c>
      <c r="E156" s="6" t="s">
        <v>4</v>
      </c>
      <c r="F156" s="27">
        <v>0</v>
      </c>
      <c r="I156" s="6" t="s">
        <v>10</v>
      </c>
      <c r="J156" s="6">
        <v>1976</v>
      </c>
      <c r="K156" s="27">
        <f t="shared" si="11"/>
        <v>8.4417243099212225E-2</v>
      </c>
      <c r="L156" s="27">
        <f t="shared" si="11"/>
        <v>4.3589586021835762E-2</v>
      </c>
      <c r="M156" s="27">
        <f t="shared" si="11"/>
        <v>0.1188349390671856</v>
      </c>
      <c r="N156" s="27">
        <f t="shared" si="11"/>
        <v>3.1967388972323534E-2</v>
      </c>
    </row>
    <row r="157" spans="2:14" x14ac:dyDescent="0.25">
      <c r="B157" s="6" t="s">
        <v>45</v>
      </c>
      <c r="C157" s="6">
        <v>2011</v>
      </c>
      <c r="D157" s="6" t="s">
        <v>28</v>
      </c>
      <c r="E157" s="6" t="s">
        <v>4</v>
      </c>
      <c r="F157" s="27">
        <v>9.9192739935630245E-3</v>
      </c>
      <c r="I157" s="6" t="s">
        <v>10</v>
      </c>
      <c r="J157" s="6">
        <v>1975</v>
      </c>
      <c r="K157" s="27">
        <f t="shared" si="11"/>
        <v>8.4710717349277279E-2</v>
      </c>
      <c r="L157" s="27">
        <f t="shared" si="11"/>
        <v>4.6776490844710333E-2</v>
      </c>
      <c r="M157" s="27">
        <f t="shared" si="11"/>
        <v>0.1196272918545236</v>
      </c>
      <c r="N157" s="27">
        <f t="shared" si="11"/>
        <v>3.3701591353248517E-2</v>
      </c>
    </row>
    <row r="158" spans="2:14" x14ac:dyDescent="0.25">
      <c r="B158" s="6" t="s">
        <v>45</v>
      </c>
      <c r="C158" s="6">
        <v>2011</v>
      </c>
      <c r="D158" s="6" t="s">
        <v>29</v>
      </c>
      <c r="E158" s="6" t="s">
        <v>4</v>
      </c>
      <c r="F158" s="27">
        <v>6.3842135809634359E-3</v>
      </c>
      <c r="I158" s="6" t="s">
        <v>10</v>
      </c>
      <c r="J158" s="6">
        <v>1974</v>
      </c>
      <c r="K158" s="27">
        <f t="shared" si="11"/>
        <v>8.7695063684144953E-2</v>
      </c>
      <c r="L158" s="27">
        <f t="shared" si="11"/>
        <v>5.2105285470665223E-2</v>
      </c>
      <c r="M158" s="27">
        <f t="shared" si="11"/>
        <v>0.11584276354973198</v>
      </c>
      <c r="N158" s="27">
        <f t="shared" si="11"/>
        <v>3.3822398983991177E-2</v>
      </c>
    </row>
    <row r="159" spans="2:14" x14ac:dyDescent="0.25">
      <c r="B159" s="6" t="s">
        <v>45</v>
      </c>
      <c r="C159" s="6">
        <v>2011</v>
      </c>
      <c r="D159" s="6" t="s">
        <v>30</v>
      </c>
      <c r="E159" s="6" t="s">
        <v>4</v>
      </c>
      <c r="F159" s="27">
        <v>0</v>
      </c>
      <c r="I159" s="6" t="s">
        <v>10</v>
      </c>
      <c r="J159" s="6">
        <v>1973</v>
      </c>
      <c r="K159" s="27">
        <f t="shared" si="11"/>
        <v>8.9224912247621718E-2</v>
      </c>
      <c r="L159" s="27">
        <f t="shared" si="11"/>
        <v>5.5190790087031871E-2</v>
      </c>
      <c r="M159" s="27">
        <f t="shared" si="11"/>
        <v>0.10581628559967911</v>
      </c>
      <c r="N159" s="27">
        <f t="shared" si="11"/>
        <v>3.9362766109444204E-2</v>
      </c>
    </row>
    <row r="160" spans="2:14" x14ac:dyDescent="0.25">
      <c r="B160" s="6" t="s">
        <v>45</v>
      </c>
      <c r="C160" s="6">
        <v>2011</v>
      </c>
      <c r="D160" s="6" t="s">
        <v>31</v>
      </c>
      <c r="E160" s="6" t="s">
        <v>4</v>
      </c>
      <c r="F160" s="27">
        <v>0</v>
      </c>
      <c r="I160" s="6" t="s">
        <v>10</v>
      </c>
      <c r="J160" s="6">
        <v>1972</v>
      </c>
      <c r="K160" s="27">
        <f t="shared" si="11"/>
        <v>9.0893572230596575E-2</v>
      </c>
      <c r="L160" s="27">
        <f t="shared" si="11"/>
        <v>5.8066035625659526E-2</v>
      </c>
      <c r="M160" s="27">
        <f t="shared" si="11"/>
        <v>0.10404848484848485</v>
      </c>
      <c r="N160" s="27">
        <f t="shared" si="11"/>
        <v>4.6612782809101826E-2</v>
      </c>
    </row>
    <row r="161" spans="2:14" x14ac:dyDescent="0.25">
      <c r="B161" s="6" t="s">
        <v>45</v>
      </c>
      <c r="C161" s="6">
        <v>2011</v>
      </c>
      <c r="D161" s="6" t="s">
        <v>32</v>
      </c>
      <c r="E161" s="6" t="s">
        <v>4</v>
      </c>
      <c r="F161" s="27">
        <v>2.8913628449322007E-2</v>
      </c>
      <c r="I161" s="6" t="s">
        <v>10</v>
      </c>
      <c r="J161" s="6">
        <v>1971</v>
      </c>
      <c r="K161" s="27">
        <f t="shared" si="11"/>
        <v>9.2015329482121253E-2</v>
      </c>
      <c r="L161" s="27">
        <f t="shared" si="11"/>
        <v>6.377589050773684E-2</v>
      </c>
      <c r="M161" s="27">
        <f t="shared" si="11"/>
        <v>0.10716726767069693</v>
      </c>
      <c r="N161" s="27">
        <f t="shared" si="11"/>
        <v>4.2631238247896178E-2</v>
      </c>
    </row>
    <row r="162" spans="2:14" x14ac:dyDescent="0.25">
      <c r="B162" s="6" t="s">
        <v>45</v>
      </c>
      <c r="C162" s="6">
        <v>2010</v>
      </c>
      <c r="D162" s="6" t="s">
        <v>7</v>
      </c>
      <c r="E162" s="6" t="s">
        <v>3</v>
      </c>
      <c r="F162" s="27">
        <v>9.2861655085281117E-2</v>
      </c>
      <c r="I162" s="6" t="s">
        <v>10</v>
      </c>
      <c r="J162" s="6">
        <v>1970</v>
      </c>
      <c r="K162" s="27">
        <f t="shared" si="11"/>
        <v>9.768189750442996E-2</v>
      </c>
      <c r="L162" s="27">
        <f t="shared" si="11"/>
        <v>6.7624711366953597E-2</v>
      </c>
      <c r="M162" s="27">
        <f t="shared" si="11"/>
        <v>0.11336866162694327</v>
      </c>
      <c r="N162" s="27">
        <f t="shared" si="11"/>
        <v>5.0088548802085076E-2</v>
      </c>
    </row>
    <row r="163" spans="2:14" x14ac:dyDescent="0.25">
      <c r="B163" s="6" t="s">
        <v>45</v>
      </c>
      <c r="C163" s="6">
        <v>2010</v>
      </c>
      <c r="D163" s="6" t="s">
        <v>8</v>
      </c>
      <c r="E163" s="6" t="s">
        <v>3</v>
      </c>
      <c r="F163" s="27">
        <v>3.8492314171404508E-2</v>
      </c>
      <c r="I163" s="6" t="s">
        <v>10</v>
      </c>
      <c r="J163" s="6">
        <v>1969</v>
      </c>
      <c r="K163" s="27">
        <f t="shared" si="11"/>
        <v>0.10199235553201463</v>
      </c>
      <c r="L163" s="27">
        <f t="shared" si="11"/>
        <v>7.1424847814187578E-2</v>
      </c>
      <c r="M163" s="27">
        <f t="shared" si="11"/>
        <v>0.12057846864622937</v>
      </c>
      <c r="N163" s="27">
        <f t="shared" si="11"/>
        <v>5.5544957395396159E-2</v>
      </c>
    </row>
    <row r="164" spans="2:14" x14ac:dyDescent="0.25">
      <c r="B164" s="6" t="s">
        <v>45</v>
      </c>
      <c r="C164" s="6">
        <v>2010</v>
      </c>
      <c r="D164" s="6" t="s">
        <v>9</v>
      </c>
      <c r="E164" s="6" t="s">
        <v>3</v>
      </c>
      <c r="F164" s="27">
        <v>9.0587492103600759E-2</v>
      </c>
      <c r="I164" s="6" t="s">
        <v>10</v>
      </c>
      <c r="J164" s="6">
        <v>1968</v>
      </c>
      <c r="K164" s="27">
        <f t="shared" si="11"/>
        <v>0.10426151900612288</v>
      </c>
      <c r="L164" s="27">
        <f t="shared" si="11"/>
        <v>7.4367002508573352E-2</v>
      </c>
      <c r="M164" s="27">
        <f t="shared" si="11"/>
        <v>0.1178940050270068</v>
      </c>
      <c r="N164" s="27">
        <f t="shared" si="11"/>
        <v>7.0179158274143963E-2</v>
      </c>
    </row>
    <row r="165" spans="2:14" x14ac:dyDescent="0.25">
      <c r="B165" s="6" t="s">
        <v>45</v>
      </c>
      <c r="C165" s="6">
        <v>2010</v>
      </c>
      <c r="D165" s="6" t="s">
        <v>10</v>
      </c>
      <c r="E165" s="6" t="s">
        <v>3</v>
      </c>
      <c r="F165" s="27">
        <v>3.9882080437986946E-2</v>
      </c>
      <c r="I165" s="6" t="s">
        <v>10</v>
      </c>
      <c r="J165" s="6">
        <v>1967</v>
      </c>
      <c r="K165" s="27">
        <f t="shared" si="11"/>
        <v>0.10625305590887388</v>
      </c>
      <c r="L165" s="27">
        <f t="shared" si="11"/>
        <v>7.8245423672859055E-2</v>
      </c>
      <c r="M165" s="27">
        <f t="shared" si="11"/>
        <v>0.12258293903673112</v>
      </c>
      <c r="N165" s="27">
        <f t="shared" si="11"/>
        <v>7.5792590452805661E-2</v>
      </c>
    </row>
    <row r="166" spans="2:14" x14ac:dyDescent="0.25">
      <c r="B166" s="6" t="s">
        <v>45</v>
      </c>
      <c r="C166" s="6">
        <v>2010</v>
      </c>
      <c r="D166" s="6" t="s">
        <v>11</v>
      </c>
      <c r="E166" s="6" t="s">
        <v>3</v>
      </c>
      <c r="F166" s="27">
        <v>4.3503895556959361E-2</v>
      </c>
      <c r="I166" s="6" t="s">
        <v>10</v>
      </c>
      <c r="J166" s="6">
        <v>1966</v>
      </c>
      <c r="K166" s="27">
        <f t="shared" si="11"/>
        <v>0.10647562670971793</v>
      </c>
      <c r="L166" s="27">
        <f t="shared" si="11"/>
        <v>8.3171787056424348E-2</v>
      </c>
      <c r="M166" s="27">
        <f t="shared" si="11"/>
        <v>0.11823179874493253</v>
      </c>
      <c r="N166" s="27">
        <f t="shared" si="11"/>
        <v>8.3915320820602352E-2</v>
      </c>
    </row>
    <row r="167" spans="2:14" x14ac:dyDescent="0.25">
      <c r="B167" s="6" t="s">
        <v>45</v>
      </c>
      <c r="C167" s="6">
        <v>2010</v>
      </c>
      <c r="D167" s="6" t="s">
        <v>12</v>
      </c>
      <c r="E167" s="6" t="s">
        <v>3</v>
      </c>
      <c r="F167" s="27">
        <v>5.7696357127816379E-3</v>
      </c>
      <c r="I167" s="6" t="s">
        <v>10</v>
      </c>
      <c r="J167" s="6">
        <v>1965</v>
      </c>
      <c r="K167" s="27">
        <f t="shared" si="11"/>
        <v>0.1095175162914135</v>
      </c>
      <c r="L167" s="27">
        <f t="shared" si="11"/>
        <v>8.6456777571714757E-2</v>
      </c>
      <c r="M167" s="27">
        <f t="shared" si="11"/>
        <v>0.12093434203986968</v>
      </c>
      <c r="N167" s="27">
        <f t="shared" si="11"/>
        <v>8.9799727227047585E-2</v>
      </c>
    </row>
    <row r="168" spans="2:14" x14ac:dyDescent="0.25">
      <c r="B168" s="6" t="s">
        <v>45</v>
      </c>
      <c r="C168" s="6">
        <v>2010</v>
      </c>
      <c r="D168" s="6" t="s">
        <v>13</v>
      </c>
      <c r="E168" s="6" t="s">
        <v>3</v>
      </c>
      <c r="F168" s="27">
        <v>1.1455043166982523E-2</v>
      </c>
      <c r="I168" s="6" t="s">
        <v>10</v>
      </c>
      <c r="J168" s="6">
        <v>1964</v>
      </c>
      <c r="K168" s="27">
        <f t="shared" si="11"/>
        <v>0.10595533087930949</v>
      </c>
      <c r="L168" s="27">
        <f t="shared" si="11"/>
        <v>9.3012414108084251E-2</v>
      </c>
      <c r="M168" s="27">
        <f t="shared" si="11"/>
        <v>0.10679316117903709</v>
      </c>
      <c r="N168" s="27">
        <f t="shared" si="11"/>
        <v>9.2283423162876299E-2</v>
      </c>
    </row>
    <row r="169" spans="2:14" x14ac:dyDescent="0.25">
      <c r="B169" s="6" t="s">
        <v>45</v>
      </c>
      <c r="C169" s="6">
        <v>2010</v>
      </c>
      <c r="D169" s="6" t="s">
        <v>14</v>
      </c>
      <c r="E169" s="6" t="s">
        <v>3</v>
      </c>
      <c r="F169" s="27">
        <v>5.9001895135818064E-2</v>
      </c>
      <c r="I169" s="6" t="s">
        <v>10</v>
      </c>
      <c r="J169" s="6">
        <v>1963</v>
      </c>
      <c r="K169" s="27">
        <f t="shared" si="11"/>
        <v>0.10797773380976287</v>
      </c>
      <c r="L169" s="27">
        <f t="shared" si="11"/>
        <v>9.1745711381659892E-2</v>
      </c>
      <c r="M169" s="27">
        <f t="shared" si="11"/>
        <v>0.10328190309097476</v>
      </c>
      <c r="N169" s="27">
        <f t="shared" si="11"/>
        <v>9.5109054857898209E-2</v>
      </c>
    </row>
    <row r="170" spans="2:14" x14ac:dyDescent="0.25">
      <c r="B170" s="6" t="s">
        <v>45</v>
      </c>
      <c r="C170" s="6">
        <v>2010</v>
      </c>
      <c r="D170" s="6" t="s">
        <v>15</v>
      </c>
      <c r="E170" s="6" t="s">
        <v>3</v>
      </c>
      <c r="F170" s="27">
        <v>1.58770267424721E-2</v>
      </c>
      <c r="I170" s="6" t="s">
        <v>10</v>
      </c>
      <c r="J170" s="6">
        <v>1962</v>
      </c>
      <c r="K170" s="27">
        <f t="shared" si="11"/>
        <v>0.10995918611980063</v>
      </c>
      <c r="L170" s="27">
        <f t="shared" si="11"/>
        <v>9.4716822473881607E-2</v>
      </c>
      <c r="M170" s="27">
        <f t="shared" si="11"/>
        <v>0.10253444634416173</v>
      </c>
      <c r="N170" s="27">
        <f t="shared" si="11"/>
        <v>0.10066139699951605</v>
      </c>
    </row>
    <row r="171" spans="2:14" x14ac:dyDescent="0.25">
      <c r="B171" s="6" t="s">
        <v>45</v>
      </c>
      <c r="C171" s="6">
        <v>2010</v>
      </c>
      <c r="D171" s="6" t="s">
        <v>16</v>
      </c>
      <c r="E171" s="6" t="s">
        <v>3</v>
      </c>
      <c r="F171" s="27">
        <v>0.17174141924615707</v>
      </c>
      <c r="I171" s="6" t="s">
        <v>10</v>
      </c>
      <c r="J171" s="6">
        <v>1961</v>
      </c>
      <c r="K171" s="27">
        <f t="shared" si="11"/>
        <v>0.11175693153628145</v>
      </c>
      <c r="L171" s="27">
        <f t="shared" si="11"/>
        <v>9.8500856065413214E-2</v>
      </c>
      <c r="M171" s="27">
        <f t="shared" si="11"/>
        <v>8.6559679037111328E-2</v>
      </c>
      <c r="N171" s="27">
        <f t="shared" si="11"/>
        <v>0.11060757594699337</v>
      </c>
    </row>
    <row r="172" spans="2:14" x14ac:dyDescent="0.25">
      <c r="B172" s="6" t="s">
        <v>45</v>
      </c>
      <c r="C172" s="6">
        <v>2010</v>
      </c>
      <c r="D172" s="6" t="s">
        <v>17</v>
      </c>
      <c r="E172" s="6" t="s">
        <v>3</v>
      </c>
      <c r="F172" s="27">
        <v>6.1907770056854076E-3</v>
      </c>
      <c r="I172" s="6" t="s">
        <v>10</v>
      </c>
      <c r="J172" s="6">
        <v>1960</v>
      </c>
      <c r="K172" s="27">
        <f t="shared" si="11"/>
        <v>0.11296592642328018</v>
      </c>
      <c r="L172" s="27">
        <f t="shared" si="11"/>
        <v>0.10227910702603879</v>
      </c>
      <c r="M172" s="27">
        <f t="shared" si="11"/>
        <v>8.0221264218563335E-2</v>
      </c>
      <c r="N172" s="27">
        <f t="shared" si="11"/>
        <v>0.11174229986208709</v>
      </c>
    </row>
    <row r="173" spans="2:14" x14ac:dyDescent="0.25">
      <c r="B173" s="6" t="s">
        <v>45</v>
      </c>
      <c r="C173" s="6">
        <v>2010</v>
      </c>
      <c r="D173" s="6" t="s">
        <v>18</v>
      </c>
      <c r="E173" s="6" t="s">
        <v>3</v>
      </c>
      <c r="F173" s="27">
        <v>0.10869656769846284</v>
      </c>
    </row>
    <row r="174" spans="2:14" x14ac:dyDescent="0.25">
      <c r="B174" s="6" t="s">
        <v>45</v>
      </c>
      <c r="C174" s="6">
        <v>2010</v>
      </c>
      <c r="D174" s="6" t="s">
        <v>19</v>
      </c>
      <c r="E174" s="6" t="s">
        <v>3</v>
      </c>
      <c r="F174" s="27">
        <v>5.8285954937881662E-2</v>
      </c>
      <c r="I174" s="6" t="s">
        <v>11</v>
      </c>
      <c r="J174" s="6">
        <v>2000</v>
      </c>
      <c r="K174" s="27">
        <f>SUMIFS($F$6:$F$6141,$D$6:$D$6141,$I174,$E$6:$E$6141,LEFT(K$5,1),$C$6:$C$6141,$J174,$B$6:$B$6141,K$4)</f>
        <v>4.1088078571108237E-2</v>
      </c>
      <c r="L174" s="27">
        <f t="shared" ref="L174:N189" si="12">SUMIFS($F$6:$F$6141,$D$6:$D$6141,$I174,$E$6:$E$6141,LEFT(L$5,1),$C$6:$C$6141,$J174,$B$6:$B$6141,L$4)</f>
        <v>5.5070294937121365E-2</v>
      </c>
      <c r="M174" s="27">
        <f t="shared" si="12"/>
        <v>1.8328937368679868E-2</v>
      </c>
      <c r="N174" s="27">
        <f t="shared" si="12"/>
        <v>0.10699588477366255</v>
      </c>
    </row>
    <row r="175" spans="2:14" x14ac:dyDescent="0.25">
      <c r="B175" s="6" t="s">
        <v>45</v>
      </c>
      <c r="C175" s="6">
        <v>2010</v>
      </c>
      <c r="D175" s="6" t="s">
        <v>20</v>
      </c>
      <c r="E175" s="6" t="s">
        <v>3</v>
      </c>
      <c r="F175" s="27">
        <v>4.9736786691935146E-2</v>
      </c>
      <c r="I175" s="6" t="s">
        <v>11</v>
      </c>
      <c r="J175" s="6">
        <v>1999</v>
      </c>
      <c r="K175" s="27">
        <f t="shared" ref="K175:N214" si="13">SUMIFS($F$6:$F$6141,$D$6:$D$6141,$I175,$E$6:$E$6141,LEFT(K$5,1),$C$6:$C$6141,$J175,$B$6:$B$6141,K$4)</f>
        <v>3.7625965835798143E-2</v>
      </c>
      <c r="L175" s="27">
        <f t="shared" si="12"/>
        <v>5.5134205329837371E-2</v>
      </c>
      <c r="M175" s="27">
        <f t="shared" si="12"/>
        <v>1.3485087521598677E-2</v>
      </c>
      <c r="N175" s="27">
        <f t="shared" si="12"/>
        <v>0.10632372214941023</v>
      </c>
    </row>
    <row r="176" spans="2:14" x14ac:dyDescent="0.25">
      <c r="B176" s="6" t="s">
        <v>45</v>
      </c>
      <c r="C176" s="6">
        <v>2010</v>
      </c>
      <c r="D176" s="6" t="s">
        <v>21</v>
      </c>
      <c r="E176" s="6" t="s">
        <v>3</v>
      </c>
      <c r="F176" s="27">
        <v>3.7607917456306594E-2</v>
      </c>
      <c r="I176" s="6" t="s">
        <v>11</v>
      </c>
      <c r="J176" s="6">
        <v>1998</v>
      </c>
      <c r="K176" s="27">
        <f t="shared" si="13"/>
        <v>3.5897954065822336E-2</v>
      </c>
      <c r="L176" s="27">
        <f t="shared" si="12"/>
        <v>5.4522219277921592E-2</v>
      </c>
      <c r="M176" s="27">
        <f t="shared" si="12"/>
        <v>1.3409183258837871E-2</v>
      </c>
      <c r="N176" s="27">
        <f t="shared" si="12"/>
        <v>0.10632372214941023</v>
      </c>
    </row>
    <row r="177" spans="2:14" x14ac:dyDescent="0.25">
      <c r="B177" s="6" t="s">
        <v>45</v>
      </c>
      <c r="C177" s="6">
        <v>2010</v>
      </c>
      <c r="D177" s="6" t="s">
        <v>22</v>
      </c>
      <c r="E177" s="6" t="s">
        <v>3</v>
      </c>
      <c r="F177" s="27">
        <v>1.0528532322594231E-2</v>
      </c>
      <c r="I177" s="6" t="s">
        <v>11</v>
      </c>
      <c r="J177" s="6">
        <v>1997</v>
      </c>
      <c r="K177" s="27">
        <f t="shared" si="13"/>
        <v>3.4774582256496982E-2</v>
      </c>
      <c r="L177" s="27">
        <f t="shared" si="12"/>
        <v>5.2611707211108284E-2</v>
      </c>
      <c r="M177" s="27">
        <f t="shared" si="12"/>
        <v>2.449535041959628E-2</v>
      </c>
      <c r="N177" s="27">
        <f t="shared" si="12"/>
        <v>9.6893673761667243E-2</v>
      </c>
    </row>
    <row r="178" spans="2:14" x14ac:dyDescent="0.25">
      <c r="B178" s="6" t="s">
        <v>45</v>
      </c>
      <c r="C178" s="6">
        <v>2010</v>
      </c>
      <c r="D178" s="6" t="s">
        <v>23</v>
      </c>
      <c r="E178" s="6" t="s">
        <v>3</v>
      </c>
      <c r="F178" s="27">
        <v>0</v>
      </c>
      <c r="I178" s="6" t="s">
        <v>11</v>
      </c>
      <c r="J178" s="6">
        <v>1996</v>
      </c>
      <c r="K178" s="27">
        <f t="shared" si="13"/>
        <v>3.417263052031707E-2</v>
      </c>
      <c r="L178" s="27">
        <f t="shared" si="12"/>
        <v>5.1038235028978376E-2</v>
      </c>
      <c r="M178" s="27">
        <f t="shared" si="12"/>
        <v>1.0329199311386712E-2</v>
      </c>
      <c r="N178" s="27">
        <f t="shared" si="12"/>
        <v>0.10286220996108182</v>
      </c>
    </row>
    <row r="179" spans="2:14" x14ac:dyDescent="0.25">
      <c r="B179" s="6" t="s">
        <v>45</v>
      </c>
      <c r="C179" s="6">
        <v>2010</v>
      </c>
      <c r="D179" s="6" t="s">
        <v>24</v>
      </c>
      <c r="E179" s="6" t="s">
        <v>3</v>
      </c>
      <c r="F179" s="27">
        <v>3.0574857864813645E-2</v>
      </c>
      <c r="I179" s="6" t="s">
        <v>11</v>
      </c>
      <c r="J179" s="6">
        <v>1995</v>
      </c>
      <c r="K179" s="27">
        <f t="shared" si="13"/>
        <v>3.3609876724892324E-2</v>
      </c>
      <c r="L179" s="27">
        <f t="shared" si="12"/>
        <v>6.398484767330416E-2</v>
      </c>
      <c r="M179" s="27">
        <f t="shared" si="12"/>
        <v>9.4021294021294013E-3</v>
      </c>
      <c r="N179" s="27">
        <f t="shared" si="12"/>
        <v>9.3017795933699576E-2</v>
      </c>
    </row>
    <row r="180" spans="2:14" x14ac:dyDescent="0.25">
      <c r="B180" s="6" t="s">
        <v>45</v>
      </c>
      <c r="C180" s="6">
        <v>2010</v>
      </c>
      <c r="D180" s="6" t="s">
        <v>25</v>
      </c>
      <c r="E180" s="6" t="s">
        <v>3</v>
      </c>
      <c r="F180" s="27">
        <v>2.9901031796167613E-2</v>
      </c>
      <c r="I180" s="6" t="s">
        <v>11</v>
      </c>
      <c r="J180" s="6">
        <v>1994</v>
      </c>
      <c r="K180" s="27">
        <f t="shared" si="13"/>
        <v>3.2891892017857895E-2</v>
      </c>
      <c r="L180" s="27">
        <f t="shared" si="12"/>
        <v>4.9376559723803941E-2</v>
      </c>
      <c r="M180" s="27">
        <f t="shared" si="12"/>
        <v>8.9317507418397619E-3</v>
      </c>
      <c r="N180" s="27">
        <f t="shared" si="12"/>
        <v>9.3375153647268255E-2</v>
      </c>
    </row>
    <row r="181" spans="2:14" x14ac:dyDescent="0.25">
      <c r="B181" s="6" t="s">
        <v>45</v>
      </c>
      <c r="C181" s="6">
        <v>2010</v>
      </c>
      <c r="D181" s="6" t="s">
        <v>26</v>
      </c>
      <c r="E181" s="6" t="s">
        <v>3</v>
      </c>
      <c r="F181" s="27">
        <v>4.3419667298378609E-2</v>
      </c>
      <c r="I181" s="6" t="s">
        <v>11</v>
      </c>
      <c r="J181" s="6">
        <v>1993</v>
      </c>
      <c r="K181" s="27">
        <f t="shared" si="13"/>
        <v>3.2572691687867403E-2</v>
      </c>
      <c r="L181" s="27">
        <f t="shared" si="12"/>
        <v>4.8987319195793078E-2</v>
      </c>
      <c r="M181" s="27">
        <f t="shared" si="12"/>
        <v>1.1499393087587044E-2</v>
      </c>
      <c r="N181" s="27">
        <f t="shared" si="12"/>
        <v>0.10477257450145643</v>
      </c>
    </row>
    <row r="182" spans="2:14" x14ac:dyDescent="0.25">
      <c r="B182" s="6" t="s">
        <v>45</v>
      </c>
      <c r="C182" s="6">
        <v>2010</v>
      </c>
      <c r="D182" s="6" t="s">
        <v>27</v>
      </c>
      <c r="E182" s="6" t="s">
        <v>3</v>
      </c>
      <c r="F182" s="27">
        <v>0</v>
      </c>
      <c r="I182" s="6" t="s">
        <v>11</v>
      </c>
      <c r="J182" s="6">
        <v>1992</v>
      </c>
      <c r="K182" s="27">
        <f t="shared" si="13"/>
        <v>3.3176193488890261E-2</v>
      </c>
      <c r="L182" s="27">
        <f t="shared" si="12"/>
        <v>4.8020502952870928E-2</v>
      </c>
      <c r="M182" s="27">
        <f t="shared" si="12"/>
        <v>9.9406025913273636E-3</v>
      </c>
      <c r="N182" s="27">
        <f t="shared" si="12"/>
        <v>8.606235263295782E-2</v>
      </c>
    </row>
    <row r="183" spans="2:14" x14ac:dyDescent="0.25">
      <c r="B183" s="6" t="s">
        <v>45</v>
      </c>
      <c r="C183" s="6">
        <v>2010</v>
      </c>
      <c r="D183" s="6" t="s">
        <v>28</v>
      </c>
      <c r="E183" s="6" t="s">
        <v>3</v>
      </c>
      <c r="F183" s="27">
        <v>0</v>
      </c>
      <c r="I183" s="6" t="s">
        <v>11</v>
      </c>
      <c r="J183" s="6">
        <v>1991</v>
      </c>
      <c r="K183" s="27">
        <f t="shared" si="13"/>
        <v>3.4317500137416579E-2</v>
      </c>
      <c r="L183" s="27">
        <f t="shared" si="12"/>
        <v>4.7382298518912E-2</v>
      </c>
      <c r="M183" s="27">
        <f t="shared" si="12"/>
        <v>9.1226351558195071E-3</v>
      </c>
      <c r="N183" s="27">
        <f t="shared" si="12"/>
        <v>9.1720707115572536E-2</v>
      </c>
    </row>
    <row r="184" spans="2:14" x14ac:dyDescent="0.25">
      <c r="B184" s="6" t="s">
        <v>45</v>
      </c>
      <c r="C184" s="6">
        <v>2010</v>
      </c>
      <c r="D184" s="6" t="s">
        <v>29</v>
      </c>
      <c r="E184" s="6" t="s">
        <v>3</v>
      </c>
      <c r="F184" s="27">
        <v>3.0195830701200254E-2</v>
      </c>
      <c r="I184" s="6" t="s">
        <v>11</v>
      </c>
      <c r="J184" s="6">
        <v>1990</v>
      </c>
      <c r="K184" s="27">
        <f t="shared" si="13"/>
        <v>3.4639847127849177E-2</v>
      </c>
      <c r="L184" s="27">
        <f t="shared" si="12"/>
        <v>4.7156327061446478E-2</v>
      </c>
      <c r="M184" s="27">
        <f t="shared" si="12"/>
        <v>3.6455998804721351E-3</v>
      </c>
      <c r="N184" s="27">
        <f t="shared" si="12"/>
        <v>8.9373592459754778E-2</v>
      </c>
    </row>
    <row r="185" spans="2:14" x14ac:dyDescent="0.25">
      <c r="B185" s="6" t="s">
        <v>45</v>
      </c>
      <c r="C185" s="6">
        <v>2010</v>
      </c>
      <c r="D185" s="6" t="s">
        <v>30</v>
      </c>
      <c r="E185" s="6" t="s">
        <v>3</v>
      </c>
      <c r="F185" s="27">
        <v>1.2886923562855339E-2</v>
      </c>
      <c r="I185" s="6" t="s">
        <v>11</v>
      </c>
      <c r="J185" s="6">
        <v>1989</v>
      </c>
      <c r="K185" s="27">
        <f t="shared" si="13"/>
        <v>3.2871894462733552E-2</v>
      </c>
      <c r="L185" s="27">
        <f t="shared" si="12"/>
        <v>4.6581862785822145E-2</v>
      </c>
      <c r="M185" s="27">
        <f t="shared" si="12"/>
        <v>3.7958078651371793E-3</v>
      </c>
      <c r="N185" s="27">
        <f t="shared" si="12"/>
        <v>9.3642938713361254E-2</v>
      </c>
    </row>
    <row r="186" spans="2:14" x14ac:dyDescent="0.25">
      <c r="B186" s="6" t="s">
        <v>45</v>
      </c>
      <c r="C186" s="6">
        <v>2010</v>
      </c>
      <c r="D186" s="6" t="s">
        <v>31</v>
      </c>
      <c r="E186" s="6" t="s">
        <v>3</v>
      </c>
      <c r="F186" s="27">
        <v>0</v>
      </c>
      <c r="I186" s="6" t="s">
        <v>11</v>
      </c>
      <c r="J186" s="6">
        <v>1988</v>
      </c>
      <c r="K186" s="27">
        <f t="shared" si="13"/>
        <v>3.1008388333512861E-2</v>
      </c>
      <c r="L186" s="27">
        <f t="shared" si="12"/>
        <v>4.6643251199019839E-2</v>
      </c>
      <c r="M186" s="27">
        <f t="shared" si="12"/>
        <v>3.288031565103025E-3</v>
      </c>
      <c r="N186" s="27">
        <f t="shared" si="12"/>
        <v>7.6326002587322125E-2</v>
      </c>
    </row>
    <row r="187" spans="2:14" x14ac:dyDescent="0.25">
      <c r="B187" s="6" t="s">
        <v>45</v>
      </c>
      <c r="C187" s="6">
        <v>2010</v>
      </c>
      <c r="D187" s="6" t="s">
        <v>32</v>
      </c>
      <c r="E187" s="6" t="s">
        <v>3</v>
      </c>
      <c r="F187" s="27">
        <v>1.2802695304274584E-2</v>
      </c>
      <c r="I187" s="6" t="s">
        <v>11</v>
      </c>
      <c r="J187" s="6">
        <v>1987</v>
      </c>
      <c r="K187" s="27">
        <f t="shared" si="13"/>
        <v>3.0585941080521001E-2</v>
      </c>
      <c r="L187" s="27">
        <f t="shared" si="12"/>
        <v>4.5834234764373136E-2</v>
      </c>
      <c r="M187" s="27">
        <f t="shared" si="12"/>
        <v>6.384727226752639E-3</v>
      </c>
      <c r="N187" s="27">
        <f t="shared" si="12"/>
        <v>4.6801805638361296E-2</v>
      </c>
    </row>
    <row r="188" spans="2:14" x14ac:dyDescent="0.25">
      <c r="B188" s="6" t="s">
        <v>45</v>
      </c>
      <c r="C188" s="6">
        <v>2010</v>
      </c>
      <c r="D188" s="6" t="s">
        <v>7</v>
      </c>
      <c r="E188" s="6" t="s">
        <v>4</v>
      </c>
      <c r="F188" s="27">
        <v>0.14772486772486773</v>
      </c>
      <c r="I188" s="6" t="s">
        <v>11</v>
      </c>
      <c r="J188" s="6">
        <v>1986</v>
      </c>
      <c r="K188" s="27">
        <f t="shared" si="13"/>
        <v>2.9879047927021143E-2</v>
      </c>
      <c r="L188" s="27">
        <f t="shared" si="12"/>
        <v>4.6226387635707425E-2</v>
      </c>
      <c r="M188" s="27">
        <f t="shared" si="12"/>
        <v>2.9370410873301046E-3</v>
      </c>
      <c r="N188" s="27">
        <f t="shared" si="12"/>
        <v>3.9062834625433675E-2</v>
      </c>
    </row>
    <row r="189" spans="2:14" x14ac:dyDescent="0.25">
      <c r="B189" s="6" t="s">
        <v>45</v>
      </c>
      <c r="C189" s="6">
        <v>2010</v>
      </c>
      <c r="D189" s="6" t="s">
        <v>8</v>
      </c>
      <c r="E189" s="6" t="s">
        <v>4</v>
      </c>
      <c r="F189" s="27">
        <v>8.2010582010582003E-3</v>
      </c>
      <c r="I189" s="6" t="s">
        <v>11</v>
      </c>
      <c r="J189" s="6">
        <v>1985</v>
      </c>
      <c r="K189" s="27">
        <f t="shared" si="13"/>
        <v>3.0324869479335988E-2</v>
      </c>
      <c r="L189" s="27">
        <f t="shared" si="12"/>
        <v>4.6762685893710729E-2</v>
      </c>
      <c r="M189" s="27">
        <f t="shared" si="12"/>
        <v>5.7712486883525708E-3</v>
      </c>
      <c r="N189" s="27">
        <f t="shared" si="12"/>
        <v>6.15016656701119E-2</v>
      </c>
    </row>
    <row r="190" spans="2:14" x14ac:dyDescent="0.25">
      <c r="B190" s="6" t="s">
        <v>45</v>
      </c>
      <c r="C190" s="6">
        <v>2010</v>
      </c>
      <c r="D190" s="6" t="s">
        <v>9</v>
      </c>
      <c r="E190" s="6" t="s">
        <v>4</v>
      </c>
      <c r="F190" s="27">
        <v>9.1693121693121687E-2</v>
      </c>
      <c r="I190" s="6" t="s">
        <v>11</v>
      </c>
      <c r="J190" s="6">
        <v>1984</v>
      </c>
      <c r="K190" s="27">
        <f t="shared" si="13"/>
        <v>3.0960365143682177E-2</v>
      </c>
      <c r="L190" s="27">
        <f t="shared" si="13"/>
        <v>4.7821489920370899E-2</v>
      </c>
      <c r="M190" s="27">
        <f t="shared" si="13"/>
        <v>6.4037656331244353E-3</v>
      </c>
      <c r="N190" s="27">
        <f t="shared" si="13"/>
        <v>6.7875493335319087E-2</v>
      </c>
    </row>
    <row r="191" spans="2:14" x14ac:dyDescent="0.25">
      <c r="B191" s="6" t="s">
        <v>45</v>
      </c>
      <c r="C191" s="6">
        <v>2010</v>
      </c>
      <c r="D191" s="6" t="s">
        <v>10</v>
      </c>
      <c r="E191" s="6" t="s">
        <v>4</v>
      </c>
      <c r="F191" s="27">
        <v>0</v>
      </c>
      <c r="I191" s="6" t="s">
        <v>11</v>
      </c>
      <c r="J191" s="6">
        <v>1983</v>
      </c>
      <c r="K191" s="27">
        <f t="shared" si="13"/>
        <v>3.100012782291893E-2</v>
      </c>
      <c r="L191" s="27">
        <f t="shared" si="13"/>
        <v>4.9536688875431459E-2</v>
      </c>
      <c r="M191" s="27">
        <f t="shared" si="13"/>
        <v>5.3347476134023835E-3</v>
      </c>
      <c r="N191" s="27">
        <f t="shared" si="13"/>
        <v>6.8114091102596849E-2</v>
      </c>
    </row>
    <row r="192" spans="2:14" x14ac:dyDescent="0.25">
      <c r="B192" s="6" t="s">
        <v>45</v>
      </c>
      <c r="C192" s="6">
        <v>2010</v>
      </c>
      <c r="D192" s="6" t="s">
        <v>11</v>
      </c>
      <c r="E192" s="6" t="s">
        <v>4</v>
      </c>
      <c r="F192" s="27">
        <v>0.1117989417989418</v>
      </c>
      <c r="I192" s="6" t="s">
        <v>11</v>
      </c>
      <c r="J192" s="6">
        <v>1982</v>
      </c>
      <c r="K192" s="27">
        <f t="shared" si="13"/>
        <v>3.067716365252323E-2</v>
      </c>
      <c r="L192" s="27">
        <f t="shared" si="13"/>
        <v>4.9272948819692138E-2</v>
      </c>
      <c r="M192" s="27">
        <f t="shared" si="13"/>
        <v>5.7002242711188637E-3</v>
      </c>
      <c r="N192" s="27">
        <f t="shared" si="13"/>
        <v>6.3278674487305731E-2</v>
      </c>
    </row>
    <row r="193" spans="2:14" x14ac:dyDescent="0.25">
      <c r="B193" s="6" t="s">
        <v>45</v>
      </c>
      <c r="C193" s="6">
        <v>2010</v>
      </c>
      <c r="D193" s="6" t="s">
        <v>12</v>
      </c>
      <c r="E193" s="6" t="s">
        <v>4</v>
      </c>
      <c r="F193" s="27">
        <v>0</v>
      </c>
      <c r="I193" s="6" t="s">
        <v>11</v>
      </c>
      <c r="J193" s="6">
        <v>1981</v>
      </c>
      <c r="K193" s="27">
        <f t="shared" si="13"/>
        <v>3.1468791168410809E-2</v>
      </c>
      <c r="L193" s="27">
        <f t="shared" si="13"/>
        <v>4.7267890160254428E-2</v>
      </c>
      <c r="M193" s="27">
        <f t="shared" si="13"/>
        <v>2.6137282967203931E-3</v>
      </c>
      <c r="N193" s="27">
        <f t="shared" si="13"/>
        <v>5.9851426641904439E-2</v>
      </c>
    </row>
    <row r="194" spans="2:14" x14ac:dyDescent="0.25">
      <c r="B194" s="6" t="s">
        <v>45</v>
      </c>
      <c r="C194" s="6">
        <v>2010</v>
      </c>
      <c r="D194" s="6" t="s">
        <v>13</v>
      </c>
      <c r="E194" s="6" t="s">
        <v>4</v>
      </c>
      <c r="F194" s="27">
        <v>4.566137566137566E-2</v>
      </c>
      <c r="I194" s="6" t="s">
        <v>11</v>
      </c>
      <c r="J194" s="6">
        <v>1980</v>
      </c>
      <c r="K194" s="27">
        <f t="shared" si="13"/>
        <v>3.314732824898256E-2</v>
      </c>
      <c r="L194" s="27">
        <f t="shared" si="13"/>
        <v>4.5516843004637424E-2</v>
      </c>
      <c r="M194" s="27">
        <f t="shared" si="13"/>
        <v>2.6710057718285643E-3</v>
      </c>
      <c r="N194" s="27">
        <f t="shared" si="13"/>
        <v>4.906333630686887E-2</v>
      </c>
    </row>
    <row r="195" spans="2:14" x14ac:dyDescent="0.25">
      <c r="B195" s="6" t="s">
        <v>45</v>
      </c>
      <c r="C195" s="6">
        <v>2010</v>
      </c>
      <c r="D195" s="6" t="s">
        <v>14</v>
      </c>
      <c r="E195" s="6" t="s">
        <v>4</v>
      </c>
      <c r="F195" s="27">
        <v>3.4497354497354499E-2</v>
      </c>
      <c r="I195" s="6" t="s">
        <v>11</v>
      </c>
      <c r="J195" s="6">
        <v>1979</v>
      </c>
      <c r="K195" s="27">
        <f t="shared" si="13"/>
        <v>3.2249165093654712E-2</v>
      </c>
      <c r="L195" s="27">
        <f t="shared" si="13"/>
        <v>4.3004863037615249E-2</v>
      </c>
      <c r="M195" s="27">
        <f t="shared" si="13"/>
        <v>3.550754908396491E-3</v>
      </c>
      <c r="N195" s="27">
        <f t="shared" si="13"/>
        <v>4.4505031875225531E-2</v>
      </c>
    </row>
    <row r="196" spans="2:14" x14ac:dyDescent="0.25">
      <c r="B196" s="6" t="s">
        <v>45</v>
      </c>
      <c r="C196" s="6">
        <v>2010</v>
      </c>
      <c r="D196" s="6" t="s">
        <v>15</v>
      </c>
      <c r="E196" s="6" t="s">
        <v>4</v>
      </c>
      <c r="F196" s="27">
        <v>7.2539682539682543E-2</v>
      </c>
      <c r="I196" s="6" t="s">
        <v>11</v>
      </c>
      <c r="J196" s="6">
        <v>1978</v>
      </c>
      <c r="K196" s="27">
        <f t="shared" si="13"/>
        <v>3.1686150424720956E-2</v>
      </c>
      <c r="L196" s="27">
        <f t="shared" si="13"/>
        <v>4.1975875963365508E-2</v>
      </c>
      <c r="M196" s="27">
        <f t="shared" si="13"/>
        <v>2.8938384002601203E-3</v>
      </c>
      <c r="N196" s="27">
        <f t="shared" si="13"/>
        <v>4.3189511118728312E-2</v>
      </c>
    </row>
    <row r="197" spans="2:14" x14ac:dyDescent="0.25">
      <c r="B197" s="6" t="s">
        <v>45</v>
      </c>
      <c r="C197" s="6">
        <v>2010</v>
      </c>
      <c r="D197" s="6" t="s">
        <v>16</v>
      </c>
      <c r="E197" s="6" t="s">
        <v>4</v>
      </c>
      <c r="F197" s="27">
        <v>3.1269841269841267E-2</v>
      </c>
      <c r="I197" s="6" t="s">
        <v>11</v>
      </c>
      <c r="J197" s="6">
        <v>1977</v>
      </c>
      <c r="K197" s="27">
        <f t="shared" si="13"/>
        <v>3.2165800990381535E-2</v>
      </c>
      <c r="L197" s="27">
        <f t="shared" si="13"/>
        <v>4.0247825709074682E-2</v>
      </c>
      <c r="M197" s="27">
        <f t="shared" si="13"/>
        <v>2.6974085610609808E-3</v>
      </c>
      <c r="N197" s="27">
        <f t="shared" si="13"/>
        <v>3.3945634626292596E-2</v>
      </c>
    </row>
    <row r="198" spans="2:14" x14ac:dyDescent="0.25">
      <c r="B198" s="6" t="s">
        <v>45</v>
      </c>
      <c r="C198" s="6">
        <v>2010</v>
      </c>
      <c r="D198" s="6" t="s">
        <v>17</v>
      </c>
      <c r="E198" s="6" t="s">
        <v>4</v>
      </c>
      <c r="F198" s="27">
        <v>9.5767195767195775E-3</v>
      </c>
      <c r="I198" s="6" t="s">
        <v>11</v>
      </c>
      <c r="J198" s="6">
        <v>1976</v>
      </c>
      <c r="K198" s="27">
        <f t="shared" si="13"/>
        <v>3.3568025622715957E-2</v>
      </c>
      <c r="L198" s="27">
        <f t="shared" si="13"/>
        <v>3.5819387260424558E-2</v>
      </c>
      <c r="M198" s="27">
        <f t="shared" si="13"/>
        <v>2.4564537740062527E-3</v>
      </c>
      <c r="N198" s="27">
        <f t="shared" si="13"/>
        <v>3.0293928341557606E-2</v>
      </c>
    </row>
    <row r="199" spans="2:14" x14ac:dyDescent="0.25">
      <c r="B199" s="6" t="s">
        <v>45</v>
      </c>
      <c r="C199" s="6">
        <v>2010</v>
      </c>
      <c r="D199" s="6" t="s">
        <v>18</v>
      </c>
      <c r="E199" s="6" t="s">
        <v>4</v>
      </c>
      <c r="F199" s="27">
        <v>8.3121693121693124E-2</v>
      </c>
      <c r="I199" s="6" t="s">
        <v>11</v>
      </c>
      <c r="J199" s="6">
        <v>1975</v>
      </c>
      <c r="K199" s="27">
        <f t="shared" si="13"/>
        <v>3.2781952961962436E-2</v>
      </c>
      <c r="L199" s="27">
        <f t="shared" si="13"/>
        <v>3.3670382154690606E-2</v>
      </c>
      <c r="M199" s="27">
        <f t="shared" si="13"/>
        <v>2.6149684400360684E-3</v>
      </c>
      <c r="N199" s="27">
        <f t="shared" si="13"/>
        <v>2.6163602281338492E-2</v>
      </c>
    </row>
    <row r="200" spans="2:14" x14ac:dyDescent="0.25">
      <c r="B200" s="6" t="s">
        <v>45</v>
      </c>
      <c r="C200" s="6">
        <v>2010</v>
      </c>
      <c r="D200" s="6" t="s">
        <v>19</v>
      </c>
      <c r="E200" s="6" t="s">
        <v>4</v>
      </c>
      <c r="F200" s="27">
        <v>8.7671957671957679E-2</v>
      </c>
      <c r="I200" s="6" t="s">
        <v>11</v>
      </c>
      <c r="J200" s="6">
        <v>1974</v>
      </c>
      <c r="K200" s="27">
        <f t="shared" si="13"/>
        <v>3.3150972998125965E-2</v>
      </c>
      <c r="L200" s="27">
        <f t="shared" si="13"/>
        <v>3.1775868364442975E-2</v>
      </c>
      <c r="M200" s="27">
        <f t="shared" si="13"/>
        <v>3.6480047647409171E-3</v>
      </c>
      <c r="N200" s="27">
        <f t="shared" si="13"/>
        <v>2.2091507636776846E-2</v>
      </c>
    </row>
    <row r="201" spans="2:14" x14ac:dyDescent="0.25">
      <c r="B201" s="6" t="s">
        <v>45</v>
      </c>
      <c r="C201" s="6">
        <v>2010</v>
      </c>
      <c r="D201" s="6" t="s">
        <v>20</v>
      </c>
      <c r="E201" s="6" t="s">
        <v>4</v>
      </c>
      <c r="F201" s="27">
        <v>4.3386243386243388E-3</v>
      </c>
      <c r="I201" s="6" t="s">
        <v>11</v>
      </c>
      <c r="J201" s="6">
        <v>1973</v>
      </c>
      <c r="K201" s="27">
        <f t="shared" si="13"/>
        <v>3.4461527805302275E-2</v>
      </c>
      <c r="L201" s="27">
        <f t="shared" si="13"/>
        <v>2.918679769889277E-2</v>
      </c>
      <c r="M201" s="27">
        <f t="shared" si="13"/>
        <v>2.5137050407808528E-3</v>
      </c>
      <c r="N201" s="27">
        <f t="shared" si="13"/>
        <v>2.1681668809829975E-2</v>
      </c>
    </row>
    <row r="202" spans="2:14" x14ac:dyDescent="0.25">
      <c r="B202" s="6" t="s">
        <v>45</v>
      </c>
      <c r="C202" s="6">
        <v>2010</v>
      </c>
      <c r="D202" s="6" t="s">
        <v>21</v>
      </c>
      <c r="E202" s="6" t="s">
        <v>4</v>
      </c>
      <c r="F202" s="27">
        <v>3.0846560846560848E-2</v>
      </c>
      <c r="I202" s="6" t="s">
        <v>11</v>
      </c>
      <c r="J202" s="6">
        <v>1972</v>
      </c>
      <c r="K202" s="27">
        <f t="shared" si="13"/>
        <v>3.486397177998346E-2</v>
      </c>
      <c r="L202" s="27">
        <f t="shared" si="13"/>
        <v>2.7190946482564794E-2</v>
      </c>
      <c r="M202" s="27">
        <f t="shared" si="13"/>
        <v>2.9333333333333334E-3</v>
      </c>
      <c r="N202" s="27">
        <f t="shared" si="13"/>
        <v>1.9183951699289124E-2</v>
      </c>
    </row>
    <row r="203" spans="2:14" x14ac:dyDescent="0.25">
      <c r="B203" s="6" t="s">
        <v>45</v>
      </c>
      <c r="C203" s="6">
        <v>2010</v>
      </c>
      <c r="D203" s="6" t="s">
        <v>22</v>
      </c>
      <c r="E203" s="6" t="s">
        <v>4</v>
      </c>
      <c r="F203" s="27">
        <v>2.0793650793650795E-2</v>
      </c>
      <c r="I203" s="6" t="s">
        <v>11</v>
      </c>
      <c r="J203" s="6">
        <v>1971</v>
      </c>
      <c r="K203" s="27">
        <f t="shared" si="13"/>
        <v>3.4401460596674087E-2</v>
      </c>
      <c r="L203" s="27">
        <f t="shared" si="13"/>
        <v>2.6846798842092973E-2</v>
      </c>
      <c r="M203" s="27">
        <f t="shared" si="13"/>
        <v>2.6161351905536309E-3</v>
      </c>
      <c r="N203" s="27">
        <f t="shared" si="13"/>
        <v>2.0005548534262198E-2</v>
      </c>
    </row>
    <row r="204" spans="2:14" x14ac:dyDescent="0.25">
      <c r="B204" s="6" t="s">
        <v>45</v>
      </c>
      <c r="C204" s="6">
        <v>2010</v>
      </c>
      <c r="D204" s="6" t="s">
        <v>23</v>
      </c>
      <c r="E204" s="6" t="s">
        <v>4</v>
      </c>
      <c r="F204" s="27">
        <v>0</v>
      </c>
      <c r="I204" s="6" t="s">
        <v>11</v>
      </c>
      <c r="J204" s="6">
        <v>1970</v>
      </c>
      <c r="K204" s="27">
        <f t="shared" si="13"/>
        <v>3.4064087292517593E-2</v>
      </c>
      <c r="L204" s="27">
        <f t="shared" si="13"/>
        <v>2.616731135865211E-2</v>
      </c>
      <c r="M204" s="27">
        <f t="shared" si="13"/>
        <v>2.7626390737624635E-3</v>
      </c>
      <c r="N204" s="27">
        <f t="shared" si="13"/>
        <v>2.0449761085307581E-2</v>
      </c>
    </row>
    <row r="205" spans="2:14" x14ac:dyDescent="0.25">
      <c r="B205" s="6" t="s">
        <v>45</v>
      </c>
      <c r="C205" s="6">
        <v>2010</v>
      </c>
      <c r="D205" s="6" t="s">
        <v>24</v>
      </c>
      <c r="E205" s="6" t="s">
        <v>4</v>
      </c>
      <c r="F205" s="27">
        <v>3.6560846560846558E-2</v>
      </c>
      <c r="I205" s="6" t="s">
        <v>11</v>
      </c>
      <c r="J205" s="6">
        <v>1969</v>
      </c>
      <c r="K205" s="27">
        <f t="shared" si="13"/>
        <v>3.3079840048363188E-2</v>
      </c>
      <c r="L205" s="27">
        <f t="shared" si="13"/>
        <v>2.5664250492278749E-2</v>
      </c>
      <c r="M205" s="27">
        <f t="shared" si="13"/>
        <v>2.8634679243466962E-3</v>
      </c>
      <c r="N205" s="27">
        <f t="shared" si="13"/>
        <v>1.8154648353045911E-2</v>
      </c>
    </row>
    <row r="206" spans="2:14" x14ac:dyDescent="0.25">
      <c r="B206" s="6" t="s">
        <v>45</v>
      </c>
      <c r="C206" s="6">
        <v>2010</v>
      </c>
      <c r="D206" s="6" t="s">
        <v>25</v>
      </c>
      <c r="E206" s="6" t="s">
        <v>4</v>
      </c>
      <c r="F206" s="27">
        <v>0.12883597883597883</v>
      </c>
      <c r="I206" s="6" t="s">
        <v>11</v>
      </c>
      <c r="J206" s="6">
        <v>1968</v>
      </c>
      <c r="K206" s="27">
        <f t="shared" si="13"/>
        <v>3.1832430744493462E-2</v>
      </c>
      <c r="L206" s="27">
        <f t="shared" si="13"/>
        <v>2.4898645199197111E-2</v>
      </c>
      <c r="M206" s="27">
        <f t="shared" si="13"/>
        <v>2.5669821915610459E-3</v>
      </c>
      <c r="N206" s="27">
        <f t="shared" si="13"/>
        <v>1.6042969716244391E-2</v>
      </c>
    </row>
    <row r="207" spans="2:14" x14ac:dyDescent="0.25">
      <c r="B207" s="6" t="s">
        <v>45</v>
      </c>
      <c r="C207" s="6">
        <v>2010</v>
      </c>
      <c r="D207" s="6" t="s">
        <v>26</v>
      </c>
      <c r="E207" s="6" t="s">
        <v>4</v>
      </c>
      <c r="F207" s="27">
        <v>1.201058201058201E-2</v>
      </c>
      <c r="I207" s="6" t="s">
        <v>11</v>
      </c>
      <c r="J207" s="6">
        <v>1967</v>
      </c>
      <c r="K207" s="27">
        <f t="shared" si="13"/>
        <v>3.1652480753147909E-2</v>
      </c>
      <c r="L207" s="27">
        <f t="shared" si="13"/>
        <v>2.6044587177787973E-2</v>
      </c>
      <c r="M207" s="27">
        <f t="shared" si="13"/>
        <v>2.2427043732735279E-3</v>
      </c>
      <c r="N207" s="27">
        <f t="shared" si="13"/>
        <v>1.6935076189788401E-2</v>
      </c>
    </row>
    <row r="208" spans="2:14" x14ac:dyDescent="0.25">
      <c r="B208" s="6" t="s">
        <v>45</v>
      </c>
      <c r="C208" s="6">
        <v>2010</v>
      </c>
      <c r="D208" s="6" t="s">
        <v>27</v>
      </c>
      <c r="E208" s="6" t="s">
        <v>4</v>
      </c>
      <c r="F208" s="27">
        <v>0</v>
      </c>
      <c r="I208" s="6" t="s">
        <v>11</v>
      </c>
      <c r="J208" s="6">
        <v>1966</v>
      </c>
      <c r="K208" s="27">
        <f t="shared" si="13"/>
        <v>3.1014843714964796E-2</v>
      </c>
      <c r="L208" s="27">
        <f t="shared" si="13"/>
        <v>2.5996554337924981E-2</v>
      </c>
      <c r="M208" s="27">
        <f t="shared" si="13"/>
        <v>2.9710668073526961E-3</v>
      </c>
      <c r="N208" s="27">
        <f t="shared" si="13"/>
        <v>1.7168630874436201E-2</v>
      </c>
    </row>
    <row r="209" spans="2:14" x14ac:dyDescent="0.25">
      <c r="B209" s="6" t="s">
        <v>45</v>
      </c>
      <c r="C209" s="6">
        <v>2010</v>
      </c>
      <c r="D209" s="6" t="s">
        <v>28</v>
      </c>
      <c r="E209" s="6" t="s">
        <v>4</v>
      </c>
      <c r="F209" s="27">
        <v>8.9947089947089946E-3</v>
      </c>
      <c r="I209" s="6" t="s">
        <v>11</v>
      </c>
      <c r="J209" s="6">
        <v>1965</v>
      </c>
      <c r="K209" s="27">
        <f t="shared" si="13"/>
        <v>3.1382661530775055E-2</v>
      </c>
      <c r="L209" s="27">
        <f t="shared" si="13"/>
        <v>2.6424886055096596E-2</v>
      </c>
      <c r="M209" s="27">
        <f t="shared" si="13"/>
        <v>4.8042409851455081E-3</v>
      </c>
      <c r="N209" s="27">
        <f t="shared" si="13"/>
        <v>1.9381236092168547E-2</v>
      </c>
    </row>
    <row r="210" spans="2:14" x14ac:dyDescent="0.25">
      <c r="B210" s="6" t="s">
        <v>45</v>
      </c>
      <c r="C210" s="6">
        <v>2010</v>
      </c>
      <c r="D210" s="6" t="s">
        <v>29</v>
      </c>
      <c r="E210" s="6" t="s">
        <v>4</v>
      </c>
      <c r="F210" s="27">
        <v>5.2910052910052907E-3</v>
      </c>
      <c r="I210" s="6" t="s">
        <v>11</v>
      </c>
      <c r="J210" s="6">
        <v>1964</v>
      </c>
      <c r="K210" s="27">
        <f t="shared" si="13"/>
        <v>2.9333896584819604E-2</v>
      </c>
      <c r="L210" s="27">
        <f t="shared" si="13"/>
        <v>2.6174704643359456E-2</v>
      </c>
      <c r="M210" s="27">
        <f t="shared" si="13"/>
        <v>5.4538075186444119E-3</v>
      </c>
      <c r="N210" s="27">
        <f t="shared" si="13"/>
        <v>1.9127119758117522E-2</v>
      </c>
    </row>
    <row r="211" spans="2:14" x14ac:dyDescent="0.25">
      <c r="B211" s="6" t="s">
        <v>45</v>
      </c>
      <c r="C211" s="6">
        <v>2010</v>
      </c>
      <c r="D211" s="6" t="s">
        <v>30</v>
      </c>
      <c r="E211" s="6" t="s">
        <v>4</v>
      </c>
      <c r="F211" s="27">
        <v>0</v>
      </c>
      <c r="I211" s="6" t="s">
        <v>11</v>
      </c>
      <c r="J211" s="6">
        <v>1963</v>
      </c>
      <c r="K211" s="27">
        <f t="shared" si="13"/>
        <v>2.7948399925188751E-2</v>
      </c>
      <c r="L211" s="27">
        <f t="shared" si="13"/>
        <v>2.6781109460072183E-2</v>
      </c>
      <c r="M211" s="27">
        <f t="shared" si="13"/>
        <v>5.3408328603127093E-3</v>
      </c>
      <c r="N211" s="27">
        <f t="shared" si="13"/>
        <v>1.9695968274950428E-2</v>
      </c>
    </row>
    <row r="212" spans="2:14" x14ac:dyDescent="0.25">
      <c r="B212" s="6" t="s">
        <v>45</v>
      </c>
      <c r="C212" s="6">
        <v>2010</v>
      </c>
      <c r="D212" s="6" t="s">
        <v>31</v>
      </c>
      <c r="E212" s="6" t="s">
        <v>4</v>
      </c>
      <c r="F212" s="27">
        <v>0</v>
      </c>
      <c r="I212" s="6" t="s">
        <v>11</v>
      </c>
      <c r="J212" s="6">
        <v>1962</v>
      </c>
      <c r="K212" s="27">
        <f t="shared" si="13"/>
        <v>2.7439649205569711E-2</v>
      </c>
      <c r="L212" s="27">
        <f t="shared" si="13"/>
        <v>2.6822418227142077E-2</v>
      </c>
      <c r="M212" s="27">
        <f t="shared" si="13"/>
        <v>5.4058131348687522E-3</v>
      </c>
      <c r="N212" s="27">
        <f t="shared" si="13"/>
        <v>1.8648169059525731E-2</v>
      </c>
    </row>
    <row r="213" spans="2:14" x14ac:dyDescent="0.25">
      <c r="B213" s="6" t="s">
        <v>45</v>
      </c>
      <c r="C213" s="6">
        <v>2010</v>
      </c>
      <c r="D213" s="6" t="s">
        <v>32</v>
      </c>
      <c r="E213" s="6" t="s">
        <v>4</v>
      </c>
      <c r="F213" s="27">
        <v>2.8571428571428571E-2</v>
      </c>
      <c r="I213" s="6" t="s">
        <v>11</v>
      </c>
      <c r="J213" s="6">
        <v>1961</v>
      </c>
      <c r="K213" s="27">
        <f t="shared" si="13"/>
        <v>2.7072157710855579E-2</v>
      </c>
      <c r="L213" s="27">
        <f t="shared" si="13"/>
        <v>2.7952234973211677E-2</v>
      </c>
      <c r="M213" s="27">
        <f t="shared" si="13"/>
        <v>5.7673019057171513E-3</v>
      </c>
      <c r="N213" s="27">
        <f t="shared" si="13"/>
        <v>1.8689836229528693E-2</v>
      </c>
    </row>
    <row r="214" spans="2:14" x14ac:dyDescent="0.25">
      <c r="B214" s="6" t="s">
        <v>45</v>
      </c>
      <c r="C214" s="6">
        <v>2009</v>
      </c>
      <c r="D214" s="6" t="s">
        <v>7</v>
      </c>
      <c r="E214" s="6" t="s">
        <v>3</v>
      </c>
      <c r="F214" s="27">
        <v>9.4237621329401652E-2</v>
      </c>
      <c r="I214" s="6" t="s">
        <v>11</v>
      </c>
      <c r="J214" s="6">
        <v>1960</v>
      </c>
      <c r="K214" s="27">
        <f t="shared" si="13"/>
        <v>2.7324128702291436E-2</v>
      </c>
      <c r="L214" s="27">
        <f t="shared" si="13"/>
        <v>2.8231319796807163E-2</v>
      </c>
      <c r="M214" s="27">
        <f t="shared" si="13"/>
        <v>6.0250350594712515E-3</v>
      </c>
      <c r="N214" s="27">
        <f t="shared" si="13"/>
        <v>1.8125697773691468E-2</v>
      </c>
    </row>
    <row r="215" spans="2:14" x14ac:dyDescent="0.25">
      <c r="B215" s="6" t="s">
        <v>45</v>
      </c>
      <c r="C215" s="6">
        <v>2009</v>
      </c>
      <c r="D215" s="6" t="s">
        <v>8</v>
      </c>
      <c r="E215" s="6" t="s">
        <v>3</v>
      </c>
      <c r="F215" s="27">
        <v>4.1733218659130933E-2</v>
      </c>
    </row>
    <row r="216" spans="2:14" x14ac:dyDescent="0.25">
      <c r="B216" s="6" t="s">
        <v>45</v>
      </c>
      <c r="C216" s="6">
        <v>2009</v>
      </c>
      <c r="D216" s="6" t="s">
        <v>9</v>
      </c>
      <c r="E216" s="6" t="s">
        <v>3</v>
      </c>
      <c r="F216" s="27">
        <v>9.0224024245402795E-2</v>
      </c>
      <c r="I216" s="6" t="s">
        <v>12</v>
      </c>
      <c r="J216" s="6">
        <v>2000</v>
      </c>
      <c r="K216" s="27">
        <f>SUMIFS($F$6:$F$6141,$D$6:$D$6141,$I216,$E$6:$E$6141,LEFT(K$5,1),$C$6:$C$6141,$J216,$B$6:$B$6141,K$4)</f>
        <v>8.4178962088380261E-3</v>
      </c>
      <c r="L216" s="27">
        <f t="shared" ref="L216:N231" si="14">SUMIFS($F$6:$F$6141,$D$6:$D$6141,$I216,$E$6:$E$6141,LEFT(L$5,1),$C$6:$C$6141,$J216,$B$6:$B$6141,L$4)</f>
        <v>7.6125967909756046E-3</v>
      </c>
      <c r="M216" s="27">
        <f t="shared" si="14"/>
        <v>0</v>
      </c>
      <c r="N216" s="27">
        <f t="shared" si="14"/>
        <v>0</v>
      </c>
    </row>
    <row r="217" spans="2:14" x14ac:dyDescent="0.25">
      <c r="B217" s="6" t="s">
        <v>45</v>
      </c>
      <c r="C217" s="6">
        <v>2009</v>
      </c>
      <c r="D217" s="6" t="s">
        <v>10</v>
      </c>
      <c r="E217" s="6" t="s">
        <v>3</v>
      </c>
      <c r="F217" s="27">
        <v>3.6982430273989432E-2</v>
      </c>
      <c r="I217" s="6" t="s">
        <v>12</v>
      </c>
      <c r="J217" s="6">
        <v>1999</v>
      </c>
      <c r="K217" s="27">
        <f t="shared" ref="K217:N256" si="15">SUMIFS($F$6:$F$6141,$D$6:$D$6141,$I217,$E$6:$E$6141,LEFT(K$5,1),$C$6:$C$6141,$J217,$B$6:$B$6141,K$4)</f>
        <v>8.2291164475484391E-3</v>
      </c>
      <c r="L217" s="27">
        <f t="shared" si="14"/>
        <v>6.8833809550952084E-3</v>
      </c>
      <c r="M217" s="27">
        <f t="shared" si="14"/>
        <v>0</v>
      </c>
      <c r="N217" s="27">
        <f t="shared" si="14"/>
        <v>0</v>
      </c>
    </row>
    <row r="218" spans="2:14" x14ac:dyDescent="0.25">
      <c r="B218" s="6" t="s">
        <v>45</v>
      </c>
      <c r="C218" s="6">
        <v>2009</v>
      </c>
      <c r="D218" s="6" t="s">
        <v>11</v>
      </c>
      <c r="E218" s="6" t="s">
        <v>3</v>
      </c>
      <c r="F218" s="27">
        <v>3.7760576647417783E-2</v>
      </c>
      <c r="I218" s="6" t="s">
        <v>12</v>
      </c>
      <c r="J218" s="6">
        <v>1998</v>
      </c>
      <c r="K218" s="27">
        <f t="shared" si="15"/>
        <v>8.0729560683552165E-3</v>
      </c>
      <c r="L218" s="27">
        <f t="shared" si="14"/>
        <v>5.963907404010137E-3</v>
      </c>
      <c r="M218" s="27">
        <f t="shared" si="14"/>
        <v>0</v>
      </c>
      <c r="N218" s="27">
        <f t="shared" si="14"/>
        <v>0</v>
      </c>
    </row>
    <row r="219" spans="2:14" x14ac:dyDescent="0.25">
      <c r="B219" s="6" t="s">
        <v>45</v>
      </c>
      <c r="C219" s="6">
        <v>2009</v>
      </c>
      <c r="D219" s="6" t="s">
        <v>12</v>
      </c>
      <c r="E219" s="6" t="s">
        <v>3</v>
      </c>
      <c r="F219" s="27">
        <v>5.406069541712741E-3</v>
      </c>
      <c r="I219" s="6" t="s">
        <v>12</v>
      </c>
      <c r="J219" s="6">
        <v>1997</v>
      </c>
      <c r="K219" s="27">
        <f t="shared" si="15"/>
        <v>8.5345418316754174E-3</v>
      </c>
      <c r="L219" s="27">
        <f t="shared" si="14"/>
        <v>5.4921909974501564E-3</v>
      </c>
      <c r="M219" s="27">
        <f t="shared" si="14"/>
        <v>8.845543207076435E-3</v>
      </c>
      <c r="N219" s="27">
        <f t="shared" si="14"/>
        <v>0</v>
      </c>
    </row>
    <row r="220" spans="2:14" x14ac:dyDescent="0.25">
      <c r="B220" s="6" t="s">
        <v>45</v>
      </c>
      <c r="C220" s="6">
        <v>2009</v>
      </c>
      <c r="D220" s="6" t="s">
        <v>13</v>
      </c>
      <c r="E220" s="6" t="s">
        <v>3</v>
      </c>
      <c r="F220" s="27">
        <v>1.2573207191710694E-2</v>
      </c>
      <c r="I220" s="6" t="s">
        <v>12</v>
      </c>
      <c r="J220" s="6">
        <v>1996</v>
      </c>
      <c r="K220" s="27">
        <f t="shared" si="15"/>
        <v>8.4116350475462055E-3</v>
      </c>
      <c r="L220" s="27">
        <f t="shared" si="14"/>
        <v>5.3426569277098121E-3</v>
      </c>
      <c r="M220" s="27">
        <f t="shared" si="14"/>
        <v>0</v>
      </c>
      <c r="N220" s="27">
        <f t="shared" si="14"/>
        <v>0</v>
      </c>
    </row>
    <row r="221" spans="2:14" x14ac:dyDescent="0.25">
      <c r="B221" s="6" t="s">
        <v>45</v>
      </c>
      <c r="C221" s="6">
        <v>2009</v>
      </c>
      <c r="D221" s="6" t="s">
        <v>14</v>
      </c>
      <c r="E221" s="6" t="s">
        <v>3</v>
      </c>
      <c r="F221" s="27">
        <v>5.4797886718270059E-2</v>
      </c>
      <c r="I221" s="6" t="s">
        <v>12</v>
      </c>
      <c r="J221" s="6">
        <v>1995</v>
      </c>
      <c r="K221" s="27">
        <f t="shared" si="15"/>
        <v>8.7283296236049107E-3</v>
      </c>
      <c r="L221" s="27">
        <f t="shared" si="14"/>
        <v>5.309468266838673E-3</v>
      </c>
      <c r="M221" s="27">
        <f t="shared" si="14"/>
        <v>0</v>
      </c>
      <c r="N221" s="27">
        <f t="shared" si="14"/>
        <v>0</v>
      </c>
    </row>
    <row r="222" spans="2:14" x14ac:dyDescent="0.25">
      <c r="B222" s="6" t="s">
        <v>45</v>
      </c>
      <c r="C222" s="6">
        <v>2009</v>
      </c>
      <c r="D222" s="6" t="s">
        <v>15</v>
      </c>
      <c r="E222" s="6" t="s">
        <v>3</v>
      </c>
      <c r="F222" s="27">
        <v>1.4293320227710201E-2</v>
      </c>
      <c r="I222" s="6" t="s">
        <v>12</v>
      </c>
      <c r="J222" s="6">
        <v>1994</v>
      </c>
      <c r="K222" s="27">
        <f t="shared" si="15"/>
        <v>9.0977683849441469E-3</v>
      </c>
      <c r="L222" s="27">
        <f t="shared" si="14"/>
        <v>5.1758683351640087E-3</v>
      </c>
      <c r="M222" s="27">
        <f t="shared" si="14"/>
        <v>0</v>
      </c>
      <c r="N222" s="27">
        <f t="shared" si="14"/>
        <v>0</v>
      </c>
    </row>
    <row r="223" spans="2:14" x14ac:dyDescent="0.25">
      <c r="B223" s="6" t="s">
        <v>45</v>
      </c>
      <c r="C223" s="6">
        <v>2009</v>
      </c>
      <c r="D223" s="6" t="s">
        <v>16</v>
      </c>
      <c r="E223" s="6" t="s">
        <v>3</v>
      </c>
      <c r="F223" s="27">
        <v>0.17553343981652128</v>
      </c>
      <c r="I223" s="6" t="s">
        <v>12</v>
      </c>
      <c r="J223" s="6">
        <v>1993</v>
      </c>
      <c r="K223" s="27">
        <f t="shared" si="15"/>
        <v>8.9841452359441312E-3</v>
      </c>
      <c r="L223" s="27">
        <f t="shared" si="14"/>
        <v>5.3505970402225314E-3</v>
      </c>
      <c r="M223" s="27">
        <f t="shared" si="14"/>
        <v>0</v>
      </c>
      <c r="N223" s="27">
        <f t="shared" si="14"/>
        <v>0</v>
      </c>
    </row>
    <row r="224" spans="2:14" x14ac:dyDescent="0.25">
      <c r="B224" s="6" t="s">
        <v>45</v>
      </c>
      <c r="C224" s="6">
        <v>2009</v>
      </c>
      <c r="D224" s="6" t="s">
        <v>17</v>
      </c>
      <c r="E224" s="6" t="s">
        <v>3</v>
      </c>
      <c r="F224" s="27">
        <v>1.126264487856821E-2</v>
      </c>
      <c r="I224" s="6" t="s">
        <v>12</v>
      </c>
      <c r="J224" s="6">
        <v>1992</v>
      </c>
      <c r="K224" s="27">
        <f t="shared" si="15"/>
        <v>8.9830692712708597E-3</v>
      </c>
      <c r="L224" s="27">
        <f t="shared" si="14"/>
        <v>5.3306590351327775E-3</v>
      </c>
      <c r="M224" s="27">
        <f t="shared" si="14"/>
        <v>0</v>
      </c>
      <c r="N224" s="27">
        <f t="shared" si="14"/>
        <v>0</v>
      </c>
    </row>
    <row r="225" spans="2:14" x14ac:dyDescent="0.25">
      <c r="B225" s="6" t="s">
        <v>45</v>
      </c>
      <c r="C225" s="6">
        <v>2009</v>
      </c>
      <c r="D225" s="6" t="s">
        <v>18</v>
      </c>
      <c r="E225" s="6" t="s">
        <v>3</v>
      </c>
      <c r="F225" s="27">
        <v>0.10648318794282671</v>
      </c>
      <c r="I225" s="6" t="s">
        <v>12</v>
      </c>
      <c r="J225" s="6">
        <v>1991</v>
      </c>
      <c r="K225" s="27">
        <f t="shared" si="15"/>
        <v>8.8961759566050826E-3</v>
      </c>
      <c r="L225" s="27">
        <f t="shared" si="14"/>
        <v>5.4585263797570192E-3</v>
      </c>
      <c r="M225" s="27">
        <f t="shared" si="14"/>
        <v>0</v>
      </c>
      <c r="N225" s="27">
        <f t="shared" si="14"/>
        <v>0</v>
      </c>
    </row>
    <row r="226" spans="2:14" x14ac:dyDescent="0.25">
      <c r="B226" s="6" t="s">
        <v>45</v>
      </c>
      <c r="C226" s="6">
        <v>2009</v>
      </c>
      <c r="D226" s="6" t="s">
        <v>19</v>
      </c>
      <c r="E226" s="6" t="s">
        <v>3</v>
      </c>
      <c r="F226" s="27">
        <v>5.7582831633697831E-2</v>
      </c>
      <c r="I226" s="6" t="s">
        <v>12</v>
      </c>
      <c r="J226" s="6">
        <v>1990</v>
      </c>
      <c r="K226" s="27">
        <f t="shared" si="15"/>
        <v>8.9055238804268497E-3</v>
      </c>
      <c r="L226" s="27">
        <f t="shared" si="14"/>
        <v>5.2195934533662133E-3</v>
      </c>
      <c r="M226" s="27">
        <f t="shared" si="14"/>
        <v>0</v>
      </c>
      <c r="N226" s="27">
        <f t="shared" si="14"/>
        <v>0</v>
      </c>
    </row>
    <row r="227" spans="2:14" x14ac:dyDescent="0.25">
      <c r="B227" s="6" t="s">
        <v>45</v>
      </c>
      <c r="C227" s="6">
        <v>2009</v>
      </c>
      <c r="D227" s="6" t="s">
        <v>20</v>
      </c>
      <c r="E227" s="6" t="s">
        <v>3</v>
      </c>
      <c r="F227" s="27">
        <v>4.7671704140557811E-2</v>
      </c>
      <c r="I227" s="6" t="s">
        <v>12</v>
      </c>
      <c r="J227" s="6">
        <v>1989</v>
      </c>
      <c r="K227" s="27">
        <f t="shared" si="15"/>
        <v>8.6531038372460473E-3</v>
      </c>
      <c r="L227" s="27">
        <f t="shared" si="14"/>
        <v>5.2170296270594857E-3</v>
      </c>
      <c r="M227" s="27">
        <f t="shared" si="14"/>
        <v>0</v>
      </c>
      <c r="N227" s="27">
        <f t="shared" si="14"/>
        <v>0</v>
      </c>
    </row>
    <row r="228" spans="2:14" x14ac:dyDescent="0.25">
      <c r="B228" s="6" t="s">
        <v>45</v>
      </c>
      <c r="C228" s="6">
        <v>2009</v>
      </c>
      <c r="D228" s="6" t="s">
        <v>21</v>
      </c>
      <c r="E228" s="6" t="s">
        <v>3</v>
      </c>
      <c r="F228" s="27">
        <v>3.894827374370316E-2</v>
      </c>
      <c r="I228" s="6" t="s">
        <v>12</v>
      </c>
      <c r="J228" s="6">
        <v>1988</v>
      </c>
      <c r="K228" s="27">
        <f t="shared" si="15"/>
        <v>8.5227183596891468E-3</v>
      </c>
      <c r="L228" s="27">
        <f t="shared" si="14"/>
        <v>5.3698296316399352E-3</v>
      </c>
      <c r="M228" s="27">
        <f t="shared" si="14"/>
        <v>0</v>
      </c>
      <c r="N228" s="27">
        <f t="shared" si="14"/>
        <v>0</v>
      </c>
    </row>
    <row r="229" spans="2:14" x14ac:dyDescent="0.25">
      <c r="B229" s="6" t="s">
        <v>45</v>
      </c>
      <c r="C229" s="6">
        <v>2009</v>
      </c>
      <c r="D229" s="6" t="s">
        <v>22</v>
      </c>
      <c r="E229" s="6" t="s">
        <v>3</v>
      </c>
      <c r="F229" s="27">
        <v>6.3480362042839002E-3</v>
      </c>
      <c r="I229" s="6" t="s">
        <v>12</v>
      </c>
      <c r="J229" s="6">
        <v>1987</v>
      </c>
      <c r="K229" s="27">
        <f t="shared" si="15"/>
        <v>8.3872804081127246E-3</v>
      </c>
      <c r="L229" s="27">
        <f t="shared" si="14"/>
        <v>5.6024299696253799E-3</v>
      </c>
      <c r="M229" s="27">
        <f t="shared" si="14"/>
        <v>0</v>
      </c>
      <c r="N229" s="27">
        <f t="shared" si="14"/>
        <v>0</v>
      </c>
    </row>
    <row r="230" spans="2:14" x14ac:dyDescent="0.25">
      <c r="B230" s="6" t="s">
        <v>45</v>
      </c>
      <c r="C230" s="6">
        <v>2009</v>
      </c>
      <c r="D230" s="6" t="s">
        <v>23</v>
      </c>
      <c r="E230" s="6" t="s">
        <v>3</v>
      </c>
      <c r="F230" s="27">
        <v>0</v>
      </c>
      <c r="I230" s="6" t="s">
        <v>12</v>
      </c>
      <c r="J230" s="6">
        <v>1986</v>
      </c>
      <c r="K230" s="27">
        <f t="shared" si="15"/>
        <v>8.4511558518140101E-3</v>
      </c>
      <c r="L230" s="27">
        <f t="shared" si="14"/>
        <v>5.7921238757749514E-3</v>
      </c>
      <c r="M230" s="27">
        <f t="shared" si="14"/>
        <v>0</v>
      </c>
      <c r="N230" s="27">
        <f t="shared" si="14"/>
        <v>4.4973658285861135E-3</v>
      </c>
    </row>
    <row r="231" spans="2:14" x14ac:dyDescent="0.25">
      <c r="B231" s="6" t="s">
        <v>45</v>
      </c>
      <c r="C231" s="6">
        <v>2009</v>
      </c>
      <c r="D231" s="6" t="s">
        <v>24</v>
      </c>
      <c r="E231" s="6" t="s">
        <v>3</v>
      </c>
      <c r="F231" s="27">
        <v>4.0217880984559938E-2</v>
      </c>
      <c r="I231" s="6" t="s">
        <v>12</v>
      </c>
      <c r="J231" s="6">
        <v>1985</v>
      </c>
      <c r="K231" s="27">
        <f t="shared" si="15"/>
        <v>8.4750443190887755E-3</v>
      </c>
      <c r="L231" s="27">
        <f t="shared" si="14"/>
        <v>5.1761995733767613E-3</v>
      </c>
      <c r="M231" s="27">
        <f t="shared" si="14"/>
        <v>0</v>
      </c>
      <c r="N231" s="27">
        <f t="shared" si="14"/>
        <v>5.6803621764756132E-3</v>
      </c>
    </row>
    <row r="232" spans="2:14" x14ac:dyDescent="0.25">
      <c r="B232" s="6" t="s">
        <v>45</v>
      </c>
      <c r="C232" s="6">
        <v>2009</v>
      </c>
      <c r="D232" s="6" t="s">
        <v>25</v>
      </c>
      <c r="E232" s="6" t="s">
        <v>3</v>
      </c>
      <c r="F232" s="27">
        <v>3.0675349141991236E-2</v>
      </c>
      <c r="I232" s="6" t="s">
        <v>12</v>
      </c>
      <c r="J232" s="6">
        <v>1984</v>
      </c>
      <c r="K232" s="27">
        <f t="shared" si="15"/>
        <v>8.5308866222656918E-3</v>
      </c>
      <c r="L232" s="27">
        <f t="shared" si="15"/>
        <v>4.4583489769240425E-3</v>
      </c>
      <c r="M232" s="27">
        <f t="shared" si="15"/>
        <v>0</v>
      </c>
      <c r="N232" s="27">
        <f t="shared" si="15"/>
        <v>5.8827909747561245E-3</v>
      </c>
    </row>
    <row r="233" spans="2:14" x14ac:dyDescent="0.25">
      <c r="B233" s="6" t="s">
        <v>45</v>
      </c>
      <c r="C233" s="6">
        <v>2009</v>
      </c>
      <c r="D233" s="6" t="s">
        <v>26</v>
      </c>
      <c r="E233" s="6" t="s">
        <v>3</v>
      </c>
      <c r="F233" s="27">
        <v>4.1569398369988124E-2</v>
      </c>
      <c r="I233" s="6" t="s">
        <v>12</v>
      </c>
      <c r="J233" s="6">
        <v>1983</v>
      </c>
      <c r="K233" s="27">
        <f t="shared" si="15"/>
        <v>8.7980124373374657E-3</v>
      </c>
      <c r="L233" s="27">
        <f t="shared" si="15"/>
        <v>4.6082036588344808E-3</v>
      </c>
      <c r="M233" s="27">
        <f t="shared" si="15"/>
        <v>0</v>
      </c>
      <c r="N233" s="27">
        <f t="shared" si="15"/>
        <v>8.2162622392507444E-3</v>
      </c>
    </row>
    <row r="234" spans="2:14" x14ac:dyDescent="0.25">
      <c r="B234" s="6" t="s">
        <v>45</v>
      </c>
      <c r="C234" s="6">
        <v>2009</v>
      </c>
      <c r="D234" s="6" t="s">
        <v>27</v>
      </c>
      <c r="E234" s="6" t="s">
        <v>3</v>
      </c>
      <c r="F234" s="27">
        <v>0</v>
      </c>
      <c r="I234" s="6" t="s">
        <v>12</v>
      </c>
      <c r="J234" s="6">
        <v>1982</v>
      </c>
      <c r="K234" s="27">
        <f t="shared" si="15"/>
        <v>9.1017005315573961E-3</v>
      </c>
      <c r="L234" s="27">
        <f t="shared" si="15"/>
        <v>4.8042012793449527E-3</v>
      </c>
      <c r="M234" s="27">
        <f t="shared" si="15"/>
        <v>0</v>
      </c>
      <c r="N234" s="27">
        <f t="shared" si="15"/>
        <v>7.0642633899901525E-3</v>
      </c>
    </row>
    <row r="235" spans="2:14" x14ac:dyDescent="0.25">
      <c r="B235" s="6" t="s">
        <v>45</v>
      </c>
      <c r="C235" s="6">
        <v>2009</v>
      </c>
      <c r="D235" s="6" t="s">
        <v>28</v>
      </c>
      <c r="E235" s="6" t="s">
        <v>3</v>
      </c>
      <c r="F235" s="27">
        <v>0</v>
      </c>
      <c r="I235" s="6" t="s">
        <v>12</v>
      </c>
      <c r="J235" s="6">
        <v>1981</v>
      </c>
      <c r="K235" s="27">
        <f t="shared" si="15"/>
        <v>9.3920519941496534E-3</v>
      </c>
      <c r="L235" s="27">
        <f t="shared" si="15"/>
        <v>4.8254449562825244E-3</v>
      </c>
      <c r="M235" s="27">
        <f t="shared" si="15"/>
        <v>0</v>
      </c>
      <c r="N235" s="27">
        <f t="shared" si="15"/>
        <v>7.8929596488266085E-3</v>
      </c>
    </row>
    <row r="236" spans="2:14" x14ac:dyDescent="0.25">
      <c r="B236" s="6" t="s">
        <v>45</v>
      </c>
      <c r="C236" s="6">
        <v>2009</v>
      </c>
      <c r="D236" s="6" t="s">
        <v>29</v>
      </c>
      <c r="E236" s="6" t="s">
        <v>3</v>
      </c>
      <c r="F236" s="27">
        <v>2.9897202768562888E-2</v>
      </c>
      <c r="I236" s="6" t="s">
        <v>12</v>
      </c>
      <c r="J236" s="6">
        <v>1980</v>
      </c>
      <c r="K236" s="27">
        <f t="shared" si="15"/>
        <v>9.516478353571875E-3</v>
      </c>
      <c r="L236" s="27">
        <f t="shared" si="15"/>
        <v>4.6127046548521131E-3</v>
      </c>
      <c r="M236" s="27">
        <f t="shared" si="15"/>
        <v>0</v>
      </c>
      <c r="N236" s="27">
        <f t="shared" si="15"/>
        <v>9.4303555498916787E-3</v>
      </c>
    </row>
    <row r="237" spans="2:14" x14ac:dyDescent="0.25">
      <c r="B237" s="6" t="s">
        <v>45</v>
      </c>
      <c r="C237" s="6">
        <v>2009</v>
      </c>
      <c r="D237" s="6" t="s">
        <v>30</v>
      </c>
      <c r="E237" s="6" t="s">
        <v>3</v>
      </c>
      <c r="F237" s="27">
        <v>1.1016914444853995E-2</v>
      </c>
      <c r="I237" s="6" t="s">
        <v>12</v>
      </c>
      <c r="J237" s="6">
        <v>1979</v>
      </c>
      <c r="K237" s="27">
        <f t="shared" si="15"/>
        <v>9.7801655292580232E-3</v>
      </c>
      <c r="L237" s="27">
        <f t="shared" si="15"/>
        <v>5.0273588657850166E-3</v>
      </c>
      <c r="M237" s="27">
        <f t="shared" si="15"/>
        <v>0</v>
      </c>
      <c r="N237" s="27">
        <f t="shared" si="15"/>
        <v>1.455434826189808E-2</v>
      </c>
    </row>
    <row r="238" spans="2:14" x14ac:dyDescent="0.25">
      <c r="B238" s="6" t="s">
        <v>45</v>
      </c>
      <c r="C238" s="6">
        <v>2009</v>
      </c>
      <c r="D238" s="6" t="s">
        <v>31</v>
      </c>
      <c r="E238" s="6" t="s">
        <v>3</v>
      </c>
      <c r="F238" s="27">
        <v>0</v>
      </c>
      <c r="I238" s="6" t="s">
        <v>12</v>
      </c>
      <c r="J238" s="6">
        <v>1978</v>
      </c>
      <c r="K238" s="27">
        <f t="shared" si="15"/>
        <v>9.9327887989857123E-3</v>
      </c>
      <c r="L238" s="27">
        <f t="shared" si="15"/>
        <v>5.2441287494312989E-3</v>
      </c>
      <c r="M238" s="27">
        <f t="shared" si="15"/>
        <v>0</v>
      </c>
      <c r="N238" s="27">
        <f t="shared" si="15"/>
        <v>1.3882342859591243E-2</v>
      </c>
    </row>
    <row r="239" spans="2:14" x14ac:dyDescent="0.25">
      <c r="B239" s="6" t="s">
        <v>45</v>
      </c>
      <c r="C239" s="6">
        <v>2009</v>
      </c>
      <c r="D239" s="6" t="s">
        <v>32</v>
      </c>
      <c r="E239" s="6" t="s">
        <v>3</v>
      </c>
      <c r="F239" s="27">
        <v>1.4784781095138633E-2</v>
      </c>
      <c r="I239" s="6" t="s">
        <v>12</v>
      </c>
      <c r="J239" s="6">
        <v>1977</v>
      </c>
      <c r="K239" s="27">
        <f t="shared" si="15"/>
        <v>1.0148399041377846E-2</v>
      </c>
      <c r="L239" s="27">
        <f t="shared" si="15"/>
        <v>6.5929584929185657E-3</v>
      </c>
      <c r="M239" s="27">
        <f t="shared" si="15"/>
        <v>0</v>
      </c>
      <c r="N239" s="27">
        <f t="shared" si="15"/>
        <v>1.4791221257471966E-2</v>
      </c>
    </row>
    <row r="240" spans="2:14" x14ac:dyDescent="0.25">
      <c r="B240" s="6" t="s">
        <v>45</v>
      </c>
      <c r="C240" s="6">
        <v>2009</v>
      </c>
      <c r="D240" s="6" t="s">
        <v>7</v>
      </c>
      <c r="E240" s="6" t="s">
        <v>4</v>
      </c>
      <c r="F240" s="27">
        <v>0.14358623592549721</v>
      </c>
      <c r="I240" s="6" t="s">
        <v>12</v>
      </c>
      <c r="J240" s="6">
        <v>1976</v>
      </c>
      <c r="K240" s="27">
        <f t="shared" si="15"/>
        <v>1.0433434382876913E-2</v>
      </c>
      <c r="L240" s="27">
        <f t="shared" si="15"/>
        <v>5.9778638098554526E-3</v>
      </c>
      <c r="M240" s="27">
        <f t="shared" si="15"/>
        <v>0</v>
      </c>
      <c r="N240" s="27">
        <f t="shared" si="15"/>
        <v>1.7077880283201029E-2</v>
      </c>
    </row>
    <row r="241" spans="2:14" x14ac:dyDescent="0.25">
      <c r="B241" s="6" t="s">
        <v>45</v>
      </c>
      <c r="C241" s="6">
        <v>2009</v>
      </c>
      <c r="D241" s="6" t="s">
        <v>8</v>
      </c>
      <c r="E241" s="6" t="s">
        <v>4</v>
      </c>
      <c r="F241" s="27">
        <v>7.523939808481532E-3</v>
      </c>
      <c r="I241" s="6" t="s">
        <v>12</v>
      </c>
      <c r="J241" s="6">
        <v>1975</v>
      </c>
      <c r="K241" s="27">
        <f t="shared" si="15"/>
        <v>1.1021419335014788E-2</v>
      </c>
      <c r="L241" s="27">
        <f t="shared" si="15"/>
        <v>5.6993511718798195E-3</v>
      </c>
      <c r="M241" s="27">
        <f t="shared" si="15"/>
        <v>0</v>
      </c>
      <c r="N241" s="27">
        <f t="shared" si="15"/>
        <v>1.2603198659913054E-2</v>
      </c>
    </row>
    <row r="242" spans="2:14" x14ac:dyDescent="0.25">
      <c r="B242" s="6" t="s">
        <v>45</v>
      </c>
      <c r="C242" s="6">
        <v>2009</v>
      </c>
      <c r="D242" s="6" t="s">
        <v>9</v>
      </c>
      <c r="E242" s="6" t="s">
        <v>4</v>
      </c>
      <c r="F242" s="27">
        <v>9.3391560559823214E-2</v>
      </c>
      <c r="I242" s="6" t="s">
        <v>12</v>
      </c>
      <c r="J242" s="6">
        <v>1974</v>
      </c>
      <c r="K242" s="27">
        <f t="shared" si="15"/>
        <v>1.0928270471356756E-2</v>
      </c>
      <c r="L242" s="27">
        <f t="shared" si="15"/>
        <v>5.3744986194513089E-3</v>
      </c>
      <c r="M242" s="27">
        <f t="shared" si="15"/>
        <v>0</v>
      </c>
      <c r="N242" s="27">
        <f t="shared" si="15"/>
        <v>1.3535643862170382E-2</v>
      </c>
    </row>
    <row r="243" spans="2:14" x14ac:dyDescent="0.25">
      <c r="B243" s="6" t="s">
        <v>45</v>
      </c>
      <c r="C243" s="6">
        <v>2009</v>
      </c>
      <c r="D243" s="6" t="s">
        <v>10</v>
      </c>
      <c r="E243" s="6" t="s">
        <v>4</v>
      </c>
      <c r="F243" s="27">
        <v>0</v>
      </c>
      <c r="I243" s="6" t="s">
        <v>12</v>
      </c>
      <c r="J243" s="6">
        <v>1973</v>
      </c>
      <c r="K243" s="27">
        <f t="shared" si="15"/>
        <v>1.1575040549198732E-2</v>
      </c>
      <c r="L243" s="27">
        <f t="shared" si="15"/>
        <v>5.3928773163254675E-3</v>
      </c>
      <c r="M243" s="27">
        <f t="shared" si="15"/>
        <v>0</v>
      </c>
      <c r="N243" s="27">
        <f t="shared" si="15"/>
        <v>1.4573510501500214E-2</v>
      </c>
    </row>
    <row r="244" spans="2:14" x14ac:dyDescent="0.25">
      <c r="B244" s="6" t="s">
        <v>45</v>
      </c>
      <c r="C244" s="6">
        <v>2009</v>
      </c>
      <c r="D244" s="6" t="s">
        <v>11</v>
      </c>
      <c r="E244" s="6" t="s">
        <v>4</v>
      </c>
      <c r="F244" s="27">
        <v>0.10212564453330528</v>
      </c>
      <c r="I244" s="6" t="s">
        <v>12</v>
      </c>
      <c r="J244" s="6">
        <v>1972</v>
      </c>
      <c r="K244" s="27">
        <f t="shared" si="15"/>
        <v>1.1656040200212242E-2</v>
      </c>
      <c r="L244" s="27">
        <f t="shared" si="15"/>
        <v>5.5643711826361096E-3</v>
      </c>
      <c r="M244" s="27">
        <f t="shared" si="15"/>
        <v>0</v>
      </c>
      <c r="N244" s="27">
        <f t="shared" si="15"/>
        <v>1.5418573700782289E-2</v>
      </c>
    </row>
    <row r="245" spans="2:14" x14ac:dyDescent="0.25">
      <c r="B245" s="6" t="s">
        <v>45</v>
      </c>
      <c r="C245" s="6">
        <v>2009</v>
      </c>
      <c r="D245" s="6" t="s">
        <v>12</v>
      </c>
      <c r="E245" s="6" t="s">
        <v>4</v>
      </c>
      <c r="F245" s="27">
        <v>0</v>
      </c>
      <c r="I245" s="6" t="s">
        <v>12</v>
      </c>
      <c r="J245" s="6">
        <v>1971</v>
      </c>
      <c r="K245" s="27">
        <f t="shared" si="15"/>
        <v>1.2151101665215868E-2</v>
      </c>
      <c r="L245" s="27">
        <f t="shared" si="15"/>
        <v>5.618303791935962E-3</v>
      </c>
      <c r="M245" s="27">
        <f t="shared" si="15"/>
        <v>0</v>
      </c>
      <c r="N245" s="27">
        <f t="shared" si="15"/>
        <v>1.5474245553466293E-2</v>
      </c>
    </row>
    <row r="246" spans="2:14" x14ac:dyDescent="0.25">
      <c r="B246" s="6" t="s">
        <v>45</v>
      </c>
      <c r="C246" s="6">
        <v>2009</v>
      </c>
      <c r="D246" s="6" t="s">
        <v>13</v>
      </c>
      <c r="E246" s="6" t="s">
        <v>4</v>
      </c>
      <c r="F246" s="27">
        <v>4.4407029359149745E-2</v>
      </c>
      <c r="I246" s="6" t="s">
        <v>12</v>
      </c>
      <c r="J246" s="6">
        <v>1970</v>
      </c>
      <c r="K246" s="27">
        <f t="shared" si="15"/>
        <v>1.2229126725266807E-2</v>
      </c>
      <c r="L246" s="27">
        <f t="shared" si="15"/>
        <v>5.3476361514987313E-3</v>
      </c>
      <c r="M246" s="27">
        <f t="shared" si="15"/>
        <v>0</v>
      </c>
      <c r="N246" s="27">
        <f t="shared" si="15"/>
        <v>1.6573662578942092E-2</v>
      </c>
    </row>
    <row r="247" spans="2:14" x14ac:dyDescent="0.25">
      <c r="B247" s="6" t="s">
        <v>45</v>
      </c>
      <c r="C247" s="6">
        <v>2009</v>
      </c>
      <c r="D247" s="6" t="s">
        <v>14</v>
      </c>
      <c r="E247" s="6" t="s">
        <v>4</v>
      </c>
      <c r="F247" s="27">
        <v>3.4410186256971481E-2</v>
      </c>
      <c r="I247" s="6" t="s">
        <v>12</v>
      </c>
      <c r="J247" s="6">
        <v>1969</v>
      </c>
      <c r="K247" s="27">
        <f t="shared" si="15"/>
        <v>1.2336635953583407E-2</v>
      </c>
      <c r="L247" s="27">
        <f t="shared" si="15"/>
        <v>5.3232452721098909E-3</v>
      </c>
      <c r="M247" s="27">
        <f t="shared" si="15"/>
        <v>0</v>
      </c>
      <c r="N247" s="27">
        <f t="shared" si="15"/>
        <v>1.8122853872567721E-2</v>
      </c>
    </row>
    <row r="248" spans="2:14" x14ac:dyDescent="0.25">
      <c r="B248" s="6" t="s">
        <v>45</v>
      </c>
      <c r="C248" s="6">
        <v>2009</v>
      </c>
      <c r="D248" s="6" t="s">
        <v>15</v>
      </c>
      <c r="E248" s="6" t="s">
        <v>4</v>
      </c>
      <c r="F248" s="27">
        <v>6.9241292223508361E-2</v>
      </c>
      <c r="I248" s="6" t="s">
        <v>12</v>
      </c>
      <c r="J248" s="6">
        <v>1968</v>
      </c>
      <c r="K248" s="27">
        <f t="shared" si="15"/>
        <v>1.2550556764183067E-2</v>
      </c>
      <c r="L248" s="27">
        <f t="shared" si="15"/>
        <v>5.3136756071658501E-3</v>
      </c>
      <c r="M248" s="27">
        <f t="shared" si="15"/>
        <v>0</v>
      </c>
      <c r="N248" s="27">
        <f t="shared" si="15"/>
        <v>1.4806176896710131E-2</v>
      </c>
    </row>
    <row r="249" spans="2:14" x14ac:dyDescent="0.25">
      <c r="B249" s="6" t="s">
        <v>45</v>
      </c>
      <c r="C249" s="6">
        <v>2009</v>
      </c>
      <c r="D249" s="6" t="s">
        <v>16</v>
      </c>
      <c r="E249" s="6" t="s">
        <v>4</v>
      </c>
      <c r="F249" s="27">
        <v>3.7514469115016311E-2</v>
      </c>
      <c r="I249" s="6" t="s">
        <v>12</v>
      </c>
      <c r="J249" s="6">
        <v>1967</v>
      </c>
      <c r="K249" s="27">
        <f t="shared" si="15"/>
        <v>1.3027844667829512E-2</v>
      </c>
      <c r="L249" s="27">
        <f t="shared" si="15"/>
        <v>5.5721835045890716E-3</v>
      </c>
      <c r="M249" s="27">
        <f t="shared" si="15"/>
        <v>2.0786040532779037E-3</v>
      </c>
      <c r="N249" s="27">
        <f t="shared" si="15"/>
        <v>1.4154690546688813E-2</v>
      </c>
    </row>
    <row r="250" spans="2:14" x14ac:dyDescent="0.25">
      <c r="B250" s="6" t="s">
        <v>45</v>
      </c>
      <c r="C250" s="6">
        <v>2009</v>
      </c>
      <c r="D250" s="6" t="s">
        <v>17</v>
      </c>
      <c r="E250" s="6" t="s">
        <v>4</v>
      </c>
      <c r="F250" s="27">
        <v>2.0677680732400294E-2</v>
      </c>
      <c r="I250" s="6" t="s">
        <v>12</v>
      </c>
      <c r="J250" s="6">
        <v>1966</v>
      </c>
      <c r="K250" s="27">
        <f t="shared" si="15"/>
        <v>1.3321785730301808E-2</v>
      </c>
      <c r="L250" s="27">
        <f t="shared" si="15"/>
        <v>5.9525679190725756E-3</v>
      </c>
      <c r="M250" s="27">
        <f t="shared" si="15"/>
        <v>1.8326206475259622E-3</v>
      </c>
      <c r="N250" s="27">
        <f t="shared" si="15"/>
        <v>1.2730976284009893E-2</v>
      </c>
    </row>
    <row r="251" spans="2:14" x14ac:dyDescent="0.25">
      <c r="B251" s="6" t="s">
        <v>45</v>
      </c>
      <c r="C251" s="6">
        <v>2009</v>
      </c>
      <c r="D251" s="6" t="s">
        <v>18</v>
      </c>
      <c r="E251" s="6" t="s">
        <v>4</v>
      </c>
      <c r="F251" s="27">
        <v>7.5976007576554774E-2</v>
      </c>
      <c r="I251" s="6" t="s">
        <v>12</v>
      </c>
      <c r="J251" s="6">
        <v>1965</v>
      </c>
      <c r="K251" s="27">
        <f t="shared" si="15"/>
        <v>1.3614947808381819E-2</v>
      </c>
      <c r="L251" s="27">
        <f t="shared" si="15"/>
        <v>5.9531209465047905E-3</v>
      </c>
      <c r="M251" s="27">
        <f t="shared" si="15"/>
        <v>1.9051300458335634E-3</v>
      </c>
      <c r="N251" s="27">
        <f t="shared" si="15"/>
        <v>1.3566865264517981E-2</v>
      </c>
    </row>
    <row r="252" spans="2:14" x14ac:dyDescent="0.25">
      <c r="B252" s="6" t="s">
        <v>45</v>
      </c>
      <c r="C252" s="6">
        <v>2009</v>
      </c>
      <c r="D252" s="6" t="s">
        <v>19</v>
      </c>
      <c r="E252" s="6" t="s">
        <v>4</v>
      </c>
      <c r="F252" s="27">
        <v>0.10033673576765233</v>
      </c>
      <c r="I252" s="6" t="s">
        <v>12</v>
      </c>
      <c r="J252" s="6">
        <v>1964</v>
      </c>
      <c r="K252" s="27">
        <f t="shared" si="15"/>
        <v>1.3940975993746704E-2</v>
      </c>
      <c r="L252" s="27">
        <f t="shared" si="15"/>
        <v>5.8521472518533292E-3</v>
      </c>
      <c r="M252" s="27">
        <f t="shared" si="15"/>
        <v>2.4098219268428797E-3</v>
      </c>
      <c r="N252" s="27">
        <f t="shared" si="15"/>
        <v>1.3638753779413698E-2</v>
      </c>
    </row>
    <row r="253" spans="2:14" x14ac:dyDescent="0.25">
      <c r="B253" s="6" t="s">
        <v>45</v>
      </c>
      <c r="C253" s="6">
        <v>2009</v>
      </c>
      <c r="D253" s="6" t="s">
        <v>20</v>
      </c>
      <c r="E253" s="6" t="s">
        <v>4</v>
      </c>
      <c r="F253" s="27">
        <v>4.8931916236977799E-3</v>
      </c>
      <c r="I253" s="6" t="s">
        <v>12</v>
      </c>
      <c r="J253" s="6">
        <v>1963</v>
      </c>
      <c r="K253" s="27">
        <f t="shared" si="15"/>
        <v>1.3705716170057782E-2</v>
      </c>
      <c r="L253" s="27">
        <f t="shared" si="15"/>
        <v>5.9806158450223254E-3</v>
      </c>
      <c r="M253" s="27">
        <f t="shared" si="15"/>
        <v>2.0640899943237525E-3</v>
      </c>
      <c r="N253" s="27">
        <f t="shared" si="15"/>
        <v>1.3384005287508261E-2</v>
      </c>
    </row>
    <row r="254" spans="2:14" x14ac:dyDescent="0.25">
      <c r="B254" s="6" t="s">
        <v>45</v>
      </c>
      <c r="C254" s="6">
        <v>2009</v>
      </c>
      <c r="D254" s="6" t="s">
        <v>21</v>
      </c>
      <c r="E254" s="6" t="s">
        <v>4</v>
      </c>
      <c r="F254" s="27">
        <v>2.9148689887403979E-2</v>
      </c>
      <c r="I254" s="6" t="s">
        <v>12</v>
      </c>
      <c r="J254" s="6">
        <v>1962</v>
      </c>
      <c r="K254" s="27">
        <f t="shared" si="15"/>
        <v>1.3977932277186375E-2</v>
      </c>
      <c r="L254" s="27">
        <f t="shared" si="15"/>
        <v>5.8644631544649307E-3</v>
      </c>
      <c r="M254" s="27">
        <f t="shared" si="15"/>
        <v>2.2126118877602331E-3</v>
      </c>
      <c r="N254" s="27">
        <f t="shared" si="15"/>
        <v>1.129214389417648E-2</v>
      </c>
    </row>
    <row r="255" spans="2:14" x14ac:dyDescent="0.25">
      <c r="B255" s="6" t="s">
        <v>45</v>
      </c>
      <c r="C255" s="6">
        <v>2009</v>
      </c>
      <c r="D255" s="6" t="s">
        <v>22</v>
      </c>
      <c r="E255" s="6" t="s">
        <v>4</v>
      </c>
      <c r="F255" s="27">
        <v>2.1624750078922447E-2</v>
      </c>
      <c r="I255" s="6" t="s">
        <v>12</v>
      </c>
      <c r="J255" s="6">
        <v>1961</v>
      </c>
      <c r="K255" s="27">
        <f t="shared" si="15"/>
        <v>1.4335422983322849E-2</v>
      </c>
      <c r="L255" s="27">
        <f t="shared" si="15"/>
        <v>6.2789706576199741E-3</v>
      </c>
      <c r="M255" s="27">
        <f t="shared" si="15"/>
        <v>3.9368104312938815E-3</v>
      </c>
      <c r="N255" s="27">
        <f t="shared" si="15"/>
        <v>1.2189023627953495E-2</v>
      </c>
    </row>
    <row r="256" spans="2:14" x14ac:dyDescent="0.25">
      <c r="B256" s="6" t="s">
        <v>45</v>
      </c>
      <c r="C256" s="6">
        <v>2009</v>
      </c>
      <c r="D256" s="6" t="s">
        <v>23</v>
      </c>
      <c r="E256" s="6" t="s">
        <v>4</v>
      </c>
      <c r="F256" s="27">
        <v>0</v>
      </c>
      <c r="I256" s="6" t="s">
        <v>12</v>
      </c>
      <c r="J256" s="6">
        <v>1960</v>
      </c>
      <c r="K256" s="27">
        <f t="shared" si="15"/>
        <v>1.4798616070109861E-2</v>
      </c>
      <c r="L256" s="27">
        <f t="shared" si="15"/>
        <v>6.5123555507455464E-3</v>
      </c>
      <c r="M256" s="27">
        <f t="shared" si="15"/>
        <v>4.4668363371942032E-3</v>
      </c>
      <c r="N256" s="27">
        <f t="shared" si="15"/>
        <v>9.5553950220003941E-3</v>
      </c>
    </row>
    <row r="257" spans="2:14" x14ac:dyDescent="0.25">
      <c r="B257" s="6" t="s">
        <v>45</v>
      </c>
      <c r="C257" s="6">
        <v>2009</v>
      </c>
      <c r="D257" s="6" t="s">
        <v>24</v>
      </c>
      <c r="E257" s="6" t="s">
        <v>4</v>
      </c>
      <c r="F257" s="27">
        <v>3.3515731874145006E-2</v>
      </c>
    </row>
    <row r="258" spans="2:14" x14ac:dyDescent="0.25">
      <c r="B258" s="6" t="s">
        <v>45</v>
      </c>
      <c r="C258" s="6">
        <v>2009</v>
      </c>
      <c r="D258" s="6" t="s">
        <v>25</v>
      </c>
      <c r="E258" s="6" t="s">
        <v>4</v>
      </c>
      <c r="F258" s="27">
        <v>0.12532884352309798</v>
      </c>
      <c r="I258" s="6" t="s">
        <v>13</v>
      </c>
      <c r="J258" s="6">
        <v>2000</v>
      </c>
      <c r="K258" s="27">
        <f>SUMIFS($F$6:$F$6141,$D$6:$D$6141,$I258,$E$6:$E$6141,LEFT(K$5,1),$C$6:$C$6141,$J258,$B$6:$B$6141,K$4)</f>
        <v>2.7096982644395612E-2</v>
      </c>
      <c r="L258" s="27">
        <f t="shared" ref="L258:N273" si="16">SUMIFS($F$6:$F$6141,$D$6:$D$6141,$I258,$E$6:$E$6141,LEFT(L$5,1),$C$6:$C$6141,$J258,$B$6:$B$6141,L$4)</f>
        <v>2.4172172832303964E-2</v>
      </c>
      <c r="M258" s="27">
        <f t="shared" si="16"/>
        <v>4.4257678036568465E-3</v>
      </c>
      <c r="N258" s="27">
        <f t="shared" si="16"/>
        <v>6.0525482747704973E-2</v>
      </c>
    </row>
    <row r="259" spans="2:14" x14ac:dyDescent="0.25">
      <c r="B259" s="6" t="s">
        <v>45</v>
      </c>
      <c r="C259" s="6">
        <v>2009</v>
      </c>
      <c r="D259" s="6" t="s">
        <v>26</v>
      </c>
      <c r="E259" s="6" t="s">
        <v>4</v>
      </c>
      <c r="F259" s="27">
        <v>1.8730927075660316E-2</v>
      </c>
      <c r="I259" s="6" t="s">
        <v>13</v>
      </c>
      <c r="J259" s="6">
        <v>1999</v>
      </c>
      <c r="K259" s="27">
        <f t="shared" ref="K259:N298" si="17">SUMIFS($F$6:$F$6141,$D$6:$D$6141,$I259,$E$6:$E$6141,LEFT(K$5,1),$C$6:$C$6141,$J259,$B$6:$B$6141,K$4)</f>
        <v>2.5239292741084343E-2</v>
      </c>
      <c r="L259" s="27">
        <f t="shared" si="16"/>
        <v>2.290359372645601E-2</v>
      </c>
      <c r="M259" s="27">
        <f t="shared" si="16"/>
        <v>4.9958680790323793E-3</v>
      </c>
      <c r="N259" s="27">
        <f t="shared" si="16"/>
        <v>5.7230231542158144E-2</v>
      </c>
    </row>
    <row r="260" spans="2:14" x14ac:dyDescent="0.25">
      <c r="B260" s="6" t="s">
        <v>45</v>
      </c>
      <c r="C260" s="6">
        <v>2009</v>
      </c>
      <c r="D260" s="6" t="s">
        <v>27</v>
      </c>
      <c r="E260" s="6" t="s">
        <v>4</v>
      </c>
      <c r="F260" s="27">
        <v>0</v>
      </c>
      <c r="I260" s="6" t="s">
        <v>13</v>
      </c>
      <c r="J260" s="6">
        <v>1998</v>
      </c>
      <c r="K260" s="27">
        <f t="shared" si="17"/>
        <v>2.4891614544095251E-2</v>
      </c>
      <c r="L260" s="27">
        <f t="shared" si="16"/>
        <v>1.9769280073199842E-2</v>
      </c>
      <c r="M260" s="27">
        <f t="shared" si="16"/>
        <v>5.0238262347161167E-3</v>
      </c>
      <c r="N260" s="27">
        <f t="shared" si="16"/>
        <v>5.7230231542158144E-2</v>
      </c>
    </row>
    <row r="261" spans="2:14" x14ac:dyDescent="0.25">
      <c r="B261" s="6" t="s">
        <v>45</v>
      </c>
      <c r="C261" s="6">
        <v>2009</v>
      </c>
      <c r="D261" s="6" t="s">
        <v>28</v>
      </c>
      <c r="E261" s="6" t="s">
        <v>4</v>
      </c>
      <c r="F261" s="27">
        <v>4.6827317689150791E-3</v>
      </c>
      <c r="I261" s="6" t="s">
        <v>13</v>
      </c>
      <c r="J261" s="6">
        <v>1997</v>
      </c>
      <c r="K261" s="27">
        <f t="shared" si="17"/>
        <v>2.4340349821204029E-2</v>
      </c>
      <c r="L261" s="27">
        <f t="shared" si="16"/>
        <v>1.7927058508471032E-2</v>
      </c>
      <c r="M261" s="27">
        <f t="shared" si="16"/>
        <v>5.0805171240644138E-3</v>
      </c>
      <c r="N261" s="27">
        <f t="shared" si="16"/>
        <v>4.7360363474739493E-2</v>
      </c>
    </row>
    <row r="262" spans="2:14" x14ac:dyDescent="0.25">
      <c r="B262" s="6" t="s">
        <v>45</v>
      </c>
      <c r="C262" s="6">
        <v>2009</v>
      </c>
      <c r="D262" s="6" t="s">
        <v>29</v>
      </c>
      <c r="E262" s="6" t="s">
        <v>4</v>
      </c>
      <c r="F262" s="27">
        <v>4.5248868778280547E-3</v>
      </c>
      <c r="I262" s="6" t="s">
        <v>13</v>
      </c>
      <c r="J262" s="6">
        <v>1996</v>
      </c>
      <c r="K262" s="27">
        <f t="shared" si="17"/>
        <v>2.3332317422622203E-2</v>
      </c>
      <c r="L262" s="27">
        <f t="shared" si="16"/>
        <v>1.5868215983924103E-2</v>
      </c>
      <c r="M262" s="27">
        <f t="shared" si="16"/>
        <v>3.9349330710044617E-3</v>
      </c>
      <c r="N262" s="27">
        <f t="shared" si="16"/>
        <v>4.0494605645598307E-2</v>
      </c>
    </row>
    <row r="263" spans="2:14" x14ac:dyDescent="0.25">
      <c r="B263" s="6" t="s">
        <v>45</v>
      </c>
      <c r="C263" s="6">
        <v>2009</v>
      </c>
      <c r="D263" s="6" t="s">
        <v>30</v>
      </c>
      <c r="E263" s="6" t="s">
        <v>4</v>
      </c>
      <c r="F263" s="27">
        <v>0</v>
      </c>
      <c r="I263" s="6" t="s">
        <v>13</v>
      </c>
      <c r="J263" s="6">
        <v>1995</v>
      </c>
      <c r="K263" s="27">
        <f t="shared" si="17"/>
        <v>2.2894849565475613E-2</v>
      </c>
      <c r="L263" s="27">
        <f t="shared" si="16"/>
        <v>1.5325548240490764E-2</v>
      </c>
      <c r="M263" s="27">
        <f t="shared" si="16"/>
        <v>4.6846846846846845E-3</v>
      </c>
      <c r="N263" s="27">
        <f t="shared" si="16"/>
        <v>4.329248250927361E-2</v>
      </c>
    </row>
    <row r="264" spans="2:14" x14ac:dyDescent="0.25">
      <c r="B264" s="6" t="s">
        <v>45</v>
      </c>
      <c r="C264" s="6">
        <v>2009</v>
      </c>
      <c r="D264" s="6" t="s">
        <v>31</v>
      </c>
      <c r="E264" s="6" t="s">
        <v>4</v>
      </c>
      <c r="F264" s="27">
        <v>0</v>
      </c>
      <c r="I264" s="6" t="s">
        <v>13</v>
      </c>
      <c r="J264" s="6">
        <v>1994</v>
      </c>
      <c r="K264" s="27">
        <f t="shared" si="17"/>
        <v>2.2273168160089236E-2</v>
      </c>
      <c r="L264" s="27">
        <f t="shared" si="16"/>
        <v>1.4757149178667134E-2</v>
      </c>
      <c r="M264" s="27">
        <f t="shared" si="16"/>
        <v>4.8367952522255196E-3</v>
      </c>
      <c r="N264" s="27">
        <f t="shared" si="16"/>
        <v>4.412325689823253E-2</v>
      </c>
    </row>
    <row r="265" spans="2:14" x14ac:dyDescent="0.25">
      <c r="B265" s="6" t="s">
        <v>45</v>
      </c>
      <c r="C265" s="6">
        <v>2009</v>
      </c>
      <c r="D265" s="6" t="s">
        <v>32</v>
      </c>
      <c r="E265" s="6" t="s">
        <v>4</v>
      </c>
      <c r="F265" s="27">
        <v>2.8359465431968853E-2</v>
      </c>
      <c r="I265" s="6" t="s">
        <v>13</v>
      </c>
      <c r="J265" s="6">
        <v>1993</v>
      </c>
      <c r="K265" s="27">
        <f t="shared" si="17"/>
        <v>2.1936700317462584E-2</v>
      </c>
      <c r="L265" s="27">
        <f t="shared" si="16"/>
        <v>1.3283438738987241E-2</v>
      </c>
      <c r="M265" s="27">
        <f t="shared" si="16"/>
        <v>4.1206158563853578E-3</v>
      </c>
      <c r="N265" s="27">
        <f t="shared" si="16"/>
        <v>2.8052879229218015E-2</v>
      </c>
    </row>
    <row r="266" spans="2:14" x14ac:dyDescent="0.25">
      <c r="B266" s="6" t="s">
        <v>45</v>
      </c>
      <c r="C266" s="6">
        <v>2008</v>
      </c>
      <c r="D266" s="6" t="s">
        <v>7</v>
      </c>
      <c r="E266" s="6" t="s">
        <v>3</v>
      </c>
      <c r="F266" s="27">
        <v>9.5191773207337405E-2</v>
      </c>
      <c r="I266" s="6" t="s">
        <v>13</v>
      </c>
      <c r="J266" s="6">
        <v>1992</v>
      </c>
      <c r="K266" s="27">
        <f t="shared" si="17"/>
        <v>2.1634905583348487E-2</v>
      </c>
      <c r="L266" s="27">
        <f t="shared" si="16"/>
        <v>1.2589856691316957E-2</v>
      </c>
      <c r="M266" s="27">
        <f t="shared" si="16"/>
        <v>3.8777582864001478E-3</v>
      </c>
      <c r="N266" s="27">
        <f t="shared" si="16"/>
        <v>2.7988821936948738E-2</v>
      </c>
    </row>
    <row r="267" spans="2:14" x14ac:dyDescent="0.25">
      <c r="B267" s="6" t="s">
        <v>45</v>
      </c>
      <c r="C267" s="6">
        <v>2008</v>
      </c>
      <c r="D267" s="6" t="s">
        <v>8</v>
      </c>
      <c r="E267" s="6" t="s">
        <v>3</v>
      </c>
      <c r="F267" s="27">
        <v>4.9055030572540299E-2</v>
      </c>
      <c r="I267" s="6" t="s">
        <v>13</v>
      </c>
      <c r="J267" s="6">
        <v>1991</v>
      </c>
      <c r="K267" s="27">
        <f t="shared" si="17"/>
        <v>2.1968330306867314E-2</v>
      </c>
      <c r="L267" s="27">
        <f t="shared" si="16"/>
        <v>1.1648315554606929E-2</v>
      </c>
      <c r="M267" s="27">
        <f t="shared" si="16"/>
        <v>4.4694789689585504E-3</v>
      </c>
      <c r="N267" s="27">
        <f t="shared" si="16"/>
        <v>2.922625921648752E-2</v>
      </c>
    </row>
    <row r="268" spans="2:14" x14ac:dyDescent="0.25">
      <c r="B268" s="6" t="s">
        <v>45</v>
      </c>
      <c r="C268" s="6">
        <v>2008</v>
      </c>
      <c r="D268" s="6" t="s">
        <v>9</v>
      </c>
      <c r="E268" s="6" t="s">
        <v>3</v>
      </c>
      <c r="F268" s="27">
        <v>8.9818417639429313E-2</v>
      </c>
      <c r="I268" s="6" t="s">
        <v>13</v>
      </c>
      <c r="J268" s="6">
        <v>1990</v>
      </c>
      <c r="K268" s="27">
        <f t="shared" si="17"/>
        <v>2.1806791351146979E-2</v>
      </c>
      <c r="L268" s="27">
        <f t="shared" si="16"/>
        <v>1.1186049555788264E-2</v>
      </c>
      <c r="M268" s="27">
        <f t="shared" si="16"/>
        <v>9.8610488570147915E-3</v>
      </c>
      <c r="N268" s="27">
        <f t="shared" si="16"/>
        <v>1.4888647927266661E-2</v>
      </c>
    </row>
    <row r="269" spans="2:14" x14ac:dyDescent="0.25">
      <c r="B269" s="6" t="s">
        <v>45</v>
      </c>
      <c r="C269" s="6">
        <v>2008</v>
      </c>
      <c r="D269" s="6" t="s">
        <v>10</v>
      </c>
      <c r="E269" s="6" t="s">
        <v>3</v>
      </c>
      <c r="F269" s="27">
        <v>4.5163979988882712E-2</v>
      </c>
      <c r="I269" s="6" t="s">
        <v>13</v>
      </c>
      <c r="J269" s="6">
        <v>1989</v>
      </c>
      <c r="K269" s="27">
        <f t="shared" si="17"/>
        <v>2.1212254547054565E-2</v>
      </c>
      <c r="L269" s="27">
        <f t="shared" si="16"/>
        <v>1.0189171622790514E-2</v>
      </c>
      <c r="M269" s="27">
        <f t="shared" si="16"/>
        <v>1.1052499372017081E-2</v>
      </c>
      <c r="N269" s="27">
        <f t="shared" si="16"/>
        <v>1.6634944803958888E-2</v>
      </c>
    </row>
    <row r="270" spans="2:14" x14ac:dyDescent="0.25">
      <c r="B270" s="6" t="s">
        <v>45</v>
      </c>
      <c r="C270" s="6">
        <v>2008</v>
      </c>
      <c r="D270" s="6" t="s">
        <v>11</v>
      </c>
      <c r="E270" s="6" t="s">
        <v>3</v>
      </c>
      <c r="F270" s="27">
        <v>2.5569760978321289E-2</v>
      </c>
      <c r="I270" s="6" t="s">
        <v>13</v>
      </c>
      <c r="J270" s="6">
        <v>1988</v>
      </c>
      <c r="K270" s="27">
        <f t="shared" si="17"/>
        <v>2.0980768848651288E-2</v>
      </c>
      <c r="L270" s="27">
        <f t="shared" si="16"/>
        <v>9.4299996509075844E-3</v>
      </c>
      <c r="M270" s="27">
        <f t="shared" si="16"/>
        <v>1.4529968059121939E-2</v>
      </c>
      <c r="N270" s="27">
        <f t="shared" si="16"/>
        <v>1.1851604557025414E-2</v>
      </c>
    </row>
    <row r="271" spans="2:14" x14ac:dyDescent="0.25">
      <c r="B271" s="6" t="s">
        <v>45</v>
      </c>
      <c r="C271" s="6">
        <v>2008</v>
      </c>
      <c r="D271" s="6" t="s">
        <v>12</v>
      </c>
      <c r="E271" s="6" t="s">
        <v>3</v>
      </c>
      <c r="F271" s="27">
        <v>9.496016305354826E-3</v>
      </c>
      <c r="I271" s="6" t="s">
        <v>13</v>
      </c>
      <c r="J271" s="6">
        <v>1987</v>
      </c>
      <c r="K271" s="27">
        <f t="shared" si="17"/>
        <v>2.1565607808473903E-2</v>
      </c>
      <c r="L271" s="27">
        <f t="shared" si="16"/>
        <v>8.9595033908229996E-3</v>
      </c>
      <c r="M271" s="27">
        <f t="shared" si="16"/>
        <v>1.7226120488020736E-2</v>
      </c>
      <c r="N271" s="27">
        <f t="shared" si="16"/>
        <v>4.3437526616131508E-3</v>
      </c>
    </row>
    <row r="272" spans="2:14" x14ac:dyDescent="0.25">
      <c r="B272" s="6" t="s">
        <v>45</v>
      </c>
      <c r="C272" s="6">
        <v>2008</v>
      </c>
      <c r="D272" s="6" t="s">
        <v>13</v>
      </c>
      <c r="E272" s="6" t="s">
        <v>3</v>
      </c>
      <c r="F272" s="27">
        <v>1.0654067074300538E-2</v>
      </c>
      <c r="I272" s="6" t="s">
        <v>13</v>
      </c>
      <c r="J272" s="6">
        <v>1986</v>
      </c>
      <c r="K272" s="27">
        <f t="shared" si="17"/>
        <v>2.19648529743449E-2</v>
      </c>
      <c r="L272" s="27">
        <f t="shared" si="16"/>
        <v>8.2545041767325428E-3</v>
      </c>
      <c r="M272" s="27">
        <f t="shared" si="16"/>
        <v>2.0715513201062335E-2</v>
      </c>
      <c r="N272" s="27">
        <f t="shared" si="16"/>
        <v>5.5681672163447127E-3</v>
      </c>
    </row>
    <row r="273" spans="2:14" x14ac:dyDescent="0.25">
      <c r="B273" s="6" t="s">
        <v>45</v>
      </c>
      <c r="C273" s="6">
        <v>2008</v>
      </c>
      <c r="D273" s="6" t="s">
        <v>14</v>
      </c>
      <c r="E273" s="6" t="s">
        <v>3</v>
      </c>
      <c r="F273" s="27">
        <v>5.2019640541041322E-2</v>
      </c>
      <c r="I273" s="6" t="s">
        <v>13</v>
      </c>
      <c r="J273" s="6">
        <v>1985</v>
      </c>
      <c r="K273" s="27">
        <f t="shared" si="17"/>
        <v>2.1880147322390641E-2</v>
      </c>
      <c r="L273" s="27">
        <f t="shared" si="16"/>
        <v>8.5023065261292229E-3</v>
      </c>
      <c r="M273" s="27">
        <f t="shared" si="16"/>
        <v>1.993704092339979E-2</v>
      </c>
      <c r="N273" s="27">
        <f t="shared" si="16"/>
        <v>5.5949431963782355E-3</v>
      </c>
    </row>
    <row r="274" spans="2:14" x14ac:dyDescent="0.25">
      <c r="B274" s="6" t="s">
        <v>45</v>
      </c>
      <c r="C274" s="6">
        <v>2008</v>
      </c>
      <c r="D274" s="6" t="s">
        <v>15</v>
      </c>
      <c r="E274" s="6" t="s">
        <v>3</v>
      </c>
      <c r="F274" s="27">
        <v>1.4035575319622013E-2</v>
      </c>
      <c r="I274" s="6" t="s">
        <v>13</v>
      </c>
      <c r="J274" s="6">
        <v>1984</v>
      </c>
      <c r="K274" s="27">
        <f t="shared" si="17"/>
        <v>2.2231537112073648E-2</v>
      </c>
      <c r="L274" s="27">
        <f t="shared" si="17"/>
        <v>8.7435524110368087E-3</v>
      </c>
      <c r="M274" s="27">
        <f t="shared" si="17"/>
        <v>3.1881995566623793E-2</v>
      </c>
      <c r="N274" s="27">
        <f t="shared" si="17"/>
        <v>5.2125995978851737E-3</v>
      </c>
    </row>
    <row r="275" spans="2:14" x14ac:dyDescent="0.25">
      <c r="B275" s="6" t="s">
        <v>45</v>
      </c>
      <c r="C275" s="6">
        <v>2008</v>
      </c>
      <c r="D275" s="6" t="s">
        <v>16</v>
      </c>
      <c r="E275" s="6" t="s">
        <v>3</v>
      </c>
      <c r="F275" s="27">
        <v>0.1835278858625162</v>
      </c>
      <c r="I275" s="6" t="s">
        <v>13</v>
      </c>
      <c r="J275" s="6">
        <v>1983</v>
      </c>
      <c r="K275" s="27">
        <f t="shared" si="17"/>
        <v>2.2769783108508263E-2</v>
      </c>
      <c r="L275" s="27">
        <f t="shared" si="17"/>
        <v>8.8647001876771669E-3</v>
      </c>
      <c r="M275" s="27">
        <f t="shared" si="17"/>
        <v>3.1977288325949961E-2</v>
      </c>
      <c r="N275" s="27">
        <f t="shared" si="17"/>
        <v>0</v>
      </c>
    </row>
    <row r="276" spans="2:14" x14ac:dyDescent="0.25">
      <c r="B276" s="6" t="s">
        <v>45</v>
      </c>
      <c r="C276" s="6">
        <v>2008</v>
      </c>
      <c r="D276" s="6" t="s">
        <v>17</v>
      </c>
      <c r="E276" s="6" t="s">
        <v>3</v>
      </c>
      <c r="F276" s="27">
        <v>1.1256253474152307E-2</v>
      </c>
      <c r="I276" s="6" t="s">
        <v>13</v>
      </c>
      <c r="J276" s="6">
        <v>1982</v>
      </c>
      <c r="K276" s="27">
        <f t="shared" si="17"/>
        <v>2.3262045500783746E-2</v>
      </c>
      <c r="L276" s="27">
        <f t="shared" si="17"/>
        <v>9.0237079462246652E-3</v>
      </c>
      <c r="M276" s="27">
        <f t="shared" si="17"/>
        <v>3.2332419636182406E-2</v>
      </c>
      <c r="N276" s="27">
        <f t="shared" si="17"/>
        <v>0</v>
      </c>
    </row>
    <row r="277" spans="2:14" x14ac:dyDescent="0.25">
      <c r="B277" s="6" t="s">
        <v>45</v>
      </c>
      <c r="C277" s="6">
        <v>2008</v>
      </c>
      <c r="D277" s="6" t="s">
        <v>18</v>
      </c>
      <c r="E277" s="6" t="s">
        <v>3</v>
      </c>
      <c r="F277" s="27">
        <v>9.0883824346859363E-2</v>
      </c>
      <c r="I277" s="6" t="s">
        <v>13</v>
      </c>
      <c r="J277" s="6">
        <v>1981</v>
      </c>
      <c r="K277" s="27">
        <f t="shared" si="17"/>
        <v>2.3195319275597922E-2</v>
      </c>
      <c r="L277" s="27">
        <f t="shared" si="17"/>
        <v>9.4931603545856426E-3</v>
      </c>
      <c r="M277" s="27">
        <f t="shared" si="17"/>
        <v>3.6156574771298772E-2</v>
      </c>
      <c r="N277" s="27">
        <f t="shared" si="17"/>
        <v>0</v>
      </c>
    </row>
    <row r="278" spans="2:14" x14ac:dyDescent="0.25">
      <c r="B278" s="6" t="s">
        <v>45</v>
      </c>
      <c r="C278" s="6">
        <v>2008</v>
      </c>
      <c r="D278" s="6" t="s">
        <v>19</v>
      </c>
      <c r="E278" s="6" t="s">
        <v>3</v>
      </c>
      <c r="F278" s="27">
        <v>5.285343709468223E-2</v>
      </c>
      <c r="I278" s="6" t="s">
        <v>13</v>
      </c>
      <c r="J278" s="6">
        <v>1980</v>
      </c>
      <c r="K278" s="27">
        <f t="shared" si="17"/>
        <v>2.3559647306103295E-2</v>
      </c>
      <c r="L278" s="27">
        <f t="shared" si="17"/>
        <v>9.8693790575973047E-3</v>
      </c>
      <c r="M278" s="27">
        <f t="shared" si="17"/>
        <v>3.5644111506815672E-2</v>
      </c>
      <c r="N278" s="27">
        <f t="shared" si="17"/>
        <v>0</v>
      </c>
    </row>
    <row r="279" spans="2:14" x14ac:dyDescent="0.25">
      <c r="B279" s="6" t="s">
        <v>45</v>
      </c>
      <c r="C279" s="6">
        <v>2008</v>
      </c>
      <c r="D279" s="6" t="s">
        <v>20</v>
      </c>
      <c r="E279" s="6" t="s">
        <v>3</v>
      </c>
      <c r="F279" s="27">
        <v>4.4793403742820086E-2</v>
      </c>
      <c r="I279" s="6" t="s">
        <v>13</v>
      </c>
      <c r="J279" s="6">
        <v>1979</v>
      </c>
      <c r="K279" s="27">
        <f t="shared" si="17"/>
        <v>2.3801945694787281E-2</v>
      </c>
      <c r="L279" s="27">
        <f t="shared" si="17"/>
        <v>1.0107624194810311E-2</v>
      </c>
      <c r="M279" s="27">
        <f t="shared" si="17"/>
        <v>4.1385689562570868E-2</v>
      </c>
      <c r="N279" s="27">
        <f t="shared" si="17"/>
        <v>0</v>
      </c>
    </row>
    <row r="280" spans="2:14" x14ac:dyDescent="0.25">
      <c r="B280" s="6" t="s">
        <v>45</v>
      </c>
      <c r="C280" s="6">
        <v>2008</v>
      </c>
      <c r="D280" s="6" t="s">
        <v>21</v>
      </c>
      <c r="E280" s="6" t="s">
        <v>3</v>
      </c>
      <c r="F280" s="27">
        <v>3.5945895868074854E-2</v>
      </c>
      <c r="I280" s="6" t="s">
        <v>13</v>
      </c>
      <c r="J280" s="6">
        <v>1978</v>
      </c>
      <c r="K280" s="27">
        <f t="shared" si="17"/>
        <v>2.4508917343680825E-2</v>
      </c>
      <c r="L280" s="27">
        <f t="shared" si="17"/>
        <v>1.0530685724990682E-2</v>
      </c>
      <c r="M280" s="27">
        <f t="shared" si="17"/>
        <v>4.4383027150056903E-2</v>
      </c>
      <c r="N280" s="27">
        <f t="shared" si="17"/>
        <v>3.5134324521187712E-3</v>
      </c>
    </row>
    <row r="281" spans="2:14" x14ac:dyDescent="0.25">
      <c r="B281" s="6" t="s">
        <v>45</v>
      </c>
      <c r="C281" s="6">
        <v>2008</v>
      </c>
      <c r="D281" s="6" t="s">
        <v>22</v>
      </c>
      <c r="E281" s="6" t="s">
        <v>3</v>
      </c>
      <c r="F281" s="27">
        <v>7.0409486751899205E-3</v>
      </c>
      <c r="I281" s="6" t="s">
        <v>13</v>
      </c>
      <c r="J281" s="6">
        <v>1977</v>
      </c>
      <c r="K281" s="27">
        <f t="shared" si="17"/>
        <v>2.5804799073258909E-2</v>
      </c>
      <c r="L281" s="27">
        <f t="shared" si="17"/>
        <v>1.0583760110150569E-2</v>
      </c>
      <c r="M281" s="27">
        <f t="shared" si="17"/>
        <v>4.6755081725056997E-2</v>
      </c>
      <c r="N281" s="27">
        <f t="shared" si="17"/>
        <v>3.7087132946463631E-3</v>
      </c>
    </row>
    <row r="282" spans="2:14" x14ac:dyDescent="0.25">
      <c r="B282" s="6" t="s">
        <v>45</v>
      </c>
      <c r="C282" s="6">
        <v>2008</v>
      </c>
      <c r="D282" s="6" t="s">
        <v>23</v>
      </c>
      <c r="E282" s="6" t="s">
        <v>3</v>
      </c>
      <c r="F282" s="27">
        <v>0</v>
      </c>
      <c r="I282" s="6" t="s">
        <v>13</v>
      </c>
      <c r="J282" s="6">
        <v>1976</v>
      </c>
      <c r="K282" s="27">
        <f t="shared" si="17"/>
        <v>2.7271910753654632E-2</v>
      </c>
      <c r="L282" s="27">
        <f t="shared" si="17"/>
        <v>1.1464115747284186E-2</v>
      </c>
      <c r="M282" s="27">
        <f t="shared" si="17"/>
        <v>5.0979391309895997E-2</v>
      </c>
      <c r="N282" s="27">
        <f t="shared" si="17"/>
        <v>0</v>
      </c>
    </row>
    <row r="283" spans="2:14" x14ac:dyDescent="0.25">
      <c r="B283" s="6" t="s">
        <v>45</v>
      </c>
      <c r="C283" s="6">
        <v>2008</v>
      </c>
      <c r="D283" s="6" t="s">
        <v>24</v>
      </c>
      <c r="E283" s="6" t="s">
        <v>3</v>
      </c>
      <c r="F283" s="27">
        <v>3.9651658328701128E-2</v>
      </c>
      <c r="I283" s="6" t="s">
        <v>13</v>
      </c>
      <c r="J283" s="6">
        <v>1975</v>
      </c>
      <c r="K283" s="27">
        <f t="shared" si="17"/>
        <v>2.8238826225562369E-2</v>
      </c>
      <c r="L283" s="27">
        <f t="shared" si="17"/>
        <v>1.2211622426724097E-2</v>
      </c>
      <c r="M283" s="27">
        <f t="shared" si="17"/>
        <v>5.0435828073339344E-2</v>
      </c>
      <c r="N283" s="27">
        <f t="shared" si="17"/>
        <v>3.3901009053563594E-3</v>
      </c>
    </row>
    <row r="284" spans="2:14" x14ac:dyDescent="0.25">
      <c r="B284" s="6" t="s">
        <v>45</v>
      </c>
      <c r="C284" s="6">
        <v>2008</v>
      </c>
      <c r="D284" s="6" t="s">
        <v>25</v>
      </c>
      <c r="E284" s="6" t="s">
        <v>3</v>
      </c>
      <c r="F284" s="27">
        <v>3.497313322216046E-2</v>
      </c>
      <c r="I284" s="6" t="s">
        <v>13</v>
      </c>
      <c r="J284" s="6">
        <v>1974</v>
      </c>
      <c r="K284" s="27">
        <f t="shared" si="17"/>
        <v>2.8542804034897232E-2</v>
      </c>
      <c r="L284" s="27">
        <f t="shared" si="17"/>
        <v>1.2589728827142176E-2</v>
      </c>
      <c r="M284" s="27">
        <f t="shared" si="17"/>
        <v>5.6953543776057179E-2</v>
      </c>
      <c r="N284" s="27">
        <f t="shared" si="17"/>
        <v>0</v>
      </c>
    </row>
    <row r="285" spans="2:14" x14ac:dyDescent="0.25">
      <c r="B285" s="6" t="s">
        <v>45</v>
      </c>
      <c r="C285" s="6">
        <v>2008</v>
      </c>
      <c r="D285" s="6" t="s">
        <v>26</v>
      </c>
      <c r="E285" s="6" t="s">
        <v>3</v>
      </c>
      <c r="F285" s="27">
        <v>5.4521030201964055E-2</v>
      </c>
      <c r="I285" s="6" t="s">
        <v>13</v>
      </c>
      <c r="J285" s="6">
        <v>1973</v>
      </c>
      <c r="K285" s="27">
        <f t="shared" si="17"/>
        <v>2.9829715812487934E-2</v>
      </c>
      <c r="L285" s="27">
        <f t="shared" si="17"/>
        <v>1.319530894393656E-2</v>
      </c>
      <c r="M285" s="27">
        <f t="shared" si="17"/>
        <v>6.3217007621339749E-2</v>
      </c>
      <c r="N285" s="27">
        <f t="shared" si="17"/>
        <v>3.1790255750821545E-3</v>
      </c>
    </row>
    <row r="286" spans="2:14" x14ac:dyDescent="0.25">
      <c r="B286" s="6" t="s">
        <v>45</v>
      </c>
      <c r="C286" s="6">
        <v>2008</v>
      </c>
      <c r="D286" s="6" t="s">
        <v>27</v>
      </c>
      <c r="E286" s="6" t="s">
        <v>3</v>
      </c>
      <c r="F286" s="27">
        <v>0</v>
      </c>
      <c r="I286" s="6" t="s">
        <v>13</v>
      </c>
      <c r="J286" s="6">
        <v>1972</v>
      </c>
      <c r="K286" s="27">
        <f t="shared" si="17"/>
        <v>3.133092332551498E-2</v>
      </c>
      <c r="L286" s="27">
        <f t="shared" si="17"/>
        <v>1.3305018065456689E-2</v>
      </c>
      <c r="M286" s="27">
        <f t="shared" si="17"/>
        <v>6.2812121212121208E-2</v>
      </c>
      <c r="N286" s="27">
        <f t="shared" si="17"/>
        <v>0</v>
      </c>
    </row>
    <row r="287" spans="2:14" x14ac:dyDescent="0.25">
      <c r="B287" s="6" t="s">
        <v>45</v>
      </c>
      <c r="C287" s="6">
        <v>2008</v>
      </c>
      <c r="D287" s="6" t="s">
        <v>28</v>
      </c>
      <c r="E287" s="6" t="s">
        <v>3</v>
      </c>
      <c r="F287" s="27">
        <v>0</v>
      </c>
      <c r="I287" s="6" t="s">
        <v>13</v>
      </c>
      <c r="J287" s="6">
        <v>1971</v>
      </c>
      <c r="K287" s="27">
        <f t="shared" si="17"/>
        <v>3.2694981742541575E-2</v>
      </c>
      <c r="L287" s="27">
        <f t="shared" si="17"/>
        <v>1.4096051201762605E-2</v>
      </c>
      <c r="M287" s="27">
        <f t="shared" si="17"/>
        <v>6.8420184307902615E-2</v>
      </c>
      <c r="N287" s="27">
        <f t="shared" si="17"/>
        <v>0</v>
      </c>
    </row>
    <row r="288" spans="2:14" x14ac:dyDescent="0.25">
      <c r="B288" s="6" t="s">
        <v>45</v>
      </c>
      <c r="C288" s="6">
        <v>2008</v>
      </c>
      <c r="D288" s="6" t="s">
        <v>29</v>
      </c>
      <c r="E288" s="6" t="s">
        <v>3</v>
      </c>
      <c r="F288" s="27">
        <v>3.0572540300166758E-2</v>
      </c>
      <c r="I288" s="6" t="s">
        <v>13</v>
      </c>
      <c r="J288" s="6">
        <v>1970</v>
      </c>
      <c r="K288" s="27">
        <f t="shared" si="17"/>
        <v>3.4583045396734062E-2</v>
      </c>
      <c r="L288" s="27">
        <f t="shared" si="17"/>
        <v>1.4520779589258331E-2</v>
      </c>
      <c r="M288" s="27">
        <f t="shared" si="17"/>
        <v>7.2808097043976186E-2</v>
      </c>
      <c r="N288" s="27">
        <f t="shared" si="17"/>
        <v>0</v>
      </c>
    </row>
    <row r="289" spans="2:14" x14ac:dyDescent="0.25">
      <c r="B289" s="6" t="s">
        <v>45</v>
      </c>
      <c r="C289" s="6">
        <v>2008</v>
      </c>
      <c r="D289" s="6" t="s">
        <v>30</v>
      </c>
      <c r="E289" s="6" t="s">
        <v>3</v>
      </c>
      <c r="F289" s="27">
        <v>6.4850843060959796E-3</v>
      </c>
      <c r="I289" s="6" t="s">
        <v>13</v>
      </c>
      <c r="J289" s="6">
        <v>1969</v>
      </c>
      <c r="K289" s="27">
        <f t="shared" si="17"/>
        <v>3.5956153539714972E-2</v>
      </c>
      <c r="L289" s="27">
        <f t="shared" si="17"/>
        <v>1.510661892767353E-2</v>
      </c>
      <c r="M289" s="27">
        <f t="shared" si="17"/>
        <v>7.1899513932335526E-2</v>
      </c>
      <c r="N289" s="27">
        <f t="shared" si="17"/>
        <v>0</v>
      </c>
    </row>
    <row r="290" spans="2:14" x14ac:dyDescent="0.25">
      <c r="B290" s="6" t="s">
        <v>45</v>
      </c>
      <c r="C290" s="6">
        <v>2008</v>
      </c>
      <c r="D290" s="6" t="s">
        <v>31</v>
      </c>
      <c r="E290" s="6" t="s">
        <v>3</v>
      </c>
      <c r="F290" s="27">
        <v>0</v>
      </c>
      <c r="I290" s="6" t="s">
        <v>13</v>
      </c>
      <c r="J290" s="6">
        <v>1968</v>
      </c>
      <c r="K290" s="27">
        <f t="shared" si="17"/>
        <v>3.6315758298267803E-2</v>
      </c>
      <c r="L290" s="27">
        <f t="shared" si="17"/>
        <v>1.5764943680908004E-2</v>
      </c>
      <c r="M290" s="27">
        <f t="shared" si="17"/>
        <v>7.8373175036098183E-2</v>
      </c>
      <c r="N290" s="27">
        <f t="shared" si="17"/>
        <v>0</v>
      </c>
    </row>
    <row r="291" spans="2:14" x14ac:dyDescent="0.25">
      <c r="B291" s="6" t="s">
        <v>45</v>
      </c>
      <c r="C291" s="6">
        <v>2008</v>
      </c>
      <c r="D291" s="6" t="s">
        <v>32</v>
      </c>
      <c r="E291" s="6" t="s">
        <v>3</v>
      </c>
      <c r="F291" s="27">
        <v>1.6490642949786919E-2</v>
      </c>
      <c r="I291" s="6" t="s">
        <v>13</v>
      </c>
      <c r="J291" s="6">
        <v>1967</v>
      </c>
      <c r="K291" s="27">
        <f t="shared" si="17"/>
        <v>3.7360474294253432E-2</v>
      </c>
      <c r="L291" s="27">
        <f t="shared" si="17"/>
        <v>1.67966559616659E-2</v>
      </c>
      <c r="M291" s="27">
        <f t="shared" si="17"/>
        <v>8.6152667997702589E-2</v>
      </c>
      <c r="N291" s="27">
        <f t="shared" si="17"/>
        <v>0</v>
      </c>
    </row>
    <row r="292" spans="2:14" x14ac:dyDescent="0.25">
      <c r="B292" s="6" t="s">
        <v>45</v>
      </c>
      <c r="C292" s="6">
        <v>2008</v>
      </c>
      <c r="D292" s="6" t="s">
        <v>7</v>
      </c>
      <c r="E292" s="6" t="s">
        <v>4</v>
      </c>
      <c r="F292" s="27">
        <v>0.13804258322550289</v>
      </c>
      <c r="I292" s="6" t="s">
        <v>13</v>
      </c>
      <c r="J292" s="6">
        <v>1966</v>
      </c>
      <c r="K292" s="27">
        <f t="shared" si="17"/>
        <v>3.8970357415130726E-2</v>
      </c>
      <c r="L292" s="27">
        <f t="shared" si="17"/>
        <v>1.716904546152255E-2</v>
      </c>
      <c r="M292" s="27">
        <f t="shared" si="17"/>
        <v>9.3574720941855941E-2</v>
      </c>
      <c r="N292" s="27">
        <f t="shared" si="17"/>
        <v>3.0918085261166886E-3</v>
      </c>
    </row>
    <row r="293" spans="2:14" x14ac:dyDescent="0.25">
      <c r="B293" s="6" t="s">
        <v>45</v>
      </c>
      <c r="C293" s="6">
        <v>2008</v>
      </c>
      <c r="D293" s="6" t="s">
        <v>8</v>
      </c>
      <c r="E293" s="6" t="s">
        <v>4</v>
      </c>
      <c r="F293" s="27">
        <v>2.1115162922009174E-2</v>
      </c>
      <c r="I293" s="6" t="s">
        <v>13</v>
      </c>
      <c r="J293" s="6">
        <v>1965</v>
      </c>
      <c r="K293" s="27">
        <f t="shared" si="17"/>
        <v>4.0705701591804061E-2</v>
      </c>
      <c r="L293" s="27">
        <f t="shared" si="17"/>
        <v>1.7081091759352452E-2</v>
      </c>
      <c r="M293" s="27">
        <f t="shared" si="17"/>
        <v>9.036942956540947E-2</v>
      </c>
      <c r="N293" s="27">
        <f t="shared" si="17"/>
        <v>3.1584236594645035E-3</v>
      </c>
    </row>
    <row r="294" spans="2:14" x14ac:dyDescent="0.25">
      <c r="B294" s="6" t="s">
        <v>45</v>
      </c>
      <c r="C294" s="6">
        <v>2008</v>
      </c>
      <c r="D294" s="6" t="s">
        <v>9</v>
      </c>
      <c r="E294" s="6" t="s">
        <v>4</v>
      </c>
      <c r="F294" s="27">
        <v>9.1401011645688743E-2</v>
      </c>
      <c r="I294" s="6" t="s">
        <v>13</v>
      </c>
      <c r="J294" s="6">
        <v>1964</v>
      </c>
      <c r="K294" s="27">
        <f t="shared" si="17"/>
        <v>4.2208741870439784E-2</v>
      </c>
      <c r="L294" s="27">
        <f t="shared" si="17"/>
        <v>1.787372684752794E-2</v>
      </c>
      <c r="M294" s="27">
        <f t="shared" si="17"/>
        <v>0.10045152452945057</v>
      </c>
      <c r="N294" s="27">
        <f t="shared" si="17"/>
        <v>4.4367030366767451E-3</v>
      </c>
    </row>
    <row r="295" spans="2:14" x14ac:dyDescent="0.25">
      <c r="B295" s="6" t="s">
        <v>45</v>
      </c>
      <c r="C295" s="6">
        <v>2008</v>
      </c>
      <c r="D295" s="6" t="s">
        <v>10</v>
      </c>
      <c r="E295" s="6" t="s">
        <v>4</v>
      </c>
      <c r="F295" s="27">
        <v>0</v>
      </c>
      <c r="I295" s="6" t="s">
        <v>13</v>
      </c>
      <c r="J295" s="6">
        <v>1963</v>
      </c>
      <c r="K295" s="27">
        <f t="shared" si="17"/>
        <v>4.5085589975292599E-2</v>
      </c>
      <c r="L295" s="27">
        <f t="shared" si="17"/>
        <v>1.8894902687096152E-2</v>
      </c>
      <c r="M295" s="27">
        <f t="shared" si="17"/>
        <v>0.11458279580989732</v>
      </c>
      <c r="N295" s="27">
        <f t="shared" si="17"/>
        <v>4.2630535360211504E-3</v>
      </c>
    </row>
    <row r="296" spans="2:14" x14ac:dyDescent="0.25">
      <c r="B296" s="6" t="s">
        <v>45</v>
      </c>
      <c r="C296" s="6">
        <v>2008</v>
      </c>
      <c r="D296" s="6" t="s">
        <v>11</v>
      </c>
      <c r="E296" s="6" t="s">
        <v>4</v>
      </c>
      <c r="F296" s="27">
        <v>0.10751676273379603</v>
      </c>
      <c r="I296" s="6" t="s">
        <v>13</v>
      </c>
      <c r="J296" s="6">
        <v>1962</v>
      </c>
      <c r="K296" s="27">
        <f t="shared" si="17"/>
        <v>4.6965929786978999E-2</v>
      </c>
      <c r="L296" s="27">
        <f t="shared" si="17"/>
        <v>1.9044453247969498E-2</v>
      </c>
      <c r="M296" s="27">
        <f t="shared" si="17"/>
        <v>0.11809815950920245</v>
      </c>
      <c r="N296" s="27">
        <f t="shared" si="17"/>
        <v>5.5170188740119377E-3</v>
      </c>
    </row>
    <row r="297" spans="2:14" x14ac:dyDescent="0.25">
      <c r="B297" s="6" t="s">
        <v>45</v>
      </c>
      <c r="C297" s="6">
        <v>2008</v>
      </c>
      <c r="D297" s="6" t="s">
        <v>12</v>
      </c>
      <c r="E297" s="6" t="s">
        <v>4</v>
      </c>
      <c r="F297" s="27">
        <v>0</v>
      </c>
      <c r="I297" s="6" t="s">
        <v>13</v>
      </c>
      <c r="J297" s="6">
        <v>1961</v>
      </c>
      <c r="K297" s="27">
        <f t="shared" si="17"/>
        <v>4.6652201671248818E-2</v>
      </c>
      <c r="L297" s="27">
        <f t="shared" si="17"/>
        <v>1.9717535623087125E-2</v>
      </c>
      <c r="M297" s="27">
        <f t="shared" si="17"/>
        <v>0.12462387161484453</v>
      </c>
      <c r="N297" s="27">
        <f t="shared" si="17"/>
        <v>6.1570196274534318E-3</v>
      </c>
    </row>
    <row r="298" spans="2:14" x14ac:dyDescent="0.25">
      <c r="B298" s="6" t="s">
        <v>45</v>
      </c>
      <c r="C298" s="6">
        <v>2008</v>
      </c>
      <c r="D298" s="6" t="s">
        <v>13</v>
      </c>
      <c r="E298" s="6" t="s">
        <v>4</v>
      </c>
      <c r="F298" s="27">
        <v>4.687683801905658E-2</v>
      </c>
      <c r="I298" s="6" t="s">
        <v>13</v>
      </c>
      <c r="J298" s="6">
        <v>1960</v>
      </c>
      <c r="K298" s="27">
        <f t="shared" si="17"/>
        <v>4.5249668622967254E-2</v>
      </c>
      <c r="L298" s="27">
        <f t="shared" si="17"/>
        <v>1.9543347579765363E-2</v>
      </c>
      <c r="M298" s="27">
        <f t="shared" si="17"/>
        <v>0.11603386485223083</v>
      </c>
      <c r="N298" s="27">
        <f t="shared" si="17"/>
        <v>1.0343468838247849E-2</v>
      </c>
    </row>
    <row r="299" spans="2:14" x14ac:dyDescent="0.25">
      <c r="B299" s="6" t="s">
        <v>45</v>
      </c>
      <c r="C299" s="6">
        <v>2008</v>
      </c>
      <c r="D299" s="6" t="s">
        <v>14</v>
      </c>
      <c r="E299" s="6" t="s">
        <v>4</v>
      </c>
      <c r="F299" s="27">
        <v>3.5642865545229975E-2</v>
      </c>
    </row>
    <row r="300" spans="2:14" x14ac:dyDescent="0.25">
      <c r="B300" s="6" t="s">
        <v>45</v>
      </c>
      <c r="C300" s="6">
        <v>2008</v>
      </c>
      <c r="D300" s="6" t="s">
        <v>15</v>
      </c>
      <c r="E300" s="6" t="s">
        <v>4</v>
      </c>
      <c r="F300" s="27">
        <v>5.8522526761557461E-2</v>
      </c>
      <c r="I300" s="6" t="s">
        <v>14</v>
      </c>
      <c r="J300" s="6">
        <v>2000</v>
      </c>
      <c r="K300" s="27">
        <f>SUMIFS($F$6:$F$6141,$D$6:$D$6141,$I300,$E$6:$E$6141,LEFT(K$5,1),$C$6:$C$6141,$J300,$B$6:$B$6141,K$4)</f>
        <v>1.6848023287576289E-2</v>
      </c>
      <c r="L300" s="27">
        <f t="shared" ref="L300:N315" si="18">SUMIFS($F$6:$F$6141,$D$6:$D$6141,$I300,$E$6:$E$6141,LEFT(L$5,1),$C$6:$C$6141,$J300,$B$6:$B$6141,L$4)</f>
        <v>3.8371215275039935E-2</v>
      </c>
      <c r="M300" s="27">
        <f t="shared" si="18"/>
        <v>3.1114488801466316E-2</v>
      </c>
      <c r="N300" s="27">
        <f t="shared" si="18"/>
        <v>3.9696106362773029E-2</v>
      </c>
    </row>
    <row r="301" spans="2:14" x14ac:dyDescent="0.25">
      <c r="B301" s="6" t="s">
        <v>45</v>
      </c>
      <c r="C301" s="6">
        <v>2008</v>
      </c>
      <c r="D301" s="6" t="s">
        <v>16</v>
      </c>
      <c r="E301" s="6" t="s">
        <v>4</v>
      </c>
      <c r="F301" s="27">
        <v>3.9230678743677215E-2</v>
      </c>
      <c r="I301" s="6" t="s">
        <v>14</v>
      </c>
      <c r="J301" s="6">
        <v>1999</v>
      </c>
      <c r="K301" s="27">
        <f t="shared" ref="K301:N340" si="19">SUMIFS($F$6:$F$6141,$D$6:$D$6141,$I301,$E$6:$E$6141,LEFT(K$5,1),$C$6:$C$6141,$J301,$B$6:$B$6141,K$4)</f>
        <v>1.5856776160631685E-2</v>
      </c>
      <c r="L301" s="27">
        <f t="shared" si="18"/>
        <v>3.5301806090355874E-2</v>
      </c>
      <c r="M301" s="27">
        <f t="shared" si="18"/>
        <v>3.2867553151528811E-2</v>
      </c>
      <c r="N301" s="27">
        <f t="shared" si="18"/>
        <v>3.7243337702053299E-2</v>
      </c>
    </row>
    <row r="302" spans="2:14" x14ac:dyDescent="0.25">
      <c r="B302" s="6" t="s">
        <v>45</v>
      </c>
      <c r="C302" s="6">
        <v>2008</v>
      </c>
      <c r="D302" s="6" t="s">
        <v>17</v>
      </c>
      <c r="E302" s="6" t="s">
        <v>4</v>
      </c>
      <c r="F302" s="27">
        <v>2.6467474414774733E-2</v>
      </c>
      <c r="I302" s="6" t="s">
        <v>14</v>
      </c>
      <c r="J302" s="6">
        <v>1998</v>
      </c>
      <c r="K302" s="27">
        <f t="shared" si="19"/>
        <v>1.5440182903238136E-2</v>
      </c>
      <c r="L302" s="27">
        <f t="shared" si="18"/>
        <v>3.3993083158373932E-2</v>
      </c>
      <c r="M302" s="27">
        <f t="shared" si="18"/>
        <v>3.1953012448745891E-2</v>
      </c>
      <c r="N302" s="27">
        <f t="shared" si="18"/>
        <v>3.7243337702053299E-2</v>
      </c>
    </row>
    <row r="303" spans="2:14" x14ac:dyDescent="0.25">
      <c r="B303" s="6" t="s">
        <v>45</v>
      </c>
      <c r="C303" s="6">
        <v>2008</v>
      </c>
      <c r="D303" s="6" t="s">
        <v>18</v>
      </c>
      <c r="E303" s="6" t="s">
        <v>4</v>
      </c>
      <c r="F303" s="27">
        <v>6.863898364898248E-2</v>
      </c>
      <c r="I303" s="6" t="s">
        <v>14</v>
      </c>
      <c r="J303" s="6">
        <v>1997</v>
      </c>
      <c r="K303" s="27">
        <f t="shared" si="19"/>
        <v>1.3972465898191658E-2</v>
      </c>
      <c r="L303" s="27">
        <f t="shared" si="18"/>
        <v>3.3784129366757329E-2</v>
      </c>
      <c r="M303" s="27">
        <f t="shared" si="18"/>
        <v>5.1621682921297346E-2</v>
      </c>
      <c r="N303" s="27">
        <f t="shared" si="18"/>
        <v>3.5507926317349003E-2</v>
      </c>
    </row>
    <row r="304" spans="2:14" x14ac:dyDescent="0.25">
      <c r="B304" s="6" t="s">
        <v>45</v>
      </c>
      <c r="C304" s="6">
        <v>2008</v>
      </c>
      <c r="D304" s="6" t="s">
        <v>19</v>
      </c>
      <c r="E304" s="6" t="s">
        <v>4</v>
      </c>
      <c r="F304" s="27">
        <v>0.1258087283848959</v>
      </c>
      <c r="I304" s="6" t="s">
        <v>14</v>
      </c>
      <c r="J304" s="6">
        <v>1996</v>
      </c>
      <c r="K304" s="27">
        <f t="shared" si="19"/>
        <v>1.3210888802146195E-2</v>
      </c>
      <c r="L304" s="27">
        <f t="shared" si="18"/>
        <v>3.3310016740020744E-2</v>
      </c>
      <c r="M304" s="27">
        <f t="shared" si="18"/>
        <v>2.4452798369813442E-2</v>
      </c>
      <c r="N304" s="27">
        <f t="shared" si="18"/>
        <v>3.290802502586334E-2</v>
      </c>
    </row>
    <row r="305" spans="2:14" x14ac:dyDescent="0.25">
      <c r="B305" s="6" t="s">
        <v>45</v>
      </c>
      <c r="C305" s="6">
        <v>2008</v>
      </c>
      <c r="D305" s="6" t="s">
        <v>20</v>
      </c>
      <c r="E305" s="6" t="s">
        <v>4</v>
      </c>
      <c r="F305" s="27">
        <v>1.0410539936478062E-2</v>
      </c>
      <c r="I305" s="6" t="s">
        <v>14</v>
      </c>
      <c r="J305" s="6">
        <v>1995</v>
      </c>
      <c r="K305" s="27">
        <f t="shared" si="19"/>
        <v>1.2424217737845274E-2</v>
      </c>
      <c r="L305" s="27">
        <f t="shared" si="18"/>
        <v>3.1265349195260569E-2</v>
      </c>
      <c r="M305" s="27">
        <f t="shared" si="18"/>
        <v>2.3357903357903359E-2</v>
      </c>
      <c r="N305" s="27">
        <f t="shared" si="18"/>
        <v>3.183546978447669E-2</v>
      </c>
    </row>
    <row r="306" spans="2:14" x14ac:dyDescent="0.25">
      <c r="B306" s="6" t="s">
        <v>45</v>
      </c>
      <c r="C306" s="6">
        <v>2008</v>
      </c>
      <c r="D306" s="6" t="s">
        <v>21</v>
      </c>
      <c r="E306" s="6" t="s">
        <v>4</v>
      </c>
      <c r="F306" s="27">
        <v>2.8820138807199153E-2</v>
      </c>
      <c r="I306" s="6" t="s">
        <v>14</v>
      </c>
      <c r="J306" s="6">
        <v>1994</v>
      </c>
      <c r="K306" s="27">
        <f t="shared" si="19"/>
        <v>1.1771480712554952E-2</v>
      </c>
      <c r="L306" s="27">
        <f t="shared" si="18"/>
        <v>2.9536760626337907E-2</v>
      </c>
      <c r="M306" s="27">
        <f t="shared" si="18"/>
        <v>2.0118694362017804E-2</v>
      </c>
      <c r="N306" s="27">
        <f t="shared" si="18"/>
        <v>3.4671300809562156E-2</v>
      </c>
    </row>
    <row r="307" spans="2:14" x14ac:dyDescent="0.25">
      <c r="B307" s="6" t="s">
        <v>45</v>
      </c>
      <c r="C307" s="6">
        <v>2008</v>
      </c>
      <c r="D307" s="6" t="s">
        <v>22</v>
      </c>
      <c r="E307" s="6" t="s">
        <v>4</v>
      </c>
      <c r="F307" s="27">
        <v>1.3763086695682861E-2</v>
      </c>
      <c r="I307" s="6" t="s">
        <v>14</v>
      </c>
      <c r="J307" s="6">
        <v>1993</v>
      </c>
      <c r="K307" s="27">
        <f t="shared" si="19"/>
        <v>1.0299296358439389E-2</v>
      </c>
      <c r="L307" s="27">
        <f t="shared" si="18"/>
        <v>2.8493313969267853E-2</v>
      </c>
      <c r="M307" s="27">
        <f t="shared" si="18"/>
        <v>1.7760173768606658E-2</v>
      </c>
      <c r="N307" s="27">
        <f t="shared" si="18"/>
        <v>3.2937485995966839E-2</v>
      </c>
    </row>
    <row r="308" spans="2:14" x14ac:dyDescent="0.25">
      <c r="B308" s="6" t="s">
        <v>45</v>
      </c>
      <c r="C308" s="6">
        <v>2008</v>
      </c>
      <c r="D308" s="6" t="s">
        <v>23</v>
      </c>
      <c r="E308" s="6" t="s">
        <v>4</v>
      </c>
      <c r="F308" s="27">
        <v>0</v>
      </c>
      <c r="I308" s="6" t="s">
        <v>14</v>
      </c>
      <c r="J308" s="6">
        <v>1992</v>
      </c>
      <c r="K308" s="27">
        <f t="shared" si="19"/>
        <v>9.3081689175684556E-3</v>
      </c>
      <c r="L308" s="27">
        <f t="shared" si="18"/>
        <v>2.740720810334097E-2</v>
      </c>
      <c r="M308" s="27">
        <f t="shared" si="18"/>
        <v>1.4741636660203736E-2</v>
      </c>
      <c r="N308" s="27">
        <f t="shared" si="18"/>
        <v>3.528076150554537E-2</v>
      </c>
    </row>
    <row r="309" spans="2:14" x14ac:dyDescent="0.25">
      <c r="B309" s="6" t="s">
        <v>45</v>
      </c>
      <c r="C309" s="6">
        <v>2008</v>
      </c>
      <c r="D309" s="6" t="s">
        <v>24</v>
      </c>
      <c r="E309" s="6" t="s">
        <v>4</v>
      </c>
      <c r="F309" s="27">
        <v>2.4350076461592755E-2</v>
      </c>
      <c r="I309" s="6" t="s">
        <v>14</v>
      </c>
      <c r="J309" s="6">
        <v>1991</v>
      </c>
      <c r="K309" s="27">
        <f t="shared" si="19"/>
        <v>8.6193620206327891E-3</v>
      </c>
      <c r="L309" s="27">
        <f t="shared" si="18"/>
        <v>2.5179084493216694E-2</v>
      </c>
      <c r="M309" s="27">
        <f t="shared" si="18"/>
        <v>8.877732198616298E-3</v>
      </c>
      <c r="N309" s="27">
        <f t="shared" si="18"/>
        <v>3.477836013147375E-2</v>
      </c>
    </row>
    <row r="310" spans="2:14" x14ac:dyDescent="0.25">
      <c r="B310" s="6" t="s">
        <v>45</v>
      </c>
      <c r="C310" s="6">
        <v>2008</v>
      </c>
      <c r="D310" s="6" t="s">
        <v>25</v>
      </c>
      <c r="E310" s="6" t="s">
        <v>4</v>
      </c>
      <c r="F310" s="27">
        <v>0.12433831313963063</v>
      </c>
      <c r="I310" s="6" t="s">
        <v>14</v>
      </c>
      <c r="J310" s="6">
        <v>1990</v>
      </c>
      <c r="K310" s="27">
        <f t="shared" si="19"/>
        <v>8.0421587247141678E-3</v>
      </c>
      <c r="L310" s="27">
        <f t="shared" si="18"/>
        <v>2.421471219133196E-2</v>
      </c>
      <c r="M310" s="27">
        <f t="shared" si="18"/>
        <v>3.1973703869714628E-3</v>
      </c>
      <c r="N310" s="27">
        <f t="shared" si="18"/>
        <v>3.3155392443072813E-2</v>
      </c>
    </row>
    <row r="311" spans="2:14" x14ac:dyDescent="0.25">
      <c r="B311" s="6" t="s">
        <v>45</v>
      </c>
      <c r="C311" s="6">
        <v>2008</v>
      </c>
      <c r="D311" s="6" t="s">
        <v>26</v>
      </c>
      <c r="E311" s="6" t="s">
        <v>4</v>
      </c>
      <c r="F311" s="27">
        <v>1.1528055522879662E-2</v>
      </c>
      <c r="I311" s="6" t="s">
        <v>14</v>
      </c>
      <c r="J311" s="6">
        <v>1989</v>
      </c>
      <c r="K311" s="27">
        <f t="shared" si="19"/>
        <v>7.7940935291223494E-3</v>
      </c>
      <c r="L311" s="27">
        <f t="shared" si="18"/>
        <v>2.3433194274081928E-2</v>
      </c>
      <c r="M311" s="27">
        <f t="shared" si="18"/>
        <v>0</v>
      </c>
      <c r="N311" s="27">
        <f t="shared" si="18"/>
        <v>2.5237913970308338E-2</v>
      </c>
    </row>
    <row r="312" spans="2:14" x14ac:dyDescent="0.25">
      <c r="B312" s="6" t="s">
        <v>45</v>
      </c>
      <c r="C312" s="6">
        <v>2008</v>
      </c>
      <c r="D312" s="6" t="s">
        <v>27</v>
      </c>
      <c r="E312" s="6" t="s">
        <v>4</v>
      </c>
      <c r="F312" s="27">
        <v>0</v>
      </c>
      <c r="I312" s="6" t="s">
        <v>14</v>
      </c>
      <c r="J312" s="6">
        <v>1988</v>
      </c>
      <c r="K312" s="27">
        <f t="shared" si="19"/>
        <v>7.4345671291527271E-3</v>
      </c>
      <c r="L312" s="27">
        <f t="shared" si="18"/>
        <v>2.348153244814007E-2</v>
      </c>
      <c r="M312" s="27">
        <f t="shared" si="18"/>
        <v>0</v>
      </c>
      <c r="N312" s="27">
        <f t="shared" si="18"/>
        <v>2.1825314025789758E-2</v>
      </c>
    </row>
    <row r="313" spans="2:14" x14ac:dyDescent="0.25">
      <c r="B313" s="6" t="s">
        <v>45</v>
      </c>
      <c r="C313" s="6">
        <v>2008</v>
      </c>
      <c r="D313" s="6" t="s">
        <v>28</v>
      </c>
      <c r="E313" s="6" t="s">
        <v>4</v>
      </c>
      <c r="F313" s="27">
        <v>0</v>
      </c>
      <c r="I313" s="6" t="s">
        <v>14</v>
      </c>
      <c r="J313" s="6">
        <v>1987</v>
      </c>
      <c r="K313" s="27">
        <f t="shared" si="19"/>
        <v>7.3500600086944265E-3</v>
      </c>
      <c r="L313" s="27">
        <f t="shared" si="18"/>
        <v>2.3565859272912933E-2</v>
      </c>
      <c r="M313" s="27">
        <f t="shared" si="18"/>
        <v>0</v>
      </c>
      <c r="N313" s="27">
        <f t="shared" si="18"/>
        <v>1.9844987650114981E-2</v>
      </c>
    </row>
    <row r="314" spans="2:14" x14ac:dyDescent="0.25">
      <c r="B314" s="6" t="s">
        <v>45</v>
      </c>
      <c r="C314" s="6">
        <v>2008</v>
      </c>
      <c r="D314" s="6" t="s">
        <v>29</v>
      </c>
      <c r="E314" s="6" t="s">
        <v>4</v>
      </c>
      <c r="F314" s="27">
        <v>0</v>
      </c>
      <c r="I314" s="6" t="s">
        <v>14</v>
      </c>
      <c r="J314" s="6">
        <v>1986</v>
      </c>
      <c r="K314" s="27">
        <f t="shared" si="19"/>
        <v>6.9136433177444381E-3</v>
      </c>
      <c r="L314" s="27">
        <f t="shared" si="18"/>
        <v>2.3857729138166896E-2</v>
      </c>
      <c r="M314" s="27">
        <f t="shared" si="18"/>
        <v>0</v>
      </c>
      <c r="N314" s="27">
        <f t="shared" si="18"/>
        <v>1.9488585257206495E-2</v>
      </c>
    </row>
    <row r="315" spans="2:14" x14ac:dyDescent="0.25">
      <c r="B315" s="6" t="s">
        <v>45</v>
      </c>
      <c r="C315" s="6">
        <v>2008</v>
      </c>
      <c r="D315" s="6" t="s">
        <v>30</v>
      </c>
      <c r="E315" s="6" t="s">
        <v>4</v>
      </c>
      <c r="F315" s="27">
        <v>0</v>
      </c>
      <c r="I315" s="6" t="s">
        <v>14</v>
      </c>
      <c r="J315" s="6">
        <v>1985</v>
      </c>
      <c r="K315" s="27">
        <f t="shared" si="19"/>
        <v>7.0840151307589097E-3</v>
      </c>
      <c r="L315" s="27">
        <f t="shared" si="18"/>
        <v>2.4315668718587573E-2</v>
      </c>
      <c r="M315" s="27">
        <f t="shared" si="18"/>
        <v>0</v>
      </c>
      <c r="N315" s="27">
        <f t="shared" si="18"/>
        <v>2.8060134961988555E-2</v>
      </c>
    </row>
    <row r="316" spans="2:14" x14ac:dyDescent="0.25">
      <c r="B316" s="6" t="s">
        <v>45</v>
      </c>
      <c r="C316" s="6">
        <v>2008</v>
      </c>
      <c r="D316" s="6" t="s">
        <v>31</v>
      </c>
      <c r="E316" s="6" t="s">
        <v>4</v>
      </c>
      <c r="F316" s="27">
        <v>0</v>
      </c>
      <c r="I316" s="6" t="s">
        <v>14</v>
      </c>
      <c r="J316" s="6">
        <v>1984</v>
      </c>
      <c r="K316" s="27">
        <f t="shared" si="19"/>
        <v>6.8187211543366353E-3</v>
      </c>
      <c r="L316" s="27">
        <f t="shared" si="19"/>
        <v>2.4776472674241833E-2</v>
      </c>
      <c r="M316" s="27">
        <f t="shared" si="19"/>
        <v>0</v>
      </c>
      <c r="N316" s="27">
        <f t="shared" si="19"/>
        <v>2.9525653436592449E-2</v>
      </c>
    </row>
    <row r="317" spans="2:14" x14ac:dyDescent="0.25">
      <c r="B317" s="6" t="s">
        <v>45</v>
      </c>
      <c r="C317" s="6">
        <v>2008</v>
      </c>
      <c r="D317" s="6" t="s">
        <v>32</v>
      </c>
      <c r="E317" s="6" t="s">
        <v>4</v>
      </c>
      <c r="F317" s="27">
        <v>2.7526173391365722E-2</v>
      </c>
      <c r="I317" s="6" t="s">
        <v>14</v>
      </c>
      <c r="J317" s="6">
        <v>1983</v>
      </c>
      <c r="K317" s="27">
        <f t="shared" si="19"/>
        <v>7.0855202309073589E-3</v>
      </c>
      <c r="L317" s="27">
        <f t="shared" si="19"/>
        <v>2.4405233834225906E-2</v>
      </c>
      <c r="M317" s="27">
        <f t="shared" si="19"/>
        <v>0</v>
      </c>
      <c r="N317" s="27">
        <f t="shared" si="19"/>
        <v>2.3925074499787143E-2</v>
      </c>
    </row>
    <row r="318" spans="2:14" x14ac:dyDescent="0.25">
      <c r="B318" s="6" t="s">
        <v>45</v>
      </c>
      <c r="C318" s="6">
        <v>2007</v>
      </c>
      <c r="D318" s="6" t="s">
        <v>7</v>
      </c>
      <c r="E318" s="6" t="s">
        <v>3</v>
      </c>
      <c r="F318" s="27">
        <v>8.9997731911998183E-2</v>
      </c>
      <c r="I318" s="6" t="s">
        <v>14</v>
      </c>
      <c r="J318" s="6">
        <v>1982</v>
      </c>
      <c r="K318" s="27">
        <f t="shared" si="19"/>
        <v>7.474664048117495E-3</v>
      </c>
      <c r="L318" s="27">
        <f t="shared" si="19"/>
        <v>2.1122980569556467E-2</v>
      </c>
      <c r="M318" s="27">
        <f t="shared" si="19"/>
        <v>0</v>
      </c>
      <c r="N318" s="27">
        <f t="shared" si="19"/>
        <v>1.9694310056942246E-2</v>
      </c>
    </row>
    <row r="319" spans="2:14" x14ac:dyDescent="0.25">
      <c r="B319" s="6" t="s">
        <v>45</v>
      </c>
      <c r="C319" s="6">
        <v>2007</v>
      </c>
      <c r="D319" s="6" t="s">
        <v>8</v>
      </c>
      <c r="E319" s="6" t="s">
        <v>3</v>
      </c>
      <c r="F319" s="27">
        <v>5.679292356543434E-2</v>
      </c>
      <c r="I319" s="6" t="s">
        <v>14</v>
      </c>
      <c r="J319" s="6">
        <v>1981</v>
      </c>
      <c r="K319" s="27">
        <f t="shared" si="19"/>
        <v>7.6318101172582449E-3</v>
      </c>
      <c r="L319" s="27">
        <f t="shared" si="19"/>
        <v>2.1491401939893642E-2</v>
      </c>
      <c r="M319" s="27">
        <f t="shared" si="19"/>
        <v>0</v>
      </c>
      <c r="N319" s="27">
        <f t="shared" si="19"/>
        <v>1.5448252574708762E-2</v>
      </c>
    </row>
    <row r="320" spans="2:14" x14ac:dyDescent="0.25">
      <c r="B320" s="6" t="s">
        <v>45</v>
      </c>
      <c r="C320" s="6">
        <v>2007</v>
      </c>
      <c r="D320" s="6" t="s">
        <v>9</v>
      </c>
      <c r="E320" s="6" t="s">
        <v>3</v>
      </c>
      <c r="F320" s="27">
        <v>8.9317305511453851E-2</v>
      </c>
      <c r="I320" s="6" t="s">
        <v>14</v>
      </c>
      <c r="J320" s="6">
        <v>1980</v>
      </c>
      <c r="K320" s="27">
        <f t="shared" si="19"/>
        <v>7.8597566889786804E-3</v>
      </c>
      <c r="L320" s="27">
        <f t="shared" si="19"/>
        <v>2.3242001781167261E-2</v>
      </c>
      <c r="M320" s="27">
        <f t="shared" si="19"/>
        <v>0</v>
      </c>
      <c r="N320" s="27">
        <f t="shared" si="19"/>
        <v>1.4485365957266046E-2</v>
      </c>
    </row>
    <row r="321" spans="2:14" x14ac:dyDescent="0.25">
      <c r="B321" s="6" t="s">
        <v>45</v>
      </c>
      <c r="C321" s="6">
        <v>2007</v>
      </c>
      <c r="D321" s="6" t="s">
        <v>10</v>
      </c>
      <c r="E321" s="6" t="s">
        <v>3</v>
      </c>
      <c r="F321" s="27">
        <v>4.9852574279882059E-2</v>
      </c>
      <c r="I321" s="6" t="s">
        <v>14</v>
      </c>
      <c r="J321" s="6">
        <v>1979</v>
      </c>
      <c r="K321" s="27">
        <f t="shared" si="19"/>
        <v>7.9355307100333963E-3</v>
      </c>
      <c r="L321" s="27">
        <f t="shared" si="19"/>
        <v>2.4371206684389295E-2</v>
      </c>
      <c r="M321" s="27">
        <f t="shared" si="19"/>
        <v>0</v>
      </c>
      <c r="N321" s="27">
        <f t="shared" si="19"/>
        <v>1.5837376207850529E-2</v>
      </c>
    </row>
    <row r="322" spans="2:14" x14ac:dyDescent="0.25">
      <c r="B322" s="6" t="s">
        <v>45</v>
      </c>
      <c r="C322" s="6">
        <v>2007</v>
      </c>
      <c r="D322" s="6" t="s">
        <v>11</v>
      </c>
      <c r="E322" s="6" t="s">
        <v>3</v>
      </c>
      <c r="F322" s="27">
        <v>2.449535041959628E-2</v>
      </c>
      <c r="I322" s="6" t="s">
        <v>14</v>
      </c>
      <c r="J322" s="6">
        <v>1978</v>
      </c>
      <c r="K322" s="27">
        <f t="shared" si="19"/>
        <v>8.0218641928170419E-3</v>
      </c>
      <c r="L322" s="27">
        <f t="shared" si="19"/>
        <v>2.5734351001534598E-2</v>
      </c>
      <c r="M322" s="27">
        <f t="shared" si="19"/>
        <v>0</v>
      </c>
      <c r="N322" s="27">
        <f t="shared" si="19"/>
        <v>1.0711684305240155E-2</v>
      </c>
    </row>
    <row r="323" spans="2:14" x14ac:dyDescent="0.25">
      <c r="B323" s="6" t="s">
        <v>45</v>
      </c>
      <c r="C323" s="6">
        <v>2007</v>
      </c>
      <c r="D323" s="6" t="s">
        <v>12</v>
      </c>
      <c r="E323" s="6" t="s">
        <v>3</v>
      </c>
      <c r="F323" s="27">
        <v>8.845543207076435E-3</v>
      </c>
      <c r="I323" s="6" t="s">
        <v>14</v>
      </c>
      <c r="J323" s="6">
        <v>1977</v>
      </c>
      <c r="K323" s="27">
        <f t="shared" si="19"/>
        <v>8.3760797123890174E-3</v>
      </c>
      <c r="L323" s="27">
        <f t="shared" si="19"/>
        <v>2.6798556332252695E-2</v>
      </c>
      <c r="M323" s="27">
        <f t="shared" si="19"/>
        <v>0</v>
      </c>
      <c r="N323" s="27">
        <f t="shared" si="19"/>
        <v>1.1998778306208822E-2</v>
      </c>
    </row>
    <row r="324" spans="2:14" x14ac:dyDescent="0.25">
      <c r="B324" s="6" t="s">
        <v>45</v>
      </c>
      <c r="C324" s="6">
        <v>2007</v>
      </c>
      <c r="D324" s="6" t="s">
        <v>13</v>
      </c>
      <c r="E324" s="6" t="s">
        <v>3</v>
      </c>
      <c r="F324" s="27">
        <v>5.0805171240644138E-3</v>
      </c>
      <c r="I324" s="6" t="s">
        <v>14</v>
      </c>
      <c r="J324" s="6">
        <v>1976</v>
      </c>
      <c r="K324" s="27">
        <f t="shared" si="19"/>
        <v>8.7644925620613857E-3</v>
      </c>
      <c r="L324" s="27">
        <f t="shared" si="19"/>
        <v>2.7543237946974199E-2</v>
      </c>
      <c r="M324" s="27">
        <f t="shared" si="19"/>
        <v>0</v>
      </c>
      <c r="N324" s="27">
        <f t="shared" si="19"/>
        <v>1.2014589143960523E-2</v>
      </c>
    </row>
    <row r="325" spans="2:14" x14ac:dyDescent="0.25">
      <c r="B325" s="6" t="s">
        <v>45</v>
      </c>
      <c r="C325" s="6">
        <v>2007</v>
      </c>
      <c r="D325" s="6" t="s">
        <v>14</v>
      </c>
      <c r="E325" s="6" t="s">
        <v>3</v>
      </c>
      <c r="F325" s="27">
        <v>5.1621682921297346E-2</v>
      </c>
      <c r="I325" s="6" t="s">
        <v>14</v>
      </c>
      <c r="J325" s="6">
        <v>1975</v>
      </c>
      <c r="K325" s="27">
        <f t="shared" si="19"/>
        <v>9.0977761276198037E-3</v>
      </c>
      <c r="L325" s="27">
        <f t="shared" si="19"/>
        <v>2.7901802544042311E-2</v>
      </c>
      <c r="M325" s="27">
        <f t="shared" si="19"/>
        <v>2.164111812443643E-3</v>
      </c>
      <c r="N325" s="27">
        <f t="shared" si="19"/>
        <v>1.1127507677581461E-2</v>
      </c>
    </row>
    <row r="326" spans="2:14" x14ac:dyDescent="0.25">
      <c r="B326" s="6" t="s">
        <v>45</v>
      </c>
      <c r="C326" s="6">
        <v>2007</v>
      </c>
      <c r="D326" s="6" t="s">
        <v>15</v>
      </c>
      <c r="E326" s="6" t="s">
        <v>3</v>
      </c>
      <c r="F326" s="27">
        <v>1.1930142889544115E-2</v>
      </c>
      <c r="I326" s="6" t="s">
        <v>14</v>
      </c>
      <c r="J326" s="6">
        <v>1974</v>
      </c>
      <c r="K326" s="27">
        <f t="shared" si="19"/>
        <v>9.3587340980346781E-3</v>
      </c>
      <c r="L326" s="27">
        <f t="shared" si="19"/>
        <v>2.7406524066950117E-2</v>
      </c>
      <c r="M326" s="27">
        <f t="shared" si="19"/>
        <v>0</v>
      </c>
      <c r="N326" s="27">
        <f t="shared" si="19"/>
        <v>1.5607767120082884E-2</v>
      </c>
    </row>
    <row r="327" spans="2:14" x14ac:dyDescent="0.25">
      <c r="B327" s="6" t="s">
        <v>45</v>
      </c>
      <c r="C327" s="6">
        <v>2007</v>
      </c>
      <c r="D327" s="6" t="s">
        <v>16</v>
      </c>
      <c r="E327" s="6" t="s">
        <v>3</v>
      </c>
      <c r="F327" s="27">
        <v>0.19074620095259695</v>
      </c>
      <c r="I327" s="6" t="s">
        <v>14</v>
      </c>
      <c r="J327" s="6">
        <v>1973</v>
      </c>
      <c r="K327" s="27">
        <f t="shared" si="19"/>
        <v>9.5547957724935011E-3</v>
      </c>
      <c r="L327" s="27">
        <f t="shared" si="19"/>
        <v>2.4012596862026794E-2</v>
      </c>
      <c r="M327" s="27">
        <f t="shared" si="19"/>
        <v>2.4869634977938227E-3</v>
      </c>
      <c r="N327" s="27">
        <f t="shared" si="19"/>
        <v>1.3216173739105587E-2</v>
      </c>
    </row>
    <row r="328" spans="2:14" x14ac:dyDescent="0.25">
      <c r="B328" s="6" t="s">
        <v>45</v>
      </c>
      <c r="C328" s="6">
        <v>2007</v>
      </c>
      <c r="D328" s="6" t="s">
        <v>17</v>
      </c>
      <c r="E328" s="6" t="s">
        <v>3</v>
      </c>
      <c r="F328" s="27">
        <v>5.3980494443184399E-3</v>
      </c>
      <c r="I328" s="6" t="s">
        <v>14</v>
      </c>
      <c r="J328" s="6">
        <v>1972</v>
      </c>
      <c r="K328" s="27">
        <f t="shared" si="19"/>
        <v>9.7388391288967986E-3</v>
      </c>
      <c r="L328" s="27">
        <f t="shared" si="19"/>
        <v>2.0906193833271493E-2</v>
      </c>
      <c r="M328" s="27">
        <f t="shared" si="19"/>
        <v>0</v>
      </c>
      <c r="N328" s="27">
        <f t="shared" si="19"/>
        <v>1.2075177719349498E-2</v>
      </c>
    </row>
    <row r="329" spans="2:14" x14ac:dyDescent="0.25">
      <c r="B329" s="6" t="s">
        <v>45</v>
      </c>
      <c r="C329" s="6">
        <v>2007</v>
      </c>
      <c r="D329" s="6" t="s">
        <v>18</v>
      </c>
      <c r="E329" s="6" t="s">
        <v>3</v>
      </c>
      <c r="F329" s="27">
        <v>9.4034928555227937E-2</v>
      </c>
      <c r="I329" s="6" t="s">
        <v>14</v>
      </c>
      <c r="J329" s="6">
        <v>1971</v>
      </c>
      <c r="K329" s="27">
        <f t="shared" si="19"/>
        <v>1.003142769933414E-2</v>
      </c>
      <c r="L329" s="27">
        <f t="shared" si="19"/>
        <v>1.8831855016150228E-2</v>
      </c>
      <c r="M329" s="27">
        <f t="shared" si="19"/>
        <v>2.1447594805439675E-3</v>
      </c>
      <c r="N329" s="27">
        <f t="shared" si="19"/>
        <v>1.1775222712000247E-2</v>
      </c>
    </row>
    <row r="330" spans="2:14" x14ac:dyDescent="0.25">
      <c r="B330" s="6" t="s">
        <v>45</v>
      </c>
      <c r="C330" s="6">
        <v>2007</v>
      </c>
      <c r="D330" s="6" t="s">
        <v>19</v>
      </c>
      <c r="E330" s="6" t="s">
        <v>3</v>
      </c>
      <c r="F330" s="27">
        <v>5.7019732365615784E-2</v>
      </c>
      <c r="I330" s="6" t="s">
        <v>14</v>
      </c>
      <c r="J330" s="6">
        <v>1970</v>
      </c>
      <c r="K330" s="27">
        <f t="shared" si="19"/>
        <v>9.9726000876582087E-3</v>
      </c>
      <c r="L330" s="27">
        <f t="shared" si="19"/>
        <v>1.7659992687868057E-2</v>
      </c>
      <c r="M330" s="27">
        <f t="shared" si="19"/>
        <v>0</v>
      </c>
      <c r="N330" s="27">
        <f t="shared" si="19"/>
        <v>9.9241487619875033E-3</v>
      </c>
    </row>
    <row r="331" spans="2:14" x14ac:dyDescent="0.25">
      <c r="B331" s="6" t="s">
        <v>45</v>
      </c>
      <c r="C331" s="6">
        <v>2007</v>
      </c>
      <c r="D331" s="6" t="s">
        <v>20</v>
      </c>
      <c r="E331" s="6" t="s">
        <v>3</v>
      </c>
      <c r="F331" s="27">
        <v>4.3365842594692672E-2</v>
      </c>
      <c r="I331" s="6" t="s">
        <v>14</v>
      </c>
      <c r="J331" s="6">
        <v>1969</v>
      </c>
      <c r="K331" s="27">
        <f t="shared" si="19"/>
        <v>1.0116823696174582E-2</v>
      </c>
      <c r="L331" s="27">
        <f t="shared" si="19"/>
        <v>1.4986955501792581E-2</v>
      </c>
      <c r="M331" s="27">
        <f t="shared" si="19"/>
        <v>0</v>
      </c>
      <c r="N331" s="27">
        <f t="shared" si="19"/>
        <v>1.4848022383314256E-2</v>
      </c>
    </row>
    <row r="332" spans="2:14" x14ac:dyDescent="0.25">
      <c r="B332" s="6" t="s">
        <v>45</v>
      </c>
      <c r="C332" s="6">
        <v>2007</v>
      </c>
      <c r="D332" s="6" t="s">
        <v>21</v>
      </c>
      <c r="E332" s="6" t="s">
        <v>3</v>
      </c>
      <c r="F332" s="27">
        <v>3.3613064186890453E-2</v>
      </c>
      <c r="I332" s="6" t="s">
        <v>14</v>
      </c>
      <c r="J332" s="6">
        <v>1968</v>
      </c>
      <c r="K332" s="27">
        <f t="shared" si="19"/>
        <v>1.0641289514499792E-2</v>
      </c>
      <c r="L332" s="27">
        <f t="shared" si="19"/>
        <v>1.1552399102220542E-2</v>
      </c>
      <c r="M332" s="27">
        <f t="shared" si="19"/>
        <v>0</v>
      </c>
      <c r="N332" s="27">
        <f t="shared" si="19"/>
        <v>1.696173009646984E-2</v>
      </c>
    </row>
    <row r="333" spans="2:14" x14ac:dyDescent="0.25">
      <c r="B333" s="6" t="s">
        <v>45</v>
      </c>
      <c r="C333" s="6">
        <v>2007</v>
      </c>
      <c r="D333" s="6" t="s">
        <v>22</v>
      </c>
      <c r="E333" s="6" t="s">
        <v>3</v>
      </c>
      <c r="F333" s="27">
        <v>8.8909049671127248E-3</v>
      </c>
      <c r="I333" s="6" t="s">
        <v>14</v>
      </c>
      <c r="J333" s="6">
        <v>1967</v>
      </c>
      <c r="K333" s="27">
        <f t="shared" si="19"/>
        <v>1.0859976464127858E-2</v>
      </c>
      <c r="L333" s="27">
        <f t="shared" si="19"/>
        <v>1.0513233177249082E-2</v>
      </c>
      <c r="M333" s="27">
        <f t="shared" si="19"/>
        <v>0</v>
      </c>
      <c r="N333" s="27">
        <f t="shared" si="19"/>
        <v>1.8487759081389471E-2</v>
      </c>
    </row>
    <row r="334" spans="2:14" x14ac:dyDescent="0.25">
      <c r="B334" s="6" t="s">
        <v>45</v>
      </c>
      <c r="C334" s="6">
        <v>2007</v>
      </c>
      <c r="D334" s="6" t="s">
        <v>23</v>
      </c>
      <c r="E334" s="6" t="s">
        <v>3</v>
      </c>
      <c r="F334" s="27">
        <v>0</v>
      </c>
      <c r="I334" s="6" t="s">
        <v>14</v>
      </c>
      <c r="J334" s="6">
        <v>1966</v>
      </c>
      <c r="K334" s="27">
        <f t="shared" si="19"/>
        <v>1.1281335485896228E-2</v>
      </c>
      <c r="L334" s="27">
        <f t="shared" si="19"/>
        <v>1.0465591087505237E-2</v>
      </c>
      <c r="M334" s="27">
        <f t="shared" si="19"/>
        <v>0</v>
      </c>
      <c r="N334" s="27">
        <f t="shared" si="19"/>
        <v>1.9241961297832098E-2</v>
      </c>
    </row>
    <row r="335" spans="2:14" x14ac:dyDescent="0.25">
      <c r="B335" s="6" t="s">
        <v>45</v>
      </c>
      <c r="C335" s="6">
        <v>2007</v>
      </c>
      <c r="D335" s="6" t="s">
        <v>24</v>
      </c>
      <c r="E335" s="6" t="s">
        <v>3</v>
      </c>
      <c r="F335" s="27">
        <v>4.2141075073712862E-2</v>
      </c>
      <c r="I335" s="6" t="s">
        <v>14</v>
      </c>
      <c r="J335" s="6">
        <v>1965</v>
      </c>
      <c r="K335" s="27">
        <f t="shared" si="19"/>
        <v>1.1358056527041329E-2</v>
      </c>
      <c r="L335" s="27">
        <f t="shared" si="19"/>
        <v>9.7990630093034905E-3</v>
      </c>
      <c r="M335" s="27">
        <f t="shared" si="19"/>
        <v>0</v>
      </c>
      <c r="N335" s="27">
        <f t="shared" si="19"/>
        <v>1.8986433134735484E-2</v>
      </c>
    </row>
    <row r="336" spans="2:14" x14ac:dyDescent="0.25">
      <c r="B336" s="6" t="s">
        <v>45</v>
      </c>
      <c r="C336" s="6">
        <v>2007</v>
      </c>
      <c r="D336" s="6" t="s">
        <v>25</v>
      </c>
      <c r="E336" s="6" t="s">
        <v>3</v>
      </c>
      <c r="F336" s="27">
        <v>3.9736901791789521E-2</v>
      </c>
      <c r="I336" s="6" t="s">
        <v>14</v>
      </c>
      <c r="J336" s="6">
        <v>1964</v>
      </c>
      <c r="K336" s="27">
        <f t="shared" si="19"/>
        <v>1.1627597784254278E-2</v>
      </c>
      <c r="L336" s="27">
        <f t="shared" si="19"/>
        <v>9.4417308296400049E-3</v>
      </c>
      <c r="M336" s="27">
        <f t="shared" si="19"/>
        <v>0</v>
      </c>
      <c r="N336" s="27">
        <f t="shared" si="19"/>
        <v>2.0080189299329566E-2</v>
      </c>
    </row>
    <row r="337" spans="2:14" x14ac:dyDescent="0.25">
      <c r="B337" s="6" t="s">
        <v>45</v>
      </c>
      <c r="C337" s="6">
        <v>2007</v>
      </c>
      <c r="D337" s="6" t="s">
        <v>26</v>
      </c>
      <c r="E337" s="6" t="s">
        <v>3</v>
      </c>
      <c r="F337" s="27">
        <v>4.7493762757995009E-2</v>
      </c>
      <c r="I337" s="6" t="s">
        <v>14</v>
      </c>
      <c r="J337" s="6">
        <v>1963</v>
      </c>
      <c r="K337" s="27">
        <f t="shared" si="19"/>
        <v>1.1794091880026381E-2</v>
      </c>
      <c r="L337" s="27">
        <f t="shared" si="19"/>
        <v>8.5120549790769339E-3</v>
      </c>
      <c r="M337" s="27">
        <f t="shared" si="19"/>
        <v>0</v>
      </c>
      <c r="N337" s="27">
        <f t="shared" si="19"/>
        <v>1.923331130204891E-2</v>
      </c>
    </row>
    <row r="338" spans="2:14" x14ac:dyDescent="0.25">
      <c r="B338" s="6" t="s">
        <v>45</v>
      </c>
      <c r="C338" s="6">
        <v>2007</v>
      </c>
      <c r="D338" s="6" t="s">
        <v>27</v>
      </c>
      <c r="E338" s="6" t="s">
        <v>3</v>
      </c>
      <c r="F338" s="27">
        <v>0</v>
      </c>
      <c r="I338" s="6" t="s">
        <v>14</v>
      </c>
      <c r="J338" s="6">
        <v>1962</v>
      </c>
      <c r="K338" s="27">
        <f t="shared" si="19"/>
        <v>1.1916454315908325E-2</v>
      </c>
      <c r="L338" s="27">
        <f t="shared" si="19"/>
        <v>7.7309116556141949E-3</v>
      </c>
      <c r="M338" s="27">
        <f t="shared" si="19"/>
        <v>0</v>
      </c>
      <c r="N338" s="27">
        <f t="shared" si="19"/>
        <v>2.0390385546055816E-2</v>
      </c>
    </row>
    <row r="339" spans="2:14" x14ac:dyDescent="0.25">
      <c r="B339" s="6" t="s">
        <v>45</v>
      </c>
      <c r="C339" s="6">
        <v>2007</v>
      </c>
      <c r="D339" s="6" t="s">
        <v>28</v>
      </c>
      <c r="E339" s="6" t="s">
        <v>3</v>
      </c>
      <c r="F339" s="27">
        <v>0</v>
      </c>
      <c r="I339" s="6" t="s">
        <v>14</v>
      </c>
      <c r="J339" s="6">
        <v>1961</v>
      </c>
      <c r="K339" s="27">
        <f t="shared" si="19"/>
        <v>1.2304669554954026E-2</v>
      </c>
      <c r="L339" s="27">
        <f t="shared" si="19"/>
        <v>7.4736420659281995E-3</v>
      </c>
      <c r="M339" s="27">
        <f t="shared" si="19"/>
        <v>0</v>
      </c>
      <c r="N339" s="27">
        <f t="shared" si="19"/>
        <v>2.0877609701212652E-2</v>
      </c>
    </row>
    <row r="340" spans="2:14" x14ac:dyDescent="0.25">
      <c r="B340" s="6" t="s">
        <v>45</v>
      </c>
      <c r="C340" s="6">
        <v>2007</v>
      </c>
      <c r="D340" s="6" t="s">
        <v>29</v>
      </c>
      <c r="E340" s="6" t="s">
        <v>3</v>
      </c>
      <c r="F340" s="27">
        <v>2.9167611703334088E-2</v>
      </c>
      <c r="I340" s="6" t="s">
        <v>14</v>
      </c>
      <c r="J340" s="6">
        <v>1960</v>
      </c>
      <c r="K340" s="27">
        <f t="shared" si="19"/>
        <v>1.2965316886467204E-2</v>
      </c>
      <c r="L340" s="27">
        <f t="shared" si="19"/>
        <v>7.3424042810802037E-3</v>
      </c>
      <c r="M340" s="27">
        <f t="shared" si="19"/>
        <v>0</v>
      </c>
      <c r="N340" s="27">
        <f t="shared" si="19"/>
        <v>2.3182504761279307E-2</v>
      </c>
    </row>
    <row r="341" spans="2:14" x14ac:dyDescent="0.25">
      <c r="B341" s="6" t="s">
        <v>45</v>
      </c>
      <c r="C341" s="6">
        <v>2007</v>
      </c>
      <c r="D341" s="6" t="s">
        <v>30</v>
      </c>
      <c r="E341" s="6" t="s">
        <v>3</v>
      </c>
      <c r="F341" s="27">
        <v>6.6681787253345427E-3</v>
      </c>
    </row>
    <row r="342" spans="2:14" x14ac:dyDescent="0.25">
      <c r="B342" s="6" t="s">
        <v>45</v>
      </c>
      <c r="C342" s="6">
        <v>2007</v>
      </c>
      <c r="D342" s="6" t="s">
        <v>31</v>
      </c>
      <c r="E342" s="6" t="s">
        <v>3</v>
      </c>
      <c r="F342" s="27">
        <v>0</v>
      </c>
      <c r="I342" s="6" t="s">
        <v>15</v>
      </c>
      <c r="J342" s="6">
        <v>2000</v>
      </c>
      <c r="K342" s="27">
        <f>SUMIFS($F$6:$F$6141,$D$6:$D$6141,$I342,$E$6:$E$6141,LEFT(K$5,1),$C$6:$C$6141,$J342,$B$6:$B$6141,K$4)</f>
        <v>1.6902042962969002E-2</v>
      </c>
      <c r="L342" s="27">
        <f t="shared" ref="L342:N357" si="20">SUMIFS($F$6:$F$6141,$D$6:$D$6141,$I342,$E$6:$E$6141,LEFT(L$5,1),$C$6:$C$6141,$J342,$B$6:$B$6141,L$4)</f>
        <v>1.3847250703445628E-2</v>
      </c>
      <c r="M342" s="27">
        <f t="shared" si="20"/>
        <v>8.5386025302874521E-3</v>
      </c>
      <c r="N342" s="27">
        <f t="shared" si="20"/>
        <v>2.8679962013295347E-2</v>
      </c>
    </row>
    <row r="343" spans="2:14" x14ac:dyDescent="0.25">
      <c r="B343" s="6" t="s">
        <v>45</v>
      </c>
      <c r="C343" s="6">
        <v>2007</v>
      </c>
      <c r="D343" s="6" t="s">
        <v>32</v>
      </c>
      <c r="E343" s="6" t="s">
        <v>3</v>
      </c>
      <c r="F343" s="27">
        <v>1.378997505103198E-2</v>
      </c>
      <c r="I343" s="6" t="s">
        <v>15</v>
      </c>
      <c r="J343" s="6">
        <v>1999</v>
      </c>
      <c r="K343" s="27">
        <f t="shared" ref="K343:N382" si="21">SUMIFS($F$6:$F$6141,$D$6:$D$6141,$I343,$E$6:$E$6141,LEFT(K$5,1),$C$6:$C$6141,$J343,$B$6:$B$6141,K$4)</f>
        <v>1.5890653706333798E-2</v>
      </c>
      <c r="L343" s="27">
        <f t="shared" si="20"/>
        <v>1.2496409321035764E-2</v>
      </c>
      <c r="M343" s="27">
        <f t="shared" si="20"/>
        <v>7.5501464953797613E-3</v>
      </c>
      <c r="N343" s="27">
        <f t="shared" si="20"/>
        <v>2.7522935779816515E-2</v>
      </c>
    </row>
    <row r="344" spans="2:14" x14ac:dyDescent="0.25">
      <c r="B344" s="6" t="s">
        <v>45</v>
      </c>
      <c r="C344" s="6">
        <v>2007</v>
      </c>
      <c r="D344" s="6" t="s">
        <v>7</v>
      </c>
      <c r="E344" s="6" t="s">
        <v>4</v>
      </c>
      <c r="F344" s="27">
        <v>0.12889501438159157</v>
      </c>
      <c r="I344" s="6" t="s">
        <v>15</v>
      </c>
      <c r="J344" s="6">
        <v>1998</v>
      </c>
      <c r="K344" s="27">
        <f t="shared" si="21"/>
        <v>1.455854489940479E-2</v>
      </c>
      <c r="L344" s="27">
        <f t="shared" si="20"/>
        <v>1.096412256444055E-2</v>
      </c>
      <c r="M344" s="27">
        <f t="shared" si="20"/>
        <v>7.3510398581507885E-3</v>
      </c>
      <c r="N344" s="27">
        <f t="shared" si="20"/>
        <v>2.7522935779816515E-2</v>
      </c>
    </row>
    <row r="345" spans="2:14" x14ac:dyDescent="0.25">
      <c r="B345" s="6" t="s">
        <v>45</v>
      </c>
      <c r="C345" s="6">
        <v>2007</v>
      </c>
      <c r="D345" s="6" t="s">
        <v>8</v>
      </c>
      <c r="E345" s="6" t="s">
        <v>4</v>
      </c>
      <c r="F345" s="27">
        <v>2.7384947267497604E-2</v>
      </c>
      <c r="I345" s="6" t="s">
        <v>15</v>
      </c>
      <c r="J345" s="6">
        <v>1997</v>
      </c>
      <c r="K345" s="27">
        <f t="shared" si="21"/>
        <v>1.3712379730051788E-2</v>
      </c>
      <c r="L345" s="27">
        <f t="shared" si="20"/>
        <v>9.5465393794749408E-3</v>
      </c>
      <c r="M345" s="27">
        <f t="shared" si="20"/>
        <v>1.1930142889544115E-2</v>
      </c>
      <c r="N345" s="27">
        <f t="shared" si="20"/>
        <v>2.0741765025433356E-2</v>
      </c>
    </row>
    <row r="346" spans="2:14" x14ac:dyDescent="0.25">
      <c r="B346" s="6" t="s">
        <v>45</v>
      </c>
      <c r="C346" s="6">
        <v>2007</v>
      </c>
      <c r="D346" s="6" t="s">
        <v>9</v>
      </c>
      <c r="E346" s="6" t="s">
        <v>4</v>
      </c>
      <c r="F346" s="27">
        <v>8.1315915627996171E-2</v>
      </c>
      <c r="I346" s="6" t="s">
        <v>15</v>
      </c>
      <c r="J346" s="6">
        <v>1996</v>
      </c>
      <c r="K346" s="27">
        <f t="shared" si="21"/>
        <v>1.2910869417090859E-2</v>
      </c>
      <c r="L346" s="27">
        <f t="shared" si="20"/>
        <v>8.2713047288561665E-3</v>
      </c>
      <c r="M346" s="27">
        <f t="shared" si="20"/>
        <v>4.2862663809155746E-3</v>
      </c>
      <c r="N346" s="27">
        <f t="shared" si="20"/>
        <v>1.6749593576038228E-2</v>
      </c>
    </row>
    <row r="347" spans="2:14" x14ac:dyDescent="0.25">
      <c r="B347" s="6" t="s">
        <v>45</v>
      </c>
      <c r="C347" s="6">
        <v>2007</v>
      </c>
      <c r="D347" s="6" t="s">
        <v>10</v>
      </c>
      <c r="E347" s="6" t="s">
        <v>4</v>
      </c>
      <c r="F347" s="27">
        <v>0</v>
      </c>
      <c r="I347" s="6" t="s">
        <v>15</v>
      </c>
      <c r="J347" s="6">
        <v>1995</v>
      </c>
      <c r="K347" s="27">
        <f t="shared" si="21"/>
        <v>1.1095022481742618E-2</v>
      </c>
      <c r="L347" s="27">
        <f t="shared" si="20"/>
        <v>7.7733168165071012E-3</v>
      </c>
      <c r="M347" s="27">
        <f t="shared" si="20"/>
        <v>2.981162981162981E-3</v>
      </c>
      <c r="N347" s="27">
        <f t="shared" si="20"/>
        <v>9.9544536789219137E-3</v>
      </c>
    </row>
    <row r="348" spans="2:14" x14ac:dyDescent="0.25">
      <c r="B348" s="6" t="s">
        <v>45</v>
      </c>
      <c r="C348" s="6">
        <v>2007</v>
      </c>
      <c r="D348" s="6" t="s">
        <v>11</v>
      </c>
      <c r="E348" s="6" t="s">
        <v>4</v>
      </c>
      <c r="F348" s="27">
        <v>0.11511265580057527</v>
      </c>
      <c r="I348" s="6" t="s">
        <v>15</v>
      </c>
      <c r="J348" s="6">
        <v>1994</v>
      </c>
      <c r="K348" s="27">
        <f t="shared" si="21"/>
        <v>9.4416275725353865E-3</v>
      </c>
      <c r="L348" s="27">
        <f t="shared" si="20"/>
        <v>6.9554415969774767E-3</v>
      </c>
      <c r="M348" s="27">
        <f t="shared" si="20"/>
        <v>2.7002967359050444E-3</v>
      </c>
      <c r="N348" s="27">
        <f t="shared" si="20"/>
        <v>7.1207561564870939E-3</v>
      </c>
    </row>
    <row r="349" spans="2:14" x14ac:dyDescent="0.25">
      <c r="B349" s="6" t="s">
        <v>45</v>
      </c>
      <c r="C349" s="6">
        <v>2007</v>
      </c>
      <c r="D349" s="6" t="s">
        <v>12</v>
      </c>
      <c r="E349" s="6" t="s">
        <v>4</v>
      </c>
      <c r="F349" s="27">
        <v>0</v>
      </c>
      <c r="I349" s="6" t="s">
        <v>15</v>
      </c>
      <c r="J349" s="6">
        <v>1993</v>
      </c>
      <c r="K349" s="27">
        <f t="shared" si="21"/>
        <v>9.016794449225627E-3</v>
      </c>
      <c r="L349" s="27">
        <f t="shared" si="20"/>
        <v>5.9848034181785147E-3</v>
      </c>
      <c r="M349" s="27">
        <f t="shared" si="20"/>
        <v>2.9067910304733918E-3</v>
      </c>
      <c r="N349" s="27">
        <f t="shared" si="20"/>
        <v>5.1534842034505939E-3</v>
      </c>
    </row>
    <row r="350" spans="2:14" x14ac:dyDescent="0.25">
      <c r="B350" s="6" t="s">
        <v>45</v>
      </c>
      <c r="C350" s="6">
        <v>2007</v>
      </c>
      <c r="D350" s="6" t="s">
        <v>13</v>
      </c>
      <c r="E350" s="6" t="s">
        <v>4</v>
      </c>
      <c r="F350" s="27">
        <v>4.9796260786193675E-2</v>
      </c>
      <c r="I350" s="6" t="s">
        <v>15</v>
      </c>
      <c r="J350" s="6">
        <v>1992</v>
      </c>
      <c r="K350" s="27">
        <f t="shared" si="21"/>
        <v>8.7591562637284476E-3</v>
      </c>
      <c r="L350" s="27">
        <f t="shared" si="20"/>
        <v>5.7187584081403028E-3</v>
      </c>
      <c r="M350" s="27">
        <f t="shared" si="20"/>
        <v>0</v>
      </c>
      <c r="N350" s="27">
        <f t="shared" si="20"/>
        <v>0</v>
      </c>
    </row>
    <row r="351" spans="2:14" x14ac:dyDescent="0.25">
      <c r="B351" s="6" t="s">
        <v>45</v>
      </c>
      <c r="C351" s="6">
        <v>2007</v>
      </c>
      <c r="D351" s="6" t="s">
        <v>14</v>
      </c>
      <c r="E351" s="6" t="s">
        <v>4</v>
      </c>
      <c r="F351" s="27">
        <v>4.1886385426653884E-2</v>
      </c>
      <c r="I351" s="6" t="s">
        <v>15</v>
      </c>
      <c r="J351" s="6">
        <v>1991</v>
      </c>
      <c r="K351" s="27">
        <f t="shared" si="21"/>
        <v>8.355918346326421E-3</v>
      </c>
      <c r="L351" s="27">
        <f t="shared" si="20"/>
        <v>6.178555437690472E-3</v>
      </c>
      <c r="M351" s="27">
        <f t="shared" si="20"/>
        <v>2.9694483560888997E-3</v>
      </c>
      <c r="N351" s="27">
        <f t="shared" si="20"/>
        <v>0</v>
      </c>
    </row>
    <row r="352" spans="2:14" x14ac:dyDescent="0.25">
      <c r="B352" s="6" t="s">
        <v>45</v>
      </c>
      <c r="C352" s="6">
        <v>2007</v>
      </c>
      <c r="D352" s="6" t="s">
        <v>15</v>
      </c>
      <c r="E352" s="6" t="s">
        <v>4</v>
      </c>
      <c r="F352" s="27">
        <v>5.5788590604026848E-2</v>
      </c>
      <c r="I352" s="6" t="s">
        <v>15</v>
      </c>
      <c r="J352" s="6">
        <v>1990</v>
      </c>
      <c r="K352" s="27">
        <f t="shared" si="21"/>
        <v>8.1454507185127513E-3</v>
      </c>
      <c r="L352" s="27">
        <f t="shared" si="20"/>
        <v>5.0089940208762626E-3</v>
      </c>
      <c r="M352" s="27">
        <f t="shared" si="20"/>
        <v>0</v>
      </c>
      <c r="N352" s="27">
        <f t="shared" si="20"/>
        <v>0</v>
      </c>
    </row>
    <row r="353" spans="2:14" x14ac:dyDescent="0.25">
      <c r="B353" s="6" t="s">
        <v>45</v>
      </c>
      <c r="C353" s="6">
        <v>2007</v>
      </c>
      <c r="D353" s="6" t="s">
        <v>16</v>
      </c>
      <c r="E353" s="6" t="s">
        <v>4</v>
      </c>
      <c r="F353" s="27">
        <v>4.4702780441035476E-2</v>
      </c>
      <c r="I353" s="6" t="s">
        <v>15</v>
      </c>
      <c r="J353" s="6">
        <v>1989</v>
      </c>
      <c r="K353" s="27">
        <f t="shared" si="21"/>
        <v>7.3415880990571883E-3</v>
      </c>
      <c r="L353" s="27">
        <f t="shared" si="20"/>
        <v>3.9953064108975535E-3</v>
      </c>
      <c r="M353" s="27">
        <f t="shared" si="20"/>
        <v>3.34924223394457E-3</v>
      </c>
      <c r="N353" s="27">
        <f t="shared" si="20"/>
        <v>0</v>
      </c>
    </row>
    <row r="354" spans="2:14" x14ac:dyDescent="0.25">
      <c r="B354" s="6" t="s">
        <v>45</v>
      </c>
      <c r="C354" s="6">
        <v>2007</v>
      </c>
      <c r="D354" s="6" t="s">
        <v>17</v>
      </c>
      <c r="E354" s="6" t="s">
        <v>4</v>
      </c>
      <c r="F354" s="27">
        <v>3.451581975071908E-2</v>
      </c>
      <c r="I354" s="6" t="s">
        <v>15</v>
      </c>
      <c r="J354" s="6">
        <v>1988</v>
      </c>
      <c r="K354" s="27">
        <f t="shared" si="21"/>
        <v>6.6110024063776853E-3</v>
      </c>
      <c r="L354" s="27">
        <f t="shared" si="20"/>
        <v>3.4931763693713072E-3</v>
      </c>
      <c r="M354" s="27">
        <f t="shared" si="20"/>
        <v>3.5072336694432268E-3</v>
      </c>
      <c r="N354" s="27">
        <f t="shared" si="20"/>
        <v>0</v>
      </c>
    </row>
    <row r="355" spans="2:14" x14ac:dyDescent="0.25">
      <c r="B355" s="6" t="s">
        <v>45</v>
      </c>
      <c r="C355" s="6">
        <v>2007</v>
      </c>
      <c r="D355" s="6" t="s">
        <v>18</v>
      </c>
      <c r="E355" s="6" t="s">
        <v>4</v>
      </c>
      <c r="F355" s="27">
        <v>7.5503355704697989E-2</v>
      </c>
      <c r="I355" s="6" t="s">
        <v>15</v>
      </c>
      <c r="J355" s="6">
        <v>1987</v>
      </c>
      <c r="K355" s="27">
        <f t="shared" si="21"/>
        <v>5.9354736345006839E-3</v>
      </c>
      <c r="L355" s="27">
        <f t="shared" si="20"/>
        <v>3.4816872481401675E-3</v>
      </c>
      <c r="M355" s="27">
        <f t="shared" si="20"/>
        <v>3.6032619002465392E-3</v>
      </c>
      <c r="N355" s="27">
        <f t="shared" si="20"/>
        <v>0</v>
      </c>
    </row>
    <row r="356" spans="2:14" x14ac:dyDescent="0.25">
      <c r="B356" s="6" t="s">
        <v>45</v>
      </c>
      <c r="C356" s="6">
        <v>2007</v>
      </c>
      <c r="D356" s="6" t="s">
        <v>19</v>
      </c>
      <c r="E356" s="6" t="s">
        <v>4</v>
      </c>
      <c r="F356" s="27">
        <v>9.9592521572387349E-2</v>
      </c>
      <c r="I356" s="6" t="s">
        <v>15</v>
      </c>
      <c r="J356" s="6">
        <v>1986</v>
      </c>
      <c r="K356" s="27">
        <f t="shared" si="21"/>
        <v>5.6978725370043781E-3</v>
      </c>
      <c r="L356" s="27">
        <f t="shared" si="20"/>
        <v>3.4607212504002096E-3</v>
      </c>
      <c r="M356" s="27">
        <f t="shared" si="20"/>
        <v>4.3430713950945166E-3</v>
      </c>
      <c r="N356" s="27">
        <f t="shared" si="20"/>
        <v>0</v>
      </c>
    </row>
    <row r="357" spans="2:14" x14ac:dyDescent="0.25">
      <c r="B357" s="6" t="s">
        <v>45</v>
      </c>
      <c r="C357" s="6">
        <v>2007</v>
      </c>
      <c r="D357" s="6" t="s">
        <v>20</v>
      </c>
      <c r="E357" s="6" t="s">
        <v>4</v>
      </c>
      <c r="F357" s="27">
        <v>1.1445349952061361E-2</v>
      </c>
      <c r="I357" s="6" t="s">
        <v>15</v>
      </c>
      <c r="J357" s="6">
        <v>1985</v>
      </c>
      <c r="K357" s="27">
        <f t="shared" si="21"/>
        <v>5.6756589926327972E-3</v>
      </c>
      <c r="L357" s="27">
        <f t="shared" si="20"/>
        <v>3.4850177295709757E-3</v>
      </c>
      <c r="M357" s="27">
        <f t="shared" si="20"/>
        <v>4.1355471884451577E-3</v>
      </c>
      <c r="N357" s="27">
        <f t="shared" si="20"/>
        <v>0</v>
      </c>
    </row>
    <row r="358" spans="2:14" x14ac:dyDescent="0.25">
      <c r="B358" s="6" t="s">
        <v>45</v>
      </c>
      <c r="C358" s="6">
        <v>2007</v>
      </c>
      <c r="D358" s="6" t="s">
        <v>21</v>
      </c>
      <c r="E358" s="6" t="s">
        <v>4</v>
      </c>
      <c r="F358" s="27">
        <v>2.7265100671140938E-2</v>
      </c>
      <c r="I358" s="6" t="s">
        <v>15</v>
      </c>
      <c r="J358" s="6">
        <v>1984</v>
      </c>
      <c r="K358" s="27">
        <f t="shared" si="21"/>
        <v>5.5961418613367751E-3</v>
      </c>
      <c r="L358" s="27">
        <f t="shared" si="21"/>
        <v>3.1422048508122071E-3</v>
      </c>
      <c r="M358" s="27">
        <f t="shared" si="21"/>
        <v>4.1597110095509156E-3</v>
      </c>
      <c r="N358" s="27">
        <f t="shared" si="21"/>
        <v>0</v>
      </c>
    </row>
    <row r="359" spans="2:14" x14ac:dyDescent="0.25">
      <c r="B359" s="6" t="s">
        <v>45</v>
      </c>
      <c r="C359" s="6">
        <v>2007</v>
      </c>
      <c r="D359" s="6" t="s">
        <v>22</v>
      </c>
      <c r="E359" s="6" t="s">
        <v>4</v>
      </c>
      <c r="F359" s="27">
        <v>1.3482742090124641E-2</v>
      </c>
      <c r="I359" s="6" t="s">
        <v>15</v>
      </c>
      <c r="J359" s="6">
        <v>1983</v>
      </c>
      <c r="K359" s="27">
        <f t="shared" si="21"/>
        <v>5.7073770569582277E-3</v>
      </c>
      <c r="L359" s="27">
        <f t="shared" si="21"/>
        <v>3.1179497274869926E-3</v>
      </c>
      <c r="M359" s="27">
        <f t="shared" si="21"/>
        <v>0</v>
      </c>
      <c r="N359" s="27">
        <f t="shared" si="21"/>
        <v>0</v>
      </c>
    </row>
    <row r="360" spans="2:14" x14ac:dyDescent="0.25">
      <c r="B360" s="6" t="s">
        <v>45</v>
      </c>
      <c r="C360" s="6">
        <v>2007</v>
      </c>
      <c r="D360" s="6" t="s">
        <v>23</v>
      </c>
      <c r="E360" s="6" t="s">
        <v>4</v>
      </c>
      <c r="F360" s="27">
        <v>0</v>
      </c>
      <c r="I360" s="6" t="s">
        <v>15</v>
      </c>
      <c r="J360" s="6">
        <v>1982</v>
      </c>
      <c r="K360" s="27">
        <f t="shared" si="21"/>
        <v>5.6585142085881727E-3</v>
      </c>
      <c r="L360" s="27">
        <f t="shared" si="21"/>
        <v>3.30340620119531E-3</v>
      </c>
      <c r="M360" s="27">
        <f t="shared" si="21"/>
        <v>4.6100174433092453E-3</v>
      </c>
      <c r="N360" s="27">
        <f t="shared" si="21"/>
        <v>0</v>
      </c>
    </row>
    <row r="361" spans="2:14" x14ac:dyDescent="0.25">
      <c r="B361" s="6" t="s">
        <v>45</v>
      </c>
      <c r="C361" s="6">
        <v>2007</v>
      </c>
      <c r="D361" s="6" t="s">
        <v>24</v>
      </c>
      <c r="E361" s="6" t="s">
        <v>4</v>
      </c>
      <c r="F361" s="27">
        <v>2.7145254074784277E-2</v>
      </c>
      <c r="I361" s="6" t="s">
        <v>15</v>
      </c>
      <c r="J361" s="6">
        <v>1981</v>
      </c>
      <c r="K361" s="27">
        <f t="shared" si="21"/>
        <v>5.2997130113259724E-3</v>
      </c>
      <c r="L361" s="27">
        <f t="shared" si="21"/>
        <v>3.3465054506657326E-3</v>
      </c>
      <c r="M361" s="27">
        <f t="shared" si="21"/>
        <v>5.7253096023399093E-3</v>
      </c>
      <c r="N361" s="27">
        <f t="shared" si="21"/>
        <v>0</v>
      </c>
    </row>
    <row r="362" spans="2:14" x14ac:dyDescent="0.25">
      <c r="B362" s="6" t="s">
        <v>45</v>
      </c>
      <c r="C362" s="6">
        <v>2007</v>
      </c>
      <c r="D362" s="6" t="s">
        <v>25</v>
      </c>
      <c r="E362" s="6" t="s">
        <v>4</v>
      </c>
      <c r="F362" s="27">
        <v>0.12817593480345157</v>
      </c>
      <c r="I362" s="6" t="s">
        <v>15</v>
      </c>
      <c r="J362" s="6">
        <v>1980</v>
      </c>
      <c r="K362" s="27">
        <f t="shared" si="21"/>
        <v>5.149012442512319E-3</v>
      </c>
      <c r="L362" s="27">
        <f t="shared" si="21"/>
        <v>3.4767130771081417E-3</v>
      </c>
      <c r="M362" s="27">
        <f t="shared" si="21"/>
        <v>5.4341151909615623E-3</v>
      </c>
      <c r="N362" s="27">
        <f t="shared" si="21"/>
        <v>0</v>
      </c>
    </row>
    <row r="363" spans="2:14" x14ac:dyDescent="0.25">
      <c r="B363" s="6" t="s">
        <v>45</v>
      </c>
      <c r="C363" s="6">
        <v>2007</v>
      </c>
      <c r="D363" s="6" t="s">
        <v>26</v>
      </c>
      <c r="E363" s="6" t="s">
        <v>4</v>
      </c>
      <c r="F363" s="27">
        <v>7.550335570469799E-3</v>
      </c>
      <c r="I363" s="6" t="s">
        <v>15</v>
      </c>
      <c r="J363" s="6">
        <v>1979</v>
      </c>
      <c r="K363" s="27">
        <f t="shared" si="21"/>
        <v>4.9716857848119645E-3</v>
      </c>
      <c r="L363" s="27">
        <f t="shared" si="21"/>
        <v>3.4457668293903496E-3</v>
      </c>
      <c r="M363" s="27">
        <f t="shared" si="21"/>
        <v>5.7587873724413681E-3</v>
      </c>
      <c r="N363" s="27">
        <f t="shared" si="21"/>
        <v>0</v>
      </c>
    </row>
    <row r="364" spans="2:14" x14ac:dyDescent="0.25">
      <c r="B364" s="6" t="s">
        <v>45</v>
      </c>
      <c r="C364" s="6">
        <v>2007</v>
      </c>
      <c r="D364" s="6" t="s">
        <v>27</v>
      </c>
      <c r="E364" s="6" t="s">
        <v>4</v>
      </c>
      <c r="F364" s="27">
        <v>0</v>
      </c>
      <c r="I364" s="6" t="s">
        <v>15</v>
      </c>
      <c r="J364" s="6">
        <v>1978</v>
      </c>
      <c r="K364" s="27">
        <f t="shared" si="21"/>
        <v>4.5885331126452912E-3</v>
      </c>
      <c r="L364" s="27">
        <f t="shared" si="21"/>
        <v>3.3120126057523537E-3</v>
      </c>
      <c r="M364" s="27">
        <f t="shared" si="21"/>
        <v>6.4379775646236388E-3</v>
      </c>
      <c r="N364" s="27">
        <f t="shared" si="21"/>
        <v>0</v>
      </c>
    </row>
    <row r="365" spans="2:14" x14ac:dyDescent="0.25">
      <c r="B365" s="6" t="s">
        <v>45</v>
      </c>
      <c r="C365" s="6">
        <v>2007</v>
      </c>
      <c r="D365" s="6" t="s">
        <v>28</v>
      </c>
      <c r="E365" s="6" t="s">
        <v>4</v>
      </c>
      <c r="F365" s="27">
        <v>4.9736337488015337E-3</v>
      </c>
      <c r="I365" s="6" t="s">
        <v>15</v>
      </c>
      <c r="J365" s="6">
        <v>1977</v>
      </c>
      <c r="K365" s="27">
        <f t="shared" si="21"/>
        <v>4.5053294305397451E-3</v>
      </c>
      <c r="L365" s="27">
        <f t="shared" si="21"/>
        <v>3.4098580053572281E-3</v>
      </c>
      <c r="M365" s="27">
        <f t="shared" si="21"/>
        <v>5.9407212356700169E-3</v>
      </c>
      <c r="N365" s="27">
        <f t="shared" si="21"/>
        <v>0</v>
      </c>
    </row>
    <row r="366" spans="2:14" x14ac:dyDescent="0.25">
      <c r="B366" s="6" t="s">
        <v>45</v>
      </c>
      <c r="C366" s="6">
        <v>2007</v>
      </c>
      <c r="D366" s="6" t="s">
        <v>29</v>
      </c>
      <c r="E366" s="6" t="s">
        <v>4</v>
      </c>
      <c r="F366" s="27">
        <v>0</v>
      </c>
      <c r="I366" s="6" t="s">
        <v>15</v>
      </c>
      <c r="J366" s="6">
        <v>1976</v>
      </c>
      <c r="K366" s="27">
        <f t="shared" si="21"/>
        <v>4.2093005923469458E-3</v>
      </c>
      <c r="L366" s="27">
        <f t="shared" si="21"/>
        <v>3.5594065152228984E-3</v>
      </c>
      <c r="M366" s="27">
        <f t="shared" si="21"/>
        <v>6.0294774452880747E-3</v>
      </c>
      <c r="N366" s="27">
        <f t="shared" si="21"/>
        <v>0</v>
      </c>
    </row>
    <row r="367" spans="2:14" x14ac:dyDescent="0.25">
      <c r="B367" s="6" t="s">
        <v>45</v>
      </c>
      <c r="C367" s="6">
        <v>2007</v>
      </c>
      <c r="D367" s="6" t="s">
        <v>30</v>
      </c>
      <c r="E367" s="6" t="s">
        <v>4</v>
      </c>
      <c r="F367" s="27">
        <v>0</v>
      </c>
      <c r="I367" s="6" t="s">
        <v>15</v>
      </c>
      <c r="J367" s="6">
        <v>1975</v>
      </c>
      <c r="K367" s="27">
        <f t="shared" si="21"/>
        <v>3.9503501606770203E-3</v>
      </c>
      <c r="L367" s="27">
        <f t="shared" si="21"/>
        <v>3.5827430637902363E-3</v>
      </c>
      <c r="M367" s="27">
        <f t="shared" si="21"/>
        <v>5.8010219416892092E-3</v>
      </c>
      <c r="N367" s="27">
        <f t="shared" si="21"/>
        <v>0</v>
      </c>
    </row>
    <row r="368" spans="2:14" x14ac:dyDescent="0.25">
      <c r="B368" s="6" t="s">
        <v>45</v>
      </c>
      <c r="C368" s="6">
        <v>2007</v>
      </c>
      <c r="D368" s="6" t="s">
        <v>31</v>
      </c>
      <c r="E368" s="6" t="s">
        <v>4</v>
      </c>
      <c r="F368" s="27">
        <v>0</v>
      </c>
      <c r="I368" s="6" t="s">
        <v>15</v>
      </c>
      <c r="J368" s="6">
        <v>1974</v>
      </c>
      <c r="K368" s="27">
        <f t="shared" si="21"/>
        <v>3.7836697019088717E-3</v>
      </c>
      <c r="L368" s="27">
        <f t="shared" si="21"/>
        <v>3.4612865154786928E-3</v>
      </c>
      <c r="M368" s="27">
        <f t="shared" si="21"/>
        <v>5.881477069684336E-3</v>
      </c>
      <c r="N368" s="27">
        <f t="shared" si="21"/>
        <v>0</v>
      </c>
    </row>
    <row r="369" spans="2:14" x14ac:dyDescent="0.25">
      <c r="B369" s="6" t="s">
        <v>45</v>
      </c>
      <c r="C369" s="6">
        <v>2007</v>
      </c>
      <c r="D369" s="6" t="s">
        <v>32</v>
      </c>
      <c r="E369" s="6" t="s">
        <v>4</v>
      </c>
      <c r="F369" s="27">
        <v>2.5467401725790987E-2</v>
      </c>
      <c r="I369" s="6" t="s">
        <v>15</v>
      </c>
      <c r="J369" s="6">
        <v>1973</v>
      </c>
      <c r="K369" s="27">
        <f t="shared" si="21"/>
        <v>3.4722556257403554E-3</v>
      </c>
      <c r="L369" s="27">
        <f t="shared" si="21"/>
        <v>3.5934235276697726E-3</v>
      </c>
      <c r="M369" s="27">
        <f t="shared" si="21"/>
        <v>6.8458350046797702E-3</v>
      </c>
      <c r="N369" s="27">
        <f t="shared" si="21"/>
        <v>0</v>
      </c>
    </row>
    <row r="370" spans="2:14" x14ac:dyDescent="0.25">
      <c r="B370" s="6" t="s">
        <v>45</v>
      </c>
      <c r="C370" s="6">
        <v>2006</v>
      </c>
      <c r="D370" s="6" t="s">
        <v>7</v>
      </c>
      <c r="E370" s="6" t="s">
        <v>3</v>
      </c>
      <c r="F370" s="27">
        <v>8.4029668575720584E-2</v>
      </c>
      <c r="I370" s="6" t="s">
        <v>15</v>
      </c>
      <c r="J370" s="6">
        <v>1972</v>
      </c>
      <c r="K370" s="27">
        <f t="shared" si="21"/>
        <v>3.2440200705253909E-3</v>
      </c>
      <c r="L370" s="27">
        <f t="shared" si="21"/>
        <v>3.4525679790109128E-3</v>
      </c>
      <c r="M370" s="27">
        <f t="shared" si="21"/>
        <v>7.4909090909090906E-3</v>
      </c>
      <c r="N370" s="27">
        <f t="shared" si="21"/>
        <v>0</v>
      </c>
    </row>
    <row r="371" spans="2:14" x14ac:dyDescent="0.25">
      <c r="B371" s="6" t="s">
        <v>45</v>
      </c>
      <c r="C371" s="6">
        <v>2006</v>
      </c>
      <c r="D371" s="6" t="s">
        <v>8</v>
      </c>
      <c r="E371" s="6" t="s">
        <v>3</v>
      </c>
      <c r="F371" s="27">
        <v>5.8773824054079431E-2</v>
      </c>
      <c r="I371" s="6" t="s">
        <v>15</v>
      </c>
      <c r="J371" s="6">
        <v>1971</v>
      </c>
      <c r="K371" s="27">
        <f t="shared" si="21"/>
        <v>2.8697559266084088E-3</v>
      </c>
      <c r="L371" s="27">
        <f t="shared" si="21"/>
        <v>3.5904697186956483E-3</v>
      </c>
      <c r="M371" s="27">
        <f t="shared" si="21"/>
        <v>8.8382945626811846E-3</v>
      </c>
      <c r="N371" s="27">
        <f t="shared" si="21"/>
        <v>0</v>
      </c>
    </row>
    <row r="372" spans="2:14" x14ac:dyDescent="0.25">
      <c r="B372" s="6" t="s">
        <v>45</v>
      </c>
      <c r="C372" s="6">
        <v>2006</v>
      </c>
      <c r="D372" s="6" t="s">
        <v>9</v>
      </c>
      <c r="E372" s="6" t="s">
        <v>3</v>
      </c>
      <c r="F372" s="27">
        <v>8.8724063468218942E-2</v>
      </c>
      <c r="I372" s="6" t="s">
        <v>15</v>
      </c>
      <c r="J372" s="6">
        <v>1970</v>
      </c>
      <c r="K372" s="27">
        <f t="shared" si="21"/>
        <v>2.5592970134364437E-3</v>
      </c>
      <c r="L372" s="27">
        <f t="shared" si="21"/>
        <v>3.511642835901772E-3</v>
      </c>
      <c r="M372" s="27">
        <f t="shared" si="21"/>
        <v>8.6144109300047723E-3</v>
      </c>
      <c r="N372" s="27">
        <f t="shared" si="21"/>
        <v>0</v>
      </c>
    </row>
    <row r="373" spans="2:14" x14ac:dyDescent="0.25">
      <c r="B373" s="6" t="s">
        <v>45</v>
      </c>
      <c r="C373" s="6">
        <v>2006</v>
      </c>
      <c r="D373" s="6" t="s">
        <v>10</v>
      </c>
      <c r="E373" s="6" t="s">
        <v>3</v>
      </c>
      <c r="F373" s="27">
        <v>4.9807529809407565E-2</v>
      </c>
      <c r="I373" s="6" t="s">
        <v>15</v>
      </c>
      <c r="J373" s="6">
        <v>1969</v>
      </c>
      <c r="K373" s="27">
        <f t="shared" si="21"/>
        <v>2.3695504111932624E-3</v>
      </c>
      <c r="L373" s="27">
        <f t="shared" si="21"/>
        <v>3.4732013165346418E-3</v>
      </c>
      <c r="M373" s="27">
        <f t="shared" si="21"/>
        <v>9.9860436017132678E-3</v>
      </c>
      <c r="N373" s="27">
        <f t="shared" si="21"/>
        <v>0</v>
      </c>
    </row>
    <row r="374" spans="2:14" x14ac:dyDescent="0.25">
      <c r="B374" s="6" t="s">
        <v>45</v>
      </c>
      <c r="C374" s="6">
        <v>2006</v>
      </c>
      <c r="D374" s="6" t="s">
        <v>11</v>
      </c>
      <c r="E374" s="6" t="s">
        <v>3</v>
      </c>
      <c r="F374" s="27">
        <v>2.6758050887240634E-2</v>
      </c>
      <c r="I374" s="6" t="s">
        <v>15</v>
      </c>
      <c r="J374" s="6">
        <v>1968</v>
      </c>
      <c r="K374" s="27">
        <f t="shared" si="21"/>
        <v>2.215785154527005E-3</v>
      </c>
      <c r="L374" s="27">
        <f t="shared" si="21"/>
        <v>3.4641912311818785E-3</v>
      </c>
      <c r="M374" s="27">
        <f t="shared" si="21"/>
        <v>1.1711856248997272E-2</v>
      </c>
      <c r="N374" s="27">
        <f t="shared" si="21"/>
        <v>0</v>
      </c>
    </row>
    <row r="375" spans="2:14" x14ac:dyDescent="0.25">
      <c r="B375" s="6" t="s">
        <v>45</v>
      </c>
      <c r="C375" s="6">
        <v>2006</v>
      </c>
      <c r="D375" s="6" t="s">
        <v>12</v>
      </c>
      <c r="E375" s="6" t="s">
        <v>3</v>
      </c>
      <c r="F375" s="27">
        <v>4.1780114543235377E-3</v>
      </c>
      <c r="I375" s="6" t="s">
        <v>15</v>
      </c>
      <c r="J375" s="6">
        <v>1967</v>
      </c>
      <c r="K375" s="27">
        <f t="shared" si="21"/>
        <v>2.1959553380171974E-3</v>
      </c>
      <c r="L375" s="27">
        <f t="shared" si="21"/>
        <v>3.5106819401053992E-3</v>
      </c>
      <c r="M375" s="27">
        <f t="shared" si="21"/>
        <v>1.2198123786341383E-2</v>
      </c>
      <c r="N375" s="27">
        <f t="shared" si="21"/>
        <v>0</v>
      </c>
    </row>
    <row r="376" spans="2:14" x14ac:dyDescent="0.25">
      <c r="B376" s="6" t="s">
        <v>45</v>
      </c>
      <c r="C376" s="6">
        <v>2006</v>
      </c>
      <c r="D376" s="6" t="s">
        <v>13</v>
      </c>
      <c r="E376" s="6" t="s">
        <v>3</v>
      </c>
      <c r="F376" s="27">
        <v>5.3046662285231435E-3</v>
      </c>
      <c r="I376" s="6" t="s">
        <v>15</v>
      </c>
      <c r="J376" s="6">
        <v>1966</v>
      </c>
      <c r="K376" s="27">
        <f t="shared" si="21"/>
        <v>2.1458361361496032E-3</v>
      </c>
      <c r="L376" s="27">
        <f t="shared" si="21"/>
        <v>3.579600779689203E-3</v>
      </c>
      <c r="M376" s="27">
        <f t="shared" si="21"/>
        <v>1.3716887876936746E-2</v>
      </c>
      <c r="N376" s="27">
        <f t="shared" si="21"/>
        <v>0</v>
      </c>
    </row>
    <row r="377" spans="2:14" x14ac:dyDescent="0.25">
      <c r="B377" s="6" t="s">
        <v>45</v>
      </c>
      <c r="C377" s="6">
        <v>2006</v>
      </c>
      <c r="D377" s="6" t="s">
        <v>14</v>
      </c>
      <c r="E377" s="6" t="s">
        <v>3</v>
      </c>
      <c r="F377" s="27">
        <v>5.0089193502957471E-2</v>
      </c>
      <c r="I377" s="6" t="s">
        <v>15</v>
      </c>
      <c r="J377" s="6">
        <v>1965</v>
      </c>
      <c r="K377" s="27">
        <f t="shared" si="21"/>
        <v>1.9743097974116394E-3</v>
      </c>
      <c r="L377" s="27">
        <f t="shared" si="21"/>
        <v>3.5848153692359832E-3</v>
      </c>
      <c r="M377" s="27">
        <f t="shared" si="21"/>
        <v>1.4937323982550113E-2</v>
      </c>
      <c r="N377" s="27">
        <f t="shared" si="21"/>
        <v>0</v>
      </c>
    </row>
    <row r="378" spans="2:14" x14ac:dyDescent="0.25">
      <c r="B378" s="6" t="s">
        <v>45</v>
      </c>
      <c r="C378" s="6">
        <v>2006</v>
      </c>
      <c r="D378" s="6" t="s">
        <v>15</v>
      </c>
      <c r="E378" s="6" t="s">
        <v>3</v>
      </c>
      <c r="F378" s="27">
        <v>1.0984884048446155E-2</v>
      </c>
      <c r="I378" s="6" t="s">
        <v>15</v>
      </c>
      <c r="J378" s="6">
        <v>1964</v>
      </c>
      <c r="K378" s="27">
        <f t="shared" si="21"/>
        <v>1.8914413033585876E-3</v>
      </c>
      <c r="L378" s="27">
        <f t="shared" si="21"/>
        <v>3.654829600015575E-3</v>
      </c>
      <c r="M378" s="27">
        <f t="shared" si="21"/>
        <v>1.5473593424991121E-2</v>
      </c>
      <c r="N378" s="27">
        <f t="shared" si="21"/>
        <v>0</v>
      </c>
    </row>
    <row r="379" spans="2:14" x14ac:dyDescent="0.25">
      <c r="B379" s="6" t="s">
        <v>45</v>
      </c>
      <c r="C379" s="6">
        <v>2006</v>
      </c>
      <c r="D379" s="6" t="s">
        <v>16</v>
      </c>
      <c r="E379" s="6" t="s">
        <v>3</v>
      </c>
      <c r="F379" s="27">
        <v>0.20120176509247958</v>
      </c>
      <c r="I379" s="6" t="s">
        <v>15</v>
      </c>
      <c r="J379" s="6">
        <v>1963</v>
      </c>
      <c r="K379" s="27">
        <f t="shared" si="21"/>
        <v>1.8402582956816192E-3</v>
      </c>
      <c r="L379" s="27">
        <f t="shared" si="21"/>
        <v>3.6122608078272057E-3</v>
      </c>
      <c r="M379" s="27">
        <f t="shared" si="21"/>
        <v>1.5816089581505755E-2</v>
      </c>
      <c r="N379" s="27">
        <f t="shared" si="21"/>
        <v>0</v>
      </c>
    </row>
    <row r="380" spans="2:14" x14ac:dyDescent="0.25">
      <c r="B380" s="6" t="s">
        <v>45</v>
      </c>
      <c r="C380" s="6">
        <v>2006</v>
      </c>
      <c r="D380" s="6" t="s">
        <v>17</v>
      </c>
      <c r="E380" s="6" t="s">
        <v>3</v>
      </c>
      <c r="F380" s="27">
        <v>5.867993615622946E-3</v>
      </c>
      <c r="I380" s="6" t="s">
        <v>15</v>
      </c>
      <c r="J380" s="6">
        <v>1962</v>
      </c>
      <c r="K380" s="27">
        <f t="shared" si="21"/>
        <v>1.8565385344124232E-3</v>
      </c>
      <c r="L380" s="27">
        <f t="shared" si="21"/>
        <v>3.6645937906815192E-3</v>
      </c>
      <c r="M380" s="27">
        <f t="shared" si="21"/>
        <v>1.6544302524389019E-2</v>
      </c>
      <c r="N380" s="27">
        <f t="shared" si="21"/>
        <v>0</v>
      </c>
    </row>
    <row r="381" spans="2:14" x14ac:dyDescent="0.25">
      <c r="B381" s="6" t="s">
        <v>45</v>
      </c>
      <c r="C381" s="6">
        <v>2006</v>
      </c>
      <c r="D381" s="6" t="s">
        <v>18</v>
      </c>
      <c r="E381" s="6" t="s">
        <v>3</v>
      </c>
      <c r="F381" s="27">
        <v>9.299596282039245E-2</v>
      </c>
      <c r="I381" s="6" t="s">
        <v>15</v>
      </c>
      <c r="J381" s="6">
        <v>1961</v>
      </c>
      <c r="K381" s="27">
        <f t="shared" si="21"/>
        <v>1.840399742739821E-3</v>
      </c>
      <c r="L381" s="27">
        <f t="shared" si="21"/>
        <v>3.772045978973188E-3</v>
      </c>
      <c r="M381" s="27">
        <f t="shared" si="21"/>
        <v>1.8630892678034101E-2</v>
      </c>
      <c r="N381" s="27">
        <f t="shared" si="21"/>
        <v>0</v>
      </c>
    </row>
    <row r="382" spans="2:14" x14ac:dyDescent="0.25">
      <c r="B382" s="6" t="s">
        <v>45</v>
      </c>
      <c r="C382" s="6">
        <v>2006</v>
      </c>
      <c r="D382" s="6" t="s">
        <v>19</v>
      </c>
      <c r="E382" s="6" t="s">
        <v>3</v>
      </c>
      <c r="F382" s="27">
        <v>5.468970049760586E-2</v>
      </c>
      <c r="I382" s="6" t="s">
        <v>15</v>
      </c>
      <c r="J382" s="6">
        <v>1960</v>
      </c>
      <c r="K382" s="27">
        <f t="shared" si="21"/>
        <v>1.8393945517724158E-3</v>
      </c>
      <c r="L382" s="27">
        <f t="shared" si="21"/>
        <v>3.8796806196666469E-3</v>
      </c>
      <c r="M382" s="27">
        <f t="shared" si="21"/>
        <v>2.0386433283124707E-2</v>
      </c>
      <c r="N382" s="27">
        <f t="shared" si="21"/>
        <v>0</v>
      </c>
    </row>
    <row r="383" spans="2:14" x14ac:dyDescent="0.25">
      <c r="B383" s="6" t="s">
        <v>45</v>
      </c>
      <c r="C383" s="6">
        <v>2006</v>
      </c>
      <c r="D383" s="6" t="s">
        <v>20</v>
      </c>
      <c r="E383" s="6" t="s">
        <v>3</v>
      </c>
      <c r="F383" s="27">
        <v>4.4972303070134258E-2</v>
      </c>
    </row>
    <row r="384" spans="2:14" x14ac:dyDescent="0.25">
      <c r="B384" s="6" t="s">
        <v>45</v>
      </c>
      <c r="C384" s="6">
        <v>2006</v>
      </c>
      <c r="D384" s="6" t="s">
        <v>21</v>
      </c>
      <c r="E384" s="6" t="s">
        <v>3</v>
      </c>
      <c r="F384" s="27">
        <v>2.9668575720589615E-2</v>
      </c>
      <c r="I384" s="6" t="s">
        <v>16</v>
      </c>
      <c r="J384" s="6">
        <v>2000</v>
      </c>
      <c r="K384" s="27">
        <f>SUMIFS($F$6:$F$6141,$D$6:$D$6141,$I384,$E$6:$E$6141,LEFT(K$5,1),$C$6:$C$6141,$J384,$B$6:$B$6141,K$4)</f>
        <v>0.17409929835576338</v>
      </c>
      <c r="L384" s="27">
        <f t="shared" ref="L384:N399" si="22">SUMIFS($F$6:$F$6141,$D$6:$D$6141,$I384,$E$6:$E$6141,LEFT(L$5,1),$C$6:$C$6141,$J384,$B$6:$B$6141,L$4)</f>
        <v>7.985451922806526E-2</v>
      </c>
      <c r="M384" s="27">
        <f t="shared" si="22"/>
        <v>0.23729268183647012</v>
      </c>
      <c r="N384" s="27">
        <f t="shared" si="22"/>
        <v>8.3950617283950618E-2</v>
      </c>
    </row>
    <row r="385" spans="2:14" x14ac:dyDescent="0.25">
      <c r="B385" s="6" t="s">
        <v>45</v>
      </c>
      <c r="C385" s="6">
        <v>2006</v>
      </c>
      <c r="D385" s="6" t="s">
        <v>22</v>
      </c>
      <c r="E385" s="6" t="s">
        <v>3</v>
      </c>
      <c r="F385" s="27">
        <v>1.2487090414045629E-2</v>
      </c>
      <c r="I385" s="6" t="s">
        <v>16</v>
      </c>
      <c r="J385" s="6">
        <v>1999</v>
      </c>
      <c r="K385" s="27">
        <f t="shared" ref="K385:N424" si="23">SUMIFS($F$6:$F$6141,$D$6:$D$6141,$I385,$E$6:$E$6141,LEFT(K$5,1),$C$6:$C$6141,$J385,$B$6:$B$6141,K$4)</f>
        <v>0.17369643113085853</v>
      </c>
      <c r="L385" s="27">
        <f t="shared" si="22"/>
        <v>7.8957125741203615E-2</v>
      </c>
      <c r="M385" s="27">
        <f t="shared" si="22"/>
        <v>0.23788595898129367</v>
      </c>
      <c r="N385" s="27">
        <f t="shared" si="22"/>
        <v>7.6616426387068587E-2</v>
      </c>
    </row>
    <row r="386" spans="2:14" x14ac:dyDescent="0.25">
      <c r="B386" s="6" t="s">
        <v>45</v>
      </c>
      <c r="C386" s="6">
        <v>2006</v>
      </c>
      <c r="D386" s="6" t="s">
        <v>23</v>
      </c>
      <c r="E386" s="6" t="s">
        <v>3</v>
      </c>
      <c r="F386" s="27">
        <v>0</v>
      </c>
      <c r="I386" s="6" t="s">
        <v>16</v>
      </c>
      <c r="J386" s="6">
        <v>1998</v>
      </c>
      <c r="K386" s="27">
        <f t="shared" si="23"/>
        <v>0.17431093236360135</v>
      </c>
      <c r="L386" s="27">
        <f t="shared" si="22"/>
        <v>7.9027859878468332E-2</v>
      </c>
      <c r="M386" s="27">
        <f t="shared" si="22"/>
        <v>0.24369251228251634</v>
      </c>
      <c r="N386" s="27">
        <f t="shared" si="22"/>
        <v>7.6616426387068587E-2</v>
      </c>
    </row>
    <row r="387" spans="2:14" x14ac:dyDescent="0.25">
      <c r="B387" s="6" t="s">
        <v>45</v>
      </c>
      <c r="C387" s="6">
        <v>2006</v>
      </c>
      <c r="D387" s="6" t="s">
        <v>24</v>
      </c>
      <c r="E387" s="6" t="s">
        <v>3</v>
      </c>
      <c r="F387" s="27">
        <v>3.8400150220636559E-2</v>
      </c>
      <c r="I387" s="6" t="s">
        <v>16</v>
      </c>
      <c r="J387" s="6">
        <v>1997</v>
      </c>
      <c r="K387" s="27">
        <f t="shared" si="23"/>
        <v>0.17321208010017033</v>
      </c>
      <c r="L387" s="27">
        <f t="shared" si="22"/>
        <v>8.095479186050053E-2</v>
      </c>
      <c r="M387" s="27">
        <f t="shared" si="22"/>
        <v>0.19074620095259695</v>
      </c>
      <c r="N387" s="27">
        <f t="shared" si="22"/>
        <v>8.5683243616968746E-2</v>
      </c>
    </row>
    <row r="388" spans="2:14" x14ac:dyDescent="0.25">
      <c r="B388" s="6" t="s">
        <v>45</v>
      </c>
      <c r="C388" s="6">
        <v>2006</v>
      </c>
      <c r="D388" s="6" t="s">
        <v>25</v>
      </c>
      <c r="E388" s="6" t="s">
        <v>3</v>
      </c>
      <c r="F388" s="27">
        <v>4.1357619002910524E-2</v>
      </c>
      <c r="I388" s="6" t="s">
        <v>16</v>
      </c>
      <c r="J388" s="6">
        <v>1996</v>
      </c>
      <c r="K388" s="27">
        <f t="shared" si="23"/>
        <v>0.17173099036504647</v>
      </c>
      <c r="L388" s="27">
        <f t="shared" si="22"/>
        <v>7.9393000229362243E-2</v>
      </c>
      <c r="M388" s="27">
        <f t="shared" si="22"/>
        <v>0.25324104978393003</v>
      </c>
      <c r="N388" s="27">
        <f t="shared" si="22"/>
        <v>0.10241883836642199</v>
      </c>
    </row>
    <row r="389" spans="2:14" x14ac:dyDescent="0.25">
      <c r="B389" s="6" t="s">
        <v>45</v>
      </c>
      <c r="C389" s="6">
        <v>2006</v>
      </c>
      <c r="D389" s="6" t="s">
        <v>26</v>
      </c>
      <c r="E389" s="6" t="s">
        <v>3</v>
      </c>
      <c r="F389" s="27">
        <v>4.7741996056708293E-2</v>
      </c>
      <c r="I389" s="6" t="s">
        <v>16</v>
      </c>
      <c r="J389" s="6">
        <v>1995</v>
      </c>
      <c r="K389" s="27">
        <f t="shared" si="23"/>
        <v>0.1723791228572705</v>
      </c>
      <c r="L389" s="27">
        <f t="shared" si="22"/>
        <v>6.5315348682433633E-2</v>
      </c>
      <c r="M389" s="27">
        <f t="shared" si="22"/>
        <v>0.24291564291564291</v>
      </c>
      <c r="N389" s="27">
        <f t="shared" si="22"/>
        <v>9.8041977743344139E-2</v>
      </c>
    </row>
    <row r="390" spans="2:14" x14ac:dyDescent="0.25">
      <c r="B390" s="6" t="s">
        <v>45</v>
      </c>
      <c r="C390" s="6">
        <v>2006</v>
      </c>
      <c r="D390" s="6" t="s">
        <v>27</v>
      </c>
      <c r="E390" s="6" t="s">
        <v>3</v>
      </c>
      <c r="F390" s="27">
        <v>0</v>
      </c>
      <c r="I390" s="6" t="s">
        <v>16</v>
      </c>
      <c r="J390" s="6">
        <v>1994</v>
      </c>
      <c r="K390" s="27">
        <f t="shared" si="23"/>
        <v>0.17375712252003211</v>
      </c>
      <c r="L390" s="27">
        <f t="shared" si="22"/>
        <v>8.2065899804802889E-2</v>
      </c>
      <c r="M390" s="27">
        <f t="shared" si="22"/>
        <v>0.26181008902077152</v>
      </c>
      <c r="N390" s="27">
        <f t="shared" si="22"/>
        <v>9.812232441825966E-2</v>
      </c>
    </row>
    <row r="391" spans="2:14" x14ac:dyDescent="0.25">
      <c r="B391" s="6" t="s">
        <v>45</v>
      </c>
      <c r="C391" s="6">
        <v>2006</v>
      </c>
      <c r="D391" s="6" t="s">
        <v>28</v>
      </c>
      <c r="E391" s="6" t="s">
        <v>3</v>
      </c>
      <c r="F391" s="27">
        <v>0</v>
      </c>
      <c r="I391" s="6" t="s">
        <v>16</v>
      </c>
      <c r="J391" s="6">
        <v>1993</v>
      </c>
      <c r="K391" s="27">
        <f t="shared" si="23"/>
        <v>0.17377441740284691</v>
      </c>
      <c r="L391" s="27">
        <f t="shared" si="22"/>
        <v>8.4371603949471755E-2</v>
      </c>
      <c r="M391" s="27">
        <f t="shared" si="22"/>
        <v>0.24589535552290295</v>
      </c>
      <c r="N391" s="27">
        <f t="shared" si="22"/>
        <v>9.7916199865561285E-2</v>
      </c>
    </row>
    <row r="392" spans="2:14" x14ac:dyDescent="0.25">
      <c r="B392" s="6" t="s">
        <v>45</v>
      </c>
      <c r="C392" s="6">
        <v>2006</v>
      </c>
      <c r="D392" s="6" t="s">
        <v>29</v>
      </c>
      <c r="E392" s="6" t="s">
        <v>3</v>
      </c>
      <c r="F392" s="27">
        <v>2.9339968078114731E-2</v>
      </c>
      <c r="I392" s="6" t="s">
        <v>16</v>
      </c>
      <c r="J392" s="6">
        <v>1992</v>
      </c>
      <c r="K392" s="27">
        <f t="shared" si="23"/>
        <v>0.1745664878869074</v>
      </c>
      <c r="L392" s="27">
        <f t="shared" si="22"/>
        <v>0.10631259393336541</v>
      </c>
      <c r="M392" s="27">
        <f t="shared" si="22"/>
        <v>0.23401963499830733</v>
      </c>
      <c r="N392" s="27">
        <f t="shared" si="22"/>
        <v>0.10981573661688936</v>
      </c>
    </row>
    <row r="393" spans="2:14" x14ac:dyDescent="0.25">
      <c r="B393" s="6" t="s">
        <v>45</v>
      </c>
      <c r="C393" s="6">
        <v>2006</v>
      </c>
      <c r="D393" s="6" t="s">
        <v>30</v>
      </c>
      <c r="E393" s="6" t="s">
        <v>3</v>
      </c>
      <c r="F393" s="27">
        <v>5.0699464838982258E-3</v>
      </c>
      <c r="I393" s="6" t="s">
        <v>16</v>
      </c>
      <c r="J393" s="6">
        <v>1991</v>
      </c>
      <c r="K393" s="27">
        <f t="shared" si="23"/>
        <v>0.18239166250290309</v>
      </c>
      <c r="L393" s="27">
        <f t="shared" si="22"/>
        <v>9.23739507823228E-2</v>
      </c>
      <c r="M393" s="27">
        <f t="shared" si="22"/>
        <v>0.21046347884650707</v>
      </c>
      <c r="N393" s="27">
        <f t="shared" si="22"/>
        <v>0.12858665719108112</v>
      </c>
    </row>
    <row r="394" spans="2:14" x14ac:dyDescent="0.25">
      <c r="B394" s="6" t="s">
        <v>45</v>
      </c>
      <c r="C394" s="6">
        <v>2006</v>
      </c>
      <c r="D394" s="6" t="s">
        <v>31</v>
      </c>
      <c r="E394" s="6" t="s">
        <v>3</v>
      </c>
      <c r="F394" s="27">
        <v>0</v>
      </c>
      <c r="I394" s="6" t="s">
        <v>16</v>
      </c>
      <c r="J394" s="6">
        <v>1990</v>
      </c>
      <c r="K394" s="27">
        <f t="shared" si="23"/>
        <v>0.18500473096820652</v>
      </c>
      <c r="L394" s="27">
        <f t="shared" si="22"/>
        <v>6.9291963652332533E-2</v>
      </c>
      <c r="M394" s="27">
        <f t="shared" si="22"/>
        <v>0.19740026893769611</v>
      </c>
      <c r="N394" s="27">
        <f t="shared" si="22"/>
        <v>0.11789974142964384</v>
      </c>
    </row>
    <row r="395" spans="2:14" x14ac:dyDescent="0.25">
      <c r="B395" s="6" t="s">
        <v>45</v>
      </c>
      <c r="C395" s="6">
        <v>2006</v>
      </c>
      <c r="D395" s="6" t="s">
        <v>32</v>
      </c>
      <c r="E395" s="6" t="s">
        <v>3</v>
      </c>
      <c r="F395" s="27">
        <v>1.7557036897943856E-2</v>
      </c>
      <c r="I395" s="6" t="s">
        <v>16</v>
      </c>
      <c r="J395" s="6">
        <v>1989</v>
      </c>
      <c r="K395" s="27">
        <f t="shared" si="23"/>
        <v>0.18606023272279268</v>
      </c>
      <c r="L395" s="27">
        <f t="shared" si="22"/>
        <v>9.5626719575426747E-2</v>
      </c>
      <c r="M395" s="27">
        <f t="shared" si="22"/>
        <v>0.19255351809986324</v>
      </c>
      <c r="N395" s="27">
        <f t="shared" si="22"/>
        <v>0.11001141987057481</v>
      </c>
    </row>
    <row r="396" spans="2:14" x14ac:dyDescent="0.25">
      <c r="B396" s="6" t="s">
        <v>45</v>
      </c>
      <c r="C396" s="6">
        <v>2006</v>
      </c>
      <c r="D396" s="6" t="s">
        <v>7</v>
      </c>
      <c r="E396" s="6" t="s">
        <v>4</v>
      </c>
      <c r="F396" s="27">
        <v>0.13086716918983973</v>
      </c>
      <c r="I396" s="6" t="s">
        <v>16</v>
      </c>
      <c r="J396" s="6">
        <v>1988</v>
      </c>
      <c r="K396" s="27">
        <f t="shared" si="23"/>
        <v>0.1898889259565639</v>
      </c>
      <c r="L396" s="27">
        <f t="shared" si="22"/>
        <v>9.97779321792263E-2</v>
      </c>
      <c r="M396" s="27">
        <f t="shared" si="22"/>
        <v>0.14714724118494393</v>
      </c>
      <c r="N396" s="27">
        <f t="shared" si="22"/>
        <v>0.11008638317406001</v>
      </c>
    </row>
    <row r="397" spans="2:14" x14ac:dyDescent="0.25">
      <c r="B397" s="6" t="s">
        <v>45</v>
      </c>
      <c r="C397" s="6">
        <v>2006</v>
      </c>
      <c r="D397" s="6" t="s">
        <v>8</v>
      </c>
      <c r="E397" s="6" t="s">
        <v>4</v>
      </c>
      <c r="F397" s="27">
        <v>2.4007094444796352E-2</v>
      </c>
      <c r="I397" s="6" t="s">
        <v>16</v>
      </c>
      <c r="J397" s="6">
        <v>1987</v>
      </c>
      <c r="K397" s="27">
        <f t="shared" si="23"/>
        <v>0.19144033195341031</v>
      </c>
      <c r="L397" s="27">
        <f t="shared" si="22"/>
        <v>0.10498253387217275</v>
      </c>
      <c r="M397" s="27">
        <f t="shared" si="22"/>
        <v>0.17194512927492256</v>
      </c>
      <c r="N397" s="27">
        <f t="shared" si="22"/>
        <v>0.11702580700110723</v>
      </c>
    </row>
    <row r="398" spans="2:14" x14ac:dyDescent="0.25">
      <c r="B398" s="6" t="s">
        <v>45</v>
      </c>
      <c r="C398" s="6">
        <v>2006</v>
      </c>
      <c r="D398" s="6" t="s">
        <v>9</v>
      </c>
      <c r="E398" s="6" t="s">
        <v>4</v>
      </c>
      <c r="F398" s="27">
        <v>0.10122252486222842</v>
      </c>
      <c r="I398" s="6" t="s">
        <v>16</v>
      </c>
      <c r="J398" s="6">
        <v>1986</v>
      </c>
      <c r="K398" s="27">
        <f t="shared" si="23"/>
        <v>0.19337711992217327</v>
      </c>
      <c r="L398" s="27">
        <f t="shared" si="22"/>
        <v>0.10910556800651977</v>
      </c>
      <c r="M398" s="27">
        <f t="shared" si="22"/>
        <v>0.15794407123886892</v>
      </c>
      <c r="N398" s="27">
        <f t="shared" si="22"/>
        <v>0.11577504604445968</v>
      </c>
    </row>
    <row r="399" spans="2:14" x14ac:dyDescent="0.25">
      <c r="B399" s="6" t="s">
        <v>45</v>
      </c>
      <c r="C399" s="6">
        <v>2006</v>
      </c>
      <c r="D399" s="6" t="s">
        <v>10</v>
      </c>
      <c r="E399" s="6" t="s">
        <v>4</v>
      </c>
      <c r="F399" s="27">
        <v>0</v>
      </c>
      <c r="I399" s="6" t="s">
        <v>16</v>
      </c>
      <c r="J399" s="6">
        <v>1985</v>
      </c>
      <c r="K399" s="27">
        <f t="shared" si="23"/>
        <v>0.19590986520715992</v>
      </c>
      <c r="L399" s="27">
        <f t="shared" si="22"/>
        <v>0.11318855053652686</v>
      </c>
      <c r="M399" s="27">
        <f t="shared" si="22"/>
        <v>0.15212023949138942</v>
      </c>
      <c r="N399" s="27">
        <f t="shared" si="22"/>
        <v>0.10826855727342616</v>
      </c>
    </row>
    <row r="400" spans="2:14" x14ac:dyDescent="0.25">
      <c r="B400" s="6" t="s">
        <v>45</v>
      </c>
      <c r="C400" s="6">
        <v>2006</v>
      </c>
      <c r="D400" s="6" t="s">
        <v>11</v>
      </c>
      <c r="E400" s="6" t="s">
        <v>4</v>
      </c>
      <c r="F400" s="27">
        <v>0.11357445999873314</v>
      </c>
      <c r="I400" s="6" t="s">
        <v>16</v>
      </c>
      <c r="J400" s="6">
        <v>1984</v>
      </c>
      <c r="K400" s="27">
        <f t="shared" si="23"/>
        <v>0.19921167200055001</v>
      </c>
      <c r="L400" s="27">
        <f t="shared" si="23"/>
        <v>0.11386669697209501</v>
      </c>
      <c r="M400" s="27">
        <f t="shared" si="23"/>
        <v>0.14359212938890561</v>
      </c>
      <c r="N400" s="27">
        <f t="shared" si="23"/>
        <v>0.11169856281182515</v>
      </c>
    </row>
    <row r="401" spans="2:14" x14ac:dyDescent="0.25">
      <c r="B401" s="6" t="s">
        <v>45</v>
      </c>
      <c r="C401" s="6">
        <v>2006</v>
      </c>
      <c r="D401" s="6" t="s">
        <v>12</v>
      </c>
      <c r="E401" s="6" t="s">
        <v>4</v>
      </c>
      <c r="F401" s="27">
        <v>0</v>
      </c>
      <c r="I401" s="6" t="s">
        <v>16</v>
      </c>
      <c r="J401" s="6">
        <v>1983</v>
      </c>
      <c r="K401" s="27">
        <f t="shared" si="23"/>
        <v>0.20439387097476419</v>
      </c>
      <c r="L401" s="27">
        <f t="shared" si="23"/>
        <v>0.11388108817945947</v>
      </c>
      <c r="M401" s="27">
        <f t="shared" si="23"/>
        <v>0.14381980408061396</v>
      </c>
      <c r="N401" s="27">
        <f t="shared" si="23"/>
        <v>0.10391656023839932</v>
      </c>
    </row>
    <row r="402" spans="2:14" x14ac:dyDescent="0.25">
      <c r="B402" s="6" t="s">
        <v>45</v>
      </c>
      <c r="C402" s="6">
        <v>2006</v>
      </c>
      <c r="D402" s="6" t="s">
        <v>13</v>
      </c>
      <c r="E402" s="6" t="s">
        <v>4</v>
      </c>
      <c r="F402" s="27">
        <v>5.2448216887312347E-2</v>
      </c>
      <c r="I402" s="6" t="s">
        <v>16</v>
      </c>
      <c r="J402" s="6">
        <v>1982</v>
      </c>
      <c r="K402" s="27">
        <f t="shared" si="23"/>
        <v>0.21266816891406479</v>
      </c>
      <c r="L402" s="27">
        <f t="shared" si="23"/>
        <v>0.11820240730844593</v>
      </c>
      <c r="M402" s="27">
        <f t="shared" si="23"/>
        <v>0.12272614004485423</v>
      </c>
      <c r="N402" s="27">
        <f t="shared" si="23"/>
        <v>9.2777325855204013E-2</v>
      </c>
    </row>
    <row r="403" spans="2:14" x14ac:dyDescent="0.25">
      <c r="B403" s="6" t="s">
        <v>45</v>
      </c>
      <c r="C403" s="6">
        <v>2006</v>
      </c>
      <c r="D403" s="6" t="s">
        <v>14</v>
      </c>
      <c r="E403" s="6" t="s">
        <v>4</v>
      </c>
      <c r="F403" s="27">
        <v>4.1553176664344084E-2</v>
      </c>
      <c r="I403" s="6" t="s">
        <v>16</v>
      </c>
      <c r="J403" s="6">
        <v>1981</v>
      </c>
      <c r="K403" s="27">
        <f t="shared" si="23"/>
        <v>0.21674150859206898</v>
      </c>
      <c r="L403" s="27">
        <f t="shared" si="23"/>
        <v>0.11955600628759196</v>
      </c>
      <c r="M403" s="27">
        <f t="shared" si="23"/>
        <v>0.13099757296658163</v>
      </c>
      <c r="N403" s="27">
        <f t="shared" si="23"/>
        <v>6.8672969778828294E-2</v>
      </c>
    </row>
    <row r="404" spans="2:14" x14ac:dyDescent="0.25">
      <c r="B404" s="6" t="s">
        <v>45</v>
      </c>
      <c r="C404" s="6">
        <v>2006</v>
      </c>
      <c r="D404" s="6" t="s">
        <v>15</v>
      </c>
      <c r="E404" s="6" t="s">
        <v>4</v>
      </c>
      <c r="F404" s="27">
        <v>4.9281054031798312E-2</v>
      </c>
      <c r="I404" s="6" t="s">
        <v>16</v>
      </c>
      <c r="J404" s="6">
        <v>1980</v>
      </c>
      <c r="K404" s="27">
        <f t="shared" si="23"/>
        <v>0.21614414992237796</v>
      </c>
      <c r="L404" s="27">
        <f t="shared" si="23"/>
        <v>0.11462058544568073</v>
      </c>
      <c r="M404" s="27">
        <f t="shared" si="23"/>
        <v>0.12569077735478326</v>
      </c>
      <c r="N404" s="27">
        <f t="shared" si="23"/>
        <v>7.4848137292383501E-2</v>
      </c>
    </row>
    <row r="405" spans="2:14" x14ac:dyDescent="0.25">
      <c r="B405" s="6" t="s">
        <v>45</v>
      </c>
      <c r="C405" s="6">
        <v>2006</v>
      </c>
      <c r="D405" s="6" t="s">
        <v>16</v>
      </c>
      <c r="E405" s="6" t="s">
        <v>4</v>
      </c>
      <c r="F405" s="27">
        <v>5.884588585545069E-2</v>
      </c>
      <c r="I405" s="6" t="s">
        <v>16</v>
      </c>
      <c r="J405" s="6">
        <v>1979</v>
      </c>
      <c r="K405" s="27">
        <f t="shared" si="23"/>
        <v>0.20985741251633513</v>
      </c>
      <c r="L405" s="27">
        <f t="shared" si="23"/>
        <v>0.11545746351476931</v>
      </c>
      <c r="M405" s="27">
        <f t="shared" si="23"/>
        <v>0.10183803783493466</v>
      </c>
      <c r="N405" s="27">
        <f t="shared" si="23"/>
        <v>6.6958020929393375E-2</v>
      </c>
    </row>
    <row r="406" spans="2:14" x14ac:dyDescent="0.25">
      <c r="B406" s="6" t="s">
        <v>45</v>
      </c>
      <c r="C406" s="6">
        <v>2006</v>
      </c>
      <c r="D406" s="6" t="s">
        <v>17</v>
      </c>
      <c r="E406" s="6" t="s">
        <v>4</v>
      </c>
      <c r="F406" s="27">
        <v>3.7055805409514156E-2</v>
      </c>
      <c r="I406" s="6" t="s">
        <v>16</v>
      </c>
      <c r="J406" s="6">
        <v>1978</v>
      </c>
      <c r="K406" s="27">
        <f t="shared" si="23"/>
        <v>0.20609851674982052</v>
      </c>
      <c r="L406" s="27">
        <f t="shared" si="23"/>
        <v>0.11814368025044403</v>
      </c>
      <c r="M406" s="27">
        <f t="shared" si="23"/>
        <v>0.11783449845553569</v>
      </c>
      <c r="N406" s="27">
        <f t="shared" si="23"/>
        <v>7.9652084493765804E-2</v>
      </c>
    </row>
    <row r="407" spans="2:14" x14ac:dyDescent="0.25">
      <c r="B407" s="6" t="s">
        <v>45</v>
      </c>
      <c r="C407" s="6">
        <v>2006</v>
      </c>
      <c r="D407" s="6" t="s">
        <v>18</v>
      </c>
      <c r="E407" s="6" t="s">
        <v>4</v>
      </c>
      <c r="F407" s="27">
        <v>6.6953822765566606E-2</v>
      </c>
      <c r="I407" s="6" t="s">
        <v>16</v>
      </c>
      <c r="J407" s="6">
        <v>1977</v>
      </c>
      <c r="K407" s="27">
        <f t="shared" si="23"/>
        <v>0.20741976954372968</v>
      </c>
      <c r="L407" s="27">
        <f t="shared" si="23"/>
        <v>0.12071929837172418</v>
      </c>
      <c r="M407" s="27">
        <f t="shared" si="23"/>
        <v>9.8519636492084395E-2</v>
      </c>
      <c r="N407" s="27">
        <f t="shared" si="23"/>
        <v>8.5867620751341675E-2</v>
      </c>
    </row>
    <row r="408" spans="2:14" x14ac:dyDescent="0.25">
      <c r="B408" s="6" t="s">
        <v>45</v>
      </c>
      <c r="C408" s="6">
        <v>2006</v>
      </c>
      <c r="D408" s="6" t="s">
        <v>19</v>
      </c>
      <c r="E408" s="6" t="s">
        <v>4</v>
      </c>
      <c r="F408" s="27">
        <v>9.6978526635839613E-2</v>
      </c>
      <c r="I408" s="6" t="s">
        <v>16</v>
      </c>
      <c r="J408" s="6">
        <v>1976</v>
      </c>
      <c r="K408" s="27">
        <f t="shared" si="23"/>
        <v>0.20389882645361965</v>
      </c>
      <c r="L408" s="27">
        <f t="shared" si="23"/>
        <v>0.1200181623275091</v>
      </c>
      <c r="M408" s="27">
        <f t="shared" si="23"/>
        <v>0.11969629298794104</v>
      </c>
      <c r="N408" s="27">
        <f t="shared" si="23"/>
        <v>9.1182149753271824E-2</v>
      </c>
    </row>
    <row r="409" spans="2:14" x14ac:dyDescent="0.25">
      <c r="B409" s="6" t="s">
        <v>45</v>
      </c>
      <c r="C409" s="6">
        <v>2006</v>
      </c>
      <c r="D409" s="6" t="s">
        <v>20</v>
      </c>
      <c r="E409" s="6" t="s">
        <v>4</v>
      </c>
      <c r="F409" s="27">
        <v>1.0388294166086021E-2</v>
      </c>
      <c r="I409" s="6" t="s">
        <v>16</v>
      </c>
      <c r="J409" s="6">
        <v>1975</v>
      </c>
      <c r="K409" s="27">
        <f t="shared" si="23"/>
        <v>0.19617831948480929</v>
      </c>
      <c r="L409" s="27">
        <f t="shared" si="23"/>
        <v>0.10760361303907363</v>
      </c>
      <c r="M409" s="27">
        <f t="shared" si="23"/>
        <v>0.12296363089870754</v>
      </c>
      <c r="N409" s="27">
        <f t="shared" si="23"/>
        <v>8.9977266382164078E-2</v>
      </c>
    </row>
    <row r="410" spans="2:14" x14ac:dyDescent="0.25">
      <c r="B410" s="6" t="s">
        <v>45</v>
      </c>
      <c r="C410" s="6">
        <v>2006</v>
      </c>
      <c r="D410" s="6" t="s">
        <v>21</v>
      </c>
      <c r="E410" s="6" t="s">
        <v>4</v>
      </c>
      <c r="F410" s="27">
        <v>2.9454614556280484E-2</v>
      </c>
      <c r="I410" s="6" t="s">
        <v>16</v>
      </c>
      <c r="J410" s="6">
        <v>1974</v>
      </c>
      <c r="K410" s="27">
        <f t="shared" si="23"/>
        <v>0.1937268129448291</v>
      </c>
      <c r="L410" s="27">
        <f t="shared" si="23"/>
        <v>0.10461605156236538</v>
      </c>
      <c r="M410" s="27">
        <f t="shared" si="23"/>
        <v>0.12509926543577526</v>
      </c>
      <c r="N410" s="27">
        <f t="shared" si="23"/>
        <v>0.10099929815179974</v>
      </c>
    </row>
    <row r="411" spans="2:14" x14ac:dyDescent="0.25">
      <c r="B411" s="6" t="s">
        <v>45</v>
      </c>
      <c r="C411" s="6">
        <v>2006</v>
      </c>
      <c r="D411" s="6" t="s">
        <v>22</v>
      </c>
      <c r="E411" s="6" t="s">
        <v>4</v>
      </c>
      <c r="F411" s="27">
        <v>1.4252232849813137E-2</v>
      </c>
      <c r="I411" s="6" t="s">
        <v>16</v>
      </c>
      <c r="J411" s="6">
        <v>1973</v>
      </c>
      <c r="K411" s="27">
        <f t="shared" si="23"/>
        <v>0.18408919348621777</v>
      </c>
      <c r="L411" s="27">
        <f t="shared" si="23"/>
        <v>0.1050627375279001</v>
      </c>
      <c r="M411" s="27">
        <f t="shared" si="23"/>
        <v>0.11303650220617729</v>
      </c>
      <c r="N411" s="27">
        <f t="shared" si="23"/>
        <v>8.8905557936848123E-2</v>
      </c>
    </row>
    <row r="412" spans="2:14" x14ac:dyDescent="0.25">
      <c r="B412" s="6" t="s">
        <v>45</v>
      </c>
      <c r="C412" s="6">
        <v>2006</v>
      </c>
      <c r="D412" s="6" t="s">
        <v>23</v>
      </c>
      <c r="E412" s="6" t="s">
        <v>4</v>
      </c>
      <c r="F412" s="27">
        <v>0</v>
      </c>
      <c r="I412" s="6" t="s">
        <v>16</v>
      </c>
      <c r="J412" s="6">
        <v>1972</v>
      </c>
      <c r="K412" s="27">
        <f t="shared" si="23"/>
        <v>0.1735932822161883</v>
      </c>
      <c r="L412" s="27">
        <f t="shared" si="23"/>
        <v>0.10322901946543089</v>
      </c>
      <c r="M412" s="27">
        <f t="shared" si="23"/>
        <v>0.14974545454545454</v>
      </c>
      <c r="N412" s="27">
        <f t="shared" si="23"/>
        <v>0.12805531210439186</v>
      </c>
    </row>
    <row r="413" spans="2:14" x14ac:dyDescent="0.25">
      <c r="B413" s="6" t="s">
        <v>45</v>
      </c>
      <c r="C413" s="6">
        <v>2006</v>
      </c>
      <c r="D413" s="6" t="s">
        <v>24</v>
      </c>
      <c r="E413" s="6" t="s">
        <v>4</v>
      </c>
      <c r="F413" s="27">
        <v>2.4007094444796352E-2</v>
      </c>
      <c r="I413" s="6" t="s">
        <v>16</v>
      </c>
      <c r="J413" s="6">
        <v>1971</v>
      </c>
      <c r="K413" s="27">
        <f t="shared" si="23"/>
        <v>0.16932633935132324</v>
      </c>
      <c r="L413" s="27">
        <f t="shared" si="23"/>
        <v>0.10078341331114112</v>
      </c>
      <c r="M413" s="27">
        <f t="shared" si="23"/>
        <v>0.13823092696033373</v>
      </c>
      <c r="N413" s="27">
        <f t="shared" si="23"/>
        <v>0.13735704817977251</v>
      </c>
    </row>
    <row r="414" spans="2:14" x14ac:dyDescent="0.25">
      <c r="B414" s="6" t="s">
        <v>45</v>
      </c>
      <c r="C414" s="6">
        <v>2006</v>
      </c>
      <c r="D414" s="6" t="s">
        <v>25</v>
      </c>
      <c r="E414" s="6" t="s">
        <v>4</v>
      </c>
      <c r="F414" s="27">
        <v>0.1097738645721163</v>
      </c>
      <c r="I414" s="6" t="s">
        <v>16</v>
      </c>
      <c r="J414" s="6">
        <v>1970</v>
      </c>
      <c r="K414" s="27">
        <f t="shared" si="23"/>
        <v>0.16608971790728128</v>
      </c>
      <c r="L414" s="27">
        <f t="shared" si="23"/>
        <v>9.6490574684671412E-2</v>
      </c>
      <c r="M414" s="27">
        <f t="shared" si="23"/>
        <v>0.12564984805485094</v>
      </c>
      <c r="N414" s="27">
        <f t="shared" si="23"/>
        <v>0.12273198115414174</v>
      </c>
    </row>
    <row r="415" spans="2:14" x14ac:dyDescent="0.25">
      <c r="B415" s="6" t="s">
        <v>45</v>
      </c>
      <c r="C415" s="6">
        <v>2006</v>
      </c>
      <c r="D415" s="6" t="s">
        <v>26</v>
      </c>
      <c r="E415" s="6" t="s">
        <v>4</v>
      </c>
      <c r="F415" s="27">
        <v>1.6469246848672958E-2</v>
      </c>
      <c r="I415" s="6" t="s">
        <v>16</v>
      </c>
      <c r="J415" s="6">
        <v>1969</v>
      </c>
      <c r="K415" s="27">
        <f t="shared" si="23"/>
        <v>0.15849951195418907</v>
      </c>
      <c r="L415" s="27">
        <f t="shared" si="23"/>
        <v>0.11286156718805167</v>
      </c>
      <c r="M415" s="27">
        <f t="shared" si="23"/>
        <v>9.8320419654458827E-2</v>
      </c>
      <c r="N415" s="27">
        <f t="shared" si="23"/>
        <v>0.12724151087371233</v>
      </c>
    </row>
    <row r="416" spans="2:14" x14ac:dyDescent="0.25">
      <c r="B416" s="6" t="s">
        <v>45</v>
      </c>
      <c r="C416" s="6">
        <v>2006</v>
      </c>
      <c r="D416" s="6" t="s">
        <v>27</v>
      </c>
      <c r="E416" s="6" t="s">
        <v>4</v>
      </c>
      <c r="F416" s="27">
        <v>0</v>
      </c>
      <c r="I416" s="6" t="s">
        <v>16</v>
      </c>
      <c r="J416" s="6">
        <v>1968</v>
      </c>
      <c r="K416" s="27">
        <f t="shared" si="23"/>
        <v>0.15434125391701703</v>
      </c>
      <c r="L416" s="27">
        <f t="shared" si="23"/>
        <v>8.3362527673483164E-2</v>
      </c>
      <c r="M416" s="27">
        <f t="shared" si="23"/>
        <v>8.2250387721268511E-2</v>
      </c>
      <c r="N416" s="27">
        <f t="shared" si="23"/>
        <v>0.12346726032722004</v>
      </c>
    </row>
    <row r="417" spans="2:14" x14ac:dyDescent="0.25">
      <c r="B417" s="6" t="s">
        <v>45</v>
      </c>
      <c r="C417" s="6">
        <v>2006</v>
      </c>
      <c r="D417" s="6" t="s">
        <v>28</v>
      </c>
      <c r="E417" s="6" t="s">
        <v>4</v>
      </c>
      <c r="F417" s="27">
        <v>0</v>
      </c>
      <c r="I417" s="6" t="s">
        <v>16</v>
      </c>
      <c r="J417" s="6">
        <v>1967</v>
      </c>
      <c r="K417" s="27">
        <f t="shared" si="23"/>
        <v>0.15264153766169447</v>
      </c>
      <c r="L417" s="27">
        <f t="shared" si="23"/>
        <v>7.9510725633986076E-2</v>
      </c>
      <c r="M417" s="27">
        <f t="shared" si="23"/>
        <v>8.2351010584470641E-2</v>
      </c>
      <c r="N417" s="27">
        <f t="shared" si="23"/>
        <v>0.12443128475482054</v>
      </c>
    </row>
    <row r="418" spans="2:14" x14ac:dyDescent="0.25">
      <c r="B418" s="6" t="s">
        <v>45</v>
      </c>
      <c r="C418" s="6">
        <v>2006</v>
      </c>
      <c r="D418" s="6" t="s">
        <v>29</v>
      </c>
      <c r="E418" s="6" t="s">
        <v>4</v>
      </c>
      <c r="F418" s="27">
        <v>0</v>
      </c>
      <c r="I418" s="6" t="s">
        <v>16</v>
      </c>
      <c r="J418" s="6">
        <v>1966</v>
      </c>
      <c r="K418" s="27">
        <f t="shared" si="23"/>
        <v>0.15524126642450334</v>
      </c>
      <c r="L418" s="27">
        <f t="shared" si="23"/>
        <v>8.3875854229647981E-2</v>
      </c>
      <c r="M418" s="27">
        <f t="shared" si="23"/>
        <v>8.1412783917365464E-2</v>
      </c>
      <c r="N418" s="27">
        <f t="shared" si="23"/>
        <v>0.12072602939036811</v>
      </c>
    </row>
    <row r="419" spans="2:14" x14ac:dyDescent="0.25">
      <c r="B419" s="6" t="s">
        <v>45</v>
      </c>
      <c r="C419" s="6">
        <v>2006</v>
      </c>
      <c r="D419" s="6" t="s">
        <v>30</v>
      </c>
      <c r="E419" s="6" t="s">
        <v>4</v>
      </c>
      <c r="F419" s="27">
        <v>0</v>
      </c>
      <c r="I419" s="6" t="s">
        <v>16</v>
      </c>
      <c r="J419" s="6">
        <v>1965</v>
      </c>
      <c r="K419" s="27">
        <f t="shared" si="23"/>
        <v>0.1550722301910917</v>
      </c>
      <c r="L419" s="27">
        <f t="shared" si="23"/>
        <v>8.4095283995147582E-2</v>
      </c>
      <c r="M419" s="27">
        <f t="shared" si="23"/>
        <v>7.9021481031531282E-2</v>
      </c>
      <c r="N419" s="27">
        <f t="shared" si="23"/>
        <v>0.1279161582083124</v>
      </c>
    </row>
    <row r="420" spans="2:14" x14ac:dyDescent="0.25">
      <c r="B420" s="6" t="s">
        <v>45</v>
      </c>
      <c r="C420" s="6">
        <v>2006</v>
      </c>
      <c r="D420" s="6" t="s">
        <v>31</v>
      </c>
      <c r="E420" s="6" t="s">
        <v>4</v>
      </c>
      <c r="F420" s="27">
        <v>0</v>
      </c>
      <c r="I420" s="6" t="s">
        <v>16</v>
      </c>
      <c r="J420" s="6">
        <v>1964</v>
      </c>
      <c r="K420" s="27">
        <f t="shared" si="23"/>
        <v>0.15843304373042397</v>
      </c>
      <c r="L420" s="27">
        <f t="shared" si="23"/>
        <v>8.4952951830019385E-2</v>
      </c>
      <c r="M420" s="27">
        <f t="shared" si="23"/>
        <v>7.3207853482826851E-2</v>
      </c>
      <c r="N420" s="27">
        <f t="shared" si="23"/>
        <v>0.12981464440646773</v>
      </c>
    </row>
    <row r="421" spans="2:14" x14ac:dyDescent="0.25">
      <c r="B421" s="6" t="s">
        <v>45</v>
      </c>
      <c r="C421" s="6">
        <v>2006</v>
      </c>
      <c r="D421" s="6" t="s">
        <v>32</v>
      </c>
      <c r="E421" s="6" t="s">
        <v>4</v>
      </c>
      <c r="F421" s="27">
        <v>2.2866915816811301E-2</v>
      </c>
      <c r="I421" s="6" t="s">
        <v>16</v>
      </c>
      <c r="J421" s="6">
        <v>1963</v>
      </c>
      <c r="K421" s="27">
        <f t="shared" si="23"/>
        <v>0.15452952583448995</v>
      </c>
      <c r="L421" s="27">
        <f t="shared" si="23"/>
        <v>8.387560526792795E-2</v>
      </c>
      <c r="M421" s="27">
        <f t="shared" si="23"/>
        <v>7.164972392796326E-2</v>
      </c>
      <c r="N421" s="27">
        <f t="shared" si="23"/>
        <v>0.13565763384005289</v>
      </c>
    </row>
    <row r="422" spans="2:14" x14ac:dyDescent="0.25">
      <c r="B422" s="6" t="s">
        <v>45</v>
      </c>
      <c r="C422" s="6">
        <v>2005</v>
      </c>
      <c r="D422" s="6" t="s">
        <v>7</v>
      </c>
      <c r="E422" s="6" t="s">
        <v>3</v>
      </c>
      <c r="F422" s="27">
        <v>8.7509000804777845E-2</v>
      </c>
      <c r="I422" s="6" t="s">
        <v>16</v>
      </c>
      <c r="J422" s="6">
        <v>1962</v>
      </c>
      <c r="K422" s="27">
        <f t="shared" si="23"/>
        <v>0.15535665260447076</v>
      </c>
      <c r="L422" s="27">
        <f t="shared" si="23"/>
        <v>8.6901923165464273E-2</v>
      </c>
      <c r="M422" s="27">
        <f t="shared" si="23"/>
        <v>7.2111032887458515E-2</v>
      </c>
      <c r="N422" s="27">
        <f t="shared" si="23"/>
        <v>0.13718341668010969</v>
      </c>
    </row>
    <row r="423" spans="2:14" x14ac:dyDescent="0.25">
      <c r="B423" s="6" t="s">
        <v>45</v>
      </c>
      <c r="C423" s="6">
        <v>2005</v>
      </c>
      <c r="D423" s="6" t="s">
        <v>8</v>
      </c>
      <c r="E423" s="6" t="s">
        <v>3</v>
      </c>
      <c r="F423" s="27">
        <v>5.4851963234359778E-2</v>
      </c>
      <c r="I423" s="6" t="s">
        <v>16</v>
      </c>
      <c r="J423" s="6">
        <v>1961</v>
      </c>
      <c r="K423" s="27">
        <f t="shared" si="23"/>
        <v>0.15315320409071956</v>
      </c>
      <c r="L423" s="27">
        <f t="shared" si="23"/>
        <v>9.0020078219225183E-2</v>
      </c>
      <c r="M423" s="27">
        <f t="shared" si="23"/>
        <v>7.1740220661985959E-2</v>
      </c>
      <c r="N423" s="27">
        <f t="shared" si="23"/>
        <v>0.14911238904863108</v>
      </c>
    </row>
    <row r="424" spans="2:14" x14ac:dyDescent="0.25">
      <c r="B424" s="6" t="s">
        <v>45</v>
      </c>
      <c r="C424" s="6">
        <v>2005</v>
      </c>
      <c r="D424" s="6" t="s">
        <v>9</v>
      </c>
      <c r="E424" s="6" t="s">
        <v>3</v>
      </c>
      <c r="F424" s="27">
        <v>7.924943877334914E-2</v>
      </c>
      <c r="I424" s="6" t="s">
        <v>16</v>
      </c>
      <c r="J424" s="6">
        <v>1960</v>
      </c>
      <c r="K424" s="27">
        <f t="shared" si="23"/>
        <v>0.14951422260378186</v>
      </c>
      <c r="L424" s="27">
        <f t="shared" si="23"/>
        <v>8.4660139011420665E-2</v>
      </c>
      <c r="M424" s="27">
        <f t="shared" si="23"/>
        <v>7.2845790266451979E-2</v>
      </c>
      <c r="N424" s="27">
        <f t="shared" si="23"/>
        <v>0.15314901162408878</v>
      </c>
    </row>
    <row r="425" spans="2:14" x14ac:dyDescent="0.25">
      <c r="B425" s="6" t="s">
        <v>45</v>
      </c>
      <c r="C425" s="6">
        <v>2005</v>
      </c>
      <c r="D425" s="6" t="s">
        <v>10</v>
      </c>
      <c r="E425" s="6" t="s">
        <v>3</v>
      </c>
      <c r="F425" s="27">
        <v>5.7351010207971537E-2</v>
      </c>
    </row>
    <row r="426" spans="2:14" x14ac:dyDescent="0.25">
      <c r="B426" s="6" t="s">
        <v>45</v>
      </c>
      <c r="C426" s="6">
        <v>2005</v>
      </c>
      <c r="D426" s="6" t="s">
        <v>11</v>
      </c>
      <c r="E426" s="6" t="s">
        <v>3</v>
      </c>
      <c r="F426" s="27">
        <v>2.4228048625524166E-2</v>
      </c>
      <c r="I426" s="6" t="s">
        <v>17</v>
      </c>
      <c r="J426" s="6">
        <v>2000</v>
      </c>
      <c r="K426" s="27">
        <f>SUMIFS($F$6:$F$6141,$D$6:$D$6141,$I426,$E$6:$E$6141,LEFT(K$5,1),$C$6:$C$6141,$J426,$B$6:$B$6141,K$4)</f>
        <v>3.8714780190883112E-2</v>
      </c>
      <c r="L426" s="27">
        <f t="shared" ref="L426:N441" si="24">SUMIFS($F$6:$F$6141,$D$6:$D$6141,$I426,$E$6:$E$6141,LEFT(L$5,1),$C$6:$C$6141,$J426,$B$6:$B$6141,L$4)</f>
        <v>9.4661753345467753E-2</v>
      </c>
      <c r="M426" s="27">
        <f t="shared" si="24"/>
        <v>1.5870177477759401E-2</v>
      </c>
      <c r="N426" s="27">
        <f t="shared" si="24"/>
        <v>3.6973725862614749E-2</v>
      </c>
    </row>
    <row r="427" spans="2:14" x14ac:dyDescent="0.25">
      <c r="B427" s="6" t="s">
        <v>45</v>
      </c>
      <c r="C427" s="6">
        <v>2005</v>
      </c>
      <c r="D427" s="6" t="s">
        <v>12</v>
      </c>
      <c r="E427" s="6" t="s">
        <v>3</v>
      </c>
      <c r="F427" s="27">
        <v>4.2780295649963995E-3</v>
      </c>
      <c r="I427" s="6" t="s">
        <v>17</v>
      </c>
      <c r="J427" s="6">
        <v>1999</v>
      </c>
      <c r="K427" s="27">
        <f t="shared" ref="K427:N466" si="25">SUMIFS($F$6:$F$6141,$D$6:$D$6141,$I427,$E$6:$E$6141,LEFT(K$5,1),$C$6:$C$6141,$J427,$B$6:$B$6141,K$4)</f>
        <v>3.7984025434218929E-2</v>
      </c>
      <c r="L427" s="27">
        <f t="shared" si="24"/>
        <v>9.732334282758702E-2</v>
      </c>
      <c r="M427" s="27">
        <f t="shared" si="24"/>
        <v>1.5926677184283675E-2</v>
      </c>
      <c r="N427" s="27">
        <f t="shared" si="24"/>
        <v>3.669724770642202E-2</v>
      </c>
    </row>
    <row r="428" spans="2:14" x14ac:dyDescent="0.25">
      <c r="B428" s="6" t="s">
        <v>45</v>
      </c>
      <c r="C428" s="6">
        <v>2005</v>
      </c>
      <c r="D428" s="6" t="s">
        <v>13</v>
      </c>
      <c r="E428" s="6" t="s">
        <v>3</v>
      </c>
      <c r="F428" s="27">
        <v>5.4216612308865264E-3</v>
      </c>
      <c r="I428" s="6" t="s">
        <v>17</v>
      </c>
      <c r="J428" s="6">
        <v>1998</v>
      </c>
      <c r="K428" s="27">
        <f t="shared" si="25"/>
        <v>3.8659617052889381E-2</v>
      </c>
      <c r="L428" s="27">
        <f t="shared" si="24"/>
        <v>9.733688008316517E-2</v>
      </c>
      <c r="M428" s="27">
        <f t="shared" si="24"/>
        <v>1.6290495364042701E-2</v>
      </c>
      <c r="N428" s="27">
        <f t="shared" si="24"/>
        <v>3.669724770642202E-2</v>
      </c>
    </row>
    <row r="429" spans="2:14" x14ac:dyDescent="0.25">
      <c r="B429" s="6" t="s">
        <v>45</v>
      </c>
      <c r="C429" s="6">
        <v>2005</v>
      </c>
      <c r="D429" s="6" t="s">
        <v>14</v>
      </c>
      <c r="E429" s="6" t="s">
        <v>3</v>
      </c>
      <c r="F429" s="27">
        <v>4.3500360032191113E-2</v>
      </c>
      <c r="I429" s="6" t="s">
        <v>17</v>
      </c>
      <c r="J429" s="6">
        <v>1997</v>
      </c>
      <c r="K429" s="27">
        <f t="shared" si="25"/>
        <v>3.8541054601640881E-2</v>
      </c>
      <c r="L429" s="27">
        <f t="shared" si="24"/>
        <v>9.8127299068390628E-2</v>
      </c>
      <c r="M429" s="27">
        <f t="shared" si="24"/>
        <v>5.3980494443184399E-3</v>
      </c>
      <c r="N429" s="27">
        <f t="shared" si="24"/>
        <v>3.4470838066077335E-2</v>
      </c>
    </row>
    <row r="430" spans="2:14" x14ac:dyDescent="0.25">
      <c r="B430" s="6" t="s">
        <v>45</v>
      </c>
      <c r="C430" s="6">
        <v>2005</v>
      </c>
      <c r="D430" s="6" t="s">
        <v>15</v>
      </c>
      <c r="E430" s="6" t="s">
        <v>3</v>
      </c>
      <c r="F430" s="27">
        <v>9.9961878944470322E-3</v>
      </c>
      <c r="I430" s="6" t="s">
        <v>17</v>
      </c>
      <c r="J430" s="6">
        <v>1996</v>
      </c>
      <c r="K430" s="27">
        <f t="shared" si="25"/>
        <v>3.8777505518402332E-2</v>
      </c>
      <c r="L430" s="27">
        <f t="shared" si="24"/>
        <v>0.10346348404677164</v>
      </c>
      <c r="M430" s="27">
        <f t="shared" si="24"/>
        <v>1.8690932087271194E-2</v>
      </c>
      <c r="N430" s="27">
        <f t="shared" si="24"/>
        <v>3.404108576777181E-2</v>
      </c>
    </row>
    <row r="431" spans="2:14" x14ac:dyDescent="0.25">
      <c r="B431" s="6" t="s">
        <v>45</v>
      </c>
      <c r="C431" s="6">
        <v>2005</v>
      </c>
      <c r="D431" s="6" t="s">
        <v>16</v>
      </c>
      <c r="E431" s="6" t="s">
        <v>3</v>
      </c>
      <c r="F431" s="27">
        <v>0.20780210936507265</v>
      </c>
      <c r="I431" s="6" t="s">
        <v>17</v>
      </c>
      <c r="J431" s="6">
        <v>1995</v>
      </c>
      <c r="K431" s="27">
        <f t="shared" si="25"/>
        <v>3.9533178637220098E-2</v>
      </c>
      <c r="L431" s="27">
        <f t="shared" si="24"/>
        <v>0.10625489322373272</v>
      </c>
      <c r="M431" s="27">
        <f t="shared" si="24"/>
        <v>2.008190008190008E-2</v>
      </c>
      <c r="N431" s="27">
        <f t="shared" si="24"/>
        <v>3.8550030520730617E-2</v>
      </c>
    </row>
    <row r="432" spans="2:14" x14ac:dyDescent="0.25">
      <c r="B432" s="6" t="s">
        <v>45</v>
      </c>
      <c r="C432" s="6">
        <v>2005</v>
      </c>
      <c r="D432" s="6" t="s">
        <v>17</v>
      </c>
      <c r="E432" s="6" t="s">
        <v>3</v>
      </c>
      <c r="F432" s="27">
        <v>8.8101995001906054E-3</v>
      </c>
      <c r="I432" s="6" t="s">
        <v>17</v>
      </c>
      <c r="J432" s="6">
        <v>1994</v>
      </c>
      <c r="K432" s="27">
        <f t="shared" si="25"/>
        <v>3.9933237460144183E-2</v>
      </c>
      <c r="L432" s="27">
        <f t="shared" si="24"/>
        <v>0.10747241071809628</v>
      </c>
      <c r="M432" s="27">
        <f t="shared" si="24"/>
        <v>1.8605341246290801E-2</v>
      </c>
      <c r="N432" s="27">
        <f t="shared" si="24"/>
        <v>4.3996100538295259E-2</v>
      </c>
    </row>
    <row r="433" spans="2:14" x14ac:dyDescent="0.25">
      <c r="B433" s="6" t="s">
        <v>45</v>
      </c>
      <c r="C433" s="6">
        <v>2005</v>
      </c>
      <c r="D433" s="6" t="s">
        <v>18</v>
      </c>
      <c r="E433" s="6" t="s">
        <v>3</v>
      </c>
      <c r="F433" s="27">
        <v>8.8567919013935362E-2</v>
      </c>
      <c r="I433" s="6" t="s">
        <v>17</v>
      </c>
      <c r="J433" s="6">
        <v>1993</v>
      </c>
      <c r="K433" s="27">
        <f t="shared" si="25"/>
        <v>4.044115208870791E-2</v>
      </c>
      <c r="L433" s="27">
        <f t="shared" si="24"/>
        <v>0.10772812320331272</v>
      </c>
      <c r="M433" s="27">
        <f t="shared" si="24"/>
        <v>1.9005941353095253E-2</v>
      </c>
      <c r="N433" s="27">
        <f t="shared" si="24"/>
        <v>5.5254313242213755E-2</v>
      </c>
    </row>
    <row r="434" spans="2:14" x14ac:dyDescent="0.25">
      <c r="B434" s="6" t="s">
        <v>45</v>
      </c>
      <c r="C434" s="6">
        <v>2005</v>
      </c>
      <c r="D434" s="6" t="s">
        <v>19</v>
      </c>
      <c r="E434" s="6" t="s">
        <v>3</v>
      </c>
      <c r="F434" s="27">
        <v>6.3662162734550387E-2</v>
      </c>
      <c r="I434" s="6" t="s">
        <v>17</v>
      </c>
      <c r="J434" s="6">
        <v>1992</v>
      </c>
      <c r="K434" s="27">
        <f t="shared" si="25"/>
        <v>4.0733633186412335E-2</v>
      </c>
      <c r="L434" s="27">
        <f t="shared" si="24"/>
        <v>0.10864499506722436</v>
      </c>
      <c r="M434" s="27">
        <f t="shared" si="24"/>
        <v>2.1450774012864309E-2</v>
      </c>
      <c r="N434" s="27">
        <f t="shared" si="24"/>
        <v>6.5758449043751638E-2</v>
      </c>
    </row>
    <row r="435" spans="2:14" x14ac:dyDescent="0.25">
      <c r="B435" s="6" t="s">
        <v>45</v>
      </c>
      <c r="C435" s="6">
        <v>2005</v>
      </c>
      <c r="D435" s="6" t="s">
        <v>20</v>
      </c>
      <c r="E435" s="6" t="s">
        <v>3</v>
      </c>
      <c r="F435" s="27">
        <v>4.7058325214960395E-2</v>
      </c>
      <c r="I435" s="6" t="s">
        <v>17</v>
      </c>
      <c r="J435" s="6">
        <v>1991</v>
      </c>
      <c r="K435" s="27">
        <f t="shared" si="25"/>
        <v>4.1616672617258432E-2</v>
      </c>
      <c r="L435" s="27">
        <f t="shared" si="24"/>
        <v>0.10685049340178424</v>
      </c>
      <c r="M435" s="27">
        <f t="shared" si="24"/>
        <v>1.9806526663809467E-2</v>
      </c>
      <c r="N435" s="27">
        <f t="shared" si="24"/>
        <v>7.3376565692458026E-2</v>
      </c>
    </row>
    <row r="436" spans="2:14" x14ac:dyDescent="0.25">
      <c r="B436" s="6" t="s">
        <v>45</v>
      </c>
      <c r="C436" s="6">
        <v>2005</v>
      </c>
      <c r="D436" s="6" t="s">
        <v>21</v>
      </c>
      <c r="E436" s="6" t="s">
        <v>3</v>
      </c>
      <c r="F436" s="27">
        <v>2.7193019611165235E-2</v>
      </c>
      <c r="I436" s="6" t="s">
        <v>17</v>
      </c>
      <c r="J436" s="6">
        <v>1990</v>
      </c>
      <c r="K436" s="27">
        <f t="shared" si="25"/>
        <v>4.1765533020793846E-2</v>
      </c>
      <c r="L436" s="27">
        <f t="shared" si="24"/>
        <v>0.10645827703273317</v>
      </c>
      <c r="M436" s="27">
        <f t="shared" si="24"/>
        <v>1.7749887942626625E-2</v>
      </c>
      <c r="N436" s="27">
        <f t="shared" si="24"/>
        <v>8.3910251063474856E-2</v>
      </c>
    </row>
    <row r="437" spans="2:14" x14ac:dyDescent="0.25">
      <c r="B437" s="6" t="s">
        <v>45</v>
      </c>
      <c r="C437" s="6">
        <v>2005</v>
      </c>
      <c r="D437" s="6" t="s">
        <v>22</v>
      </c>
      <c r="E437" s="6" t="s">
        <v>3</v>
      </c>
      <c r="F437" s="27">
        <v>1.3765936719047821E-2</v>
      </c>
      <c r="I437" s="6" t="s">
        <v>17</v>
      </c>
      <c r="J437" s="6">
        <v>1989</v>
      </c>
      <c r="K437" s="27">
        <f t="shared" si="25"/>
        <v>4.1673000076000909E-2</v>
      </c>
      <c r="L437" s="27">
        <f t="shared" si="24"/>
        <v>0.10803725549924768</v>
      </c>
      <c r="M437" s="27">
        <f t="shared" si="24"/>
        <v>1.7360238912612687E-2</v>
      </c>
      <c r="N437" s="27">
        <f t="shared" si="24"/>
        <v>9.0369242481918535E-2</v>
      </c>
    </row>
    <row r="438" spans="2:14" x14ac:dyDescent="0.25">
      <c r="B438" s="6" t="s">
        <v>45</v>
      </c>
      <c r="C438" s="6">
        <v>2005</v>
      </c>
      <c r="D438" s="6" t="s">
        <v>23</v>
      </c>
      <c r="E438" s="6" t="s">
        <v>3</v>
      </c>
      <c r="F438" s="27">
        <v>0</v>
      </c>
      <c r="I438" s="6" t="s">
        <v>17</v>
      </c>
      <c r="J438" s="6">
        <v>1988</v>
      </c>
      <c r="K438" s="27">
        <f t="shared" si="25"/>
        <v>4.0541346086472724E-2</v>
      </c>
      <c r="L438" s="27">
        <f t="shared" si="24"/>
        <v>0.10297156473355804</v>
      </c>
      <c r="M438" s="27">
        <f t="shared" si="24"/>
        <v>1.590780985783178E-2</v>
      </c>
      <c r="N438" s="27">
        <f t="shared" si="24"/>
        <v>0.10107248675040688</v>
      </c>
    </row>
    <row r="439" spans="2:14" x14ac:dyDescent="0.25">
      <c r="B439" s="6" t="s">
        <v>45</v>
      </c>
      <c r="C439" s="6">
        <v>2005</v>
      </c>
      <c r="D439" s="6" t="s">
        <v>24</v>
      </c>
      <c r="E439" s="6" t="s">
        <v>3</v>
      </c>
      <c r="F439" s="27">
        <v>3.7019780592147063E-2</v>
      </c>
      <c r="I439" s="6" t="s">
        <v>17</v>
      </c>
      <c r="J439" s="6">
        <v>1987</v>
      </c>
      <c r="K439" s="27">
        <f t="shared" si="25"/>
        <v>4.0524495822440734E-2</v>
      </c>
      <c r="L439" s="27">
        <f t="shared" si="24"/>
        <v>9.9672600246343071E-2</v>
      </c>
      <c r="M439" s="27">
        <f t="shared" si="24"/>
        <v>1.5361274416840508E-2</v>
      </c>
      <c r="N439" s="27">
        <f t="shared" si="24"/>
        <v>9.739374840303211E-2</v>
      </c>
    </row>
    <row r="440" spans="2:14" x14ac:dyDescent="0.25">
      <c r="B440" s="6" t="s">
        <v>45</v>
      </c>
      <c r="C440" s="6">
        <v>2005</v>
      </c>
      <c r="D440" s="6" t="s">
        <v>25</v>
      </c>
      <c r="E440" s="6" t="s">
        <v>3</v>
      </c>
      <c r="F440" s="27">
        <v>3.8925833368630605E-2</v>
      </c>
      <c r="I440" s="6" t="s">
        <v>17</v>
      </c>
      <c r="J440" s="6">
        <v>1986</v>
      </c>
      <c r="K440" s="27">
        <f t="shared" si="25"/>
        <v>4.0136740245165045E-2</v>
      </c>
      <c r="L440" s="27">
        <f t="shared" si="24"/>
        <v>9.5591582501382541E-2</v>
      </c>
      <c r="M440" s="27">
        <f t="shared" si="24"/>
        <v>1.1966880174972661E-2</v>
      </c>
      <c r="N440" s="27">
        <f t="shared" si="24"/>
        <v>0.12035807598406648</v>
      </c>
    </row>
    <row r="441" spans="2:14" x14ac:dyDescent="0.25">
      <c r="B441" s="6" t="s">
        <v>45</v>
      </c>
      <c r="C441" s="6">
        <v>2005</v>
      </c>
      <c r="D441" s="6" t="s">
        <v>26</v>
      </c>
      <c r="E441" s="6" t="s">
        <v>3</v>
      </c>
      <c r="F441" s="27">
        <v>4.684654157312889E-2</v>
      </c>
      <c r="I441" s="6" t="s">
        <v>17</v>
      </c>
      <c r="J441" s="6">
        <v>1985</v>
      </c>
      <c r="K441" s="27">
        <f t="shared" si="25"/>
        <v>3.8103045536307001E-2</v>
      </c>
      <c r="L441" s="27">
        <f t="shared" si="24"/>
        <v>9.2707039283439985E-2</v>
      </c>
      <c r="M441" s="27">
        <f t="shared" si="24"/>
        <v>7.9316091599283996E-3</v>
      </c>
      <c r="N441" s="27">
        <f t="shared" si="24"/>
        <v>0.13120355342957205</v>
      </c>
    </row>
    <row r="442" spans="2:14" x14ac:dyDescent="0.25">
      <c r="B442" s="6" t="s">
        <v>45</v>
      </c>
      <c r="C442" s="6">
        <v>2005</v>
      </c>
      <c r="D442" s="6" t="s">
        <v>27</v>
      </c>
      <c r="E442" s="6" t="s">
        <v>3</v>
      </c>
      <c r="F442" s="27">
        <v>0</v>
      </c>
      <c r="I442" s="6" t="s">
        <v>17</v>
      </c>
      <c r="J442" s="6">
        <v>1984</v>
      </c>
      <c r="K442" s="27">
        <f t="shared" si="25"/>
        <v>3.5572898993326545E-2</v>
      </c>
      <c r="L442" s="27">
        <f t="shared" si="25"/>
        <v>8.9250874801492505E-2</v>
      </c>
      <c r="M442" s="27">
        <f t="shared" si="25"/>
        <v>4.0776114501518846E-3</v>
      </c>
      <c r="N442" s="27">
        <f t="shared" si="25"/>
        <v>0.14755380147442104</v>
      </c>
    </row>
    <row r="443" spans="2:14" x14ac:dyDescent="0.25">
      <c r="B443" s="6" t="s">
        <v>45</v>
      </c>
      <c r="C443" s="6">
        <v>2005</v>
      </c>
      <c r="D443" s="6" t="s">
        <v>28</v>
      </c>
      <c r="E443" s="6" t="s">
        <v>3</v>
      </c>
      <c r="F443" s="27">
        <v>0</v>
      </c>
      <c r="I443" s="6" t="s">
        <v>17</v>
      </c>
      <c r="J443" s="6">
        <v>1983</v>
      </c>
      <c r="K443" s="27">
        <f t="shared" si="25"/>
        <v>3.5198189714887911E-2</v>
      </c>
      <c r="L443" s="27">
        <f t="shared" si="25"/>
        <v>8.894709328461449E-2</v>
      </c>
      <c r="M443" s="27">
        <f t="shared" si="25"/>
        <v>3.525301054470581E-3</v>
      </c>
      <c r="N443" s="27">
        <f t="shared" si="25"/>
        <v>0.12877820349084718</v>
      </c>
    </row>
    <row r="444" spans="2:14" x14ac:dyDescent="0.25">
      <c r="B444" s="6" t="s">
        <v>45</v>
      </c>
      <c r="C444" s="6">
        <v>2005</v>
      </c>
      <c r="D444" s="6" t="s">
        <v>29</v>
      </c>
      <c r="E444" s="6" t="s">
        <v>3</v>
      </c>
      <c r="F444" s="27">
        <v>2.9183785844381381E-2</v>
      </c>
      <c r="I444" s="6" t="s">
        <v>17</v>
      </c>
      <c r="J444" s="6">
        <v>1982</v>
      </c>
      <c r="K444" s="27">
        <f t="shared" si="25"/>
        <v>3.3426199201974718E-2</v>
      </c>
      <c r="L444" s="27">
        <f t="shared" si="25"/>
        <v>8.9846493992381218E-2</v>
      </c>
      <c r="M444" s="27">
        <f t="shared" si="25"/>
        <v>2.9591328183403939E-3</v>
      </c>
      <c r="N444" s="27">
        <f t="shared" si="25"/>
        <v>0.16770133150661473</v>
      </c>
    </row>
    <row r="445" spans="2:14" x14ac:dyDescent="0.25">
      <c r="B445" s="6" t="s">
        <v>45</v>
      </c>
      <c r="C445" s="6">
        <v>2005</v>
      </c>
      <c r="D445" s="6" t="s">
        <v>30</v>
      </c>
      <c r="E445" s="6" t="s">
        <v>3</v>
      </c>
      <c r="F445" s="27">
        <v>4.8710237621246138E-3</v>
      </c>
      <c r="I445" s="6" t="s">
        <v>17</v>
      </c>
      <c r="J445" s="6">
        <v>1981</v>
      </c>
      <c r="K445" s="27">
        <f t="shared" si="25"/>
        <v>3.2481265319046632E-2</v>
      </c>
      <c r="L445" s="27">
        <f t="shared" si="25"/>
        <v>8.6776445639377447E-2</v>
      </c>
      <c r="M445" s="27">
        <f t="shared" si="25"/>
        <v>3.1115813056195158E-3</v>
      </c>
      <c r="N445" s="27">
        <f t="shared" si="25"/>
        <v>0.14257977376329561</v>
      </c>
    </row>
    <row r="446" spans="2:14" x14ac:dyDescent="0.25">
      <c r="B446" s="6" t="s">
        <v>45</v>
      </c>
      <c r="C446" s="6">
        <v>2005</v>
      </c>
      <c r="D446" s="6" t="s">
        <v>31</v>
      </c>
      <c r="E446" s="6" t="s">
        <v>3</v>
      </c>
      <c r="F446" s="27">
        <v>0</v>
      </c>
      <c r="I446" s="6" t="s">
        <v>17</v>
      </c>
      <c r="J446" s="6">
        <v>1980</v>
      </c>
      <c r="K446" s="27">
        <f t="shared" si="25"/>
        <v>3.2752069780780123E-2</v>
      </c>
      <c r="L446" s="27">
        <f t="shared" si="25"/>
        <v>8.7403216110338314E-2</v>
      </c>
      <c r="M446" s="27">
        <f t="shared" si="25"/>
        <v>6.447255311310328E-3</v>
      </c>
      <c r="N446" s="27">
        <f t="shared" si="25"/>
        <v>0.17170043753451425</v>
      </c>
    </row>
    <row r="447" spans="2:14" x14ac:dyDescent="0.25">
      <c r="B447" s="6" t="s">
        <v>45</v>
      </c>
      <c r="C447" s="6">
        <v>2005</v>
      </c>
      <c r="D447" s="6" t="s">
        <v>32</v>
      </c>
      <c r="E447" s="6" t="s">
        <v>3</v>
      </c>
      <c r="F447" s="27">
        <v>1.9907662332161465E-2</v>
      </c>
      <c r="I447" s="6" t="s">
        <v>17</v>
      </c>
      <c r="J447" s="6">
        <v>1979</v>
      </c>
      <c r="K447" s="27">
        <f t="shared" si="25"/>
        <v>3.4281980543052128E-2</v>
      </c>
      <c r="L447" s="27">
        <f t="shared" si="25"/>
        <v>8.6136701587007175E-2</v>
      </c>
      <c r="M447" s="27">
        <f t="shared" si="25"/>
        <v>6.2063615205585725E-3</v>
      </c>
      <c r="N447" s="27">
        <f t="shared" si="25"/>
        <v>0.18122769736578326</v>
      </c>
    </row>
    <row r="448" spans="2:14" x14ac:dyDescent="0.25">
      <c r="B448" s="6" t="s">
        <v>45</v>
      </c>
      <c r="C448" s="6">
        <v>2005</v>
      </c>
      <c r="D448" s="6" t="s">
        <v>7</v>
      </c>
      <c r="E448" s="6" t="s">
        <v>4</v>
      </c>
      <c r="F448" s="27">
        <v>0.12651252627393059</v>
      </c>
      <c r="I448" s="6" t="s">
        <v>17</v>
      </c>
      <c r="J448" s="6">
        <v>1978</v>
      </c>
      <c r="K448" s="27">
        <f t="shared" si="25"/>
        <v>3.6200390101434901E-2</v>
      </c>
      <c r="L448" s="27">
        <f t="shared" si="25"/>
        <v>8.917760390183023E-2</v>
      </c>
      <c r="M448" s="27">
        <f t="shared" si="25"/>
        <v>3.3490489351324986E-3</v>
      </c>
      <c r="N448" s="27">
        <f t="shared" si="25"/>
        <v>0.1508205150177814</v>
      </c>
    </row>
    <row r="449" spans="2:14" x14ac:dyDescent="0.25">
      <c r="B449" s="6" t="s">
        <v>45</v>
      </c>
      <c r="C449" s="6">
        <v>2005</v>
      </c>
      <c r="D449" s="6" t="s">
        <v>8</v>
      </c>
      <c r="E449" s="6" t="s">
        <v>4</v>
      </c>
      <c r="F449" s="27">
        <v>2.5279781855365564E-2</v>
      </c>
      <c r="I449" s="6" t="s">
        <v>17</v>
      </c>
      <c r="J449" s="6">
        <v>1977</v>
      </c>
      <c r="K449" s="27">
        <f t="shared" si="25"/>
        <v>3.7788184416123298E-2</v>
      </c>
      <c r="L449" s="27">
        <f t="shared" si="25"/>
        <v>8.8212595301871768E-2</v>
      </c>
      <c r="M449" s="27">
        <f t="shared" si="25"/>
        <v>6.5508493625766676E-3</v>
      </c>
      <c r="N449" s="27">
        <f t="shared" si="25"/>
        <v>0.15532963916401238</v>
      </c>
    </row>
    <row r="450" spans="2:14" x14ac:dyDescent="0.25">
      <c r="B450" s="6" t="s">
        <v>45</v>
      </c>
      <c r="C450" s="6">
        <v>2005</v>
      </c>
      <c r="D450" s="6" t="s">
        <v>9</v>
      </c>
      <c r="E450" s="6" t="s">
        <v>4</v>
      </c>
      <c r="F450" s="27">
        <v>9.4642958586604556E-2</v>
      </c>
      <c r="I450" s="6" t="s">
        <v>17</v>
      </c>
      <c r="J450" s="6">
        <v>1976</v>
      </c>
      <c r="K450" s="27">
        <f t="shared" si="25"/>
        <v>3.5100649294808384E-2</v>
      </c>
      <c r="L450" s="27">
        <f t="shared" si="25"/>
        <v>7.9564650375195445E-2</v>
      </c>
      <c r="M450" s="27">
        <f t="shared" si="25"/>
        <v>5.7423594717029283E-3</v>
      </c>
      <c r="N450" s="27">
        <f t="shared" si="25"/>
        <v>0.13469212615318601</v>
      </c>
    </row>
    <row r="451" spans="2:14" x14ac:dyDescent="0.25">
      <c r="B451" s="6" t="s">
        <v>45</v>
      </c>
      <c r="C451" s="6">
        <v>2005</v>
      </c>
      <c r="D451" s="6" t="s">
        <v>10</v>
      </c>
      <c r="E451" s="6" t="s">
        <v>4</v>
      </c>
      <c r="F451" s="27">
        <v>0</v>
      </c>
      <c r="I451" s="6" t="s">
        <v>17</v>
      </c>
      <c r="J451" s="6">
        <v>1975</v>
      </c>
      <c r="K451" s="27">
        <f t="shared" si="25"/>
        <v>3.5021829029408376E-2</v>
      </c>
      <c r="L451" s="27">
        <f t="shared" si="25"/>
        <v>8.2455868583860309E-2</v>
      </c>
      <c r="M451" s="27">
        <f t="shared" si="25"/>
        <v>6.2218214607754731E-3</v>
      </c>
      <c r="N451" s="27">
        <f t="shared" si="25"/>
        <v>0.15199617118015396</v>
      </c>
    </row>
    <row r="452" spans="2:14" x14ac:dyDescent="0.25">
      <c r="B452" s="6" t="s">
        <v>45</v>
      </c>
      <c r="C452" s="6">
        <v>2005</v>
      </c>
      <c r="D452" s="6" t="s">
        <v>11</v>
      </c>
      <c r="E452" s="6" t="s">
        <v>4</v>
      </c>
      <c r="F452" s="27">
        <v>0.11742316650570925</v>
      </c>
      <c r="I452" s="6" t="s">
        <v>17</v>
      </c>
      <c r="J452" s="6">
        <v>1974</v>
      </c>
      <c r="K452" s="27">
        <f t="shared" si="25"/>
        <v>3.6551952988921069E-2</v>
      </c>
      <c r="L452" s="27">
        <f t="shared" si="25"/>
        <v>8.500391805052028E-2</v>
      </c>
      <c r="M452" s="27">
        <f t="shared" si="25"/>
        <v>6.1296406591224931E-3</v>
      </c>
      <c r="N452" s="27">
        <f t="shared" si="25"/>
        <v>0.15898532803048027</v>
      </c>
    </row>
    <row r="453" spans="2:14" x14ac:dyDescent="0.25">
      <c r="B453" s="6" t="s">
        <v>45</v>
      </c>
      <c r="C453" s="6">
        <v>2005</v>
      </c>
      <c r="D453" s="6" t="s">
        <v>12</v>
      </c>
      <c r="E453" s="6" t="s">
        <v>4</v>
      </c>
      <c r="F453" s="27">
        <v>0</v>
      </c>
      <c r="I453" s="6" t="s">
        <v>17</v>
      </c>
      <c r="J453" s="6">
        <v>1973</v>
      </c>
      <c r="K453" s="27">
        <f t="shared" si="25"/>
        <v>3.8162744505735889E-2</v>
      </c>
      <c r="L453" s="27">
        <f t="shared" si="25"/>
        <v>8.5718437923300084E-2</v>
      </c>
      <c r="M453" s="27">
        <f t="shared" si="25"/>
        <v>7.0597673485760125E-3</v>
      </c>
      <c r="N453" s="27">
        <f t="shared" si="25"/>
        <v>0.15698671238748393</v>
      </c>
    </row>
    <row r="454" spans="2:14" x14ac:dyDescent="0.25">
      <c r="B454" s="6" t="s">
        <v>45</v>
      </c>
      <c r="C454" s="6">
        <v>2005</v>
      </c>
      <c r="D454" s="6" t="s">
        <v>13</v>
      </c>
      <c r="E454" s="6" t="s">
        <v>4</v>
      </c>
      <c r="F454" s="27">
        <v>4.7264670794750892E-2</v>
      </c>
      <c r="I454" s="6" t="s">
        <v>17</v>
      </c>
      <c r="J454" s="6">
        <v>1972</v>
      </c>
      <c r="K454" s="27">
        <f t="shared" si="25"/>
        <v>3.9850173601909927E-2</v>
      </c>
      <c r="L454" s="27">
        <f t="shared" si="25"/>
        <v>8.7012212932919664E-2</v>
      </c>
      <c r="M454" s="27">
        <f t="shared" si="25"/>
        <v>7.9272727272727272E-3</v>
      </c>
      <c r="N454" s="27">
        <f t="shared" si="25"/>
        <v>0.14762878566559548</v>
      </c>
    </row>
    <row r="455" spans="2:14" x14ac:dyDescent="0.25">
      <c r="B455" s="6" t="s">
        <v>45</v>
      </c>
      <c r="C455" s="6">
        <v>2005</v>
      </c>
      <c r="D455" s="6" t="s">
        <v>14</v>
      </c>
      <c r="E455" s="6" t="s">
        <v>4</v>
      </c>
      <c r="F455" s="27">
        <v>4.3401692893256828E-2</v>
      </c>
      <c r="I455" s="6" t="s">
        <v>17</v>
      </c>
      <c r="J455" s="6">
        <v>1971</v>
      </c>
      <c r="K455" s="27">
        <f t="shared" si="25"/>
        <v>4.0533818691567657E-2</v>
      </c>
      <c r="L455" s="27">
        <f t="shared" si="25"/>
        <v>8.7273500154168071E-2</v>
      </c>
      <c r="M455" s="27">
        <f t="shared" si="25"/>
        <v>8.6026067076763538E-3</v>
      </c>
      <c r="N455" s="27">
        <f t="shared" si="25"/>
        <v>0.1440152892944114</v>
      </c>
    </row>
    <row r="456" spans="2:14" x14ac:dyDescent="0.25">
      <c r="B456" s="6" t="s">
        <v>45</v>
      </c>
      <c r="C456" s="6">
        <v>2005</v>
      </c>
      <c r="D456" s="6" t="s">
        <v>15</v>
      </c>
      <c r="E456" s="6" t="s">
        <v>4</v>
      </c>
      <c r="F456" s="27">
        <v>4.7832755780264725E-2</v>
      </c>
      <c r="I456" s="6" t="s">
        <v>17</v>
      </c>
      <c r="J456" s="6">
        <v>1970</v>
      </c>
      <c r="K456" s="27">
        <f t="shared" si="25"/>
        <v>4.1079432856770251E-2</v>
      </c>
      <c r="L456" s="27">
        <f t="shared" si="25"/>
        <v>9.1016710439006526E-2</v>
      </c>
      <c r="M456" s="27">
        <f t="shared" si="25"/>
        <v>9.6190069568274864E-3</v>
      </c>
      <c r="N456" s="27">
        <f t="shared" si="25"/>
        <v>0.14227954689745045</v>
      </c>
    </row>
    <row r="457" spans="2:14" x14ac:dyDescent="0.25">
      <c r="B457" s="6" t="s">
        <v>45</v>
      </c>
      <c r="C457" s="6">
        <v>2005</v>
      </c>
      <c r="D457" s="6" t="s">
        <v>16</v>
      </c>
      <c r="E457" s="6" t="s">
        <v>4</v>
      </c>
      <c r="F457" s="27">
        <v>6.2034880418110547E-2</v>
      </c>
      <c r="I457" s="6" t="s">
        <v>17</v>
      </c>
      <c r="J457" s="6">
        <v>1969</v>
      </c>
      <c r="K457" s="27">
        <f t="shared" si="25"/>
        <v>4.0524284679049116E-2</v>
      </c>
      <c r="L457" s="27">
        <f t="shared" si="25"/>
        <v>9.1656260292831804E-2</v>
      </c>
      <c r="M457" s="27">
        <f t="shared" si="25"/>
        <v>1.2945762548727081E-2</v>
      </c>
      <c r="N457" s="27">
        <f t="shared" si="25"/>
        <v>0.13878290728729492</v>
      </c>
    </row>
    <row r="458" spans="2:14" x14ac:dyDescent="0.25">
      <c r="B458" s="6" t="s">
        <v>45</v>
      </c>
      <c r="C458" s="6">
        <v>2005</v>
      </c>
      <c r="D458" s="6" t="s">
        <v>17</v>
      </c>
      <c r="E458" s="6" t="s">
        <v>4</v>
      </c>
      <c r="F458" s="27">
        <v>1.971254899733E-2</v>
      </c>
      <c r="I458" s="6" t="s">
        <v>17</v>
      </c>
      <c r="J458" s="6">
        <v>1968</v>
      </c>
      <c r="K458" s="27">
        <f t="shared" si="25"/>
        <v>4.2405285679863042E-2</v>
      </c>
      <c r="L458" s="27">
        <f t="shared" si="25"/>
        <v>9.1675730668608471E-2</v>
      </c>
      <c r="M458" s="27">
        <f t="shared" si="25"/>
        <v>1.3449917107866732E-2</v>
      </c>
      <c r="N458" s="27">
        <f t="shared" si="25"/>
        <v>0.13300823350648433</v>
      </c>
    </row>
    <row r="459" spans="2:14" x14ac:dyDescent="0.25">
      <c r="B459" s="6" t="s">
        <v>45</v>
      </c>
      <c r="C459" s="6">
        <v>2005</v>
      </c>
      <c r="D459" s="6" t="s">
        <v>18</v>
      </c>
      <c r="E459" s="6" t="s">
        <v>4</v>
      </c>
      <c r="F459" s="27">
        <v>6.6409134806567058E-2</v>
      </c>
      <c r="I459" s="6" t="s">
        <v>17</v>
      </c>
      <c r="J459" s="6">
        <v>1967</v>
      </c>
      <c r="K459" s="27">
        <f t="shared" si="25"/>
        <v>4.4464226448794573E-2</v>
      </c>
      <c r="L459" s="27">
        <f t="shared" si="25"/>
        <v>8.8416994977631155E-2</v>
      </c>
      <c r="M459" s="27">
        <f t="shared" si="25"/>
        <v>1.5124579492930012E-2</v>
      </c>
      <c r="N459" s="27">
        <f t="shared" si="25"/>
        <v>0.12110926554488337</v>
      </c>
    </row>
    <row r="460" spans="2:14" x14ac:dyDescent="0.25">
      <c r="B460" s="6" t="s">
        <v>45</v>
      </c>
      <c r="C460" s="6">
        <v>2005</v>
      </c>
      <c r="D460" s="6" t="s">
        <v>19</v>
      </c>
      <c r="E460" s="6" t="s">
        <v>4</v>
      </c>
      <c r="F460" s="27">
        <v>8.8053172754644096E-2</v>
      </c>
      <c r="I460" s="6" t="s">
        <v>17</v>
      </c>
      <c r="J460" s="6">
        <v>1966</v>
      </c>
      <c r="K460" s="27">
        <f t="shared" si="25"/>
        <v>4.539273061572268E-2</v>
      </c>
      <c r="L460" s="27">
        <f t="shared" si="25"/>
        <v>8.8422065749680409E-2</v>
      </c>
      <c r="M460" s="27">
        <f t="shared" si="25"/>
        <v>1.5577275503970677E-2</v>
      </c>
      <c r="N460" s="27">
        <f t="shared" si="25"/>
        <v>0.12439982540375381</v>
      </c>
    </row>
    <row r="461" spans="2:14" x14ac:dyDescent="0.25">
      <c r="B461" s="6" t="s">
        <v>45</v>
      </c>
      <c r="C461" s="6">
        <v>2005</v>
      </c>
      <c r="D461" s="6" t="s">
        <v>20</v>
      </c>
      <c r="E461" s="6" t="s">
        <v>4</v>
      </c>
      <c r="F461" s="27">
        <v>1.3179571663920923E-2</v>
      </c>
      <c r="I461" s="6" t="s">
        <v>17</v>
      </c>
      <c r="J461" s="6">
        <v>1965</v>
      </c>
      <c r="K461" s="27">
        <f t="shared" si="25"/>
        <v>4.5752950720153E-2</v>
      </c>
      <c r="L461" s="27">
        <f t="shared" si="25"/>
        <v>8.8126853077065873E-2</v>
      </c>
      <c r="M461" s="27">
        <f t="shared" si="25"/>
        <v>1.819537246672925E-2</v>
      </c>
      <c r="N461" s="27">
        <f t="shared" si="25"/>
        <v>0.11363146938482521</v>
      </c>
    </row>
    <row r="462" spans="2:14" x14ac:dyDescent="0.25">
      <c r="B462" s="6" t="s">
        <v>45</v>
      </c>
      <c r="C462" s="6">
        <v>2005</v>
      </c>
      <c r="D462" s="6" t="s">
        <v>21</v>
      </c>
      <c r="E462" s="6" t="s">
        <v>4</v>
      </c>
      <c r="F462" s="27">
        <v>3.2153610180082941E-2</v>
      </c>
      <c r="I462" s="6" t="s">
        <v>17</v>
      </c>
      <c r="J462" s="6">
        <v>1964</v>
      </c>
      <c r="K462" s="27">
        <f t="shared" si="25"/>
        <v>4.654801927965687E-2</v>
      </c>
      <c r="L462" s="27">
        <f t="shared" si="25"/>
        <v>7.9509118394695294E-2</v>
      </c>
      <c r="M462" s="27">
        <f t="shared" si="25"/>
        <v>2.0851301303840494E-2</v>
      </c>
      <c r="N462" s="27">
        <f t="shared" si="25"/>
        <v>0.10855133429735769</v>
      </c>
    </row>
    <row r="463" spans="2:14" x14ac:dyDescent="0.25">
      <c r="B463" s="6" t="s">
        <v>45</v>
      </c>
      <c r="C463" s="6">
        <v>2005</v>
      </c>
      <c r="D463" s="6" t="s">
        <v>22</v>
      </c>
      <c r="E463" s="6" t="s">
        <v>4</v>
      </c>
      <c r="F463" s="27">
        <v>1.488382662046242E-2</v>
      </c>
      <c r="I463" s="6" t="s">
        <v>17</v>
      </c>
      <c r="J463" s="6">
        <v>1963</v>
      </c>
      <c r="K463" s="27">
        <f t="shared" si="25"/>
        <v>4.7262991071868016E-2</v>
      </c>
      <c r="L463" s="27">
        <f t="shared" si="25"/>
        <v>7.7808253613429398E-2</v>
      </c>
      <c r="M463" s="27">
        <f t="shared" si="25"/>
        <v>2.0847308942669899E-2</v>
      </c>
      <c r="N463" s="27">
        <f t="shared" si="25"/>
        <v>0.10710508922670192</v>
      </c>
    </row>
    <row r="464" spans="2:14" x14ac:dyDescent="0.25">
      <c r="B464" s="6" t="s">
        <v>45</v>
      </c>
      <c r="C464" s="6">
        <v>2005</v>
      </c>
      <c r="D464" s="6" t="s">
        <v>23</v>
      </c>
      <c r="E464" s="6" t="s">
        <v>4</v>
      </c>
      <c r="F464" s="27">
        <v>0</v>
      </c>
      <c r="I464" s="6" t="s">
        <v>17</v>
      </c>
      <c r="J464" s="6">
        <v>1962</v>
      </c>
      <c r="K464" s="27">
        <f t="shared" si="25"/>
        <v>4.5274696167632716E-2</v>
      </c>
      <c r="L464" s="27">
        <f t="shared" si="25"/>
        <v>7.6731321980833614E-2</v>
      </c>
      <c r="M464" s="27">
        <f t="shared" si="25"/>
        <v>2.2050688926883236E-2</v>
      </c>
      <c r="N464" s="27">
        <f t="shared" si="25"/>
        <v>0.10821100177447976</v>
      </c>
    </row>
    <row r="465" spans="2:14" x14ac:dyDescent="0.25">
      <c r="B465" s="6" t="s">
        <v>45</v>
      </c>
      <c r="C465" s="6">
        <v>2005</v>
      </c>
      <c r="D465" s="6" t="s">
        <v>24</v>
      </c>
      <c r="E465" s="6" t="s">
        <v>4</v>
      </c>
      <c r="F465" s="27">
        <v>2.5336590353916947E-2</v>
      </c>
      <c r="I465" s="6" t="s">
        <v>17</v>
      </c>
      <c r="J465" s="6">
        <v>1961</v>
      </c>
      <c r="K465" s="27">
        <f t="shared" si="25"/>
        <v>4.4903209391410057E-2</v>
      </c>
      <c r="L465" s="27">
        <f t="shared" si="25"/>
        <v>7.297914236682862E-2</v>
      </c>
      <c r="M465" s="27">
        <f t="shared" si="25"/>
        <v>2.6128385155466401E-2</v>
      </c>
      <c r="N465" s="27">
        <f t="shared" si="25"/>
        <v>0.10682585323165396</v>
      </c>
    </row>
    <row r="466" spans="2:14" x14ac:dyDescent="0.25">
      <c r="B466" s="6" t="s">
        <v>45</v>
      </c>
      <c r="C466" s="6">
        <v>2005</v>
      </c>
      <c r="D466" s="6" t="s">
        <v>25</v>
      </c>
      <c r="E466" s="6" t="s">
        <v>4</v>
      </c>
      <c r="F466" s="27">
        <v>0.10981082769982389</v>
      </c>
      <c r="I466" s="6" t="s">
        <v>17</v>
      </c>
      <c r="J466" s="6">
        <v>1960</v>
      </c>
      <c r="K466" s="27">
        <f t="shared" si="25"/>
        <v>4.5432529666859997E-2</v>
      </c>
      <c r="L466" s="27">
        <f t="shared" si="25"/>
        <v>7.2402184216705523E-2</v>
      </c>
      <c r="M466" s="27">
        <f t="shared" si="25"/>
        <v>2.5658338960162053E-2</v>
      </c>
      <c r="N466" s="27">
        <f t="shared" si="25"/>
        <v>0.10954226045839627</v>
      </c>
    </row>
    <row r="467" spans="2:14" x14ac:dyDescent="0.25">
      <c r="B467" s="6" t="s">
        <v>45</v>
      </c>
      <c r="C467" s="6">
        <v>2005</v>
      </c>
      <c r="D467" s="6" t="s">
        <v>26</v>
      </c>
      <c r="E467" s="6" t="s">
        <v>4</v>
      </c>
      <c r="F467" s="27">
        <v>3.87433960120434E-2</v>
      </c>
    </row>
    <row r="468" spans="2:14" x14ac:dyDescent="0.25">
      <c r="B468" s="6" t="s">
        <v>45</v>
      </c>
      <c r="C468" s="6">
        <v>2005</v>
      </c>
      <c r="D468" s="6" t="s">
        <v>27</v>
      </c>
      <c r="E468" s="6" t="s">
        <v>4</v>
      </c>
      <c r="F468" s="27">
        <v>0</v>
      </c>
      <c r="I468" s="6" t="s">
        <v>18</v>
      </c>
      <c r="J468" s="6">
        <v>2000</v>
      </c>
      <c r="K468" s="27">
        <f>SUMIFS($F$6:$F$6141,$D$6:$D$6141,$I468,$E$6:$E$6141,LEFT(K$5,1),$C$6:$C$6141,$J468,$B$6:$B$6141,K$4)</f>
        <v>2.9702667552725243E-2</v>
      </c>
      <c r="L468" s="27">
        <f t="shared" ref="L468:N483" si="26">SUMIFS($F$6:$F$6141,$D$6:$D$6141,$I468,$E$6:$E$6141,LEFT(L$5,1),$C$6:$C$6141,$J468,$B$6:$B$6141,L$4)</f>
        <v>4.5543796693047374E-2</v>
      </c>
      <c r="M468" s="27">
        <f t="shared" si="26"/>
        <v>8.0334391345165179E-2</v>
      </c>
      <c r="N468" s="27">
        <f t="shared" si="26"/>
        <v>5.2168407723963278E-2</v>
      </c>
    </row>
    <row r="469" spans="2:14" x14ac:dyDescent="0.25">
      <c r="B469" s="6" t="s">
        <v>45</v>
      </c>
      <c r="C469" s="6">
        <v>2005</v>
      </c>
      <c r="D469" s="6" t="s">
        <v>28</v>
      </c>
      <c r="E469" s="6" t="s">
        <v>4</v>
      </c>
      <c r="F469" s="27">
        <v>5.1695733681758789E-3</v>
      </c>
      <c r="I469" s="6" t="s">
        <v>18</v>
      </c>
      <c r="J469" s="6">
        <v>1999</v>
      </c>
      <c r="K469" s="27">
        <f t="shared" ref="K469:N508" si="27">SUMIFS($F$6:$F$6141,$D$6:$D$6141,$I469,$E$6:$E$6141,LEFT(K$5,1),$C$6:$C$6141,$J469,$B$6:$B$6141,K$4)</f>
        <v>2.8337785190300599E-2</v>
      </c>
      <c r="L469" s="27">
        <f t="shared" si="26"/>
        <v>4.4659863235341421E-2</v>
      </c>
      <c r="M469" s="27">
        <f t="shared" si="26"/>
        <v>7.7079107505070993E-2</v>
      </c>
      <c r="N469" s="27">
        <f t="shared" si="26"/>
        <v>5.2697684578418523E-2</v>
      </c>
    </row>
    <row r="470" spans="2:14" x14ac:dyDescent="0.25">
      <c r="B470" s="6" t="s">
        <v>45</v>
      </c>
      <c r="C470" s="6">
        <v>2005</v>
      </c>
      <c r="D470" s="6" t="s">
        <v>29</v>
      </c>
      <c r="E470" s="6" t="s">
        <v>4</v>
      </c>
      <c r="F470" s="27">
        <v>0</v>
      </c>
      <c r="I470" s="6" t="s">
        <v>18</v>
      </c>
      <c r="J470" s="6">
        <v>1998</v>
      </c>
      <c r="K470" s="27">
        <f t="shared" si="27"/>
        <v>2.7208793763196432E-2</v>
      </c>
      <c r="L470" s="27">
        <f t="shared" si="26"/>
        <v>4.1974402703320944E-2</v>
      </c>
      <c r="M470" s="27">
        <f t="shared" si="26"/>
        <v>7.4433896051124826E-2</v>
      </c>
      <c r="N470" s="27">
        <f t="shared" si="26"/>
        <v>5.2697684578418523E-2</v>
      </c>
    </row>
    <row r="471" spans="2:14" x14ac:dyDescent="0.25">
      <c r="B471" s="6" t="s">
        <v>45</v>
      </c>
      <c r="C471" s="6">
        <v>2005</v>
      </c>
      <c r="D471" s="6" t="s">
        <v>30</v>
      </c>
      <c r="E471" s="6" t="s">
        <v>4</v>
      </c>
      <c r="F471" s="27">
        <v>0</v>
      </c>
      <c r="I471" s="6" t="s">
        <v>18</v>
      </c>
      <c r="J471" s="6">
        <v>1997</v>
      </c>
      <c r="K471" s="27">
        <f t="shared" si="27"/>
        <v>2.6882824811795811E-2</v>
      </c>
      <c r="L471" s="27">
        <f t="shared" si="26"/>
        <v>4.1753754223159842E-2</v>
      </c>
      <c r="M471" s="27">
        <f t="shared" si="26"/>
        <v>9.4034928555227937E-2</v>
      </c>
      <c r="N471" s="27">
        <f t="shared" si="26"/>
        <v>5.1311175860536323E-2</v>
      </c>
    </row>
    <row r="472" spans="2:14" x14ac:dyDescent="0.25">
      <c r="B472" s="6" t="s">
        <v>45</v>
      </c>
      <c r="C472" s="6">
        <v>2005</v>
      </c>
      <c r="D472" s="6" t="s">
        <v>31</v>
      </c>
      <c r="E472" s="6" t="s">
        <v>4</v>
      </c>
      <c r="F472" s="27">
        <v>0</v>
      </c>
      <c r="I472" s="6" t="s">
        <v>18</v>
      </c>
      <c r="J472" s="6">
        <v>1996</v>
      </c>
      <c r="K472" s="27">
        <f t="shared" si="27"/>
        <v>2.6274937130620939E-2</v>
      </c>
      <c r="L472" s="27">
        <f t="shared" si="26"/>
        <v>4.1187069446552323E-2</v>
      </c>
      <c r="M472" s="27">
        <f t="shared" si="26"/>
        <v>5.5510662965955804E-2</v>
      </c>
      <c r="N472" s="27">
        <f t="shared" si="26"/>
        <v>4.9017192965170701E-2</v>
      </c>
    </row>
    <row r="473" spans="2:14" x14ac:dyDescent="0.25">
      <c r="B473" s="6" t="s">
        <v>45</v>
      </c>
      <c r="C473" s="6">
        <v>2005</v>
      </c>
      <c r="D473" s="6" t="s">
        <v>32</v>
      </c>
      <c r="E473" s="6" t="s">
        <v>4</v>
      </c>
      <c r="F473" s="27">
        <v>2.2155314435039482E-2</v>
      </c>
      <c r="I473" s="6" t="s">
        <v>18</v>
      </c>
      <c r="J473" s="6">
        <v>1995</v>
      </c>
      <c r="K473" s="27">
        <f t="shared" si="27"/>
        <v>2.5057091275086655E-2</v>
      </c>
      <c r="L473" s="27">
        <f t="shared" si="26"/>
        <v>4.2089416505506051E-2</v>
      </c>
      <c r="M473" s="27">
        <f t="shared" si="26"/>
        <v>5.3104013104013102E-2</v>
      </c>
      <c r="N473" s="27">
        <f t="shared" si="26"/>
        <v>5.8928487580410388E-2</v>
      </c>
    </row>
    <row r="474" spans="2:14" x14ac:dyDescent="0.25">
      <c r="B474" s="6" t="s">
        <v>45</v>
      </c>
      <c r="C474" s="6">
        <v>2004</v>
      </c>
      <c r="D474" s="6" t="s">
        <v>7</v>
      </c>
      <c r="E474" s="6" t="s">
        <v>3</v>
      </c>
      <c r="F474" s="27">
        <v>8.5938752605419277E-2</v>
      </c>
      <c r="I474" s="6" t="s">
        <v>18</v>
      </c>
      <c r="J474" s="6">
        <v>1994</v>
      </c>
      <c r="K474" s="27">
        <f t="shared" si="27"/>
        <v>2.3524318457107968E-2</v>
      </c>
      <c r="L474" s="27">
        <f t="shared" si="26"/>
        <v>4.4622420489183294E-2</v>
      </c>
      <c r="M474" s="27">
        <f t="shared" si="26"/>
        <v>4.7121661721068249E-2</v>
      </c>
      <c r="N474" s="27">
        <f t="shared" si="26"/>
        <v>3.2170559064129189E-2</v>
      </c>
    </row>
    <row r="475" spans="2:14" x14ac:dyDescent="0.25">
      <c r="B475" s="6" t="s">
        <v>45</v>
      </c>
      <c r="C475" s="6">
        <v>2004</v>
      </c>
      <c r="D475" s="6" t="s">
        <v>8</v>
      </c>
      <c r="E475" s="6" t="s">
        <v>3</v>
      </c>
      <c r="F475" s="27">
        <v>6.9183902517235857E-2</v>
      </c>
      <c r="I475" s="6" t="s">
        <v>18</v>
      </c>
      <c r="J475" s="6">
        <v>1993</v>
      </c>
      <c r="K475" s="27">
        <f t="shared" si="27"/>
        <v>2.3263584750980879E-2</v>
      </c>
      <c r="L475" s="27">
        <f t="shared" si="26"/>
        <v>4.7070852761096398E-2</v>
      </c>
      <c r="M475" s="27">
        <f t="shared" si="26"/>
        <v>4.6157286143231328E-2</v>
      </c>
      <c r="N475" s="27">
        <f t="shared" si="26"/>
        <v>5.6374635895137797E-2</v>
      </c>
    </row>
    <row r="476" spans="2:14" x14ac:dyDescent="0.25">
      <c r="B476" s="6" t="s">
        <v>45</v>
      </c>
      <c r="C476" s="6">
        <v>2004</v>
      </c>
      <c r="D476" s="6" t="s">
        <v>9</v>
      </c>
      <c r="E476" s="6" t="s">
        <v>3</v>
      </c>
      <c r="F476" s="27">
        <v>8.2651915985249319E-2</v>
      </c>
      <c r="I476" s="6" t="s">
        <v>18</v>
      </c>
      <c r="J476" s="6">
        <v>1992</v>
      </c>
      <c r="K476" s="27">
        <f t="shared" si="27"/>
        <v>2.2385289666790396E-2</v>
      </c>
      <c r="L476" s="27">
        <f t="shared" si="26"/>
        <v>4.9700636232935719E-2</v>
      </c>
      <c r="M476" s="27">
        <f t="shared" si="26"/>
        <v>3.9608531068230084E-2</v>
      </c>
      <c r="N476" s="27">
        <f t="shared" si="26"/>
        <v>4.2660029691729981E-2</v>
      </c>
    </row>
    <row r="477" spans="2:14" x14ac:dyDescent="0.25">
      <c r="B477" s="6" t="s">
        <v>45</v>
      </c>
      <c r="C477" s="6">
        <v>2004</v>
      </c>
      <c r="D477" s="6" t="s">
        <v>10</v>
      </c>
      <c r="E477" s="6" t="s">
        <v>3</v>
      </c>
      <c r="F477" s="27">
        <v>5.6878306878306875E-2</v>
      </c>
      <c r="I477" s="6" t="s">
        <v>18</v>
      </c>
      <c r="J477" s="6">
        <v>1991</v>
      </c>
      <c r="K477" s="27">
        <f t="shared" si="27"/>
        <v>2.1608818826516895E-2</v>
      </c>
      <c r="L477" s="27">
        <f t="shared" si="26"/>
        <v>5.2396289871074142E-2</v>
      </c>
      <c r="M477" s="27">
        <f t="shared" si="26"/>
        <v>3.8755892977407704E-2</v>
      </c>
      <c r="N477" s="27">
        <f t="shared" si="26"/>
        <v>4.597139557608599E-2</v>
      </c>
    </row>
    <row r="478" spans="2:14" x14ac:dyDescent="0.25">
      <c r="B478" s="6" t="s">
        <v>45</v>
      </c>
      <c r="C478" s="6">
        <v>2004</v>
      </c>
      <c r="D478" s="6" t="s">
        <v>11</v>
      </c>
      <c r="E478" s="6" t="s">
        <v>3</v>
      </c>
      <c r="F478" s="27">
        <v>3.2427449094115761E-2</v>
      </c>
      <c r="I478" s="6" t="s">
        <v>18</v>
      </c>
      <c r="J478" s="6">
        <v>1990</v>
      </c>
      <c r="K478" s="27">
        <f t="shared" si="27"/>
        <v>2.1078387904312636E-2</v>
      </c>
      <c r="L478" s="27">
        <f t="shared" si="26"/>
        <v>5.5994113772252815E-2</v>
      </c>
      <c r="M478" s="27">
        <f t="shared" si="26"/>
        <v>3.6904228298222021E-2</v>
      </c>
      <c r="N478" s="27">
        <f t="shared" si="26"/>
        <v>7.031445491700726E-2</v>
      </c>
    </row>
    <row r="479" spans="2:14" x14ac:dyDescent="0.25">
      <c r="B479" s="6" t="s">
        <v>45</v>
      </c>
      <c r="C479" s="6">
        <v>2004</v>
      </c>
      <c r="D479" s="6" t="s">
        <v>12</v>
      </c>
      <c r="E479" s="6" t="s">
        <v>3</v>
      </c>
      <c r="F479" s="27">
        <v>5.1707551707551704E-3</v>
      </c>
      <c r="I479" s="6" t="s">
        <v>18</v>
      </c>
      <c r="J479" s="6">
        <v>1989</v>
      </c>
      <c r="K479" s="27">
        <f t="shared" si="27"/>
        <v>2.1078252939035268E-2</v>
      </c>
      <c r="L479" s="27">
        <f t="shared" si="26"/>
        <v>5.964398442492945E-2</v>
      </c>
      <c r="M479" s="27">
        <f t="shared" si="26"/>
        <v>3.7427781964330567E-2</v>
      </c>
      <c r="N479" s="27">
        <f t="shared" si="26"/>
        <v>7.3315569090216984E-2</v>
      </c>
    </row>
    <row r="480" spans="2:14" x14ac:dyDescent="0.25">
      <c r="B480" s="6" t="s">
        <v>45</v>
      </c>
      <c r="C480" s="6">
        <v>2004</v>
      </c>
      <c r="D480" s="6" t="s">
        <v>13</v>
      </c>
      <c r="E480" s="6" t="s">
        <v>3</v>
      </c>
      <c r="F480" s="27">
        <v>5.8120891454224791E-3</v>
      </c>
      <c r="I480" s="6" t="s">
        <v>18</v>
      </c>
      <c r="J480" s="6">
        <v>1988</v>
      </c>
      <c r="K480" s="27">
        <f t="shared" si="27"/>
        <v>2.0944165972083508E-2</v>
      </c>
      <c r="L480" s="27">
        <f t="shared" si="26"/>
        <v>6.120885073146122E-2</v>
      </c>
      <c r="M480" s="27">
        <f t="shared" si="26"/>
        <v>3.3350034446044965E-2</v>
      </c>
      <c r="N480" s="27">
        <f t="shared" si="26"/>
        <v>4.7322956224178946E-2</v>
      </c>
    </row>
    <row r="481" spans="2:14" x14ac:dyDescent="0.25">
      <c r="B481" s="6" t="s">
        <v>45</v>
      </c>
      <c r="C481" s="6">
        <v>2004</v>
      </c>
      <c r="D481" s="6" t="s">
        <v>14</v>
      </c>
      <c r="E481" s="6" t="s">
        <v>3</v>
      </c>
      <c r="F481" s="27">
        <v>4.1285874619207956E-2</v>
      </c>
      <c r="I481" s="6" t="s">
        <v>18</v>
      </c>
      <c r="J481" s="6">
        <v>1987</v>
      </c>
      <c r="K481" s="27">
        <f t="shared" si="27"/>
        <v>2.0235178334904798E-2</v>
      </c>
      <c r="L481" s="27">
        <f t="shared" si="26"/>
        <v>6.2656524485751625E-2</v>
      </c>
      <c r="M481" s="27">
        <f t="shared" si="26"/>
        <v>3.6285479486693216E-2</v>
      </c>
      <c r="N481" s="27">
        <f t="shared" si="26"/>
        <v>7.1629333106209017E-2</v>
      </c>
    </row>
    <row r="482" spans="2:14" x14ac:dyDescent="0.25">
      <c r="B482" s="6" t="s">
        <v>45</v>
      </c>
      <c r="C482" s="6">
        <v>2004</v>
      </c>
      <c r="D482" s="6" t="s">
        <v>15</v>
      </c>
      <c r="E482" s="6" t="s">
        <v>3</v>
      </c>
      <c r="F482" s="27">
        <v>1.0181176847843514E-2</v>
      </c>
      <c r="I482" s="6" t="s">
        <v>18</v>
      </c>
      <c r="J482" s="6">
        <v>1986</v>
      </c>
      <c r="K482" s="27">
        <f t="shared" si="27"/>
        <v>2.0030598075527789E-2</v>
      </c>
      <c r="L482" s="27">
        <f t="shared" si="26"/>
        <v>6.5214657857205233E-2</v>
      </c>
      <c r="M482" s="27">
        <f t="shared" si="26"/>
        <v>3.5525699109514142E-2</v>
      </c>
      <c r="N482" s="27">
        <f t="shared" si="26"/>
        <v>7.2300509701460569E-2</v>
      </c>
    </row>
    <row r="483" spans="2:14" x14ac:dyDescent="0.25">
      <c r="B483" s="6" t="s">
        <v>45</v>
      </c>
      <c r="C483" s="6">
        <v>2004</v>
      </c>
      <c r="D483" s="6" t="s">
        <v>16</v>
      </c>
      <c r="E483" s="6" t="s">
        <v>3</v>
      </c>
      <c r="F483" s="27">
        <v>0.21460638127304793</v>
      </c>
      <c r="I483" s="6" t="s">
        <v>18</v>
      </c>
      <c r="J483" s="6">
        <v>1985</v>
      </c>
      <c r="K483" s="27">
        <f t="shared" si="27"/>
        <v>2.0248165238456732E-2</v>
      </c>
      <c r="L483" s="27">
        <f t="shared" si="26"/>
        <v>6.90542720900479E-2</v>
      </c>
      <c r="M483" s="27">
        <f t="shared" si="26"/>
        <v>9.1352385655206463E-3</v>
      </c>
      <c r="N483" s="27">
        <f t="shared" si="26"/>
        <v>5.7017169214999573E-2</v>
      </c>
    </row>
    <row r="484" spans="2:14" x14ac:dyDescent="0.25">
      <c r="B484" s="6" t="s">
        <v>45</v>
      </c>
      <c r="C484" s="6">
        <v>2004</v>
      </c>
      <c r="D484" s="6" t="s">
        <v>17</v>
      </c>
      <c r="E484" s="6" t="s">
        <v>3</v>
      </c>
      <c r="F484" s="27">
        <v>8.6980920314253651E-3</v>
      </c>
      <c r="I484" s="6" t="s">
        <v>18</v>
      </c>
      <c r="J484" s="6">
        <v>1984</v>
      </c>
      <c r="K484" s="27">
        <f t="shared" si="27"/>
        <v>2.0435094069298346E-2</v>
      </c>
      <c r="L484" s="27">
        <f t="shared" si="27"/>
        <v>7.2478962221546567E-2</v>
      </c>
      <c r="M484" s="27">
        <f t="shared" si="27"/>
        <v>3.861415943734435E-2</v>
      </c>
      <c r="N484" s="27">
        <f t="shared" si="27"/>
        <v>9.0401370169037154E-2</v>
      </c>
    </row>
    <row r="485" spans="2:14" x14ac:dyDescent="0.25">
      <c r="B485" s="6" t="s">
        <v>45</v>
      </c>
      <c r="C485" s="6">
        <v>2004</v>
      </c>
      <c r="D485" s="6" t="s">
        <v>18</v>
      </c>
      <c r="E485" s="6" t="s">
        <v>3</v>
      </c>
      <c r="F485" s="27">
        <v>8.1208914542247879E-2</v>
      </c>
      <c r="I485" s="6" t="s">
        <v>18</v>
      </c>
      <c r="J485" s="6">
        <v>1983</v>
      </c>
      <c r="K485" s="27">
        <f t="shared" si="27"/>
        <v>2.083401942796732E-2</v>
      </c>
      <c r="L485" s="27">
        <f t="shared" si="27"/>
        <v>7.1753055980851771E-2</v>
      </c>
      <c r="M485" s="27">
        <f t="shared" si="27"/>
        <v>4.3863480376864043E-2</v>
      </c>
      <c r="N485" s="27">
        <f t="shared" si="27"/>
        <v>8.8420604512558537E-2</v>
      </c>
    </row>
    <row r="486" spans="2:14" x14ac:dyDescent="0.25">
      <c r="B486" s="6" t="s">
        <v>45</v>
      </c>
      <c r="C486" s="6">
        <v>2004</v>
      </c>
      <c r="D486" s="6" t="s">
        <v>19</v>
      </c>
      <c r="E486" s="6" t="s">
        <v>3</v>
      </c>
      <c r="F486" s="27">
        <v>5.8722142055475386E-2</v>
      </c>
      <c r="I486" s="6" t="s">
        <v>18</v>
      </c>
      <c r="J486" s="6">
        <v>1982</v>
      </c>
      <c r="K486" s="27">
        <f t="shared" si="27"/>
        <v>2.1585938787921224E-2</v>
      </c>
      <c r="L486" s="27">
        <f t="shared" si="27"/>
        <v>7.3785737830747475E-2</v>
      </c>
      <c r="M486" s="27">
        <f t="shared" si="27"/>
        <v>3.9185148268128585E-2</v>
      </c>
      <c r="N486" s="27">
        <f t="shared" si="27"/>
        <v>5.9639508498522925E-2</v>
      </c>
    </row>
    <row r="487" spans="2:14" x14ac:dyDescent="0.25">
      <c r="B487" s="6" t="s">
        <v>45</v>
      </c>
      <c r="C487" s="6">
        <v>2004</v>
      </c>
      <c r="D487" s="6" t="s">
        <v>20</v>
      </c>
      <c r="E487" s="6" t="s">
        <v>3</v>
      </c>
      <c r="F487" s="27">
        <v>4.312970979637646E-2</v>
      </c>
      <c r="I487" s="6" t="s">
        <v>18</v>
      </c>
      <c r="J487" s="6">
        <v>1981</v>
      </c>
      <c r="K487" s="27">
        <f t="shared" si="27"/>
        <v>2.2851312614378026E-2</v>
      </c>
      <c r="L487" s="27">
        <f t="shared" si="27"/>
        <v>7.2121990319123475E-2</v>
      </c>
      <c r="M487" s="27">
        <f t="shared" si="27"/>
        <v>4.4806770800921027E-2</v>
      </c>
      <c r="N487" s="27">
        <f t="shared" si="27"/>
        <v>6.6098261016376836E-2</v>
      </c>
    </row>
    <row r="488" spans="2:14" x14ac:dyDescent="0.25">
      <c r="B488" s="6" t="s">
        <v>45</v>
      </c>
      <c r="C488" s="6">
        <v>2004</v>
      </c>
      <c r="D488" s="6" t="s">
        <v>21</v>
      </c>
      <c r="E488" s="6" t="s">
        <v>3</v>
      </c>
      <c r="F488" s="27">
        <v>2.5172358505691838E-2</v>
      </c>
      <c r="I488" s="6" t="s">
        <v>18</v>
      </c>
      <c r="J488" s="6">
        <v>1980</v>
      </c>
      <c r="K488" s="27">
        <f t="shared" si="27"/>
        <v>2.3157661034186774E-2</v>
      </c>
      <c r="L488" s="27">
        <f t="shared" si="27"/>
        <v>6.97525359323663E-2</v>
      </c>
      <c r="M488" s="27">
        <f t="shared" si="27"/>
        <v>3.3495026403045559E-2</v>
      </c>
      <c r="N488" s="27">
        <f t="shared" si="27"/>
        <v>7.2809141497812327E-2</v>
      </c>
    </row>
    <row r="489" spans="2:14" x14ac:dyDescent="0.25">
      <c r="B489" s="6" t="s">
        <v>45</v>
      </c>
      <c r="C489" s="6">
        <v>2004</v>
      </c>
      <c r="D489" s="6" t="s">
        <v>22</v>
      </c>
      <c r="E489" s="6" t="s">
        <v>3</v>
      </c>
      <c r="F489" s="27">
        <v>1.406926406926407E-2</v>
      </c>
      <c r="I489" s="6" t="s">
        <v>18</v>
      </c>
      <c r="J489" s="6">
        <v>1979</v>
      </c>
      <c r="K489" s="27">
        <f t="shared" si="27"/>
        <v>2.2850588064469289E-2</v>
      </c>
      <c r="L489" s="27">
        <f t="shared" si="27"/>
        <v>6.8672589285881006E-2</v>
      </c>
      <c r="M489" s="27">
        <f t="shared" si="27"/>
        <v>2.7958465119054723E-2</v>
      </c>
      <c r="N489" s="27">
        <f t="shared" si="27"/>
        <v>7.5377891824706306E-2</v>
      </c>
    </row>
    <row r="490" spans="2:14" x14ac:dyDescent="0.25">
      <c r="B490" s="6" t="s">
        <v>45</v>
      </c>
      <c r="C490" s="6">
        <v>2004</v>
      </c>
      <c r="D490" s="6" t="s">
        <v>23</v>
      </c>
      <c r="E490" s="6" t="s">
        <v>3</v>
      </c>
      <c r="F490" s="27">
        <v>0</v>
      </c>
      <c r="I490" s="6" t="s">
        <v>18</v>
      </c>
      <c r="J490" s="6">
        <v>1978</v>
      </c>
      <c r="K490" s="27">
        <f t="shared" si="27"/>
        <v>2.2137008057184025E-2</v>
      </c>
      <c r="L490" s="27">
        <f t="shared" si="27"/>
        <v>6.7065317927753221E-2</v>
      </c>
      <c r="M490" s="27">
        <f t="shared" si="27"/>
        <v>2.2305316208746546E-2</v>
      </c>
      <c r="N490" s="27">
        <f t="shared" si="27"/>
        <v>7.2539526115086336E-2</v>
      </c>
    </row>
    <row r="491" spans="2:14" x14ac:dyDescent="0.25">
      <c r="B491" s="6" t="s">
        <v>45</v>
      </c>
      <c r="C491" s="6">
        <v>2004</v>
      </c>
      <c r="D491" s="6" t="s">
        <v>24</v>
      </c>
      <c r="E491" s="6" t="s">
        <v>3</v>
      </c>
      <c r="F491" s="27">
        <v>4.1285874619207956E-2</v>
      </c>
      <c r="I491" s="6" t="s">
        <v>18</v>
      </c>
      <c r="J491" s="6">
        <v>1977</v>
      </c>
      <c r="K491" s="27">
        <f t="shared" si="27"/>
        <v>2.2032612379221578E-2</v>
      </c>
      <c r="L491" s="27">
        <f t="shared" si="27"/>
        <v>6.6595480925249084E-2</v>
      </c>
      <c r="M491" s="27">
        <f t="shared" si="27"/>
        <v>1.7372595613499887E-2</v>
      </c>
      <c r="N491" s="27">
        <f t="shared" si="27"/>
        <v>6.8676643832627948E-2</v>
      </c>
    </row>
    <row r="492" spans="2:14" x14ac:dyDescent="0.25">
      <c r="B492" s="6" t="s">
        <v>45</v>
      </c>
      <c r="C492" s="6">
        <v>2004</v>
      </c>
      <c r="D492" s="6" t="s">
        <v>25</v>
      </c>
      <c r="E492" s="6" t="s">
        <v>3</v>
      </c>
      <c r="F492" s="27">
        <v>2.9381112714446048E-2</v>
      </c>
      <c r="I492" s="6" t="s">
        <v>18</v>
      </c>
      <c r="J492" s="6">
        <v>1976</v>
      </c>
      <c r="K492" s="27">
        <f t="shared" si="27"/>
        <v>2.1622351589985586E-2</v>
      </c>
      <c r="L492" s="27">
        <f t="shared" si="27"/>
        <v>6.8078002417091707E-2</v>
      </c>
      <c r="M492" s="27">
        <f t="shared" si="27"/>
        <v>1.2696994831876475E-2</v>
      </c>
      <c r="N492" s="27">
        <f t="shared" si="27"/>
        <v>4.2823428448830726E-2</v>
      </c>
    </row>
    <row r="493" spans="2:14" x14ac:dyDescent="0.25">
      <c r="B493" s="6" t="s">
        <v>45</v>
      </c>
      <c r="C493" s="6">
        <v>2004</v>
      </c>
      <c r="D493" s="6" t="s">
        <v>26</v>
      </c>
      <c r="E493" s="6" t="s">
        <v>3</v>
      </c>
      <c r="F493" s="27">
        <v>4.4572711239377907E-2</v>
      </c>
      <c r="I493" s="6" t="s">
        <v>18</v>
      </c>
      <c r="J493" s="6">
        <v>1975</v>
      </c>
      <c r="K493" s="27">
        <f t="shared" si="27"/>
        <v>2.2005069968120655E-2</v>
      </c>
      <c r="L493" s="27">
        <f t="shared" si="27"/>
        <v>6.6819152013313787E-2</v>
      </c>
      <c r="M493" s="27">
        <f t="shared" si="27"/>
        <v>1.196272918545236E-2</v>
      </c>
      <c r="N493" s="27">
        <f t="shared" si="27"/>
        <v>7.2548159374626095E-2</v>
      </c>
    </row>
    <row r="494" spans="2:14" x14ac:dyDescent="0.25">
      <c r="B494" s="6" t="s">
        <v>45</v>
      </c>
      <c r="C494" s="6">
        <v>2004</v>
      </c>
      <c r="D494" s="6" t="s">
        <v>27</v>
      </c>
      <c r="E494" s="6" t="s">
        <v>3</v>
      </c>
      <c r="F494" s="27">
        <v>0</v>
      </c>
      <c r="I494" s="6" t="s">
        <v>18</v>
      </c>
      <c r="J494" s="6">
        <v>1974</v>
      </c>
      <c r="K494" s="27">
        <f t="shared" si="27"/>
        <v>2.230661455644864E-2</v>
      </c>
      <c r="L494" s="27">
        <f t="shared" si="27"/>
        <v>6.7836976276990452E-2</v>
      </c>
      <c r="M494" s="27">
        <f t="shared" si="27"/>
        <v>1.1167361524717093E-2</v>
      </c>
      <c r="N494" s="27">
        <f t="shared" si="27"/>
        <v>6.1829484308679523E-2</v>
      </c>
    </row>
    <row r="495" spans="2:14" x14ac:dyDescent="0.25">
      <c r="B495" s="6" t="s">
        <v>45</v>
      </c>
      <c r="C495" s="6">
        <v>2004</v>
      </c>
      <c r="D495" s="6" t="s">
        <v>28</v>
      </c>
      <c r="E495" s="6" t="s">
        <v>3</v>
      </c>
      <c r="F495" s="27">
        <v>0</v>
      </c>
      <c r="I495" s="6" t="s">
        <v>18</v>
      </c>
      <c r="J495" s="6">
        <v>1973</v>
      </c>
      <c r="K495" s="27">
        <f t="shared" si="27"/>
        <v>2.2863398744369771E-2</v>
      </c>
      <c r="L495" s="27">
        <f t="shared" si="27"/>
        <v>7.004776607237849E-2</v>
      </c>
      <c r="M495" s="27">
        <f t="shared" si="27"/>
        <v>8.0492044390961352E-3</v>
      </c>
      <c r="N495" s="27">
        <f t="shared" si="27"/>
        <v>7.6260894413487643E-2</v>
      </c>
    </row>
    <row r="496" spans="2:14" x14ac:dyDescent="0.25">
      <c r="B496" s="6" t="s">
        <v>45</v>
      </c>
      <c r="C496" s="6">
        <v>2004</v>
      </c>
      <c r="D496" s="6" t="s">
        <v>29</v>
      </c>
      <c r="E496" s="6" t="s">
        <v>3</v>
      </c>
      <c r="F496" s="27">
        <v>2.6695526695526696E-2</v>
      </c>
      <c r="I496" s="6" t="s">
        <v>18</v>
      </c>
      <c r="J496" s="6">
        <v>1972</v>
      </c>
      <c r="K496" s="27">
        <f t="shared" si="27"/>
        <v>2.3898764881264183E-2</v>
      </c>
      <c r="L496" s="27">
        <f t="shared" si="27"/>
        <v>7.3478909599033707E-2</v>
      </c>
      <c r="M496" s="27">
        <f t="shared" si="27"/>
        <v>6.860606060606061E-3</v>
      </c>
      <c r="N496" s="27">
        <f t="shared" si="27"/>
        <v>7.4528516246307658E-2</v>
      </c>
    </row>
    <row r="497" spans="2:14" x14ac:dyDescent="0.25">
      <c r="B497" s="6" t="s">
        <v>45</v>
      </c>
      <c r="C497" s="6">
        <v>2004</v>
      </c>
      <c r="D497" s="6" t="s">
        <v>30</v>
      </c>
      <c r="E497" s="6" t="s">
        <v>3</v>
      </c>
      <c r="F497" s="27">
        <v>3.968253968253968E-3</v>
      </c>
      <c r="I497" s="6" t="s">
        <v>18</v>
      </c>
      <c r="J497" s="6">
        <v>1971</v>
      </c>
      <c r="K497" s="27">
        <f t="shared" si="27"/>
        <v>2.4510779248674498E-2</v>
      </c>
      <c r="L497" s="27">
        <f t="shared" si="27"/>
        <v>7.7443863362181217E-2</v>
      </c>
      <c r="M497" s="27">
        <f t="shared" si="27"/>
        <v>5.4443894506116097E-3</v>
      </c>
      <c r="N497" s="27">
        <f t="shared" si="27"/>
        <v>8.4522671927499154E-2</v>
      </c>
    </row>
    <row r="498" spans="2:14" x14ac:dyDescent="0.25">
      <c r="B498" s="6" t="s">
        <v>45</v>
      </c>
      <c r="C498" s="6">
        <v>2004</v>
      </c>
      <c r="D498" s="6" t="s">
        <v>31</v>
      </c>
      <c r="E498" s="6" t="s">
        <v>3</v>
      </c>
      <c r="F498" s="27">
        <v>0</v>
      </c>
      <c r="I498" s="6" t="s">
        <v>18</v>
      </c>
      <c r="J498" s="6">
        <v>1970</v>
      </c>
      <c r="K498" s="27">
        <f t="shared" si="27"/>
        <v>2.5097674368578567E-2</v>
      </c>
      <c r="L498" s="27">
        <f t="shared" si="27"/>
        <v>8.2173920707150253E-2</v>
      </c>
      <c r="M498" s="27">
        <f t="shared" si="27"/>
        <v>5.5755079488660625E-3</v>
      </c>
      <c r="N498" s="27">
        <f t="shared" si="27"/>
        <v>8.8615631369666187E-2</v>
      </c>
    </row>
    <row r="499" spans="2:14" x14ac:dyDescent="0.25">
      <c r="B499" s="6" t="s">
        <v>45</v>
      </c>
      <c r="C499" s="6">
        <v>2004</v>
      </c>
      <c r="D499" s="6" t="s">
        <v>32</v>
      </c>
      <c r="E499" s="6" t="s">
        <v>3</v>
      </c>
      <c r="F499" s="27">
        <v>1.8959435626102292E-2</v>
      </c>
      <c r="I499" s="6" t="s">
        <v>18</v>
      </c>
      <c r="J499" s="6">
        <v>1969</v>
      </c>
      <c r="K499" s="27">
        <f t="shared" si="27"/>
        <v>2.5178358813962076E-2</v>
      </c>
      <c r="L499" s="27">
        <f t="shared" si="27"/>
        <v>6.4875348623396695E-2</v>
      </c>
      <c r="M499" s="27">
        <f t="shared" si="27"/>
        <v>4.4034842870205497E-3</v>
      </c>
      <c r="N499" s="27">
        <f t="shared" si="27"/>
        <v>9.6687015134172702E-2</v>
      </c>
    </row>
    <row r="500" spans="2:14" x14ac:dyDescent="0.25">
      <c r="B500" s="6" t="s">
        <v>45</v>
      </c>
      <c r="C500" s="6">
        <v>2004</v>
      </c>
      <c r="D500" s="6" t="s">
        <v>7</v>
      </c>
      <c r="E500" s="6" t="s">
        <v>4</v>
      </c>
      <c r="F500" s="27">
        <v>0.11656033287101249</v>
      </c>
      <c r="I500" s="6" t="s">
        <v>18</v>
      </c>
      <c r="J500" s="6">
        <v>1968</v>
      </c>
      <c r="K500" s="27">
        <f t="shared" si="27"/>
        <v>2.5208078500788149E-2</v>
      </c>
      <c r="L500" s="27">
        <f t="shared" si="27"/>
        <v>9.4128055241194164E-2</v>
      </c>
      <c r="M500" s="27">
        <f t="shared" si="27"/>
        <v>4.1980854591154608E-3</v>
      </c>
      <c r="N500" s="27">
        <f t="shared" si="27"/>
        <v>0.11081663663026962</v>
      </c>
    </row>
    <row r="501" spans="2:14" x14ac:dyDescent="0.25">
      <c r="B501" s="6" t="s">
        <v>45</v>
      </c>
      <c r="C501" s="6">
        <v>2004</v>
      </c>
      <c r="D501" s="6" t="s">
        <v>8</v>
      </c>
      <c r="E501" s="6" t="s">
        <v>4</v>
      </c>
      <c r="F501" s="27">
        <v>2.7018030513176146E-2</v>
      </c>
      <c r="I501" s="6" t="s">
        <v>18</v>
      </c>
      <c r="J501" s="6">
        <v>1967</v>
      </c>
      <c r="K501" s="27">
        <f t="shared" si="27"/>
        <v>2.5290458227266187E-2</v>
      </c>
      <c r="L501" s="27">
        <f t="shared" si="27"/>
        <v>9.5715693628218482E-2</v>
      </c>
      <c r="M501" s="27">
        <f t="shared" si="27"/>
        <v>4.2666083198862241E-3</v>
      </c>
      <c r="N501" s="27">
        <f t="shared" si="27"/>
        <v>0.10587130786451938</v>
      </c>
    </row>
    <row r="502" spans="2:14" x14ac:dyDescent="0.25">
      <c r="B502" s="6" t="s">
        <v>45</v>
      </c>
      <c r="C502" s="6">
        <v>2004</v>
      </c>
      <c r="D502" s="6" t="s">
        <v>9</v>
      </c>
      <c r="E502" s="6" t="s">
        <v>4</v>
      </c>
      <c r="F502" s="27">
        <v>0.10097087378640776</v>
      </c>
      <c r="I502" s="6" t="s">
        <v>18</v>
      </c>
      <c r="J502" s="6">
        <v>1966</v>
      </c>
      <c r="K502" s="27">
        <f t="shared" si="27"/>
        <v>2.5959123727521412E-2</v>
      </c>
      <c r="L502" s="27">
        <f t="shared" si="27"/>
        <v>9.7460557718395652E-2</v>
      </c>
      <c r="M502" s="27">
        <f t="shared" si="27"/>
        <v>2.4157272171933136E-3</v>
      </c>
      <c r="N502" s="27">
        <f t="shared" si="27"/>
        <v>0.1066492070420486</v>
      </c>
    </row>
    <row r="503" spans="2:14" x14ac:dyDescent="0.25">
      <c r="B503" s="6" t="s">
        <v>45</v>
      </c>
      <c r="C503" s="6">
        <v>2004</v>
      </c>
      <c r="D503" s="6" t="s">
        <v>10</v>
      </c>
      <c r="E503" s="6" t="s">
        <v>4</v>
      </c>
      <c r="F503" s="27">
        <v>0</v>
      </c>
      <c r="I503" s="6" t="s">
        <v>18</v>
      </c>
      <c r="J503" s="6">
        <v>1965</v>
      </c>
      <c r="K503" s="27">
        <f t="shared" si="27"/>
        <v>2.6188749388904111E-2</v>
      </c>
      <c r="L503" s="27">
        <f t="shared" si="27"/>
        <v>0.1010758987441509</v>
      </c>
      <c r="M503" s="27">
        <f t="shared" si="27"/>
        <v>2.9267215196863436E-3</v>
      </c>
      <c r="N503" s="27">
        <f t="shared" si="27"/>
        <v>0.10674036321872084</v>
      </c>
    </row>
    <row r="504" spans="2:14" x14ac:dyDescent="0.25">
      <c r="B504" s="6" t="s">
        <v>45</v>
      </c>
      <c r="C504" s="6">
        <v>2004</v>
      </c>
      <c r="D504" s="6" t="s">
        <v>11</v>
      </c>
      <c r="E504" s="6" t="s">
        <v>4</v>
      </c>
      <c r="F504" s="27">
        <v>0.1137864077669903</v>
      </c>
      <c r="I504" s="6" t="s">
        <v>18</v>
      </c>
      <c r="J504" s="6">
        <v>1964</v>
      </c>
      <c r="K504" s="27">
        <f t="shared" si="27"/>
        <v>2.7208659088525974E-2</v>
      </c>
      <c r="L504" s="27">
        <f t="shared" si="27"/>
        <v>0.10468934737666266</v>
      </c>
      <c r="M504" s="27">
        <f t="shared" si="27"/>
        <v>4.768910760489067E-3</v>
      </c>
      <c r="N504" s="27">
        <f t="shared" si="27"/>
        <v>0.11449980281319837</v>
      </c>
    </row>
    <row r="505" spans="2:14" x14ac:dyDescent="0.25">
      <c r="B505" s="6" t="s">
        <v>45</v>
      </c>
      <c r="C505" s="6">
        <v>2004</v>
      </c>
      <c r="D505" s="6" t="s">
        <v>12</v>
      </c>
      <c r="E505" s="6" t="s">
        <v>4</v>
      </c>
      <c r="F505" s="27">
        <v>0</v>
      </c>
      <c r="I505" s="6" t="s">
        <v>18</v>
      </c>
      <c r="J505" s="6">
        <v>1963</v>
      </c>
      <c r="K505" s="27">
        <f t="shared" si="27"/>
        <v>2.725738022817431E-2</v>
      </c>
      <c r="L505" s="27">
        <f t="shared" si="27"/>
        <v>0.10680917654476736</v>
      </c>
      <c r="M505" s="27">
        <f t="shared" si="27"/>
        <v>3.2509417410599103E-3</v>
      </c>
      <c r="N505" s="27">
        <f t="shared" si="27"/>
        <v>0.11047587574355584</v>
      </c>
    </row>
    <row r="506" spans="2:14" x14ac:dyDescent="0.25">
      <c r="B506" s="6" t="s">
        <v>45</v>
      </c>
      <c r="C506" s="6">
        <v>2004</v>
      </c>
      <c r="D506" s="6" t="s">
        <v>13</v>
      </c>
      <c r="E506" s="6" t="s">
        <v>4</v>
      </c>
      <c r="F506" s="27">
        <v>5.2482662968099864E-2</v>
      </c>
      <c r="I506" s="6" t="s">
        <v>18</v>
      </c>
      <c r="J506" s="6">
        <v>1962</v>
      </c>
      <c r="K506" s="27">
        <f t="shared" si="27"/>
        <v>2.7693406750627387E-2</v>
      </c>
      <c r="L506" s="27">
        <f t="shared" si="27"/>
        <v>0.10676196735511244</v>
      </c>
      <c r="M506" s="27">
        <f t="shared" si="27"/>
        <v>3.5452076837976464E-3</v>
      </c>
      <c r="N506" s="27">
        <f t="shared" si="27"/>
        <v>0.10030650104855622</v>
      </c>
    </row>
    <row r="507" spans="2:14" x14ac:dyDescent="0.25">
      <c r="B507" s="6" t="s">
        <v>45</v>
      </c>
      <c r="C507" s="6">
        <v>2004</v>
      </c>
      <c r="D507" s="6" t="s">
        <v>14</v>
      </c>
      <c r="E507" s="6" t="s">
        <v>4</v>
      </c>
      <c r="F507" s="27">
        <v>4.5436893203883492E-2</v>
      </c>
      <c r="I507" s="6" t="s">
        <v>18</v>
      </c>
      <c r="J507" s="6">
        <v>1961</v>
      </c>
      <c r="K507" s="27">
        <f t="shared" si="27"/>
        <v>2.87782732941789E-2</v>
      </c>
      <c r="L507" s="27">
        <f t="shared" si="27"/>
        <v>0.12437035409008755</v>
      </c>
      <c r="M507" s="27">
        <f t="shared" si="27"/>
        <v>7.271815446339017E-3</v>
      </c>
      <c r="N507" s="27">
        <f t="shared" si="27"/>
        <v>8.8792349043630453E-2</v>
      </c>
    </row>
    <row r="508" spans="2:14" x14ac:dyDescent="0.25">
      <c r="B508" s="6" t="s">
        <v>45</v>
      </c>
      <c r="C508" s="6">
        <v>2004</v>
      </c>
      <c r="D508" s="6" t="s">
        <v>15</v>
      </c>
      <c r="E508" s="6" t="s">
        <v>4</v>
      </c>
      <c r="F508" s="27">
        <v>4.4604715672676841E-2</v>
      </c>
      <c r="I508" s="6" t="s">
        <v>18</v>
      </c>
      <c r="J508" s="6">
        <v>1960</v>
      </c>
      <c r="K508" s="27">
        <f t="shared" si="27"/>
        <v>3.0223648434170258E-2</v>
      </c>
      <c r="L508" s="27">
        <f t="shared" si="27"/>
        <v>9.3467448851508247E-2</v>
      </c>
      <c r="M508" s="27">
        <f t="shared" si="27"/>
        <v>6.1548849529943382E-3</v>
      </c>
      <c r="N508" s="27">
        <f t="shared" si="27"/>
        <v>8.0416365666250739E-2</v>
      </c>
    </row>
    <row r="509" spans="2:14" x14ac:dyDescent="0.25">
      <c r="B509" s="6" t="s">
        <v>45</v>
      </c>
      <c r="C509" s="6">
        <v>2004</v>
      </c>
      <c r="D509" s="6" t="s">
        <v>16</v>
      </c>
      <c r="E509" s="6" t="s">
        <v>4</v>
      </c>
      <c r="F509" s="27">
        <v>7.2954230235783638E-2</v>
      </c>
    </row>
    <row r="510" spans="2:14" x14ac:dyDescent="0.25">
      <c r="B510" s="6" t="s">
        <v>45</v>
      </c>
      <c r="C510" s="6">
        <v>2004</v>
      </c>
      <c r="D510" s="6" t="s">
        <v>17</v>
      </c>
      <c r="E510" s="6" t="s">
        <v>4</v>
      </c>
      <c r="F510" s="27">
        <v>2.3300970873786409E-2</v>
      </c>
      <c r="I510" s="6" t="s">
        <v>19</v>
      </c>
      <c r="J510" s="6">
        <v>2000</v>
      </c>
      <c r="K510" s="27">
        <f>SUMIFS($F$6:$F$6141,$D$6:$D$6141,$I510,$E$6:$E$6141,LEFT(K$5,1),$C$6:$C$6141,$J510,$B$6:$B$6141,K$4)</f>
        <v>7.1473126740350862E-2</v>
      </c>
      <c r="L510" s="27">
        <f t="shared" ref="L510:N525" si="28">SUMIFS($F$6:$F$6141,$D$6:$D$6141,$I510,$E$6:$E$6141,LEFT(L$5,1),$C$6:$C$6141,$J510,$B$6:$B$6141,L$4)</f>
        <v>0.11291467175569994</v>
      </c>
      <c r="M510" s="27">
        <f t="shared" si="28"/>
        <v>7.5595690464482099E-2</v>
      </c>
      <c r="N510" s="27">
        <f t="shared" si="28"/>
        <v>7.8125989237100346E-2</v>
      </c>
    </row>
    <row r="511" spans="2:14" x14ac:dyDescent="0.25">
      <c r="B511" s="6" t="s">
        <v>45</v>
      </c>
      <c r="C511" s="6">
        <v>2004</v>
      </c>
      <c r="D511" s="6" t="s">
        <v>18</v>
      </c>
      <c r="E511" s="6" t="s">
        <v>4</v>
      </c>
      <c r="F511" s="27">
        <v>6.4909847434119275E-2</v>
      </c>
      <c r="I511" s="6" t="s">
        <v>19</v>
      </c>
      <c r="J511" s="6">
        <v>1999</v>
      </c>
      <c r="K511" s="27">
        <f t="shared" ref="K511:N550" si="29">SUMIFS($F$6:$F$6141,$D$6:$D$6141,$I511,$E$6:$E$6141,LEFT(K$5,1),$C$6:$C$6141,$J511,$B$6:$B$6141,K$4)</f>
        <v>7.3454336977341134E-2</v>
      </c>
      <c r="L511" s="27">
        <f t="shared" si="28"/>
        <v>0.11111888660452417</v>
      </c>
      <c r="M511" s="27">
        <f t="shared" si="28"/>
        <v>7.6215160393659373E-2</v>
      </c>
      <c r="N511" s="27">
        <f t="shared" si="28"/>
        <v>7.1210135430318913E-2</v>
      </c>
    </row>
    <row r="512" spans="2:14" x14ac:dyDescent="0.25">
      <c r="B512" s="6" t="s">
        <v>45</v>
      </c>
      <c r="C512" s="6">
        <v>2004</v>
      </c>
      <c r="D512" s="6" t="s">
        <v>19</v>
      </c>
      <c r="E512" s="6" t="s">
        <v>4</v>
      </c>
      <c r="F512" s="27">
        <v>9.314840499306519E-2</v>
      </c>
      <c r="I512" s="6" t="s">
        <v>19</v>
      </c>
      <c r="J512" s="6">
        <v>1998</v>
      </c>
      <c r="K512" s="27">
        <f t="shared" si="29"/>
        <v>7.5347066433308324E-2</v>
      </c>
      <c r="L512" s="27">
        <f t="shared" si="28"/>
        <v>0.1144449653591707</v>
      </c>
      <c r="M512" s="27">
        <f t="shared" si="28"/>
        <v>7.4840234937756267E-2</v>
      </c>
      <c r="N512" s="27">
        <f t="shared" si="28"/>
        <v>7.1210135430318913E-2</v>
      </c>
    </row>
    <row r="513" spans="2:14" x14ac:dyDescent="0.25">
      <c r="B513" s="6" t="s">
        <v>45</v>
      </c>
      <c r="C513" s="6">
        <v>2004</v>
      </c>
      <c r="D513" s="6" t="s">
        <v>20</v>
      </c>
      <c r="E513" s="6" t="s">
        <v>4</v>
      </c>
      <c r="F513" s="27">
        <v>1.4535367545076283E-2</v>
      </c>
      <c r="I513" s="6" t="s">
        <v>19</v>
      </c>
      <c r="J513" s="6">
        <v>1997</v>
      </c>
      <c r="K513" s="27">
        <f t="shared" si="29"/>
        <v>7.6645801386524673E-2</v>
      </c>
      <c r="L513" s="27">
        <f t="shared" si="28"/>
        <v>0.11271605711602792</v>
      </c>
      <c r="M513" s="27">
        <f t="shared" si="28"/>
        <v>5.7019732365615784E-2</v>
      </c>
      <c r="N513" s="27">
        <f t="shared" si="28"/>
        <v>9.9165390883500418E-2</v>
      </c>
    </row>
    <row r="514" spans="2:14" x14ac:dyDescent="0.25">
      <c r="B514" s="6" t="s">
        <v>45</v>
      </c>
      <c r="C514" s="6">
        <v>2004</v>
      </c>
      <c r="D514" s="6" t="s">
        <v>21</v>
      </c>
      <c r="E514" s="6" t="s">
        <v>4</v>
      </c>
      <c r="F514" s="27">
        <v>2.9514563106796118E-2</v>
      </c>
      <c r="I514" s="6" t="s">
        <v>19</v>
      </c>
      <c r="J514" s="6">
        <v>1996</v>
      </c>
      <c r="K514" s="27">
        <f t="shared" si="29"/>
        <v>7.7240730166896351E-2</v>
      </c>
      <c r="L514" s="27">
        <f t="shared" si="28"/>
        <v>0.11031525327411755</v>
      </c>
      <c r="M514" s="27">
        <f t="shared" si="28"/>
        <v>8.7727927484804832E-2</v>
      </c>
      <c r="N514" s="27">
        <f t="shared" si="28"/>
        <v>8.4634711069510815E-2</v>
      </c>
    </row>
    <row r="515" spans="2:14" x14ac:dyDescent="0.25">
      <c r="B515" s="6" t="s">
        <v>45</v>
      </c>
      <c r="C515" s="6">
        <v>2004</v>
      </c>
      <c r="D515" s="6" t="s">
        <v>22</v>
      </c>
      <c r="E515" s="6" t="s">
        <v>4</v>
      </c>
      <c r="F515" s="27">
        <v>2.446601941747573E-2</v>
      </c>
      <c r="I515" s="6" t="s">
        <v>19</v>
      </c>
      <c r="J515" s="6">
        <v>1995</v>
      </c>
      <c r="K515" s="27">
        <f t="shared" si="29"/>
        <v>7.7928999214255862E-2</v>
      </c>
      <c r="L515" s="27">
        <f t="shared" si="28"/>
        <v>0.1072178682581776</v>
      </c>
      <c r="M515" s="27">
        <f t="shared" si="28"/>
        <v>9.4447174447174445E-2</v>
      </c>
      <c r="N515" s="27">
        <f t="shared" si="28"/>
        <v>8.3626801896980796E-2</v>
      </c>
    </row>
    <row r="516" spans="2:14" x14ac:dyDescent="0.25">
      <c r="B516" s="6" t="s">
        <v>45</v>
      </c>
      <c r="C516" s="6">
        <v>2004</v>
      </c>
      <c r="D516" s="6" t="s">
        <v>23</v>
      </c>
      <c r="E516" s="6" t="s">
        <v>4</v>
      </c>
      <c r="F516" s="27">
        <v>0</v>
      </c>
      <c r="I516" s="6" t="s">
        <v>19</v>
      </c>
      <c r="J516" s="6">
        <v>1994</v>
      </c>
      <c r="K516" s="27">
        <f t="shared" si="29"/>
        <v>7.8276644037901161E-2</v>
      </c>
      <c r="L516" s="27">
        <f t="shared" si="28"/>
        <v>0.10314449303781972</v>
      </c>
      <c r="M516" s="27">
        <f t="shared" si="28"/>
        <v>7.4955489614243323E-2</v>
      </c>
      <c r="N516" s="27">
        <f t="shared" si="28"/>
        <v>8.0956215826728267E-2</v>
      </c>
    </row>
    <row r="517" spans="2:14" x14ac:dyDescent="0.25">
      <c r="B517" s="6" t="s">
        <v>45</v>
      </c>
      <c r="C517" s="6">
        <v>2004</v>
      </c>
      <c r="D517" s="6" t="s">
        <v>24</v>
      </c>
      <c r="E517" s="6" t="s">
        <v>4</v>
      </c>
      <c r="F517" s="27">
        <v>2.446601941747573E-2</v>
      </c>
      <c r="I517" s="6" t="s">
        <v>19</v>
      </c>
      <c r="J517" s="6">
        <v>1993</v>
      </c>
      <c r="K517" s="27">
        <f t="shared" si="29"/>
        <v>8.0923115694017694E-2</v>
      </c>
      <c r="L517" s="27">
        <f t="shared" si="28"/>
        <v>9.6174489283850834E-2</v>
      </c>
      <c r="M517" s="27">
        <f t="shared" si="28"/>
        <v>0.10349453778828339</v>
      </c>
      <c r="N517" s="27">
        <f t="shared" si="28"/>
        <v>7.5464933900963482E-2</v>
      </c>
    </row>
    <row r="518" spans="2:14" x14ac:dyDescent="0.25">
      <c r="B518" s="6" t="s">
        <v>45</v>
      </c>
      <c r="C518" s="6">
        <v>2004</v>
      </c>
      <c r="D518" s="6" t="s">
        <v>25</v>
      </c>
      <c r="E518" s="6" t="s">
        <v>4</v>
      </c>
      <c r="F518" s="27">
        <v>8.8654646324549238E-2</v>
      </c>
      <c r="I518" s="6" t="s">
        <v>19</v>
      </c>
      <c r="J518" s="6">
        <v>1992</v>
      </c>
      <c r="K518" s="27">
        <f t="shared" si="29"/>
        <v>8.2636422882005858E-2</v>
      </c>
      <c r="L518" s="27">
        <f t="shared" si="28"/>
        <v>9.5514299613803075E-2</v>
      </c>
      <c r="M518" s="27">
        <f t="shared" si="28"/>
        <v>0.11470162804296311</v>
      </c>
      <c r="N518" s="27">
        <f t="shared" si="28"/>
        <v>6.3356912060082093E-2</v>
      </c>
    </row>
    <row r="519" spans="2:14" x14ac:dyDescent="0.25">
      <c r="B519" s="6" t="s">
        <v>45</v>
      </c>
      <c r="C519" s="6">
        <v>2004</v>
      </c>
      <c r="D519" s="6" t="s">
        <v>26</v>
      </c>
      <c r="E519" s="6" t="s">
        <v>4</v>
      </c>
      <c r="F519" s="27">
        <v>3.8169209431345351E-2</v>
      </c>
      <c r="I519" s="6" t="s">
        <v>19</v>
      </c>
      <c r="J519" s="6">
        <v>1991</v>
      </c>
      <c r="K519" s="27">
        <f t="shared" si="29"/>
        <v>8.6841830299686992E-2</v>
      </c>
      <c r="L519" s="27">
        <f t="shared" si="28"/>
        <v>9.4278336700779786E-2</v>
      </c>
      <c r="M519" s="27">
        <f t="shared" si="28"/>
        <v>0.11984938468132003</v>
      </c>
      <c r="N519" s="27">
        <f t="shared" si="28"/>
        <v>5.5831926801101536E-2</v>
      </c>
    </row>
    <row r="520" spans="2:14" x14ac:dyDescent="0.25">
      <c r="B520" s="6" t="s">
        <v>45</v>
      </c>
      <c r="C520" s="6">
        <v>2004</v>
      </c>
      <c r="D520" s="6" t="s">
        <v>27</v>
      </c>
      <c r="E520" s="6" t="s">
        <v>4</v>
      </c>
      <c r="F520" s="27">
        <v>0</v>
      </c>
      <c r="I520" s="6" t="s">
        <v>19</v>
      </c>
      <c r="J520" s="6">
        <v>1990</v>
      </c>
      <c r="K520" s="27">
        <f t="shared" si="29"/>
        <v>8.9680837483690101E-2</v>
      </c>
      <c r="L520" s="27">
        <f t="shared" si="28"/>
        <v>8.9432975543019294E-2</v>
      </c>
      <c r="M520" s="27">
        <f t="shared" si="28"/>
        <v>0.13034513670999551</v>
      </c>
      <c r="N520" s="27">
        <f t="shared" si="28"/>
        <v>5.7260822420552172E-2</v>
      </c>
    </row>
    <row r="521" spans="2:14" x14ac:dyDescent="0.25">
      <c r="B521" s="6" t="s">
        <v>45</v>
      </c>
      <c r="C521" s="6">
        <v>2004</v>
      </c>
      <c r="D521" s="6" t="s">
        <v>28</v>
      </c>
      <c r="E521" s="6" t="s">
        <v>4</v>
      </c>
      <c r="F521" s="27">
        <v>5.3814147018030516E-3</v>
      </c>
      <c r="I521" s="6" t="s">
        <v>19</v>
      </c>
      <c r="J521" s="6">
        <v>1989</v>
      </c>
      <c r="K521" s="27">
        <f t="shared" si="29"/>
        <v>9.0471085653027833E-2</v>
      </c>
      <c r="L521" s="27">
        <f t="shared" si="28"/>
        <v>8.7046964669393559E-2</v>
      </c>
      <c r="M521" s="27">
        <f t="shared" si="28"/>
        <v>0.13676072455273661</v>
      </c>
      <c r="N521" s="27">
        <f t="shared" si="28"/>
        <v>3.814236771983251E-2</v>
      </c>
    </row>
    <row r="522" spans="2:14" x14ac:dyDescent="0.25">
      <c r="B522" s="6" t="s">
        <v>45</v>
      </c>
      <c r="C522" s="6">
        <v>2004</v>
      </c>
      <c r="D522" s="6" t="s">
        <v>29</v>
      </c>
      <c r="E522" s="6" t="s">
        <v>4</v>
      </c>
      <c r="F522" s="27">
        <v>0</v>
      </c>
      <c r="I522" s="6" t="s">
        <v>19</v>
      </c>
      <c r="J522" s="6">
        <v>1988</v>
      </c>
      <c r="K522" s="27">
        <f t="shared" si="29"/>
        <v>9.2317683686307078E-2</v>
      </c>
      <c r="L522" s="27">
        <f t="shared" si="28"/>
        <v>8.624328137862225E-2</v>
      </c>
      <c r="M522" s="27">
        <f t="shared" si="28"/>
        <v>0.1356234734139162</v>
      </c>
      <c r="N522" s="27">
        <f t="shared" si="28"/>
        <v>6.4265743020489915E-2</v>
      </c>
    </row>
    <row r="523" spans="2:14" x14ac:dyDescent="0.25">
      <c r="B523" s="6" t="s">
        <v>45</v>
      </c>
      <c r="C523" s="6">
        <v>2004</v>
      </c>
      <c r="D523" s="6" t="s">
        <v>30</v>
      </c>
      <c r="E523" s="6" t="s">
        <v>4</v>
      </c>
      <c r="F523" s="27">
        <v>0</v>
      </c>
      <c r="I523" s="6" t="s">
        <v>19</v>
      </c>
      <c r="J523" s="6">
        <v>1987</v>
      </c>
      <c r="K523" s="27">
        <f t="shared" si="29"/>
        <v>9.3003023752079125E-2</v>
      </c>
      <c r="L523" s="27">
        <f t="shared" si="28"/>
        <v>8.7436791655488927E-2</v>
      </c>
      <c r="M523" s="27">
        <f t="shared" si="28"/>
        <v>0.13932612680953285</v>
      </c>
      <c r="N523" s="27">
        <f t="shared" si="28"/>
        <v>7.0692445277233631E-2</v>
      </c>
    </row>
    <row r="524" spans="2:14" x14ac:dyDescent="0.25">
      <c r="B524" s="6" t="s">
        <v>45</v>
      </c>
      <c r="C524" s="6">
        <v>2004</v>
      </c>
      <c r="D524" s="6" t="s">
        <v>31</v>
      </c>
      <c r="E524" s="6" t="s">
        <v>4</v>
      </c>
      <c r="F524" s="27">
        <v>0</v>
      </c>
      <c r="I524" s="6" t="s">
        <v>19</v>
      </c>
      <c r="J524" s="6">
        <v>1986</v>
      </c>
      <c r="K524" s="27">
        <f t="shared" si="29"/>
        <v>9.3679024557265414E-2</v>
      </c>
      <c r="L524" s="27">
        <f t="shared" si="28"/>
        <v>8.8688767936665011E-2</v>
      </c>
      <c r="M524" s="27">
        <f t="shared" si="28"/>
        <v>0.13738478362755818</v>
      </c>
      <c r="N524" s="27">
        <f t="shared" si="28"/>
        <v>7.4227952199426045E-2</v>
      </c>
    </row>
    <row r="525" spans="2:14" x14ac:dyDescent="0.25">
      <c r="B525" s="6" t="s">
        <v>45</v>
      </c>
      <c r="C525" s="6">
        <v>2004</v>
      </c>
      <c r="D525" s="6" t="s">
        <v>32</v>
      </c>
      <c r="E525" s="6" t="s">
        <v>4</v>
      </c>
      <c r="F525" s="27">
        <v>1.9639389736477116E-2</v>
      </c>
      <c r="I525" s="6" t="s">
        <v>19</v>
      </c>
      <c r="J525" s="6">
        <v>1985</v>
      </c>
      <c r="K525" s="27">
        <f t="shared" si="29"/>
        <v>9.328775623580679E-2</v>
      </c>
      <c r="L525" s="27">
        <f t="shared" si="28"/>
        <v>9.0606401204474094E-2</v>
      </c>
      <c r="M525" s="27">
        <f t="shared" si="28"/>
        <v>0.14196654527498304</v>
      </c>
      <c r="N525" s="27">
        <f t="shared" si="28"/>
        <v>7.2093619202186723E-2</v>
      </c>
    </row>
    <row r="526" spans="2:14" x14ac:dyDescent="0.25">
      <c r="B526" s="6" t="s">
        <v>45</v>
      </c>
      <c r="C526" s="6">
        <v>2003</v>
      </c>
      <c r="D526" s="6" t="s">
        <v>7</v>
      </c>
      <c r="E526" s="6" t="s">
        <v>3</v>
      </c>
      <c r="F526" s="27">
        <v>7.9580790049522052E-2</v>
      </c>
      <c r="I526" s="6" t="s">
        <v>19</v>
      </c>
      <c r="J526" s="6">
        <v>1984</v>
      </c>
      <c r="K526" s="27">
        <f t="shared" si="29"/>
        <v>9.7762541279377946E-2</v>
      </c>
      <c r="L526" s="27">
        <f t="shared" si="29"/>
        <v>9.2083083680467331E-2</v>
      </c>
      <c r="M526" s="27">
        <f t="shared" si="29"/>
        <v>0.14088284392873759</v>
      </c>
      <c r="N526" s="27">
        <f t="shared" si="29"/>
        <v>8.4593044902822254E-2</v>
      </c>
    </row>
    <row r="527" spans="2:14" x14ac:dyDescent="0.25">
      <c r="B527" s="6" t="s">
        <v>45</v>
      </c>
      <c r="C527" s="6">
        <v>2003</v>
      </c>
      <c r="D527" s="6" t="s">
        <v>8</v>
      </c>
      <c r="E527" s="6" t="s">
        <v>3</v>
      </c>
      <c r="F527" s="27">
        <v>7.2613152136358397E-2</v>
      </c>
      <c r="I527" s="6" t="s">
        <v>19</v>
      </c>
      <c r="J527" s="6">
        <v>1983</v>
      </c>
      <c r="K527" s="27">
        <f t="shared" si="29"/>
        <v>9.8601148396827085E-2</v>
      </c>
      <c r="L527" s="27">
        <f t="shared" si="29"/>
        <v>9.3776764402436985E-2</v>
      </c>
      <c r="M527" s="27">
        <f t="shared" si="29"/>
        <v>0.11876832844574781</v>
      </c>
      <c r="N527" s="27">
        <f t="shared" si="29"/>
        <v>6.8326947637292468E-2</v>
      </c>
    </row>
    <row r="528" spans="2:14" x14ac:dyDescent="0.25">
      <c r="B528" s="6" t="s">
        <v>45</v>
      </c>
      <c r="C528" s="6">
        <v>2003</v>
      </c>
      <c r="D528" s="6" t="s">
        <v>9</v>
      </c>
      <c r="E528" s="6" t="s">
        <v>3</v>
      </c>
      <c r="F528" s="27">
        <v>7.9695957618334673E-2</v>
      </c>
      <c r="I528" s="6" t="s">
        <v>19</v>
      </c>
      <c r="J528" s="6">
        <v>1982</v>
      </c>
      <c r="K528" s="27">
        <f t="shared" si="29"/>
        <v>9.5544147492979931E-2</v>
      </c>
      <c r="L528" s="27">
        <f t="shared" si="29"/>
        <v>9.2763457296876323E-2</v>
      </c>
      <c r="M528" s="27">
        <f t="shared" si="29"/>
        <v>0.13562172937951658</v>
      </c>
      <c r="N528" s="27">
        <f t="shared" si="29"/>
        <v>9.6416491843986818E-2</v>
      </c>
    </row>
    <row r="529" spans="2:14" x14ac:dyDescent="0.25">
      <c r="B529" s="6" t="s">
        <v>45</v>
      </c>
      <c r="C529" s="6">
        <v>2003</v>
      </c>
      <c r="D529" s="6" t="s">
        <v>10</v>
      </c>
      <c r="E529" s="6" t="s">
        <v>3</v>
      </c>
      <c r="F529" s="27">
        <v>4.7679373488425658E-2</v>
      </c>
      <c r="I529" s="6" t="s">
        <v>19</v>
      </c>
      <c r="J529" s="6">
        <v>1981</v>
      </c>
      <c r="K529" s="27">
        <f t="shared" si="29"/>
        <v>9.4882733378642434E-2</v>
      </c>
      <c r="L529" s="27">
        <f t="shared" si="29"/>
        <v>9.7000679496536846E-2</v>
      </c>
      <c r="M529" s="27">
        <f t="shared" si="29"/>
        <v>0.13669176675586533</v>
      </c>
      <c r="N529" s="27">
        <f t="shared" si="29"/>
        <v>9.8767516461252744E-2</v>
      </c>
    </row>
    <row r="530" spans="2:14" x14ac:dyDescent="0.25">
      <c r="B530" s="6" t="s">
        <v>45</v>
      </c>
      <c r="C530" s="6">
        <v>2003</v>
      </c>
      <c r="D530" s="6" t="s">
        <v>11</v>
      </c>
      <c r="E530" s="6" t="s">
        <v>3</v>
      </c>
      <c r="F530" s="27">
        <v>2.1824254289991938E-2</v>
      </c>
      <c r="I530" s="6" t="s">
        <v>19</v>
      </c>
      <c r="J530" s="6">
        <v>1980</v>
      </c>
      <c r="K530" s="27">
        <f t="shared" si="29"/>
        <v>9.1929270599553831E-2</v>
      </c>
      <c r="L530" s="27">
        <f t="shared" si="29"/>
        <v>0.103463869860226</v>
      </c>
      <c r="M530" s="27">
        <f t="shared" si="29"/>
        <v>0.12458553358713005</v>
      </c>
      <c r="N530" s="27">
        <f t="shared" si="29"/>
        <v>9.404868102459539E-2</v>
      </c>
    </row>
    <row r="531" spans="2:14" x14ac:dyDescent="0.25">
      <c r="B531" s="6" t="s">
        <v>45</v>
      </c>
      <c r="C531" s="6">
        <v>2003</v>
      </c>
      <c r="D531" s="6" t="s">
        <v>12</v>
      </c>
      <c r="E531" s="6" t="s">
        <v>3</v>
      </c>
      <c r="F531" s="27">
        <v>3.9156973396291608E-3</v>
      </c>
      <c r="I531" s="6" t="s">
        <v>19</v>
      </c>
      <c r="J531" s="6">
        <v>1979</v>
      </c>
      <c r="K531" s="27">
        <f t="shared" si="29"/>
        <v>9.2694642079279799E-2</v>
      </c>
      <c r="L531" s="27">
        <f t="shared" si="29"/>
        <v>0.10685362773394148</v>
      </c>
      <c r="M531" s="27">
        <f t="shared" si="29"/>
        <v>0.13212388852419885</v>
      </c>
      <c r="N531" s="27">
        <f t="shared" si="29"/>
        <v>0.10540876468465579</v>
      </c>
    </row>
    <row r="532" spans="2:14" x14ac:dyDescent="0.25">
      <c r="B532" s="6" t="s">
        <v>45</v>
      </c>
      <c r="C532" s="6">
        <v>2003</v>
      </c>
      <c r="D532" s="6" t="s">
        <v>13</v>
      </c>
      <c r="E532" s="6" t="s">
        <v>3</v>
      </c>
      <c r="F532" s="27">
        <v>8.9830703673845439E-3</v>
      </c>
      <c r="I532" s="6" t="s">
        <v>19</v>
      </c>
      <c r="J532" s="6">
        <v>1978</v>
      </c>
      <c r="K532" s="27">
        <f t="shared" si="29"/>
        <v>9.5150404625192656E-2</v>
      </c>
      <c r="L532" s="27">
        <f t="shared" si="29"/>
        <v>0.1015803535119801</v>
      </c>
      <c r="M532" s="27">
        <f t="shared" si="29"/>
        <v>0.10632417493090554</v>
      </c>
      <c r="N532" s="27">
        <f t="shared" si="29"/>
        <v>0.11577188397103561</v>
      </c>
    </row>
    <row r="533" spans="2:14" x14ac:dyDescent="0.25">
      <c r="B533" s="6" t="s">
        <v>45</v>
      </c>
      <c r="C533" s="6">
        <v>2003</v>
      </c>
      <c r="D533" s="6" t="s">
        <v>14</v>
      </c>
      <c r="E533" s="6" t="s">
        <v>3</v>
      </c>
      <c r="F533" s="27">
        <v>3.6623286882413911E-2</v>
      </c>
      <c r="I533" s="6" t="s">
        <v>19</v>
      </c>
      <c r="J533" s="6">
        <v>1977</v>
      </c>
      <c r="K533" s="27">
        <f t="shared" si="29"/>
        <v>9.434421446949974E-2</v>
      </c>
      <c r="L533" s="27">
        <f t="shared" si="29"/>
        <v>0.10177818409704438</v>
      </c>
      <c r="M533" s="27">
        <f t="shared" si="29"/>
        <v>0.13869175684788543</v>
      </c>
      <c r="N533" s="27">
        <f t="shared" si="29"/>
        <v>0.12278022601335137</v>
      </c>
    </row>
    <row r="534" spans="2:14" x14ac:dyDescent="0.25">
      <c r="B534" s="6" t="s">
        <v>45</v>
      </c>
      <c r="C534" s="6">
        <v>2003</v>
      </c>
      <c r="D534" s="6" t="s">
        <v>15</v>
      </c>
      <c r="E534" s="6" t="s">
        <v>3</v>
      </c>
      <c r="F534" s="27">
        <v>4.3763676148796497E-3</v>
      </c>
      <c r="I534" s="6" t="s">
        <v>19</v>
      </c>
      <c r="J534" s="6">
        <v>1976</v>
      </c>
      <c r="K534" s="27">
        <f t="shared" si="29"/>
        <v>9.6691609490545949E-2</v>
      </c>
      <c r="L534" s="27">
        <f t="shared" si="29"/>
        <v>0.10103579890343241</v>
      </c>
      <c r="M534" s="27">
        <f t="shared" si="29"/>
        <v>0.13992215912716136</v>
      </c>
      <c r="N534" s="27">
        <f t="shared" si="29"/>
        <v>0.12701137095043982</v>
      </c>
    </row>
    <row r="535" spans="2:14" x14ac:dyDescent="0.25">
      <c r="B535" s="6" t="s">
        <v>45</v>
      </c>
      <c r="C535" s="6">
        <v>2003</v>
      </c>
      <c r="D535" s="6" t="s">
        <v>16</v>
      </c>
      <c r="E535" s="6" t="s">
        <v>3</v>
      </c>
      <c r="F535" s="27">
        <v>0.21663019693654267</v>
      </c>
      <c r="I535" s="6" t="s">
        <v>19</v>
      </c>
      <c r="J535" s="6">
        <v>1975</v>
      </c>
      <c r="K535" s="27">
        <f t="shared" si="29"/>
        <v>9.8665292483388178E-2</v>
      </c>
      <c r="L535" s="27">
        <f t="shared" si="29"/>
        <v>0.10312090027129323</v>
      </c>
      <c r="M535" s="27">
        <f t="shared" si="29"/>
        <v>0.1432521791403667</v>
      </c>
      <c r="N535" s="27">
        <f t="shared" si="29"/>
        <v>0.12164479719219878</v>
      </c>
    </row>
    <row r="536" spans="2:14" x14ac:dyDescent="0.25">
      <c r="B536" s="6" t="s">
        <v>45</v>
      </c>
      <c r="C536" s="6">
        <v>2003</v>
      </c>
      <c r="D536" s="6" t="s">
        <v>17</v>
      </c>
      <c r="E536" s="6" t="s">
        <v>3</v>
      </c>
      <c r="F536" s="27">
        <v>1.0768167683980191E-2</v>
      </c>
      <c r="I536" s="6" t="s">
        <v>19</v>
      </c>
      <c r="J536" s="6">
        <v>1974</v>
      </c>
      <c r="K536" s="27">
        <f t="shared" si="29"/>
        <v>9.7937416882591818E-2</v>
      </c>
      <c r="L536" s="27">
        <f t="shared" si="29"/>
        <v>0.10236026645478652</v>
      </c>
      <c r="M536" s="27">
        <f t="shared" si="29"/>
        <v>0.1388475282906492</v>
      </c>
      <c r="N536" s="27">
        <f t="shared" si="29"/>
        <v>0.12797032184753182</v>
      </c>
    </row>
    <row r="537" spans="2:14" x14ac:dyDescent="0.25">
      <c r="B537" s="6" t="s">
        <v>45</v>
      </c>
      <c r="C537" s="6">
        <v>2003</v>
      </c>
      <c r="D537" s="6" t="s">
        <v>18</v>
      </c>
      <c r="E537" s="6" t="s">
        <v>3</v>
      </c>
      <c r="F537" s="27">
        <v>8.6778763100310949E-2</v>
      </c>
      <c r="I537" s="6" t="s">
        <v>19</v>
      </c>
      <c r="J537" s="6">
        <v>1973</v>
      </c>
      <c r="K537" s="27">
        <f t="shared" si="29"/>
        <v>9.8115271960221059E-2</v>
      </c>
      <c r="L537" s="27">
        <f t="shared" si="29"/>
        <v>0.10299250878818955</v>
      </c>
      <c r="M537" s="27">
        <f t="shared" si="29"/>
        <v>0.13555288140125685</v>
      </c>
      <c r="N537" s="27">
        <f t="shared" si="29"/>
        <v>0.12226746678096871</v>
      </c>
    </row>
    <row r="538" spans="2:14" x14ac:dyDescent="0.25">
      <c r="B538" s="6" t="s">
        <v>45</v>
      </c>
      <c r="C538" s="6">
        <v>2003</v>
      </c>
      <c r="D538" s="6" t="s">
        <v>19</v>
      </c>
      <c r="E538" s="6" t="s">
        <v>3</v>
      </c>
      <c r="F538" s="27">
        <v>7.1288725095013245E-2</v>
      </c>
      <c r="I538" s="6" t="s">
        <v>19</v>
      </c>
      <c r="J538" s="6">
        <v>1972</v>
      </c>
      <c r="K538" s="27">
        <f t="shared" si="29"/>
        <v>9.6863949594435866E-2</v>
      </c>
      <c r="L538" s="27">
        <f t="shared" si="29"/>
        <v>0.10152049830661014</v>
      </c>
      <c r="M538" s="27">
        <f t="shared" si="29"/>
        <v>0.1305939393939394</v>
      </c>
      <c r="N538" s="27">
        <f t="shared" si="29"/>
        <v>0.11831726555652936</v>
      </c>
    </row>
    <row r="539" spans="2:14" x14ac:dyDescent="0.25">
      <c r="B539" s="6" t="s">
        <v>45</v>
      </c>
      <c r="C539" s="6">
        <v>2003</v>
      </c>
      <c r="D539" s="6" t="s">
        <v>20</v>
      </c>
      <c r="E539" s="6" t="s">
        <v>3</v>
      </c>
      <c r="F539" s="27">
        <v>4.9291719451802371E-2</v>
      </c>
      <c r="I539" s="6" t="s">
        <v>19</v>
      </c>
      <c r="J539" s="6">
        <v>1971</v>
      </c>
      <c r="K539" s="27">
        <f t="shared" si="29"/>
        <v>9.6390336547701141E-2</v>
      </c>
      <c r="L539" s="27">
        <f t="shared" si="29"/>
        <v>0.10048405782350599</v>
      </c>
      <c r="M539" s="27">
        <f t="shared" si="29"/>
        <v>0.13158452944919749</v>
      </c>
      <c r="N539" s="27">
        <f t="shared" si="29"/>
        <v>0.11639591874479825</v>
      </c>
    </row>
    <row r="540" spans="2:14" x14ac:dyDescent="0.25">
      <c r="B540" s="6" t="s">
        <v>45</v>
      </c>
      <c r="C540" s="6">
        <v>2003</v>
      </c>
      <c r="D540" s="6" t="s">
        <v>21</v>
      </c>
      <c r="E540" s="6" t="s">
        <v>3</v>
      </c>
      <c r="F540" s="27">
        <v>1.8196475872394334E-2</v>
      </c>
      <c r="I540" s="6" t="s">
        <v>19</v>
      </c>
      <c r="J540" s="6">
        <v>1970</v>
      </c>
      <c r="K540" s="27">
        <f t="shared" si="29"/>
        <v>9.8911263541983166E-2</v>
      </c>
      <c r="L540" s="27">
        <f t="shared" si="29"/>
        <v>9.8771777899962526E-2</v>
      </c>
      <c r="M540" s="27">
        <f t="shared" si="29"/>
        <v>0.12534846924680412</v>
      </c>
      <c r="N540" s="27">
        <f t="shared" si="29"/>
        <v>0.11628295519096468</v>
      </c>
    </row>
    <row r="541" spans="2:14" x14ac:dyDescent="0.25">
      <c r="B541" s="6" t="s">
        <v>45</v>
      </c>
      <c r="C541" s="6">
        <v>2003</v>
      </c>
      <c r="D541" s="6" t="s">
        <v>22</v>
      </c>
      <c r="E541" s="6" t="s">
        <v>3</v>
      </c>
      <c r="F541" s="27">
        <v>1.0307497408729702E-2</v>
      </c>
      <c r="I541" s="6" t="s">
        <v>19</v>
      </c>
      <c r="J541" s="6">
        <v>1969</v>
      </c>
      <c r="K541" s="27">
        <f t="shared" si="29"/>
        <v>0.10042066364173247</v>
      </c>
      <c r="L541" s="27">
        <f t="shared" si="29"/>
        <v>0.10079333296999884</v>
      </c>
      <c r="M541" s="27">
        <f t="shared" si="29"/>
        <v>0.12281630492323981</v>
      </c>
      <c r="N541" s="27">
        <f t="shared" si="29"/>
        <v>0.11420577387765483</v>
      </c>
    </row>
    <row r="542" spans="2:14" x14ac:dyDescent="0.25">
      <c r="B542" s="6" t="s">
        <v>45</v>
      </c>
      <c r="C542" s="6">
        <v>2003</v>
      </c>
      <c r="D542" s="6" t="s">
        <v>23</v>
      </c>
      <c r="E542" s="6" t="s">
        <v>3</v>
      </c>
      <c r="F542" s="27">
        <v>0</v>
      </c>
      <c r="I542" s="6" t="s">
        <v>19</v>
      </c>
      <c r="J542" s="6">
        <v>1968</v>
      </c>
      <c r="K542" s="27">
        <f t="shared" si="29"/>
        <v>0.10044010910427187</v>
      </c>
      <c r="L542" s="27">
        <f t="shared" si="29"/>
        <v>0.10283377690388368</v>
      </c>
      <c r="M542" s="27">
        <f t="shared" si="29"/>
        <v>0.13078239478046955</v>
      </c>
      <c r="N542" s="27">
        <f t="shared" si="29"/>
        <v>0.11021590868935298</v>
      </c>
    </row>
    <row r="543" spans="2:14" x14ac:dyDescent="0.25">
      <c r="B543" s="6" t="s">
        <v>45</v>
      </c>
      <c r="C543" s="6">
        <v>2003</v>
      </c>
      <c r="D543" s="6" t="s">
        <v>24</v>
      </c>
      <c r="E543" s="6" t="s">
        <v>3</v>
      </c>
      <c r="F543" s="27">
        <v>3.5644362547506622E-2</v>
      </c>
      <c r="I543" s="6" t="s">
        <v>19</v>
      </c>
      <c r="J543" s="6">
        <v>1967</v>
      </c>
      <c r="K543" s="27">
        <f t="shared" si="29"/>
        <v>9.8622526684210621E-2</v>
      </c>
      <c r="L543" s="27">
        <f t="shared" si="29"/>
        <v>0.10166170255633476</v>
      </c>
      <c r="M543" s="27">
        <f t="shared" si="29"/>
        <v>0.12025818450345978</v>
      </c>
      <c r="N543" s="27">
        <f t="shared" si="29"/>
        <v>0.11204593052646783</v>
      </c>
    </row>
    <row r="544" spans="2:14" x14ac:dyDescent="0.25">
      <c r="B544" s="6" t="s">
        <v>45</v>
      </c>
      <c r="C544" s="6">
        <v>2003</v>
      </c>
      <c r="D544" s="6" t="s">
        <v>25</v>
      </c>
      <c r="E544" s="6" t="s">
        <v>3</v>
      </c>
      <c r="F544" s="27">
        <v>4.3475757226764944E-2</v>
      </c>
      <c r="I544" s="6" t="s">
        <v>19</v>
      </c>
      <c r="J544" s="6">
        <v>1966</v>
      </c>
      <c r="K544" s="27">
        <f t="shared" si="29"/>
        <v>9.4004215435669766E-2</v>
      </c>
      <c r="L544" s="27">
        <f t="shared" si="29"/>
        <v>9.7576716948994835E-2</v>
      </c>
      <c r="M544" s="27">
        <f t="shared" si="29"/>
        <v>0.11884267229410785</v>
      </c>
      <c r="N544" s="27">
        <f t="shared" si="29"/>
        <v>0.10497599301615015</v>
      </c>
    </row>
    <row r="545" spans="2:14" x14ac:dyDescent="0.25">
      <c r="B545" s="6" t="s">
        <v>45</v>
      </c>
      <c r="C545" s="6">
        <v>2003</v>
      </c>
      <c r="D545" s="6" t="s">
        <v>26</v>
      </c>
      <c r="E545" s="6" t="s">
        <v>3</v>
      </c>
      <c r="F545" s="27">
        <v>4.9464470805021303E-2</v>
      </c>
      <c r="I545" s="6" t="s">
        <v>19</v>
      </c>
      <c r="J545" s="6">
        <v>1965</v>
      </c>
      <c r="K545" s="27">
        <f t="shared" si="29"/>
        <v>9.4371471089120612E-2</v>
      </c>
      <c r="L545" s="27">
        <f t="shared" si="29"/>
        <v>9.0318614302817277E-2</v>
      </c>
      <c r="M545" s="27">
        <f t="shared" si="29"/>
        <v>0.11853222154729692</v>
      </c>
      <c r="N545" s="27">
        <f t="shared" si="29"/>
        <v>9.7013853994688107E-2</v>
      </c>
    </row>
    <row r="546" spans="2:14" x14ac:dyDescent="0.25">
      <c r="B546" s="6" t="s">
        <v>45</v>
      </c>
      <c r="C546" s="6">
        <v>2003</v>
      </c>
      <c r="D546" s="6" t="s">
        <v>27</v>
      </c>
      <c r="E546" s="6" t="s">
        <v>3</v>
      </c>
      <c r="F546" s="27">
        <v>0</v>
      </c>
      <c r="I546" s="6" t="s">
        <v>19</v>
      </c>
      <c r="J546" s="6">
        <v>1964</v>
      </c>
      <c r="K546" s="27">
        <f t="shared" si="29"/>
        <v>9.4501324259766636E-2</v>
      </c>
      <c r="L546" s="27">
        <f t="shared" si="29"/>
        <v>8.9171843815755755E-2</v>
      </c>
      <c r="M546" s="27">
        <f t="shared" si="29"/>
        <v>0.11836030642788291</v>
      </c>
      <c r="N546" s="27">
        <f t="shared" si="29"/>
        <v>9.2513474431444725E-2</v>
      </c>
    </row>
    <row r="547" spans="2:14" x14ac:dyDescent="0.25">
      <c r="B547" s="6" t="s">
        <v>45</v>
      </c>
      <c r="C547" s="6">
        <v>2003</v>
      </c>
      <c r="D547" s="6" t="s">
        <v>28</v>
      </c>
      <c r="E547" s="6" t="s">
        <v>3</v>
      </c>
      <c r="F547" s="27">
        <v>0</v>
      </c>
      <c r="I547" s="6" t="s">
        <v>19</v>
      </c>
      <c r="J547" s="6">
        <v>1963</v>
      </c>
      <c r="K547" s="27">
        <f t="shared" si="29"/>
        <v>9.6101940170687766E-2</v>
      </c>
      <c r="L547" s="27">
        <f t="shared" si="29"/>
        <v>8.7794297977497507E-2</v>
      </c>
      <c r="M547" s="27">
        <f t="shared" si="29"/>
        <v>0.1218329119149595</v>
      </c>
      <c r="N547" s="27">
        <f t="shared" si="29"/>
        <v>8.5558493060145402E-2</v>
      </c>
    </row>
    <row r="548" spans="2:14" x14ac:dyDescent="0.25">
      <c r="B548" s="6" t="s">
        <v>45</v>
      </c>
      <c r="C548" s="6">
        <v>2003</v>
      </c>
      <c r="D548" s="6" t="s">
        <v>29</v>
      </c>
      <c r="E548" s="6" t="s">
        <v>3</v>
      </c>
      <c r="F548" s="27">
        <v>3.2534838189565818E-2</v>
      </c>
      <c r="I548" s="6" t="s">
        <v>19</v>
      </c>
      <c r="J548" s="6">
        <v>1962</v>
      </c>
      <c r="K548" s="27">
        <f t="shared" si="29"/>
        <v>9.7637203079504895E-2</v>
      </c>
      <c r="L548" s="27">
        <f t="shared" si="29"/>
        <v>8.6672727944260536E-2</v>
      </c>
      <c r="M548" s="27">
        <f t="shared" si="29"/>
        <v>0.12026048476314996</v>
      </c>
      <c r="N548" s="27">
        <f t="shared" si="29"/>
        <v>8.9433779641877723E-2</v>
      </c>
    </row>
    <row r="549" spans="2:14" x14ac:dyDescent="0.25">
      <c r="B549" s="6" t="s">
        <v>45</v>
      </c>
      <c r="C549" s="6">
        <v>2003</v>
      </c>
      <c r="D549" s="6" t="s">
        <v>30</v>
      </c>
      <c r="E549" s="6" t="s">
        <v>3</v>
      </c>
      <c r="F549" s="27">
        <v>0</v>
      </c>
      <c r="I549" s="6" t="s">
        <v>19</v>
      </c>
      <c r="J549" s="6">
        <v>1961</v>
      </c>
      <c r="K549" s="27">
        <f t="shared" si="29"/>
        <v>9.8917010033618163E-2</v>
      </c>
      <c r="L549" s="27">
        <f t="shared" si="29"/>
        <v>6.2028153166003262E-2</v>
      </c>
      <c r="M549" s="27">
        <f t="shared" si="29"/>
        <v>0.1238716148445336</v>
      </c>
      <c r="N549" s="27">
        <f t="shared" si="29"/>
        <v>8.6167020877609704E-2</v>
      </c>
    </row>
    <row r="550" spans="2:14" x14ac:dyDescent="0.25">
      <c r="B550" s="6" t="s">
        <v>45</v>
      </c>
      <c r="C550" s="6">
        <v>2003</v>
      </c>
      <c r="D550" s="6" t="s">
        <v>31</v>
      </c>
      <c r="E550" s="6" t="s">
        <v>3</v>
      </c>
      <c r="F550" s="27">
        <v>0</v>
      </c>
      <c r="I550" s="6" t="s">
        <v>19</v>
      </c>
      <c r="J550" s="6">
        <v>1960</v>
      </c>
      <c r="K550" s="27">
        <f t="shared" si="29"/>
        <v>9.7658581551571269E-2</v>
      </c>
      <c r="L550" s="27">
        <f t="shared" si="29"/>
        <v>0.10653371070434321</v>
      </c>
      <c r="M550" s="27">
        <f t="shared" si="29"/>
        <v>0.11717654391523399</v>
      </c>
      <c r="N550" s="27">
        <f t="shared" si="29"/>
        <v>8.6326919288106652E-2</v>
      </c>
    </row>
    <row r="551" spans="2:14" x14ac:dyDescent="0.25">
      <c r="B551" s="6" t="s">
        <v>45</v>
      </c>
      <c r="C551" s="6">
        <v>2003</v>
      </c>
      <c r="D551" s="6" t="s">
        <v>32</v>
      </c>
      <c r="E551" s="6" t="s">
        <v>3</v>
      </c>
      <c r="F551" s="27">
        <v>2.0327075895427846E-2</v>
      </c>
    </row>
    <row r="552" spans="2:14" x14ac:dyDescent="0.25">
      <c r="B552" s="6" t="s">
        <v>45</v>
      </c>
      <c r="C552" s="6">
        <v>2003</v>
      </c>
      <c r="D552" s="6" t="s">
        <v>7</v>
      </c>
      <c r="E552" s="6" t="s">
        <v>4</v>
      </c>
      <c r="F552" s="27">
        <v>0.10925173320583313</v>
      </c>
      <c r="I552" s="6" t="s">
        <v>20</v>
      </c>
      <c r="J552" s="6">
        <v>2000</v>
      </c>
      <c r="K552" s="27">
        <f>SUMIFS($F$6:$F$6141,$D$6:$D$6141,$I552,$E$6:$E$6141,LEFT(K$5,1),$C$6:$C$6141,$J552,$B$6:$B$6141,K$4)</f>
        <v>3.9460353635218381E-2</v>
      </c>
      <c r="L552" s="27">
        <f t="shared" ref="L552:N567" si="30">SUMIFS($F$6:$F$6141,$D$6:$D$6141,$I552,$E$6:$E$6141,LEFT(L$5,1),$C$6:$C$6141,$J552,$B$6:$B$6141,L$4)</f>
        <v>2.4898915014725076E-2</v>
      </c>
      <c r="M552" s="27">
        <f t="shared" si="30"/>
        <v>4.4078859135410611E-2</v>
      </c>
      <c r="N552" s="27">
        <f t="shared" si="30"/>
        <v>2.3931623931623933E-2</v>
      </c>
    </row>
    <row r="553" spans="2:14" x14ac:dyDescent="0.25">
      <c r="B553" s="6" t="s">
        <v>45</v>
      </c>
      <c r="C553" s="6">
        <v>2003</v>
      </c>
      <c r="D553" s="6" t="s">
        <v>8</v>
      </c>
      <c r="E553" s="6" t="s">
        <v>4</v>
      </c>
      <c r="F553" s="27">
        <v>2.6854729460514783E-2</v>
      </c>
      <c r="I553" s="6" t="s">
        <v>20</v>
      </c>
      <c r="J553" s="6">
        <v>1999</v>
      </c>
      <c r="K553" s="27">
        <f t="shared" ref="K553:N592" si="31">SUMIFS($F$6:$F$6141,$D$6:$D$6141,$I553,$E$6:$E$6141,LEFT(K$5,1),$C$6:$C$6141,$J553,$B$6:$B$6141,K$4)</f>
        <v>4.0333563526913106E-2</v>
      </c>
      <c r="L553" s="27">
        <f t="shared" si="30"/>
        <v>2.5019343107504786E-2</v>
      </c>
      <c r="M553" s="27">
        <f t="shared" si="30"/>
        <v>4.6014574412140338E-2</v>
      </c>
      <c r="N553" s="27">
        <f t="shared" si="30"/>
        <v>2.7468326780253387E-2</v>
      </c>
    </row>
    <row r="554" spans="2:14" x14ac:dyDescent="0.25">
      <c r="B554" s="6" t="s">
        <v>45</v>
      </c>
      <c r="C554" s="6">
        <v>2003</v>
      </c>
      <c r="D554" s="6" t="s">
        <v>9</v>
      </c>
      <c r="E554" s="6" t="s">
        <v>4</v>
      </c>
      <c r="F554" s="27">
        <v>0.10909235795680931</v>
      </c>
      <c r="I554" s="6" t="s">
        <v>20</v>
      </c>
      <c r="J554" s="6">
        <v>1998</v>
      </c>
      <c r="K554" s="27">
        <f t="shared" si="31"/>
        <v>3.9445447601436798E-2</v>
      </c>
      <c r="L554" s="27">
        <f t="shared" si="30"/>
        <v>2.4841970325979377E-2</v>
      </c>
      <c r="M554" s="27">
        <f t="shared" si="30"/>
        <v>4.1483506335192641E-2</v>
      </c>
      <c r="N554" s="27">
        <f t="shared" si="30"/>
        <v>2.7468326780253387E-2</v>
      </c>
    </row>
    <row r="555" spans="2:14" x14ac:dyDescent="0.25">
      <c r="B555" s="6" t="s">
        <v>45</v>
      </c>
      <c r="C555" s="6">
        <v>2003</v>
      </c>
      <c r="D555" s="6" t="s">
        <v>10</v>
      </c>
      <c r="E555" s="6" t="s">
        <v>4</v>
      </c>
      <c r="F555" s="27">
        <v>4.940632719738625E-3</v>
      </c>
      <c r="I555" s="6" t="s">
        <v>20</v>
      </c>
      <c r="J555" s="6">
        <v>1997</v>
      </c>
      <c r="K555" s="27">
        <f t="shared" si="31"/>
        <v>3.6402509353813263E-2</v>
      </c>
      <c r="L555" s="27">
        <f t="shared" si="30"/>
        <v>2.4110011625721867E-2</v>
      </c>
      <c r="M555" s="27">
        <f t="shared" si="30"/>
        <v>4.3365842594692672E-2</v>
      </c>
      <c r="N555" s="27">
        <f t="shared" si="30"/>
        <v>3.3038668576225984E-2</v>
      </c>
    </row>
    <row r="556" spans="2:14" x14ac:dyDescent="0.25">
      <c r="B556" s="6" t="s">
        <v>45</v>
      </c>
      <c r="C556" s="6">
        <v>2003</v>
      </c>
      <c r="D556" s="6" t="s">
        <v>11</v>
      </c>
      <c r="E556" s="6" t="s">
        <v>4</v>
      </c>
      <c r="F556" s="27">
        <v>0.13244083193879991</v>
      </c>
      <c r="I556" s="6" t="s">
        <v>20</v>
      </c>
      <c r="J556" s="6">
        <v>1996</v>
      </c>
      <c r="K556" s="27">
        <f t="shared" si="31"/>
        <v>3.454184451706651E-2</v>
      </c>
      <c r="L556" s="27">
        <f t="shared" si="30"/>
        <v>2.3735569291932497E-2</v>
      </c>
      <c r="M556" s="27">
        <f t="shared" si="30"/>
        <v>4.1773530548431297E-2</v>
      </c>
      <c r="N556" s="27">
        <f t="shared" si="30"/>
        <v>3.9016700330065518E-2</v>
      </c>
    </row>
    <row r="557" spans="2:14" x14ac:dyDescent="0.25">
      <c r="B557" s="6" t="s">
        <v>45</v>
      </c>
      <c r="C557" s="6">
        <v>2003</v>
      </c>
      <c r="D557" s="6" t="s">
        <v>12</v>
      </c>
      <c r="E557" s="6" t="s">
        <v>4</v>
      </c>
      <c r="F557" s="27">
        <v>0</v>
      </c>
      <c r="I557" s="6" t="s">
        <v>20</v>
      </c>
      <c r="J557" s="6">
        <v>1995</v>
      </c>
      <c r="K557" s="27">
        <f t="shared" si="31"/>
        <v>3.3119509317243535E-2</v>
      </c>
      <c r="L557" s="27">
        <f t="shared" si="30"/>
        <v>2.4164975287439501E-2</v>
      </c>
      <c r="M557" s="27">
        <f t="shared" si="30"/>
        <v>4.452088452088452E-2</v>
      </c>
      <c r="N557" s="27">
        <f t="shared" si="30"/>
        <v>4.3480302390007983E-2</v>
      </c>
    </row>
    <row r="558" spans="2:14" x14ac:dyDescent="0.25">
      <c r="B558" s="6" t="s">
        <v>45</v>
      </c>
      <c r="C558" s="6">
        <v>2003</v>
      </c>
      <c r="D558" s="6" t="s">
        <v>13</v>
      </c>
      <c r="E558" s="6" t="s">
        <v>4</v>
      </c>
      <c r="F558" s="27">
        <v>6.900948282731692E-2</v>
      </c>
      <c r="I558" s="6" t="s">
        <v>20</v>
      </c>
      <c r="J558" s="6">
        <v>1994</v>
      </c>
      <c r="K558" s="27">
        <f t="shared" si="31"/>
        <v>3.1018273733663452E-2</v>
      </c>
      <c r="L558" s="27">
        <f t="shared" si="30"/>
        <v>2.6033769775220074E-2</v>
      </c>
      <c r="M558" s="27">
        <f t="shared" si="30"/>
        <v>4.6172106824925813E-2</v>
      </c>
      <c r="N558" s="27">
        <f t="shared" si="30"/>
        <v>4.1622515152799557E-2</v>
      </c>
    </row>
    <row r="559" spans="2:14" x14ac:dyDescent="0.25">
      <c r="B559" s="6" t="s">
        <v>45</v>
      </c>
      <c r="C559" s="6">
        <v>2003</v>
      </c>
      <c r="D559" s="6" t="s">
        <v>14</v>
      </c>
      <c r="E559" s="6" t="s">
        <v>4</v>
      </c>
      <c r="F559" s="27">
        <v>3.3946928042075067E-2</v>
      </c>
      <c r="I559" s="6" t="s">
        <v>20</v>
      </c>
      <c r="J559" s="6">
        <v>1993</v>
      </c>
      <c r="K559" s="27">
        <f t="shared" si="31"/>
        <v>3.0195930989766001E-2</v>
      </c>
      <c r="L559" s="27">
        <f t="shared" si="30"/>
        <v>2.5152791117344243E-2</v>
      </c>
      <c r="M559" s="27">
        <f t="shared" si="30"/>
        <v>4.5199003385932413E-2</v>
      </c>
      <c r="N559" s="27">
        <f t="shared" si="30"/>
        <v>4.4319964149675109E-2</v>
      </c>
    </row>
    <row r="560" spans="2:14" x14ac:dyDescent="0.25">
      <c r="B560" s="6" t="s">
        <v>45</v>
      </c>
      <c r="C560" s="6">
        <v>2003</v>
      </c>
      <c r="D560" s="6" t="s">
        <v>15</v>
      </c>
      <c r="E560" s="6" t="s">
        <v>4</v>
      </c>
      <c r="F560" s="27">
        <v>4.0481313252051954E-2</v>
      </c>
      <c r="I560" s="6" t="s">
        <v>20</v>
      </c>
      <c r="J560" s="6">
        <v>1992</v>
      </c>
      <c r="K560" s="27">
        <f t="shared" si="31"/>
        <v>2.9342622467140641E-2</v>
      </c>
      <c r="L560" s="27">
        <f t="shared" si="30"/>
        <v>2.5525958901689644E-2</v>
      </c>
      <c r="M560" s="27">
        <f t="shared" si="30"/>
        <v>4.3486289354630225E-2</v>
      </c>
      <c r="N560" s="27">
        <f t="shared" si="30"/>
        <v>5.3925421360579859E-2</v>
      </c>
    </row>
    <row r="561" spans="2:14" x14ac:dyDescent="0.25">
      <c r="B561" s="6" t="s">
        <v>45</v>
      </c>
      <c r="C561" s="6">
        <v>2003</v>
      </c>
      <c r="D561" s="6" t="s">
        <v>16</v>
      </c>
      <c r="E561" s="6" t="s">
        <v>4</v>
      </c>
      <c r="F561" s="27">
        <v>9.0684516694557335E-2</v>
      </c>
      <c r="I561" s="6" t="s">
        <v>20</v>
      </c>
      <c r="J561" s="6">
        <v>1991</v>
      </c>
      <c r="K561" s="27">
        <f t="shared" si="31"/>
        <v>2.8675744909272872E-2</v>
      </c>
      <c r="L561" s="27">
        <f t="shared" si="30"/>
        <v>2.4941571193274309E-2</v>
      </c>
      <c r="M561" s="27">
        <f t="shared" si="30"/>
        <v>3.9337537500765324E-2</v>
      </c>
      <c r="N561" s="27">
        <f t="shared" si="30"/>
        <v>4.8236652749400373E-2</v>
      </c>
    </row>
    <row r="562" spans="2:14" x14ac:dyDescent="0.25">
      <c r="B562" s="6" t="s">
        <v>45</v>
      </c>
      <c r="C562" s="6">
        <v>2003</v>
      </c>
      <c r="D562" s="6" t="s">
        <v>17</v>
      </c>
      <c r="E562" s="6" t="s">
        <v>4</v>
      </c>
      <c r="F562" s="27">
        <v>2.9803171567455575E-2</v>
      </c>
      <c r="I562" s="6" t="s">
        <v>20</v>
      </c>
      <c r="J562" s="6">
        <v>1990</v>
      </c>
      <c r="K562" s="27">
        <f t="shared" si="31"/>
        <v>2.8562185190851446E-2</v>
      </c>
      <c r="L562" s="27">
        <f t="shared" si="30"/>
        <v>2.5539535688950444E-2</v>
      </c>
      <c r="M562" s="27">
        <f t="shared" si="30"/>
        <v>4.111758553712834E-2</v>
      </c>
      <c r="N562" s="27">
        <f t="shared" si="30"/>
        <v>4.554174660105096E-2</v>
      </c>
    </row>
    <row r="563" spans="2:14" x14ac:dyDescent="0.25">
      <c r="B563" s="6" t="s">
        <v>45</v>
      </c>
      <c r="C563" s="6">
        <v>2003</v>
      </c>
      <c r="D563" s="6" t="s">
        <v>18</v>
      </c>
      <c r="E563" s="6" t="s">
        <v>4</v>
      </c>
      <c r="F563" s="27">
        <v>6.6061040720376121E-2</v>
      </c>
      <c r="I563" s="6" t="s">
        <v>20</v>
      </c>
      <c r="J563" s="6">
        <v>1989</v>
      </c>
      <c r="K563" s="27">
        <f t="shared" si="31"/>
        <v>2.908534902418829E-2</v>
      </c>
      <c r="L563" s="27">
        <f t="shared" si="30"/>
        <v>2.6938725422322566E-2</v>
      </c>
      <c r="M563" s="27">
        <f t="shared" si="30"/>
        <v>4.4935666638756318E-2</v>
      </c>
      <c r="N563" s="27">
        <f t="shared" si="30"/>
        <v>5.4548915112295392E-2</v>
      </c>
    </row>
    <row r="564" spans="2:14" x14ac:dyDescent="0.25">
      <c r="B564" s="6" t="s">
        <v>45</v>
      </c>
      <c r="C564" s="6">
        <v>2003</v>
      </c>
      <c r="D564" s="6" t="s">
        <v>19</v>
      </c>
      <c r="E564" s="6" t="s">
        <v>4</v>
      </c>
      <c r="F564" s="27">
        <v>9.1879831062236031E-2</v>
      </c>
      <c r="I564" s="6" t="s">
        <v>20</v>
      </c>
      <c r="J564" s="6">
        <v>1988</v>
      </c>
      <c r="K564" s="27">
        <f t="shared" si="31"/>
        <v>2.7204826559883873E-2</v>
      </c>
      <c r="L564" s="27">
        <f t="shared" si="30"/>
        <v>2.8838411877250097E-2</v>
      </c>
      <c r="M564" s="27">
        <f t="shared" si="30"/>
        <v>2.2264670883697626E-2</v>
      </c>
      <c r="N564" s="27">
        <f t="shared" si="30"/>
        <v>5.2706255477194007E-2</v>
      </c>
    </row>
    <row r="565" spans="2:14" x14ac:dyDescent="0.25">
      <c r="B565" s="6" t="s">
        <v>45</v>
      </c>
      <c r="C565" s="6">
        <v>2003</v>
      </c>
      <c r="D565" s="6" t="s">
        <v>20</v>
      </c>
      <c r="E565" s="6" t="s">
        <v>4</v>
      </c>
      <c r="F565" s="27">
        <v>1.6973464021037533E-2</v>
      </c>
      <c r="I565" s="6" t="s">
        <v>20</v>
      </c>
      <c r="J565" s="6">
        <v>1987</v>
      </c>
      <c r="K565" s="27">
        <f t="shared" si="31"/>
        <v>2.6150818814481204E-2</v>
      </c>
      <c r="L565" s="27">
        <f t="shared" si="30"/>
        <v>2.9362709889203309E-2</v>
      </c>
      <c r="M565" s="27">
        <f t="shared" si="30"/>
        <v>4.0173209431696062E-2</v>
      </c>
      <c r="N565" s="27">
        <f t="shared" si="30"/>
        <v>5.1869517076909975E-2</v>
      </c>
    </row>
    <row r="566" spans="2:14" x14ac:dyDescent="0.25">
      <c r="B566" s="6" t="s">
        <v>45</v>
      </c>
      <c r="C566" s="6">
        <v>2003</v>
      </c>
      <c r="D566" s="6" t="s">
        <v>21</v>
      </c>
      <c r="E566" s="6" t="s">
        <v>4</v>
      </c>
      <c r="F566" s="27">
        <v>1.6335963024942227E-2</v>
      </c>
      <c r="I566" s="6" t="s">
        <v>20</v>
      </c>
      <c r="J566" s="6">
        <v>1986</v>
      </c>
      <c r="K566" s="27">
        <f t="shared" si="31"/>
        <v>2.636651929227684E-2</v>
      </c>
      <c r="L566" s="27">
        <f t="shared" si="30"/>
        <v>3.0371103414151411E-2</v>
      </c>
      <c r="M566" s="27">
        <f t="shared" si="30"/>
        <v>4.1399781284174347E-2</v>
      </c>
      <c r="N566" s="27">
        <f t="shared" si="30"/>
        <v>5.6495481218143656E-2</v>
      </c>
    </row>
    <row r="567" spans="2:14" x14ac:dyDescent="0.25">
      <c r="B567" s="6" t="s">
        <v>45</v>
      </c>
      <c r="C567" s="6">
        <v>2003</v>
      </c>
      <c r="D567" s="6" t="s">
        <v>22</v>
      </c>
      <c r="E567" s="6" t="s">
        <v>4</v>
      </c>
      <c r="F567" s="27">
        <v>2.1675033867240418E-2</v>
      </c>
      <c r="I567" s="6" t="s">
        <v>20</v>
      </c>
      <c r="J567" s="6">
        <v>1985</v>
      </c>
      <c r="K567" s="27">
        <f t="shared" si="31"/>
        <v>2.6353207705727747E-2</v>
      </c>
      <c r="L567" s="27">
        <f t="shared" si="30"/>
        <v>3.1096055184957064E-2</v>
      </c>
      <c r="M567" s="27">
        <f t="shared" si="30"/>
        <v>4.354669464847849E-2</v>
      </c>
      <c r="N567" s="27">
        <f t="shared" si="30"/>
        <v>5.9152643717434013E-2</v>
      </c>
    </row>
    <row r="568" spans="2:14" x14ac:dyDescent="0.25">
      <c r="B568" s="6" t="s">
        <v>45</v>
      </c>
      <c r="C568" s="6">
        <v>2003</v>
      </c>
      <c r="D568" s="6" t="s">
        <v>23</v>
      </c>
      <c r="E568" s="6" t="s">
        <v>4</v>
      </c>
      <c r="F568" s="27">
        <v>0</v>
      </c>
      <c r="I568" s="6" t="s">
        <v>20</v>
      </c>
      <c r="J568" s="6">
        <v>1984</v>
      </c>
      <c r="K568" s="27">
        <f t="shared" si="31"/>
        <v>2.5822205366707252E-2</v>
      </c>
      <c r="L568" s="27">
        <f t="shared" si="31"/>
        <v>3.1261398004482743E-2</v>
      </c>
      <c r="M568" s="27">
        <f t="shared" si="31"/>
        <v>4.1788675734106891E-2</v>
      </c>
      <c r="N568" s="27">
        <f t="shared" si="31"/>
        <v>5.5216322883312234E-2</v>
      </c>
    </row>
    <row r="569" spans="2:14" x14ac:dyDescent="0.25">
      <c r="B569" s="6" t="s">
        <v>45</v>
      </c>
      <c r="C569" s="6">
        <v>2003</v>
      </c>
      <c r="D569" s="6" t="s">
        <v>24</v>
      </c>
      <c r="E569" s="6" t="s">
        <v>4</v>
      </c>
      <c r="F569" s="27">
        <v>2.4543788349669297E-2</v>
      </c>
      <c r="I569" s="6" t="s">
        <v>20</v>
      </c>
      <c r="J569" s="6">
        <v>1983</v>
      </c>
      <c r="K569" s="27">
        <f t="shared" si="31"/>
        <v>2.5559001998837871E-2</v>
      </c>
      <c r="L569" s="27">
        <f t="shared" si="31"/>
        <v>3.1629634386634166E-2</v>
      </c>
      <c r="M569" s="27">
        <f t="shared" si="31"/>
        <v>4.3052349160791162E-2</v>
      </c>
      <c r="N569" s="27">
        <f t="shared" si="31"/>
        <v>5.7811834823329078E-2</v>
      </c>
    </row>
    <row r="570" spans="2:14" x14ac:dyDescent="0.25">
      <c r="B570" s="6" t="s">
        <v>45</v>
      </c>
      <c r="C570" s="6">
        <v>2003</v>
      </c>
      <c r="D570" s="6" t="s">
        <v>25</v>
      </c>
      <c r="E570" s="6" t="s">
        <v>4</v>
      </c>
      <c r="F570" s="27">
        <v>6.8212606582197785E-2</v>
      </c>
      <c r="I570" s="6" t="s">
        <v>20</v>
      </c>
      <c r="J570" s="6">
        <v>1982</v>
      </c>
      <c r="K570" s="27">
        <f t="shared" si="31"/>
        <v>2.570894076120607E-2</v>
      </c>
      <c r="L570" s="27">
        <f t="shared" si="31"/>
        <v>3.1828573220868392E-2</v>
      </c>
      <c r="M570" s="27">
        <f t="shared" si="31"/>
        <v>4.5819835534512833E-2</v>
      </c>
      <c r="N570" s="27">
        <f t="shared" si="31"/>
        <v>6.4648713447788678E-2</v>
      </c>
    </row>
    <row r="571" spans="2:14" x14ac:dyDescent="0.25">
      <c r="B571" s="6" t="s">
        <v>45</v>
      </c>
      <c r="C571" s="6">
        <v>2003</v>
      </c>
      <c r="D571" s="6" t="s">
        <v>26</v>
      </c>
      <c r="E571" s="6" t="s">
        <v>4</v>
      </c>
      <c r="F571" s="27">
        <v>2.3746912104550162E-2</v>
      </c>
      <c r="I571" s="6" t="s">
        <v>20</v>
      </c>
      <c r="J571" s="6">
        <v>1981</v>
      </c>
      <c r="K571" s="27">
        <f t="shared" si="31"/>
        <v>2.6075816610942427E-2</v>
      </c>
      <c r="L571" s="27">
        <f t="shared" si="31"/>
        <v>3.0883807291663543E-2</v>
      </c>
      <c r="M571" s="27">
        <f t="shared" si="31"/>
        <v>4.6829298649573713E-2</v>
      </c>
      <c r="N571" s="27">
        <f t="shared" si="31"/>
        <v>6.2004052000675332E-2</v>
      </c>
    </row>
    <row r="572" spans="2:14" x14ac:dyDescent="0.25">
      <c r="B572" s="6" t="s">
        <v>45</v>
      </c>
      <c r="C572" s="6">
        <v>2003</v>
      </c>
      <c r="D572" s="6" t="s">
        <v>27</v>
      </c>
      <c r="E572" s="6" t="s">
        <v>4</v>
      </c>
      <c r="F572" s="27">
        <v>0</v>
      </c>
      <c r="I572" s="6" t="s">
        <v>20</v>
      </c>
      <c r="J572" s="6">
        <v>1980</v>
      </c>
      <c r="K572" s="27">
        <f t="shared" si="31"/>
        <v>2.6512031835967176E-2</v>
      </c>
      <c r="L572" s="27">
        <f t="shared" si="31"/>
        <v>3.0858089689067527E-2</v>
      </c>
      <c r="M572" s="27">
        <f t="shared" si="31"/>
        <v>4.0955421834704651E-2</v>
      </c>
      <c r="N572" s="27">
        <f t="shared" si="31"/>
        <v>6.2444246208742192E-2</v>
      </c>
    </row>
    <row r="573" spans="2:14" x14ac:dyDescent="0.25">
      <c r="B573" s="6" t="s">
        <v>45</v>
      </c>
      <c r="C573" s="6">
        <v>2003</v>
      </c>
      <c r="D573" s="6" t="s">
        <v>28</v>
      </c>
      <c r="E573" s="6" t="s">
        <v>4</v>
      </c>
      <c r="F573" s="27">
        <v>5.9765718383934978E-3</v>
      </c>
      <c r="I573" s="6" t="s">
        <v>20</v>
      </c>
      <c r="J573" s="6">
        <v>1979</v>
      </c>
      <c r="K573" s="27">
        <f t="shared" si="31"/>
        <v>2.7034703063743285E-2</v>
      </c>
      <c r="L573" s="27">
        <f t="shared" si="31"/>
        <v>3.0151704615124154E-2</v>
      </c>
      <c r="M573" s="27">
        <f t="shared" si="31"/>
        <v>4.4190487557438679E-2</v>
      </c>
      <c r="N573" s="27">
        <f t="shared" si="31"/>
        <v>3.2757307245098434E-2</v>
      </c>
    </row>
    <row r="574" spans="2:14" x14ac:dyDescent="0.25">
      <c r="B574" s="6" t="s">
        <v>45</v>
      </c>
      <c r="C574" s="6">
        <v>2003</v>
      </c>
      <c r="D574" s="6" t="s">
        <v>29</v>
      </c>
      <c r="E574" s="6" t="s">
        <v>4</v>
      </c>
      <c r="F574" s="27">
        <v>0</v>
      </c>
      <c r="I574" s="6" t="s">
        <v>20</v>
      </c>
      <c r="J574" s="6">
        <v>1978</v>
      </c>
      <c r="K574" s="27">
        <f t="shared" si="31"/>
        <v>2.4270812971146742E-2</v>
      </c>
      <c r="L574" s="27">
        <f t="shared" si="31"/>
        <v>2.9142316672530467E-2</v>
      </c>
      <c r="M574" s="27">
        <f t="shared" si="31"/>
        <v>3.6937083401072997E-2</v>
      </c>
      <c r="N574" s="27">
        <f t="shared" si="31"/>
        <v>6.6583829641372813E-2</v>
      </c>
    </row>
    <row r="575" spans="2:14" x14ac:dyDescent="0.25">
      <c r="B575" s="6" t="s">
        <v>45</v>
      </c>
      <c r="C575" s="6">
        <v>2003</v>
      </c>
      <c r="D575" s="6" t="s">
        <v>30</v>
      </c>
      <c r="E575" s="6" t="s">
        <v>4</v>
      </c>
      <c r="F575" s="27">
        <v>0</v>
      </c>
      <c r="I575" s="6" t="s">
        <v>20</v>
      </c>
      <c r="J575" s="6">
        <v>1977</v>
      </c>
      <c r="K575" s="27">
        <f t="shared" si="31"/>
        <v>1.6962063361784949E-2</v>
      </c>
      <c r="L575" s="27">
        <f t="shared" si="31"/>
        <v>2.7274289683709204E-2</v>
      </c>
      <c r="M575" s="27">
        <f t="shared" si="31"/>
        <v>3.6639799621078321E-2</v>
      </c>
      <c r="N575" s="27">
        <f t="shared" si="31"/>
        <v>7.0465552598280898E-2</v>
      </c>
    </row>
    <row r="576" spans="2:14" x14ac:dyDescent="0.25">
      <c r="B576" s="6" t="s">
        <v>45</v>
      </c>
      <c r="C576" s="6">
        <v>2003</v>
      </c>
      <c r="D576" s="6" t="s">
        <v>31</v>
      </c>
      <c r="E576" s="6" t="s">
        <v>4</v>
      </c>
      <c r="F576" s="27">
        <v>0</v>
      </c>
      <c r="I576" s="6" t="s">
        <v>20</v>
      </c>
      <c r="J576" s="6">
        <v>1976</v>
      </c>
      <c r="K576" s="27">
        <f t="shared" si="31"/>
        <v>1.4623624954374826E-2</v>
      </c>
      <c r="L576" s="27">
        <f t="shared" si="31"/>
        <v>2.670135261544344E-2</v>
      </c>
      <c r="M576" s="27">
        <f t="shared" si="31"/>
        <v>3.2380527020991513E-2</v>
      </c>
      <c r="N576" s="27">
        <f t="shared" si="31"/>
        <v>7.2087534863763139E-2</v>
      </c>
    </row>
    <row r="577" spans="2:14" x14ac:dyDescent="0.25">
      <c r="B577" s="6" t="s">
        <v>45</v>
      </c>
      <c r="C577" s="6">
        <v>2003</v>
      </c>
      <c r="D577" s="6" t="s">
        <v>32</v>
      </c>
      <c r="E577" s="6" t="s">
        <v>4</v>
      </c>
      <c r="F577" s="27">
        <v>1.808909076420432E-2</v>
      </c>
      <c r="I577" s="6" t="s">
        <v>20</v>
      </c>
      <c r="J577" s="6">
        <v>1975</v>
      </c>
      <c r="K577" s="27">
        <f t="shared" si="31"/>
        <v>1.3726042480187436E-2</v>
      </c>
      <c r="L577" s="27">
        <f t="shared" si="31"/>
        <v>2.6225240551688969E-2</v>
      </c>
      <c r="M577" s="27">
        <f t="shared" si="31"/>
        <v>2.744214006612564E-2</v>
      </c>
      <c r="N577" s="27">
        <f t="shared" si="31"/>
        <v>7.0593865911538309E-2</v>
      </c>
    </row>
    <row r="578" spans="2:14" x14ac:dyDescent="0.25">
      <c r="B578" s="6" t="s">
        <v>45</v>
      </c>
      <c r="C578" s="6">
        <v>2002</v>
      </c>
      <c r="D578" s="6" t="s">
        <v>7</v>
      </c>
      <c r="E578" s="6" t="s">
        <v>3</v>
      </c>
      <c r="F578" s="27">
        <v>8.1405454620701076E-2</v>
      </c>
      <c r="I578" s="6" t="s">
        <v>20</v>
      </c>
      <c r="J578" s="6">
        <v>1974</v>
      </c>
      <c r="K578" s="27">
        <f t="shared" si="31"/>
        <v>1.2455215132644576E-2</v>
      </c>
      <c r="L578" s="27">
        <f t="shared" si="31"/>
        <v>2.529980266153924E-2</v>
      </c>
      <c r="M578" s="27">
        <f t="shared" si="31"/>
        <v>2.9159221758983521E-2</v>
      </c>
      <c r="N578" s="27">
        <f t="shared" si="31"/>
        <v>6.6909528424852108E-2</v>
      </c>
    </row>
    <row r="579" spans="2:14" x14ac:dyDescent="0.25">
      <c r="B579" s="6" t="s">
        <v>45</v>
      </c>
      <c r="C579" s="6">
        <v>2002</v>
      </c>
      <c r="D579" s="6" t="s">
        <v>8</v>
      </c>
      <c r="E579" s="6" t="s">
        <v>3</v>
      </c>
      <c r="F579" s="27">
        <v>6.8368993916318344E-2</v>
      </c>
      <c r="I579" s="6" t="s">
        <v>20</v>
      </c>
      <c r="J579" s="6">
        <v>1973</v>
      </c>
      <c r="K579" s="27">
        <f t="shared" si="31"/>
        <v>1.1115835704715893E-2</v>
      </c>
      <c r="L579" s="27">
        <f t="shared" si="31"/>
        <v>2.4328615222624996E-2</v>
      </c>
      <c r="M579" s="27">
        <f t="shared" si="31"/>
        <v>2.2917502339885012E-2</v>
      </c>
      <c r="N579" s="27">
        <f t="shared" si="31"/>
        <v>6.7723960565795119E-2</v>
      </c>
    </row>
    <row r="580" spans="2:14" x14ac:dyDescent="0.25">
      <c r="B580" s="6" t="s">
        <v>45</v>
      </c>
      <c r="C580" s="6">
        <v>2002</v>
      </c>
      <c r="D580" s="6" t="s">
        <v>9</v>
      </c>
      <c r="E580" s="6" t="s">
        <v>3</v>
      </c>
      <c r="F580" s="27">
        <v>7.8963704837975421E-2</v>
      </c>
      <c r="I580" s="6" t="s">
        <v>20</v>
      </c>
      <c r="J580" s="6">
        <v>1972</v>
      </c>
      <c r="K580" s="27">
        <f t="shared" si="31"/>
        <v>9.5336228136450978E-3</v>
      </c>
      <c r="L580" s="27">
        <f t="shared" si="31"/>
        <v>2.5710710592173301E-2</v>
      </c>
      <c r="M580" s="27">
        <f t="shared" si="31"/>
        <v>1.9781818181818182E-2</v>
      </c>
      <c r="N580" s="27">
        <f t="shared" si="31"/>
        <v>6.3232382250787159E-2</v>
      </c>
    </row>
    <row r="581" spans="2:14" x14ac:dyDescent="0.25">
      <c r="B581" s="6" t="s">
        <v>45</v>
      </c>
      <c r="C581" s="6">
        <v>2002</v>
      </c>
      <c r="D581" s="6" t="s">
        <v>10</v>
      </c>
      <c r="E581" s="6" t="s">
        <v>3</v>
      </c>
      <c r="F581" s="27">
        <v>6.1912841948433557E-2</v>
      </c>
      <c r="I581" s="6" t="s">
        <v>20</v>
      </c>
      <c r="J581" s="6">
        <v>1971</v>
      </c>
      <c r="K581" s="27">
        <f t="shared" si="31"/>
        <v>8.8393230609222564E-3</v>
      </c>
      <c r="L581" s="27">
        <f t="shared" si="31"/>
        <v>1.9556295296227221E-2</v>
      </c>
      <c r="M581" s="27">
        <f t="shared" si="31"/>
        <v>1.6356737137335313E-2</v>
      </c>
      <c r="N581" s="27">
        <f t="shared" si="31"/>
        <v>5.3543355630221015E-2</v>
      </c>
    </row>
    <row r="582" spans="2:14" x14ac:dyDescent="0.25">
      <c r="B582" s="6" t="s">
        <v>45</v>
      </c>
      <c r="C582" s="6">
        <v>2002</v>
      </c>
      <c r="D582" s="6" t="s">
        <v>11</v>
      </c>
      <c r="E582" s="6" t="s">
        <v>3</v>
      </c>
      <c r="F582" s="27">
        <v>3.199106071265985E-2</v>
      </c>
      <c r="I582" s="6" t="s">
        <v>20</v>
      </c>
      <c r="J582" s="6">
        <v>1970</v>
      </c>
      <c r="K582" s="27">
        <f t="shared" si="31"/>
        <v>8.2941874003425661E-3</v>
      </c>
      <c r="L582" s="27">
        <f t="shared" si="31"/>
        <v>1.8878491813084621E-2</v>
      </c>
      <c r="M582" s="27">
        <f t="shared" si="31"/>
        <v>1.4215033779541402E-2</v>
      </c>
      <c r="N582" s="27">
        <f t="shared" si="31"/>
        <v>4.3338791058241719E-2</v>
      </c>
    </row>
    <row r="583" spans="2:14" x14ac:dyDescent="0.25">
      <c r="B583" s="6" t="s">
        <v>45</v>
      </c>
      <c r="C583" s="6">
        <v>2002</v>
      </c>
      <c r="D583" s="6" t="s">
        <v>12</v>
      </c>
      <c r="E583" s="6" t="s">
        <v>3</v>
      </c>
      <c r="F583" s="27">
        <v>3.3522327525555601E-3</v>
      </c>
      <c r="I583" s="6" t="s">
        <v>20</v>
      </c>
      <c r="J583" s="6">
        <v>1969</v>
      </c>
      <c r="K583" s="27">
        <f t="shared" si="31"/>
        <v>8.083066682087461E-3</v>
      </c>
      <c r="L583" s="27">
        <f t="shared" si="31"/>
        <v>1.7485077615356729E-2</v>
      </c>
      <c r="M583" s="27">
        <f t="shared" si="31"/>
        <v>1.5231724337071081E-2</v>
      </c>
      <c r="N583" s="27">
        <f t="shared" si="31"/>
        <v>3.8280554495739541E-2</v>
      </c>
    </row>
    <row r="584" spans="2:14" x14ac:dyDescent="0.25">
      <c r="B584" s="6" t="s">
        <v>45</v>
      </c>
      <c r="C584" s="6">
        <v>2002</v>
      </c>
      <c r="D584" s="6" t="s">
        <v>13</v>
      </c>
      <c r="E584" s="6" t="s">
        <v>3</v>
      </c>
      <c r="F584" s="27">
        <v>8.7323593924595461E-3</v>
      </c>
      <c r="I584" s="6" t="s">
        <v>20</v>
      </c>
      <c r="J584" s="6">
        <v>1968</v>
      </c>
      <c r="K584" s="27">
        <f t="shared" si="31"/>
        <v>7.5973884444475118E-3</v>
      </c>
      <c r="L584" s="27">
        <f t="shared" si="31"/>
        <v>1.5077730312773792E-2</v>
      </c>
      <c r="M584" s="27">
        <f t="shared" si="31"/>
        <v>1.1444462270709664E-2</v>
      </c>
      <c r="N584" s="27">
        <f t="shared" si="31"/>
        <v>3.0213081734336903E-2</v>
      </c>
    </row>
    <row r="585" spans="2:14" x14ac:dyDescent="0.25">
      <c r="B585" s="6" t="s">
        <v>45</v>
      </c>
      <c r="C585" s="6">
        <v>2002</v>
      </c>
      <c r="D585" s="6" t="s">
        <v>14</v>
      </c>
      <c r="E585" s="6" t="s">
        <v>3</v>
      </c>
      <c r="F585" s="27">
        <v>3.6709017919960271E-2</v>
      </c>
      <c r="I585" s="6" t="s">
        <v>20</v>
      </c>
      <c r="J585" s="6">
        <v>1967</v>
      </c>
      <c r="K585" s="27">
        <f t="shared" si="31"/>
        <v>7.472324141579792E-3</v>
      </c>
      <c r="L585" s="27">
        <f t="shared" si="31"/>
        <v>1.5839638603058086E-2</v>
      </c>
      <c r="M585" s="27">
        <f t="shared" si="31"/>
        <v>1.0201569893061292E-2</v>
      </c>
      <c r="N585" s="27">
        <f t="shared" si="31"/>
        <v>2.5637322163645556E-2</v>
      </c>
    </row>
    <row r="586" spans="2:14" x14ac:dyDescent="0.25">
      <c r="B586" s="6" t="s">
        <v>45</v>
      </c>
      <c r="C586" s="6">
        <v>2002</v>
      </c>
      <c r="D586" s="6" t="s">
        <v>15</v>
      </c>
      <c r="E586" s="6" t="s">
        <v>3</v>
      </c>
      <c r="F586" s="27">
        <v>7.1597069900260733E-3</v>
      </c>
      <c r="I586" s="6" t="s">
        <v>20</v>
      </c>
      <c r="J586" s="6">
        <v>1966</v>
      </c>
      <c r="K586" s="27">
        <f t="shared" si="31"/>
        <v>7.2424772411318894E-3</v>
      </c>
      <c r="L586" s="27">
        <f t="shared" si="31"/>
        <v>1.5804767151117824E-2</v>
      </c>
      <c r="M586" s="27">
        <f t="shared" si="31"/>
        <v>1.013494752040873E-2</v>
      </c>
      <c r="N586" s="27">
        <f t="shared" si="31"/>
        <v>1.8077986323294049E-2</v>
      </c>
    </row>
    <row r="587" spans="2:14" x14ac:dyDescent="0.25">
      <c r="B587" s="6" t="s">
        <v>45</v>
      </c>
      <c r="C587" s="6">
        <v>2002</v>
      </c>
      <c r="D587" s="6" t="s">
        <v>16</v>
      </c>
      <c r="E587" s="6" t="s">
        <v>3</v>
      </c>
      <c r="F587" s="27">
        <v>0.22960725075528701</v>
      </c>
      <c r="I587" s="6" t="s">
        <v>20</v>
      </c>
      <c r="J587" s="6">
        <v>1965</v>
      </c>
      <c r="K587" s="27">
        <f t="shared" si="31"/>
        <v>7.1735942108401693E-3</v>
      </c>
      <c r="L587" s="27">
        <f t="shared" si="31"/>
        <v>1.4618553505711011E-2</v>
      </c>
      <c r="M587" s="27">
        <f t="shared" si="31"/>
        <v>7.6481307637086531E-3</v>
      </c>
      <c r="N587" s="27">
        <f t="shared" si="31"/>
        <v>1.6761180101930947E-2</v>
      </c>
    </row>
    <row r="588" spans="2:14" x14ac:dyDescent="0.25">
      <c r="B588" s="6" t="s">
        <v>45</v>
      </c>
      <c r="C588" s="6">
        <v>2002</v>
      </c>
      <c r="D588" s="6" t="s">
        <v>17</v>
      </c>
      <c r="E588" s="6" t="s">
        <v>3</v>
      </c>
      <c r="F588" s="27">
        <v>8.484045855233208E-3</v>
      </c>
      <c r="I588" s="6" t="s">
        <v>20</v>
      </c>
      <c r="J588" s="6">
        <v>1964</v>
      </c>
      <c r="K588" s="27">
        <f t="shared" si="31"/>
        <v>7.0469985535741965E-3</v>
      </c>
      <c r="L588" s="27">
        <f t="shared" si="31"/>
        <v>1.5778487649822495E-2</v>
      </c>
      <c r="M588" s="27">
        <f t="shared" si="31"/>
        <v>1.0324184465526864E-2</v>
      </c>
      <c r="N588" s="27">
        <f t="shared" si="31"/>
        <v>1.3080057841461811E-2</v>
      </c>
    </row>
    <row r="589" spans="2:14" x14ac:dyDescent="0.25">
      <c r="B589" s="6" t="s">
        <v>45</v>
      </c>
      <c r="C589" s="6">
        <v>2002</v>
      </c>
      <c r="D589" s="6" t="s">
        <v>18</v>
      </c>
      <c r="E589" s="6" t="s">
        <v>3</v>
      </c>
      <c r="F589" s="27">
        <v>8.6826966850142781E-2</v>
      </c>
      <c r="I589" s="6" t="s">
        <v>20</v>
      </c>
      <c r="J589" s="6">
        <v>1963</v>
      </c>
      <c r="K589" s="27">
        <f t="shared" si="31"/>
        <v>7.1469351996771308E-3</v>
      </c>
      <c r="L589" s="27">
        <f t="shared" si="31"/>
        <v>1.6426308061703958E-2</v>
      </c>
      <c r="M589" s="27">
        <f t="shared" si="31"/>
        <v>1.393260746168533E-2</v>
      </c>
      <c r="N589" s="27">
        <f t="shared" si="31"/>
        <v>6.840713813615334E-3</v>
      </c>
    </row>
    <row r="590" spans="2:14" x14ac:dyDescent="0.25">
      <c r="B590" s="6" t="s">
        <v>45</v>
      </c>
      <c r="C590" s="6">
        <v>2002</v>
      </c>
      <c r="D590" s="6" t="s">
        <v>19</v>
      </c>
      <c r="E590" s="6" t="s">
        <v>3</v>
      </c>
      <c r="F590" s="27">
        <v>6.4189049373008317E-2</v>
      </c>
      <c r="I590" s="6" t="s">
        <v>20</v>
      </c>
      <c r="J590" s="6">
        <v>1962</v>
      </c>
      <c r="K590" s="27">
        <f t="shared" si="31"/>
        <v>7.1646630293140719E-3</v>
      </c>
      <c r="L590" s="27">
        <f t="shared" si="31"/>
        <v>1.6796012711480658E-2</v>
      </c>
      <c r="M590" s="27">
        <f t="shared" si="31"/>
        <v>1.679573569345268E-2</v>
      </c>
      <c r="N590" s="27">
        <f t="shared" si="31"/>
        <v>8.1303436038070651E-3</v>
      </c>
    </row>
    <row r="591" spans="2:14" x14ac:dyDescent="0.25">
      <c r="B591" s="6" t="s">
        <v>45</v>
      </c>
      <c r="C591" s="6">
        <v>2002</v>
      </c>
      <c r="D591" s="6" t="s">
        <v>20</v>
      </c>
      <c r="E591" s="6" t="s">
        <v>3</v>
      </c>
      <c r="F591" s="27">
        <v>4.8462525348673589E-2</v>
      </c>
      <c r="I591" s="6" t="s">
        <v>20</v>
      </c>
      <c r="J591" s="6">
        <v>1961</v>
      </c>
      <c r="K591" s="27">
        <f t="shared" si="31"/>
        <v>7.1029252743990785E-3</v>
      </c>
      <c r="L591" s="27">
        <f t="shared" si="31"/>
        <v>1.7648690202553361E-2</v>
      </c>
      <c r="M591" s="27">
        <f t="shared" si="31"/>
        <v>1.60481444332999E-2</v>
      </c>
      <c r="N591" s="27">
        <f t="shared" si="31"/>
        <v>8.5010626328291036E-3</v>
      </c>
    </row>
    <row r="592" spans="2:14" x14ac:dyDescent="0.25">
      <c r="B592" s="6" t="s">
        <v>45</v>
      </c>
      <c r="C592" s="6">
        <v>2002</v>
      </c>
      <c r="D592" s="6" t="s">
        <v>21</v>
      </c>
      <c r="E592" s="6" t="s">
        <v>3</v>
      </c>
      <c r="F592" s="27">
        <v>1.4609113106816207E-2</v>
      </c>
      <c r="I592" s="6" t="s">
        <v>20</v>
      </c>
      <c r="J592" s="6">
        <v>1960</v>
      </c>
      <c r="K592" s="27">
        <f t="shared" si="31"/>
        <v>7.4368179927765199E-3</v>
      </c>
      <c r="L592" s="27">
        <f t="shared" si="31"/>
        <v>1.7842665664295054E-2</v>
      </c>
      <c r="M592" s="27">
        <f t="shared" si="31"/>
        <v>1.8230925050641458E-2</v>
      </c>
      <c r="N592" s="27">
        <f t="shared" si="31"/>
        <v>6.9613187101858539E-3</v>
      </c>
    </row>
    <row r="593" spans="2:14" x14ac:dyDescent="0.25">
      <c r="B593" s="6" t="s">
        <v>45</v>
      </c>
      <c r="C593" s="6">
        <v>2002</v>
      </c>
      <c r="D593" s="6" t="s">
        <v>22</v>
      </c>
      <c r="E593" s="6" t="s">
        <v>3</v>
      </c>
      <c r="F593" s="27">
        <v>1.5685138434797005E-2</v>
      </c>
    </row>
    <row r="594" spans="2:14" x14ac:dyDescent="0.25">
      <c r="B594" s="6" t="s">
        <v>45</v>
      </c>
      <c r="C594" s="6">
        <v>2002</v>
      </c>
      <c r="D594" s="6" t="s">
        <v>23</v>
      </c>
      <c r="E594" s="6" t="s">
        <v>3</v>
      </c>
      <c r="F594" s="27">
        <v>0</v>
      </c>
      <c r="I594" s="6" t="s">
        <v>21</v>
      </c>
      <c r="J594" s="6">
        <v>2000</v>
      </c>
      <c r="K594" s="27">
        <f>SUMIFS($F$6:$F$6141,$D$6:$D$6141,$I594,$E$6:$E$6141,LEFT(K$5,1),$C$6:$C$6141,$J594,$B$6:$B$6141,K$4)</f>
        <v>7.1412991630008032E-3</v>
      </c>
      <c r="L594" s="27">
        <f t="shared" ref="L594:N609" si="32">SUMIFS($F$6:$F$6141,$D$6:$D$6141,$I594,$E$6:$E$6141,LEFT(L$5,1),$C$6:$C$6141,$J594,$B$6:$B$6141,L$4)</f>
        <v>8.3437501550806068E-3</v>
      </c>
      <c r="M594" s="27">
        <f t="shared" si="32"/>
        <v>1.1936161652286647E-2</v>
      </c>
      <c r="N594" s="27">
        <f t="shared" si="32"/>
        <v>2.7477049699271922E-2</v>
      </c>
    </row>
    <row r="595" spans="2:14" x14ac:dyDescent="0.25">
      <c r="B595" s="6" t="s">
        <v>45</v>
      </c>
      <c r="C595" s="6">
        <v>2002</v>
      </c>
      <c r="D595" s="6" t="s">
        <v>24</v>
      </c>
      <c r="E595" s="6" t="s">
        <v>3</v>
      </c>
      <c r="F595" s="27">
        <v>4.4117038447212681E-2</v>
      </c>
      <c r="I595" s="6" t="s">
        <v>21</v>
      </c>
      <c r="J595" s="6">
        <v>1999</v>
      </c>
      <c r="K595" s="27">
        <f t="shared" ref="K595:N634" si="33">SUMIFS($F$6:$F$6141,$D$6:$D$6141,$I595,$E$6:$E$6141,LEFT(K$5,1),$C$6:$C$6141,$J595,$B$6:$B$6141,K$4)</f>
        <v>6.8599424081723067E-3</v>
      </c>
      <c r="L595" s="27">
        <f t="shared" si="32"/>
        <v>7.5848684132556864E-3</v>
      </c>
      <c r="M595" s="27">
        <f t="shared" si="32"/>
        <v>9.3156036360904516E-3</v>
      </c>
      <c r="N595" s="27">
        <f t="shared" si="32"/>
        <v>2.8014416775884666E-2</v>
      </c>
    </row>
    <row r="596" spans="2:14" x14ac:dyDescent="0.25">
      <c r="B596" s="6" t="s">
        <v>45</v>
      </c>
      <c r="C596" s="6">
        <v>2002</v>
      </c>
      <c r="D596" s="6" t="s">
        <v>25</v>
      </c>
      <c r="E596" s="6" t="s">
        <v>3</v>
      </c>
      <c r="F596" s="27">
        <v>3.1121963332367671E-2</v>
      </c>
      <c r="I596" s="6" t="s">
        <v>21</v>
      </c>
      <c r="J596" s="6">
        <v>1998</v>
      </c>
      <c r="K596" s="27">
        <f t="shared" si="33"/>
        <v>6.3484218732085184E-3</v>
      </c>
      <c r="L596" s="27">
        <f t="shared" si="32"/>
        <v>7.2548699864788653E-3</v>
      </c>
      <c r="M596" s="27">
        <f t="shared" si="32"/>
        <v>8.8286358095378825E-3</v>
      </c>
      <c r="N596" s="27">
        <f t="shared" si="32"/>
        <v>2.8014416775884666E-2</v>
      </c>
    </row>
    <row r="597" spans="2:14" x14ac:dyDescent="0.25">
      <c r="B597" s="6" t="s">
        <v>45</v>
      </c>
      <c r="C597" s="6">
        <v>2002</v>
      </c>
      <c r="D597" s="6" t="s">
        <v>26</v>
      </c>
      <c r="E597" s="6" t="s">
        <v>3</v>
      </c>
      <c r="F597" s="27">
        <v>3.9274924471299093E-2</v>
      </c>
      <c r="I597" s="6" t="s">
        <v>21</v>
      </c>
      <c r="J597" s="6">
        <v>1997</v>
      </c>
      <c r="K597" s="27">
        <f t="shared" si="33"/>
        <v>5.9013020762838037E-3</v>
      </c>
      <c r="L597" s="27">
        <f t="shared" si="32"/>
        <v>6.6794743081890944E-3</v>
      </c>
      <c r="M597" s="27">
        <f t="shared" si="32"/>
        <v>3.3613064186890453E-2</v>
      </c>
      <c r="N597" s="27">
        <f t="shared" si="32"/>
        <v>1.4222924588868585E-2</v>
      </c>
    </row>
    <row r="598" spans="2:14" x14ac:dyDescent="0.25">
      <c r="B598" s="6" t="s">
        <v>45</v>
      </c>
      <c r="C598" s="6">
        <v>2002</v>
      </c>
      <c r="D598" s="6" t="s">
        <v>27</v>
      </c>
      <c r="E598" s="6" t="s">
        <v>3</v>
      </c>
      <c r="F598" s="27">
        <v>0</v>
      </c>
      <c r="I598" s="6" t="s">
        <v>21</v>
      </c>
      <c r="J598" s="6">
        <v>1996</v>
      </c>
      <c r="K598" s="27">
        <f t="shared" si="33"/>
        <v>5.7975576943087694E-3</v>
      </c>
      <c r="L598" s="27">
        <f t="shared" si="32"/>
        <v>5.9120686763059673E-3</v>
      </c>
      <c r="M598" s="27">
        <f t="shared" si="32"/>
        <v>4.2511330499244637E-3</v>
      </c>
      <c r="N598" s="27">
        <f t="shared" si="32"/>
        <v>1.2611458692546431E-2</v>
      </c>
    </row>
    <row r="599" spans="2:14" x14ac:dyDescent="0.25">
      <c r="B599" s="6" t="s">
        <v>45</v>
      </c>
      <c r="C599" s="6">
        <v>2002</v>
      </c>
      <c r="D599" s="6" t="s">
        <v>28</v>
      </c>
      <c r="E599" s="6" t="s">
        <v>3</v>
      </c>
      <c r="F599" s="27">
        <v>0</v>
      </c>
      <c r="I599" s="6" t="s">
        <v>21</v>
      </c>
      <c r="J599" s="6">
        <v>1995</v>
      </c>
      <c r="K599" s="27">
        <f t="shared" si="33"/>
        <v>5.2889252124005666E-3</v>
      </c>
      <c r="L599" s="27">
        <f t="shared" si="32"/>
        <v>5.3277021136447292E-3</v>
      </c>
      <c r="M599" s="27">
        <f t="shared" si="32"/>
        <v>3.7674037674037676E-3</v>
      </c>
      <c r="N599" s="27">
        <f t="shared" si="32"/>
        <v>1.1550922665164108E-2</v>
      </c>
    </row>
    <row r="600" spans="2:14" x14ac:dyDescent="0.25">
      <c r="B600" s="6" t="s">
        <v>45</v>
      </c>
      <c r="C600" s="6">
        <v>2002</v>
      </c>
      <c r="D600" s="6" t="s">
        <v>29</v>
      </c>
      <c r="E600" s="6" t="s">
        <v>3</v>
      </c>
      <c r="F600" s="27">
        <v>2.3962256342341597E-2</v>
      </c>
      <c r="I600" s="6" t="s">
        <v>21</v>
      </c>
      <c r="J600" s="6">
        <v>1994</v>
      </c>
      <c r="K600" s="27">
        <f t="shared" si="33"/>
        <v>5.2117452769853082E-3</v>
      </c>
      <c r="L600" s="27">
        <f t="shared" si="32"/>
        <v>4.5946571246947938E-3</v>
      </c>
      <c r="M600" s="27">
        <f t="shared" si="32"/>
        <v>4.154302670623145E-3</v>
      </c>
      <c r="N600" s="27">
        <f t="shared" si="32"/>
        <v>1.148645784766668E-2</v>
      </c>
    </row>
    <row r="601" spans="2:14" x14ac:dyDescent="0.25">
      <c r="B601" s="6" t="s">
        <v>45</v>
      </c>
      <c r="C601" s="6">
        <v>2002</v>
      </c>
      <c r="D601" s="6" t="s">
        <v>30</v>
      </c>
      <c r="E601" s="6" t="s">
        <v>3</v>
      </c>
      <c r="F601" s="27">
        <v>0</v>
      </c>
      <c r="I601" s="6" t="s">
        <v>21</v>
      </c>
      <c r="J601" s="6">
        <v>1993</v>
      </c>
      <c r="K601" s="27">
        <f t="shared" si="33"/>
        <v>5.1147033181293431E-3</v>
      </c>
      <c r="L601" s="27">
        <f t="shared" si="32"/>
        <v>4.4460913500896752E-3</v>
      </c>
      <c r="M601" s="27">
        <f t="shared" si="32"/>
        <v>4.1206158563853578E-3</v>
      </c>
      <c r="N601" s="27">
        <f t="shared" si="32"/>
        <v>9.5451490029128394E-3</v>
      </c>
    </row>
    <row r="602" spans="2:14" x14ac:dyDescent="0.25">
      <c r="B602" s="6" t="s">
        <v>45</v>
      </c>
      <c r="C602" s="6">
        <v>2002</v>
      </c>
      <c r="D602" s="6" t="s">
        <v>31</v>
      </c>
      <c r="E602" s="6" t="s">
        <v>3</v>
      </c>
      <c r="F602" s="27">
        <v>0</v>
      </c>
      <c r="I602" s="6" t="s">
        <v>21</v>
      </c>
      <c r="J602" s="6">
        <v>1992</v>
      </c>
      <c r="K602" s="27">
        <f t="shared" si="33"/>
        <v>4.7021731583906518E-3</v>
      </c>
      <c r="L602" s="27">
        <f t="shared" si="32"/>
        <v>4.0864581040204158E-3</v>
      </c>
      <c r="M602" s="27">
        <f t="shared" si="32"/>
        <v>3.077585941587419E-3</v>
      </c>
      <c r="N602" s="27">
        <f t="shared" si="32"/>
        <v>8.6891974500043663E-3</v>
      </c>
    </row>
    <row r="603" spans="2:14" x14ac:dyDescent="0.25">
      <c r="B603" s="6" t="s">
        <v>45</v>
      </c>
      <c r="C603" s="6">
        <v>2002</v>
      </c>
      <c r="D603" s="6" t="s">
        <v>32</v>
      </c>
      <c r="E603" s="6" t="s">
        <v>3</v>
      </c>
      <c r="F603" s="27">
        <v>1.5064354591731159E-2</v>
      </c>
      <c r="I603" s="6" t="s">
        <v>21</v>
      </c>
      <c r="J603" s="6">
        <v>1991</v>
      </c>
      <c r="K603" s="27">
        <f t="shared" si="33"/>
        <v>4.5216244174651268E-3</v>
      </c>
      <c r="L603" s="27">
        <f t="shared" si="32"/>
        <v>3.8365887098801787E-3</v>
      </c>
      <c r="M603" s="27">
        <f t="shared" si="32"/>
        <v>2.7551582685360924E-3</v>
      </c>
      <c r="N603" s="27">
        <f t="shared" si="32"/>
        <v>8.7501110420183E-3</v>
      </c>
    </row>
    <row r="604" spans="2:14" x14ac:dyDescent="0.25">
      <c r="B604" s="6" t="s">
        <v>45</v>
      </c>
      <c r="C604" s="6">
        <v>2002</v>
      </c>
      <c r="D604" s="6" t="s">
        <v>7</v>
      </c>
      <c r="E604" s="6" t="s">
        <v>4</v>
      </c>
      <c r="F604" s="27">
        <v>0.10828609059153639</v>
      </c>
      <c r="I604" s="6" t="s">
        <v>21</v>
      </c>
      <c r="J604" s="6">
        <v>1990</v>
      </c>
      <c r="K604" s="27">
        <f t="shared" si="33"/>
        <v>4.3489827200289995E-3</v>
      </c>
      <c r="L604" s="27">
        <f t="shared" si="32"/>
        <v>3.2371085700773571E-3</v>
      </c>
      <c r="M604" s="27">
        <f t="shared" si="32"/>
        <v>2.5997310623038995E-3</v>
      </c>
      <c r="N604" s="27">
        <f t="shared" si="32"/>
        <v>6.9230127616982237E-3</v>
      </c>
    </row>
    <row r="605" spans="2:14" x14ac:dyDescent="0.25">
      <c r="B605" s="6" t="s">
        <v>45</v>
      </c>
      <c r="C605" s="6">
        <v>2002</v>
      </c>
      <c r="D605" s="6" t="s">
        <v>8</v>
      </c>
      <c r="E605" s="6" t="s">
        <v>4</v>
      </c>
      <c r="F605" s="27">
        <v>3.2411384069174827E-2</v>
      </c>
      <c r="I605" s="6" t="s">
        <v>21</v>
      </c>
      <c r="J605" s="6">
        <v>1989</v>
      </c>
      <c r="K605" s="27">
        <f t="shared" si="33"/>
        <v>3.9050468605623268E-3</v>
      </c>
      <c r="L605" s="27">
        <f t="shared" si="32"/>
        <v>2.1187395508728262E-3</v>
      </c>
      <c r="M605" s="27">
        <f t="shared" si="32"/>
        <v>2.8468558988528846E-3</v>
      </c>
      <c r="N605" s="27">
        <f t="shared" si="32"/>
        <v>0</v>
      </c>
    </row>
    <row r="606" spans="2:14" x14ac:dyDescent="0.25">
      <c r="B606" s="6" t="s">
        <v>45</v>
      </c>
      <c r="C606" s="6">
        <v>2002</v>
      </c>
      <c r="D606" s="6" t="s">
        <v>9</v>
      </c>
      <c r="E606" s="6" t="s">
        <v>4</v>
      </c>
      <c r="F606" s="27">
        <v>0.10691175628471626</v>
      </c>
      <c r="I606" s="6" t="s">
        <v>21</v>
      </c>
      <c r="J606" s="6">
        <v>1988</v>
      </c>
      <c r="K606" s="27">
        <f t="shared" si="33"/>
        <v>3.751794848197413E-3</v>
      </c>
      <c r="L606" s="27">
        <f t="shared" si="32"/>
        <v>2.0495103134286845E-3</v>
      </c>
      <c r="M606" s="27">
        <f t="shared" si="32"/>
        <v>2.3172793887392749E-3</v>
      </c>
      <c r="N606" s="27">
        <f t="shared" si="32"/>
        <v>3.8392521804448527E-3</v>
      </c>
    </row>
    <row r="607" spans="2:14" x14ac:dyDescent="0.25">
      <c r="B607" s="6" t="s">
        <v>45</v>
      </c>
      <c r="C607" s="6">
        <v>2002</v>
      </c>
      <c r="D607" s="6" t="s">
        <v>10</v>
      </c>
      <c r="E607" s="6" t="s">
        <v>4</v>
      </c>
      <c r="F607" s="27">
        <v>5.4400732978296968E-3</v>
      </c>
      <c r="I607" s="6" t="s">
        <v>21</v>
      </c>
      <c r="J607" s="6">
        <v>1987</v>
      </c>
      <c r="K607" s="27">
        <f t="shared" si="33"/>
        <v>3.780628153538637E-3</v>
      </c>
      <c r="L607" s="27">
        <f t="shared" si="32"/>
        <v>1.8265156300930855E-3</v>
      </c>
      <c r="M607" s="27">
        <f t="shared" si="32"/>
        <v>0</v>
      </c>
      <c r="N607" s="27">
        <f t="shared" si="32"/>
        <v>0</v>
      </c>
    </row>
    <row r="608" spans="2:14" x14ac:dyDescent="0.25">
      <c r="B608" s="6" t="s">
        <v>45</v>
      </c>
      <c r="C608" s="6">
        <v>2002</v>
      </c>
      <c r="D608" s="6" t="s">
        <v>11</v>
      </c>
      <c r="E608" s="6" t="s">
        <v>4</v>
      </c>
      <c r="F608" s="27">
        <v>0.10616732520185534</v>
      </c>
      <c r="I608" s="6" t="s">
        <v>21</v>
      </c>
      <c r="J608" s="6">
        <v>1986</v>
      </c>
      <c r="K608" s="27">
        <f t="shared" si="33"/>
        <v>3.6440514460715713E-3</v>
      </c>
      <c r="L608" s="27">
        <f t="shared" si="32"/>
        <v>1.4890706406263643E-3</v>
      </c>
      <c r="M608" s="27">
        <f t="shared" si="32"/>
        <v>2.0934229026714577E-3</v>
      </c>
      <c r="N608" s="27">
        <f t="shared" si="32"/>
        <v>0</v>
      </c>
    </row>
    <row r="609" spans="2:14" x14ac:dyDescent="0.25">
      <c r="B609" s="6" t="s">
        <v>45</v>
      </c>
      <c r="C609" s="6">
        <v>2002</v>
      </c>
      <c r="D609" s="6" t="s">
        <v>12</v>
      </c>
      <c r="E609" s="6" t="s">
        <v>4</v>
      </c>
      <c r="F609" s="27">
        <v>0</v>
      </c>
      <c r="I609" s="6" t="s">
        <v>21</v>
      </c>
      <c r="J609" s="6">
        <v>1985</v>
      </c>
      <c r="K609" s="27">
        <f t="shared" si="33"/>
        <v>3.3803796118113483E-3</v>
      </c>
      <c r="L609" s="27">
        <f t="shared" si="32"/>
        <v>1.3582811653611625E-3</v>
      </c>
      <c r="M609" s="27">
        <f t="shared" si="32"/>
        <v>0</v>
      </c>
      <c r="N609" s="27">
        <f t="shared" si="32"/>
        <v>0</v>
      </c>
    </row>
    <row r="610" spans="2:14" x14ac:dyDescent="0.25">
      <c r="B610" s="6" t="s">
        <v>45</v>
      </c>
      <c r="C610" s="6">
        <v>2002</v>
      </c>
      <c r="D610" s="6" t="s">
        <v>13</v>
      </c>
      <c r="E610" s="6" t="s">
        <v>4</v>
      </c>
      <c r="F610" s="27">
        <v>6.5166351715054693E-2</v>
      </c>
      <c r="I610" s="6" t="s">
        <v>21</v>
      </c>
      <c r="J610" s="6">
        <v>1984</v>
      </c>
      <c r="K610" s="27">
        <f t="shared" si="33"/>
        <v>3.3411622764703665E-3</v>
      </c>
      <c r="L610" s="27">
        <f t="shared" si="33"/>
        <v>1.4416895196966443E-3</v>
      </c>
      <c r="M610" s="27">
        <f t="shared" si="33"/>
        <v>0</v>
      </c>
      <c r="N610" s="27">
        <f t="shared" si="33"/>
        <v>0</v>
      </c>
    </row>
    <row r="611" spans="2:14" x14ac:dyDescent="0.25">
      <c r="B611" s="6" t="s">
        <v>45</v>
      </c>
      <c r="C611" s="6">
        <v>2002</v>
      </c>
      <c r="D611" s="6" t="s">
        <v>14</v>
      </c>
      <c r="E611" s="6" t="s">
        <v>4</v>
      </c>
      <c r="F611" s="27">
        <v>4.4379545324400159E-2</v>
      </c>
      <c r="I611" s="6" t="s">
        <v>21</v>
      </c>
      <c r="J611" s="6">
        <v>1983</v>
      </c>
      <c r="K611" s="27">
        <f t="shared" si="33"/>
        <v>3.408797230987178E-3</v>
      </c>
      <c r="L611" s="27">
        <f t="shared" si="33"/>
        <v>1.4800508234808323E-3</v>
      </c>
      <c r="M611" s="27">
        <f t="shared" si="33"/>
        <v>0</v>
      </c>
      <c r="N611" s="27">
        <f t="shared" si="33"/>
        <v>3.6611323967645805E-3</v>
      </c>
    </row>
    <row r="612" spans="2:14" x14ac:dyDescent="0.25">
      <c r="B612" s="6" t="s">
        <v>45</v>
      </c>
      <c r="C612" s="6">
        <v>2002</v>
      </c>
      <c r="D612" s="6" t="s">
        <v>15</v>
      </c>
      <c r="E612" s="6" t="s">
        <v>4</v>
      </c>
      <c r="F612" s="27">
        <v>4.1401820992956535E-2</v>
      </c>
      <c r="I612" s="6" t="s">
        <v>21</v>
      </c>
      <c r="J612" s="6">
        <v>1982</v>
      </c>
      <c r="K612" s="27">
        <f t="shared" si="33"/>
        <v>3.6014240290848623E-3</v>
      </c>
      <c r="L612" s="27">
        <f t="shared" si="33"/>
        <v>1.4919181356527009E-3</v>
      </c>
      <c r="M612" s="27">
        <f t="shared" si="33"/>
        <v>0</v>
      </c>
      <c r="N612" s="27">
        <f t="shared" si="33"/>
        <v>0</v>
      </c>
    </row>
    <row r="613" spans="2:14" x14ac:dyDescent="0.25">
      <c r="B613" s="6" t="s">
        <v>45</v>
      </c>
      <c r="C613" s="6">
        <v>2002</v>
      </c>
      <c r="D613" s="6" t="s">
        <v>16</v>
      </c>
      <c r="E613" s="6" t="s">
        <v>4</v>
      </c>
      <c r="F613" s="27">
        <v>8.7556548130332701E-2</v>
      </c>
      <c r="I613" s="6" t="s">
        <v>21</v>
      </c>
      <c r="J613" s="6">
        <v>1981</v>
      </c>
      <c r="K613" s="27">
        <f t="shared" si="33"/>
        <v>3.6427848232749548E-3</v>
      </c>
      <c r="L613" s="27">
        <f t="shared" si="33"/>
        <v>1.5047279884803446E-3</v>
      </c>
      <c r="M613" s="27">
        <f t="shared" si="33"/>
        <v>0</v>
      </c>
      <c r="N613" s="27">
        <f t="shared" si="33"/>
        <v>3.9253756542292758E-3</v>
      </c>
    </row>
    <row r="614" spans="2:14" x14ac:dyDescent="0.25">
      <c r="B614" s="6" t="s">
        <v>45</v>
      </c>
      <c r="C614" s="6">
        <v>2002</v>
      </c>
      <c r="D614" s="6" t="s">
        <v>17</v>
      </c>
      <c r="E614" s="6" t="s">
        <v>4</v>
      </c>
      <c r="F614" s="27">
        <v>3.17814808452156E-2</v>
      </c>
      <c r="I614" s="6" t="s">
        <v>21</v>
      </c>
      <c r="J614" s="6">
        <v>1980</v>
      </c>
      <c r="K614" s="27">
        <f t="shared" si="33"/>
        <v>3.6644104229377741E-3</v>
      </c>
      <c r="L614" s="27">
        <f t="shared" si="33"/>
        <v>1.5200821483506114E-3</v>
      </c>
      <c r="M614" s="27">
        <f t="shared" si="33"/>
        <v>0</v>
      </c>
      <c r="N614" s="27">
        <f t="shared" si="33"/>
        <v>3.9080752729280833E-3</v>
      </c>
    </row>
    <row r="615" spans="2:14" x14ac:dyDescent="0.25">
      <c r="B615" s="6" t="s">
        <v>45</v>
      </c>
      <c r="C615" s="6">
        <v>2002</v>
      </c>
      <c r="D615" s="6" t="s">
        <v>18</v>
      </c>
      <c r="E615" s="6" t="s">
        <v>4</v>
      </c>
      <c r="F615" s="27">
        <v>5.9955334135028349E-2</v>
      </c>
      <c r="I615" s="6" t="s">
        <v>21</v>
      </c>
      <c r="J615" s="6">
        <v>1979</v>
      </c>
      <c r="K615" s="27">
        <f t="shared" si="33"/>
        <v>3.716567445912589E-3</v>
      </c>
      <c r="L615" s="27">
        <f t="shared" si="33"/>
        <v>1.6805582441029522E-3</v>
      </c>
      <c r="M615" s="27">
        <f t="shared" si="33"/>
        <v>0</v>
      </c>
      <c r="N615" s="27">
        <f t="shared" si="33"/>
        <v>4.2500300709674829E-3</v>
      </c>
    </row>
    <row r="616" spans="2:14" x14ac:dyDescent="0.25">
      <c r="B616" s="6" t="s">
        <v>45</v>
      </c>
      <c r="C616" s="6">
        <v>2002</v>
      </c>
      <c r="D616" s="6" t="s">
        <v>19</v>
      </c>
      <c r="E616" s="6" t="s">
        <v>4</v>
      </c>
      <c r="F616" s="27">
        <v>8.1601099467445454E-2</v>
      </c>
      <c r="I616" s="6" t="s">
        <v>21</v>
      </c>
      <c r="J616" s="6">
        <v>1978</v>
      </c>
      <c r="K616" s="27">
        <f t="shared" si="33"/>
        <v>3.6434231735841772E-3</v>
      </c>
      <c r="L616" s="27">
        <f t="shared" si="33"/>
        <v>1.7617504972261731E-3</v>
      </c>
      <c r="M616" s="27">
        <f t="shared" si="33"/>
        <v>0</v>
      </c>
      <c r="N616" s="27">
        <f t="shared" si="33"/>
        <v>5.6129225759458416E-3</v>
      </c>
    </row>
    <row r="617" spans="2:14" x14ac:dyDescent="0.25">
      <c r="B617" s="6" t="s">
        <v>45</v>
      </c>
      <c r="C617" s="6">
        <v>2002</v>
      </c>
      <c r="D617" s="6" t="s">
        <v>20</v>
      </c>
      <c r="E617" s="6" t="s">
        <v>4</v>
      </c>
      <c r="F617" s="27">
        <v>1.8725304930424326E-2</v>
      </c>
      <c r="I617" s="6" t="s">
        <v>21</v>
      </c>
      <c r="J617" s="6">
        <v>1977</v>
      </c>
      <c r="K617" s="27">
        <f t="shared" si="33"/>
        <v>3.6292086499891399E-3</v>
      </c>
      <c r="L617" s="27">
        <f t="shared" si="33"/>
        <v>1.6820572069355126E-3</v>
      </c>
      <c r="M617" s="27">
        <f t="shared" si="33"/>
        <v>0</v>
      </c>
      <c r="N617" s="27">
        <f t="shared" si="33"/>
        <v>0</v>
      </c>
    </row>
    <row r="618" spans="2:14" x14ac:dyDescent="0.25">
      <c r="B618" s="6" t="s">
        <v>45</v>
      </c>
      <c r="C618" s="6">
        <v>2002</v>
      </c>
      <c r="D618" s="6" t="s">
        <v>21</v>
      </c>
      <c r="E618" s="6" t="s">
        <v>4</v>
      </c>
      <c r="F618" s="27">
        <v>2.5081601099467447E-2</v>
      </c>
      <c r="I618" s="6" t="s">
        <v>21</v>
      </c>
      <c r="J618" s="6">
        <v>1976</v>
      </c>
      <c r="K618" s="27">
        <f t="shared" si="33"/>
        <v>3.6442809759105448E-3</v>
      </c>
      <c r="L618" s="27">
        <f t="shared" si="33"/>
        <v>1.8906573260410906E-3</v>
      </c>
      <c r="M618" s="27">
        <f t="shared" si="33"/>
        <v>0</v>
      </c>
      <c r="N618" s="27">
        <f t="shared" si="33"/>
        <v>0</v>
      </c>
    </row>
    <row r="619" spans="2:14" x14ac:dyDescent="0.25">
      <c r="B619" s="6" t="s">
        <v>45</v>
      </c>
      <c r="C619" s="6">
        <v>2002</v>
      </c>
      <c r="D619" s="6" t="s">
        <v>22</v>
      </c>
      <c r="E619" s="6" t="s">
        <v>4</v>
      </c>
      <c r="F619" s="27">
        <v>2.0271431025596975E-2</v>
      </c>
      <c r="I619" s="6" t="s">
        <v>21</v>
      </c>
      <c r="J619" s="6">
        <v>1975</v>
      </c>
      <c r="K619" s="27">
        <f t="shared" si="33"/>
        <v>3.7179766218136657E-3</v>
      </c>
      <c r="L619" s="27">
        <f t="shared" si="33"/>
        <v>1.8287274716266215E-3</v>
      </c>
      <c r="M619" s="27">
        <f t="shared" si="33"/>
        <v>0</v>
      </c>
      <c r="N619" s="27">
        <f t="shared" si="33"/>
        <v>0</v>
      </c>
    </row>
    <row r="620" spans="2:14" x14ac:dyDescent="0.25">
      <c r="B620" s="6" t="s">
        <v>45</v>
      </c>
      <c r="C620" s="6">
        <v>2002</v>
      </c>
      <c r="D620" s="6" t="s">
        <v>23</v>
      </c>
      <c r="E620" s="6" t="s">
        <v>4</v>
      </c>
      <c r="F620" s="27">
        <v>0</v>
      </c>
      <c r="I620" s="6" t="s">
        <v>21</v>
      </c>
      <c r="J620" s="6">
        <v>1974</v>
      </c>
      <c r="K620" s="27">
        <f t="shared" si="33"/>
        <v>3.4416646112457377E-3</v>
      </c>
      <c r="L620" s="27">
        <f t="shared" si="33"/>
        <v>1.3648217868224952E-3</v>
      </c>
      <c r="M620" s="27">
        <f t="shared" si="33"/>
        <v>0</v>
      </c>
      <c r="N620" s="27">
        <f t="shared" si="33"/>
        <v>0</v>
      </c>
    </row>
    <row r="621" spans="2:14" x14ac:dyDescent="0.25">
      <c r="B621" s="6" t="s">
        <v>45</v>
      </c>
      <c r="C621" s="6">
        <v>2002</v>
      </c>
      <c r="D621" s="6" t="s">
        <v>24</v>
      </c>
      <c r="E621" s="6" t="s">
        <v>4</v>
      </c>
      <c r="F621" s="27">
        <v>2.5711504323426674E-2</v>
      </c>
      <c r="I621" s="6" t="s">
        <v>21</v>
      </c>
      <c r="J621" s="6">
        <v>1973</v>
      </c>
      <c r="K621" s="27">
        <f t="shared" si="33"/>
        <v>3.3112773911520973E-3</v>
      </c>
      <c r="L621" s="27">
        <f t="shared" si="33"/>
        <v>1.3257690008609958E-3</v>
      </c>
      <c r="M621" s="27">
        <f t="shared" si="33"/>
        <v>0</v>
      </c>
      <c r="N621" s="27">
        <f t="shared" si="33"/>
        <v>0</v>
      </c>
    </row>
    <row r="622" spans="2:14" x14ac:dyDescent="0.25">
      <c r="B622" s="6" t="s">
        <v>45</v>
      </c>
      <c r="C622" s="6">
        <v>2002</v>
      </c>
      <c r="D622" s="6" t="s">
        <v>25</v>
      </c>
      <c r="E622" s="6" t="s">
        <v>4</v>
      </c>
      <c r="F622" s="27">
        <v>8.4063448433831525E-2</v>
      </c>
      <c r="I622" s="6" t="s">
        <v>21</v>
      </c>
      <c r="J622" s="6">
        <v>1972</v>
      </c>
      <c r="K622" s="27">
        <f t="shared" si="33"/>
        <v>3.0955001546825681E-3</v>
      </c>
      <c r="L622" s="27">
        <f t="shared" si="33"/>
        <v>1.1558997597412679E-3</v>
      </c>
      <c r="M622" s="27">
        <f t="shared" si="33"/>
        <v>0</v>
      </c>
      <c r="N622" s="27">
        <f t="shared" si="33"/>
        <v>0</v>
      </c>
    </row>
    <row r="623" spans="2:14" x14ac:dyDescent="0.25">
      <c r="B623" s="6" t="s">
        <v>45</v>
      </c>
      <c r="C623" s="6">
        <v>2002</v>
      </c>
      <c r="D623" s="6" t="s">
        <v>26</v>
      </c>
      <c r="E623" s="6" t="s">
        <v>4</v>
      </c>
      <c r="F623" s="27">
        <v>4.283341922922751E-2</v>
      </c>
      <c r="I623" s="6" t="s">
        <v>21</v>
      </c>
      <c r="J623" s="6">
        <v>1971</v>
      </c>
      <c r="K623" s="27">
        <f t="shared" si="33"/>
        <v>2.8703211729993105E-3</v>
      </c>
      <c r="L623" s="27">
        <f t="shared" si="33"/>
        <v>1.1225830786317059E-3</v>
      </c>
      <c r="M623" s="27">
        <f t="shared" si="33"/>
        <v>0</v>
      </c>
      <c r="N623" s="27">
        <f t="shared" si="33"/>
        <v>0</v>
      </c>
    </row>
    <row r="624" spans="2:14" x14ac:dyDescent="0.25">
      <c r="B624" s="6" t="s">
        <v>45</v>
      </c>
      <c r="C624" s="6">
        <v>2002</v>
      </c>
      <c r="D624" s="6" t="s">
        <v>27</v>
      </c>
      <c r="E624" s="6" t="s">
        <v>4</v>
      </c>
      <c r="F624" s="27">
        <v>0</v>
      </c>
      <c r="I624" s="6" t="s">
        <v>21</v>
      </c>
      <c r="J624" s="6">
        <v>1970</v>
      </c>
      <c r="K624" s="27">
        <f t="shared" si="33"/>
        <v>2.6975065810878759E-3</v>
      </c>
      <c r="L624" s="27">
        <f t="shared" si="33"/>
        <v>1.074075990449878E-3</v>
      </c>
      <c r="M624" s="27">
        <f t="shared" si="33"/>
        <v>0</v>
      </c>
      <c r="N624" s="27">
        <f t="shared" si="33"/>
        <v>0</v>
      </c>
    </row>
    <row r="625" spans="2:14" x14ac:dyDescent="0.25">
      <c r="B625" s="6" t="s">
        <v>45</v>
      </c>
      <c r="C625" s="6">
        <v>2002</v>
      </c>
      <c r="D625" s="6" t="s">
        <v>28</v>
      </c>
      <c r="E625" s="6" t="s">
        <v>4</v>
      </c>
      <c r="F625" s="27">
        <v>5.6691290156330523E-3</v>
      </c>
      <c r="I625" s="6" t="s">
        <v>21</v>
      </c>
      <c r="J625" s="6">
        <v>1969</v>
      </c>
      <c r="K625" s="27">
        <f t="shared" si="33"/>
        <v>2.6416492204955773E-3</v>
      </c>
      <c r="L625" s="27">
        <f t="shared" si="33"/>
        <v>1.0349109159109703E-3</v>
      </c>
      <c r="M625" s="27">
        <f t="shared" si="33"/>
        <v>0</v>
      </c>
      <c r="N625" s="27">
        <f t="shared" si="33"/>
        <v>0</v>
      </c>
    </row>
    <row r="626" spans="2:14" x14ac:dyDescent="0.25">
      <c r="B626" s="6" t="s">
        <v>45</v>
      </c>
      <c r="C626" s="6">
        <v>2002</v>
      </c>
      <c r="D626" s="6" t="s">
        <v>29</v>
      </c>
      <c r="E626" s="6" t="s">
        <v>4</v>
      </c>
      <c r="F626" s="27">
        <v>0</v>
      </c>
      <c r="I626" s="6" t="s">
        <v>21</v>
      </c>
      <c r="J626" s="6">
        <v>1968</v>
      </c>
      <c r="K626" s="27">
        <f t="shared" si="33"/>
        <v>2.502175241979496E-3</v>
      </c>
      <c r="L626" s="27">
        <f t="shared" si="33"/>
        <v>1.03999104910702E-3</v>
      </c>
      <c r="M626" s="27">
        <f t="shared" si="33"/>
        <v>0</v>
      </c>
      <c r="N626" s="27">
        <f t="shared" si="33"/>
        <v>0</v>
      </c>
    </row>
    <row r="627" spans="2:14" x14ac:dyDescent="0.25">
      <c r="B627" s="6" t="s">
        <v>45</v>
      </c>
      <c r="C627" s="6">
        <v>2002</v>
      </c>
      <c r="D627" s="6" t="s">
        <v>30</v>
      </c>
      <c r="E627" s="6" t="s">
        <v>4</v>
      </c>
      <c r="F627" s="27">
        <v>0</v>
      </c>
      <c r="I627" s="6" t="s">
        <v>21</v>
      </c>
      <c r="J627" s="6">
        <v>1967</v>
      </c>
      <c r="K627" s="27">
        <f t="shared" si="33"/>
        <v>2.3438426982908692E-3</v>
      </c>
      <c r="L627" s="27">
        <f t="shared" si="33"/>
        <v>1.0274130552460573E-3</v>
      </c>
      <c r="M627" s="27">
        <f t="shared" si="33"/>
        <v>0</v>
      </c>
      <c r="N627" s="27">
        <f t="shared" si="33"/>
        <v>0</v>
      </c>
    </row>
    <row r="628" spans="2:14" x14ac:dyDescent="0.25">
      <c r="B628" s="6" t="s">
        <v>45</v>
      </c>
      <c r="C628" s="6">
        <v>2002</v>
      </c>
      <c r="D628" s="6" t="s">
        <v>31</v>
      </c>
      <c r="E628" s="6" t="s">
        <v>4</v>
      </c>
      <c r="F628" s="27">
        <v>0</v>
      </c>
      <c r="I628" s="6" t="s">
        <v>21</v>
      </c>
      <c r="J628" s="6">
        <v>1966</v>
      </c>
      <c r="K628" s="27">
        <f t="shared" si="33"/>
        <v>2.3083994797973005E-3</v>
      </c>
      <c r="L628" s="27">
        <f t="shared" si="33"/>
        <v>1.0555081106997468E-3</v>
      </c>
      <c r="M628" s="27">
        <f t="shared" si="33"/>
        <v>0</v>
      </c>
      <c r="N628" s="27">
        <f t="shared" si="33"/>
        <v>0</v>
      </c>
    </row>
    <row r="629" spans="2:14" x14ac:dyDescent="0.25">
      <c r="B629" s="6" t="s">
        <v>45</v>
      </c>
      <c r="C629" s="6">
        <v>2002</v>
      </c>
      <c r="D629" s="6" t="s">
        <v>32</v>
      </c>
      <c r="E629" s="6" t="s">
        <v>4</v>
      </c>
      <c r="F629" s="27">
        <v>6.5853518868464753E-3</v>
      </c>
      <c r="I629" s="6" t="s">
        <v>21</v>
      </c>
      <c r="J629" s="6">
        <v>1965</v>
      </c>
      <c r="K629" s="27">
        <f t="shared" si="33"/>
        <v>2.2031685657646623E-3</v>
      </c>
      <c r="L629" s="27">
        <f t="shared" si="33"/>
        <v>1.0774314443087721E-3</v>
      </c>
      <c r="M629" s="27">
        <f t="shared" si="33"/>
        <v>0</v>
      </c>
      <c r="N629" s="27">
        <f t="shared" si="33"/>
        <v>0</v>
      </c>
    </row>
    <row r="630" spans="2:14" x14ac:dyDescent="0.25">
      <c r="B630" s="6" t="s">
        <v>45</v>
      </c>
      <c r="C630" s="6">
        <v>2001</v>
      </c>
      <c r="D630" s="6" t="s">
        <v>7</v>
      </c>
      <c r="E630" s="6" t="s">
        <v>3</v>
      </c>
      <c r="F630" s="27">
        <v>8.2258936153786766E-2</v>
      </c>
      <c r="I630" s="6" t="s">
        <v>21</v>
      </c>
      <c r="J630" s="6">
        <v>1964</v>
      </c>
      <c r="K630" s="27">
        <f t="shared" si="33"/>
        <v>2.2285894614108345E-3</v>
      </c>
      <c r="L630" s="27">
        <f t="shared" si="33"/>
        <v>1.1097085554899002E-3</v>
      </c>
      <c r="M630" s="27">
        <f t="shared" si="33"/>
        <v>0</v>
      </c>
      <c r="N630" s="27">
        <f t="shared" si="33"/>
        <v>0</v>
      </c>
    </row>
    <row r="631" spans="2:14" x14ac:dyDescent="0.25">
      <c r="B631" s="6" t="s">
        <v>45</v>
      </c>
      <c r="C631" s="6">
        <v>2001</v>
      </c>
      <c r="D631" s="6" t="s">
        <v>8</v>
      </c>
      <c r="E631" s="6" t="s">
        <v>3</v>
      </c>
      <c r="F631" s="27">
        <v>6.9829383154481589E-2</v>
      </c>
      <c r="I631" s="6" t="s">
        <v>21</v>
      </c>
      <c r="J631" s="6">
        <v>1963</v>
      </c>
      <c r="K631" s="27">
        <f t="shared" si="33"/>
        <v>2.2458140152969317E-3</v>
      </c>
      <c r="L631" s="27">
        <f t="shared" si="33"/>
        <v>1.1509374479000845E-3</v>
      </c>
      <c r="M631" s="27">
        <f t="shared" si="33"/>
        <v>0</v>
      </c>
      <c r="N631" s="27">
        <f t="shared" si="33"/>
        <v>0</v>
      </c>
    </row>
    <row r="632" spans="2:14" x14ac:dyDescent="0.25">
      <c r="B632" s="6" t="s">
        <v>45</v>
      </c>
      <c r="C632" s="6">
        <v>2001</v>
      </c>
      <c r="D632" s="6" t="s">
        <v>9</v>
      </c>
      <c r="E632" s="6" t="s">
        <v>3</v>
      </c>
      <c r="F632" s="27">
        <v>7.9711263799891921E-2</v>
      </c>
      <c r="I632" s="6" t="s">
        <v>21</v>
      </c>
      <c r="J632" s="6">
        <v>1962</v>
      </c>
      <c r="K632" s="27">
        <f t="shared" si="33"/>
        <v>2.1847316260203472E-3</v>
      </c>
      <c r="L632" s="27">
        <f t="shared" si="33"/>
        <v>1.1707676420871236E-3</v>
      </c>
      <c r="M632" s="27">
        <f t="shared" si="33"/>
        <v>0</v>
      </c>
      <c r="N632" s="27">
        <f t="shared" si="33"/>
        <v>0</v>
      </c>
    </row>
    <row r="633" spans="2:14" x14ac:dyDescent="0.25">
      <c r="B633" s="6" t="s">
        <v>45</v>
      </c>
      <c r="C633" s="6">
        <v>2001</v>
      </c>
      <c r="D633" s="6" t="s">
        <v>10</v>
      </c>
      <c r="E633" s="6" t="s">
        <v>3</v>
      </c>
      <c r="F633" s="27">
        <v>6.3962016521269205E-2</v>
      </c>
      <c r="I633" s="6" t="s">
        <v>21</v>
      </c>
      <c r="J633" s="6">
        <v>1961</v>
      </c>
      <c r="K633" s="27">
        <f t="shared" si="33"/>
        <v>2.2691667078942597E-3</v>
      </c>
      <c r="L633" s="27">
        <f t="shared" si="33"/>
        <v>1.1688728563015692E-3</v>
      </c>
      <c r="M633" s="27">
        <f t="shared" si="33"/>
        <v>0</v>
      </c>
      <c r="N633" s="27">
        <f t="shared" si="33"/>
        <v>0</v>
      </c>
    </row>
    <row r="634" spans="2:14" x14ac:dyDescent="0.25">
      <c r="B634" s="6" t="s">
        <v>45</v>
      </c>
      <c r="C634" s="6">
        <v>2001</v>
      </c>
      <c r="D634" s="6" t="s">
        <v>11</v>
      </c>
      <c r="E634" s="6" t="s">
        <v>3</v>
      </c>
      <c r="F634" s="27">
        <v>2.0767389793870147E-2</v>
      </c>
      <c r="I634" s="6" t="s">
        <v>21</v>
      </c>
      <c r="J634" s="6">
        <v>1960</v>
      </c>
      <c r="K634" s="27">
        <f t="shared" si="33"/>
        <v>2.221058371589583E-3</v>
      </c>
      <c r="L634" s="27">
        <f t="shared" si="33"/>
        <v>1.2904890330173865E-3</v>
      </c>
      <c r="M634" s="27">
        <f t="shared" si="33"/>
        <v>0</v>
      </c>
      <c r="N634" s="27">
        <f t="shared" si="33"/>
        <v>0</v>
      </c>
    </row>
    <row r="635" spans="2:14" x14ac:dyDescent="0.25">
      <c r="B635" s="6" t="s">
        <v>45</v>
      </c>
      <c r="C635" s="6">
        <v>2001</v>
      </c>
      <c r="D635" s="6" t="s">
        <v>12</v>
      </c>
      <c r="E635" s="6" t="s">
        <v>3</v>
      </c>
      <c r="F635" s="27">
        <v>3.0880877016907279E-3</v>
      </c>
    </row>
    <row r="636" spans="2:14" x14ac:dyDescent="0.25">
      <c r="B636" s="6" t="s">
        <v>45</v>
      </c>
      <c r="C636" s="6">
        <v>2001</v>
      </c>
      <c r="D636" s="6" t="s">
        <v>13</v>
      </c>
      <c r="E636" s="6" t="s">
        <v>3</v>
      </c>
      <c r="F636" s="27">
        <v>7.6044159654134174E-3</v>
      </c>
      <c r="I636" s="6" t="s">
        <v>22</v>
      </c>
      <c r="J636" s="6">
        <v>2000</v>
      </c>
      <c r="K636" s="27">
        <f>SUMIFS($F$6:$F$6141,$D$6:$D$6141,$I636,$E$6:$E$6141,LEFT(K$5,1),$C$6:$C$6141,$J636,$B$6:$B$6141,K$4)</f>
        <v>1.6917331550344299E-2</v>
      </c>
      <c r="L636" s="27">
        <f t="shared" ref="L636:N651" si="34">SUMIFS($F$6:$F$6141,$D$6:$D$6141,$I636,$E$6:$E$6141,LEFT(L$5,1),$C$6:$C$6141,$J636,$B$6:$B$6141,L$4)</f>
        <v>1.2500186096727289E-2</v>
      </c>
      <c r="M636" s="27">
        <f t="shared" si="34"/>
        <v>1.5244311323706915E-2</v>
      </c>
      <c r="N636" s="27">
        <f t="shared" si="34"/>
        <v>1.2219056663501107E-2</v>
      </c>
    </row>
    <row r="637" spans="2:14" x14ac:dyDescent="0.25">
      <c r="B637" s="6" t="s">
        <v>45</v>
      </c>
      <c r="C637" s="6">
        <v>2001</v>
      </c>
      <c r="D637" s="6" t="s">
        <v>14</v>
      </c>
      <c r="E637" s="6" t="s">
        <v>3</v>
      </c>
      <c r="F637" s="27">
        <v>3.8485292982320701E-2</v>
      </c>
      <c r="I637" s="6" t="s">
        <v>22</v>
      </c>
      <c r="J637" s="6">
        <v>1999</v>
      </c>
      <c r="K637" s="27">
        <f t="shared" ref="K637:N676" si="35">SUMIFS($F$6:$F$6141,$D$6:$D$6141,$I637,$E$6:$E$6141,LEFT(K$5,1),$C$6:$C$6141,$J637,$B$6:$B$6141,K$4)</f>
        <v>1.648325015961536E-2</v>
      </c>
      <c r="L637" s="27">
        <f t="shared" si="34"/>
        <v>1.1778555703352636E-2</v>
      </c>
      <c r="M637" s="27">
        <f t="shared" si="34"/>
        <v>1.6602809706257982E-2</v>
      </c>
      <c r="N637" s="27">
        <f t="shared" si="34"/>
        <v>1.5235910878112713E-2</v>
      </c>
    </row>
    <row r="638" spans="2:14" x14ac:dyDescent="0.25">
      <c r="B638" s="6" t="s">
        <v>45</v>
      </c>
      <c r="C638" s="6">
        <v>2001</v>
      </c>
      <c r="D638" s="6" t="s">
        <v>15</v>
      </c>
      <c r="E638" s="6" t="s">
        <v>3</v>
      </c>
      <c r="F638" s="27">
        <v>8.9940554311742447E-3</v>
      </c>
      <c r="I638" s="6" t="s">
        <v>22</v>
      </c>
      <c r="J638" s="6">
        <v>1998</v>
      </c>
      <c r="K638" s="27">
        <f t="shared" si="35"/>
        <v>1.6453228946835239E-2</v>
      </c>
      <c r="L638" s="27">
        <f t="shared" si="34"/>
        <v>1.1810608994611929E-2</v>
      </c>
      <c r="M638" s="27">
        <f t="shared" si="34"/>
        <v>1.9541206457094309E-2</v>
      </c>
      <c r="N638" s="27">
        <f t="shared" si="34"/>
        <v>1.5235910878112713E-2</v>
      </c>
    </row>
    <row r="639" spans="2:14" x14ac:dyDescent="0.25">
      <c r="B639" s="6" t="s">
        <v>45</v>
      </c>
      <c r="C639" s="6">
        <v>2001</v>
      </c>
      <c r="D639" s="6" t="s">
        <v>16</v>
      </c>
      <c r="E639" s="6" t="s">
        <v>3</v>
      </c>
      <c r="F639" s="27">
        <v>0.23457886203968192</v>
      </c>
      <c r="I639" s="6" t="s">
        <v>22</v>
      </c>
      <c r="J639" s="6">
        <v>1997</v>
      </c>
      <c r="K639" s="27">
        <f t="shared" si="35"/>
        <v>1.6994773329596584E-2</v>
      </c>
      <c r="L639" s="27">
        <f t="shared" si="34"/>
        <v>1.1717095557916841E-2</v>
      </c>
      <c r="M639" s="27">
        <f t="shared" si="34"/>
        <v>8.8909049671127248E-3</v>
      </c>
      <c r="N639" s="27">
        <f t="shared" si="34"/>
        <v>6.617610746209689E-3</v>
      </c>
    </row>
    <row r="640" spans="2:14" x14ac:dyDescent="0.25">
      <c r="B640" s="6" t="s">
        <v>45</v>
      </c>
      <c r="C640" s="6">
        <v>2001</v>
      </c>
      <c r="D640" s="6" t="s">
        <v>17</v>
      </c>
      <c r="E640" s="6" t="s">
        <v>3</v>
      </c>
      <c r="F640" s="27">
        <v>1.1657531073882498E-2</v>
      </c>
      <c r="I640" s="6" t="s">
        <v>22</v>
      </c>
      <c r="J640" s="6">
        <v>1996</v>
      </c>
      <c r="K640" s="27">
        <f t="shared" si="35"/>
        <v>1.6959546505909803E-2</v>
      </c>
      <c r="L640" s="27">
        <f t="shared" si="34"/>
        <v>1.1556548063943E-2</v>
      </c>
      <c r="M640" s="27">
        <f t="shared" si="34"/>
        <v>2.1677265221515651E-2</v>
      </c>
      <c r="N640" s="27">
        <f t="shared" si="34"/>
        <v>8.0792157249125578E-3</v>
      </c>
    </row>
    <row r="641" spans="2:14" x14ac:dyDescent="0.25">
      <c r="B641" s="6" t="s">
        <v>45</v>
      </c>
      <c r="C641" s="6">
        <v>2001</v>
      </c>
      <c r="D641" s="6" t="s">
        <v>18</v>
      </c>
      <c r="E641" s="6" t="s">
        <v>3</v>
      </c>
      <c r="F641" s="27">
        <v>7.8090017756504287E-2</v>
      </c>
      <c r="I641" s="6" t="s">
        <v>22</v>
      </c>
      <c r="J641" s="6">
        <v>1995</v>
      </c>
      <c r="K641" s="27">
        <f t="shared" si="35"/>
        <v>1.7061947646840863E-2</v>
      </c>
      <c r="L641" s="27">
        <f t="shared" si="34"/>
        <v>1.153632695110708E-2</v>
      </c>
      <c r="M641" s="27">
        <f t="shared" si="34"/>
        <v>2.6175266175266176E-2</v>
      </c>
      <c r="N641" s="27">
        <f t="shared" si="34"/>
        <v>1.0658778231675823E-2</v>
      </c>
    </row>
    <row r="642" spans="2:14" x14ac:dyDescent="0.25">
      <c r="B642" s="6" t="s">
        <v>45</v>
      </c>
      <c r="C642" s="6">
        <v>2001</v>
      </c>
      <c r="D642" s="6" t="s">
        <v>19</v>
      </c>
      <c r="E642" s="6" t="s">
        <v>3</v>
      </c>
      <c r="F642" s="27">
        <v>6.6123677912452716E-2</v>
      </c>
      <c r="I642" s="6" t="s">
        <v>22</v>
      </c>
      <c r="J642" s="6">
        <v>1994</v>
      </c>
      <c r="K642" s="27">
        <f t="shared" si="35"/>
        <v>1.7537854287597816E-2</v>
      </c>
      <c r="L642" s="27">
        <f t="shared" si="34"/>
        <v>1.1376577693619144E-2</v>
      </c>
      <c r="M642" s="27">
        <f t="shared" si="34"/>
        <v>2.7477744807121663E-2</v>
      </c>
      <c r="N642" s="27">
        <f t="shared" si="34"/>
        <v>7.035985249862247E-3</v>
      </c>
    </row>
    <row r="643" spans="2:14" x14ac:dyDescent="0.25">
      <c r="B643" s="6" t="s">
        <v>45</v>
      </c>
      <c r="C643" s="6">
        <v>2001</v>
      </c>
      <c r="D643" s="6" t="s">
        <v>20</v>
      </c>
      <c r="E643" s="6" t="s">
        <v>3</v>
      </c>
      <c r="F643" s="27">
        <v>4.9409403227051646E-2</v>
      </c>
      <c r="I643" s="6" t="s">
        <v>22</v>
      </c>
      <c r="J643" s="6">
        <v>1993</v>
      </c>
      <c r="K643" s="27">
        <f t="shared" si="35"/>
        <v>1.8252950800186303E-2</v>
      </c>
      <c r="L643" s="27">
        <f t="shared" si="34"/>
        <v>1.1567481220290617E-2</v>
      </c>
      <c r="M643" s="27">
        <f t="shared" si="34"/>
        <v>2.7183287548712708E-2</v>
      </c>
      <c r="N643" s="27">
        <f t="shared" si="34"/>
        <v>6.8115617297781761E-3</v>
      </c>
    </row>
    <row r="644" spans="2:14" x14ac:dyDescent="0.25">
      <c r="B644" s="6" t="s">
        <v>45</v>
      </c>
      <c r="C644" s="6">
        <v>2001</v>
      </c>
      <c r="D644" s="6" t="s">
        <v>21</v>
      </c>
      <c r="E644" s="6" t="s">
        <v>3</v>
      </c>
      <c r="F644" s="27">
        <v>1.2969968347101058E-2</v>
      </c>
      <c r="I644" s="6" t="s">
        <v>22</v>
      </c>
      <c r="J644" s="6">
        <v>1992</v>
      </c>
      <c r="K644" s="27">
        <f t="shared" si="35"/>
        <v>1.9215943808354511E-2</v>
      </c>
      <c r="L644" s="27">
        <f t="shared" si="34"/>
        <v>1.1415230997942638E-2</v>
      </c>
      <c r="M644" s="27">
        <f t="shared" si="34"/>
        <v>2.9760256055150341E-2</v>
      </c>
      <c r="N644" s="27">
        <f t="shared" si="34"/>
        <v>5.3707099816609899E-3</v>
      </c>
    </row>
    <row r="645" spans="2:14" x14ac:dyDescent="0.25">
      <c r="B645" s="6" t="s">
        <v>45</v>
      </c>
      <c r="C645" s="6">
        <v>2001</v>
      </c>
      <c r="D645" s="6" t="s">
        <v>22</v>
      </c>
      <c r="E645" s="6" t="s">
        <v>3</v>
      </c>
      <c r="F645" s="27">
        <v>1.5633443989809311E-2</v>
      </c>
      <c r="I645" s="6" t="s">
        <v>22</v>
      </c>
      <c r="J645" s="6">
        <v>1991</v>
      </c>
      <c r="K645" s="27">
        <f t="shared" si="35"/>
        <v>2.0143041992030333E-2</v>
      </c>
      <c r="L645" s="27">
        <f t="shared" si="34"/>
        <v>1.0918122639243509E-2</v>
      </c>
      <c r="M645" s="27">
        <f t="shared" si="34"/>
        <v>3.1041449825506644E-2</v>
      </c>
      <c r="N645" s="27">
        <f t="shared" si="34"/>
        <v>0</v>
      </c>
    </row>
    <row r="646" spans="2:14" x14ac:dyDescent="0.25">
      <c r="B646" s="6" t="s">
        <v>45</v>
      </c>
      <c r="C646" s="6">
        <v>2001</v>
      </c>
      <c r="D646" s="6" t="s">
        <v>23</v>
      </c>
      <c r="E646" s="6" t="s">
        <v>3</v>
      </c>
      <c r="F646" s="27">
        <v>0</v>
      </c>
      <c r="I646" s="6" t="s">
        <v>22</v>
      </c>
      <c r="J646" s="6">
        <v>1990</v>
      </c>
      <c r="K646" s="27">
        <f t="shared" si="35"/>
        <v>2.0726610453734445E-2</v>
      </c>
      <c r="L646" s="27">
        <f t="shared" si="34"/>
        <v>1.0835578319764888E-2</v>
      </c>
      <c r="M646" s="27">
        <f t="shared" si="34"/>
        <v>3.0808307186612878E-2</v>
      </c>
      <c r="N646" s="27">
        <f t="shared" si="34"/>
        <v>3.7951455500875803E-3</v>
      </c>
    </row>
    <row r="647" spans="2:14" x14ac:dyDescent="0.25">
      <c r="B647" s="6" t="s">
        <v>45</v>
      </c>
      <c r="C647" s="6">
        <v>2001</v>
      </c>
      <c r="D647" s="6" t="s">
        <v>24</v>
      </c>
      <c r="E647" s="6" t="s">
        <v>3</v>
      </c>
      <c r="F647" s="27">
        <v>4.3117424534856792E-2</v>
      </c>
      <c r="I647" s="6" t="s">
        <v>22</v>
      </c>
      <c r="J647" s="6">
        <v>1989</v>
      </c>
      <c r="K647" s="27">
        <f t="shared" si="35"/>
        <v>2.1385256623079475E-2</v>
      </c>
      <c r="L647" s="27">
        <f t="shared" si="34"/>
        <v>9.8454601579769565E-3</v>
      </c>
      <c r="M647" s="27">
        <f t="shared" si="34"/>
        <v>3.505540204861983E-2</v>
      </c>
      <c r="N647" s="27">
        <f t="shared" si="34"/>
        <v>0</v>
      </c>
    </row>
    <row r="648" spans="2:14" x14ac:dyDescent="0.25">
      <c r="B648" s="6" t="s">
        <v>45</v>
      </c>
      <c r="C648" s="6">
        <v>2001</v>
      </c>
      <c r="D648" s="6" t="s">
        <v>25</v>
      </c>
      <c r="E648" s="6" t="s">
        <v>3</v>
      </c>
      <c r="F648" s="27">
        <v>3.1730101134872228E-2</v>
      </c>
      <c r="I648" s="6" t="s">
        <v>22</v>
      </c>
      <c r="J648" s="6">
        <v>1988</v>
      </c>
      <c r="K648" s="27">
        <f t="shared" si="35"/>
        <v>2.1809039655556473E-2</v>
      </c>
      <c r="L648" s="27">
        <f t="shared" si="34"/>
        <v>9.8421539227289568E-3</v>
      </c>
      <c r="M648" s="27">
        <f t="shared" si="34"/>
        <v>4.1804972756309892E-2</v>
      </c>
      <c r="N648" s="27">
        <f t="shared" si="34"/>
        <v>0</v>
      </c>
    </row>
    <row r="649" spans="2:14" x14ac:dyDescent="0.25">
      <c r="B649" s="6" t="s">
        <v>45</v>
      </c>
      <c r="C649" s="6">
        <v>2001</v>
      </c>
      <c r="D649" s="6" t="s">
        <v>26</v>
      </c>
      <c r="E649" s="6" t="s">
        <v>3</v>
      </c>
      <c r="F649" s="27">
        <v>4.4777271674515555E-2</v>
      </c>
      <c r="I649" s="6" t="s">
        <v>22</v>
      </c>
      <c r="J649" s="6">
        <v>1987</v>
      </c>
      <c r="K649" s="27">
        <f t="shared" si="35"/>
        <v>2.2562089835615307E-2</v>
      </c>
      <c r="L649" s="27">
        <f t="shared" si="34"/>
        <v>9.9604524174217047E-3</v>
      </c>
      <c r="M649" s="27">
        <f t="shared" si="34"/>
        <v>3.4547063657626907E-2</v>
      </c>
      <c r="N649" s="27">
        <f t="shared" si="34"/>
        <v>0</v>
      </c>
    </row>
    <row r="650" spans="2:14" x14ac:dyDescent="0.25">
      <c r="B650" s="6" t="s">
        <v>45</v>
      </c>
      <c r="C650" s="6">
        <v>2001</v>
      </c>
      <c r="D650" s="6" t="s">
        <v>27</v>
      </c>
      <c r="E650" s="6" t="s">
        <v>3</v>
      </c>
      <c r="F650" s="27">
        <v>0</v>
      </c>
      <c r="I650" s="6" t="s">
        <v>22</v>
      </c>
      <c r="J650" s="6">
        <v>1986</v>
      </c>
      <c r="K650" s="27">
        <f t="shared" si="35"/>
        <v>2.286105593252119E-2</v>
      </c>
      <c r="L650" s="27">
        <f t="shared" si="34"/>
        <v>9.6003725587216586E-3</v>
      </c>
      <c r="M650" s="27">
        <f t="shared" si="34"/>
        <v>4.6836431807530075E-2</v>
      </c>
      <c r="N650" s="27">
        <f t="shared" si="34"/>
        <v>0</v>
      </c>
    </row>
    <row r="651" spans="2:14" x14ac:dyDescent="0.25">
      <c r="B651" s="6" t="s">
        <v>45</v>
      </c>
      <c r="C651" s="6">
        <v>2001</v>
      </c>
      <c r="D651" s="6" t="s">
        <v>28</v>
      </c>
      <c r="E651" s="6" t="s">
        <v>3</v>
      </c>
      <c r="F651" s="27">
        <v>0</v>
      </c>
      <c r="I651" s="6" t="s">
        <v>22</v>
      </c>
      <c r="J651" s="6">
        <v>1985</v>
      </c>
      <c r="K651" s="27">
        <f t="shared" si="35"/>
        <v>2.2951169406671093E-2</v>
      </c>
      <c r="L651" s="27">
        <f t="shared" si="34"/>
        <v>9.8275296101814243E-3</v>
      </c>
      <c r="M651" s="27">
        <f t="shared" si="34"/>
        <v>4.7589654959570397E-2</v>
      </c>
      <c r="N651" s="27">
        <f t="shared" si="34"/>
        <v>0</v>
      </c>
    </row>
    <row r="652" spans="2:14" x14ac:dyDescent="0.25">
      <c r="B652" s="6" t="s">
        <v>45</v>
      </c>
      <c r="C652" s="6">
        <v>2001</v>
      </c>
      <c r="D652" s="6" t="s">
        <v>29</v>
      </c>
      <c r="E652" s="6" t="s">
        <v>3</v>
      </c>
      <c r="F652" s="27">
        <v>2.2967652281324788E-2</v>
      </c>
      <c r="I652" s="6" t="s">
        <v>22</v>
      </c>
      <c r="J652" s="6">
        <v>1984</v>
      </c>
      <c r="K652" s="27">
        <f t="shared" si="35"/>
        <v>2.295621336420554E-2</v>
      </c>
      <c r="L652" s="27">
        <f t="shared" si="35"/>
        <v>9.9746112704063323E-3</v>
      </c>
      <c r="M652" s="27">
        <f t="shared" si="35"/>
        <v>5.0409129471005169E-2</v>
      </c>
      <c r="N652" s="27">
        <f t="shared" si="35"/>
        <v>7.5582694169335019E-3</v>
      </c>
    </row>
    <row r="653" spans="2:14" x14ac:dyDescent="0.25">
      <c r="B653" s="6" t="s">
        <v>45</v>
      </c>
      <c r="C653" s="6">
        <v>2001</v>
      </c>
      <c r="D653" s="6" t="s">
        <v>30</v>
      </c>
      <c r="E653" s="6" t="s">
        <v>3</v>
      </c>
      <c r="F653" s="27">
        <v>0</v>
      </c>
      <c r="I653" s="6" t="s">
        <v>22</v>
      </c>
      <c r="J653" s="6">
        <v>1983</v>
      </c>
      <c r="K653" s="27">
        <f t="shared" si="35"/>
        <v>2.2917700460106692E-2</v>
      </c>
      <c r="L653" s="27">
        <f t="shared" si="35"/>
        <v>1.0474390499346101E-2</v>
      </c>
      <c r="M653" s="27">
        <f t="shared" si="35"/>
        <v>5.4657765021526174E-2</v>
      </c>
      <c r="N653" s="27">
        <f t="shared" si="35"/>
        <v>3.5759897828863347E-3</v>
      </c>
    </row>
    <row r="654" spans="2:14" x14ac:dyDescent="0.25">
      <c r="B654" s="6" t="s">
        <v>45</v>
      </c>
      <c r="C654" s="6">
        <v>2001</v>
      </c>
      <c r="D654" s="6" t="s">
        <v>31</v>
      </c>
      <c r="E654" s="6" t="s">
        <v>3</v>
      </c>
      <c r="F654" s="27">
        <v>0</v>
      </c>
      <c r="I654" s="6" t="s">
        <v>22</v>
      </c>
      <c r="J654" s="6">
        <v>1982</v>
      </c>
      <c r="K654" s="27">
        <f t="shared" si="35"/>
        <v>2.3130823988395166E-2</v>
      </c>
      <c r="L654" s="27">
        <f t="shared" si="35"/>
        <v>1.101214306553965E-2</v>
      </c>
      <c r="M654" s="27">
        <f t="shared" si="35"/>
        <v>5.1457762272614005E-2</v>
      </c>
      <c r="N654" s="27">
        <f t="shared" si="35"/>
        <v>8.0061651753221726E-3</v>
      </c>
    </row>
    <row r="655" spans="2:14" x14ac:dyDescent="0.25">
      <c r="B655" s="6" t="s">
        <v>45</v>
      </c>
      <c r="C655" s="6">
        <v>2001</v>
      </c>
      <c r="D655" s="6" t="s">
        <v>32</v>
      </c>
      <c r="E655" s="6" t="s">
        <v>3</v>
      </c>
      <c r="F655" s="27">
        <v>1.4243804524048482E-2</v>
      </c>
      <c r="I655" s="6" t="s">
        <v>22</v>
      </c>
      <c r="J655" s="6">
        <v>1981</v>
      </c>
      <c r="K655" s="27">
        <f t="shared" si="35"/>
        <v>2.3506935699235423E-2</v>
      </c>
      <c r="L655" s="27">
        <f t="shared" si="35"/>
        <v>1.1538247018881368E-2</v>
      </c>
      <c r="M655" s="27">
        <f t="shared" si="35"/>
        <v>6.0862530337917727E-2</v>
      </c>
      <c r="N655" s="27">
        <f t="shared" si="35"/>
        <v>3.6299172716528784E-3</v>
      </c>
    </row>
    <row r="656" spans="2:14" x14ac:dyDescent="0.25">
      <c r="B656" s="6" t="s">
        <v>45</v>
      </c>
      <c r="C656" s="6">
        <v>2001</v>
      </c>
      <c r="D656" s="6" t="s">
        <v>7</v>
      </c>
      <c r="E656" s="6" t="s">
        <v>4</v>
      </c>
      <c r="F656" s="27">
        <v>0.10417547888089915</v>
      </c>
      <c r="I656" s="6" t="s">
        <v>22</v>
      </c>
      <c r="J656" s="6">
        <v>1980</v>
      </c>
      <c r="K656" s="27">
        <f t="shared" si="35"/>
        <v>2.3485641465248373E-2</v>
      </c>
      <c r="L656" s="27">
        <f t="shared" si="35"/>
        <v>1.1370166232228274E-2</v>
      </c>
      <c r="M656" s="27">
        <f t="shared" si="35"/>
        <v>5.9652462237504603E-2</v>
      </c>
      <c r="N656" s="27">
        <f t="shared" si="35"/>
        <v>4.0779915891423473E-3</v>
      </c>
    </row>
    <row r="657" spans="2:14" x14ac:dyDescent="0.25">
      <c r="B657" s="6" t="s">
        <v>45</v>
      </c>
      <c r="C657" s="6">
        <v>2001</v>
      </c>
      <c r="D657" s="6" t="s">
        <v>8</v>
      </c>
      <c r="E657" s="6" t="s">
        <v>4</v>
      </c>
      <c r="F657" s="27">
        <v>4.2479908151549943E-2</v>
      </c>
      <c r="I657" s="6" t="s">
        <v>22</v>
      </c>
      <c r="J657" s="6">
        <v>1979</v>
      </c>
      <c r="K657" s="27">
        <f t="shared" si="35"/>
        <v>2.3724117903296066E-2</v>
      </c>
      <c r="L657" s="27">
        <f t="shared" si="35"/>
        <v>1.1655605066322921E-2</v>
      </c>
      <c r="M657" s="27">
        <f t="shared" si="35"/>
        <v>6.4450677328877479E-2</v>
      </c>
      <c r="N657" s="27">
        <f t="shared" si="35"/>
        <v>8.6203440118680086E-3</v>
      </c>
    </row>
    <row r="658" spans="2:14" x14ac:dyDescent="0.25">
      <c r="B658" s="6" t="s">
        <v>45</v>
      </c>
      <c r="C658" s="6">
        <v>2001</v>
      </c>
      <c r="D658" s="6" t="s">
        <v>9</v>
      </c>
      <c r="E658" s="6" t="s">
        <v>4</v>
      </c>
      <c r="F658" s="27">
        <v>0.10979515378572724</v>
      </c>
      <c r="I658" s="6" t="s">
        <v>22</v>
      </c>
      <c r="J658" s="6">
        <v>1978</v>
      </c>
      <c r="K658" s="27">
        <f t="shared" si="35"/>
        <v>2.3648453204574284E-2</v>
      </c>
      <c r="L658" s="27">
        <f t="shared" si="35"/>
        <v>1.1681469765972433E-2</v>
      </c>
      <c r="M658" s="27">
        <f t="shared" si="35"/>
        <v>6.454235083726223E-2</v>
      </c>
      <c r="N658" s="27">
        <f t="shared" si="35"/>
        <v>1.0883071254123999E-2</v>
      </c>
    </row>
    <row r="659" spans="2:14" x14ac:dyDescent="0.25">
      <c r="B659" s="6" t="s">
        <v>45</v>
      </c>
      <c r="C659" s="6">
        <v>2001</v>
      </c>
      <c r="D659" s="6" t="s">
        <v>10</v>
      </c>
      <c r="E659" s="6" t="s">
        <v>4</v>
      </c>
      <c r="F659" s="27">
        <v>5.0758353979092393E-3</v>
      </c>
      <c r="I659" s="6" t="s">
        <v>22</v>
      </c>
      <c r="J659" s="6">
        <v>1977</v>
      </c>
      <c r="K659" s="27">
        <f t="shared" si="35"/>
        <v>2.2908733159772186E-2</v>
      </c>
      <c r="L659" s="27">
        <f t="shared" si="35"/>
        <v>1.214492353958683E-2</v>
      </c>
      <c r="M659" s="27">
        <f t="shared" si="35"/>
        <v>6.3806557271763917E-2</v>
      </c>
      <c r="N659" s="27">
        <f t="shared" si="35"/>
        <v>1.2391465596230201E-2</v>
      </c>
    </row>
    <row r="660" spans="2:14" x14ac:dyDescent="0.25">
      <c r="B660" s="6" t="s">
        <v>45</v>
      </c>
      <c r="C660" s="6">
        <v>2001</v>
      </c>
      <c r="D660" s="6" t="s">
        <v>11</v>
      </c>
      <c r="E660" s="6" t="s">
        <v>4</v>
      </c>
      <c r="F660" s="27">
        <v>8.23614719922654E-2</v>
      </c>
      <c r="I660" s="6" t="s">
        <v>22</v>
      </c>
      <c r="J660" s="6">
        <v>1976</v>
      </c>
      <c r="K660" s="27">
        <f t="shared" si="35"/>
        <v>2.3111659214820203E-2</v>
      </c>
      <c r="L660" s="27">
        <f t="shared" si="35"/>
        <v>1.3264644230047045E-2</v>
      </c>
      <c r="M660" s="27">
        <f t="shared" si="35"/>
        <v>6.5367191986218334E-2</v>
      </c>
      <c r="N660" s="27">
        <f t="shared" si="35"/>
        <v>1.6305513838232141E-2</v>
      </c>
    </row>
    <row r="661" spans="2:14" x14ac:dyDescent="0.25">
      <c r="B661" s="6" t="s">
        <v>45</v>
      </c>
      <c r="C661" s="6">
        <v>2001</v>
      </c>
      <c r="D661" s="6" t="s">
        <v>12</v>
      </c>
      <c r="E661" s="6" t="s">
        <v>4</v>
      </c>
      <c r="F661" s="27">
        <v>0</v>
      </c>
      <c r="I661" s="6" t="s">
        <v>22</v>
      </c>
      <c r="J661" s="6">
        <v>1975</v>
      </c>
      <c r="K661" s="27">
        <f t="shared" si="35"/>
        <v>2.3924232143085766E-2</v>
      </c>
      <c r="L661" s="27">
        <f t="shared" si="35"/>
        <v>1.5433143834761999E-2</v>
      </c>
      <c r="M661" s="27">
        <f t="shared" si="35"/>
        <v>6.9281635106702738E-2</v>
      </c>
      <c r="N661" s="27">
        <f t="shared" si="35"/>
        <v>1.7947593028357196E-2</v>
      </c>
    </row>
    <row r="662" spans="2:14" x14ac:dyDescent="0.25">
      <c r="B662" s="6" t="s">
        <v>45</v>
      </c>
      <c r="C662" s="6">
        <v>2001</v>
      </c>
      <c r="D662" s="6" t="s">
        <v>13</v>
      </c>
      <c r="E662" s="6" t="s">
        <v>4</v>
      </c>
      <c r="F662" s="27">
        <v>4.7797449996978672E-2</v>
      </c>
      <c r="I662" s="6" t="s">
        <v>22</v>
      </c>
      <c r="J662" s="6">
        <v>1974</v>
      </c>
      <c r="K662" s="27">
        <f t="shared" si="35"/>
        <v>2.4143143751477997E-2</v>
      </c>
      <c r="L662" s="27">
        <f t="shared" si="35"/>
        <v>1.7664732485356886E-2</v>
      </c>
      <c r="M662" s="27">
        <f t="shared" si="35"/>
        <v>7.025511216994243E-2</v>
      </c>
      <c r="N662" s="27">
        <f t="shared" si="35"/>
        <v>1.6109087263126234E-2</v>
      </c>
    </row>
    <row r="663" spans="2:14" x14ac:dyDescent="0.25">
      <c r="B663" s="6" t="s">
        <v>45</v>
      </c>
      <c r="C663" s="6">
        <v>2001</v>
      </c>
      <c r="D663" s="6" t="s">
        <v>14</v>
      </c>
      <c r="E663" s="6" t="s">
        <v>4</v>
      </c>
      <c r="F663" s="27">
        <v>4.3446733941627895E-2</v>
      </c>
      <c r="I663" s="6" t="s">
        <v>22</v>
      </c>
      <c r="J663" s="6">
        <v>1973</v>
      </c>
      <c r="K663" s="27">
        <f t="shared" si="35"/>
        <v>2.4952267708728163E-2</v>
      </c>
      <c r="L663" s="27">
        <f t="shared" si="35"/>
        <v>1.9346356123215627E-2</v>
      </c>
      <c r="M663" s="27">
        <f t="shared" si="35"/>
        <v>7.0250033426928732E-2</v>
      </c>
      <c r="N663" s="27">
        <f t="shared" si="35"/>
        <v>1.7752536076582368E-2</v>
      </c>
    </row>
    <row r="664" spans="2:14" x14ac:dyDescent="0.25">
      <c r="B664" s="6" t="s">
        <v>45</v>
      </c>
      <c r="C664" s="6">
        <v>2001</v>
      </c>
      <c r="D664" s="6" t="s">
        <v>15</v>
      </c>
      <c r="E664" s="6" t="s">
        <v>4</v>
      </c>
      <c r="F664" s="27">
        <v>4.1633935585231735E-2</v>
      </c>
      <c r="I664" s="6" t="s">
        <v>22</v>
      </c>
      <c r="J664" s="6">
        <v>1972</v>
      </c>
      <c r="K664" s="27">
        <f t="shared" si="35"/>
        <v>2.5559599624817738E-2</v>
      </c>
      <c r="L664" s="27">
        <f t="shared" si="35"/>
        <v>2.1425921101453395E-2</v>
      </c>
      <c r="M664" s="27">
        <f t="shared" si="35"/>
        <v>7.796363636363636E-2</v>
      </c>
      <c r="N664" s="27">
        <f t="shared" si="35"/>
        <v>1.4639529976953289E-2</v>
      </c>
    </row>
    <row r="665" spans="2:14" x14ac:dyDescent="0.25">
      <c r="B665" s="6" t="s">
        <v>45</v>
      </c>
      <c r="C665" s="6">
        <v>2001</v>
      </c>
      <c r="D665" s="6" t="s">
        <v>16</v>
      </c>
      <c r="E665" s="6" t="s">
        <v>4</v>
      </c>
      <c r="F665" s="27">
        <v>0.10187926762946402</v>
      </c>
      <c r="I665" s="6" t="s">
        <v>22</v>
      </c>
      <c r="J665" s="6">
        <v>1971</v>
      </c>
      <c r="K665" s="27">
        <f t="shared" si="35"/>
        <v>2.713974021275874E-2</v>
      </c>
      <c r="L665" s="27">
        <f t="shared" si="35"/>
        <v>2.4380109623979573E-2</v>
      </c>
      <c r="M665" s="27">
        <f t="shared" si="35"/>
        <v>8.0982346979660141E-2</v>
      </c>
      <c r="N665" s="27">
        <f t="shared" si="35"/>
        <v>1.673807835763386E-2</v>
      </c>
    </row>
    <row r="666" spans="2:14" x14ac:dyDescent="0.25">
      <c r="B666" s="6" t="s">
        <v>45</v>
      </c>
      <c r="C666" s="6">
        <v>2001</v>
      </c>
      <c r="D666" s="6" t="s">
        <v>17</v>
      </c>
      <c r="E666" s="6" t="s">
        <v>4</v>
      </c>
      <c r="F666" s="27">
        <v>1.9396942413438877E-2</v>
      </c>
      <c r="I666" s="6" t="s">
        <v>22</v>
      </c>
      <c r="J666" s="6">
        <v>1970</v>
      </c>
      <c r="K666" s="27">
        <f t="shared" si="35"/>
        <v>2.879652808961573E-2</v>
      </c>
      <c r="L666" s="27">
        <f t="shared" si="35"/>
        <v>2.6994048515938573E-2</v>
      </c>
      <c r="M666" s="27">
        <f t="shared" si="35"/>
        <v>8.8077956651681444E-2</v>
      </c>
      <c r="N666" s="27">
        <f t="shared" si="35"/>
        <v>1.8779028970494872E-2</v>
      </c>
    </row>
    <row r="667" spans="2:14" x14ac:dyDescent="0.25">
      <c r="B667" s="6" t="s">
        <v>45</v>
      </c>
      <c r="C667" s="6">
        <v>2001</v>
      </c>
      <c r="D667" s="6" t="s">
        <v>18</v>
      </c>
      <c r="E667" s="6" t="s">
        <v>4</v>
      </c>
      <c r="F667" s="27">
        <v>6.0910024774910872E-2</v>
      </c>
      <c r="I667" s="6" t="s">
        <v>22</v>
      </c>
      <c r="J667" s="6">
        <v>1969</v>
      </c>
      <c r="K667" s="27">
        <f t="shared" si="35"/>
        <v>3.0261075175816617E-2</v>
      </c>
      <c r="L667" s="27">
        <f t="shared" si="35"/>
        <v>2.9563382517765871E-2</v>
      </c>
      <c r="M667" s="27">
        <f t="shared" si="35"/>
        <v>9.1751287357428171E-2</v>
      </c>
      <c r="N667" s="27">
        <f t="shared" si="35"/>
        <v>1.44346941370978E-2</v>
      </c>
    </row>
    <row r="668" spans="2:14" x14ac:dyDescent="0.25">
      <c r="B668" s="6" t="s">
        <v>45</v>
      </c>
      <c r="C668" s="6">
        <v>2001</v>
      </c>
      <c r="D668" s="6" t="s">
        <v>19</v>
      </c>
      <c r="E668" s="6" t="s">
        <v>4</v>
      </c>
      <c r="F668" s="27">
        <v>8.6168348540697326E-2</v>
      </c>
      <c r="I668" s="6" t="s">
        <v>22</v>
      </c>
      <c r="J668" s="6">
        <v>1968</v>
      </c>
      <c r="K668" s="27">
        <f t="shared" si="35"/>
        <v>3.2230386448343105E-2</v>
      </c>
      <c r="L668" s="27">
        <f t="shared" si="35"/>
        <v>3.2598614201227567E-2</v>
      </c>
      <c r="M668" s="27">
        <f t="shared" si="35"/>
        <v>0.10168992994277769</v>
      </c>
      <c r="N668" s="27">
        <f t="shared" si="35"/>
        <v>1.8127849040602141E-2</v>
      </c>
    </row>
    <row r="669" spans="2:14" x14ac:dyDescent="0.25">
      <c r="B669" s="6" t="s">
        <v>45</v>
      </c>
      <c r="C669" s="6">
        <v>2001</v>
      </c>
      <c r="D669" s="6" t="s">
        <v>20</v>
      </c>
      <c r="E669" s="6" t="s">
        <v>4</v>
      </c>
      <c r="F669" s="27">
        <v>2.5258323765786451E-2</v>
      </c>
      <c r="I669" s="6" t="s">
        <v>22</v>
      </c>
      <c r="J669" s="6">
        <v>1967</v>
      </c>
      <c r="K669" s="27">
        <f t="shared" si="35"/>
        <v>3.2915255383701783E-2</v>
      </c>
      <c r="L669" s="27">
        <f t="shared" si="35"/>
        <v>3.5382333593069179E-2</v>
      </c>
      <c r="M669" s="27">
        <f t="shared" si="35"/>
        <v>0.10641905751716216</v>
      </c>
      <c r="N669" s="27">
        <f t="shared" si="35"/>
        <v>1.2204809706073518E-2</v>
      </c>
    </row>
    <row r="670" spans="2:14" x14ac:dyDescent="0.25">
      <c r="B670" s="6" t="s">
        <v>45</v>
      </c>
      <c r="C670" s="6">
        <v>2001</v>
      </c>
      <c r="D670" s="6" t="s">
        <v>21</v>
      </c>
      <c r="E670" s="6" t="s">
        <v>4</v>
      </c>
      <c r="F670" s="27">
        <v>2.9729893044896972E-2</v>
      </c>
      <c r="I670" s="6" t="s">
        <v>22</v>
      </c>
      <c r="J670" s="6">
        <v>1966</v>
      </c>
      <c r="K670" s="27">
        <f t="shared" si="35"/>
        <v>3.287311090183416E-2</v>
      </c>
      <c r="L670" s="27">
        <f t="shared" si="35"/>
        <v>3.7882725403727405E-2</v>
      </c>
      <c r="M670" s="27">
        <f t="shared" si="35"/>
        <v>0.1104292775031932</v>
      </c>
      <c r="N670" s="27">
        <f t="shared" si="35"/>
        <v>1.7568747271933652E-2</v>
      </c>
    </row>
    <row r="671" spans="2:14" x14ac:dyDescent="0.25">
      <c r="B671" s="6" t="s">
        <v>45</v>
      </c>
      <c r="C671" s="6">
        <v>2001</v>
      </c>
      <c r="D671" s="6" t="s">
        <v>22</v>
      </c>
      <c r="E671" s="6" t="s">
        <v>4</v>
      </c>
      <c r="F671" s="27">
        <v>8.0367393800229621E-3</v>
      </c>
      <c r="I671" s="6" t="s">
        <v>22</v>
      </c>
      <c r="J671" s="6">
        <v>1965</v>
      </c>
      <c r="K671" s="27">
        <f t="shared" si="35"/>
        <v>3.3672323668616798E-2</v>
      </c>
      <c r="L671" s="27">
        <f t="shared" si="35"/>
        <v>4.0860083208588568E-2</v>
      </c>
      <c r="M671" s="27">
        <f t="shared" si="35"/>
        <v>0.11306532663316583</v>
      </c>
      <c r="N671" s="27">
        <f t="shared" si="35"/>
        <v>1.467949178092025E-2</v>
      </c>
    </row>
    <row r="672" spans="2:14" x14ac:dyDescent="0.25">
      <c r="B672" s="6" t="s">
        <v>45</v>
      </c>
      <c r="C672" s="6">
        <v>2001</v>
      </c>
      <c r="D672" s="6" t="s">
        <v>23</v>
      </c>
      <c r="E672" s="6" t="s">
        <v>4</v>
      </c>
      <c r="F672" s="27">
        <v>0</v>
      </c>
      <c r="I672" s="6" t="s">
        <v>22</v>
      </c>
      <c r="J672" s="6">
        <v>1964</v>
      </c>
      <c r="K672" s="27">
        <f t="shared" si="35"/>
        <v>3.4652509119807502E-2</v>
      </c>
      <c r="L672" s="27">
        <f t="shared" si="35"/>
        <v>4.3975818982277814E-2</v>
      </c>
      <c r="M672" s="27">
        <f t="shared" si="35"/>
        <v>0.1103191111562072</v>
      </c>
      <c r="N672" s="27">
        <f t="shared" si="35"/>
        <v>2.4714079137636388E-2</v>
      </c>
    </row>
    <row r="673" spans="2:14" x14ac:dyDescent="0.25">
      <c r="B673" s="6" t="s">
        <v>45</v>
      </c>
      <c r="C673" s="6">
        <v>2001</v>
      </c>
      <c r="D673" s="6" t="s">
        <v>24</v>
      </c>
      <c r="E673" s="6" t="s">
        <v>4</v>
      </c>
      <c r="F673" s="27">
        <v>4.1754788808991479E-2</v>
      </c>
      <c r="I673" s="6" t="s">
        <v>22</v>
      </c>
      <c r="J673" s="6">
        <v>1963</v>
      </c>
      <c r="K673" s="27">
        <f t="shared" si="35"/>
        <v>3.2463160381537369E-2</v>
      </c>
      <c r="L673" s="27">
        <f t="shared" si="35"/>
        <v>4.4717763234092676E-2</v>
      </c>
      <c r="M673" s="27">
        <f t="shared" si="35"/>
        <v>0.11135765519376645</v>
      </c>
      <c r="N673" s="27">
        <f t="shared" si="35"/>
        <v>2.2108393919365497E-2</v>
      </c>
    </row>
    <row r="674" spans="2:14" x14ac:dyDescent="0.25">
      <c r="B674" s="6" t="s">
        <v>45</v>
      </c>
      <c r="C674" s="6">
        <v>2001</v>
      </c>
      <c r="D674" s="6" t="s">
        <v>25</v>
      </c>
      <c r="E674" s="6" t="s">
        <v>4</v>
      </c>
      <c r="F674" s="27">
        <v>7.9763127681430901E-2</v>
      </c>
      <c r="I674" s="6" t="s">
        <v>22</v>
      </c>
      <c r="J674" s="6">
        <v>1962</v>
      </c>
      <c r="K674" s="27">
        <f t="shared" si="35"/>
        <v>3.0223248637926168E-2</v>
      </c>
      <c r="L674" s="27">
        <f t="shared" si="35"/>
        <v>4.3905810377129859E-2</v>
      </c>
      <c r="M674" s="27">
        <f t="shared" si="35"/>
        <v>0.10967514834556975</v>
      </c>
      <c r="N674" s="27">
        <f t="shared" si="35"/>
        <v>1.6357477012421358E-2</v>
      </c>
    </row>
    <row r="675" spans="2:14" x14ac:dyDescent="0.25">
      <c r="B675" s="6" t="s">
        <v>45</v>
      </c>
      <c r="C675" s="6">
        <v>2001</v>
      </c>
      <c r="D675" s="6" t="s">
        <v>26</v>
      </c>
      <c r="E675" s="6" t="s">
        <v>4</v>
      </c>
      <c r="F675" s="27">
        <v>3.7524925977400446E-2</v>
      </c>
      <c r="I675" s="6" t="s">
        <v>22</v>
      </c>
      <c r="J675" s="6">
        <v>1961</v>
      </c>
      <c r="K675" s="27">
        <f t="shared" si="35"/>
        <v>3.1268891071988089E-2</v>
      </c>
      <c r="L675" s="27">
        <f t="shared" si="35"/>
        <v>4.5501203849739311E-2</v>
      </c>
      <c r="M675" s="27">
        <f t="shared" si="35"/>
        <v>0.10942828485456368</v>
      </c>
      <c r="N675" s="27">
        <f t="shared" si="35"/>
        <v>2.1221402675334417E-2</v>
      </c>
    </row>
    <row r="676" spans="2:14" x14ac:dyDescent="0.25">
      <c r="B676" s="6" t="s">
        <v>45</v>
      </c>
      <c r="C676" s="6">
        <v>2001</v>
      </c>
      <c r="D676" s="6" t="s">
        <v>27</v>
      </c>
      <c r="E676" s="6" t="s">
        <v>4</v>
      </c>
      <c r="F676" s="27">
        <v>0</v>
      </c>
      <c r="I676" s="6" t="s">
        <v>22</v>
      </c>
      <c r="J676" s="6">
        <v>1960</v>
      </c>
      <c r="K676" s="27">
        <f t="shared" si="35"/>
        <v>3.1180621230542296E-2</v>
      </c>
      <c r="L676" s="27">
        <f t="shared" si="35"/>
        <v>4.7555801209610012E-2</v>
      </c>
      <c r="M676" s="27">
        <f t="shared" si="35"/>
        <v>0.1146574559808861</v>
      </c>
      <c r="N676" s="27">
        <f t="shared" si="35"/>
        <v>2.4725815984763908E-2</v>
      </c>
    </row>
    <row r="677" spans="2:14" x14ac:dyDescent="0.25">
      <c r="B677" s="6" t="s">
        <v>45</v>
      </c>
      <c r="C677" s="6">
        <v>2001</v>
      </c>
      <c r="D677" s="6" t="s">
        <v>28</v>
      </c>
      <c r="E677" s="6" t="s">
        <v>4</v>
      </c>
      <c r="F677" s="27">
        <v>1.1178923197776301E-2</v>
      </c>
    </row>
    <row r="678" spans="2:14" x14ac:dyDescent="0.25">
      <c r="B678" s="6" t="s">
        <v>45</v>
      </c>
      <c r="C678" s="6">
        <v>2001</v>
      </c>
      <c r="D678" s="6" t="s">
        <v>29</v>
      </c>
      <c r="E678" s="6" t="s">
        <v>4</v>
      </c>
      <c r="F678" s="27">
        <v>0</v>
      </c>
      <c r="I678" s="6" t="s">
        <v>23</v>
      </c>
      <c r="J678" s="6">
        <v>2000</v>
      </c>
      <c r="K678" s="27">
        <f>SUMIFS($F$6:$F$6141,$D$6:$D$6141,$I678,$E$6:$E$6141,LEFT(K$5,1),$C$6:$C$6141,$J678,$B$6:$B$6141,K$4)</f>
        <v>2.5328093085073855E-3</v>
      </c>
      <c r="L678" s="27">
        <f t="shared" ref="L678:N693" si="36">SUMIFS($F$6:$F$6141,$D$6:$D$6141,$I678,$E$6:$E$6141,LEFT(L$5,1),$C$6:$C$6141,$J678,$B$6:$B$6141,L$4)</f>
        <v>5.5029491506545364E-4</v>
      </c>
      <c r="M678" s="27">
        <f t="shared" si="36"/>
        <v>0</v>
      </c>
      <c r="N678" s="27">
        <f t="shared" si="36"/>
        <v>0</v>
      </c>
    </row>
    <row r="679" spans="2:14" x14ac:dyDescent="0.25">
      <c r="B679" s="6" t="s">
        <v>45</v>
      </c>
      <c r="C679" s="6">
        <v>2001</v>
      </c>
      <c r="D679" s="6" t="s">
        <v>30</v>
      </c>
      <c r="E679" s="6" t="s">
        <v>4</v>
      </c>
      <c r="F679" s="27">
        <v>0</v>
      </c>
      <c r="I679" s="6" t="s">
        <v>23</v>
      </c>
      <c r="J679" s="6">
        <v>1999</v>
      </c>
      <c r="K679" s="27">
        <f t="shared" ref="K679:N718" si="37">SUMIFS($F$6:$F$6141,$D$6:$D$6141,$I679,$E$6:$E$6141,LEFT(K$5,1),$C$6:$C$6141,$J679,$B$6:$B$6141,K$4)</f>
        <v>2.5413371206692119E-3</v>
      </c>
      <c r="L679" s="27">
        <f t="shared" si="36"/>
        <v>6.128844566068211E-4</v>
      </c>
      <c r="M679" s="27">
        <f t="shared" si="36"/>
        <v>0</v>
      </c>
      <c r="N679" s="27">
        <f t="shared" si="36"/>
        <v>0</v>
      </c>
    </row>
    <row r="680" spans="2:14" x14ac:dyDescent="0.25">
      <c r="B680" s="6" t="s">
        <v>45</v>
      </c>
      <c r="C680" s="6">
        <v>2001</v>
      </c>
      <c r="D680" s="6" t="s">
        <v>31</v>
      </c>
      <c r="E680" s="6" t="s">
        <v>4</v>
      </c>
      <c r="F680" s="27">
        <v>0</v>
      </c>
      <c r="I680" s="6" t="s">
        <v>23</v>
      </c>
      <c r="J680" s="6">
        <v>1998</v>
      </c>
      <c r="K680" s="27">
        <f t="shared" si="37"/>
        <v>2.6590495376897631E-3</v>
      </c>
      <c r="L680" s="27">
        <f t="shared" si="36"/>
        <v>5.9338981860843293E-4</v>
      </c>
      <c r="M680" s="27">
        <f t="shared" si="36"/>
        <v>0</v>
      </c>
      <c r="N680" s="27">
        <f t="shared" si="36"/>
        <v>0</v>
      </c>
    </row>
    <row r="681" spans="2:14" x14ac:dyDescent="0.25">
      <c r="B681" s="6" t="s">
        <v>45</v>
      </c>
      <c r="C681" s="6">
        <v>2001</v>
      </c>
      <c r="D681" s="6" t="s">
        <v>32</v>
      </c>
      <c r="E681" s="6" t="s">
        <v>4</v>
      </c>
      <c r="F681" s="27">
        <v>2.1632727052994138E-2</v>
      </c>
      <c r="I681" s="6" t="s">
        <v>23</v>
      </c>
      <c r="J681" s="6">
        <v>1997</v>
      </c>
      <c r="K681" s="27">
        <f t="shared" si="37"/>
        <v>2.7654059918545259E-3</v>
      </c>
      <c r="L681" s="27">
        <f t="shared" si="36"/>
        <v>5.8617085041322173E-4</v>
      </c>
      <c r="M681" s="27">
        <f t="shared" si="36"/>
        <v>0</v>
      </c>
      <c r="N681" s="27">
        <f t="shared" si="36"/>
        <v>0</v>
      </c>
    </row>
    <row r="682" spans="2:14" x14ac:dyDescent="0.25">
      <c r="B682" s="6" t="s">
        <v>45</v>
      </c>
      <c r="C682" s="6">
        <v>2000</v>
      </c>
      <c r="D682" s="6" t="s">
        <v>7</v>
      </c>
      <c r="E682" s="6" t="s">
        <v>3</v>
      </c>
      <c r="F682" s="27">
        <v>8.3597836291295996E-2</v>
      </c>
      <c r="I682" s="6" t="s">
        <v>23</v>
      </c>
      <c r="J682" s="6">
        <v>1996</v>
      </c>
      <c r="K682" s="27">
        <f t="shared" si="37"/>
        <v>2.7434871231996854E-3</v>
      </c>
      <c r="L682" s="27">
        <f t="shared" si="36"/>
        <v>6.0992100125179297E-4</v>
      </c>
      <c r="M682" s="27">
        <f t="shared" si="36"/>
        <v>0</v>
      </c>
      <c r="N682" s="27">
        <f t="shared" si="36"/>
        <v>0</v>
      </c>
    </row>
    <row r="683" spans="2:14" x14ac:dyDescent="0.25">
      <c r="B683" s="6" t="s">
        <v>45</v>
      </c>
      <c r="C683" s="6">
        <v>2000</v>
      </c>
      <c r="D683" s="6" t="s">
        <v>8</v>
      </c>
      <c r="E683" s="6" t="s">
        <v>3</v>
      </c>
      <c r="F683" s="27">
        <v>7.733917475077115E-2</v>
      </c>
      <c r="I683" s="6" t="s">
        <v>23</v>
      </c>
      <c r="J683" s="6">
        <v>1995</v>
      </c>
      <c r="K683" s="27">
        <f t="shared" si="37"/>
        <v>2.5138556385682111E-3</v>
      </c>
      <c r="L683" s="27">
        <f t="shared" si="36"/>
        <v>7.282142568168946E-4</v>
      </c>
      <c r="M683" s="27">
        <f t="shared" si="36"/>
        <v>0</v>
      </c>
      <c r="N683" s="27">
        <f t="shared" si="36"/>
        <v>0</v>
      </c>
    </row>
    <row r="684" spans="2:14" x14ac:dyDescent="0.25">
      <c r="B684" s="6" t="s">
        <v>45</v>
      </c>
      <c r="C684" s="6">
        <v>2000</v>
      </c>
      <c r="D684" s="6" t="s">
        <v>9</v>
      </c>
      <c r="E684" s="6" t="s">
        <v>3</v>
      </c>
      <c r="F684" s="27">
        <v>7.6489784970271354E-2</v>
      </c>
      <c r="I684" s="6" t="s">
        <v>23</v>
      </c>
      <c r="J684" s="6">
        <v>1994</v>
      </c>
      <c r="K684" s="27">
        <f t="shared" si="37"/>
        <v>2.280138558681072E-3</v>
      </c>
      <c r="L684" s="27">
        <f t="shared" si="36"/>
        <v>7.8842564202780379E-4</v>
      </c>
      <c r="M684" s="27">
        <f t="shared" si="36"/>
        <v>0</v>
      </c>
      <c r="N684" s="27">
        <f t="shared" si="36"/>
        <v>0</v>
      </c>
    </row>
    <row r="685" spans="2:14" x14ac:dyDescent="0.25">
      <c r="B685" s="6" t="s">
        <v>45</v>
      </c>
      <c r="C685" s="6">
        <v>2000</v>
      </c>
      <c r="D685" s="6" t="s">
        <v>10</v>
      </c>
      <c r="E685" s="6" t="s">
        <v>3</v>
      </c>
      <c r="F685" s="27">
        <v>5.9099646832670216E-2</v>
      </c>
      <c r="I685" s="6" t="s">
        <v>23</v>
      </c>
      <c r="J685" s="6">
        <v>1993</v>
      </c>
      <c r="K685" s="27">
        <f t="shared" si="37"/>
        <v>1.98701071455354E-3</v>
      </c>
      <c r="L685" s="27">
        <f t="shared" si="36"/>
        <v>7.0122731396705224E-4</v>
      </c>
      <c r="M685" s="27">
        <f t="shared" si="36"/>
        <v>0</v>
      </c>
      <c r="N685" s="27">
        <f t="shared" si="36"/>
        <v>0</v>
      </c>
    </row>
    <row r="686" spans="2:14" x14ac:dyDescent="0.25">
      <c r="B686" s="6" t="s">
        <v>45</v>
      </c>
      <c r="C686" s="6">
        <v>2000</v>
      </c>
      <c r="D686" s="6" t="s">
        <v>11</v>
      </c>
      <c r="E686" s="6" t="s">
        <v>3</v>
      </c>
      <c r="F686" s="27">
        <v>1.8328937368679868E-2</v>
      </c>
      <c r="I686" s="6" t="s">
        <v>23</v>
      </c>
      <c r="J686" s="6">
        <v>1992</v>
      </c>
      <c r="K686" s="27">
        <f t="shared" si="37"/>
        <v>1.89950363445375E-3</v>
      </c>
      <c r="L686" s="27">
        <f t="shared" si="36"/>
        <v>6.1150111293202557E-4</v>
      </c>
      <c r="M686" s="27">
        <f t="shared" si="36"/>
        <v>0</v>
      </c>
      <c r="N686" s="27">
        <f t="shared" si="36"/>
        <v>0</v>
      </c>
    </row>
    <row r="687" spans="2:14" x14ac:dyDescent="0.25">
      <c r="B687" s="6" t="s">
        <v>45</v>
      </c>
      <c r="C687" s="6">
        <v>2000</v>
      </c>
      <c r="D687" s="6" t="s">
        <v>12</v>
      </c>
      <c r="E687" s="6" t="s">
        <v>3</v>
      </c>
      <c r="F687" s="27">
        <v>0</v>
      </c>
      <c r="I687" s="6" t="s">
        <v>23</v>
      </c>
      <c r="J687" s="6">
        <v>1991</v>
      </c>
      <c r="K687" s="27">
        <f t="shared" si="37"/>
        <v>1.9193753413749681E-3</v>
      </c>
      <c r="L687" s="27">
        <f t="shared" si="36"/>
        <v>6.0127240796225894E-4</v>
      </c>
      <c r="M687" s="27">
        <f t="shared" si="36"/>
        <v>0</v>
      </c>
      <c r="N687" s="27">
        <f t="shared" si="36"/>
        <v>0</v>
      </c>
    </row>
    <row r="688" spans="2:14" x14ac:dyDescent="0.25">
      <c r="B688" s="6" t="s">
        <v>45</v>
      </c>
      <c r="C688" s="6">
        <v>2000</v>
      </c>
      <c r="D688" s="6" t="s">
        <v>13</v>
      </c>
      <c r="E688" s="6" t="s">
        <v>3</v>
      </c>
      <c r="F688" s="27">
        <v>4.4257678036568465E-3</v>
      </c>
      <c r="I688" s="6" t="s">
        <v>23</v>
      </c>
      <c r="J688" s="6">
        <v>1990</v>
      </c>
      <c r="K688" s="27">
        <f t="shared" si="37"/>
        <v>1.8426901912558455E-3</v>
      </c>
      <c r="L688" s="27">
        <f t="shared" si="36"/>
        <v>5.5895939600716146E-4</v>
      </c>
      <c r="M688" s="27">
        <f t="shared" si="36"/>
        <v>0</v>
      </c>
      <c r="N688" s="27">
        <f t="shared" si="36"/>
        <v>0</v>
      </c>
    </row>
    <row r="689" spans="2:14" x14ac:dyDescent="0.25">
      <c r="B689" s="6" t="s">
        <v>45</v>
      </c>
      <c r="C689" s="6">
        <v>2000</v>
      </c>
      <c r="D689" s="6" t="s">
        <v>14</v>
      </c>
      <c r="E689" s="6" t="s">
        <v>3</v>
      </c>
      <c r="F689" s="27">
        <v>3.1114488801466316E-2</v>
      </c>
      <c r="I689" s="6" t="s">
        <v>23</v>
      </c>
      <c r="J689" s="6">
        <v>1989</v>
      </c>
      <c r="K689" s="27">
        <f t="shared" si="37"/>
        <v>1.6480197762373148E-3</v>
      </c>
      <c r="L689" s="27">
        <f t="shared" si="36"/>
        <v>4.403633459143675E-4</v>
      </c>
      <c r="M689" s="27">
        <f t="shared" si="36"/>
        <v>0</v>
      </c>
      <c r="N689" s="27">
        <f t="shared" si="36"/>
        <v>0</v>
      </c>
    </row>
    <row r="690" spans="2:14" x14ac:dyDescent="0.25">
      <c r="B690" s="6" t="s">
        <v>45</v>
      </c>
      <c r="C690" s="6">
        <v>2000</v>
      </c>
      <c r="D690" s="6" t="s">
        <v>15</v>
      </c>
      <c r="E690" s="6" t="s">
        <v>3</v>
      </c>
      <c r="F690" s="27">
        <v>8.5386025302874521E-3</v>
      </c>
      <c r="I690" s="6" t="s">
        <v>23</v>
      </c>
      <c r="J690" s="6">
        <v>1988</v>
      </c>
      <c r="K690" s="27">
        <f t="shared" si="37"/>
        <v>1.3977069866524996E-3</v>
      </c>
      <c r="L690" s="27">
        <f t="shared" si="36"/>
        <v>4.6339202965708991E-4</v>
      </c>
      <c r="M690" s="27">
        <f t="shared" si="36"/>
        <v>0</v>
      </c>
      <c r="N690" s="27">
        <f t="shared" si="36"/>
        <v>0</v>
      </c>
    </row>
    <row r="691" spans="2:14" x14ac:dyDescent="0.25">
      <c r="B691" s="6" t="s">
        <v>45</v>
      </c>
      <c r="C691" s="6">
        <v>2000</v>
      </c>
      <c r="D691" s="6" t="s">
        <v>16</v>
      </c>
      <c r="E691" s="6" t="s">
        <v>3</v>
      </c>
      <c r="F691" s="27">
        <v>0.23729268183647012</v>
      </c>
      <c r="I691" s="6" t="s">
        <v>23</v>
      </c>
      <c r="J691" s="6">
        <v>1987</v>
      </c>
      <c r="K691" s="27">
        <f t="shared" si="37"/>
        <v>1.3963613129119735E-3</v>
      </c>
      <c r="L691" s="27">
        <f t="shared" si="36"/>
        <v>4.1191792794897757E-4</v>
      </c>
      <c r="M691" s="27">
        <f t="shared" si="36"/>
        <v>0</v>
      </c>
      <c r="N691" s="27">
        <f t="shared" si="36"/>
        <v>0</v>
      </c>
    </row>
    <row r="692" spans="2:14" x14ac:dyDescent="0.25">
      <c r="B692" s="6" t="s">
        <v>45</v>
      </c>
      <c r="C692" s="6">
        <v>2000</v>
      </c>
      <c r="D692" s="6" t="s">
        <v>17</v>
      </c>
      <c r="E692" s="6" t="s">
        <v>3</v>
      </c>
      <c r="F692" s="27">
        <v>1.5870177477759401E-2</v>
      </c>
      <c r="I692" s="6" t="s">
        <v>23</v>
      </c>
      <c r="J692" s="6">
        <v>1986</v>
      </c>
      <c r="K692" s="27">
        <f t="shared" si="37"/>
        <v>1.3070758729011379E-3</v>
      </c>
      <c r="L692" s="27">
        <f t="shared" si="36"/>
        <v>4.156358238495794E-4</v>
      </c>
      <c r="M692" s="27">
        <f t="shared" si="36"/>
        <v>0</v>
      </c>
      <c r="N692" s="27">
        <f t="shared" si="36"/>
        <v>0</v>
      </c>
    </row>
    <row r="693" spans="2:14" x14ac:dyDescent="0.25">
      <c r="B693" s="6" t="s">
        <v>45</v>
      </c>
      <c r="C693" s="6">
        <v>2000</v>
      </c>
      <c r="D693" s="6" t="s">
        <v>18</v>
      </c>
      <c r="E693" s="6" t="s">
        <v>3</v>
      </c>
      <c r="F693" s="27">
        <v>8.0334391345165179E-2</v>
      </c>
      <c r="I693" s="6" t="s">
        <v>23</v>
      </c>
      <c r="J693" s="6">
        <v>1985</v>
      </c>
      <c r="K693" s="27">
        <f t="shared" si="37"/>
        <v>1.2973553659939116E-3</v>
      </c>
      <c r="L693" s="27">
        <f t="shared" si="36"/>
        <v>4.3555472040402777E-4</v>
      </c>
      <c r="M693" s="27">
        <f t="shared" si="36"/>
        <v>0</v>
      </c>
      <c r="N693" s="27">
        <f t="shared" si="36"/>
        <v>0</v>
      </c>
    </row>
    <row r="694" spans="2:14" x14ac:dyDescent="0.25">
      <c r="B694" s="6" t="s">
        <v>45</v>
      </c>
      <c r="C694" s="6">
        <v>2000</v>
      </c>
      <c r="D694" s="6" t="s">
        <v>19</v>
      </c>
      <c r="E694" s="6" t="s">
        <v>3</v>
      </c>
      <c r="F694" s="27">
        <v>7.5595690464482099E-2</v>
      </c>
      <c r="I694" s="6" t="s">
        <v>23</v>
      </c>
      <c r="J694" s="6">
        <v>1984</v>
      </c>
      <c r="K694" s="27">
        <f t="shared" si="37"/>
        <v>1.3284807192869229E-3</v>
      </c>
      <c r="L694" s="27">
        <f t="shared" si="37"/>
        <v>4.9087653889794949E-4</v>
      </c>
      <c r="M694" s="27">
        <f t="shared" si="37"/>
        <v>0</v>
      </c>
      <c r="N694" s="27">
        <f t="shared" si="37"/>
        <v>0</v>
      </c>
    </row>
    <row r="695" spans="2:14" x14ac:dyDescent="0.25">
      <c r="B695" s="6" t="s">
        <v>45</v>
      </c>
      <c r="C695" s="6">
        <v>2000</v>
      </c>
      <c r="D695" s="6" t="s">
        <v>20</v>
      </c>
      <c r="E695" s="6" t="s">
        <v>3</v>
      </c>
      <c r="F695" s="27">
        <v>4.4078859135410611E-2</v>
      </c>
      <c r="I695" s="6" t="s">
        <v>23</v>
      </c>
      <c r="J695" s="6">
        <v>1983</v>
      </c>
      <c r="K695" s="27">
        <f t="shared" si="37"/>
        <v>1.485871660207609E-3</v>
      </c>
      <c r="L695" s="27">
        <f t="shared" si="37"/>
        <v>5.2696051217200764E-4</v>
      </c>
      <c r="M695" s="27">
        <f t="shared" si="37"/>
        <v>0</v>
      </c>
      <c r="N695" s="27">
        <f t="shared" si="37"/>
        <v>0</v>
      </c>
    </row>
    <row r="696" spans="2:14" x14ac:dyDescent="0.25">
      <c r="B696" s="6" t="s">
        <v>45</v>
      </c>
      <c r="C696" s="6">
        <v>2000</v>
      </c>
      <c r="D696" s="6" t="s">
        <v>21</v>
      </c>
      <c r="E696" s="6" t="s">
        <v>3</v>
      </c>
      <c r="F696" s="27">
        <v>1.1936161652286647E-2</v>
      </c>
      <c r="I696" s="6" t="s">
        <v>23</v>
      </c>
      <c r="J696" s="6">
        <v>1982</v>
      </c>
      <c r="K696" s="27">
        <f t="shared" si="37"/>
        <v>1.2956745971141191E-3</v>
      </c>
      <c r="L696" s="27">
        <f t="shared" si="37"/>
        <v>5.5747198880795091E-4</v>
      </c>
      <c r="M696" s="27">
        <f t="shared" si="37"/>
        <v>0</v>
      </c>
      <c r="N696" s="27">
        <f t="shared" si="37"/>
        <v>0</v>
      </c>
    </row>
    <row r="697" spans="2:14" x14ac:dyDescent="0.25">
      <c r="B697" s="6" t="s">
        <v>45</v>
      </c>
      <c r="C697" s="6">
        <v>2000</v>
      </c>
      <c r="D697" s="6" t="s">
        <v>22</v>
      </c>
      <c r="E697" s="6" t="s">
        <v>3</v>
      </c>
      <c r="F697" s="27">
        <v>1.5244311323706915E-2</v>
      </c>
      <c r="I697" s="6" t="s">
        <v>23</v>
      </c>
      <c r="J697" s="6">
        <v>1981</v>
      </c>
      <c r="K697" s="27">
        <f t="shared" si="37"/>
        <v>1.0415136739855572E-3</v>
      </c>
      <c r="L697" s="27">
        <f t="shared" si="37"/>
        <v>6.381150178330358E-4</v>
      </c>
      <c r="M697" s="27">
        <f t="shared" si="37"/>
        <v>0</v>
      </c>
      <c r="N697" s="27">
        <f t="shared" si="37"/>
        <v>0</v>
      </c>
    </row>
    <row r="698" spans="2:14" x14ac:dyDescent="0.25">
      <c r="B698" s="6" t="s">
        <v>45</v>
      </c>
      <c r="C698" s="6">
        <v>2000</v>
      </c>
      <c r="D698" s="6" t="s">
        <v>23</v>
      </c>
      <c r="E698" s="6" t="s">
        <v>3</v>
      </c>
      <c r="F698" s="27">
        <v>0</v>
      </c>
      <c r="I698" s="6" t="s">
        <v>23</v>
      </c>
      <c r="J698" s="6">
        <v>1980</v>
      </c>
      <c r="K698" s="27">
        <f t="shared" si="37"/>
        <v>1.0994352569432336E-3</v>
      </c>
      <c r="L698" s="27">
        <f t="shared" si="37"/>
        <v>6.4155787617812393E-4</v>
      </c>
      <c r="M698" s="27">
        <f t="shared" si="37"/>
        <v>0</v>
      </c>
      <c r="N698" s="27">
        <f t="shared" si="37"/>
        <v>0</v>
      </c>
    </row>
    <row r="699" spans="2:14" x14ac:dyDescent="0.25">
      <c r="B699" s="6" t="s">
        <v>45</v>
      </c>
      <c r="C699" s="6">
        <v>2000</v>
      </c>
      <c r="D699" s="6" t="s">
        <v>24</v>
      </c>
      <c r="E699" s="6" t="s">
        <v>3</v>
      </c>
      <c r="F699" s="27">
        <v>4.3274174080200276E-2</v>
      </c>
      <c r="I699" s="6" t="s">
        <v>23</v>
      </c>
      <c r="J699" s="6">
        <v>1979</v>
      </c>
      <c r="K699" s="27">
        <f t="shared" si="37"/>
        <v>1.1540583708436183E-3</v>
      </c>
      <c r="L699" s="27">
        <f t="shared" si="37"/>
        <v>8.0853524410730922E-4</v>
      </c>
      <c r="M699" s="27">
        <f t="shared" si="37"/>
        <v>0</v>
      </c>
      <c r="N699" s="27">
        <f t="shared" si="37"/>
        <v>0</v>
      </c>
    </row>
    <row r="700" spans="2:14" x14ac:dyDescent="0.25">
      <c r="B700" s="6" t="s">
        <v>45</v>
      </c>
      <c r="C700" s="6">
        <v>2000</v>
      </c>
      <c r="D700" s="6" t="s">
        <v>25</v>
      </c>
      <c r="E700" s="6" t="s">
        <v>3</v>
      </c>
      <c r="F700" s="27">
        <v>3.2723858911886984E-2</v>
      </c>
      <c r="I700" s="6" t="s">
        <v>23</v>
      </c>
      <c r="J700" s="6">
        <v>1978</v>
      </c>
      <c r="K700" s="27">
        <f t="shared" si="37"/>
        <v>1.1844322367743983E-3</v>
      </c>
      <c r="L700" s="27">
        <f t="shared" si="37"/>
        <v>7.5195871537775156E-4</v>
      </c>
      <c r="M700" s="27">
        <f t="shared" si="37"/>
        <v>0</v>
      </c>
      <c r="N700" s="27">
        <f t="shared" si="37"/>
        <v>0</v>
      </c>
    </row>
    <row r="701" spans="2:14" x14ac:dyDescent="0.25">
      <c r="B701" s="6" t="s">
        <v>45</v>
      </c>
      <c r="C701" s="6">
        <v>2000</v>
      </c>
      <c r="D701" s="6" t="s">
        <v>26</v>
      </c>
      <c r="E701" s="6" t="s">
        <v>3</v>
      </c>
      <c r="F701" s="27">
        <v>4.7476418257409808E-2</v>
      </c>
      <c r="I701" s="6" t="s">
        <v>23</v>
      </c>
      <c r="J701" s="6">
        <v>1977</v>
      </c>
      <c r="K701" s="27">
        <f t="shared" si="37"/>
        <v>1.3373010247571047E-3</v>
      </c>
      <c r="L701" s="27">
        <f t="shared" si="37"/>
        <v>5.155956240373424E-4</v>
      </c>
      <c r="M701" s="27">
        <f t="shared" si="37"/>
        <v>0</v>
      </c>
      <c r="N701" s="27">
        <f t="shared" si="37"/>
        <v>0</v>
      </c>
    </row>
    <row r="702" spans="2:14" x14ac:dyDescent="0.25">
      <c r="B702" s="6" t="s">
        <v>45</v>
      </c>
      <c r="C702" s="6">
        <v>2000</v>
      </c>
      <c r="D702" s="6" t="s">
        <v>27</v>
      </c>
      <c r="E702" s="6" t="s">
        <v>3</v>
      </c>
      <c r="F702" s="27">
        <v>0</v>
      </c>
      <c r="I702" s="6" t="s">
        <v>23</v>
      </c>
      <c r="J702" s="6">
        <v>1976</v>
      </c>
      <c r="K702" s="27">
        <f t="shared" si="37"/>
        <v>1.2103013204387406E-3</v>
      </c>
      <c r="L702" s="27">
        <f t="shared" si="37"/>
        <v>3.7621964125989199E-4</v>
      </c>
      <c r="M702" s="27">
        <f t="shared" si="37"/>
        <v>0</v>
      </c>
      <c r="N702" s="27">
        <f t="shared" si="37"/>
        <v>0</v>
      </c>
    </row>
    <row r="703" spans="2:14" x14ac:dyDescent="0.25">
      <c r="B703" s="6" t="s">
        <v>45</v>
      </c>
      <c r="C703" s="6">
        <v>2000</v>
      </c>
      <c r="D703" s="6" t="s">
        <v>28</v>
      </c>
      <c r="E703" s="6" t="s">
        <v>3</v>
      </c>
      <c r="F703" s="27">
        <v>0</v>
      </c>
      <c r="I703" s="6" t="s">
        <v>23</v>
      </c>
      <c r="J703" s="6">
        <v>1975</v>
      </c>
      <c r="K703" s="27">
        <f t="shared" si="37"/>
        <v>9.5061902262281225E-4</v>
      </c>
      <c r="L703" s="27">
        <f t="shared" si="37"/>
        <v>2.9267864707067741E-4</v>
      </c>
      <c r="M703" s="27">
        <f t="shared" si="37"/>
        <v>0</v>
      </c>
      <c r="N703" s="27">
        <f t="shared" si="37"/>
        <v>0</v>
      </c>
    </row>
    <row r="704" spans="2:14" x14ac:dyDescent="0.25">
      <c r="B704" s="6" t="s">
        <v>45</v>
      </c>
      <c r="C704" s="6">
        <v>2000</v>
      </c>
      <c r="D704" s="6" t="s">
        <v>29</v>
      </c>
      <c r="E704" s="6" t="s">
        <v>3</v>
      </c>
      <c r="F704" s="27">
        <v>2.2933524073494568E-2</v>
      </c>
      <c r="I704" s="6" t="s">
        <v>23</v>
      </c>
      <c r="J704" s="6">
        <v>1974</v>
      </c>
      <c r="K704" s="27">
        <f t="shared" si="37"/>
        <v>8.206850781526131E-4</v>
      </c>
      <c r="L704" s="27">
        <f t="shared" si="37"/>
        <v>2.2633066705322942E-4</v>
      </c>
      <c r="M704" s="27">
        <f t="shared" si="37"/>
        <v>0</v>
      </c>
      <c r="N704" s="27">
        <f t="shared" si="37"/>
        <v>0</v>
      </c>
    </row>
    <row r="705" spans="2:14" x14ac:dyDescent="0.25">
      <c r="B705" s="6" t="s">
        <v>45</v>
      </c>
      <c r="C705" s="6">
        <v>2000</v>
      </c>
      <c r="D705" s="6" t="s">
        <v>30</v>
      </c>
      <c r="E705" s="6" t="s">
        <v>3</v>
      </c>
      <c r="F705" s="27">
        <v>0</v>
      </c>
      <c r="I705" s="6" t="s">
        <v>23</v>
      </c>
      <c r="J705" s="6">
        <v>1973</v>
      </c>
      <c r="K705" s="27">
        <f t="shared" si="37"/>
        <v>7.5165932644397798E-4</v>
      </c>
      <c r="L705" s="27">
        <f t="shared" si="37"/>
        <v>1.9879679950862914E-4</v>
      </c>
      <c r="M705" s="27">
        <f t="shared" si="37"/>
        <v>0</v>
      </c>
      <c r="N705" s="27">
        <f t="shared" si="37"/>
        <v>0</v>
      </c>
    </row>
    <row r="706" spans="2:14" x14ac:dyDescent="0.25">
      <c r="B706" s="6" t="s">
        <v>45</v>
      </c>
      <c r="C706" s="6">
        <v>2000</v>
      </c>
      <c r="D706" s="6" t="s">
        <v>31</v>
      </c>
      <c r="E706" s="6" t="s">
        <v>3</v>
      </c>
      <c r="F706" s="27">
        <v>0</v>
      </c>
      <c r="I706" s="6" t="s">
        <v>23</v>
      </c>
      <c r="J706" s="6">
        <v>1972</v>
      </c>
      <c r="K706" s="27">
        <f t="shared" si="37"/>
        <v>6.9699595360262477E-4</v>
      </c>
      <c r="L706" s="27">
        <f t="shared" si="37"/>
        <v>1.8289136779059333E-4</v>
      </c>
      <c r="M706" s="27">
        <f t="shared" si="37"/>
        <v>0</v>
      </c>
      <c r="N706" s="27">
        <f t="shared" si="37"/>
        <v>0</v>
      </c>
    </row>
    <row r="707" spans="2:14" x14ac:dyDescent="0.25">
      <c r="B707" s="6" t="s">
        <v>45</v>
      </c>
      <c r="C707" s="6">
        <v>2000</v>
      </c>
      <c r="D707" s="6" t="s">
        <v>32</v>
      </c>
      <c r="E707" s="6" t="s">
        <v>3</v>
      </c>
      <c r="F707" s="27">
        <v>1.4305512092628191E-2</v>
      </c>
      <c r="I707" s="6" t="s">
        <v>23</v>
      </c>
      <c r="J707" s="6">
        <v>1971</v>
      </c>
      <c r="K707" s="27">
        <f t="shared" si="37"/>
        <v>6.4381563923714342E-4</v>
      </c>
      <c r="L707" s="27">
        <f t="shared" si="37"/>
        <v>1.5147387674337151E-4</v>
      </c>
      <c r="M707" s="27">
        <f t="shared" si="37"/>
        <v>0</v>
      </c>
      <c r="N707" s="27">
        <f t="shared" si="37"/>
        <v>0</v>
      </c>
    </row>
    <row r="708" spans="2:14" x14ac:dyDescent="0.25">
      <c r="B708" s="6" t="s">
        <v>45</v>
      </c>
      <c r="C708" s="6">
        <v>2000</v>
      </c>
      <c r="D708" s="6" t="s">
        <v>7</v>
      </c>
      <c r="E708" s="6" t="s">
        <v>4</v>
      </c>
      <c r="F708" s="27">
        <v>9.8132320354542571E-2</v>
      </c>
      <c r="I708" s="6" t="s">
        <v>23</v>
      </c>
      <c r="J708" s="6">
        <v>1970</v>
      </c>
      <c r="K708" s="27">
        <f t="shared" si="37"/>
        <v>6.0661631249344576E-4</v>
      </c>
      <c r="L708" s="27">
        <f t="shared" si="37"/>
        <v>1.3646280450395486E-4</v>
      </c>
      <c r="M708" s="27">
        <f t="shared" si="37"/>
        <v>0</v>
      </c>
      <c r="N708" s="27">
        <f t="shared" si="37"/>
        <v>0</v>
      </c>
    </row>
    <row r="709" spans="2:14" x14ac:dyDescent="0.25">
      <c r="B709" s="6" t="s">
        <v>45</v>
      </c>
      <c r="C709" s="6">
        <v>2000</v>
      </c>
      <c r="D709" s="6" t="s">
        <v>8</v>
      </c>
      <c r="E709" s="6" t="s">
        <v>4</v>
      </c>
      <c r="F709" s="27">
        <v>5.2864830642608419E-2</v>
      </c>
      <c r="I709" s="6" t="s">
        <v>23</v>
      </c>
      <c r="J709" s="6">
        <v>1969</v>
      </c>
      <c r="K709" s="27">
        <f t="shared" si="37"/>
        <v>4.5368425698866515E-4</v>
      </c>
      <c r="L709" s="27">
        <f t="shared" si="37"/>
        <v>1.0781556193233921E-4</v>
      </c>
      <c r="M709" s="27">
        <f t="shared" si="37"/>
        <v>0</v>
      </c>
      <c r="N709" s="27">
        <f t="shared" si="37"/>
        <v>0</v>
      </c>
    </row>
    <row r="710" spans="2:14" x14ac:dyDescent="0.25">
      <c r="B710" s="6" t="s">
        <v>45</v>
      </c>
      <c r="C710" s="6">
        <v>2000</v>
      </c>
      <c r="D710" s="6" t="s">
        <v>9</v>
      </c>
      <c r="E710" s="6" t="s">
        <v>4</v>
      </c>
      <c r="F710" s="27">
        <v>0.10484330484330484</v>
      </c>
      <c r="I710" s="6" t="s">
        <v>23</v>
      </c>
      <c r="J710" s="6">
        <v>1968</v>
      </c>
      <c r="K710" s="27">
        <f t="shared" si="37"/>
        <v>3.939301403713985E-4</v>
      </c>
      <c r="L710" s="27">
        <f t="shared" si="37"/>
        <v>1.0944056307475401E-4</v>
      </c>
      <c r="M710" s="27">
        <f t="shared" si="37"/>
        <v>0</v>
      </c>
      <c r="N710" s="27">
        <f t="shared" si="37"/>
        <v>0</v>
      </c>
    </row>
    <row r="711" spans="2:14" x14ac:dyDescent="0.25">
      <c r="B711" s="6" t="s">
        <v>45</v>
      </c>
      <c r="C711" s="6">
        <v>2000</v>
      </c>
      <c r="D711" s="6" t="s">
        <v>10</v>
      </c>
      <c r="E711" s="6" t="s">
        <v>4</v>
      </c>
      <c r="F711" s="27">
        <v>4.3684710351377014E-3</v>
      </c>
      <c r="I711" s="6" t="s">
        <v>23</v>
      </c>
      <c r="J711" s="6">
        <v>1967</v>
      </c>
      <c r="K711" s="27">
        <f t="shared" si="37"/>
        <v>3.9207346677206029E-4</v>
      </c>
      <c r="L711" s="27">
        <f t="shared" si="37"/>
        <v>9.4063215335581137E-5</v>
      </c>
      <c r="M711" s="27">
        <f t="shared" si="37"/>
        <v>0</v>
      </c>
      <c r="N711" s="27">
        <f t="shared" si="37"/>
        <v>0</v>
      </c>
    </row>
    <row r="712" spans="2:14" x14ac:dyDescent="0.25">
      <c r="B712" s="6" t="s">
        <v>45</v>
      </c>
      <c r="C712" s="6">
        <v>2000</v>
      </c>
      <c r="D712" s="6" t="s">
        <v>11</v>
      </c>
      <c r="E712" s="6" t="s">
        <v>4</v>
      </c>
      <c r="F712" s="27">
        <v>0.10699588477366255</v>
      </c>
      <c r="I712" s="6" t="s">
        <v>23</v>
      </c>
      <c r="J712" s="6">
        <v>1966</v>
      </c>
      <c r="K712" s="27">
        <f t="shared" si="37"/>
        <v>3.9743934705592179E-4</v>
      </c>
      <c r="L712" s="27">
        <f t="shared" si="37"/>
        <v>1.0786214269924419E-4</v>
      </c>
      <c r="M712" s="27">
        <f t="shared" si="37"/>
        <v>0</v>
      </c>
      <c r="N712" s="27">
        <f t="shared" si="37"/>
        <v>0</v>
      </c>
    </row>
    <row r="713" spans="2:14" x14ac:dyDescent="0.25">
      <c r="B713" s="6" t="s">
        <v>45</v>
      </c>
      <c r="C713" s="6">
        <v>2000</v>
      </c>
      <c r="D713" s="6" t="s">
        <v>12</v>
      </c>
      <c r="E713" s="6" t="s">
        <v>4</v>
      </c>
      <c r="F713" s="27">
        <v>0</v>
      </c>
      <c r="I713" s="6" t="s">
        <v>23</v>
      </c>
      <c r="J713" s="6">
        <v>1965</v>
      </c>
      <c r="K713" s="27">
        <f t="shared" si="37"/>
        <v>4.4751022074663828E-4</v>
      </c>
      <c r="L713" s="27">
        <f t="shared" si="37"/>
        <v>1.0218001052454108E-4</v>
      </c>
      <c r="M713" s="27">
        <f t="shared" si="37"/>
        <v>0</v>
      </c>
      <c r="N713" s="27">
        <f t="shared" si="37"/>
        <v>0</v>
      </c>
    </row>
    <row r="714" spans="2:14" x14ac:dyDescent="0.25">
      <c r="B714" s="6" t="s">
        <v>45</v>
      </c>
      <c r="C714" s="6">
        <v>2000</v>
      </c>
      <c r="D714" s="6" t="s">
        <v>13</v>
      </c>
      <c r="E714" s="6" t="s">
        <v>4</v>
      </c>
      <c r="F714" s="27">
        <v>6.0525482747704973E-2</v>
      </c>
      <c r="I714" s="6" t="s">
        <v>23</v>
      </c>
      <c r="J714" s="6">
        <v>1964</v>
      </c>
      <c r="K714" s="27">
        <f t="shared" si="37"/>
        <v>5.3833329403282879E-4</v>
      </c>
      <c r="L714" s="27">
        <f t="shared" si="37"/>
        <v>8.6819303772325054E-5</v>
      </c>
      <c r="M714" s="27">
        <f t="shared" si="37"/>
        <v>0</v>
      </c>
      <c r="N714" s="27">
        <f t="shared" si="37"/>
        <v>0</v>
      </c>
    </row>
    <row r="715" spans="2:14" x14ac:dyDescent="0.25">
      <c r="B715" s="6" t="s">
        <v>45</v>
      </c>
      <c r="C715" s="6">
        <v>2000</v>
      </c>
      <c r="D715" s="6" t="s">
        <v>14</v>
      </c>
      <c r="E715" s="6" t="s">
        <v>4</v>
      </c>
      <c r="F715" s="27">
        <v>3.9696106362773029E-2</v>
      </c>
      <c r="I715" s="6" t="s">
        <v>23</v>
      </c>
      <c r="J715" s="6">
        <v>1963</v>
      </c>
      <c r="K715" s="27">
        <f t="shared" si="37"/>
        <v>4.5526582602447115E-4</v>
      </c>
      <c r="L715" s="27">
        <f t="shared" si="37"/>
        <v>9.4526451045945571E-5</v>
      </c>
      <c r="M715" s="27">
        <f t="shared" si="37"/>
        <v>0</v>
      </c>
      <c r="N715" s="27">
        <f t="shared" si="37"/>
        <v>0</v>
      </c>
    </row>
    <row r="716" spans="2:14" x14ac:dyDescent="0.25">
      <c r="B716" s="6" t="s">
        <v>45</v>
      </c>
      <c r="C716" s="6">
        <v>2000</v>
      </c>
      <c r="D716" s="6" t="s">
        <v>15</v>
      </c>
      <c r="E716" s="6" t="s">
        <v>4</v>
      </c>
      <c r="F716" s="27">
        <v>2.8679962013295347E-2</v>
      </c>
      <c r="I716" s="6" t="s">
        <v>23</v>
      </c>
      <c r="J716" s="6">
        <v>1962</v>
      </c>
      <c r="K716" s="27">
        <f t="shared" si="37"/>
        <v>2.9290870915228549E-4</v>
      </c>
      <c r="L716" s="27">
        <f t="shared" si="37"/>
        <v>8.9047149959954085E-5</v>
      </c>
      <c r="M716" s="27">
        <f t="shared" si="37"/>
        <v>0</v>
      </c>
      <c r="N716" s="27">
        <f t="shared" si="37"/>
        <v>0</v>
      </c>
    </row>
    <row r="717" spans="2:14" x14ac:dyDescent="0.25">
      <c r="B717" s="6" t="s">
        <v>45</v>
      </c>
      <c r="C717" s="6">
        <v>2000</v>
      </c>
      <c r="D717" s="6" t="s">
        <v>16</v>
      </c>
      <c r="E717" s="6" t="s">
        <v>4</v>
      </c>
      <c r="F717" s="27">
        <v>8.3950617283950618E-2</v>
      </c>
      <c r="I717" s="6" t="s">
        <v>23</v>
      </c>
      <c r="J717" s="6">
        <v>1961</v>
      </c>
      <c r="K717" s="27">
        <f t="shared" si="37"/>
        <v>3.034350830323719E-4</v>
      </c>
      <c r="L717" s="27">
        <f t="shared" si="37"/>
        <v>8.8806554022912091E-5</v>
      </c>
      <c r="M717" s="27">
        <f t="shared" si="37"/>
        <v>0</v>
      </c>
      <c r="N717" s="27">
        <f t="shared" si="37"/>
        <v>0</v>
      </c>
    </row>
    <row r="718" spans="2:14" x14ac:dyDescent="0.25">
      <c r="B718" s="6" t="s">
        <v>45</v>
      </c>
      <c r="C718" s="6">
        <v>2000</v>
      </c>
      <c r="D718" s="6" t="s">
        <v>17</v>
      </c>
      <c r="E718" s="6" t="s">
        <v>4</v>
      </c>
      <c r="F718" s="27">
        <v>3.6973725862614749E-2</v>
      </c>
      <c r="I718" s="6" t="s">
        <v>23</v>
      </c>
      <c r="J718" s="6">
        <v>1960</v>
      </c>
      <c r="K718" s="27">
        <f t="shared" si="37"/>
        <v>2.7335381689607915E-4</v>
      </c>
      <c r="L718" s="27">
        <f t="shared" si="37"/>
        <v>9.6146506016645425E-5</v>
      </c>
      <c r="M718" s="27">
        <f t="shared" si="37"/>
        <v>0</v>
      </c>
      <c r="N718" s="27">
        <f t="shared" si="37"/>
        <v>0</v>
      </c>
    </row>
    <row r="719" spans="2:14" x14ac:dyDescent="0.25">
      <c r="B719" s="6" t="s">
        <v>45</v>
      </c>
      <c r="C719" s="6">
        <v>2000</v>
      </c>
      <c r="D719" s="6" t="s">
        <v>18</v>
      </c>
      <c r="E719" s="6" t="s">
        <v>4</v>
      </c>
      <c r="F719" s="27">
        <v>5.2168407723963278E-2</v>
      </c>
    </row>
    <row r="720" spans="2:14" x14ac:dyDescent="0.25">
      <c r="B720" s="6" t="s">
        <v>45</v>
      </c>
      <c r="C720" s="6">
        <v>2000</v>
      </c>
      <c r="D720" s="6" t="s">
        <v>19</v>
      </c>
      <c r="E720" s="6" t="s">
        <v>4</v>
      </c>
      <c r="F720" s="27">
        <v>7.8125989237100346E-2</v>
      </c>
      <c r="I720" s="6" t="s">
        <v>24</v>
      </c>
      <c r="J720" s="6">
        <v>2000</v>
      </c>
      <c r="K720" s="27">
        <f>SUMIFS($F$6:$F$6141,$D$6:$D$6141,$I720,$E$6:$E$6141,LEFT(K$5,1),$C$6:$C$6141,$J720,$B$6:$B$6141,K$4)</f>
        <v>4.6726509595117434E-2</v>
      </c>
      <c r="L720" s="27">
        <f t="shared" ref="L720:N735" si="38">SUMIFS($F$6:$F$6141,$D$6:$D$6141,$I720,$E$6:$E$6141,LEFT(L$5,1),$C$6:$C$6141,$J720,$B$6:$B$6141,L$4)</f>
        <v>3.1026597771360735E-2</v>
      </c>
      <c r="M720" s="27">
        <f t="shared" si="38"/>
        <v>4.3274174080200276E-2</v>
      </c>
      <c r="N720" s="27">
        <f t="shared" si="38"/>
        <v>3.3554922443811336E-2</v>
      </c>
    </row>
    <row r="721" spans="2:14" x14ac:dyDescent="0.25">
      <c r="B721" s="6" t="s">
        <v>45</v>
      </c>
      <c r="C721" s="6">
        <v>2000</v>
      </c>
      <c r="D721" s="6" t="s">
        <v>20</v>
      </c>
      <c r="E721" s="6" t="s">
        <v>4</v>
      </c>
      <c r="F721" s="27">
        <v>2.3931623931623933E-2</v>
      </c>
      <c r="I721" s="6" t="s">
        <v>24</v>
      </c>
      <c r="J721" s="6">
        <v>1999</v>
      </c>
      <c r="K721" s="27">
        <f t="shared" ref="K721:N760" si="39">SUMIFS($F$6:$F$6141,$D$6:$D$6141,$I721,$E$6:$E$6141,LEFT(K$5,1),$C$6:$C$6141,$J721,$B$6:$B$6141,K$4)</f>
        <v>4.8059728719037881E-2</v>
      </c>
      <c r="L721" s="27">
        <f t="shared" si="38"/>
        <v>3.2010514975318136E-2</v>
      </c>
      <c r="M721" s="27">
        <f t="shared" si="38"/>
        <v>3.5046202389001579E-2</v>
      </c>
      <c r="N721" s="27">
        <f t="shared" si="38"/>
        <v>4.3359545653123638E-2</v>
      </c>
    </row>
    <row r="722" spans="2:14" x14ac:dyDescent="0.25">
      <c r="B722" s="6" t="s">
        <v>45</v>
      </c>
      <c r="C722" s="6">
        <v>2000</v>
      </c>
      <c r="D722" s="6" t="s">
        <v>21</v>
      </c>
      <c r="E722" s="6" t="s">
        <v>4</v>
      </c>
      <c r="F722" s="27">
        <v>2.7477049699271922E-2</v>
      </c>
      <c r="I722" s="6" t="s">
        <v>24</v>
      </c>
      <c r="J722" s="6">
        <v>1998</v>
      </c>
      <c r="K722" s="27">
        <f t="shared" si="39"/>
        <v>4.892096199061715E-2</v>
      </c>
      <c r="L722" s="27">
        <f t="shared" si="38"/>
        <v>3.2499416801991254E-2</v>
      </c>
      <c r="M722" s="27">
        <f t="shared" si="38"/>
        <v>3.4317165970965242E-2</v>
      </c>
      <c r="N722" s="27">
        <f t="shared" si="38"/>
        <v>4.3359545653123638E-2</v>
      </c>
    </row>
    <row r="723" spans="2:14" x14ac:dyDescent="0.25">
      <c r="B723" s="6" t="s">
        <v>45</v>
      </c>
      <c r="C723" s="6">
        <v>2000</v>
      </c>
      <c r="D723" s="6" t="s">
        <v>22</v>
      </c>
      <c r="E723" s="6" t="s">
        <v>4</v>
      </c>
      <c r="F723" s="27">
        <v>1.2219056663501107E-2</v>
      </c>
      <c r="I723" s="6" t="s">
        <v>24</v>
      </c>
      <c r="J723" s="6">
        <v>1997</v>
      </c>
      <c r="K723" s="27">
        <f t="shared" si="39"/>
        <v>5.0167967893689512E-2</v>
      </c>
      <c r="L723" s="27">
        <f t="shared" si="38"/>
        <v>3.3741028568932831E-2</v>
      </c>
      <c r="M723" s="27">
        <f t="shared" si="38"/>
        <v>4.2141075073712862E-2</v>
      </c>
      <c r="N723" s="27">
        <f t="shared" si="38"/>
        <v>5.0669168847844337E-2</v>
      </c>
    </row>
    <row r="724" spans="2:14" x14ac:dyDescent="0.25">
      <c r="B724" s="6" t="s">
        <v>45</v>
      </c>
      <c r="C724" s="6">
        <v>2000</v>
      </c>
      <c r="D724" s="6" t="s">
        <v>23</v>
      </c>
      <c r="E724" s="6" t="s">
        <v>4</v>
      </c>
      <c r="F724" s="27">
        <v>0</v>
      </c>
      <c r="I724" s="6" t="s">
        <v>24</v>
      </c>
      <c r="J724" s="6">
        <v>1996</v>
      </c>
      <c r="K724" s="27">
        <f t="shared" si="39"/>
        <v>5.2262003548468709E-2</v>
      </c>
      <c r="L724" s="27">
        <f t="shared" si="38"/>
        <v>3.5235632623299325E-2</v>
      </c>
      <c r="M724" s="27">
        <f t="shared" si="38"/>
        <v>3.8295330780311283E-2</v>
      </c>
      <c r="N724" s="27">
        <f t="shared" si="38"/>
        <v>5.0150253707079165E-2</v>
      </c>
    </row>
    <row r="725" spans="2:14" x14ac:dyDescent="0.25">
      <c r="B725" s="6" t="s">
        <v>45</v>
      </c>
      <c r="C725" s="6">
        <v>2000</v>
      </c>
      <c r="D725" s="6" t="s">
        <v>24</v>
      </c>
      <c r="E725" s="6" t="s">
        <v>4</v>
      </c>
      <c r="F725" s="27">
        <v>3.3554922443811336E-2</v>
      </c>
      <c r="I725" s="6" t="s">
        <v>24</v>
      </c>
      <c r="J725" s="6">
        <v>1995</v>
      </c>
      <c r="K725" s="27">
        <f t="shared" si="39"/>
        <v>5.4041852043591715E-2</v>
      </c>
      <c r="L725" s="27">
        <f t="shared" si="38"/>
        <v>3.4761119512609275E-2</v>
      </c>
      <c r="M725" s="27">
        <f t="shared" si="38"/>
        <v>3.3972153972153973E-2</v>
      </c>
      <c r="N725" s="27">
        <f t="shared" si="38"/>
        <v>6.3905714419871348E-2</v>
      </c>
    </row>
    <row r="726" spans="2:14" x14ac:dyDescent="0.25">
      <c r="B726" s="6" t="s">
        <v>45</v>
      </c>
      <c r="C726" s="6">
        <v>2000</v>
      </c>
      <c r="D726" s="6" t="s">
        <v>25</v>
      </c>
      <c r="E726" s="6" t="s">
        <v>4</v>
      </c>
      <c r="F726" s="27">
        <v>9.0978157644824309E-2</v>
      </c>
      <c r="I726" s="6" t="s">
        <v>24</v>
      </c>
      <c r="J726" s="6">
        <v>1994</v>
      </c>
      <c r="K726" s="27">
        <f t="shared" si="39"/>
        <v>5.5122595639720502E-2</v>
      </c>
      <c r="L726" s="27">
        <f t="shared" si="38"/>
        <v>3.5624597083049749E-2</v>
      </c>
      <c r="M726" s="27">
        <f t="shared" si="38"/>
        <v>3.6528189910979225E-2</v>
      </c>
      <c r="N726" s="27">
        <f t="shared" si="38"/>
        <v>6.6078921714067734E-2</v>
      </c>
    </row>
    <row r="727" spans="2:14" x14ac:dyDescent="0.25">
      <c r="B727" s="6" t="s">
        <v>45</v>
      </c>
      <c r="C727" s="6">
        <v>2000</v>
      </c>
      <c r="D727" s="6" t="s">
        <v>26</v>
      </c>
      <c r="E727" s="6" t="s">
        <v>4</v>
      </c>
      <c r="F727" s="27">
        <v>4.0899018676796454E-2</v>
      </c>
      <c r="I727" s="6" t="s">
        <v>24</v>
      </c>
      <c r="J727" s="6">
        <v>1993</v>
      </c>
      <c r="K727" s="27">
        <f t="shared" si="39"/>
        <v>5.7725849657514851E-2</v>
      </c>
      <c r="L727" s="27">
        <f t="shared" si="38"/>
        <v>3.5971410308816967E-2</v>
      </c>
      <c r="M727" s="27">
        <f t="shared" si="38"/>
        <v>3.6893886156008436E-2</v>
      </c>
      <c r="N727" s="27">
        <f t="shared" si="38"/>
        <v>7.2910598252296663E-2</v>
      </c>
    </row>
    <row r="728" spans="2:14" x14ac:dyDescent="0.25">
      <c r="B728" s="6" t="s">
        <v>45</v>
      </c>
      <c r="C728" s="6">
        <v>2000</v>
      </c>
      <c r="D728" s="6" t="s">
        <v>27</v>
      </c>
      <c r="E728" s="6" t="s">
        <v>4</v>
      </c>
      <c r="F728" s="27">
        <v>0</v>
      </c>
      <c r="I728" s="6" t="s">
        <v>24</v>
      </c>
      <c r="J728" s="6">
        <v>1992</v>
      </c>
      <c r="K728" s="27">
        <f t="shared" si="39"/>
        <v>5.9593920987261004E-2</v>
      </c>
      <c r="L728" s="27">
        <f t="shared" si="38"/>
        <v>3.570786009941649E-2</v>
      </c>
      <c r="M728" s="27">
        <f t="shared" si="38"/>
        <v>4.1824392946173024E-2</v>
      </c>
      <c r="N728" s="27">
        <f t="shared" si="38"/>
        <v>6.6500742293249496E-2</v>
      </c>
    </row>
    <row r="729" spans="2:14" x14ac:dyDescent="0.25">
      <c r="B729" s="6" t="s">
        <v>45</v>
      </c>
      <c r="C729" s="6">
        <v>2000</v>
      </c>
      <c r="D729" s="6" t="s">
        <v>28</v>
      </c>
      <c r="E729" s="6" t="s">
        <v>4</v>
      </c>
      <c r="F729" s="27">
        <v>1.0003165558721114E-2</v>
      </c>
      <c r="I729" s="6" t="s">
        <v>24</v>
      </c>
      <c r="J729" s="6">
        <v>1991</v>
      </c>
      <c r="K729" s="27">
        <f t="shared" si="39"/>
        <v>6.1772589676078175E-2</v>
      </c>
      <c r="L729" s="27">
        <f t="shared" si="38"/>
        <v>3.6315462597272127E-2</v>
      </c>
      <c r="M729" s="27">
        <f t="shared" si="38"/>
        <v>4.521520847364232E-2</v>
      </c>
      <c r="N729" s="27">
        <f t="shared" si="38"/>
        <v>7.2577063160700006E-2</v>
      </c>
    </row>
    <row r="730" spans="2:14" x14ac:dyDescent="0.25">
      <c r="B730" s="6" t="s">
        <v>45</v>
      </c>
      <c r="C730" s="6">
        <v>2000</v>
      </c>
      <c r="D730" s="6" t="s">
        <v>29</v>
      </c>
      <c r="E730" s="6" t="s">
        <v>4</v>
      </c>
      <c r="F730" s="27">
        <v>0</v>
      </c>
      <c r="I730" s="6" t="s">
        <v>24</v>
      </c>
      <c r="J730" s="6">
        <v>1990</v>
      </c>
      <c r="K730" s="27">
        <f t="shared" si="39"/>
        <v>6.4490258882867857E-2</v>
      </c>
      <c r="L730" s="27">
        <f t="shared" si="38"/>
        <v>3.6046811134006686E-2</v>
      </c>
      <c r="M730" s="27">
        <f t="shared" si="38"/>
        <v>4.4613775586433591E-2</v>
      </c>
      <c r="N730" s="27">
        <f t="shared" si="38"/>
        <v>5.8720493785970475E-2</v>
      </c>
    </row>
    <row r="731" spans="2:14" x14ac:dyDescent="0.25">
      <c r="B731" s="6" t="s">
        <v>45</v>
      </c>
      <c r="C731" s="6">
        <v>2000</v>
      </c>
      <c r="D731" s="6" t="s">
        <v>30</v>
      </c>
      <c r="E731" s="6" t="s">
        <v>4</v>
      </c>
      <c r="F731" s="27">
        <v>0</v>
      </c>
      <c r="I731" s="6" t="s">
        <v>24</v>
      </c>
      <c r="J731" s="6">
        <v>1989</v>
      </c>
      <c r="K731" s="27">
        <f t="shared" si="39"/>
        <v>6.6338796065552791E-2</v>
      </c>
      <c r="L731" s="27">
        <f t="shared" si="38"/>
        <v>3.5282823494660526E-2</v>
      </c>
      <c r="M731" s="27">
        <f t="shared" si="38"/>
        <v>4.0414189622931147E-2</v>
      </c>
      <c r="N731" s="27">
        <f t="shared" si="38"/>
        <v>6.9014084507042259E-2</v>
      </c>
    </row>
    <row r="732" spans="2:14" x14ac:dyDescent="0.25">
      <c r="B732" s="6" t="s">
        <v>45</v>
      </c>
      <c r="C732" s="6">
        <v>2000</v>
      </c>
      <c r="D732" s="6" t="s">
        <v>31</v>
      </c>
      <c r="E732" s="6" t="s">
        <v>4</v>
      </c>
      <c r="F732" s="27">
        <v>0</v>
      </c>
      <c r="I732" s="6" t="s">
        <v>24</v>
      </c>
      <c r="J732" s="6">
        <v>1988</v>
      </c>
      <c r="K732" s="27">
        <f t="shared" si="39"/>
        <v>6.812736546089819E-2</v>
      </c>
      <c r="L732" s="27">
        <f t="shared" si="38"/>
        <v>3.6266760658861259E-2</v>
      </c>
      <c r="M732" s="27">
        <f t="shared" si="38"/>
        <v>4.4216195904052111E-2</v>
      </c>
      <c r="N732" s="27">
        <f t="shared" si="38"/>
        <v>5.5836080624295792E-2</v>
      </c>
    </row>
    <row r="733" spans="2:14" x14ac:dyDescent="0.25">
      <c r="B733" s="6" t="s">
        <v>45</v>
      </c>
      <c r="C733" s="6">
        <v>2000</v>
      </c>
      <c r="D733" s="6" t="s">
        <v>32</v>
      </c>
      <c r="E733" s="6" t="s">
        <v>4</v>
      </c>
      <c r="F733" s="27">
        <v>1.361190250079139E-2</v>
      </c>
      <c r="I733" s="6" t="s">
        <v>24</v>
      </c>
      <c r="J733" s="6">
        <v>1987</v>
      </c>
      <c r="K733" s="27">
        <f t="shared" si="39"/>
        <v>6.9540937507872963E-2</v>
      </c>
      <c r="L733" s="27">
        <f t="shared" si="38"/>
        <v>3.7123382111569757E-2</v>
      </c>
      <c r="M733" s="27">
        <f t="shared" si="38"/>
        <v>4.0931790884379544E-2</v>
      </c>
      <c r="N733" s="27">
        <f t="shared" si="38"/>
        <v>7.1416404054169144E-2</v>
      </c>
    </row>
    <row r="734" spans="2:14" x14ac:dyDescent="0.25">
      <c r="B734" s="6" t="s">
        <v>45</v>
      </c>
      <c r="C734" s="6">
        <v>1999</v>
      </c>
      <c r="D734" s="6" t="s">
        <v>7</v>
      </c>
      <c r="E734" s="6" t="s">
        <v>3</v>
      </c>
      <c r="F734" s="27">
        <v>8.4817068589888064E-2</v>
      </c>
      <c r="I734" s="6" t="s">
        <v>24</v>
      </c>
      <c r="J734" s="6">
        <v>1986</v>
      </c>
      <c r="K734" s="27">
        <f t="shared" si="39"/>
        <v>7.214189246107984E-2</v>
      </c>
      <c r="L734" s="27">
        <f t="shared" si="38"/>
        <v>3.7739034257938703E-2</v>
      </c>
      <c r="M734" s="27">
        <f t="shared" si="38"/>
        <v>4.7117637869082955E-2</v>
      </c>
      <c r="N734" s="27">
        <f t="shared" si="38"/>
        <v>7.24290058679916E-2</v>
      </c>
    </row>
    <row r="735" spans="2:14" x14ac:dyDescent="0.25">
      <c r="B735" s="6" t="s">
        <v>45</v>
      </c>
      <c r="C735" s="6">
        <v>1999</v>
      </c>
      <c r="D735" s="6" t="s">
        <v>8</v>
      </c>
      <c r="E735" s="6" t="s">
        <v>3</v>
      </c>
      <c r="F735" s="27">
        <v>7.4825332431823308E-2</v>
      </c>
      <c r="I735" s="6" t="s">
        <v>24</v>
      </c>
      <c r="J735" s="6">
        <v>1985</v>
      </c>
      <c r="K735" s="27">
        <f t="shared" si="39"/>
        <v>7.2864697097844197E-2</v>
      </c>
      <c r="L735" s="27">
        <f t="shared" si="38"/>
        <v>3.8567181560782211E-2</v>
      </c>
      <c r="M735" s="27">
        <f t="shared" si="38"/>
        <v>4.7126720572804148E-2</v>
      </c>
      <c r="N735" s="27">
        <f t="shared" si="38"/>
        <v>7.1751943281797209E-2</v>
      </c>
    </row>
    <row r="736" spans="2:14" x14ac:dyDescent="0.25">
      <c r="B736" s="6" t="s">
        <v>45</v>
      </c>
      <c r="C736" s="6">
        <v>1999</v>
      </c>
      <c r="D736" s="6" t="s">
        <v>9</v>
      </c>
      <c r="E736" s="6" t="s">
        <v>3</v>
      </c>
      <c r="F736" s="27">
        <v>7.5125835774923003E-2</v>
      </c>
      <c r="I736" s="6" t="s">
        <v>24</v>
      </c>
      <c r="J736" s="6">
        <v>1984</v>
      </c>
      <c r="K736" s="27">
        <f t="shared" si="39"/>
        <v>7.3523312729684112E-2</v>
      </c>
      <c r="L736" s="27">
        <f t="shared" si="39"/>
        <v>3.9654494316839685E-2</v>
      </c>
      <c r="M736" s="27">
        <f t="shared" si="39"/>
        <v>3.3414520675405707E-2</v>
      </c>
      <c r="N736" s="27">
        <f t="shared" si="39"/>
        <v>6.2997989425869386E-2</v>
      </c>
    </row>
    <row r="737" spans="2:14" x14ac:dyDescent="0.25">
      <c r="B737" s="6" t="s">
        <v>45</v>
      </c>
      <c r="C737" s="6">
        <v>1999</v>
      </c>
      <c r="D737" s="6" t="s">
        <v>10</v>
      </c>
      <c r="E737" s="6" t="s">
        <v>3</v>
      </c>
      <c r="F737" s="27">
        <v>6.4345278341221543E-2</v>
      </c>
      <c r="I737" s="6" t="s">
        <v>24</v>
      </c>
      <c r="J737" s="6">
        <v>1983</v>
      </c>
      <c r="K737" s="27">
        <f t="shared" si="39"/>
        <v>7.4808781936891208E-2</v>
      </c>
      <c r="L737" s="27">
        <f t="shared" si="39"/>
        <v>4.1005090150459833E-2</v>
      </c>
      <c r="M737" s="27">
        <f t="shared" si="39"/>
        <v>4.9697385661695889E-2</v>
      </c>
      <c r="N737" s="27">
        <f t="shared" si="39"/>
        <v>7.6500638569604082E-2</v>
      </c>
    </row>
    <row r="738" spans="2:14" x14ac:dyDescent="0.25">
      <c r="B738" s="6" t="s">
        <v>45</v>
      </c>
      <c r="C738" s="6">
        <v>1999</v>
      </c>
      <c r="D738" s="6" t="s">
        <v>11</v>
      </c>
      <c r="E738" s="6" t="s">
        <v>3</v>
      </c>
      <c r="F738" s="27">
        <v>1.3485087521598677E-2</v>
      </c>
      <c r="I738" s="6" t="s">
        <v>24</v>
      </c>
      <c r="J738" s="6">
        <v>1982</v>
      </c>
      <c r="K738" s="27">
        <f t="shared" si="39"/>
        <v>7.6988984560520959E-2</v>
      </c>
      <c r="L738" s="27">
        <f t="shared" si="39"/>
        <v>4.238917581139693E-2</v>
      </c>
      <c r="M738" s="27">
        <f t="shared" si="39"/>
        <v>5.15200598056317E-2</v>
      </c>
      <c r="N738" s="27">
        <f t="shared" si="39"/>
        <v>7.4453054758744697E-2</v>
      </c>
    </row>
    <row r="739" spans="2:14" x14ac:dyDescent="0.25">
      <c r="B739" s="6" t="s">
        <v>45</v>
      </c>
      <c r="C739" s="6">
        <v>1999</v>
      </c>
      <c r="D739" s="6" t="s">
        <v>12</v>
      </c>
      <c r="E739" s="6" t="s">
        <v>3</v>
      </c>
      <c r="F739" s="27">
        <v>0</v>
      </c>
      <c r="I739" s="6" t="s">
        <v>24</v>
      </c>
      <c r="J739" s="6">
        <v>1981</v>
      </c>
      <c r="K739" s="27">
        <f t="shared" si="39"/>
        <v>7.8664718040189582E-2</v>
      </c>
      <c r="L739" s="27">
        <f t="shared" si="39"/>
        <v>4.3129738258893581E-2</v>
      </c>
      <c r="M739" s="27">
        <f t="shared" si="39"/>
        <v>3.2111519073993407E-2</v>
      </c>
      <c r="N739" s="27">
        <f t="shared" si="39"/>
        <v>8.2010805335134218E-2</v>
      </c>
    </row>
    <row r="740" spans="2:14" x14ac:dyDescent="0.25">
      <c r="B740" s="6" t="s">
        <v>45</v>
      </c>
      <c r="C740" s="6">
        <v>1999</v>
      </c>
      <c r="D740" s="6" t="s">
        <v>13</v>
      </c>
      <c r="E740" s="6" t="s">
        <v>3</v>
      </c>
      <c r="F740" s="27">
        <v>4.9958680790323793E-3</v>
      </c>
      <c r="I740" s="6" t="s">
        <v>24</v>
      </c>
      <c r="J740" s="6">
        <v>1980</v>
      </c>
      <c r="K740" s="27">
        <f t="shared" si="39"/>
        <v>7.8164744850847401E-2</v>
      </c>
      <c r="L740" s="27">
        <f t="shared" si="39"/>
        <v>4.2672643284776324E-2</v>
      </c>
      <c r="M740" s="27">
        <f t="shared" si="39"/>
        <v>4.7740390519464569E-2</v>
      </c>
      <c r="N740" s="27">
        <f t="shared" si="39"/>
        <v>8.1729748099061209E-2</v>
      </c>
    </row>
    <row r="741" spans="2:14" x14ac:dyDescent="0.25">
      <c r="B741" s="6" t="s">
        <v>45</v>
      </c>
      <c r="C741" s="6">
        <v>1999</v>
      </c>
      <c r="D741" s="6" t="s">
        <v>14</v>
      </c>
      <c r="E741" s="6" t="s">
        <v>3</v>
      </c>
      <c r="F741" s="27">
        <v>3.2867553151528811E-2</v>
      </c>
      <c r="I741" s="6" t="s">
        <v>24</v>
      </c>
      <c r="J741" s="6">
        <v>1979</v>
      </c>
      <c r="K741" s="27">
        <f t="shared" si="39"/>
        <v>7.922985334688544E-2</v>
      </c>
      <c r="L741" s="27">
        <f t="shared" si="39"/>
        <v>4.1488003615067513E-2</v>
      </c>
      <c r="M741" s="27">
        <f t="shared" si="39"/>
        <v>5.0396849077997255E-2</v>
      </c>
      <c r="N741" s="27">
        <f t="shared" si="39"/>
        <v>8.1833126177779561E-2</v>
      </c>
    </row>
    <row r="742" spans="2:14" x14ac:dyDescent="0.25">
      <c r="B742" s="6" t="s">
        <v>45</v>
      </c>
      <c r="C742" s="6">
        <v>1999</v>
      </c>
      <c r="D742" s="6" t="s">
        <v>15</v>
      </c>
      <c r="E742" s="6" t="s">
        <v>3</v>
      </c>
      <c r="F742" s="27">
        <v>7.5501464953797613E-3</v>
      </c>
      <c r="I742" s="6" t="s">
        <v>24</v>
      </c>
      <c r="J742" s="6">
        <v>1978</v>
      </c>
      <c r="K742" s="27">
        <f t="shared" si="39"/>
        <v>8.0183931060563152E-2</v>
      </c>
      <c r="L742" s="27">
        <f t="shared" si="39"/>
        <v>4.1794413703925393E-2</v>
      </c>
      <c r="M742" s="27">
        <f t="shared" si="39"/>
        <v>4.9065192651601364E-2</v>
      </c>
      <c r="N742" s="27">
        <f t="shared" si="39"/>
        <v>7.1382664210120406E-2</v>
      </c>
    </row>
    <row r="743" spans="2:14" x14ac:dyDescent="0.25">
      <c r="B743" s="6" t="s">
        <v>45</v>
      </c>
      <c r="C743" s="6">
        <v>1999</v>
      </c>
      <c r="D743" s="6" t="s">
        <v>16</v>
      </c>
      <c r="E743" s="6" t="s">
        <v>3</v>
      </c>
      <c r="F743" s="27">
        <v>0.23788595898129367</v>
      </c>
      <c r="I743" s="6" t="s">
        <v>24</v>
      </c>
      <c r="J743" s="6">
        <v>1977</v>
      </c>
      <c r="K743" s="27">
        <f t="shared" si="39"/>
        <v>8.2023765993006856E-2</v>
      </c>
      <c r="L743" s="27">
        <f t="shared" si="39"/>
        <v>4.2135729077698102E-2</v>
      </c>
      <c r="M743" s="27">
        <f t="shared" si="39"/>
        <v>4.9420378279438681E-2</v>
      </c>
      <c r="N743" s="27">
        <f t="shared" si="39"/>
        <v>7.6748549238622982E-2</v>
      </c>
    </row>
    <row r="744" spans="2:14" x14ac:dyDescent="0.25">
      <c r="B744" s="6" t="s">
        <v>45</v>
      </c>
      <c r="C744" s="6">
        <v>1999</v>
      </c>
      <c r="D744" s="6" t="s">
        <v>17</v>
      </c>
      <c r="E744" s="6" t="s">
        <v>3</v>
      </c>
      <c r="F744" s="27">
        <v>1.5926677184283675E-2</v>
      </c>
      <c r="I744" s="6" t="s">
        <v>24</v>
      </c>
      <c r="J744" s="6">
        <v>1976</v>
      </c>
      <c r="K744" s="27">
        <f t="shared" si="39"/>
        <v>8.2175000652925712E-2</v>
      </c>
      <c r="L744" s="27">
        <f t="shared" si="39"/>
        <v>4.2815297322763679E-2</v>
      </c>
      <c r="M744" s="27">
        <f t="shared" si="39"/>
        <v>5.0213743380335608E-2</v>
      </c>
      <c r="N744" s="27">
        <f t="shared" si="39"/>
        <v>8.0411928770650079E-2</v>
      </c>
    </row>
    <row r="745" spans="2:14" x14ac:dyDescent="0.25">
      <c r="B745" s="6" t="s">
        <v>45</v>
      </c>
      <c r="C745" s="6">
        <v>1999</v>
      </c>
      <c r="D745" s="6" t="s">
        <v>18</v>
      </c>
      <c r="E745" s="6" t="s">
        <v>3</v>
      </c>
      <c r="F745" s="27">
        <v>7.7079107505070993E-2</v>
      </c>
      <c r="I745" s="6" t="s">
        <v>24</v>
      </c>
      <c r="J745" s="6">
        <v>1975</v>
      </c>
      <c r="K745" s="27">
        <f t="shared" si="39"/>
        <v>8.4341352247557844E-2</v>
      </c>
      <c r="L745" s="27">
        <f t="shared" si="39"/>
        <v>4.373935013002609E-2</v>
      </c>
      <c r="M745" s="27">
        <f t="shared" si="39"/>
        <v>4.8932972648031259E-2</v>
      </c>
      <c r="N745" s="27">
        <f t="shared" si="39"/>
        <v>6.8998524309017664E-2</v>
      </c>
    </row>
    <row r="746" spans="2:14" x14ac:dyDescent="0.25">
      <c r="B746" s="6" t="s">
        <v>45</v>
      </c>
      <c r="C746" s="6">
        <v>1999</v>
      </c>
      <c r="D746" s="6" t="s">
        <v>19</v>
      </c>
      <c r="E746" s="6" t="s">
        <v>3</v>
      </c>
      <c r="F746" s="27">
        <v>7.6215160393659373E-2</v>
      </c>
      <c r="I746" s="6" t="s">
        <v>24</v>
      </c>
      <c r="J746" s="6">
        <v>1974</v>
      </c>
      <c r="K746" s="27">
        <f t="shared" si="39"/>
        <v>8.4617653565371279E-2</v>
      </c>
      <c r="L746" s="27">
        <f t="shared" si="39"/>
        <v>4.4405940120153552E-2</v>
      </c>
      <c r="M746" s="27">
        <f t="shared" si="39"/>
        <v>5.0526106809608895E-2</v>
      </c>
      <c r="N746" s="27">
        <f t="shared" si="39"/>
        <v>7.1889308512416025E-2</v>
      </c>
    </row>
    <row r="747" spans="2:14" x14ac:dyDescent="0.25">
      <c r="B747" s="6" t="s">
        <v>45</v>
      </c>
      <c r="C747" s="6">
        <v>1999</v>
      </c>
      <c r="D747" s="6" t="s">
        <v>20</v>
      </c>
      <c r="E747" s="6" t="s">
        <v>3</v>
      </c>
      <c r="F747" s="27">
        <v>4.6014574412140338E-2</v>
      </c>
      <c r="I747" s="6" t="s">
        <v>24</v>
      </c>
      <c r="J747" s="6">
        <v>1973</v>
      </c>
      <c r="K747" s="27">
        <f t="shared" si="39"/>
        <v>8.6598594037904916E-2</v>
      </c>
      <c r="L747" s="27">
        <f t="shared" si="39"/>
        <v>4.4128090947479257E-2</v>
      </c>
      <c r="M747" s="27">
        <f t="shared" si="39"/>
        <v>5.5194544725230645E-2</v>
      </c>
      <c r="N747" s="27">
        <f t="shared" si="39"/>
        <v>6.0937276753821976E-2</v>
      </c>
    </row>
    <row r="748" spans="2:14" x14ac:dyDescent="0.25">
      <c r="B748" s="6" t="s">
        <v>45</v>
      </c>
      <c r="C748" s="6">
        <v>1999</v>
      </c>
      <c r="D748" s="6" t="s">
        <v>21</v>
      </c>
      <c r="E748" s="6" t="s">
        <v>3</v>
      </c>
      <c r="F748" s="27">
        <v>9.3156036360904516E-3</v>
      </c>
      <c r="I748" s="6" t="s">
        <v>24</v>
      </c>
      <c r="J748" s="6">
        <v>1972</v>
      </c>
      <c r="K748" s="27">
        <f t="shared" si="39"/>
        <v>8.9781213524802825E-2</v>
      </c>
      <c r="L748" s="27">
        <f t="shared" si="39"/>
        <v>4.3953795587976012E-2</v>
      </c>
      <c r="M748" s="27">
        <f t="shared" si="39"/>
        <v>5.8448484848484847E-2</v>
      </c>
      <c r="N748" s="27">
        <f t="shared" si="39"/>
        <v>5.4403220047391829E-2</v>
      </c>
    </row>
    <row r="749" spans="2:14" x14ac:dyDescent="0.25">
      <c r="B749" s="6" t="s">
        <v>45</v>
      </c>
      <c r="C749" s="6">
        <v>1999</v>
      </c>
      <c r="D749" s="6" t="s">
        <v>22</v>
      </c>
      <c r="E749" s="6" t="s">
        <v>3</v>
      </c>
      <c r="F749" s="27">
        <v>1.6602809706257982E-2</v>
      </c>
      <c r="I749" s="6" t="s">
        <v>24</v>
      </c>
      <c r="J749" s="6">
        <v>1971</v>
      </c>
      <c r="K749" s="27">
        <f t="shared" si="39"/>
        <v>9.2968334897181676E-2</v>
      </c>
      <c r="L749" s="27">
        <f t="shared" si="39"/>
        <v>4.3559217005786542E-2</v>
      </c>
      <c r="M749" s="27">
        <f t="shared" si="39"/>
        <v>6.4837728911829179E-2</v>
      </c>
      <c r="N749" s="27">
        <f t="shared" si="39"/>
        <v>2.4382725563330352E-2</v>
      </c>
    </row>
    <row r="750" spans="2:14" x14ac:dyDescent="0.25">
      <c r="B750" s="6" t="s">
        <v>45</v>
      </c>
      <c r="C750" s="6">
        <v>1999</v>
      </c>
      <c r="D750" s="6" t="s">
        <v>23</v>
      </c>
      <c r="E750" s="6" t="s">
        <v>3</v>
      </c>
      <c r="F750" s="27">
        <v>0</v>
      </c>
      <c r="I750" s="6" t="s">
        <v>24</v>
      </c>
      <c r="J750" s="6">
        <v>1970</v>
      </c>
      <c r="K750" s="27">
        <f t="shared" si="39"/>
        <v>9.6399828985826802E-2</v>
      </c>
      <c r="L750" s="27">
        <f t="shared" si="39"/>
        <v>4.3142147048906565E-2</v>
      </c>
      <c r="M750" s="27">
        <f t="shared" si="39"/>
        <v>6.5575005650852655E-2</v>
      </c>
      <c r="N750" s="27">
        <f t="shared" si="39"/>
        <v>3.2445617669662849E-2</v>
      </c>
    </row>
    <row r="751" spans="2:14" x14ac:dyDescent="0.25">
      <c r="B751" s="6" t="s">
        <v>45</v>
      </c>
      <c r="C751" s="6">
        <v>1999</v>
      </c>
      <c r="D751" s="6" t="s">
        <v>24</v>
      </c>
      <c r="E751" s="6" t="s">
        <v>3</v>
      </c>
      <c r="F751" s="27">
        <v>3.5046202389001579E-2</v>
      </c>
      <c r="I751" s="6" t="s">
        <v>24</v>
      </c>
      <c r="J751" s="6">
        <v>1969</v>
      </c>
      <c r="K751" s="27">
        <f t="shared" si="39"/>
        <v>0.10214097623689022</v>
      </c>
      <c r="L751" s="27">
        <f t="shared" si="39"/>
        <v>4.5169388910873257E-2</v>
      </c>
      <c r="M751" s="27">
        <f t="shared" si="39"/>
        <v>7.5268299725684579E-2</v>
      </c>
      <c r="N751" s="27">
        <f t="shared" si="39"/>
        <v>2.4132010682945442E-2</v>
      </c>
    </row>
    <row r="752" spans="2:14" x14ac:dyDescent="0.25">
      <c r="B752" s="6" t="s">
        <v>45</v>
      </c>
      <c r="C752" s="6">
        <v>1999</v>
      </c>
      <c r="D752" s="6" t="s">
        <v>25</v>
      </c>
      <c r="E752" s="6" t="s">
        <v>3</v>
      </c>
      <c r="F752" s="27">
        <v>4.2370971377056567E-2</v>
      </c>
      <c r="I752" s="6" t="s">
        <v>24</v>
      </c>
      <c r="J752" s="6">
        <v>1968</v>
      </c>
      <c r="K752" s="27">
        <f t="shared" si="39"/>
        <v>0.10772637899990051</v>
      </c>
      <c r="L752" s="27">
        <f t="shared" si="39"/>
        <v>4.5235636537496231E-2</v>
      </c>
      <c r="M752" s="27">
        <f t="shared" si="39"/>
        <v>7.6822289962030055E-2</v>
      </c>
      <c r="N752" s="27">
        <f t="shared" si="39"/>
        <v>2.3145694194141135E-2</v>
      </c>
    </row>
    <row r="753" spans="2:14" x14ac:dyDescent="0.25">
      <c r="B753" s="6" t="s">
        <v>45</v>
      </c>
      <c r="C753" s="6">
        <v>1999</v>
      </c>
      <c r="D753" s="6" t="s">
        <v>26</v>
      </c>
      <c r="E753" s="6" t="s">
        <v>3</v>
      </c>
      <c r="F753" s="27">
        <v>4.8343475321162947E-2</v>
      </c>
      <c r="I753" s="6" t="s">
        <v>24</v>
      </c>
      <c r="J753" s="6">
        <v>1967</v>
      </c>
      <c r="K753" s="27">
        <f t="shared" si="39"/>
        <v>0.10878376403138651</v>
      </c>
      <c r="L753" s="27">
        <f t="shared" si="39"/>
        <v>4.5016227421794022E-2</v>
      </c>
      <c r="M753" s="27">
        <f t="shared" si="39"/>
        <v>8.4539014851078953E-2</v>
      </c>
      <c r="N753" s="27">
        <f t="shared" si="39"/>
        <v>2.4806817361161262E-2</v>
      </c>
    </row>
    <row r="754" spans="2:14" x14ac:dyDescent="0.25">
      <c r="B754" s="6" t="s">
        <v>45</v>
      </c>
      <c r="C754" s="6">
        <v>1999</v>
      </c>
      <c r="D754" s="6" t="s">
        <v>27</v>
      </c>
      <c r="E754" s="6" t="s">
        <v>3</v>
      </c>
      <c r="F754" s="27">
        <v>0</v>
      </c>
      <c r="I754" s="6" t="s">
        <v>24</v>
      </c>
      <c r="J754" s="6">
        <v>1966</v>
      </c>
      <c r="K754" s="27">
        <f t="shared" si="39"/>
        <v>0.11239629579801785</v>
      </c>
      <c r="L754" s="27">
        <f t="shared" si="39"/>
        <v>4.5462115200324296E-2</v>
      </c>
      <c r="M754" s="27">
        <f t="shared" si="39"/>
        <v>8.6466374187815845E-2</v>
      </c>
      <c r="N754" s="27">
        <f t="shared" si="39"/>
        <v>2.7207915029826859E-2</v>
      </c>
    </row>
    <row r="755" spans="2:14" x14ac:dyDescent="0.25">
      <c r="B755" s="6" t="s">
        <v>45</v>
      </c>
      <c r="C755" s="6">
        <v>1999</v>
      </c>
      <c r="D755" s="6" t="s">
        <v>28</v>
      </c>
      <c r="E755" s="6" t="s">
        <v>3</v>
      </c>
      <c r="F755" s="27">
        <v>0</v>
      </c>
      <c r="I755" s="6" t="s">
        <v>24</v>
      </c>
      <c r="J755" s="6">
        <v>1965</v>
      </c>
      <c r="K755" s="27">
        <f t="shared" si="39"/>
        <v>0.11575364911545549</v>
      </c>
      <c r="L755" s="27">
        <f t="shared" si="39"/>
        <v>4.7639159240166734E-2</v>
      </c>
      <c r="M755" s="27">
        <f t="shared" si="39"/>
        <v>8.6062179027003152E-2</v>
      </c>
      <c r="N755" s="27">
        <f t="shared" si="39"/>
        <v>3.0076807120809707E-2</v>
      </c>
    </row>
    <row r="756" spans="2:14" x14ac:dyDescent="0.25">
      <c r="B756" s="6" t="s">
        <v>45</v>
      </c>
      <c r="C756" s="6">
        <v>1999</v>
      </c>
      <c r="D756" s="6" t="s">
        <v>29</v>
      </c>
      <c r="E756" s="6" t="s">
        <v>3</v>
      </c>
      <c r="F756" s="27">
        <v>2.2124558635714824E-2</v>
      </c>
      <c r="I756" s="6" t="s">
        <v>24</v>
      </c>
      <c r="J756" s="6">
        <v>1964</v>
      </c>
      <c r="K756" s="27">
        <f t="shared" si="39"/>
        <v>0.11605873803236923</v>
      </c>
      <c r="L756" s="27">
        <f t="shared" si="39"/>
        <v>4.7111837470053916E-2</v>
      </c>
      <c r="M756" s="27">
        <f t="shared" si="39"/>
        <v>8.4318400892902434E-2</v>
      </c>
      <c r="N756" s="27">
        <f t="shared" si="39"/>
        <v>3.145129485999737E-2</v>
      </c>
    </row>
    <row r="757" spans="2:14" x14ac:dyDescent="0.25">
      <c r="B757" s="6" t="s">
        <v>45</v>
      </c>
      <c r="C757" s="6">
        <v>1999</v>
      </c>
      <c r="D757" s="6" t="s">
        <v>30</v>
      </c>
      <c r="E757" s="6" t="s">
        <v>3</v>
      </c>
      <c r="F757" s="27">
        <v>0</v>
      </c>
      <c r="I757" s="6" t="s">
        <v>24</v>
      </c>
      <c r="J757" s="6">
        <v>1963</v>
      </c>
      <c r="K757" s="27">
        <f t="shared" si="39"/>
        <v>0.11736310033566626</v>
      </c>
      <c r="L757" s="27">
        <f t="shared" si="39"/>
        <v>4.6663346122104286E-2</v>
      </c>
      <c r="M757" s="27">
        <f t="shared" si="39"/>
        <v>8.4963104391351463E-2</v>
      </c>
      <c r="N757" s="27">
        <f t="shared" si="39"/>
        <v>3.5261070720422998E-2</v>
      </c>
    </row>
    <row r="758" spans="2:14" x14ac:dyDescent="0.25">
      <c r="B758" s="6" t="s">
        <v>45</v>
      </c>
      <c r="C758" s="6">
        <v>1999</v>
      </c>
      <c r="D758" s="6" t="s">
        <v>31</v>
      </c>
      <c r="E758" s="6" t="s">
        <v>3</v>
      </c>
      <c r="F758" s="27">
        <v>0</v>
      </c>
      <c r="I758" s="6" t="s">
        <v>24</v>
      </c>
      <c r="J758" s="6">
        <v>1962</v>
      </c>
      <c r="K758" s="27">
        <f t="shared" si="39"/>
        <v>0.11760574681087184</v>
      </c>
      <c r="L758" s="27">
        <f t="shared" si="39"/>
        <v>4.727543548356903E-2</v>
      </c>
      <c r="M758" s="27">
        <f t="shared" si="39"/>
        <v>8.7347882932716489E-2</v>
      </c>
      <c r="N758" s="27">
        <f t="shared" si="39"/>
        <v>3.7005968704629778E-2</v>
      </c>
    </row>
    <row r="759" spans="2:14" x14ac:dyDescent="0.25">
      <c r="B759" s="6" t="s">
        <v>45</v>
      </c>
      <c r="C759" s="6">
        <v>1999</v>
      </c>
      <c r="D759" s="6" t="s">
        <v>32</v>
      </c>
      <c r="E759" s="6" t="s">
        <v>3</v>
      </c>
      <c r="F759" s="27">
        <v>1.5062730072872061E-2</v>
      </c>
      <c r="I759" s="6" t="s">
        <v>24</v>
      </c>
      <c r="J759" s="6">
        <v>1961</v>
      </c>
      <c r="K759" s="27">
        <f t="shared" si="39"/>
        <v>0.12047974782848379</v>
      </c>
      <c r="L759" s="27">
        <f t="shared" si="39"/>
        <v>4.798530673238021E-2</v>
      </c>
      <c r="M759" s="27">
        <f t="shared" si="39"/>
        <v>9.0220661985957878E-2</v>
      </c>
      <c r="N759" s="27">
        <f t="shared" si="39"/>
        <v>3.9192399049881234E-2</v>
      </c>
    </row>
    <row r="760" spans="2:14" x14ac:dyDescent="0.25">
      <c r="B760" s="6" t="s">
        <v>45</v>
      </c>
      <c r="C760" s="6">
        <v>1999</v>
      </c>
      <c r="D760" s="6" t="s">
        <v>7</v>
      </c>
      <c r="E760" s="6" t="s">
        <v>4</v>
      </c>
      <c r="F760" s="27">
        <v>9.0104849279161209E-2</v>
      </c>
      <c r="I760" s="6" t="s">
        <v>24</v>
      </c>
      <c r="J760" s="6">
        <v>1960</v>
      </c>
      <c r="K760" s="27">
        <f t="shared" si="39"/>
        <v>0.12356295835410057</v>
      </c>
      <c r="L760" s="27">
        <f t="shared" si="39"/>
        <v>4.5736747967636798E-2</v>
      </c>
      <c r="M760" s="27">
        <f t="shared" si="39"/>
        <v>9.3569833272736713E-2</v>
      </c>
      <c r="N760" s="27">
        <f t="shared" si="39"/>
        <v>4.0355946673671768E-2</v>
      </c>
    </row>
    <row r="761" spans="2:14" x14ac:dyDescent="0.25">
      <c r="B761" s="6" t="s">
        <v>45</v>
      </c>
      <c r="C761" s="6">
        <v>1999</v>
      </c>
      <c r="D761" s="6" t="s">
        <v>8</v>
      </c>
      <c r="E761" s="6" t="s">
        <v>4</v>
      </c>
      <c r="F761" s="27">
        <v>5.1387068588903448E-2</v>
      </c>
    </row>
    <row r="762" spans="2:14" x14ac:dyDescent="0.25">
      <c r="B762" s="6" t="s">
        <v>45</v>
      </c>
      <c r="C762" s="6">
        <v>1999</v>
      </c>
      <c r="D762" s="6" t="s">
        <v>9</v>
      </c>
      <c r="E762" s="6" t="s">
        <v>4</v>
      </c>
      <c r="F762" s="27">
        <v>0.11784622105723024</v>
      </c>
      <c r="I762" s="6" t="s">
        <v>25</v>
      </c>
      <c r="J762" s="6">
        <v>2000</v>
      </c>
      <c r="K762" s="27">
        <f>SUMIFS($F$6:$F$6141,$D$6:$D$6141,$I762,$E$6:$E$6141,LEFT(K$5,1),$C$6:$C$6141,$J762,$B$6:$B$6141,K$4)</f>
        <v>4.4823080466893074E-2</v>
      </c>
      <c r="L762" s="27">
        <f t="shared" ref="L762:N777" si="40">SUMIFS($F$6:$F$6141,$D$6:$D$6141,$I762,$E$6:$E$6141,LEFT(L$5,1),$C$6:$C$6141,$J762,$B$6:$B$6141,L$4)</f>
        <v>8.6619617738023222E-2</v>
      </c>
      <c r="M762" s="27">
        <f t="shared" si="40"/>
        <v>3.2723858911886984E-2</v>
      </c>
      <c r="N762" s="27">
        <f t="shared" si="40"/>
        <v>9.0978157644824309E-2</v>
      </c>
    </row>
    <row r="763" spans="2:14" x14ac:dyDescent="0.25">
      <c r="B763" s="6" t="s">
        <v>45</v>
      </c>
      <c r="C763" s="6">
        <v>1999</v>
      </c>
      <c r="D763" s="6" t="s">
        <v>10</v>
      </c>
      <c r="E763" s="6" t="s">
        <v>4</v>
      </c>
      <c r="F763" s="27">
        <v>5.5701179554390563E-3</v>
      </c>
      <c r="I763" s="6" t="s">
        <v>25</v>
      </c>
      <c r="J763" s="6">
        <v>1999</v>
      </c>
      <c r="K763" s="27">
        <f t="shared" ref="K763:N802" si="41">SUMIFS($F$6:$F$6141,$D$6:$D$6141,$I763,$E$6:$E$6141,LEFT(K$5,1),$C$6:$C$6141,$J763,$B$6:$B$6141,K$4)</f>
        <v>4.3946473477790661E-2</v>
      </c>
      <c r="L763" s="27">
        <f t="shared" si="40"/>
        <v>9.0002026017678843E-2</v>
      </c>
      <c r="M763" s="27">
        <f t="shared" si="40"/>
        <v>4.2370971377056567E-2</v>
      </c>
      <c r="N763" s="27">
        <f t="shared" si="40"/>
        <v>0.10097204019222368</v>
      </c>
    </row>
    <row r="764" spans="2:14" x14ac:dyDescent="0.25">
      <c r="B764" s="6" t="s">
        <v>45</v>
      </c>
      <c r="C764" s="6">
        <v>1999</v>
      </c>
      <c r="D764" s="6" t="s">
        <v>11</v>
      </c>
      <c r="E764" s="6" t="s">
        <v>4</v>
      </c>
      <c r="F764" s="27">
        <v>0.10632372214941023</v>
      </c>
      <c r="I764" s="6" t="s">
        <v>25</v>
      </c>
      <c r="J764" s="6">
        <v>1998</v>
      </c>
      <c r="K764" s="27">
        <f t="shared" si="41"/>
        <v>4.3609145371321947E-2</v>
      </c>
      <c r="L764" s="27">
        <f t="shared" si="40"/>
        <v>9.0807327231836502E-2</v>
      </c>
      <c r="M764" s="27">
        <f t="shared" si="40"/>
        <v>3.8676074027557163E-2</v>
      </c>
      <c r="N764" s="27">
        <f t="shared" si="40"/>
        <v>0.10097204019222368</v>
      </c>
    </row>
    <row r="765" spans="2:14" x14ac:dyDescent="0.25">
      <c r="B765" s="6" t="s">
        <v>45</v>
      </c>
      <c r="C765" s="6">
        <v>1999</v>
      </c>
      <c r="D765" s="6" t="s">
        <v>12</v>
      </c>
      <c r="E765" s="6" t="s">
        <v>4</v>
      </c>
      <c r="F765" s="27">
        <v>0</v>
      </c>
      <c r="I765" s="6" t="s">
        <v>25</v>
      </c>
      <c r="J765" s="6">
        <v>1997</v>
      </c>
      <c r="K765" s="27">
        <f t="shared" si="41"/>
        <v>4.4588323404941954E-2</v>
      </c>
      <c r="L765" s="27">
        <f t="shared" si="40"/>
        <v>9.2959226070580714E-2</v>
      </c>
      <c r="M765" s="27">
        <f t="shared" si="40"/>
        <v>3.9736901791789521E-2</v>
      </c>
      <c r="N765" s="27">
        <f t="shared" si="40"/>
        <v>0.10415329152056892</v>
      </c>
    </row>
    <row r="766" spans="2:14" x14ac:dyDescent="0.25">
      <c r="B766" s="6" t="s">
        <v>45</v>
      </c>
      <c r="C766" s="6">
        <v>1999</v>
      </c>
      <c r="D766" s="6" t="s">
        <v>13</v>
      </c>
      <c r="E766" s="6" t="s">
        <v>4</v>
      </c>
      <c r="F766" s="27">
        <v>5.7230231542158144E-2</v>
      </c>
      <c r="I766" s="6" t="s">
        <v>25</v>
      </c>
      <c r="J766" s="6">
        <v>1996</v>
      </c>
      <c r="K766" s="27">
        <f t="shared" si="41"/>
        <v>4.4710811420385792E-2</v>
      </c>
      <c r="L766" s="27">
        <f t="shared" si="40"/>
        <v>9.4849277052478309E-2</v>
      </c>
      <c r="M766" s="27">
        <f t="shared" si="40"/>
        <v>5.3613463092435795E-2</v>
      </c>
      <c r="N766" s="27">
        <f t="shared" si="40"/>
        <v>0.10340410857677718</v>
      </c>
    </row>
    <row r="767" spans="2:14" x14ac:dyDescent="0.25">
      <c r="B767" s="6" t="s">
        <v>45</v>
      </c>
      <c r="C767" s="6">
        <v>1999</v>
      </c>
      <c r="D767" s="6" t="s">
        <v>14</v>
      </c>
      <c r="E767" s="6" t="s">
        <v>4</v>
      </c>
      <c r="F767" s="27">
        <v>3.7243337702053299E-2</v>
      </c>
      <c r="I767" s="6" t="s">
        <v>25</v>
      </c>
      <c r="J767" s="6">
        <v>1995</v>
      </c>
      <c r="K767" s="27">
        <f t="shared" si="41"/>
        <v>4.5493796826014177E-2</v>
      </c>
      <c r="L767" s="27">
        <f t="shared" si="40"/>
        <v>9.3034784481628829E-2</v>
      </c>
      <c r="M767" s="27">
        <f t="shared" si="40"/>
        <v>5.6347256347256347E-2</v>
      </c>
      <c r="N767" s="27">
        <f t="shared" si="40"/>
        <v>9.8605437385547265E-2</v>
      </c>
    </row>
    <row r="768" spans="2:14" x14ac:dyDescent="0.25">
      <c r="B768" s="6" t="s">
        <v>45</v>
      </c>
      <c r="C768" s="6">
        <v>1999</v>
      </c>
      <c r="D768" s="6" t="s">
        <v>15</v>
      </c>
      <c r="E768" s="6" t="s">
        <v>4</v>
      </c>
      <c r="F768" s="27">
        <v>2.7522935779816515E-2</v>
      </c>
      <c r="I768" s="6" t="s">
        <v>25</v>
      </c>
      <c r="J768" s="6">
        <v>1994</v>
      </c>
      <c r="K768" s="27">
        <f t="shared" si="41"/>
        <v>4.8100411025658422E-2</v>
      </c>
      <c r="L768" s="27">
        <f t="shared" si="40"/>
        <v>9.1474221176977968E-2</v>
      </c>
      <c r="M768" s="27">
        <f t="shared" si="40"/>
        <v>6.0830860534124627E-2</v>
      </c>
      <c r="N768" s="27">
        <f t="shared" si="40"/>
        <v>0.10905777137286483</v>
      </c>
    </row>
    <row r="769" spans="2:14" x14ac:dyDescent="0.25">
      <c r="B769" s="6" t="s">
        <v>45</v>
      </c>
      <c r="C769" s="6">
        <v>1999</v>
      </c>
      <c r="D769" s="6" t="s">
        <v>16</v>
      </c>
      <c r="E769" s="6" t="s">
        <v>4</v>
      </c>
      <c r="F769" s="27">
        <v>7.6616426387068587E-2</v>
      </c>
      <c r="I769" s="6" t="s">
        <v>25</v>
      </c>
      <c r="J769" s="6">
        <v>1993</v>
      </c>
      <c r="K769" s="27">
        <f t="shared" si="41"/>
        <v>4.9647720090132234E-2</v>
      </c>
      <c r="L769" s="27">
        <f t="shared" si="40"/>
        <v>9.4315073728568538E-2</v>
      </c>
      <c r="M769" s="27">
        <f t="shared" si="40"/>
        <v>6.8389446112566282E-2</v>
      </c>
      <c r="N769" s="27">
        <f t="shared" si="40"/>
        <v>0.11691687205915303</v>
      </c>
    </row>
    <row r="770" spans="2:14" x14ac:dyDescent="0.25">
      <c r="B770" s="6" t="s">
        <v>45</v>
      </c>
      <c r="C770" s="6">
        <v>1999</v>
      </c>
      <c r="D770" s="6" t="s">
        <v>17</v>
      </c>
      <c r="E770" s="6" t="s">
        <v>4</v>
      </c>
      <c r="F770" s="27">
        <v>3.669724770642202E-2</v>
      </c>
      <c r="I770" s="6" t="s">
        <v>25</v>
      </c>
      <c r="J770" s="6">
        <v>1992</v>
      </c>
      <c r="K770" s="27">
        <f t="shared" si="41"/>
        <v>4.9941617313134075E-2</v>
      </c>
      <c r="L770" s="27">
        <f t="shared" si="40"/>
        <v>9.5689324821237848E-2</v>
      </c>
      <c r="M770" s="27">
        <f t="shared" si="40"/>
        <v>6.5583356415227889E-2</v>
      </c>
      <c r="N770" s="27">
        <f t="shared" si="40"/>
        <v>0.12798008907518993</v>
      </c>
    </row>
    <row r="771" spans="2:14" x14ac:dyDescent="0.25">
      <c r="B771" s="6" t="s">
        <v>45</v>
      </c>
      <c r="C771" s="6">
        <v>1999</v>
      </c>
      <c r="D771" s="6" t="s">
        <v>18</v>
      </c>
      <c r="E771" s="6" t="s">
        <v>4</v>
      </c>
      <c r="F771" s="27">
        <v>5.2697684578418523E-2</v>
      </c>
      <c r="I771" s="6" t="s">
        <v>25</v>
      </c>
      <c r="J771" s="6">
        <v>1991</v>
      </c>
      <c r="K771" s="27">
        <f t="shared" si="41"/>
        <v>5.1103616061546779E-2</v>
      </c>
      <c r="L771" s="27">
        <f t="shared" si="40"/>
        <v>9.6510105816454639E-2</v>
      </c>
      <c r="M771" s="27">
        <f t="shared" si="40"/>
        <v>7.75423988244658E-2</v>
      </c>
      <c r="N771" s="27">
        <f t="shared" si="40"/>
        <v>0.13089633117171537</v>
      </c>
    </row>
    <row r="772" spans="2:14" x14ac:dyDescent="0.25">
      <c r="B772" s="6" t="s">
        <v>45</v>
      </c>
      <c r="C772" s="6">
        <v>1999</v>
      </c>
      <c r="D772" s="6" t="s">
        <v>19</v>
      </c>
      <c r="E772" s="6" t="s">
        <v>4</v>
      </c>
      <c r="F772" s="27">
        <v>7.1210135430318913E-2</v>
      </c>
      <c r="I772" s="6" t="s">
        <v>25</v>
      </c>
      <c r="J772" s="6">
        <v>1990</v>
      </c>
      <c r="K772" s="27">
        <f t="shared" si="41"/>
        <v>5.2220924034585281E-2</v>
      </c>
      <c r="L772" s="27">
        <f t="shared" si="40"/>
        <v>9.3436476032834503E-2</v>
      </c>
      <c r="M772" s="27">
        <f t="shared" si="40"/>
        <v>8.3310921858658293E-2</v>
      </c>
      <c r="N772" s="27">
        <f t="shared" si="40"/>
        <v>0.12711652347985652</v>
      </c>
    </row>
    <row r="773" spans="2:14" x14ac:dyDescent="0.25">
      <c r="B773" s="6" t="s">
        <v>45</v>
      </c>
      <c r="C773" s="6">
        <v>1999</v>
      </c>
      <c r="D773" s="6" t="s">
        <v>20</v>
      </c>
      <c r="E773" s="6" t="s">
        <v>4</v>
      </c>
      <c r="F773" s="27">
        <v>2.7468326780253387E-2</v>
      </c>
      <c r="I773" s="6" t="s">
        <v>25</v>
      </c>
      <c r="J773" s="6">
        <v>1989</v>
      </c>
      <c r="K773" s="27">
        <f t="shared" si="41"/>
        <v>5.2350128201538421E-2</v>
      </c>
      <c r="L773" s="27">
        <f t="shared" si="40"/>
        <v>9.2833588809232537E-2</v>
      </c>
      <c r="M773" s="27">
        <f t="shared" si="40"/>
        <v>8.6494180691618516E-2</v>
      </c>
      <c r="N773" s="27">
        <f t="shared" si="40"/>
        <v>0.14286258089074991</v>
      </c>
    </row>
    <row r="774" spans="2:14" x14ac:dyDescent="0.25">
      <c r="B774" s="6" t="s">
        <v>45</v>
      </c>
      <c r="C774" s="6">
        <v>1999</v>
      </c>
      <c r="D774" s="6" t="s">
        <v>21</v>
      </c>
      <c r="E774" s="6" t="s">
        <v>4</v>
      </c>
      <c r="F774" s="27">
        <v>2.8014416775884666E-2</v>
      </c>
      <c r="I774" s="6" t="s">
        <v>25</v>
      </c>
      <c r="J774" s="6">
        <v>1988</v>
      </c>
      <c r="K774" s="27">
        <f t="shared" si="41"/>
        <v>5.3020312504902169E-2</v>
      </c>
      <c r="L774" s="27">
        <f t="shared" si="40"/>
        <v>9.5278581378509641E-2</v>
      </c>
      <c r="M774" s="27">
        <f t="shared" si="40"/>
        <v>9.5446859146990665E-2</v>
      </c>
      <c r="N774" s="27">
        <f t="shared" si="40"/>
        <v>0.14013270458623711</v>
      </c>
    </row>
    <row r="775" spans="2:14" x14ac:dyDescent="0.25">
      <c r="B775" s="6" t="s">
        <v>45</v>
      </c>
      <c r="C775" s="6">
        <v>1999</v>
      </c>
      <c r="D775" s="6" t="s">
        <v>22</v>
      </c>
      <c r="E775" s="6" t="s">
        <v>4</v>
      </c>
      <c r="F775" s="27">
        <v>1.5235910878112713E-2</v>
      </c>
      <c r="I775" s="6" t="s">
        <v>25</v>
      </c>
      <c r="J775" s="6">
        <v>1987</v>
      </c>
      <c r="K775" s="27">
        <f t="shared" si="41"/>
        <v>5.3360299276947493E-2</v>
      </c>
      <c r="L775" s="27">
        <f t="shared" si="40"/>
        <v>9.5636496851481664E-2</v>
      </c>
      <c r="M775" s="27">
        <f t="shared" si="40"/>
        <v>9.690878058031481E-2</v>
      </c>
      <c r="N775" s="27">
        <f t="shared" si="40"/>
        <v>0.1438974533685376</v>
      </c>
    </row>
    <row r="776" spans="2:14" x14ac:dyDescent="0.25">
      <c r="B776" s="6" t="s">
        <v>45</v>
      </c>
      <c r="C776" s="6">
        <v>1999</v>
      </c>
      <c r="D776" s="6" t="s">
        <v>23</v>
      </c>
      <c r="E776" s="6" t="s">
        <v>4</v>
      </c>
      <c r="F776" s="27">
        <v>0</v>
      </c>
      <c r="I776" s="6" t="s">
        <v>25</v>
      </c>
      <c r="J776" s="6">
        <v>1986</v>
      </c>
      <c r="K776" s="27">
        <f t="shared" si="41"/>
        <v>5.3322173822069205E-2</v>
      </c>
      <c r="L776" s="27">
        <f t="shared" si="40"/>
        <v>9.6507261984457318E-2</v>
      </c>
      <c r="M776" s="27">
        <f t="shared" si="40"/>
        <v>9.4360256209967186E-2</v>
      </c>
      <c r="N776" s="27">
        <f t="shared" si="40"/>
        <v>0.12506960209020432</v>
      </c>
    </row>
    <row r="777" spans="2:14" x14ac:dyDescent="0.25">
      <c r="B777" s="6" t="s">
        <v>45</v>
      </c>
      <c r="C777" s="6">
        <v>1999</v>
      </c>
      <c r="D777" s="6" t="s">
        <v>24</v>
      </c>
      <c r="E777" s="6" t="s">
        <v>4</v>
      </c>
      <c r="F777" s="27">
        <v>4.3359545653123638E-2</v>
      </c>
      <c r="I777" s="6" t="s">
        <v>25</v>
      </c>
      <c r="J777" s="6">
        <v>1985</v>
      </c>
      <c r="K777" s="27">
        <f t="shared" si="41"/>
        <v>5.2602995179859155E-2</v>
      </c>
      <c r="L777" s="27">
        <f t="shared" si="40"/>
        <v>9.3375740472023003E-2</v>
      </c>
      <c r="M777" s="27">
        <f t="shared" si="40"/>
        <v>9.1074625023146713E-2</v>
      </c>
      <c r="N777" s="27">
        <f t="shared" si="40"/>
        <v>0.11360724352951226</v>
      </c>
    </row>
    <row r="778" spans="2:14" x14ac:dyDescent="0.25">
      <c r="B778" s="6" t="s">
        <v>45</v>
      </c>
      <c r="C778" s="6">
        <v>1999</v>
      </c>
      <c r="D778" s="6" t="s">
        <v>25</v>
      </c>
      <c r="E778" s="6" t="s">
        <v>4</v>
      </c>
      <c r="F778" s="27">
        <v>0.10097204019222368</v>
      </c>
      <c r="I778" s="6" t="s">
        <v>25</v>
      </c>
      <c r="J778" s="6">
        <v>1984</v>
      </c>
      <c r="K778" s="27">
        <f t="shared" si="41"/>
        <v>5.0864843166086707E-2</v>
      </c>
      <c r="L778" s="27">
        <f t="shared" si="41"/>
        <v>9.4120965069225487E-2</v>
      </c>
      <c r="M778" s="27">
        <f t="shared" si="41"/>
        <v>9.986043074902165E-2</v>
      </c>
      <c r="N778" s="27">
        <f t="shared" si="41"/>
        <v>0.10265097922406732</v>
      </c>
    </row>
    <row r="779" spans="2:14" x14ac:dyDescent="0.25">
      <c r="B779" s="6" t="s">
        <v>45</v>
      </c>
      <c r="C779" s="6">
        <v>1999</v>
      </c>
      <c r="D779" s="6" t="s">
        <v>26</v>
      </c>
      <c r="E779" s="6" t="s">
        <v>4</v>
      </c>
      <c r="F779" s="27">
        <v>3.7844036697247709E-2</v>
      </c>
      <c r="I779" s="6" t="s">
        <v>25</v>
      </c>
      <c r="J779" s="6">
        <v>1983</v>
      </c>
      <c r="K779" s="27">
        <f t="shared" si="41"/>
        <v>5.0723929845870118E-2</v>
      </c>
      <c r="L779" s="27">
        <f t="shared" si="41"/>
        <v>9.4468775188922549E-2</v>
      </c>
      <c r="M779" s="27">
        <f t="shared" si="41"/>
        <v>9.6462220003743687E-2</v>
      </c>
      <c r="N779" s="27">
        <f t="shared" si="41"/>
        <v>0.10391656023839932</v>
      </c>
    </row>
    <row r="780" spans="2:14" x14ac:dyDescent="0.25">
      <c r="B780" s="6" t="s">
        <v>45</v>
      </c>
      <c r="C780" s="6">
        <v>1999</v>
      </c>
      <c r="D780" s="6" t="s">
        <v>27</v>
      </c>
      <c r="E780" s="6" t="s">
        <v>4</v>
      </c>
      <c r="F780" s="27">
        <v>0</v>
      </c>
      <c r="I780" s="6" t="s">
        <v>25</v>
      </c>
      <c r="J780" s="6">
        <v>1982</v>
      </c>
      <c r="K780" s="27">
        <f t="shared" si="41"/>
        <v>5.0778865838133305E-2</v>
      </c>
      <c r="L780" s="27">
        <f t="shared" si="41"/>
        <v>9.4096182263750536E-2</v>
      </c>
      <c r="M780" s="27">
        <f t="shared" si="41"/>
        <v>0.10182531771741839</v>
      </c>
      <c r="N780" s="27">
        <f t="shared" si="41"/>
        <v>9.9327824635013065E-2</v>
      </c>
    </row>
    <row r="781" spans="2:14" x14ac:dyDescent="0.25">
      <c r="B781" s="6" t="s">
        <v>45</v>
      </c>
      <c r="C781" s="6">
        <v>1999</v>
      </c>
      <c r="D781" s="6" t="s">
        <v>28</v>
      </c>
      <c r="E781" s="6" t="s">
        <v>4</v>
      </c>
      <c r="F781" s="27">
        <v>1.0921799912625601E-2</v>
      </c>
      <c r="I781" s="6" t="s">
        <v>25</v>
      </c>
      <c r="J781" s="6">
        <v>1981</v>
      </c>
      <c r="K781" s="27">
        <f t="shared" si="41"/>
        <v>5.1451892399630751E-2</v>
      </c>
      <c r="L781" s="27">
        <f t="shared" si="41"/>
        <v>9.5518741330121962E-2</v>
      </c>
      <c r="M781" s="27">
        <f t="shared" si="41"/>
        <v>9.8948285518700607E-2</v>
      </c>
      <c r="N781" s="27">
        <f t="shared" si="41"/>
        <v>0.10315718385953064</v>
      </c>
    </row>
    <row r="782" spans="2:14" x14ac:dyDescent="0.25">
      <c r="B782" s="6" t="s">
        <v>45</v>
      </c>
      <c r="C782" s="6">
        <v>1999</v>
      </c>
      <c r="D782" s="6" t="s">
        <v>29</v>
      </c>
      <c r="E782" s="6" t="s">
        <v>4</v>
      </c>
      <c r="F782" s="27">
        <v>0</v>
      </c>
      <c r="I782" s="6" t="s">
        <v>25</v>
      </c>
      <c r="J782" s="6">
        <v>1980</v>
      </c>
      <c r="K782" s="27">
        <f t="shared" si="41"/>
        <v>5.1819226156803802E-2</v>
      </c>
      <c r="L782" s="27">
        <f t="shared" si="41"/>
        <v>9.5648199567913178E-2</v>
      </c>
      <c r="M782" s="27">
        <f t="shared" si="41"/>
        <v>9.1735232715215526E-2</v>
      </c>
      <c r="N782" s="27">
        <f t="shared" si="41"/>
        <v>9.5450490633363069E-2</v>
      </c>
    </row>
    <row r="783" spans="2:14" x14ac:dyDescent="0.25">
      <c r="B783" s="6" t="s">
        <v>45</v>
      </c>
      <c r="C783" s="6">
        <v>1999</v>
      </c>
      <c r="D783" s="6" t="s">
        <v>30</v>
      </c>
      <c r="E783" s="6" t="s">
        <v>4</v>
      </c>
      <c r="F783" s="27">
        <v>0</v>
      </c>
      <c r="I783" s="6" t="s">
        <v>25</v>
      </c>
      <c r="J783" s="6">
        <v>1979</v>
      </c>
      <c r="K783" s="27">
        <f t="shared" si="41"/>
        <v>5.4463191520255555E-2</v>
      </c>
      <c r="L783" s="27">
        <f t="shared" si="41"/>
        <v>9.5197400238639276E-2</v>
      </c>
      <c r="M783" s="27">
        <f t="shared" si="41"/>
        <v>9.610908873903444E-2</v>
      </c>
      <c r="N783" s="27">
        <f t="shared" si="41"/>
        <v>9.2378012108576241E-2</v>
      </c>
    </row>
    <row r="784" spans="2:14" x14ac:dyDescent="0.25">
      <c r="B784" s="6" t="s">
        <v>45</v>
      </c>
      <c r="C784" s="6">
        <v>1999</v>
      </c>
      <c r="D784" s="6" t="s">
        <v>31</v>
      </c>
      <c r="E784" s="6" t="s">
        <v>4</v>
      </c>
      <c r="F784" s="27">
        <v>0</v>
      </c>
      <c r="I784" s="6" t="s">
        <v>25</v>
      </c>
      <c r="J784" s="6">
        <v>1978</v>
      </c>
      <c r="K784" s="27">
        <f t="shared" si="41"/>
        <v>5.779968419200103E-2</v>
      </c>
      <c r="L784" s="27">
        <f t="shared" si="41"/>
        <v>9.9045756557282344E-2</v>
      </c>
      <c r="M784" s="27">
        <f t="shared" si="41"/>
        <v>9.2180133311656642E-2</v>
      </c>
      <c r="N784" s="27">
        <f t="shared" si="41"/>
        <v>9.1306397017867094E-2</v>
      </c>
    </row>
    <row r="785" spans="2:14" x14ac:dyDescent="0.25">
      <c r="B785" s="6" t="s">
        <v>45</v>
      </c>
      <c r="C785" s="6">
        <v>1999</v>
      </c>
      <c r="D785" s="6" t="s">
        <v>32</v>
      </c>
      <c r="E785" s="6" t="s">
        <v>4</v>
      </c>
      <c r="F785" s="27">
        <v>5.7339449541284407E-3</v>
      </c>
      <c r="I785" s="6" t="s">
        <v>25</v>
      </c>
      <c r="J785" s="6">
        <v>1977</v>
      </c>
      <c r="K785" s="27">
        <f t="shared" si="41"/>
        <v>5.7156537838378839E-2</v>
      </c>
      <c r="L785" s="27">
        <f t="shared" si="41"/>
        <v>0.10118743828699399</v>
      </c>
      <c r="M785" s="27">
        <f t="shared" si="41"/>
        <v>0.10885970264281815</v>
      </c>
      <c r="N785" s="27">
        <f t="shared" si="41"/>
        <v>0.10358218072341725</v>
      </c>
    </row>
    <row r="786" spans="2:14" x14ac:dyDescent="0.25">
      <c r="B786" s="6" t="s">
        <v>45</v>
      </c>
      <c r="C786" s="6">
        <v>1998</v>
      </c>
      <c r="D786" s="6" t="s">
        <v>7</v>
      </c>
      <c r="E786" s="6" t="s">
        <v>3</v>
      </c>
      <c r="F786" s="27">
        <v>8.547892578774334E-2</v>
      </c>
      <c r="I786" s="6" t="s">
        <v>25</v>
      </c>
      <c r="J786" s="6">
        <v>1976</v>
      </c>
      <c r="K786" s="27">
        <f t="shared" si="41"/>
        <v>6.0205483684182701E-2</v>
      </c>
      <c r="L786" s="27">
        <f t="shared" si="41"/>
        <v>9.8058133103914466E-2</v>
      </c>
      <c r="M786" s="27">
        <f t="shared" si="41"/>
        <v>0.11395393351623812</v>
      </c>
      <c r="N786" s="27">
        <f t="shared" si="41"/>
        <v>0.10113709504398198</v>
      </c>
    </row>
    <row r="787" spans="2:14" x14ac:dyDescent="0.25">
      <c r="B787" s="6" t="s">
        <v>45</v>
      </c>
      <c r="C787" s="6">
        <v>1998</v>
      </c>
      <c r="D787" s="6" t="s">
        <v>8</v>
      </c>
      <c r="E787" s="6" t="s">
        <v>3</v>
      </c>
      <c r="F787" s="27">
        <v>8.4703187913265116E-2</v>
      </c>
      <c r="I787" s="6" t="s">
        <v>25</v>
      </c>
      <c r="J787" s="6">
        <v>1975</v>
      </c>
      <c r="K787" s="27">
        <f t="shared" si="41"/>
        <v>6.2125673755233209E-2</v>
      </c>
      <c r="L787" s="27">
        <f t="shared" si="41"/>
        <v>9.4517381821571586E-2</v>
      </c>
      <c r="M787" s="27">
        <f t="shared" si="41"/>
        <v>0.11526901112113015</v>
      </c>
      <c r="N787" s="27">
        <f t="shared" si="41"/>
        <v>9.9469548917161893E-2</v>
      </c>
    </row>
    <row r="788" spans="2:14" x14ac:dyDescent="0.25">
      <c r="B788" s="6" t="s">
        <v>45</v>
      </c>
      <c r="C788" s="6">
        <v>1998</v>
      </c>
      <c r="D788" s="6" t="s">
        <v>9</v>
      </c>
      <c r="E788" s="6" t="s">
        <v>3</v>
      </c>
      <c r="F788" s="27">
        <v>7.5246573824387722E-2</v>
      </c>
      <c r="I788" s="6" t="s">
        <v>25</v>
      </c>
      <c r="J788" s="6">
        <v>1974</v>
      </c>
      <c r="K788" s="27">
        <f t="shared" si="41"/>
        <v>6.372228678080398E-2</v>
      </c>
      <c r="L788" s="27">
        <f t="shared" si="41"/>
        <v>9.737552155201297E-2</v>
      </c>
      <c r="M788" s="27">
        <f t="shared" si="41"/>
        <v>9.5319634703196349E-2</v>
      </c>
      <c r="N788" s="27">
        <f t="shared" si="41"/>
        <v>8.6494435346412213E-2</v>
      </c>
    </row>
    <row r="789" spans="2:14" x14ac:dyDescent="0.25">
      <c r="B789" s="6" t="s">
        <v>45</v>
      </c>
      <c r="C789" s="6">
        <v>1998</v>
      </c>
      <c r="D789" s="6" t="s">
        <v>10</v>
      </c>
      <c r="E789" s="6" t="s">
        <v>3</v>
      </c>
      <c r="F789" s="27">
        <v>6.0950832994717596E-2</v>
      </c>
      <c r="I789" s="6" t="s">
        <v>25</v>
      </c>
      <c r="J789" s="6">
        <v>1973</v>
      </c>
      <c r="K789" s="27">
        <f t="shared" si="41"/>
        <v>6.4511225826809224E-2</v>
      </c>
      <c r="L789" s="27">
        <f t="shared" si="41"/>
        <v>9.8073316259658788E-2</v>
      </c>
      <c r="M789" s="27">
        <f t="shared" si="41"/>
        <v>0.11453402861345099</v>
      </c>
      <c r="N789" s="27">
        <f t="shared" si="41"/>
        <v>9.43706243749107E-2</v>
      </c>
    </row>
    <row r="790" spans="2:14" x14ac:dyDescent="0.25">
      <c r="B790" s="6" t="s">
        <v>45</v>
      </c>
      <c r="C790" s="6">
        <v>1998</v>
      </c>
      <c r="D790" s="6" t="s">
        <v>11</v>
      </c>
      <c r="E790" s="6" t="s">
        <v>3</v>
      </c>
      <c r="F790" s="27">
        <v>1.3409183258837871E-2</v>
      </c>
      <c r="I790" s="6" t="s">
        <v>25</v>
      </c>
      <c r="J790" s="6">
        <v>1972</v>
      </c>
      <c r="K790" s="27">
        <f t="shared" si="41"/>
        <v>6.7436053240384111E-2</v>
      </c>
      <c r="L790" s="27">
        <f t="shared" si="41"/>
        <v>9.9496851373790482E-2</v>
      </c>
      <c r="M790" s="27">
        <f t="shared" si="41"/>
        <v>9.2751515151515154E-2</v>
      </c>
      <c r="N790" s="27">
        <f t="shared" si="41"/>
        <v>9.8191969357613526E-2</v>
      </c>
    </row>
    <row r="791" spans="2:14" x14ac:dyDescent="0.25">
      <c r="B791" s="6" t="s">
        <v>45</v>
      </c>
      <c r="C791" s="6">
        <v>1998</v>
      </c>
      <c r="D791" s="6" t="s">
        <v>12</v>
      </c>
      <c r="E791" s="6" t="s">
        <v>3</v>
      </c>
      <c r="F791" s="27">
        <v>0</v>
      </c>
      <c r="I791" s="6" t="s">
        <v>25</v>
      </c>
      <c r="J791" s="6">
        <v>1971</v>
      </c>
      <c r="K791" s="27">
        <f t="shared" si="41"/>
        <v>7.2477587980600749E-2</v>
      </c>
      <c r="L791" s="27">
        <f t="shared" si="41"/>
        <v>0.10038766535648748</v>
      </c>
      <c r="M791" s="27">
        <f t="shared" si="41"/>
        <v>9.3615216007919111E-2</v>
      </c>
      <c r="N791" s="27">
        <f t="shared" si="41"/>
        <v>0.10187725409204401</v>
      </c>
    </row>
    <row r="792" spans="2:14" x14ac:dyDescent="0.25">
      <c r="B792" s="6" t="s">
        <v>45</v>
      </c>
      <c r="C792" s="6">
        <v>1998</v>
      </c>
      <c r="D792" s="6" t="s">
        <v>13</v>
      </c>
      <c r="E792" s="6" t="s">
        <v>3</v>
      </c>
      <c r="F792" s="27">
        <v>5.0238262347161167E-3</v>
      </c>
      <c r="I792" s="6" t="s">
        <v>25</v>
      </c>
      <c r="J792" s="6">
        <v>1970</v>
      </c>
      <c r="K792" s="27">
        <f t="shared" si="41"/>
        <v>6.8607336938254743E-2</v>
      </c>
      <c r="L792" s="27">
        <f t="shared" si="41"/>
        <v>0.10030072990542559</v>
      </c>
      <c r="M792" s="27">
        <f t="shared" si="41"/>
        <v>0.1147499811638245</v>
      </c>
      <c r="N792" s="27">
        <f t="shared" si="41"/>
        <v>0.10091221973468774</v>
      </c>
    </row>
    <row r="793" spans="2:14" x14ac:dyDescent="0.25">
      <c r="B793" s="6" t="s">
        <v>45</v>
      </c>
      <c r="C793" s="6">
        <v>1998</v>
      </c>
      <c r="D793" s="6" t="s">
        <v>14</v>
      </c>
      <c r="E793" s="6" t="s">
        <v>3</v>
      </c>
      <c r="F793" s="27">
        <v>3.1953012448745891E-2</v>
      </c>
      <c r="I793" s="6" t="s">
        <v>25</v>
      </c>
      <c r="J793" s="6">
        <v>1969</v>
      </c>
      <c r="K793" s="27">
        <f t="shared" si="41"/>
        <v>6.8106276095924054E-2</v>
      </c>
      <c r="L793" s="27">
        <f t="shared" si="41"/>
        <v>0.10082117545027806</v>
      </c>
      <c r="M793" s="27">
        <f t="shared" si="41"/>
        <v>0.12151691611723374</v>
      </c>
      <c r="N793" s="27">
        <f t="shared" si="41"/>
        <v>0.10972275213023019</v>
      </c>
    </row>
    <row r="794" spans="2:14" x14ac:dyDescent="0.25">
      <c r="B794" s="6" t="s">
        <v>45</v>
      </c>
      <c r="C794" s="6">
        <v>1998</v>
      </c>
      <c r="D794" s="6" t="s">
        <v>15</v>
      </c>
      <c r="E794" s="6" t="s">
        <v>3</v>
      </c>
      <c r="F794" s="27">
        <v>7.3510398581507885E-3</v>
      </c>
      <c r="I794" s="6" t="s">
        <v>25</v>
      </c>
      <c r="J794" s="6">
        <v>1968</v>
      </c>
      <c r="K794" s="27">
        <f t="shared" si="41"/>
        <v>6.6205567124258222E-2</v>
      </c>
      <c r="L794" s="27">
        <f t="shared" si="41"/>
        <v>9.8739843885176676E-2</v>
      </c>
      <c r="M794" s="27">
        <f t="shared" si="41"/>
        <v>0.11134285255896037</v>
      </c>
      <c r="N794" s="27">
        <f t="shared" si="41"/>
        <v>0.10760097529948055</v>
      </c>
    </row>
    <row r="795" spans="2:14" x14ac:dyDescent="0.25">
      <c r="B795" s="6" t="s">
        <v>45</v>
      </c>
      <c r="C795" s="6">
        <v>1998</v>
      </c>
      <c r="D795" s="6" t="s">
        <v>16</v>
      </c>
      <c r="E795" s="6" t="s">
        <v>3</v>
      </c>
      <c r="F795" s="27">
        <v>0.24369251228251634</v>
      </c>
      <c r="I795" s="6" t="s">
        <v>25</v>
      </c>
      <c r="J795" s="6">
        <v>1967</v>
      </c>
      <c r="K795" s="27">
        <f t="shared" si="41"/>
        <v>6.4269668589011286E-2</v>
      </c>
      <c r="L795" s="27">
        <f t="shared" si="41"/>
        <v>0.10088310187713766</v>
      </c>
      <c r="M795" s="27">
        <f t="shared" si="41"/>
        <v>0.10792331045045538</v>
      </c>
      <c r="N795" s="27">
        <f t="shared" si="41"/>
        <v>0.10955441611901495</v>
      </c>
    </row>
    <row r="796" spans="2:14" x14ac:dyDescent="0.25">
      <c r="B796" s="6" t="s">
        <v>45</v>
      </c>
      <c r="C796" s="6">
        <v>1998</v>
      </c>
      <c r="D796" s="6" t="s">
        <v>17</v>
      </c>
      <c r="E796" s="6" t="s">
        <v>3</v>
      </c>
      <c r="F796" s="27">
        <v>1.6290495364042701E-2</v>
      </c>
      <c r="I796" s="6" t="s">
        <v>25</v>
      </c>
      <c r="J796" s="6">
        <v>1966</v>
      </c>
      <c r="K796" s="27">
        <f t="shared" si="41"/>
        <v>6.1793129736759496E-2</v>
      </c>
      <c r="L796" s="27">
        <f t="shared" si="41"/>
        <v>9.7043925375991422E-2</v>
      </c>
      <c r="M796" s="27">
        <f t="shared" si="41"/>
        <v>9.7767534847559276E-2</v>
      </c>
      <c r="N796" s="27">
        <f t="shared" si="41"/>
        <v>0.10668558126000291</v>
      </c>
    </row>
    <row r="797" spans="2:14" x14ac:dyDescent="0.25">
      <c r="B797" s="6" t="s">
        <v>45</v>
      </c>
      <c r="C797" s="6">
        <v>1998</v>
      </c>
      <c r="D797" s="6" t="s">
        <v>18</v>
      </c>
      <c r="E797" s="6" t="s">
        <v>3</v>
      </c>
      <c r="F797" s="27">
        <v>7.4433896051124826E-2</v>
      </c>
      <c r="I797" s="6" t="s">
        <v>25</v>
      </c>
      <c r="J797" s="6">
        <v>1965</v>
      </c>
      <c r="K797" s="27">
        <f t="shared" si="41"/>
        <v>5.8342331888192281E-2</v>
      </c>
      <c r="L797" s="27">
        <f t="shared" si="41"/>
        <v>9.6124141900786622E-2</v>
      </c>
      <c r="M797" s="27">
        <f t="shared" si="41"/>
        <v>9.5974377381412554E-2</v>
      </c>
      <c r="N797" s="27">
        <f t="shared" si="41"/>
        <v>0.10519704256693704</v>
      </c>
    </row>
    <row r="798" spans="2:14" x14ac:dyDescent="0.25">
      <c r="B798" s="6" t="s">
        <v>45</v>
      </c>
      <c r="C798" s="6">
        <v>1998</v>
      </c>
      <c r="D798" s="6" t="s">
        <v>19</v>
      </c>
      <c r="E798" s="6" t="s">
        <v>3</v>
      </c>
      <c r="F798" s="27">
        <v>7.4840234937756267E-2</v>
      </c>
      <c r="I798" s="6" t="s">
        <v>25</v>
      </c>
      <c r="J798" s="6">
        <v>1964</v>
      </c>
      <c r="K798" s="27">
        <f t="shared" si="41"/>
        <v>5.7179725555378841E-2</v>
      </c>
      <c r="L798" s="27">
        <f t="shared" si="41"/>
        <v>9.5959534837955718E-2</v>
      </c>
      <c r="M798" s="27">
        <f t="shared" si="41"/>
        <v>9.3577190401298763E-2</v>
      </c>
      <c r="N798" s="27">
        <f t="shared" si="41"/>
        <v>0.10293151045090049</v>
      </c>
    </row>
    <row r="799" spans="2:14" x14ac:dyDescent="0.25">
      <c r="B799" s="6" t="s">
        <v>45</v>
      </c>
      <c r="C799" s="6">
        <v>1998</v>
      </c>
      <c r="D799" s="6" t="s">
        <v>20</v>
      </c>
      <c r="E799" s="6" t="s">
        <v>3</v>
      </c>
      <c r="F799" s="27">
        <v>4.1483506335192641E-2</v>
      </c>
      <c r="I799" s="6" t="s">
        <v>25</v>
      </c>
      <c r="J799" s="6">
        <v>1963</v>
      </c>
      <c r="K799" s="27">
        <f t="shared" si="41"/>
        <v>5.6682317967496482E-2</v>
      </c>
      <c r="L799" s="27">
        <f t="shared" si="41"/>
        <v>9.8178703813830676E-2</v>
      </c>
      <c r="M799" s="27">
        <f t="shared" si="41"/>
        <v>8.9220290004644209E-2</v>
      </c>
      <c r="N799" s="27">
        <f t="shared" si="41"/>
        <v>0.10723727693324521</v>
      </c>
    </row>
    <row r="800" spans="2:14" x14ac:dyDescent="0.25">
      <c r="B800" s="6" t="s">
        <v>45</v>
      </c>
      <c r="C800" s="6">
        <v>1998</v>
      </c>
      <c r="D800" s="6" t="s">
        <v>21</v>
      </c>
      <c r="E800" s="6" t="s">
        <v>3</v>
      </c>
      <c r="F800" s="27">
        <v>8.8286358095378825E-3</v>
      </c>
      <c r="I800" s="6" t="s">
        <v>25</v>
      </c>
      <c r="J800" s="6">
        <v>1962</v>
      </c>
      <c r="K800" s="27">
        <f t="shared" si="41"/>
        <v>5.6892924949635167E-2</v>
      </c>
      <c r="L800" s="27">
        <f t="shared" si="41"/>
        <v>9.6565562734982027E-2</v>
      </c>
      <c r="M800" s="27">
        <f t="shared" si="41"/>
        <v>8.4406114854671629E-2</v>
      </c>
      <c r="N800" s="27">
        <f t="shared" si="41"/>
        <v>0.11069527343119857</v>
      </c>
    </row>
    <row r="801" spans="2:14" x14ac:dyDescent="0.25">
      <c r="B801" s="6" t="s">
        <v>45</v>
      </c>
      <c r="C801" s="6">
        <v>1998</v>
      </c>
      <c r="D801" s="6" t="s">
        <v>22</v>
      </c>
      <c r="E801" s="6" t="s">
        <v>3</v>
      </c>
      <c r="F801" s="27">
        <v>1.9541206457094309E-2</v>
      </c>
      <c r="I801" s="6" t="s">
        <v>25</v>
      </c>
      <c r="J801" s="6">
        <v>1961</v>
      </c>
      <c r="K801" s="27">
        <f t="shared" si="41"/>
        <v>5.3341437500147242E-2</v>
      </c>
      <c r="L801" s="27">
        <f t="shared" si="41"/>
        <v>9.3515285890126948E-2</v>
      </c>
      <c r="M801" s="27">
        <f t="shared" si="41"/>
        <v>7.9413239719157466E-2</v>
      </c>
      <c r="N801" s="27">
        <f t="shared" si="41"/>
        <v>9.7699712464058008E-2</v>
      </c>
    </row>
    <row r="802" spans="2:14" x14ac:dyDescent="0.25">
      <c r="B802" s="6" t="s">
        <v>45</v>
      </c>
      <c r="C802" s="6">
        <v>1998</v>
      </c>
      <c r="D802" s="6" t="s">
        <v>23</v>
      </c>
      <c r="E802" s="6" t="s">
        <v>3</v>
      </c>
      <c r="F802" s="27">
        <v>0</v>
      </c>
      <c r="I802" s="6" t="s">
        <v>25</v>
      </c>
      <c r="J802" s="6">
        <v>1960</v>
      </c>
      <c r="K802" s="27">
        <f t="shared" si="41"/>
        <v>5.2982346407272805E-2</v>
      </c>
      <c r="L802" s="27">
        <f t="shared" si="41"/>
        <v>9.0078163727353638E-2</v>
      </c>
      <c r="M802" s="27">
        <f t="shared" si="41"/>
        <v>8.5155560172440664E-2</v>
      </c>
      <c r="N802" s="27">
        <f t="shared" si="41"/>
        <v>9.9428646483220598E-2</v>
      </c>
    </row>
    <row r="803" spans="2:14" x14ac:dyDescent="0.25">
      <c r="B803" s="6" t="s">
        <v>45</v>
      </c>
      <c r="C803" s="6">
        <v>1998</v>
      </c>
      <c r="D803" s="6" t="s">
        <v>24</v>
      </c>
      <c r="E803" s="6" t="s">
        <v>3</v>
      </c>
      <c r="F803" s="27">
        <v>3.4317165970965242E-2</v>
      </c>
    </row>
    <row r="804" spans="2:14" x14ac:dyDescent="0.25">
      <c r="B804" s="6" t="s">
        <v>45</v>
      </c>
      <c r="C804" s="6">
        <v>1998</v>
      </c>
      <c r="D804" s="6" t="s">
        <v>25</v>
      </c>
      <c r="E804" s="6" t="s">
        <v>3</v>
      </c>
      <c r="F804" s="27">
        <v>3.8676074027557163E-2</v>
      </c>
      <c r="I804" s="6" t="s">
        <v>26</v>
      </c>
      <c r="J804" s="6">
        <v>2000</v>
      </c>
      <c r="K804" s="27">
        <f>SUMIFS($F$6:$F$6141,$D$6:$D$6141,$I804,$E$6:$E$6141,LEFT(K$5,1),$C$6:$C$6141,$J804,$B$6:$B$6141,K$4)</f>
        <v>5.3418833908863712E-2</v>
      </c>
      <c r="L804" s="27">
        <f t="shared" ref="L804:N819" si="42">SUMIFS($F$6:$F$6141,$D$6:$D$6141,$I804,$E$6:$E$6141,LEFT(L$5,1),$C$6:$C$6141,$J804,$B$6:$B$6141,L$4)</f>
        <v>3.596601846189814E-2</v>
      </c>
      <c r="M804" s="27">
        <f t="shared" si="42"/>
        <v>4.7476418257409808E-2</v>
      </c>
      <c r="N804" s="27">
        <f t="shared" si="42"/>
        <v>4.0899018676796454E-2</v>
      </c>
    </row>
    <row r="805" spans="2:14" x14ac:dyDescent="0.25">
      <c r="B805" s="6" t="s">
        <v>45</v>
      </c>
      <c r="C805" s="6">
        <v>1998</v>
      </c>
      <c r="D805" s="6" t="s">
        <v>26</v>
      </c>
      <c r="E805" s="6" t="s">
        <v>3</v>
      </c>
      <c r="F805" s="27">
        <v>4.7800229027372465E-2</v>
      </c>
      <c r="I805" s="6" t="s">
        <v>26</v>
      </c>
      <c r="J805" s="6">
        <v>1999</v>
      </c>
      <c r="K805" s="27">
        <f t="shared" ref="K805:N844" si="43">SUMIFS($F$6:$F$6141,$D$6:$D$6141,$I805,$E$6:$E$6141,LEFT(K$5,1),$C$6:$C$6141,$J805,$B$6:$B$6141,K$4)</f>
        <v>5.7125359948923086E-2</v>
      </c>
      <c r="L805" s="27">
        <f t="shared" si="42"/>
        <v>3.7869600084426809E-2</v>
      </c>
      <c r="M805" s="27">
        <f t="shared" si="42"/>
        <v>4.8343475321162947E-2</v>
      </c>
      <c r="N805" s="27">
        <f t="shared" si="42"/>
        <v>3.7844036697247709E-2</v>
      </c>
    </row>
    <row r="806" spans="2:14" x14ac:dyDescent="0.25">
      <c r="B806" s="6" t="s">
        <v>45</v>
      </c>
      <c r="C806" s="6">
        <v>1998</v>
      </c>
      <c r="D806" s="6" t="s">
        <v>27</v>
      </c>
      <c r="E806" s="6" t="s">
        <v>3</v>
      </c>
      <c r="F806" s="27">
        <v>0</v>
      </c>
      <c r="I806" s="6" t="s">
        <v>26</v>
      </c>
      <c r="J806" s="6">
        <v>1998</v>
      </c>
      <c r="K806" s="27">
        <f t="shared" si="43"/>
        <v>5.8281821556258606E-2</v>
      </c>
      <c r="L806" s="27">
        <f t="shared" si="42"/>
        <v>3.9717483030636581E-2</v>
      </c>
      <c r="M806" s="27">
        <f t="shared" si="42"/>
        <v>4.7800229027372465E-2</v>
      </c>
      <c r="N806" s="27">
        <f t="shared" si="42"/>
        <v>3.7844036697247709E-2</v>
      </c>
    </row>
    <row r="807" spans="2:14" x14ac:dyDescent="0.25">
      <c r="B807" s="6" t="s">
        <v>45</v>
      </c>
      <c r="C807" s="6">
        <v>1998</v>
      </c>
      <c r="D807" s="6" t="s">
        <v>28</v>
      </c>
      <c r="E807" s="6" t="s">
        <v>3</v>
      </c>
      <c r="F807" s="27">
        <v>0</v>
      </c>
      <c r="I807" s="6" t="s">
        <v>26</v>
      </c>
      <c r="J807" s="6">
        <v>1997</v>
      </c>
      <c r="K807" s="27">
        <f t="shared" si="43"/>
        <v>5.9292215302514717E-2</v>
      </c>
      <c r="L807" s="27">
        <f t="shared" si="42"/>
        <v>4.0694623951285758E-2</v>
      </c>
      <c r="M807" s="27">
        <f t="shared" si="42"/>
        <v>4.7493762757995009E-2</v>
      </c>
      <c r="N807" s="27">
        <f t="shared" si="42"/>
        <v>4.5335572127018615E-2</v>
      </c>
    </row>
    <row r="808" spans="2:14" x14ac:dyDescent="0.25">
      <c r="B808" s="6" t="s">
        <v>45</v>
      </c>
      <c r="C808" s="6">
        <v>1998</v>
      </c>
      <c r="D808" s="6" t="s">
        <v>29</v>
      </c>
      <c r="E808" s="6" t="s">
        <v>3</v>
      </c>
      <c r="F808" s="27">
        <v>2.0686343319419306E-2</v>
      </c>
      <c r="I808" s="6" t="s">
        <v>26</v>
      </c>
      <c r="J808" s="6">
        <v>1996</v>
      </c>
      <c r="K808" s="27">
        <f t="shared" si="43"/>
        <v>6.1112575407601163E-2</v>
      </c>
      <c r="L808" s="27">
        <f t="shared" si="42"/>
        <v>4.1237848650585447E-2</v>
      </c>
      <c r="M808" s="27">
        <f t="shared" si="42"/>
        <v>4.9502863366475774E-2</v>
      </c>
      <c r="N808" s="27">
        <f t="shared" si="42"/>
        <v>5.5470712842997191E-2</v>
      </c>
    </row>
    <row r="809" spans="2:14" x14ac:dyDescent="0.25">
      <c r="B809" s="6" t="s">
        <v>45</v>
      </c>
      <c r="C809" s="6">
        <v>1998</v>
      </c>
      <c r="D809" s="6" t="s">
        <v>30</v>
      </c>
      <c r="E809" s="6" t="s">
        <v>3</v>
      </c>
      <c r="F809" s="27">
        <v>0</v>
      </c>
      <c r="I809" s="6" t="s">
        <v>26</v>
      </c>
      <c r="J809" s="6">
        <v>1995</v>
      </c>
      <c r="K809" s="27">
        <f t="shared" si="43"/>
        <v>6.1460432921365146E-2</v>
      </c>
      <c r="L809" s="27">
        <f t="shared" si="42"/>
        <v>4.2732729413132248E-2</v>
      </c>
      <c r="M809" s="27">
        <f t="shared" si="42"/>
        <v>4.6748566748566749E-2</v>
      </c>
      <c r="N809" s="27">
        <f t="shared" si="42"/>
        <v>5.6299009250129123E-2</v>
      </c>
    </row>
    <row r="810" spans="2:14" x14ac:dyDescent="0.25">
      <c r="B810" s="6" t="s">
        <v>45</v>
      </c>
      <c r="C810" s="6">
        <v>1998</v>
      </c>
      <c r="D810" s="6" t="s">
        <v>31</v>
      </c>
      <c r="E810" s="6" t="s">
        <v>3</v>
      </c>
      <c r="F810" s="27">
        <v>0</v>
      </c>
      <c r="I810" s="6" t="s">
        <v>26</v>
      </c>
      <c r="J810" s="6">
        <v>1994</v>
      </c>
      <c r="K810" s="27">
        <f t="shared" si="43"/>
        <v>6.158756265461364E-2</v>
      </c>
      <c r="L810" s="27">
        <f t="shared" si="42"/>
        <v>4.3841856641306763E-2</v>
      </c>
      <c r="M810" s="27">
        <f t="shared" si="42"/>
        <v>4.6201780415430264E-2</v>
      </c>
      <c r="N810" s="27">
        <f t="shared" si="42"/>
        <v>5.0396303988471156E-2</v>
      </c>
    </row>
    <row r="811" spans="2:14" x14ac:dyDescent="0.25">
      <c r="B811" s="6" t="s">
        <v>45</v>
      </c>
      <c r="C811" s="6">
        <v>1998</v>
      </c>
      <c r="D811" s="6" t="s">
        <v>32</v>
      </c>
      <c r="E811" s="6" t="s">
        <v>3</v>
      </c>
      <c r="F811" s="27">
        <v>1.5293118096856415E-2</v>
      </c>
      <c r="I811" s="6" t="s">
        <v>26</v>
      </c>
      <c r="J811" s="6">
        <v>1993</v>
      </c>
      <c r="K811" s="27">
        <f t="shared" si="43"/>
        <v>6.1688647919556416E-2</v>
      </c>
      <c r="L811" s="27">
        <f t="shared" si="42"/>
        <v>4.5603592765283821E-2</v>
      </c>
      <c r="M811" s="27">
        <f t="shared" si="42"/>
        <v>5.030984475819332E-2</v>
      </c>
      <c r="N811" s="27">
        <f t="shared" si="42"/>
        <v>4.5485099708716108E-2</v>
      </c>
    </row>
    <row r="812" spans="2:14" x14ac:dyDescent="0.25">
      <c r="B812" s="6" t="s">
        <v>45</v>
      </c>
      <c r="C812" s="6">
        <v>1998</v>
      </c>
      <c r="D812" s="6" t="s">
        <v>7</v>
      </c>
      <c r="E812" s="6" t="s">
        <v>4</v>
      </c>
      <c r="F812" s="27">
        <v>9.0104849279161209E-2</v>
      </c>
      <c r="I812" s="6" t="s">
        <v>26</v>
      </c>
      <c r="J812" s="6">
        <v>1992</v>
      </c>
      <c r="K812" s="27">
        <f t="shared" si="43"/>
        <v>6.1777949427719428E-2</v>
      </c>
      <c r="L812" s="27">
        <f t="shared" si="42"/>
        <v>4.1730466616115909E-2</v>
      </c>
      <c r="M812" s="27">
        <f t="shared" si="42"/>
        <v>5.3919305696611575E-2</v>
      </c>
      <c r="N812" s="27">
        <f t="shared" si="42"/>
        <v>2.9779058597502402E-2</v>
      </c>
    </row>
    <row r="813" spans="2:14" x14ac:dyDescent="0.25">
      <c r="B813" s="6" t="s">
        <v>45</v>
      </c>
      <c r="C813" s="6">
        <v>1998</v>
      </c>
      <c r="D813" s="6" t="s">
        <v>8</v>
      </c>
      <c r="E813" s="6" t="s">
        <v>4</v>
      </c>
      <c r="F813" s="27">
        <v>5.1387068588903448E-2</v>
      </c>
      <c r="I813" s="6" t="s">
        <v>26</v>
      </c>
      <c r="J813" s="6">
        <v>1991</v>
      </c>
      <c r="K813" s="27">
        <f t="shared" si="43"/>
        <v>5.9151027999803901E-2</v>
      </c>
      <c r="L813" s="27">
        <f t="shared" si="42"/>
        <v>3.9282239087093024E-2</v>
      </c>
      <c r="M813" s="27">
        <f t="shared" si="42"/>
        <v>5.5990938590583482E-2</v>
      </c>
      <c r="N813" s="27">
        <f t="shared" si="42"/>
        <v>2.1142400284267567E-2</v>
      </c>
    </row>
    <row r="814" spans="2:14" x14ac:dyDescent="0.25">
      <c r="B814" s="6" t="s">
        <v>45</v>
      </c>
      <c r="C814" s="6">
        <v>1998</v>
      </c>
      <c r="D814" s="6" t="s">
        <v>9</v>
      </c>
      <c r="E814" s="6" t="s">
        <v>4</v>
      </c>
      <c r="F814" s="27">
        <v>0.11784622105723024</v>
      </c>
      <c r="I814" s="6" t="s">
        <v>26</v>
      </c>
      <c r="J814" s="6">
        <v>1990</v>
      </c>
      <c r="K814" s="27">
        <f t="shared" si="43"/>
        <v>5.6320446845062981E-2</v>
      </c>
      <c r="L814" s="27">
        <f t="shared" si="42"/>
        <v>3.9252778434618114E-2</v>
      </c>
      <c r="M814" s="27">
        <f t="shared" si="42"/>
        <v>5.7313611235619302E-2</v>
      </c>
      <c r="N814" s="27">
        <f t="shared" si="42"/>
        <v>1.7474351488864791E-2</v>
      </c>
    </row>
    <row r="815" spans="2:14" x14ac:dyDescent="0.25">
      <c r="B815" s="6" t="s">
        <v>45</v>
      </c>
      <c r="C815" s="6">
        <v>1998</v>
      </c>
      <c r="D815" s="6" t="s">
        <v>10</v>
      </c>
      <c r="E815" s="6" t="s">
        <v>4</v>
      </c>
      <c r="F815" s="27">
        <v>5.5701179554390563E-3</v>
      </c>
      <c r="I815" s="6" t="s">
        <v>26</v>
      </c>
      <c r="J815" s="6">
        <v>1989</v>
      </c>
      <c r="K815" s="27">
        <f t="shared" si="43"/>
        <v>5.3808145697748375E-2</v>
      </c>
      <c r="L815" s="27">
        <f t="shared" si="42"/>
        <v>3.9919398847019075E-2</v>
      </c>
      <c r="M815" s="27">
        <f t="shared" si="42"/>
        <v>4.3233135169834493E-2</v>
      </c>
      <c r="N815" s="27">
        <f t="shared" si="42"/>
        <v>2.0289303387894937E-2</v>
      </c>
    </row>
    <row r="816" spans="2:14" x14ac:dyDescent="0.25">
      <c r="B816" s="6" t="s">
        <v>45</v>
      </c>
      <c r="C816" s="6">
        <v>1998</v>
      </c>
      <c r="D816" s="6" t="s">
        <v>11</v>
      </c>
      <c r="E816" s="6" t="s">
        <v>4</v>
      </c>
      <c r="F816" s="27">
        <v>0.10632372214941023</v>
      </c>
      <c r="I816" s="6" t="s">
        <v>26</v>
      </c>
      <c r="J816" s="6">
        <v>1988</v>
      </c>
      <c r="K816" s="27">
        <f t="shared" si="43"/>
        <v>5.3343463615171997E-2</v>
      </c>
      <c r="L816" s="27">
        <f t="shared" si="42"/>
        <v>4.2994109347005746E-2</v>
      </c>
      <c r="M816" s="27">
        <f t="shared" si="42"/>
        <v>6.3067576877309448E-2</v>
      </c>
      <c r="N816" s="27">
        <f t="shared" si="42"/>
        <v>2.5914952218002753E-2</v>
      </c>
    </row>
    <row r="817" spans="2:14" x14ac:dyDescent="0.25">
      <c r="B817" s="6" t="s">
        <v>45</v>
      </c>
      <c r="C817" s="6">
        <v>1998</v>
      </c>
      <c r="D817" s="6" t="s">
        <v>12</v>
      </c>
      <c r="E817" s="6" t="s">
        <v>4</v>
      </c>
      <c r="F817" s="27">
        <v>0</v>
      </c>
      <c r="I817" s="6" t="s">
        <v>26</v>
      </c>
      <c r="J817" s="6">
        <v>1987</v>
      </c>
      <c r="K817" s="27">
        <f t="shared" si="43"/>
        <v>5.1552802022767387E-2</v>
      </c>
      <c r="L817" s="27">
        <f t="shared" si="42"/>
        <v>4.1637171843044267E-2</v>
      </c>
      <c r="M817" s="27">
        <f t="shared" si="42"/>
        <v>4.3207535242429991E-2</v>
      </c>
      <c r="N817" s="27">
        <f t="shared" si="42"/>
        <v>2.5551486244783237E-2</v>
      </c>
    </row>
    <row r="818" spans="2:14" x14ac:dyDescent="0.25">
      <c r="B818" s="6" t="s">
        <v>45</v>
      </c>
      <c r="C818" s="6">
        <v>1998</v>
      </c>
      <c r="D818" s="6" t="s">
        <v>13</v>
      </c>
      <c r="E818" s="6" t="s">
        <v>4</v>
      </c>
      <c r="F818" s="27">
        <v>5.7230231542158144E-2</v>
      </c>
      <c r="I818" s="6" t="s">
        <v>26</v>
      </c>
      <c r="J818" s="6">
        <v>1986</v>
      </c>
      <c r="K818" s="27">
        <f t="shared" si="43"/>
        <v>4.9671057101008977E-2</v>
      </c>
      <c r="L818" s="27">
        <f t="shared" si="42"/>
        <v>4.3458974881392436E-2</v>
      </c>
      <c r="M818" s="27">
        <f t="shared" si="42"/>
        <v>5.6959850023433838E-2</v>
      </c>
      <c r="N818" s="27">
        <f t="shared" si="42"/>
        <v>3.1053240244999357E-2</v>
      </c>
    </row>
    <row r="819" spans="2:14" x14ac:dyDescent="0.25">
      <c r="B819" s="6" t="s">
        <v>45</v>
      </c>
      <c r="C819" s="6">
        <v>1998</v>
      </c>
      <c r="D819" s="6" t="s">
        <v>14</v>
      </c>
      <c r="E819" s="6" t="s">
        <v>4</v>
      </c>
      <c r="F819" s="27">
        <v>3.7243337702053299E-2</v>
      </c>
      <c r="I819" s="6" t="s">
        <v>26</v>
      </c>
      <c r="J819" s="6">
        <v>1985</v>
      </c>
      <c r="K819" s="27">
        <f t="shared" si="43"/>
        <v>4.9878873791580618E-2</v>
      </c>
      <c r="L819" s="27">
        <f t="shared" si="42"/>
        <v>4.6003509956282135E-2</v>
      </c>
      <c r="M819" s="27">
        <f t="shared" si="42"/>
        <v>5.095364483673847E-2</v>
      </c>
      <c r="N819" s="27">
        <f t="shared" si="42"/>
        <v>2.8871615272913643E-2</v>
      </c>
    </row>
    <row r="820" spans="2:14" x14ac:dyDescent="0.25">
      <c r="B820" s="6" t="s">
        <v>45</v>
      </c>
      <c r="C820" s="6">
        <v>1998</v>
      </c>
      <c r="D820" s="6" t="s">
        <v>15</v>
      </c>
      <c r="E820" s="6" t="s">
        <v>4</v>
      </c>
      <c r="F820" s="27">
        <v>2.7522935779816515E-2</v>
      </c>
      <c r="I820" s="6" t="s">
        <v>26</v>
      </c>
      <c r="J820" s="6">
        <v>1984</v>
      </c>
      <c r="K820" s="27">
        <f t="shared" si="43"/>
        <v>4.9691056153260985E-2</v>
      </c>
      <c r="L820" s="27">
        <f t="shared" si="43"/>
        <v>4.9785591077828026E-2</v>
      </c>
      <c r="M820" s="27">
        <f t="shared" si="43"/>
        <v>5.5116170876549631E-2</v>
      </c>
      <c r="N820" s="27">
        <f t="shared" si="43"/>
        <v>2.7291682180355947E-2</v>
      </c>
    </row>
    <row r="821" spans="2:14" x14ac:dyDescent="0.25">
      <c r="B821" s="6" t="s">
        <v>45</v>
      </c>
      <c r="C821" s="6">
        <v>1998</v>
      </c>
      <c r="D821" s="6" t="s">
        <v>16</v>
      </c>
      <c r="E821" s="6" t="s">
        <v>4</v>
      </c>
      <c r="F821" s="27">
        <v>7.6616426387068587E-2</v>
      </c>
      <c r="I821" s="6" t="s">
        <v>26</v>
      </c>
      <c r="J821" s="6">
        <v>1983</v>
      </c>
      <c r="K821" s="27">
        <f t="shared" si="43"/>
        <v>4.7632178108120329E-2</v>
      </c>
      <c r="L821" s="27">
        <f t="shared" si="43"/>
        <v>5.1052150485037744E-2</v>
      </c>
      <c r="M821" s="27">
        <f t="shared" si="43"/>
        <v>5.1850003119735449E-2</v>
      </c>
      <c r="N821" s="27">
        <f t="shared" si="43"/>
        <v>2.0689655172413793E-2</v>
      </c>
    </row>
    <row r="822" spans="2:14" x14ac:dyDescent="0.25">
      <c r="B822" s="6" t="s">
        <v>45</v>
      </c>
      <c r="C822" s="6">
        <v>1998</v>
      </c>
      <c r="D822" s="6" t="s">
        <v>17</v>
      </c>
      <c r="E822" s="6" t="s">
        <v>4</v>
      </c>
      <c r="F822" s="27">
        <v>3.669724770642202E-2</v>
      </c>
      <c r="I822" s="6" t="s">
        <v>26</v>
      </c>
      <c r="J822" s="6">
        <v>1982</v>
      </c>
      <c r="K822" s="27">
        <f t="shared" si="43"/>
        <v>4.7687441384508256E-2</v>
      </c>
      <c r="L822" s="27">
        <f t="shared" si="43"/>
        <v>5.4142247677347995E-2</v>
      </c>
      <c r="M822" s="27">
        <f t="shared" si="43"/>
        <v>5.4323448791427857E-2</v>
      </c>
      <c r="N822" s="27">
        <f t="shared" si="43"/>
        <v>2.6073553966690928E-2</v>
      </c>
    </row>
    <row r="823" spans="2:14" x14ac:dyDescent="0.25">
      <c r="B823" s="6" t="s">
        <v>45</v>
      </c>
      <c r="C823" s="6">
        <v>1998</v>
      </c>
      <c r="D823" s="6" t="s">
        <v>18</v>
      </c>
      <c r="E823" s="6" t="s">
        <v>4</v>
      </c>
      <c r="F823" s="27">
        <v>5.2697684578418523E-2</v>
      </c>
      <c r="I823" s="6" t="s">
        <v>26</v>
      </c>
      <c r="J823" s="6">
        <v>1981</v>
      </c>
      <c r="K823" s="27">
        <f t="shared" si="43"/>
        <v>4.7197602228895109E-2</v>
      </c>
      <c r="L823" s="27">
        <f t="shared" si="43"/>
        <v>5.6214094785268898E-2</v>
      </c>
      <c r="M823" s="27">
        <f t="shared" si="43"/>
        <v>5.0843238533822888E-2</v>
      </c>
      <c r="N823" s="27">
        <f t="shared" si="43"/>
        <v>3.2753672125612018E-2</v>
      </c>
    </row>
    <row r="824" spans="2:14" x14ac:dyDescent="0.25">
      <c r="B824" s="6" t="s">
        <v>45</v>
      </c>
      <c r="C824" s="6">
        <v>1998</v>
      </c>
      <c r="D824" s="6" t="s">
        <v>19</v>
      </c>
      <c r="E824" s="6" t="s">
        <v>4</v>
      </c>
      <c r="F824" s="27">
        <v>7.1210135430318913E-2</v>
      </c>
      <c r="I824" s="6" t="s">
        <v>26</v>
      </c>
      <c r="J824" s="6">
        <v>1980</v>
      </c>
      <c r="K824" s="27">
        <f t="shared" si="43"/>
        <v>4.8808533994751192E-2</v>
      </c>
      <c r="L824" s="27">
        <f t="shared" si="43"/>
        <v>5.877248995003205E-2</v>
      </c>
      <c r="M824" s="27">
        <f t="shared" si="43"/>
        <v>5.3880633673093453E-2</v>
      </c>
      <c r="N824" s="27">
        <f t="shared" si="43"/>
        <v>3.2156662843549552E-2</v>
      </c>
    </row>
    <row r="825" spans="2:14" x14ac:dyDescent="0.25">
      <c r="B825" s="6" t="s">
        <v>45</v>
      </c>
      <c r="C825" s="6">
        <v>1998</v>
      </c>
      <c r="D825" s="6" t="s">
        <v>20</v>
      </c>
      <c r="E825" s="6" t="s">
        <v>4</v>
      </c>
      <c r="F825" s="27">
        <v>2.7468326780253387E-2</v>
      </c>
      <c r="I825" s="6" t="s">
        <v>26</v>
      </c>
      <c r="J825" s="6">
        <v>1979</v>
      </c>
      <c r="K825" s="27">
        <f t="shared" si="43"/>
        <v>5.0228546536953682E-2</v>
      </c>
      <c r="L825" s="27">
        <f t="shared" si="43"/>
        <v>5.779564287265912E-2</v>
      </c>
      <c r="M825" s="27">
        <f t="shared" si="43"/>
        <v>5.7319329235543358E-2</v>
      </c>
      <c r="N825" s="27">
        <f t="shared" si="43"/>
        <v>3.732809430255403E-2</v>
      </c>
    </row>
    <row r="826" spans="2:14" x14ac:dyDescent="0.25">
      <c r="B826" s="6" t="s">
        <v>45</v>
      </c>
      <c r="C826" s="6">
        <v>1998</v>
      </c>
      <c r="D826" s="6" t="s">
        <v>21</v>
      </c>
      <c r="E826" s="6" t="s">
        <v>4</v>
      </c>
      <c r="F826" s="27">
        <v>2.8014416775884666E-2</v>
      </c>
      <c r="I826" s="6" t="s">
        <v>26</v>
      </c>
      <c r="J826" s="6">
        <v>1978</v>
      </c>
      <c r="K826" s="27">
        <f t="shared" si="43"/>
        <v>5.0554247300925559E-2</v>
      </c>
      <c r="L826" s="27">
        <f t="shared" si="43"/>
        <v>6.0666488685697573E-2</v>
      </c>
      <c r="M826" s="27">
        <f t="shared" si="43"/>
        <v>5.0495854332628841E-2</v>
      </c>
      <c r="N826" s="27">
        <f t="shared" si="43"/>
        <v>4.6574403359184197E-2</v>
      </c>
    </row>
    <row r="827" spans="2:14" x14ac:dyDescent="0.25">
      <c r="B827" s="6" t="s">
        <v>45</v>
      </c>
      <c r="C827" s="6">
        <v>1998</v>
      </c>
      <c r="D827" s="6" t="s">
        <v>22</v>
      </c>
      <c r="E827" s="6" t="s">
        <v>4</v>
      </c>
      <c r="F827" s="27">
        <v>1.5235910878112713E-2</v>
      </c>
      <c r="I827" s="6" t="s">
        <v>26</v>
      </c>
      <c r="J827" s="6">
        <v>1977</v>
      </c>
      <c r="K827" s="27">
        <f t="shared" si="43"/>
        <v>5.104863748008194E-2</v>
      </c>
      <c r="L827" s="27">
        <f t="shared" si="43"/>
        <v>6.3711020742104815E-2</v>
      </c>
      <c r="M827" s="27">
        <f t="shared" si="43"/>
        <v>5.1475546706913712E-2</v>
      </c>
      <c r="N827" s="27">
        <f t="shared" si="43"/>
        <v>4.027226318774816E-2</v>
      </c>
    </row>
    <row r="828" spans="2:14" x14ac:dyDescent="0.25">
      <c r="B828" s="6" t="s">
        <v>45</v>
      </c>
      <c r="C828" s="6">
        <v>1998</v>
      </c>
      <c r="D828" s="6" t="s">
        <v>23</v>
      </c>
      <c r="E828" s="6" t="s">
        <v>4</v>
      </c>
      <c r="F828" s="27">
        <v>0</v>
      </c>
      <c r="I828" s="6" t="s">
        <v>26</v>
      </c>
      <c r="J828" s="6">
        <v>1976</v>
      </c>
      <c r="K828" s="27">
        <f t="shared" si="43"/>
        <v>5.2378019144418884E-2</v>
      </c>
      <c r="L828" s="27">
        <f t="shared" si="43"/>
        <v>6.987033736864745E-2</v>
      </c>
      <c r="M828" s="27">
        <f t="shared" si="43"/>
        <v>4.826772155936962E-2</v>
      </c>
      <c r="N828" s="27">
        <f t="shared" si="43"/>
        <v>5.2778373739540869E-2</v>
      </c>
    </row>
    <row r="829" spans="2:14" x14ac:dyDescent="0.25">
      <c r="B829" s="6" t="s">
        <v>45</v>
      </c>
      <c r="C829" s="6">
        <v>1998</v>
      </c>
      <c r="D829" s="6" t="s">
        <v>24</v>
      </c>
      <c r="E829" s="6" t="s">
        <v>4</v>
      </c>
      <c r="F829" s="27">
        <v>4.3359545653123638E-2</v>
      </c>
      <c r="I829" s="6" t="s">
        <v>26</v>
      </c>
      <c r="J829" s="6">
        <v>1975</v>
      </c>
      <c r="K829" s="27">
        <f t="shared" si="43"/>
        <v>5.2869781197587923E-2</v>
      </c>
      <c r="L829" s="27">
        <f t="shared" si="43"/>
        <v>7.5772925237398717E-2</v>
      </c>
      <c r="M829" s="27">
        <f t="shared" si="43"/>
        <v>4.292155094679892E-2</v>
      </c>
      <c r="N829" s="27">
        <f t="shared" si="43"/>
        <v>5.7751366011247161E-2</v>
      </c>
    </row>
    <row r="830" spans="2:14" x14ac:dyDescent="0.25">
      <c r="B830" s="6" t="s">
        <v>45</v>
      </c>
      <c r="C830" s="6">
        <v>1998</v>
      </c>
      <c r="D830" s="6" t="s">
        <v>25</v>
      </c>
      <c r="E830" s="6" t="s">
        <v>4</v>
      </c>
      <c r="F830" s="27">
        <v>0.10097204019222368</v>
      </c>
      <c r="I830" s="6" t="s">
        <v>26</v>
      </c>
      <c r="J830" s="6">
        <v>1974</v>
      </c>
      <c r="K830" s="27">
        <f t="shared" si="43"/>
        <v>5.2982182679031403E-2</v>
      </c>
      <c r="L830" s="27">
        <f t="shared" si="43"/>
        <v>7.8974359675670208E-2</v>
      </c>
      <c r="M830" s="27">
        <f t="shared" si="43"/>
        <v>4.1517768513003775E-2</v>
      </c>
      <c r="N830" s="27">
        <f t="shared" si="43"/>
        <v>5.2638615019551485E-2</v>
      </c>
    </row>
    <row r="831" spans="2:14" x14ac:dyDescent="0.25">
      <c r="B831" s="6" t="s">
        <v>45</v>
      </c>
      <c r="C831" s="6">
        <v>1998</v>
      </c>
      <c r="D831" s="6" t="s">
        <v>26</v>
      </c>
      <c r="E831" s="6" t="s">
        <v>4</v>
      </c>
      <c r="F831" s="27">
        <v>3.7844036697247709E-2</v>
      </c>
      <c r="I831" s="6" t="s">
        <v>26</v>
      </c>
      <c r="J831" s="6">
        <v>1973</v>
      </c>
      <c r="K831" s="27">
        <f t="shared" si="43"/>
        <v>5.529506155974441E-2</v>
      </c>
      <c r="L831" s="27">
        <f t="shared" si="43"/>
        <v>8.0461290835604646E-2</v>
      </c>
      <c r="M831" s="27">
        <f t="shared" si="43"/>
        <v>4.5487364620938629E-2</v>
      </c>
      <c r="N831" s="27">
        <f t="shared" si="43"/>
        <v>6.2794684954993574E-2</v>
      </c>
    </row>
    <row r="832" spans="2:14" x14ac:dyDescent="0.25">
      <c r="B832" s="6" t="s">
        <v>45</v>
      </c>
      <c r="C832" s="6">
        <v>1998</v>
      </c>
      <c r="D832" s="6" t="s">
        <v>27</v>
      </c>
      <c r="E832" s="6" t="s">
        <v>4</v>
      </c>
      <c r="F832" s="27">
        <v>0</v>
      </c>
      <c r="I832" s="6" t="s">
        <v>26</v>
      </c>
      <c r="J832" s="6">
        <v>1972</v>
      </c>
      <c r="K832" s="27">
        <f t="shared" si="43"/>
        <v>5.7662086994462243E-2</v>
      </c>
      <c r="L832" s="27">
        <f t="shared" si="43"/>
        <v>8.4154370840537146E-2</v>
      </c>
      <c r="M832" s="27">
        <f t="shared" si="43"/>
        <v>4.2109090909090909E-2</v>
      </c>
      <c r="N832" s="27">
        <f t="shared" si="43"/>
        <v>4.4730093809848409E-2</v>
      </c>
    </row>
    <row r="833" spans="2:14" x14ac:dyDescent="0.25">
      <c r="B833" s="6" t="s">
        <v>45</v>
      </c>
      <c r="C833" s="6">
        <v>1998</v>
      </c>
      <c r="D833" s="6" t="s">
        <v>28</v>
      </c>
      <c r="E833" s="6" t="s">
        <v>4</v>
      </c>
      <c r="F833" s="27">
        <v>1.0921799912625601E-2</v>
      </c>
      <c r="I833" s="6" t="s">
        <v>26</v>
      </c>
      <c r="J833" s="6">
        <v>1971</v>
      </c>
      <c r="K833" s="27">
        <f t="shared" si="43"/>
        <v>5.9816634070791457E-2</v>
      </c>
      <c r="L833" s="27">
        <f t="shared" si="43"/>
        <v>8.5894070067145431E-2</v>
      </c>
      <c r="M833" s="27">
        <f t="shared" si="43"/>
        <v>3.9407009356807847E-2</v>
      </c>
      <c r="N833" s="27">
        <f t="shared" si="43"/>
        <v>6.8555223328504056E-2</v>
      </c>
    </row>
    <row r="834" spans="2:14" x14ac:dyDescent="0.25">
      <c r="B834" s="6" t="s">
        <v>45</v>
      </c>
      <c r="C834" s="6">
        <v>1998</v>
      </c>
      <c r="D834" s="6" t="s">
        <v>29</v>
      </c>
      <c r="E834" s="6" t="s">
        <v>4</v>
      </c>
      <c r="F834" s="27">
        <v>0</v>
      </c>
      <c r="I834" s="6" t="s">
        <v>26</v>
      </c>
      <c r="J834" s="6">
        <v>1970</v>
      </c>
      <c r="K834" s="27">
        <f t="shared" si="43"/>
        <v>6.2461044530907582E-2</v>
      </c>
      <c r="L834" s="27">
        <f t="shared" si="43"/>
        <v>8.5640075941550708E-2</v>
      </c>
      <c r="M834" s="27">
        <f t="shared" si="43"/>
        <v>3.5412009945500665E-2</v>
      </c>
      <c r="N834" s="27">
        <f t="shared" si="43"/>
        <v>7.3545627694055538E-2</v>
      </c>
    </row>
    <row r="835" spans="2:14" x14ac:dyDescent="0.25">
      <c r="B835" s="6" t="s">
        <v>45</v>
      </c>
      <c r="C835" s="6">
        <v>1998</v>
      </c>
      <c r="D835" s="6" t="s">
        <v>30</v>
      </c>
      <c r="E835" s="6" t="s">
        <v>4</v>
      </c>
      <c r="F835" s="27">
        <v>0</v>
      </c>
      <c r="I835" s="6" t="s">
        <v>26</v>
      </c>
      <c r="J835" s="6">
        <v>1969</v>
      </c>
      <c r="K835" s="27">
        <f t="shared" si="43"/>
        <v>6.4487976529103125E-2</v>
      </c>
      <c r="L835" s="27">
        <f t="shared" si="43"/>
        <v>8.1695761071236467E-2</v>
      </c>
      <c r="M835" s="27">
        <f t="shared" si="43"/>
        <v>3.3158477308821405E-2</v>
      </c>
      <c r="N835" s="27">
        <f t="shared" si="43"/>
        <v>6.5655602187460263E-2</v>
      </c>
    </row>
    <row r="836" spans="2:14" x14ac:dyDescent="0.25">
      <c r="B836" s="6" t="s">
        <v>45</v>
      </c>
      <c r="C836" s="6">
        <v>1998</v>
      </c>
      <c r="D836" s="6" t="s">
        <v>31</v>
      </c>
      <c r="E836" s="6" t="s">
        <v>4</v>
      </c>
      <c r="F836" s="27">
        <v>0</v>
      </c>
      <c r="I836" s="6" t="s">
        <v>26</v>
      </c>
      <c r="J836" s="6">
        <v>1968</v>
      </c>
      <c r="K836" s="27">
        <f t="shared" si="43"/>
        <v>6.821489838040079E-2</v>
      </c>
      <c r="L836" s="27">
        <f t="shared" si="43"/>
        <v>7.9523548368754776E-2</v>
      </c>
      <c r="M836" s="27">
        <f t="shared" si="43"/>
        <v>3.3771859457725012E-2</v>
      </c>
      <c r="N836" s="27">
        <f t="shared" si="43"/>
        <v>6.5408671684511824E-2</v>
      </c>
    </row>
    <row r="837" spans="2:14" x14ac:dyDescent="0.25">
      <c r="B837" s="6" t="s">
        <v>45</v>
      </c>
      <c r="C837" s="6">
        <v>1998</v>
      </c>
      <c r="D837" s="6" t="s">
        <v>32</v>
      </c>
      <c r="E837" s="6" t="s">
        <v>4</v>
      </c>
      <c r="F837" s="27">
        <v>5.7339449541284407E-3</v>
      </c>
      <c r="I837" s="6" t="s">
        <v>26</v>
      </c>
      <c r="J837" s="6">
        <v>1967</v>
      </c>
      <c r="K837" s="27">
        <f t="shared" si="43"/>
        <v>6.9544890978928339E-2</v>
      </c>
      <c r="L837" s="27">
        <f t="shared" si="43"/>
        <v>7.46042669501914E-2</v>
      </c>
      <c r="M837" s="27">
        <f t="shared" si="43"/>
        <v>3.3531165385772499E-2</v>
      </c>
      <c r="N837" s="27">
        <f t="shared" si="43"/>
        <v>6.3804434173467178E-2</v>
      </c>
    </row>
    <row r="838" spans="2:14" x14ac:dyDescent="0.25">
      <c r="B838" s="6" t="s">
        <v>45</v>
      </c>
      <c r="C838" s="6">
        <v>1997</v>
      </c>
      <c r="D838" s="6" t="s">
        <v>7</v>
      </c>
      <c r="E838" s="6" t="s">
        <v>3</v>
      </c>
      <c r="F838" s="27">
        <v>8.9997731911998183E-2</v>
      </c>
      <c r="I838" s="6" t="s">
        <v>26</v>
      </c>
      <c r="J838" s="6">
        <v>1966</v>
      </c>
      <c r="K838" s="27">
        <f t="shared" si="43"/>
        <v>6.900982106820934E-2</v>
      </c>
      <c r="L838" s="27">
        <f t="shared" si="43"/>
        <v>7.2139623395180222E-2</v>
      </c>
      <c r="M838" s="27">
        <f t="shared" si="43"/>
        <v>3.4319986671849836E-2</v>
      </c>
      <c r="N838" s="27">
        <f t="shared" si="43"/>
        <v>5.8198748726902373E-2</v>
      </c>
    </row>
    <row r="839" spans="2:14" x14ac:dyDescent="0.25">
      <c r="B839" s="6" t="s">
        <v>45</v>
      </c>
      <c r="C839" s="6">
        <v>1997</v>
      </c>
      <c r="D839" s="6" t="s">
        <v>8</v>
      </c>
      <c r="E839" s="6" t="s">
        <v>3</v>
      </c>
      <c r="F839" s="27">
        <v>5.679292356543434E-2</v>
      </c>
      <c r="I839" s="6" t="s">
        <v>26</v>
      </c>
      <c r="J839" s="6">
        <v>1965</v>
      </c>
      <c r="K839" s="27">
        <f t="shared" si="43"/>
        <v>6.7518708935699279E-2</v>
      </c>
      <c r="L839" s="27">
        <f t="shared" si="43"/>
        <v>6.6967643564333948E-2</v>
      </c>
      <c r="M839" s="27">
        <f t="shared" si="43"/>
        <v>2.8825445910873045E-2</v>
      </c>
      <c r="N839" s="27">
        <f t="shared" si="43"/>
        <v>5.3621419854999644E-2</v>
      </c>
    </row>
    <row r="840" spans="2:14" x14ac:dyDescent="0.25">
      <c r="B840" s="6" t="s">
        <v>45</v>
      </c>
      <c r="C840" s="6">
        <v>1997</v>
      </c>
      <c r="D840" s="6" t="s">
        <v>9</v>
      </c>
      <c r="E840" s="6" t="s">
        <v>3</v>
      </c>
      <c r="F840" s="27">
        <v>8.9317305511453851E-2</v>
      </c>
      <c r="I840" s="6" t="s">
        <v>26</v>
      </c>
      <c r="J840" s="6">
        <v>1964</v>
      </c>
      <c r="K840" s="27">
        <f t="shared" si="43"/>
        <v>6.801462380135552E-2</v>
      </c>
      <c r="L840" s="27">
        <f t="shared" si="43"/>
        <v>6.5820608166592035E-2</v>
      </c>
      <c r="M840" s="27">
        <f t="shared" si="43"/>
        <v>3.0718887930597127E-2</v>
      </c>
      <c r="N840" s="27">
        <f t="shared" si="43"/>
        <v>4.5747337978177996E-2</v>
      </c>
    </row>
    <row r="841" spans="2:14" x14ac:dyDescent="0.25">
      <c r="B841" s="6" t="s">
        <v>45</v>
      </c>
      <c r="C841" s="6">
        <v>1997</v>
      </c>
      <c r="D841" s="6" t="s">
        <v>10</v>
      </c>
      <c r="E841" s="6" t="s">
        <v>3</v>
      </c>
      <c r="F841" s="27">
        <v>4.9852574279882059E-2</v>
      </c>
      <c r="I841" s="6" t="s">
        <v>26</v>
      </c>
      <c r="J841" s="6">
        <v>1963</v>
      </c>
      <c r="K841" s="27">
        <f t="shared" si="43"/>
        <v>6.7767179517467441E-2</v>
      </c>
      <c r="L841" s="27">
        <f t="shared" si="43"/>
        <v>6.5993485984895503E-2</v>
      </c>
      <c r="M841" s="27">
        <f t="shared" si="43"/>
        <v>2.8200629547448269E-2</v>
      </c>
      <c r="N841" s="27">
        <f t="shared" si="43"/>
        <v>4.7951090548578983E-2</v>
      </c>
    </row>
    <row r="842" spans="2:14" x14ac:dyDescent="0.25">
      <c r="B842" s="6" t="s">
        <v>45</v>
      </c>
      <c r="C842" s="6">
        <v>1997</v>
      </c>
      <c r="D842" s="6" t="s">
        <v>11</v>
      </c>
      <c r="E842" s="6" t="s">
        <v>3</v>
      </c>
      <c r="F842" s="27">
        <v>2.449535041959628E-2</v>
      </c>
      <c r="I842" s="6" t="s">
        <v>26</v>
      </c>
      <c r="J842" s="6">
        <v>1962</v>
      </c>
      <c r="K842" s="27">
        <f t="shared" si="43"/>
        <v>6.6427925123640347E-2</v>
      </c>
      <c r="L842" s="27">
        <f t="shared" si="43"/>
        <v>6.2269255307791982E-2</v>
      </c>
      <c r="M842" s="27">
        <f t="shared" si="43"/>
        <v>3.0800563210298702E-2</v>
      </c>
      <c r="N842" s="27">
        <f t="shared" si="43"/>
        <v>4.1748669140183901E-2</v>
      </c>
    </row>
    <row r="843" spans="2:14" x14ac:dyDescent="0.25">
      <c r="B843" s="6" t="s">
        <v>45</v>
      </c>
      <c r="C843" s="6">
        <v>1997</v>
      </c>
      <c r="D843" s="6" t="s">
        <v>12</v>
      </c>
      <c r="E843" s="6" t="s">
        <v>3</v>
      </c>
      <c r="F843" s="27">
        <v>8.845543207076435E-3</v>
      </c>
      <c r="I843" s="6" t="s">
        <v>26</v>
      </c>
      <c r="J843" s="6">
        <v>1961</v>
      </c>
      <c r="K843" s="27">
        <f t="shared" si="43"/>
        <v>6.4273581594117876E-2</v>
      </c>
      <c r="L843" s="27">
        <f t="shared" si="43"/>
        <v>5.8380138687062079E-2</v>
      </c>
      <c r="M843" s="27">
        <f t="shared" si="43"/>
        <v>3.3049147442326982E-2</v>
      </c>
      <c r="N843" s="27">
        <f t="shared" si="43"/>
        <v>3.3972996624578075E-2</v>
      </c>
    </row>
    <row r="844" spans="2:14" x14ac:dyDescent="0.25">
      <c r="B844" s="6" t="s">
        <v>45</v>
      </c>
      <c r="C844" s="6">
        <v>1997</v>
      </c>
      <c r="D844" s="6" t="s">
        <v>13</v>
      </c>
      <c r="E844" s="6" t="s">
        <v>3</v>
      </c>
      <c r="F844" s="27">
        <v>5.0805171240644138E-3</v>
      </c>
      <c r="I844" s="6" t="s">
        <v>26</v>
      </c>
      <c r="J844" s="6">
        <v>1960</v>
      </c>
      <c r="K844" s="27">
        <f t="shared" si="43"/>
        <v>6.3345409976804781E-2</v>
      </c>
      <c r="L844" s="27">
        <f t="shared" si="43"/>
        <v>5.398070692322484E-2</v>
      </c>
      <c r="M844" s="27">
        <f t="shared" si="43"/>
        <v>3.1917103827974865E-2</v>
      </c>
      <c r="N844" s="27">
        <f t="shared" si="43"/>
        <v>2.9125894792145533E-2</v>
      </c>
    </row>
    <row r="845" spans="2:14" x14ac:dyDescent="0.25">
      <c r="B845" s="6" t="s">
        <v>45</v>
      </c>
      <c r="C845" s="6">
        <v>1997</v>
      </c>
      <c r="D845" s="6" t="s">
        <v>14</v>
      </c>
      <c r="E845" s="6" t="s">
        <v>3</v>
      </c>
      <c r="F845" s="27">
        <v>5.1621682921297346E-2</v>
      </c>
    </row>
    <row r="846" spans="2:14" x14ac:dyDescent="0.25">
      <c r="B846" s="6" t="s">
        <v>45</v>
      </c>
      <c r="C846" s="6">
        <v>1997</v>
      </c>
      <c r="D846" s="6" t="s">
        <v>15</v>
      </c>
      <c r="E846" s="6" t="s">
        <v>3</v>
      </c>
      <c r="F846" s="27">
        <v>1.1930142889544115E-2</v>
      </c>
      <c r="I846" s="6" t="s">
        <v>27</v>
      </c>
      <c r="J846" s="6">
        <v>2000</v>
      </c>
      <c r="K846" s="27">
        <f>SUMIFS($F$6:$F$6141,$D$6:$D$6141,$I846,$E$6:$E$6141,LEFT(K$5,1),$C$6:$C$6141,$J846,$B$6:$B$6141,K$4)</f>
        <v>9.61652145906124E-4</v>
      </c>
      <c r="L846" s="27">
        <f t="shared" ref="L846:N861" si="44">SUMIFS($F$6:$F$6141,$D$6:$D$6141,$I846,$E$6:$E$6141,LEFT(L$5,1),$C$6:$C$6141,$J846,$B$6:$B$6141,L$4)</f>
        <v>3.3745539881769302E-4</v>
      </c>
      <c r="M846" s="27">
        <f t="shared" si="44"/>
        <v>0</v>
      </c>
      <c r="N846" s="27">
        <f t="shared" si="44"/>
        <v>0</v>
      </c>
    </row>
    <row r="847" spans="2:14" x14ac:dyDescent="0.25">
      <c r="B847" s="6" t="s">
        <v>45</v>
      </c>
      <c r="C847" s="6">
        <v>1997</v>
      </c>
      <c r="D847" s="6" t="s">
        <v>16</v>
      </c>
      <c r="E847" s="6" t="s">
        <v>3</v>
      </c>
      <c r="F847" s="27">
        <v>0.19074620095259695</v>
      </c>
      <c r="I847" s="6" t="s">
        <v>27</v>
      </c>
      <c r="J847" s="6">
        <v>1999</v>
      </c>
      <c r="K847" s="27">
        <f t="shared" ref="K847:N886" si="45">SUMIFS($F$6:$F$6141,$D$6:$D$6141,$I847,$E$6:$E$6141,LEFT(K$5,1),$C$6:$C$6141,$J847,$B$6:$B$6141,K$4)</f>
        <v>1.0074660898797348E-3</v>
      </c>
      <c r="L847" s="27">
        <f t="shared" si="44"/>
        <v>3.1265008191545015E-4</v>
      </c>
      <c r="M847" s="27">
        <f t="shared" si="44"/>
        <v>0</v>
      </c>
      <c r="N847" s="27">
        <f t="shared" si="44"/>
        <v>0</v>
      </c>
    </row>
    <row r="848" spans="2:14" x14ac:dyDescent="0.25">
      <c r="B848" s="6" t="s">
        <v>45</v>
      </c>
      <c r="C848" s="6">
        <v>1997</v>
      </c>
      <c r="D848" s="6" t="s">
        <v>17</v>
      </c>
      <c r="E848" s="6" t="s">
        <v>3</v>
      </c>
      <c r="F848" s="27">
        <v>5.3980494443184399E-3</v>
      </c>
      <c r="I848" s="6" t="s">
        <v>27</v>
      </c>
      <c r="J848" s="6">
        <v>1998</v>
      </c>
      <c r="K848" s="27">
        <f t="shared" si="45"/>
        <v>8.9367937799496463E-4</v>
      </c>
      <c r="L848" s="27">
        <f t="shared" si="44"/>
        <v>2.932976393503514E-4</v>
      </c>
      <c r="M848" s="27">
        <f t="shared" si="44"/>
        <v>0</v>
      </c>
      <c r="N848" s="27">
        <f t="shared" si="44"/>
        <v>0</v>
      </c>
    </row>
    <row r="849" spans="2:14" x14ac:dyDescent="0.25">
      <c r="B849" s="6" t="s">
        <v>45</v>
      </c>
      <c r="C849" s="6">
        <v>1997</v>
      </c>
      <c r="D849" s="6" t="s">
        <v>18</v>
      </c>
      <c r="E849" s="6" t="s">
        <v>3</v>
      </c>
      <c r="F849" s="27">
        <v>9.4034928555227937E-2</v>
      </c>
      <c r="I849" s="6" t="s">
        <v>27</v>
      </c>
      <c r="J849" s="6">
        <v>1997</v>
      </c>
      <c r="K849" s="27">
        <f t="shared" si="45"/>
        <v>7.7760456392838391E-4</v>
      </c>
      <c r="L849" s="27">
        <f t="shared" si="44"/>
        <v>2.8101720181575041E-4</v>
      </c>
      <c r="M849" s="27">
        <f t="shared" si="44"/>
        <v>0</v>
      </c>
      <c r="N849" s="27">
        <f t="shared" si="44"/>
        <v>0</v>
      </c>
    </row>
    <row r="850" spans="2:14" x14ac:dyDescent="0.25">
      <c r="B850" s="6" t="s">
        <v>45</v>
      </c>
      <c r="C850" s="6">
        <v>1997</v>
      </c>
      <c r="D850" s="6" t="s">
        <v>19</v>
      </c>
      <c r="E850" s="6" t="s">
        <v>3</v>
      </c>
      <c r="F850" s="27">
        <v>5.7019732365615784E-2</v>
      </c>
      <c r="I850" s="6" t="s">
        <v>27</v>
      </c>
      <c r="J850" s="6">
        <v>1996</v>
      </c>
      <c r="K850" s="27">
        <f t="shared" si="45"/>
        <v>7.6008432234970114E-4</v>
      </c>
      <c r="L850" s="27">
        <f t="shared" si="44"/>
        <v>3.0296356563582979E-4</v>
      </c>
      <c r="M850" s="27">
        <f t="shared" si="44"/>
        <v>0</v>
      </c>
      <c r="N850" s="27">
        <f t="shared" si="44"/>
        <v>0</v>
      </c>
    </row>
    <row r="851" spans="2:14" x14ac:dyDescent="0.25">
      <c r="B851" s="6" t="s">
        <v>45</v>
      </c>
      <c r="C851" s="6">
        <v>1997</v>
      </c>
      <c r="D851" s="6" t="s">
        <v>20</v>
      </c>
      <c r="E851" s="6" t="s">
        <v>3</v>
      </c>
      <c r="F851" s="27">
        <v>4.3365842594692672E-2</v>
      </c>
      <c r="I851" s="6" t="s">
        <v>27</v>
      </c>
      <c r="J851" s="6">
        <v>1995</v>
      </c>
      <c r="K851" s="27">
        <f t="shared" si="45"/>
        <v>7.8732087530319472E-4</v>
      </c>
      <c r="L851" s="27">
        <f t="shared" si="44"/>
        <v>3.7208443638609714E-4</v>
      </c>
      <c r="M851" s="27">
        <f t="shared" si="44"/>
        <v>0</v>
      </c>
      <c r="N851" s="27">
        <f t="shared" si="44"/>
        <v>0</v>
      </c>
    </row>
    <row r="852" spans="2:14" x14ac:dyDescent="0.25">
      <c r="B852" s="6" t="s">
        <v>45</v>
      </c>
      <c r="C852" s="6">
        <v>1997</v>
      </c>
      <c r="D852" s="6" t="s">
        <v>21</v>
      </c>
      <c r="E852" s="6" t="s">
        <v>3</v>
      </c>
      <c r="F852" s="27">
        <v>3.3613064186890453E-2</v>
      </c>
      <c r="I852" s="6" t="s">
        <v>27</v>
      </c>
      <c r="J852" s="6">
        <v>1994</v>
      </c>
      <c r="K852" s="27">
        <f t="shared" si="45"/>
        <v>7.1878998851903882E-4</v>
      </c>
      <c r="L852" s="27">
        <f t="shared" si="44"/>
        <v>3.2177200347715922E-4</v>
      </c>
      <c r="M852" s="27">
        <f t="shared" si="44"/>
        <v>0</v>
      </c>
      <c r="N852" s="27">
        <f t="shared" si="44"/>
        <v>0</v>
      </c>
    </row>
    <row r="853" spans="2:14" x14ac:dyDescent="0.25">
      <c r="B853" s="6" t="s">
        <v>45</v>
      </c>
      <c r="C853" s="6">
        <v>1997</v>
      </c>
      <c r="D853" s="6" t="s">
        <v>22</v>
      </c>
      <c r="E853" s="6" t="s">
        <v>3</v>
      </c>
      <c r="F853" s="27">
        <v>8.8909049671127248E-3</v>
      </c>
      <c r="I853" s="6" t="s">
        <v>27</v>
      </c>
      <c r="J853" s="6">
        <v>1993</v>
      </c>
      <c r="K853" s="27">
        <f t="shared" si="45"/>
        <v>6.4329153043697401E-4</v>
      </c>
      <c r="L853" s="27">
        <f t="shared" si="44"/>
        <v>3.0187115806638506E-4</v>
      </c>
      <c r="M853" s="27">
        <f t="shared" si="44"/>
        <v>0</v>
      </c>
      <c r="N853" s="27">
        <f t="shared" si="44"/>
        <v>0</v>
      </c>
    </row>
    <row r="854" spans="2:14" x14ac:dyDescent="0.25">
      <c r="B854" s="6" t="s">
        <v>45</v>
      </c>
      <c r="C854" s="6">
        <v>1997</v>
      </c>
      <c r="D854" s="6" t="s">
        <v>23</v>
      </c>
      <c r="E854" s="6" t="s">
        <v>3</v>
      </c>
      <c r="F854" s="27">
        <v>0</v>
      </c>
      <c r="I854" s="6" t="s">
        <v>27</v>
      </c>
      <c r="J854" s="6">
        <v>1992</v>
      </c>
      <c r="K854" s="27">
        <f t="shared" si="45"/>
        <v>6.5070021654942546E-4</v>
      </c>
      <c r="L854" s="27">
        <f t="shared" si="44"/>
        <v>3.7668468556612775E-4</v>
      </c>
      <c r="M854" s="27">
        <f t="shared" si="44"/>
        <v>0</v>
      </c>
      <c r="N854" s="27">
        <f t="shared" si="44"/>
        <v>0</v>
      </c>
    </row>
    <row r="855" spans="2:14" x14ac:dyDescent="0.25">
      <c r="B855" s="6" t="s">
        <v>45</v>
      </c>
      <c r="C855" s="6">
        <v>1997</v>
      </c>
      <c r="D855" s="6" t="s">
        <v>24</v>
      </c>
      <c r="E855" s="6" t="s">
        <v>3</v>
      </c>
      <c r="F855" s="27">
        <v>4.2141075073712862E-2</v>
      </c>
      <c r="I855" s="6" t="s">
        <v>27</v>
      </c>
      <c r="J855" s="6">
        <v>1991</v>
      </c>
      <c r="K855" s="27">
        <f t="shared" si="45"/>
        <v>7.0367191952885183E-4</v>
      </c>
      <c r="L855" s="27">
        <f t="shared" si="44"/>
        <v>3.8997116139189212E-4</v>
      </c>
      <c r="M855" s="27">
        <f t="shared" si="44"/>
        <v>0</v>
      </c>
      <c r="N855" s="27">
        <f t="shared" si="44"/>
        <v>0</v>
      </c>
    </row>
    <row r="856" spans="2:14" x14ac:dyDescent="0.25">
      <c r="B856" s="6" t="s">
        <v>45</v>
      </c>
      <c r="C856" s="6">
        <v>1997</v>
      </c>
      <c r="D856" s="6" t="s">
        <v>25</v>
      </c>
      <c r="E856" s="6" t="s">
        <v>3</v>
      </c>
      <c r="F856" s="27">
        <v>3.9736901791789521E-2</v>
      </c>
      <c r="I856" s="6" t="s">
        <v>27</v>
      </c>
      <c r="J856" s="6">
        <v>1990</v>
      </c>
      <c r="K856" s="27">
        <f t="shared" si="45"/>
        <v>5.7200377697894306E-4</v>
      </c>
      <c r="L856" s="27">
        <f t="shared" si="44"/>
        <v>2.5546397324595479E-4</v>
      </c>
      <c r="M856" s="27">
        <f t="shared" si="44"/>
        <v>0</v>
      </c>
      <c r="N856" s="27">
        <f t="shared" si="44"/>
        <v>0</v>
      </c>
    </row>
    <row r="857" spans="2:14" x14ac:dyDescent="0.25">
      <c r="B857" s="6" t="s">
        <v>45</v>
      </c>
      <c r="C857" s="6">
        <v>1997</v>
      </c>
      <c r="D857" s="6" t="s">
        <v>26</v>
      </c>
      <c r="E857" s="6" t="s">
        <v>3</v>
      </c>
      <c r="F857" s="27">
        <v>4.7493762757995009E-2</v>
      </c>
      <c r="I857" s="6" t="s">
        <v>27</v>
      </c>
      <c r="J857" s="6">
        <v>1989</v>
      </c>
      <c r="K857" s="27">
        <f t="shared" si="45"/>
        <v>6.3200758409100914E-4</v>
      </c>
      <c r="L857" s="27">
        <f t="shared" si="44"/>
        <v>3.6651696484857961E-4</v>
      </c>
      <c r="M857" s="27">
        <f t="shared" si="44"/>
        <v>0</v>
      </c>
      <c r="N857" s="27">
        <f t="shared" si="44"/>
        <v>0</v>
      </c>
    </row>
    <row r="858" spans="2:14" x14ac:dyDescent="0.25">
      <c r="B858" s="6" t="s">
        <v>45</v>
      </c>
      <c r="C858" s="6">
        <v>1997</v>
      </c>
      <c r="D858" s="6" t="s">
        <v>27</v>
      </c>
      <c r="E858" s="6" t="s">
        <v>3</v>
      </c>
      <c r="F858" s="27">
        <v>0</v>
      </c>
      <c r="I858" s="6" t="s">
        <v>27</v>
      </c>
      <c r="J858" s="6">
        <v>1988</v>
      </c>
      <c r="K858" s="27">
        <f t="shared" si="45"/>
        <v>4.5858175357061059E-4</v>
      </c>
      <c r="L858" s="27">
        <f t="shared" si="44"/>
        <v>2.0382492677505047E-4</v>
      </c>
      <c r="M858" s="27">
        <f t="shared" si="44"/>
        <v>0</v>
      </c>
      <c r="N858" s="27">
        <f t="shared" si="44"/>
        <v>0</v>
      </c>
    </row>
    <row r="859" spans="2:14" x14ac:dyDescent="0.25">
      <c r="B859" s="6" t="s">
        <v>45</v>
      </c>
      <c r="C859" s="6">
        <v>1997</v>
      </c>
      <c r="D859" s="6" t="s">
        <v>28</v>
      </c>
      <c r="E859" s="6" t="s">
        <v>3</v>
      </c>
      <c r="F859" s="27">
        <v>0</v>
      </c>
      <c r="I859" s="6" t="s">
        <v>27</v>
      </c>
      <c r="J859" s="6">
        <v>1987</v>
      </c>
      <c r="K859" s="27">
        <f t="shared" si="45"/>
        <v>3.8165422448880042E-4</v>
      </c>
      <c r="L859" s="27">
        <f t="shared" si="44"/>
        <v>1.7480550723885182E-4</v>
      </c>
      <c r="M859" s="27">
        <f t="shared" si="44"/>
        <v>0</v>
      </c>
      <c r="N859" s="27">
        <f t="shared" si="44"/>
        <v>0</v>
      </c>
    </row>
    <row r="860" spans="2:14" x14ac:dyDescent="0.25">
      <c r="B860" s="6" t="s">
        <v>45</v>
      </c>
      <c r="C860" s="6">
        <v>1997</v>
      </c>
      <c r="D860" s="6" t="s">
        <v>29</v>
      </c>
      <c r="E860" s="6" t="s">
        <v>3</v>
      </c>
      <c r="F860" s="27">
        <v>2.9167611703334088E-2</v>
      </c>
      <c r="I860" s="6" t="s">
        <v>27</v>
      </c>
      <c r="J860" s="6">
        <v>1986</v>
      </c>
      <c r="K860" s="27">
        <f t="shared" si="45"/>
        <v>3.2826354562673067E-4</v>
      </c>
      <c r="L860" s="27">
        <f t="shared" si="44"/>
        <v>1.647408097330966E-4</v>
      </c>
      <c r="M860" s="27">
        <f t="shared" si="44"/>
        <v>0</v>
      </c>
      <c r="N860" s="27">
        <f t="shared" si="44"/>
        <v>0</v>
      </c>
    </row>
    <row r="861" spans="2:14" x14ac:dyDescent="0.25">
      <c r="B861" s="6" t="s">
        <v>45</v>
      </c>
      <c r="C861" s="6">
        <v>1997</v>
      </c>
      <c r="D861" s="6" t="s">
        <v>30</v>
      </c>
      <c r="E861" s="6" t="s">
        <v>3</v>
      </c>
      <c r="F861" s="27">
        <v>6.6681787253345427E-3</v>
      </c>
      <c r="I861" s="6" t="s">
        <v>27</v>
      </c>
      <c r="J861" s="6">
        <v>1985</v>
      </c>
      <c r="K861" s="27">
        <f t="shared" si="45"/>
        <v>3.2867057894753941E-4</v>
      </c>
      <c r="L861" s="27">
        <f t="shared" si="44"/>
        <v>1.5601094512474495E-4</v>
      </c>
      <c r="M861" s="27">
        <f t="shared" si="44"/>
        <v>0</v>
      </c>
      <c r="N861" s="27">
        <f t="shared" si="44"/>
        <v>0</v>
      </c>
    </row>
    <row r="862" spans="2:14" x14ac:dyDescent="0.25">
      <c r="B862" s="6" t="s">
        <v>45</v>
      </c>
      <c r="C862" s="6">
        <v>1997</v>
      </c>
      <c r="D862" s="6" t="s">
        <v>31</v>
      </c>
      <c r="E862" s="6" t="s">
        <v>3</v>
      </c>
      <c r="F862" s="27">
        <v>0</v>
      </c>
      <c r="I862" s="6" t="s">
        <v>27</v>
      </c>
      <c r="J862" s="6">
        <v>1984</v>
      </c>
      <c r="K862" s="27">
        <f t="shared" si="45"/>
        <v>2.6724862549928918E-4</v>
      </c>
      <c r="L862" s="27">
        <f t="shared" si="45"/>
        <v>1.7195553908061503E-4</v>
      </c>
      <c r="M862" s="27">
        <f t="shared" si="45"/>
        <v>0</v>
      </c>
      <c r="N862" s="27">
        <f t="shared" si="45"/>
        <v>0</v>
      </c>
    </row>
    <row r="863" spans="2:14" x14ac:dyDescent="0.25">
      <c r="B863" s="6" t="s">
        <v>45</v>
      </c>
      <c r="C863" s="6">
        <v>1997</v>
      </c>
      <c r="D863" s="6" t="s">
        <v>32</v>
      </c>
      <c r="E863" s="6" t="s">
        <v>3</v>
      </c>
      <c r="F863" s="27">
        <v>1.378997505103198E-2</v>
      </c>
      <c r="I863" s="6" t="s">
        <v>27</v>
      </c>
      <c r="J863" s="6">
        <v>1983</v>
      </c>
      <c r="K863" s="27">
        <f t="shared" si="45"/>
        <v>2.6178580339495441E-4</v>
      </c>
      <c r="L863" s="27">
        <f t="shared" si="45"/>
        <v>1.8605667286255393E-4</v>
      </c>
      <c r="M863" s="27">
        <f t="shared" si="45"/>
        <v>0</v>
      </c>
      <c r="N863" s="27">
        <f t="shared" si="45"/>
        <v>0</v>
      </c>
    </row>
    <row r="864" spans="2:14" x14ac:dyDescent="0.25">
      <c r="B864" s="6" t="s">
        <v>45</v>
      </c>
      <c r="C864" s="6">
        <v>1997</v>
      </c>
      <c r="D864" s="6" t="s">
        <v>7</v>
      </c>
      <c r="E864" s="6" t="s">
        <v>4</v>
      </c>
      <c r="F864" s="27">
        <v>9.8029532322583837E-2</v>
      </c>
      <c r="I864" s="6" t="s">
        <v>27</v>
      </c>
      <c r="J864" s="6">
        <v>1982</v>
      </c>
      <c r="K864" s="27">
        <f t="shared" si="45"/>
        <v>3.0875649973783264E-4</v>
      </c>
      <c r="L864" s="27">
        <f t="shared" si="45"/>
        <v>1.9470093876625886E-4</v>
      </c>
      <c r="M864" s="27">
        <f t="shared" si="45"/>
        <v>0</v>
      </c>
      <c r="N864" s="27">
        <f t="shared" si="45"/>
        <v>0</v>
      </c>
    </row>
    <row r="865" spans="2:14" x14ac:dyDescent="0.25">
      <c r="B865" s="6" t="s">
        <v>45</v>
      </c>
      <c r="C865" s="6">
        <v>1997</v>
      </c>
      <c r="D865" s="6" t="s">
        <v>8</v>
      </c>
      <c r="E865" s="6" t="s">
        <v>4</v>
      </c>
      <c r="F865" s="27">
        <v>5.1508716479826161E-2</v>
      </c>
      <c r="I865" s="6" t="s">
        <v>27</v>
      </c>
      <c r="J865" s="6">
        <v>1981</v>
      </c>
      <c r="K865" s="27">
        <f t="shared" si="45"/>
        <v>2.9988892382318727E-4</v>
      </c>
      <c r="L865" s="27">
        <f t="shared" si="45"/>
        <v>2.1590357746230533E-4</v>
      </c>
      <c r="M865" s="27">
        <f t="shared" si="45"/>
        <v>0</v>
      </c>
      <c r="N865" s="27">
        <f t="shared" si="45"/>
        <v>0</v>
      </c>
    </row>
    <row r="866" spans="2:14" x14ac:dyDescent="0.25">
      <c r="B866" s="6" t="s">
        <v>45</v>
      </c>
      <c r="C866" s="6">
        <v>1997</v>
      </c>
      <c r="D866" s="6" t="s">
        <v>9</v>
      </c>
      <c r="E866" s="6" t="s">
        <v>4</v>
      </c>
      <c r="F866" s="27">
        <v>9.4523186330189149E-2</v>
      </c>
      <c r="I866" s="6" t="s">
        <v>27</v>
      </c>
      <c r="J866" s="6">
        <v>1980</v>
      </c>
      <c r="K866" s="27">
        <f t="shared" si="45"/>
        <v>2.7696125289645968E-4</v>
      </c>
      <c r="L866" s="27">
        <f t="shared" si="45"/>
        <v>2.0561206369994388E-4</v>
      </c>
      <c r="M866" s="27">
        <f t="shared" si="45"/>
        <v>0</v>
      </c>
      <c r="N866" s="27">
        <f t="shared" si="45"/>
        <v>0</v>
      </c>
    </row>
    <row r="867" spans="2:14" x14ac:dyDescent="0.25">
      <c r="B867" s="6" t="s">
        <v>45</v>
      </c>
      <c r="C867" s="6">
        <v>1997</v>
      </c>
      <c r="D867" s="6" t="s">
        <v>10</v>
      </c>
      <c r="E867" s="6" t="s">
        <v>4</v>
      </c>
      <c r="F867" s="27">
        <v>7.1114622944342927E-3</v>
      </c>
      <c r="I867" s="6" t="s">
        <v>27</v>
      </c>
      <c r="J867" s="6">
        <v>1979</v>
      </c>
      <c r="K867" s="27">
        <f t="shared" si="45"/>
        <v>2.8169014084507044E-4</v>
      </c>
      <c r="L867" s="27">
        <f t="shared" si="45"/>
        <v>2.1660528479549161E-4</v>
      </c>
      <c r="M867" s="27">
        <f t="shared" si="45"/>
        <v>0</v>
      </c>
      <c r="N867" s="27">
        <f t="shared" si="45"/>
        <v>0</v>
      </c>
    </row>
    <row r="868" spans="2:14" x14ac:dyDescent="0.25">
      <c r="B868" s="6" t="s">
        <v>45</v>
      </c>
      <c r="C868" s="6">
        <v>1997</v>
      </c>
      <c r="D868" s="6" t="s">
        <v>11</v>
      </c>
      <c r="E868" s="6" t="s">
        <v>4</v>
      </c>
      <c r="F868" s="27">
        <v>9.6893673761667243E-2</v>
      </c>
      <c r="I868" s="6" t="s">
        <v>27</v>
      </c>
      <c r="J868" s="6">
        <v>1978</v>
      </c>
      <c r="K868" s="27">
        <f t="shared" si="45"/>
        <v>2.8560345452297828E-4</v>
      </c>
      <c r="L868" s="27">
        <f t="shared" si="45"/>
        <v>2.2650145332993036E-4</v>
      </c>
      <c r="M868" s="27">
        <f t="shared" si="45"/>
        <v>0</v>
      </c>
      <c r="N868" s="27">
        <f t="shared" si="45"/>
        <v>0</v>
      </c>
    </row>
    <row r="869" spans="2:14" x14ac:dyDescent="0.25">
      <c r="B869" s="6" t="s">
        <v>45</v>
      </c>
      <c r="C869" s="6">
        <v>1997</v>
      </c>
      <c r="D869" s="6" t="s">
        <v>12</v>
      </c>
      <c r="E869" s="6" t="s">
        <v>4</v>
      </c>
      <c r="F869" s="27">
        <v>0</v>
      </c>
      <c r="I869" s="6" t="s">
        <v>27</v>
      </c>
      <c r="J869" s="6">
        <v>1977</v>
      </c>
      <c r="K869" s="27">
        <f t="shared" si="45"/>
        <v>2.5736047928674033E-4</v>
      </c>
      <c r="L869" s="27">
        <f t="shared" si="45"/>
        <v>2.6531283061997598E-4</v>
      </c>
      <c r="M869" s="27">
        <f t="shared" si="45"/>
        <v>0</v>
      </c>
      <c r="N869" s="27">
        <f t="shared" si="45"/>
        <v>0</v>
      </c>
    </row>
    <row r="870" spans="2:14" x14ac:dyDescent="0.25">
      <c r="B870" s="6" t="s">
        <v>45</v>
      </c>
      <c r="C870" s="6">
        <v>1997</v>
      </c>
      <c r="D870" s="6" t="s">
        <v>13</v>
      </c>
      <c r="E870" s="6" t="s">
        <v>4</v>
      </c>
      <c r="F870" s="27">
        <v>4.7360363474739493E-2</v>
      </c>
      <c r="I870" s="6" t="s">
        <v>27</v>
      </c>
      <c r="J870" s="6">
        <v>1976</v>
      </c>
      <c r="K870" s="27">
        <f t="shared" si="45"/>
        <v>2.7836930370091033E-4</v>
      </c>
      <c r="L870" s="27">
        <f t="shared" si="45"/>
        <v>2.8131123811084481E-4</v>
      </c>
      <c r="M870" s="27">
        <f t="shared" si="45"/>
        <v>0</v>
      </c>
      <c r="N870" s="27">
        <f t="shared" si="45"/>
        <v>0</v>
      </c>
    </row>
    <row r="871" spans="2:14" x14ac:dyDescent="0.25">
      <c r="B871" s="6" t="s">
        <v>45</v>
      </c>
      <c r="C871" s="6">
        <v>1997</v>
      </c>
      <c r="D871" s="6" t="s">
        <v>14</v>
      </c>
      <c r="E871" s="6" t="s">
        <v>4</v>
      </c>
      <c r="F871" s="27">
        <v>3.5507926317349003E-2</v>
      </c>
      <c r="I871" s="6" t="s">
        <v>27</v>
      </c>
      <c r="J871" s="6">
        <v>1975</v>
      </c>
      <c r="K871" s="27">
        <f t="shared" si="45"/>
        <v>2.5861958595260347E-4</v>
      </c>
      <c r="L871" s="27">
        <f t="shared" si="45"/>
        <v>3.3243359210603877E-4</v>
      </c>
      <c r="M871" s="27">
        <f t="shared" si="45"/>
        <v>0</v>
      </c>
      <c r="N871" s="27">
        <f t="shared" si="45"/>
        <v>0</v>
      </c>
    </row>
    <row r="872" spans="2:14" x14ac:dyDescent="0.25">
      <c r="B872" s="6" t="s">
        <v>45</v>
      </c>
      <c r="C872" s="6">
        <v>1997</v>
      </c>
      <c r="D872" s="6" t="s">
        <v>15</v>
      </c>
      <c r="E872" s="6" t="s">
        <v>4</v>
      </c>
      <c r="F872" s="27">
        <v>2.0741765025433356E-2</v>
      </c>
      <c r="I872" s="6" t="s">
        <v>27</v>
      </c>
      <c r="J872" s="6">
        <v>1974</v>
      </c>
      <c r="K872" s="27">
        <f t="shared" si="45"/>
        <v>2.4220063112017474E-4</v>
      </c>
      <c r="L872" s="27">
        <f t="shared" si="45"/>
        <v>2.844518353297385E-4</v>
      </c>
      <c r="M872" s="27">
        <f t="shared" si="45"/>
        <v>0</v>
      </c>
      <c r="N872" s="27">
        <f t="shared" si="45"/>
        <v>0</v>
      </c>
    </row>
    <row r="873" spans="2:14" x14ac:dyDescent="0.25">
      <c r="B873" s="6" t="s">
        <v>45</v>
      </c>
      <c r="C873" s="6">
        <v>1997</v>
      </c>
      <c r="D873" s="6" t="s">
        <v>16</v>
      </c>
      <c r="E873" s="6" t="s">
        <v>4</v>
      </c>
      <c r="F873" s="27">
        <v>8.5683243616968746E-2</v>
      </c>
      <c r="I873" s="6" t="s">
        <v>27</v>
      </c>
      <c r="J873" s="6">
        <v>1973</v>
      </c>
      <c r="K873" s="27">
        <f t="shared" si="45"/>
        <v>2.3280915998222183E-4</v>
      </c>
      <c r="L873" s="27">
        <f t="shared" si="45"/>
        <v>3.5029367085830863E-4</v>
      </c>
      <c r="M873" s="27">
        <f t="shared" si="45"/>
        <v>0</v>
      </c>
      <c r="N873" s="27">
        <f t="shared" si="45"/>
        <v>0</v>
      </c>
    </row>
    <row r="874" spans="2:14" x14ac:dyDescent="0.25">
      <c r="B874" s="6" t="s">
        <v>45</v>
      </c>
      <c r="C874" s="6">
        <v>1997</v>
      </c>
      <c r="D874" s="6" t="s">
        <v>17</v>
      </c>
      <c r="E874" s="6" t="s">
        <v>4</v>
      </c>
      <c r="F874" s="27">
        <v>3.4470838066077335E-2</v>
      </c>
      <c r="I874" s="6" t="s">
        <v>27</v>
      </c>
      <c r="J874" s="6">
        <v>1972</v>
      </c>
      <c r="K874" s="27">
        <f t="shared" si="45"/>
        <v>1.9966992835300659E-4</v>
      </c>
      <c r="L874" s="27">
        <f t="shared" si="45"/>
        <v>3.7894038794022213E-4</v>
      </c>
      <c r="M874" s="27">
        <f t="shared" si="45"/>
        <v>0</v>
      </c>
      <c r="N874" s="27">
        <f t="shared" si="45"/>
        <v>0</v>
      </c>
    </row>
    <row r="875" spans="2:14" x14ac:dyDescent="0.25">
      <c r="B875" s="6" t="s">
        <v>45</v>
      </c>
      <c r="C875" s="6">
        <v>1997</v>
      </c>
      <c r="D875" s="6" t="s">
        <v>18</v>
      </c>
      <c r="E875" s="6" t="s">
        <v>4</v>
      </c>
      <c r="F875" s="27">
        <v>5.1311175860536323E-2</v>
      </c>
      <c r="I875" s="6" t="s">
        <v>27</v>
      </c>
      <c r="J875" s="6">
        <v>1971</v>
      </c>
      <c r="K875" s="27">
        <f t="shared" si="45"/>
        <v>2.0970641102456561E-4</v>
      </c>
      <c r="L875" s="27">
        <f t="shared" si="45"/>
        <v>3.4665365468147081E-4</v>
      </c>
      <c r="M875" s="27">
        <f t="shared" si="45"/>
        <v>0</v>
      </c>
      <c r="N875" s="27">
        <f t="shared" si="45"/>
        <v>0</v>
      </c>
    </row>
    <row r="876" spans="2:14" x14ac:dyDescent="0.25">
      <c r="B876" s="6" t="s">
        <v>45</v>
      </c>
      <c r="C876" s="6">
        <v>1997</v>
      </c>
      <c r="D876" s="6" t="s">
        <v>19</v>
      </c>
      <c r="E876" s="6" t="s">
        <v>4</v>
      </c>
      <c r="F876" s="27">
        <v>9.9165390883500418E-2</v>
      </c>
      <c r="I876" s="6" t="s">
        <v>27</v>
      </c>
      <c r="J876" s="6">
        <v>1970</v>
      </c>
      <c r="K876" s="27">
        <f t="shared" si="45"/>
        <v>1.9413873121465776E-4</v>
      </c>
      <c r="L876" s="27">
        <f t="shared" si="45"/>
        <v>2.8486610440200575E-4</v>
      </c>
      <c r="M876" s="27">
        <f t="shared" si="45"/>
        <v>0</v>
      </c>
      <c r="N876" s="27">
        <f t="shared" si="45"/>
        <v>0</v>
      </c>
    </row>
    <row r="877" spans="2:14" x14ac:dyDescent="0.25">
      <c r="B877" s="6" t="s">
        <v>45</v>
      </c>
      <c r="C877" s="6">
        <v>1997</v>
      </c>
      <c r="D877" s="6" t="s">
        <v>20</v>
      </c>
      <c r="E877" s="6" t="s">
        <v>4</v>
      </c>
      <c r="F877" s="27">
        <v>3.3038668576225984E-2</v>
      </c>
      <c r="I877" s="6" t="s">
        <v>27</v>
      </c>
      <c r="J877" s="6">
        <v>1969</v>
      </c>
      <c r="K877" s="27">
        <f t="shared" si="45"/>
        <v>1.6985223414353967E-4</v>
      </c>
      <c r="L877" s="27">
        <f t="shared" si="45"/>
        <v>3.0626728307153506E-4</v>
      </c>
      <c r="M877" s="27">
        <f t="shared" si="45"/>
        <v>0</v>
      </c>
      <c r="N877" s="27">
        <f t="shared" si="45"/>
        <v>0</v>
      </c>
    </row>
    <row r="878" spans="2:14" x14ac:dyDescent="0.25">
      <c r="B878" s="6" t="s">
        <v>45</v>
      </c>
      <c r="C878" s="6">
        <v>1997</v>
      </c>
      <c r="D878" s="6" t="s">
        <v>21</v>
      </c>
      <c r="E878" s="6" t="s">
        <v>4</v>
      </c>
      <c r="F878" s="27">
        <v>1.4222924588868585E-2</v>
      </c>
      <c r="I878" s="6" t="s">
        <v>27</v>
      </c>
      <c r="J878" s="6">
        <v>1968</v>
      </c>
      <c r="K878" s="27">
        <f t="shared" si="45"/>
        <v>1.6734842459573278E-4</v>
      </c>
      <c r="L878" s="27">
        <f t="shared" si="45"/>
        <v>2.934719009825806E-4</v>
      </c>
      <c r="M878" s="27">
        <f t="shared" si="45"/>
        <v>0</v>
      </c>
      <c r="N878" s="27">
        <f t="shared" si="45"/>
        <v>0</v>
      </c>
    </row>
    <row r="879" spans="2:14" x14ac:dyDescent="0.25">
      <c r="B879" s="6" t="s">
        <v>45</v>
      </c>
      <c r="C879" s="6">
        <v>1997</v>
      </c>
      <c r="D879" s="6" t="s">
        <v>22</v>
      </c>
      <c r="E879" s="6" t="s">
        <v>4</v>
      </c>
      <c r="F879" s="27">
        <v>6.617610746209689E-3</v>
      </c>
      <c r="I879" s="6" t="s">
        <v>27</v>
      </c>
      <c r="J879" s="6">
        <v>1967</v>
      </c>
      <c r="K879" s="27">
        <f t="shared" si="45"/>
        <v>2.063544561958212E-4</v>
      </c>
      <c r="L879" s="27">
        <f t="shared" si="45"/>
        <v>3.3073840230897885E-4</v>
      </c>
      <c r="M879" s="27">
        <f t="shared" si="45"/>
        <v>0</v>
      </c>
      <c r="N879" s="27">
        <f t="shared" si="45"/>
        <v>0</v>
      </c>
    </row>
    <row r="880" spans="2:14" x14ac:dyDescent="0.25">
      <c r="B880" s="6" t="s">
        <v>45</v>
      </c>
      <c r="C880" s="6">
        <v>1997</v>
      </c>
      <c r="D880" s="6" t="s">
        <v>23</v>
      </c>
      <c r="E880" s="6" t="s">
        <v>4</v>
      </c>
      <c r="F880" s="27">
        <v>0</v>
      </c>
      <c r="I880" s="6" t="s">
        <v>27</v>
      </c>
      <c r="J880" s="6">
        <v>1966</v>
      </c>
      <c r="K880" s="27">
        <f t="shared" si="45"/>
        <v>1.6592672317144267E-4</v>
      </c>
      <c r="L880" s="27">
        <f t="shared" si="45"/>
        <v>3.0402900661929819E-4</v>
      </c>
      <c r="M880" s="27">
        <f t="shared" si="45"/>
        <v>0</v>
      </c>
      <c r="N880" s="27">
        <f t="shared" si="45"/>
        <v>0</v>
      </c>
    </row>
    <row r="881" spans="2:14" x14ac:dyDescent="0.25">
      <c r="B881" s="6" t="s">
        <v>45</v>
      </c>
      <c r="C881" s="6">
        <v>1997</v>
      </c>
      <c r="D881" s="6" t="s">
        <v>24</v>
      </c>
      <c r="E881" s="6" t="s">
        <v>4</v>
      </c>
      <c r="F881" s="27">
        <v>5.0669168847844337E-2</v>
      </c>
      <c r="I881" s="6" t="s">
        <v>27</v>
      </c>
      <c r="J881" s="6">
        <v>1965</v>
      </c>
      <c r="K881" s="27">
        <f t="shared" si="45"/>
        <v>1.4343965058745788E-4</v>
      </c>
      <c r="L881" s="27">
        <f t="shared" si="45"/>
        <v>2.6339736046326147E-4</v>
      </c>
      <c r="M881" s="27">
        <f t="shared" si="45"/>
        <v>0</v>
      </c>
      <c r="N881" s="27">
        <f t="shared" si="45"/>
        <v>0</v>
      </c>
    </row>
    <row r="882" spans="2:14" x14ac:dyDescent="0.25">
      <c r="B882" s="6" t="s">
        <v>45</v>
      </c>
      <c r="C882" s="6">
        <v>1997</v>
      </c>
      <c r="D882" s="6" t="s">
        <v>25</v>
      </c>
      <c r="E882" s="6" t="s">
        <v>4</v>
      </c>
      <c r="F882" s="27">
        <v>0.10415329152056892</v>
      </c>
      <c r="I882" s="6" t="s">
        <v>27</v>
      </c>
      <c r="J882" s="6">
        <v>1964</v>
      </c>
      <c r="K882" s="27">
        <f t="shared" si="45"/>
        <v>1.6907578759465359E-4</v>
      </c>
      <c r="L882" s="27">
        <f t="shared" si="45"/>
        <v>1.8626686991153377E-4</v>
      </c>
      <c r="M882" s="27">
        <f t="shared" si="45"/>
        <v>0</v>
      </c>
      <c r="N882" s="27">
        <f t="shared" si="45"/>
        <v>0</v>
      </c>
    </row>
    <row r="883" spans="2:14" x14ac:dyDescent="0.25">
      <c r="B883" s="6" t="s">
        <v>45</v>
      </c>
      <c r="C883" s="6">
        <v>1997</v>
      </c>
      <c r="D883" s="6" t="s">
        <v>26</v>
      </c>
      <c r="E883" s="6" t="s">
        <v>4</v>
      </c>
      <c r="F883" s="27">
        <v>4.5335572127018615E-2</v>
      </c>
      <c r="I883" s="6" t="s">
        <v>27</v>
      </c>
      <c r="J883" s="6">
        <v>1963</v>
      </c>
      <c r="K883" s="27">
        <f t="shared" si="45"/>
        <v>1.6241915955467618E-4</v>
      </c>
      <c r="L883" s="27">
        <f t="shared" si="45"/>
        <v>1.7710725168498592E-4</v>
      </c>
      <c r="M883" s="27">
        <f t="shared" si="45"/>
        <v>0</v>
      </c>
      <c r="N883" s="27">
        <f t="shared" si="45"/>
        <v>0</v>
      </c>
    </row>
    <row r="884" spans="2:14" x14ac:dyDescent="0.25">
      <c r="B884" s="6" t="s">
        <v>45</v>
      </c>
      <c r="C884" s="6">
        <v>1997</v>
      </c>
      <c r="D884" s="6" t="s">
        <v>27</v>
      </c>
      <c r="E884" s="6" t="s">
        <v>4</v>
      </c>
      <c r="F884" s="27">
        <v>0</v>
      </c>
      <c r="I884" s="6" t="s">
        <v>27</v>
      </c>
      <c r="J884" s="6">
        <v>1962</v>
      </c>
      <c r="K884" s="27">
        <f t="shared" si="45"/>
        <v>1.7303847834408944E-4</v>
      </c>
      <c r="L884" s="27">
        <f t="shared" si="45"/>
        <v>1.6949315475332167E-4</v>
      </c>
      <c r="M884" s="27">
        <f t="shared" si="45"/>
        <v>0</v>
      </c>
      <c r="N884" s="27">
        <f t="shared" si="45"/>
        <v>0</v>
      </c>
    </row>
    <row r="885" spans="2:14" x14ac:dyDescent="0.25">
      <c r="B885" s="6" t="s">
        <v>45</v>
      </c>
      <c r="C885" s="6">
        <v>1997</v>
      </c>
      <c r="D885" s="6" t="s">
        <v>28</v>
      </c>
      <c r="E885" s="6" t="s">
        <v>4</v>
      </c>
      <c r="F885" s="27">
        <v>1.1309200454343424E-2</v>
      </c>
      <c r="I885" s="6" t="s">
        <v>27</v>
      </c>
      <c r="J885" s="6">
        <v>1961</v>
      </c>
      <c r="K885" s="27">
        <f t="shared" si="45"/>
        <v>2.1532582755558069E-4</v>
      </c>
      <c r="L885" s="27">
        <f t="shared" si="45"/>
        <v>1.845588720476162E-4</v>
      </c>
      <c r="M885" s="27">
        <f t="shared" si="45"/>
        <v>0</v>
      </c>
      <c r="N885" s="27">
        <f t="shared" si="45"/>
        <v>0</v>
      </c>
    </row>
    <row r="886" spans="2:14" x14ac:dyDescent="0.25">
      <c r="B886" s="6" t="s">
        <v>45</v>
      </c>
      <c r="C886" s="6">
        <v>1997</v>
      </c>
      <c r="D886" s="6" t="s">
        <v>29</v>
      </c>
      <c r="E886" s="6" t="s">
        <v>4</v>
      </c>
      <c r="F886" s="27">
        <v>0</v>
      </c>
      <c r="I886" s="6" t="s">
        <v>27</v>
      </c>
      <c r="J886" s="6">
        <v>1960</v>
      </c>
      <c r="K886" s="27">
        <f t="shared" si="45"/>
        <v>2.3209286340233133E-4</v>
      </c>
      <c r="L886" s="27">
        <f t="shared" si="45"/>
        <v>1.6088837438966294E-4</v>
      </c>
      <c r="M886" s="27">
        <f t="shared" si="45"/>
        <v>0</v>
      </c>
      <c r="N886" s="27">
        <f t="shared" si="45"/>
        <v>0</v>
      </c>
    </row>
    <row r="887" spans="2:14" x14ac:dyDescent="0.25">
      <c r="B887" s="6" t="s">
        <v>45</v>
      </c>
      <c r="C887" s="6">
        <v>1997</v>
      </c>
      <c r="D887" s="6" t="s">
        <v>30</v>
      </c>
      <c r="E887" s="6" t="s">
        <v>4</v>
      </c>
      <c r="F887" s="27">
        <v>0</v>
      </c>
    </row>
    <row r="888" spans="2:14" x14ac:dyDescent="0.25">
      <c r="B888" s="6" t="s">
        <v>45</v>
      </c>
      <c r="C888" s="6">
        <v>1997</v>
      </c>
      <c r="D888" s="6" t="s">
        <v>31</v>
      </c>
      <c r="E888" s="6" t="s">
        <v>4</v>
      </c>
      <c r="F888" s="27">
        <v>0</v>
      </c>
      <c r="I888" s="6" t="s">
        <v>28</v>
      </c>
      <c r="J888" s="6">
        <v>2000</v>
      </c>
      <c r="K888" s="27">
        <f>SUMIFS($F$6:$F$6141,$D$6:$D$6141,$I888,$E$6:$E$6141,LEFT(K$5,1),$C$6:$C$6141,$J888,$B$6:$B$6141,K$4)</f>
        <v>5.3887174302126948E-3</v>
      </c>
      <c r="L888" s="27">
        <f t="shared" ref="L888:N903" si="46">SUMIFS($F$6:$F$6141,$D$6:$D$6141,$I888,$E$6:$E$6141,LEFT(L$5,1),$C$6:$C$6141,$J888,$B$6:$B$6141,L$4)</f>
        <v>1.5939253617031131E-2</v>
      </c>
      <c r="M888" s="27">
        <f t="shared" si="46"/>
        <v>0</v>
      </c>
      <c r="N888" s="27">
        <f t="shared" si="46"/>
        <v>1.0003165558721114E-2</v>
      </c>
    </row>
    <row r="889" spans="2:14" x14ac:dyDescent="0.25">
      <c r="B889" s="6" t="s">
        <v>45</v>
      </c>
      <c r="C889" s="6">
        <v>1997</v>
      </c>
      <c r="D889" s="6" t="s">
        <v>32</v>
      </c>
      <c r="E889" s="6" t="s">
        <v>4</v>
      </c>
      <c r="F889" s="27">
        <v>1.2346288705615093E-2</v>
      </c>
      <c r="I889" s="6" t="s">
        <v>28</v>
      </c>
      <c r="J889" s="6">
        <v>1999</v>
      </c>
      <c r="K889" s="27">
        <f t="shared" ref="K889:N928" si="47">SUMIFS($F$6:$F$6141,$D$6:$D$6141,$I889,$E$6:$E$6141,LEFT(K$5,1),$C$6:$C$6141,$J889,$B$6:$B$6141,K$4)</f>
        <v>5.3265925703936314E-3</v>
      </c>
      <c r="L889" s="27">
        <f t="shared" si="46"/>
        <v>1.6832877244209624E-2</v>
      </c>
      <c r="M889" s="27">
        <f t="shared" si="46"/>
        <v>0</v>
      </c>
      <c r="N889" s="27">
        <f t="shared" si="46"/>
        <v>1.0921799912625601E-2</v>
      </c>
    </row>
    <row r="890" spans="2:14" x14ac:dyDescent="0.25">
      <c r="B890" s="6" t="s">
        <v>45</v>
      </c>
      <c r="C890" s="6">
        <v>1996</v>
      </c>
      <c r="D890" s="6" t="s">
        <v>7</v>
      </c>
      <c r="E890" s="6" t="s">
        <v>3</v>
      </c>
      <c r="F890" s="27">
        <v>9.2470927168604861E-2</v>
      </c>
      <c r="I890" s="6" t="s">
        <v>28</v>
      </c>
      <c r="J890" s="6">
        <v>1998</v>
      </c>
      <c r="K890" s="27">
        <f t="shared" si="47"/>
        <v>5.3259521454849298E-3</v>
      </c>
      <c r="L890" s="27">
        <f t="shared" si="46"/>
        <v>1.6905947713750563E-2</v>
      </c>
      <c r="M890" s="27">
        <f t="shared" si="46"/>
        <v>0</v>
      </c>
      <c r="N890" s="27">
        <f t="shared" si="46"/>
        <v>1.0921799912625601E-2</v>
      </c>
    </row>
    <row r="891" spans="2:14" x14ac:dyDescent="0.25">
      <c r="B891" s="6" t="s">
        <v>45</v>
      </c>
      <c r="C891" s="6">
        <v>1996</v>
      </c>
      <c r="D891" s="6" t="s">
        <v>8</v>
      </c>
      <c r="E891" s="6" t="s">
        <v>3</v>
      </c>
      <c r="F891" s="27">
        <v>7.4025928398271434E-2</v>
      </c>
      <c r="I891" s="6" t="s">
        <v>28</v>
      </c>
      <c r="J891" s="6">
        <v>1997</v>
      </c>
      <c r="K891" s="27">
        <f t="shared" si="47"/>
        <v>5.3657368851549713E-3</v>
      </c>
      <c r="L891" s="27">
        <f t="shared" si="46"/>
        <v>1.6735752456601808E-2</v>
      </c>
      <c r="M891" s="27">
        <f t="shared" si="46"/>
        <v>0</v>
      </c>
      <c r="N891" s="27">
        <f t="shared" si="46"/>
        <v>1.1309200454343424E-2</v>
      </c>
    </row>
    <row r="892" spans="2:14" x14ac:dyDescent="0.25">
      <c r="B892" s="6" t="s">
        <v>45</v>
      </c>
      <c r="C892" s="6">
        <v>1996</v>
      </c>
      <c r="D892" s="6" t="s">
        <v>9</v>
      </c>
      <c r="E892" s="6" t="s">
        <v>3</v>
      </c>
      <c r="F892" s="27">
        <v>6.6156062256262513E-2</v>
      </c>
      <c r="I892" s="6" t="s">
        <v>28</v>
      </c>
      <c r="J892" s="6">
        <v>1996</v>
      </c>
      <c r="K892" s="27">
        <f t="shared" si="47"/>
        <v>5.3903130712847115E-3</v>
      </c>
      <c r="L892" s="27">
        <f t="shared" si="46"/>
        <v>1.6691523752685879E-2</v>
      </c>
      <c r="M892" s="27">
        <f t="shared" si="46"/>
        <v>0</v>
      </c>
      <c r="N892" s="27">
        <f t="shared" si="46"/>
        <v>1.1330607419084683E-2</v>
      </c>
    </row>
    <row r="893" spans="2:14" x14ac:dyDescent="0.25">
      <c r="B893" s="6" t="s">
        <v>45</v>
      </c>
      <c r="C893" s="6">
        <v>1996</v>
      </c>
      <c r="D893" s="6" t="s">
        <v>10</v>
      </c>
      <c r="E893" s="6" t="s">
        <v>3</v>
      </c>
      <c r="F893" s="27">
        <v>7.3147595123493656E-2</v>
      </c>
      <c r="I893" s="6" t="s">
        <v>28</v>
      </c>
      <c r="J893" s="6">
        <v>1995</v>
      </c>
      <c r="K893" s="27">
        <f t="shared" si="47"/>
        <v>5.4534321776675224E-3</v>
      </c>
      <c r="L893" s="27">
        <f t="shared" si="46"/>
        <v>1.6591660978086335E-2</v>
      </c>
      <c r="M893" s="27">
        <f t="shared" si="46"/>
        <v>0</v>
      </c>
      <c r="N893" s="27">
        <f t="shared" si="46"/>
        <v>1.2020472367000047E-2</v>
      </c>
    </row>
    <row r="894" spans="2:14" x14ac:dyDescent="0.25">
      <c r="B894" s="6" t="s">
        <v>45</v>
      </c>
      <c r="C894" s="6">
        <v>1996</v>
      </c>
      <c r="D894" s="6" t="s">
        <v>11</v>
      </c>
      <c r="E894" s="6" t="s">
        <v>3</v>
      </c>
      <c r="F894" s="27">
        <v>1.0329199311386712E-2</v>
      </c>
      <c r="I894" s="6" t="s">
        <v>28</v>
      </c>
      <c r="J894" s="6">
        <v>1994</v>
      </c>
      <c r="K894" s="27">
        <f t="shared" si="47"/>
        <v>5.6358727990293228E-3</v>
      </c>
      <c r="L894" s="27">
        <f t="shared" si="46"/>
        <v>1.6947781963247234E-2</v>
      </c>
      <c r="M894" s="27">
        <f t="shared" si="46"/>
        <v>0</v>
      </c>
      <c r="N894" s="27">
        <f t="shared" si="46"/>
        <v>1.1316916034416988E-2</v>
      </c>
    </row>
    <row r="895" spans="2:14" x14ac:dyDescent="0.25">
      <c r="B895" s="6" t="s">
        <v>45</v>
      </c>
      <c r="C895" s="6">
        <v>1996</v>
      </c>
      <c r="D895" s="6" t="s">
        <v>12</v>
      </c>
      <c r="E895" s="6" t="s">
        <v>3</v>
      </c>
      <c r="F895" s="27">
        <v>0</v>
      </c>
      <c r="I895" s="6" t="s">
        <v>28</v>
      </c>
      <c r="J895" s="6">
        <v>1993</v>
      </c>
      <c r="K895" s="27">
        <f t="shared" si="47"/>
        <v>5.7227949154972039E-3</v>
      </c>
      <c r="L895" s="27">
        <f t="shared" si="46"/>
        <v>1.732131166064586E-2</v>
      </c>
      <c r="M895" s="27">
        <f t="shared" si="46"/>
        <v>0</v>
      </c>
      <c r="N895" s="27">
        <f t="shared" si="46"/>
        <v>1.0889536186421689E-2</v>
      </c>
    </row>
    <row r="896" spans="2:14" x14ac:dyDescent="0.25">
      <c r="B896" s="6" t="s">
        <v>45</v>
      </c>
      <c r="C896" s="6">
        <v>1996</v>
      </c>
      <c r="D896" s="6" t="s">
        <v>13</v>
      </c>
      <c r="E896" s="6" t="s">
        <v>3</v>
      </c>
      <c r="F896" s="27">
        <v>3.9349330710044617E-3</v>
      </c>
      <c r="I896" s="6" t="s">
        <v>28</v>
      </c>
      <c r="J896" s="6">
        <v>1992</v>
      </c>
      <c r="K896" s="27">
        <f t="shared" si="47"/>
        <v>5.8267474356450471E-3</v>
      </c>
      <c r="L896" s="27">
        <f t="shared" si="46"/>
        <v>1.6651311194275261E-2</v>
      </c>
      <c r="M896" s="27">
        <f t="shared" si="46"/>
        <v>0</v>
      </c>
      <c r="N896" s="27">
        <f t="shared" si="46"/>
        <v>1.1265391668849881E-2</v>
      </c>
    </row>
    <row r="897" spans="2:14" x14ac:dyDescent="0.25">
      <c r="B897" s="6" t="s">
        <v>45</v>
      </c>
      <c r="C897" s="6">
        <v>1996</v>
      </c>
      <c r="D897" s="6" t="s">
        <v>14</v>
      </c>
      <c r="E897" s="6" t="s">
        <v>3</v>
      </c>
      <c r="F897" s="27">
        <v>2.4452798369813442E-2</v>
      </c>
      <c r="I897" s="6" t="s">
        <v>28</v>
      </c>
      <c r="J897" s="6">
        <v>1991</v>
      </c>
      <c r="K897" s="27">
        <f t="shared" si="47"/>
        <v>6.0557381449108574E-3</v>
      </c>
      <c r="L897" s="27">
        <f t="shared" si="46"/>
        <v>1.5701554909704825E-2</v>
      </c>
      <c r="M897" s="27">
        <f t="shared" si="46"/>
        <v>0</v>
      </c>
      <c r="N897" s="27">
        <f t="shared" si="46"/>
        <v>6.1739362174646883E-3</v>
      </c>
    </row>
    <row r="898" spans="2:14" x14ac:dyDescent="0.25">
      <c r="B898" s="6" t="s">
        <v>45</v>
      </c>
      <c r="C898" s="6">
        <v>1996</v>
      </c>
      <c r="D898" s="6" t="s">
        <v>15</v>
      </c>
      <c r="E898" s="6" t="s">
        <v>3</v>
      </c>
      <c r="F898" s="27">
        <v>4.2862663809155746E-3</v>
      </c>
      <c r="I898" s="6" t="s">
        <v>28</v>
      </c>
      <c r="J898" s="6">
        <v>1990</v>
      </c>
      <c r="K898" s="27">
        <f t="shared" si="47"/>
        <v>6.1926473640565296E-3</v>
      </c>
      <c r="L898" s="27">
        <f t="shared" si="46"/>
        <v>1.4782074451913657E-2</v>
      </c>
      <c r="M898" s="27">
        <f t="shared" si="46"/>
        <v>0</v>
      </c>
      <c r="N898" s="27">
        <f t="shared" si="46"/>
        <v>1.16773709233464E-2</v>
      </c>
    </row>
    <row r="899" spans="2:14" x14ac:dyDescent="0.25">
      <c r="B899" s="6" t="s">
        <v>45</v>
      </c>
      <c r="C899" s="6">
        <v>1996</v>
      </c>
      <c r="D899" s="6" t="s">
        <v>16</v>
      </c>
      <c r="E899" s="6" t="s">
        <v>3</v>
      </c>
      <c r="F899" s="27">
        <v>0.25324104978393003</v>
      </c>
      <c r="I899" s="6" t="s">
        <v>28</v>
      </c>
      <c r="J899" s="6">
        <v>1989</v>
      </c>
      <c r="K899" s="27">
        <f t="shared" si="47"/>
        <v>5.8920707048484584E-3</v>
      </c>
      <c r="L899" s="27">
        <f t="shared" si="46"/>
        <v>1.4704660629725015E-2</v>
      </c>
      <c r="M899" s="27">
        <f t="shared" si="46"/>
        <v>0</v>
      </c>
      <c r="N899" s="27">
        <f t="shared" si="46"/>
        <v>1.1305671869052151E-2</v>
      </c>
    </row>
    <row r="900" spans="2:14" x14ac:dyDescent="0.25">
      <c r="B900" s="6" t="s">
        <v>45</v>
      </c>
      <c r="C900" s="6">
        <v>1996</v>
      </c>
      <c r="D900" s="6" t="s">
        <v>17</v>
      </c>
      <c r="E900" s="6" t="s">
        <v>3</v>
      </c>
      <c r="F900" s="27">
        <v>1.8690932087271194E-2</v>
      </c>
      <c r="I900" s="6" t="s">
        <v>28</v>
      </c>
      <c r="J900" s="6">
        <v>1988</v>
      </c>
      <c r="K900" s="27">
        <f t="shared" si="47"/>
        <v>5.6927931027630991E-3</v>
      </c>
      <c r="L900" s="27">
        <f t="shared" si="46"/>
        <v>1.5255338580229883E-2</v>
      </c>
      <c r="M900" s="27">
        <f t="shared" si="46"/>
        <v>0</v>
      </c>
      <c r="N900" s="27">
        <f t="shared" si="46"/>
        <v>1.1517756541334558E-2</v>
      </c>
    </row>
    <row r="901" spans="2:14" x14ac:dyDescent="0.25">
      <c r="B901" s="6" t="s">
        <v>45</v>
      </c>
      <c r="C901" s="6">
        <v>1996</v>
      </c>
      <c r="D901" s="6" t="s">
        <v>18</v>
      </c>
      <c r="E901" s="6" t="s">
        <v>3</v>
      </c>
      <c r="F901" s="27">
        <v>5.5510662965955804E-2</v>
      </c>
      <c r="I901" s="6" t="s">
        <v>28</v>
      </c>
      <c r="J901" s="6">
        <v>1987</v>
      </c>
      <c r="K901" s="27">
        <f t="shared" si="47"/>
        <v>5.1228503138194747E-3</v>
      </c>
      <c r="L901" s="27">
        <f t="shared" si="46"/>
        <v>1.523980950238122E-2</v>
      </c>
      <c r="M901" s="27">
        <f t="shared" si="46"/>
        <v>0</v>
      </c>
      <c r="N901" s="27">
        <f t="shared" si="46"/>
        <v>1.2264713397495955E-2</v>
      </c>
    </row>
    <row r="902" spans="2:14" x14ac:dyDescent="0.25">
      <c r="B902" s="6" t="s">
        <v>45</v>
      </c>
      <c r="C902" s="6">
        <v>1996</v>
      </c>
      <c r="D902" s="6" t="s">
        <v>19</v>
      </c>
      <c r="E902" s="6" t="s">
        <v>3</v>
      </c>
      <c r="F902" s="27">
        <v>8.7727927484804832E-2</v>
      </c>
      <c r="I902" s="6" t="s">
        <v>28</v>
      </c>
      <c r="J902" s="6">
        <v>1986</v>
      </c>
      <c r="K902" s="27">
        <f t="shared" si="47"/>
        <v>5.081563164917105E-3</v>
      </c>
      <c r="L902" s="27">
        <f t="shared" si="46"/>
        <v>1.5531041709113135E-2</v>
      </c>
      <c r="M902" s="27">
        <f t="shared" si="46"/>
        <v>0</v>
      </c>
      <c r="N902" s="27">
        <f t="shared" si="46"/>
        <v>1.2763952542082494E-2</v>
      </c>
    </row>
    <row r="903" spans="2:14" x14ac:dyDescent="0.25">
      <c r="B903" s="6" t="s">
        <v>45</v>
      </c>
      <c r="C903" s="6">
        <v>1996</v>
      </c>
      <c r="D903" s="6" t="s">
        <v>20</v>
      </c>
      <c r="E903" s="6" t="s">
        <v>3</v>
      </c>
      <c r="F903" s="27">
        <v>4.1773530548431297E-2</v>
      </c>
      <c r="I903" s="6" t="s">
        <v>28</v>
      </c>
      <c r="J903" s="6">
        <v>1985</v>
      </c>
      <c r="K903" s="27">
        <f t="shared" si="47"/>
        <v>5.1444796879416338E-3</v>
      </c>
      <c r="L903" s="27">
        <f t="shared" si="46"/>
        <v>1.573680663574286E-2</v>
      </c>
      <c r="M903" s="27">
        <f t="shared" si="46"/>
        <v>0</v>
      </c>
      <c r="N903" s="27">
        <f t="shared" si="46"/>
        <v>1.2898265994704023E-2</v>
      </c>
    </row>
    <row r="904" spans="2:14" x14ac:dyDescent="0.25">
      <c r="B904" s="6" t="s">
        <v>45</v>
      </c>
      <c r="C904" s="6">
        <v>1996</v>
      </c>
      <c r="D904" s="6" t="s">
        <v>21</v>
      </c>
      <c r="E904" s="6" t="s">
        <v>3</v>
      </c>
      <c r="F904" s="27">
        <v>4.2511330499244637E-3</v>
      </c>
      <c r="I904" s="6" t="s">
        <v>28</v>
      </c>
      <c r="J904" s="6">
        <v>1984</v>
      </c>
      <c r="K904" s="27">
        <f t="shared" si="47"/>
        <v>5.1287339955776454E-3</v>
      </c>
      <c r="L904" s="27">
        <f t="shared" si="47"/>
        <v>1.5647954056335966E-2</v>
      </c>
      <c r="M904" s="27">
        <f t="shared" si="47"/>
        <v>0</v>
      </c>
      <c r="N904" s="27">
        <f t="shared" si="47"/>
        <v>1.2361307617841984E-2</v>
      </c>
    </row>
    <row r="905" spans="2:14" x14ac:dyDescent="0.25">
      <c r="B905" s="6" t="s">
        <v>45</v>
      </c>
      <c r="C905" s="6">
        <v>1996</v>
      </c>
      <c r="D905" s="6" t="s">
        <v>22</v>
      </c>
      <c r="E905" s="6" t="s">
        <v>3</v>
      </c>
      <c r="F905" s="27">
        <v>2.1677265221515651E-2</v>
      </c>
      <c r="I905" s="6" t="s">
        <v>28</v>
      </c>
      <c r="J905" s="6">
        <v>1983</v>
      </c>
      <c r="K905" s="27">
        <f t="shared" si="47"/>
        <v>5.0414698854226612E-3</v>
      </c>
      <c r="L905" s="27">
        <f t="shared" si="47"/>
        <v>1.5622758692297675E-2</v>
      </c>
      <c r="M905" s="27">
        <f t="shared" si="47"/>
        <v>0</v>
      </c>
      <c r="N905" s="27">
        <f t="shared" si="47"/>
        <v>8.2162622392507444E-3</v>
      </c>
    </row>
    <row r="906" spans="2:14" x14ac:dyDescent="0.25">
      <c r="B906" s="6" t="s">
        <v>45</v>
      </c>
      <c r="C906" s="6">
        <v>1996</v>
      </c>
      <c r="D906" s="6" t="s">
        <v>23</v>
      </c>
      <c r="E906" s="6" t="s">
        <v>3</v>
      </c>
      <c r="F906" s="27">
        <v>0</v>
      </c>
      <c r="I906" s="6" t="s">
        <v>28</v>
      </c>
      <c r="J906" s="6">
        <v>1982</v>
      </c>
      <c r="K906" s="27">
        <f t="shared" si="47"/>
        <v>5.0553363323146208E-3</v>
      </c>
      <c r="L906" s="27">
        <f t="shared" si="47"/>
        <v>1.5060620640311616E-2</v>
      </c>
      <c r="M906" s="27">
        <f t="shared" si="47"/>
        <v>0</v>
      </c>
      <c r="N906" s="27">
        <f t="shared" si="47"/>
        <v>1.2715674101982275E-2</v>
      </c>
    </row>
    <row r="907" spans="2:14" x14ac:dyDescent="0.25">
      <c r="B907" s="6" t="s">
        <v>45</v>
      </c>
      <c r="C907" s="6">
        <v>1996</v>
      </c>
      <c r="D907" s="6" t="s">
        <v>24</v>
      </c>
      <c r="E907" s="6" t="s">
        <v>3</v>
      </c>
      <c r="F907" s="27">
        <v>3.8295330780311283E-2</v>
      </c>
      <c r="I907" s="6" t="s">
        <v>28</v>
      </c>
      <c r="J907" s="6">
        <v>1981</v>
      </c>
      <c r="K907" s="27">
        <f t="shared" si="47"/>
        <v>4.9797198021068172E-3</v>
      </c>
      <c r="L907" s="27">
        <f t="shared" si="47"/>
        <v>1.388319976298585E-2</v>
      </c>
      <c r="M907" s="27">
        <f t="shared" si="47"/>
        <v>0</v>
      </c>
      <c r="N907" s="27">
        <f t="shared" si="47"/>
        <v>1.135404355900726E-2</v>
      </c>
    </row>
    <row r="908" spans="2:14" x14ac:dyDescent="0.25">
      <c r="B908" s="6" t="s">
        <v>45</v>
      </c>
      <c r="C908" s="6">
        <v>1996</v>
      </c>
      <c r="D908" s="6" t="s">
        <v>25</v>
      </c>
      <c r="E908" s="6" t="s">
        <v>3</v>
      </c>
      <c r="F908" s="27">
        <v>5.3613463092435795E-2</v>
      </c>
      <c r="I908" s="6" t="s">
        <v>28</v>
      </c>
      <c r="J908" s="6">
        <v>1980</v>
      </c>
      <c r="K908" s="27">
        <f t="shared" si="47"/>
        <v>4.9404505273757133E-3</v>
      </c>
      <c r="L908" s="27">
        <f t="shared" si="47"/>
        <v>1.3452214490163483E-2</v>
      </c>
      <c r="M908" s="27">
        <f t="shared" si="47"/>
        <v>0</v>
      </c>
      <c r="N908" s="27">
        <f t="shared" si="47"/>
        <v>1.4357928720105348E-2</v>
      </c>
    </row>
    <row r="909" spans="2:14" x14ac:dyDescent="0.25">
      <c r="B909" s="6" t="s">
        <v>45</v>
      </c>
      <c r="C909" s="6">
        <v>1996</v>
      </c>
      <c r="D909" s="6" t="s">
        <v>26</v>
      </c>
      <c r="E909" s="6" t="s">
        <v>3</v>
      </c>
      <c r="F909" s="27">
        <v>4.9502863366475774E-2</v>
      </c>
      <c r="I909" s="6" t="s">
        <v>28</v>
      </c>
      <c r="J909" s="6">
        <v>1979</v>
      </c>
      <c r="K909" s="27">
        <f t="shared" si="47"/>
        <v>4.730071148540729E-3</v>
      </c>
      <c r="L909" s="27">
        <f t="shared" si="47"/>
        <v>1.3168107486015577E-2</v>
      </c>
      <c r="M909" s="27">
        <f t="shared" si="47"/>
        <v>0</v>
      </c>
      <c r="N909" s="27">
        <f t="shared" si="47"/>
        <v>1.1587346136883043E-2</v>
      </c>
    </row>
    <row r="910" spans="2:14" x14ac:dyDescent="0.25">
      <c r="B910" s="6" t="s">
        <v>45</v>
      </c>
      <c r="C910" s="6">
        <v>1996</v>
      </c>
      <c r="D910" s="6" t="s">
        <v>27</v>
      </c>
      <c r="E910" s="6" t="s">
        <v>3</v>
      </c>
      <c r="F910" s="27">
        <v>0</v>
      </c>
      <c r="I910" s="6" t="s">
        <v>28</v>
      </c>
      <c r="J910" s="6">
        <v>1978</v>
      </c>
      <c r="K910" s="27">
        <f t="shared" si="47"/>
        <v>4.8869247815498951E-3</v>
      </c>
      <c r="L910" s="27">
        <f t="shared" si="47"/>
        <v>1.3190609132251391E-2</v>
      </c>
      <c r="M910" s="27">
        <f t="shared" si="47"/>
        <v>0</v>
      </c>
      <c r="N910" s="27">
        <f t="shared" si="47"/>
        <v>1.1225845151891683E-2</v>
      </c>
    </row>
    <row r="911" spans="2:14" x14ac:dyDescent="0.25">
      <c r="B911" s="6" t="s">
        <v>45</v>
      </c>
      <c r="C911" s="6">
        <v>1996</v>
      </c>
      <c r="D911" s="6" t="s">
        <v>28</v>
      </c>
      <c r="E911" s="6" t="s">
        <v>3</v>
      </c>
      <c r="F911" s="27">
        <v>0</v>
      </c>
      <c r="I911" s="6" t="s">
        <v>28</v>
      </c>
      <c r="J911" s="6">
        <v>1977</v>
      </c>
      <c r="K911" s="27">
        <f t="shared" si="47"/>
        <v>4.8703797557691645E-3</v>
      </c>
      <c r="L911" s="27">
        <f t="shared" si="47"/>
        <v>1.3076785846148619E-2</v>
      </c>
      <c r="M911" s="27">
        <f t="shared" si="47"/>
        <v>0</v>
      </c>
      <c r="N911" s="27">
        <f t="shared" si="47"/>
        <v>1.1736986779527902E-2</v>
      </c>
    </row>
    <row r="912" spans="2:14" x14ac:dyDescent="0.25">
      <c r="B912" s="6" t="s">
        <v>45</v>
      </c>
      <c r="C912" s="6">
        <v>1996</v>
      </c>
      <c r="D912" s="6" t="s">
        <v>29</v>
      </c>
      <c r="E912" s="6" t="s">
        <v>3</v>
      </c>
      <c r="F912" s="27">
        <v>1.6196465586902294E-2</v>
      </c>
      <c r="I912" s="6" t="s">
        <v>28</v>
      </c>
      <c r="J912" s="6">
        <v>1976</v>
      </c>
      <c r="K912" s="27">
        <f t="shared" si="47"/>
        <v>5.1170265826760014E-3</v>
      </c>
      <c r="L912" s="27">
        <f t="shared" si="47"/>
        <v>1.3834094648941328E-2</v>
      </c>
      <c r="M912" s="27">
        <f t="shared" si="47"/>
        <v>0</v>
      </c>
      <c r="N912" s="27">
        <f t="shared" si="47"/>
        <v>1.3044411070585711E-2</v>
      </c>
    </row>
    <row r="913" spans="2:14" x14ac:dyDescent="0.25">
      <c r="B913" s="6" t="s">
        <v>45</v>
      </c>
      <c r="C913" s="6">
        <v>1996</v>
      </c>
      <c r="D913" s="6" t="s">
        <v>30</v>
      </c>
      <c r="E913" s="6" t="s">
        <v>3</v>
      </c>
      <c r="F913" s="27">
        <v>0</v>
      </c>
      <c r="I913" s="6" t="s">
        <v>28</v>
      </c>
      <c r="J913" s="6">
        <v>1975</v>
      </c>
      <c r="K913" s="27">
        <f t="shared" si="47"/>
        <v>5.2466488278899454E-3</v>
      </c>
      <c r="L913" s="27">
        <f t="shared" si="47"/>
        <v>1.3922455923418267E-2</v>
      </c>
      <c r="M913" s="27">
        <f t="shared" si="47"/>
        <v>0</v>
      </c>
      <c r="N913" s="27">
        <f t="shared" si="47"/>
        <v>1.4677142743189885E-2</v>
      </c>
    </row>
    <row r="914" spans="2:14" x14ac:dyDescent="0.25">
      <c r="B914" s="6" t="s">
        <v>45</v>
      </c>
      <c r="C914" s="6">
        <v>1996</v>
      </c>
      <c r="D914" s="6" t="s">
        <v>31</v>
      </c>
      <c r="E914" s="6" t="s">
        <v>3</v>
      </c>
      <c r="F914" s="27">
        <v>0</v>
      </c>
      <c r="I914" s="6" t="s">
        <v>28</v>
      </c>
      <c r="J914" s="6">
        <v>1974</v>
      </c>
      <c r="K914" s="27">
        <f t="shared" si="47"/>
        <v>5.2178025727936854E-3</v>
      </c>
      <c r="L914" s="27">
        <f t="shared" si="47"/>
        <v>1.4438665756785476E-2</v>
      </c>
      <c r="M914" s="27">
        <f t="shared" si="47"/>
        <v>0</v>
      </c>
      <c r="N914" s="27">
        <f t="shared" si="47"/>
        <v>1.7379098292169378E-2</v>
      </c>
    </row>
    <row r="915" spans="2:14" x14ac:dyDescent="0.25">
      <c r="B915" s="6" t="s">
        <v>45</v>
      </c>
      <c r="C915" s="6">
        <v>1996</v>
      </c>
      <c r="D915" s="6" t="s">
        <v>32</v>
      </c>
      <c r="E915" s="6" t="s">
        <v>3</v>
      </c>
      <c r="F915" s="27">
        <v>1.0715665952288936E-2</v>
      </c>
      <c r="I915" s="6" t="s">
        <v>28</v>
      </c>
      <c r="J915" s="6">
        <v>1973</v>
      </c>
      <c r="K915" s="27">
        <f t="shared" si="47"/>
        <v>5.5931919675067682E-3</v>
      </c>
      <c r="L915" s="27">
        <f t="shared" si="47"/>
        <v>1.5141461060505519E-2</v>
      </c>
      <c r="M915" s="27">
        <f t="shared" si="47"/>
        <v>0</v>
      </c>
      <c r="N915" s="27">
        <f t="shared" si="47"/>
        <v>1.6323760537219602E-2</v>
      </c>
    </row>
    <row r="916" spans="2:14" x14ac:dyDescent="0.25">
      <c r="B916" s="6" t="s">
        <v>45</v>
      </c>
      <c r="C916" s="6">
        <v>1996</v>
      </c>
      <c r="D916" s="6" t="s">
        <v>7</v>
      </c>
      <c r="E916" s="6" t="s">
        <v>4</v>
      </c>
      <c r="F916" s="27">
        <v>9.8477757525001236E-2</v>
      </c>
      <c r="I916" s="6" t="s">
        <v>28</v>
      </c>
      <c r="J916" s="6">
        <v>1972</v>
      </c>
      <c r="K916" s="27">
        <f t="shared" si="47"/>
        <v>5.5328290640533732E-3</v>
      </c>
      <c r="L916" s="27">
        <f t="shared" si="47"/>
        <v>1.477341206872505E-2</v>
      </c>
      <c r="M916" s="27">
        <f t="shared" si="47"/>
        <v>0</v>
      </c>
      <c r="N916" s="27">
        <f t="shared" si="47"/>
        <v>2.3046710163274579E-2</v>
      </c>
    </row>
    <row r="917" spans="2:14" x14ac:dyDescent="0.25">
      <c r="B917" s="6" t="s">
        <v>45</v>
      </c>
      <c r="C917" s="6">
        <v>1996</v>
      </c>
      <c r="D917" s="6" t="s">
        <v>8</v>
      </c>
      <c r="E917" s="6" t="s">
        <v>4</v>
      </c>
      <c r="F917" s="27">
        <v>4.2809990639933002E-2</v>
      </c>
      <c r="I917" s="6" t="s">
        <v>28</v>
      </c>
      <c r="J917" s="6">
        <v>1971</v>
      </c>
      <c r="K917" s="27">
        <f t="shared" si="47"/>
        <v>5.7632522016346924E-3</v>
      </c>
      <c r="L917" s="27">
        <f t="shared" si="47"/>
        <v>1.5231207210874986E-2</v>
      </c>
      <c r="M917" s="27">
        <f t="shared" si="47"/>
        <v>0</v>
      </c>
      <c r="N917" s="27">
        <f t="shared" si="47"/>
        <v>2.1855059954995221E-2</v>
      </c>
    </row>
    <row r="918" spans="2:14" x14ac:dyDescent="0.25">
      <c r="B918" s="6" t="s">
        <v>45</v>
      </c>
      <c r="C918" s="6">
        <v>1996</v>
      </c>
      <c r="D918" s="6" t="s">
        <v>9</v>
      </c>
      <c r="E918" s="6" t="s">
        <v>4</v>
      </c>
      <c r="F918" s="27">
        <v>9.4782994236169274E-2</v>
      </c>
      <c r="I918" s="6" t="s">
        <v>28</v>
      </c>
      <c r="J918" s="6">
        <v>1970</v>
      </c>
      <c r="K918" s="27">
        <f t="shared" si="47"/>
        <v>6.0543319557191605E-3</v>
      </c>
      <c r="L918" s="27">
        <f t="shared" si="47"/>
        <v>1.6028693579027031E-2</v>
      </c>
      <c r="M918" s="27">
        <f t="shared" si="47"/>
        <v>0</v>
      </c>
      <c r="N918" s="27">
        <f t="shared" si="47"/>
        <v>1.7475857920940956E-2</v>
      </c>
    </row>
    <row r="919" spans="2:14" x14ac:dyDescent="0.25">
      <c r="B919" s="6" t="s">
        <v>45</v>
      </c>
      <c r="C919" s="6">
        <v>1996</v>
      </c>
      <c r="D919" s="6" t="s">
        <v>10</v>
      </c>
      <c r="E919" s="6" t="s">
        <v>4</v>
      </c>
      <c r="F919" s="27">
        <v>1.0000492635105178E-2</v>
      </c>
      <c r="I919" s="6" t="s">
        <v>28</v>
      </c>
      <c r="J919" s="6">
        <v>1969</v>
      </c>
      <c r="K919" s="27">
        <f t="shared" si="47"/>
        <v>6.3465510777515367E-3</v>
      </c>
      <c r="L919" s="27">
        <f t="shared" si="47"/>
        <v>1.6791977574363119E-2</v>
      </c>
      <c r="M919" s="27">
        <f t="shared" si="47"/>
        <v>0</v>
      </c>
      <c r="N919" s="27">
        <f t="shared" si="47"/>
        <v>2.2097163932341346E-2</v>
      </c>
    </row>
    <row r="920" spans="2:14" x14ac:dyDescent="0.25">
      <c r="B920" s="6" t="s">
        <v>45</v>
      </c>
      <c r="C920" s="6">
        <v>1996</v>
      </c>
      <c r="D920" s="6" t="s">
        <v>11</v>
      </c>
      <c r="E920" s="6" t="s">
        <v>4</v>
      </c>
      <c r="F920" s="27">
        <v>0.10286220996108182</v>
      </c>
      <c r="I920" s="6" t="s">
        <v>28</v>
      </c>
      <c r="J920" s="6">
        <v>1968</v>
      </c>
      <c r="K920" s="27">
        <f t="shared" si="47"/>
        <v>6.2885052335200616E-3</v>
      </c>
      <c r="L920" s="27">
        <f t="shared" si="47"/>
        <v>1.7535557483502905E-2</v>
      </c>
      <c r="M920" s="27">
        <f t="shared" si="47"/>
        <v>0</v>
      </c>
      <c r="N920" s="27">
        <f t="shared" si="47"/>
        <v>1.576027421463656E-2</v>
      </c>
    </row>
    <row r="921" spans="2:14" x14ac:dyDescent="0.25">
      <c r="B921" s="6" t="s">
        <v>45</v>
      </c>
      <c r="C921" s="6">
        <v>1996</v>
      </c>
      <c r="D921" s="6" t="s">
        <v>12</v>
      </c>
      <c r="E921" s="6" t="s">
        <v>4</v>
      </c>
      <c r="F921" s="27">
        <v>0</v>
      </c>
      <c r="I921" s="6" t="s">
        <v>28</v>
      </c>
      <c r="J921" s="6">
        <v>1967</v>
      </c>
      <c r="K921" s="27">
        <f t="shared" si="47"/>
        <v>6.6887504148584378E-3</v>
      </c>
      <c r="L921" s="27">
        <f t="shared" si="47"/>
        <v>1.7921773388970209E-2</v>
      </c>
      <c r="M921" s="27">
        <f t="shared" si="47"/>
        <v>0</v>
      </c>
      <c r="N921" s="27">
        <f t="shared" si="47"/>
        <v>1.3251967935292843E-2</v>
      </c>
    </row>
    <row r="922" spans="2:14" x14ac:dyDescent="0.25">
      <c r="B922" s="6" t="s">
        <v>45</v>
      </c>
      <c r="C922" s="6">
        <v>1996</v>
      </c>
      <c r="D922" s="6" t="s">
        <v>13</v>
      </c>
      <c r="E922" s="6" t="s">
        <v>4</v>
      </c>
      <c r="F922" s="27">
        <v>4.0494605645598307E-2</v>
      </c>
      <c r="I922" s="6" t="s">
        <v>28</v>
      </c>
      <c r="J922" s="6">
        <v>1966</v>
      </c>
      <c r="K922" s="27">
        <f t="shared" si="47"/>
        <v>7.0625364366115068E-3</v>
      </c>
      <c r="L922" s="27">
        <f t="shared" si="47"/>
        <v>1.7685242858726077E-2</v>
      </c>
      <c r="M922" s="27">
        <f t="shared" si="47"/>
        <v>0</v>
      </c>
      <c r="N922" s="27">
        <f t="shared" si="47"/>
        <v>1.4040448130365197E-2</v>
      </c>
    </row>
    <row r="923" spans="2:14" x14ac:dyDescent="0.25">
      <c r="B923" s="6" t="s">
        <v>45</v>
      </c>
      <c r="C923" s="6">
        <v>1996</v>
      </c>
      <c r="D923" s="6" t="s">
        <v>14</v>
      </c>
      <c r="E923" s="6" t="s">
        <v>4</v>
      </c>
      <c r="F923" s="27">
        <v>3.290802502586334E-2</v>
      </c>
      <c r="I923" s="6" t="s">
        <v>28</v>
      </c>
      <c r="J923" s="6">
        <v>1965</v>
      </c>
      <c r="K923" s="27">
        <f t="shared" si="47"/>
        <v>7.5442809483133753E-3</v>
      </c>
      <c r="L923" s="27">
        <f t="shared" si="47"/>
        <v>1.8783524268036332E-2</v>
      </c>
      <c r="M923" s="27">
        <f t="shared" si="47"/>
        <v>0</v>
      </c>
      <c r="N923" s="27">
        <f t="shared" si="47"/>
        <v>1.3710429976311823E-2</v>
      </c>
    </row>
    <row r="924" spans="2:14" x14ac:dyDescent="0.25">
      <c r="B924" s="6" t="s">
        <v>45</v>
      </c>
      <c r="C924" s="6">
        <v>1996</v>
      </c>
      <c r="D924" s="6" t="s">
        <v>15</v>
      </c>
      <c r="E924" s="6" t="s">
        <v>4</v>
      </c>
      <c r="F924" s="27">
        <v>1.6749593576038228E-2</v>
      </c>
      <c r="I924" s="6" t="s">
        <v>28</v>
      </c>
      <c r="J924" s="6">
        <v>1964</v>
      </c>
      <c r="K924" s="27">
        <f t="shared" si="47"/>
        <v>7.4694371682765661E-3</v>
      </c>
      <c r="L924" s="27">
        <f t="shared" si="47"/>
        <v>1.9270728371864443E-2</v>
      </c>
      <c r="M924" s="27">
        <f t="shared" si="47"/>
        <v>1.750291715285881E-3</v>
      </c>
      <c r="N924" s="27">
        <f t="shared" si="47"/>
        <v>1.6235046667543052E-2</v>
      </c>
    </row>
    <row r="925" spans="2:14" x14ac:dyDescent="0.25">
      <c r="B925" s="6" t="s">
        <v>45</v>
      </c>
      <c r="C925" s="6">
        <v>1996</v>
      </c>
      <c r="D925" s="6" t="s">
        <v>16</v>
      </c>
      <c r="E925" s="6" t="s">
        <v>4</v>
      </c>
      <c r="F925" s="27">
        <v>0.10241883836642199</v>
      </c>
      <c r="I925" s="6" t="s">
        <v>28</v>
      </c>
      <c r="J925" s="6">
        <v>1963</v>
      </c>
      <c r="K925" s="27">
        <f t="shared" si="47"/>
        <v>7.7705263365128114E-3</v>
      </c>
      <c r="L925" s="27">
        <f t="shared" si="47"/>
        <v>1.9638649268952164E-2</v>
      </c>
      <c r="M925" s="27">
        <f t="shared" si="47"/>
        <v>0</v>
      </c>
      <c r="N925" s="27">
        <f t="shared" si="47"/>
        <v>1.4937210839391937E-2</v>
      </c>
    </row>
    <row r="926" spans="2:14" x14ac:dyDescent="0.25">
      <c r="B926" s="6" t="s">
        <v>45</v>
      </c>
      <c r="C926" s="6">
        <v>1996</v>
      </c>
      <c r="D926" s="6" t="s">
        <v>17</v>
      </c>
      <c r="E926" s="6" t="s">
        <v>4</v>
      </c>
      <c r="F926" s="27">
        <v>3.404108576777181E-2</v>
      </c>
      <c r="I926" s="6" t="s">
        <v>28</v>
      </c>
      <c r="J926" s="6">
        <v>1962</v>
      </c>
      <c r="K926" s="27">
        <f t="shared" si="47"/>
        <v>7.7688476604037696E-3</v>
      </c>
      <c r="L926" s="27">
        <f t="shared" si="47"/>
        <v>2.0615933064876413E-2</v>
      </c>
      <c r="M926" s="27">
        <f t="shared" si="47"/>
        <v>1.6846022327265413E-3</v>
      </c>
      <c r="N926" s="27">
        <f t="shared" si="47"/>
        <v>1.4679787062429424E-2</v>
      </c>
    </row>
    <row r="927" spans="2:14" x14ac:dyDescent="0.25">
      <c r="B927" s="6" t="s">
        <v>45</v>
      </c>
      <c r="C927" s="6">
        <v>1996</v>
      </c>
      <c r="D927" s="6" t="s">
        <v>18</v>
      </c>
      <c r="E927" s="6" t="s">
        <v>4</v>
      </c>
      <c r="F927" s="27">
        <v>4.9017192965170701E-2</v>
      </c>
      <c r="I927" s="6" t="s">
        <v>28</v>
      </c>
      <c r="J927" s="6">
        <v>1961</v>
      </c>
      <c r="K927" s="27">
        <f t="shared" si="47"/>
        <v>6.7259872830545174E-3</v>
      </c>
      <c r="L927" s="27">
        <f t="shared" si="47"/>
        <v>2.1972428293668887E-2</v>
      </c>
      <c r="M927" s="27">
        <f t="shared" si="47"/>
        <v>0</v>
      </c>
      <c r="N927" s="27">
        <f t="shared" si="47"/>
        <v>2.044005500687586E-2</v>
      </c>
    </row>
    <row r="928" spans="2:14" x14ac:dyDescent="0.25">
      <c r="B928" s="6" t="s">
        <v>45</v>
      </c>
      <c r="C928" s="6">
        <v>1996</v>
      </c>
      <c r="D928" s="6" t="s">
        <v>19</v>
      </c>
      <c r="E928" s="6" t="s">
        <v>4</v>
      </c>
      <c r="F928" s="27">
        <v>8.4634711069510815E-2</v>
      </c>
      <c r="I928" s="6" t="s">
        <v>28</v>
      </c>
      <c r="J928" s="6">
        <v>1960</v>
      </c>
      <c r="K928" s="27">
        <f t="shared" si="47"/>
        <v>6.7424149004556054E-3</v>
      </c>
      <c r="L928" s="27">
        <f t="shared" si="47"/>
        <v>2.1876470582551197E-2</v>
      </c>
      <c r="M928" s="27">
        <f t="shared" si="47"/>
        <v>1.6620786370955176E-3</v>
      </c>
      <c r="N928" s="27">
        <f t="shared" si="47"/>
        <v>2.0555592040454457E-2</v>
      </c>
    </row>
    <row r="929" spans="2:14" x14ac:dyDescent="0.25">
      <c r="B929" s="6" t="s">
        <v>45</v>
      </c>
      <c r="C929" s="6">
        <v>1996</v>
      </c>
      <c r="D929" s="6" t="s">
        <v>20</v>
      </c>
      <c r="E929" s="6" t="s">
        <v>4</v>
      </c>
      <c r="F929" s="27">
        <v>3.9016700330065518E-2</v>
      </c>
    </row>
    <row r="930" spans="2:14" x14ac:dyDescent="0.25">
      <c r="B930" s="6" t="s">
        <v>45</v>
      </c>
      <c r="C930" s="6">
        <v>1996</v>
      </c>
      <c r="D930" s="6" t="s">
        <v>21</v>
      </c>
      <c r="E930" s="6" t="s">
        <v>4</v>
      </c>
      <c r="F930" s="27">
        <v>1.2611458692546431E-2</v>
      </c>
      <c r="I930" s="6" t="s">
        <v>29</v>
      </c>
      <c r="J930" s="6">
        <v>2000</v>
      </c>
      <c r="K930" s="27">
        <f>SUMIFS($F$6:$F$6141,$D$6:$D$6141,$I930,$E$6:$E$6141,LEFT(K$5,1),$C$6:$C$6141,$J930,$B$6:$B$6141,K$4)</f>
        <v>1.7503903685976492E-2</v>
      </c>
      <c r="L930" s="27">
        <f t="shared" ref="L930:N945" si="48">SUMIFS($F$6:$F$6141,$D$6:$D$6141,$I930,$E$6:$E$6141,LEFT(L$5,1),$C$6:$C$6141,$J930,$B$6:$B$6141,L$4)</f>
        <v>2.0225268020642125E-3</v>
      </c>
      <c r="M930" s="27">
        <f t="shared" si="48"/>
        <v>2.2933524073494568E-2</v>
      </c>
      <c r="N930" s="27">
        <f t="shared" si="48"/>
        <v>0</v>
      </c>
    </row>
    <row r="931" spans="2:14" x14ac:dyDescent="0.25">
      <c r="B931" s="6" t="s">
        <v>45</v>
      </c>
      <c r="C931" s="6">
        <v>1996</v>
      </c>
      <c r="D931" s="6" t="s">
        <v>22</v>
      </c>
      <c r="E931" s="6" t="s">
        <v>4</v>
      </c>
      <c r="F931" s="27">
        <v>8.0792157249125578E-3</v>
      </c>
      <c r="I931" s="6" t="s">
        <v>29</v>
      </c>
      <c r="J931" s="6">
        <v>1999</v>
      </c>
      <c r="K931" s="27">
        <f t="shared" ref="K931:N970" si="49">SUMIFS($F$6:$F$6141,$D$6:$D$6141,$I931,$E$6:$E$6141,LEFT(K$5,1),$C$6:$C$6141,$J931,$B$6:$B$6141,K$4)</f>
        <v>1.754961105971569E-2</v>
      </c>
      <c r="L931" s="27">
        <f t="shared" si="48"/>
        <v>2.1631548086316252E-3</v>
      </c>
      <c r="M931" s="27">
        <f t="shared" si="48"/>
        <v>2.2124558635714824E-2</v>
      </c>
      <c r="N931" s="27">
        <f t="shared" si="48"/>
        <v>0</v>
      </c>
    </row>
    <row r="932" spans="2:14" x14ac:dyDescent="0.25">
      <c r="B932" s="6" t="s">
        <v>45</v>
      </c>
      <c r="C932" s="6">
        <v>1996</v>
      </c>
      <c r="D932" s="6" t="s">
        <v>23</v>
      </c>
      <c r="E932" s="6" t="s">
        <v>4</v>
      </c>
      <c r="F932" s="27">
        <v>0</v>
      </c>
      <c r="I932" s="6" t="s">
        <v>29</v>
      </c>
      <c r="J932" s="6">
        <v>1998</v>
      </c>
      <c r="K932" s="27">
        <f t="shared" si="49"/>
        <v>1.7654748672962038E-2</v>
      </c>
      <c r="L932" s="27">
        <f t="shared" si="48"/>
        <v>2.2229469731457133E-3</v>
      </c>
      <c r="M932" s="27">
        <f t="shared" si="48"/>
        <v>2.0686343319419306E-2</v>
      </c>
      <c r="N932" s="27">
        <f t="shared" si="48"/>
        <v>0</v>
      </c>
    </row>
    <row r="933" spans="2:14" x14ac:dyDescent="0.25">
      <c r="B933" s="6" t="s">
        <v>45</v>
      </c>
      <c r="C933" s="6">
        <v>1996</v>
      </c>
      <c r="D933" s="6" t="s">
        <v>24</v>
      </c>
      <c r="E933" s="6" t="s">
        <v>4</v>
      </c>
      <c r="F933" s="27">
        <v>5.0150253707079165E-2</v>
      </c>
      <c r="I933" s="6" t="s">
        <v>29</v>
      </c>
      <c r="J933" s="6">
        <v>1997</v>
      </c>
      <c r="K933" s="27">
        <f t="shared" si="49"/>
        <v>1.7555816349441158E-2</v>
      </c>
      <c r="L933" s="27">
        <f t="shared" si="48"/>
        <v>2.3711185576519144E-3</v>
      </c>
      <c r="M933" s="27">
        <f t="shared" si="48"/>
        <v>2.9167611703334088E-2</v>
      </c>
      <c r="N933" s="27">
        <f t="shared" si="48"/>
        <v>0</v>
      </c>
    </row>
    <row r="934" spans="2:14" x14ac:dyDescent="0.25">
      <c r="B934" s="6" t="s">
        <v>45</v>
      </c>
      <c r="C934" s="6">
        <v>1996</v>
      </c>
      <c r="D934" s="6" t="s">
        <v>25</v>
      </c>
      <c r="E934" s="6" t="s">
        <v>4</v>
      </c>
      <c r="F934" s="27">
        <v>0.10340410857677718</v>
      </c>
      <c r="I934" s="6" t="s">
        <v>29</v>
      </c>
      <c r="J934" s="6">
        <v>1996</v>
      </c>
      <c r="K934" s="27">
        <f t="shared" si="49"/>
        <v>1.8019122010172136E-2</v>
      </c>
      <c r="L934" s="27">
        <f t="shared" si="48"/>
        <v>2.6370952925966204E-3</v>
      </c>
      <c r="M934" s="27">
        <f t="shared" si="48"/>
        <v>1.6196465586902294E-2</v>
      </c>
      <c r="N934" s="27">
        <f t="shared" si="48"/>
        <v>0</v>
      </c>
    </row>
    <row r="935" spans="2:14" x14ac:dyDescent="0.25">
      <c r="B935" s="6" t="s">
        <v>45</v>
      </c>
      <c r="C935" s="6">
        <v>1996</v>
      </c>
      <c r="D935" s="6" t="s">
        <v>26</v>
      </c>
      <c r="E935" s="6" t="s">
        <v>4</v>
      </c>
      <c r="F935" s="27">
        <v>5.5470712842997191E-2</v>
      </c>
      <c r="I935" s="6" t="s">
        <v>29</v>
      </c>
      <c r="J935" s="6">
        <v>1995</v>
      </c>
      <c r="K935" s="27">
        <f t="shared" si="49"/>
        <v>1.7893417356273207E-2</v>
      </c>
      <c r="L935" s="27">
        <f t="shared" si="48"/>
        <v>2.9800943373649129E-3</v>
      </c>
      <c r="M935" s="27">
        <f t="shared" si="48"/>
        <v>1.4414414414414415E-2</v>
      </c>
      <c r="N935" s="27">
        <f t="shared" si="48"/>
        <v>0</v>
      </c>
    </row>
    <row r="936" spans="2:14" x14ac:dyDescent="0.25">
      <c r="B936" s="6" t="s">
        <v>45</v>
      </c>
      <c r="C936" s="6">
        <v>1996</v>
      </c>
      <c r="D936" s="6" t="s">
        <v>27</v>
      </c>
      <c r="E936" s="6" t="s">
        <v>4</v>
      </c>
      <c r="F936" s="27">
        <v>0</v>
      </c>
      <c r="I936" s="6" t="s">
        <v>29</v>
      </c>
      <c r="J936" s="6">
        <v>1994</v>
      </c>
      <c r="K936" s="27">
        <f t="shared" si="49"/>
        <v>1.7910195787414235E-2</v>
      </c>
      <c r="L936" s="27">
        <f t="shared" si="48"/>
        <v>3.4204420125294537E-3</v>
      </c>
      <c r="M936" s="27">
        <f t="shared" si="48"/>
        <v>1.2967359050445104E-2</v>
      </c>
      <c r="N936" s="27">
        <f t="shared" si="48"/>
        <v>0</v>
      </c>
    </row>
    <row r="937" spans="2:14" x14ac:dyDescent="0.25">
      <c r="B937" s="6" t="s">
        <v>45</v>
      </c>
      <c r="C937" s="6">
        <v>1996</v>
      </c>
      <c r="D937" s="6" t="s">
        <v>28</v>
      </c>
      <c r="E937" s="6" t="s">
        <v>4</v>
      </c>
      <c r="F937" s="27">
        <v>1.1330607419084683E-2</v>
      </c>
      <c r="I937" s="6" t="s">
        <v>29</v>
      </c>
      <c r="J937" s="6">
        <v>1993</v>
      </c>
      <c r="K937" s="27">
        <f t="shared" si="49"/>
        <v>1.7868302256213681E-2</v>
      </c>
      <c r="L937" s="27">
        <f t="shared" si="48"/>
        <v>3.7587113369513562E-3</v>
      </c>
      <c r="M937" s="27">
        <f t="shared" si="48"/>
        <v>1.4470069635213696E-2</v>
      </c>
      <c r="N937" s="27">
        <f t="shared" si="48"/>
        <v>0</v>
      </c>
    </row>
    <row r="938" spans="2:14" x14ac:dyDescent="0.25">
      <c r="B938" s="6" t="s">
        <v>45</v>
      </c>
      <c r="C938" s="6">
        <v>1996</v>
      </c>
      <c r="D938" s="6" t="s">
        <v>29</v>
      </c>
      <c r="E938" s="6" t="s">
        <v>4</v>
      </c>
      <c r="F938" s="27">
        <v>0</v>
      </c>
      <c r="I938" s="6" t="s">
        <v>29</v>
      </c>
      <c r="J938" s="6">
        <v>1992</v>
      </c>
      <c r="K938" s="27">
        <f t="shared" si="49"/>
        <v>1.8322295474001795E-2</v>
      </c>
      <c r="L938" s="27">
        <f t="shared" si="48"/>
        <v>3.6613968859645547E-3</v>
      </c>
      <c r="M938" s="27">
        <f t="shared" si="48"/>
        <v>1.2525774782260794E-2</v>
      </c>
      <c r="N938" s="27">
        <f t="shared" si="48"/>
        <v>0</v>
      </c>
    </row>
    <row r="939" spans="2:14" x14ac:dyDescent="0.25">
      <c r="B939" s="6" t="s">
        <v>45</v>
      </c>
      <c r="C939" s="6">
        <v>1996</v>
      </c>
      <c r="D939" s="6" t="s">
        <v>30</v>
      </c>
      <c r="E939" s="6" t="s">
        <v>4</v>
      </c>
      <c r="F939" s="27">
        <v>0</v>
      </c>
      <c r="I939" s="6" t="s">
        <v>29</v>
      </c>
      <c r="J939" s="6">
        <v>1991</v>
      </c>
      <c r="K939" s="27">
        <f t="shared" si="49"/>
        <v>1.8744116465873397E-2</v>
      </c>
      <c r="L939" s="27">
        <f t="shared" si="48"/>
        <v>4.4196731624414438E-3</v>
      </c>
      <c r="M939" s="27">
        <f t="shared" si="48"/>
        <v>1.1387987509949182E-2</v>
      </c>
      <c r="N939" s="27">
        <f t="shared" si="48"/>
        <v>0</v>
      </c>
    </row>
    <row r="940" spans="2:14" x14ac:dyDescent="0.25">
      <c r="B940" s="6" t="s">
        <v>45</v>
      </c>
      <c r="C940" s="6">
        <v>1996</v>
      </c>
      <c r="D940" s="6" t="s">
        <v>31</v>
      </c>
      <c r="E940" s="6" t="s">
        <v>4</v>
      </c>
      <c r="F940" s="27">
        <v>0</v>
      </c>
      <c r="I940" s="6" t="s">
        <v>29</v>
      </c>
      <c r="J940" s="6">
        <v>1990</v>
      </c>
      <c r="K940" s="27">
        <f t="shared" si="49"/>
        <v>1.9147996963605165E-2</v>
      </c>
      <c r="L940" s="27">
        <f t="shared" si="48"/>
        <v>4.8221464040806676E-3</v>
      </c>
      <c r="M940" s="27">
        <f t="shared" si="48"/>
        <v>1.1265501269983566E-2</v>
      </c>
      <c r="N940" s="27">
        <f t="shared" si="48"/>
        <v>0</v>
      </c>
    </row>
    <row r="941" spans="2:14" x14ac:dyDescent="0.25">
      <c r="B941" s="6" t="s">
        <v>45</v>
      </c>
      <c r="C941" s="6">
        <v>1996</v>
      </c>
      <c r="D941" s="6" t="s">
        <v>32</v>
      </c>
      <c r="E941" s="6" t="s">
        <v>4</v>
      </c>
      <c r="F941" s="27">
        <v>1.0739445292871569E-2</v>
      </c>
      <c r="I941" s="6" t="s">
        <v>29</v>
      </c>
      <c r="J941" s="6">
        <v>1989</v>
      </c>
      <c r="K941" s="27">
        <f t="shared" si="49"/>
        <v>1.955673468081617E-2</v>
      </c>
      <c r="L941" s="27">
        <f t="shared" si="48"/>
        <v>5.1725046031815842E-3</v>
      </c>
      <c r="M941" s="27">
        <f t="shared" si="48"/>
        <v>1.0885037260319853E-2</v>
      </c>
      <c r="N941" s="27">
        <f t="shared" si="48"/>
        <v>0</v>
      </c>
    </row>
    <row r="942" spans="2:14" x14ac:dyDescent="0.25">
      <c r="B942" s="6" t="s">
        <v>45</v>
      </c>
      <c r="C942" s="6">
        <v>1995</v>
      </c>
      <c r="D942" s="6" t="s">
        <v>7</v>
      </c>
      <c r="E942" s="6" t="s">
        <v>3</v>
      </c>
      <c r="F942" s="27">
        <v>9.6248976248976242E-2</v>
      </c>
      <c r="I942" s="6" t="s">
        <v>29</v>
      </c>
      <c r="J942" s="6">
        <v>1988</v>
      </c>
      <c r="K942" s="27">
        <f t="shared" si="49"/>
        <v>1.9968960760670524E-2</v>
      </c>
      <c r="L942" s="27">
        <f t="shared" si="48"/>
        <v>6.2814112792885721E-3</v>
      </c>
      <c r="M942" s="27">
        <f t="shared" si="48"/>
        <v>1.052170100832968E-2</v>
      </c>
      <c r="N942" s="27">
        <f t="shared" si="48"/>
        <v>0</v>
      </c>
    </row>
    <row r="943" spans="2:14" x14ac:dyDescent="0.25">
      <c r="B943" s="6" t="s">
        <v>45</v>
      </c>
      <c r="C943" s="6">
        <v>1995</v>
      </c>
      <c r="D943" s="6" t="s">
        <v>8</v>
      </c>
      <c r="E943" s="6" t="s">
        <v>3</v>
      </c>
      <c r="F943" s="27">
        <v>8.0589680589680593E-2</v>
      </c>
      <c r="I943" s="6" t="s">
        <v>29</v>
      </c>
      <c r="J943" s="6">
        <v>1987</v>
      </c>
      <c r="K943" s="27">
        <f t="shared" si="49"/>
        <v>2.0371330263303893E-2</v>
      </c>
      <c r="L943" s="27">
        <f t="shared" si="48"/>
        <v>6.8260685202973428E-3</v>
      </c>
      <c r="M943" s="27">
        <f t="shared" si="48"/>
        <v>1.052531765598331E-2</v>
      </c>
      <c r="N943" s="27">
        <f t="shared" si="48"/>
        <v>0</v>
      </c>
    </row>
    <row r="944" spans="2:14" x14ac:dyDescent="0.25">
      <c r="B944" s="6" t="s">
        <v>45</v>
      </c>
      <c r="C944" s="6">
        <v>1995</v>
      </c>
      <c r="D944" s="6" t="s">
        <v>9</v>
      </c>
      <c r="E944" s="6" t="s">
        <v>3</v>
      </c>
      <c r="F944" s="27">
        <v>5.8181818181818182E-2</v>
      </c>
      <c r="I944" s="6" t="s">
        <v>29</v>
      </c>
      <c r="J944" s="6">
        <v>1986</v>
      </c>
      <c r="K944" s="27">
        <f t="shared" si="49"/>
        <v>2.0634407345712057E-2</v>
      </c>
      <c r="L944" s="27">
        <f t="shared" si="48"/>
        <v>7.3248537415955993E-3</v>
      </c>
      <c r="M944" s="27">
        <f t="shared" si="48"/>
        <v>1.5997500390563975E-2</v>
      </c>
      <c r="N944" s="27">
        <f t="shared" si="48"/>
        <v>0</v>
      </c>
    </row>
    <row r="945" spans="2:14" x14ac:dyDescent="0.25">
      <c r="B945" s="6" t="s">
        <v>45</v>
      </c>
      <c r="C945" s="6">
        <v>1995</v>
      </c>
      <c r="D945" s="6" t="s">
        <v>10</v>
      </c>
      <c r="E945" s="6" t="s">
        <v>3</v>
      </c>
      <c r="F945" s="27">
        <v>7.8198198198198204E-2</v>
      </c>
      <c r="I945" s="6" t="s">
        <v>29</v>
      </c>
      <c r="J945" s="6">
        <v>1985</v>
      </c>
      <c r="K945" s="27">
        <f t="shared" si="49"/>
        <v>2.0732778365570484E-2</v>
      </c>
      <c r="L945" s="27">
        <f t="shared" si="48"/>
        <v>4.08934265455233E-3</v>
      </c>
      <c r="M945" s="27">
        <f t="shared" si="48"/>
        <v>1.4628726621813469E-2</v>
      </c>
      <c r="N945" s="27">
        <f t="shared" si="48"/>
        <v>0</v>
      </c>
    </row>
    <row r="946" spans="2:14" x14ac:dyDescent="0.25">
      <c r="B946" s="6" t="s">
        <v>45</v>
      </c>
      <c r="C946" s="6">
        <v>1995</v>
      </c>
      <c r="D946" s="6" t="s">
        <v>11</v>
      </c>
      <c r="E946" s="6" t="s">
        <v>3</v>
      </c>
      <c r="F946" s="27">
        <v>9.4021294021294013E-3</v>
      </c>
      <c r="I946" s="6" t="s">
        <v>29</v>
      </c>
      <c r="J946" s="6">
        <v>1984</v>
      </c>
      <c r="K946" s="27">
        <f t="shared" si="49"/>
        <v>2.1291731260992125E-2</v>
      </c>
      <c r="L946" s="27">
        <f t="shared" si="49"/>
        <v>3.4153107069990665E-3</v>
      </c>
      <c r="M946" s="27">
        <f t="shared" si="49"/>
        <v>1.25338660682521E-2</v>
      </c>
      <c r="N946" s="27">
        <f t="shared" si="49"/>
        <v>0</v>
      </c>
    </row>
    <row r="947" spans="2:14" x14ac:dyDescent="0.25">
      <c r="B947" s="6" t="s">
        <v>45</v>
      </c>
      <c r="C947" s="6">
        <v>1995</v>
      </c>
      <c r="D947" s="6" t="s">
        <v>12</v>
      </c>
      <c r="E947" s="6" t="s">
        <v>3</v>
      </c>
      <c r="F947" s="27">
        <v>0</v>
      </c>
      <c r="I947" s="6" t="s">
        <v>29</v>
      </c>
      <c r="J947" s="6">
        <v>1983</v>
      </c>
      <c r="K947" s="27">
        <f t="shared" si="49"/>
        <v>2.1776783227400322E-2</v>
      </c>
      <c r="L947" s="27">
        <f t="shared" si="49"/>
        <v>3.4048371133847369E-3</v>
      </c>
      <c r="M947" s="27">
        <f t="shared" si="49"/>
        <v>1.2884507393773009E-2</v>
      </c>
      <c r="N947" s="27">
        <f t="shared" si="49"/>
        <v>0</v>
      </c>
    </row>
    <row r="948" spans="2:14" x14ac:dyDescent="0.25">
      <c r="B948" s="6" t="s">
        <v>45</v>
      </c>
      <c r="C948" s="6">
        <v>1995</v>
      </c>
      <c r="D948" s="6" t="s">
        <v>13</v>
      </c>
      <c r="E948" s="6" t="s">
        <v>3</v>
      </c>
      <c r="F948" s="27">
        <v>4.6846846846846845E-3</v>
      </c>
      <c r="I948" s="6" t="s">
        <v>29</v>
      </c>
      <c r="J948" s="6">
        <v>1982</v>
      </c>
      <c r="K948" s="27">
        <f t="shared" si="49"/>
        <v>2.2269062543591178E-2</v>
      </c>
      <c r="L948" s="27">
        <f t="shared" si="49"/>
        <v>3.6016714690925576E-3</v>
      </c>
      <c r="M948" s="27">
        <f t="shared" si="49"/>
        <v>1.4671069025666584E-2</v>
      </c>
      <c r="N948" s="27">
        <f t="shared" si="49"/>
        <v>0</v>
      </c>
    </row>
    <row r="949" spans="2:14" x14ac:dyDescent="0.25">
      <c r="B949" s="6" t="s">
        <v>45</v>
      </c>
      <c r="C949" s="6">
        <v>1995</v>
      </c>
      <c r="D949" s="6" t="s">
        <v>14</v>
      </c>
      <c r="E949" s="6" t="s">
        <v>3</v>
      </c>
      <c r="F949" s="27">
        <v>2.3357903357903359E-2</v>
      </c>
      <c r="I949" s="6" t="s">
        <v>29</v>
      </c>
      <c r="J949" s="6">
        <v>1981</v>
      </c>
      <c r="K949" s="27">
        <f t="shared" si="49"/>
        <v>2.2107454054727214E-2</v>
      </c>
      <c r="L949" s="27">
        <f t="shared" si="49"/>
        <v>4.1621411877455529E-3</v>
      </c>
      <c r="M949" s="27">
        <f t="shared" si="49"/>
        <v>1.1481735017736014E-2</v>
      </c>
      <c r="N949" s="27">
        <f t="shared" si="49"/>
        <v>0</v>
      </c>
    </row>
    <row r="950" spans="2:14" x14ac:dyDescent="0.25">
      <c r="B950" s="6" t="s">
        <v>45</v>
      </c>
      <c r="C950" s="6">
        <v>1995</v>
      </c>
      <c r="D950" s="6" t="s">
        <v>15</v>
      </c>
      <c r="E950" s="6" t="s">
        <v>3</v>
      </c>
      <c r="F950" s="27">
        <v>2.981162981162981E-3</v>
      </c>
      <c r="I950" s="6" t="s">
        <v>29</v>
      </c>
      <c r="J950" s="6">
        <v>1980</v>
      </c>
      <c r="K950" s="27">
        <f t="shared" si="49"/>
        <v>2.3199709807399799E-2</v>
      </c>
      <c r="L950" s="27">
        <f t="shared" si="49"/>
        <v>4.601248264206075E-3</v>
      </c>
      <c r="M950" s="27">
        <f t="shared" si="49"/>
        <v>1.0622620655777969E-2</v>
      </c>
      <c r="N950" s="27">
        <f t="shared" si="49"/>
        <v>0</v>
      </c>
    </row>
    <row r="951" spans="2:14" x14ac:dyDescent="0.25">
      <c r="B951" s="6" t="s">
        <v>45</v>
      </c>
      <c r="C951" s="6">
        <v>1995</v>
      </c>
      <c r="D951" s="6" t="s">
        <v>16</v>
      </c>
      <c r="E951" s="6" t="s">
        <v>3</v>
      </c>
      <c r="F951" s="27">
        <v>0.24291564291564291</v>
      </c>
      <c r="I951" s="6" t="s">
        <v>29</v>
      </c>
      <c r="J951" s="6">
        <v>1979</v>
      </c>
      <c r="K951" s="27">
        <f t="shared" si="49"/>
        <v>2.3358211122404531E-2</v>
      </c>
      <c r="L951" s="27">
        <f t="shared" si="49"/>
        <v>5.0273588657850166E-3</v>
      </c>
      <c r="M951" s="27">
        <f t="shared" si="49"/>
        <v>1.7365876946947544E-2</v>
      </c>
      <c r="N951" s="27">
        <f t="shared" si="49"/>
        <v>0</v>
      </c>
    </row>
    <row r="952" spans="2:14" x14ac:dyDescent="0.25">
      <c r="B952" s="6" t="s">
        <v>45</v>
      </c>
      <c r="C952" s="6">
        <v>1995</v>
      </c>
      <c r="D952" s="6" t="s">
        <v>17</v>
      </c>
      <c r="E952" s="6" t="s">
        <v>3</v>
      </c>
      <c r="F952" s="27">
        <v>2.008190008190008E-2</v>
      </c>
      <c r="I952" s="6" t="s">
        <v>29</v>
      </c>
      <c r="J952" s="6">
        <v>1978</v>
      </c>
      <c r="K952" s="27">
        <f t="shared" si="49"/>
        <v>2.4116745435977631E-2</v>
      </c>
      <c r="L952" s="27">
        <f t="shared" si="49"/>
        <v>5.3420400404961101E-3</v>
      </c>
      <c r="M952" s="27">
        <f t="shared" si="49"/>
        <v>1.9996748496179485E-2</v>
      </c>
      <c r="N952" s="27">
        <f t="shared" si="49"/>
        <v>4.4560606709799049E-3</v>
      </c>
    </row>
    <row r="953" spans="2:14" x14ac:dyDescent="0.25">
      <c r="B953" s="6" t="s">
        <v>45</v>
      </c>
      <c r="C953" s="6">
        <v>1995</v>
      </c>
      <c r="D953" s="6" t="s">
        <v>18</v>
      </c>
      <c r="E953" s="6" t="s">
        <v>3</v>
      </c>
      <c r="F953" s="27">
        <v>5.3104013104013102E-2</v>
      </c>
      <c r="I953" s="6" t="s">
        <v>29</v>
      </c>
      <c r="J953" s="6">
        <v>1977</v>
      </c>
      <c r="K953" s="27">
        <f t="shared" si="49"/>
        <v>2.5419062562933154E-2</v>
      </c>
      <c r="L953" s="27">
        <f t="shared" si="49"/>
        <v>5.9120324596525185E-3</v>
      </c>
      <c r="M953" s="27">
        <f t="shared" si="49"/>
        <v>1.785427571368935E-2</v>
      </c>
      <c r="N953" s="27">
        <f t="shared" si="49"/>
        <v>5.1485666913914218E-3</v>
      </c>
    </row>
    <row r="954" spans="2:14" x14ac:dyDescent="0.25">
      <c r="B954" s="6" t="s">
        <v>45</v>
      </c>
      <c r="C954" s="6">
        <v>1995</v>
      </c>
      <c r="D954" s="6" t="s">
        <v>19</v>
      </c>
      <c r="E954" s="6" t="s">
        <v>3</v>
      </c>
      <c r="F954" s="27">
        <v>9.4447174447174445E-2</v>
      </c>
      <c r="I954" s="6" t="s">
        <v>29</v>
      </c>
      <c r="J954" s="6">
        <v>1976</v>
      </c>
      <c r="K954" s="27">
        <f t="shared" si="49"/>
        <v>2.4908638175324248E-2</v>
      </c>
      <c r="L954" s="27">
        <f t="shared" si="49"/>
        <v>6.7248407382371617E-3</v>
      </c>
      <c r="M954" s="27">
        <f t="shared" si="49"/>
        <v>1.7737510368149047E-2</v>
      </c>
      <c r="N954" s="27">
        <f t="shared" si="49"/>
        <v>5.2778373739540869E-3</v>
      </c>
    </row>
    <row r="955" spans="2:14" x14ac:dyDescent="0.25">
      <c r="B955" s="6" t="s">
        <v>45</v>
      </c>
      <c r="C955" s="6">
        <v>1995</v>
      </c>
      <c r="D955" s="6" t="s">
        <v>20</v>
      </c>
      <c r="E955" s="6" t="s">
        <v>3</v>
      </c>
      <c r="F955" s="27">
        <v>4.452088452088452E-2</v>
      </c>
      <c r="I955" s="6" t="s">
        <v>29</v>
      </c>
      <c r="J955" s="6">
        <v>1975</v>
      </c>
      <c r="K955" s="27">
        <f t="shared" si="49"/>
        <v>2.570064142778496E-2</v>
      </c>
      <c r="L955" s="27">
        <f t="shared" si="49"/>
        <v>7.6089593937507969E-3</v>
      </c>
      <c r="M955" s="27">
        <f t="shared" si="49"/>
        <v>1.6050495942290351E-2</v>
      </c>
      <c r="N955" s="27">
        <f t="shared" si="49"/>
        <v>5.0253260479400149E-3</v>
      </c>
    </row>
    <row r="956" spans="2:14" x14ac:dyDescent="0.25">
      <c r="B956" s="6" t="s">
        <v>45</v>
      </c>
      <c r="C956" s="6">
        <v>1995</v>
      </c>
      <c r="D956" s="6" t="s">
        <v>21</v>
      </c>
      <c r="E956" s="6" t="s">
        <v>3</v>
      </c>
      <c r="F956" s="27">
        <v>3.7674037674037676E-3</v>
      </c>
      <c r="I956" s="6" t="s">
        <v>29</v>
      </c>
      <c r="J956" s="6">
        <v>1974</v>
      </c>
      <c r="K956" s="27">
        <f t="shared" si="49"/>
        <v>2.6532093808563605E-2</v>
      </c>
      <c r="L956" s="27">
        <f t="shared" si="49"/>
        <v>7.8080661241112593E-3</v>
      </c>
      <c r="M956" s="27">
        <f t="shared" si="49"/>
        <v>1.5708755211435377E-2</v>
      </c>
      <c r="N956" s="27">
        <f t="shared" si="49"/>
        <v>5.5145215734768221E-3</v>
      </c>
    </row>
    <row r="957" spans="2:14" x14ac:dyDescent="0.25">
      <c r="B957" s="6" t="s">
        <v>45</v>
      </c>
      <c r="C957" s="6">
        <v>1995</v>
      </c>
      <c r="D957" s="6" t="s">
        <v>22</v>
      </c>
      <c r="E957" s="6" t="s">
        <v>3</v>
      </c>
      <c r="F957" s="27">
        <v>2.6175266175266176E-2</v>
      </c>
      <c r="I957" s="6" t="s">
        <v>29</v>
      </c>
      <c r="J957" s="6">
        <v>1973</v>
      </c>
      <c r="K957" s="27">
        <f t="shared" si="49"/>
        <v>2.8008930123260584E-2</v>
      </c>
      <c r="L957" s="27">
        <f t="shared" si="49"/>
        <v>8.0601819607671096E-3</v>
      </c>
      <c r="M957" s="27">
        <f t="shared" si="49"/>
        <v>1.7997058430271426E-2</v>
      </c>
      <c r="N957" s="27">
        <f t="shared" si="49"/>
        <v>4.9649949992856121E-3</v>
      </c>
    </row>
    <row r="958" spans="2:14" x14ac:dyDescent="0.25">
      <c r="B958" s="6" t="s">
        <v>45</v>
      </c>
      <c r="C958" s="6">
        <v>1995</v>
      </c>
      <c r="D958" s="6" t="s">
        <v>23</v>
      </c>
      <c r="E958" s="6" t="s">
        <v>3</v>
      </c>
      <c r="F958" s="27">
        <v>0</v>
      </c>
      <c r="I958" s="6" t="s">
        <v>29</v>
      </c>
      <c r="J958" s="6">
        <v>1972</v>
      </c>
      <c r="K958" s="27">
        <f t="shared" si="49"/>
        <v>2.927074872525541E-2</v>
      </c>
      <c r="L958" s="27">
        <f t="shared" si="49"/>
        <v>8.6070782906630672E-3</v>
      </c>
      <c r="M958" s="27">
        <f t="shared" si="49"/>
        <v>1.8521212121212122E-2</v>
      </c>
      <c r="N958" s="27">
        <f t="shared" si="49"/>
        <v>5.9402083941961243E-3</v>
      </c>
    </row>
    <row r="959" spans="2:14" x14ac:dyDescent="0.25">
      <c r="B959" s="6" t="s">
        <v>45</v>
      </c>
      <c r="C959" s="6">
        <v>1995</v>
      </c>
      <c r="D959" s="6" t="s">
        <v>24</v>
      </c>
      <c r="E959" s="6" t="s">
        <v>3</v>
      </c>
      <c r="F959" s="27">
        <v>3.3972153972153973E-2</v>
      </c>
      <c r="I959" s="6" t="s">
        <v>29</v>
      </c>
      <c r="J959" s="6">
        <v>1971</v>
      </c>
      <c r="K959" s="27">
        <f t="shared" si="49"/>
        <v>3.1135466950043524E-2</v>
      </c>
      <c r="L959" s="27">
        <f t="shared" si="49"/>
        <v>9.3033698447243084E-3</v>
      </c>
      <c r="M959" s="27">
        <f t="shared" si="49"/>
        <v>1.9632798321902473E-2</v>
      </c>
      <c r="N959" s="27">
        <f t="shared" si="49"/>
        <v>6.719891495329984E-3</v>
      </c>
    </row>
    <row r="960" spans="2:14" x14ac:dyDescent="0.25">
      <c r="B960" s="6" t="s">
        <v>45</v>
      </c>
      <c r="C960" s="6">
        <v>1995</v>
      </c>
      <c r="D960" s="6" t="s">
        <v>25</v>
      </c>
      <c r="E960" s="6" t="s">
        <v>3</v>
      </c>
      <c r="F960" s="27">
        <v>5.6347256347256347E-2</v>
      </c>
      <c r="I960" s="6" t="s">
        <v>29</v>
      </c>
      <c r="J960" s="6">
        <v>1970</v>
      </c>
      <c r="K960" s="27">
        <f t="shared" si="49"/>
        <v>3.2471181691803422E-2</v>
      </c>
      <c r="L960" s="27">
        <f t="shared" si="49"/>
        <v>9.7076227554000888E-3</v>
      </c>
      <c r="M960" s="27">
        <f t="shared" si="49"/>
        <v>2.3859155637039456E-2</v>
      </c>
      <c r="N960" s="27">
        <f t="shared" si="49"/>
        <v>9.0553680622848937E-3</v>
      </c>
    </row>
    <row r="961" spans="2:14" x14ac:dyDescent="0.25">
      <c r="B961" s="6" t="s">
        <v>45</v>
      </c>
      <c r="C961" s="6">
        <v>1995</v>
      </c>
      <c r="D961" s="6" t="s">
        <v>26</v>
      </c>
      <c r="E961" s="6" t="s">
        <v>3</v>
      </c>
      <c r="F961" s="27">
        <v>4.6748566748566749E-2</v>
      </c>
      <c r="I961" s="6" t="s">
        <v>29</v>
      </c>
      <c r="J961" s="6">
        <v>1969</v>
      </c>
      <c r="K961" s="27">
        <f t="shared" si="49"/>
        <v>3.2677558441181122E-2</v>
      </c>
      <c r="L961" s="27">
        <f t="shared" si="49"/>
        <v>9.6406068949829032E-3</v>
      </c>
      <c r="M961" s="27">
        <f t="shared" si="49"/>
        <v>2.5482458251118917E-2</v>
      </c>
      <c r="N961" s="27">
        <f t="shared" si="49"/>
        <v>8.8706600534147265E-3</v>
      </c>
    </row>
    <row r="962" spans="2:14" x14ac:dyDescent="0.25">
      <c r="B962" s="6" t="s">
        <v>45</v>
      </c>
      <c r="C962" s="6">
        <v>1995</v>
      </c>
      <c r="D962" s="6" t="s">
        <v>27</v>
      </c>
      <c r="E962" s="6" t="s">
        <v>3</v>
      </c>
      <c r="F962" s="27">
        <v>0</v>
      </c>
      <c r="I962" s="6" t="s">
        <v>29</v>
      </c>
      <c r="J962" s="6">
        <v>1968</v>
      </c>
      <c r="K962" s="27">
        <f t="shared" si="49"/>
        <v>3.3246553686352244E-2</v>
      </c>
      <c r="L962" s="27">
        <f t="shared" si="49"/>
        <v>1.00520240084471E-2</v>
      </c>
      <c r="M962" s="27">
        <f t="shared" si="49"/>
        <v>2.8691373870260443E-2</v>
      </c>
      <c r="N962" s="27">
        <f t="shared" si="49"/>
        <v>9.9296794939750521E-3</v>
      </c>
    </row>
    <row r="963" spans="2:14" x14ac:dyDescent="0.25">
      <c r="B963" s="6" t="s">
        <v>45</v>
      </c>
      <c r="C963" s="6">
        <v>1995</v>
      </c>
      <c r="D963" s="6" t="s">
        <v>28</v>
      </c>
      <c r="E963" s="6" t="s">
        <v>3</v>
      </c>
      <c r="F963" s="27">
        <v>0</v>
      </c>
      <c r="I963" s="6" t="s">
        <v>29</v>
      </c>
      <c r="J963" s="6">
        <v>1967</v>
      </c>
      <c r="K963" s="27">
        <f t="shared" si="49"/>
        <v>3.4042179997260072E-2</v>
      </c>
      <c r="L963" s="27">
        <f t="shared" si="49"/>
        <v>1.0766293569474485E-2</v>
      </c>
      <c r="M963" s="27">
        <f t="shared" si="49"/>
        <v>2.9975658452533981E-2</v>
      </c>
      <c r="N963" s="27">
        <f t="shared" si="49"/>
        <v>1.0760453527839966E-2</v>
      </c>
    </row>
    <row r="964" spans="2:14" x14ac:dyDescent="0.25">
      <c r="B964" s="6" t="s">
        <v>45</v>
      </c>
      <c r="C964" s="6">
        <v>1995</v>
      </c>
      <c r="D964" s="6" t="s">
        <v>29</v>
      </c>
      <c r="E964" s="6" t="s">
        <v>3</v>
      </c>
      <c r="F964" s="27">
        <v>1.4414414414414415E-2</v>
      </c>
      <c r="I964" s="6" t="s">
        <v>29</v>
      </c>
      <c r="J964" s="6">
        <v>1966</v>
      </c>
      <c r="K964" s="27">
        <f t="shared" si="49"/>
        <v>3.4657944302435087E-2</v>
      </c>
      <c r="L964" s="27">
        <f t="shared" si="49"/>
        <v>9.7135193342890794E-3</v>
      </c>
      <c r="M964" s="27">
        <f t="shared" si="49"/>
        <v>3.137668684400511E-2</v>
      </c>
      <c r="N964" s="27">
        <f t="shared" si="49"/>
        <v>1.2767350501964208E-2</v>
      </c>
    </row>
    <row r="965" spans="2:14" x14ac:dyDescent="0.25">
      <c r="B965" s="6" t="s">
        <v>45</v>
      </c>
      <c r="C965" s="6">
        <v>1995</v>
      </c>
      <c r="D965" s="6" t="s">
        <v>30</v>
      </c>
      <c r="E965" s="6" t="s">
        <v>3</v>
      </c>
      <c r="F965" s="27">
        <v>0</v>
      </c>
      <c r="I965" s="6" t="s">
        <v>29</v>
      </c>
      <c r="J965" s="6">
        <v>1965</v>
      </c>
      <c r="K965" s="27">
        <f t="shared" si="49"/>
        <v>3.4918153442820225E-2</v>
      </c>
      <c r="L965" s="27">
        <f t="shared" si="49"/>
        <v>1.0300312727598878E-2</v>
      </c>
      <c r="M965" s="27">
        <f t="shared" si="49"/>
        <v>3.3353581092274556E-2</v>
      </c>
      <c r="N965" s="27">
        <f t="shared" si="49"/>
        <v>1.3459191730672601E-2</v>
      </c>
    </row>
    <row r="966" spans="2:14" x14ac:dyDescent="0.25">
      <c r="B966" s="6" t="s">
        <v>45</v>
      </c>
      <c r="C966" s="6">
        <v>1995</v>
      </c>
      <c r="D966" s="6" t="s">
        <v>31</v>
      </c>
      <c r="E966" s="6" t="s">
        <v>3</v>
      </c>
      <c r="F966" s="27">
        <v>0</v>
      </c>
      <c r="I966" s="6" t="s">
        <v>29</v>
      </c>
      <c r="J966" s="6">
        <v>1964</v>
      </c>
      <c r="K966" s="27">
        <f t="shared" si="49"/>
        <v>3.5973006072178806E-2</v>
      </c>
      <c r="L966" s="27">
        <f t="shared" si="49"/>
        <v>8.6298387949691104E-3</v>
      </c>
      <c r="M966" s="27">
        <f t="shared" si="49"/>
        <v>3.7643955151945616E-2</v>
      </c>
      <c r="N966" s="27">
        <f t="shared" si="49"/>
        <v>1.3507295911660312E-2</v>
      </c>
    </row>
    <row r="967" spans="2:14" x14ac:dyDescent="0.25">
      <c r="B967" s="6" t="s">
        <v>45</v>
      </c>
      <c r="C967" s="6">
        <v>1995</v>
      </c>
      <c r="D967" s="6" t="s">
        <v>32</v>
      </c>
      <c r="E967" s="6" t="s">
        <v>3</v>
      </c>
      <c r="F967" s="27">
        <v>9.86076986076986E-3</v>
      </c>
      <c r="I967" s="6" t="s">
        <v>29</v>
      </c>
      <c r="J967" s="6">
        <v>1963</v>
      </c>
      <c r="K967" s="27">
        <f t="shared" si="49"/>
        <v>3.6016202541613758E-2</v>
      </c>
      <c r="L967" s="27">
        <f t="shared" si="49"/>
        <v>8.3578002759964621E-3</v>
      </c>
      <c r="M967" s="27">
        <f t="shared" si="49"/>
        <v>3.6173177150523761E-2</v>
      </c>
      <c r="N967" s="27">
        <f t="shared" si="49"/>
        <v>1.5135492399206875E-2</v>
      </c>
    </row>
    <row r="968" spans="2:14" x14ac:dyDescent="0.25">
      <c r="B968" s="6" t="s">
        <v>45</v>
      </c>
      <c r="C968" s="6">
        <v>1995</v>
      </c>
      <c r="D968" s="6" t="s">
        <v>7</v>
      </c>
      <c r="E968" s="6" t="s">
        <v>4</v>
      </c>
      <c r="F968" s="27">
        <v>9.6351598816734746E-2</v>
      </c>
      <c r="I968" s="6" t="s">
        <v>29</v>
      </c>
      <c r="J968" s="6">
        <v>1962</v>
      </c>
      <c r="K968" s="27">
        <f t="shared" si="49"/>
        <v>3.5825731885094719E-2</v>
      </c>
      <c r="L968" s="27">
        <f t="shared" si="49"/>
        <v>8.2667124045209643E-3</v>
      </c>
      <c r="M968" s="27">
        <f t="shared" si="49"/>
        <v>3.5854369908478324E-2</v>
      </c>
      <c r="N968" s="27">
        <f t="shared" si="49"/>
        <v>1.671237296338119E-2</v>
      </c>
    </row>
    <row r="969" spans="2:14" x14ac:dyDescent="0.25">
      <c r="B969" s="6" t="s">
        <v>45</v>
      </c>
      <c r="C969" s="6">
        <v>1995</v>
      </c>
      <c r="D969" s="6" t="s">
        <v>8</v>
      </c>
      <c r="E969" s="6" t="s">
        <v>4</v>
      </c>
      <c r="F969" s="27">
        <v>4.3057707658355635E-2</v>
      </c>
      <c r="I969" s="6" t="s">
        <v>29</v>
      </c>
      <c r="J969" s="6">
        <v>1961</v>
      </c>
      <c r="K969" s="27">
        <f t="shared" si="49"/>
        <v>3.7022378337373638E-2</v>
      </c>
      <c r="L969" s="27">
        <f t="shared" si="49"/>
        <v>8.4128085841705044E-3</v>
      </c>
      <c r="M969" s="27">
        <f t="shared" si="49"/>
        <v>3.8314944834503512E-2</v>
      </c>
      <c r="N969" s="27">
        <f t="shared" si="49"/>
        <v>1.7377172146518315E-2</v>
      </c>
    </row>
    <row r="970" spans="2:14" x14ac:dyDescent="0.25">
      <c r="B970" s="6" t="s">
        <v>45</v>
      </c>
      <c r="C970" s="6">
        <v>1995</v>
      </c>
      <c r="D970" s="6" t="s">
        <v>9</v>
      </c>
      <c r="E970" s="6" t="s">
        <v>4</v>
      </c>
      <c r="F970" s="27">
        <v>9.1468281917640976E-2</v>
      </c>
      <c r="I970" s="6" t="s">
        <v>29</v>
      </c>
      <c r="J970" s="6">
        <v>1960</v>
      </c>
      <c r="K970" s="27">
        <f t="shared" si="49"/>
        <v>3.8161224362529993E-2</v>
      </c>
      <c r="L970" s="27">
        <f t="shared" si="49"/>
        <v>8.1565091184573266E-3</v>
      </c>
      <c r="M970" s="27">
        <f t="shared" si="49"/>
        <v>3.9915857268997039E-2</v>
      </c>
      <c r="N970" s="27">
        <f t="shared" si="49"/>
        <v>1.7239114730413081E-2</v>
      </c>
    </row>
    <row r="971" spans="2:14" x14ac:dyDescent="0.25">
      <c r="B971" s="6" t="s">
        <v>45</v>
      </c>
      <c r="C971" s="6">
        <v>1995</v>
      </c>
      <c r="D971" s="6" t="s">
        <v>10</v>
      </c>
      <c r="E971" s="6" t="s">
        <v>4</v>
      </c>
      <c r="F971" s="27">
        <v>1.1128327933511763E-2</v>
      </c>
    </row>
    <row r="972" spans="2:14" x14ac:dyDescent="0.25">
      <c r="B972" s="6" t="s">
        <v>45</v>
      </c>
      <c r="C972" s="6">
        <v>1995</v>
      </c>
      <c r="D972" s="6" t="s">
        <v>11</v>
      </c>
      <c r="E972" s="6" t="s">
        <v>4</v>
      </c>
      <c r="F972" s="27">
        <v>9.3017795933699576E-2</v>
      </c>
      <c r="I972" s="6" t="s">
        <v>30</v>
      </c>
      <c r="J972" s="6">
        <v>2000</v>
      </c>
      <c r="K972" s="27">
        <f>SUMIFS($F$6:$F$6141,$D$6:$D$6141,$I972,$E$6:$E$6141,LEFT(K$5,1),$C$6:$C$6141,$J972,$B$6:$B$6141,K$4)</f>
        <v>2.2030854407801663E-3</v>
      </c>
      <c r="L972" s="27">
        <f t="shared" ref="L972:N987" si="50">SUMIFS($F$6:$F$6141,$D$6:$D$6141,$I972,$E$6:$E$6141,LEFT(L$5,1),$C$6:$C$6141,$J972,$B$6:$B$6141,L$4)</f>
        <v>6.0267769756166417E-4</v>
      </c>
      <c r="M972" s="27">
        <f t="shared" si="50"/>
        <v>0</v>
      </c>
      <c r="N972" s="27">
        <f t="shared" si="50"/>
        <v>0</v>
      </c>
    </row>
    <row r="973" spans="2:14" x14ac:dyDescent="0.25">
      <c r="B973" s="6" t="s">
        <v>45</v>
      </c>
      <c r="C973" s="6">
        <v>1995</v>
      </c>
      <c r="D973" s="6" t="s">
        <v>12</v>
      </c>
      <c r="E973" s="6" t="s">
        <v>4</v>
      </c>
      <c r="F973" s="27">
        <v>0</v>
      </c>
      <c r="I973" s="6" t="s">
        <v>30</v>
      </c>
      <c r="J973" s="6">
        <v>1999</v>
      </c>
      <c r="K973" s="27">
        <f t="shared" ref="K973:N1012" si="51">SUMIFS($F$6:$F$6141,$D$6:$D$6141,$I973,$E$6:$E$6141,LEFT(K$5,1),$C$6:$C$6141,$J973,$B$6:$B$6141,K$4)</f>
        <v>1.9867877571761762E-3</v>
      </c>
      <c r="L973" s="27">
        <f t="shared" si="50"/>
        <v>5.2484580538153189E-4</v>
      </c>
      <c r="M973" s="27">
        <f t="shared" si="50"/>
        <v>0</v>
      </c>
      <c r="N973" s="27">
        <f t="shared" si="50"/>
        <v>0</v>
      </c>
    </row>
    <row r="974" spans="2:14" x14ac:dyDescent="0.25">
      <c r="B974" s="6" t="s">
        <v>45</v>
      </c>
      <c r="C974" s="6">
        <v>1995</v>
      </c>
      <c r="D974" s="6" t="s">
        <v>13</v>
      </c>
      <c r="E974" s="6" t="s">
        <v>4</v>
      </c>
      <c r="F974" s="27">
        <v>4.329248250927361E-2</v>
      </c>
      <c r="I974" s="6" t="s">
        <v>30</v>
      </c>
      <c r="J974" s="6">
        <v>1998</v>
      </c>
      <c r="K974" s="27">
        <f t="shared" si="51"/>
        <v>1.738146183329398E-3</v>
      </c>
      <c r="L974" s="27">
        <f t="shared" si="50"/>
        <v>4.7731642851804292E-4</v>
      </c>
      <c r="M974" s="27">
        <f t="shared" si="50"/>
        <v>0</v>
      </c>
      <c r="N974" s="27">
        <f t="shared" si="50"/>
        <v>0</v>
      </c>
    </row>
    <row r="975" spans="2:14" x14ac:dyDescent="0.25">
      <c r="B975" s="6" t="s">
        <v>45</v>
      </c>
      <c r="C975" s="6">
        <v>1995</v>
      </c>
      <c r="D975" s="6" t="s">
        <v>14</v>
      </c>
      <c r="E975" s="6" t="s">
        <v>4</v>
      </c>
      <c r="F975" s="27">
        <v>3.183546978447669E-2</v>
      </c>
      <c r="I975" s="6" t="s">
        <v>30</v>
      </c>
      <c r="J975" s="6">
        <v>1997</v>
      </c>
      <c r="K975" s="27">
        <f t="shared" si="51"/>
        <v>1.549370458776077E-3</v>
      </c>
      <c r="L975" s="27">
        <f t="shared" si="50"/>
        <v>5.6778117667476765E-4</v>
      </c>
      <c r="M975" s="27">
        <f t="shared" si="50"/>
        <v>6.6681787253345427E-3</v>
      </c>
      <c r="N975" s="27">
        <f t="shared" si="50"/>
        <v>0</v>
      </c>
    </row>
    <row r="976" spans="2:14" x14ac:dyDescent="0.25">
      <c r="B976" s="6" t="s">
        <v>45</v>
      </c>
      <c r="C976" s="6">
        <v>1995</v>
      </c>
      <c r="D976" s="6" t="s">
        <v>15</v>
      </c>
      <c r="E976" s="6" t="s">
        <v>4</v>
      </c>
      <c r="F976" s="27">
        <v>9.9544536789219137E-3</v>
      </c>
      <c r="I976" s="6" t="s">
        <v>30</v>
      </c>
      <c r="J976" s="6">
        <v>1996</v>
      </c>
      <c r="K976" s="27">
        <f t="shared" si="51"/>
        <v>1.4578406738604414E-3</v>
      </c>
      <c r="L976" s="27">
        <f t="shared" si="50"/>
        <v>5.522951629670118E-4</v>
      </c>
      <c r="M976" s="27">
        <f t="shared" si="50"/>
        <v>0</v>
      </c>
      <c r="N976" s="27">
        <f t="shared" si="50"/>
        <v>0</v>
      </c>
    </row>
    <row r="977" spans="2:14" x14ac:dyDescent="0.25">
      <c r="B977" s="6" t="s">
        <v>45</v>
      </c>
      <c r="C977" s="6">
        <v>1995</v>
      </c>
      <c r="D977" s="6" t="s">
        <v>16</v>
      </c>
      <c r="E977" s="6" t="s">
        <v>4</v>
      </c>
      <c r="F977" s="27">
        <v>9.8041977743344139E-2</v>
      </c>
      <c r="I977" s="6" t="s">
        <v>30</v>
      </c>
      <c r="J977" s="6">
        <v>1995</v>
      </c>
      <c r="K977" s="27">
        <f t="shared" si="51"/>
        <v>1.393841763220342E-3</v>
      </c>
      <c r="L977" s="27">
        <f t="shared" si="50"/>
        <v>4.353330924946068E-4</v>
      </c>
      <c r="M977" s="27">
        <f t="shared" si="50"/>
        <v>0</v>
      </c>
      <c r="N977" s="27">
        <f t="shared" si="50"/>
        <v>0</v>
      </c>
    </row>
    <row r="978" spans="2:14" x14ac:dyDescent="0.25">
      <c r="B978" s="6" t="s">
        <v>45</v>
      </c>
      <c r="C978" s="6">
        <v>1995</v>
      </c>
      <c r="D978" s="6" t="s">
        <v>17</v>
      </c>
      <c r="E978" s="6" t="s">
        <v>4</v>
      </c>
      <c r="F978" s="27">
        <v>3.8550030520730617E-2</v>
      </c>
      <c r="I978" s="6" t="s">
        <v>30</v>
      </c>
      <c r="J978" s="6">
        <v>1994</v>
      </c>
      <c r="K978" s="27">
        <f t="shared" si="51"/>
        <v>1.4412049985940095E-3</v>
      </c>
      <c r="L978" s="27">
        <f t="shared" si="50"/>
        <v>3.6781965493462359E-4</v>
      </c>
      <c r="M978" s="27">
        <f t="shared" si="50"/>
        <v>0</v>
      </c>
      <c r="N978" s="27">
        <f t="shared" si="50"/>
        <v>0</v>
      </c>
    </row>
    <row r="979" spans="2:14" x14ac:dyDescent="0.25">
      <c r="B979" s="6" t="s">
        <v>45</v>
      </c>
      <c r="C979" s="6">
        <v>1995</v>
      </c>
      <c r="D979" s="6" t="s">
        <v>18</v>
      </c>
      <c r="E979" s="6" t="s">
        <v>4</v>
      </c>
      <c r="F979" s="27">
        <v>5.8928487580410388E-2</v>
      </c>
      <c r="I979" s="6" t="s">
        <v>30</v>
      </c>
      <c r="J979" s="6">
        <v>1993</v>
      </c>
      <c r="K979" s="27">
        <f t="shared" si="51"/>
        <v>1.3814698369732955E-3</v>
      </c>
      <c r="L979" s="27">
        <f t="shared" si="50"/>
        <v>2.9190110146969713E-4</v>
      </c>
      <c r="M979" s="27">
        <f t="shared" si="50"/>
        <v>0</v>
      </c>
      <c r="N979" s="27">
        <f t="shared" si="50"/>
        <v>0</v>
      </c>
    </row>
    <row r="980" spans="2:14" x14ac:dyDescent="0.25">
      <c r="B980" s="6" t="s">
        <v>45</v>
      </c>
      <c r="C980" s="6">
        <v>1995</v>
      </c>
      <c r="D980" s="6" t="s">
        <v>19</v>
      </c>
      <c r="E980" s="6" t="s">
        <v>4</v>
      </c>
      <c r="F980" s="27">
        <v>8.3626801896980796E-2</v>
      </c>
      <c r="I980" s="6" t="s">
        <v>30</v>
      </c>
      <c r="J980" s="6">
        <v>1992</v>
      </c>
      <c r="K980" s="27">
        <f t="shared" si="51"/>
        <v>1.2267627639180468E-3</v>
      </c>
      <c r="L980" s="27">
        <f t="shared" si="50"/>
        <v>2.9515120384185768E-4</v>
      </c>
      <c r="M980" s="27">
        <f t="shared" si="50"/>
        <v>0</v>
      </c>
      <c r="N980" s="27">
        <f t="shared" si="50"/>
        <v>0</v>
      </c>
    </row>
    <row r="981" spans="2:14" x14ac:dyDescent="0.25">
      <c r="B981" s="6" t="s">
        <v>45</v>
      </c>
      <c r="C981" s="6">
        <v>1995</v>
      </c>
      <c r="D981" s="6" t="s">
        <v>20</v>
      </c>
      <c r="E981" s="6" t="s">
        <v>4</v>
      </c>
      <c r="F981" s="27">
        <v>4.3480302390007983E-2</v>
      </c>
      <c r="I981" s="6" t="s">
        <v>30</v>
      </c>
      <c r="J981" s="6">
        <v>1991</v>
      </c>
      <c r="K981" s="27">
        <f t="shared" si="51"/>
        <v>9.9781767617919512E-4</v>
      </c>
      <c r="L981" s="27">
        <f t="shared" si="50"/>
        <v>2.9100728641589754E-4</v>
      </c>
      <c r="M981" s="27">
        <f t="shared" si="50"/>
        <v>0</v>
      </c>
      <c r="N981" s="27">
        <f t="shared" si="50"/>
        <v>0</v>
      </c>
    </row>
    <row r="982" spans="2:14" x14ac:dyDescent="0.25">
      <c r="B982" s="6" t="s">
        <v>45</v>
      </c>
      <c r="C982" s="6">
        <v>1995</v>
      </c>
      <c r="D982" s="6" t="s">
        <v>21</v>
      </c>
      <c r="E982" s="6" t="s">
        <v>4</v>
      </c>
      <c r="F982" s="27">
        <v>1.1550922665164108E-2</v>
      </c>
      <c r="I982" s="6" t="s">
        <v>30</v>
      </c>
      <c r="J982" s="6">
        <v>1990</v>
      </c>
      <c r="K982" s="27">
        <f t="shared" si="51"/>
        <v>8.9795822910748897E-4</v>
      </c>
      <c r="L982" s="27">
        <f t="shared" si="50"/>
        <v>2.5810306387866097E-4</v>
      </c>
      <c r="M982" s="27">
        <f t="shared" si="50"/>
        <v>0</v>
      </c>
      <c r="N982" s="27">
        <f t="shared" si="50"/>
        <v>0</v>
      </c>
    </row>
    <row r="983" spans="2:14" x14ac:dyDescent="0.25">
      <c r="B983" s="6" t="s">
        <v>45</v>
      </c>
      <c r="C983" s="6">
        <v>1995</v>
      </c>
      <c r="D983" s="6" t="s">
        <v>22</v>
      </c>
      <c r="E983" s="6" t="s">
        <v>4</v>
      </c>
      <c r="F983" s="27">
        <v>1.0658778231675823E-2</v>
      </c>
      <c r="I983" s="6" t="s">
        <v>30</v>
      </c>
      <c r="J983" s="6">
        <v>1989</v>
      </c>
      <c r="K983" s="27">
        <f t="shared" si="51"/>
        <v>7.3600883210598526E-4</v>
      </c>
      <c r="L983" s="27">
        <f t="shared" si="50"/>
        <v>2.2479707177379551E-4</v>
      </c>
      <c r="M983" s="27">
        <f t="shared" si="50"/>
        <v>0</v>
      </c>
      <c r="N983" s="27">
        <f t="shared" si="50"/>
        <v>0</v>
      </c>
    </row>
    <row r="984" spans="2:14" x14ac:dyDescent="0.25">
      <c r="B984" s="6" t="s">
        <v>45</v>
      </c>
      <c r="C984" s="6">
        <v>1995</v>
      </c>
      <c r="D984" s="6" t="s">
        <v>23</v>
      </c>
      <c r="E984" s="6" t="s">
        <v>4</v>
      </c>
      <c r="F984" s="27">
        <v>0</v>
      </c>
      <c r="I984" s="6" t="s">
        <v>30</v>
      </c>
      <c r="J984" s="6">
        <v>1988</v>
      </c>
      <c r="K984" s="27">
        <f t="shared" si="51"/>
        <v>6.9597755302449574E-4</v>
      </c>
      <c r="L984" s="27">
        <f t="shared" si="50"/>
        <v>2.1508597245323006E-4</v>
      </c>
      <c r="M984" s="27">
        <f t="shared" si="50"/>
        <v>0</v>
      </c>
      <c r="N984" s="27">
        <f t="shared" si="50"/>
        <v>0</v>
      </c>
    </row>
    <row r="985" spans="2:14" x14ac:dyDescent="0.25">
      <c r="B985" s="6" t="s">
        <v>45</v>
      </c>
      <c r="C985" s="6">
        <v>1995</v>
      </c>
      <c r="D985" s="6" t="s">
        <v>24</v>
      </c>
      <c r="E985" s="6" t="s">
        <v>4</v>
      </c>
      <c r="F985" s="27">
        <v>6.3905714419871348E-2</v>
      </c>
      <c r="I985" s="6" t="s">
        <v>30</v>
      </c>
      <c r="J985" s="6">
        <v>1987</v>
      </c>
      <c r="K985" s="27">
        <f t="shared" si="51"/>
        <v>5.5747246273645011E-4</v>
      </c>
      <c r="L985" s="27">
        <f t="shared" si="50"/>
        <v>1.7480550723885182E-4</v>
      </c>
      <c r="M985" s="27">
        <f t="shared" si="50"/>
        <v>0</v>
      </c>
      <c r="N985" s="27">
        <f t="shared" si="50"/>
        <v>0</v>
      </c>
    </row>
    <row r="986" spans="2:14" x14ac:dyDescent="0.25">
      <c r="B986" s="6" t="s">
        <v>45</v>
      </c>
      <c r="C986" s="6">
        <v>1995</v>
      </c>
      <c r="D986" s="6" t="s">
        <v>25</v>
      </c>
      <c r="E986" s="6" t="s">
        <v>4</v>
      </c>
      <c r="F986" s="27">
        <v>9.8605437385547265E-2</v>
      </c>
      <c r="I986" s="6" t="s">
        <v>30</v>
      </c>
      <c r="J986" s="6">
        <v>1986</v>
      </c>
      <c r="K986" s="27">
        <f t="shared" si="51"/>
        <v>4.385905319880325E-4</v>
      </c>
      <c r="L986" s="27">
        <f t="shared" si="50"/>
        <v>1.5717321069942078E-4</v>
      </c>
      <c r="M986" s="27">
        <f t="shared" si="50"/>
        <v>0</v>
      </c>
      <c r="N986" s="27">
        <f t="shared" si="50"/>
        <v>0</v>
      </c>
    </row>
    <row r="987" spans="2:14" x14ac:dyDescent="0.25">
      <c r="B987" s="6" t="s">
        <v>45</v>
      </c>
      <c r="C987" s="6">
        <v>1995</v>
      </c>
      <c r="D987" s="6" t="s">
        <v>26</v>
      </c>
      <c r="E987" s="6" t="s">
        <v>4</v>
      </c>
      <c r="F987" s="27">
        <v>5.6299009250129123E-2</v>
      </c>
      <c r="I987" s="6" t="s">
        <v>30</v>
      </c>
      <c r="J987" s="6">
        <v>1985</v>
      </c>
      <c r="K987" s="27">
        <f t="shared" si="51"/>
        <v>3.6603181444569465E-4</v>
      </c>
      <c r="L987" s="27">
        <f t="shared" si="50"/>
        <v>1.6993013725483374E-4</v>
      </c>
      <c r="M987" s="27">
        <f t="shared" si="50"/>
        <v>0</v>
      </c>
      <c r="N987" s="27">
        <f t="shared" si="50"/>
        <v>0</v>
      </c>
    </row>
    <row r="988" spans="2:14" x14ac:dyDescent="0.25">
      <c r="B988" s="6" t="s">
        <v>45</v>
      </c>
      <c r="C988" s="6">
        <v>1995</v>
      </c>
      <c r="D988" s="6" t="s">
        <v>27</v>
      </c>
      <c r="E988" s="6" t="s">
        <v>4</v>
      </c>
      <c r="F988" s="27">
        <v>0</v>
      </c>
      <c r="I988" s="6" t="s">
        <v>30</v>
      </c>
      <c r="J988" s="6">
        <v>1984</v>
      </c>
      <c r="K988" s="27">
        <f t="shared" si="51"/>
        <v>3.1493199021492997E-4</v>
      </c>
      <c r="L988" s="27">
        <f t="shared" si="51"/>
        <v>1.5827049617800552E-4</v>
      </c>
      <c r="M988" s="27">
        <f t="shared" si="51"/>
        <v>0</v>
      </c>
      <c r="N988" s="27">
        <f t="shared" si="51"/>
        <v>0</v>
      </c>
    </row>
    <row r="989" spans="2:14" x14ac:dyDescent="0.25">
      <c r="B989" s="6" t="s">
        <v>45</v>
      </c>
      <c r="C989" s="6">
        <v>1995</v>
      </c>
      <c r="D989" s="6" t="s">
        <v>28</v>
      </c>
      <c r="E989" s="6" t="s">
        <v>4</v>
      </c>
      <c r="F989" s="27">
        <v>1.2020472367000047E-2</v>
      </c>
      <c r="I989" s="6" t="s">
        <v>30</v>
      </c>
      <c r="J989" s="6">
        <v>1983</v>
      </c>
      <c r="K989" s="27">
        <f t="shared" si="51"/>
        <v>2.9025291634408591E-4</v>
      </c>
      <c r="L989" s="27">
        <f t="shared" si="51"/>
        <v>1.5124606955278577E-4</v>
      </c>
      <c r="M989" s="27">
        <f t="shared" si="51"/>
        <v>0</v>
      </c>
      <c r="N989" s="27">
        <f t="shared" si="51"/>
        <v>0</v>
      </c>
    </row>
    <row r="990" spans="2:14" x14ac:dyDescent="0.25">
      <c r="B990" s="6" t="s">
        <v>45</v>
      </c>
      <c r="C990" s="6">
        <v>1995</v>
      </c>
      <c r="D990" s="6" t="s">
        <v>29</v>
      </c>
      <c r="E990" s="6" t="s">
        <v>4</v>
      </c>
      <c r="F990" s="27">
        <v>0</v>
      </c>
      <c r="I990" s="6" t="s">
        <v>30</v>
      </c>
      <c r="J990" s="6">
        <v>1982</v>
      </c>
      <c r="K990" s="27">
        <f t="shared" si="51"/>
        <v>2.4810790157504407E-4</v>
      </c>
      <c r="L990" s="27">
        <f t="shared" si="51"/>
        <v>1.7872244227176346E-4</v>
      </c>
      <c r="M990" s="27">
        <f t="shared" si="51"/>
        <v>0</v>
      </c>
      <c r="N990" s="27">
        <f t="shared" si="51"/>
        <v>0</v>
      </c>
    </row>
    <row r="991" spans="2:14" x14ac:dyDescent="0.25">
      <c r="B991" s="6" t="s">
        <v>45</v>
      </c>
      <c r="C991" s="6">
        <v>1995</v>
      </c>
      <c r="D991" s="6" t="s">
        <v>30</v>
      </c>
      <c r="E991" s="6" t="s">
        <v>4</v>
      </c>
      <c r="F991" s="27">
        <v>0</v>
      </c>
      <c r="I991" s="6" t="s">
        <v>30</v>
      </c>
      <c r="J991" s="6">
        <v>1981</v>
      </c>
      <c r="K991" s="27">
        <f t="shared" si="51"/>
        <v>2.0551047293656036E-4</v>
      </c>
      <c r="L991" s="27">
        <f t="shared" si="51"/>
        <v>1.8231857652372451E-4</v>
      </c>
      <c r="M991" s="27">
        <f t="shared" si="51"/>
        <v>0</v>
      </c>
      <c r="N991" s="27">
        <f t="shared" si="51"/>
        <v>0</v>
      </c>
    </row>
    <row r="992" spans="2:14" x14ac:dyDescent="0.25">
      <c r="B992" s="6" t="s">
        <v>45</v>
      </c>
      <c r="C992" s="6">
        <v>1995</v>
      </c>
      <c r="D992" s="6" t="s">
        <v>31</v>
      </c>
      <c r="E992" s="6" t="s">
        <v>4</v>
      </c>
      <c r="F992" s="27">
        <v>0</v>
      </c>
      <c r="I992" s="6" t="s">
        <v>30</v>
      </c>
      <c r="J992" s="6">
        <v>1980</v>
      </c>
      <c r="K992" s="27">
        <f t="shared" si="51"/>
        <v>1.9342435677991617E-4</v>
      </c>
      <c r="L992" s="27">
        <f t="shared" si="51"/>
        <v>1.2662326503515604E-4</v>
      </c>
      <c r="M992" s="27">
        <f t="shared" si="51"/>
        <v>0</v>
      </c>
      <c r="N992" s="27">
        <f t="shared" si="51"/>
        <v>0</v>
      </c>
    </row>
    <row r="993" spans="2:14" x14ac:dyDescent="0.25">
      <c r="B993" s="6" t="s">
        <v>45</v>
      </c>
      <c r="C993" s="6">
        <v>1995</v>
      </c>
      <c r="D993" s="6" t="s">
        <v>32</v>
      </c>
      <c r="E993" s="6" t="s">
        <v>4</v>
      </c>
      <c r="F993" s="27">
        <v>4.225947316523454E-3</v>
      </c>
      <c r="I993" s="6" t="s">
        <v>30</v>
      </c>
      <c r="J993" s="6">
        <v>1979</v>
      </c>
      <c r="K993" s="27">
        <f t="shared" si="51"/>
        <v>1.5797880063888486E-4</v>
      </c>
      <c r="L993" s="27">
        <f t="shared" si="51"/>
        <v>1.3817923340402052E-4</v>
      </c>
      <c r="M993" s="27">
        <f t="shared" si="51"/>
        <v>0</v>
      </c>
      <c r="N993" s="27">
        <f t="shared" si="51"/>
        <v>0</v>
      </c>
    </row>
    <row r="994" spans="2:14" x14ac:dyDescent="0.25">
      <c r="B994" s="6" t="s">
        <v>45</v>
      </c>
      <c r="C994" s="6">
        <v>1994</v>
      </c>
      <c r="D994" s="6" t="s">
        <v>7</v>
      </c>
      <c r="E994" s="6" t="s">
        <v>3</v>
      </c>
      <c r="F994" s="27">
        <v>9.7507418397626111E-2</v>
      </c>
      <c r="I994" s="6" t="s">
        <v>30</v>
      </c>
      <c r="J994" s="6">
        <v>1978</v>
      </c>
      <c r="K994" s="27">
        <f t="shared" si="51"/>
        <v>2.0765624305402045E-4</v>
      </c>
      <c r="L994" s="27">
        <f t="shared" si="51"/>
        <v>1.331593558481435E-4</v>
      </c>
      <c r="M994" s="27">
        <f t="shared" si="51"/>
        <v>0</v>
      </c>
      <c r="N994" s="27">
        <f t="shared" si="51"/>
        <v>0</v>
      </c>
    </row>
    <row r="995" spans="2:14" x14ac:dyDescent="0.25">
      <c r="B995" s="6" t="s">
        <v>45</v>
      </c>
      <c r="C995" s="6">
        <v>1994</v>
      </c>
      <c r="D995" s="6" t="s">
        <v>8</v>
      </c>
      <c r="E995" s="6" t="s">
        <v>3</v>
      </c>
      <c r="F995" s="27">
        <v>8.1810089020771512E-2</v>
      </c>
      <c r="I995" s="6" t="s">
        <v>30</v>
      </c>
      <c r="J995" s="6">
        <v>1977</v>
      </c>
      <c r="K995" s="27">
        <f t="shared" si="51"/>
        <v>2.1051235421563156E-4</v>
      </c>
      <c r="L995" s="27">
        <f t="shared" si="51"/>
        <v>1.5879561044496098E-4</v>
      </c>
      <c r="M995" s="27">
        <f t="shared" si="51"/>
        <v>0</v>
      </c>
      <c r="N995" s="27">
        <f t="shared" si="51"/>
        <v>0</v>
      </c>
    </row>
    <row r="996" spans="2:14" x14ac:dyDescent="0.25">
      <c r="B996" s="6" t="s">
        <v>45</v>
      </c>
      <c r="C996" s="6">
        <v>1994</v>
      </c>
      <c r="D996" s="6" t="s">
        <v>9</v>
      </c>
      <c r="E996" s="6" t="s">
        <v>3</v>
      </c>
      <c r="F996" s="27">
        <v>5.9910979228486649E-2</v>
      </c>
      <c r="I996" s="6" t="s">
        <v>30</v>
      </c>
      <c r="J996" s="6">
        <v>1976</v>
      </c>
      <c r="K996" s="27">
        <f t="shared" si="51"/>
        <v>1.9428521196516625E-4</v>
      </c>
      <c r="L996" s="27">
        <f t="shared" si="51"/>
        <v>1.5021473879705307E-4</v>
      </c>
      <c r="M996" s="27">
        <f t="shared" si="51"/>
        <v>0</v>
      </c>
      <c r="N996" s="27">
        <f t="shared" si="51"/>
        <v>0</v>
      </c>
    </row>
    <row r="997" spans="2:14" x14ac:dyDescent="0.25">
      <c r="B997" s="6" t="s">
        <v>45</v>
      </c>
      <c r="C997" s="6">
        <v>1994</v>
      </c>
      <c r="D997" s="6" t="s">
        <v>10</v>
      </c>
      <c r="E997" s="6" t="s">
        <v>3</v>
      </c>
      <c r="F997" s="27">
        <v>7.7359050445103855E-2</v>
      </c>
      <c r="I997" s="6" t="s">
        <v>30</v>
      </c>
      <c r="J997" s="6">
        <v>1975</v>
      </c>
      <c r="K997" s="27">
        <f t="shared" si="51"/>
        <v>2.0356690181417799E-4</v>
      </c>
      <c r="L997" s="27">
        <f t="shared" si="51"/>
        <v>1.247482758006166E-4</v>
      </c>
      <c r="M997" s="27">
        <f t="shared" si="51"/>
        <v>0</v>
      </c>
      <c r="N997" s="27">
        <f t="shared" si="51"/>
        <v>0</v>
      </c>
    </row>
    <row r="998" spans="2:14" x14ac:dyDescent="0.25">
      <c r="B998" s="6" t="s">
        <v>45</v>
      </c>
      <c r="C998" s="6">
        <v>1994</v>
      </c>
      <c r="D998" s="6" t="s">
        <v>11</v>
      </c>
      <c r="E998" s="6" t="s">
        <v>3</v>
      </c>
      <c r="F998" s="27">
        <v>8.9317507418397619E-3</v>
      </c>
      <c r="I998" s="6" t="s">
        <v>30</v>
      </c>
      <c r="J998" s="6">
        <v>1974</v>
      </c>
      <c r="K998" s="27">
        <f t="shared" si="51"/>
        <v>1.9643043311321257E-4</v>
      </c>
      <c r="L998" s="27">
        <f t="shared" si="51"/>
        <v>1.1008833050021129E-4</v>
      </c>
      <c r="M998" s="27">
        <f t="shared" si="51"/>
        <v>0</v>
      </c>
      <c r="N998" s="27">
        <f t="shared" si="51"/>
        <v>0</v>
      </c>
    </row>
    <row r="999" spans="2:14" x14ac:dyDescent="0.25">
      <c r="B999" s="6" t="s">
        <v>45</v>
      </c>
      <c r="C999" s="6">
        <v>1994</v>
      </c>
      <c r="D999" s="6" t="s">
        <v>12</v>
      </c>
      <c r="E999" s="6" t="s">
        <v>3</v>
      </c>
      <c r="F999" s="27">
        <v>0</v>
      </c>
      <c r="I999" s="6" t="s">
        <v>30</v>
      </c>
      <c r="J999" s="6">
        <v>1973</v>
      </c>
      <c r="K999" s="27">
        <f t="shared" si="51"/>
        <v>1.7637057574410747E-4</v>
      </c>
      <c r="L999" s="27">
        <f t="shared" si="51"/>
        <v>1.0488244939593193E-4</v>
      </c>
      <c r="M999" s="27">
        <f t="shared" si="51"/>
        <v>0</v>
      </c>
      <c r="N999" s="27">
        <f t="shared" si="51"/>
        <v>0</v>
      </c>
    </row>
    <row r="1000" spans="2:14" x14ac:dyDescent="0.25">
      <c r="B1000" s="6" t="s">
        <v>45</v>
      </c>
      <c r="C1000" s="6">
        <v>1994</v>
      </c>
      <c r="D1000" s="6" t="s">
        <v>13</v>
      </c>
      <c r="E1000" s="6" t="s">
        <v>3</v>
      </c>
      <c r="F1000" s="27">
        <v>4.8367952522255196E-3</v>
      </c>
      <c r="I1000" s="6" t="s">
        <v>30</v>
      </c>
      <c r="J1000" s="6">
        <v>1972</v>
      </c>
      <c r="K1000" s="27">
        <f t="shared" si="51"/>
        <v>1.583801592182799E-4</v>
      </c>
      <c r="L1000" s="27">
        <f t="shared" si="51"/>
        <v>9.2761449131200209E-5</v>
      </c>
      <c r="M1000" s="27">
        <f t="shared" si="51"/>
        <v>0</v>
      </c>
      <c r="N1000" s="27">
        <f t="shared" si="51"/>
        <v>0</v>
      </c>
    </row>
    <row r="1001" spans="2:14" x14ac:dyDescent="0.25">
      <c r="B1001" s="6" t="s">
        <v>45</v>
      </c>
      <c r="C1001" s="6">
        <v>1994</v>
      </c>
      <c r="D1001" s="6" t="s">
        <v>14</v>
      </c>
      <c r="E1001" s="6" t="s">
        <v>3</v>
      </c>
      <c r="F1001" s="27">
        <v>2.0118694362017804E-2</v>
      </c>
      <c r="I1001" s="6" t="s">
        <v>30</v>
      </c>
      <c r="J1001" s="6">
        <v>1971</v>
      </c>
      <c r="K1001" s="27">
        <f t="shared" si="51"/>
        <v>1.5600800388889516E-4</v>
      </c>
      <c r="L1001" s="27">
        <f t="shared" si="51"/>
        <v>7.7233715809861374E-5</v>
      </c>
      <c r="M1001" s="27">
        <f t="shared" si="51"/>
        <v>0</v>
      </c>
      <c r="N1001" s="27">
        <f t="shared" si="51"/>
        <v>0</v>
      </c>
    </row>
    <row r="1002" spans="2:14" x14ac:dyDescent="0.25">
      <c r="B1002" s="6" t="s">
        <v>45</v>
      </c>
      <c r="C1002" s="6">
        <v>1994</v>
      </c>
      <c r="D1002" s="6" t="s">
        <v>15</v>
      </c>
      <c r="E1002" s="6" t="s">
        <v>3</v>
      </c>
      <c r="F1002" s="27">
        <v>2.7002967359050444E-3</v>
      </c>
      <c r="I1002" s="6" t="s">
        <v>30</v>
      </c>
      <c r="J1002" s="6">
        <v>1970</v>
      </c>
      <c r="K1002" s="27">
        <f t="shared" si="51"/>
        <v>1.1938725299073135E-4</v>
      </c>
      <c r="L1002" s="27">
        <f t="shared" si="51"/>
        <v>5.742809689541434E-5</v>
      </c>
      <c r="M1002" s="27">
        <f t="shared" si="51"/>
        <v>0</v>
      </c>
      <c r="N1002" s="27">
        <f t="shared" si="51"/>
        <v>0</v>
      </c>
    </row>
    <row r="1003" spans="2:14" x14ac:dyDescent="0.25">
      <c r="B1003" s="6" t="s">
        <v>45</v>
      </c>
      <c r="C1003" s="6">
        <v>1994</v>
      </c>
      <c r="D1003" s="6" t="s">
        <v>16</v>
      </c>
      <c r="E1003" s="6" t="s">
        <v>3</v>
      </c>
      <c r="F1003" s="27">
        <v>0.26181008902077152</v>
      </c>
      <c r="I1003" s="6" t="s">
        <v>30</v>
      </c>
      <c r="J1003" s="6">
        <v>1969</v>
      </c>
      <c r="K1003" s="27">
        <f t="shared" si="51"/>
        <v>1.2571300224439614E-4</v>
      </c>
      <c r="L1003" s="27">
        <f t="shared" si="51"/>
        <v>4.620666939957395E-5</v>
      </c>
      <c r="M1003" s="27">
        <f t="shared" si="51"/>
        <v>0</v>
      </c>
      <c r="N1003" s="27">
        <f t="shared" si="51"/>
        <v>0</v>
      </c>
    </row>
    <row r="1004" spans="2:14" x14ac:dyDescent="0.25">
      <c r="B1004" s="6" t="s">
        <v>45</v>
      </c>
      <c r="C1004" s="6">
        <v>1994</v>
      </c>
      <c r="D1004" s="6" t="s">
        <v>17</v>
      </c>
      <c r="E1004" s="6" t="s">
        <v>3</v>
      </c>
      <c r="F1004" s="27">
        <v>1.8605341246290801E-2</v>
      </c>
      <c r="I1004" s="6" t="s">
        <v>30</v>
      </c>
      <c r="J1004" s="6">
        <v>1968</v>
      </c>
      <c r="K1004" s="27">
        <f t="shared" si="51"/>
        <v>1.2076690434743604E-4</v>
      </c>
      <c r="L1004" s="27">
        <f t="shared" si="51"/>
        <v>4.402078514738709E-5</v>
      </c>
      <c r="M1004" s="27">
        <f t="shared" si="51"/>
        <v>0</v>
      </c>
      <c r="N1004" s="27">
        <f t="shared" si="51"/>
        <v>0</v>
      </c>
    </row>
    <row r="1005" spans="2:14" x14ac:dyDescent="0.25">
      <c r="B1005" s="6" t="s">
        <v>45</v>
      </c>
      <c r="C1005" s="6">
        <v>1994</v>
      </c>
      <c r="D1005" s="6" t="s">
        <v>18</v>
      </c>
      <c r="E1005" s="6" t="s">
        <v>3</v>
      </c>
      <c r="F1005" s="27">
        <v>4.7121661721068249E-2</v>
      </c>
      <c r="I1005" s="6" t="s">
        <v>30</v>
      </c>
      <c r="J1005" s="6">
        <v>1967</v>
      </c>
      <c r="K1005" s="27">
        <f t="shared" si="51"/>
        <v>1.0375043492067677E-4</v>
      </c>
      <c r="L1005" s="27">
        <f t="shared" si="51"/>
        <v>3.0949832142675084E-5</v>
      </c>
      <c r="M1005" s="27">
        <f t="shared" si="51"/>
        <v>0</v>
      </c>
      <c r="N1005" s="27">
        <f t="shared" si="51"/>
        <v>0</v>
      </c>
    </row>
    <row r="1006" spans="2:14" x14ac:dyDescent="0.25">
      <c r="B1006" s="6" t="s">
        <v>45</v>
      </c>
      <c r="C1006" s="6">
        <v>1994</v>
      </c>
      <c r="D1006" s="6" t="s">
        <v>19</v>
      </c>
      <c r="E1006" s="6" t="s">
        <v>3</v>
      </c>
      <c r="F1006" s="27">
        <v>7.4955489614243323E-2</v>
      </c>
      <c r="I1006" s="6" t="s">
        <v>30</v>
      </c>
      <c r="J1006" s="6">
        <v>1966</v>
      </c>
      <c r="K1006" s="27">
        <f t="shared" si="51"/>
        <v>1.1883940983900623E-4</v>
      </c>
      <c r="L1006" s="27">
        <f t="shared" si="51"/>
        <v>4.5633983449680234E-5</v>
      </c>
      <c r="M1006" s="27">
        <f t="shared" si="51"/>
        <v>0</v>
      </c>
      <c r="N1006" s="27">
        <f t="shared" si="51"/>
        <v>0</v>
      </c>
    </row>
    <row r="1007" spans="2:14" x14ac:dyDescent="0.25">
      <c r="B1007" s="6" t="s">
        <v>45</v>
      </c>
      <c r="C1007" s="6">
        <v>1994</v>
      </c>
      <c r="D1007" s="6" t="s">
        <v>20</v>
      </c>
      <c r="E1007" s="6" t="s">
        <v>3</v>
      </c>
      <c r="F1007" s="27">
        <v>4.6172106824925813E-2</v>
      </c>
      <c r="I1007" s="6" t="s">
        <v>30</v>
      </c>
      <c r="J1007" s="6">
        <v>1965</v>
      </c>
      <c r="K1007" s="27">
        <f t="shared" si="51"/>
        <v>8.380743629829001E-5</v>
      </c>
      <c r="L1007" s="27">
        <f t="shared" si="51"/>
        <v>4.257500438522545E-5</v>
      </c>
      <c r="M1007" s="27">
        <f t="shared" si="51"/>
        <v>0</v>
      </c>
      <c r="N1007" s="27">
        <f t="shared" si="51"/>
        <v>0</v>
      </c>
    </row>
    <row r="1008" spans="2:14" x14ac:dyDescent="0.25">
      <c r="B1008" s="6" t="s">
        <v>45</v>
      </c>
      <c r="C1008" s="6">
        <v>1994</v>
      </c>
      <c r="D1008" s="6" t="s">
        <v>21</v>
      </c>
      <c r="E1008" s="6" t="s">
        <v>3</v>
      </c>
      <c r="F1008" s="27">
        <v>4.154302670623145E-3</v>
      </c>
      <c r="I1008" s="6" t="s">
        <v>30</v>
      </c>
      <c r="J1008" s="6">
        <v>1964</v>
      </c>
      <c r="K1008" s="27">
        <f t="shared" si="51"/>
        <v>8.8300708061302764E-5</v>
      </c>
      <c r="L1008" s="27">
        <f t="shared" si="51"/>
        <v>3.1044478318588963E-5</v>
      </c>
      <c r="M1008" s="27">
        <f t="shared" si="51"/>
        <v>0</v>
      </c>
      <c r="N1008" s="27">
        <f t="shared" si="51"/>
        <v>0</v>
      </c>
    </row>
    <row r="1009" spans="2:14" x14ac:dyDescent="0.25">
      <c r="B1009" s="6" t="s">
        <v>45</v>
      </c>
      <c r="C1009" s="6">
        <v>1994</v>
      </c>
      <c r="D1009" s="6" t="s">
        <v>22</v>
      </c>
      <c r="E1009" s="6" t="s">
        <v>3</v>
      </c>
      <c r="F1009" s="27">
        <v>2.7477744807121663E-2</v>
      </c>
      <c r="I1009" s="6" t="s">
        <v>30</v>
      </c>
      <c r="J1009" s="6">
        <v>1963</v>
      </c>
      <c r="K1009" s="27">
        <f t="shared" si="51"/>
        <v>9.0068806662138622E-5</v>
      </c>
      <c r="L1009" s="27">
        <f t="shared" si="51"/>
        <v>2.2852548604514312E-5</v>
      </c>
      <c r="M1009" s="27">
        <f t="shared" si="51"/>
        <v>0</v>
      </c>
      <c r="N1009" s="27">
        <f t="shared" si="51"/>
        <v>0</v>
      </c>
    </row>
    <row r="1010" spans="2:14" x14ac:dyDescent="0.25">
      <c r="B1010" s="6" t="s">
        <v>45</v>
      </c>
      <c r="C1010" s="6">
        <v>1994</v>
      </c>
      <c r="D1010" s="6" t="s">
        <v>23</v>
      </c>
      <c r="E1010" s="6" t="s">
        <v>3</v>
      </c>
      <c r="F1010" s="27">
        <v>0</v>
      </c>
      <c r="I1010" s="6" t="s">
        <v>30</v>
      </c>
      <c r="J1010" s="6">
        <v>1962</v>
      </c>
      <c r="K1010" s="27">
        <f t="shared" si="51"/>
        <v>7.5402241959994271E-5</v>
      </c>
      <c r="L1010" s="27">
        <f t="shared" si="51"/>
        <v>2.0743938342943847E-5</v>
      </c>
      <c r="M1010" s="27">
        <f t="shared" si="51"/>
        <v>0</v>
      </c>
      <c r="N1010" s="27">
        <f t="shared" si="51"/>
        <v>0</v>
      </c>
    </row>
    <row r="1011" spans="2:14" x14ac:dyDescent="0.25">
      <c r="B1011" s="6" t="s">
        <v>45</v>
      </c>
      <c r="C1011" s="6">
        <v>1994</v>
      </c>
      <c r="D1011" s="6" t="s">
        <v>24</v>
      </c>
      <c r="E1011" s="6" t="s">
        <v>3</v>
      </c>
      <c r="F1011" s="27">
        <v>3.6528189910979225E-2</v>
      </c>
      <c r="I1011" s="6" t="s">
        <v>30</v>
      </c>
      <c r="J1011" s="6">
        <v>1961</v>
      </c>
      <c r="K1011" s="27">
        <f t="shared" si="51"/>
        <v>8.2926358095803497E-5</v>
      </c>
      <c r="L1011" s="27">
        <f t="shared" si="51"/>
        <v>9.4263940024320098E-6</v>
      </c>
      <c r="M1011" s="27">
        <f t="shared" si="51"/>
        <v>0</v>
      </c>
      <c r="N1011" s="27">
        <f t="shared" si="51"/>
        <v>0</v>
      </c>
    </row>
    <row r="1012" spans="2:14" x14ac:dyDescent="0.25">
      <c r="B1012" s="6" t="s">
        <v>45</v>
      </c>
      <c r="C1012" s="6">
        <v>1994</v>
      </c>
      <c r="D1012" s="6" t="s">
        <v>25</v>
      </c>
      <c r="E1012" s="6" t="s">
        <v>3</v>
      </c>
      <c r="F1012" s="27">
        <v>6.0830860534124627E-2</v>
      </c>
      <c r="I1012" s="6" t="s">
        <v>30</v>
      </c>
      <c r="J1012" s="6">
        <v>1960</v>
      </c>
      <c r="K1012" s="27">
        <f t="shared" si="51"/>
        <v>5.9078183411502524E-5</v>
      </c>
      <c r="L1012" s="27">
        <f t="shared" si="51"/>
        <v>1.304500332889159E-5</v>
      </c>
      <c r="M1012" s="27">
        <f t="shared" si="51"/>
        <v>0</v>
      </c>
      <c r="N1012" s="27">
        <f t="shared" si="51"/>
        <v>0</v>
      </c>
    </row>
    <row r="1013" spans="2:14" x14ac:dyDescent="0.25">
      <c r="B1013" s="6" t="s">
        <v>45</v>
      </c>
      <c r="C1013" s="6">
        <v>1994</v>
      </c>
      <c r="D1013" s="6" t="s">
        <v>26</v>
      </c>
      <c r="E1013" s="6" t="s">
        <v>3</v>
      </c>
      <c r="F1013" s="27">
        <v>4.6201780415430264E-2</v>
      </c>
    </row>
    <row r="1014" spans="2:14" x14ac:dyDescent="0.25">
      <c r="B1014" s="6" t="s">
        <v>45</v>
      </c>
      <c r="C1014" s="6">
        <v>1994</v>
      </c>
      <c r="D1014" s="6" t="s">
        <v>27</v>
      </c>
      <c r="E1014" s="6" t="s">
        <v>3</v>
      </c>
      <c r="F1014" s="27">
        <v>0</v>
      </c>
      <c r="I1014" s="6" t="s">
        <v>31</v>
      </c>
      <c r="J1014" s="6">
        <v>2000</v>
      </c>
      <c r="K1014" s="27">
        <f>SUMIFS($F$6:$F$6141,$D$6:$D$6141,$I1014,$E$6:$E$6141,LEFT(K$5,1),$C$6:$C$6141,$J1014,$B$6:$B$6141,K$4)</f>
        <v>1.5446569444840816E-3</v>
      </c>
      <c r="L1014" s="27">
        <f t="shared" ref="L1014:N1029" si="52">SUMIFS($F$6:$F$6141,$D$6:$D$6141,$I1014,$E$6:$E$6141,LEFT(L$5,1),$C$6:$C$6141,$J1014,$B$6:$B$6141,L$4)</f>
        <v>5.7378445753217544E-3</v>
      </c>
      <c r="M1014" s="27">
        <f t="shared" si="52"/>
        <v>0</v>
      </c>
      <c r="N1014" s="27">
        <f t="shared" si="52"/>
        <v>0</v>
      </c>
    </row>
    <row r="1015" spans="2:14" x14ac:dyDescent="0.25">
      <c r="B1015" s="6" t="s">
        <v>45</v>
      </c>
      <c r="C1015" s="6">
        <v>1994</v>
      </c>
      <c r="D1015" s="6" t="s">
        <v>28</v>
      </c>
      <c r="E1015" s="6" t="s">
        <v>3</v>
      </c>
      <c r="F1015" s="27">
        <v>0</v>
      </c>
      <c r="I1015" s="6" t="s">
        <v>31</v>
      </c>
      <c r="J1015" s="6">
        <v>1999</v>
      </c>
      <c r="K1015" s="27">
        <f t="shared" ref="K1015:N1054" si="53">SUMIFS($F$6:$F$6141,$D$6:$D$6141,$I1015,$E$6:$E$6141,LEFT(K$5,1),$C$6:$C$6141,$J1015,$B$6:$B$6141,K$4)</f>
        <v>1.4061787431430544E-3</v>
      </c>
      <c r="L1015" s="27">
        <f t="shared" si="52"/>
        <v>5.0328762283790331E-3</v>
      </c>
      <c r="M1015" s="27">
        <f t="shared" si="52"/>
        <v>0</v>
      </c>
      <c r="N1015" s="27">
        <f t="shared" si="52"/>
        <v>0</v>
      </c>
    </row>
    <row r="1016" spans="2:14" x14ac:dyDescent="0.25">
      <c r="B1016" s="6" t="s">
        <v>45</v>
      </c>
      <c r="C1016" s="6">
        <v>1994</v>
      </c>
      <c r="D1016" s="6" t="s">
        <v>29</v>
      </c>
      <c r="E1016" s="6" t="s">
        <v>3</v>
      </c>
      <c r="F1016" s="27">
        <v>1.2967359050445104E-2</v>
      </c>
      <c r="I1016" s="6" t="s">
        <v>31</v>
      </c>
      <c r="J1016" s="6">
        <v>1998</v>
      </c>
      <c r="K1016" s="27">
        <f t="shared" si="53"/>
        <v>1.3193157777078564E-3</v>
      </c>
      <c r="L1016" s="27">
        <f t="shared" si="52"/>
        <v>4.9798315407072209E-3</v>
      </c>
      <c r="M1016" s="27">
        <f t="shared" si="52"/>
        <v>0</v>
      </c>
      <c r="N1016" s="27">
        <f t="shared" si="52"/>
        <v>0</v>
      </c>
    </row>
    <row r="1017" spans="2:14" x14ac:dyDescent="0.25">
      <c r="B1017" s="6" t="s">
        <v>45</v>
      </c>
      <c r="C1017" s="6">
        <v>1994</v>
      </c>
      <c r="D1017" s="6" t="s">
        <v>30</v>
      </c>
      <c r="E1017" s="6" t="s">
        <v>3</v>
      </c>
      <c r="F1017" s="27">
        <v>0</v>
      </c>
      <c r="I1017" s="6" t="s">
        <v>31</v>
      </c>
      <c r="J1017" s="6">
        <v>1997</v>
      </c>
      <c r="K1017" s="27">
        <f t="shared" si="53"/>
        <v>1.1608335708610073E-3</v>
      </c>
      <c r="L1017" s="27">
        <f t="shared" si="52"/>
        <v>5.3847263415410665E-3</v>
      </c>
      <c r="M1017" s="27">
        <f t="shared" si="52"/>
        <v>0</v>
      </c>
      <c r="N1017" s="27">
        <f t="shared" si="52"/>
        <v>0</v>
      </c>
    </row>
    <row r="1018" spans="2:14" x14ac:dyDescent="0.25">
      <c r="B1018" s="6" t="s">
        <v>45</v>
      </c>
      <c r="C1018" s="6">
        <v>1994</v>
      </c>
      <c r="D1018" s="6" t="s">
        <v>31</v>
      </c>
      <c r="E1018" s="6" t="s">
        <v>3</v>
      </c>
      <c r="F1018" s="27">
        <v>0</v>
      </c>
      <c r="I1018" s="6" t="s">
        <v>31</v>
      </c>
      <c r="J1018" s="6">
        <v>1996</v>
      </c>
      <c r="K1018" s="27">
        <f t="shared" si="53"/>
        <v>1.1520110542353704E-3</v>
      </c>
      <c r="L1018" s="27">
        <f t="shared" si="52"/>
        <v>5.2154236411998496E-3</v>
      </c>
      <c r="M1018" s="27">
        <f t="shared" si="52"/>
        <v>0</v>
      </c>
      <c r="N1018" s="27">
        <f t="shared" si="52"/>
        <v>0</v>
      </c>
    </row>
    <row r="1019" spans="2:14" x14ac:dyDescent="0.25">
      <c r="B1019" s="6" t="s">
        <v>45</v>
      </c>
      <c r="C1019" s="6">
        <v>1994</v>
      </c>
      <c r="D1019" s="6" t="s">
        <v>32</v>
      </c>
      <c r="E1019" s="6" t="s">
        <v>3</v>
      </c>
      <c r="F1019" s="27">
        <v>0.01</v>
      </c>
      <c r="I1019" s="6" t="s">
        <v>31</v>
      </c>
      <c r="J1019" s="6">
        <v>1995</v>
      </c>
      <c r="K1019" s="27">
        <f t="shared" si="53"/>
        <v>1.0448557410565763E-3</v>
      </c>
      <c r="L1019" s="27">
        <f t="shared" si="52"/>
        <v>4.8011997871198388E-3</v>
      </c>
      <c r="M1019" s="27">
        <f t="shared" si="52"/>
        <v>0</v>
      </c>
      <c r="N1019" s="27">
        <f t="shared" si="52"/>
        <v>0</v>
      </c>
    </row>
    <row r="1020" spans="2:14" x14ac:dyDescent="0.25">
      <c r="B1020" s="6" t="s">
        <v>45</v>
      </c>
      <c r="C1020" s="6">
        <v>1994</v>
      </c>
      <c r="D1020" s="6" t="s">
        <v>7</v>
      </c>
      <c r="E1020" s="6" t="s">
        <v>4</v>
      </c>
      <c r="F1020" s="27">
        <v>0.11185521129148476</v>
      </c>
      <c r="I1020" s="6" t="s">
        <v>31</v>
      </c>
      <c r="J1020" s="6">
        <v>1994</v>
      </c>
      <c r="K1020" s="27">
        <f t="shared" si="53"/>
        <v>1.0258811003286859E-3</v>
      </c>
      <c r="L1020" s="27">
        <f t="shared" si="52"/>
        <v>4.6884370977849955E-3</v>
      </c>
      <c r="M1020" s="27">
        <f t="shared" si="52"/>
        <v>0</v>
      </c>
      <c r="N1020" s="27">
        <f t="shared" si="52"/>
        <v>0</v>
      </c>
    </row>
    <row r="1021" spans="2:14" x14ac:dyDescent="0.25">
      <c r="B1021" s="6" t="s">
        <v>45</v>
      </c>
      <c r="C1021" s="6">
        <v>1994</v>
      </c>
      <c r="D1021" s="6" t="s">
        <v>8</v>
      </c>
      <c r="E1021" s="6" t="s">
        <v>4</v>
      </c>
      <c r="F1021" s="27">
        <v>4.6920696816852459E-2</v>
      </c>
      <c r="I1021" s="6" t="s">
        <v>31</v>
      </c>
      <c r="J1021" s="6">
        <v>1993</v>
      </c>
      <c r="K1021" s="27">
        <f t="shared" si="53"/>
        <v>1.036612521687495E-3</v>
      </c>
      <c r="L1021" s="27">
        <f t="shared" si="52"/>
        <v>4.9545642365207603E-3</v>
      </c>
      <c r="M1021" s="27">
        <f t="shared" si="52"/>
        <v>0</v>
      </c>
      <c r="N1021" s="27">
        <f t="shared" si="52"/>
        <v>0</v>
      </c>
    </row>
    <row r="1022" spans="2:14" x14ac:dyDescent="0.25">
      <c r="B1022" s="6" t="s">
        <v>45</v>
      </c>
      <c r="C1022" s="6">
        <v>1994</v>
      </c>
      <c r="D1022" s="6" t="s">
        <v>9</v>
      </c>
      <c r="E1022" s="6" t="s">
        <v>4</v>
      </c>
      <c r="F1022" s="27">
        <v>9.1383037341584372E-2</v>
      </c>
      <c r="I1022" s="6" t="s">
        <v>31</v>
      </c>
      <c r="J1022" s="6">
        <v>1992</v>
      </c>
      <c r="K1022" s="27">
        <f t="shared" si="53"/>
        <v>8.7260952827490309E-4</v>
      </c>
      <c r="L1022" s="27">
        <f t="shared" si="52"/>
        <v>4.5419584885866716E-3</v>
      </c>
      <c r="M1022" s="27">
        <f t="shared" si="52"/>
        <v>0</v>
      </c>
      <c r="N1022" s="27">
        <f t="shared" si="52"/>
        <v>0</v>
      </c>
    </row>
    <row r="1023" spans="2:14" x14ac:dyDescent="0.25">
      <c r="B1023" s="6" t="s">
        <v>45</v>
      </c>
      <c r="C1023" s="6">
        <v>1994</v>
      </c>
      <c r="D1023" s="6" t="s">
        <v>10</v>
      </c>
      <c r="E1023" s="6" t="s">
        <v>4</v>
      </c>
      <c r="F1023" s="27">
        <v>1.174077056754122E-2</v>
      </c>
      <c r="I1023" s="6" t="s">
        <v>31</v>
      </c>
      <c r="J1023" s="6">
        <v>1991</v>
      </c>
      <c r="K1023" s="27">
        <f t="shared" si="53"/>
        <v>8.4480245933583474E-4</v>
      </c>
      <c r="L1023" s="27">
        <f t="shared" si="52"/>
        <v>4.2265598712720714E-3</v>
      </c>
      <c r="M1023" s="27">
        <f t="shared" si="52"/>
        <v>0</v>
      </c>
      <c r="N1023" s="27">
        <f t="shared" si="52"/>
        <v>0</v>
      </c>
    </row>
    <row r="1024" spans="2:14" x14ac:dyDescent="0.25">
      <c r="B1024" s="6" t="s">
        <v>45</v>
      </c>
      <c r="C1024" s="6">
        <v>1994</v>
      </c>
      <c r="D1024" s="6" t="s">
        <v>11</v>
      </c>
      <c r="E1024" s="6" t="s">
        <v>4</v>
      </c>
      <c r="F1024" s="27">
        <v>9.3375153647268255E-2</v>
      </c>
      <c r="I1024" s="6" t="s">
        <v>31</v>
      </c>
      <c r="J1024" s="6">
        <v>1990</v>
      </c>
      <c r="K1024" s="27">
        <f t="shared" si="53"/>
        <v>8.1561696990012833E-4</v>
      </c>
      <c r="L1024" s="27">
        <f t="shared" si="52"/>
        <v>4.2257119210890792E-3</v>
      </c>
      <c r="M1024" s="27">
        <f t="shared" si="52"/>
        <v>0</v>
      </c>
      <c r="N1024" s="27">
        <f t="shared" si="52"/>
        <v>0</v>
      </c>
    </row>
    <row r="1025" spans="2:14" x14ac:dyDescent="0.25">
      <c r="B1025" s="6" t="s">
        <v>45</v>
      </c>
      <c r="C1025" s="6">
        <v>1994</v>
      </c>
      <c r="D1025" s="6" t="s">
        <v>12</v>
      </c>
      <c r="E1025" s="6" t="s">
        <v>4</v>
      </c>
      <c r="F1025" s="27">
        <v>0</v>
      </c>
      <c r="I1025" s="6" t="s">
        <v>31</v>
      </c>
      <c r="J1025" s="6">
        <v>1989</v>
      </c>
      <c r="K1025" s="27">
        <f t="shared" si="53"/>
        <v>7.6750921011052131E-4</v>
      </c>
      <c r="L1025" s="27">
        <f t="shared" si="52"/>
        <v>3.7439029224162318E-3</v>
      </c>
      <c r="M1025" s="27">
        <f t="shared" si="52"/>
        <v>0</v>
      </c>
      <c r="N1025" s="27">
        <f t="shared" si="52"/>
        <v>0</v>
      </c>
    </row>
    <row r="1026" spans="2:14" x14ac:dyDescent="0.25">
      <c r="B1026" s="6" t="s">
        <v>45</v>
      </c>
      <c r="C1026" s="6">
        <v>1994</v>
      </c>
      <c r="D1026" s="6" t="s">
        <v>13</v>
      </c>
      <c r="E1026" s="6" t="s">
        <v>4</v>
      </c>
      <c r="F1026" s="27">
        <v>4.412325689823253E-2</v>
      </c>
      <c r="I1026" s="6" t="s">
        <v>31</v>
      </c>
      <c r="J1026" s="6">
        <v>1988</v>
      </c>
      <c r="K1026" s="27">
        <f t="shared" si="53"/>
        <v>7.1218739836165527E-4</v>
      </c>
      <c r="L1026" s="27">
        <f t="shared" si="52"/>
        <v>3.5849538916484709E-3</v>
      </c>
      <c r="M1026" s="27">
        <f t="shared" si="52"/>
        <v>0</v>
      </c>
      <c r="N1026" s="27">
        <f t="shared" si="52"/>
        <v>0</v>
      </c>
    </row>
    <row r="1027" spans="2:14" x14ac:dyDescent="0.25">
      <c r="B1027" s="6" t="s">
        <v>45</v>
      </c>
      <c r="C1027" s="6">
        <v>1994</v>
      </c>
      <c r="D1027" s="6" t="s">
        <v>14</v>
      </c>
      <c r="E1027" s="6" t="s">
        <v>4</v>
      </c>
      <c r="F1027" s="27">
        <v>3.4671300809562156E-2</v>
      </c>
      <c r="I1027" s="6" t="s">
        <v>31</v>
      </c>
      <c r="J1027" s="6">
        <v>1987</v>
      </c>
      <c r="K1027" s="27">
        <f t="shared" si="53"/>
        <v>6.7111108014041878E-4</v>
      </c>
      <c r="L1027" s="27">
        <f t="shared" si="52"/>
        <v>4.0539877866911283E-3</v>
      </c>
      <c r="M1027" s="27">
        <f t="shared" si="52"/>
        <v>0</v>
      </c>
      <c r="N1027" s="27">
        <f t="shared" si="52"/>
        <v>0</v>
      </c>
    </row>
    <row r="1028" spans="2:14" x14ac:dyDescent="0.25">
      <c r="B1028" s="6" t="s">
        <v>45</v>
      </c>
      <c r="C1028" s="6">
        <v>1994</v>
      </c>
      <c r="D1028" s="6" t="s">
        <v>15</v>
      </c>
      <c r="E1028" s="6" t="s">
        <v>4</v>
      </c>
      <c r="F1028" s="27">
        <v>7.1207561564870939E-3</v>
      </c>
      <c r="I1028" s="6" t="s">
        <v>31</v>
      </c>
      <c r="J1028" s="6">
        <v>1986</v>
      </c>
      <c r="K1028" s="27">
        <f t="shared" si="53"/>
        <v>6.9402739696247521E-4</v>
      </c>
      <c r="L1028" s="27">
        <f t="shared" si="52"/>
        <v>3.2400966324184302E-3</v>
      </c>
      <c r="M1028" s="27">
        <f t="shared" si="52"/>
        <v>0</v>
      </c>
      <c r="N1028" s="27">
        <f t="shared" si="52"/>
        <v>0</v>
      </c>
    </row>
    <row r="1029" spans="2:14" x14ac:dyDescent="0.25">
      <c r="B1029" s="6" t="s">
        <v>45</v>
      </c>
      <c r="C1029" s="6">
        <v>1994</v>
      </c>
      <c r="D1029" s="6" t="s">
        <v>16</v>
      </c>
      <c r="E1029" s="6" t="s">
        <v>4</v>
      </c>
      <c r="F1029" s="27">
        <v>9.812232441825966E-2</v>
      </c>
      <c r="I1029" s="6" t="s">
        <v>31</v>
      </c>
      <c r="J1029" s="6">
        <v>1985</v>
      </c>
      <c r="K1029" s="27">
        <f t="shared" si="53"/>
        <v>6.4434594554789437E-4</v>
      </c>
      <c r="L1029" s="27">
        <f t="shared" si="52"/>
        <v>3.0552626725544848E-3</v>
      </c>
      <c r="M1029" s="27">
        <f t="shared" si="52"/>
        <v>0</v>
      </c>
      <c r="N1029" s="27">
        <f t="shared" si="52"/>
        <v>0</v>
      </c>
    </row>
    <row r="1030" spans="2:14" x14ac:dyDescent="0.25">
      <c r="B1030" s="6" t="s">
        <v>45</v>
      </c>
      <c r="C1030" s="6">
        <v>1994</v>
      </c>
      <c r="D1030" s="6" t="s">
        <v>17</v>
      </c>
      <c r="E1030" s="6" t="s">
        <v>4</v>
      </c>
      <c r="F1030" s="27">
        <v>4.3996100538295259E-2</v>
      </c>
      <c r="I1030" s="6" t="s">
        <v>31</v>
      </c>
      <c r="J1030" s="6">
        <v>1984</v>
      </c>
      <c r="K1030" s="27">
        <f t="shared" si="53"/>
        <v>6.4538879684890586E-4</v>
      </c>
      <c r="L1030" s="27">
        <f t="shared" si="53"/>
        <v>2.9964293938061497E-3</v>
      </c>
      <c r="M1030" s="27">
        <f t="shared" si="53"/>
        <v>0</v>
      </c>
      <c r="N1030" s="27">
        <f t="shared" si="53"/>
        <v>0</v>
      </c>
    </row>
    <row r="1031" spans="2:14" x14ac:dyDescent="0.25">
      <c r="B1031" s="6" t="s">
        <v>45</v>
      </c>
      <c r="C1031" s="6">
        <v>1994</v>
      </c>
      <c r="D1031" s="6" t="s">
        <v>18</v>
      </c>
      <c r="E1031" s="6" t="s">
        <v>4</v>
      </c>
      <c r="F1031" s="27">
        <v>3.2170559064129189E-2</v>
      </c>
      <c r="I1031" s="6" t="s">
        <v>31</v>
      </c>
      <c r="J1031" s="6">
        <v>1983</v>
      </c>
      <c r="K1031" s="27">
        <f t="shared" si="53"/>
        <v>6.0785658826674916E-4</v>
      </c>
      <c r="L1031" s="27">
        <f t="shared" si="53"/>
        <v>3.2487895813064658E-3</v>
      </c>
      <c r="M1031" s="27">
        <f t="shared" si="53"/>
        <v>0</v>
      </c>
      <c r="N1031" s="27">
        <f t="shared" si="53"/>
        <v>0</v>
      </c>
    </row>
    <row r="1032" spans="2:14" x14ac:dyDescent="0.25">
      <c r="B1032" s="6" t="s">
        <v>45</v>
      </c>
      <c r="C1032" s="6">
        <v>1994</v>
      </c>
      <c r="D1032" s="6" t="s">
        <v>19</v>
      </c>
      <c r="E1032" s="6" t="s">
        <v>4</v>
      </c>
      <c r="F1032" s="27">
        <v>8.0956215826728267E-2</v>
      </c>
      <c r="I1032" s="6" t="s">
        <v>31</v>
      </c>
      <c r="J1032" s="6">
        <v>1982</v>
      </c>
      <c r="K1032" s="27">
        <f t="shared" si="53"/>
        <v>5.596211557748217E-4</v>
      </c>
      <c r="L1032" s="27">
        <f t="shared" si="53"/>
        <v>3.5880601572639134E-3</v>
      </c>
      <c r="M1032" s="27">
        <f t="shared" si="53"/>
        <v>0</v>
      </c>
      <c r="N1032" s="27">
        <f t="shared" si="53"/>
        <v>0</v>
      </c>
    </row>
    <row r="1033" spans="2:14" x14ac:dyDescent="0.25">
      <c r="B1033" s="6" t="s">
        <v>45</v>
      </c>
      <c r="C1033" s="6">
        <v>1994</v>
      </c>
      <c r="D1033" s="6" t="s">
        <v>20</v>
      </c>
      <c r="E1033" s="6" t="s">
        <v>4</v>
      </c>
      <c r="F1033" s="27">
        <v>4.1622515152799557E-2</v>
      </c>
      <c r="I1033" s="6" t="s">
        <v>31</v>
      </c>
      <c r="J1033" s="6">
        <v>1981</v>
      </c>
      <c r="K1033" s="27">
        <f t="shared" si="53"/>
        <v>5.9307641918105196E-4</v>
      </c>
      <c r="L1033" s="27">
        <f t="shared" si="53"/>
        <v>3.724336711224767E-3</v>
      </c>
      <c r="M1033" s="27">
        <f t="shared" si="53"/>
        <v>0</v>
      </c>
      <c r="N1033" s="27">
        <f t="shared" si="53"/>
        <v>0</v>
      </c>
    </row>
    <row r="1034" spans="2:14" x14ac:dyDescent="0.25">
      <c r="B1034" s="6" t="s">
        <v>45</v>
      </c>
      <c r="C1034" s="6">
        <v>1994</v>
      </c>
      <c r="D1034" s="6" t="s">
        <v>21</v>
      </c>
      <c r="E1034" s="6" t="s">
        <v>4</v>
      </c>
      <c r="F1034" s="27">
        <v>1.148645784766668E-2</v>
      </c>
      <c r="I1034" s="6" t="s">
        <v>31</v>
      </c>
      <c r="J1034" s="6">
        <v>1980</v>
      </c>
      <c r="K1034" s="27">
        <f t="shared" si="53"/>
        <v>5.4383080022179326E-4</v>
      </c>
      <c r="L1034" s="27">
        <f t="shared" si="53"/>
        <v>3.9337627670921809E-3</v>
      </c>
      <c r="M1034" s="27">
        <f t="shared" si="53"/>
        <v>0</v>
      </c>
      <c r="N1034" s="27">
        <f t="shared" si="53"/>
        <v>0</v>
      </c>
    </row>
    <row r="1035" spans="2:14" x14ac:dyDescent="0.25">
      <c r="B1035" s="6" t="s">
        <v>45</v>
      </c>
      <c r="C1035" s="6">
        <v>1994</v>
      </c>
      <c r="D1035" s="6" t="s">
        <v>22</v>
      </c>
      <c r="E1035" s="6" t="s">
        <v>4</v>
      </c>
      <c r="F1035" s="27">
        <v>7.035985249862247E-3</v>
      </c>
      <c r="I1035" s="6" t="s">
        <v>31</v>
      </c>
      <c r="J1035" s="6">
        <v>1979</v>
      </c>
      <c r="K1035" s="27">
        <f t="shared" si="53"/>
        <v>4.5883548714970235E-4</v>
      </c>
      <c r="L1035" s="27">
        <f t="shared" si="53"/>
        <v>4.0937153968389319E-3</v>
      </c>
      <c r="M1035" s="27">
        <f t="shared" si="53"/>
        <v>0</v>
      </c>
      <c r="N1035" s="27">
        <f t="shared" si="53"/>
        <v>0</v>
      </c>
    </row>
    <row r="1036" spans="2:14" x14ac:dyDescent="0.25">
      <c r="B1036" s="6" t="s">
        <v>45</v>
      </c>
      <c r="C1036" s="6">
        <v>1994</v>
      </c>
      <c r="D1036" s="6" t="s">
        <v>23</v>
      </c>
      <c r="E1036" s="6" t="s">
        <v>4</v>
      </c>
      <c r="F1036" s="27">
        <v>0</v>
      </c>
      <c r="I1036" s="6" t="s">
        <v>31</v>
      </c>
      <c r="J1036" s="6">
        <v>1978</v>
      </c>
      <c r="K1036" s="27">
        <f t="shared" si="53"/>
        <v>4.4515165299850132E-4</v>
      </c>
      <c r="L1036" s="27">
        <f t="shared" si="53"/>
        <v>4.0541801920236237E-3</v>
      </c>
      <c r="M1036" s="27">
        <f t="shared" si="53"/>
        <v>0</v>
      </c>
      <c r="N1036" s="27">
        <f t="shared" si="53"/>
        <v>0</v>
      </c>
    </row>
    <row r="1037" spans="2:14" x14ac:dyDescent="0.25">
      <c r="B1037" s="6" t="s">
        <v>45</v>
      </c>
      <c r="C1037" s="6">
        <v>1994</v>
      </c>
      <c r="D1037" s="6" t="s">
        <v>24</v>
      </c>
      <c r="E1037" s="6" t="s">
        <v>4</v>
      </c>
      <c r="F1037" s="27">
        <v>6.6078921714067734E-2</v>
      </c>
      <c r="I1037" s="6" t="s">
        <v>31</v>
      </c>
      <c r="J1037" s="6">
        <v>1977</v>
      </c>
      <c r="K1037" s="27">
        <f t="shared" si="53"/>
        <v>4.1372370192667478E-4</v>
      </c>
      <c r="L1037" s="27">
        <f t="shared" si="53"/>
        <v>4.1966477789199151E-3</v>
      </c>
      <c r="M1037" s="27">
        <f t="shared" si="53"/>
        <v>0</v>
      </c>
      <c r="N1037" s="27">
        <f t="shared" si="53"/>
        <v>0</v>
      </c>
    </row>
    <row r="1038" spans="2:14" x14ac:dyDescent="0.25">
      <c r="B1038" s="6" t="s">
        <v>45</v>
      </c>
      <c r="C1038" s="6">
        <v>1994</v>
      </c>
      <c r="D1038" s="6" t="s">
        <v>25</v>
      </c>
      <c r="E1038" s="6" t="s">
        <v>4</v>
      </c>
      <c r="F1038" s="27">
        <v>0.10905777137286483</v>
      </c>
      <c r="I1038" s="6" t="s">
        <v>31</v>
      </c>
      <c r="J1038" s="6">
        <v>1976</v>
      </c>
      <c r="K1038" s="27">
        <f t="shared" si="53"/>
        <v>4.2933846840826901E-4</v>
      </c>
      <c r="L1038" s="27">
        <f t="shared" si="53"/>
        <v>4.3992434639518766E-3</v>
      </c>
      <c r="M1038" s="27">
        <f t="shared" si="53"/>
        <v>0</v>
      </c>
      <c r="N1038" s="27">
        <f t="shared" si="53"/>
        <v>0</v>
      </c>
    </row>
    <row r="1039" spans="2:14" x14ac:dyDescent="0.25">
      <c r="B1039" s="6" t="s">
        <v>45</v>
      </c>
      <c r="C1039" s="6">
        <v>1994</v>
      </c>
      <c r="D1039" s="6" t="s">
        <v>26</v>
      </c>
      <c r="E1039" s="6" t="s">
        <v>4</v>
      </c>
      <c r="F1039" s="27">
        <v>5.0396303988471156E-2</v>
      </c>
      <c r="I1039" s="6" t="s">
        <v>31</v>
      </c>
      <c r="J1039" s="6">
        <v>1975</v>
      </c>
      <c r="K1039" s="27">
        <f t="shared" si="53"/>
        <v>3.9113011637881365E-4</v>
      </c>
      <c r="L1039" s="27">
        <f t="shared" si="53"/>
        <v>4.7959543174555738E-3</v>
      </c>
      <c r="M1039" s="27">
        <f t="shared" si="53"/>
        <v>0</v>
      </c>
      <c r="N1039" s="27">
        <f t="shared" si="53"/>
        <v>0</v>
      </c>
    </row>
    <row r="1040" spans="2:14" x14ac:dyDescent="0.25">
      <c r="B1040" s="6" t="s">
        <v>45</v>
      </c>
      <c r="C1040" s="6">
        <v>1994</v>
      </c>
      <c r="D1040" s="6" t="s">
        <v>27</v>
      </c>
      <c r="E1040" s="6" t="s">
        <v>4</v>
      </c>
      <c r="F1040" s="27">
        <v>0</v>
      </c>
      <c r="I1040" s="6" t="s">
        <v>31</v>
      </c>
      <c r="J1040" s="6">
        <v>1974</v>
      </c>
      <c r="K1040" s="27">
        <f t="shared" si="53"/>
        <v>3.6234740088845043E-4</v>
      </c>
      <c r="L1040" s="27">
        <f t="shared" si="53"/>
        <v>4.8767079076242666E-3</v>
      </c>
      <c r="M1040" s="27">
        <f t="shared" si="53"/>
        <v>0</v>
      </c>
      <c r="N1040" s="27">
        <f t="shared" si="53"/>
        <v>0</v>
      </c>
    </row>
    <row r="1041" spans="2:14" x14ac:dyDescent="0.25">
      <c r="B1041" s="6" t="s">
        <v>45</v>
      </c>
      <c r="C1041" s="6">
        <v>1994</v>
      </c>
      <c r="D1041" s="6" t="s">
        <v>28</v>
      </c>
      <c r="E1041" s="6" t="s">
        <v>4</v>
      </c>
      <c r="F1041" s="27">
        <v>1.1316916034416988E-2</v>
      </c>
      <c r="I1041" s="6" t="s">
        <v>31</v>
      </c>
      <c r="J1041" s="6">
        <v>1973</v>
      </c>
      <c r="K1041" s="27">
        <f t="shared" si="53"/>
        <v>3.944287421186403E-4</v>
      </c>
      <c r="L1041" s="27">
        <f t="shared" si="53"/>
        <v>5.0960531294729277E-3</v>
      </c>
      <c r="M1041" s="27">
        <f t="shared" si="53"/>
        <v>0</v>
      </c>
      <c r="N1041" s="27">
        <f t="shared" si="53"/>
        <v>3.4290612944706386E-3</v>
      </c>
    </row>
    <row r="1042" spans="2:14" x14ac:dyDescent="0.25">
      <c r="B1042" s="6" t="s">
        <v>45</v>
      </c>
      <c r="C1042" s="6">
        <v>1994</v>
      </c>
      <c r="D1042" s="6" t="s">
        <v>29</v>
      </c>
      <c r="E1042" s="6" t="s">
        <v>4</v>
      </c>
      <c r="F1042" s="27">
        <v>0</v>
      </c>
      <c r="I1042" s="6" t="s">
        <v>31</v>
      </c>
      <c r="J1042" s="6">
        <v>1972</v>
      </c>
      <c r="K1042" s="27">
        <f t="shared" si="53"/>
        <v>3.3771333560940616E-4</v>
      </c>
      <c r="L1042" s="27">
        <f t="shared" si="53"/>
        <v>5.6137123789824928E-3</v>
      </c>
      <c r="M1042" s="27">
        <f t="shared" si="53"/>
        <v>0</v>
      </c>
      <c r="N1042" s="27">
        <f t="shared" si="53"/>
        <v>0</v>
      </c>
    </row>
    <row r="1043" spans="2:14" x14ac:dyDescent="0.25">
      <c r="B1043" s="6" t="s">
        <v>45</v>
      </c>
      <c r="C1043" s="6">
        <v>1994</v>
      </c>
      <c r="D1043" s="6" t="s">
        <v>30</v>
      </c>
      <c r="E1043" s="6" t="s">
        <v>4</v>
      </c>
      <c r="F1043" s="27">
        <v>0</v>
      </c>
      <c r="I1043" s="6" t="s">
        <v>31</v>
      </c>
      <c r="J1043" s="6">
        <v>1971</v>
      </c>
      <c r="K1043" s="27">
        <f t="shared" si="53"/>
        <v>2.8827565935991498E-4</v>
      </c>
      <c r="L1043" s="27">
        <f t="shared" si="53"/>
        <v>5.6356664102187991E-3</v>
      </c>
      <c r="M1043" s="27">
        <f t="shared" si="53"/>
        <v>0</v>
      </c>
      <c r="N1043" s="27">
        <f t="shared" si="53"/>
        <v>0</v>
      </c>
    </row>
    <row r="1044" spans="2:14" x14ac:dyDescent="0.25">
      <c r="B1044" s="6" t="s">
        <v>45</v>
      </c>
      <c r="C1044" s="6">
        <v>1994</v>
      </c>
      <c r="D1044" s="6" t="s">
        <v>31</v>
      </c>
      <c r="E1044" s="6" t="s">
        <v>4</v>
      </c>
      <c r="F1044" s="27">
        <v>0</v>
      </c>
      <c r="I1044" s="6" t="s">
        <v>31</v>
      </c>
      <c r="J1044" s="6">
        <v>1970</v>
      </c>
      <c r="K1044" s="27">
        <f t="shared" si="53"/>
        <v>2.457656514268659E-4</v>
      </c>
      <c r="L1044" s="27">
        <f t="shared" si="53"/>
        <v>5.1264526891985707E-3</v>
      </c>
      <c r="M1044" s="27">
        <f t="shared" si="53"/>
        <v>0</v>
      </c>
      <c r="N1044" s="27">
        <f t="shared" si="53"/>
        <v>0</v>
      </c>
    </row>
    <row r="1045" spans="2:14" x14ac:dyDescent="0.25">
      <c r="B1045" s="6" t="s">
        <v>45</v>
      </c>
      <c r="C1045" s="6">
        <v>1994</v>
      </c>
      <c r="D1045" s="6" t="s">
        <v>32</v>
      </c>
      <c r="E1045" s="6" t="s">
        <v>4</v>
      </c>
      <c r="F1045" s="27">
        <v>6.5697452634255922E-3</v>
      </c>
      <c r="I1045" s="6" t="s">
        <v>31</v>
      </c>
      <c r="J1045" s="6">
        <v>1969</v>
      </c>
      <c r="K1045" s="27">
        <f t="shared" si="53"/>
        <v>2.2404850622223489E-4</v>
      </c>
      <c r="L1045" s="27">
        <f t="shared" si="53"/>
        <v>5.4523869891497266E-3</v>
      </c>
      <c r="M1045" s="27">
        <f t="shared" si="53"/>
        <v>0</v>
      </c>
      <c r="N1045" s="27">
        <f t="shared" si="53"/>
        <v>0</v>
      </c>
    </row>
    <row r="1046" spans="2:14" x14ac:dyDescent="0.25">
      <c r="B1046" s="6" t="s">
        <v>45</v>
      </c>
      <c r="C1046" s="6">
        <v>1993</v>
      </c>
      <c r="D1046" s="6" t="s">
        <v>7</v>
      </c>
      <c r="E1046" s="6" t="s">
        <v>3</v>
      </c>
      <c r="F1046" s="27">
        <v>9.8096211588832818E-2</v>
      </c>
      <c r="I1046" s="6" t="s">
        <v>31</v>
      </c>
      <c r="J1046" s="6">
        <v>1968</v>
      </c>
      <c r="K1046" s="27">
        <f t="shared" si="53"/>
        <v>2.047286568937487E-4</v>
      </c>
      <c r="L1046" s="27">
        <f t="shared" si="53"/>
        <v>5.7171994710168983E-3</v>
      </c>
      <c r="M1046" s="27">
        <f t="shared" si="53"/>
        <v>0</v>
      </c>
      <c r="N1046" s="27">
        <f t="shared" si="53"/>
        <v>0</v>
      </c>
    </row>
    <row r="1047" spans="2:14" x14ac:dyDescent="0.25">
      <c r="B1047" s="6" t="s">
        <v>45</v>
      </c>
      <c r="C1047" s="6">
        <v>1993</v>
      </c>
      <c r="D1047" s="6" t="s">
        <v>8</v>
      </c>
      <c r="E1047" s="6" t="s">
        <v>3</v>
      </c>
      <c r="F1047" s="27">
        <v>5.7241423369322177E-2</v>
      </c>
      <c r="I1047" s="6" t="s">
        <v>31</v>
      </c>
      <c r="J1047" s="6">
        <v>1967</v>
      </c>
      <c r="K1047" s="27">
        <f t="shared" si="53"/>
        <v>1.9087787198113462E-4</v>
      </c>
      <c r="L1047" s="27">
        <f t="shared" si="53"/>
        <v>5.4665899596317092E-3</v>
      </c>
      <c r="M1047" s="27">
        <f t="shared" si="53"/>
        <v>0</v>
      </c>
      <c r="N1047" s="27">
        <f t="shared" si="53"/>
        <v>0</v>
      </c>
    </row>
    <row r="1048" spans="2:14" x14ac:dyDescent="0.25">
      <c r="B1048" s="6" t="s">
        <v>45</v>
      </c>
      <c r="C1048" s="6">
        <v>1993</v>
      </c>
      <c r="D1048" s="6" t="s">
        <v>9</v>
      </c>
      <c r="E1048" s="6" t="s">
        <v>3</v>
      </c>
      <c r="F1048" s="27">
        <v>5.6442854404906408E-2</v>
      </c>
      <c r="I1048" s="6" t="s">
        <v>31</v>
      </c>
      <c r="J1048" s="6">
        <v>1966</v>
      </c>
      <c r="K1048" s="27">
        <f t="shared" si="53"/>
        <v>1.457464460289699E-4</v>
      </c>
      <c r="L1048" s="27">
        <f t="shared" si="53"/>
        <v>5.1957549727707358E-3</v>
      </c>
      <c r="M1048" s="27">
        <f t="shared" si="53"/>
        <v>0</v>
      </c>
      <c r="N1048" s="27">
        <f t="shared" si="53"/>
        <v>0</v>
      </c>
    </row>
    <row r="1049" spans="2:14" x14ac:dyDescent="0.25">
      <c r="B1049" s="6" t="s">
        <v>45</v>
      </c>
      <c r="C1049" s="6">
        <v>1993</v>
      </c>
      <c r="D1049" s="6" t="s">
        <v>10</v>
      </c>
      <c r="E1049" s="6" t="s">
        <v>3</v>
      </c>
      <c r="F1049" s="27">
        <v>8.3881684022232159E-2</v>
      </c>
      <c r="I1049" s="6" t="s">
        <v>31</v>
      </c>
      <c r="J1049" s="6">
        <v>1965</v>
      </c>
      <c r="K1049" s="27">
        <f t="shared" si="53"/>
        <v>1.2571115444743501E-4</v>
      </c>
      <c r="L1049" s="27">
        <f t="shared" si="53"/>
        <v>5.026688851082285E-3</v>
      </c>
      <c r="M1049" s="27">
        <f t="shared" si="53"/>
        <v>0</v>
      </c>
      <c r="N1049" s="27">
        <f t="shared" si="53"/>
        <v>0</v>
      </c>
    </row>
    <row r="1050" spans="2:14" x14ac:dyDescent="0.25">
      <c r="B1050" s="6" t="s">
        <v>45</v>
      </c>
      <c r="C1050" s="6">
        <v>1993</v>
      </c>
      <c r="D1050" s="6" t="s">
        <v>11</v>
      </c>
      <c r="E1050" s="6" t="s">
        <v>3</v>
      </c>
      <c r="F1050" s="27">
        <v>1.1499393087587044E-2</v>
      </c>
      <c r="I1050" s="6" t="s">
        <v>31</v>
      </c>
      <c r="J1050" s="6">
        <v>1964</v>
      </c>
      <c r="K1050" s="27">
        <f t="shared" si="53"/>
        <v>1.1990834787870092E-4</v>
      </c>
      <c r="L1050" s="27">
        <f t="shared" si="53"/>
        <v>4.7629596227096145E-3</v>
      </c>
      <c r="M1050" s="27">
        <f t="shared" si="53"/>
        <v>0</v>
      </c>
      <c r="N1050" s="27">
        <f t="shared" si="53"/>
        <v>0</v>
      </c>
    </row>
    <row r="1051" spans="2:14" x14ac:dyDescent="0.25">
      <c r="B1051" s="6" t="s">
        <v>45</v>
      </c>
      <c r="C1051" s="6">
        <v>1993</v>
      </c>
      <c r="D1051" s="6" t="s">
        <v>12</v>
      </c>
      <c r="E1051" s="6" t="s">
        <v>3</v>
      </c>
      <c r="F1051" s="27">
        <v>0</v>
      </c>
      <c r="I1051" s="6" t="s">
        <v>31</v>
      </c>
      <c r="J1051" s="6">
        <v>1963</v>
      </c>
      <c r="K1051" s="27">
        <f t="shared" si="53"/>
        <v>1.1467777023102895E-4</v>
      </c>
      <c r="L1051" s="27">
        <f t="shared" si="53"/>
        <v>4.4162550178223911E-3</v>
      </c>
      <c r="M1051" s="27">
        <f t="shared" si="53"/>
        <v>0</v>
      </c>
      <c r="N1051" s="27">
        <f t="shared" si="53"/>
        <v>2.8089887640449437E-3</v>
      </c>
    </row>
    <row r="1052" spans="2:14" x14ac:dyDescent="0.25">
      <c r="B1052" s="6" t="s">
        <v>45</v>
      </c>
      <c r="C1052" s="6">
        <v>1993</v>
      </c>
      <c r="D1052" s="6" t="s">
        <v>13</v>
      </c>
      <c r="E1052" s="6" t="s">
        <v>3</v>
      </c>
      <c r="F1052" s="27">
        <v>4.1206158563853578E-3</v>
      </c>
      <c r="I1052" s="6" t="s">
        <v>31</v>
      </c>
      <c r="J1052" s="6">
        <v>1962</v>
      </c>
      <c r="K1052" s="27">
        <f t="shared" si="53"/>
        <v>1.4403761605178393E-4</v>
      </c>
      <c r="L1052" s="27">
        <f t="shared" si="53"/>
        <v>4.1826862995394338E-3</v>
      </c>
      <c r="M1052" s="27">
        <f t="shared" si="53"/>
        <v>0</v>
      </c>
      <c r="N1052" s="27">
        <f t="shared" si="53"/>
        <v>3.0327472172931116E-3</v>
      </c>
    </row>
    <row r="1053" spans="2:14" x14ac:dyDescent="0.25">
      <c r="B1053" s="6" t="s">
        <v>45</v>
      </c>
      <c r="C1053" s="6">
        <v>1993</v>
      </c>
      <c r="D1053" s="6" t="s">
        <v>14</v>
      </c>
      <c r="E1053" s="6" t="s">
        <v>3</v>
      </c>
      <c r="F1053" s="27">
        <v>1.7760173768606658E-2</v>
      </c>
      <c r="I1053" s="6" t="s">
        <v>31</v>
      </c>
      <c r="J1053" s="6">
        <v>1961</v>
      </c>
      <c r="K1053" s="27">
        <f t="shared" si="53"/>
        <v>1.3664002186240351E-4</v>
      </c>
      <c r="L1053" s="27">
        <f t="shared" si="53"/>
        <v>4.1843266850795559E-3</v>
      </c>
      <c r="M1053" s="27">
        <f t="shared" si="53"/>
        <v>0</v>
      </c>
      <c r="N1053" s="27">
        <f t="shared" si="53"/>
        <v>2.7503437929741218E-3</v>
      </c>
    </row>
    <row r="1054" spans="2:14" x14ac:dyDescent="0.25">
      <c r="B1054" s="6" t="s">
        <v>45</v>
      </c>
      <c r="C1054" s="6">
        <v>1993</v>
      </c>
      <c r="D1054" s="6" t="s">
        <v>15</v>
      </c>
      <c r="E1054" s="6" t="s">
        <v>3</v>
      </c>
      <c r="F1054" s="27">
        <v>2.9067910304733918E-3</v>
      </c>
      <c r="I1054" s="6" t="s">
        <v>31</v>
      </c>
      <c r="J1054" s="6">
        <v>1960</v>
      </c>
      <c r="K1054" s="27">
        <f t="shared" si="53"/>
        <v>1.6082394373131243E-4</v>
      </c>
      <c r="L1054" s="27">
        <f t="shared" si="53"/>
        <v>3.6666122319614176E-3</v>
      </c>
      <c r="M1054" s="27">
        <f t="shared" si="53"/>
        <v>0</v>
      </c>
      <c r="N1054" s="27">
        <f t="shared" si="53"/>
        <v>3.5134957641032379E-3</v>
      </c>
    </row>
    <row r="1055" spans="2:14" x14ac:dyDescent="0.25">
      <c r="B1055" s="6" t="s">
        <v>45</v>
      </c>
      <c r="C1055" s="6">
        <v>1993</v>
      </c>
      <c r="D1055" s="6" t="s">
        <v>16</v>
      </c>
      <c r="E1055" s="6" t="s">
        <v>3</v>
      </c>
      <c r="F1055" s="27">
        <v>0.24589535552290295</v>
      </c>
    </row>
    <row r="1056" spans="2:14" x14ac:dyDescent="0.25">
      <c r="B1056" s="6" t="s">
        <v>45</v>
      </c>
      <c r="C1056" s="6">
        <v>1993</v>
      </c>
      <c r="D1056" s="6" t="s">
        <v>17</v>
      </c>
      <c r="E1056" s="6" t="s">
        <v>3</v>
      </c>
      <c r="F1056" s="27">
        <v>1.9005941353095253E-2</v>
      </c>
      <c r="I1056" s="6" t="s">
        <v>32</v>
      </c>
      <c r="J1056" s="6">
        <v>2000</v>
      </c>
      <c r="K1056" s="27">
        <f>SUMIFS($F$6:$F$6141,$D$6:$D$6141,$I1056,$E$6:$E$6141,LEFT(K$5,1),$C$6:$C$6141,$J1056,$B$6:$B$6141,K$4)</f>
        <v>1.5726350593808735E-2</v>
      </c>
      <c r="L1056" s="27">
        <f t="shared" ref="L1056:N1071" si="54">SUMIFS($F$6:$F$6141,$D$6:$D$6141,$I1056,$E$6:$E$6141,LEFT(L$5,1),$C$6:$C$6141,$J1056,$B$6:$B$6141,L$4)</f>
        <v>5.6573405095907362E-3</v>
      </c>
      <c r="M1056" s="27">
        <f t="shared" si="54"/>
        <v>1.4305512092628191E-2</v>
      </c>
      <c r="N1056" s="27">
        <f t="shared" si="54"/>
        <v>1.361190250079139E-2</v>
      </c>
    </row>
    <row r="1057" spans="2:14" x14ac:dyDescent="0.25">
      <c r="B1057" s="6" t="s">
        <v>45</v>
      </c>
      <c r="C1057" s="6">
        <v>1993</v>
      </c>
      <c r="D1057" s="6" t="s">
        <v>18</v>
      </c>
      <c r="E1057" s="6" t="s">
        <v>3</v>
      </c>
      <c r="F1057" s="27">
        <v>4.6157286143231328E-2</v>
      </c>
      <c r="I1057" s="6" t="s">
        <v>32</v>
      </c>
      <c r="J1057" s="6">
        <v>1999</v>
      </c>
      <c r="K1057" s="27">
        <f t="shared" ref="K1057:N1096" si="55">SUMIFS($F$6:$F$6141,$D$6:$D$6141,$I1057,$E$6:$E$6141,LEFT(K$5,1),$C$6:$C$6141,$J1057,$B$6:$B$6141,K$4)</f>
        <v>1.5904725917625446E-2</v>
      </c>
      <c r="L1057" s="27">
        <f t="shared" si="54"/>
        <v>4.8567989259284553E-3</v>
      </c>
      <c r="M1057" s="27">
        <f t="shared" si="54"/>
        <v>1.5062730072872061E-2</v>
      </c>
      <c r="N1057" s="27">
        <f t="shared" si="54"/>
        <v>5.7339449541284407E-3</v>
      </c>
    </row>
    <row r="1058" spans="2:14" x14ac:dyDescent="0.25">
      <c r="B1058" s="6" t="s">
        <v>45</v>
      </c>
      <c r="C1058" s="6">
        <v>1993</v>
      </c>
      <c r="D1058" s="6" t="s">
        <v>19</v>
      </c>
      <c r="E1058" s="6" t="s">
        <v>3</v>
      </c>
      <c r="F1058" s="27">
        <v>0.10349453778828339</v>
      </c>
      <c r="I1058" s="6" t="s">
        <v>32</v>
      </c>
      <c r="J1058" s="6">
        <v>1998</v>
      </c>
      <c r="K1058" s="27">
        <f t="shared" si="55"/>
        <v>1.5395682172640847E-2</v>
      </c>
      <c r="L1058" s="27">
        <f t="shared" si="54"/>
        <v>4.2748980252802181E-3</v>
      </c>
      <c r="M1058" s="27">
        <f t="shared" si="54"/>
        <v>1.5293118096856415E-2</v>
      </c>
      <c r="N1058" s="27">
        <f t="shared" si="54"/>
        <v>5.7339449541284407E-3</v>
      </c>
    </row>
    <row r="1059" spans="2:14" x14ac:dyDescent="0.25">
      <c r="B1059" s="6" t="s">
        <v>45</v>
      </c>
      <c r="C1059" s="6">
        <v>1993</v>
      </c>
      <c r="D1059" s="6" t="s">
        <v>20</v>
      </c>
      <c r="E1059" s="6" t="s">
        <v>3</v>
      </c>
      <c r="F1059" s="27">
        <v>4.5199003385932413E-2</v>
      </c>
      <c r="I1059" s="6" t="s">
        <v>32</v>
      </c>
      <c r="J1059" s="6">
        <v>1997</v>
      </c>
      <c r="K1059" s="27">
        <f t="shared" si="55"/>
        <v>1.5972475452377427E-2</v>
      </c>
      <c r="L1059" s="27">
        <f t="shared" si="54"/>
        <v>3.7520681199489456E-3</v>
      </c>
      <c r="M1059" s="27">
        <f t="shared" si="54"/>
        <v>1.378997505103198E-2</v>
      </c>
      <c r="N1059" s="27">
        <f t="shared" si="54"/>
        <v>1.2346288705615093E-2</v>
      </c>
    </row>
    <row r="1060" spans="2:14" x14ac:dyDescent="0.25">
      <c r="B1060" s="6" t="s">
        <v>45</v>
      </c>
      <c r="C1060" s="6">
        <v>1993</v>
      </c>
      <c r="D1060" s="6" t="s">
        <v>21</v>
      </c>
      <c r="E1060" s="6" t="s">
        <v>3</v>
      </c>
      <c r="F1060" s="27">
        <v>4.1206158563853578E-3</v>
      </c>
      <c r="I1060" s="6" t="s">
        <v>32</v>
      </c>
      <c r="J1060" s="6">
        <v>1996</v>
      </c>
      <c r="K1060" s="27">
        <f t="shared" si="55"/>
        <v>1.5950150300204257E-2</v>
      </c>
      <c r="L1060" s="27">
        <f t="shared" si="54"/>
        <v>3.3154826363649848E-3</v>
      </c>
      <c r="M1060" s="27">
        <f t="shared" si="54"/>
        <v>1.0715665952288936E-2</v>
      </c>
      <c r="N1060" s="27">
        <f t="shared" si="54"/>
        <v>1.0739445292871569E-2</v>
      </c>
    </row>
    <row r="1061" spans="2:14" x14ac:dyDescent="0.25">
      <c r="B1061" s="6" t="s">
        <v>45</v>
      </c>
      <c r="C1061" s="6">
        <v>1993</v>
      </c>
      <c r="D1061" s="6" t="s">
        <v>22</v>
      </c>
      <c r="E1061" s="6" t="s">
        <v>3</v>
      </c>
      <c r="F1061" s="27">
        <v>2.7183287548712708E-2</v>
      </c>
      <c r="I1061" s="6" t="s">
        <v>32</v>
      </c>
      <c r="J1061" s="6">
        <v>1995</v>
      </c>
      <c r="K1061" s="27">
        <f t="shared" si="55"/>
        <v>1.6166882593008192E-2</v>
      </c>
      <c r="L1061" s="27">
        <f t="shared" si="54"/>
        <v>2.692911250169518E-3</v>
      </c>
      <c r="M1061" s="27">
        <f t="shared" si="54"/>
        <v>9.86076986076986E-3</v>
      </c>
      <c r="N1061" s="27">
        <f t="shared" si="54"/>
        <v>4.225947316523454E-3</v>
      </c>
    </row>
    <row r="1062" spans="2:14" x14ac:dyDescent="0.25">
      <c r="B1062" s="6" t="s">
        <v>45</v>
      </c>
      <c r="C1062" s="6">
        <v>1993</v>
      </c>
      <c r="D1062" s="6" t="s">
        <v>23</v>
      </c>
      <c r="E1062" s="6" t="s">
        <v>3</v>
      </c>
      <c r="F1062" s="27">
        <v>0</v>
      </c>
      <c r="I1062" s="6" t="s">
        <v>32</v>
      </c>
      <c r="J1062" s="6">
        <v>1994</v>
      </c>
      <c r="K1062" s="27">
        <f t="shared" si="55"/>
        <v>1.7206941605563474E-2</v>
      </c>
      <c r="L1062" s="27">
        <f t="shared" si="54"/>
        <v>2.5286899330849008E-3</v>
      </c>
      <c r="M1062" s="27">
        <f t="shared" si="54"/>
        <v>0.01</v>
      </c>
      <c r="N1062" s="27">
        <f t="shared" si="54"/>
        <v>6.5697452634255922E-3</v>
      </c>
    </row>
    <row r="1063" spans="2:14" x14ac:dyDescent="0.25">
      <c r="B1063" s="6" t="s">
        <v>45</v>
      </c>
      <c r="C1063" s="6">
        <v>1993</v>
      </c>
      <c r="D1063" s="6" t="s">
        <v>24</v>
      </c>
      <c r="E1063" s="6" t="s">
        <v>3</v>
      </c>
      <c r="F1063" s="27">
        <v>3.6893886156008436E-2</v>
      </c>
      <c r="I1063" s="6" t="s">
        <v>32</v>
      </c>
      <c r="J1063" s="6">
        <v>1993</v>
      </c>
      <c r="K1063" s="27">
        <f t="shared" si="55"/>
        <v>1.7127573229889743E-2</v>
      </c>
      <c r="L1063" s="27">
        <f t="shared" si="54"/>
        <v>1.8749245322104834E-3</v>
      </c>
      <c r="M1063" s="27">
        <f t="shared" si="54"/>
        <v>6.9315786111288575E-3</v>
      </c>
      <c r="N1063" s="27">
        <f t="shared" si="54"/>
        <v>7.1700649787138698E-3</v>
      </c>
    </row>
    <row r="1064" spans="2:14" x14ac:dyDescent="0.25">
      <c r="B1064" s="6" t="s">
        <v>45</v>
      </c>
      <c r="C1064" s="6">
        <v>1993</v>
      </c>
      <c r="D1064" s="6" t="s">
        <v>25</v>
      </c>
      <c r="E1064" s="6" t="s">
        <v>3</v>
      </c>
      <c r="F1064" s="27">
        <v>6.8389446112566282E-2</v>
      </c>
      <c r="I1064" s="6" t="s">
        <v>32</v>
      </c>
      <c r="J1064" s="6">
        <v>1992</v>
      </c>
      <c r="K1064" s="27">
        <f t="shared" si="55"/>
        <v>1.6163313231255048E-2</v>
      </c>
      <c r="L1064" s="27">
        <f t="shared" si="54"/>
        <v>1.6757848277061643E-3</v>
      </c>
      <c r="M1064" s="27">
        <f t="shared" si="54"/>
        <v>5.9397408672637181E-3</v>
      </c>
      <c r="N1064" s="27">
        <f t="shared" si="54"/>
        <v>7.0299537158326781E-3</v>
      </c>
    </row>
    <row r="1065" spans="2:14" x14ac:dyDescent="0.25">
      <c r="B1065" s="6" t="s">
        <v>45</v>
      </c>
      <c r="C1065" s="6">
        <v>1993</v>
      </c>
      <c r="D1065" s="6" t="s">
        <v>26</v>
      </c>
      <c r="E1065" s="6" t="s">
        <v>3</v>
      </c>
      <c r="F1065" s="27">
        <v>5.030984475819332E-2</v>
      </c>
      <c r="I1065" s="6" t="s">
        <v>32</v>
      </c>
      <c r="J1065" s="6">
        <v>1991</v>
      </c>
      <c r="K1065" s="27">
        <f t="shared" si="55"/>
        <v>1.3513372985237745E-2</v>
      </c>
      <c r="L1065" s="27">
        <f t="shared" si="54"/>
        <v>1.375330392233957E-3</v>
      </c>
      <c r="M1065" s="27">
        <f t="shared" si="54"/>
        <v>4.8980591440641649E-3</v>
      </c>
      <c r="N1065" s="27">
        <f t="shared" si="54"/>
        <v>4.8414319978679933E-3</v>
      </c>
    </row>
    <row r="1066" spans="2:14" x14ac:dyDescent="0.25">
      <c r="B1066" s="6" t="s">
        <v>45</v>
      </c>
      <c r="C1066" s="6">
        <v>1993</v>
      </c>
      <c r="D1066" s="6" t="s">
        <v>27</v>
      </c>
      <c r="E1066" s="6" t="s">
        <v>3</v>
      </c>
      <c r="F1066" s="27">
        <v>0</v>
      </c>
      <c r="I1066" s="6" t="s">
        <v>32</v>
      </c>
      <c r="J1066" s="6">
        <v>1990</v>
      </c>
      <c r="K1066" s="27">
        <f t="shared" si="55"/>
        <v>1.2738046631462937E-2</v>
      </c>
      <c r="L1066" s="27">
        <f t="shared" si="54"/>
        <v>1.2387891429922642E-3</v>
      </c>
      <c r="M1066" s="27">
        <f t="shared" si="54"/>
        <v>4.3030031376064546E-3</v>
      </c>
      <c r="N1066" s="27">
        <f t="shared" si="54"/>
        <v>4.337309200100092E-3</v>
      </c>
    </row>
    <row r="1067" spans="2:14" x14ac:dyDescent="0.25">
      <c r="B1067" s="6" t="s">
        <v>45</v>
      </c>
      <c r="C1067" s="6">
        <v>1993</v>
      </c>
      <c r="D1067" s="6" t="s">
        <v>28</v>
      </c>
      <c r="E1067" s="6" t="s">
        <v>3</v>
      </c>
      <c r="F1067" s="27">
        <v>0</v>
      </c>
      <c r="I1067" s="6" t="s">
        <v>32</v>
      </c>
      <c r="J1067" s="6">
        <v>1989</v>
      </c>
      <c r="K1067" s="27">
        <f t="shared" si="55"/>
        <v>1.1534638415660988E-2</v>
      </c>
      <c r="L1067" s="27">
        <f t="shared" si="54"/>
        <v>1.0588267873403411E-3</v>
      </c>
      <c r="M1067" s="27">
        <f t="shared" si="54"/>
        <v>4.3540149041279407E-3</v>
      </c>
      <c r="N1067" s="27">
        <f t="shared" si="54"/>
        <v>5.5576703464027405E-3</v>
      </c>
    </row>
    <row r="1068" spans="2:14" x14ac:dyDescent="0.25">
      <c r="B1068" s="6" t="s">
        <v>45</v>
      </c>
      <c r="C1068" s="6">
        <v>1993</v>
      </c>
      <c r="D1068" s="6" t="s">
        <v>29</v>
      </c>
      <c r="E1068" s="6" t="s">
        <v>3</v>
      </c>
      <c r="F1068" s="27">
        <v>1.4470069635213696E-2</v>
      </c>
      <c r="I1068" s="6" t="s">
        <v>32</v>
      </c>
      <c r="J1068" s="6">
        <v>1988</v>
      </c>
      <c r="K1068" s="27">
        <f t="shared" si="55"/>
        <v>1.0496136304929153E-2</v>
      </c>
      <c r="L1068" s="27">
        <f t="shared" si="54"/>
        <v>8.5865473296119329E-4</v>
      </c>
      <c r="M1068" s="27">
        <f t="shared" si="54"/>
        <v>3.8830087054550011E-3</v>
      </c>
      <c r="N1068" s="27">
        <f t="shared" si="54"/>
        <v>5.6336852647832078E-3</v>
      </c>
    </row>
    <row r="1069" spans="2:14" x14ac:dyDescent="0.25">
      <c r="B1069" s="6" t="s">
        <v>45</v>
      </c>
      <c r="C1069" s="6">
        <v>1993</v>
      </c>
      <c r="D1069" s="6" t="s">
        <v>30</v>
      </c>
      <c r="E1069" s="6" t="s">
        <v>3</v>
      </c>
      <c r="F1069" s="27">
        <v>0</v>
      </c>
      <c r="I1069" s="6" t="s">
        <v>32</v>
      </c>
      <c r="J1069" s="6">
        <v>1987</v>
      </c>
      <c r="K1069" s="27">
        <f t="shared" si="55"/>
        <v>8.9436808084208362E-3</v>
      </c>
      <c r="L1069" s="27">
        <f t="shared" si="54"/>
        <v>8.4633557465147076E-4</v>
      </c>
      <c r="M1069" s="27">
        <f t="shared" si="54"/>
        <v>0</v>
      </c>
      <c r="N1069" s="27">
        <f t="shared" si="54"/>
        <v>5.4083979218124524E-3</v>
      </c>
    </row>
    <row r="1070" spans="2:14" x14ac:dyDescent="0.25">
      <c r="B1070" s="6" t="s">
        <v>45</v>
      </c>
      <c r="C1070" s="6">
        <v>1993</v>
      </c>
      <c r="D1070" s="6" t="s">
        <v>31</v>
      </c>
      <c r="E1070" s="6" t="s">
        <v>3</v>
      </c>
      <c r="F1070" s="27">
        <v>0</v>
      </c>
      <c r="I1070" s="6" t="s">
        <v>32</v>
      </c>
      <c r="J1070" s="6">
        <v>1986</v>
      </c>
      <c r="K1070" s="27">
        <f t="shared" si="55"/>
        <v>8.1098487215928387E-3</v>
      </c>
      <c r="L1070" s="27">
        <f t="shared" si="54"/>
        <v>8.1671857263439761E-4</v>
      </c>
      <c r="M1070" s="27">
        <f t="shared" si="54"/>
        <v>0</v>
      </c>
      <c r="N1070" s="27">
        <f t="shared" si="54"/>
        <v>4.5401978840964577E-3</v>
      </c>
    </row>
    <row r="1071" spans="2:14" x14ac:dyDescent="0.25">
      <c r="B1071" s="6" t="s">
        <v>45</v>
      </c>
      <c r="C1071" s="6">
        <v>1993</v>
      </c>
      <c r="D1071" s="6" t="s">
        <v>32</v>
      </c>
      <c r="E1071" s="6" t="s">
        <v>3</v>
      </c>
      <c r="F1071" s="27">
        <v>6.9315786111288575E-3</v>
      </c>
      <c r="I1071" s="6" t="s">
        <v>32</v>
      </c>
      <c r="J1071" s="6">
        <v>1985</v>
      </c>
      <c r="K1071" s="27">
        <f t="shared" si="55"/>
        <v>7.8220348986427577E-3</v>
      </c>
      <c r="L1071" s="27">
        <f t="shared" si="54"/>
        <v>7.1451852934455683E-4</v>
      </c>
      <c r="M1071" s="27">
        <f t="shared" si="54"/>
        <v>0</v>
      </c>
      <c r="N1071" s="27">
        <f t="shared" si="54"/>
        <v>5.2105577859400355E-3</v>
      </c>
    </row>
    <row r="1072" spans="2:14" x14ac:dyDescent="0.25">
      <c r="B1072" s="6" t="s">
        <v>45</v>
      </c>
      <c r="C1072" s="6">
        <v>1993</v>
      </c>
      <c r="D1072" s="6" t="s">
        <v>7</v>
      </c>
      <c r="E1072" s="6" t="s">
        <v>4</v>
      </c>
      <c r="F1072" s="27">
        <v>0.1019941743222048</v>
      </c>
      <c r="I1072" s="6" t="s">
        <v>32</v>
      </c>
      <c r="J1072" s="6">
        <v>1984</v>
      </c>
      <c r="K1072" s="27">
        <f t="shared" si="55"/>
        <v>6.4023233996686564E-3</v>
      </c>
      <c r="L1072" s="27">
        <f t="shared" si="55"/>
        <v>6.9496217870643022E-4</v>
      </c>
      <c r="M1072" s="27">
        <f t="shared" si="55"/>
        <v>0</v>
      </c>
      <c r="N1072" s="27">
        <f t="shared" si="55"/>
        <v>0</v>
      </c>
    </row>
    <row r="1073" spans="2:14" x14ac:dyDescent="0.25">
      <c r="B1073" s="6" t="s">
        <v>45</v>
      </c>
      <c r="C1073" s="6">
        <v>1993</v>
      </c>
      <c r="D1073" s="6" t="s">
        <v>8</v>
      </c>
      <c r="E1073" s="6" t="s">
        <v>4</v>
      </c>
      <c r="F1073" s="27">
        <v>3.9211292852341477E-2</v>
      </c>
      <c r="I1073" s="6" t="s">
        <v>32</v>
      </c>
      <c r="J1073" s="6">
        <v>1983</v>
      </c>
      <c r="K1073" s="27">
        <f t="shared" si="55"/>
        <v>5.3071629396145552E-3</v>
      </c>
      <c r="L1073" s="27">
        <f t="shared" si="55"/>
        <v>6.7280493638362249E-4</v>
      </c>
      <c r="M1073" s="27">
        <f t="shared" si="55"/>
        <v>0</v>
      </c>
      <c r="N1073" s="27">
        <f t="shared" si="55"/>
        <v>4.0868454661558114E-3</v>
      </c>
    </row>
    <row r="1074" spans="2:14" x14ac:dyDescent="0.25">
      <c r="B1074" s="6" t="s">
        <v>45</v>
      </c>
      <c r="C1074" s="6">
        <v>1993</v>
      </c>
      <c r="D1074" s="6" t="s">
        <v>9</v>
      </c>
      <c r="E1074" s="6" t="s">
        <v>4</v>
      </c>
      <c r="F1074" s="27">
        <v>7.779520501904548E-2</v>
      </c>
      <c r="I1074" s="6" t="s">
        <v>32</v>
      </c>
      <c r="J1074" s="6">
        <v>1982</v>
      </c>
      <c r="K1074" s="27">
        <f t="shared" si="55"/>
        <v>4.5420286515004743E-3</v>
      </c>
      <c r="L1074" s="27">
        <f t="shared" si="55"/>
        <v>6.7997379526574904E-4</v>
      </c>
      <c r="M1074" s="27">
        <f t="shared" si="55"/>
        <v>0</v>
      </c>
      <c r="N1074" s="27">
        <f t="shared" si="55"/>
        <v>4.2385580339940913E-3</v>
      </c>
    </row>
    <row r="1075" spans="2:14" x14ac:dyDescent="0.25">
      <c r="B1075" s="6" t="s">
        <v>45</v>
      </c>
      <c r="C1075" s="6">
        <v>1993</v>
      </c>
      <c r="D1075" s="6" t="s">
        <v>10</v>
      </c>
      <c r="E1075" s="6" t="s">
        <v>4</v>
      </c>
      <c r="F1075" s="27">
        <v>1.1023974904772575E-2</v>
      </c>
      <c r="I1075" s="6" t="s">
        <v>32</v>
      </c>
      <c r="J1075" s="6">
        <v>1981</v>
      </c>
      <c r="K1075" s="27">
        <f t="shared" si="55"/>
        <v>3.7516830358364471E-3</v>
      </c>
      <c r="L1075" s="27">
        <f t="shared" si="55"/>
        <v>6.7289948309085163E-4</v>
      </c>
      <c r="M1075" s="27">
        <f t="shared" si="55"/>
        <v>0</v>
      </c>
      <c r="N1075" s="27">
        <f t="shared" si="55"/>
        <v>4.0942090157015023E-3</v>
      </c>
    </row>
    <row r="1076" spans="2:14" x14ac:dyDescent="0.25">
      <c r="B1076" s="6" t="s">
        <v>45</v>
      </c>
      <c r="C1076" s="6">
        <v>1993</v>
      </c>
      <c r="D1076" s="6" t="s">
        <v>11</v>
      </c>
      <c r="E1076" s="6" t="s">
        <v>4</v>
      </c>
      <c r="F1076" s="27">
        <v>0.10477257450145643</v>
      </c>
      <c r="I1076" s="6" t="s">
        <v>32</v>
      </c>
      <c r="J1076" s="6">
        <v>1980</v>
      </c>
      <c r="K1076" s="27">
        <f t="shared" si="55"/>
        <v>3.4367863972779304E-3</v>
      </c>
      <c r="L1076" s="27">
        <f t="shared" si="55"/>
        <v>6.7894188775993194E-4</v>
      </c>
      <c r="M1076" s="27">
        <f t="shared" si="55"/>
        <v>0</v>
      </c>
      <c r="N1076" s="27">
        <f t="shared" si="55"/>
        <v>0</v>
      </c>
    </row>
    <row r="1077" spans="2:14" x14ac:dyDescent="0.25">
      <c r="B1077" s="6" t="s">
        <v>45</v>
      </c>
      <c r="C1077" s="6">
        <v>1993</v>
      </c>
      <c r="D1077" s="6" t="s">
        <v>12</v>
      </c>
      <c r="E1077" s="6" t="s">
        <v>4</v>
      </c>
      <c r="F1077" s="27">
        <v>0</v>
      </c>
      <c r="I1077" s="6" t="s">
        <v>32</v>
      </c>
      <c r="J1077" s="6">
        <v>1979</v>
      </c>
      <c r="K1077" s="27">
        <f t="shared" si="55"/>
        <v>3.4993465950341222E-3</v>
      </c>
      <c r="L1077" s="27">
        <f t="shared" si="55"/>
        <v>6.7595787151696518E-4</v>
      </c>
      <c r="M1077" s="27">
        <f t="shared" si="55"/>
        <v>0</v>
      </c>
      <c r="N1077" s="27">
        <f t="shared" si="55"/>
        <v>0</v>
      </c>
    </row>
    <row r="1078" spans="2:14" x14ac:dyDescent="0.25">
      <c r="B1078" s="6" t="s">
        <v>45</v>
      </c>
      <c r="C1078" s="6">
        <v>1993</v>
      </c>
      <c r="D1078" s="6" t="s">
        <v>13</v>
      </c>
      <c r="E1078" s="6" t="s">
        <v>4</v>
      </c>
      <c r="F1078" s="27">
        <v>2.8052879229218015E-2</v>
      </c>
      <c r="I1078" s="6" t="s">
        <v>32</v>
      </c>
      <c r="J1078" s="6">
        <v>1978</v>
      </c>
      <c r="K1078" s="27">
        <f t="shared" si="55"/>
        <v>2.851162844512973E-3</v>
      </c>
      <c r="L1078" s="27">
        <f t="shared" si="55"/>
        <v>6.9321194073886474E-4</v>
      </c>
      <c r="M1078" s="27">
        <f t="shared" si="55"/>
        <v>0</v>
      </c>
      <c r="N1078" s="27">
        <f t="shared" si="55"/>
        <v>0</v>
      </c>
    </row>
    <row r="1079" spans="2:14" x14ac:dyDescent="0.25">
      <c r="B1079" s="6" t="s">
        <v>45</v>
      </c>
      <c r="C1079" s="6">
        <v>1993</v>
      </c>
      <c r="D1079" s="6" t="s">
        <v>14</v>
      </c>
      <c r="E1079" s="6" t="s">
        <v>4</v>
      </c>
      <c r="F1079" s="27">
        <v>3.2937485995966839E-2</v>
      </c>
      <c r="I1079" s="6" t="s">
        <v>32</v>
      </c>
      <c r="J1079" s="6">
        <v>1977</v>
      </c>
      <c r="K1079" s="27">
        <f t="shared" si="55"/>
        <v>2.5048536482825297E-3</v>
      </c>
      <c r="L1079" s="27">
        <f t="shared" si="55"/>
        <v>6.9138171132003589E-4</v>
      </c>
      <c r="M1079" s="27">
        <f t="shared" si="55"/>
        <v>0</v>
      </c>
      <c r="N1079" s="27">
        <f t="shared" si="55"/>
        <v>0</v>
      </c>
    </row>
    <row r="1080" spans="2:14" x14ac:dyDescent="0.25">
      <c r="B1080" s="6" t="s">
        <v>45</v>
      </c>
      <c r="C1080" s="6">
        <v>1993</v>
      </c>
      <c r="D1080" s="6" t="s">
        <v>15</v>
      </c>
      <c r="E1080" s="6" t="s">
        <v>4</v>
      </c>
      <c r="F1080" s="27">
        <v>5.1534842034505939E-3</v>
      </c>
      <c r="I1080" s="6" t="s">
        <v>32</v>
      </c>
      <c r="J1080" s="6">
        <v>1976</v>
      </c>
      <c r="K1080" s="27">
        <f t="shared" si="55"/>
        <v>2.4161436360127068E-3</v>
      </c>
      <c r="L1080" s="27">
        <f t="shared" si="55"/>
        <v>7.2034795195859537E-4</v>
      </c>
      <c r="M1080" s="27">
        <f t="shared" si="55"/>
        <v>0</v>
      </c>
      <c r="N1080" s="27">
        <f t="shared" si="55"/>
        <v>0</v>
      </c>
    </row>
    <row r="1081" spans="2:14" x14ac:dyDescent="0.25">
      <c r="B1081" s="6" t="s">
        <v>45</v>
      </c>
      <c r="C1081" s="6">
        <v>1993</v>
      </c>
      <c r="D1081" s="6" t="s">
        <v>16</v>
      </c>
      <c r="E1081" s="6" t="s">
        <v>4</v>
      </c>
      <c r="F1081" s="27">
        <v>9.7916199865561285E-2</v>
      </c>
      <c r="I1081" s="6" t="s">
        <v>32</v>
      </c>
      <c r="J1081" s="6">
        <v>1975</v>
      </c>
      <c r="K1081" s="27">
        <f t="shared" si="55"/>
        <v>1.6893492260616847E-3</v>
      </c>
      <c r="L1081" s="27">
        <f t="shared" si="55"/>
        <v>8.1566180331172397E-4</v>
      </c>
      <c r="M1081" s="27">
        <f t="shared" si="55"/>
        <v>0</v>
      </c>
      <c r="N1081" s="27">
        <f t="shared" si="55"/>
        <v>0</v>
      </c>
    </row>
    <row r="1082" spans="2:14" x14ac:dyDescent="0.25">
      <c r="B1082" s="6" t="s">
        <v>45</v>
      </c>
      <c r="C1082" s="6">
        <v>1993</v>
      </c>
      <c r="D1082" s="6" t="s">
        <v>17</v>
      </c>
      <c r="E1082" s="6" t="s">
        <v>4</v>
      </c>
      <c r="F1082" s="27">
        <v>5.5254313242213755E-2</v>
      </c>
      <c r="I1082" s="6" t="s">
        <v>32</v>
      </c>
      <c r="J1082" s="6">
        <v>1974</v>
      </c>
      <c r="K1082" s="27">
        <f t="shared" si="55"/>
        <v>1.3368712001200196E-3</v>
      </c>
      <c r="L1082" s="27">
        <f t="shared" si="55"/>
        <v>7.3711316943619735E-4</v>
      </c>
      <c r="M1082" s="27">
        <f t="shared" si="55"/>
        <v>0</v>
      </c>
      <c r="N1082" s="27">
        <f t="shared" si="55"/>
        <v>0</v>
      </c>
    </row>
    <row r="1083" spans="2:14" x14ac:dyDescent="0.25">
      <c r="B1083" s="6" t="s">
        <v>45</v>
      </c>
      <c r="C1083" s="6">
        <v>1993</v>
      </c>
      <c r="D1083" s="6" t="s">
        <v>18</v>
      </c>
      <c r="E1083" s="6" t="s">
        <v>4</v>
      </c>
      <c r="F1083" s="27">
        <v>5.6374635895137797E-2</v>
      </c>
      <c r="I1083" s="6" t="s">
        <v>32</v>
      </c>
      <c r="J1083" s="6">
        <v>1973</v>
      </c>
      <c r="K1083" s="27">
        <f t="shared" si="55"/>
        <v>1.2262565120826671E-3</v>
      </c>
      <c r="L1083" s="27">
        <f t="shared" si="55"/>
        <v>7.1155544099985198E-4</v>
      </c>
      <c r="M1083" s="27">
        <f t="shared" si="55"/>
        <v>0</v>
      </c>
      <c r="N1083" s="27">
        <f t="shared" si="55"/>
        <v>0</v>
      </c>
    </row>
    <row r="1084" spans="2:14" x14ac:dyDescent="0.25">
      <c r="B1084" s="6" t="s">
        <v>45</v>
      </c>
      <c r="C1084" s="6">
        <v>1993</v>
      </c>
      <c r="D1084" s="6" t="s">
        <v>19</v>
      </c>
      <c r="E1084" s="6" t="s">
        <v>4</v>
      </c>
      <c r="F1084" s="27">
        <v>7.5464933900963482E-2</v>
      </c>
      <c r="I1084" s="6" t="s">
        <v>32</v>
      </c>
      <c r="J1084" s="6">
        <v>1972</v>
      </c>
      <c r="K1084" s="27">
        <f t="shared" si="55"/>
        <v>1.0427207369545898E-3</v>
      </c>
      <c r="L1084" s="27">
        <f t="shared" si="55"/>
        <v>6.7564544863647248E-4</v>
      </c>
      <c r="M1084" s="27">
        <f t="shared" si="55"/>
        <v>0</v>
      </c>
      <c r="N1084" s="27">
        <f t="shared" si="55"/>
        <v>0</v>
      </c>
    </row>
    <row r="1085" spans="2:14" x14ac:dyDescent="0.25">
      <c r="B1085" s="6" t="s">
        <v>45</v>
      </c>
      <c r="C1085" s="6">
        <v>1993</v>
      </c>
      <c r="D1085" s="6" t="s">
        <v>20</v>
      </c>
      <c r="E1085" s="6" t="s">
        <v>4</v>
      </c>
      <c r="F1085" s="27">
        <v>4.4319964149675109E-2</v>
      </c>
      <c r="I1085" s="6" t="s">
        <v>32</v>
      </c>
      <c r="J1085" s="6">
        <v>1971</v>
      </c>
      <c r="K1085" s="27">
        <f t="shared" si="55"/>
        <v>7.2577636591790364E-4</v>
      </c>
      <c r="L1085" s="27">
        <f t="shared" si="55"/>
        <v>6.2505425818213387E-4</v>
      </c>
      <c r="M1085" s="27">
        <f t="shared" si="55"/>
        <v>0</v>
      </c>
      <c r="N1085" s="27">
        <f t="shared" si="55"/>
        <v>0</v>
      </c>
    </row>
    <row r="1086" spans="2:14" x14ac:dyDescent="0.25">
      <c r="B1086" s="6" t="s">
        <v>45</v>
      </c>
      <c r="C1086" s="6">
        <v>1993</v>
      </c>
      <c r="D1086" s="6" t="s">
        <v>21</v>
      </c>
      <c r="E1086" s="6" t="s">
        <v>4</v>
      </c>
      <c r="F1086" s="27">
        <v>9.5451490029128394E-3</v>
      </c>
      <c r="I1086" s="6" t="s">
        <v>32</v>
      </c>
      <c r="J1086" s="6">
        <v>1970</v>
      </c>
      <c r="K1086" s="27">
        <f t="shared" si="55"/>
        <v>5.6305609856439518E-4</v>
      </c>
      <c r="L1086" s="27">
        <f t="shared" si="55"/>
        <v>6.129454302302639E-4</v>
      </c>
      <c r="M1086" s="27">
        <f t="shared" si="55"/>
        <v>0</v>
      </c>
      <c r="N1086" s="27">
        <f t="shared" si="55"/>
        <v>0</v>
      </c>
    </row>
    <row r="1087" spans="2:14" x14ac:dyDescent="0.25">
      <c r="B1087" s="6" t="s">
        <v>45</v>
      </c>
      <c r="C1087" s="6">
        <v>1993</v>
      </c>
      <c r="D1087" s="6" t="s">
        <v>22</v>
      </c>
      <c r="E1087" s="6" t="s">
        <v>4</v>
      </c>
      <c r="F1087" s="27">
        <v>6.8115617297781761E-3</v>
      </c>
      <c r="I1087" s="6" t="s">
        <v>32</v>
      </c>
      <c r="J1087" s="6">
        <v>1969</v>
      </c>
      <c r="K1087" s="27">
        <f t="shared" si="55"/>
        <v>4.486557368988893E-4</v>
      </c>
      <c r="L1087" s="27">
        <f t="shared" si="55"/>
        <v>5.0827336339531346E-4</v>
      </c>
      <c r="M1087" s="27">
        <f t="shared" si="55"/>
        <v>0</v>
      </c>
      <c r="N1087" s="27">
        <f t="shared" si="55"/>
        <v>0</v>
      </c>
    </row>
    <row r="1088" spans="2:14" x14ac:dyDescent="0.25">
      <c r="B1088" s="6" t="s">
        <v>45</v>
      </c>
      <c r="C1088" s="6">
        <v>1993</v>
      </c>
      <c r="D1088" s="6" t="s">
        <v>23</v>
      </c>
      <c r="E1088" s="6" t="s">
        <v>4</v>
      </c>
      <c r="F1088" s="27">
        <v>0</v>
      </c>
      <c r="I1088" s="6" t="s">
        <v>32</v>
      </c>
      <c r="J1088" s="6">
        <v>1968</v>
      </c>
      <c r="K1088" s="27">
        <f t="shared" si="55"/>
        <v>4.037065088185719E-4</v>
      </c>
      <c r="L1088" s="27">
        <f t="shared" si="55"/>
        <v>5.2458102300636286E-4</v>
      </c>
      <c r="M1088" s="27">
        <f t="shared" si="55"/>
        <v>0</v>
      </c>
      <c r="N1088" s="27">
        <f t="shared" si="55"/>
        <v>0</v>
      </c>
    </row>
    <row r="1089" spans="2:14" x14ac:dyDescent="0.25">
      <c r="B1089" s="6" t="s">
        <v>45</v>
      </c>
      <c r="C1089" s="6">
        <v>1993</v>
      </c>
      <c r="D1089" s="6" t="s">
        <v>24</v>
      </c>
      <c r="E1089" s="6" t="s">
        <v>4</v>
      </c>
      <c r="F1089" s="27">
        <v>7.2910598252296663E-2</v>
      </c>
      <c r="I1089" s="6" t="s">
        <v>32</v>
      </c>
      <c r="J1089" s="6">
        <v>1967</v>
      </c>
      <c r="K1089" s="27">
        <f t="shared" si="55"/>
        <v>4.1156249874611009E-4</v>
      </c>
      <c r="L1089" s="27">
        <f t="shared" si="55"/>
        <v>5.8561937289571485E-4</v>
      </c>
      <c r="M1089" s="27">
        <f t="shared" si="55"/>
        <v>0</v>
      </c>
      <c r="N1089" s="27">
        <f t="shared" si="55"/>
        <v>0</v>
      </c>
    </row>
    <row r="1090" spans="2:14" x14ac:dyDescent="0.25">
      <c r="B1090" s="6" t="s">
        <v>45</v>
      </c>
      <c r="C1090" s="6">
        <v>1993</v>
      </c>
      <c r="D1090" s="6" t="s">
        <v>25</v>
      </c>
      <c r="E1090" s="6" t="s">
        <v>4</v>
      </c>
      <c r="F1090" s="27">
        <v>0.11691687205915303</v>
      </c>
      <c r="I1090" s="6" t="s">
        <v>32</v>
      </c>
      <c r="J1090" s="6">
        <v>1966</v>
      </c>
      <c r="K1090" s="27">
        <f t="shared" si="55"/>
        <v>3.4979147046952777E-4</v>
      </c>
      <c r="L1090" s="27">
        <f t="shared" si="55"/>
        <v>6.4954345273830565E-4</v>
      </c>
      <c r="M1090" s="27">
        <f t="shared" si="55"/>
        <v>0</v>
      </c>
      <c r="N1090" s="27">
        <f t="shared" si="55"/>
        <v>0</v>
      </c>
    </row>
    <row r="1091" spans="2:14" x14ac:dyDescent="0.25">
      <c r="B1091" s="6" t="s">
        <v>45</v>
      </c>
      <c r="C1091" s="6">
        <v>1993</v>
      </c>
      <c r="D1091" s="6" t="s">
        <v>26</v>
      </c>
      <c r="E1091" s="6" t="s">
        <v>4</v>
      </c>
      <c r="F1091" s="27">
        <v>4.5485099708716108E-2</v>
      </c>
      <c r="I1091" s="6" t="s">
        <v>32</v>
      </c>
      <c r="J1091" s="6">
        <v>1965</v>
      </c>
      <c r="K1091" s="27">
        <f t="shared" si="55"/>
        <v>3.2609688354526945E-4</v>
      </c>
      <c r="L1091" s="27">
        <f t="shared" si="55"/>
        <v>7.4137274302805924E-4</v>
      </c>
      <c r="M1091" s="27">
        <f t="shared" si="55"/>
        <v>0</v>
      </c>
      <c r="N1091" s="27">
        <f t="shared" si="55"/>
        <v>0</v>
      </c>
    </row>
    <row r="1092" spans="2:14" x14ac:dyDescent="0.25">
      <c r="B1092" s="6" t="s">
        <v>45</v>
      </c>
      <c r="C1092" s="6">
        <v>1993</v>
      </c>
      <c r="D1092" s="6" t="s">
        <v>27</v>
      </c>
      <c r="E1092" s="6" t="s">
        <v>4</v>
      </c>
      <c r="F1092" s="27">
        <v>0</v>
      </c>
      <c r="I1092" s="6" t="s">
        <v>32</v>
      </c>
      <c r="J1092" s="6">
        <v>1964</v>
      </c>
      <c r="K1092" s="27">
        <f t="shared" si="55"/>
        <v>3.486874551284399E-4</v>
      </c>
      <c r="L1092" s="27">
        <f t="shared" si="55"/>
        <v>9.6080029508039734E-4</v>
      </c>
      <c r="M1092" s="27">
        <f t="shared" si="55"/>
        <v>0</v>
      </c>
      <c r="N1092" s="27">
        <f t="shared" si="55"/>
        <v>0</v>
      </c>
    </row>
    <row r="1093" spans="2:14" x14ac:dyDescent="0.25">
      <c r="B1093" s="6" t="s">
        <v>45</v>
      </c>
      <c r="C1093" s="6">
        <v>1993</v>
      </c>
      <c r="D1093" s="6" t="s">
        <v>28</v>
      </c>
      <c r="E1093" s="6" t="s">
        <v>4</v>
      </c>
      <c r="F1093" s="27">
        <v>1.0889536186421689E-2</v>
      </c>
      <c r="I1093" s="6" t="s">
        <v>32</v>
      </c>
      <c r="J1093" s="6">
        <v>1963</v>
      </c>
      <c r="K1093" s="27">
        <f t="shared" si="55"/>
        <v>3.3861933870793097E-4</v>
      </c>
      <c r="L1093" s="27">
        <f t="shared" si="55"/>
        <v>9.0423379819225952E-4</v>
      </c>
      <c r="M1093" s="27">
        <f t="shared" si="55"/>
        <v>0</v>
      </c>
      <c r="N1093" s="27">
        <f t="shared" si="55"/>
        <v>0</v>
      </c>
    </row>
    <row r="1094" spans="2:14" x14ac:dyDescent="0.25">
      <c r="B1094" s="6" t="s">
        <v>45</v>
      </c>
      <c r="C1094" s="6">
        <v>1993</v>
      </c>
      <c r="D1094" s="6" t="s">
        <v>29</v>
      </c>
      <c r="E1094" s="6" t="s">
        <v>4</v>
      </c>
      <c r="F1094" s="27">
        <v>0</v>
      </c>
      <c r="I1094" s="6" t="s">
        <v>32</v>
      </c>
      <c r="J1094" s="6">
        <v>1962</v>
      </c>
      <c r="K1094" s="27">
        <f t="shared" si="55"/>
        <v>3.4511026127843534E-4</v>
      </c>
      <c r="L1094" s="27">
        <f t="shared" si="55"/>
        <v>5.5097924037721591E-4</v>
      </c>
      <c r="M1094" s="27">
        <f t="shared" si="55"/>
        <v>0</v>
      </c>
      <c r="N1094" s="27">
        <f t="shared" si="55"/>
        <v>0</v>
      </c>
    </row>
    <row r="1095" spans="2:14" x14ac:dyDescent="0.25">
      <c r="B1095" s="6" t="s">
        <v>45</v>
      </c>
      <c r="C1095" s="6">
        <v>1993</v>
      </c>
      <c r="D1095" s="6" t="s">
        <v>30</v>
      </c>
      <c r="E1095" s="6" t="s">
        <v>4</v>
      </c>
      <c r="F1095" s="27">
        <v>0</v>
      </c>
      <c r="I1095" s="6" t="s">
        <v>32</v>
      </c>
      <c r="J1095" s="6">
        <v>1961</v>
      </c>
      <c r="K1095" s="27">
        <f t="shared" si="55"/>
        <v>3.7929385379046487E-4</v>
      </c>
      <c r="L1095" s="27">
        <f t="shared" si="55"/>
        <v>5.2440518213529657E-4</v>
      </c>
      <c r="M1095" s="27">
        <f t="shared" si="55"/>
        <v>0</v>
      </c>
      <c r="N1095" s="27">
        <f t="shared" si="55"/>
        <v>0</v>
      </c>
    </row>
    <row r="1096" spans="2:14" x14ac:dyDescent="0.25">
      <c r="B1096" s="6" t="s">
        <v>45</v>
      </c>
      <c r="C1096" s="6">
        <v>1993</v>
      </c>
      <c r="D1096" s="6" t="s">
        <v>31</v>
      </c>
      <c r="E1096" s="6" t="s">
        <v>4</v>
      </c>
      <c r="F1096" s="27">
        <v>0</v>
      </c>
      <c r="I1096" s="6" t="s">
        <v>32</v>
      </c>
      <c r="J1096" s="6">
        <v>1960</v>
      </c>
      <c r="K1096" s="27">
        <f t="shared" si="55"/>
        <v>3.5024923022533637E-4</v>
      </c>
      <c r="L1096" s="27">
        <f t="shared" si="55"/>
        <v>4.9377753341211866E-4</v>
      </c>
      <c r="M1096" s="27">
        <f t="shared" si="55"/>
        <v>0</v>
      </c>
      <c r="N1096" s="27">
        <f t="shared" si="55"/>
        <v>0</v>
      </c>
    </row>
    <row r="1097" spans="2:14" x14ac:dyDescent="0.25">
      <c r="B1097" s="6" t="s">
        <v>45</v>
      </c>
      <c r="C1097" s="6">
        <v>1993</v>
      </c>
      <c r="D1097" s="6" t="s">
        <v>32</v>
      </c>
      <c r="E1097" s="6" t="s">
        <v>4</v>
      </c>
      <c r="F1097" s="27">
        <v>7.1700649787138698E-3</v>
      </c>
    </row>
    <row r="1098" spans="2:14" x14ac:dyDescent="0.25">
      <c r="B1098" s="6" t="s">
        <v>45</v>
      </c>
      <c r="C1098" s="6">
        <v>1992</v>
      </c>
      <c r="D1098" s="6" t="s">
        <v>7</v>
      </c>
      <c r="E1098" s="6" t="s">
        <v>3</v>
      </c>
      <c r="F1098" s="27">
        <v>8.0786630966669742E-2</v>
      </c>
    </row>
    <row r="1099" spans="2:14" x14ac:dyDescent="0.25">
      <c r="B1099" s="6" t="s">
        <v>45</v>
      </c>
      <c r="C1099" s="6">
        <v>1992</v>
      </c>
      <c r="D1099" s="6" t="s">
        <v>8</v>
      </c>
      <c r="E1099" s="6" t="s">
        <v>3</v>
      </c>
      <c r="F1099" s="27">
        <v>8.5895423629704856E-2</v>
      </c>
    </row>
    <row r="1100" spans="2:14" x14ac:dyDescent="0.25">
      <c r="B1100" s="6" t="s">
        <v>45</v>
      </c>
      <c r="C1100" s="6">
        <v>1992</v>
      </c>
      <c r="D1100" s="6" t="s">
        <v>9</v>
      </c>
      <c r="E1100" s="6" t="s">
        <v>3</v>
      </c>
      <c r="F1100" s="27">
        <v>5.4103960853106821E-2</v>
      </c>
    </row>
    <row r="1101" spans="2:14" x14ac:dyDescent="0.25">
      <c r="B1101" s="6" t="s">
        <v>45</v>
      </c>
      <c r="C1101" s="6">
        <v>1992</v>
      </c>
      <c r="D1101" s="6" t="s">
        <v>10</v>
      </c>
      <c r="E1101" s="6" t="s">
        <v>3</v>
      </c>
      <c r="F1101" s="27">
        <v>8.4756716831317511E-2</v>
      </c>
    </row>
    <row r="1102" spans="2:14" x14ac:dyDescent="0.25">
      <c r="B1102" s="6" t="s">
        <v>45</v>
      </c>
      <c r="C1102" s="6">
        <v>1992</v>
      </c>
      <c r="D1102" s="6" t="s">
        <v>11</v>
      </c>
      <c r="E1102" s="6" t="s">
        <v>3</v>
      </c>
      <c r="F1102" s="27">
        <v>9.9406025913273636E-3</v>
      </c>
    </row>
    <row r="1103" spans="2:14" x14ac:dyDescent="0.25">
      <c r="B1103" s="6" t="s">
        <v>45</v>
      </c>
      <c r="C1103" s="6">
        <v>1992</v>
      </c>
      <c r="D1103" s="6" t="s">
        <v>12</v>
      </c>
      <c r="E1103" s="6" t="s">
        <v>3</v>
      </c>
      <c r="F1103" s="27">
        <v>0</v>
      </c>
    </row>
    <row r="1104" spans="2:14" x14ac:dyDescent="0.25">
      <c r="B1104" s="6" t="s">
        <v>45</v>
      </c>
      <c r="C1104" s="6">
        <v>1992</v>
      </c>
      <c r="D1104" s="6" t="s">
        <v>13</v>
      </c>
      <c r="E1104" s="6" t="s">
        <v>3</v>
      </c>
      <c r="F1104" s="27">
        <v>3.8777582864001478E-3</v>
      </c>
    </row>
    <row r="1105" spans="2:6" x14ac:dyDescent="0.25">
      <c r="B1105" s="6" t="s">
        <v>45</v>
      </c>
      <c r="C1105" s="6">
        <v>1992</v>
      </c>
      <c r="D1105" s="6" t="s">
        <v>14</v>
      </c>
      <c r="E1105" s="6" t="s">
        <v>3</v>
      </c>
      <c r="F1105" s="27">
        <v>1.4741636660203736E-2</v>
      </c>
    </row>
    <row r="1106" spans="2:6" x14ac:dyDescent="0.25">
      <c r="B1106" s="6" t="s">
        <v>45</v>
      </c>
      <c r="C1106" s="6">
        <v>1992</v>
      </c>
      <c r="D1106" s="6" t="s">
        <v>15</v>
      </c>
      <c r="E1106" s="6" t="s">
        <v>3</v>
      </c>
      <c r="F1106" s="27">
        <v>0</v>
      </c>
    </row>
    <row r="1107" spans="2:6" x14ac:dyDescent="0.25">
      <c r="B1107" s="6" t="s">
        <v>45</v>
      </c>
      <c r="C1107" s="6">
        <v>1992</v>
      </c>
      <c r="D1107" s="6" t="s">
        <v>16</v>
      </c>
      <c r="E1107" s="6" t="s">
        <v>3</v>
      </c>
      <c r="F1107" s="27">
        <v>0.23401963499830733</v>
      </c>
    </row>
    <row r="1108" spans="2:6" x14ac:dyDescent="0.25">
      <c r="B1108" s="6" t="s">
        <v>45</v>
      </c>
      <c r="C1108" s="6">
        <v>1992</v>
      </c>
      <c r="D1108" s="6" t="s">
        <v>17</v>
      </c>
      <c r="E1108" s="6" t="s">
        <v>3</v>
      </c>
      <c r="F1108" s="27">
        <v>2.1450774012864309E-2</v>
      </c>
    </row>
    <row r="1109" spans="2:6" x14ac:dyDescent="0.25">
      <c r="B1109" s="6" t="s">
        <v>45</v>
      </c>
      <c r="C1109" s="6">
        <v>1992</v>
      </c>
      <c r="D1109" s="6" t="s">
        <v>18</v>
      </c>
      <c r="E1109" s="6" t="s">
        <v>3</v>
      </c>
      <c r="F1109" s="27">
        <v>3.9608531068230084E-2</v>
      </c>
    </row>
    <row r="1110" spans="2:6" x14ac:dyDescent="0.25">
      <c r="B1110" s="6" t="s">
        <v>45</v>
      </c>
      <c r="C1110" s="6">
        <v>1992</v>
      </c>
      <c r="D1110" s="6" t="s">
        <v>19</v>
      </c>
      <c r="E1110" s="6" t="s">
        <v>3</v>
      </c>
      <c r="F1110" s="27">
        <v>0.11470162804296311</v>
      </c>
    </row>
    <row r="1111" spans="2:6" x14ac:dyDescent="0.25">
      <c r="B1111" s="6" t="s">
        <v>45</v>
      </c>
      <c r="C1111" s="6">
        <v>1992</v>
      </c>
      <c r="D1111" s="6" t="s">
        <v>20</v>
      </c>
      <c r="E1111" s="6" t="s">
        <v>3</v>
      </c>
      <c r="F1111" s="27">
        <v>4.3486289354630225E-2</v>
      </c>
    </row>
    <row r="1112" spans="2:6" x14ac:dyDescent="0.25">
      <c r="B1112" s="6" t="s">
        <v>45</v>
      </c>
      <c r="C1112" s="6">
        <v>1992</v>
      </c>
      <c r="D1112" s="6" t="s">
        <v>21</v>
      </c>
      <c r="E1112" s="6" t="s">
        <v>3</v>
      </c>
      <c r="F1112" s="27">
        <v>3.077585941587419E-3</v>
      </c>
    </row>
    <row r="1113" spans="2:6" x14ac:dyDescent="0.25">
      <c r="B1113" s="6" t="s">
        <v>45</v>
      </c>
      <c r="C1113" s="6">
        <v>1992</v>
      </c>
      <c r="D1113" s="6" t="s">
        <v>22</v>
      </c>
      <c r="E1113" s="6" t="s">
        <v>3</v>
      </c>
      <c r="F1113" s="27">
        <v>2.9760256055150341E-2</v>
      </c>
    </row>
    <row r="1114" spans="2:6" x14ac:dyDescent="0.25">
      <c r="B1114" s="6" t="s">
        <v>45</v>
      </c>
      <c r="C1114" s="6">
        <v>1992</v>
      </c>
      <c r="D1114" s="6" t="s">
        <v>23</v>
      </c>
      <c r="E1114" s="6" t="s">
        <v>3</v>
      </c>
      <c r="F1114" s="27">
        <v>0</v>
      </c>
    </row>
    <row r="1115" spans="2:6" x14ac:dyDescent="0.25">
      <c r="B1115" s="6" t="s">
        <v>45</v>
      </c>
      <c r="C1115" s="6">
        <v>1992</v>
      </c>
      <c r="D1115" s="6" t="s">
        <v>24</v>
      </c>
      <c r="E1115" s="6" t="s">
        <v>3</v>
      </c>
      <c r="F1115" s="27">
        <v>4.1824392946173024E-2</v>
      </c>
    </row>
    <row r="1116" spans="2:6" x14ac:dyDescent="0.25">
      <c r="B1116" s="6" t="s">
        <v>45</v>
      </c>
      <c r="C1116" s="6">
        <v>1992</v>
      </c>
      <c r="D1116" s="6" t="s">
        <v>25</v>
      </c>
      <c r="E1116" s="6" t="s">
        <v>3</v>
      </c>
      <c r="F1116" s="27">
        <v>6.5583356415227889E-2</v>
      </c>
    </row>
    <row r="1117" spans="2:6" x14ac:dyDescent="0.25">
      <c r="B1117" s="6" t="s">
        <v>45</v>
      </c>
      <c r="C1117" s="6">
        <v>1992</v>
      </c>
      <c r="D1117" s="6" t="s">
        <v>26</v>
      </c>
      <c r="E1117" s="6" t="s">
        <v>3</v>
      </c>
      <c r="F1117" s="27">
        <v>5.3919305696611575E-2</v>
      </c>
    </row>
    <row r="1118" spans="2:6" x14ac:dyDescent="0.25">
      <c r="B1118" s="6" t="s">
        <v>45</v>
      </c>
      <c r="C1118" s="6">
        <v>1992</v>
      </c>
      <c r="D1118" s="6" t="s">
        <v>27</v>
      </c>
      <c r="E1118" s="6" t="s">
        <v>3</v>
      </c>
      <c r="F1118" s="27">
        <v>0</v>
      </c>
    </row>
    <row r="1119" spans="2:6" x14ac:dyDescent="0.25">
      <c r="B1119" s="6" t="s">
        <v>45</v>
      </c>
      <c r="C1119" s="6">
        <v>1992</v>
      </c>
      <c r="D1119" s="6" t="s">
        <v>28</v>
      </c>
      <c r="E1119" s="6" t="s">
        <v>3</v>
      </c>
      <c r="F1119" s="27">
        <v>0</v>
      </c>
    </row>
    <row r="1120" spans="2:6" x14ac:dyDescent="0.25">
      <c r="B1120" s="6" t="s">
        <v>45</v>
      </c>
      <c r="C1120" s="6">
        <v>1992</v>
      </c>
      <c r="D1120" s="6" t="s">
        <v>29</v>
      </c>
      <c r="E1120" s="6" t="s">
        <v>3</v>
      </c>
      <c r="F1120" s="27">
        <v>1.2525774782260794E-2</v>
      </c>
    </row>
    <row r="1121" spans="2:6" x14ac:dyDescent="0.25">
      <c r="B1121" s="6" t="s">
        <v>45</v>
      </c>
      <c r="C1121" s="6">
        <v>1992</v>
      </c>
      <c r="D1121" s="6" t="s">
        <v>30</v>
      </c>
      <c r="E1121" s="6" t="s">
        <v>3</v>
      </c>
      <c r="F1121" s="27">
        <v>0</v>
      </c>
    </row>
    <row r="1122" spans="2:6" x14ac:dyDescent="0.25">
      <c r="B1122" s="6" t="s">
        <v>45</v>
      </c>
      <c r="C1122" s="6">
        <v>1992</v>
      </c>
      <c r="D1122" s="6" t="s">
        <v>31</v>
      </c>
      <c r="E1122" s="6" t="s">
        <v>3</v>
      </c>
      <c r="F1122" s="27">
        <v>0</v>
      </c>
    </row>
    <row r="1123" spans="2:6" x14ac:dyDescent="0.25">
      <c r="B1123" s="6" t="s">
        <v>45</v>
      </c>
      <c r="C1123" s="6">
        <v>1992</v>
      </c>
      <c r="D1123" s="6" t="s">
        <v>32</v>
      </c>
      <c r="E1123" s="6" t="s">
        <v>3</v>
      </c>
      <c r="F1123" s="27">
        <v>5.9397408672637181E-3</v>
      </c>
    </row>
    <row r="1124" spans="2:6" x14ac:dyDescent="0.25">
      <c r="B1124" s="6" t="s">
        <v>45</v>
      </c>
      <c r="C1124" s="6">
        <v>1992</v>
      </c>
      <c r="D1124" s="6" t="s">
        <v>7</v>
      </c>
      <c r="E1124" s="6" t="s">
        <v>4</v>
      </c>
      <c r="F1124" s="27">
        <v>0.12985765435333158</v>
      </c>
    </row>
    <row r="1125" spans="2:6" x14ac:dyDescent="0.25">
      <c r="B1125" s="6" t="s">
        <v>45</v>
      </c>
      <c r="C1125" s="6">
        <v>1992</v>
      </c>
      <c r="D1125" s="6" t="s">
        <v>8</v>
      </c>
      <c r="E1125" s="6" t="s">
        <v>4</v>
      </c>
      <c r="F1125" s="27">
        <v>3.4320146712077546E-2</v>
      </c>
    </row>
    <row r="1126" spans="2:6" x14ac:dyDescent="0.25">
      <c r="B1126" s="6" t="s">
        <v>45</v>
      </c>
      <c r="C1126" s="6">
        <v>1992</v>
      </c>
      <c r="D1126" s="6" t="s">
        <v>9</v>
      </c>
      <c r="E1126" s="6" t="s">
        <v>4</v>
      </c>
      <c r="F1126" s="27">
        <v>8.0342328180944902E-2</v>
      </c>
    </row>
    <row r="1127" spans="2:6" x14ac:dyDescent="0.25">
      <c r="B1127" s="6" t="s">
        <v>45</v>
      </c>
      <c r="C1127" s="6">
        <v>1992</v>
      </c>
      <c r="D1127" s="6" t="s">
        <v>10</v>
      </c>
      <c r="E1127" s="6" t="s">
        <v>4</v>
      </c>
      <c r="F1127" s="27">
        <v>1.4016243122871365E-2</v>
      </c>
    </row>
    <row r="1128" spans="2:6" x14ac:dyDescent="0.25">
      <c r="B1128" s="6" t="s">
        <v>45</v>
      </c>
      <c r="C1128" s="6">
        <v>1992</v>
      </c>
      <c r="D1128" s="6" t="s">
        <v>11</v>
      </c>
      <c r="E1128" s="6" t="s">
        <v>4</v>
      </c>
      <c r="F1128" s="27">
        <v>8.606235263295782E-2</v>
      </c>
    </row>
    <row r="1129" spans="2:6" x14ac:dyDescent="0.25">
      <c r="B1129" s="6" t="s">
        <v>45</v>
      </c>
      <c r="C1129" s="6">
        <v>1992</v>
      </c>
      <c r="D1129" s="6" t="s">
        <v>12</v>
      </c>
      <c r="E1129" s="6" t="s">
        <v>4</v>
      </c>
      <c r="F1129" s="27">
        <v>0</v>
      </c>
    </row>
    <row r="1130" spans="2:6" x14ac:dyDescent="0.25">
      <c r="B1130" s="6" t="s">
        <v>45</v>
      </c>
      <c r="C1130" s="6">
        <v>1992</v>
      </c>
      <c r="D1130" s="6" t="s">
        <v>13</v>
      </c>
      <c r="E1130" s="6" t="s">
        <v>4</v>
      </c>
      <c r="F1130" s="27">
        <v>2.7988821936948738E-2</v>
      </c>
    </row>
    <row r="1131" spans="2:6" x14ac:dyDescent="0.25">
      <c r="B1131" s="6" t="s">
        <v>45</v>
      </c>
      <c r="C1131" s="6">
        <v>1992</v>
      </c>
      <c r="D1131" s="6" t="s">
        <v>14</v>
      </c>
      <c r="E1131" s="6" t="s">
        <v>4</v>
      </c>
      <c r="F1131" s="27">
        <v>3.528076150554537E-2</v>
      </c>
    </row>
    <row r="1132" spans="2:6" x14ac:dyDescent="0.25">
      <c r="B1132" s="6" t="s">
        <v>45</v>
      </c>
      <c r="C1132" s="6">
        <v>1992</v>
      </c>
      <c r="D1132" s="6" t="s">
        <v>15</v>
      </c>
      <c r="E1132" s="6" t="s">
        <v>4</v>
      </c>
      <c r="F1132" s="27">
        <v>0</v>
      </c>
    </row>
    <row r="1133" spans="2:6" x14ac:dyDescent="0.25">
      <c r="B1133" s="6" t="s">
        <v>45</v>
      </c>
      <c r="C1133" s="6">
        <v>1992</v>
      </c>
      <c r="D1133" s="6" t="s">
        <v>16</v>
      </c>
      <c r="E1133" s="6" t="s">
        <v>4</v>
      </c>
      <c r="F1133" s="27">
        <v>0.10981573661688936</v>
      </c>
    </row>
    <row r="1134" spans="2:6" x14ac:dyDescent="0.25">
      <c r="B1134" s="6" t="s">
        <v>45</v>
      </c>
      <c r="C1134" s="6">
        <v>1992</v>
      </c>
      <c r="D1134" s="6" t="s">
        <v>17</v>
      </c>
      <c r="E1134" s="6" t="s">
        <v>4</v>
      </c>
      <c r="F1134" s="27">
        <v>6.5758449043751638E-2</v>
      </c>
    </row>
    <row r="1135" spans="2:6" x14ac:dyDescent="0.25">
      <c r="B1135" s="6" t="s">
        <v>45</v>
      </c>
      <c r="C1135" s="6">
        <v>1992</v>
      </c>
      <c r="D1135" s="6" t="s">
        <v>18</v>
      </c>
      <c r="E1135" s="6" t="s">
        <v>4</v>
      </c>
      <c r="F1135" s="27">
        <v>4.2660029691729981E-2</v>
      </c>
    </row>
    <row r="1136" spans="2:6" x14ac:dyDescent="0.25">
      <c r="B1136" s="6" t="s">
        <v>45</v>
      </c>
      <c r="C1136" s="6">
        <v>1992</v>
      </c>
      <c r="D1136" s="6" t="s">
        <v>19</v>
      </c>
      <c r="E1136" s="6" t="s">
        <v>4</v>
      </c>
      <c r="F1136" s="27">
        <v>6.3356912060082093E-2</v>
      </c>
    </row>
    <row r="1137" spans="2:6" x14ac:dyDescent="0.25">
      <c r="B1137" s="6" t="s">
        <v>45</v>
      </c>
      <c r="C1137" s="6">
        <v>1992</v>
      </c>
      <c r="D1137" s="6" t="s">
        <v>20</v>
      </c>
      <c r="E1137" s="6" t="s">
        <v>4</v>
      </c>
      <c r="F1137" s="27">
        <v>5.3925421360579859E-2</v>
      </c>
    </row>
    <row r="1138" spans="2:6" x14ac:dyDescent="0.25">
      <c r="B1138" s="6" t="s">
        <v>45</v>
      </c>
      <c r="C1138" s="6">
        <v>1992</v>
      </c>
      <c r="D1138" s="6" t="s">
        <v>21</v>
      </c>
      <c r="E1138" s="6" t="s">
        <v>4</v>
      </c>
      <c r="F1138" s="27">
        <v>8.6891974500043663E-3</v>
      </c>
    </row>
    <row r="1139" spans="2:6" x14ac:dyDescent="0.25">
      <c r="B1139" s="6" t="s">
        <v>45</v>
      </c>
      <c r="C1139" s="6">
        <v>1992</v>
      </c>
      <c r="D1139" s="6" t="s">
        <v>22</v>
      </c>
      <c r="E1139" s="6" t="s">
        <v>4</v>
      </c>
      <c r="F1139" s="27">
        <v>5.3707099816609899E-3</v>
      </c>
    </row>
    <row r="1140" spans="2:6" x14ac:dyDescent="0.25">
      <c r="B1140" s="6" t="s">
        <v>45</v>
      </c>
      <c r="C1140" s="6">
        <v>1992</v>
      </c>
      <c r="D1140" s="6" t="s">
        <v>23</v>
      </c>
      <c r="E1140" s="6" t="s">
        <v>4</v>
      </c>
      <c r="F1140" s="27">
        <v>0</v>
      </c>
    </row>
    <row r="1141" spans="2:6" x14ac:dyDescent="0.25">
      <c r="B1141" s="6" t="s">
        <v>45</v>
      </c>
      <c r="C1141" s="6">
        <v>1992</v>
      </c>
      <c r="D1141" s="6" t="s">
        <v>24</v>
      </c>
      <c r="E1141" s="6" t="s">
        <v>4</v>
      </c>
      <c r="F1141" s="27">
        <v>6.6500742293249496E-2</v>
      </c>
    </row>
    <row r="1142" spans="2:6" x14ac:dyDescent="0.25">
      <c r="B1142" s="6" t="s">
        <v>45</v>
      </c>
      <c r="C1142" s="6">
        <v>1992</v>
      </c>
      <c r="D1142" s="6" t="s">
        <v>25</v>
      </c>
      <c r="E1142" s="6" t="s">
        <v>4</v>
      </c>
      <c r="F1142" s="27">
        <v>0.12798008907518993</v>
      </c>
    </row>
    <row r="1143" spans="2:6" x14ac:dyDescent="0.25">
      <c r="B1143" s="6" t="s">
        <v>45</v>
      </c>
      <c r="C1143" s="6">
        <v>1992</v>
      </c>
      <c r="D1143" s="6" t="s">
        <v>26</v>
      </c>
      <c r="E1143" s="6" t="s">
        <v>4</v>
      </c>
      <c r="F1143" s="27">
        <v>2.9779058597502402E-2</v>
      </c>
    </row>
    <row r="1144" spans="2:6" x14ac:dyDescent="0.25">
      <c r="B1144" s="6" t="s">
        <v>45</v>
      </c>
      <c r="C1144" s="6">
        <v>1992</v>
      </c>
      <c r="D1144" s="6" t="s">
        <v>27</v>
      </c>
      <c r="E1144" s="6" t="s">
        <v>4</v>
      </c>
      <c r="F1144" s="27">
        <v>0</v>
      </c>
    </row>
    <row r="1145" spans="2:6" x14ac:dyDescent="0.25">
      <c r="B1145" s="6" t="s">
        <v>45</v>
      </c>
      <c r="C1145" s="6">
        <v>1992</v>
      </c>
      <c r="D1145" s="6" t="s">
        <v>28</v>
      </c>
      <c r="E1145" s="6" t="s">
        <v>4</v>
      </c>
      <c r="F1145" s="27">
        <v>1.1265391668849881E-2</v>
      </c>
    </row>
    <row r="1146" spans="2:6" x14ac:dyDescent="0.25">
      <c r="B1146" s="6" t="s">
        <v>45</v>
      </c>
      <c r="C1146" s="6">
        <v>1992</v>
      </c>
      <c r="D1146" s="6" t="s">
        <v>29</v>
      </c>
      <c r="E1146" s="6" t="s">
        <v>4</v>
      </c>
      <c r="F1146" s="27">
        <v>0</v>
      </c>
    </row>
    <row r="1147" spans="2:6" x14ac:dyDescent="0.25">
      <c r="B1147" s="6" t="s">
        <v>45</v>
      </c>
      <c r="C1147" s="6">
        <v>1992</v>
      </c>
      <c r="D1147" s="6" t="s">
        <v>30</v>
      </c>
      <c r="E1147" s="6" t="s">
        <v>4</v>
      </c>
      <c r="F1147" s="27">
        <v>0</v>
      </c>
    </row>
    <row r="1148" spans="2:6" x14ac:dyDescent="0.25">
      <c r="B1148" s="6" t="s">
        <v>45</v>
      </c>
      <c r="C1148" s="6">
        <v>1992</v>
      </c>
      <c r="D1148" s="6" t="s">
        <v>31</v>
      </c>
      <c r="E1148" s="6" t="s">
        <v>4</v>
      </c>
      <c r="F1148" s="27">
        <v>0</v>
      </c>
    </row>
    <row r="1149" spans="2:6" x14ac:dyDescent="0.25">
      <c r="B1149" s="6" t="s">
        <v>45</v>
      </c>
      <c r="C1149" s="6">
        <v>1992</v>
      </c>
      <c r="D1149" s="6" t="s">
        <v>32</v>
      </c>
      <c r="E1149" s="6" t="s">
        <v>4</v>
      </c>
      <c r="F1149" s="27">
        <v>7.0299537158326781E-3</v>
      </c>
    </row>
    <row r="1150" spans="2:6" x14ac:dyDescent="0.25">
      <c r="B1150" s="6" t="s">
        <v>45</v>
      </c>
      <c r="C1150" s="6">
        <v>1991</v>
      </c>
      <c r="D1150" s="6" t="s">
        <v>7</v>
      </c>
      <c r="E1150" s="6" t="s">
        <v>3</v>
      </c>
      <c r="F1150" s="27">
        <v>0.10295108063429866</v>
      </c>
    </row>
    <row r="1151" spans="2:6" x14ac:dyDescent="0.25">
      <c r="B1151" s="6" t="s">
        <v>45</v>
      </c>
      <c r="C1151" s="6">
        <v>1991</v>
      </c>
      <c r="D1151" s="6" t="s">
        <v>8</v>
      </c>
      <c r="E1151" s="6" t="s">
        <v>3</v>
      </c>
      <c r="F1151" s="27">
        <v>7.6226045429498568E-2</v>
      </c>
    </row>
    <row r="1152" spans="2:6" x14ac:dyDescent="0.25">
      <c r="B1152" s="6" t="s">
        <v>45</v>
      </c>
      <c r="C1152" s="6">
        <v>1991</v>
      </c>
      <c r="D1152" s="6" t="s">
        <v>9</v>
      </c>
      <c r="E1152" s="6" t="s">
        <v>3</v>
      </c>
      <c r="F1152" s="27">
        <v>5.4031714932957817E-2</v>
      </c>
    </row>
    <row r="1153" spans="2:6" x14ac:dyDescent="0.25">
      <c r="B1153" s="6" t="s">
        <v>45</v>
      </c>
      <c r="C1153" s="6">
        <v>1991</v>
      </c>
      <c r="D1153" s="6" t="s">
        <v>10</v>
      </c>
      <c r="E1153" s="6" t="s">
        <v>3</v>
      </c>
      <c r="F1153" s="27">
        <v>8.430784301720444E-2</v>
      </c>
    </row>
    <row r="1154" spans="2:6" x14ac:dyDescent="0.25">
      <c r="B1154" s="6" t="s">
        <v>45</v>
      </c>
      <c r="C1154" s="6">
        <v>1991</v>
      </c>
      <c r="D1154" s="6" t="s">
        <v>11</v>
      </c>
      <c r="E1154" s="6" t="s">
        <v>3</v>
      </c>
      <c r="F1154" s="27">
        <v>9.1226351558195071E-3</v>
      </c>
    </row>
    <row r="1155" spans="2:6" x14ac:dyDescent="0.25">
      <c r="B1155" s="6" t="s">
        <v>45</v>
      </c>
      <c r="C1155" s="6">
        <v>1991</v>
      </c>
      <c r="D1155" s="6" t="s">
        <v>12</v>
      </c>
      <c r="E1155" s="6" t="s">
        <v>3</v>
      </c>
      <c r="F1155" s="27">
        <v>0</v>
      </c>
    </row>
    <row r="1156" spans="2:6" x14ac:dyDescent="0.25">
      <c r="B1156" s="6" t="s">
        <v>45</v>
      </c>
      <c r="C1156" s="6">
        <v>1991</v>
      </c>
      <c r="D1156" s="6" t="s">
        <v>13</v>
      </c>
      <c r="E1156" s="6" t="s">
        <v>3</v>
      </c>
      <c r="F1156" s="27">
        <v>4.4694789689585504E-3</v>
      </c>
    </row>
    <row r="1157" spans="2:6" x14ac:dyDescent="0.25">
      <c r="B1157" s="6" t="s">
        <v>45</v>
      </c>
      <c r="C1157" s="6">
        <v>1991</v>
      </c>
      <c r="D1157" s="6" t="s">
        <v>14</v>
      </c>
      <c r="E1157" s="6" t="s">
        <v>3</v>
      </c>
      <c r="F1157" s="27">
        <v>8.877732198616298E-3</v>
      </c>
    </row>
    <row r="1158" spans="2:6" x14ac:dyDescent="0.25">
      <c r="B1158" s="6" t="s">
        <v>45</v>
      </c>
      <c r="C1158" s="6">
        <v>1991</v>
      </c>
      <c r="D1158" s="6" t="s">
        <v>15</v>
      </c>
      <c r="E1158" s="6" t="s">
        <v>3</v>
      </c>
      <c r="F1158" s="27">
        <v>2.9694483560888997E-3</v>
      </c>
    </row>
    <row r="1159" spans="2:6" x14ac:dyDescent="0.25">
      <c r="B1159" s="6" t="s">
        <v>45</v>
      </c>
      <c r="C1159" s="6">
        <v>1991</v>
      </c>
      <c r="D1159" s="6" t="s">
        <v>16</v>
      </c>
      <c r="E1159" s="6" t="s">
        <v>3</v>
      </c>
      <c r="F1159" s="27">
        <v>0.21046347884650707</v>
      </c>
    </row>
    <row r="1160" spans="2:6" x14ac:dyDescent="0.25">
      <c r="B1160" s="6" t="s">
        <v>45</v>
      </c>
      <c r="C1160" s="6">
        <v>1991</v>
      </c>
      <c r="D1160" s="6" t="s">
        <v>17</v>
      </c>
      <c r="E1160" s="6" t="s">
        <v>3</v>
      </c>
      <c r="F1160" s="27">
        <v>1.9806526663809467E-2</v>
      </c>
    </row>
    <row r="1161" spans="2:6" x14ac:dyDescent="0.25">
      <c r="B1161" s="6" t="s">
        <v>45</v>
      </c>
      <c r="C1161" s="6">
        <v>1991</v>
      </c>
      <c r="D1161" s="6" t="s">
        <v>18</v>
      </c>
      <c r="E1161" s="6" t="s">
        <v>3</v>
      </c>
      <c r="F1161" s="27">
        <v>3.8755892977407704E-2</v>
      </c>
    </row>
    <row r="1162" spans="2:6" x14ac:dyDescent="0.25">
      <c r="B1162" s="6" t="s">
        <v>45</v>
      </c>
      <c r="C1162" s="6">
        <v>1991</v>
      </c>
      <c r="D1162" s="6" t="s">
        <v>19</v>
      </c>
      <c r="E1162" s="6" t="s">
        <v>3</v>
      </c>
      <c r="F1162" s="27">
        <v>0.11984938468132003</v>
      </c>
    </row>
    <row r="1163" spans="2:6" x14ac:dyDescent="0.25">
      <c r="B1163" s="6" t="s">
        <v>45</v>
      </c>
      <c r="C1163" s="6">
        <v>1991</v>
      </c>
      <c r="D1163" s="6" t="s">
        <v>20</v>
      </c>
      <c r="E1163" s="6" t="s">
        <v>3</v>
      </c>
      <c r="F1163" s="27">
        <v>3.9337537500765324E-2</v>
      </c>
    </row>
    <row r="1164" spans="2:6" x14ac:dyDescent="0.25">
      <c r="B1164" s="6" t="s">
        <v>45</v>
      </c>
      <c r="C1164" s="6">
        <v>1991</v>
      </c>
      <c r="D1164" s="6" t="s">
        <v>21</v>
      </c>
      <c r="E1164" s="6" t="s">
        <v>3</v>
      </c>
      <c r="F1164" s="27">
        <v>2.7551582685360924E-3</v>
      </c>
    </row>
    <row r="1165" spans="2:6" x14ac:dyDescent="0.25">
      <c r="B1165" s="6" t="s">
        <v>45</v>
      </c>
      <c r="C1165" s="6">
        <v>1991</v>
      </c>
      <c r="D1165" s="6" t="s">
        <v>22</v>
      </c>
      <c r="E1165" s="6" t="s">
        <v>3</v>
      </c>
      <c r="F1165" s="27">
        <v>3.1041449825506644E-2</v>
      </c>
    </row>
    <row r="1166" spans="2:6" x14ac:dyDescent="0.25">
      <c r="B1166" s="6" t="s">
        <v>45</v>
      </c>
      <c r="C1166" s="6">
        <v>1991</v>
      </c>
      <c r="D1166" s="6" t="s">
        <v>23</v>
      </c>
      <c r="E1166" s="6" t="s">
        <v>3</v>
      </c>
      <c r="F1166" s="27">
        <v>0</v>
      </c>
    </row>
    <row r="1167" spans="2:6" x14ac:dyDescent="0.25">
      <c r="B1167" s="6" t="s">
        <v>45</v>
      </c>
      <c r="C1167" s="6">
        <v>1991</v>
      </c>
      <c r="D1167" s="6" t="s">
        <v>24</v>
      </c>
      <c r="E1167" s="6" t="s">
        <v>3</v>
      </c>
      <c r="F1167" s="27">
        <v>4.521520847364232E-2</v>
      </c>
    </row>
    <row r="1168" spans="2:6" x14ac:dyDescent="0.25">
      <c r="B1168" s="6" t="s">
        <v>45</v>
      </c>
      <c r="C1168" s="6">
        <v>1991</v>
      </c>
      <c r="D1168" s="6" t="s">
        <v>25</v>
      </c>
      <c r="E1168" s="6" t="s">
        <v>3</v>
      </c>
      <c r="F1168" s="27">
        <v>7.75423988244658E-2</v>
      </c>
    </row>
    <row r="1169" spans="2:6" x14ac:dyDescent="0.25">
      <c r="B1169" s="6" t="s">
        <v>45</v>
      </c>
      <c r="C1169" s="6">
        <v>1991</v>
      </c>
      <c r="D1169" s="6" t="s">
        <v>26</v>
      </c>
      <c r="E1169" s="6" t="s">
        <v>3</v>
      </c>
      <c r="F1169" s="27">
        <v>5.5990938590583482E-2</v>
      </c>
    </row>
    <row r="1170" spans="2:6" x14ac:dyDescent="0.25">
      <c r="B1170" s="6" t="s">
        <v>45</v>
      </c>
      <c r="C1170" s="6">
        <v>1991</v>
      </c>
      <c r="D1170" s="6" t="s">
        <v>27</v>
      </c>
      <c r="E1170" s="6" t="s">
        <v>3</v>
      </c>
      <c r="F1170" s="27">
        <v>0</v>
      </c>
    </row>
    <row r="1171" spans="2:6" x14ac:dyDescent="0.25">
      <c r="B1171" s="6" t="s">
        <v>45</v>
      </c>
      <c r="C1171" s="6">
        <v>1991</v>
      </c>
      <c r="D1171" s="6" t="s">
        <v>28</v>
      </c>
      <c r="E1171" s="6" t="s">
        <v>3</v>
      </c>
      <c r="F1171" s="27">
        <v>0</v>
      </c>
    </row>
    <row r="1172" spans="2:6" x14ac:dyDescent="0.25">
      <c r="B1172" s="6" t="s">
        <v>45</v>
      </c>
      <c r="C1172" s="6">
        <v>1991</v>
      </c>
      <c r="D1172" s="6" t="s">
        <v>29</v>
      </c>
      <c r="E1172" s="6" t="s">
        <v>3</v>
      </c>
      <c r="F1172" s="27">
        <v>1.1387987509949182E-2</v>
      </c>
    </row>
    <row r="1173" spans="2:6" x14ac:dyDescent="0.25">
      <c r="B1173" s="6" t="s">
        <v>45</v>
      </c>
      <c r="C1173" s="6">
        <v>1991</v>
      </c>
      <c r="D1173" s="6" t="s">
        <v>30</v>
      </c>
      <c r="E1173" s="6" t="s">
        <v>3</v>
      </c>
      <c r="F1173" s="27">
        <v>0</v>
      </c>
    </row>
    <row r="1174" spans="2:6" x14ac:dyDescent="0.25">
      <c r="B1174" s="6" t="s">
        <v>45</v>
      </c>
      <c r="C1174" s="6">
        <v>1991</v>
      </c>
      <c r="D1174" s="6" t="s">
        <v>31</v>
      </c>
      <c r="E1174" s="6" t="s">
        <v>3</v>
      </c>
      <c r="F1174" s="27">
        <v>0</v>
      </c>
    </row>
    <row r="1175" spans="2:6" x14ac:dyDescent="0.25">
      <c r="B1175" s="6" t="s">
        <v>45</v>
      </c>
      <c r="C1175" s="6">
        <v>1991</v>
      </c>
      <c r="D1175" s="6" t="s">
        <v>32</v>
      </c>
      <c r="E1175" s="6" t="s">
        <v>3</v>
      </c>
      <c r="F1175" s="27">
        <v>4.8980591440641649E-3</v>
      </c>
    </row>
    <row r="1176" spans="2:6" x14ac:dyDescent="0.25">
      <c r="B1176" s="6" t="s">
        <v>45</v>
      </c>
      <c r="C1176" s="6">
        <v>1991</v>
      </c>
      <c r="D1176" s="6" t="s">
        <v>7</v>
      </c>
      <c r="E1176" s="6" t="s">
        <v>4</v>
      </c>
      <c r="F1176" s="27">
        <v>0.12543306387136893</v>
      </c>
    </row>
    <row r="1177" spans="2:6" x14ac:dyDescent="0.25">
      <c r="B1177" s="6" t="s">
        <v>45</v>
      </c>
      <c r="C1177" s="6">
        <v>1991</v>
      </c>
      <c r="D1177" s="6" t="s">
        <v>8</v>
      </c>
      <c r="E1177" s="6" t="s">
        <v>4</v>
      </c>
      <c r="F1177" s="27">
        <v>2.935950963844719E-2</v>
      </c>
    </row>
    <row r="1178" spans="2:6" x14ac:dyDescent="0.25">
      <c r="B1178" s="6" t="s">
        <v>45</v>
      </c>
      <c r="C1178" s="6">
        <v>1991</v>
      </c>
      <c r="D1178" s="6" t="s">
        <v>9</v>
      </c>
      <c r="E1178" s="6" t="s">
        <v>4</v>
      </c>
      <c r="F1178" s="27">
        <v>8.0483254863640399E-2</v>
      </c>
    </row>
    <row r="1179" spans="2:6" x14ac:dyDescent="0.25">
      <c r="B1179" s="6" t="s">
        <v>45</v>
      </c>
      <c r="C1179" s="6">
        <v>1991</v>
      </c>
      <c r="D1179" s="6" t="s">
        <v>10</v>
      </c>
      <c r="E1179" s="6" t="s">
        <v>4</v>
      </c>
      <c r="F1179" s="27">
        <v>1.2614373278848717E-2</v>
      </c>
    </row>
    <row r="1180" spans="2:6" x14ac:dyDescent="0.25">
      <c r="B1180" s="6" t="s">
        <v>45</v>
      </c>
      <c r="C1180" s="6">
        <v>1991</v>
      </c>
      <c r="D1180" s="6" t="s">
        <v>11</v>
      </c>
      <c r="E1180" s="6" t="s">
        <v>4</v>
      </c>
      <c r="F1180" s="27">
        <v>9.1720707115572536E-2</v>
      </c>
    </row>
    <row r="1181" spans="2:6" x14ac:dyDescent="0.25">
      <c r="B1181" s="6" t="s">
        <v>45</v>
      </c>
      <c r="C1181" s="6">
        <v>1991</v>
      </c>
      <c r="D1181" s="6" t="s">
        <v>12</v>
      </c>
      <c r="E1181" s="6" t="s">
        <v>4</v>
      </c>
      <c r="F1181" s="27">
        <v>0</v>
      </c>
    </row>
    <row r="1182" spans="2:6" x14ac:dyDescent="0.25">
      <c r="B1182" s="6" t="s">
        <v>45</v>
      </c>
      <c r="C1182" s="6">
        <v>1991</v>
      </c>
      <c r="D1182" s="6" t="s">
        <v>13</v>
      </c>
      <c r="E1182" s="6" t="s">
        <v>4</v>
      </c>
      <c r="F1182" s="27">
        <v>2.922625921648752E-2</v>
      </c>
    </row>
    <row r="1183" spans="2:6" x14ac:dyDescent="0.25">
      <c r="B1183" s="6" t="s">
        <v>45</v>
      </c>
      <c r="C1183" s="6">
        <v>1991</v>
      </c>
      <c r="D1183" s="6" t="s">
        <v>14</v>
      </c>
      <c r="E1183" s="6" t="s">
        <v>4</v>
      </c>
      <c r="F1183" s="27">
        <v>3.477836013147375E-2</v>
      </c>
    </row>
    <row r="1184" spans="2:6" x14ac:dyDescent="0.25">
      <c r="B1184" s="6" t="s">
        <v>45</v>
      </c>
      <c r="C1184" s="6">
        <v>1991</v>
      </c>
      <c r="D1184" s="6" t="s">
        <v>15</v>
      </c>
      <c r="E1184" s="6" t="s">
        <v>4</v>
      </c>
      <c r="F1184" s="27">
        <v>0</v>
      </c>
    </row>
    <row r="1185" spans="2:6" x14ac:dyDescent="0.25">
      <c r="B1185" s="6" t="s">
        <v>45</v>
      </c>
      <c r="C1185" s="6">
        <v>1991</v>
      </c>
      <c r="D1185" s="6" t="s">
        <v>16</v>
      </c>
      <c r="E1185" s="6" t="s">
        <v>4</v>
      </c>
      <c r="F1185" s="27">
        <v>0.12858665719108112</v>
      </c>
    </row>
    <row r="1186" spans="2:6" x14ac:dyDescent="0.25">
      <c r="B1186" s="6" t="s">
        <v>45</v>
      </c>
      <c r="C1186" s="6">
        <v>1991</v>
      </c>
      <c r="D1186" s="6" t="s">
        <v>17</v>
      </c>
      <c r="E1186" s="6" t="s">
        <v>4</v>
      </c>
      <c r="F1186" s="27">
        <v>7.3376565692458026E-2</v>
      </c>
    </row>
    <row r="1187" spans="2:6" x14ac:dyDescent="0.25">
      <c r="B1187" s="6" t="s">
        <v>45</v>
      </c>
      <c r="C1187" s="6">
        <v>1991</v>
      </c>
      <c r="D1187" s="6" t="s">
        <v>18</v>
      </c>
      <c r="E1187" s="6" t="s">
        <v>4</v>
      </c>
      <c r="F1187" s="27">
        <v>4.597139557608599E-2</v>
      </c>
    </row>
    <row r="1188" spans="2:6" x14ac:dyDescent="0.25">
      <c r="B1188" s="6" t="s">
        <v>45</v>
      </c>
      <c r="C1188" s="6">
        <v>1991</v>
      </c>
      <c r="D1188" s="6" t="s">
        <v>19</v>
      </c>
      <c r="E1188" s="6" t="s">
        <v>4</v>
      </c>
      <c r="F1188" s="27">
        <v>5.5831926801101536E-2</v>
      </c>
    </row>
    <row r="1189" spans="2:6" x14ac:dyDescent="0.25">
      <c r="B1189" s="6" t="s">
        <v>45</v>
      </c>
      <c r="C1189" s="6">
        <v>1991</v>
      </c>
      <c r="D1189" s="6" t="s">
        <v>20</v>
      </c>
      <c r="E1189" s="6" t="s">
        <v>4</v>
      </c>
      <c r="F1189" s="27">
        <v>4.8236652749400373E-2</v>
      </c>
    </row>
    <row r="1190" spans="2:6" x14ac:dyDescent="0.25">
      <c r="B1190" s="6" t="s">
        <v>45</v>
      </c>
      <c r="C1190" s="6">
        <v>1991</v>
      </c>
      <c r="D1190" s="6" t="s">
        <v>21</v>
      </c>
      <c r="E1190" s="6" t="s">
        <v>4</v>
      </c>
      <c r="F1190" s="27">
        <v>8.7501110420183E-3</v>
      </c>
    </row>
    <row r="1191" spans="2:6" x14ac:dyDescent="0.25">
      <c r="B1191" s="6" t="s">
        <v>45</v>
      </c>
      <c r="C1191" s="6">
        <v>1991</v>
      </c>
      <c r="D1191" s="6" t="s">
        <v>22</v>
      </c>
      <c r="E1191" s="6" t="s">
        <v>4</v>
      </c>
      <c r="F1191" s="27">
        <v>0</v>
      </c>
    </row>
    <row r="1192" spans="2:6" x14ac:dyDescent="0.25">
      <c r="B1192" s="6" t="s">
        <v>45</v>
      </c>
      <c r="C1192" s="6">
        <v>1991</v>
      </c>
      <c r="D1192" s="6" t="s">
        <v>23</v>
      </c>
      <c r="E1192" s="6" t="s">
        <v>4</v>
      </c>
      <c r="F1192" s="27">
        <v>0</v>
      </c>
    </row>
    <row r="1193" spans="2:6" x14ac:dyDescent="0.25">
      <c r="B1193" s="6" t="s">
        <v>45</v>
      </c>
      <c r="C1193" s="6">
        <v>1991</v>
      </c>
      <c r="D1193" s="6" t="s">
        <v>24</v>
      </c>
      <c r="E1193" s="6" t="s">
        <v>4</v>
      </c>
      <c r="F1193" s="27">
        <v>7.2577063160700006E-2</v>
      </c>
    </row>
    <row r="1194" spans="2:6" x14ac:dyDescent="0.25">
      <c r="B1194" s="6" t="s">
        <v>45</v>
      </c>
      <c r="C1194" s="6">
        <v>1991</v>
      </c>
      <c r="D1194" s="6" t="s">
        <v>25</v>
      </c>
      <c r="E1194" s="6" t="s">
        <v>4</v>
      </c>
      <c r="F1194" s="27">
        <v>0.13089633117171537</v>
      </c>
    </row>
    <row r="1195" spans="2:6" x14ac:dyDescent="0.25">
      <c r="B1195" s="6" t="s">
        <v>45</v>
      </c>
      <c r="C1195" s="6">
        <v>1991</v>
      </c>
      <c r="D1195" s="6" t="s">
        <v>26</v>
      </c>
      <c r="E1195" s="6" t="s">
        <v>4</v>
      </c>
      <c r="F1195" s="27">
        <v>2.1142400284267567E-2</v>
      </c>
    </row>
    <row r="1196" spans="2:6" x14ac:dyDescent="0.25">
      <c r="B1196" s="6" t="s">
        <v>45</v>
      </c>
      <c r="C1196" s="6">
        <v>1991</v>
      </c>
      <c r="D1196" s="6" t="s">
        <v>27</v>
      </c>
      <c r="E1196" s="6" t="s">
        <v>4</v>
      </c>
      <c r="F1196" s="27">
        <v>0</v>
      </c>
    </row>
    <row r="1197" spans="2:6" x14ac:dyDescent="0.25">
      <c r="B1197" s="6" t="s">
        <v>45</v>
      </c>
      <c r="C1197" s="6">
        <v>1991</v>
      </c>
      <c r="D1197" s="6" t="s">
        <v>28</v>
      </c>
      <c r="E1197" s="6" t="s">
        <v>4</v>
      </c>
      <c r="F1197" s="27">
        <v>6.1739362174646883E-3</v>
      </c>
    </row>
    <row r="1198" spans="2:6" x14ac:dyDescent="0.25">
      <c r="B1198" s="6" t="s">
        <v>45</v>
      </c>
      <c r="C1198" s="6">
        <v>1991</v>
      </c>
      <c r="D1198" s="6" t="s">
        <v>29</v>
      </c>
      <c r="E1198" s="6" t="s">
        <v>4</v>
      </c>
      <c r="F1198" s="27">
        <v>0</v>
      </c>
    </row>
    <row r="1199" spans="2:6" x14ac:dyDescent="0.25">
      <c r="B1199" s="6" t="s">
        <v>45</v>
      </c>
      <c r="C1199" s="6">
        <v>1991</v>
      </c>
      <c r="D1199" s="6" t="s">
        <v>30</v>
      </c>
      <c r="E1199" s="6" t="s">
        <v>4</v>
      </c>
      <c r="F1199" s="27">
        <v>0</v>
      </c>
    </row>
    <row r="1200" spans="2:6" x14ac:dyDescent="0.25">
      <c r="B1200" s="6" t="s">
        <v>45</v>
      </c>
      <c r="C1200" s="6">
        <v>1991</v>
      </c>
      <c r="D1200" s="6" t="s">
        <v>31</v>
      </c>
      <c r="E1200" s="6" t="s">
        <v>4</v>
      </c>
      <c r="F1200" s="27">
        <v>0</v>
      </c>
    </row>
    <row r="1201" spans="2:6" x14ac:dyDescent="0.25">
      <c r="B1201" s="6" t="s">
        <v>45</v>
      </c>
      <c r="C1201" s="6">
        <v>1991</v>
      </c>
      <c r="D1201" s="6" t="s">
        <v>32</v>
      </c>
      <c r="E1201" s="6" t="s">
        <v>4</v>
      </c>
      <c r="F1201" s="27">
        <v>4.8414319978679933E-3</v>
      </c>
    </row>
    <row r="1202" spans="2:6" x14ac:dyDescent="0.25">
      <c r="B1202" s="6" t="s">
        <v>45</v>
      </c>
      <c r="C1202" s="6">
        <v>1990</v>
      </c>
      <c r="D1202" s="6" t="s">
        <v>7</v>
      </c>
      <c r="E1202" s="6" t="s">
        <v>3</v>
      </c>
      <c r="F1202" s="27">
        <v>0.10300313760645451</v>
      </c>
    </row>
    <row r="1203" spans="2:6" x14ac:dyDescent="0.25">
      <c r="B1203" s="6" t="s">
        <v>45</v>
      </c>
      <c r="C1203" s="6">
        <v>1990</v>
      </c>
      <c r="D1203" s="6" t="s">
        <v>8</v>
      </c>
      <c r="E1203" s="6" t="s">
        <v>3</v>
      </c>
      <c r="F1203" s="27">
        <v>7.790228597041686E-2</v>
      </c>
    </row>
    <row r="1204" spans="2:6" x14ac:dyDescent="0.25">
      <c r="B1204" s="6" t="s">
        <v>45</v>
      </c>
      <c r="C1204" s="6">
        <v>1990</v>
      </c>
      <c r="D1204" s="6" t="s">
        <v>9</v>
      </c>
      <c r="E1204" s="6" t="s">
        <v>3</v>
      </c>
      <c r="F1204" s="27">
        <v>5.7881368594053489E-2</v>
      </c>
    </row>
    <row r="1205" spans="2:6" x14ac:dyDescent="0.25">
      <c r="B1205" s="6" t="s">
        <v>45</v>
      </c>
      <c r="C1205" s="6">
        <v>1990</v>
      </c>
      <c r="D1205" s="6" t="s">
        <v>10</v>
      </c>
      <c r="E1205" s="6" t="s">
        <v>3</v>
      </c>
      <c r="F1205" s="27">
        <v>8.6777229941730163E-2</v>
      </c>
    </row>
    <row r="1206" spans="2:6" x14ac:dyDescent="0.25">
      <c r="B1206" s="6" t="s">
        <v>45</v>
      </c>
      <c r="C1206" s="6">
        <v>1990</v>
      </c>
      <c r="D1206" s="6" t="s">
        <v>11</v>
      </c>
      <c r="E1206" s="6" t="s">
        <v>3</v>
      </c>
      <c r="F1206" s="27">
        <v>3.6455998804721351E-3</v>
      </c>
    </row>
    <row r="1207" spans="2:6" x14ac:dyDescent="0.25">
      <c r="B1207" s="6" t="s">
        <v>45</v>
      </c>
      <c r="C1207" s="6">
        <v>1990</v>
      </c>
      <c r="D1207" s="6" t="s">
        <v>12</v>
      </c>
      <c r="E1207" s="6" t="s">
        <v>3</v>
      </c>
      <c r="F1207" s="27">
        <v>0</v>
      </c>
    </row>
    <row r="1208" spans="2:6" x14ac:dyDescent="0.25">
      <c r="B1208" s="6" t="s">
        <v>45</v>
      </c>
      <c r="C1208" s="6">
        <v>1990</v>
      </c>
      <c r="D1208" s="6" t="s">
        <v>13</v>
      </c>
      <c r="E1208" s="6" t="s">
        <v>3</v>
      </c>
      <c r="F1208" s="27">
        <v>9.8610488570147915E-3</v>
      </c>
    </row>
    <row r="1209" spans="2:6" x14ac:dyDescent="0.25">
      <c r="B1209" s="6" t="s">
        <v>45</v>
      </c>
      <c r="C1209" s="6">
        <v>1990</v>
      </c>
      <c r="D1209" s="6" t="s">
        <v>14</v>
      </c>
      <c r="E1209" s="6" t="s">
        <v>3</v>
      </c>
      <c r="F1209" s="27">
        <v>3.1973703869714628E-3</v>
      </c>
    </row>
    <row r="1210" spans="2:6" x14ac:dyDescent="0.25">
      <c r="B1210" s="6" t="s">
        <v>45</v>
      </c>
      <c r="C1210" s="6">
        <v>1990</v>
      </c>
      <c r="D1210" s="6" t="s">
        <v>15</v>
      </c>
      <c r="E1210" s="6" t="s">
        <v>3</v>
      </c>
      <c r="F1210" s="27">
        <v>0</v>
      </c>
    </row>
    <row r="1211" spans="2:6" x14ac:dyDescent="0.25">
      <c r="B1211" s="6" t="s">
        <v>45</v>
      </c>
      <c r="C1211" s="6">
        <v>1990</v>
      </c>
      <c r="D1211" s="6" t="s">
        <v>16</v>
      </c>
      <c r="E1211" s="6" t="s">
        <v>3</v>
      </c>
      <c r="F1211" s="27">
        <v>0.19740026893769611</v>
      </c>
    </row>
    <row r="1212" spans="2:6" x14ac:dyDescent="0.25">
      <c r="B1212" s="6" t="s">
        <v>45</v>
      </c>
      <c r="C1212" s="6">
        <v>1990</v>
      </c>
      <c r="D1212" s="6" t="s">
        <v>17</v>
      </c>
      <c r="E1212" s="6" t="s">
        <v>3</v>
      </c>
      <c r="F1212" s="27">
        <v>1.7749887942626625E-2</v>
      </c>
    </row>
    <row r="1213" spans="2:6" x14ac:dyDescent="0.25">
      <c r="B1213" s="6" t="s">
        <v>45</v>
      </c>
      <c r="C1213" s="6">
        <v>1990</v>
      </c>
      <c r="D1213" s="6" t="s">
        <v>18</v>
      </c>
      <c r="E1213" s="6" t="s">
        <v>3</v>
      </c>
      <c r="F1213" s="27">
        <v>3.6904228298222021E-2</v>
      </c>
    </row>
    <row r="1214" spans="2:6" x14ac:dyDescent="0.25">
      <c r="B1214" s="6" t="s">
        <v>45</v>
      </c>
      <c r="C1214" s="6">
        <v>1990</v>
      </c>
      <c r="D1214" s="6" t="s">
        <v>19</v>
      </c>
      <c r="E1214" s="6" t="s">
        <v>3</v>
      </c>
      <c r="F1214" s="27">
        <v>0.13034513670999551</v>
      </c>
    </row>
    <row r="1215" spans="2:6" x14ac:dyDescent="0.25">
      <c r="B1215" s="6" t="s">
        <v>45</v>
      </c>
      <c r="C1215" s="6">
        <v>1990</v>
      </c>
      <c r="D1215" s="6" t="s">
        <v>20</v>
      </c>
      <c r="E1215" s="6" t="s">
        <v>3</v>
      </c>
      <c r="F1215" s="27">
        <v>4.111758553712834E-2</v>
      </c>
    </row>
    <row r="1216" spans="2:6" x14ac:dyDescent="0.25">
      <c r="B1216" s="6" t="s">
        <v>45</v>
      </c>
      <c r="C1216" s="6">
        <v>1990</v>
      </c>
      <c r="D1216" s="6" t="s">
        <v>21</v>
      </c>
      <c r="E1216" s="6" t="s">
        <v>3</v>
      </c>
      <c r="F1216" s="27">
        <v>2.5997310623038995E-3</v>
      </c>
    </row>
    <row r="1217" spans="2:6" x14ac:dyDescent="0.25">
      <c r="B1217" s="6" t="s">
        <v>45</v>
      </c>
      <c r="C1217" s="6">
        <v>1990</v>
      </c>
      <c r="D1217" s="6" t="s">
        <v>22</v>
      </c>
      <c r="E1217" s="6" t="s">
        <v>3</v>
      </c>
      <c r="F1217" s="27">
        <v>3.0808307186612878E-2</v>
      </c>
    </row>
    <row r="1218" spans="2:6" x14ac:dyDescent="0.25">
      <c r="B1218" s="6" t="s">
        <v>45</v>
      </c>
      <c r="C1218" s="6">
        <v>1990</v>
      </c>
      <c r="D1218" s="6" t="s">
        <v>23</v>
      </c>
      <c r="E1218" s="6" t="s">
        <v>3</v>
      </c>
      <c r="F1218" s="27">
        <v>0</v>
      </c>
    </row>
    <row r="1219" spans="2:6" x14ac:dyDescent="0.25">
      <c r="B1219" s="6" t="s">
        <v>45</v>
      </c>
      <c r="C1219" s="6">
        <v>1990</v>
      </c>
      <c r="D1219" s="6" t="s">
        <v>24</v>
      </c>
      <c r="E1219" s="6" t="s">
        <v>3</v>
      </c>
      <c r="F1219" s="27">
        <v>4.4613775586433591E-2</v>
      </c>
    </row>
    <row r="1220" spans="2:6" x14ac:dyDescent="0.25">
      <c r="B1220" s="6" t="s">
        <v>45</v>
      </c>
      <c r="C1220" s="6">
        <v>1990</v>
      </c>
      <c r="D1220" s="6" t="s">
        <v>25</v>
      </c>
      <c r="E1220" s="6" t="s">
        <v>3</v>
      </c>
      <c r="F1220" s="27">
        <v>8.3310921858658293E-2</v>
      </c>
    </row>
    <row r="1221" spans="2:6" x14ac:dyDescent="0.25">
      <c r="B1221" s="6" t="s">
        <v>45</v>
      </c>
      <c r="C1221" s="6">
        <v>1990</v>
      </c>
      <c r="D1221" s="6" t="s">
        <v>26</v>
      </c>
      <c r="E1221" s="6" t="s">
        <v>3</v>
      </c>
      <c r="F1221" s="27">
        <v>5.7313611235619302E-2</v>
      </c>
    </row>
    <row r="1222" spans="2:6" x14ac:dyDescent="0.25">
      <c r="B1222" s="6" t="s">
        <v>45</v>
      </c>
      <c r="C1222" s="6">
        <v>1990</v>
      </c>
      <c r="D1222" s="6" t="s">
        <v>27</v>
      </c>
      <c r="E1222" s="6" t="s">
        <v>3</v>
      </c>
      <c r="F1222" s="27">
        <v>0</v>
      </c>
    </row>
    <row r="1223" spans="2:6" x14ac:dyDescent="0.25">
      <c r="B1223" s="6" t="s">
        <v>45</v>
      </c>
      <c r="C1223" s="6">
        <v>1990</v>
      </c>
      <c r="D1223" s="6" t="s">
        <v>28</v>
      </c>
      <c r="E1223" s="6" t="s">
        <v>3</v>
      </c>
      <c r="F1223" s="27">
        <v>0</v>
      </c>
    </row>
    <row r="1224" spans="2:6" x14ac:dyDescent="0.25">
      <c r="B1224" s="6" t="s">
        <v>45</v>
      </c>
      <c r="C1224" s="6">
        <v>1990</v>
      </c>
      <c r="D1224" s="6" t="s">
        <v>29</v>
      </c>
      <c r="E1224" s="6" t="s">
        <v>3</v>
      </c>
      <c r="F1224" s="27">
        <v>1.1265501269983566E-2</v>
      </c>
    </row>
    <row r="1225" spans="2:6" x14ac:dyDescent="0.25">
      <c r="B1225" s="6" t="s">
        <v>45</v>
      </c>
      <c r="C1225" s="6">
        <v>1990</v>
      </c>
      <c r="D1225" s="6" t="s">
        <v>30</v>
      </c>
      <c r="E1225" s="6" t="s">
        <v>3</v>
      </c>
      <c r="F1225" s="27">
        <v>0</v>
      </c>
    </row>
    <row r="1226" spans="2:6" x14ac:dyDescent="0.25">
      <c r="B1226" s="6" t="s">
        <v>45</v>
      </c>
      <c r="C1226" s="6">
        <v>1990</v>
      </c>
      <c r="D1226" s="6" t="s">
        <v>31</v>
      </c>
      <c r="E1226" s="6" t="s">
        <v>3</v>
      </c>
      <c r="F1226" s="27">
        <v>0</v>
      </c>
    </row>
    <row r="1227" spans="2:6" x14ac:dyDescent="0.25">
      <c r="B1227" s="6" t="s">
        <v>45</v>
      </c>
      <c r="C1227" s="6">
        <v>1990</v>
      </c>
      <c r="D1227" s="6" t="s">
        <v>32</v>
      </c>
      <c r="E1227" s="6" t="s">
        <v>3</v>
      </c>
      <c r="F1227" s="27">
        <v>4.3030031376064546E-3</v>
      </c>
    </row>
    <row r="1228" spans="2:6" x14ac:dyDescent="0.25">
      <c r="B1228" s="6" t="s">
        <v>45</v>
      </c>
      <c r="C1228" s="6">
        <v>1990</v>
      </c>
      <c r="D1228" s="6" t="s">
        <v>7</v>
      </c>
      <c r="E1228" s="6" t="s">
        <v>4</v>
      </c>
      <c r="F1228" s="27">
        <v>0.14250563016098089</v>
      </c>
    </row>
    <row r="1229" spans="2:6" x14ac:dyDescent="0.25">
      <c r="B1229" s="6" t="s">
        <v>45</v>
      </c>
      <c r="C1229" s="6">
        <v>1990</v>
      </c>
      <c r="D1229" s="6" t="s">
        <v>8</v>
      </c>
      <c r="E1229" s="6" t="s">
        <v>4</v>
      </c>
      <c r="F1229" s="27">
        <v>2.8567853866043873E-2</v>
      </c>
    </row>
    <row r="1230" spans="2:6" x14ac:dyDescent="0.25">
      <c r="B1230" s="6" t="s">
        <v>45</v>
      </c>
      <c r="C1230" s="6">
        <v>1990</v>
      </c>
      <c r="D1230" s="6" t="s">
        <v>9</v>
      </c>
      <c r="E1230" s="6" t="s">
        <v>4</v>
      </c>
      <c r="F1230" s="27">
        <v>7.2816748686295771E-2</v>
      </c>
    </row>
    <row r="1231" spans="2:6" x14ac:dyDescent="0.25">
      <c r="B1231" s="6" t="s">
        <v>45</v>
      </c>
      <c r="C1231" s="6">
        <v>1990</v>
      </c>
      <c r="D1231" s="6" t="s">
        <v>10</v>
      </c>
      <c r="E1231" s="6" t="s">
        <v>4</v>
      </c>
      <c r="F1231" s="27">
        <v>1.372091083493202E-2</v>
      </c>
    </row>
    <row r="1232" spans="2:6" x14ac:dyDescent="0.25">
      <c r="B1232" s="6" t="s">
        <v>45</v>
      </c>
      <c r="C1232" s="6">
        <v>1990</v>
      </c>
      <c r="D1232" s="6" t="s">
        <v>11</v>
      </c>
      <c r="E1232" s="6" t="s">
        <v>4</v>
      </c>
      <c r="F1232" s="27">
        <v>8.9373592459754778E-2</v>
      </c>
    </row>
    <row r="1233" spans="2:6" x14ac:dyDescent="0.25">
      <c r="B1233" s="6" t="s">
        <v>45</v>
      </c>
      <c r="C1233" s="6">
        <v>1990</v>
      </c>
      <c r="D1233" s="6" t="s">
        <v>12</v>
      </c>
      <c r="E1233" s="6" t="s">
        <v>4</v>
      </c>
      <c r="F1233" s="27">
        <v>0</v>
      </c>
    </row>
    <row r="1234" spans="2:6" x14ac:dyDescent="0.25">
      <c r="B1234" s="6" t="s">
        <v>45</v>
      </c>
      <c r="C1234" s="6">
        <v>1990</v>
      </c>
      <c r="D1234" s="6" t="s">
        <v>13</v>
      </c>
      <c r="E1234" s="6" t="s">
        <v>4</v>
      </c>
      <c r="F1234" s="27">
        <v>1.4888647927266661E-2</v>
      </c>
    </row>
    <row r="1235" spans="2:6" x14ac:dyDescent="0.25">
      <c r="B1235" s="6" t="s">
        <v>45</v>
      </c>
      <c r="C1235" s="6">
        <v>1990</v>
      </c>
      <c r="D1235" s="6" t="s">
        <v>14</v>
      </c>
      <c r="E1235" s="6" t="s">
        <v>4</v>
      </c>
      <c r="F1235" s="27">
        <v>3.3155392443072813E-2</v>
      </c>
    </row>
    <row r="1236" spans="2:6" x14ac:dyDescent="0.25">
      <c r="B1236" s="6" t="s">
        <v>45</v>
      </c>
      <c r="C1236" s="6">
        <v>1990</v>
      </c>
      <c r="D1236" s="6" t="s">
        <v>15</v>
      </c>
      <c r="E1236" s="6" t="s">
        <v>4</v>
      </c>
      <c r="F1236" s="27">
        <v>0</v>
      </c>
    </row>
    <row r="1237" spans="2:6" x14ac:dyDescent="0.25">
      <c r="B1237" s="6" t="s">
        <v>45</v>
      </c>
      <c r="C1237" s="6">
        <v>1990</v>
      </c>
      <c r="D1237" s="6" t="s">
        <v>16</v>
      </c>
      <c r="E1237" s="6" t="s">
        <v>4</v>
      </c>
      <c r="F1237" s="27">
        <v>0.11789974142964384</v>
      </c>
    </row>
    <row r="1238" spans="2:6" x14ac:dyDescent="0.25">
      <c r="B1238" s="6" t="s">
        <v>45</v>
      </c>
      <c r="C1238" s="6">
        <v>1990</v>
      </c>
      <c r="D1238" s="6" t="s">
        <v>17</v>
      </c>
      <c r="E1238" s="6" t="s">
        <v>4</v>
      </c>
      <c r="F1238" s="27">
        <v>8.3910251063474856E-2</v>
      </c>
    </row>
    <row r="1239" spans="2:6" x14ac:dyDescent="0.25">
      <c r="B1239" s="6" t="s">
        <v>45</v>
      </c>
      <c r="C1239" s="6">
        <v>1990</v>
      </c>
      <c r="D1239" s="6" t="s">
        <v>18</v>
      </c>
      <c r="E1239" s="6" t="s">
        <v>4</v>
      </c>
      <c r="F1239" s="27">
        <v>7.031445491700726E-2</v>
      </c>
    </row>
    <row r="1240" spans="2:6" x14ac:dyDescent="0.25">
      <c r="B1240" s="6" t="s">
        <v>45</v>
      </c>
      <c r="C1240" s="6">
        <v>1990</v>
      </c>
      <c r="D1240" s="6" t="s">
        <v>19</v>
      </c>
      <c r="E1240" s="6" t="s">
        <v>4</v>
      </c>
      <c r="F1240" s="27">
        <v>5.7260822420552172E-2</v>
      </c>
    </row>
    <row r="1241" spans="2:6" x14ac:dyDescent="0.25">
      <c r="B1241" s="6" t="s">
        <v>45</v>
      </c>
      <c r="C1241" s="6">
        <v>1990</v>
      </c>
      <c r="D1241" s="6" t="s">
        <v>20</v>
      </c>
      <c r="E1241" s="6" t="s">
        <v>4</v>
      </c>
      <c r="F1241" s="27">
        <v>4.554174660105096E-2</v>
      </c>
    </row>
    <row r="1242" spans="2:6" x14ac:dyDescent="0.25">
      <c r="B1242" s="6" t="s">
        <v>45</v>
      </c>
      <c r="C1242" s="6">
        <v>1990</v>
      </c>
      <c r="D1242" s="6" t="s">
        <v>21</v>
      </c>
      <c r="E1242" s="6" t="s">
        <v>4</v>
      </c>
      <c r="F1242" s="27">
        <v>6.9230127616982237E-3</v>
      </c>
    </row>
    <row r="1243" spans="2:6" x14ac:dyDescent="0.25">
      <c r="B1243" s="6" t="s">
        <v>45</v>
      </c>
      <c r="C1243" s="6">
        <v>1990</v>
      </c>
      <c r="D1243" s="6" t="s">
        <v>22</v>
      </c>
      <c r="E1243" s="6" t="s">
        <v>4</v>
      </c>
      <c r="F1243" s="27">
        <v>3.7951455500875803E-3</v>
      </c>
    </row>
    <row r="1244" spans="2:6" x14ac:dyDescent="0.25">
      <c r="B1244" s="6" t="s">
        <v>45</v>
      </c>
      <c r="C1244" s="6">
        <v>1990</v>
      </c>
      <c r="D1244" s="6" t="s">
        <v>23</v>
      </c>
      <c r="E1244" s="6" t="s">
        <v>4</v>
      </c>
      <c r="F1244" s="27">
        <v>0</v>
      </c>
    </row>
    <row r="1245" spans="2:6" x14ac:dyDescent="0.25">
      <c r="B1245" s="6" t="s">
        <v>45</v>
      </c>
      <c r="C1245" s="6">
        <v>1990</v>
      </c>
      <c r="D1245" s="6" t="s">
        <v>24</v>
      </c>
      <c r="E1245" s="6" t="s">
        <v>4</v>
      </c>
      <c r="F1245" s="27">
        <v>5.8720493785970475E-2</v>
      </c>
    </row>
    <row r="1246" spans="2:6" x14ac:dyDescent="0.25">
      <c r="B1246" s="6" t="s">
        <v>45</v>
      </c>
      <c r="C1246" s="6">
        <v>1990</v>
      </c>
      <c r="D1246" s="6" t="s">
        <v>25</v>
      </c>
      <c r="E1246" s="6" t="s">
        <v>4</v>
      </c>
      <c r="F1246" s="27">
        <v>0.12711652347985652</v>
      </c>
    </row>
    <row r="1247" spans="2:6" x14ac:dyDescent="0.25">
      <c r="B1247" s="6" t="s">
        <v>45</v>
      </c>
      <c r="C1247" s="6">
        <v>1990</v>
      </c>
      <c r="D1247" s="6" t="s">
        <v>26</v>
      </c>
      <c r="E1247" s="6" t="s">
        <v>4</v>
      </c>
      <c r="F1247" s="27">
        <v>1.7474351488864791E-2</v>
      </c>
    </row>
    <row r="1248" spans="2:6" x14ac:dyDescent="0.25">
      <c r="B1248" s="6" t="s">
        <v>45</v>
      </c>
      <c r="C1248" s="6">
        <v>1990</v>
      </c>
      <c r="D1248" s="6" t="s">
        <v>27</v>
      </c>
      <c r="E1248" s="6" t="s">
        <v>4</v>
      </c>
      <c r="F1248" s="27">
        <v>0</v>
      </c>
    </row>
    <row r="1249" spans="2:6" x14ac:dyDescent="0.25">
      <c r="B1249" s="6" t="s">
        <v>45</v>
      </c>
      <c r="C1249" s="6">
        <v>1990</v>
      </c>
      <c r="D1249" s="6" t="s">
        <v>28</v>
      </c>
      <c r="E1249" s="6" t="s">
        <v>4</v>
      </c>
      <c r="F1249" s="27">
        <v>1.16773709233464E-2</v>
      </c>
    </row>
    <row r="1250" spans="2:6" x14ac:dyDescent="0.25">
      <c r="B1250" s="6" t="s">
        <v>45</v>
      </c>
      <c r="C1250" s="6">
        <v>1990</v>
      </c>
      <c r="D1250" s="6" t="s">
        <v>29</v>
      </c>
      <c r="E1250" s="6" t="s">
        <v>4</v>
      </c>
      <c r="F1250" s="27">
        <v>0</v>
      </c>
    </row>
    <row r="1251" spans="2:6" x14ac:dyDescent="0.25">
      <c r="B1251" s="6" t="s">
        <v>45</v>
      </c>
      <c r="C1251" s="6">
        <v>1990</v>
      </c>
      <c r="D1251" s="6" t="s">
        <v>30</v>
      </c>
      <c r="E1251" s="6" t="s">
        <v>4</v>
      </c>
      <c r="F1251" s="27">
        <v>0</v>
      </c>
    </row>
    <row r="1252" spans="2:6" x14ac:dyDescent="0.25">
      <c r="B1252" s="6" t="s">
        <v>45</v>
      </c>
      <c r="C1252" s="6">
        <v>1990</v>
      </c>
      <c r="D1252" s="6" t="s">
        <v>31</v>
      </c>
      <c r="E1252" s="6" t="s">
        <v>4</v>
      </c>
      <c r="F1252" s="27">
        <v>0</v>
      </c>
    </row>
    <row r="1253" spans="2:6" x14ac:dyDescent="0.25">
      <c r="B1253" s="6" t="s">
        <v>45</v>
      </c>
      <c r="C1253" s="6">
        <v>1990</v>
      </c>
      <c r="D1253" s="6" t="s">
        <v>32</v>
      </c>
      <c r="E1253" s="6" t="s">
        <v>4</v>
      </c>
      <c r="F1253" s="27">
        <v>4.337309200100092E-3</v>
      </c>
    </row>
    <row r="1254" spans="2:6" x14ac:dyDescent="0.25">
      <c r="B1254" s="6" t="s">
        <v>45</v>
      </c>
      <c r="C1254" s="6">
        <v>1989</v>
      </c>
      <c r="D1254" s="6" t="s">
        <v>7</v>
      </c>
      <c r="E1254" s="6" t="s">
        <v>3</v>
      </c>
      <c r="F1254" s="27">
        <v>8.3842697256412399E-2</v>
      </c>
    </row>
    <row r="1255" spans="2:6" x14ac:dyDescent="0.25">
      <c r="B1255" s="6" t="s">
        <v>45</v>
      </c>
      <c r="C1255" s="6">
        <v>1989</v>
      </c>
      <c r="D1255" s="6" t="s">
        <v>8</v>
      </c>
      <c r="E1255" s="6" t="s">
        <v>3</v>
      </c>
      <c r="F1255" s="27">
        <v>8.1749420860197042E-2</v>
      </c>
    </row>
    <row r="1256" spans="2:6" x14ac:dyDescent="0.25">
      <c r="B1256" s="6" t="s">
        <v>45</v>
      </c>
      <c r="C1256" s="6">
        <v>1989</v>
      </c>
      <c r="D1256" s="6" t="s">
        <v>9</v>
      </c>
      <c r="E1256" s="6" t="s">
        <v>3</v>
      </c>
      <c r="F1256" s="27">
        <v>6.2993664350107462E-2</v>
      </c>
    </row>
    <row r="1257" spans="2:6" x14ac:dyDescent="0.25">
      <c r="B1257" s="6" t="s">
        <v>45</v>
      </c>
      <c r="C1257" s="6">
        <v>1989</v>
      </c>
      <c r="D1257" s="6" t="s">
        <v>10</v>
      </c>
      <c r="E1257" s="6" t="s">
        <v>3</v>
      </c>
      <c r="F1257" s="27">
        <v>0.10089592229758017</v>
      </c>
    </row>
    <row r="1258" spans="2:6" x14ac:dyDescent="0.25">
      <c r="B1258" s="6" t="s">
        <v>45</v>
      </c>
      <c r="C1258" s="6">
        <v>1989</v>
      </c>
      <c r="D1258" s="6" t="s">
        <v>11</v>
      </c>
      <c r="E1258" s="6" t="s">
        <v>3</v>
      </c>
      <c r="F1258" s="27">
        <v>3.7958078651371793E-3</v>
      </c>
    </row>
    <row r="1259" spans="2:6" x14ac:dyDescent="0.25">
      <c r="B1259" s="6" t="s">
        <v>45</v>
      </c>
      <c r="C1259" s="6">
        <v>1989</v>
      </c>
      <c r="D1259" s="6" t="s">
        <v>12</v>
      </c>
      <c r="E1259" s="6" t="s">
        <v>3</v>
      </c>
      <c r="F1259" s="27">
        <v>0</v>
      </c>
    </row>
    <row r="1260" spans="2:6" x14ac:dyDescent="0.25">
      <c r="B1260" s="6" t="s">
        <v>45</v>
      </c>
      <c r="C1260" s="6">
        <v>1989</v>
      </c>
      <c r="D1260" s="6" t="s">
        <v>13</v>
      </c>
      <c r="E1260" s="6" t="s">
        <v>3</v>
      </c>
      <c r="F1260" s="27">
        <v>1.1052499372017081E-2</v>
      </c>
    </row>
    <row r="1261" spans="2:6" x14ac:dyDescent="0.25">
      <c r="B1261" s="6" t="s">
        <v>45</v>
      </c>
      <c r="C1261" s="6">
        <v>1989</v>
      </c>
      <c r="D1261" s="6" t="s">
        <v>14</v>
      </c>
      <c r="E1261" s="6" t="s">
        <v>3</v>
      </c>
      <c r="F1261" s="27">
        <v>0</v>
      </c>
    </row>
    <row r="1262" spans="2:6" x14ac:dyDescent="0.25">
      <c r="B1262" s="6" t="s">
        <v>45</v>
      </c>
      <c r="C1262" s="6">
        <v>1989</v>
      </c>
      <c r="D1262" s="6" t="s">
        <v>15</v>
      </c>
      <c r="E1262" s="6" t="s">
        <v>3</v>
      </c>
      <c r="F1262" s="27">
        <v>3.34924223394457E-3</v>
      </c>
    </row>
    <row r="1263" spans="2:6" x14ac:dyDescent="0.25">
      <c r="B1263" s="6" t="s">
        <v>45</v>
      </c>
      <c r="C1263" s="6">
        <v>1989</v>
      </c>
      <c r="D1263" s="6" t="s">
        <v>16</v>
      </c>
      <c r="E1263" s="6" t="s">
        <v>3</v>
      </c>
      <c r="F1263" s="27">
        <v>0.19255351809986324</v>
      </c>
    </row>
    <row r="1264" spans="2:6" x14ac:dyDescent="0.25">
      <c r="B1264" s="6" t="s">
        <v>45</v>
      </c>
      <c r="C1264" s="6">
        <v>1989</v>
      </c>
      <c r="D1264" s="6" t="s">
        <v>17</v>
      </c>
      <c r="E1264" s="6" t="s">
        <v>3</v>
      </c>
      <c r="F1264" s="27">
        <v>1.7360238912612687E-2</v>
      </c>
    </row>
    <row r="1265" spans="2:6" x14ac:dyDescent="0.25">
      <c r="B1265" s="6" t="s">
        <v>45</v>
      </c>
      <c r="C1265" s="6">
        <v>1989</v>
      </c>
      <c r="D1265" s="6" t="s">
        <v>18</v>
      </c>
      <c r="E1265" s="6" t="s">
        <v>3</v>
      </c>
      <c r="F1265" s="27">
        <v>3.7427781964330567E-2</v>
      </c>
    </row>
    <row r="1266" spans="2:6" x14ac:dyDescent="0.25">
      <c r="B1266" s="6" t="s">
        <v>45</v>
      </c>
      <c r="C1266" s="6">
        <v>1989</v>
      </c>
      <c r="D1266" s="6" t="s">
        <v>19</v>
      </c>
      <c r="E1266" s="6" t="s">
        <v>3</v>
      </c>
      <c r="F1266" s="27">
        <v>0.13676072455273661</v>
      </c>
    </row>
    <row r="1267" spans="2:6" x14ac:dyDescent="0.25">
      <c r="B1267" s="6" t="s">
        <v>45</v>
      </c>
      <c r="C1267" s="6">
        <v>1989</v>
      </c>
      <c r="D1267" s="6" t="s">
        <v>20</v>
      </c>
      <c r="E1267" s="6" t="s">
        <v>3</v>
      </c>
      <c r="F1267" s="27">
        <v>4.4935666638756318E-2</v>
      </c>
    </row>
    <row r="1268" spans="2:6" x14ac:dyDescent="0.25">
      <c r="B1268" s="6" t="s">
        <v>45</v>
      </c>
      <c r="C1268" s="6">
        <v>1989</v>
      </c>
      <c r="D1268" s="6" t="s">
        <v>21</v>
      </c>
      <c r="E1268" s="6" t="s">
        <v>3</v>
      </c>
      <c r="F1268" s="27">
        <v>2.8468558988528846E-3</v>
      </c>
    </row>
    <row r="1269" spans="2:6" x14ac:dyDescent="0.25">
      <c r="B1269" s="6" t="s">
        <v>45</v>
      </c>
      <c r="C1269" s="6">
        <v>1989</v>
      </c>
      <c r="D1269" s="6" t="s">
        <v>22</v>
      </c>
      <c r="E1269" s="6" t="s">
        <v>3</v>
      </c>
      <c r="F1269" s="27">
        <v>3.505540204861983E-2</v>
      </c>
    </row>
    <row r="1270" spans="2:6" x14ac:dyDescent="0.25">
      <c r="B1270" s="6" t="s">
        <v>45</v>
      </c>
      <c r="C1270" s="6">
        <v>1989</v>
      </c>
      <c r="D1270" s="6" t="s">
        <v>23</v>
      </c>
      <c r="E1270" s="6" t="s">
        <v>3</v>
      </c>
      <c r="F1270" s="27">
        <v>0</v>
      </c>
    </row>
    <row r="1271" spans="2:6" x14ac:dyDescent="0.25">
      <c r="B1271" s="6" t="s">
        <v>45</v>
      </c>
      <c r="C1271" s="6">
        <v>1989</v>
      </c>
      <c r="D1271" s="6" t="s">
        <v>24</v>
      </c>
      <c r="E1271" s="6" t="s">
        <v>3</v>
      </c>
      <c r="F1271" s="27">
        <v>4.0414189622931147E-2</v>
      </c>
    </row>
    <row r="1272" spans="2:6" x14ac:dyDescent="0.25">
      <c r="B1272" s="6" t="s">
        <v>45</v>
      </c>
      <c r="C1272" s="6">
        <v>1989</v>
      </c>
      <c r="D1272" s="6" t="s">
        <v>25</v>
      </c>
      <c r="E1272" s="6" t="s">
        <v>3</v>
      </c>
      <c r="F1272" s="27">
        <v>8.6494180691618516E-2</v>
      </c>
    </row>
    <row r="1273" spans="2:6" x14ac:dyDescent="0.25">
      <c r="B1273" s="6" t="s">
        <v>45</v>
      </c>
      <c r="C1273" s="6">
        <v>1989</v>
      </c>
      <c r="D1273" s="6" t="s">
        <v>26</v>
      </c>
      <c r="E1273" s="6" t="s">
        <v>3</v>
      </c>
      <c r="F1273" s="27">
        <v>4.3233135169834493E-2</v>
      </c>
    </row>
    <row r="1274" spans="2:6" x14ac:dyDescent="0.25">
      <c r="B1274" s="6" t="s">
        <v>45</v>
      </c>
      <c r="C1274" s="6">
        <v>1989</v>
      </c>
      <c r="D1274" s="6" t="s">
        <v>27</v>
      </c>
      <c r="E1274" s="6" t="s">
        <v>3</v>
      </c>
      <c r="F1274" s="27">
        <v>0</v>
      </c>
    </row>
    <row r="1275" spans="2:6" x14ac:dyDescent="0.25">
      <c r="B1275" s="6" t="s">
        <v>45</v>
      </c>
      <c r="C1275" s="6">
        <v>1989</v>
      </c>
      <c r="D1275" s="6" t="s">
        <v>28</v>
      </c>
      <c r="E1275" s="6" t="s">
        <v>3</v>
      </c>
      <c r="F1275" s="27">
        <v>0</v>
      </c>
    </row>
    <row r="1276" spans="2:6" x14ac:dyDescent="0.25">
      <c r="B1276" s="6" t="s">
        <v>45</v>
      </c>
      <c r="C1276" s="6">
        <v>1989</v>
      </c>
      <c r="D1276" s="6" t="s">
        <v>29</v>
      </c>
      <c r="E1276" s="6" t="s">
        <v>3</v>
      </c>
      <c r="F1276" s="27">
        <v>1.0885037260319853E-2</v>
      </c>
    </row>
    <row r="1277" spans="2:6" x14ac:dyDescent="0.25">
      <c r="B1277" s="6" t="s">
        <v>45</v>
      </c>
      <c r="C1277" s="6">
        <v>1989</v>
      </c>
      <c r="D1277" s="6" t="s">
        <v>30</v>
      </c>
      <c r="E1277" s="6" t="s">
        <v>3</v>
      </c>
      <c r="F1277" s="27">
        <v>0</v>
      </c>
    </row>
    <row r="1278" spans="2:6" x14ac:dyDescent="0.25">
      <c r="B1278" s="6" t="s">
        <v>45</v>
      </c>
      <c r="C1278" s="6">
        <v>1989</v>
      </c>
      <c r="D1278" s="6" t="s">
        <v>31</v>
      </c>
      <c r="E1278" s="6" t="s">
        <v>3</v>
      </c>
      <c r="F1278" s="27">
        <v>0</v>
      </c>
    </row>
    <row r="1279" spans="2:6" x14ac:dyDescent="0.25">
      <c r="B1279" s="6" t="s">
        <v>45</v>
      </c>
      <c r="C1279" s="6">
        <v>1989</v>
      </c>
      <c r="D1279" s="6" t="s">
        <v>32</v>
      </c>
      <c r="E1279" s="6" t="s">
        <v>3</v>
      </c>
      <c r="F1279" s="27">
        <v>4.3540149041279407E-3</v>
      </c>
    </row>
    <row r="1280" spans="2:6" x14ac:dyDescent="0.25">
      <c r="B1280" s="6" t="s">
        <v>45</v>
      </c>
      <c r="C1280" s="6">
        <v>1989</v>
      </c>
      <c r="D1280" s="6" t="s">
        <v>7</v>
      </c>
      <c r="E1280" s="6" t="s">
        <v>4</v>
      </c>
      <c r="F1280" s="27">
        <v>0.13981728207080318</v>
      </c>
    </row>
    <row r="1281" spans="2:6" x14ac:dyDescent="0.25">
      <c r="B1281" s="6" t="s">
        <v>45</v>
      </c>
      <c r="C1281" s="6">
        <v>1989</v>
      </c>
      <c r="D1281" s="6" t="s">
        <v>8</v>
      </c>
      <c r="E1281" s="6" t="s">
        <v>4</v>
      </c>
      <c r="F1281" s="27">
        <v>2.8663875142748381E-2</v>
      </c>
    </row>
    <row r="1282" spans="2:6" x14ac:dyDescent="0.25">
      <c r="B1282" s="6" t="s">
        <v>45</v>
      </c>
      <c r="C1282" s="6">
        <v>1989</v>
      </c>
      <c r="D1282" s="6" t="s">
        <v>9</v>
      </c>
      <c r="E1282" s="6" t="s">
        <v>4</v>
      </c>
      <c r="F1282" s="27">
        <v>8.0586220022839744E-2</v>
      </c>
    </row>
    <row r="1283" spans="2:6" x14ac:dyDescent="0.25">
      <c r="B1283" s="6" t="s">
        <v>45</v>
      </c>
      <c r="C1283" s="6">
        <v>1989</v>
      </c>
      <c r="D1283" s="6" t="s">
        <v>10</v>
      </c>
      <c r="E1283" s="6" t="s">
        <v>4</v>
      </c>
      <c r="F1283" s="27">
        <v>0</v>
      </c>
    </row>
    <row r="1284" spans="2:6" x14ac:dyDescent="0.25">
      <c r="B1284" s="6" t="s">
        <v>45</v>
      </c>
      <c r="C1284" s="6">
        <v>1989</v>
      </c>
      <c r="D1284" s="6" t="s">
        <v>11</v>
      </c>
      <c r="E1284" s="6" t="s">
        <v>4</v>
      </c>
      <c r="F1284" s="27">
        <v>9.3642938713361254E-2</v>
      </c>
    </row>
    <row r="1285" spans="2:6" x14ac:dyDescent="0.25">
      <c r="B1285" s="6" t="s">
        <v>45</v>
      </c>
      <c r="C1285" s="6">
        <v>1989</v>
      </c>
      <c r="D1285" s="6" t="s">
        <v>12</v>
      </c>
      <c r="E1285" s="6" t="s">
        <v>4</v>
      </c>
      <c r="F1285" s="27">
        <v>0</v>
      </c>
    </row>
    <row r="1286" spans="2:6" x14ac:dyDescent="0.25">
      <c r="B1286" s="6" t="s">
        <v>45</v>
      </c>
      <c r="C1286" s="6">
        <v>1989</v>
      </c>
      <c r="D1286" s="6" t="s">
        <v>13</v>
      </c>
      <c r="E1286" s="6" t="s">
        <v>4</v>
      </c>
      <c r="F1286" s="27">
        <v>1.6634944803958888E-2</v>
      </c>
    </row>
    <row r="1287" spans="2:6" x14ac:dyDescent="0.25">
      <c r="B1287" s="6" t="s">
        <v>45</v>
      </c>
      <c r="C1287" s="6">
        <v>1989</v>
      </c>
      <c r="D1287" s="6" t="s">
        <v>14</v>
      </c>
      <c r="E1287" s="6" t="s">
        <v>4</v>
      </c>
      <c r="F1287" s="27">
        <v>2.5237913970308338E-2</v>
      </c>
    </row>
    <row r="1288" spans="2:6" x14ac:dyDescent="0.25">
      <c r="B1288" s="6" t="s">
        <v>45</v>
      </c>
      <c r="C1288" s="6">
        <v>1989</v>
      </c>
      <c r="D1288" s="6" t="s">
        <v>15</v>
      </c>
      <c r="E1288" s="6" t="s">
        <v>4</v>
      </c>
      <c r="F1288" s="27">
        <v>0</v>
      </c>
    </row>
    <row r="1289" spans="2:6" x14ac:dyDescent="0.25">
      <c r="B1289" s="6" t="s">
        <v>45</v>
      </c>
      <c r="C1289" s="6">
        <v>1989</v>
      </c>
      <c r="D1289" s="6" t="s">
        <v>16</v>
      </c>
      <c r="E1289" s="6" t="s">
        <v>4</v>
      </c>
      <c r="F1289" s="27">
        <v>0.11001141987057481</v>
      </c>
    </row>
    <row r="1290" spans="2:6" x14ac:dyDescent="0.25">
      <c r="B1290" s="6" t="s">
        <v>45</v>
      </c>
      <c r="C1290" s="6">
        <v>1989</v>
      </c>
      <c r="D1290" s="6" t="s">
        <v>17</v>
      </c>
      <c r="E1290" s="6" t="s">
        <v>4</v>
      </c>
      <c r="F1290" s="27">
        <v>9.0369242481918535E-2</v>
      </c>
    </row>
    <row r="1291" spans="2:6" x14ac:dyDescent="0.25">
      <c r="B1291" s="6" t="s">
        <v>45</v>
      </c>
      <c r="C1291" s="6">
        <v>1989</v>
      </c>
      <c r="D1291" s="6" t="s">
        <v>18</v>
      </c>
      <c r="E1291" s="6" t="s">
        <v>4</v>
      </c>
      <c r="F1291" s="27">
        <v>7.3315569090216984E-2</v>
      </c>
    </row>
    <row r="1292" spans="2:6" x14ac:dyDescent="0.25">
      <c r="B1292" s="6" t="s">
        <v>45</v>
      </c>
      <c r="C1292" s="6">
        <v>1989</v>
      </c>
      <c r="D1292" s="6" t="s">
        <v>19</v>
      </c>
      <c r="E1292" s="6" t="s">
        <v>4</v>
      </c>
      <c r="F1292" s="27">
        <v>3.814236771983251E-2</v>
      </c>
    </row>
    <row r="1293" spans="2:6" x14ac:dyDescent="0.25">
      <c r="B1293" s="6" t="s">
        <v>45</v>
      </c>
      <c r="C1293" s="6">
        <v>1989</v>
      </c>
      <c r="D1293" s="6" t="s">
        <v>20</v>
      </c>
      <c r="E1293" s="6" t="s">
        <v>4</v>
      </c>
      <c r="F1293" s="27">
        <v>5.4548915112295392E-2</v>
      </c>
    </row>
    <row r="1294" spans="2:6" x14ac:dyDescent="0.25">
      <c r="B1294" s="6" t="s">
        <v>45</v>
      </c>
      <c r="C1294" s="6">
        <v>1989</v>
      </c>
      <c r="D1294" s="6" t="s">
        <v>21</v>
      </c>
      <c r="E1294" s="6" t="s">
        <v>4</v>
      </c>
      <c r="F1294" s="27">
        <v>0</v>
      </c>
    </row>
    <row r="1295" spans="2:6" x14ac:dyDescent="0.25">
      <c r="B1295" s="6" t="s">
        <v>45</v>
      </c>
      <c r="C1295" s="6">
        <v>1989</v>
      </c>
      <c r="D1295" s="6" t="s">
        <v>22</v>
      </c>
      <c r="E1295" s="6" t="s">
        <v>4</v>
      </c>
      <c r="F1295" s="27">
        <v>0</v>
      </c>
    </row>
    <row r="1296" spans="2:6" x14ac:dyDescent="0.25">
      <c r="B1296" s="6" t="s">
        <v>45</v>
      </c>
      <c r="C1296" s="6">
        <v>1989</v>
      </c>
      <c r="D1296" s="6" t="s">
        <v>23</v>
      </c>
      <c r="E1296" s="6" t="s">
        <v>4</v>
      </c>
      <c r="F1296" s="27">
        <v>0</v>
      </c>
    </row>
    <row r="1297" spans="2:6" x14ac:dyDescent="0.25">
      <c r="B1297" s="6" t="s">
        <v>45</v>
      </c>
      <c r="C1297" s="6">
        <v>1989</v>
      </c>
      <c r="D1297" s="6" t="s">
        <v>24</v>
      </c>
      <c r="E1297" s="6" t="s">
        <v>4</v>
      </c>
      <c r="F1297" s="27">
        <v>6.9014084507042259E-2</v>
      </c>
    </row>
    <row r="1298" spans="2:6" x14ac:dyDescent="0.25">
      <c r="B1298" s="6" t="s">
        <v>45</v>
      </c>
      <c r="C1298" s="6">
        <v>1989</v>
      </c>
      <c r="D1298" s="6" t="s">
        <v>25</v>
      </c>
      <c r="E1298" s="6" t="s">
        <v>4</v>
      </c>
      <c r="F1298" s="27">
        <v>0.14286258089074991</v>
      </c>
    </row>
    <row r="1299" spans="2:6" x14ac:dyDescent="0.25">
      <c r="B1299" s="6" t="s">
        <v>45</v>
      </c>
      <c r="C1299" s="6">
        <v>1989</v>
      </c>
      <c r="D1299" s="6" t="s">
        <v>26</v>
      </c>
      <c r="E1299" s="6" t="s">
        <v>4</v>
      </c>
      <c r="F1299" s="27">
        <v>2.0289303387894937E-2</v>
      </c>
    </row>
    <row r="1300" spans="2:6" x14ac:dyDescent="0.25">
      <c r="B1300" s="6" t="s">
        <v>45</v>
      </c>
      <c r="C1300" s="6">
        <v>1989</v>
      </c>
      <c r="D1300" s="6" t="s">
        <v>27</v>
      </c>
      <c r="E1300" s="6" t="s">
        <v>4</v>
      </c>
      <c r="F1300" s="27">
        <v>0</v>
      </c>
    </row>
    <row r="1301" spans="2:6" x14ac:dyDescent="0.25">
      <c r="B1301" s="6" t="s">
        <v>45</v>
      </c>
      <c r="C1301" s="6">
        <v>1989</v>
      </c>
      <c r="D1301" s="6" t="s">
        <v>28</v>
      </c>
      <c r="E1301" s="6" t="s">
        <v>4</v>
      </c>
      <c r="F1301" s="27">
        <v>1.1305671869052151E-2</v>
      </c>
    </row>
    <row r="1302" spans="2:6" x14ac:dyDescent="0.25">
      <c r="B1302" s="6" t="s">
        <v>45</v>
      </c>
      <c r="C1302" s="6">
        <v>1989</v>
      </c>
      <c r="D1302" s="6" t="s">
        <v>29</v>
      </c>
      <c r="E1302" s="6" t="s">
        <v>4</v>
      </c>
      <c r="F1302" s="27">
        <v>0</v>
      </c>
    </row>
    <row r="1303" spans="2:6" x14ac:dyDescent="0.25">
      <c r="B1303" s="6" t="s">
        <v>45</v>
      </c>
      <c r="C1303" s="6">
        <v>1989</v>
      </c>
      <c r="D1303" s="6" t="s">
        <v>30</v>
      </c>
      <c r="E1303" s="6" t="s">
        <v>4</v>
      </c>
      <c r="F1303" s="27">
        <v>0</v>
      </c>
    </row>
    <row r="1304" spans="2:6" x14ac:dyDescent="0.25">
      <c r="B1304" s="6" t="s">
        <v>45</v>
      </c>
      <c r="C1304" s="6">
        <v>1989</v>
      </c>
      <c r="D1304" s="6" t="s">
        <v>31</v>
      </c>
      <c r="E1304" s="6" t="s">
        <v>4</v>
      </c>
      <c r="F1304" s="27">
        <v>0</v>
      </c>
    </row>
    <row r="1305" spans="2:6" x14ac:dyDescent="0.25">
      <c r="B1305" s="6" t="s">
        <v>45</v>
      </c>
      <c r="C1305" s="6">
        <v>1989</v>
      </c>
      <c r="D1305" s="6" t="s">
        <v>32</v>
      </c>
      <c r="E1305" s="6" t="s">
        <v>4</v>
      </c>
      <c r="F1305" s="27">
        <v>5.5576703464027405E-3</v>
      </c>
    </row>
    <row r="1306" spans="2:6" x14ac:dyDescent="0.25">
      <c r="B1306" s="6" t="s">
        <v>45</v>
      </c>
      <c r="C1306" s="6">
        <v>1988</v>
      </c>
      <c r="D1306" s="6" t="s">
        <v>7</v>
      </c>
      <c r="E1306" s="6" t="s">
        <v>3</v>
      </c>
      <c r="F1306" s="27">
        <v>0.10853635623473414</v>
      </c>
    </row>
    <row r="1307" spans="2:6" x14ac:dyDescent="0.25">
      <c r="B1307" s="6" t="s">
        <v>45</v>
      </c>
      <c r="C1307" s="6">
        <v>1988</v>
      </c>
      <c r="D1307" s="6" t="s">
        <v>8</v>
      </c>
      <c r="E1307" s="6" t="s">
        <v>3</v>
      </c>
      <c r="F1307" s="27">
        <v>8.2232103713909946E-2</v>
      </c>
    </row>
    <row r="1308" spans="2:6" x14ac:dyDescent="0.25">
      <c r="B1308" s="6" t="s">
        <v>45</v>
      </c>
      <c r="C1308" s="6">
        <v>1988</v>
      </c>
      <c r="D1308" s="6" t="s">
        <v>9</v>
      </c>
      <c r="E1308" s="6" t="s">
        <v>3</v>
      </c>
      <c r="F1308" s="27">
        <v>6.4320160330682039E-2</v>
      </c>
    </row>
    <row r="1309" spans="2:6" x14ac:dyDescent="0.25">
      <c r="B1309" s="6" t="s">
        <v>45</v>
      </c>
      <c r="C1309" s="6">
        <v>1988</v>
      </c>
      <c r="D1309" s="6" t="s">
        <v>10</v>
      </c>
      <c r="E1309" s="6" t="s">
        <v>3</v>
      </c>
      <c r="F1309" s="27">
        <v>0.1080353228533851</v>
      </c>
    </row>
    <row r="1310" spans="2:6" x14ac:dyDescent="0.25">
      <c r="B1310" s="6" t="s">
        <v>45</v>
      </c>
      <c r="C1310" s="6">
        <v>1988</v>
      </c>
      <c r="D1310" s="6" t="s">
        <v>11</v>
      </c>
      <c r="E1310" s="6" t="s">
        <v>3</v>
      </c>
      <c r="F1310" s="27">
        <v>3.288031565103025E-3</v>
      </c>
    </row>
    <row r="1311" spans="2:6" x14ac:dyDescent="0.25">
      <c r="B1311" s="6" t="s">
        <v>45</v>
      </c>
      <c r="C1311" s="6">
        <v>1988</v>
      </c>
      <c r="D1311" s="6" t="s">
        <v>12</v>
      </c>
      <c r="E1311" s="6" t="s">
        <v>3</v>
      </c>
      <c r="F1311" s="27">
        <v>0</v>
      </c>
    </row>
    <row r="1312" spans="2:6" x14ac:dyDescent="0.25">
      <c r="B1312" s="6" t="s">
        <v>45</v>
      </c>
      <c r="C1312" s="6">
        <v>1988</v>
      </c>
      <c r="D1312" s="6" t="s">
        <v>13</v>
      </c>
      <c r="E1312" s="6" t="s">
        <v>3</v>
      </c>
      <c r="F1312" s="27">
        <v>1.4529968059121939E-2</v>
      </c>
    </row>
    <row r="1313" spans="2:6" x14ac:dyDescent="0.25">
      <c r="B1313" s="6" t="s">
        <v>45</v>
      </c>
      <c r="C1313" s="6">
        <v>1988</v>
      </c>
      <c r="D1313" s="6" t="s">
        <v>14</v>
      </c>
      <c r="E1313" s="6" t="s">
        <v>3</v>
      </c>
      <c r="F1313" s="27">
        <v>0</v>
      </c>
    </row>
    <row r="1314" spans="2:6" x14ac:dyDescent="0.25">
      <c r="B1314" s="6" t="s">
        <v>45</v>
      </c>
      <c r="C1314" s="6">
        <v>1988</v>
      </c>
      <c r="D1314" s="6" t="s">
        <v>15</v>
      </c>
      <c r="E1314" s="6" t="s">
        <v>3</v>
      </c>
      <c r="F1314" s="27">
        <v>3.5072336694432268E-3</v>
      </c>
    </row>
    <row r="1315" spans="2:6" x14ac:dyDescent="0.25">
      <c r="B1315" s="6" t="s">
        <v>45</v>
      </c>
      <c r="C1315" s="6">
        <v>1988</v>
      </c>
      <c r="D1315" s="6" t="s">
        <v>16</v>
      </c>
      <c r="E1315" s="6" t="s">
        <v>3</v>
      </c>
      <c r="F1315" s="27">
        <v>0.14714724118494393</v>
      </c>
    </row>
    <row r="1316" spans="2:6" x14ac:dyDescent="0.25">
      <c r="B1316" s="6" t="s">
        <v>45</v>
      </c>
      <c r="C1316" s="6">
        <v>1988</v>
      </c>
      <c r="D1316" s="6" t="s">
        <v>17</v>
      </c>
      <c r="E1316" s="6" t="s">
        <v>3</v>
      </c>
      <c r="F1316" s="27">
        <v>1.590780985783178E-2</v>
      </c>
    </row>
    <row r="1317" spans="2:6" x14ac:dyDescent="0.25">
      <c r="B1317" s="6" t="s">
        <v>45</v>
      </c>
      <c r="C1317" s="6">
        <v>1988</v>
      </c>
      <c r="D1317" s="6" t="s">
        <v>18</v>
      </c>
      <c r="E1317" s="6" t="s">
        <v>3</v>
      </c>
      <c r="F1317" s="27">
        <v>3.3350034446044965E-2</v>
      </c>
    </row>
    <row r="1318" spans="2:6" x14ac:dyDescent="0.25">
      <c r="B1318" s="6" t="s">
        <v>45</v>
      </c>
      <c r="C1318" s="6">
        <v>1988</v>
      </c>
      <c r="D1318" s="6" t="s">
        <v>19</v>
      </c>
      <c r="E1318" s="6" t="s">
        <v>3</v>
      </c>
      <c r="F1318" s="27">
        <v>0.1356234734139162</v>
      </c>
    </row>
    <row r="1319" spans="2:6" x14ac:dyDescent="0.25">
      <c r="B1319" s="6" t="s">
        <v>45</v>
      </c>
      <c r="C1319" s="6">
        <v>1988</v>
      </c>
      <c r="D1319" s="6" t="s">
        <v>20</v>
      </c>
      <c r="E1319" s="6" t="s">
        <v>3</v>
      </c>
      <c r="F1319" s="27">
        <v>2.2264670883697626E-2</v>
      </c>
    </row>
    <row r="1320" spans="2:6" x14ac:dyDescent="0.25">
      <c r="B1320" s="6" t="s">
        <v>45</v>
      </c>
      <c r="C1320" s="6">
        <v>1988</v>
      </c>
      <c r="D1320" s="6" t="s">
        <v>21</v>
      </c>
      <c r="E1320" s="6" t="s">
        <v>3</v>
      </c>
      <c r="F1320" s="27">
        <v>2.3172793887392749E-3</v>
      </c>
    </row>
    <row r="1321" spans="2:6" x14ac:dyDescent="0.25">
      <c r="B1321" s="6" t="s">
        <v>45</v>
      </c>
      <c r="C1321" s="6">
        <v>1988</v>
      </c>
      <c r="D1321" s="6" t="s">
        <v>22</v>
      </c>
      <c r="E1321" s="6" t="s">
        <v>3</v>
      </c>
      <c r="F1321" s="27">
        <v>4.1804972756309892E-2</v>
      </c>
    </row>
    <row r="1322" spans="2:6" x14ac:dyDescent="0.25">
      <c r="B1322" s="6" t="s">
        <v>45</v>
      </c>
      <c r="C1322" s="6">
        <v>1988</v>
      </c>
      <c r="D1322" s="6" t="s">
        <v>23</v>
      </c>
      <c r="E1322" s="6" t="s">
        <v>3</v>
      </c>
      <c r="F1322" s="27">
        <v>0</v>
      </c>
    </row>
    <row r="1323" spans="2:6" x14ac:dyDescent="0.25">
      <c r="B1323" s="6" t="s">
        <v>45</v>
      </c>
      <c r="C1323" s="6">
        <v>1988</v>
      </c>
      <c r="D1323" s="6" t="s">
        <v>24</v>
      </c>
      <c r="E1323" s="6" t="s">
        <v>3</v>
      </c>
      <c r="F1323" s="27">
        <v>4.4216195904052111E-2</v>
      </c>
    </row>
    <row r="1324" spans="2:6" x14ac:dyDescent="0.25">
      <c r="B1324" s="6" t="s">
        <v>45</v>
      </c>
      <c r="C1324" s="6">
        <v>1988</v>
      </c>
      <c r="D1324" s="6" t="s">
        <v>25</v>
      </c>
      <c r="E1324" s="6" t="s">
        <v>3</v>
      </c>
      <c r="F1324" s="27">
        <v>9.5446859146990665E-2</v>
      </c>
    </row>
    <row r="1325" spans="2:6" x14ac:dyDescent="0.25">
      <c r="B1325" s="6" t="s">
        <v>45</v>
      </c>
      <c r="C1325" s="6">
        <v>1988</v>
      </c>
      <c r="D1325" s="6" t="s">
        <v>26</v>
      </c>
      <c r="E1325" s="6" t="s">
        <v>3</v>
      </c>
      <c r="F1325" s="27">
        <v>6.3067576877309448E-2</v>
      </c>
    </row>
    <row r="1326" spans="2:6" x14ac:dyDescent="0.25">
      <c r="B1326" s="6" t="s">
        <v>45</v>
      </c>
      <c r="C1326" s="6">
        <v>1988</v>
      </c>
      <c r="D1326" s="6" t="s">
        <v>27</v>
      </c>
      <c r="E1326" s="6" t="s">
        <v>3</v>
      </c>
      <c r="F1326" s="27">
        <v>0</v>
      </c>
    </row>
    <row r="1327" spans="2:6" x14ac:dyDescent="0.25">
      <c r="B1327" s="6" t="s">
        <v>45</v>
      </c>
      <c r="C1327" s="6">
        <v>1988</v>
      </c>
      <c r="D1327" s="6" t="s">
        <v>28</v>
      </c>
      <c r="E1327" s="6" t="s">
        <v>3</v>
      </c>
      <c r="F1327" s="27">
        <v>0</v>
      </c>
    </row>
    <row r="1328" spans="2:6" x14ac:dyDescent="0.25">
      <c r="B1328" s="6" t="s">
        <v>45</v>
      </c>
      <c r="C1328" s="6">
        <v>1988</v>
      </c>
      <c r="D1328" s="6" t="s">
        <v>29</v>
      </c>
      <c r="E1328" s="6" t="s">
        <v>3</v>
      </c>
      <c r="F1328" s="27">
        <v>1.052170100832968E-2</v>
      </c>
    </row>
    <row r="1329" spans="2:6" x14ac:dyDescent="0.25">
      <c r="B1329" s="6" t="s">
        <v>45</v>
      </c>
      <c r="C1329" s="6">
        <v>1988</v>
      </c>
      <c r="D1329" s="6" t="s">
        <v>30</v>
      </c>
      <c r="E1329" s="6" t="s">
        <v>3</v>
      </c>
      <c r="F1329" s="27">
        <v>0</v>
      </c>
    </row>
    <row r="1330" spans="2:6" x14ac:dyDescent="0.25">
      <c r="B1330" s="6" t="s">
        <v>45</v>
      </c>
      <c r="C1330" s="6">
        <v>1988</v>
      </c>
      <c r="D1330" s="6" t="s">
        <v>31</v>
      </c>
      <c r="E1330" s="6" t="s">
        <v>3</v>
      </c>
      <c r="F1330" s="27">
        <v>0</v>
      </c>
    </row>
    <row r="1331" spans="2:6" x14ac:dyDescent="0.25">
      <c r="B1331" s="6" t="s">
        <v>45</v>
      </c>
      <c r="C1331" s="6">
        <v>1988</v>
      </c>
      <c r="D1331" s="6" t="s">
        <v>32</v>
      </c>
      <c r="E1331" s="6" t="s">
        <v>3</v>
      </c>
      <c r="F1331" s="27">
        <v>3.8830087054550011E-3</v>
      </c>
    </row>
    <row r="1332" spans="2:6" x14ac:dyDescent="0.25">
      <c r="B1332" s="6" t="s">
        <v>45</v>
      </c>
      <c r="C1332" s="6">
        <v>1988</v>
      </c>
      <c r="D1332" s="6" t="s">
        <v>7</v>
      </c>
      <c r="E1332" s="6" t="s">
        <v>4</v>
      </c>
      <c r="F1332" s="27">
        <v>0.15582356132370739</v>
      </c>
    </row>
    <row r="1333" spans="2:6" x14ac:dyDescent="0.25">
      <c r="B1333" s="6" t="s">
        <v>45</v>
      </c>
      <c r="C1333" s="6">
        <v>1988</v>
      </c>
      <c r="D1333" s="6" t="s">
        <v>8</v>
      </c>
      <c r="E1333" s="6" t="s">
        <v>4</v>
      </c>
      <c r="F1333" s="27">
        <v>2.2826858072862329E-2</v>
      </c>
    </row>
    <row r="1334" spans="2:6" x14ac:dyDescent="0.25">
      <c r="B1334" s="6" t="s">
        <v>45</v>
      </c>
      <c r="C1334" s="6">
        <v>1988</v>
      </c>
      <c r="D1334" s="6" t="s">
        <v>9</v>
      </c>
      <c r="E1334" s="6" t="s">
        <v>4</v>
      </c>
      <c r="F1334" s="27">
        <v>7.1860785377456909E-2</v>
      </c>
    </row>
    <row r="1335" spans="2:6" x14ac:dyDescent="0.25">
      <c r="B1335" s="6" t="s">
        <v>45</v>
      </c>
      <c r="C1335" s="6">
        <v>1988</v>
      </c>
      <c r="D1335" s="6" t="s">
        <v>10</v>
      </c>
      <c r="E1335" s="6" t="s">
        <v>4</v>
      </c>
      <c r="F1335" s="27">
        <v>2.1157617994408046E-2</v>
      </c>
    </row>
    <row r="1336" spans="2:6" x14ac:dyDescent="0.25">
      <c r="B1336" s="6" t="s">
        <v>45</v>
      </c>
      <c r="C1336" s="6">
        <v>1988</v>
      </c>
      <c r="D1336" s="6" t="s">
        <v>11</v>
      </c>
      <c r="E1336" s="6" t="s">
        <v>4</v>
      </c>
      <c r="F1336" s="27">
        <v>7.6326002587322125E-2</v>
      </c>
    </row>
    <row r="1337" spans="2:6" x14ac:dyDescent="0.25">
      <c r="B1337" s="6" t="s">
        <v>45</v>
      </c>
      <c r="C1337" s="6">
        <v>1988</v>
      </c>
      <c r="D1337" s="6" t="s">
        <v>12</v>
      </c>
      <c r="E1337" s="6" t="s">
        <v>4</v>
      </c>
      <c r="F1337" s="27">
        <v>0</v>
      </c>
    </row>
    <row r="1338" spans="2:6" x14ac:dyDescent="0.25">
      <c r="B1338" s="6" t="s">
        <v>45</v>
      </c>
      <c r="C1338" s="6">
        <v>1988</v>
      </c>
      <c r="D1338" s="6" t="s">
        <v>13</v>
      </c>
      <c r="E1338" s="6" t="s">
        <v>4</v>
      </c>
      <c r="F1338" s="27">
        <v>1.1851604557025414E-2</v>
      </c>
    </row>
    <row r="1339" spans="2:6" x14ac:dyDescent="0.25">
      <c r="B1339" s="6" t="s">
        <v>45</v>
      </c>
      <c r="C1339" s="6">
        <v>1988</v>
      </c>
      <c r="D1339" s="6" t="s">
        <v>14</v>
      </c>
      <c r="E1339" s="6" t="s">
        <v>4</v>
      </c>
      <c r="F1339" s="27">
        <v>2.1825314025789758E-2</v>
      </c>
    </row>
    <row r="1340" spans="2:6" x14ac:dyDescent="0.25">
      <c r="B1340" s="6" t="s">
        <v>45</v>
      </c>
      <c r="C1340" s="6">
        <v>1988</v>
      </c>
      <c r="D1340" s="6" t="s">
        <v>15</v>
      </c>
      <c r="E1340" s="6" t="s">
        <v>4</v>
      </c>
      <c r="F1340" s="27">
        <v>0</v>
      </c>
    </row>
    <row r="1341" spans="2:6" x14ac:dyDescent="0.25">
      <c r="B1341" s="6" t="s">
        <v>45</v>
      </c>
      <c r="C1341" s="6">
        <v>1988</v>
      </c>
      <c r="D1341" s="6" t="s">
        <v>16</v>
      </c>
      <c r="E1341" s="6" t="s">
        <v>4</v>
      </c>
      <c r="F1341" s="27">
        <v>0.11008638317406001</v>
      </c>
    </row>
    <row r="1342" spans="2:6" x14ac:dyDescent="0.25">
      <c r="B1342" s="6" t="s">
        <v>45</v>
      </c>
      <c r="C1342" s="6">
        <v>1988</v>
      </c>
      <c r="D1342" s="6" t="s">
        <v>17</v>
      </c>
      <c r="E1342" s="6" t="s">
        <v>4</v>
      </c>
      <c r="F1342" s="27">
        <v>0.10107248675040688</v>
      </c>
    </row>
    <row r="1343" spans="2:6" x14ac:dyDescent="0.25">
      <c r="B1343" s="6" t="s">
        <v>45</v>
      </c>
      <c r="C1343" s="6">
        <v>1988</v>
      </c>
      <c r="D1343" s="6" t="s">
        <v>18</v>
      </c>
      <c r="E1343" s="6" t="s">
        <v>4</v>
      </c>
      <c r="F1343" s="27">
        <v>4.7322956224178946E-2</v>
      </c>
    </row>
    <row r="1344" spans="2:6" x14ac:dyDescent="0.25">
      <c r="B1344" s="6" t="s">
        <v>45</v>
      </c>
      <c r="C1344" s="6">
        <v>1988</v>
      </c>
      <c r="D1344" s="6" t="s">
        <v>19</v>
      </c>
      <c r="E1344" s="6" t="s">
        <v>4</v>
      </c>
      <c r="F1344" s="27">
        <v>6.4265743020489915E-2</v>
      </c>
    </row>
    <row r="1345" spans="2:6" x14ac:dyDescent="0.25">
      <c r="B1345" s="6" t="s">
        <v>45</v>
      </c>
      <c r="C1345" s="6">
        <v>1988</v>
      </c>
      <c r="D1345" s="6" t="s">
        <v>20</v>
      </c>
      <c r="E1345" s="6" t="s">
        <v>4</v>
      </c>
      <c r="F1345" s="27">
        <v>5.2706255477194007E-2</v>
      </c>
    </row>
    <row r="1346" spans="2:6" x14ac:dyDescent="0.25">
      <c r="B1346" s="6" t="s">
        <v>45</v>
      </c>
      <c r="C1346" s="6">
        <v>1988</v>
      </c>
      <c r="D1346" s="6" t="s">
        <v>21</v>
      </c>
      <c r="E1346" s="6" t="s">
        <v>4</v>
      </c>
      <c r="F1346" s="27">
        <v>3.8392521804448527E-3</v>
      </c>
    </row>
    <row r="1347" spans="2:6" x14ac:dyDescent="0.25">
      <c r="B1347" s="6" t="s">
        <v>45</v>
      </c>
      <c r="C1347" s="6">
        <v>1988</v>
      </c>
      <c r="D1347" s="6" t="s">
        <v>22</v>
      </c>
      <c r="E1347" s="6" t="s">
        <v>4</v>
      </c>
      <c r="F1347" s="27">
        <v>0</v>
      </c>
    </row>
    <row r="1348" spans="2:6" x14ac:dyDescent="0.25">
      <c r="B1348" s="6" t="s">
        <v>45</v>
      </c>
      <c r="C1348" s="6">
        <v>1988</v>
      </c>
      <c r="D1348" s="6" t="s">
        <v>23</v>
      </c>
      <c r="E1348" s="6" t="s">
        <v>4</v>
      </c>
      <c r="F1348" s="27">
        <v>0</v>
      </c>
    </row>
    <row r="1349" spans="2:6" x14ac:dyDescent="0.25">
      <c r="B1349" s="6" t="s">
        <v>45</v>
      </c>
      <c r="C1349" s="6">
        <v>1988</v>
      </c>
      <c r="D1349" s="6" t="s">
        <v>24</v>
      </c>
      <c r="E1349" s="6" t="s">
        <v>4</v>
      </c>
      <c r="F1349" s="27">
        <v>5.5836080624295792E-2</v>
      </c>
    </row>
    <row r="1350" spans="2:6" x14ac:dyDescent="0.25">
      <c r="B1350" s="6" t="s">
        <v>45</v>
      </c>
      <c r="C1350" s="6">
        <v>1988</v>
      </c>
      <c r="D1350" s="6" t="s">
        <v>25</v>
      </c>
      <c r="E1350" s="6" t="s">
        <v>4</v>
      </c>
      <c r="F1350" s="27">
        <v>0.14013270458623711</v>
      </c>
    </row>
    <row r="1351" spans="2:6" x14ac:dyDescent="0.25">
      <c r="B1351" s="6" t="s">
        <v>45</v>
      </c>
      <c r="C1351" s="6">
        <v>1988</v>
      </c>
      <c r="D1351" s="6" t="s">
        <v>26</v>
      </c>
      <c r="E1351" s="6" t="s">
        <v>4</v>
      </c>
      <c r="F1351" s="27">
        <v>2.5914952218002753E-2</v>
      </c>
    </row>
    <row r="1352" spans="2:6" x14ac:dyDescent="0.25">
      <c r="B1352" s="6" t="s">
        <v>45</v>
      </c>
      <c r="C1352" s="6">
        <v>1988</v>
      </c>
      <c r="D1352" s="6" t="s">
        <v>27</v>
      </c>
      <c r="E1352" s="6" t="s">
        <v>4</v>
      </c>
      <c r="F1352" s="27">
        <v>0</v>
      </c>
    </row>
    <row r="1353" spans="2:6" x14ac:dyDescent="0.25">
      <c r="B1353" s="6" t="s">
        <v>45</v>
      </c>
      <c r="C1353" s="6">
        <v>1988</v>
      </c>
      <c r="D1353" s="6" t="s">
        <v>28</v>
      </c>
      <c r="E1353" s="6" t="s">
        <v>4</v>
      </c>
      <c r="F1353" s="27">
        <v>1.1517756541334558E-2</v>
      </c>
    </row>
    <row r="1354" spans="2:6" x14ac:dyDescent="0.25">
      <c r="B1354" s="6" t="s">
        <v>45</v>
      </c>
      <c r="C1354" s="6">
        <v>1988</v>
      </c>
      <c r="D1354" s="6" t="s">
        <v>29</v>
      </c>
      <c r="E1354" s="6" t="s">
        <v>4</v>
      </c>
      <c r="F1354" s="27">
        <v>0</v>
      </c>
    </row>
    <row r="1355" spans="2:6" x14ac:dyDescent="0.25">
      <c r="B1355" s="6" t="s">
        <v>45</v>
      </c>
      <c r="C1355" s="6">
        <v>1988</v>
      </c>
      <c r="D1355" s="6" t="s">
        <v>30</v>
      </c>
      <c r="E1355" s="6" t="s">
        <v>4</v>
      </c>
      <c r="F1355" s="27">
        <v>0</v>
      </c>
    </row>
    <row r="1356" spans="2:6" x14ac:dyDescent="0.25">
      <c r="B1356" s="6" t="s">
        <v>45</v>
      </c>
      <c r="C1356" s="6">
        <v>1988</v>
      </c>
      <c r="D1356" s="6" t="s">
        <v>31</v>
      </c>
      <c r="E1356" s="6" t="s">
        <v>4</v>
      </c>
      <c r="F1356" s="27">
        <v>0</v>
      </c>
    </row>
    <row r="1357" spans="2:6" x14ac:dyDescent="0.25">
      <c r="B1357" s="6" t="s">
        <v>45</v>
      </c>
      <c r="C1357" s="6">
        <v>1988</v>
      </c>
      <c r="D1357" s="6" t="s">
        <v>32</v>
      </c>
      <c r="E1357" s="6" t="s">
        <v>4</v>
      </c>
      <c r="F1357" s="27">
        <v>5.6336852647832078E-3</v>
      </c>
    </row>
    <row r="1358" spans="2:6" x14ac:dyDescent="0.25">
      <c r="B1358" s="6" t="s">
        <v>45</v>
      </c>
      <c r="C1358" s="6">
        <v>1987</v>
      </c>
      <c r="D1358" s="6" t="s">
        <v>7</v>
      </c>
      <c r="E1358" s="6" t="s">
        <v>3</v>
      </c>
      <c r="F1358" s="27">
        <v>0.1150831278841899</v>
      </c>
    </row>
    <row r="1359" spans="2:6" x14ac:dyDescent="0.25">
      <c r="B1359" s="6" t="s">
        <v>45</v>
      </c>
      <c r="C1359" s="6">
        <v>1987</v>
      </c>
      <c r="D1359" s="6" t="s">
        <v>8</v>
      </c>
      <c r="E1359" s="6" t="s">
        <v>3</v>
      </c>
      <c r="F1359" s="27">
        <v>8.2432517858271701E-2</v>
      </c>
    </row>
    <row r="1360" spans="2:6" x14ac:dyDescent="0.25">
      <c r="B1360" s="6" t="s">
        <v>45</v>
      </c>
      <c r="C1360" s="6">
        <v>1987</v>
      </c>
      <c r="D1360" s="6" t="s">
        <v>9</v>
      </c>
      <c r="E1360" s="6" t="s">
        <v>3</v>
      </c>
      <c r="F1360" s="27">
        <v>6.5554080536064221E-2</v>
      </c>
    </row>
    <row r="1361" spans="2:6" x14ac:dyDescent="0.25">
      <c r="B1361" s="6" t="s">
        <v>45</v>
      </c>
      <c r="C1361" s="6">
        <v>1987</v>
      </c>
      <c r="D1361" s="6" t="s">
        <v>10</v>
      </c>
      <c r="E1361" s="6" t="s">
        <v>3</v>
      </c>
      <c r="F1361" s="27">
        <v>8.0504456666034521E-2</v>
      </c>
    </row>
    <row r="1362" spans="2:6" x14ac:dyDescent="0.25">
      <c r="B1362" s="6" t="s">
        <v>45</v>
      </c>
      <c r="C1362" s="6">
        <v>1987</v>
      </c>
      <c r="D1362" s="6" t="s">
        <v>11</v>
      </c>
      <c r="E1362" s="6" t="s">
        <v>3</v>
      </c>
      <c r="F1362" s="27">
        <v>6.384727226752639E-3</v>
      </c>
    </row>
    <row r="1363" spans="2:6" x14ac:dyDescent="0.25">
      <c r="B1363" s="6" t="s">
        <v>45</v>
      </c>
      <c r="C1363" s="6">
        <v>1987</v>
      </c>
      <c r="D1363" s="6" t="s">
        <v>12</v>
      </c>
      <c r="E1363" s="6" t="s">
        <v>3</v>
      </c>
      <c r="F1363" s="27">
        <v>0</v>
      </c>
    </row>
    <row r="1364" spans="2:6" x14ac:dyDescent="0.25">
      <c r="B1364" s="6" t="s">
        <v>45</v>
      </c>
      <c r="C1364" s="6">
        <v>1987</v>
      </c>
      <c r="D1364" s="6" t="s">
        <v>13</v>
      </c>
      <c r="E1364" s="6" t="s">
        <v>3</v>
      </c>
      <c r="F1364" s="27">
        <v>1.7226120488020736E-2</v>
      </c>
    </row>
    <row r="1365" spans="2:6" x14ac:dyDescent="0.25">
      <c r="B1365" s="6" t="s">
        <v>45</v>
      </c>
      <c r="C1365" s="6">
        <v>1987</v>
      </c>
      <c r="D1365" s="6" t="s">
        <v>14</v>
      </c>
      <c r="E1365" s="6" t="s">
        <v>3</v>
      </c>
      <c r="F1365" s="27">
        <v>0</v>
      </c>
    </row>
    <row r="1366" spans="2:6" x14ac:dyDescent="0.25">
      <c r="B1366" s="6" t="s">
        <v>45</v>
      </c>
      <c r="C1366" s="6">
        <v>1987</v>
      </c>
      <c r="D1366" s="6" t="s">
        <v>15</v>
      </c>
      <c r="E1366" s="6" t="s">
        <v>3</v>
      </c>
      <c r="F1366" s="27">
        <v>3.6032619002465392E-3</v>
      </c>
    </row>
    <row r="1367" spans="2:6" x14ac:dyDescent="0.25">
      <c r="B1367" s="6" t="s">
        <v>45</v>
      </c>
      <c r="C1367" s="6">
        <v>1987</v>
      </c>
      <c r="D1367" s="6" t="s">
        <v>16</v>
      </c>
      <c r="E1367" s="6" t="s">
        <v>3</v>
      </c>
      <c r="F1367" s="27">
        <v>0.17194512927492256</v>
      </c>
    </row>
    <row r="1368" spans="2:6" x14ac:dyDescent="0.25">
      <c r="B1368" s="6" t="s">
        <v>45</v>
      </c>
      <c r="C1368" s="6">
        <v>1987</v>
      </c>
      <c r="D1368" s="6" t="s">
        <v>17</v>
      </c>
      <c r="E1368" s="6" t="s">
        <v>3</v>
      </c>
      <c r="F1368" s="27">
        <v>1.5361274416840508E-2</v>
      </c>
    </row>
    <row r="1369" spans="2:6" x14ac:dyDescent="0.25">
      <c r="B1369" s="6" t="s">
        <v>45</v>
      </c>
      <c r="C1369" s="6">
        <v>1987</v>
      </c>
      <c r="D1369" s="6" t="s">
        <v>18</v>
      </c>
      <c r="E1369" s="6" t="s">
        <v>3</v>
      </c>
      <c r="F1369" s="27">
        <v>3.6285479486693216E-2</v>
      </c>
    </row>
    <row r="1370" spans="2:6" x14ac:dyDescent="0.25">
      <c r="B1370" s="6" t="s">
        <v>45</v>
      </c>
      <c r="C1370" s="6">
        <v>1987</v>
      </c>
      <c r="D1370" s="6" t="s">
        <v>19</v>
      </c>
      <c r="E1370" s="6" t="s">
        <v>3</v>
      </c>
      <c r="F1370" s="27">
        <v>0.13932612680953285</v>
      </c>
    </row>
    <row r="1371" spans="2:6" x14ac:dyDescent="0.25">
      <c r="B1371" s="6" t="s">
        <v>45</v>
      </c>
      <c r="C1371" s="6">
        <v>1987</v>
      </c>
      <c r="D1371" s="6" t="s">
        <v>20</v>
      </c>
      <c r="E1371" s="6" t="s">
        <v>3</v>
      </c>
      <c r="F1371" s="27">
        <v>4.0173209431696062E-2</v>
      </c>
    </row>
    <row r="1372" spans="2:6" x14ac:dyDescent="0.25">
      <c r="B1372" s="6" t="s">
        <v>45</v>
      </c>
      <c r="C1372" s="6">
        <v>1987</v>
      </c>
      <c r="D1372" s="6" t="s">
        <v>21</v>
      </c>
      <c r="E1372" s="6" t="s">
        <v>3</v>
      </c>
      <c r="F1372" s="27">
        <v>0</v>
      </c>
    </row>
    <row r="1373" spans="2:6" x14ac:dyDescent="0.25">
      <c r="B1373" s="6" t="s">
        <v>45</v>
      </c>
      <c r="C1373" s="6">
        <v>1987</v>
      </c>
      <c r="D1373" s="6" t="s">
        <v>22</v>
      </c>
      <c r="E1373" s="6" t="s">
        <v>3</v>
      </c>
      <c r="F1373" s="27">
        <v>3.4547063657626907E-2</v>
      </c>
    </row>
    <row r="1374" spans="2:6" x14ac:dyDescent="0.25">
      <c r="B1374" s="6" t="s">
        <v>45</v>
      </c>
      <c r="C1374" s="6">
        <v>1987</v>
      </c>
      <c r="D1374" s="6" t="s">
        <v>23</v>
      </c>
      <c r="E1374" s="6" t="s">
        <v>3</v>
      </c>
      <c r="F1374" s="27">
        <v>0</v>
      </c>
    </row>
    <row r="1375" spans="2:6" x14ac:dyDescent="0.25">
      <c r="B1375" s="6" t="s">
        <v>45</v>
      </c>
      <c r="C1375" s="6">
        <v>1987</v>
      </c>
      <c r="D1375" s="6" t="s">
        <v>24</v>
      </c>
      <c r="E1375" s="6" t="s">
        <v>3</v>
      </c>
      <c r="F1375" s="27">
        <v>4.0931790884379544E-2</v>
      </c>
    </row>
    <row r="1376" spans="2:6" x14ac:dyDescent="0.25">
      <c r="B1376" s="6" t="s">
        <v>45</v>
      </c>
      <c r="C1376" s="6">
        <v>1987</v>
      </c>
      <c r="D1376" s="6" t="s">
        <v>25</v>
      </c>
      <c r="E1376" s="6" t="s">
        <v>3</v>
      </c>
      <c r="F1376" s="27">
        <v>9.690878058031481E-2</v>
      </c>
    </row>
    <row r="1377" spans="2:6" x14ac:dyDescent="0.25">
      <c r="B1377" s="6" t="s">
        <v>45</v>
      </c>
      <c r="C1377" s="6">
        <v>1987</v>
      </c>
      <c r="D1377" s="6" t="s">
        <v>26</v>
      </c>
      <c r="E1377" s="6" t="s">
        <v>3</v>
      </c>
      <c r="F1377" s="27">
        <v>4.3207535242429991E-2</v>
      </c>
    </row>
    <row r="1378" spans="2:6" x14ac:dyDescent="0.25">
      <c r="B1378" s="6" t="s">
        <v>45</v>
      </c>
      <c r="C1378" s="6">
        <v>1987</v>
      </c>
      <c r="D1378" s="6" t="s">
        <v>27</v>
      </c>
      <c r="E1378" s="6" t="s">
        <v>3</v>
      </c>
      <c r="F1378" s="27">
        <v>0</v>
      </c>
    </row>
    <row r="1379" spans="2:6" x14ac:dyDescent="0.25">
      <c r="B1379" s="6" t="s">
        <v>45</v>
      </c>
      <c r="C1379" s="6">
        <v>1987</v>
      </c>
      <c r="D1379" s="6" t="s">
        <v>28</v>
      </c>
      <c r="E1379" s="6" t="s">
        <v>3</v>
      </c>
      <c r="F1379" s="27">
        <v>0</v>
      </c>
    </row>
    <row r="1380" spans="2:6" x14ac:dyDescent="0.25">
      <c r="B1380" s="6" t="s">
        <v>45</v>
      </c>
      <c r="C1380" s="6">
        <v>1987</v>
      </c>
      <c r="D1380" s="6" t="s">
        <v>29</v>
      </c>
      <c r="E1380" s="6" t="s">
        <v>3</v>
      </c>
      <c r="F1380" s="27">
        <v>1.052531765598331E-2</v>
      </c>
    </row>
    <row r="1381" spans="2:6" x14ac:dyDescent="0.25">
      <c r="B1381" s="6" t="s">
        <v>45</v>
      </c>
      <c r="C1381" s="6">
        <v>1987</v>
      </c>
      <c r="D1381" s="6" t="s">
        <v>30</v>
      </c>
      <c r="E1381" s="6" t="s">
        <v>3</v>
      </c>
      <c r="F1381" s="27">
        <v>0</v>
      </c>
    </row>
    <row r="1382" spans="2:6" x14ac:dyDescent="0.25">
      <c r="B1382" s="6" t="s">
        <v>45</v>
      </c>
      <c r="C1382" s="6">
        <v>1987</v>
      </c>
      <c r="D1382" s="6" t="s">
        <v>31</v>
      </c>
      <c r="E1382" s="6" t="s">
        <v>3</v>
      </c>
      <c r="F1382" s="27">
        <v>0</v>
      </c>
    </row>
    <row r="1383" spans="2:6" x14ac:dyDescent="0.25">
      <c r="B1383" s="6" t="s">
        <v>45</v>
      </c>
      <c r="C1383" s="6">
        <v>1987</v>
      </c>
      <c r="D1383" s="6" t="s">
        <v>32</v>
      </c>
      <c r="E1383" s="6" t="s">
        <v>3</v>
      </c>
      <c r="F1383" s="27">
        <v>0</v>
      </c>
    </row>
    <row r="1384" spans="2:6" x14ac:dyDescent="0.25">
      <c r="B1384" s="6" t="s">
        <v>45</v>
      </c>
      <c r="C1384" s="6">
        <v>1987</v>
      </c>
      <c r="D1384" s="6" t="s">
        <v>7</v>
      </c>
      <c r="E1384" s="6" t="s">
        <v>4</v>
      </c>
      <c r="F1384" s="27">
        <v>0.1553530363682821</v>
      </c>
    </row>
    <row r="1385" spans="2:6" x14ac:dyDescent="0.25">
      <c r="B1385" s="6" t="s">
        <v>45</v>
      </c>
      <c r="C1385" s="6">
        <v>1987</v>
      </c>
      <c r="D1385" s="6" t="s">
        <v>8</v>
      </c>
      <c r="E1385" s="6" t="s">
        <v>4</v>
      </c>
      <c r="F1385" s="27">
        <v>2.2996337620304914E-2</v>
      </c>
    </row>
    <row r="1386" spans="2:6" x14ac:dyDescent="0.25">
      <c r="B1386" s="6" t="s">
        <v>45</v>
      </c>
      <c r="C1386" s="6">
        <v>1987</v>
      </c>
      <c r="D1386" s="6" t="s">
        <v>9</v>
      </c>
      <c r="E1386" s="6" t="s">
        <v>4</v>
      </c>
      <c r="F1386" s="27">
        <v>6.6433864236436421E-2</v>
      </c>
    </row>
    <row r="1387" spans="2:6" x14ac:dyDescent="0.25">
      <c r="B1387" s="6" t="s">
        <v>45</v>
      </c>
      <c r="C1387" s="6">
        <v>1987</v>
      </c>
      <c r="D1387" s="6" t="s">
        <v>10</v>
      </c>
      <c r="E1387" s="6" t="s">
        <v>4</v>
      </c>
      <c r="F1387" s="27">
        <v>1.7076909973596798E-2</v>
      </c>
    </row>
    <row r="1388" spans="2:6" x14ac:dyDescent="0.25">
      <c r="B1388" s="6" t="s">
        <v>45</v>
      </c>
      <c r="C1388" s="6">
        <v>1987</v>
      </c>
      <c r="D1388" s="6" t="s">
        <v>11</v>
      </c>
      <c r="E1388" s="6" t="s">
        <v>4</v>
      </c>
      <c r="F1388" s="27">
        <v>4.6801805638361296E-2</v>
      </c>
    </row>
    <row r="1389" spans="2:6" x14ac:dyDescent="0.25">
      <c r="B1389" s="6" t="s">
        <v>45</v>
      </c>
      <c r="C1389" s="6">
        <v>1987</v>
      </c>
      <c r="D1389" s="6" t="s">
        <v>12</v>
      </c>
      <c r="E1389" s="6" t="s">
        <v>4</v>
      </c>
      <c r="F1389" s="27">
        <v>0</v>
      </c>
    </row>
    <row r="1390" spans="2:6" x14ac:dyDescent="0.25">
      <c r="B1390" s="6" t="s">
        <v>45</v>
      </c>
      <c r="C1390" s="6">
        <v>1987</v>
      </c>
      <c r="D1390" s="6" t="s">
        <v>13</v>
      </c>
      <c r="E1390" s="6" t="s">
        <v>4</v>
      </c>
      <c r="F1390" s="27">
        <v>4.3437526616131508E-3</v>
      </c>
    </row>
    <row r="1391" spans="2:6" x14ac:dyDescent="0.25">
      <c r="B1391" s="6" t="s">
        <v>45</v>
      </c>
      <c r="C1391" s="6">
        <v>1987</v>
      </c>
      <c r="D1391" s="6" t="s">
        <v>14</v>
      </c>
      <c r="E1391" s="6" t="s">
        <v>4</v>
      </c>
      <c r="F1391" s="27">
        <v>1.9844987650114981E-2</v>
      </c>
    </row>
    <row r="1392" spans="2:6" x14ac:dyDescent="0.25">
      <c r="B1392" s="6" t="s">
        <v>45</v>
      </c>
      <c r="C1392" s="6">
        <v>1987</v>
      </c>
      <c r="D1392" s="6" t="s">
        <v>15</v>
      </c>
      <c r="E1392" s="6" t="s">
        <v>4</v>
      </c>
      <c r="F1392" s="27">
        <v>0</v>
      </c>
    </row>
    <row r="1393" spans="2:6" x14ac:dyDescent="0.25">
      <c r="B1393" s="6" t="s">
        <v>45</v>
      </c>
      <c r="C1393" s="6">
        <v>1987</v>
      </c>
      <c r="D1393" s="6" t="s">
        <v>16</v>
      </c>
      <c r="E1393" s="6" t="s">
        <v>4</v>
      </c>
      <c r="F1393" s="27">
        <v>0.11702580700110723</v>
      </c>
    </row>
    <row r="1394" spans="2:6" x14ac:dyDescent="0.25">
      <c r="B1394" s="6" t="s">
        <v>45</v>
      </c>
      <c r="C1394" s="6">
        <v>1987</v>
      </c>
      <c r="D1394" s="6" t="s">
        <v>17</v>
      </c>
      <c r="E1394" s="6" t="s">
        <v>4</v>
      </c>
      <c r="F1394" s="27">
        <v>9.739374840303211E-2</v>
      </c>
    </row>
    <row r="1395" spans="2:6" x14ac:dyDescent="0.25">
      <c r="B1395" s="6" t="s">
        <v>45</v>
      </c>
      <c r="C1395" s="6">
        <v>1987</v>
      </c>
      <c r="D1395" s="6" t="s">
        <v>18</v>
      </c>
      <c r="E1395" s="6" t="s">
        <v>4</v>
      </c>
      <c r="F1395" s="27">
        <v>7.1629333106209017E-2</v>
      </c>
    </row>
    <row r="1396" spans="2:6" x14ac:dyDescent="0.25">
      <c r="B1396" s="6" t="s">
        <v>45</v>
      </c>
      <c r="C1396" s="6">
        <v>1987</v>
      </c>
      <c r="D1396" s="6" t="s">
        <v>19</v>
      </c>
      <c r="E1396" s="6" t="s">
        <v>4</v>
      </c>
      <c r="F1396" s="27">
        <v>7.0692445277233631E-2</v>
      </c>
    </row>
    <row r="1397" spans="2:6" x14ac:dyDescent="0.25">
      <c r="B1397" s="6" t="s">
        <v>45</v>
      </c>
      <c r="C1397" s="6">
        <v>1987</v>
      </c>
      <c r="D1397" s="6" t="s">
        <v>20</v>
      </c>
      <c r="E1397" s="6" t="s">
        <v>4</v>
      </c>
      <c r="F1397" s="27">
        <v>5.1869517076909975E-2</v>
      </c>
    </row>
    <row r="1398" spans="2:6" x14ac:dyDescent="0.25">
      <c r="B1398" s="6" t="s">
        <v>45</v>
      </c>
      <c r="C1398" s="6">
        <v>1987</v>
      </c>
      <c r="D1398" s="6" t="s">
        <v>21</v>
      </c>
      <c r="E1398" s="6" t="s">
        <v>4</v>
      </c>
      <c r="F1398" s="27">
        <v>0</v>
      </c>
    </row>
    <row r="1399" spans="2:6" x14ac:dyDescent="0.25">
      <c r="B1399" s="6" t="s">
        <v>45</v>
      </c>
      <c r="C1399" s="6">
        <v>1987</v>
      </c>
      <c r="D1399" s="6" t="s">
        <v>22</v>
      </c>
      <c r="E1399" s="6" t="s">
        <v>4</v>
      </c>
      <c r="F1399" s="27">
        <v>0</v>
      </c>
    </row>
    <row r="1400" spans="2:6" x14ac:dyDescent="0.25">
      <c r="B1400" s="6" t="s">
        <v>45</v>
      </c>
      <c r="C1400" s="6">
        <v>1987</v>
      </c>
      <c r="D1400" s="6" t="s">
        <v>23</v>
      </c>
      <c r="E1400" s="6" t="s">
        <v>4</v>
      </c>
      <c r="F1400" s="27">
        <v>0</v>
      </c>
    </row>
    <row r="1401" spans="2:6" x14ac:dyDescent="0.25">
      <c r="B1401" s="6" t="s">
        <v>45</v>
      </c>
      <c r="C1401" s="6">
        <v>1987</v>
      </c>
      <c r="D1401" s="6" t="s">
        <v>24</v>
      </c>
      <c r="E1401" s="6" t="s">
        <v>4</v>
      </c>
      <c r="F1401" s="27">
        <v>7.1416404054169144E-2</v>
      </c>
    </row>
    <row r="1402" spans="2:6" x14ac:dyDescent="0.25">
      <c r="B1402" s="6" t="s">
        <v>45</v>
      </c>
      <c r="C1402" s="6">
        <v>1987</v>
      </c>
      <c r="D1402" s="6" t="s">
        <v>25</v>
      </c>
      <c r="E1402" s="6" t="s">
        <v>4</v>
      </c>
      <c r="F1402" s="27">
        <v>0.1438974533685376</v>
      </c>
    </row>
    <row r="1403" spans="2:6" x14ac:dyDescent="0.25">
      <c r="B1403" s="6" t="s">
        <v>45</v>
      </c>
      <c r="C1403" s="6">
        <v>1987</v>
      </c>
      <c r="D1403" s="6" t="s">
        <v>26</v>
      </c>
      <c r="E1403" s="6" t="s">
        <v>4</v>
      </c>
      <c r="F1403" s="27">
        <v>2.5551486244783237E-2</v>
      </c>
    </row>
    <row r="1404" spans="2:6" x14ac:dyDescent="0.25">
      <c r="B1404" s="6" t="s">
        <v>45</v>
      </c>
      <c r="C1404" s="6">
        <v>1987</v>
      </c>
      <c r="D1404" s="6" t="s">
        <v>27</v>
      </c>
      <c r="E1404" s="6" t="s">
        <v>4</v>
      </c>
      <c r="F1404" s="27">
        <v>0</v>
      </c>
    </row>
    <row r="1405" spans="2:6" x14ac:dyDescent="0.25">
      <c r="B1405" s="6" t="s">
        <v>45</v>
      </c>
      <c r="C1405" s="6">
        <v>1987</v>
      </c>
      <c r="D1405" s="6" t="s">
        <v>28</v>
      </c>
      <c r="E1405" s="6" t="s">
        <v>4</v>
      </c>
      <c r="F1405" s="27">
        <v>1.2264713397495955E-2</v>
      </c>
    </row>
    <row r="1406" spans="2:6" x14ac:dyDescent="0.25">
      <c r="B1406" s="6" t="s">
        <v>45</v>
      </c>
      <c r="C1406" s="6">
        <v>1987</v>
      </c>
      <c r="D1406" s="6" t="s">
        <v>29</v>
      </c>
      <c r="E1406" s="6" t="s">
        <v>4</v>
      </c>
      <c r="F1406" s="27">
        <v>0</v>
      </c>
    </row>
    <row r="1407" spans="2:6" x14ac:dyDescent="0.25">
      <c r="B1407" s="6" t="s">
        <v>45</v>
      </c>
      <c r="C1407" s="6">
        <v>1987</v>
      </c>
      <c r="D1407" s="6" t="s">
        <v>30</v>
      </c>
      <c r="E1407" s="6" t="s">
        <v>4</v>
      </c>
      <c r="F1407" s="27">
        <v>0</v>
      </c>
    </row>
    <row r="1408" spans="2:6" x14ac:dyDescent="0.25">
      <c r="B1408" s="6" t="s">
        <v>45</v>
      </c>
      <c r="C1408" s="6">
        <v>1987</v>
      </c>
      <c r="D1408" s="6" t="s">
        <v>31</v>
      </c>
      <c r="E1408" s="6" t="s">
        <v>4</v>
      </c>
      <c r="F1408" s="27">
        <v>0</v>
      </c>
    </row>
    <row r="1409" spans="2:6" x14ac:dyDescent="0.25">
      <c r="B1409" s="6" t="s">
        <v>45</v>
      </c>
      <c r="C1409" s="6">
        <v>1987</v>
      </c>
      <c r="D1409" s="6" t="s">
        <v>32</v>
      </c>
      <c r="E1409" s="6" t="s">
        <v>4</v>
      </c>
      <c r="F1409" s="27">
        <v>5.4083979218124524E-3</v>
      </c>
    </row>
    <row r="1410" spans="2:6" x14ac:dyDescent="0.25">
      <c r="B1410" s="6" t="s">
        <v>45</v>
      </c>
      <c r="C1410" s="6">
        <v>1986</v>
      </c>
      <c r="D1410" s="6" t="s">
        <v>7</v>
      </c>
      <c r="E1410" s="6" t="s">
        <v>3</v>
      </c>
      <c r="F1410" s="27">
        <v>0.11098265895953757</v>
      </c>
    </row>
    <row r="1411" spans="2:6" x14ac:dyDescent="0.25">
      <c r="B1411" s="6" t="s">
        <v>45</v>
      </c>
      <c r="C1411" s="6">
        <v>1986</v>
      </c>
      <c r="D1411" s="6" t="s">
        <v>8</v>
      </c>
      <c r="E1411" s="6" t="s">
        <v>3</v>
      </c>
      <c r="F1411" s="27">
        <v>4.6461490392126228E-2</v>
      </c>
    </row>
    <row r="1412" spans="2:6" x14ac:dyDescent="0.25">
      <c r="B1412" s="6" t="s">
        <v>45</v>
      </c>
      <c r="C1412" s="6">
        <v>1986</v>
      </c>
      <c r="D1412" s="6" t="s">
        <v>9</v>
      </c>
      <c r="E1412" s="6" t="s">
        <v>3</v>
      </c>
      <c r="F1412" s="27">
        <v>6.2802687080143721E-2</v>
      </c>
    </row>
    <row r="1413" spans="2:6" x14ac:dyDescent="0.25">
      <c r="B1413" s="6" t="s">
        <v>45</v>
      </c>
      <c r="C1413" s="6">
        <v>1986</v>
      </c>
      <c r="D1413" s="6" t="s">
        <v>10</v>
      </c>
      <c r="E1413" s="6" t="s">
        <v>3</v>
      </c>
      <c r="F1413" s="27">
        <v>0.10417122324636775</v>
      </c>
    </row>
    <row r="1414" spans="2:6" x14ac:dyDescent="0.25">
      <c r="B1414" s="6" t="s">
        <v>45</v>
      </c>
      <c r="C1414" s="6">
        <v>1986</v>
      </c>
      <c r="D1414" s="6" t="s">
        <v>11</v>
      </c>
      <c r="E1414" s="6" t="s">
        <v>3</v>
      </c>
      <c r="F1414" s="27">
        <v>2.9370410873301046E-3</v>
      </c>
    </row>
    <row r="1415" spans="2:6" x14ac:dyDescent="0.25">
      <c r="B1415" s="6" t="s">
        <v>45</v>
      </c>
      <c r="C1415" s="6">
        <v>1986</v>
      </c>
      <c r="D1415" s="6" t="s">
        <v>12</v>
      </c>
      <c r="E1415" s="6" t="s">
        <v>3</v>
      </c>
      <c r="F1415" s="27">
        <v>0</v>
      </c>
    </row>
    <row r="1416" spans="2:6" x14ac:dyDescent="0.25">
      <c r="B1416" s="6" t="s">
        <v>45</v>
      </c>
      <c r="C1416" s="6">
        <v>1986</v>
      </c>
      <c r="D1416" s="6" t="s">
        <v>13</v>
      </c>
      <c r="E1416" s="6" t="s">
        <v>3</v>
      </c>
      <c r="F1416" s="27">
        <v>2.0715513201062335E-2</v>
      </c>
    </row>
    <row r="1417" spans="2:6" x14ac:dyDescent="0.25">
      <c r="B1417" s="6" t="s">
        <v>45</v>
      </c>
      <c r="C1417" s="6">
        <v>1986</v>
      </c>
      <c r="D1417" s="6" t="s">
        <v>14</v>
      </c>
      <c r="E1417" s="6" t="s">
        <v>3</v>
      </c>
      <c r="F1417" s="27">
        <v>0</v>
      </c>
    </row>
    <row r="1418" spans="2:6" x14ac:dyDescent="0.25">
      <c r="B1418" s="6" t="s">
        <v>45</v>
      </c>
      <c r="C1418" s="6">
        <v>1986</v>
      </c>
      <c r="D1418" s="6" t="s">
        <v>15</v>
      </c>
      <c r="E1418" s="6" t="s">
        <v>3</v>
      </c>
      <c r="F1418" s="27">
        <v>4.3430713950945166E-3</v>
      </c>
    </row>
    <row r="1419" spans="2:6" x14ac:dyDescent="0.25">
      <c r="B1419" s="6" t="s">
        <v>45</v>
      </c>
      <c r="C1419" s="6">
        <v>1986</v>
      </c>
      <c r="D1419" s="6" t="s">
        <v>16</v>
      </c>
      <c r="E1419" s="6" t="s">
        <v>3</v>
      </c>
      <c r="F1419" s="27">
        <v>0.15794407123886892</v>
      </c>
    </row>
    <row r="1420" spans="2:6" x14ac:dyDescent="0.25">
      <c r="B1420" s="6" t="s">
        <v>45</v>
      </c>
      <c r="C1420" s="6">
        <v>1986</v>
      </c>
      <c r="D1420" s="6" t="s">
        <v>17</v>
      </c>
      <c r="E1420" s="6" t="s">
        <v>3</v>
      </c>
      <c r="F1420" s="27">
        <v>1.1966880174972661E-2</v>
      </c>
    </row>
    <row r="1421" spans="2:6" x14ac:dyDescent="0.25">
      <c r="B1421" s="6" t="s">
        <v>45</v>
      </c>
      <c r="C1421" s="6">
        <v>1986</v>
      </c>
      <c r="D1421" s="6" t="s">
        <v>18</v>
      </c>
      <c r="E1421" s="6" t="s">
        <v>3</v>
      </c>
      <c r="F1421" s="27">
        <v>3.5525699109514142E-2</v>
      </c>
    </row>
    <row r="1422" spans="2:6" x14ac:dyDescent="0.25">
      <c r="B1422" s="6" t="s">
        <v>45</v>
      </c>
      <c r="C1422" s="6">
        <v>1986</v>
      </c>
      <c r="D1422" s="6" t="s">
        <v>19</v>
      </c>
      <c r="E1422" s="6" t="s">
        <v>3</v>
      </c>
      <c r="F1422" s="27">
        <v>0.13738478362755818</v>
      </c>
    </row>
    <row r="1423" spans="2:6" x14ac:dyDescent="0.25">
      <c r="B1423" s="6" t="s">
        <v>45</v>
      </c>
      <c r="C1423" s="6">
        <v>1986</v>
      </c>
      <c r="D1423" s="6" t="s">
        <v>20</v>
      </c>
      <c r="E1423" s="6" t="s">
        <v>3</v>
      </c>
      <c r="F1423" s="27">
        <v>4.1399781284174347E-2</v>
      </c>
    </row>
    <row r="1424" spans="2:6" x14ac:dyDescent="0.25">
      <c r="B1424" s="6" t="s">
        <v>45</v>
      </c>
      <c r="C1424" s="6">
        <v>1986</v>
      </c>
      <c r="D1424" s="6" t="s">
        <v>21</v>
      </c>
      <c r="E1424" s="6" t="s">
        <v>3</v>
      </c>
      <c r="F1424" s="27">
        <v>2.0934229026714577E-3</v>
      </c>
    </row>
    <row r="1425" spans="2:6" x14ac:dyDescent="0.25">
      <c r="B1425" s="6" t="s">
        <v>45</v>
      </c>
      <c r="C1425" s="6">
        <v>1986</v>
      </c>
      <c r="D1425" s="6" t="s">
        <v>22</v>
      </c>
      <c r="E1425" s="6" t="s">
        <v>3</v>
      </c>
      <c r="F1425" s="27">
        <v>4.6836431807530075E-2</v>
      </c>
    </row>
    <row r="1426" spans="2:6" x14ac:dyDescent="0.25">
      <c r="B1426" s="6" t="s">
        <v>45</v>
      </c>
      <c r="C1426" s="6">
        <v>1986</v>
      </c>
      <c r="D1426" s="6" t="s">
        <v>23</v>
      </c>
      <c r="E1426" s="6" t="s">
        <v>3</v>
      </c>
      <c r="F1426" s="27">
        <v>0</v>
      </c>
    </row>
    <row r="1427" spans="2:6" x14ac:dyDescent="0.25">
      <c r="B1427" s="6" t="s">
        <v>45</v>
      </c>
      <c r="C1427" s="6">
        <v>1986</v>
      </c>
      <c r="D1427" s="6" t="s">
        <v>24</v>
      </c>
      <c r="E1427" s="6" t="s">
        <v>3</v>
      </c>
      <c r="F1427" s="27">
        <v>4.7117637869082955E-2</v>
      </c>
    </row>
    <row r="1428" spans="2:6" x14ac:dyDescent="0.25">
      <c r="B1428" s="6" t="s">
        <v>45</v>
      </c>
      <c r="C1428" s="6">
        <v>1986</v>
      </c>
      <c r="D1428" s="6" t="s">
        <v>25</v>
      </c>
      <c r="E1428" s="6" t="s">
        <v>3</v>
      </c>
      <c r="F1428" s="27">
        <v>9.4360256209967186E-2</v>
      </c>
    </row>
    <row r="1429" spans="2:6" x14ac:dyDescent="0.25">
      <c r="B1429" s="6" t="s">
        <v>45</v>
      </c>
      <c r="C1429" s="6">
        <v>1986</v>
      </c>
      <c r="D1429" s="6" t="s">
        <v>26</v>
      </c>
      <c r="E1429" s="6" t="s">
        <v>3</v>
      </c>
      <c r="F1429" s="27">
        <v>5.6959850023433838E-2</v>
      </c>
    </row>
    <row r="1430" spans="2:6" x14ac:dyDescent="0.25">
      <c r="B1430" s="6" t="s">
        <v>45</v>
      </c>
      <c r="C1430" s="6">
        <v>1986</v>
      </c>
      <c r="D1430" s="6" t="s">
        <v>27</v>
      </c>
      <c r="E1430" s="6" t="s">
        <v>3</v>
      </c>
      <c r="F1430" s="27">
        <v>0</v>
      </c>
    </row>
    <row r="1431" spans="2:6" x14ac:dyDescent="0.25">
      <c r="B1431" s="6" t="s">
        <v>45</v>
      </c>
      <c r="C1431" s="6">
        <v>1986</v>
      </c>
      <c r="D1431" s="6" t="s">
        <v>28</v>
      </c>
      <c r="E1431" s="6" t="s">
        <v>3</v>
      </c>
      <c r="F1431" s="27">
        <v>0</v>
      </c>
    </row>
    <row r="1432" spans="2:6" x14ac:dyDescent="0.25">
      <c r="B1432" s="6" t="s">
        <v>45</v>
      </c>
      <c r="C1432" s="6">
        <v>1986</v>
      </c>
      <c r="D1432" s="6" t="s">
        <v>29</v>
      </c>
      <c r="E1432" s="6" t="s">
        <v>3</v>
      </c>
      <c r="F1432" s="27">
        <v>1.5997500390563975E-2</v>
      </c>
    </row>
    <row r="1433" spans="2:6" x14ac:dyDescent="0.25">
      <c r="B1433" s="6" t="s">
        <v>45</v>
      </c>
      <c r="C1433" s="6">
        <v>1986</v>
      </c>
      <c r="D1433" s="6" t="s">
        <v>30</v>
      </c>
      <c r="E1433" s="6" t="s">
        <v>3</v>
      </c>
      <c r="F1433" s="27">
        <v>0</v>
      </c>
    </row>
    <row r="1434" spans="2:6" x14ac:dyDescent="0.25">
      <c r="B1434" s="6" t="s">
        <v>45</v>
      </c>
      <c r="C1434" s="6">
        <v>1986</v>
      </c>
      <c r="D1434" s="6" t="s">
        <v>31</v>
      </c>
      <c r="E1434" s="6" t="s">
        <v>3</v>
      </c>
      <c r="F1434" s="27">
        <v>0</v>
      </c>
    </row>
    <row r="1435" spans="2:6" x14ac:dyDescent="0.25">
      <c r="B1435" s="6" t="s">
        <v>45</v>
      </c>
      <c r="C1435" s="6">
        <v>1986</v>
      </c>
      <c r="D1435" s="6" t="s">
        <v>32</v>
      </c>
      <c r="E1435" s="6" t="s">
        <v>3</v>
      </c>
      <c r="F1435" s="27">
        <v>0</v>
      </c>
    </row>
    <row r="1436" spans="2:6" x14ac:dyDescent="0.25">
      <c r="B1436" s="6" t="s">
        <v>45</v>
      </c>
      <c r="C1436" s="6">
        <v>1986</v>
      </c>
      <c r="D1436" s="6" t="s">
        <v>7</v>
      </c>
      <c r="E1436" s="6" t="s">
        <v>4</v>
      </c>
      <c r="F1436" s="27">
        <v>0.14293056923801772</v>
      </c>
    </row>
    <row r="1437" spans="2:6" x14ac:dyDescent="0.25">
      <c r="B1437" s="6" t="s">
        <v>45</v>
      </c>
      <c r="C1437" s="6">
        <v>1986</v>
      </c>
      <c r="D1437" s="6" t="s">
        <v>8</v>
      </c>
      <c r="E1437" s="6" t="s">
        <v>4</v>
      </c>
      <c r="F1437" s="27">
        <v>2.5013920418040861E-2</v>
      </c>
    </row>
    <row r="1438" spans="2:6" x14ac:dyDescent="0.25">
      <c r="B1438" s="6" t="s">
        <v>45</v>
      </c>
      <c r="C1438" s="6">
        <v>1986</v>
      </c>
      <c r="D1438" s="6" t="s">
        <v>9</v>
      </c>
      <c r="E1438" s="6" t="s">
        <v>4</v>
      </c>
      <c r="F1438" s="27">
        <v>6.296312160020559E-2</v>
      </c>
    </row>
    <row r="1439" spans="2:6" x14ac:dyDescent="0.25">
      <c r="B1439" s="6" t="s">
        <v>45</v>
      </c>
      <c r="C1439" s="6">
        <v>1986</v>
      </c>
      <c r="D1439" s="6" t="s">
        <v>10</v>
      </c>
      <c r="E1439" s="6" t="s">
        <v>4</v>
      </c>
      <c r="F1439" s="27">
        <v>1.5462372039234163E-2</v>
      </c>
    </row>
    <row r="1440" spans="2:6" x14ac:dyDescent="0.25">
      <c r="B1440" s="6" t="s">
        <v>45</v>
      </c>
      <c r="C1440" s="6">
        <v>1986</v>
      </c>
      <c r="D1440" s="6" t="s">
        <v>11</v>
      </c>
      <c r="E1440" s="6" t="s">
        <v>4</v>
      </c>
      <c r="F1440" s="27">
        <v>3.9062834625433675E-2</v>
      </c>
    </row>
    <row r="1441" spans="2:6" x14ac:dyDescent="0.25">
      <c r="B1441" s="6" t="s">
        <v>45</v>
      </c>
      <c r="C1441" s="6">
        <v>1986</v>
      </c>
      <c r="D1441" s="6" t="s">
        <v>12</v>
      </c>
      <c r="E1441" s="6" t="s">
        <v>4</v>
      </c>
      <c r="F1441" s="27">
        <v>4.4973658285861135E-3</v>
      </c>
    </row>
    <row r="1442" spans="2:6" x14ac:dyDescent="0.25">
      <c r="B1442" s="6" t="s">
        <v>45</v>
      </c>
      <c r="C1442" s="6">
        <v>1986</v>
      </c>
      <c r="D1442" s="6" t="s">
        <v>13</v>
      </c>
      <c r="E1442" s="6" t="s">
        <v>4</v>
      </c>
      <c r="F1442" s="27">
        <v>5.5681672163447127E-3</v>
      </c>
    </row>
    <row r="1443" spans="2:6" x14ac:dyDescent="0.25">
      <c r="B1443" s="6" t="s">
        <v>45</v>
      </c>
      <c r="C1443" s="6">
        <v>1986</v>
      </c>
      <c r="D1443" s="6" t="s">
        <v>14</v>
      </c>
      <c r="E1443" s="6" t="s">
        <v>4</v>
      </c>
      <c r="F1443" s="27">
        <v>1.9488585257206495E-2</v>
      </c>
    </row>
    <row r="1444" spans="2:6" x14ac:dyDescent="0.25">
      <c r="B1444" s="6" t="s">
        <v>45</v>
      </c>
      <c r="C1444" s="6">
        <v>1986</v>
      </c>
      <c r="D1444" s="6" t="s">
        <v>15</v>
      </c>
      <c r="E1444" s="6" t="s">
        <v>4</v>
      </c>
      <c r="F1444" s="27">
        <v>0</v>
      </c>
    </row>
    <row r="1445" spans="2:6" x14ac:dyDescent="0.25">
      <c r="B1445" s="6" t="s">
        <v>45</v>
      </c>
      <c r="C1445" s="6">
        <v>1986</v>
      </c>
      <c r="D1445" s="6" t="s">
        <v>16</v>
      </c>
      <c r="E1445" s="6" t="s">
        <v>4</v>
      </c>
      <c r="F1445" s="27">
        <v>0.11577504604445968</v>
      </c>
    </row>
    <row r="1446" spans="2:6" x14ac:dyDescent="0.25">
      <c r="B1446" s="6" t="s">
        <v>45</v>
      </c>
      <c r="C1446" s="6">
        <v>1986</v>
      </c>
      <c r="D1446" s="6" t="s">
        <v>17</v>
      </c>
      <c r="E1446" s="6" t="s">
        <v>4</v>
      </c>
      <c r="F1446" s="27">
        <v>0.12035807598406648</v>
      </c>
    </row>
    <row r="1447" spans="2:6" x14ac:dyDescent="0.25">
      <c r="B1447" s="6" t="s">
        <v>45</v>
      </c>
      <c r="C1447" s="6">
        <v>1986</v>
      </c>
      <c r="D1447" s="6" t="s">
        <v>18</v>
      </c>
      <c r="E1447" s="6" t="s">
        <v>4</v>
      </c>
      <c r="F1447" s="27">
        <v>7.2300509701460569E-2</v>
      </c>
    </row>
    <row r="1448" spans="2:6" x14ac:dyDescent="0.25">
      <c r="B1448" s="6" t="s">
        <v>45</v>
      </c>
      <c r="C1448" s="6">
        <v>1986</v>
      </c>
      <c r="D1448" s="6" t="s">
        <v>19</v>
      </c>
      <c r="E1448" s="6" t="s">
        <v>4</v>
      </c>
      <c r="F1448" s="27">
        <v>7.4227952199426045E-2</v>
      </c>
    </row>
    <row r="1449" spans="2:6" x14ac:dyDescent="0.25">
      <c r="B1449" s="6" t="s">
        <v>45</v>
      </c>
      <c r="C1449" s="6">
        <v>1986</v>
      </c>
      <c r="D1449" s="6" t="s">
        <v>20</v>
      </c>
      <c r="E1449" s="6" t="s">
        <v>4</v>
      </c>
      <c r="F1449" s="27">
        <v>5.6495481218143656E-2</v>
      </c>
    </row>
    <row r="1450" spans="2:6" x14ac:dyDescent="0.25">
      <c r="B1450" s="6" t="s">
        <v>45</v>
      </c>
      <c r="C1450" s="6">
        <v>1986</v>
      </c>
      <c r="D1450" s="6" t="s">
        <v>21</v>
      </c>
      <c r="E1450" s="6" t="s">
        <v>4</v>
      </c>
      <c r="F1450" s="27">
        <v>0</v>
      </c>
    </row>
    <row r="1451" spans="2:6" x14ac:dyDescent="0.25">
      <c r="B1451" s="6" t="s">
        <v>45</v>
      </c>
      <c r="C1451" s="6">
        <v>1986</v>
      </c>
      <c r="D1451" s="6" t="s">
        <v>22</v>
      </c>
      <c r="E1451" s="6" t="s">
        <v>4</v>
      </c>
      <c r="F1451" s="27">
        <v>0</v>
      </c>
    </row>
    <row r="1452" spans="2:6" x14ac:dyDescent="0.25">
      <c r="B1452" s="6" t="s">
        <v>45</v>
      </c>
      <c r="C1452" s="6">
        <v>1986</v>
      </c>
      <c r="D1452" s="6" t="s">
        <v>23</v>
      </c>
      <c r="E1452" s="6" t="s">
        <v>4</v>
      </c>
      <c r="F1452" s="27">
        <v>0</v>
      </c>
    </row>
    <row r="1453" spans="2:6" x14ac:dyDescent="0.25">
      <c r="B1453" s="6" t="s">
        <v>45</v>
      </c>
      <c r="C1453" s="6">
        <v>1986</v>
      </c>
      <c r="D1453" s="6" t="s">
        <v>24</v>
      </c>
      <c r="E1453" s="6" t="s">
        <v>4</v>
      </c>
      <c r="F1453" s="27">
        <v>7.24290058679916E-2</v>
      </c>
    </row>
    <row r="1454" spans="2:6" x14ac:dyDescent="0.25">
      <c r="B1454" s="6" t="s">
        <v>45</v>
      </c>
      <c r="C1454" s="6">
        <v>1986</v>
      </c>
      <c r="D1454" s="6" t="s">
        <v>25</v>
      </c>
      <c r="E1454" s="6" t="s">
        <v>4</v>
      </c>
      <c r="F1454" s="27">
        <v>0.12506960209020432</v>
      </c>
    </row>
    <row r="1455" spans="2:6" x14ac:dyDescent="0.25">
      <c r="B1455" s="6" t="s">
        <v>45</v>
      </c>
      <c r="C1455" s="6">
        <v>1986</v>
      </c>
      <c r="D1455" s="6" t="s">
        <v>26</v>
      </c>
      <c r="E1455" s="6" t="s">
        <v>4</v>
      </c>
      <c r="F1455" s="27">
        <v>3.1053240244999357E-2</v>
      </c>
    </row>
    <row r="1456" spans="2:6" x14ac:dyDescent="0.25">
      <c r="B1456" s="6" t="s">
        <v>45</v>
      </c>
      <c r="C1456" s="6">
        <v>1986</v>
      </c>
      <c r="D1456" s="6" t="s">
        <v>27</v>
      </c>
      <c r="E1456" s="6" t="s">
        <v>4</v>
      </c>
      <c r="F1456" s="27">
        <v>0</v>
      </c>
    </row>
    <row r="1457" spans="2:6" x14ac:dyDescent="0.25">
      <c r="B1457" s="6" t="s">
        <v>45</v>
      </c>
      <c r="C1457" s="6">
        <v>1986</v>
      </c>
      <c r="D1457" s="6" t="s">
        <v>28</v>
      </c>
      <c r="E1457" s="6" t="s">
        <v>4</v>
      </c>
      <c r="F1457" s="27">
        <v>1.2763952542082494E-2</v>
      </c>
    </row>
    <row r="1458" spans="2:6" x14ac:dyDescent="0.25">
      <c r="B1458" s="6" t="s">
        <v>45</v>
      </c>
      <c r="C1458" s="6">
        <v>1986</v>
      </c>
      <c r="D1458" s="6" t="s">
        <v>29</v>
      </c>
      <c r="E1458" s="6" t="s">
        <v>4</v>
      </c>
      <c r="F1458" s="27">
        <v>0</v>
      </c>
    </row>
    <row r="1459" spans="2:6" x14ac:dyDescent="0.25">
      <c r="B1459" s="6" t="s">
        <v>45</v>
      </c>
      <c r="C1459" s="6">
        <v>1986</v>
      </c>
      <c r="D1459" s="6" t="s">
        <v>30</v>
      </c>
      <c r="E1459" s="6" t="s">
        <v>4</v>
      </c>
      <c r="F1459" s="27">
        <v>0</v>
      </c>
    </row>
    <row r="1460" spans="2:6" x14ac:dyDescent="0.25">
      <c r="B1460" s="6" t="s">
        <v>45</v>
      </c>
      <c r="C1460" s="6">
        <v>1986</v>
      </c>
      <c r="D1460" s="6" t="s">
        <v>31</v>
      </c>
      <c r="E1460" s="6" t="s">
        <v>4</v>
      </c>
      <c r="F1460" s="27">
        <v>0</v>
      </c>
    </row>
    <row r="1461" spans="2:6" x14ac:dyDescent="0.25">
      <c r="B1461" s="6" t="s">
        <v>45</v>
      </c>
      <c r="C1461" s="6">
        <v>1986</v>
      </c>
      <c r="D1461" s="6" t="s">
        <v>32</v>
      </c>
      <c r="E1461" s="6" t="s">
        <v>4</v>
      </c>
      <c r="F1461" s="27">
        <v>4.5401978840964577E-3</v>
      </c>
    </row>
    <row r="1462" spans="2:6" x14ac:dyDescent="0.25">
      <c r="B1462" s="6" t="s">
        <v>45</v>
      </c>
      <c r="C1462" s="6">
        <v>1985</v>
      </c>
      <c r="D1462" s="6" t="s">
        <v>7</v>
      </c>
      <c r="E1462" s="6" t="s">
        <v>3</v>
      </c>
      <c r="F1462" s="27">
        <v>0.11354237392753534</v>
      </c>
    </row>
    <row r="1463" spans="2:6" x14ac:dyDescent="0.25">
      <c r="B1463" s="6" t="s">
        <v>45</v>
      </c>
      <c r="C1463" s="6">
        <v>1985</v>
      </c>
      <c r="D1463" s="6" t="s">
        <v>8</v>
      </c>
      <c r="E1463" s="6" t="s">
        <v>3</v>
      </c>
      <c r="F1463" s="27">
        <v>7.8853157212517747E-2</v>
      </c>
    </row>
    <row r="1464" spans="2:6" x14ac:dyDescent="0.25">
      <c r="B1464" s="6" t="s">
        <v>45</v>
      </c>
      <c r="C1464" s="6">
        <v>1985</v>
      </c>
      <c r="D1464" s="6" t="s">
        <v>9</v>
      </c>
      <c r="E1464" s="6" t="s">
        <v>3</v>
      </c>
      <c r="F1464" s="27">
        <v>6.4162706005802109E-2</v>
      </c>
    </row>
    <row r="1465" spans="2:6" x14ac:dyDescent="0.25">
      <c r="B1465" s="6" t="s">
        <v>45</v>
      </c>
      <c r="C1465" s="6">
        <v>1985</v>
      </c>
      <c r="D1465" s="6" t="s">
        <v>10</v>
      </c>
      <c r="E1465" s="6" t="s">
        <v>3</v>
      </c>
      <c r="F1465" s="27">
        <v>0.1075242268995741</v>
      </c>
    </row>
    <row r="1466" spans="2:6" x14ac:dyDescent="0.25">
      <c r="B1466" s="6" t="s">
        <v>45</v>
      </c>
      <c r="C1466" s="6">
        <v>1985</v>
      </c>
      <c r="D1466" s="6" t="s">
        <v>11</v>
      </c>
      <c r="E1466" s="6" t="s">
        <v>3</v>
      </c>
      <c r="F1466" s="27">
        <v>5.7712486883525708E-3</v>
      </c>
    </row>
    <row r="1467" spans="2:6" x14ac:dyDescent="0.25">
      <c r="B1467" s="6" t="s">
        <v>45</v>
      </c>
      <c r="C1467" s="6">
        <v>1985</v>
      </c>
      <c r="D1467" s="6" t="s">
        <v>12</v>
      </c>
      <c r="E1467" s="6" t="s">
        <v>3</v>
      </c>
      <c r="F1467" s="27">
        <v>0</v>
      </c>
    </row>
    <row r="1468" spans="2:6" x14ac:dyDescent="0.25">
      <c r="B1468" s="6" t="s">
        <v>45</v>
      </c>
      <c r="C1468" s="6">
        <v>1985</v>
      </c>
      <c r="D1468" s="6" t="s">
        <v>13</v>
      </c>
      <c r="E1468" s="6" t="s">
        <v>3</v>
      </c>
      <c r="F1468" s="27">
        <v>1.993704092339979E-2</v>
      </c>
    </row>
    <row r="1469" spans="2:6" x14ac:dyDescent="0.25">
      <c r="B1469" s="6" t="s">
        <v>45</v>
      </c>
      <c r="C1469" s="6">
        <v>1985</v>
      </c>
      <c r="D1469" s="6" t="s">
        <v>14</v>
      </c>
      <c r="E1469" s="6" t="s">
        <v>3</v>
      </c>
      <c r="F1469" s="27">
        <v>0</v>
      </c>
    </row>
    <row r="1470" spans="2:6" x14ac:dyDescent="0.25">
      <c r="B1470" s="6" t="s">
        <v>45</v>
      </c>
      <c r="C1470" s="6">
        <v>1985</v>
      </c>
      <c r="D1470" s="6" t="s">
        <v>15</v>
      </c>
      <c r="E1470" s="6" t="s">
        <v>3</v>
      </c>
      <c r="F1470" s="27">
        <v>4.1355471884451577E-3</v>
      </c>
    </row>
    <row r="1471" spans="2:6" x14ac:dyDescent="0.25">
      <c r="B1471" s="6" t="s">
        <v>45</v>
      </c>
      <c r="C1471" s="6">
        <v>1985</v>
      </c>
      <c r="D1471" s="6" t="s">
        <v>16</v>
      </c>
      <c r="E1471" s="6" t="s">
        <v>3</v>
      </c>
      <c r="F1471" s="27">
        <v>0.15212023949138942</v>
      </c>
    </row>
    <row r="1472" spans="2:6" x14ac:dyDescent="0.25">
      <c r="B1472" s="6" t="s">
        <v>45</v>
      </c>
      <c r="C1472" s="6">
        <v>1985</v>
      </c>
      <c r="D1472" s="6" t="s">
        <v>17</v>
      </c>
      <c r="E1472" s="6" t="s">
        <v>3</v>
      </c>
      <c r="F1472" s="27">
        <v>7.9316091599283996E-3</v>
      </c>
    </row>
    <row r="1473" spans="2:6" x14ac:dyDescent="0.25">
      <c r="B1473" s="6" t="s">
        <v>45</v>
      </c>
      <c r="C1473" s="6">
        <v>1985</v>
      </c>
      <c r="D1473" s="6" t="s">
        <v>18</v>
      </c>
      <c r="E1473" s="6" t="s">
        <v>3</v>
      </c>
      <c r="F1473" s="27">
        <v>9.1352385655206463E-3</v>
      </c>
    </row>
    <row r="1474" spans="2:6" x14ac:dyDescent="0.25">
      <c r="B1474" s="6" t="s">
        <v>45</v>
      </c>
      <c r="C1474" s="6">
        <v>1985</v>
      </c>
      <c r="D1474" s="6" t="s">
        <v>19</v>
      </c>
      <c r="E1474" s="6" t="s">
        <v>3</v>
      </c>
      <c r="F1474" s="27">
        <v>0.14196654527498304</v>
      </c>
    </row>
    <row r="1475" spans="2:6" x14ac:dyDescent="0.25">
      <c r="B1475" s="6" t="s">
        <v>45</v>
      </c>
      <c r="C1475" s="6">
        <v>1985</v>
      </c>
      <c r="D1475" s="6" t="s">
        <v>20</v>
      </c>
      <c r="E1475" s="6" t="s">
        <v>3</v>
      </c>
      <c r="F1475" s="27">
        <v>4.354669464847849E-2</v>
      </c>
    </row>
    <row r="1476" spans="2:6" x14ac:dyDescent="0.25">
      <c r="B1476" s="6" t="s">
        <v>45</v>
      </c>
      <c r="C1476" s="6">
        <v>1985</v>
      </c>
      <c r="D1476" s="6" t="s">
        <v>21</v>
      </c>
      <c r="E1476" s="6" t="s">
        <v>3</v>
      </c>
      <c r="F1476" s="27">
        <v>0</v>
      </c>
    </row>
    <row r="1477" spans="2:6" x14ac:dyDescent="0.25">
      <c r="B1477" s="6" t="s">
        <v>45</v>
      </c>
      <c r="C1477" s="6">
        <v>1985</v>
      </c>
      <c r="D1477" s="6" t="s">
        <v>22</v>
      </c>
      <c r="E1477" s="6" t="s">
        <v>3</v>
      </c>
      <c r="F1477" s="27">
        <v>4.7589654959570397E-2</v>
      </c>
    </row>
    <row r="1478" spans="2:6" x14ac:dyDescent="0.25">
      <c r="B1478" s="6" t="s">
        <v>45</v>
      </c>
      <c r="C1478" s="6">
        <v>1985</v>
      </c>
      <c r="D1478" s="6" t="s">
        <v>23</v>
      </c>
      <c r="E1478" s="6" t="s">
        <v>3</v>
      </c>
      <c r="F1478" s="27">
        <v>0</v>
      </c>
    </row>
    <row r="1479" spans="2:6" x14ac:dyDescent="0.25">
      <c r="B1479" s="6" t="s">
        <v>45</v>
      </c>
      <c r="C1479" s="6">
        <v>1985</v>
      </c>
      <c r="D1479" s="6" t="s">
        <v>24</v>
      </c>
      <c r="E1479" s="6" t="s">
        <v>3</v>
      </c>
      <c r="F1479" s="27">
        <v>4.7126720572804148E-2</v>
      </c>
    </row>
    <row r="1480" spans="2:6" x14ac:dyDescent="0.25">
      <c r="B1480" s="6" t="s">
        <v>45</v>
      </c>
      <c r="C1480" s="6">
        <v>1985</v>
      </c>
      <c r="D1480" s="6" t="s">
        <v>25</v>
      </c>
      <c r="E1480" s="6" t="s">
        <v>3</v>
      </c>
      <c r="F1480" s="27">
        <v>9.1074625023146713E-2</v>
      </c>
    </row>
    <row r="1481" spans="2:6" x14ac:dyDescent="0.25">
      <c r="B1481" s="6" t="s">
        <v>45</v>
      </c>
      <c r="C1481" s="6">
        <v>1985</v>
      </c>
      <c r="D1481" s="6" t="s">
        <v>26</v>
      </c>
      <c r="E1481" s="6" t="s">
        <v>3</v>
      </c>
      <c r="F1481" s="27">
        <v>5.095364483673847E-2</v>
      </c>
    </row>
    <row r="1482" spans="2:6" x14ac:dyDescent="0.25">
      <c r="B1482" s="6" t="s">
        <v>45</v>
      </c>
      <c r="C1482" s="6">
        <v>1985</v>
      </c>
      <c r="D1482" s="6" t="s">
        <v>27</v>
      </c>
      <c r="E1482" s="6" t="s">
        <v>3</v>
      </c>
      <c r="F1482" s="27">
        <v>0</v>
      </c>
    </row>
    <row r="1483" spans="2:6" x14ac:dyDescent="0.25">
      <c r="B1483" s="6" t="s">
        <v>45</v>
      </c>
      <c r="C1483" s="6">
        <v>1985</v>
      </c>
      <c r="D1483" s="6" t="s">
        <v>28</v>
      </c>
      <c r="E1483" s="6" t="s">
        <v>3</v>
      </c>
      <c r="F1483" s="27">
        <v>0</v>
      </c>
    </row>
    <row r="1484" spans="2:6" x14ac:dyDescent="0.25">
      <c r="B1484" s="6" t="s">
        <v>45</v>
      </c>
      <c r="C1484" s="6">
        <v>1985</v>
      </c>
      <c r="D1484" s="6" t="s">
        <v>29</v>
      </c>
      <c r="E1484" s="6" t="s">
        <v>3</v>
      </c>
      <c r="F1484" s="27">
        <v>1.4628726621813469E-2</v>
      </c>
    </row>
    <row r="1485" spans="2:6" x14ac:dyDescent="0.25">
      <c r="B1485" s="6" t="s">
        <v>45</v>
      </c>
      <c r="C1485" s="6">
        <v>1985</v>
      </c>
      <c r="D1485" s="6" t="s">
        <v>30</v>
      </c>
      <c r="E1485" s="6" t="s">
        <v>3</v>
      </c>
      <c r="F1485" s="27">
        <v>0</v>
      </c>
    </row>
    <row r="1486" spans="2:6" x14ac:dyDescent="0.25">
      <c r="B1486" s="6" t="s">
        <v>45</v>
      </c>
      <c r="C1486" s="6">
        <v>1985</v>
      </c>
      <c r="D1486" s="6" t="s">
        <v>31</v>
      </c>
      <c r="E1486" s="6" t="s">
        <v>3</v>
      </c>
      <c r="F1486" s="27">
        <v>0</v>
      </c>
    </row>
    <row r="1487" spans="2:6" x14ac:dyDescent="0.25">
      <c r="B1487" s="6" t="s">
        <v>45</v>
      </c>
      <c r="C1487" s="6">
        <v>1985</v>
      </c>
      <c r="D1487" s="6" t="s">
        <v>32</v>
      </c>
      <c r="E1487" s="6" t="s">
        <v>3</v>
      </c>
      <c r="F1487" s="27">
        <v>0</v>
      </c>
    </row>
    <row r="1488" spans="2:6" x14ac:dyDescent="0.25">
      <c r="B1488" s="6" t="s">
        <v>45</v>
      </c>
      <c r="C1488" s="6">
        <v>1985</v>
      </c>
      <c r="D1488" s="6" t="s">
        <v>7</v>
      </c>
      <c r="E1488" s="6" t="s">
        <v>4</v>
      </c>
      <c r="F1488" s="27">
        <v>0.13034936362859828</v>
      </c>
    </row>
    <row r="1489" spans="2:6" x14ac:dyDescent="0.25">
      <c r="B1489" s="6" t="s">
        <v>45</v>
      </c>
      <c r="C1489" s="6">
        <v>1985</v>
      </c>
      <c r="D1489" s="6" t="s">
        <v>8</v>
      </c>
      <c r="E1489" s="6" t="s">
        <v>4</v>
      </c>
      <c r="F1489" s="27">
        <v>2.5582984539164601E-2</v>
      </c>
    </row>
    <row r="1490" spans="2:6" x14ac:dyDescent="0.25">
      <c r="B1490" s="6" t="s">
        <v>45</v>
      </c>
      <c r="C1490" s="6">
        <v>1985</v>
      </c>
      <c r="D1490" s="6" t="s">
        <v>9</v>
      </c>
      <c r="E1490" s="6" t="s">
        <v>4</v>
      </c>
      <c r="F1490" s="27">
        <v>7.055607756043393E-2</v>
      </c>
    </row>
    <row r="1491" spans="2:6" x14ac:dyDescent="0.25">
      <c r="B1491" s="6" t="s">
        <v>45</v>
      </c>
      <c r="C1491" s="6">
        <v>1985</v>
      </c>
      <c r="D1491" s="6" t="s">
        <v>10</v>
      </c>
      <c r="E1491" s="6" t="s">
        <v>4</v>
      </c>
      <c r="F1491" s="27">
        <v>1.2599299564363202E-2</v>
      </c>
    </row>
    <row r="1492" spans="2:6" x14ac:dyDescent="0.25">
      <c r="B1492" s="6" t="s">
        <v>45</v>
      </c>
      <c r="C1492" s="6">
        <v>1985</v>
      </c>
      <c r="D1492" s="6" t="s">
        <v>11</v>
      </c>
      <c r="E1492" s="6" t="s">
        <v>4</v>
      </c>
      <c r="F1492" s="27">
        <v>6.15016656701119E-2</v>
      </c>
    </row>
    <row r="1493" spans="2:6" x14ac:dyDescent="0.25">
      <c r="B1493" s="6" t="s">
        <v>45</v>
      </c>
      <c r="C1493" s="6">
        <v>1985</v>
      </c>
      <c r="D1493" s="6" t="s">
        <v>12</v>
      </c>
      <c r="E1493" s="6" t="s">
        <v>4</v>
      </c>
      <c r="F1493" s="27">
        <v>5.6803621764756132E-3</v>
      </c>
    </row>
    <row r="1494" spans="2:6" x14ac:dyDescent="0.25">
      <c r="B1494" s="6" t="s">
        <v>45</v>
      </c>
      <c r="C1494" s="6">
        <v>1985</v>
      </c>
      <c r="D1494" s="6" t="s">
        <v>13</v>
      </c>
      <c r="E1494" s="6" t="s">
        <v>4</v>
      </c>
      <c r="F1494" s="27">
        <v>5.5949431963782355E-3</v>
      </c>
    </row>
    <row r="1495" spans="2:6" x14ac:dyDescent="0.25">
      <c r="B1495" s="6" t="s">
        <v>45</v>
      </c>
      <c r="C1495" s="6">
        <v>1985</v>
      </c>
      <c r="D1495" s="6" t="s">
        <v>14</v>
      </c>
      <c r="E1495" s="6" t="s">
        <v>4</v>
      </c>
      <c r="F1495" s="27">
        <v>2.8060134961988555E-2</v>
      </c>
    </row>
    <row r="1496" spans="2:6" x14ac:dyDescent="0.25">
      <c r="B1496" s="6" t="s">
        <v>45</v>
      </c>
      <c r="C1496" s="6">
        <v>1985</v>
      </c>
      <c r="D1496" s="6" t="s">
        <v>15</v>
      </c>
      <c r="E1496" s="6" t="s">
        <v>4</v>
      </c>
      <c r="F1496" s="27">
        <v>0</v>
      </c>
    </row>
    <row r="1497" spans="2:6" x14ac:dyDescent="0.25">
      <c r="B1497" s="6" t="s">
        <v>45</v>
      </c>
      <c r="C1497" s="6">
        <v>1985</v>
      </c>
      <c r="D1497" s="6" t="s">
        <v>16</v>
      </c>
      <c r="E1497" s="6" t="s">
        <v>4</v>
      </c>
      <c r="F1497" s="27">
        <v>0.10826855727342616</v>
      </c>
    </row>
    <row r="1498" spans="2:6" x14ac:dyDescent="0.25">
      <c r="B1498" s="6" t="s">
        <v>45</v>
      </c>
      <c r="C1498" s="6">
        <v>1985</v>
      </c>
      <c r="D1498" s="6" t="s">
        <v>17</v>
      </c>
      <c r="E1498" s="6" t="s">
        <v>4</v>
      </c>
      <c r="F1498" s="27">
        <v>0.13120355342957205</v>
      </c>
    </row>
    <row r="1499" spans="2:6" x14ac:dyDescent="0.25">
      <c r="B1499" s="6" t="s">
        <v>45</v>
      </c>
      <c r="C1499" s="6">
        <v>1985</v>
      </c>
      <c r="D1499" s="6" t="s">
        <v>18</v>
      </c>
      <c r="E1499" s="6" t="s">
        <v>4</v>
      </c>
      <c r="F1499" s="27">
        <v>5.7017169214999573E-2</v>
      </c>
    </row>
    <row r="1500" spans="2:6" x14ac:dyDescent="0.25">
      <c r="B1500" s="6" t="s">
        <v>45</v>
      </c>
      <c r="C1500" s="6">
        <v>1985</v>
      </c>
      <c r="D1500" s="6" t="s">
        <v>19</v>
      </c>
      <c r="E1500" s="6" t="s">
        <v>4</v>
      </c>
      <c r="F1500" s="27">
        <v>7.2093619202186723E-2</v>
      </c>
    </row>
    <row r="1501" spans="2:6" x14ac:dyDescent="0.25">
      <c r="B1501" s="6" t="s">
        <v>45</v>
      </c>
      <c r="C1501" s="6">
        <v>1985</v>
      </c>
      <c r="D1501" s="6" t="s">
        <v>20</v>
      </c>
      <c r="E1501" s="6" t="s">
        <v>4</v>
      </c>
      <c r="F1501" s="27">
        <v>5.9152643717434013E-2</v>
      </c>
    </row>
    <row r="1502" spans="2:6" x14ac:dyDescent="0.25">
      <c r="B1502" s="6" t="s">
        <v>45</v>
      </c>
      <c r="C1502" s="6">
        <v>1985</v>
      </c>
      <c r="D1502" s="6" t="s">
        <v>21</v>
      </c>
      <c r="E1502" s="6" t="s">
        <v>4</v>
      </c>
      <c r="F1502" s="27">
        <v>0</v>
      </c>
    </row>
    <row r="1503" spans="2:6" x14ac:dyDescent="0.25">
      <c r="B1503" s="6" t="s">
        <v>45</v>
      </c>
      <c r="C1503" s="6">
        <v>1985</v>
      </c>
      <c r="D1503" s="6" t="s">
        <v>22</v>
      </c>
      <c r="E1503" s="6" t="s">
        <v>4</v>
      </c>
      <c r="F1503" s="27">
        <v>0</v>
      </c>
    </row>
    <row r="1504" spans="2:6" x14ac:dyDescent="0.25">
      <c r="B1504" s="6" t="s">
        <v>45</v>
      </c>
      <c r="C1504" s="6">
        <v>1985</v>
      </c>
      <c r="D1504" s="6" t="s">
        <v>23</v>
      </c>
      <c r="E1504" s="6" t="s">
        <v>4</v>
      </c>
      <c r="F1504" s="27">
        <v>0</v>
      </c>
    </row>
    <row r="1505" spans="2:6" x14ac:dyDescent="0.25">
      <c r="B1505" s="6" t="s">
        <v>45</v>
      </c>
      <c r="C1505" s="6">
        <v>1985</v>
      </c>
      <c r="D1505" s="6" t="s">
        <v>24</v>
      </c>
      <c r="E1505" s="6" t="s">
        <v>4</v>
      </c>
      <c r="F1505" s="27">
        <v>7.1751943281797209E-2</v>
      </c>
    </row>
    <row r="1506" spans="2:6" x14ac:dyDescent="0.25">
      <c r="B1506" s="6" t="s">
        <v>45</v>
      </c>
      <c r="C1506" s="6">
        <v>1985</v>
      </c>
      <c r="D1506" s="6" t="s">
        <v>25</v>
      </c>
      <c r="E1506" s="6" t="s">
        <v>4</v>
      </c>
      <c r="F1506" s="27">
        <v>0.11360724352951226</v>
      </c>
    </row>
    <row r="1507" spans="2:6" x14ac:dyDescent="0.25">
      <c r="B1507" s="6" t="s">
        <v>45</v>
      </c>
      <c r="C1507" s="6">
        <v>1985</v>
      </c>
      <c r="D1507" s="6" t="s">
        <v>26</v>
      </c>
      <c r="E1507" s="6" t="s">
        <v>4</v>
      </c>
      <c r="F1507" s="27">
        <v>2.8871615272913643E-2</v>
      </c>
    </row>
    <row r="1508" spans="2:6" x14ac:dyDescent="0.25">
      <c r="B1508" s="6" t="s">
        <v>45</v>
      </c>
      <c r="C1508" s="6">
        <v>1985</v>
      </c>
      <c r="D1508" s="6" t="s">
        <v>27</v>
      </c>
      <c r="E1508" s="6" t="s">
        <v>4</v>
      </c>
      <c r="F1508" s="27">
        <v>0</v>
      </c>
    </row>
    <row r="1509" spans="2:6" x14ac:dyDescent="0.25">
      <c r="B1509" s="6" t="s">
        <v>45</v>
      </c>
      <c r="C1509" s="6">
        <v>1985</v>
      </c>
      <c r="D1509" s="6" t="s">
        <v>28</v>
      </c>
      <c r="E1509" s="6" t="s">
        <v>4</v>
      </c>
      <c r="F1509" s="27">
        <v>1.2898265994704023E-2</v>
      </c>
    </row>
    <row r="1510" spans="2:6" x14ac:dyDescent="0.25">
      <c r="B1510" s="6" t="s">
        <v>45</v>
      </c>
      <c r="C1510" s="6">
        <v>1985</v>
      </c>
      <c r="D1510" s="6" t="s">
        <v>29</v>
      </c>
      <c r="E1510" s="6" t="s">
        <v>4</v>
      </c>
      <c r="F1510" s="27">
        <v>0</v>
      </c>
    </row>
    <row r="1511" spans="2:6" x14ac:dyDescent="0.25">
      <c r="B1511" s="6" t="s">
        <v>45</v>
      </c>
      <c r="C1511" s="6">
        <v>1985</v>
      </c>
      <c r="D1511" s="6" t="s">
        <v>30</v>
      </c>
      <c r="E1511" s="6" t="s">
        <v>4</v>
      </c>
      <c r="F1511" s="27">
        <v>0</v>
      </c>
    </row>
    <row r="1512" spans="2:6" x14ac:dyDescent="0.25">
      <c r="B1512" s="6" t="s">
        <v>45</v>
      </c>
      <c r="C1512" s="6">
        <v>1985</v>
      </c>
      <c r="D1512" s="6" t="s">
        <v>31</v>
      </c>
      <c r="E1512" s="6" t="s">
        <v>4</v>
      </c>
      <c r="F1512" s="27">
        <v>0</v>
      </c>
    </row>
    <row r="1513" spans="2:6" x14ac:dyDescent="0.25">
      <c r="B1513" s="6" t="s">
        <v>45</v>
      </c>
      <c r="C1513" s="6">
        <v>1985</v>
      </c>
      <c r="D1513" s="6" t="s">
        <v>32</v>
      </c>
      <c r="E1513" s="6" t="s">
        <v>4</v>
      </c>
      <c r="F1513" s="27">
        <v>5.2105577859400355E-3</v>
      </c>
    </row>
    <row r="1514" spans="2:6" x14ac:dyDescent="0.25">
      <c r="B1514" s="6" t="s">
        <v>45</v>
      </c>
      <c r="C1514" s="6">
        <v>1984</v>
      </c>
      <c r="D1514" s="6" t="s">
        <v>7</v>
      </c>
      <c r="E1514" s="6" t="s">
        <v>3</v>
      </c>
      <c r="F1514" s="27">
        <v>7.8158780547877726E-2</v>
      </c>
    </row>
    <row r="1515" spans="2:6" x14ac:dyDescent="0.25">
      <c r="B1515" s="6" t="s">
        <v>45</v>
      </c>
      <c r="C1515" s="6">
        <v>1984</v>
      </c>
      <c r="D1515" s="6" t="s">
        <v>8</v>
      </c>
      <c r="E1515" s="6" t="s">
        <v>3</v>
      </c>
      <c r="F1515" s="27">
        <v>8.7217098601570842E-2</v>
      </c>
    </row>
    <row r="1516" spans="2:6" x14ac:dyDescent="0.25">
      <c r="B1516" s="6" t="s">
        <v>45</v>
      </c>
      <c r="C1516" s="6">
        <v>1984</v>
      </c>
      <c r="D1516" s="6" t="s">
        <v>9</v>
      </c>
      <c r="E1516" s="6" t="s">
        <v>3</v>
      </c>
      <c r="F1516" s="27">
        <v>6.4475520648039186E-2</v>
      </c>
    </row>
    <row r="1517" spans="2:6" x14ac:dyDescent="0.25">
      <c r="B1517" s="6" t="s">
        <v>45</v>
      </c>
      <c r="C1517" s="6">
        <v>1984</v>
      </c>
      <c r="D1517" s="6" t="s">
        <v>10</v>
      </c>
      <c r="E1517" s="6" t="s">
        <v>3</v>
      </c>
      <c r="F1517" s="27">
        <v>0.10741359021373252</v>
      </c>
    </row>
    <row r="1518" spans="2:6" x14ac:dyDescent="0.25">
      <c r="B1518" s="6" t="s">
        <v>45</v>
      </c>
      <c r="C1518" s="6">
        <v>1984</v>
      </c>
      <c r="D1518" s="6" t="s">
        <v>11</v>
      </c>
      <c r="E1518" s="6" t="s">
        <v>3</v>
      </c>
      <c r="F1518" s="27">
        <v>6.4037656331244353E-3</v>
      </c>
    </row>
    <row r="1519" spans="2:6" x14ac:dyDescent="0.25">
      <c r="B1519" s="6" t="s">
        <v>45</v>
      </c>
      <c r="C1519" s="6">
        <v>1984</v>
      </c>
      <c r="D1519" s="6" t="s">
        <v>12</v>
      </c>
      <c r="E1519" s="6" t="s">
        <v>3</v>
      </c>
      <c r="F1519" s="27">
        <v>0</v>
      </c>
    </row>
    <row r="1520" spans="2:6" x14ac:dyDescent="0.25">
      <c r="B1520" s="6" t="s">
        <v>45</v>
      </c>
      <c r="C1520" s="6">
        <v>1984</v>
      </c>
      <c r="D1520" s="6" t="s">
        <v>13</v>
      </c>
      <c r="E1520" s="6" t="s">
        <v>3</v>
      </c>
      <c r="F1520" s="27">
        <v>3.1881995566623793E-2</v>
      </c>
    </row>
    <row r="1521" spans="2:6" x14ac:dyDescent="0.25">
      <c r="B1521" s="6" t="s">
        <v>45</v>
      </c>
      <c r="C1521" s="6">
        <v>1984</v>
      </c>
      <c r="D1521" s="6" t="s">
        <v>14</v>
      </c>
      <c r="E1521" s="6" t="s">
        <v>3</v>
      </c>
      <c r="F1521" s="27">
        <v>0</v>
      </c>
    </row>
    <row r="1522" spans="2:6" x14ac:dyDescent="0.25">
      <c r="B1522" s="6" t="s">
        <v>45</v>
      </c>
      <c r="C1522" s="6">
        <v>1984</v>
      </c>
      <c r="D1522" s="6" t="s">
        <v>15</v>
      </c>
      <c r="E1522" s="6" t="s">
        <v>3</v>
      </c>
      <c r="F1522" s="27">
        <v>4.1597110095509156E-3</v>
      </c>
    </row>
    <row r="1523" spans="2:6" x14ac:dyDescent="0.25">
      <c r="B1523" s="6" t="s">
        <v>45</v>
      </c>
      <c r="C1523" s="6">
        <v>1984</v>
      </c>
      <c r="D1523" s="6" t="s">
        <v>16</v>
      </c>
      <c r="E1523" s="6" t="s">
        <v>3</v>
      </c>
      <c r="F1523" s="27">
        <v>0.14359212938890561</v>
      </c>
    </row>
    <row r="1524" spans="2:6" x14ac:dyDescent="0.25">
      <c r="B1524" s="6" t="s">
        <v>45</v>
      </c>
      <c r="C1524" s="6">
        <v>1984</v>
      </c>
      <c r="D1524" s="6" t="s">
        <v>17</v>
      </c>
      <c r="E1524" s="6" t="s">
        <v>3</v>
      </c>
      <c r="F1524" s="27">
        <v>4.0776114501518846E-3</v>
      </c>
    </row>
    <row r="1525" spans="2:6" x14ac:dyDescent="0.25">
      <c r="B1525" s="6" t="s">
        <v>45</v>
      </c>
      <c r="C1525" s="6">
        <v>1984</v>
      </c>
      <c r="D1525" s="6" t="s">
        <v>18</v>
      </c>
      <c r="E1525" s="6" t="s">
        <v>3</v>
      </c>
      <c r="F1525" s="27">
        <v>3.861415943734435E-2</v>
      </c>
    </row>
    <row r="1526" spans="2:6" x14ac:dyDescent="0.25">
      <c r="B1526" s="6" t="s">
        <v>45</v>
      </c>
      <c r="C1526" s="6">
        <v>1984</v>
      </c>
      <c r="D1526" s="6" t="s">
        <v>19</v>
      </c>
      <c r="E1526" s="6" t="s">
        <v>3</v>
      </c>
      <c r="F1526" s="27">
        <v>0.14088284392873759</v>
      </c>
    </row>
    <row r="1527" spans="2:6" x14ac:dyDescent="0.25">
      <c r="B1527" s="6" t="s">
        <v>45</v>
      </c>
      <c r="C1527" s="6">
        <v>1984</v>
      </c>
      <c r="D1527" s="6" t="s">
        <v>20</v>
      </c>
      <c r="E1527" s="6" t="s">
        <v>3</v>
      </c>
      <c r="F1527" s="27">
        <v>4.1788675734106891E-2</v>
      </c>
    </row>
    <row r="1528" spans="2:6" x14ac:dyDescent="0.25">
      <c r="B1528" s="6" t="s">
        <v>45</v>
      </c>
      <c r="C1528" s="6">
        <v>1984</v>
      </c>
      <c r="D1528" s="6" t="s">
        <v>21</v>
      </c>
      <c r="E1528" s="6" t="s">
        <v>3</v>
      </c>
      <c r="F1528" s="27">
        <v>0</v>
      </c>
    </row>
    <row r="1529" spans="2:6" x14ac:dyDescent="0.25">
      <c r="B1529" s="6" t="s">
        <v>45</v>
      </c>
      <c r="C1529" s="6">
        <v>1984</v>
      </c>
      <c r="D1529" s="6" t="s">
        <v>22</v>
      </c>
      <c r="E1529" s="6" t="s">
        <v>3</v>
      </c>
      <c r="F1529" s="27">
        <v>5.0409129471005169E-2</v>
      </c>
    </row>
    <row r="1530" spans="2:6" x14ac:dyDescent="0.25">
      <c r="B1530" s="6" t="s">
        <v>45</v>
      </c>
      <c r="C1530" s="6">
        <v>1984</v>
      </c>
      <c r="D1530" s="6" t="s">
        <v>23</v>
      </c>
      <c r="E1530" s="6" t="s">
        <v>3</v>
      </c>
      <c r="F1530" s="27">
        <v>0</v>
      </c>
    </row>
    <row r="1531" spans="2:6" x14ac:dyDescent="0.25">
      <c r="B1531" s="6" t="s">
        <v>45</v>
      </c>
      <c r="C1531" s="6">
        <v>1984</v>
      </c>
      <c r="D1531" s="6" t="s">
        <v>24</v>
      </c>
      <c r="E1531" s="6" t="s">
        <v>3</v>
      </c>
      <c r="F1531" s="27">
        <v>3.3414520675405707E-2</v>
      </c>
    </row>
    <row r="1532" spans="2:6" x14ac:dyDescent="0.25">
      <c r="B1532" s="6" t="s">
        <v>45</v>
      </c>
      <c r="C1532" s="6">
        <v>1984</v>
      </c>
      <c r="D1532" s="6" t="s">
        <v>25</v>
      </c>
      <c r="E1532" s="6" t="s">
        <v>3</v>
      </c>
      <c r="F1532" s="27">
        <v>9.986043074902165E-2</v>
      </c>
    </row>
    <row r="1533" spans="2:6" x14ac:dyDescent="0.25">
      <c r="B1533" s="6" t="s">
        <v>45</v>
      </c>
      <c r="C1533" s="6">
        <v>1984</v>
      </c>
      <c r="D1533" s="6" t="s">
        <v>26</v>
      </c>
      <c r="E1533" s="6" t="s">
        <v>3</v>
      </c>
      <c r="F1533" s="27">
        <v>5.5116170876549631E-2</v>
      </c>
    </row>
    <row r="1534" spans="2:6" x14ac:dyDescent="0.25">
      <c r="B1534" s="6" t="s">
        <v>45</v>
      </c>
      <c r="C1534" s="6">
        <v>1984</v>
      </c>
      <c r="D1534" s="6" t="s">
        <v>27</v>
      </c>
      <c r="E1534" s="6" t="s">
        <v>3</v>
      </c>
      <c r="F1534" s="27">
        <v>0</v>
      </c>
    </row>
    <row r="1535" spans="2:6" x14ac:dyDescent="0.25">
      <c r="B1535" s="6" t="s">
        <v>45</v>
      </c>
      <c r="C1535" s="6">
        <v>1984</v>
      </c>
      <c r="D1535" s="6" t="s">
        <v>28</v>
      </c>
      <c r="E1535" s="6" t="s">
        <v>3</v>
      </c>
      <c r="F1535" s="27">
        <v>0</v>
      </c>
    </row>
    <row r="1536" spans="2:6" x14ac:dyDescent="0.25">
      <c r="B1536" s="6" t="s">
        <v>45</v>
      </c>
      <c r="C1536" s="6">
        <v>1984</v>
      </c>
      <c r="D1536" s="6" t="s">
        <v>29</v>
      </c>
      <c r="E1536" s="6" t="s">
        <v>3</v>
      </c>
      <c r="F1536" s="27">
        <v>1.25338660682521E-2</v>
      </c>
    </row>
    <row r="1537" spans="2:6" x14ac:dyDescent="0.25">
      <c r="B1537" s="6" t="s">
        <v>45</v>
      </c>
      <c r="C1537" s="6">
        <v>1984</v>
      </c>
      <c r="D1537" s="6" t="s">
        <v>30</v>
      </c>
      <c r="E1537" s="6" t="s">
        <v>3</v>
      </c>
      <c r="F1537" s="27">
        <v>0</v>
      </c>
    </row>
    <row r="1538" spans="2:6" x14ac:dyDescent="0.25">
      <c r="B1538" s="6" t="s">
        <v>45</v>
      </c>
      <c r="C1538" s="6">
        <v>1984</v>
      </c>
      <c r="D1538" s="6" t="s">
        <v>31</v>
      </c>
      <c r="E1538" s="6" t="s">
        <v>3</v>
      </c>
      <c r="F1538" s="27">
        <v>0</v>
      </c>
    </row>
    <row r="1539" spans="2:6" x14ac:dyDescent="0.25">
      <c r="B1539" s="6" t="s">
        <v>45</v>
      </c>
      <c r="C1539" s="6">
        <v>1984</v>
      </c>
      <c r="D1539" s="6" t="s">
        <v>32</v>
      </c>
      <c r="E1539" s="6" t="s">
        <v>3</v>
      </c>
      <c r="F1539" s="27">
        <v>0</v>
      </c>
    </row>
    <row r="1540" spans="2:6" x14ac:dyDescent="0.25">
      <c r="B1540" s="6" t="s">
        <v>45</v>
      </c>
      <c r="C1540" s="6">
        <v>1984</v>
      </c>
      <c r="D1540" s="6" t="s">
        <v>7</v>
      </c>
      <c r="E1540" s="6" t="s">
        <v>4</v>
      </c>
      <c r="F1540" s="27">
        <v>8.9470548812271955E-2</v>
      </c>
    </row>
    <row r="1541" spans="2:6" x14ac:dyDescent="0.25">
      <c r="B1541" s="6" t="s">
        <v>45</v>
      </c>
      <c r="C1541" s="6">
        <v>1984</v>
      </c>
      <c r="D1541" s="6" t="s">
        <v>8</v>
      </c>
      <c r="E1541" s="6" t="s">
        <v>4</v>
      </c>
      <c r="F1541" s="27">
        <v>2.6249162260778912E-2</v>
      </c>
    </row>
    <row r="1542" spans="2:6" x14ac:dyDescent="0.25">
      <c r="B1542" s="6" t="s">
        <v>45</v>
      </c>
      <c r="C1542" s="6">
        <v>1984</v>
      </c>
      <c r="D1542" s="6" t="s">
        <v>9</v>
      </c>
      <c r="E1542" s="6" t="s">
        <v>4</v>
      </c>
      <c r="F1542" s="27">
        <v>5.998212822995011E-2</v>
      </c>
    </row>
    <row r="1543" spans="2:6" x14ac:dyDescent="0.25">
      <c r="B1543" s="6" t="s">
        <v>45</v>
      </c>
      <c r="C1543" s="6">
        <v>1984</v>
      </c>
      <c r="D1543" s="6" t="s">
        <v>10</v>
      </c>
      <c r="E1543" s="6" t="s">
        <v>4</v>
      </c>
      <c r="F1543" s="27">
        <v>1.3478293245960235E-2</v>
      </c>
    </row>
    <row r="1544" spans="2:6" x14ac:dyDescent="0.25">
      <c r="B1544" s="6" t="s">
        <v>45</v>
      </c>
      <c r="C1544" s="6">
        <v>1984</v>
      </c>
      <c r="D1544" s="6" t="s">
        <v>11</v>
      </c>
      <c r="E1544" s="6" t="s">
        <v>4</v>
      </c>
      <c r="F1544" s="27">
        <v>6.7875493335319087E-2</v>
      </c>
    </row>
    <row r="1545" spans="2:6" x14ac:dyDescent="0.25">
      <c r="B1545" s="6" t="s">
        <v>45</v>
      </c>
      <c r="C1545" s="6">
        <v>1984</v>
      </c>
      <c r="D1545" s="6" t="s">
        <v>12</v>
      </c>
      <c r="E1545" s="6" t="s">
        <v>4</v>
      </c>
      <c r="F1545" s="27">
        <v>5.8827909747561245E-3</v>
      </c>
    </row>
    <row r="1546" spans="2:6" x14ac:dyDescent="0.25">
      <c r="B1546" s="6" t="s">
        <v>45</v>
      </c>
      <c r="C1546" s="6">
        <v>1984</v>
      </c>
      <c r="D1546" s="6" t="s">
        <v>13</v>
      </c>
      <c r="E1546" s="6" t="s">
        <v>4</v>
      </c>
      <c r="F1546" s="27">
        <v>5.2125995978851737E-3</v>
      </c>
    </row>
    <row r="1547" spans="2:6" x14ac:dyDescent="0.25">
      <c r="B1547" s="6" t="s">
        <v>45</v>
      </c>
      <c r="C1547" s="6">
        <v>1984</v>
      </c>
      <c r="D1547" s="6" t="s">
        <v>14</v>
      </c>
      <c r="E1547" s="6" t="s">
        <v>4</v>
      </c>
      <c r="F1547" s="27">
        <v>2.9525653436592449E-2</v>
      </c>
    </row>
    <row r="1548" spans="2:6" x14ac:dyDescent="0.25">
      <c r="B1548" s="6" t="s">
        <v>45</v>
      </c>
      <c r="C1548" s="6">
        <v>1984</v>
      </c>
      <c r="D1548" s="6" t="s">
        <v>15</v>
      </c>
      <c r="E1548" s="6" t="s">
        <v>4</v>
      </c>
      <c r="F1548" s="27">
        <v>0</v>
      </c>
    </row>
    <row r="1549" spans="2:6" x14ac:dyDescent="0.25">
      <c r="B1549" s="6" t="s">
        <v>45</v>
      </c>
      <c r="C1549" s="6">
        <v>1984</v>
      </c>
      <c r="D1549" s="6" t="s">
        <v>16</v>
      </c>
      <c r="E1549" s="6" t="s">
        <v>4</v>
      </c>
      <c r="F1549" s="27">
        <v>0.11169856281182515</v>
      </c>
    </row>
    <row r="1550" spans="2:6" x14ac:dyDescent="0.25">
      <c r="B1550" s="6" t="s">
        <v>45</v>
      </c>
      <c r="C1550" s="6">
        <v>1984</v>
      </c>
      <c r="D1550" s="6" t="s">
        <v>17</v>
      </c>
      <c r="E1550" s="6" t="s">
        <v>4</v>
      </c>
      <c r="F1550" s="27">
        <v>0.14755380147442104</v>
      </c>
    </row>
    <row r="1551" spans="2:6" x14ac:dyDescent="0.25">
      <c r="B1551" s="6" t="s">
        <v>45</v>
      </c>
      <c r="C1551" s="6">
        <v>1984</v>
      </c>
      <c r="D1551" s="6" t="s">
        <v>18</v>
      </c>
      <c r="E1551" s="6" t="s">
        <v>4</v>
      </c>
      <c r="F1551" s="27">
        <v>9.0401370169037154E-2</v>
      </c>
    </row>
    <row r="1552" spans="2:6" x14ac:dyDescent="0.25">
      <c r="B1552" s="6" t="s">
        <v>45</v>
      </c>
      <c r="C1552" s="6">
        <v>1984</v>
      </c>
      <c r="D1552" s="6" t="s">
        <v>19</v>
      </c>
      <c r="E1552" s="6" t="s">
        <v>4</v>
      </c>
      <c r="F1552" s="27">
        <v>8.4593044902822254E-2</v>
      </c>
    </row>
    <row r="1553" spans="2:6" x14ac:dyDescent="0.25">
      <c r="B1553" s="6" t="s">
        <v>45</v>
      </c>
      <c r="C1553" s="6">
        <v>1984</v>
      </c>
      <c r="D1553" s="6" t="s">
        <v>20</v>
      </c>
      <c r="E1553" s="6" t="s">
        <v>4</v>
      </c>
      <c r="F1553" s="27">
        <v>5.5216322883312234E-2</v>
      </c>
    </row>
    <row r="1554" spans="2:6" x14ac:dyDescent="0.25">
      <c r="B1554" s="6" t="s">
        <v>45</v>
      </c>
      <c r="C1554" s="6">
        <v>1984</v>
      </c>
      <c r="D1554" s="6" t="s">
        <v>21</v>
      </c>
      <c r="E1554" s="6" t="s">
        <v>4</v>
      </c>
      <c r="F1554" s="27">
        <v>0</v>
      </c>
    </row>
    <row r="1555" spans="2:6" x14ac:dyDescent="0.25">
      <c r="B1555" s="6" t="s">
        <v>45</v>
      </c>
      <c r="C1555" s="6">
        <v>1984</v>
      </c>
      <c r="D1555" s="6" t="s">
        <v>22</v>
      </c>
      <c r="E1555" s="6" t="s">
        <v>4</v>
      </c>
      <c r="F1555" s="27">
        <v>7.5582694169335019E-3</v>
      </c>
    </row>
    <row r="1556" spans="2:6" x14ac:dyDescent="0.25">
      <c r="B1556" s="6" t="s">
        <v>45</v>
      </c>
      <c r="C1556" s="6">
        <v>1984</v>
      </c>
      <c r="D1556" s="6" t="s">
        <v>23</v>
      </c>
      <c r="E1556" s="6" t="s">
        <v>4</v>
      </c>
      <c r="F1556" s="27">
        <v>0</v>
      </c>
    </row>
    <row r="1557" spans="2:6" x14ac:dyDescent="0.25">
      <c r="B1557" s="6" t="s">
        <v>45</v>
      </c>
      <c r="C1557" s="6">
        <v>1984</v>
      </c>
      <c r="D1557" s="6" t="s">
        <v>24</v>
      </c>
      <c r="E1557" s="6" t="s">
        <v>4</v>
      </c>
      <c r="F1557" s="27">
        <v>6.2997989425869386E-2</v>
      </c>
    </row>
    <row r="1558" spans="2:6" x14ac:dyDescent="0.25">
      <c r="B1558" s="6" t="s">
        <v>45</v>
      </c>
      <c r="C1558" s="6">
        <v>1984</v>
      </c>
      <c r="D1558" s="6" t="s">
        <v>25</v>
      </c>
      <c r="E1558" s="6" t="s">
        <v>4</v>
      </c>
      <c r="F1558" s="27">
        <v>0.10265097922406732</v>
      </c>
    </row>
    <row r="1559" spans="2:6" x14ac:dyDescent="0.25">
      <c r="B1559" s="6" t="s">
        <v>45</v>
      </c>
      <c r="C1559" s="6">
        <v>1984</v>
      </c>
      <c r="D1559" s="6" t="s">
        <v>26</v>
      </c>
      <c r="E1559" s="6" t="s">
        <v>4</v>
      </c>
      <c r="F1559" s="27">
        <v>2.7291682180355947E-2</v>
      </c>
    </row>
    <row r="1560" spans="2:6" x14ac:dyDescent="0.25">
      <c r="B1560" s="6" t="s">
        <v>45</v>
      </c>
      <c r="C1560" s="6">
        <v>1984</v>
      </c>
      <c r="D1560" s="6" t="s">
        <v>27</v>
      </c>
      <c r="E1560" s="6" t="s">
        <v>4</v>
      </c>
      <c r="F1560" s="27">
        <v>0</v>
      </c>
    </row>
    <row r="1561" spans="2:6" x14ac:dyDescent="0.25">
      <c r="B1561" s="6" t="s">
        <v>45</v>
      </c>
      <c r="C1561" s="6">
        <v>1984</v>
      </c>
      <c r="D1561" s="6" t="s">
        <v>28</v>
      </c>
      <c r="E1561" s="6" t="s">
        <v>4</v>
      </c>
      <c r="F1561" s="27">
        <v>1.2361307617841984E-2</v>
      </c>
    </row>
    <row r="1562" spans="2:6" x14ac:dyDescent="0.25">
      <c r="B1562" s="6" t="s">
        <v>45</v>
      </c>
      <c r="C1562" s="6">
        <v>1984</v>
      </c>
      <c r="D1562" s="6" t="s">
        <v>29</v>
      </c>
      <c r="E1562" s="6" t="s">
        <v>4</v>
      </c>
      <c r="F1562" s="27">
        <v>0</v>
      </c>
    </row>
    <row r="1563" spans="2:6" x14ac:dyDescent="0.25">
      <c r="B1563" s="6" t="s">
        <v>45</v>
      </c>
      <c r="C1563" s="6">
        <v>1984</v>
      </c>
      <c r="D1563" s="6" t="s">
        <v>30</v>
      </c>
      <c r="E1563" s="6" t="s">
        <v>4</v>
      </c>
      <c r="F1563" s="27">
        <v>0</v>
      </c>
    </row>
    <row r="1564" spans="2:6" x14ac:dyDescent="0.25">
      <c r="B1564" s="6" t="s">
        <v>45</v>
      </c>
      <c r="C1564" s="6">
        <v>1984</v>
      </c>
      <c r="D1564" s="6" t="s">
        <v>31</v>
      </c>
      <c r="E1564" s="6" t="s">
        <v>4</v>
      </c>
      <c r="F1564" s="27">
        <v>0</v>
      </c>
    </row>
    <row r="1565" spans="2:6" x14ac:dyDescent="0.25">
      <c r="B1565" s="6" t="s">
        <v>45</v>
      </c>
      <c r="C1565" s="6">
        <v>1984</v>
      </c>
      <c r="D1565" s="6" t="s">
        <v>32</v>
      </c>
      <c r="E1565" s="6" t="s">
        <v>4</v>
      </c>
      <c r="F1565" s="27">
        <v>0</v>
      </c>
    </row>
    <row r="1566" spans="2:6" x14ac:dyDescent="0.25">
      <c r="B1566" s="6" t="s">
        <v>45</v>
      </c>
      <c r="C1566" s="6">
        <v>1983</v>
      </c>
      <c r="D1566" s="6" t="s">
        <v>7</v>
      </c>
      <c r="E1566" s="6" t="s">
        <v>3</v>
      </c>
      <c r="F1566" s="27">
        <v>8.7352592500155993E-2</v>
      </c>
    </row>
    <row r="1567" spans="2:6" x14ac:dyDescent="0.25">
      <c r="B1567" s="6" t="s">
        <v>45</v>
      </c>
      <c r="C1567" s="6">
        <v>1983</v>
      </c>
      <c r="D1567" s="6" t="s">
        <v>8</v>
      </c>
      <c r="E1567" s="6" t="s">
        <v>3</v>
      </c>
      <c r="F1567" s="27">
        <v>8.5979908903724964E-2</v>
      </c>
    </row>
    <row r="1568" spans="2:6" x14ac:dyDescent="0.25">
      <c r="B1568" s="6" t="s">
        <v>45</v>
      </c>
      <c r="C1568" s="6">
        <v>1983</v>
      </c>
      <c r="D1568" s="6" t="s">
        <v>9</v>
      </c>
      <c r="E1568" s="6" t="s">
        <v>3</v>
      </c>
      <c r="F1568" s="27">
        <v>6.8384600985836402E-2</v>
      </c>
    </row>
    <row r="1569" spans="2:6" x14ac:dyDescent="0.25">
      <c r="B1569" s="6" t="s">
        <v>45</v>
      </c>
      <c r="C1569" s="6">
        <v>1983</v>
      </c>
      <c r="D1569" s="6" t="s">
        <v>10</v>
      </c>
      <c r="E1569" s="6" t="s">
        <v>3</v>
      </c>
      <c r="F1569" s="27">
        <v>0.10238971735196856</v>
      </c>
    </row>
    <row r="1570" spans="2:6" x14ac:dyDescent="0.25">
      <c r="B1570" s="6" t="s">
        <v>45</v>
      </c>
      <c r="C1570" s="6">
        <v>1983</v>
      </c>
      <c r="D1570" s="6" t="s">
        <v>11</v>
      </c>
      <c r="E1570" s="6" t="s">
        <v>3</v>
      </c>
      <c r="F1570" s="27">
        <v>5.3347476134023835E-3</v>
      </c>
    </row>
    <row r="1571" spans="2:6" x14ac:dyDescent="0.25">
      <c r="B1571" s="6" t="s">
        <v>45</v>
      </c>
      <c r="C1571" s="6">
        <v>1983</v>
      </c>
      <c r="D1571" s="6" t="s">
        <v>12</v>
      </c>
      <c r="E1571" s="6" t="s">
        <v>3</v>
      </c>
      <c r="F1571" s="27">
        <v>0</v>
      </c>
    </row>
    <row r="1572" spans="2:6" x14ac:dyDescent="0.25">
      <c r="B1572" s="6" t="s">
        <v>45</v>
      </c>
      <c r="C1572" s="6">
        <v>1983</v>
      </c>
      <c r="D1572" s="6" t="s">
        <v>13</v>
      </c>
      <c r="E1572" s="6" t="s">
        <v>3</v>
      </c>
      <c r="F1572" s="27">
        <v>3.1977288325949961E-2</v>
      </c>
    </row>
    <row r="1573" spans="2:6" x14ac:dyDescent="0.25">
      <c r="B1573" s="6" t="s">
        <v>45</v>
      </c>
      <c r="C1573" s="6">
        <v>1983</v>
      </c>
      <c r="D1573" s="6" t="s">
        <v>14</v>
      </c>
      <c r="E1573" s="6" t="s">
        <v>3</v>
      </c>
      <c r="F1573" s="27">
        <v>0</v>
      </c>
    </row>
    <row r="1574" spans="2:6" x14ac:dyDescent="0.25">
      <c r="B1574" s="6" t="s">
        <v>45</v>
      </c>
      <c r="C1574" s="6">
        <v>1983</v>
      </c>
      <c r="D1574" s="6" t="s">
        <v>15</v>
      </c>
      <c r="E1574" s="6" t="s">
        <v>3</v>
      </c>
      <c r="F1574" s="27">
        <v>0</v>
      </c>
    </row>
    <row r="1575" spans="2:6" x14ac:dyDescent="0.25">
      <c r="B1575" s="6" t="s">
        <v>45</v>
      </c>
      <c r="C1575" s="6">
        <v>1983</v>
      </c>
      <c r="D1575" s="6" t="s">
        <v>16</v>
      </c>
      <c r="E1575" s="6" t="s">
        <v>3</v>
      </c>
      <c r="F1575" s="27">
        <v>0.14381980408061396</v>
      </c>
    </row>
    <row r="1576" spans="2:6" x14ac:dyDescent="0.25">
      <c r="B1576" s="6" t="s">
        <v>45</v>
      </c>
      <c r="C1576" s="6">
        <v>1983</v>
      </c>
      <c r="D1576" s="6" t="s">
        <v>17</v>
      </c>
      <c r="E1576" s="6" t="s">
        <v>3</v>
      </c>
      <c r="F1576" s="27">
        <v>3.525301054470581E-3</v>
      </c>
    </row>
    <row r="1577" spans="2:6" x14ac:dyDescent="0.25">
      <c r="B1577" s="6" t="s">
        <v>45</v>
      </c>
      <c r="C1577" s="6">
        <v>1983</v>
      </c>
      <c r="D1577" s="6" t="s">
        <v>18</v>
      </c>
      <c r="E1577" s="6" t="s">
        <v>3</v>
      </c>
      <c r="F1577" s="27">
        <v>4.3863480376864043E-2</v>
      </c>
    </row>
    <row r="1578" spans="2:6" x14ac:dyDescent="0.25">
      <c r="B1578" s="6" t="s">
        <v>45</v>
      </c>
      <c r="C1578" s="6">
        <v>1983</v>
      </c>
      <c r="D1578" s="6" t="s">
        <v>19</v>
      </c>
      <c r="E1578" s="6" t="s">
        <v>3</v>
      </c>
      <c r="F1578" s="27">
        <v>0.11876832844574781</v>
      </c>
    </row>
    <row r="1579" spans="2:6" x14ac:dyDescent="0.25">
      <c r="B1579" s="6" t="s">
        <v>45</v>
      </c>
      <c r="C1579" s="6">
        <v>1983</v>
      </c>
      <c r="D1579" s="6" t="s">
        <v>20</v>
      </c>
      <c r="E1579" s="6" t="s">
        <v>3</v>
      </c>
      <c r="F1579" s="27">
        <v>4.3052349160791162E-2</v>
      </c>
    </row>
    <row r="1580" spans="2:6" x14ac:dyDescent="0.25">
      <c r="B1580" s="6" t="s">
        <v>45</v>
      </c>
      <c r="C1580" s="6">
        <v>1983</v>
      </c>
      <c r="D1580" s="6" t="s">
        <v>21</v>
      </c>
      <c r="E1580" s="6" t="s">
        <v>3</v>
      </c>
      <c r="F1580" s="27">
        <v>0</v>
      </c>
    </row>
    <row r="1581" spans="2:6" x14ac:dyDescent="0.25">
      <c r="B1581" s="6" t="s">
        <v>45</v>
      </c>
      <c r="C1581" s="6">
        <v>1983</v>
      </c>
      <c r="D1581" s="6" t="s">
        <v>22</v>
      </c>
      <c r="E1581" s="6" t="s">
        <v>3</v>
      </c>
      <c r="F1581" s="27">
        <v>5.4657765021526174E-2</v>
      </c>
    </row>
    <row r="1582" spans="2:6" x14ac:dyDescent="0.25">
      <c r="B1582" s="6" t="s">
        <v>45</v>
      </c>
      <c r="C1582" s="6">
        <v>1983</v>
      </c>
      <c r="D1582" s="6" t="s">
        <v>23</v>
      </c>
      <c r="E1582" s="6" t="s">
        <v>3</v>
      </c>
      <c r="F1582" s="27">
        <v>0</v>
      </c>
    </row>
    <row r="1583" spans="2:6" x14ac:dyDescent="0.25">
      <c r="B1583" s="6" t="s">
        <v>45</v>
      </c>
      <c r="C1583" s="6">
        <v>1983</v>
      </c>
      <c r="D1583" s="6" t="s">
        <v>24</v>
      </c>
      <c r="E1583" s="6" t="s">
        <v>3</v>
      </c>
      <c r="F1583" s="27">
        <v>4.9697385661695889E-2</v>
      </c>
    </row>
    <row r="1584" spans="2:6" x14ac:dyDescent="0.25">
      <c r="B1584" s="6" t="s">
        <v>45</v>
      </c>
      <c r="C1584" s="6">
        <v>1983</v>
      </c>
      <c r="D1584" s="6" t="s">
        <v>25</v>
      </c>
      <c r="E1584" s="6" t="s">
        <v>3</v>
      </c>
      <c r="F1584" s="27">
        <v>9.6462220003743687E-2</v>
      </c>
    </row>
    <row r="1585" spans="2:6" x14ac:dyDescent="0.25">
      <c r="B1585" s="6" t="s">
        <v>45</v>
      </c>
      <c r="C1585" s="6">
        <v>1983</v>
      </c>
      <c r="D1585" s="6" t="s">
        <v>26</v>
      </c>
      <c r="E1585" s="6" t="s">
        <v>3</v>
      </c>
      <c r="F1585" s="27">
        <v>5.1850003119735449E-2</v>
      </c>
    </row>
    <row r="1586" spans="2:6" x14ac:dyDescent="0.25">
      <c r="B1586" s="6" t="s">
        <v>45</v>
      </c>
      <c r="C1586" s="6">
        <v>1983</v>
      </c>
      <c r="D1586" s="6" t="s">
        <v>27</v>
      </c>
      <c r="E1586" s="6" t="s">
        <v>3</v>
      </c>
      <c r="F1586" s="27">
        <v>0</v>
      </c>
    </row>
    <row r="1587" spans="2:6" x14ac:dyDescent="0.25">
      <c r="B1587" s="6" t="s">
        <v>45</v>
      </c>
      <c r="C1587" s="6">
        <v>1983</v>
      </c>
      <c r="D1587" s="6" t="s">
        <v>28</v>
      </c>
      <c r="E1587" s="6" t="s">
        <v>3</v>
      </c>
      <c r="F1587" s="27">
        <v>0</v>
      </c>
    </row>
    <row r="1588" spans="2:6" x14ac:dyDescent="0.25">
      <c r="B1588" s="6" t="s">
        <v>45</v>
      </c>
      <c r="C1588" s="6">
        <v>1983</v>
      </c>
      <c r="D1588" s="6" t="s">
        <v>29</v>
      </c>
      <c r="E1588" s="6" t="s">
        <v>3</v>
      </c>
      <c r="F1588" s="27">
        <v>1.2884507393773009E-2</v>
      </c>
    </row>
    <row r="1589" spans="2:6" x14ac:dyDescent="0.25">
      <c r="B1589" s="6" t="s">
        <v>45</v>
      </c>
      <c r="C1589" s="6">
        <v>1983</v>
      </c>
      <c r="D1589" s="6" t="s">
        <v>30</v>
      </c>
      <c r="E1589" s="6" t="s">
        <v>3</v>
      </c>
      <c r="F1589" s="27">
        <v>0</v>
      </c>
    </row>
    <row r="1590" spans="2:6" x14ac:dyDescent="0.25">
      <c r="B1590" s="6" t="s">
        <v>45</v>
      </c>
      <c r="C1590" s="6">
        <v>1983</v>
      </c>
      <c r="D1590" s="6" t="s">
        <v>31</v>
      </c>
      <c r="E1590" s="6" t="s">
        <v>3</v>
      </c>
      <c r="F1590" s="27">
        <v>0</v>
      </c>
    </row>
    <row r="1591" spans="2:6" x14ac:dyDescent="0.25">
      <c r="B1591" s="6" t="s">
        <v>45</v>
      </c>
      <c r="C1591" s="6">
        <v>1983</v>
      </c>
      <c r="D1591" s="6" t="s">
        <v>32</v>
      </c>
      <c r="E1591" s="6" t="s">
        <v>3</v>
      </c>
      <c r="F1591" s="27">
        <v>0</v>
      </c>
    </row>
    <row r="1592" spans="2:6" x14ac:dyDescent="0.25">
      <c r="B1592" s="6" t="s">
        <v>45</v>
      </c>
      <c r="C1592" s="6">
        <v>1983</v>
      </c>
      <c r="D1592" s="6" t="s">
        <v>7</v>
      </c>
      <c r="E1592" s="6" t="s">
        <v>4</v>
      </c>
      <c r="F1592" s="27">
        <v>0.13039591315453383</v>
      </c>
    </row>
    <row r="1593" spans="2:6" x14ac:dyDescent="0.25">
      <c r="B1593" s="6" t="s">
        <v>45</v>
      </c>
      <c r="C1593" s="6">
        <v>1983</v>
      </c>
      <c r="D1593" s="6" t="s">
        <v>8</v>
      </c>
      <c r="E1593" s="6" t="s">
        <v>4</v>
      </c>
      <c r="F1593" s="27">
        <v>3.2524478501489998E-2</v>
      </c>
    </row>
    <row r="1594" spans="2:6" x14ac:dyDescent="0.25">
      <c r="B1594" s="6" t="s">
        <v>45</v>
      </c>
      <c r="C1594" s="6">
        <v>1983</v>
      </c>
      <c r="D1594" s="6" t="s">
        <v>9</v>
      </c>
      <c r="E1594" s="6" t="s">
        <v>4</v>
      </c>
      <c r="F1594" s="27">
        <v>5.7002979991485736E-2</v>
      </c>
    </row>
    <row r="1595" spans="2:6" x14ac:dyDescent="0.25">
      <c r="B1595" s="6" t="s">
        <v>45</v>
      </c>
      <c r="C1595" s="6">
        <v>1983</v>
      </c>
      <c r="D1595" s="6" t="s">
        <v>10</v>
      </c>
      <c r="E1595" s="6" t="s">
        <v>4</v>
      </c>
      <c r="F1595" s="27">
        <v>1.1919965942954448E-2</v>
      </c>
    </row>
    <row r="1596" spans="2:6" x14ac:dyDescent="0.25">
      <c r="B1596" s="6" t="s">
        <v>45</v>
      </c>
      <c r="C1596" s="6">
        <v>1983</v>
      </c>
      <c r="D1596" s="6" t="s">
        <v>11</v>
      </c>
      <c r="E1596" s="6" t="s">
        <v>4</v>
      </c>
      <c r="F1596" s="27">
        <v>6.8114091102596849E-2</v>
      </c>
    </row>
    <row r="1597" spans="2:6" x14ac:dyDescent="0.25">
      <c r="B1597" s="6" t="s">
        <v>45</v>
      </c>
      <c r="C1597" s="6">
        <v>1983</v>
      </c>
      <c r="D1597" s="6" t="s">
        <v>12</v>
      </c>
      <c r="E1597" s="6" t="s">
        <v>4</v>
      </c>
      <c r="F1597" s="27">
        <v>8.2162622392507444E-3</v>
      </c>
    </row>
    <row r="1598" spans="2:6" x14ac:dyDescent="0.25">
      <c r="B1598" s="6" t="s">
        <v>45</v>
      </c>
      <c r="C1598" s="6">
        <v>1983</v>
      </c>
      <c r="D1598" s="6" t="s">
        <v>13</v>
      </c>
      <c r="E1598" s="6" t="s">
        <v>4</v>
      </c>
      <c r="F1598" s="27">
        <v>0</v>
      </c>
    </row>
    <row r="1599" spans="2:6" x14ac:dyDescent="0.25">
      <c r="B1599" s="6" t="s">
        <v>45</v>
      </c>
      <c r="C1599" s="6">
        <v>1983</v>
      </c>
      <c r="D1599" s="6" t="s">
        <v>14</v>
      </c>
      <c r="E1599" s="6" t="s">
        <v>4</v>
      </c>
      <c r="F1599" s="27">
        <v>2.3925074499787143E-2</v>
      </c>
    </row>
    <row r="1600" spans="2:6" x14ac:dyDescent="0.25">
      <c r="B1600" s="6" t="s">
        <v>45</v>
      </c>
      <c r="C1600" s="6">
        <v>1983</v>
      </c>
      <c r="D1600" s="6" t="s">
        <v>15</v>
      </c>
      <c r="E1600" s="6" t="s">
        <v>4</v>
      </c>
      <c r="F1600" s="27">
        <v>0</v>
      </c>
    </row>
    <row r="1601" spans="2:6" x14ac:dyDescent="0.25">
      <c r="B1601" s="6" t="s">
        <v>45</v>
      </c>
      <c r="C1601" s="6">
        <v>1983</v>
      </c>
      <c r="D1601" s="6" t="s">
        <v>16</v>
      </c>
      <c r="E1601" s="6" t="s">
        <v>4</v>
      </c>
      <c r="F1601" s="27">
        <v>0.10391656023839932</v>
      </c>
    </row>
    <row r="1602" spans="2:6" x14ac:dyDescent="0.25">
      <c r="B1602" s="6" t="s">
        <v>45</v>
      </c>
      <c r="C1602" s="6">
        <v>1983</v>
      </c>
      <c r="D1602" s="6" t="s">
        <v>17</v>
      </c>
      <c r="E1602" s="6" t="s">
        <v>4</v>
      </c>
      <c r="F1602" s="27">
        <v>0.12877820349084718</v>
      </c>
    </row>
    <row r="1603" spans="2:6" x14ac:dyDescent="0.25">
      <c r="B1603" s="6" t="s">
        <v>45</v>
      </c>
      <c r="C1603" s="6">
        <v>1983</v>
      </c>
      <c r="D1603" s="6" t="s">
        <v>18</v>
      </c>
      <c r="E1603" s="6" t="s">
        <v>4</v>
      </c>
      <c r="F1603" s="27">
        <v>8.8420604512558537E-2</v>
      </c>
    </row>
    <row r="1604" spans="2:6" x14ac:dyDescent="0.25">
      <c r="B1604" s="6" t="s">
        <v>45</v>
      </c>
      <c r="C1604" s="6">
        <v>1983</v>
      </c>
      <c r="D1604" s="6" t="s">
        <v>19</v>
      </c>
      <c r="E1604" s="6" t="s">
        <v>4</v>
      </c>
      <c r="F1604" s="27">
        <v>6.8326947637292468E-2</v>
      </c>
    </row>
    <row r="1605" spans="2:6" x14ac:dyDescent="0.25">
      <c r="B1605" s="6" t="s">
        <v>45</v>
      </c>
      <c r="C1605" s="6">
        <v>1983</v>
      </c>
      <c r="D1605" s="6" t="s">
        <v>20</v>
      </c>
      <c r="E1605" s="6" t="s">
        <v>4</v>
      </c>
      <c r="F1605" s="27">
        <v>5.7811834823329078E-2</v>
      </c>
    </row>
    <row r="1606" spans="2:6" x14ac:dyDescent="0.25">
      <c r="B1606" s="6" t="s">
        <v>45</v>
      </c>
      <c r="C1606" s="6">
        <v>1983</v>
      </c>
      <c r="D1606" s="6" t="s">
        <v>21</v>
      </c>
      <c r="E1606" s="6" t="s">
        <v>4</v>
      </c>
      <c r="F1606" s="27">
        <v>3.6611323967645805E-3</v>
      </c>
    </row>
    <row r="1607" spans="2:6" x14ac:dyDescent="0.25">
      <c r="B1607" s="6" t="s">
        <v>45</v>
      </c>
      <c r="C1607" s="6">
        <v>1983</v>
      </c>
      <c r="D1607" s="6" t="s">
        <v>22</v>
      </c>
      <c r="E1607" s="6" t="s">
        <v>4</v>
      </c>
      <c r="F1607" s="27">
        <v>3.5759897828863347E-3</v>
      </c>
    </row>
    <row r="1608" spans="2:6" x14ac:dyDescent="0.25">
      <c r="B1608" s="6" t="s">
        <v>45</v>
      </c>
      <c r="C1608" s="6">
        <v>1983</v>
      </c>
      <c r="D1608" s="6" t="s">
        <v>23</v>
      </c>
      <c r="E1608" s="6" t="s">
        <v>4</v>
      </c>
      <c r="F1608" s="27">
        <v>0</v>
      </c>
    </row>
    <row r="1609" spans="2:6" x14ac:dyDescent="0.25">
      <c r="B1609" s="6" t="s">
        <v>45</v>
      </c>
      <c r="C1609" s="6">
        <v>1983</v>
      </c>
      <c r="D1609" s="6" t="s">
        <v>24</v>
      </c>
      <c r="E1609" s="6" t="s">
        <v>4</v>
      </c>
      <c r="F1609" s="27">
        <v>7.6500638569604082E-2</v>
      </c>
    </row>
    <row r="1610" spans="2:6" x14ac:dyDescent="0.25">
      <c r="B1610" s="6" t="s">
        <v>45</v>
      </c>
      <c r="C1610" s="6">
        <v>1983</v>
      </c>
      <c r="D1610" s="6" t="s">
        <v>25</v>
      </c>
      <c r="E1610" s="6" t="s">
        <v>4</v>
      </c>
      <c r="F1610" s="27">
        <v>0.10391656023839932</v>
      </c>
    </row>
    <row r="1611" spans="2:6" x14ac:dyDescent="0.25">
      <c r="B1611" s="6" t="s">
        <v>45</v>
      </c>
      <c r="C1611" s="6">
        <v>1983</v>
      </c>
      <c r="D1611" s="6" t="s">
        <v>26</v>
      </c>
      <c r="E1611" s="6" t="s">
        <v>4</v>
      </c>
      <c r="F1611" s="27">
        <v>2.0689655172413793E-2</v>
      </c>
    </row>
    <row r="1612" spans="2:6" x14ac:dyDescent="0.25">
      <c r="B1612" s="6" t="s">
        <v>45</v>
      </c>
      <c r="C1612" s="6">
        <v>1983</v>
      </c>
      <c r="D1612" s="6" t="s">
        <v>27</v>
      </c>
      <c r="E1612" s="6" t="s">
        <v>4</v>
      </c>
      <c r="F1612" s="27">
        <v>0</v>
      </c>
    </row>
    <row r="1613" spans="2:6" x14ac:dyDescent="0.25">
      <c r="B1613" s="6" t="s">
        <v>45</v>
      </c>
      <c r="C1613" s="6">
        <v>1983</v>
      </c>
      <c r="D1613" s="6" t="s">
        <v>28</v>
      </c>
      <c r="E1613" s="6" t="s">
        <v>4</v>
      </c>
      <c r="F1613" s="27">
        <v>8.2162622392507444E-3</v>
      </c>
    </row>
    <row r="1614" spans="2:6" x14ac:dyDescent="0.25">
      <c r="B1614" s="6" t="s">
        <v>45</v>
      </c>
      <c r="C1614" s="6">
        <v>1983</v>
      </c>
      <c r="D1614" s="6" t="s">
        <v>29</v>
      </c>
      <c r="E1614" s="6" t="s">
        <v>4</v>
      </c>
      <c r="F1614" s="27">
        <v>0</v>
      </c>
    </row>
    <row r="1615" spans="2:6" x14ac:dyDescent="0.25">
      <c r="B1615" s="6" t="s">
        <v>45</v>
      </c>
      <c r="C1615" s="6">
        <v>1983</v>
      </c>
      <c r="D1615" s="6" t="s">
        <v>30</v>
      </c>
      <c r="E1615" s="6" t="s">
        <v>4</v>
      </c>
      <c r="F1615" s="27">
        <v>0</v>
      </c>
    </row>
    <row r="1616" spans="2:6" x14ac:dyDescent="0.25">
      <c r="B1616" s="6" t="s">
        <v>45</v>
      </c>
      <c r="C1616" s="6">
        <v>1983</v>
      </c>
      <c r="D1616" s="6" t="s">
        <v>31</v>
      </c>
      <c r="E1616" s="6" t="s">
        <v>4</v>
      </c>
      <c r="F1616" s="27">
        <v>0</v>
      </c>
    </row>
    <row r="1617" spans="2:6" x14ac:dyDescent="0.25">
      <c r="B1617" s="6" t="s">
        <v>45</v>
      </c>
      <c r="C1617" s="6">
        <v>1983</v>
      </c>
      <c r="D1617" s="6" t="s">
        <v>32</v>
      </c>
      <c r="E1617" s="6" t="s">
        <v>4</v>
      </c>
      <c r="F1617" s="27">
        <v>4.0868454661558114E-3</v>
      </c>
    </row>
    <row r="1618" spans="2:6" x14ac:dyDescent="0.25">
      <c r="B1618" s="6" t="s">
        <v>45</v>
      </c>
      <c r="C1618" s="6">
        <v>1982</v>
      </c>
      <c r="D1618" s="6" t="s">
        <v>7</v>
      </c>
      <c r="E1618" s="6" t="s">
        <v>3</v>
      </c>
      <c r="F1618" s="27">
        <v>0.1203588337901819</v>
      </c>
    </row>
    <row r="1619" spans="2:6" x14ac:dyDescent="0.25">
      <c r="B1619" s="6" t="s">
        <v>45</v>
      </c>
      <c r="C1619" s="6">
        <v>1982</v>
      </c>
      <c r="D1619" s="6" t="s">
        <v>8</v>
      </c>
      <c r="E1619" s="6" t="s">
        <v>3</v>
      </c>
      <c r="F1619" s="27">
        <v>4.6598554697233986E-2</v>
      </c>
    </row>
    <row r="1620" spans="2:6" x14ac:dyDescent="0.25">
      <c r="B1620" s="6" t="s">
        <v>45</v>
      </c>
      <c r="C1620" s="6">
        <v>1982</v>
      </c>
      <c r="D1620" s="6" t="s">
        <v>9</v>
      </c>
      <c r="E1620" s="6" t="s">
        <v>3</v>
      </c>
      <c r="F1620" s="27">
        <v>7.2483179666085223E-2</v>
      </c>
    </row>
    <row r="1621" spans="2:6" x14ac:dyDescent="0.25">
      <c r="B1621" s="6" t="s">
        <v>45</v>
      </c>
      <c r="C1621" s="6">
        <v>1982</v>
      </c>
      <c r="D1621" s="6" t="s">
        <v>10</v>
      </c>
      <c r="E1621" s="6" t="s">
        <v>3</v>
      </c>
      <c r="F1621" s="27">
        <v>9.7807126837777231E-2</v>
      </c>
    </row>
    <row r="1622" spans="2:6" x14ac:dyDescent="0.25">
      <c r="B1622" s="6" t="s">
        <v>45</v>
      </c>
      <c r="C1622" s="6">
        <v>1982</v>
      </c>
      <c r="D1622" s="6" t="s">
        <v>11</v>
      </c>
      <c r="E1622" s="6" t="s">
        <v>3</v>
      </c>
      <c r="F1622" s="27">
        <v>5.7002242711188637E-3</v>
      </c>
    </row>
    <row r="1623" spans="2:6" x14ac:dyDescent="0.25">
      <c r="B1623" s="6" t="s">
        <v>45</v>
      </c>
      <c r="C1623" s="6">
        <v>1982</v>
      </c>
      <c r="D1623" s="6" t="s">
        <v>12</v>
      </c>
      <c r="E1623" s="6" t="s">
        <v>3</v>
      </c>
      <c r="F1623" s="27">
        <v>0</v>
      </c>
    </row>
    <row r="1624" spans="2:6" x14ac:dyDescent="0.25">
      <c r="B1624" s="6" t="s">
        <v>45</v>
      </c>
      <c r="C1624" s="6">
        <v>1982</v>
      </c>
      <c r="D1624" s="6" t="s">
        <v>13</v>
      </c>
      <c r="E1624" s="6" t="s">
        <v>3</v>
      </c>
      <c r="F1624" s="27">
        <v>3.2332419636182406E-2</v>
      </c>
    </row>
    <row r="1625" spans="2:6" x14ac:dyDescent="0.25">
      <c r="B1625" s="6" t="s">
        <v>45</v>
      </c>
      <c r="C1625" s="6">
        <v>1982</v>
      </c>
      <c r="D1625" s="6" t="s">
        <v>14</v>
      </c>
      <c r="E1625" s="6" t="s">
        <v>3</v>
      </c>
      <c r="F1625" s="27">
        <v>0</v>
      </c>
    </row>
    <row r="1626" spans="2:6" x14ac:dyDescent="0.25">
      <c r="B1626" s="6" t="s">
        <v>45</v>
      </c>
      <c r="C1626" s="6">
        <v>1982</v>
      </c>
      <c r="D1626" s="6" t="s">
        <v>15</v>
      </c>
      <c r="E1626" s="6" t="s">
        <v>3</v>
      </c>
      <c r="F1626" s="27">
        <v>4.6100174433092453E-3</v>
      </c>
    </row>
    <row r="1627" spans="2:6" x14ac:dyDescent="0.25">
      <c r="B1627" s="6" t="s">
        <v>45</v>
      </c>
      <c r="C1627" s="6">
        <v>1982</v>
      </c>
      <c r="D1627" s="6" t="s">
        <v>16</v>
      </c>
      <c r="E1627" s="6" t="s">
        <v>3</v>
      </c>
      <c r="F1627" s="27">
        <v>0.12272614004485423</v>
      </c>
    </row>
    <row r="1628" spans="2:6" x14ac:dyDescent="0.25">
      <c r="B1628" s="6" t="s">
        <v>45</v>
      </c>
      <c r="C1628" s="6">
        <v>1982</v>
      </c>
      <c r="D1628" s="6" t="s">
        <v>17</v>
      </c>
      <c r="E1628" s="6" t="s">
        <v>3</v>
      </c>
      <c r="F1628" s="27">
        <v>2.9591328183403939E-3</v>
      </c>
    </row>
    <row r="1629" spans="2:6" x14ac:dyDescent="0.25">
      <c r="B1629" s="6" t="s">
        <v>45</v>
      </c>
      <c r="C1629" s="6">
        <v>1982</v>
      </c>
      <c r="D1629" s="6" t="s">
        <v>18</v>
      </c>
      <c r="E1629" s="6" t="s">
        <v>3</v>
      </c>
      <c r="F1629" s="27">
        <v>3.9185148268128585E-2</v>
      </c>
    </row>
    <row r="1630" spans="2:6" x14ac:dyDescent="0.25">
      <c r="B1630" s="6" t="s">
        <v>45</v>
      </c>
      <c r="C1630" s="6">
        <v>1982</v>
      </c>
      <c r="D1630" s="6" t="s">
        <v>19</v>
      </c>
      <c r="E1630" s="6" t="s">
        <v>3</v>
      </c>
      <c r="F1630" s="27">
        <v>0.13562172937951658</v>
      </c>
    </row>
    <row r="1631" spans="2:6" x14ac:dyDescent="0.25">
      <c r="B1631" s="6" t="s">
        <v>45</v>
      </c>
      <c r="C1631" s="6">
        <v>1982</v>
      </c>
      <c r="D1631" s="6" t="s">
        <v>20</v>
      </c>
      <c r="E1631" s="6" t="s">
        <v>3</v>
      </c>
      <c r="F1631" s="27">
        <v>4.5819835534512833E-2</v>
      </c>
    </row>
    <row r="1632" spans="2:6" x14ac:dyDescent="0.25">
      <c r="B1632" s="6" t="s">
        <v>45</v>
      </c>
      <c r="C1632" s="6">
        <v>1982</v>
      </c>
      <c r="D1632" s="6" t="s">
        <v>21</v>
      </c>
      <c r="E1632" s="6" t="s">
        <v>3</v>
      </c>
      <c r="F1632" s="27">
        <v>0</v>
      </c>
    </row>
    <row r="1633" spans="2:6" x14ac:dyDescent="0.25">
      <c r="B1633" s="6" t="s">
        <v>45</v>
      </c>
      <c r="C1633" s="6">
        <v>1982</v>
      </c>
      <c r="D1633" s="6" t="s">
        <v>22</v>
      </c>
      <c r="E1633" s="6" t="s">
        <v>3</v>
      </c>
      <c r="F1633" s="27">
        <v>5.1457762272614005E-2</v>
      </c>
    </row>
    <row r="1634" spans="2:6" x14ac:dyDescent="0.25">
      <c r="B1634" s="6" t="s">
        <v>45</v>
      </c>
      <c r="C1634" s="6">
        <v>1982</v>
      </c>
      <c r="D1634" s="6" t="s">
        <v>23</v>
      </c>
      <c r="E1634" s="6" t="s">
        <v>3</v>
      </c>
      <c r="F1634" s="27">
        <v>0</v>
      </c>
    </row>
    <row r="1635" spans="2:6" x14ac:dyDescent="0.25">
      <c r="B1635" s="6" t="s">
        <v>45</v>
      </c>
      <c r="C1635" s="6">
        <v>1982</v>
      </c>
      <c r="D1635" s="6" t="s">
        <v>24</v>
      </c>
      <c r="E1635" s="6" t="s">
        <v>3</v>
      </c>
      <c r="F1635" s="27">
        <v>5.15200598056317E-2</v>
      </c>
    </row>
    <row r="1636" spans="2:6" x14ac:dyDescent="0.25">
      <c r="B1636" s="6" t="s">
        <v>45</v>
      </c>
      <c r="C1636" s="6">
        <v>1982</v>
      </c>
      <c r="D1636" s="6" t="s">
        <v>25</v>
      </c>
      <c r="E1636" s="6" t="s">
        <v>3</v>
      </c>
      <c r="F1636" s="27">
        <v>0.10182531771741839</v>
      </c>
    </row>
    <row r="1637" spans="2:6" x14ac:dyDescent="0.25">
      <c r="B1637" s="6" t="s">
        <v>45</v>
      </c>
      <c r="C1637" s="6">
        <v>1982</v>
      </c>
      <c r="D1637" s="6" t="s">
        <v>26</v>
      </c>
      <c r="E1637" s="6" t="s">
        <v>3</v>
      </c>
      <c r="F1637" s="27">
        <v>5.4323448791427857E-2</v>
      </c>
    </row>
    <row r="1638" spans="2:6" x14ac:dyDescent="0.25">
      <c r="B1638" s="6" t="s">
        <v>45</v>
      </c>
      <c r="C1638" s="6">
        <v>1982</v>
      </c>
      <c r="D1638" s="6" t="s">
        <v>27</v>
      </c>
      <c r="E1638" s="6" t="s">
        <v>3</v>
      </c>
      <c r="F1638" s="27">
        <v>0</v>
      </c>
    </row>
    <row r="1639" spans="2:6" x14ac:dyDescent="0.25">
      <c r="B1639" s="6" t="s">
        <v>45</v>
      </c>
      <c r="C1639" s="6">
        <v>1982</v>
      </c>
      <c r="D1639" s="6" t="s">
        <v>28</v>
      </c>
      <c r="E1639" s="6" t="s">
        <v>3</v>
      </c>
      <c r="F1639" s="27">
        <v>0</v>
      </c>
    </row>
    <row r="1640" spans="2:6" x14ac:dyDescent="0.25">
      <c r="B1640" s="6" t="s">
        <v>45</v>
      </c>
      <c r="C1640" s="6">
        <v>1982</v>
      </c>
      <c r="D1640" s="6" t="s">
        <v>29</v>
      </c>
      <c r="E1640" s="6" t="s">
        <v>3</v>
      </c>
      <c r="F1640" s="27">
        <v>1.4671069025666584E-2</v>
      </c>
    </row>
    <row r="1641" spans="2:6" x14ac:dyDescent="0.25">
      <c r="B1641" s="6" t="s">
        <v>45</v>
      </c>
      <c r="C1641" s="6">
        <v>1982</v>
      </c>
      <c r="D1641" s="6" t="s">
        <v>30</v>
      </c>
      <c r="E1641" s="6" t="s">
        <v>3</v>
      </c>
      <c r="F1641" s="27">
        <v>0</v>
      </c>
    </row>
    <row r="1642" spans="2:6" x14ac:dyDescent="0.25">
      <c r="B1642" s="6" t="s">
        <v>45</v>
      </c>
      <c r="C1642" s="6">
        <v>1982</v>
      </c>
      <c r="D1642" s="6" t="s">
        <v>31</v>
      </c>
      <c r="E1642" s="6" t="s">
        <v>3</v>
      </c>
      <c r="F1642" s="27">
        <v>0</v>
      </c>
    </row>
    <row r="1643" spans="2:6" x14ac:dyDescent="0.25">
      <c r="B1643" s="6" t="s">
        <v>45</v>
      </c>
      <c r="C1643" s="6">
        <v>1982</v>
      </c>
      <c r="D1643" s="6" t="s">
        <v>32</v>
      </c>
      <c r="E1643" s="6" t="s">
        <v>3</v>
      </c>
      <c r="F1643" s="27">
        <v>0</v>
      </c>
    </row>
    <row r="1644" spans="2:6" x14ac:dyDescent="0.25">
      <c r="B1644" s="6" t="s">
        <v>45</v>
      </c>
      <c r="C1644" s="6">
        <v>1982</v>
      </c>
      <c r="D1644" s="6" t="s">
        <v>7</v>
      </c>
      <c r="E1644" s="6" t="s">
        <v>4</v>
      </c>
      <c r="F1644" s="27">
        <v>9.4361433403262404E-2</v>
      </c>
    </row>
    <row r="1645" spans="2:6" x14ac:dyDescent="0.25">
      <c r="B1645" s="6" t="s">
        <v>45</v>
      </c>
      <c r="C1645" s="6">
        <v>1982</v>
      </c>
      <c r="D1645" s="6" t="s">
        <v>8</v>
      </c>
      <c r="E1645" s="6" t="s">
        <v>4</v>
      </c>
      <c r="F1645" s="27">
        <v>3.4165346577043287E-2</v>
      </c>
    </row>
    <row r="1646" spans="2:6" x14ac:dyDescent="0.25">
      <c r="B1646" s="6" t="s">
        <v>45</v>
      </c>
      <c r="C1646" s="6">
        <v>1982</v>
      </c>
      <c r="D1646" s="6" t="s">
        <v>9</v>
      </c>
      <c r="E1646" s="6" t="s">
        <v>4</v>
      </c>
      <c r="F1646" s="27">
        <v>5.4416234961681721E-2</v>
      </c>
    </row>
    <row r="1647" spans="2:6" x14ac:dyDescent="0.25">
      <c r="B1647" s="6" t="s">
        <v>45</v>
      </c>
      <c r="C1647" s="6">
        <v>1982</v>
      </c>
      <c r="D1647" s="6" t="s">
        <v>10</v>
      </c>
      <c r="E1647" s="6" t="s">
        <v>4</v>
      </c>
      <c r="F1647" s="27">
        <v>2.1021535299910091E-2</v>
      </c>
    </row>
    <row r="1648" spans="2:6" x14ac:dyDescent="0.25">
      <c r="B1648" s="6" t="s">
        <v>45</v>
      </c>
      <c r="C1648" s="6">
        <v>1982</v>
      </c>
      <c r="D1648" s="6" t="s">
        <v>11</v>
      </c>
      <c r="E1648" s="6" t="s">
        <v>4</v>
      </c>
      <c r="F1648" s="27">
        <v>6.3278674487305731E-2</v>
      </c>
    </row>
    <row r="1649" spans="2:6" x14ac:dyDescent="0.25">
      <c r="B1649" s="6" t="s">
        <v>45</v>
      </c>
      <c r="C1649" s="6">
        <v>1982</v>
      </c>
      <c r="D1649" s="6" t="s">
        <v>12</v>
      </c>
      <c r="E1649" s="6" t="s">
        <v>4</v>
      </c>
      <c r="F1649" s="27">
        <v>7.0642633899901525E-3</v>
      </c>
    </row>
    <row r="1650" spans="2:6" x14ac:dyDescent="0.25">
      <c r="B1650" s="6" t="s">
        <v>45</v>
      </c>
      <c r="C1650" s="6">
        <v>1982</v>
      </c>
      <c r="D1650" s="6" t="s">
        <v>13</v>
      </c>
      <c r="E1650" s="6" t="s">
        <v>4</v>
      </c>
      <c r="F1650" s="27">
        <v>0</v>
      </c>
    </row>
    <row r="1651" spans="2:6" x14ac:dyDescent="0.25">
      <c r="B1651" s="6" t="s">
        <v>45</v>
      </c>
      <c r="C1651" s="6">
        <v>1982</v>
      </c>
      <c r="D1651" s="6" t="s">
        <v>14</v>
      </c>
      <c r="E1651" s="6" t="s">
        <v>4</v>
      </c>
      <c r="F1651" s="27">
        <v>1.9694310056942246E-2</v>
      </c>
    </row>
    <row r="1652" spans="2:6" x14ac:dyDescent="0.25">
      <c r="B1652" s="6" t="s">
        <v>45</v>
      </c>
      <c r="C1652" s="6">
        <v>1982</v>
      </c>
      <c r="D1652" s="6" t="s">
        <v>15</v>
      </c>
      <c r="E1652" s="6" t="s">
        <v>4</v>
      </c>
      <c r="F1652" s="27">
        <v>0</v>
      </c>
    </row>
    <row r="1653" spans="2:6" x14ac:dyDescent="0.25">
      <c r="B1653" s="6" t="s">
        <v>45</v>
      </c>
      <c r="C1653" s="6">
        <v>1982</v>
      </c>
      <c r="D1653" s="6" t="s">
        <v>16</v>
      </c>
      <c r="E1653" s="6" t="s">
        <v>4</v>
      </c>
      <c r="F1653" s="27">
        <v>9.2777325855204013E-2</v>
      </c>
    </row>
    <row r="1654" spans="2:6" x14ac:dyDescent="0.25">
      <c r="B1654" s="6" t="s">
        <v>45</v>
      </c>
      <c r="C1654" s="6">
        <v>1982</v>
      </c>
      <c r="D1654" s="6" t="s">
        <v>17</v>
      </c>
      <c r="E1654" s="6" t="s">
        <v>4</v>
      </c>
      <c r="F1654" s="27">
        <v>0.16770133150661473</v>
      </c>
    </row>
    <row r="1655" spans="2:6" x14ac:dyDescent="0.25">
      <c r="B1655" s="6" t="s">
        <v>45</v>
      </c>
      <c r="C1655" s="6">
        <v>1982</v>
      </c>
      <c r="D1655" s="6" t="s">
        <v>18</v>
      </c>
      <c r="E1655" s="6" t="s">
        <v>4</v>
      </c>
      <c r="F1655" s="27">
        <v>5.9639508498522925E-2</v>
      </c>
    </row>
    <row r="1656" spans="2:6" x14ac:dyDescent="0.25">
      <c r="B1656" s="6" t="s">
        <v>45</v>
      </c>
      <c r="C1656" s="6">
        <v>1982</v>
      </c>
      <c r="D1656" s="6" t="s">
        <v>19</v>
      </c>
      <c r="E1656" s="6" t="s">
        <v>4</v>
      </c>
      <c r="F1656" s="27">
        <v>9.6416491843986818E-2</v>
      </c>
    </row>
    <row r="1657" spans="2:6" x14ac:dyDescent="0.25">
      <c r="B1657" s="6" t="s">
        <v>45</v>
      </c>
      <c r="C1657" s="6">
        <v>1982</v>
      </c>
      <c r="D1657" s="6" t="s">
        <v>20</v>
      </c>
      <c r="E1657" s="6" t="s">
        <v>4</v>
      </c>
      <c r="F1657" s="27">
        <v>6.4648713447788678E-2</v>
      </c>
    </row>
    <row r="1658" spans="2:6" x14ac:dyDescent="0.25">
      <c r="B1658" s="6" t="s">
        <v>45</v>
      </c>
      <c r="C1658" s="6">
        <v>1982</v>
      </c>
      <c r="D1658" s="6" t="s">
        <v>21</v>
      </c>
      <c r="E1658" s="6" t="s">
        <v>4</v>
      </c>
      <c r="F1658" s="27">
        <v>0</v>
      </c>
    </row>
    <row r="1659" spans="2:6" x14ac:dyDescent="0.25">
      <c r="B1659" s="6" t="s">
        <v>45</v>
      </c>
      <c r="C1659" s="6">
        <v>1982</v>
      </c>
      <c r="D1659" s="6" t="s">
        <v>22</v>
      </c>
      <c r="E1659" s="6" t="s">
        <v>4</v>
      </c>
      <c r="F1659" s="27">
        <v>8.0061651753221726E-3</v>
      </c>
    </row>
    <row r="1660" spans="2:6" x14ac:dyDescent="0.25">
      <c r="B1660" s="6" t="s">
        <v>45</v>
      </c>
      <c r="C1660" s="6">
        <v>1982</v>
      </c>
      <c r="D1660" s="6" t="s">
        <v>23</v>
      </c>
      <c r="E1660" s="6" t="s">
        <v>4</v>
      </c>
      <c r="F1660" s="27">
        <v>0</v>
      </c>
    </row>
    <row r="1661" spans="2:6" x14ac:dyDescent="0.25">
      <c r="B1661" s="6" t="s">
        <v>45</v>
      </c>
      <c r="C1661" s="6">
        <v>1982</v>
      </c>
      <c r="D1661" s="6" t="s">
        <v>24</v>
      </c>
      <c r="E1661" s="6" t="s">
        <v>4</v>
      </c>
      <c r="F1661" s="27">
        <v>7.4453054758744697E-2</v>
      </c>
    </row>
    <row r="1662" spans="2:6" x14ac:dyDescent="0.25">
      <c r="B1662" s="6" t="s">
        <v>45</v>
      </c>
      <c r="C1662" s="6">
        <v>1982</v>
      </c>
      <c r="D1662" s="6" t="s">
        <v>25</v>
      </c>
      <c r="E1662" s="6" t="s">
        <v>4</v>
      </c>
      <c r="F1662" s="27">
        <v>9.9327824635013065E-2</v>
      </c>
    </row>
    <row r="1663" spans="2:6" x14ac:dyDescent="0.25">
      <c r="B1663" s="6" t="s">
        <v>45</v>
      </c>
      <c r="C1663" s="6">
        <v>1982</v>
      </c>
      <c r="D1663" s="6" t="s">
        <v>26</v>
      </c>
      <c r="E1663" s="6" t="s">
        <v>4</v>
      </c>
      <c r="F1663" s="27">
        <v>2.6073553966690928E-2</v>
      </c>
    </row>
    <row r="1664" spans="2:6" x14ac:dyDescent="0.25">
      <c r="B1664" s="6" t="s">
        <v>45</v>
      </c>
      <c r="C1664" s="6">
        <v>1982</v>
      </c>
      <c r="D1664" s="6" t="s">
        <v>27</v>
      </c>
      <c r="E1664" s="6" t="s">
        <v>4</v>
      </c>
      <c r="F1664" s="27">
        <v>0</v>
      </c>
    </row>
    <row r="1665" spans="2:6" x14ac:dyDescent="0.25">
      <c r="B1665" s="6" t="s">
        <v>45</v>
      </c>
      <c r="C1665" s="6">
        <v>1982</v>
      </c>
      <c r="D1665" s="6" t="s">
        <v>28</v>
      </c>
      <c r="E1665" s="6" t="s">
        <v>4</v>
      </c>
      <c r="F1665" s="27">
        <v>1.2715674101982275E-2</v>
      </c>
    </row>
    <row r="1666" spans="2:6" x14ac:dyDescent="0.25">
      <c r="B1666" s="6" t="s">
        <v>45</v>
      </c>
      <c r="C1666" s="6">
        <v>1982</v>
      </c>
      <c r="D1666" s="6" t="s">
        <v>29</v>
      </c>
      <c r="E1666" s="6" t="s">
        <v>4</v>
      </c>
      <c r="F1666" s="27">
        <v>0</v>
      </c>
    </row>
    <row r="1667" spans="2:6" x14ac:dyDescent="0.25">
      <c r="B1667" s="6" t="s">
        <v>45</v>
      </c>
      <c r="C1667" s="6">
        <v>1982</v>
      </c>
      <c r="D1667" s="6" t="s">
        <v>30</v>
      </c>
      <c r="E1667" s="6" t="s">
        <v>4</v>
      </c>
      <c r="F1667" s="27">
        <v>0</v>
      </c>
    </row>
    <row r="1668" spans="2:6" x14ac:dyDescent="0.25">
      <c r="B1668" s="6" t="s">
        <v>45</v>
      </c>
      <c r="C1668" s="6">
        <v>1982</v>
      </c>
      <c r="D1668" s="6" t="s">
        <v>31</v>
      </c>
      <c r="E1668" s="6" t="s">
        <v>4</v>
      </c>
      <c r="F1668" s="27">
        <v>0</v>
      </c>
    </row>
    <row r="1669" spans="2:6" x14ac:dyDescent="0.25">
      <c r="B1669" s="6" t="s">
        <v>45</v>
      </c>
      <c r="C1669" s="6">
        <v>1982</v>
      </c>
      <c r="D1669" s="6" t="s">
        <v>32</v>
      </c>
      <c r="E1669" s="6" t="s">
        <v>4</v>
      </c>
      <c r="F1669" s="27">
        <v>4.2385580339940913E-3</v>
      </c>
    </row>
    <row r="1670" spans="2:6" x14ac:dyDescent="0.25">
      <c r="B1670" s="6" t="s">
        <v>45</v>
      </c>
      <c r="C1670" s="6">
        <v>1981</v>
      </c>
      <c r="D1670" s="6" t="s">
        <v>7</v>
      </c>
      <c r="E1670" s="6" t="s">
        <v>3</v>
      </c>
      <c r="F1670" s="27">
        <v>0.12041819652747526</v>
      </c>
    </row>
    <row r="1671" spans="2:6" x14ac:dyDescent="0.25">
      <c r="B1671" s="6" t="s">
        <v>45</v>
      </c>
      <c r="C1671" s="6">
        <v>1981</v>
      </c>
      <c r="D1671" s="6" t="s">
        <v>8</v>
      </c>
      <c r="E1671" s="6" t="s">
        <v>3</v>
      </c>
      <c r="F1671" s="27">
        <v>7.6793826622689645E-2</v>
      </c>
    </row>
    <row r="1672" spans="2:6" x14ac:dyDescent="0.25">
      <c r="B1672" s="6" t="s">
        <v>45</v>
      </c>
      <c r="C1672" s="6">
        <v>1981</v>
      </c>
      <c r="D1672" s="6" t="s">
        <v>9</v>
      </c>
      <c r="E1672" s="6" t="s">
        <v>3</v>
      </c>
      <c r="F1672" s="27">
        <v>3.0960233990914184E-2</v>
      </c>
    </row>
    <row r="1673" spans="2:6" x14ac:dyDescent="0.25">
      <c r="B1673" s="6" t="s">
        <v>45</v>
      </c>
      <c r="C1673" s="6">
        <v>1981</v>
      </c>
      <c r="D1673" s="6" t="s">
        <v>10</v>
      </c>
      <c r="E1673" s="6" t="s">
        <v>3</v>
      </c>
      <c r="F1673" s="27">
        <v>0.11064783122782998</v>
      </c>
    </row>
    <row r="1674" spans="2:6" x14ac:dyDescent="0.25">
      <c r="B1674" s="6" t="s">
        <v>45</v>
      </c>
      <c r="C1674" s="6">
        <v>1981</v>
      </c>
      <c r="D1674" s="6" t="s">
        <v>11</v>
      </c>
      <c r="E1674" s="6" t="s">
        <v>3</v>
      </c>
      <c r="F1674" s="27">
        <v>2.6137282967203931E-3</v>
      </c>
    </row>
    <row r="1675" spans="2:6" x14ac:dyDescent="0.25">
      <c r="B1675" s="6" t="s">
        <v>45</v>
      </c>
      <c r="C1675" s="6">
        <v>1981</v>
      </c>
      <c r="D1675" s="6" t="s">
        <v>12</v>
      </c>
      <c r="E1675" s="6" t="s">
        <v>3</v>
      </c>
      <c r="F1675" s="27">
        <v>0</v>
      </c>
    </row>
    <row r="1676" spans="2:6" x14ac:dyDescent="0.25">
      <c r="B1676" s="6" t="s">
        <v>45</v>
      </c>
      <c r="C1676" s="6">
        <v>1981</v>
      </c>
      <c r="D1676" s="6" t="s">
        <v>13</v>
      </c>
      <c r="E1676" s="6" t="s">
        <v>3</v>
      </c>
      <c r="F1676" s="27">
        <v>3.6156574771298772E-2</v>
      </c>
    </row>
    <row r="1677" spans="2:6" x14ac:dyDescent="0.25">
      <c r="B1677" s="6" t="s">
        <v>45</v>
      </c>
      <c r="C1677" s="6">
        <v>1981</v>
      </c>
      <c r="D1677" s="6" t="s">
        <v>14</v>
      </c>
      <c r="E1677" s="6" t="s">
        <v>3</v>
      </c>
      <c r="F1677" s="27">
        <v>0</v>
      </c>
    </row>
    <row r="1678" spans="2:6" x14ac:dyDescent="0.25">
      <c r="B1678" s="6" t="s">
        <v>45</v>
      </c>
      <c r="C1678" s="6">
        <v>1981</v>
      </c>
      <c r="D1678" s="6" t="s">
        <v>15</v>
      </c>
      <c r="E1678" s="6" t="s">
        <v>3</v>
      </c>
      <c r="F1678" s="27">
        <v>5.7253096023399093E-3</v>
      </c>
    </row>
    <row r="1679" spans="2:6" x14ac:dyDescent="0.25">
      <c r="B1679" s="6" t="s">
        <v>45</v>
      </c>
      <c r="C1679" s="6">
        <v>1981</v>
      </c>
      <c r="D1679" s="6" t="s">
        <v>16</v>
      </c>
      <c r="E1679" s="6" t="s">
        <v>3</v>
      </c>
      <c r="F1679" s="27">
        <v>0.13099757296658163</v>
      </c>
    </row>
    <row r="1680" spans="2:6" x14ac:dyDescent="0.25">
      <c r="B1680" s="6" t="s">
        <v>45</v>
      </c>
      <c r="C1680" s="6">
        <v>1981</v>
      </c>
      <c r="D1680" s="6" t="s">
        <v>17</v>
      </c>
      <c r="E1680" s="6" t="s">
        <v>3</v>
      </c>
      <c r="F1680" s="27">
        <v>3.1115813056195158E-3</v>
      </c>
    </row>
    <row r="1681" spans="2:6" x14ac:dyDescent="0.25">
      <c r="B1681" s="6" t="s">
        <v>45</v>
      </c>
      <c r="C1681" s="6">
        <v>1981</v>
      </c>
      <c r="D1681" s="6" t="s">
        <v>18</v>
      </c>
      <c r="E1681" s="6" t="s">
        <v>3</v>
      </c>
      <c r="F1681" s="27">
        <v>4.4806770800921027E-2</v>
      </c>
    </row>
    <row r="1682" spans="2:6" x14ac:dyDescent="0.25">
      <c r="B1682" s="6" t="s">
        <v>45</v>
      </c>
      <c r="C1682" s="6">
        <v>1981</v>
      </c>
      <c r="D1682" s="6" t="s">
        <v>19</v>
      </c>
      <c r="E1682" s="6" t="s">
        <v>3</v>
      </c>
      <c r="F1682" s="27">
        <v>0.13669176675586533</v>
      </c>
    </row>
    <row r="1683" spans="2:6" x14ac:dyDescent="0.25">
      <c r="B1683" s="6" t="s">
        <v>45</v>
      </c>
      <c r="C1683" s="6">
        <v>1981</v>
      </c>
      <c r="D1683" s="6" t="s">
        <v>20</v>
      </c>
      <c r="E1683" s="6" t="s">
        <v>3</v>
      </c>
      <c r="F1683" s="27">
        <v>4.6829298649573713E-2</v>
      </c>
    </row>
    <row r="1684" spans="2:6" x14ac:dyDescent="0.25">
      <c r="B1684" s="6" t="s">
        <v>45</v>
      </c>
      <c r="C1684" s="6">
        <v>1981</v>
      </c>
      <c r="D1684" s="6" t="s">
        <v>21</v>
      </c>
      <c r="E1684" s="6" t="s">
        <v>3</v>
      </c>
      <c r="F1684" s="27">
        <v>0</v>
      </c>
    </row>
    <row r="1685" spans="2:6" x14ac:dyDescent="0.25">
      <c r="B1685" s="6" t="s">
        <v>45</v>
      </c>
      <c r="C1685" s="6">
        <v>1981</v>
      </c>
      <c r="D1685" s="6" t="s">
        <v>22</v>
      </c>
      <c r="E1685" s="6" t="s">
        <v>3</v>
      </c>
      <c r="F1685" s="27">
        <v>6.0862530337917727E-2</v>
      </c>
    </row>
    <row r="1686" spans="2:6" x14ac:dyDescent="0.25">
      <c r="B1686" s="6" t="s">
        <v>45</v>
      </c>
      <c r="C1686" s="6">
        <v>1981</v>
      </c>
      <c r="D1686" s="6" t="s">
        <v>23</v>
      </c>
      <c r="E1686" s="6" t="s">
        <v>3</v>
      </c>
      <c r="F1686" s="27">
        <v>0</v>
      </c>
    </row>
    <row r="1687" spans="2:6" x14ac:dyDescent="0.25">
      <c r="B1687" s="6" t="s">
        <v>45</v>
      </c>
      <c r="C1687" s="6">
        <v>1981</v>
      </c>
      <c r="D1687" s="6" t="s">
        <v>24</v>
      </c>
      <c r="E1687" s="6" t="s">
        <v>3</v>
      </c>
      <c r="F1687" s="27">
        <v>3.2111519073993407E-2</v>
      </c>
    </row>
    <row r="1688" spans="2:6" x14ac:dyDescent="0.25">
      <c r="B1688" s="6" t="s">
        <v>45</v>
      </c>
      <c r="C1688" s="6">
        <v>1981</v>
      </c>
      <c r="D1688" s="6" t="s">
        <v>25</v>
      </c>
      <c r="E1688" s="6" t="s">
        <v>3</v>
      </c>
      <c r="F1688" s="27">
        <v>9.8948285518700607E-2</v>
      </c>
    </row>
    <row r="1689" spans="2:6" x14ac:dyDescent="0.25">
      <c r="B1689" s="6" t="s">
        <v>45</v>
      </c>
      <c r="C1689" s="6">
        <v>1981</v>
      </c>
      <c r="D1689" s="6" t="s">
        <v>26</v>
      </c>
      <c r="E1689" s="6" t="s">
        <v>3</v>
      </c>
      <c r="F1689" s="27">
        <v>5.0843238533822888E-2</v>
      </c>
    </row>
    <row r="1690" spans="2:6" x14ac:dyDescent="0.25">
      <c r="B1690" s="6" t="s">
        <v>45</v>
      </c>
      <c r="C1690" s="6">
        <v>1981</v>
      </c>
      <c r="D1690" s="6" t="s">
        <v>27</v>
      </c>
      <c r="E1690" s="6" t="s">
        <v>3</v>
      </c>
      <c r="F1690" s="27">
        <v>0</v>
      </c>
    </row>
    <row r="1691" spans="2:6" x14ac:dyDescent="0.25">
      <c r="B1691" s="6" t="s">
        <v>45</v>
      </c>
      <c r="C1691" s="6">
        <v>1981</v>
      </c>
      <c r="D1691" s="6" t="s">
        <v>28</v>
      </c>
      <c r="E1691" s="6" t="s">
        <v>3</v>
      </c>
      <c r="F1691" s="27">
        <v>0</v>
      </c>
    </row>
    <row r="1692" spans="2:6" x14ac:dyDescent="0.25">
      <c r="B1692" s="6" t="s">
        <v>45</v>
      </c>
      <c r="C1692" s="6">
        <v>1981</v>
      </c>
      <c r="D1692" s="6" t="s">
        <v>29</v>
      </c>
      <c r="E1692" s="6" t="s">
        <v>3</v>
      </c>
      <c r="F1692" s="27">
        <v>1.1481735017736014E-2</v>
      </c>
    </row>
    <row r="1693" spans="2:6" x14ac:dyDescent="0.25">
      <c r="B1693" s="6" t="s">
        <v>45</v>
      </c>
      <c r="C1693" s="6">
        <v>1981</v>
      </c>
      <c r="D1693" s="6" t="s">
        <v>30</v>
      </c>
      <c r="E1693" s="6" t="s">
        <v>3</v>
      </c>
      <c r="F1693" s="27">
        <v>0</v>
      </c>
    </row>
    <row r="1694" spans="2:6" x14ac:dyDescent="0.25">
      <c r="B1694" s="6" t="s">
        <v>45</v>
      </c>
      <c r="C1694" s="6">
        <v>1981</v>
      </c>
      <c r="D1694" s="6" t="s">
        <v>31</v>
      </c>
      <c r="E1694" s="6" t="s">
        <v>3</v>
      </c>
      <c r="F1694" s="27">
        <v>0</v>
      </c>
    </row>
    <row r="1695" spans="2:6" x14ac:dyDescent="0.25">
      <c r="B1695" s="6" t="s">
        <v>45</v>
      </c>
      <c r="C1695" s="6">
        <v>1981</v>
      </c>
      <c r="D1695" s="6" t="s">
        <v>32</v>
      </c>
      <c r="E1695" s="6" t="s">
        <v>3</v>
      </c>
      <c r="F1695" s="27">
        <v>0</v>
      </c>
    </row>
    <row r="1696" spans="2:6" x14ac:dyDescent="0.25">
      <c r="B1696" s="6" t="s">
        <v>45</v>
      </c>
      <c r="C1696" s="6">
        <v>1981</v>
      </c>
      <c r="D1696" s="6" t="s">
        <v>7</v>
      </c>
      <c r="E1696" s="6" t="s">
        <v>4</v>
      </c>
      <c r="F1696" s="27">
        <v>0.12468343744723957</v>
      </c>
    </row>
    <row r="1697" spans="2:6" x14ac:dyDescent="0.25">
      <c r="B1697" s="6" t="s">
        <v>45</v>
      </c>
      <c r="C1697" s="6">
        <v>1981</v>
      </c>
      <c r="D1697" s="6" t="s">
        <v>8</v>
      </c>
      <c r="E1697" s="6" t="s">
        <v>4</v>
      </c>
      <c r="F1697" s="27">
        <v>3.8367381394563568E-2</v>
      </c>
    </row>
    <row r="1698" spans="2:6" x14ac:dyDescent="0.25">
      <c r="B1698" s="6" t="s">
        <v>45</v>
      </c>
      <c r="C1698" s="6">
        <v>1981</v>
      </c>
      <c r="D1698" s="6" t="s">
        <v>9</v>
      </c>
      <c r="E1698" s="6" t="s">
        <v>4</v>
      </c>
      <c r="F1698" s="27">
        <v>4.9468174911362482E-2</v>
      </c>
    </row>
    <row r="1699" spans="2:6" x14ac:dyDescent="0.25">
      <c r="B1699" s="6" t="s">
        <v>45</v>
      </c>
      <c r="C1699" s="6">
        <v>1981</v>
      </c>
      <c r="D1699" s="6" t="s">
        <v>10</v>
      </c>
      <c r="E1699" s="6" t="s">
        <v>4</v>
      </c>
      <c r="F1699" s="27">
        <v>2.5240587540097923E-2</v>
      </c>
    </row>
    <row r="1700" spans="2:6" x14ac:dyDescent="0.25">
      <c r="B1700" s="6" t="s">
        <v>45</v>
      </c>
      <c r="C1700" s="6">
        <v>1981</v>
      </c>
      <c r="D1700" s="6" t="s">
        <v>11</v>
      </c>
      <c r="E1700" s="6" t="s">
        <v>4</v>
      </c>
      <c r="F1700" s="27">
        <v>5.9851426641904439E-2</v>
      </c>
    </row>
    <row r="1701" spans="2:6" x14ac:dyDescent="0.25">
      <c r="B1701" s="6" t="s">
        <v>45</v>
      </c>
      <c r="C1701" s="6">
        <v>1981</v>
      </c>
      <c r="D1701" s="6" t="s">
        <v>12</v>
      </c>
      <c r="E1701" s="6" t="s">
        <v>4</v>
      </c>
      <c r="F1701" s="27">
        <v>7.8929596488266085E-3</v>
      </c>
    </row>
    <row r="1702" spans="2:6" x14ac:dyDescent="0.25">
      <c r="B1702" s="6" t="s">
        <v>45</v>
      </c>
      <c r="C1702" s="6">
        <v>1981</v>
      </c>
      <c r="D1702" s="6" t="s">
        <v>13</v>
      </c>
      <c r="E1702" s="6" t="s">
        <v>4</v>
      </c>
      <c r="F1702" s="27">
        <v>0</v>
      </c>
    </row>
    <row r="1703" spans="2:6" x14ac:dyDescent="0.25">
      <c r="B1703" s="6" t="s">
        <v>45</v>
      </c>
      <c r="C1703" s="6">
        <v>1981</v>
      </c>
      <c r="D1703" s="6" t="s">
        <v>14</v>
      </c>
      <c r="E1703" s="6" t="s">
        <v>4</v>
      </c>
      <c r="F1703" s="27">
        <v>1.5448252574708762E-2</v>
      </c>
    </row>
    <row r="1704" spans="2:6" x14ac:dyDescent="0.25">
      <c r="B1704" s="6" t="s">
        <v>45</v>
      </c>
      <c r="C1704" s="6">
        <v>1981</v>
      </c>
      <c r="D1704" s="6" t="s">
        <v>15</v>
      </c>
      <c r="E1704" s="6" t="s">
        <v>4</v>
      </c>
      <c r="F1704" s="27">
        <v>0</v>
      </c>
    </row>
    <row r="1705" spans="2:6" x14ac:dyDescent="0.25">
      <c r="B1705" s="6" t="s">
        <v>45</v>
      </c>
      <c r="C1705" s="6">
        <v>1981</v>
      </c>
      <c r="D1705" s="6" t="s">
        <v>16</v>
      </c>
      <c r="E1705" s="6" t="s">
        <v>4</v>
      </c>
      <c r="F1705" s="27">
        <v>6.8672969778828294E-2</v>
      </c>
    </row>
    <row r="1706" spans="2:6" x14ac:dyDescent="0.25">
      <c r="B1706" s="6" t="s">
        <v>45</v>
      </c>
      <c r="C1706" s="6">
        <v>1981</v>
      </c>
      <c r="D1706" s="6" t="s">
        <v>17</v>
      </c>
      <c r="E1706" s="6" t="s">
        <v>4</v>
      </c>
      <c r="F1706" s="27">
        <v>0.14257977376329561</v>
      </c>
    </row>
    <row r="1707" spans="2:6" x14ac:dyDescent="0.25">
      <c r="B1707" s="6" t="s">
        <v>45</v>
      </c>
      <c r="C1707" s="6">
        <v>1981</v>
      </c>
      <c r="D1707" s="6" t="s">
        <v>18</v>
      </c>
      <c r="E1707" s="6" t="s">
        <v>4</v>
      </c>
      <c r="F1707" s="27">
        <v>6.6098261016376836E-2</v>
      </c>
    </row>
    <row r="1708" spans="2:6" x14ac:dyDescent="0.25">
      <c r="B1708" s="6" t="s">
        <v>45</v>
      </c>
      <c r="C1708" s="6">
        <v>1981</v>
      </c>
      <c r="D1708" s="6" t="s">
        <v>19</v>
      </c>
      <c r="E1708" s="6" t="s">
        <v>4</v>
      </c>
      <c r="F1708" s="27">
        <v>9.8767516461252744E-2</v>
      </c>
    </row>
    <row r="1709" spans="2:6" x14ac:dyDescent="0.25">
      <c r="B1709" s="6" t="s">
        <v>45</v>
      </c>
      <c r="C1709" s="6">
        <v>1981</v>
      </c>
      <c r="D1709" s="6" t="s">
        <v>20</v>
      </c>
      <c r="E1709" s="6" t="s">
        <v>4</v>
      </c>
      <c r="F1709" s="27">
        <v>6.2004052000675332E-2</v>
      </c>
    </row>
    <row r="1710" spans="2:6" x14ac:dyDescent="0.25">
      <c r="B1710" s="6" t="s">
        <v>45</v>
      </c>
      <c r="C1710" s="6">
        <v>1981</v>
      </c>
      <c r="D1710" s="6" t="s">
        <v>21</v>
      </c>
      <c r="E1710" s="6" t="s">
        <v>4</v>
      </c>
      <c r="F1710" s="27">
        <v>3.9253756542292758E-3</v>
      </c>
    </row>
    <row r="1711" spans="2:6" x14ac:dyDescent="0.25">
      <c r="B1711" s="6" t="s">
        <v>45</v>
      </c>
      <c r="C1711" s="6">
        <v>1981</v>
      </c>
      <c r="D1711" s="6" t="s">
        <v>22</v>
      </c>
      <c r="E1711" s="6" t="s">
        <v>4</v>
      </c>
      <c r="F1711" s="27">
        <v>3.6299172716528784E-3</v>
      </c>
    </row>
    <row r="1712" spans="2:6" x14ac:dyDescent="0.25">
      <c r="B1712" s="6" t="s">
        <v>45</v>
      </c>
      <c r="C1712" s="6">
        <v>1981</v>
      </c>
      <c r="D1712" s="6" t="s">
        <v>23</v>
      </c>
      <c r="E1712" s="6" t="s">
        <v>4</v>
      </c>
      <c r="F1712" s="27">
        <v>0</v>
      </c>
    </row>
    <row r="1713" spans="2:6" x14ac:dyDescent="0.25">
      <c r="B1713" s="6" t="s">
        <v>45</v>
      </c>
      <c r="C1713" s="6">
        <v>1981</v>
      </c>
      <c r="D1713" s="6" t="s">
        <v>24</v>
      </c>
      <c r="E1713" s="6" t="s">
        <v>4</v>
      </c>
      <c r="F1713" s="27">
        <v>8.2010805335134218E-2</v>
      </c>
    </row>
    <row r="1714" spans="2:6" x14ac:dyDescent="0.25">
      <c r="B1714" s="6" t="s">
        <v>45</v>
      </c>
      <c r="C1714" s="6">
        <v>1981</v>
      </c>
      <c r="D1714" s="6" t="s">
        <v>25</v>
      </c>
      <c r="E1714" s="6" t="s">
        <v>4</v>
      </c>
      <c r="F1714" s="27">
        <v>0.10315718385953064</v>
      </c>
    </row>
    <row r="1715" spans="2:6" x14ac:dyDescent="0.25">
      <c r="B1715" s="6" t="s">
        <v>45</v>
      </c>
      <c r="C1715" s="6">
        <v>1981</v>
      </c>
      <c r="D1715" s="6" t="s">
        <v>26</v>
      </c>
      <c r="E1715" s="6" t="s">
        <v>4</v>
      </c>
      <c r="F1715" s="27">
        <v>3.2753672125612018E-2</v>
      </c>
    </row>
    <row r="1716" spans="2:6" x14ac:dyDescent="0.25">
      <c r="B1716" s="6" t="s">
        <v>45</v>
      </c>
      <c r="C1716" s="6">
        <v>1981</v>
      </c>
      <c r="D1716" s="6" t="s">
        <v>27</v>
      </c>
      <c r="E1716" s="6" t="s">
        <v>4</v>
      </c>
      <c r="F1716" s="27">
        <v>0</v>
      </c>
    </row>
    <row r="1717" spans="2:6" x14ac:dyDescent="0.25">
      <c r="B1717" s="6" t="s">
        <v>45</v>
      </c>
      <c r="C1717" s="6">
        <v>1981</v>
      </c>
      <c r="D1717" s="6" t="s">
        <v>28</v>
      </c>
      <c r="E1717" s="6" t="s">
        <v>4</v>
      </c>
      <c r="F1717" s="27">
        <v>1.135404355900726E-2</v>
      </c>
    </row>
    <row r="1718" spans="2:6" x14ac:dyDescent="0.25">
      <c r="B1718" s="6" t="s">
        <v>45</v>
      </c>
      <c r="C1718" s="6">
        <v>1981</v>
      </c>
      <c r="D1718" s="6" t="s">
        <v>29</v>
      </c>
      <c r="E1718" s="6" t="s">
        <v>4</v>
      </c>
      <c r="F1718" s="27">
        <v>0</v>
      </c>
    </row>
    <row r="1719" spans="2:6" x14ac:dyDescent="0.25">
      <c r="B1719" s="6" t="s">
        <v>45</v>
      </c>
      <c r="C1719" s="6">
        <v>1981</v>
      </c>
      <c r="D1719" s="6" t="s">
        <v>30</v>
      </c>
      <c r="E1719" s="6" t="s">
        <v>4</v>
      </c>
      <c r="F1719" s="27">
        <v>0</v>
      </c>
    </row>
    <row r="1720" spans="2:6" x14ac:dyDescent="0.25">
      <c r="B1720" s="6" t="s">
        <v>45</v>
      </c>
      <c r="C1720" s="6">
        <v>1981</v>
      </c>
      <c r="D1720" s="6" t="s">
        <v>31</v>
      </c>
      <c r="E1720" s="6" t="s">
        <v>4</v>
      </c>
      <c r="F1720" s="27">
        <v>0</v>
      </c>
    </row>
    <row r="1721" spans="2:6" x14ac:dyDescent="0.25">
      <c r="B1721" s="6" t="s">
        <v>45</v>
      </c>
      <c r="C1721" s="6">
        <v>1981</v>
      </c>
      <c r="D1721" s="6" t="s">
        <v>32</v>
      </c>
      <c r="E1721" s="6" t="s">
        <v>4</v>
      </c>
      <c r="F1721" s="27">
        <v>4.0942090157015023E-3</v>
      </c>
    </row>
    <row r="1722" spans="2:6" x14ac:dyDescent="0.25">
      <c r="B1722" s="6" t="s">
        <v>45</v>
      </c>
      <c r="C1722" s="6">
        <v>1980</v>
      </c>
      <c r="D1722" s="6" t="s">
        <v>7</v>
      </c>
      <c r="E1722" s="6" t="s">
        <v>3</v>
      </c>
      <c r="F1722" s="27">
        <v>0.12028736337958983</v>
      </c>
    </row>
    <row r="1723" spans="2:6" x14ac:dyDescent="0.25">
      <c r="B1723" s="6" t="s">
        <v>45</v>
      </c>
      <c r="C1723" s="6">
        <v>1980</v>
      </c>
      <c r="D1723" s="6" t="s">
        <v>8</v>
      </c>
      <c r="E1723" s="6" t="s">
        <v>3</v>
      </c>
      <c r="F1723" s="27">
        <v>6.9446150067542678E-2</v>
      </c>
    </row>
    <row r="1724" spans="2:6" x14ac:dyDescent="0.25">
      <c r="B1724" s="6" t="s">
        <v>45</v>
      </c>
      <c r="C1724" s="6">
        <v>1980</v>
      </c>
      <c r="D1724" s="6" t="s">
        <v>9</v>
      </c>
      <c r="E1724" s="6" t="s">
        <v>3</v>
      </c>
      <c r="F1724" s="27">
        <v>6.3981333660812975E-2</v>
      </c>
    </row>
    <row r="1725" spans="2:6" x14ac:dyDescent="0.25">
      <c r="B1725" s="6" t="s">
        <v>45</v>
      </c>
      <c r="C1725" s="6">
        <v>1980</v>
      </c>
      <c r="D1725" s="6" t="s">
        <v>10</v>
      </c>
      <c r="E1725" s="6" t="s">
        <v>3</v>
      </c>
      <c r="F1725" s="27">
        <v>0.10773056613041876</v>
      </c>
    </row>
    <row r="1726" spans="2:6" x14ac:dyDescent="0.25">
      <c r="B1726" s="6" t="s">
        <v>45</v>
      </c>
      <c r="C1726" s="6">
        <v>1980</v>
      </c>
      <c r="D1726" s="6" t="s">
        <v>11</v>
      </c>
      <c r="E1726" s="6" t="s">
        <v>3</v>
      </c>
      <c r="F1726" s="27">
        <v>2.6710057718285643E-3</v>
      </c>
    </row>
    <row r="1727" spans="2:6" x14ac:dyDescent="0.25">
      <c r="B1727" s="6" t="s">
        <v>45</v>
      </c>
      <c r="C1727" s="6">
        <v>1980</v>
      </c>
      <c r="D1727" s="6" t="s">
        <v>12</v>
      </c>
      <c r="E1727" s="6" t="s">
        <v>3</v>
      </c>
      <c r="F1727" s="27">
        <v>0</v>
      </c>
    </row>
    <row r="1728" spans="2:6" x14ac:dyDescent="0.25">
      <c r="B1728" s="6" t="s">
        <v>45</v>
      </c>
      <c r="C1728" s="6">
        <v>1980</v>
      </c>
      <c r="D1728" s="6" t="s">
        <v>13</v>
      </c>
      <c r="E1728" s="6" t="s">
        <v>3</v>
      </c>
      <c r="F1728" s="27">
        <v>3.5644111506815672E-2</v>
      </c>
    </row>
    <row r="1729" spans="2:6" x14ac:dyDescent="0.25">
      <c r="B1729" s="6" t="s">
        <v>45</v>
      </c>
      <c r="C1729" s="6">
        <v>1980</v>
      </c>
      <c r="D1729" s="6" t="s">
        <v>14</v>
      </c>
      <c r="E1729" s="6" t="s">
        <v>3</v>
      </c>
      <c r="F1729" s="27">
        <v>0</v>
      </c>
    </row>
    <row r="1730" spans="2:6" x14ac:dyDescent="0.25">
      <c r="B1730" s="6" t="s">
        <v>45</v>
      </c>
      <c r="C1730" s="6">
        <v>1980</v>
      </c>
      <c r="D1730" s="6" t="s">
        <v>15</v>
      </c>
      <c r="E1730" s="6" t="s">
        <v>3</v>
      </c>
      <c r="F1730" s="27">
        <v>5.4341151909615623E-3</v>
      </c>
    </row>
    <row r="1731" spans="2:6" x14ac:dyDescent="0.25">
      <c r="B1731" s="6" t="s">
        <v>45</v>
      </c>
      <c r="C1731" s="6">
        <v>1980</v>
      </c>
      <c r="D1731" s="6" t="s">
        <v>16</v>
      </c>
      <c r="E1731" s="6" t="s">
        <v>3</v>
      </c>
      <c r="F1731" s="27">
        <v>0.12569077735478326</v>
      </c>
    </row>
    <row r="1732" spans="2:6" x14ac:dyDescent="0.25">
      <c r="B1732" s="6" t="s">
        <v>45</v>
      </c>
      <c r="C1732" s="6">
        <v>1980</v>
      </c>
      <c r="D1732" s="6" t="s">
        <v>17</v>
      </c>
      <c r="E1732" s="6" t="s">
        <v>3</v>
      </c>
      <c r="F1732" s="27">
        <v>6.447255311310328E-3</v>
      </c>
    </row>
    <row r="1733" spans="2:6" x14ac:dyDescent="0.25">
      <c r="B1733" s="6" t="s">
        <v>45</v>
      </c>
      <c r="C1733" s="6">
        <v>1980</v>
      </c>
      <c r="D1733" s="6" t="s">
        <v>18</v>
      </c>
      <c r="E1733" s="6" t="s">
        <v>3</v>
      </c>
      <c r="F1733" s="27">
        <v>3.3495026403045559E-2</v>
      </c>
    </row>
    <row r="1734" spans="2:6" x14ac:dyDescent="0.25">
      <c r="B1734" s="6" t="s">
        <v>45</v>
      </c>
      <c r="C1734" s="6">
        <v>1980</v>
      </c>
      <c r="D1734" s="6" t="s">
        <v>19</v>
      </c>
      <c r="E1734" s="6" t="s">
        <v>3</v>
      </c>
      <c r="F1734" s="27">
        <v>0.12458553358713005</v>
      </c>
    </row>
    <row r="1735" spans="2:6" x14ac:dyDescent="0.25">
      <c r="B1735" s="6" t="s">
        <v>45</v>
      </c>
      <c r="C1735" s="6">
        <v>1980</v>
      </c>
      <c r="D1735" s="6" t="s">
        <v>20</v>
      </c>
      <c r="E1735" s="6" t="s">
        <v>3</v>
      </c>
      <c r="F1735" s="27">
        <v>4.0955421834704651E-2</v>
      </c>
    </row>
    <row r="1736" spans="2:6" x14ac:dyDescent="0.25">
      <c r="B1736" s="6" t="s">
        <v>45</v>
      </c>
      <c r="C1736" s="6">
        <v>1980</v>
      </c>
      <c r="D1736" s="6" t="s">
        <v>21</v>
      </c>
      <c r="E1736" s="6" t="s">
        <v>3</v>
      </c>
      <c r="F1736" s="27">
        <v>0</v>
      </c>
    </row>
    <row r="1737" spans="2:6" x14ac:dyDescent="0.25">
      <c r="B1737" s="6" t="s">
        <v>45</v>
      </c>
      <c r="C1737" s="6">
        <v>1980</v>
      </c>
      <c r="D1737" s="6" t="s">
        <v>22</v>
      </c>
      <c r="E1737" s="6" t="s">
        <v>3</v>
      </c>
      <c r="F1737" s="27">
        <v>5.9652462237504603E-2</v>
      </c>
    </row>
    <row r="1738" spans="2:6" x14ac:dyDescent="0.25">
      <c r="B1738" s="6" t="s">
        <v>45</v>
      </c>
      <c r="C1738" s="6">
        <v>1980</v>
      </c>
      <c r="D1738" s="6" t="s">
        <v>23</v>
      </c>
      <c r="E1738" s="6" t="s">
        <v>3</v>
      </c>
      <c r="F1738" s="27">
        <v>0</v>
      </c>
    </row>
    <row r="1739" spans="2:6" x14ac:dyDescent="0.25">
      <c r="B1739" s="6" t="s">
        <v>45</v>
      </c>
      <c r="C1739" s="6">
        <v>1980</v>
      </c>
      <c r="D1739" s="6" t="s">
        <v>24</v>
      </c>
      <c r="E1739" s="6" t="s">
        <v>3</v>
      </c>
      <c r="F1739" s="27">
        <v>4.7740390519464569E-2</v>
      </c>
    </row>
    <row r="1740" spans="2:6" x14ac:dyDescent="0.25">
      <c r="B1740" s="6" t="s">
        <v>45</v>
      </c>
      <c r="C1740" s="6">
        <v>1980</v>
      </c>
      <c r="D1740" s="6" t="s">
        <v>25</v>
      </c>
      <c r="E1740" s="6" t="s">
        <v>3</v>
      </c>
      <c r="F1740" s="27">
        <v>9.1735232715215526E-2</v>
      </c>
    </row>
    <row r="1741" spans="2:6" x14ac:dyDescent="0.25">
      <c r="B1741" s="6" t="s">
        <v>45</v>
      </c>
      <c r="C1741" s="6">
        <v>1980</v>
      </c>
      <c r="D1741" s="6" t="s">
        <v>26</v>
      </c>
      <c r="E1741" s="6" t="s">
        <v>3</v>
      </c>
      <c r="F1741" s="27">
        <v>5.3880633673093453E-2</v>
      </c>
    </row>
    <row r="1742" spans="2:6" x14ac:dyDescent="0.25">
      <c r="B1742" s="6" t="s">
        <v>45</v>
      </c>
      <c r="C1742" s="6">
        <v>1980</v>
      </c>
      <c r="D1742" s="6" t="s">
        <v>27</v>
      </c>
      <c r="E1742" s="6" t="s">
        <v>3</v>
      </c>
      <c r="F1742" s="27">
        <v>0</v>
      </c>
    </row>
    <row r="1743" spans="2:6" x14ac:dyDescent="0.25">
      <c r="B1743" s="6" t="s">
        <v>45</v>
      </c>
      <c r="C1743" s="6">
        <v>1980</v>
      </c>
      <c r="D1743" s="6" t="s">
        <v>28</v>
      </c>
      <c r="E1743" s="6" t="s">
        <v>3</v>
      </c>
      <c r="F1743" s="27">
        <v>0</v>
      </c>
    </row>
    <row r="1744" spans="2:6" x14ac:dyDescent="0.25">
      <c r="B1744" s="6" t="s">
        <v>45</v>
      </c>
      <c r="C1744" s="6">
        <v>1980</v>
      </c>
      <c r="D1744" s="6" t="s">
        <v>29</v>
      </c>
      <c r="E1744" s="6" t="s">
        <v>3</v>
      </c>
      <c r="F1744" s="27">
        <v>1.0622620655777969E-2</v>
      </c>
    </row>
    <row r="1745" spans="2:6" x14ac:dyDescent="0.25">
      <c r="B1745" s="6" t="s">
        <v>45</v>
      </c>
      <c r="C1745" s="6">
        <v>1980</v>
      </c>
      <c r="D1745" s="6" t="s">
        <v>30</v>
      </c>
      <c r="E1745" s="6" t="s">
        <v>3</v>
      </c>
      <c r="F1745" s="27">
        <v>0</v>
      </c>
    </row>
    <row r="1746" spans="2:6" x14ac:dyDescent="0.25">
      <c r="B1746" s="6" t="s">
        <v>45</v>
      </c>
      <c r="C1746" s="6">
        <v>1980</v>
      </c>
      <c r="D1746" s="6" t="s">
        <v>31</v>
      </c>
      <c r="E1746" s="6" t="s">
        <v>3</v>
      </c>
      <c r="F1746" s="27">
        <v>0</v>
      </c>
    </row>
    <row r="1747" spans="2:6" x14ac:dyDescent="0.25">
      <c r="B1747" s="6" t="s">
        <v>45</v>
      </c>
      <c r="C1747" s="6">
        <v>1980</v>
      </c>
      <c r="D1747" s="6" t="s">
        <v>32</v>
      </c>
      <c r="E1747" s="6" t="s">
        <v>3</v>
      </c>
      <c r="F1747" s="27">
        <v>0</v>
      </c>
    </row>
    <row r="1748" spans="2:6" x14ac:dyDescent="0.25">
      <c r="B1748" s="6" t="s">
        <v>45</v>
      </c>
      <c r="C1748" s="6">
        <v>1980</v>
      </c>
      <c r="D1748" s="6" t="s">
        <v>7</v>
      </c>
      <c r="E1748" s="6" t="s">
        <v>4</v>
      </c>
      <c r="F1748" s="27">
        <v>0.12357164096682384</v>
      </c>
    </row>
    <row r="1749" spans="2:6" x14ac:dyDescent="0.25">
      <c r="B1749" s="6" t="s">
        <v>45</v>
      </c>
      <c r="C1749" s="6">
        <v>1980</v>
      </c>
      <c r="D1749" s="6" t="s">
        <v>8</v>
      </c>
      <c r="E1749" s="6" t="s">
        <v>4</v>
      </c>
      <c r="F1749" s="27">
        <v>3.4577970349602818E-2</v>
      </c>
    </row>
    <row r="1750" spans="2:6" x14ac:dyDescent="0.25">
      <c r="B1750" s="6" t="s">
        <v>45</v>
      </c>
      <c r="C1750" s="6">
        <v>1980</v>
      </c>
      <c r="D1750" s="6" t="s">
        <v>9</v>
      </c>
      <c r="E1750" s="6" t="s">
        <v>4</v>
      </c>
      <c r="F1750" s="27">
        <v>3.7339110488084616E-2</v>
      </c>
    </row>
    <row r="1751" spans="2:6" x14ac:dyDescent="0.25">
      <c r="B1751" s="6" t="s">
        <v>45</v>
      </c>
      <c r="C1751" s="6">
        <v>1980</v>
      </c>
      <c r="D1751" s="6" t="s">
        <v>10</v>
      </c>
      <c r="E1751" s="6" t="s">
        <v>4</v>
      </c>
      <c r="F1751" s="27">
        <v>2.4000679665264858E-2</v>
      </c>
    </row>
    <row r="1752" spans="2:6" x14ac:dyDescent="0.25">
      <c r="B1752" s="6" t="s">
        <v>45</v>
      </c>
      <c r="C1752" s="6">
        <v>1980</v>
      </c>
      <c r="D1752" s="6" t="s">
        <v>11</v>
      </c>
      <c r="E1752" s="6" t="s">
        <v>4</v>
      </c>
      <c r="F1752" s="27">
        <v>4.906333630686887E-2</v>
      </c>
    </row>
    <row r="1753" spans="2:6" x14ac:dyDescent="0.25">
      <c r="B1753" s="6" t="s">
        <v>45</v>
      </c>
      <c r="C1753" s="6">
        <v>1980</v>
      </c>
      <c r="D1753" s="6" t="s">
        <v>12</v>
      </c>
      <c r="E1753" s="6" t="s">
        <v>4</v>
      </c>
      <c r="F1753" s="27">
        <v>9.4303555498916787E-3</v>
      </c>
    </row>
    <row r="1754" spans="2:6" x14ac:dyDescent="0.25">
      <c r="B1754" s="6" t="s">
        <v>45</v>
      </c>
      <c r="C1754" s="6">
        <v>1980</v>
      </c>
      <c r="D1754" s="6" t="s">
        <v>13</v>
      </c>
      <c r="E1754" s="6" t="s">
        <v>4</v>
      </c>
      <c r="F1754" s="27">
        <v>0</v>
      </c>
    </row>
    <row r="1755" spans="2:6" x14ac:dyDescent="0.25">
      <c r="B1755" s="6" t="s">
        <v>45</v>
      </c>
      <c r="C1755" s="6">
        <v>1980</v>
      </c>
      <c r="D1755" s="6" t="s">
        <v>14</v>
      </c>
      <c r="E1755" s="6" t="s">
        <v>4</v>
      </c>
      <c r="F1755" s="27">
        <v>1.4485365957266046E-2</v>
      </c>
    </row>
    <row r="1756" spans="2:6" x14ac:dyDescent="0.25">
      <c r="B1756" s="6" t="s">
        <v>45</v>
      </c>
      <c r="C1756" s="6">
        <v>1980</v>
      </c>
      <c r="D1756" s="6" t="s">
        <v>15</v>
      </c>
      <c r="E1756" s="6" t="s">
        <v>4</v>
      </c>
      <c r="F1756" s="27">
        <v>0</v>
      </c>
    </row>
    <row r="1757" spans="2:6" x14ac:dyDescent="0.25">
      <c r="B1757" s="6" t="s">
        <v>45</v>
      </c>
      <c r="C1757" s="6">
        <v>1980</v>
      </c>
      <c r="D1757" s="6" t="s">
        <v>16</v>
      </c>
      <c r="E1757" s="6" t="s">
        <v>4</v>
      </c>
      <c r="F1757" s="27">
        <v>7.4848137292383501E-2</v>
      </c>
    </row>
    <row r="1758" spans="2:6" x14ac:dyDescent="0.25">
      <c r="B1758" s="6" t="s">
        <v>45</v>
      </c>
      <c r="C1758" s="6">
        <v>1980</v>
      </c>
      <c r="D1758" s="6" t="s">
        <v>17</v>
      </c>
      <c r="E1758" s="6" t="s">
        <v>4</v>
      </c>
      <c r="F1758" s="27">
        <v>0.17170043753451425</v>
      </c>
    </row>
    <row r="1759" spans="2:6" x14ac:dyDescent="0.25">
      <c r="B1759" s="6" t="s">
        <v>45</v>
      </c>
      <c r="C1759" s="6">
        <v>1980</v>
      </c>
      <c r="D1759" s="6" t="s">
        <v>18</v>
      </c>
      <c r="E1759" s="6" t="s">
        <v>4</v>
      </c>
      <c r="F1759" s="27">
        <v>7.2809141497812327E-2</v>
      </c>
    </row>
    <row r="1760" spans="2:6" x14ac:dyDescent="0.25">
      <c r="B1760" s="6" t="s">
        <v>45</v>
      </c>
      <c r="C1760" s="6">
        <v>1980</v>
      </c>
      <c r="D1760" s="6" t="s">
        <v>19</v>
      </c>
      <c r="E1760" s="6" t="s">
        <v>4</v>
      </c>
      <c r="F1760" s="27">
        <v>9.404868102459539E-2</v>
      </c>
    </row>
    <row r="1761" spans="2:6" x14ac:dyDescent="0.25">
      <c r="B1761" s="6" t="s">
        <v>45</v>
      </c>
      <c r="C1761" s="6">
        <v>1980</v>
      </c>
      <c r="D1761" s="6" t="s">
        <v>20</v>
      </c>
      <c r="E1761" s="6" t="s">
        <v>4</v>
      </c>
      <c r="F1761" s="27">
        <v>6.2444246208742192E-2</v>
      </c>
    </row>
    <row r="1762" spans="2:6" x14ac:dyDescent="0.25">
      <c r="B1762" s="6" t="s">
        <v>45</v>
      </c>
      <c r="C1762" s="6">
        <v>1980</v>
      </c>
      <c r="D1762" s="6" t="s">
        <v>21</v>
      </c>
      <c r="E1762" s="6" t="s">
        <v>4</v>
      </c>
      <c r="F1762" s="27">
        <v>3.9080752729280833E-3</v>
      </c>
    </row>
    <row r="1763" spans="2:6" x14ac:dyDescent="0.25">
      <c r="B1763" s="6" t="s">
        <v>45</v>
      </c>
      <c r="C1763" s="6">
        <v>1980</v>
      </c>
      <c r="D1763" s="6" t="s">
        <v>22</v>
      </c>
      <c r="E1763" s="6" t="s">
        <v>4</v>
      </c>
      <c r="F1763" s="27">
        <v>4.0779915891423473E-3</v>
      </c>
    </row>
    <row r="1764" spans="2:6" x14ac:dyDescent="0.25">
      <c r="B1764" s="6" t="s">
        <v>45</v>
      </c>
      <c r="C1764" s="6">
        <v>1980</v>
      </c>
      <c r="D1764" s="6" t="s">
        <v>23</v>
      </c>
      <c r="E1764" s="6" t="s">
        <v>4</v>
      </c>
      <c r="F1764" s="27">
        <v>0</v>
      </c>
    </row>
    <row r="1765" spans="2:6" x14ac:dyDescent="0.25">
      <c r="B1765" s="6" t="s">
        <v>45</v>
      </c>
      <c r="C1765" s="6">
        <v>1980</v>
      </c>
      <c r="D1765" s="6" t="s">
        <v>24</v>
      </c>
      <c r="E1765" s="6" t="s">
        <v>4</v>
      </c>
      <c r="F1765" s="27">
        <v>8.1729748099061209E-2</v>
      </c>
    </row>
    <row r="1766" spans="2:6" x14ac:dyDescent="0.25">
      <c r="B1766" s="6" t="s">
        <v>45</v>
      </c>
      <c r="C1766" s="6">
        <v>1980</v>
      </c>
      <c r="D1766" s="6" t="s">
        <v>25</v>
      </c>
      <c r="E1766" s="6" t="s">
        <v>4</v>
      </c>
      <c r="F1766" s="27">
        <v>9.5450490633363069E-2</v>
      </c>
    </row>
    <row r="1767" spans="2:6" x14ac:dyDescent="0.25">
      <c r="B1767" s="6" t="s">
        <v>45</v>
      </c>
      <c r="C1767" s="6">
        <v>1980</v>
      </c>
      <c r="D1767" s="6" t="s">
        <v>26</v>
      </c>
      <c r="E1767" s="6" t="s">
        <v>4</v>
      </c>
      <c r="F1767" s="27">
        <v>3.2156662843549552E-2</v>
      </c>
    </row>
    <row r="1768" spans="2:6" x14ac:dyDescent="0.25">
      <c r="B1768" s="6" t="s">
        <v>45</v>
      </c>
      <c r="C1768" s="6">
        <v>1980</v>
      </c>
      <c r="D1768" s="6" t="s">
        <v>27</v>
      </c>
      <c r="E1768" s="6" t="s">
        <v>4</v>
      </c>
      <c r="F1768" s="27">
        <v>0</v>
      </c>
    </row>
    <row r="1769" spans="2:6" x14ac:dyDescent="0.25">
      <c r="B1769" s="6" t="s">
        <v>45</v>
      </c>
      <c r="C1769" s="6">
        <v>1980</v>
      </c>
      <c r="D1769" s="6" t="s">
        <v>28</v>
      </c>
      <c r="E1769" s="6" t="s">
        <v>4</v>
      </c>
      <c r="F1769" s="27">
        <v>1.4357928720105348E-2</v>
      </c>
    </row>
    <row r="1770" spans="2:6" x14ac:dyDescent="0.25">
      <c r="B1770" s="6" t="s">
        <v>45</v>
      </c>
      <c r="C1770" s="6">
        <v>1980</v>
      </c>
      <c r="D1770" s="6" t="s">
        <v>29</v>
      </c>
      <c r="E1770" s="6" t="s">
        <v>4</v>
      </c>
      <c r="F1770" s="27">
        <v>0</v>
      </c>
    </row>
    <row r="1771" spans="2:6" x14ac:dyDescent="0.25">
      <c r="B1771" s="6" t="s">
        <v>45</v>
      </c>
      <c r="C1771" s="6">
        <v>1980</v>
      </c>
      <c r="D1771" s="6" t="s">
        <v>30</v>
      </c>
      <c r="E1771" s="6" t="s">
        <v>4</v>
      </c>
      <c r="F1771" s="27">
        <v>0</v>
      </c>
    </row>
    <row r="1772" spans="2:6" x14ac:dyDescent="0.25">
      <c r="B1772" s="6" t="s">
        <v>45</v>
      </c>
      <c r="C1772" s="6">
        <v>1980</v>
      </c>
      <c r="D1772" s="6" t="s">
        <v>31</v>
      </c>
      <c r="E1772" s="6" t="s">
        <v>4</v>
      </c>
      <c r="F1772" s="27">
        <v>0</v>
      </c>
    </row>
    <row r="1773" spans="2:6" x14ac:dyDescent="0.25">
      <c r="B1773" s="6" t="s">
        <v>45</v>
      </c>
      <c r="C1773" s="6">
        <v>1980</v>
      </c>
      <c r="D1773" s="6" t="s">
        <v>32</v>
      </c>
      <c r="E1773" s="6" t="s">
        <v>4</v>
      </c>
      <c r="F1773" s="27">
        <v>0</v>
      </c>
    </row>
    <row r="1774" spans="2:6" x14ac:dyDescent="0.25">
      <c r="B1774" s="6" t="s">
        <v>45</v>
      </c>
      <c r="C1774" s="6">
        <v>1979</v>
      </c>
      <c r="D1774" s="6" t="s">
        <v>7</v>
      </c>
      <c r="E1774" s="6" t="s">
        <v>3</v>
      </c>
      <c r="F1774" s="27">
        <v>8.9664021006146691E-2</v>
      </c>
    </row>
    <row r="1775" spans="2:6" x14ac:dyDescent="0.25">
      <c r="B1775" s="6" t="s">
        <v>45</v>
      </c>
      <c r="C1775" s="6">
        <v>1979</v>
      </c>
      <c r="D1775" s="6" t="s">
        <v>8</v>
      </c>
      <c r="E1775" s="6" t="s">
        <v>3</v>
      </c>
      <c r="F1775" s="27">
        <v>8.1876230828907326E-2</v>
      </c>
    </row>
    <row r="1776" spans="2:6" x14ac:dyDescent="0.25">
      <c r="B1776" s="6" t="s">
        <v>45</v>
      </c>
      <c r="C1776" s="6">
        <v>1979</v>
      </c>
      <c r="D1776" s="6" t="s">
        <v>9</v>
      </c>
      <c r="E1776" s="6" t="s">
        <v>3</v>
      </c>
      <c r="F1776" s="27">
        <v>6.4540192158500931E-2</v>
      </c>
    </row>
    <row r="1777" spans="2:6" x14ac:dyDescent="0.25">
      <c r="B1777" s="6" t="s">
        <v>45</v>
      </c>
      <c r="C1777" s="6">
        <v>1979</v>
      </c>
      <c r="D1777" s="6" t="s">
        <v>10</v>
      </c>
      <c r="E1777" s="6" t="s">
        <v>3</v>
      </c>
      <c r="F1777" s="27">
        <v>0.1152652622784508</v>
      </c>
    </row>
    <row r="1778" spans="2:6" x14ac:dyDescent="0.25">
      <c r="B1778" s="6" t="s">
        <v>45</v>
      </c>
      <c r="C1778" s="6">
        <v>1979</v>
      </c>
      <c r="D1778" s="6" t="s">
        <v>11</v>
      </c>
      <c r="E1778" s="6" t="s">
        <v>3</v>
      </c>
      <c r="F1778" s="27">
        <v>3.550754908396491E-3</v>
      </c>
    </row>
    <row r="1779" spans="2:6" x14ac:dyDescent="0.25">
      <c r="B1779" s="6" t="s">
        <v>45</v>
      </c>
      <c r="C1779" s="6">
        <v>1979</v>
      </c>
      <c r="D1779" s="6" t="s">
        <v>12</v>
      </c>
      <c r="E1779" s="6" t="s">
        <v>3</v>
      </c>
      <c r="F1779" s="27">
        <v>0</v>
      </c>
    </row>
    <row r="1780" spans="2:6" x14ac:dyDescent="0.25">
      <c r="B1780" s="6" t="s">
        <v>45</v>
      </c>
      <c r="C1780" s="6">
        <v>1979</v>
      </c>
      <c r="D1780" s="6" t="s">
        <v>13</v>
      </c>
      <c r="E1780" s="6" t="s">
        <v>3</v>
      </c>
      <c r="F1780" s="27">
        <v>4.1385689562570868E-2</v>
      </c>
    </row>
    <row r="1781" spans="2:6" x14ac:dyDescent="0.25">
      <c r="B1781" s="6" t="s">
        <v>45</v>
      </c>
      <c r="C1781" s="6">
        <v>1979</v>
      </c>
      <c r="D1781" s="6" t="s">
        <v>14</v>
      </c>
      <c r="E1781" s="6" t="s">
        <v>3</v>
      </c>
      <c r="F1781" s="27">
        <v>0</v>
      </c>
    </row>
    <row r="1782" spans="2:6" x14ac:dyDescent="0.25">
      <c r="B1782" s="6" t="s">
        <v>45</v>
      </c>
      <c r="C1782" s="6">
        <v>1979</v>
      </c>
      <c r="D1782" s="6" t="s">
        <v>15</v>
      </c>
      <c r="E1782" s="6" t="s">
        <v>3</v>
      </c>
      <c r="F1782" s="27">
        <v>5.7587873724413681E-3</v>
      </c>
    </row>
    <row r="1783" spans="2:6" x14ac:dyDescent="0.25">
      <c r="B1783" s="6" t="s">
        <v>45</v>
      </c>
      <c r="C1783" s="6">
        <v>1979</v>
      </c>
      <c r="D1783" s="6" t="s">
        <v>16</v>
      </c>
      <c r="E1783" s="6" t="s">
        <v>3</v>
      </c>
      <c r="F1783" s="27">
        <v>0.10183803783493466</v>
      </c>
    </row>
    <row r="1784" spans="2:6" x14ac:dyDescent="0.25">
      <c r="B1784" s="6" t="s">
        <v>45</v>
      </c>
      <c r="C1784" s="6">
        <v>1979</v>
      </c>
      <c r="D1784" s="6" t="s">
        <v>17</v>
      </c>
      <c r="E1784" s="6" t="s">
        <v>3</v>
      </c>
      <c r="F1784" s="27">
        <v>6.2063615205585725E-3</v>
      </c>
    </row>
    <row r="1785" spans="2:6" x14ac:dyDescent="0.25">
      <c r="B1785" s="6" t="s">
        <v>45</v>
      </c>
      <c r="C1785" s="6">
        <v>1979</v>
      </c>
      <c r="D1785" s="6" t="s">
        <v>18</v>
      </c>
      <c r="E1785" s="6" t="s">
        <v>3</v>
      </c>
      <c r="F1785" s="27">
        <v>2.7958465119054723E-2</v>
      </c>
    </row>
    <row r="1786" spans="2:6" x14ac:dyDescent="0.25">
      <c r="B1786" s="6" t="s">
        <v>45</v>
      </c>
      <c r="C1786" s="6">
        <v>1979</v>
      </c>
      <c r="D1786" s="6" t="s">
        <v>19</v>
      </c>
      <c r="E1786" s="6" t="s">
        <v>3</v>
      </c>
      <c r="F1786" s="27">
        <v>0.13212388852419885</v>
      </c>
    </row>
    <row r="1787" spans="2:6" x14ac:dyDescent="0.25">
      <c r="B1787" s="6" t="s">
        <v>45</v>
      </c>
      <c r="C1787" s="6">
        <v>1979</v>
      </c>
      <c r="D1787" s="6" t="s">
        <v>20</v>
      </c>
      <c r="E1787" s="6" t="s">
        <v>3</v>
      </c>
      <c r="F1787" s="27">
        <v>4.4190487557438679E-2</v>
      </c>
    </row>
    <row r="1788" spans="2:6" x14ac:dyDescent="0.25">
      <c r="B1788" s="6" t="s">
        <v>45</v>
      </c>
      <c r="C1788" s="6">
        <v>1979</v>
      </c>
      <c r="D1788" s="6" t="s">
        <v>21</v>
      </c>
      <c r="E1788" s="6" t="s">
        <v>3</v>
      </c>
      <c r="F1788" s="27">
        <v>0</v>
      </c>
    </row>
    <row r="1789" spans="2:6" x14ac:dyDescent="0.25">
      <c r="B1789" s="6" t="s">
        <v>45</v>
      </c>
      <c r="C1789" s="6">
        <v>1979</v>
      </c>
      <c r="D1789" s="6" t="s">
        <v>22</v>
      </c>
      <c r="E1789" s="6" t="s">
        <v>3</v>
      </c>
      <c r="F1789" s="27">
        <v>6.4450677328877479E-2</v>
      </c>
    </row>
    <row r="1790" spans="2:6" x14ac:dyDescent="0.25">
      <c r="B1790" s="6" t="s">
        <v>45</v>
      </c>
      <c r="C1790" s="6">
        <v>1979</v>
      </c>
      <c r="D1790" s="6" t="s">
        <v>23</v>
      </c>
      <c r="E1790" s="6" t="s">
        <v>3</v>
      </c>
      <c r="F1790" s="27">
        <v>0</v>
      </c>
    </row>
    <row r="1791" spans="2:6" x14ac:dyDescent="0.25">
      <c r="B1791" s="6" t="s">
        <v>45</v>
      </c>
      <c r="C1791" s="6">
        <v>1979</v>
      </c>
      <c r="D1791" s="6" t="s">
        <v>24</v>
      </c>
      <c r="E1791" s="6" t="s">
        <v>3</v>
      </c>
      <c r="F1791" s="27">
        <v>5.0396849077997255E-2</v>
      </c>
    </row>
    <row r="1792" spans="2:6" x14ac:dyDescent="0.25">
      <c r="B1792" s="6" t="s">
        <v>45</v>
      </c>
      <c r="C1792" s="6">
        <v>1979</v>
      </c>
      <c r="D1792" s="6" t="s">
        <v>25</v>
      </c>
      <c r="E1792" s="6" t="s">
        <v>3</v>
      </c>
      <c r="F1792" s="27">
        <v>9.610908873903444E-2</v>
      </c>
    </row>
    <row r="1793" spans="2:6" x14ac:dyDescent="0.25">
      <c r="B1793" s="6" t="s">
        <v>45</v>
      </c>
      <c r="C1793" s="6">
        <v>1979</v>
      </c>
      <c r="D1793" s="6" t="s">
        <v>26</v>
      </c>
      <c r="E1793" s="6" t="s">
        <v>3</v>
      </c>
      <c r="F1793" s="27">
        <v>5.7319329235543358E-2</v>
      </c>
    </row>
    <row r="1794" spans="2:6" x14ac:dyDescent="0.25">
      <c r="B1794" s="6" t="s">
        <v>45</v>
      </c>
      <c r="C1794" s="6">
        <v>1979</v>
      </c>
      <c r="D1794" s="6" t="s">
        <v>27</v>
      </c>
      <c r="E1794" s="6" t="s">
        <v>3</v>
      </c>
      <c r="F1794" s="27">
        <v>0</v>
      </c>
    </row>
    <row r="1795" spans="2:6" x14ac:dyDescent="0.25">
      <c r="B1795" s="6" t="s">
        <v>45</v>
      </c>
      <c r="C1795" s="6">
        <v>1979</v>
      </c>
      <c r="D1795" s="6" t="s">
        <v>28</v>
      </c>
      <c r="E1795" s="6" t="s">
        <v>3</v>
      </c>
      <c r="F1795" s="27">
        <v>0</v>
      </c>
    </row>
    <row r="1796" spans="2:6" x14ac:dyDescent="0.25">
      <c r="B1796" s="6" t="s">
        <v>45</v>
      </c>
      <c r="C1796" s="6">
        <v>1979</v>
      </c>
      <c r="D1796" s="6" t="s">
        <v>29</v>
      </c>
      <c r="E1796" s="6" t="s">
        <v>3</v>
      </c>
      <c r="F1796" s="27">
        <v>1.7365876946947544E-2</v>
      </c>
    </row>
    <row r="1797" spans="2:6" x14ac:dyDescent="0.25">
      <c r="B1797" s="6" t="s">
        <v>45</v>
      </c>
      <c r="C1797" s="6">
        <v>1979</v>
      </c>
      <c r="D1797" s="6" t="s">
        <v>30</v>
      </c>
      <c r="E1797" s="6" t="s">
        <v>3</v>
      </c>
      <c r="F1797" s="27">
        <v>0</v>
      </c>
    </row>
    <row r="1798" spans="2:6" x14ac:dyDescent="0.25">
      <c r="B1798" s="6" t="s">
        <v>45</v>
      </c>
      <c r="C1798" s="6">
        <v>1979</v>
      </c>
      <c r="D1798" s="6" t="s">
        <v>31</v>
      </c>
      <c r="E1798" s="6" t="s">
        <v>3</v>
      </c>
      <c r="F1798" s="27">
        <v>0</v>
      </c>
    </row>
    <row r="1799" spans="2:6" x14ac:dyDescent="0.25">
      <c r="B1799" s="6" t="s">
        <v>45</v>
      </c>
      <c r="C1799" s="6">
        <v>1979</v>
      </c>
      <c r="D1799" s="6" t="s">
        <v>32</v>
      </c>
      <c r="E1799" s="6" t="s">
        <v>3</v>
      </c>
      <c r="F1799" s="27">
        <v>0</v>
      </c>
    </row>
    <row r="1800" spans="2:6" x14ac:dyDescent="0.25">
      <c r="B1800" s="6" t="s">
        <v>45</v>
      </c>
      <c r="C1800" s="6">
        <v>1979</v>
      </c>
      <c r="D1800" s="6" t="s">
        <v>7</v>
      </c>
      <c r="E1800" s="6" t="s">
        <v>4</v>
      </c>
      <c r="F1800" s="27">
        <v>0.10845595605629285</v>
      </c>
    </row>
    <row r="1801" spans="2:6" x14ac:dyDescent="0.25">
      <c r="B1801" s="6" t="s">
        <v>45</v>
      </c>
      <c r="C1801" s="6">
        <v>1979</v>
      </c>
      <c r="D1801" s="6" t="s">
        <v>8</v>
      </c>
      <c r="E1801" s="6" t="s">
        <v>4</v>
      </c>
      <c r="F1801" s="27">
        <v>4.229982759311976E-2</v>
      </c>
    </row>
    <row r="1802" spans="2:6" x14ac:dyDescent="0.25">
      <c r="B1802" s="6" t="s">
        <v>45</v>
      </c>
      <c r="C1802" s="6">
        <v>1979</v>
      </c>
      <c r="D1802" s="6" t="s">
        <v>9</v>
      </c>
      <c r="E1802" s="6" t="s">
        <v>4</v>
      </c>
      <c r="F1802" s="27">
        <v>4.8674872699570985E-2</v>
      </c>
    </row>
    <row r="1803" spans="2:6" x14ac:dyDescent="0.25">
      <c r="B1803" s="6" t="s">
        <v>45</v>
      </c>
      <c r="C1803" s="6">
        <v>1979</v>
      </c>
      <c r="D1803" s="6" t="s">
        <v>10</v>
      </c>
      <c r="E1803" s="6" t="s">
        <v>4</v>
      </c>
      <c r="F1803" s="27">
        <v>2.7945952447776753E-2</v>
      </c>
    </row>
    <row r="1804" spans="2:6" x14ac:dyDescent="0.25">
      <c r="B1804" s="6" t="s">
        <v>45</v>
      </c>
      <c r="C1804" s="6">
        <v>1979</v>
      </c>
      <c r="D1804" s="6" t="s">
        <v>11</v>
      </c>
      <c r="E1804" s="6" t="s">
        <v>4</v>
      </c>
      <c r="F1804" s="27">
        <v>4.4505031875225531E-2</v>
      </c>
    </row>
    <row r="1805" spans="2:6" x14ac:dyDescent="0.25">
      <c r="B1805" s="6" t="s">
        <v>45</v>
      </c>
      <c r="C1805" s="6">
        <v>1979</v>
      </c>
      <c r="D1805" s="6" t="s">
        <v>12</v>
      </c>
      <c r="E1805" s="6" t="s">
        <v>4</v>
      </c>
      <c r="F1805" s="27">
        <v>1.455434826189808E-2</v>
      </c>
    </row>
    <row r="1806" spans="2:6" x14ac:dyDescent="0.25">
      <c r="B1806" s="6" t="s">
        <v>45</v>
      </c>
      <c r="C1806" s="6">
        <v>1979</v>
      </c>
      <c r="D1806" s="6" t="s">
        <v>13</v>
      </c>
      <c r="E1806" s="6" t="s">
        <v>4</v>
      </c>
      <c r="F1806" s="27">
        <v>0</v>
      </c>
    </row>
    <row r="1807" spans="2:6" x14ac:dyDescent="0.25">
      <c r="B1807" s="6" t="s">
        <v>45</v>
      </c>
      <c r="C1807" s="6">
        <v>1979</v>
      </c>
      <c r="D1807" s="6" t="s">
        <v>14</v>
      </c>
      <c r="E1807" s="6" t="s">
        <v>4</v>
      </c>
      <c r="F1807" s="27">
        <v>1.5837376207850529E-2</v>
      </c>
    </row>
    <row r="1808" spans="2:6" x14ac:dyDescent="0.25">
      <c r="B1808" s="6" t="s">
        <v>45</v>
      </c>
      <c r="C1808" s="6">
        <v>1979</v>
      </c>
      <c r="D1808" s="6" t="s">
        <v>15</v>
      </c>
      <c r="E1808" s="6" t="s">
        <v>4</v>
      </c>
      <c r="F1808" s="27">
        <v>0</v>
      </c>
    </row>
    <row r="1809" spans="2:6" x14ac:dyDescent="0.25">
      <c r="B1809" s="6" t="s">
        <v>45</v>
      </c>
      <c r="C1809" s="6">
        <v>1979</v>
      </c>
      <c r="D1809" s="6" t="s">
        <v>16</v>
      </c>
      <c r="E1809" s="6" t="s">
        <v>4</v>
      </c>
      <c r="F1809" s="27">
        <v>6.6958020929393375E-2</v>
      </c>
    </row>
    <row r="1810" spans="2:6" x14ac:dyDescent="0.25">
      <c r="B1810" s="6" t="s">
        <v>45</v>
      </c>
      <c r="C1810" s="6">
        <v>1979</v>
      </c>
      <c r="D1810" s="6" t="s">
        <v>17</v>
      </c>
      <c r="E1810" s="6" t="s">
        <v>4</v>
      </c>
      <c r="F1810" s="27">
        <v>0.18122769736578326</v>
      </c>
    </row>
    <row r="1811" spans="2:6" x14ac:dyDescent="0.25">
      <c r="B1811" s="6" t="s">
        <v>45</v>
      </c>
      <c r="C1811" s="6">
        <v>1979</v>
      </c>
      <c r="D1811" s="6" t="s">
        <v>18</v>
      </c>
      <c r="E1811" s="6" t="s">
        <v>4</v>
      </c>
      <c r="F1811" s="27">
        <v>7.5377891824706306E-2</v>
      </c>
    </row>
    <row r="1812" spans="2:6" x14ac:dyDescent="0.25">
      <c r="B1812" s="6" t="s">
        <v>45</v>
      </c>
      <c r="C1812" s="6">
        <v>1979</v>
      </c>
      <c r="D1812" s="6" t="s">
        <v>19</v>
      </c>
      <c r="E1812" s="6" t="s">
        <v>4</v>
      </c>
      <c r="F1812" s="27">
        <v>0.10540876468465579</v>
      </c>
    </row>
    <row r="1813" spans="2:6" x14ac:dyDescent="0.25">
      <c r="B1813" s="6" t="s">
        <v>45</v>
      </c>
      <c r="C1813" s="6">
        <v>1979</v>
      </c>
      <c r="D1813" s="6" t="s">
        <v>20</v>
      </c>
      <c r="E1813" s="6" t="s">
        <v>4</v>
      </c>
      <c r="F1813" s="27">
        <v>3.2757307245098434E-2</v>
      </c>
    </row>
    <row r="1814" spans="2:6" x14ac:dyDescent="0.25">
      <c r="B1814" s="6" t="s">
        <v>45</v>
      </c>
      <c r="C1814" s="6">
        <v>1979</v>
      </c>
      <c r="D1814" s="6" t="s">
        <v>21</v>
      </c>
      <c r="E1814" s="6" t="s">
        <v>4</v>
      </c>
      <c r="F1814" s="27">
        <v>4.2500300709674829E-3</v>
      </c>
    </row>
    <row r="1815" spans="2:6" x14ac:dyDescent="0.25">
      <c r="B1815" s="6" t="s">
        <v>45</v>
      </c>
      <c r="C1815" s="6">
        <v>1979</v>
      </c>
      <c r="D1815" s="6" t="s">
        <v>22</v>
      </c>
      <c r="E1815" s="6" t="s">
        <v>4</v>
      </c>
      <c r="F1815" s="27">
        <v>8.6203440118680086E-3</v>
      </c>
    </row>
    <row r="1816" spans="2:6" x14ac:dyDescent="0.25">
      <c r="B1816" s="6" t="s">
        <v>45</v>
      </c>
      <c r="C1816" s="6">
        <v>1979</v>
      </c>
      <c r="D1816" s="6" t="s">
        <v>23</v>
      </c>
      <c r="E1816" s="6" t="s">
        <v>4</v>
      </c>
      <c r="F1816" s="27">
        <v>0</v>
      </c>
    </row>
    <row r="1817" spans="2:6" x14ac:dyDescent="0.25">
      <c r="B1817" s="6" t="s">
        <v>45</v>
      </c>
      <c r="C1817" s="6">
        <v>1979</v>
      </c>
      <c r="D1817" s="6" t="s">
        <v>24</v>
      </c>
      <c r="E1817" s="6" t="s">
        <v>4</v>
      </c>
      <c r="F1817" s="27">
        <v>8.1833126177779561E-2</v>
      </c>
    </row>
    <row r="1818" spans="2:6" x14ac:dyDescent="0.25">
      <c r="B1818" s="6" t="s">
        <v>45</v>
      </c>
      <c r="C1818" s="6">
        <v>1979</v>
      </c>
      <c r="D1818" s="6" t="s">
        <v>25</v>
      </c>
      <c r="E1818" s="6" t="s">
        <v>4</v>
      </c>
      <c r="F1818" s="27">
        <v>9.2378012108576241E-2</v>
      </c>
    </row>
    <row r="1819" spans="2:6" x14ac:dyDescent="0.25">
      <c r="B1819" s="6" t="s">
        <v>45</v>
      </c>
      <c r="C1819" s="6">
        <v>1979</v>
      </c>
      <c r="D1819" s="6" t="s">
        <v>26</v>
      </c>
      <c r="E1819" s="6" t="s">
        <v>4</v>
      </c>
      <c r="F1819" s="27">
        <v>3.732809430255403E-2</v>
      </c>
    </row>
    <row r="1820" spans="2:6" x14ac:dyDescent="0.25">
      <c r="B1820" s="6" t="s">
        <v>45</v>
      </c>
      <c r="C1820" s="6">
        <v>1979</v>
      </c>
      <c r="D1820" s="6" t="s">
        <v>27</v>
      </c>
      <c r="E1820" s="6" t="s">
        <v>4</v>
      </c>
      <c r="F1820" s="27">
        <v>0</v>
      </c>
    </row>
    <row r="1821" spans="2:6" x14ac:dyDescent="0.25">
      <c r="B1821" s="6" t="s">
        <v>45</v>
      </c>
      <c r="C1821" s="6">
        <v>1979</v>
      </c>
      <c r="D1821" s="6" t="s">
        <v>28</v>
      </c>
      <c r="E1821" s="6" t="s">
        <v>4</v>
      </c>
      <c r="F1821" s="27">
        <v>1.1587346136883043E-2</v>
      </c>
    </row>
    <row r="1822" spans="2:6" x14ac:dyDescent="0.25">
      <c r="B1822" s="6" t="s">
        <v>45</v>
      </c>
      <c r="C1822" s="6">
        <v>1979</v>
      </c>
      <c r="D1822" s="6" t="s">
        <v>29</v>
      </c>
      <c r="E1822" s="6" t="s">
        <v>4</v>
      </c>
      <c r="F1822" s="27">
        <v>0</v>
      </c>
    </row>
    <row r="1823" spans="2:6" x14ac:dyDescent="0.25">
      <c r="B1823" s="6" t="s">
        <v>45</v>
      </c>
      <c r="C1823" s="6">
        <v>1979</v>
      </c>
      <c r="D1823" s="6" t="s">
        <v>30</v>
      </c>
      <c r="E1823" s="6" t="s">
        <v>4</v>
      </c>
      <c r="F1823" s="27">
        <v>0</v>
      </c>
    </row>
    <row r="1824" spans="2:6" x14ac:dyDescent="0.25">
      <c r="B1824" s="6" t="s">
        <v>45</v>
      </c>
      <c r="C1824" s="6">
        <v>1979</v>
      </c>
      <c r="D1824" s="6" t="s">
        <v>31</v>
      </c>
      <c r="E1824" s="6" t="s">
        <v>4</v>
      </c>
      <c r="F1824" s="27">
        <v>0</v>
      </c>
    </row>
    <row r="1825" spans="2:6" x14ac:dyDescent="0.25">
      <c r="B1825" s="6" t="s">
        <v>45</v>
      </c>
      <c r="C1825" s="6">
        <v>1979</v>
      </c>
      <c r="D1825" s="6" t="s">
        <v>32</v>
      </c>
      <c r="E1825" s="6" t="s">
        <v>4</v>
      </c>
      <c r="F1825" s="27">
        <v>0</v>
      </c>
    </row>
    <row r="1826" spans="2:6" x14ac:dyDescent="0.25">
      <c r="B1826" s="6" t="s">
        <v>45</v>
      </c>
      <c r="C1826" s="6">
        <v>1978</v>
      </c>
      <c r="D1826" s="6" t="s">
        <v>7</v>
      </c>
      <c r="E1826" s="6" t="s">
        <v>3</v>
      </c>
      <c r="F1826" s="27">
        <v>0.11643635181271338</v>
      </c>
    </row>
    <row r="1827" spans="2:6" x14ac:dyDescent="0.25">
      <c r="B1827" s="6" t="s">
        <v>45</v>
      </c>
      <c r="C1827" s="6">
        <v>1978</v>
      </c>
      <c r="D1827" s="6" t="s">
        <v>8</v>
      </c>
      <c r="E1827" s="6" t="s">
        <v>3</v>
      </c>
      <c r="F1827" s="27">
        <v>8.3921313607543485E-2</v>
      </c>
    </row>
    <row r="1828" spans="2:6" x14ac:dyDescent="0.25">
      <c r="B1828" s="6" t="s">
        <v>45</v>
      </c>
      <c r="C1828" s="6">
        <v>1978</v>
      </c>
      <c r="D1828" s="6" t="s">
        <v>9</v>
      </c>
      <c r="E1828" s="6" t="s">
        <v>3</v>
      </c>
      <c r="F1828" s="27">
        <v>7.3353926190863269E-2</v>
      </c>
    </row>
    <row r="1829" spans="2:6" x14ac:dyDescent="0.25">
      <c r="B1829" s="6" t="s">
        <v>45</v>
      </c>
      <c r="C1829" s="6">
        <v>1978</v>
      </c>
      <c r="D1829" s="6" t="s">
        <v>10</v>
      </c>
      <c r="E1829" s="6" t="s">
        <v>3</v>
      </c>
      <c r="F1829" s="27">
        <v>0.10954316371321736</v>
      </c>
    </row>
    <row r="1830" spans="2:6" x14ac:dyDescent="0.25">
      <c r="B1830" s="6" t="s">
        <v>45</v>
      </c>
      <c r="C1830" s="6">
        <v>1978</v>
      </c>
      <c r="D1830" s="6" t="s">
        <v>11</v>
      </c>
      <c r="E1830" s="6" t="s">
        <v>3</v>
      </c>
      <c r="F1830" s="27">
        <v>2.8938384002601203E-3</v>
      </c>
    </row>
    <row r="1831" spans="2:6" x14ac:dyDescent="0.25">
      <c r="B1831" s="6" t="s">
        <v>45</v>
      </c>
      <c r="C1831" s="6">
        <v>1978</v>
      </c>
      <c r="D1831" s="6" t="s">
        <v>12</v>
      </c>
      <c r="E1831" s="6" t="s">
        <v>3</v>
      </c>
      <c r="F1831" s="27">
        <v>0</v>
      </c>
    </row>
    <row r="1832" spans="2:6" x14ac:dyDescent="0.25">
      <c r="B1832" s="6" t="s">
        <v>45</v>
      </c>
      <c r="C1832" s="6">
        <v>1978</v>
      </c>
      <c r="D1832" s="6" t="s">
        <v>13</v>
      </c>
      <c r="E1832" s="6" t="s">
        <v>3</v>
      </c>
      <c r="F1832" s="27">
        <v>4.4383027150056903E-2</v>
      </c>
    </row>
    <row r="1833" spans="2:6" x14ac:dyDescent="0.25">
      <c r="B1833" s="6" t="s">
        <v>45</v>
      </c>
      <c r="C1833" s="6">
        <v>1978</v>
      </c>
      <c r="D1833" s="6" t="s">
        <v>14</v>
      </c>
      <c r="E1833" s="6" t="s">
        <v>3</v>
      </c>
      <c r="F1833" s="27">
        <v>0</v>
      </c>
    </row>
    <row r="1834" spans="2:6" x14ac:dyDescent="0.25">
      <c r="B1834" s="6" t="s">
        <v>45</v>
      </c>
      <c r="C1834" s="6">
        <v>1978</v>
      </c>
      <c r="D1834" s="6" t="s">
        <v>15</v>
      </c>
      <c r="E1834" s="6" t="s">
        <v>3</v>
      </c>
      <c r="F1834" s="27">
        <v>6.4379775646236388E-3</v>
      </c>
    </row>
    <row r="1835" spans="2:6" x14ac:dyDescent="0.25">
      <c r="B1835" s="6" t="s">
        <v>45</v>
      </c>
      <c r="C1835" s="6">
        <v>1978</v>
      </c>
      <c r="D1835" s="6" t="s">
        <v>16</v>
      </c>
      <c r="E1835" s="6" t="s">
        <v>3</v>
      </c>
      <c r="F1835" s="27">
        <v>0.11783449845553569</v>
      </c>
    </row>
    <row r="1836" spans="2:6" x14ac:dyDescent="0.25">
      <c r="B1836" s="6" t="s">
        <v>45</v>
      </c>
      <c r="C1836" s="6">
        <v>1978</v>
      </c>
      <c r="D1836" s="6" t="s">
        <v>17</v>
      </c>
      <c r="E1836" s="6" t="s">
        <v>3</v>
      </c>
      <c r="F1836" s="27">
        <v>3.3490489351324986E-3</v>
      </c>
    </row>
    <row r="1837" spans="2:6" x14ac:dyDescent="0.25">
      <c r="B1837" s="6" t="s">
        <v>45</v>
      </c>
      <c r="C1837" s="6">
        <v>1978</v>
      </c>
      <c r="D1837" s="6" t="s">
        <v>18</v>
      </c>
      <c r="E1837" s="6" t="s">
        <v>3</v>
      </c>
      <c r="F1837" s="27">
        <v>2.2305316208746546E-2</v>
      </c>
    </row>
    <row r="1838" spans="2:6" x14ac:dyDescent="0.25">
      <c r="B1838" s="6" t="s">
        <v>45</v>
      </c>
      <c r="C1838" s="6">
        <v>1978</v>
      </c>
      <c r="D1838" s="6" t="s">
        <v>19</v>
      </c>
      <c r="E1838" s="6" t="s">
        <v>3</v>
      </c>
      <c r="F1838" s="27">
        <v>0.10632417493090554</v>
      </c>
    </row>
    <row r="1839" spans="2:6" x14ac:dyDescent="0.25">
      <c r="B1839" s="6" t="s">
        <v>45</v>
      </c>
      <c r="C1839" s="6">
        <v>1978</v>
      </c>
      <c r="D1839" s="6" t="s">
        <v>20</v>
      </c>
      <c r="E1839" s="6" t="s">
        <v>3</v>
      </c>
      <c r="F1839" s="27">
        <v>3.6937083401072997E-2</v>
      </c>
    </row>
    <row r="1840" spans="2:6" x14ac:dyDescent="0.25">
      <c r="B1840" s="6" t="s">
        <v>45</v>
      </c>
      <c r="C1840" s="6">
        <v>1978</v>
      </c>
      <c r="D1840" s="6" t="s">
        <v>21</v>
      </c>
      <c r="E1840" s="6" t="s">
        <v>3</v>
      </c>
      <c r="F1840" s="27">
        <v>0</v>
      </c>
    </row>
    <row r="1841" spans="2:6" x14ac:dyDescent="0.25">
      <c r="B1841" s="6" t="s">
        <v>45</v>
      </c>
      <c r="C1841" s="6">
        <v>1978</v>
      </c>
      <c r="D1841" s="6" t="s">
        <v>22</v>
      </c>
      <c r="E1841" s="6" t="s">
        <v>3</v>
      </c>
      <c r="F1841" s="27">
        <v>6.454235083726223E-2</v>
      </c>
    </row>
    <row r="1842" spans="2:6" x14ac:dyDescent="0.25">
      <c r="B1842" s="6" t="s">
        <v>45</v>
      </c>
      <c r="C1842" s="6">
        <v>1978</v>
      </c>
      <c r="D1842" s="6" t="s">
        <v>23</v>
      </c>
      <c r="E1842" s="6" t="s">
        <v>3</v>
      </c>
      <c r="F1842" s="27">
        <v>0</v>
      </c>
    </row>
    <row r="1843" spans="2:6" x14ac:dyDescent="0.25">
      <c r="B1843" s="6" t="s">
        <v>45</v>
      </c>
      <c r="C1843" s="6">
        <v>1978</v>
      </c>
      <c r="D1843" s="6" t="s">
        <v>24</v>
      </c>
      <c r="E1843" s="6" t="s">
        <v>3</v>
      </c>
      <c r="F1843" s="27">
        <v>4.9065192651601364E-2</v>
      </c>
    </row>
    <row r="1844" spans="2:6" x14ac:dyDescent="0.25">
      <c r="B1844" s="6" t="s">
        <v>45</v>
      </c>
      <c r="C1844" s="6">
        <v>1978</v>
      </c>
      <c r="D1844" s="6" t="s">
        <v>25</v>
      </c>
      <c r="E1844" s="6" t="s">
        <v>3</v>
      </c>
      <c r="F1844" s="27">
        <v>9.2180133311656642E-2</v>
      </c>
    </row>
    <row r="1845" spans="2:6" x14ac:dyDescent="0.25">
      <c r="B1845" s="6" t="s">
        <v>45</v>
      </c>
      <c r="C1845" s="6">
        <v>1978</v>
      </c>
      <c r="D1845" s="6" t="s">
        <v>26</v>
      </c>
      <c r="E1845" s="6" t="s">
        <v>3</v>
      </c>
      <c r="F1845" s="27">
        <v>5.0495854332628841E-2</v>
      </c>
    </row>
    <row r="1846" spans="2:6" x14ac:dyDescent="0.25">
      <c r="B1846" s="6" t="s">
        <v>45</v>
      </c>
      <c r="C1846" s="6">
        <v>1978</v>
      </c>
      <c r="D1846" s="6" t="s">
        <v>27</v>
      </c>
      <c r="E1846" s="6" t="s">
        <v>3</v>
      </c>
      <c r="F1846" s="27">
        <v>0</v>
      </c>
    </row>
    <row r="1847" spans="2:6" x14ac:dyDescent="0.25">
      <c r="B1847" s="6" t="s">
        <v>45</v>
      </c>
      <c r="C1847" s="6">
        <v>1978</v>
      </c>
      <c r="D1847" s="6" t="s">
        <v>28</v>
      </c>
      <c r="E1847" s="6" t="s">
        <v>3</v>
      </c>
      <c r="F1847" s="27">
        <v>0</v>
      </c>
    </row>
    <row r="1848" spans="2:6" x14ac:dyDescent="0.25">
      <c r="B1848" s="6" t="s">
        <v>45</v>
      </c>
      <c r="C1848" s="6">
        <v>1978</v>
      </c>
      <c r="D1848" s="6" t="s">
        <v>29</v>
      </c>
      <c r="E1848" s="6" t="s">
        <v>3</v>
      </c>
      <c r="F1848" s="27">
        <v>1.9996748496179485E-2</v>
      </c>
    </row>
    <row r="1849" spans="2:6" x14ac:dyDescent="0.25">
      <c r="B1849" s="6" t="s">
        <v>45</v>
      </c>
      <c r="C1849" s="6">
        <v>1978</v>
      </c>
      <c r="D1849" s="6" t="s">
        <v>30</v>
      </c>
      <c r="E1849" s="6" t="s">
        <v>3</v>
      </c>
      <c r="F1849" s="27">
        <v>0</v>
      </c>
    </row>
    <row r="1850" spans="2:6" x14ac:dyDescent="0.25">
      <c r="B1850" s="6" t="s">
        <v>45</v>
      </c>
      <c r="C1850" s="6">
        <v>1978</v>
      </c>
      <c r="D1850" s="6" t="s">
        <v>31</v>
      </c>
      <c r="E1850" s="6" t="s">
        <v>3</v>
      </c>
      <c r="F1850" s="27">
        <v>0</v>
      </c>
    </row>
    <row r="1851" spans="2:6" x14ac:dyDescent="0.25">
      <c r="B1851" s="6" t="s">
        <v>45</v>
      </c>
      <c r="C1851" s="6">
        <v>1978</v>
      </c>
      <c r="D1851" s="6" t="s">
        <v>32</v>
      </c>
      <c r="E1851" s="6" t="s">
        <v>3</v>
      </c>
      <c r="F1851" s="27">
        <v>0</v>
      </c>
    </row>
    <row r="1852" spans="2:6" x14ac:dyDescent="0.25">
      <c r="B1852" s="6" t="s">
        <v>45</v>
      </c>
      <c r="C1852" s="6">
        <v>1978</v>
      </c>
      <c r="D1852" s="6" t="s">
        <v>7</v>
      </c>
      <c r="E1852" s="6" t="s">
        <v>4</v>
      </c>
      <c r="F1852" s="27">
        <v>9.9575817301512493E-2</v>
      </c>
    </row>
    <row r="1853" spans="2:6" x14ac:dyDescent="0.25">
      <c r="B1853" s="6" t="s">
        <v>45</v>
      </c>
      <c r="C1853" s="6">
        <v>1978</v>
      </c>
      <c r="D1853" s="6" t="s">
        <v>8</v>
      </c>
      <c r="E1853" s="6" t="s">
        <v>4</v>
      </c>
      <c r="F1853" s="27">
        <v>3.8347829812759755E-2</v>
      </c>
    </row>
    <row r="1854" spans="2:6" x14ac:dyDescent="0.25">
      <c r="B1854" s="6" t="s">
        <v>45</v>
      </c>
      <c r="C1854" s="6">
        <v>1978</v>
      </c>
      <c r="D1854" s="6" t="s">
        <v>9</v>
      </c>
      <c r="E1854" s="6" t="s">
        <v>4</v>
      </c>
      <c r="F1854" s="27">
        <v>3.6376879900595571E-2</v>
      </c>
    </row>
    <row r="1855" spans="2:6" x14ac:dyDescent="0.25">
      <c r="B1855" s="6" t="s">
        <v>45</v>
      </c>
      <c r="C1855" s="6">
        <v>1978</v>
      </c>
      <c r="D1855" s="6" t="s">
        <v>10</v>
      </c>
      <c r="E1855" s="6" t="s">
        <v>4</v>
      </c>
      <c r="F1855" s="27">
        <v>2.7593298770298643E-2</v>
      </c>
    </row>
    <row r="1856" spans="2:6" x14ac:dyDescent="0.25">
      <c r="B1856" s="6" t="s">
        <v>45</v>
      </c>
      <c r="C1856" s="6">
        <v>1978</v>
      </c>
      <c r="D1856" s="6" t="s">
        <v>11</v>
      </c>
      <c r="E1856" s="6" t="s">
        <v>4</v>
      </c>
      <c r="F1856" s="27">
        <v>4.3189511118728312E-2</v>
      </c>
    </row>
    <row r="1857" spans="2:6" x14ac:dyDescent="0.25">
      <c r="B1857" s="6" t="s">
        <v>45</v>
      </c>
      <c r="C1857" s="6">
        <v>1978</v>
      </c>
      <c r="D1857" s="6" t="s">
        <v>12</v>
      </c>
      <c r="E1857" s="6" t="s">
        <v>4</v>
      </c>
      <c r="F1857" s="27">
        <v>1.3882342859591243E-2</v>
      </c>
    </row>
    <row r="1858" spans="2:6" x14ac:dyDescent="0.25">
      <c r="B1858" s="6" t="s">
        <v>45</v>
      </c>
      <c r="C1858" s="6">
        <v>1978</v>
      </c>
      <c r="D1858" s="6" t="s">
        <v>13</v>
      </c>
      <c r="E1858" s="6" t="s">
        <v>4</v>
      </c>
      <c r="F1858" s="27">
        <v>3.5134324521187712E-3</v>
      </c>
    </row>
    <row r="1859" spans="2:6" x14ac:dyDescent="0.25">
      <c r="B1859" s="6" t="s">
        <v>45</v>
      </c>
      <c r="C1859" s="6">
        <v>1978</v>
      </c>
      <c r="D1859" s="6" t="s">
        <v>14</v>
      </c>
      <c r="E1859" s="6" t="s">
        <v>4</v>
      </c>
      <c r="F1859" s="27">
        <v>1.0711684305240155E-2</v>
      </c>
    </row>
    <row r="1860" spans="2:6" x14ac:dyDescent="0.25">
      <c r="B1860" s="6" t="s">
        <v>45</v>
      </c>
      <c r="C1860" s="6">
        <v>1978</v>
      </c>
      <c r="D1860" s="6" t="s">
        <v>15</v>
      </c>
      <c r="E1860" s="6" t="s">
        <v>4</v>
      </c>
      <c r="F1860" s="27">
        <v>0</v>
      </c>
    </row>
    <row r="1861" spans="2:6" x14ac:dyDescent="0.25">
      <c r="B1861" s="6" t="s">
        <v>45</v>
      </c>
      <c r="C1861" s="6">
        <v>1978</v>
      </c>
      <c r="D1861" s="6" t="s">
        <v>16</v>
      </c>
      <c r="E1861" s="6" t="s">
        <v>4</v>
      </c>
      <c r="F1861" s="27">
        <v>7.9652084493765804E-2</v>
      </c>
    </row>
    <row r="1862" spans="2:6" x14ac:dyDescent="0.25">
      <c r="B1862" s="6" t="s">
        <v>45</v>
      </c>
      <c r="C1862" s="6">
        <v>1978</v>
      </c>
      <c r="D1862" s="6" t="s">
        <v>17</v>
      </c>
      <c r="E1862" s="6" t="s">
        <v>4</v>
      </c>
      <c r="F1862" s="27">
        <v>0.1508205150177814</v>
      </c>
    </row>
    <row r="1863" spans="2:6" x14ac:dyDescent="0.25">
      <c r="B1863" s="6" t="s">
        <v>45</v>
      </c>
      <c r="C1863" s="6">
        <v>1978</v>
      </c>
      <c r="D1863" s="6" t="s">
        <v>18</v>
      </c>
      <c r="E1863" s="6" t="s">
        <v>4</v>
      </c>
      <c r="F1863" s="27">
        <v>7.2539526115086336E-2</v>
      </c>
    </row>
    <row r="1864" spans="2:6" x14ac:dyDescent="0.25">
      <c r="B1864" s="6" t="s">
        <v>45</v>
      </c>
      <c r="C1864" s="6">
        <v>1978</v>
      </c>
      <c r="D1864" s="6" t="s">
        <v>19</v>
      </c>
      <c r="E1864" s="6" t="s">
        <v>4</v>
      </c>
      <c r="F1864" s="27">
        <v>0.11577188397103561</v>
      </c>
    </row>
    <row r="1865" spans="2:6" x14ac:dyDescent="0.25">
      <c r="B1865" s="6" t="s">
        <v>45</v>
      </c>
      <c r="C1865" s="6">
        <v>1978</v>
      </c>
      <c r="D1865" s="6" t="s">
        <v>20</v>
      </c>
      <c r="E1865" s="6" t="s">
        <v>4</v>
      </c>
      <c r="F1865" s="27">
        <v>6.6583829641372813E-2</v>
      </c>
    </row>
    <row r="1866" spans="2:6" x14ac:dyDescent="0.25">
      <c r="B1866" s="6" t="s">
        <v>45</v>
      </c>
      <c r="C1866" s="6">
        <v>1978</v>
      </c>
      <c r="D1866" s="6" t="s">
        <v>21</v>
      </c>
      <c r="E1866" s="6" t="s">
        <v>4</v>
      </c>
      <c r="F1866" s="27">
        <v>5.6129225759458416E-3</v>
      </c>
    </row>
    <row r="1867" spans="2:6" x14ac:dyDescent="0.25">
      <c r="B1867" s="6" t="s">
        <v>45</v>
      </c>
      <c r="C1867" s="6">
        <v>1978</v>
      </c>
      <c r="D1867" s="6" t="s">
        <v>22</v>
      </c>
      <c r="E1867" s="6" t="s">
        <v>4</v>
      </c>
      <c r="F1867" s="27">
        <v>1.0883071254123999E-2</v>
      </c>
    </row>
    <row r="1868" spans="2:6" x14ac:dyDescent="0.25">
      <c r="B1868" s="6" t="s">
        <v>45</v>
      </c>
      <c r="C1868" s="6">
        <v>1978</v>
      </c>
      <c r="D1868" s="6" t="s">
        <v>23</v>
      </c>
      <c r="E1868" s="6" t="s">
        <v>4</v>
      </c>
      <c r="F1868" s="27">
        <v>0</v>
      </c>
    </row>
    <row r="1869" spans="2:6" x14ac:dyDescent="0.25">
      <c r="B1869" s="6" t="s">
        <v>45</v>
      </c>
      <c r="C1869" s="6">
        <v>1978</v>
      </c>
      <c r="D1869" s="6" t="s">
        <v>24</v>
      </c>
      <c r="E1869" s="6" t="s">
        <v>4</v>
      </c>
      <c r="F1869" s="27">
        <v>7.1382664210120406E-2</v>
      </c>
    </row>
    <row r="1870" spans="2:6" x14ac:dyDescent="0.25">
      <c r="B1870" s="6" t="s">
        <v>45</v>
      </c>
      <c r="C1870" s="6">
        <v>1978</v>
      </c>
      <c r="D1870" s="6" t="s">
        <v>25</v>
      </c>
      <c r="E1870" s="6" t="s">
        <v>4</v>
      </c>
      <c r="F1870" s="27">
        <v>9.1306397017867094E-2</v>
      </c>
    </row>
    <row r="1871" spans="2:6" x14ac:dyDescent="0.25">
      <c r="B1871" s="6" t="s">
        <v>45</v>
      </c>
      <c r="C1871" s="6">
        <v>1978</v>
      </c>
      <c r="D1871" s="6" t="s">
        <v>26</v>
      </c>
      <c r="E1871" s="6" t="s">
        <v>4</v>
      </c>
      <c r="F1871" s="27">
        <v>4.6574403359184197E-2</v>
      </c>
    </row>
    <row r="1872" spans="2:6" x14ac:dyDescent="0.25">
      <c r="B1872" s="6" t="s">
        <v>45</v>
      </c>
      <c r="C1872" s="6">
        <v>1978</v>
      </c>
      <c r="D1872" s="6" t="s">
        <v>27</v>
      </c>
      <c r="E1872" s="6" t="s">
        <v>4</v>
      </c>
      <c r="F1872" s="27">
        <v>0</v>
      </c>
    </row>
    <row r="1873" spans="2:6" x14ac:dyDescent="0.25">
      <c r="B1873" s="6" t="s">
        <v>45</v>
      </c>
      <c r="C1873" s="6">
        <v>1978</v>
      </c>
      <c r="D1873" s="6" t="s">
        <v>28</v>
      </c>
      <c r="E1873" s="6" t="s">
        <v>4</v>
      </c>
      <c r="F1873" s="27">
        <v>1.1225845151891683E-2</v>
      </c>
    </row>
    <row r="1874" spans="2:6" x14ac:dyDescent="0.25">
      <c r="B1874" s="6" t="s">
        <v>45</v>
      </c>
      <c r="C1874" s="6">
        <v>1978</v>
      </c>
      <c r="D1874" s="6" t="s">
        <v>29</v>
      </c>
      <c r="E1874" s="6" t="s">
        <v>4</v>
      </c>
      <c r="F1874" s="27">
        <v>4.4560606709799049E-3</v>
      </c>
    </row>
    <row r="1875" spans="2:6" x14ac:dyDescent="0.25">
      <c r="B1875" s="6" t="s">
        <v>45</v>
      </c>
      <c r="C1875" s="6">
        <v>1978</v>
      </c>
      <c r="D1875" s="6" t="s">
        <v>30</v>
      </c>
      <c r="E1875" s="6" t="s">
        <v>4</v>
      </c>
      <c r="F1875" s="27">
        <v>0</v>
      </c>
    </row>
    <row r="1876" spans="2:6" x14ac:dyDescent="0.25">
      <c r="B1876" s="6" t="s">
        <v>45</v>
      </c>
      <c r="C1876" s="6">
        <v>1978</v>
      </c>
      <c r="D1876" s="6" t="s">
        <v>31</v>
      </c>
      <c r="E1876" s="6" t="s">
        <v>4</v>
      </c>
      <c r="F1876" s="27">
        <v>0</v>
      </c>
    </row>
    <row r="1877" spans="2:6" x14ac:dyDescent="0.25">
      <c r="B1877" s="6" t="s">
        <v>45</v>
      </c>
      <c r="C1877" s="6">
        <v>1978</v>
      </c>
      <c r="D1877" s="6" t="s">
        <v>32</v>
      </c>
      <c r="E1877" s="6" t="s">
        <v>4</v>
      </c>
      <c r="F1877" s="27">
        <v>0</v>
      </c>
    </row>
    <row r="1878" spans="2:6" x14ac:dyDescent="0.25">
      <c r="B1878" s="6" t="s">
        <v>45</v>
      </c>
      <c r="C1878" s="6">
        <v>1977</v>
      </c>
      <c r="D1878" s="6" t="s">
        <v>7</v>
      </c>
      <c r="E1878" s="6" t="s">
        <v>3</v>
      </c>
      <c r="F1878" s="27">
        <v>8.3394881346135319E-2</v>
      </c>
    </row>
    <row r="1879" spans="2:6" x14ac:dyDescent="0.25">
      <c r="B1879" s="6" t="s">
        <v>45</v>
      </c>
      <c r="C1879" s="6">
        <v>1977</v>
      </c>
      <c r="D1879" s="6" t="s">
        <v>8</v>
      </c>
      <c r="E1879" s="6" t="s">
        <v>3</v>
      </c>
      <c r="F1879" s="27">
        <v>8.6573970007385759E-2</v>
      </c>
    </row>
    <row r="1880" spans="2:6" x14ac:dyDescent="0.25">
      <c r="B1880" s="6" t="s">
        <v>45</v>
      </c>
      <c r="C1880" s="6">
        <v>1977</v>
      </c>
      <c r="D1880" s="6" t="s">
        <v>9</v>
      </c>
      <c r="E1880" s="6" t="s">
        <v>3</v>
      </c>
      <c r="F1880" s="27">
        <v>6.6022285732635438E-2</v>
      </c>
    </row>
    <row r="1881" spans="2:6" x14ac:dyDescent="0.25">
      <c r="B1881" s="6" t="s">
        <v>45</v>
      </c>
      <c r="C1881" s="6">
        <v>1977</v>
      </c>
      <c r="D1881" s="6" t="s">
        <v>10</v>
      </c>
      <c r="E1881" s="6" t="s">
        <v>3</v>
      </c>
      <c r="F1881" s="27">
        <v>0.11942455284030699</v>
      </c>
    </row>
    <row r="1882" spans="2:6" x14ac:dyDescent="0.25">
      <c r="B1882" s="6" t="s">
        <v>45</v>
      </c>
      <c r="C1882" s="6">
        <v>1977</v>
      </c>
      <c r="D1882" s="6" t="s">
        <v>11</v>
      </c>
      <c r="E1882" s="6" t="s">
        <v>3</v>
      </c>
      <c r="F1882" s="27">
        <v>2.6974085610609808E-3</v>
      </c>
    </row>
    <row r="1883" spans="2:6" x14ac:dyDescent="0.25">
      <c r="B1883" s="6" t="s">
        <v>45</v>
      </c>
      <c r="C1883" s="6">
        <v>1977</v>
      </c>
      <c r="D1883" s="6" t="s">
        <v>12</v>
      </c>
      <c r="E1883" s="6" t="s">
        <v>3</v>
      </c>
      <c r="F1883" s="27">
        <v>0</v>
      </c>
    </row>
    <row r="1884" spans="2:6" x14ac:dyDescent="0.25">
      <c r="B1884" s="6" t="s">
        <v>45</v>
      </c>
      <c r="C1884" s="6">
        <v>1977</v>
      </c>
      <c r="D1884" s="6" t="s">
        <v>13</v>
      </c>
      <c r="E1884" s="6" t="s">
        <v>3</v>
      </c>
      <c r="F1884" s="27">
        <v>4.6755081725056997E-2</v>
      </c>
    </row>
    <row r="1885" spans="2:6" x14ac:dyDescent="0.25">
      <c r="B1885" s="6" t="s">
        <v>45</v>
      </c>
      <c r="C1885" s="6">
        <v>1977</v>
      </c>
      <c r="D1885" s="6" t="s">
        <v>14</v>
      </c>
      <c r="E1885" s="6" t="s">
        <v>3</v>
      </c>
      <c r="F1885" s="27">
        <v>0</v>
      </c>
    </row>
    <row r="1886" spans="2:6" x14ac:dyDescent="0.25">
      <c r="B1886" s="6" t="s">
        <v>45</v>
      </c>
      <c r="C1886" s="6">
        <v>1977</v>
      </c>
      <c r="D1886" s="6" t="s">
        <v>15</v>
      </c>
      <c r="E1886" s="6" t="s">
        <v>3</v>
      </c>
      <c r="F1886" s="27">
        <v>5.9407212356700169E-3</v>
      </c>
    </row>
    <row r="1887" spans="2:6" x14ac:dyDescent="0.25">
      <c r="B1887" s="6" t="s">
        <v>45</v>
      </c>
      <c r="C1887" s="6">
        <v>1977</v>
      </c>
      <c r="D1887" s="6" t="s">
        <v>16</v>
      </c>
      <c r="E1887" s="6" t="s">
        <v>3</v>
      </c>
      <c r="F1887" s="27">
        <v>9.8519636492084395E-2</v>
      </c>
    </row>
    <row r="1888" spans="2:6" x14ac:dyDescent="0.25">
      <c r="B1888" s="6" t="s">
        <v>45</v>
      </c>
      <c r="C1888" s="6">
        <v>1977</v>
      </c>
      <c r="D1888" s="6" t="s">
        <v>17</v>
      </c>
      <c r="E1888" s="6" t="s">
        <v>3</v>
      </c>
      <c r="F1888" s="27">
        <v>6.5508493625766676E-3</v>
      </c>
    </row>
    <row r="1889" spans="2:6" x14ac:dyDescent="0.25">
      <c r="B1889" s="6" t="s">
        <v>45</v>
      </c>
      <c r="C1889" s="6">
        <v>1977</v>
      </c>
      <c r="D1889" s="6" t="s">
        <v>18</v>
      </c>
      <c r="E1889" s="6" t="s">
        <v>3</v>
      </c>
      <c r="F1889" s="27">
        <v>1.7372595613499887E-2</v>
      </c>
    </row>
    <row r="1890" spans="2:6" x14ac:dyDescent="0.25">
      <c r="B1890" s="6" t="s">
        <v>45</v>
      </c>
      <c r="C1890" s="6">
        <v>1977</v>
      </c>
      <c r="D1890" s="6" t="s">
        <v>19</v>
      </c>
      <c r="E1890" s="6" t="s">
        <v>3</v>
      </c>
      <c r="F1890" s="27">
        <v>0.13869175684788543</v>
      </c>
    </row>
    <row r="1891" spans="2:6" x14ac:dyDescent="0.25">
      <c r="B1891" s="6" t="s">
        <v>45</v>
      </c>
      <c r="C1891" s="6">
        <v>1977</v>
      </c>
      <c r="D1891" s="6" t="s">
        <v>20</v>
      </c>
      <c r="E1891" s="6" t="s">
        <v>3</v>
      </c>
      <c r="F1891" s="27">
        <v>3.6639799621078321E-2</v>
      </c>
    </row>
    <row r="1892" spans="2:6" x14ac:dyDescent="0.25">
      <c r="B1892" s="6" t="s">
        <v>45</v>
      </c>
      <c r="C1892" s="6">
        <v>1977</v>
      </c>
      <c r="D1892" s="6" t="s">
        <v>21</v>
      </c>
      <c r="E1892" s="6" t="s">
        <v>3</v>
      </c>
      <c r="F1892" s="27">
        <v>0</v>
      </c>
    </row>
    <row r="1893" spans="2:6" x14ac:dyDescent="0.25">
      <c r="B1893" s="6" t="s">
        <v>45</v>
      </c>
      <c r="C1893" s="6">
        <v>1977</v>
      </c>
      <c r="D1893" s="6" t="s">
        <v>22</v>
      </c>
      <c r="E1893" s="6" t="s">
        <v>3</v>
      </c>
      <c r="F1893" s="27">
        <v>6.3806557271763917E-2</v>
      </c>
    </row>
    <row r="1894" spans="2:6" x14ac:dyDescent="0.25">
      <c r="B1894" s="6" t="s">
        <v>45</v>
      </c>
      <c r="C1894" s="6">
        <v>1977</v>
      </c>
      <c r="D1894" s="6" t="s">
        <v>23</v>
      </c>
      <c r="E1894" s="6" t="s">
        <v>3</v>
      </c>
      <c r="F1894" s="27">
        <v>0</v>
      </c>
    </row>
    <row r="1895" spans="2:6" x14ac:dyDescent="0.25">
      <c r="B1895" s="6" t="s">
        <v>45</v>
      </c>
      <c r="C1895" s="6">
        <v>1977</v>
      </c>
      <c r="D1895" s="6" t="s">
        <v>24</v>
      </c>
      <c r="E1895" s="6" t="s">
        <v>3</v>
      </c>
      <c r="F1895" s="27">
        <v>4.9420378279438681E-2</v>
      </c>
    </row>
    <row r="1896" spans="2:6" x14ac:dyDescent="0.25">
      <c r="B1896" s="6" t="s">
        <v>45</v>
      </c>
      <c r="C1896" s="6">
        <v>1977</v>
      </c>
      <c r="D1896" s="6" t="s">
        <v>25</v>
      </c>
      <c r="E1896" s="6" t="s">
        <v>3</v>
      </c>
      <c r="F1896" s="27">
        <v>0.10885970264281815</v>
      </c>
    </row>
    <row r="1897" spans="2:6" x14ac:dyDescent="0.25">
      <c r="B1897" s="6" t="s">
        <v>45</v>
      </c>
      <c r="C1897" s="6">
        <v>1977</v>
      </c>
      <c r="D1897" s="6" t="s">
        <v>26</v>
      </c>
      <c r="E1897" s="6" t="s">
        <v>3</v>
      </c>
      <c r="F1897" s="27">
        <v>5.1475546706913712E-2</v>
      </c>
    </row>
    <row r="1898" spans="2:6" x14ac:dyDescent="0.25">
      <c r="B1898" s="6" t="s">
        <v>45</v>
      </c>
      <c r="C1898" s="6">
        <v>1977</v>
      </c>
      <c r="D1898" s="6" t="s">
        <v>27</v>
      </c>
      <c r="E1898" s="6" t="s">
        <v>3</v>
      </c>
      <c r="F1898" s="27">
        <v>0</v>
      </c>
    </row>
    <row r="1899" spans="2:6" x14ac:dyDescent="0.25">
      <c r="B1899" s="6" t="s">
        <v>45</v>
      </c>
      <c r="C1899" s="6">
        <v>1977</v>
      </c>
      <c r="D1899" s="6" t="s">
        <v>28</v>
      </c>
      <c r="E1899" s="6" t="s">
        <v>3</v>
      </c>
      <c r="F1899" s="27">
        <v>0</v>
      </c>
    </row>
    <row r="1900" spans="2:6" x14ac:dyDescent="0.25">
      <c r="B1900" s="6" t="s">
        <v>45</v>
      </c>
      <c r="C1900" s="6">
        <v>1977</v>
      </c>
      <c r="D1900" s="6" t="s">
        <v>29</v>
      </c>
      <c r="E1900" s="6" t="s">
        <v>3</v>
      </c>
      <c r="F1900" s="27">
        <v>1.785427571368935E-2</v>
      </c>
    </row>
    <row r="1901" spans="2:6" x14ac:dyDescent="0.25">
      <c r="B1901" s="6" t="s">
        <v>45</v>
      </c>
      <c r="C1901" s="6">
        <v>1977</v>
      </c>
      <c r="D1901" s="6" t="s">
        <v>30</v>
      </c>
      <c r="E1901" s="6" t="s">
        <v>3</v>
      </c>
      <c r="F1901" s="27">
        <v>0</v>
      </c>
    </row>
    <row r="1902" spans="2:6" x14ac:dyDescent="0.25">
      <c r="B1902" s="6" t="s">
        <v>45</v>
      </c>
      <c r="C1902" s="6">
        <v>1977</v>
      </c>
      <c r="D1902" s="6" t="s">
        <v>31</v>
      </c>
      <c r="E1902" s="6" t="s">
        <v>3</v>
      </c>
      <c r="F1902" s="27">
        <v>0</v>
      </c>
    </row>
    <row r="1903" spans="2:6" x14ac:dyDescent="0.25">
      <c r="B1903" s="6" t="s">
        <v>45</v>
      </c>
      <c r="C1903" s="6">
        <v>1977</v>
      </c>
      <c r="D1903" s="6" t="s">
        <v>32</v>
      </c>
      <c r="E1903" s="6" t="s">
        <v>3</v>
      </c>
      <c r="F1903" s="27">
        <v>0</v>
      </c>
    </row>
    <row r="1904" spans="2:6" x14ac:dyDescent="0.25">
      <c r="B1904" s="6" t="s">
        <v>45</v>
      </c>
      <c r="C1904" s="6">
        <v>1977</v>
      </c>
      <c r="D1904" s="6" t="s">
        <v>7</v>
      </c>
      <c r="E1904" s="6" t="s">
        <v>4</v>
      </c>
      <c r="F1904" s="27">
        <v>0.10650551943802086</v>
      </c>
    </row>
    <row r="1905" spans="2:6" x14ac:dyDescent="0.25">
      <c r="B1905" s="6" t="s">
        <v>45</v>
      </c>
      <c r="C1905" s="6">
        <v>1977</v>
      </c>
      <c r="D1905" s="6" t="s">
        <v>8</v>
      </c>
      <c r="E1905" s="6" t="s">
        <v>4</v>
      </c>
      <c r="F1905" s="27">
        <v>1.5140276626379859E-2</v>
      </c>
    </row>
    <row r="1906" spans="2:6" x14ac:dyDescent="0.25">
      <c r="B1906" s="6" t="s">
        <v>45</v>
      </c>
      <c r="C1906" s="6">
        <v>1977</v>
      </c>
      <c r="D1906" s="6" t="s">
        <v>9</v>
      </c>
      <c r="E1906" s="6" t="s">
        <v>4</v>
      </c>
      <c r="F1906" s="27">
        <v>3.3116628125136348E-2</v>
      </c>
    </row>
    <row r="1907" spans="2:6" x14ac:dyDescent="0.25">
      <c r="B1907" s="6" t="s">
        <v>45</v>
      </c>
      <c r="C1907" s="6">
        <v>1977</v>
      </c>
      <c r="D1907" s="6" t="s">
        <v>10</v>
      </c>
      <c r="E1907" s="6" t="s">
        <v>4</v>
      </c>
      <c r="F1907" s="27">
        <v>2.7793533749290982E-2</v>
      </c>
    </row>
    <row r="1908" spans="2:6" x14ac:dyDescent="0.25">
      <c r="B1908" s="6" t="s">
        <v>45</v>
      </c>
      <c r="C1908" s="6">
        <v>1977</v>
      </c>
      <c r="D1908" s="6" t="s">
        <v>11</v>
      </c>
      <c r="E1908" s="6" t="s">
        <v>4</v>
      </c>
      <c r="F1908" s="27">
        <v>3.3945634626292596E-2</v>
      </c>
    </row>
    <row r="1909" spans="2:6" x14ac:dyDescent="0.25">
      <c r="B1909" s="6" t="s">
        <v>45</v>
      </c>
      <c r="C1909" s="6">
        <v>1977</v>
      </c>
      <c r="D1909" s="6" t="s">
        <v>12</v>
      </c>
      <c r="E1909" s="6" t="s">
        <v>4</v>
      </c>
      <c r="F1909" s="27">
        <v>1.4791221257471966E-2</v>
      </c>
    </row>
    <row r="1910" spans="2:6" x14ac:dyDescent="0.25">
      <c r="B1910" s="6" t="s">
        <v>45</v>
      </c>
      <c r="C1910" s="6">
        <v>1977</v>
      </c>
      <c r="D1910" s="6" t="s">
        <v>13</v>
      </c>
      <c r="E1910" s="6" t="s">
        <v>4</v>
      </c>
      <c r="F1910" s="27">
        <v>3.7087132946463631E-3</v>
      </c>
    </row>
    <row r="1911" spans="2:6" x14ac:dyDescent="0.25">
      <c r="B1911" s="6" t="s">
        <v>45</v>
      </c>
      <c r="C1911" s="6">
        <v>1977</v>
      </c>
      <c r="D1911" s="6" t="s">
        <v>14</v>
      </c>
      <c r="E1911" s="6" t="s">
        <v>4</v>
      </c>
      <c r="F1911" s="27">
        <v>1.1998778306208822E-2</v>
      </c>
    </row>
    <row r="1912" spans="2:6" x14ac:dyDescent="0.25">
      <c r="B1912" s="6" t="s">
        <v>45</v>
      </c>
      <c r="C1912" s="6">
        <v>1977</v>
      </c>
      <c r="D1912" s="6" t="s">
        <v>15</v>
      </c>
      <c r="E1912" s="6" t="s">
        <v>4</v>
      </c>
      <c r="F1912" s="27">
        <v>0</v>
      </c>
    </row>
    <row r="1913" spans="2:6" x14ac:dyDescent="0.25">
      <c r="B1913" s="6" t="s">
        <v>45</v>
      </c>
      <c r="C1913" s="6">
        <v>1977</v>
      </c>
      <c r="D1913" s="6" t="s">
        <v>16</v>
      </c>
      <c r="E1913" s="6" t="s">
        <v>4</v>
      </c>
      <c r="F1913" s="27">
        <v>8.5867620751341675E-2</v>
      </c>
    </row>
    <row r="1914" spans="2:6" x14ac:dyDescent="0.25">
      <c r="B1914" s="6" t="s">
        <v>45</v>
      </c>
      <c r="C1914" s="6">
        <v>1977</v>
      </c>
      <c r="D1914" s="6" t="s">
        <v>17</v>
      </c>
      <c r="E1914" s="6" t="s">
        <v>4</v>
      </c>
      <c r="F1914" s="27">
        <v>0.15532963916401238</v>
      </c>
    </row>
    <row r="1915" spans="2:6" x14ac:dyDescent="0.25">
      <c r="B1915" s="6" t="s">
        <v>45</v>
      </c>
      <c r="C1915" s="6">
        <v>1977</v>
      </c>
      <c r="D1915" s="6" t="s">
        <v>18</v>
      </c>
      <c r="E1915" s="6" t="s">
        <v>4</v>
      </c>
      <c r="F1915" s="27">
        <v>6.8676643832627948E-2</v>
      </c>
    </row>
    <row r="1916" spans="2:6" x14ac:dyDescent="0.25">
      <c r="B1916" s="6" t="s">
        <v>45</v>
      </c>
      <c r="C1916" s="6">
        <v>1977</v>
      </c>
      <c r="D1916" s="6" t="s">
        <v>19</v>
      </c>
      <c r="E1916" s="6" t="s">
        <v>4</v>
      </c>
      <c r="F1916" s="27">
        <v>0.12278022601335137</v>
      </c>
    </row>
    <row r="1917" spans="2:6" x14ac:dyDescent="0.25">
      <c r="B1917" s="6" t="s">
        <v>45</v>
      </c>
      <c r="C1917" s="6">
        <v>1977</v>
      </c>
      <c r="D1917" s="6" t="s">
        <v>20</v>
      </c>
      <c r="E1917" s="6" t="s">
        <v>4</v>
      </c>
      <c r="F1917" s="27">
        <v>7.0465552598280898E-2</v>
      </c>
    </row>
    <row r="1918" spans="2:6" x14ac:dyDescent="0.25">
      <c r="B1918" s="6" t="s">
        <v>45</v>
      </c>
      <c r="C1918" s="6">
        <v>1977</v>
      </c>
      <c r="D1918" s="6" t="s">
        <v>21</v>
      </c>
      <c r="E1918" s="6" t="s">
        <v>4</v>
      </c>
      <c r="F1918" s="27">
        <v>0</v>
      </c>
    </row>
    <row r="1919" spans="2:6" x14ac:dyDescent="0.25">
      <c r="B1919" s="6" t="s">
        <v>45</v>
      </c>
      <c r="C1919" s="6">
        <v>1977</v>
      </c>
      <c r="D1919" s="6" t="s">
        <v>22</v>
      </c>
      <c r="E1919" s="6" t="s">
        <v>4</v>
      </c>
      <c r="F1919" s="27">
        <v>1.2391465596230201E-2</v>
      </c>
    </row>
    <row r="1920" spans="2:6" x14ac:dyDescent="0.25">
      <c r="B1920" s="6" t="s">
        <v>45</v>
      </c>
      <c r="C1920" s="6">
        <v>1977</v>
      </c>
      <c r="D1920" s="6" t="s">
        <v>23</v>
      </c>
      <c r="E1920" s="6" t="s">
        <v>4</v>
      </c>
      <c r="F1920" s="27">
        <v>0</v>
      </c>
    </row>
    <row r="1921" spans="2:6" x14ac:dyDescent="0.25">
      <c r="B1921" s="6" t="s">
        <v>45</v>
      </c>
      <c r="C1921" s="6">
        <v>1977</v>
      </c>
      <c r="D1921" s="6" t="s">
        <v>24</v>
      </c>
      <c r="E1921" s="6" t="s">
        <v>4</v>
      </c>
      <c r="F1921" s="27">
        <v>7.6748549238622982E-2</v>
      </c>
    </row>
    <row r="1922" spans="2:6" x14ac:dyDescent="0.25">
      <c r="B1922" s="6" t="s">
        <v>45</v>
      </c>
      <c r="C1922" s="6">
        <v>1977</v>
      </c>
      <c r="D1922" s="6" t="s">
        <v>25</v>
      </c>
      <c r="E1922" s="6" t="s">
        <v>4</v>
      </c>
      <c r="F1922" s="27">
        <v>0.10358218072341725</v>
      </c>
    </row>
    <row r="1923" spans="2:6" x14ac:dyDescent="0.25">
      <c r="B1923" s="6" t="s">
        <v>45</v>
      </c>
      <c r="C1923" s="6">
        <v>1977</v>
      </c>
      <c r="D1923" s="6" t="s">
        <v>26</v>
      </c>
      <c r="E1923" s="6" t="s">
        <v>4</v>
      </c>
      <c r="F1923" s="27">
        <v>4.027226318774816E-2</v>
      </c>
    </row>
    <row r="1924" spans="2:6" x14ac:dyDescent="0.25">
      <c r="B1924" s="6" t="s">
        <v>45</v>
      </c>
      <c r="C1924" s="6">
        <v>1977</v>
      </c>
      <c r="D1924" s="6" t="s">
        <v>27</v>
      </c>
      <c r="E1924" s="6" t="s">
        <v>4</v>
      </c>
      <c r="F1924" s="27">
        <v>0</v>
      </c>
    </row>
    <row r="1925" spans="2:6" x14ac:dyDescent="0.25">
      <c r="B1925" s="6" t="s">
        <v>45</v>
      </c>
      <c r="C1925" s="6">
        <v>1977</v>
      </c>
      <c r="D1925" s="6" t="s">
        <v>28</v>
      </c>
      <c r="E1925" s="6" t="s">
        <v>4</v>
      </c>
      <c r="F1925" s="27">
        <v>1.1736986779527902E-2</v>
      </c>
    </row>
    <row r="1926" spans="2:6" x14ac:dyDescent="0.25">
      <c r="B1926" s="6" t="s">
        <v>45</v>
      </c>
      <c r="C1926" s="6">
        <v>1977</v>
      </c>
      <c r="D1926" s="6" t="s">
        <v>29</v>
      </c>
      <c r="E1926" s="6" t="s">
        <v>4</v>
      </c>
      <c r="F1926" s="27">
        <v>5.1485666913914218E-3</v>
      </c>
    </row>
    <row r="1927" spans="2:6" x14ac:dyDescent="0.25">
      <c r="B1927" s="6" t="s">
        <v>45</v>
      </c>
      <c r="C1927" s="6">
        <v>1977</v>
      </c>
      <c r="D1927" s="6" t="s">
        <v>30</v>
      </c>
      <c r="E1927" s="6" t="s">
        <v>4</v>
      </c>
      <c r="F1927" s="27">
        <v>0</v>
      </c>
    </row>
    <row r="1928" spans="2:6" x14ac:dyDescent="0.25">
      <c r="B1928" s="6" t="s">
        <v>45</v>
      </c>
      <c r="C1928" s="6">
        <v>1977</v>
      </c>
      <c r="D1928" s="6" t="s">
        <v>31</v>
      </c>
      <c r="E1928" s="6" t="s">
        <v>4</v>
      </c>
      <c r="F1928" s="27">
        <v>0</v>
      </c>
    </row>
    <row r="1929" spans="2:6" x14ac:dyDescent="0.25">
      <c r="B1929" s="6" t="s">
        <v>45</v>
      </c>
      <c r="C1929" s="6">
        <v>1977</v>
      </c>
      <c r="D1929" s="6" t="s">
        <v>32</v>
      </c>
      <c r="E1929" s="6" t="s">
        <v>4</v>
      </c>
      <c r="F1929" s="27">
        <v>0</v>
      </c>
    </row>
    <row r="1930" spans="2:6" x14ac:dyDescent="0.25">
      <c r="B1930" s="6" t="s">
        <v>45</v>
      </c>
      <c r="C1930" s="6">
        <v>1976</v>
      </c>
      <c r="D1930" s="6" t="s">
        <v>7</v>
      </c>
      <c r="E1930" s="6" t="s">
        <v>3</v>
      </c>
      <c r="F1930" s="27">
        <v>6.3644484144707456E-2</v>
      </c>
    </row>
    <row r="1931" spans="2:6" x14ac:dyDescent="0.25">
      <c r="B1931" s="6" t="s">
        <v>45</v>
      </c>
      <c r="C1931" s="6">
        <v>1976</v>
      </c>
      <c r="D1931" s="6" t="s">
        <v>8</v>
      </c>
      <c r="E1931" s="6" t="s">
        <v>3</v>
      </c>
      <c r="F1931" s="27">
        <v>8.5593058125438659E-2</v>
      </c>
    </row>
    <row r="1932" spans="2:6" x14ac:dyDescent="0.25">
      <c r="B1932" s="6" t="s">
        <v>45</v>
      </c>
      <c r="C1932" s="6">
        <v>1976</v>
      </c>
      <c r="D1932" s="6" t="s">
        <v>9</v>
      </c>
      <c r="E1932" s="6" t="s">
        <v>3</v>
      </c>
      <c r="F1932" s="27">
        <v>6.6483761883493905E-2</v>
      </c>
    </row>
    <row r="1933" spans="2:6" x14ac:dyDescent="0.25">
      <c r="B1933" s="6" t="s">
        <v>45</v>
      </c>
      <c r="C1933" s="6">
        <v>1976</v>
      </c>
      <c r="D1933" s="6" t="s">
        <v>10</v>
      </c>
      <c r="E1933" s="6" t="s">
        <v>3</v>
      </c>
      <c r="F1933" s="27">
        <v>0.1188349390671856</v>
      </c>
    </row>
    <row r="1934" spans="2:6" x14ac:dyDescent="0.25">
      <c r="B1934" s="6" t="s">
        <v>45</v>
      </c>
      <c r="C1934" s="6">
        <v>1976</v>
      </c>
      <c r="D1934" s="6" t="s">
        <v>11</v>
      </c>
      <c r="E1934" s="6" t="s">
        <v>3</v>
      </c>
      <c r="F1934" s="27">
        <v>2.4564537740062527E-3</v>
      </c>
    </row>
    <row r="1935" spans="2:6" x14ac:dyDescent="0.25">
      <c r="B1935" s="6" t="s">
        <v>45</v>
      </c>
      <c r="C1935" s="6">
        <v>1976</v>
      </c>
      <c r="D1935" s="6" t="s">
        <v>12</v>
      </c>
      <c r="E1935" s="6" t="s">
        <v>3</v>
      </c>
      <c r="F1935" s="27">
        <v>0</v>
      </c>
    </row>
    <row r="1936" spans="2:6" x14ac:dyDescent="0.25">
      <c r="B1936" s="6" t="s">
        <v>45</v>
      </c>
      <c r="C1936" s="6">
        <v>1976</v>
      </c>
      <c r="D1936" s="6" t="s">
        <v>13</v>
      </c>
      <c r="E1936" s="6" t="s">
        <v>3</v>
      </c>
      <c r="F1936" s="27">
        <v>5.0979391309895997E-2</v>
      </c>
    </row>
    <row r="1937" spans="2:6" x14ac:dyDescent="0.25">
      <c r="B1937" s="6" t="s">
        <v>45</v>
      </c>
      <c r="C1937" s="6">
        <v>1976</v>
      </c>
      <c r="D1937" s="6" t="s">
        <v>14</v>
      </c>
      <c r="E1937" s="6" t="s">
        <v>3</v>
      </c>
      <c r="F1937" s="27">
        <v>0</v>
      </c>
    </row>
    <row r="1938" spans="2:6" x14ac:dyDescent="0.25">
      <c r="B1938" s="6" t="s">
        <v>45</v>
      </c>
      <c r="C1938" s="6">
        <v>1976</v>
      </c>
      <c r="D1938" s="6" t="s">
        <v>15</v>
      </c>
      <c r="E1938" s="6" t="s">
        <v>3</v>
      </c>
      <c r="F1938" s="27">
        <v>6.0294774452880747E-3</v>
      </c>
    </row>
    <row r="1939" spans="2:6" x14ac:dyDescent="0.25">
      <c r="B1939" s="6" t="s">
        <v>45</v>
      </c>
      <c r="C1939" s="6">
        <v>1976</v>
      </c>
      <c r="D1939" s="6" t="s">
        <v>16</v>
      </c>
      <c r="E1939" s="6" t="s">
        <v>3</v>
      </c>
      <c r="F1939" s="27">
        <v>0.11969629298794104</v>
      </c>
    </row>
    <row r="1940" spans="2:6" x14ac:dyDescent="0.25">
      <c r="B1940" s="6" t="s">
        <v>45</v>
      </c>
      <c r="C1940" s="6">
        <v>1976</v>
      </c>
      <c r="D1940" s="6" t="s">
        <v>17</v>
      </c>
      <c r="E1940" s="6" t="s">
        <v>3</v>
      </c>
      <c r="F1940" s="27">
        <v>5.7423594717029283E-3</v>
      </c>
    </row>
    <row r="1941" spans="2:6" x14ac:dyDescent="0.25">
      <c r="B1941" s="6" t="s">
        <v>45</v>
      </c>
      <c r="C1941" s="6">
        <v>1976</v>
      </c>
      <c r="D1941" s="6" t="s">
        <v>18</v>
      </c>
      <c r="E1941" s="6" t="s">
        <v>3</v>
      </c>
      <c r="F1941" s="27">
        <v>1.2696994831876475E-2</v>
      </c>
    </row>
    <row r="1942" spans="2:6" x14ac:dyDescent="0.25">
      <c r="B1942" s="6" t="s">
        <v>45</v>
      </c>
      <c r="C1942" s="6">
        <v>1976</v>
      </c>
      <c r="D1942" s="6" t="s">
        <v>19</v>
      </c>
      <c r="E1942" s="6" t="s">
        <v>3</v>
      </c>
      <c r="F1942" s="27">
        <v>0.13992215912716136</v>
      </c>
    </row>
    <row r="1943" spans="2:6" x14ac:dyDescent="0.25">
      <c r="B1943" s="6" t="s">
        <v>45</v>
      </c>
      <c r="C1943" s="6">
        <v>1976</v>
      </c>
      <c r="D1943" s="6" t="s">
        <v>20</v>
      </c>
      <c r="E1943" s="6" t="s">
        <v>3</v>
      </c>
      <c r="F1943" s="27">
        <v>3.2380527020991513E-2</v>
      </c>
    </row>
    <row r="1944" spans="2:6" x14ac:dyDescent="0.25">
      <c r="B1944" s="6" t="s">
        <v>45</v>
      </c>
      <c r="C1944" s="6">
        <v>1976</v>
      </c>
      <c r="D1944" s="6" t="s">
        <v>21</v>
      </c>
      <c r="E1944" s="6" t="s">
        <v>3</v>
      </c>
      <c r="F1944" s="27">
        <v>0</v>
      </c>
    </row>
    <row r="1945" spans="2:6" x14ac:dyDescent="0.25">
      <c r="B1945" s="6" t="s">
        <v>45</v>
      </c>
      <c r="C1945" s="6">
        <v>1976</v>
      </c>
      <c r="D1945" s="6" t="s">
        <v>22</v>
      </c>
      <c r="E1945" s="6" t="s">
        <v>3</v>
      </c>
      <c r="F1945" s="27">
        <v>6.5367191986218334E-2</v>
      </c>
    </row>
    <row r="1946" spans="2:6" x14ac:dyDescent="0.25">
      <c r="B1946" s="6" t="s">
        <v>45</v>
      </c>
      <c r="C1946" s="6">
        <v>1976</v>
      </c>
      <c r="D1946" s="6" t="s">
        <v>23</v>
      </c>
      <c r="E1946" s="6" t="s">
        <v>3</v>
      </c>
      <c r="F1946" s="27">
        <v>0</v>
      </c>
    </row>
    <row r="1947" spans="2:6" x14ac:dyDescent="0.25">
      <c r="B1947" s="6" t="s">
        <v>45</v>
      </c>
      <c r="C1947" s="6">
        <v>1976</v>
      </c>
      <c r="D1947" s="6" t="s">
        <v>24</v>
      </c>
      <c r="E1947" s="6" t="s">
        <v>3</v>
      </c>
      <c r="F1947" s="27">
        <v>5.0213743380335608E-2</v>
      </c>
    </row>
    <row r="1948" spans="2:6" x14ac:dyDescent="0.25">
      <c r="B1948" s="6" t="s">
        <v>45</v>
      </c>
      <c r="C1948" s="6">
        <v>1976</v>
      </c>
      <c r="D1948" s="6" t="s">
        <v>25</v>
      </c>
      <c r="E1948" s="6" t="s">
        <v>3</v>
      </c>
      <c r="F1948" s="27">
        <v>0.11395393351623812</v>
      </c>
    </row>
    <row r="1949" spans="2:6" x14ac:dyDescent="0.25">
      <c r="B1949" s="6" t="s">
        <v>45</v>
      </c>
      <c r="C1949" s="6">
        <v>1976</v>
      </c>
      <c r="D1949" s="6" t="s">
        <v>26</v>
      </c>
      <c r="E1949" s="6" t="s">
        <v>3</v>
      </c>
      <c r="F1949" s="27">
        <v>4.826772155936962E-2</v>
      </c>
    </row>
    <row r="1950" spans="2:6" x14ac:dyDescent="0.25">
      <c r="B1950" s="6" t="s">
        <v>45</v>
      </c>
      <c r="C1950" s="6">
        <v>1976</v>
      </c>
      <c r="D1950" s="6" t="s">
        <v>27</v>
      </c>
      <c r="E1950" s="6" t="s">
        <v>3</v>
      </c>
      <c r="F1950" s="27">
        <v>0</v>
      </c>
    </row>
    <row r="1951" spans="2:6" x14ac:dyDescent="0.25">
      <c r="B1951" s="6" t="s">
        <v>45</v>
      </c>
      <c r="C1951" s="6">
        <v>1976</v>
      </c>
      <c r="D1951" s="6" t="s">
        <v>28</v>
      </c>
      <c r="E1951" s="6" t="s">
        <v>3</v>
      </c>
      <c r="F1951" s="27">
        <v>0</v>
      </c>
    </row>
    <row r="1952" spans="2:6" x14ac:dyDescent="0.25">
      <c r="B1952" s="6" t="s">
        <v>45</v>
      </c>
      <c r="C1952" s="6">
        <v>1976</v>
      </c>
      <c r="D1952" s="6" t="s">
        <v>29</v>
      </c>
      <c r="E1952" s="6" t="s">
        <v>3</v>
      </c>
      <c r="F1952" s="27">
        <v>1.7737510368149047E-2</v>
      </c>
    </row>
    <row r="1953" spans="2:6" x14ac:dyDescent="0.25">
      <c r="B1953" s="6" t="s">
        <v>45</v>
      </c>
      <c r="C1953" s="6">
        <v>1976</v>
      </c>
      <c r="D1953" s="6" t="s">
        <v>30</v>
      </c>
      <c r="E1953" s="6" t="s">
        <v>3</v>
      </c>
      <c r="F1953" s="27">
        <v>0</v>
      </c>
    </row>
    <row r="1954" spans="2:6" x14ac:dyDescent="0.25">
      <c r="B1954" s="6" t="s">
        <v>45</v>
      </c>
      <c r="C1954" s="6">
        <v>1976</v>
      </c>
      <c r="D1954" s="6" t="s">
        <v>31</v>
      </c>
      <c r="E1954" s="6" t="s">
        <v>3</v>
      </c>
      <c r="F1954" s="27">
        <v>0</v>
      </c>
    </row>
    <row r="1955" spans="2:6" x14ac:dyDescent="0.25">
      <c r="B1955" s="6" t="s">
        <v>45</v>
      </c>
      <c r="C1955" s="6">
        <v>1976</v>
      </c>
      <c r="D1955" s="6" t="s">
        <v>32</v>
      </c>
      <c r="E1955" s="6" t="s">
        <v>3</v>
      </c>
      <c r="F1955" s="27">
        <v>0</v>
      </c>
    </row>
    <row r="1956" spans="2:6" x14ac:dyDescent="0.25">
      <c r="B1956" s="6" t="s">
        <v>45</v>
      </c>
      <c r="C1956" s="6">
        <v>1976</v>
      </c>
      <c r="D1956" s="6" t="s">
        <v>7</v>
      </c>
      <c r="E1956" s="6" t="s">
        <v>4</v>
      </c>
      <c r="F1956" s="27">
        <v>9.4958163484230848E-2</v>
      </c>
    </row>
    <row r="1957" spans="2:6" x14ac:dyDescent="0.25">
      <c r="B1957" s="6" t="s">
        <v>45</v>
      </c>
      <c r="C1957" s="6">
        <v>1976</v>
      </c>
      <c r="D1957" s="6" t="s">
        <v>8</v>
      </c>
      <c r="E1957" s="6" t="s">
        <v>4</v>
      </c>
      <c r="F1957" s="27">
        <v>4.0248873632267756E-2</v>
      </c>
    </row>
    <row r="1958" spans="2:6" x14ac:dyDescent="0.25">
      <c r="B1958" s="6" t="s">
        <v>45</v>
      </c>
      <c r="C1958" s="6">
        <v>1976</v>
      </c>
      <c r="D1958" s="6" t="s">
        <v>9</v>
      </c>
      <c r="E1958" s="6" t="s">
        <v>4</v>
      </c>
      <c r="F1958" s="27">
        <v>3.668740613602231E-2</v>
      </c>
    </row>
    <row r="1959" spans="2:6" x14ac:dyDescent="0.25">
      <c r="B1959" s="6" t="s">
        <v>45</v>
      </c>
      <c r="C1959" s="6">
        <v>1976</v>
      </c>
      <c r="D1959" s="6" t="s">
        <v>10</v>
      </c>
      <c r="E1959" s="6" t="s">
        <v>4</v>
      </c>
      <c r="F1959" s="27">
        <v>3.1967388972323534E-2</v>
      </c>
    </row>
    <row r="1960" spans="2:6" x14ac:dyDescent="0.25">
      <c r="B1960" s="6" t="s">
        <v>45</v>
      </c>
      <c r="C1960" s="6">
        <v>1976</v>
      </c>
      <c r="D1960" s="6" t="s">
        <v>11</v>
      </c>
      <c r="E1960" s="6" t="s">
        <v>4</v>
      </c>
      <c r="F1960" s="27">
        <v>3.0293928341557606E-2</v>
      </c>
    </row>
    <row r="1961" spans="2:6" x14ac:dyDescent="0.25">
      <c r="B1961" s="6" t="s">
        <v>45</v>
      </c>
      <c r="C1961" s="6">
        <v>1976</v>
      </c>
      <c r="D1961" s="6" t="s">
        <v>12</v>
      </c>
      <c r="E1961" s="6" t="s">
        <v>4</v>
      </c>
      <c r="F1961" s="27">
        <v>1.7077880283201029E-2</v>
      </c>
    </row>
    <row r="1962" spans="2:6" x14ac:dyDescent="0.25">
      <c r="B1962" s="6" t="s">
        <v>45</v>
      </c>
      <c r="C1962" s="6">
        <v>1976</v>
      </c>
      <c r="D1962" s="6" t="s">
        <v>13</v>
      </c>
      <c r="E1962" s="6" t="s">
        <v>4</v>
      </c>
      <c r="F1962" s="27">
        <v>0</v>
      </c>
    </row>
    <row r="1963" spans="2:6" x14ac:dyDescent="0.25">
      <c r="B1963" s="6" t="s">
        <v>45</v>
      </c>
      <c r="C1963" s="6">
        <v>1976</v>
      </c>
      <c r="D1963" s="6" t="s">
        <v>14</v>
      </c>
      <c r="E1963" s="6" t="s">
        <v>4</v>
      </c>
      <c r="F1963" s="27">
        <v>1.2014589143960523E-2</v>
      </c>
    </row>
    <row r="1964" spans="2:6" x14ac:dyDescent="0.25">
      <c r="B1964" s="6" t="s">
        <v>45</v>
      </c>
      <c r="C1964" s="6">
        <v>1976</v>
      </c>
      <c r="D1964" s="6" t="s">
        <v>15</v>
      </c>
      <c r="E1964" s="6" t="s">
        <v>4</v>
      </c>
      <c r="F1964" s="27">
        <v>0</v>
      </c>
    </row>
    <row r="1965" spans="2:6" x14ac:dyDescent="0.25">
      <c r="B1965" s="6" t="s">
        <v>45</v>
      </c>
      <c r="C1965" s="6">
        <v>1976</v>
      </c>
      <c r="D1965" s="6" t="s">
        <v>16</v>
      </c>
      <c r="E1965" s="6" t="s">
        <v>4</v>
      </c>
      <c r="F1965" s="27">
        <v>9.1182149753271824E-2</v>
      </c>
    </row>
    <row r="1966" spans="2:6" x14ac:dyDescent="0.25">
      <c r="B1966" s="6" t="s">
        <v>45</v>
      </c>
      <c r="C1966" s="6">
        <v>1976</v>
      </c>
      <c r="D1966" s="6" t="s">
        <v>17</v>
      </c>
      <c r="E1966" s="6" t="s">
        <v>4</v>
      </c>
      <c r="F1966" s="27">
        <v>0.13469212615318601</v>
      </c>
    </row>
    <row r="1967" spans="2:6" x14ac:dyDescent="0.25">
      <c r="B1967" s="6" t="s">
        <v>45</v>
      </c>
      <c r="C1967" s="6">
        <v>1976</v>
      </c>
      <c r="D1967" s="6" t="s">
        <v>18</v>
      </c>
      <c r="E1967" s="6" t="s">
        <v>4</v>
      </c>
      <c r="F1967" s="27">
        <v>4.2823428448830726E-2</v>
      </c>
    </row>
    <row r="1968" spans="2:6" x14ac:dyDescent="0.25">
      <c r="B1968" s="6" t="s">
        <v>45</v>
      </c>
      <c r="C1968" s="6">
        <v>1976</v>
      </c>
      <c r="D1968" s="6" t="s">
        <v>19</v>
      </c>
      <c r="E1968" s="6" t="s">
        <v>4</v>
      </c>
      <c r="F1968" s="27">
        <v>0.12701137095043982</v>
      </c>
    </row>
    <row r="1969" spans="2:6" x14ac:dyDescent="0.25">
      <c r="B1969" s="6" t="s">
        <v>45</v>
      </c>
      <c r="C1969" s="6">
        <v>1976</v>
      </c>
      <c r="D1969" s="6" t="s">
        <v>20</v>
      </c>
      <c r="E1969" s="6" t="s">
        <v>4</v>
      </c>
      <c r="F1969" s="27">
        <v>7.2087534863763139E-2</v>
      </c>
    </row>
    <row r="1970" spans="2:6" x14ac:dyDescent="0.25">
      <c r="B1970" s="6" t="s">
        <v>45</v>
      </c>
      <c r="C1970" s="6">
        <v>1976</v>
      </c>
      <c r="D1970" s="6" t="s">
        <v>21</v>
      </c>
      <c r="E1970" s="6" t="s">
        <v>4</v>
      </c>
      <c r="F1970" s="27">
        <v>0</v>
      </c>
    </row>
    <row r="1971" spans="2:6" x14ac:dyDescent="0.25">
      <c r="B1971" s="6" t="s">
        <v>45</v>
      </c>
      <c r="C1971" s="6">
        <v>1976</v>
      </c>
      <c r="D1971" s="6" t="s">
        <v>22</v>
      </c>
      <c r="E1971" s="6" t="s">
        <v>4</v>
      </c>
      <c r="F1971" s="27">
        <v>1.6305513838232141E-2</v>
      </c>
    </row>
    <row r="1972" spans="2:6" x14ac:dyDescent="0.25">
      <c r="B1972" s="6" t="s">
        <v>45</v>
      </c>
      <c r="C1972" s="6">
        <v>1976</v>
      </c>
      <c r="D1972" s="6" t="s">
        <v>23</v>
      </c>
      <c r="E1972" s="6" t="s">
        <v>4</v>
      </c>
      <c r="F1972" s="27">
        <v>0</v>
      </c>
    </row>
    <row r="1973" spans="2:6" x14ac:dyDescent="0.25">
      <c r="B1973" s="6" t="s">
        <v>45</v>
      </c>
      <c r="C1973" s="6">
        <v>1976</v>
      </c>
      <c r="D1973" s="6" t="s">
        <v>24</v>
      </c>
      <c r="E1973" s="6" t="s">
        <v>4</v>
      </c>
      <c r="F1973" s="27">
        <v>8.0411928770650079E-2</v>
      </c>
    </row>
    <row r="1974" spans="2:6" x14ac:dyDescent="0.25">
      <c r="B1974" s="6" t="s">
        <v>45</v>
      </c>
      <c r="C1974" s="6">
        <v>1976</v>
      </c>
      <c r="D1974" s="6" t="s">
        <v>25</v>
      </c>
      <c r="E1974" s="6" t="s">
        <v>4</v>
      </c>
      <c r="F1974" s="27">
        <v>0.10113709504398198</v>
      </c>
    </row>
    <row r="1975" spans="2:6" x14ac:dyDescent="0.25">
      <c r="B1975" s="6" t="s">
        <v>45</v>
      </c>
      <c r="C1975" s="6">
        <v>1976</v>
      </c>
      <c r="D1975" s="6" t="s">
        <v>26</v>
      </c>
      <c r="E1975" s="6" t="s">
        <v>4</v>
      </c>
      <c r="F1975" s="27">
        <v>5.2778373739540869E-2</v>
      </c>
    </row>
    <row r="1976" spans="2:6" x14ac:dyDescent="0.25">
      <c r="B1976" s="6" t="s">
        <v>45</v>
      </c>
      <c r="C1976" s="6">
        <v>1976</v>
      </c>
      <c r="D1976" s="6" t="s">
        <v>27</v>
      </c>
      <c r="E1976" s="6" t="s">
        <v>4</v>
      </c>
      <c r="F1976" s="27">
        <v>0</v>
      </c>
    </row>
    <row r="1977" spans="2:6" x14ac:dyDescent="0.25">
      <c r="B1977" s="6" t="s">
        <v>45</v>
      </c>
      <c r="C1977" s="6">
        <v>1976</v>
      </c>
      <c r="D1977" s="6" t="s">
        <v>28</v>
      </c>
      <c r="E1977" s="6" t="s">
        <v>4</v>
      </c>
      <c r="F1977" s="27">
        <v>1.3044411070585711E-2</v>
      </c>
    </row>
    <row r="1978" spans="2:6" x14ac:dyDescent="0.25">
      <c r="B1978" s="6" t="s">
        <v>45</v>
      </c>
      <c r="C1978" s="6">
        <v>1976</v>
      </c>
      <c r="D1978" s="6" t="s">
        <v>29</v>
      </c>
      <c r="E1978" s="6" t="s">
        <v>4</v>
      </c>
      <c r="F1978" s="27">
        <v>5.2778373739540869E-3</v>
      </c>
    </row>
    <row r="1979" spans="2:6" x14ac:dyDescent="0.25">
      <c r="B1979" s="6" t="s">
        <v>45</v>
      </c>
      <c r="C1979" s="6">
        <v>1976</v>
      </c>
      <c r="D1979" s="6" t="s">
        <v>30</v>
      </c>
      <c r="E1979" s="6" t="s">
        <v>4</v>
      </c>
      <c r="F1979" s="27">
        <v>0</v>
      </c>
    </row>
    <row r="1980" spans="2:6" x14ac:dyDescent="0.25">
      <c r="B1980" s="6" t="s">
        <v>45</v>
      </c>
      <c r="C1980" s="6">
        <v>1976</v>
      </c>
      <c r="D1980" s="6" t="s">
        <v>31</v>
      </c>
      <c r="E1980" s="6" t="s">
        <v>4</v>
      </c>
      <c r="F1980" s="27">
        <v>0</v>
      </c>
    </row>
    <row r="1981" spans="2:6" x14ac:dyDescent="0.25">
      <c r="B1981" s="6" t="s">
        <v>45</v>
      </c>
      <c r="C1981" s="6">
        <v>1976</v>
      </c>
      <c r="D1981" s="6" t="s">
        <v>32</v>
      </c>
      <c r="E1981" s="6" t="s">
        <v>4</v>
      </c>
      <c r="F1981" s="27">
        <v>0</v>
      </c>
    </row>
    <row r="1982" spans="2:6" x14ac:dyDescent="0.25">
      <c r="B1982" s="6" t="s">
        <v>45</v>
      </c>
      <c r="C1982" s="6">
        <v>1975</v>
      </c>
      <c r="D1982" s="6" t="s">
        <v>7</v>
      </c>
      <c r="E1982" s="6" t="s">
        <v>3</v>
      </c>
      <c r="F1982" s="27">
        <v>8.6895100691313495E-2</v>
      </c>
    </row>
    <row r="1983" spans="2:6" x14ac:dyDescent="0.25">
      <c r="B1983" s="6" t="s">
        <v>45</v>
      </c>
      <c r="C1983" s="6">
        <v>1975</v>
      </c>
      <c r="D1983" s="6" t="s">
        <v>8</v>
      </c>
      <c r="E1983" s="6" t="s">
        <v>3</v>
      </c>
      <c r="F1983" s="27">
        <v>6.1556958220619178E-2</v>
      </c>
    </row>
    <row r="1984" spans="2:6" x14ac:dyDescent="0.25">
      <c r="B1984" s="6" t="s">
        <v>45</v>
      </c>
      <c r="C1984" s="6">
        <v>1975</v>
      </c>
      <c r="D1984" s="6" t="s">
        <v>9</v>
      </c>
      <c r="E1984" s="6" t="s">
        <v>3</v>
      </c>
      <c r="F1984" s="27">
        <v>6.6606552449654341E-2</v>
      </c>
    </row>
    <row r="1985" spans="2:6" x14ac:dyDescent="0.25">
      <c r="B1985" s="6" t="s">
        <v>45</v>
      </c>
      <c r="C1985" s="6">
        <v>1975</v>
      </c>
      <c r="D1985" s="6" t="s">
        <v>10</v>
      </c>
      <c r="E1985" s="6" t="s">
        <v>3</v>
      </c>
      <c r="F1985" s="27">
        <v>0.1196272918545236</v>
      </c>
    </row>
    <row r="1986" spans="2:6" x14ac:dyDescent="0.25">
      <c r="B1986" s="6" t="s">
        <v>45</v>
      </c>
      <c r="C1986" s="6">
        <v>1975</v>
      </c>
      <c r="D1986" s="6" t="s">
        <v>11</v>
      </c>
      <c r="E1986" s="6" t="s">
        <v>3</v>
      </c>
      <c r="F1986" s="27">
        <v>2.6149684400360684E-3</v>
      </c>
    </row>
    <row r="1987" spans="2:6" x14ac:dyDescent="0.25">
      <c r="B1987" s="6" t="s">
        <v>45</v>
      </c>
      <c r="C1987" s="6">
        <v>1975</v>
      </c>
      <c r="D1987" s="6" t="s">
        <v>12</v>
      </c>
      <c r="E1987" s="6" t="s">
        <v>3</v>
      </c>
      <c r="F1987" s="27">
        <v>0</v>
      </c>
    </row>
    <row r="1988" spans="2:6" x14ac:dyDescent="0.25">
      <c r="B1988" s="6" t="s">
        <v>45</v>
      </c>
      <c r="C1988" s="6">
        <v>1975</v>
      </c>
      <c r="D1988" s="6" t="s">
        <v>13</v>
      </c>
      <c r="E1988" s="6" t="s">
        <v>3</v>
      </c>
      <c r="F1988" s="27">
        <v>5.0435828073339344E-2</v>
      </c>
    </row>
    <row r="1989" spans="2:6" x14ac:dyDescent="0.25">
      <c r="B1989" s="6" t="s">
        <v>45</v>
      </c>
      <c r="C1989" s="6">
        <v>1975</v>
      </c>
      <c r="D1989" s="6" t="s">
        <v>14</v>
      </c>
      <c r="E1989" s="6" t="s">
        <v>3</v>
      </c>
      <c r="F1989" s="27">
        <v>2.164111812443643E-3</v>
      </c>
    </row>
    <row r="1990" spans="2:6" x14ac:dyDescent="0.25">
      <c r="B1990" s="6" t="s">
        <v>45</v>
      </c>
      <c r="C1990" s="6">
        <v>1975</v>
      </c>
      <c r="D1990" s="6" t="s">
        <v>15</v>
      </c>
      <c r="E1990" s="6" t="s">
        <v>3</v>
      </c>
      <c r="F1990" s="27">
        <v>5.8010219416892092E-3</v>
      </c>
    </row>
    <row r="1991" spans="2:6" x14ac:dyDescent="0.25">
      <c r="B1991" s="6" t="s">
        <v>45</v>
      </c>
      <c r="C1991" s="6">
        <v>1975</v>
      </c>
      <c r="D1991" s="6" t="s">
        <v>16</v>
      </c>
      <c r="E1991" s="6" t="s">
        <v>3</v>
      </c>
      <c r="F1991" s="27">
        <v>0.12296363089870754</v>
      </c>
    </row>
    <row r="1992" spans="2:6" x14ac:dyDescent="0.25">
      <c r="B1992" s="6" t="s">
        <v>45</v>
      </c>
      <c r="C1992" s="6">
        <v>1975</v>
      </c>
      <c r="D1992" s="6" t="s">
        <v>17</v>
      </c>
      <c r="E1992" s="6" t="s">
        <v>3</v>
      </c>
      <c r="F1992" s="27">
        <v>6.2218214607754731E-3</v>
      </c>
    </row>
    <row r="1993" spans="2:6" x14ac:dyDescent="0.25">
      <c r="B1993" s="6" t="s">
        <v>45</v>
      </c>
      <c r="C1993" s="6">
        <v>1975</v>
      </c>
      <c r="D1993" s="6" t="s">
        <v>18</v>
      </c>
      <c r="E1993" s="6" t="s">
        <v>3</v>
      </c>
      <c r="F1993" s="27">
        <v>1.196272918545236E-2</v>
      </c>
    </row>
    <row r="1994" spans="2:6" x14ac:dyDescent="0.25">
      <c r="B1994" s="6" t="s">
        <v>45</v>
      </c>
      <c r="C1994" s="6">
        <v>1975</v>
      </c>
      <c r="D1994" s="6" t="s">
        <v>19</v>
      </c>
      <c r="E1994" s="6" t="s">
        <v>3</v>
      </c>
      <c r="F1994" s="27">
        <v>0.1432521791403667</v>
      </c>
    </row>
    <row r="1995" spans="2:6" x14ac:dyDescent="0.25">
      <c r="B1995" s="6" t="s">
        <v>45</v>
      </c>
      <c r="C1995" s="6">
        <v>1975</v>
      </c>
      <c r="D1995" s="6" t="s">
        <v>20</v>
      </c>
      <c r="E1995" s="6" t="s">
        <v>3</v>
      </c>
      <c r="F1995" s="27">
        <v>2.744214006612564E-2</v>
      </c>
    </row>
    <row r="1996" spans="2:6" x14ac:dyDescent="0.25">
      <c r="B1996" s="6" t="s">
        <v>45</v>
      </c>
      <c r="C1996" s="6">
        <v>1975</v>
      </c>
      <c r="D1996" s="6" t="s">
        <v>21</v>
      </c>
      <c r="E1996" s="6" t="s">
        <v>3</v>
      </c>
      <c r="F1996" s="27">
        <v>0</v>
      </c>
    </row>
    <row r="1997" spans="2:6" x14ac:dyDescent="0.25">
      <c r="B1997" s="6" t="s">
        <v>45</v>
      </c>
      <c r="C1997" s="6">
        <v>1975</v>
      </c>
      <c r="D1997" s="6" t="s">
        <v>22</v>
      </c>
      <c r="E1997" s="6" t="s">
        <v>3</v>
      </c>
      <c r="F1997" s="27">
        <v>6.9281635106702738E-2</v>
      </c>
    </row>
    <row r="1998" spans="2:6" x14ac:dyDescent="0.25">
      <c r="B1998" s="6" t="s">
        <v>45</v>
      </c>
      <c r="C1998" s="6">
        <v>1975</v>
      </c>
      <c r="D1998" s="6" t="s">
        <v>23</v>
      </c>
      <c r="E1998" s="6" t="s">
        <v>3</v>
      </c>
      <c r="F1998" s="27">
        <v>0</v>
      </c>
    </row>
    <row r="1999" spans="2:6" x14ac:dyDescent="0.25">
      <c r="B1999" s="6" t="s">
        <v>45</v>
      </c>
      <c r="C1999" s="6">
        <v>1975</v>
      </c>
      <c r="D1999" s="6" t="s">
        <v>24</v>
      </c>
      <c r="E1999" s="6" t="s">
        <v>3</v>
      </c>
      <c r="F1999" s="27">
        <v>4.8932972648031259E-2</v>
      </c>
    </row>
    <row r="2000" spans="2:6" x14ac:dyDescent="0.25">
      <c r="B2000" s="6" t="s">
        <v>45</v>
      </c>
      <c r="C2000" s="6">
        <v>1975</v>
      </c>
      <c r="D2000" s="6" t="s">
        <v>25</v>
      </c>
      <c r="E2000" s="6" t="s">
        <v>3</v>
      </c>
      <c r="F2000" s="27">
        <v>0.11526901112113015</v>
      </c>
    </row>
    <row r="2001" spans="2:6" x14ac:dyDescent="0.25">
      <c r="B2001" s="6" t="s">
        <v>45</v>
      </c>
      <c r="C2001" s="6">
        <v>1975</v>
      </c>
      <c r="D2001" s="6" t="s">
        <v>26</v>
      </c>
      <c r="E2001" s="6" t="s">
        <v>3</v>
      </c>
      <c r="F2001" s="27">
        <v>4.292155094679892E-2</v>
      </c>
    </row>
    <row r="2002" spans="2:6" x14ac:dyDescent="0.25">
      <c r="B2002" s="6" t="s">
        <v>45</v>
      </c>
      <c r="C2002" s="6">
        <v>1975</v>
      </c>
      <c r="D2002" s="6" t="s">
        <v>27</v>
      </c>
      <c r="E2002" s="6" t="s">
        <v>3</v>
      </c>
      <c r="F2002" s="27">
        <v>0</v>
      </c>
    </row>
    <row r="2003" spans="2:6" x14ac:dyDescent="0.25">
      <c r="B2003" s="6" t="s">
        <v>45</v>
      </c>
      <c r="C2003" s="6">
        <v>1975</v>
      </c>
      <c r="D2003" s="6" t="s">
        <v>28</v>
      </c>
      <c r="E2003" s="6" t="s">
        <v>3</v>
      </c>
      <c r="F2003" s="27">
        <v>0</v>
      </c>
    </row>
    <row r="2004" spans="2:6" x14ac:dyDescent="0.25">
      <c r="B2004" s="6" t="s">
        <v>45</v>
      </c>
      <c r="C2004" s="6">
        <v>1975</v>
      </c>
      <c r="D2004" s="6" t="s">
        <v>29</v>
      </c>
      <c r="E2004" s="6" t="s">
        <v>3</v>
      </c>
      <c r="F2004" s="27">
        <v>1.6050495942290351E-2</v>
      </c>
    </row>
    <row r="2005" spans="2:6" x14ac:dyDescent="0.25">
      <c r="B2005" s="6" t="s">
        <v>45</v>
      </c>
      <c r="C2005" s="6">
        <v>1975</v>
      </c>
      <c r="D2005" s="6" t="s">
        <v>30</v>
      </c>
      <c r="E2005" s="6" t="s">
        <v>3</v>
      </c>
      <c r="F2005" s="27">
        <v>0</v>
      </c>
    </row>
    <row r="2006" spans="2:6" x14ac:dyDescent="0.25">
      <c r="B2006" s="6" t="s">
        <v>45</v>
      </c>
      <c r="C2006" s="6">
        <v>1975</v>
      </c>
      <c r="D2006" s="6" t="s">
        <v>31</v>
      </c>
      <c r="E2006" s="6" t="s">
        <v>3</v>
      </c>
      <c r="F2006" s="27">
        <v>0</v>
      </c>
    </row>
    <row r="2007" spans="2:6" x14ac:dyDescent="0.25">
      <c r="B2007" s="6" t="s">
        <v>45</v>
      </c>
      <c r="C2007" s="6">
        <v>1975</v>
      </c>
      <c r="D2007" s="6" t="s">
        <v>32</v>
      </c>
      <c r="E2007" s="6" t="s">
        <v>3</v>
      </c>
      <c r="F2007" s="27">
        <v>0</v>
      </c>
    </row>
    <row r="2008" spans="2:6" x14ac:dyDescent="0.25">
      <c r="B2008" s="6" t="s">
        <v>45</v>
      </c>
      <c r="C2008" s="6">
        <v>1975</v>
      </c>
      <c r="D2008" s="6" t="s">
        <v>7</v>
      </c>
      <c r="E2008" s="6" t="s">
        <v>4</v>
      </c>
      <c r="F2008" s="27">
        <v>7.6616280461053718E-2</v>
      </c>
    </row>
    <row r="2009" spans="2:6" x14ac:dyDescent="0.25">
      <c r="B2009" s="6" t="s">
        <v>45</v>
      </c>
      <c r="C2009" s="6">
        <v>1975</v>
      </c>
      <c r="D2009" s="6" t="s">
        <v>8</v>
      </c>
      <c r="E2009" s="6" t="s">
        <v>4</v>
      </c>
      <c r="F2009" s="27">
        <v>3.1707414350097718E-2</v>
      </c>
    </row>
    <row r="2010" spans="2:6" x14ac:dyDescent="0.25">
      <c r="B2010" s="6" t="s">
        <v>45</v>
      </c>
      <c r="C2010" s="6">
        <v>1975</v>
      </c>
      <c r="D2010" s="6" t="s">
        <v>9</v>
      </c>
      <c r="E2010" s="6" t="s">
        <v>4</v>
      </c>
      <c r="F2010" s="27">
        <v>3.4060543213815658E-2</v>
      </c>
    </row>
    <row r="2011" spans="2:6" x14ac:dyDescent="0.25">
      <c r="B2011" s="6" t="s">
        <v>45</v>
      </c>
      <c r="C2011" s="6">
        <v>1975</v>
      </c>
      <c r="D2011" s="6" t="s">
        <v>10</v>
      </c>
      <c r="E2011" s="6" t="s">
        <v>4</v>
      </c>
      <c r="F2011" s="27">
        <v>3.3701591353248517E-2</v>
      </c>
    </row>
    <row r="2012" spans="2:6" x14ac:dyDescent="0.25">
      <c r="B2012" s="6" t="s">
        <v>45</v>
      </c>
      <c r="C2012" s="6">
        <v>1975</v>
      </c>
      <c r="D2012" s="6" t="s">
        <v>11</v>
      </c>
      <c r="E2012" s="6" t="s">
        <v>4</v>
      </c>
      <c r="F2012" s="27">
        <v>2.6163602281338492E-2</v>
      </c>
    </row>
    <row r="2013" spans="2:6" x14ac:dyDescent="0.25">
      <c r="B2013" s="6" t="s">
        <v>45</v>
      </c>
      <c r="C2013" s="6">
        <v>1975</v>
      </c>
      <c r="D2013" s="6" t="s">
        <v>12</v>
      </c>
      <c r="E2013" s="6" t="s">
        <v>4</v>
      </c>
      <c r="F2013" s="27">
        <v>1.2603198659913054E-2</v>
      </c>
    </row>
    <row r="2014" spans="2:6" x14ac:dyDescent="0.25">
      <c r="B2014" s="6" t="s">
        <v>45</v>
      </c>
      <c r="C2014" s="6">
        <v>1975</v>
      </c>
      <c r="D2014" s="6" t="s">
        <v>13</v>
      </c>
      <c r="E2014" s="6" t="s">
        <v>4</v>
      </c>
      <c r="F2014" s="27">
        <v>3.3901009053563594E-3</v>
      </c>
    </row>
    <row r="2015" spans="2:6" x14ac:dyDescent="0.25">
      <c r="B2015" s="6" t="s">
        <v>45</v>
      </c>
      <c r="C2015" s="6">
        <v>1975</v>
      </c>
      <c r="D2015" s="6" t="s">
        <v>14</v>
      </c>
      <c r="E2015" s="6" t="s">
        <v>4</v>
      </c>
      <c r="F2015" s="27">
        <v>1.1127507677581461E-2</v>
      </c>
    </row>
    <row r="2016" spans="2:6" x14ac:dyDescent="0.25">
      <c r="B2016" s="6" t="s">
        <v>45</v>
      </c>
      <c r="C2016" s="6">
        <v>1975</v>
      </c>
      <c r="D2016" s="6" t="s">
        <v>15</v>
      </c>
      <c r="E2016" s="6" t="s">
        <v>4</v>
      </c>
      <c r="F2016" s="27">
        <v>0</v>
      </c>
    </row>
    <row r="2017" spans="2:6" x14ac:dyDescent="0.25">
      <c r="B2017" s="6" t="s">
        <v>45</v>
      </c>
      <c r="C2017" s="6">
        <v>1975</v>
      </c>
      <c r="D2017" s="6" t="s">
        <v>16</v>
      </c>
      <c r="E2017" s="6" t="s">
        <v>4</v>
      </c>
      <c r="F2017" s="27">
        <v>8.9977266382164078E-2</v>
      </c>
    </row>
    <row r="2018" spans="2:6" x14ac:dyDescent="0.25">
      <c r="B2018" s="6" t="s">
        <v>45</v>
      </c>
      <c r="C2018" s="6">
        <v>1975</v>
      </c>
      <c r="D2018" s="6" t="s">
        <v>17</v>
      </c>
      <c r="E2018" s="6" t="s">
        <v>4</v>
      </c>
      <c r="F2018" s="27">
        <v>0.15199617118015396</v>
      </c>
    </row>
    <row r="2019" spans="2:6" x14ac:dyDescent="0.25">
      <c r="B2019" s="6" t="s">
        <v>45</v>
      </c>
      <c r="C2019" s="6">
        <v>1975</v>
      </c>
      <c r="D2019" s="6" t="s">
        <v>18</v>
      </c>
      <c r="E2019" s="6" t="s">
        <v>4</v>
      </c>
      <c r="F2019" s="27">
        <v>7.2548159374626095E-2</v>
      </c>
    </row>
    <row r="2020" spans="2:6" x14ac:dyDescent="0.25">
      <c r="B2020" s="6" t="s">
        <v>45</v>
      </c>
      <c r="C2020" s="6">
        <v>1975</v>
      </c>
      <c r="D2020" s="6" t="s">
        <v>19</v>
      </c>
      <c r="E2020" s="6" t="s">
        <v>4</v>
      </c>
      <c r="F2020" s="27">
        <v>0.12164479719219878</v>
      </c>
    </row>
    <row r="2021" spans="2:6" x14ac:dyDescent="0.25">
      <c r="B2021" s="6" t="s">
        <v>45</v>
      </c>
      <c r="C2021" s="6">
        <v>1975</v>
      </c>
      <c r="D2021" s="6" t="s">
        <v>20</v>
      </c>
      <c r="E2021" s="6" t="s">
        <v>4</v>
      </c>
      <c r="F2021" s="27">
        <v>7.0593865911538309E-2</v>
      </c>
    </row>
    <row r="2022" spans="2:6" x14ac:dyDescent="0.25">
      <c r="B2022" s="6" t="s">
        <v>45</v>
      </c>
      <c r="C2022" s="6">
        <v>1975</v>
      </c>
      <c r="D2022" s="6" t="s">
        <v>21</v>
      </c>
      <c r="E2022" s="6" t="s">
        <v>4</v>
      </c>
      <c r="F2022" s="27">
        <v>0</v>
      </c>
    </row>
    <row r="2023" spans="2:6" x14ac:dyDescent="0.25">
      <c r="B2023" s="6" t="s">
        <v>45</v>
      </c>
      <c r="C2023" s="6">
        <v>1975</v>
      </c>
      <c r="D2023" s="6" t="s">
        <v>22</v>
      </c>
      <c r="E2023" s="6" t="s">
        <v>4</v>
      </c>
      <c r="F2023" s="27">
        <v>1.7947593028357196E-2</v>
      </c>
    </row>
    <row r="2024" spans="2:6" x14ac:dyDescent="0.25">
      <c r="B2024" s="6" t="s">
        <v>45</v>
      </c>
      <c r="C2024" s="6">
        <v>1975</v>
      </c>
      <c r="D2024" s="6" t="s">
        <v>23</v>
      </c>
      <c r="E2024" s="6" t="s">
        <v>4</v>
      </c>
      <c r="F2024" s="27">
        <v>0</v>
      </c>
    </row>
    <row r="2025" spans="2:6" x14ac:dyDescent="0.25">
      <c r="B2025" s="6" t="s">
        <v>45</v>
      </c>
      <c r="C2025" s="6">
        <v>1975</v>
      </c>
      <c r="D2025" s="6" t="s">
        <v>24</v>
      </c>
      <c r="E2025" s="6" t="s">
        <v>4</v>
      </c>
      <c r="F2025" s="27">
        <v>6.8998524309017664E-2</v>
      </c>
    </row>
    <row r="2026" spans="2:6" x14ac:dyDescent="0.25">
      <c r="B2026" s="6" t="s">
        <v>45</v>
      </c>
      <c r="C2026" s="6">
        <v>1975</v>
      </c>
      <c r="D2026" s="6" t="s">
        <v>25</v>
      </c>
      <c r="E2026" s="6" t="s">
        <v>4</v>
      </c>
      <c r="F2026" s="27">
        <v>9.9469548917161893E-2</v>
      </c>
    </row>
    <row r="2027" spans="2:6" x14ac:dyDescent="0.25">
      <c r="B2027" s="6" t="s">
        <v>45</v>
      </c>
      <c r="C2027" s="6">
        <v>1975</v>
      </c>
      <c r="D2027" s="6" t="s">
        <v>26</v>
      </c>
      <c r="E2027" s="6" t="s">
        <v>4</v>
      </c>
      <c r="F2027" s="27">
        <v>5.7751366011247161E-2</v>
      </c>
    </row>
    <row r="2028" spans="2:6" x14ac:dyDescent="0.25">
      <c r="B2028" s="6" t="s">
        <v>45</v>
      </c>
      <c r="C2028" s="6">
        <v>1975</v>
      </c>
      <c r="D2028" s="6" t="s">
        <v>27</v>
      </c>
      <c r="E2028" s="6" t="s">
        <v>4</v>
      </c>
      <c r="F2028" s="27">
        <v>0</v>
      </c>
    </row>
    <row r="2029" spans="2:6" x14ac:dyDescent="0.25">
      <c r="B2029" s="6" t="s">
        <v>45</v>
      </c>
      <c r="C2029" s="6">
        <v>1975</v>
      </c>
      <c r="D2029" s="6" t="s">
        <v>28</v>
      </c>
      <c r="E2029" s="6" t="s">
        <v>4</v>
      </c>
      <c r="F2029" s="27">
        <v>1.4677142743189885E-2</v>
      </c>
    </row>
    <row r="2030" spans="2:6" x14ac:dyDescent="0.25">
      <c r="B2030" s="6" t="s">
        <v>45</v>
      </c>
      <c r="C2030" s="6">
        <v>1975</v>
      </c>
      <c r="D2030" s="6" t="s">
        <v>29</v>
      </c>
      <c r="E2030" s="6" t="s">
        <v>4</v>
      </c>
      <c r="F2030" s="27">
        <v>5.0253260479400149E-3</v>
      </c>
    </row>
    <row r="2031" spans="2:6" x14ac:dyDescent="0.25">
      <c r="B2031" s="6" t="s">
        <v>45</v>
      </c>
      <c r="C2031" s="6">
        <v>1975</v>
      </c>
      <c r="D2031" s="6" t="s">
        <v>30</v>
      </c>
      <c r="E2031" s="6" t="s">
        <v>4</v>
      </c>
      <c r="F2031" s="27">
        <v>0</v>
      </c>
    </row>
    <row r="2032" spans="2:6" x14ac:dyDescent="0.25">
      <c r="B2032" s="6" t="s">
        <v>45</v>
      </c>
      <c r="C2032" s="6">
        <v>1975</v>
      </c>
      <c r="D2032" s="6" t="s">
        <v>31</v>
      </c>
      <c r="E2032" s="6" t="s">
        <v>4</v>
      </c>
      <c r="F2032" s="27">
        <v>0</v>
      </c>
    </row>
    <row r="2033" spans="2:6" x14ac:dyDescent="0.25">
      <c r="B2033" s="6" t="s">
        <v>45</v>
      </c>
      <c r="C2033" s="6">
        <v>1975</v>
      </c>
      <c r="D2033" s="6" t="s">
        <v>32</v>
      </c>
      <c r="E2033" s="6" t="s">
        <v>4</v>
      </c>
      <c r="F2033" s="27">
        <v>0</v>
      </c>
    </row>
    <row r="2034" spans="2:6" x14ac:dyDescent="0.25">
      <c r="B2034" s="6" t="s">
        <v>45</v>
      </c>
      <c r="C2034" s="6">
        <v>1974</v>
      </c>
      <c r="D2034" s="6" t="s">
        <v>7</v>
      </c>
      <c r="E2034" s="6" t="s">
        <v>3</v>
      </c>
      <c r="F2034" s="27">
        <v>0.10316160412944213</v>
      </c>
    </row>
    <row r="2035" spans="2:6" x14ac:dyDescent="0.25">
      <c r="B2035" s="6" t="s">
        <v>45</v>
      </c>
      <c r="C2035" s="6">
        <v>1974</v>
      </c>
      <c r="D2035" s="6" t="s">
        <v>8</v>
      </c>
      <c r="E2035" s="6" t="s">
        <v>3</v>
      </c>
      <c r="F2035" s="27">
        <v>6.499404407385348E-2</v>
      </c>
    </row>
    <row r="2036" spans="2:6" x14ac:dyDescent="0.25">
      <c r="B2036" s="6" t="s">
        <v>45</v>
      </c>
      <c r="C2036" s="6">
        <v>1974</v>
      </c>
      <c r="D2036" s="6" t="s">
        <v>9</v>
      </c>
      <c r="E2036" s="6" t="s">
        <v>3</v>
      </c>
      <c r="F2036" s="27">
        <v>6.5788167560055594E-2</v>
      </c>
    </row>
    <row r="2037" spans="2:6" x14ac:dyDescent="0.25">
      <c r="B2037" s="6" t="s">
        <v>45</v>
      </c>
      <c r="C2037" s="6">
        <v>1974</v>
      </c>
      <c r="D2037" s="6" t="s">
        <v>10</v>
      </c>
      <c r="E2037" s="6" t="s">
        <v>3</v>
      </c>
      <c r="F2037" s="27">
        <v>0.11584276354973198</v>
      </c>
    </row>
    <row r="2038" spans="2:6" x14ac:dyDescent="0.25">
      <c r="B2038" s="6" t="s">
        <v>45</v>
      </c>
      <c r="C2038" s="6">
        <v>1974</v>
      </c>
      <c r="D2038" s="6" t="s">
        <v>11</v>
      </c>
      <c r="E2038" s="6" t="s">
        <v>3</v>
      </c>
      <c r="F2038" s="27">
        <v>3.6480047647409171E-3</v>
      </c>
    </row>
    <row r="2039" spans="2:6" x14ac:dyDescent="0.25">
      <c r="B2039" s="6" t="s">
        <v>45</v>
      </c>
      <c r="C2039" s="6">
        <v>1974</v>
      </c>
      <c r="D2039" s="6" t="s">
        <v>12</v>
      </c>
      <c r="E2039" s="6" t="s">
        <v>3</v>
      </c>
      <c r="F2039" s="27">
        <v>0</v>
      </c>
    </row>
    <row r="2040" spans="2:6" x14ac:dyDescent="0.25">
      <c r="B2040" s="6" t="s">
        <v>45</v>
      </c>
      <c r="C2040" s="6">
        <v>1974</v>
      </c>
      <c r="D2040" s="6" t="s">
        <v>13</v>
      </c>
      <c r="E2040" s="6" t="s">
        <v>3</v>
      </c>
      <c r="F2040" s="27">
        <v>5.6953543776057179E-2</v>
      </c>
    </row>
    <row r="2041" spans="2:6" x14ac:dyDescent="0.25">
      <c r="B2041" s="6" t="s">
        <v>45</v>
      </c>
      <c r="C2041" s="6">
        <v>1974</v>
      </c>
      <c r="D2041" s="6" t="s">
        <v>14</v>
      </c>
      <c r="E2041" s="6" t="s">
        <v>3</v>
      </c>
      <c r="F2041" s="27">
        <v>0</v>
      </c>
    </row>
    <row r="2042" spans="2:6" x14ac:dyDescent="0.25">
      <c r="B2042" s="6" t="s">
        <v>45</v>
      </c>
      <c r="C2042" s="6">
        <v>1974</v>
      </c>
      <c r="D2042" s="6" t="s">
        <v>15</v>
      </c>
      <c r="E2042" s="6" t="s">
        <v>3</v>
      </c>
      <c r="F2042" s="27">
        <v>5.881477069684336E-3</v>
      </c>
    </row>
    <row r="2043" spans="2:6" x14ac:dyDescent="0.25">
      <c r="B2043" s="6" t="s">
        <v>45</v>
      </c>
      <c r="C2043" s="6">
        <v>1974</v>
      </c>
      <c r="D2043" s="6" t="s">
        <v>16</v>
      </c>
      <c r="E2043" s="6" t="s">
        <v>3</v>
      </c>
      <c r="F2043" s="27">
        <v>0.12509926543577526</v>
      </c>
    </row>
    <row r="2044" spans="2:6" x14ac:dyDescent="0.25">
      <c r="B2044" s="6" t="s">
        <v>45</v>
      </c>
      <c r="C2044" s="6">
        <v>1974</v>
      </c>
      <c r="D2044" s="6" t="s">
        <v>17</v>
      </c>
      <c r="E2044" s="6" t="s">
        <v>3</v>
      </c>
      <c r="F2044" s="27">
        <v>6.1296406591224931E-3</v>
      </c>
    </row>
    <row r="2045" spans="2:6" x14ac:dyDescent="0.25">
      <c r="B2045" s="6" t="s">
        <v>45</v>
      </c>
      <c r="C2045" s="6">
        <v>1974</v>
      </c>
      <c r="D2045" s="6" t="s">
        <v>18</v>
      </c>
      <c r="E2045" s="6" t="s">
        <v>3</v>
      </c>
      <c r="F2045" s="27">
        <v>1.1167361524717093E-2</v>
      </c>
    </row>
    <row r="2046" spans="2:6" x14ac:dyDescent="0.25">
      <c r="B2046" s="6" t="s">
        <v>45</v>
      </c>
      <c r="C2046" s="6">
        <v>1974</v>
      </c>
      <c r="D2046" s="6" t="s">
        <v>19</v>
      </c>
      <c r="E2046" s="6" t="s">
        <v>3</v>
      </c>
      <c r="F2046" s="27">
        <v>0.1388475282906492</v>
      </c>
    </row>
    <row r="2047" spans="2:6" x14ac:dyDescent="0.25">
      <c r="B2047" s="6" t="s">
        <v>45</v>
      </c>
      <c r="C2047" s="6">
        <v>1974</v>
      </c>
      <c r="D2047" s="6" t="s">
        <v>20</v>
      </c>
      <c r="E2047" s="6" t="s">
        <v>3</v>
      </c>
      <c r="F2047" s="27">
        <v>2.9159221758983521E-2</v>
      </c>
    </row>
    <row r="2048" spans="2:6" x14ac:dyDescent="0.25">
      <c r="B2048" s="6" t="s">
        <v>45</v>
      </c>
      <c r="C2048" s="6">
        <v>1974</v>
      </c>
      <c r="D2048" s="6" t="s">
        <v>21</v>
      </c>
      <c r="E2048" s="6" t="s">
        <v>3</v>
      </c>
      <c r="F2048" s="27">
        <v>0</v>
      </c>
    </row>
    <row r="2049" spans="2:6" x14ac:dyDescent="0.25">
      <c r="B2049" s="6" t="s">
        <v>45</v>
      </c>
      <c r="C2049" s="6">
        <v>1974</v>
      </c>
      <c r="D2049" s="6" t="s">
        <v>22</v>
      </c>
      <c r="E2049" s="6" t="s">
        <v>3</v>
      </c>
      <c r="F2049" s="27">
        <v>7.025511216994243E-2</v>
      </c>
    </row>
    <row r="2050" spans="2:6" x14ac:dyDescent="0.25">
      <c r="B2050" s="6" t="s">
        <v>45</v>
      </c>
      <c r="C2050" s="6">
        <v>1974</v>
      </c>
      <c r="D2050" s="6" t="s">
        <v>23</v>
      </c>
      <c r="E2050" s="6" t="s">
        <v>3</v>
      </c>
      <c r="F2050" s="27">
        <v>0</v>
      </c>
    </row>
    <row r="2051" spans="2:6" x14ac:dyDescent="0.25">
      <c r="B2051" s="6" t="s">
        <v>45</v>
      </c>
      <c r="C2051" s="6">
        <v>1974</v>
      </c>
      <c r="D2051" s="6" t="s">
        <v>24</v>
      </c>
      <c r="E2051" s="6" t="s">
        <v>3</v>
      </c>
      <c r="F2051" s="27">
        <v>5.0526106809608895E-2</v>
      </c>
    </row>
    <row r="2052" spans="2:6" x14ac:dyDescent="0.25">
      <c r="B2052" s="6" t="s">
        <v>45</v>
      </c>
      <c r="C2052" s="6">
        <v>1974</v>
      </c>
      <c r="D2052" s="6" t="s">
        <v>25</v>
      </c>
      <c r="E2052" s="6" t="s">
        <v>3</v>
      </c>
      <c r="F2052" s="27">
        <v>9.5319634703196349E-2</v>
      </c>
    </row>
    <row r="2053" spans="2:6" x14ac:dyDescent="0.25">
      <c r="B2053" s="6" t="s">
        <v>45</v>
      </c>
      <c r="C2053" s="6">
        <v>1974</v>
      </c>
      <c r="D2053" s="6" t="s">
        <v>26</v>
      </c>
      <c r="E2053" s="6" t="s">
        <v>3</v>
      </c>
      <c r="F2053" s="27">
        <v>4.1517768513003775E-2</v>
      </c>
    </row>
    <row r="2054" spans="2:6" x14ac:dyDescent="0.25">
      <c r="B2054" s="6" t="s">
        <v>45</v>
      </c>
      <c r="C2054" s="6">
        <v>1974</v>
      </c>
      <c r="D2054" s="6" t="s">
        <v>27</v>
      </c>
      <c r="E2054" s="6" t="s">
        <v>3</v>
      </c>
      <c r="F2054" s="27">
        <v>0</v>
      </c>
    </row>
    <row r="2055" spans="2:6" x14ac:dyDescent="0.25">
      <c r="B2055" s="6" t="s">
        <v>45</v>
      </c>
      <c r="C2055" s="6">
        <v>1974</v>
      </c>
      <c r="D2055" s="6" t="s">
        <v>28</v>
      </c>
      <c r="E2055" s="6" t="s">
        <v>3</v>
      </c>
      <c r="F2055" s="27">
        <v>0</v>
      </c>
    </row>
    <row r="2056" spans="2:6" x14ac:dyDescent="0.25">
      <c r="B2056" s="6" t="s">
        <v>45</v>
      </c>
      <c r="C2056" s="6">
        <v>1974</v>
      </c>
      <c r="D2056" s="6" t="s">
        <v>29</v>
      </c>
      <c r="E2056" s="6" t="s">
        <v>3</v>
      </c>
      <c r="F2056" s="27">
        <v>1.5708755211435377E-2</v>
      </c>
    </row>
    <row r="2057" spans="2:6" x14ac:dyDescent="0.25">
      <c r="B2057" s="6" t="s">
        <v>45</v>
      </c>
      <c r="C2057" s="6">
        <v>1974</v>
      </c>
      <c r="D2057" s="6" t="s">
        <v>30</v>
      </c>
      <c r="E2057" s="6" t="s">
        <v>3</v>
      </c>
      <c r="F2057" s="27">
        <v>0</v>
      </c>
    </row>
    <row r="2058" spans="2:6" x14ac:dyDescent="0.25">
      <c r="B2058" s="6" t="s">
        <v>45</v>
      </c>
      <c r="C2058" s="6">
        <v>1974</v>
      </c>
      <c r="D2058" s="6" t="s">
        <v>31</v>
      </c>
      <c r="E2058" s="6" t="s">
        <v>3</v>
      </c>
      <c r="F2058" s="27">
        <v>0</v>
      </c>
    </row>
    <row r="2059" spans="2:6" x14ac:dyDescent="0.25">
      <c r="B2059" s="6" t="s">
        <v>45</v>
      </c>
      <c r="C2059" s="6">
        <v>1974</v>
      </c>
      <c r="D2059" s="6" t="s">
        <v>32</v>
      </c>
      <c r="E2059" s="6" t="s">
        <v>3</v>
      </c>
      <c r="F2059" s="27">
        <v>0</v>
      </c>
    </row>
    <row r="2060" spans="2:6" x14ac:dyDescent="0.25">
      <c r="B2060" s="6" t="s">
        <v>45</v>
      </c>
      <c r="C2060" s="6">
        <v>1974</v>
      </c>
      <c r="D2060" s="6" t="s">
        <v>7</v>
      </c>
      <c r="E2060" s="6" t="s">
        <v>4</v>
      </c>
      <c r="F2060" s="27">
        <v>6.6642157681895658E-2</v>
      </c>
    </row>
    <row r="2061" spans="2:6" x14ac:dyDescent="0.25">
      <c r="B2061" s="6" t="s">
        <v>45</v>
      </c>
      <c r="C2061" s="6">
        <v>1974</v>
      </c>
      <c r="D2061" s="6" t="s">
        <v>8</v>
      </c>
      <c r="E2061" s="6" t="s">
        <v>4</v>
      </c>
      <c r="F2061" s="27">
        <v>3.686374118512082E-2</v>
      </c>
    </row>
    <row r="2062" spans="2:6" x14ac:dyDescent="0.25">
      <c r="B2062" s="6" t="s">
        <v>45</v>
      </c>
      <c r="C2062" s="6">
        <v>1974</v>
      </c>
      <c r="D2062" s="6" t="s">
        <v>9</v>
      </c>
      <c r="E2062" s="6" t="s">
        <v>4</v>
      </c>
      <c r="F2062" s="27">
        <v>4.4717756759466598E-2</v>
      </c>
    </row>
    <row r="2063" spans="2:6" x14ac:dyDescent="0.25">
      <c r="B2063" s="6" t="s">
        <v>45</v>
      </c>
      <c r="C2063" s="6">
        <v>1974</v>
      </c>
      <c r="D2063" s="6" t="s">
        <v>10</v>
      </c>
      <c r="E2063" s="6" t="s">
        <v>4</v>
      </c>
      <c r="F2063" s="27">
        <v>3.3822398983991177E-2</v>
      </c>
    </row>
    <row r="2064" spans="2:6" x14ac:dyDescent="0.25">
      <c r="B2064" s="6" t="s">
        <v>45</v>
      </c>
      <c r="C2064" s="6">
        <v>1974</v>
      </c>
      <c r="D2064" s="6" t="s">
        <v>11</v>
      </c>
      <c r="E2064" s="6" t="s">
        <v>4</v>
      </c>
      <c r="F2064" s="27">
        <v>2.2091507636776846E-2</v>
      </c>
    </row>
    <row r="2065" spans="2:6" x14ac:dyDescent="0.25">
      <c r="B2065" s="6" t="s">
        <v>45</v>
      </c>
      <c r="C2065" s="6">
        <v>1974</v>
      </c>
      <c r="D2065" s="6" t="s">
        <v>12</v>
      </c>
      <c r="E2065" s="6" t="s">
        <v>4</v>
      </c>
      <c r="F2065" s="27">
        <v>1.3535643862170382E-2</v>
      </c>
    </row>
    <row r="2066" spans="2:6" x14ac:dyDescent="0.25">
      <c r="B2066" s="6" t="s">
        <v>45</v>
      </c>
      <c r="C2066" s="6">
        <v>1974</v>
      </c>
      <c r="D2066" s="6" t="s">
        <v>13</v>
      </c>
      <c r="E2066" s="6" t="s">
        <v>4</v>
      </c>
      <c r="F2066" s="27">
        <v>0</v>
      </c>
    </row>
    <row r="2067" spans="2:6" x14ac:dyDescent="0.25">
      <c r="B2067" s="6" t="s">
        <v>45</v>
      </c>
      <c r="C2067" s="6">
        <v>1974</v>
      </c>
      <c r="D2067" s="6" t="s">
        <v>14</v>
      </c>
      <c r="E2067" s="6" t="s">
        <v>4</v>
      </c>
      <c r="F2067" s="27">
        <v>1.5607767120082884E-2</v>
      </c>
    </row>
    <row r="2068" spans="2:6" x14ac:dyDescent="0.25">
      <c r="B2068" s="6" t="s">
        <v>45</v>
      </c>
      <c r="C2068" s="6">
        <v>1974</v>
      </c>
      <c r="D2068" s="6" t="s">
        <v>15</v>
      </c>
      <c r="E2068" s="6" t="s">
        <v>4</v>
      </c>
      <c r="F2068" s="27">
        <v>0</v>
      </c>
    </row>
    <row r="2069" spans="2:6" x14ac:dyDescent="0.25">
      <c r="B2069" s="6" t="s">
        <v>45</v>
      </c>
      <c r="C2069" s="6">
        <v>1974</v>
      </c>
      <c r="D2069" s="6" t="s">
        <v>16</v>
      </c>
      <c r="E2069" s="6" t="s">
        <v>4</v>
      </c>
      <c r="F2069" s="27">
        <v>0.10099929815179974</v>
      </c>
    </row>
    <row r="2070" spans="2:6" x14ac:dyDescent="0.25">
      <c r="B2070" s="6" t="s">
        <v>45</v>
      </c>
      <c r="C2070" s="6">
        <v>1974</v>
      </c>
      <c r="D2070" s="6" t="s">
        <v>17</v>
      </c>
      <c r="E2070" s="6" t="s">
        <v>4</v>
      </c>
      <c r="F2070" s="27">
        <v>0.15898532803048027</v>
      </c>
    </row>
    <row r="2071" spans="2:6" x14ac:dyDescent="0.25">
      <c r="B2071" s="6" t="s">
        <v>45</v>
      </c>
      <c r="C2071" s="6">
        <v>1974</v>
      </c>
      <c r="D2071" s="6" t="s">
        <v>18</v>
      </c>
      <c r="E2071" s="6" t="s">
        <v>4</v>
      </c>
      <c r="F2071" s="27">
        <v>6.1829484308679523E-2</v>
      </c>
    </row>
    <row r="2072" spans="2:6" x14ac:dyDescent="0.25">
      <c r="B2072" s="6" t="s">
        <v>45</v>
      </c>
      <c r="C2072" s="6">
        <v>1974</v>
      </c>
      <c r="D2072" s="6" t="s">
        <v>19</v>
      </c>
      <c r="E2072" s="6" t="s">
        <v>4</v>
      </c>
      <c r="F2072" s="27">
        <v>0.12797032184753182</v>
      </c>
    </row>
    <row r="2073" spans="2:6" x14ac:dyDescent="0.25">
      <c r="B2073" s="6" t="s">
        <v>45</v>
      </c>
      <c r="C2073" s="6">
        <v>1974</v>
      </c>
      <c r="D2073" s="6" t="s">
        <v>20</v>
      </c>
      <c r="E2073" s="6" t="s">
        <v>4</v>
      </c>
      <c r="F2073" s="27">
        <v>6.6909528424852108E-2</v>
      </c>
    </row>
    <row r="2074" spans="2:6" x14ac:dyDescent="0.25">
      <c r="B2074" s="6" t="s">
        <v>45</v>
      </c>
      <c r="C2074" s="6">
        <v>1974</v>
      </c>
      <c r="D2074" s="6" t="s">
        <v>21</v>
      </c>
      <c r="E2074" s="6" t="s">
        <v>4</v>
      </c>
      <c r="F2074" s="27">
        <v>0</v>
      </c>
    </row>
    <row r="2075" spans="2:6" x14ac:dyDescent="0.25">
      <c r="B2075" s="6" t="s">
        <v>45</v>
      </c>
      <c r="C2075" s="6">
        <v>1974</v>
      </c>
      <c r="D2075" s="6" t="s">
        <v>22</v>
      </c>
      <c r="E2075" s="6" t="s">
        <v>4</v>
      </c>
      <c r="F2075" s="27">
        <v>1.6109087263126234E-2</v>
      </c>
    </row>
    <row r="2076" spans="2:6" x14ac:dyDescent="0.25">
      <c r="B2076" s="6" t="s">
        <v>45</v>
      </c>
      <c r="C2076" s="6">
        <v>1974</v>
      </c>
      <c r="D2076" s="6" t="s">
        <v>23</v>
      </c>
      <c r="E2076" s="6" t="s">
        <v>4</v>
      </c>
      <c r="F2076" s="27">
        <v>0</v>
      </c>
    </row>
    <row r="2077" spans="2:6" x14ac:dyDescent="0.25">
      <c r="B2077" s="6" t="s">
        <v>45</v>
      </c>
      <c r="C2077" s="6">
        <v>1974</v>
      </c>
      <c r="D2077" s="6" t="s">
        <v>24</v>
      </c>
      <c r="E2077" s="6" t="s">
        <v>4</v>
      </c>
      <c r="F2077" s="27">
        <v>7.1889308512416025E-2</v>
      </c>
    </row>
    <row r="2078" spans="2:6" x14ac:dyDescent="0.25">
      <c r="B2078" s="6" t="s">
        <v>45</v>
      </c>
      <c r="C2078" s="6">
        <v>1974</v>
      </c>
      <c r="D2078" s="6" t="s">
        <v>25</v>
      </c>
      <c r="E2078" s="6" t="s">
        <v>4</v>
      </c>
      <c r="F2078" s="27">
        <v>8.6494435346412213E-2</v>
      </c>
    </row>
    <row r="2079" spans="2:6" x14ac:dyDescent="0.25">
      <c r="B2079" s="6" t="s">
        <v>45</v>
      </c>
      <c r="C2079" s="6">
        <v>1974</v>
      </c>
      <c r="D2079" s="6" t="s">
        <v>26</v>
      </c>
      <c r="E2079" s="6" t="s">
        <v>4</v>
      </c>
      <c r="F2079" s="27">
        <v>5.2638615019551485E-2</v>
      </c>
    </row>
    <row r="2080" spans="2:6" x14ac:dyDescent="0.25">
      <c r="B2080" s="6" t="s">
        <v>45</v>
      </c>
      <c r="C2080" s="6">
        <v>1974</v>
      </c>
      <c r="D2080" s="6" t="s">
        <v>27</v>
      </c>
      <c r="E2080" s="6" t="s">
        <v>4</v>
      </c>
      <c r="F2080" s="27">
        <v>0</v>
      </c>
    </row>
    <row r="2081" spans="2:6" x14ac:dyDescent="0.25">
      <c r="B2081" s="6" t="s">
        <v>45</v>
      </c>
      <c r="C2081" s="6">
        <v>1974</v>
      </c>
      <c r="D2081" s="6" t="s">
        <v>28</v>
      </c>
      <c r="E2081" s="6" t="s">
        <v>4</v>
      </c>
      <c r="F2081" s="27">
        <v>1.7379098292169378E-2</v>
      </c>
    </row>
    <row r="2082" spans="2:6" x14ac:dyDescent="0.25">
      <c r="B2082" s="6" t="s">
        <v>45</v>
      </c>
      <c r="C2082" s="6">
        <v>1974</v>
      </c>
      <c r="D2082" s="6" t="s">
        <v>29</v>
      </c>
      <c r="E2082" s="6" t="s">
        <v>4</v>
      </c>
      <c r="F2082" s="27">
        <v>5.5145215734768221E-3</v>
      </c>
    </row>
    <row r="2083" spans="2:6" x14ac:dyDescent="0.25">
      <c r="B2083" s="6" t="s">
        <v>45</v>
      </c>
      <c r="C2083" s="6">
        <v>1974</v>
      </c>
      <c r="D2083" s="6" t="s">
        <v>30</v>
      </c>
      <c r="E2083" s="6" t="s">
        <v>4</v>
      </c>
      <c r="F2083" s="27">
        <v>0</v>
      </c>
    </row>
    <row r="2084" spans="2:6" x14ac:dyDescent="0.25">
      <c r="B2084" s="6" t="s">
        <v>45</v>
      </c>
      <c r="C2084" s="6">
        <v>1974</v>
      </c>
      <c r="D2084" s="6" t="s">
        <v>31</v>
      </c>
      <c r="E2084" s="6" t="s">
        <v>4</v>
      </c>
      <c r="F2084" s="27">
        <v>0</v>
      </c>
    </row>
    <row r="2085" spans="2:6" x14ac:dyDescent="0.25">
      <c r="B2085" s="6" t="s">
        <v>45</v>
      </c>
      <c r="C2085" s="6">
        <v>1974</v>
      </c>
      <c r="D2085" s="6" t="s">
        <v>32</v>
      </c>
      <c r="E2085" s="6" t="s">
        <v>4</v>
      </c>
      <c r="F2085" s="27">
        <v>0</v>
      </c>
    </row>
    <row r="2086" spans="2:6" x14ac:dyDescent="0.25">
      <c r="B2086" s="6" t="s">
        <v>45</v>
      </c>
      <c r="C2086" s="6">
        <v>1973</v>
      </c>
      <c r="D2086" s="6" t="s">
        <v>7</v>
      </c>
      <c r="E2086" s="6" t="s">
        <v>3</v>
      </c>
      <c r="F2086" s="27">
        <v>0.10541516245487365</v>
      </c>
    </row>
    <row r="2087" spans="2:6" x14ac:dyDescent="0.25">
      <c r="B2087" s="6" t="s">
        <v>45</v>
      </c>
      <c r="C2087" s="6">
        <v>1973</v>
      </c>
      <c r="D2087" s="6" t="s">
        <v>8</v>
      </c>
      <c r="E2087" s="6" t="s">
        <v>3</v>
      </c>
      <c r="F2087" s="27">
        <v>5.6718812675491379E-2</v>
      </c>
    </row>
    <row r="2088" spans="2:6" x14ac:dyDescent="0.25">
      <c r="B2088" s="6" t="s">
        <v>45</v>
      </c>
      <c r="C2088" s="6">
        <v>1973</v>
      </c>
      <c r="D2088" s="6" t="s">
        <v>9</v>
      </c>
      <c r="E2088" s="6" t="s">
        <v>3</v>
      </c>
      <c r="F2088" s="27">
        <v>6.6907340553549938E-2</v>
      </c>
    </row>
    <row r="2089" spans="2:6" x14ac:dyDescent="0.25">
      <c r="B2089" s="6" t="s">
        <v>45</v>
      </c>
      <c r="C2089" s="6">
        <v>1973</v>
      </c>
      <c r="D2089" s="6" t="s">
        <v>10</v>
      </c>
      <c r="E2089" s="6" t="s">
        <v>3</v>
      </c>
      <c r="F2089" s="27">
        <v>0.10581628559967911</v>
      </c>
    </row>
    <row r="2090" spans="2:6" x14ac:dyDescent="0.25">
      <c r="B2090" s="6" t="s">
        <v>45</v>
      </c>
      <c r="C2090" s="6">
        <v>1973</v>
      </c>
      <c r="D2090" s="6" t="s">
        <v>11</v>
      </c>
      <c r="E2090" s="6" t="s">
        <v>3</v>
      </c>
      <c r="F2090" s="27">
        <v>2.5137050407808528E-3</v>
      </c>
    </row>
    <row r="2091" spans="2:6" x14ac:dyDescent="0.25">
      <c r="B2091" s="6" t="s">
        <v>45</v>
      </c>
      <c r="C2091" s="6">
        <v>1973</v>
      </c>
      <c r="D2091" s="6" t="s">
        <v>12</v>
      </c>
      <c r="E2091" s="6" t="s">
        <v>3</v>
      </c>
      <c r="F2091" s="27">
        <v>0</v>
      </c>
    </row>
    <row r="2092" spans="2:6" x14ac:dyDescent="0.25">
      <c r="B2092" s="6" t="s">
        <v>45</v>
      </c>
      <c r="C2092" s="6">
        <v>1973</v>
      </c>
      <c r="D2092" s="6" t="s">
        <v>13</v>
      </c>
      <c r="E2092" s="6" t="s">
        <v>3</v>
      </c>
      <c r="F2092" s="27">
        <v>6.3217007621339749E-2</v>
      </c>
    </row>
    <row r="2093" spans="2:6" x14ac:dyDescent="0.25">
      <c r="B2093" s="6" t="s">
        <v>45</v>
      </c>
      <c r="C2093" s="6">
        <v>1973</v>
      </c>
      <c r="D2093" s="6" t="s">
        <v>14</v>
      </c>
      <c r="E2093" s="6" t="s">
        <v>3</v>
      </c>
      <c r="F2093" s="27">
        <v>2.4869634977938227E-3</v>
      </c>
    </row>
    <row r="2094" spans="2:6" x14ac:dyDescent="0.25">
      <c r="B2094" s="6" t="s">
        <v>45</v>
      </c>
      <c r="C2094" s="6">
        <v>1973</v>
      </c>
      <c r="D2094" s="6" t="s">
        <v>15</v>
      </c>
      <c r="E2094" s="6" t="s">
        <v>3</v>
      </c>
      <c r="F2094" s="27">
        <v>6.8458350046797702E-3</v>
      </c>
    </row>
    <row r="2095" spans="2:6" x14ac:dyDescent="0.25">
      <c r="B2095" s="6" t="s">
        <v>45</v>
      </c>
      <c r="C2095" s="6">
        <v>1973</v>
      </c>
      <c r="D2095" s="6" t="s">
        <v>16</v>
      </c>
      <c r="E2095" s="6" t="s">
        <v>3</v>
      </c>
      <c r="F2095" s="27">
        <v>0.11303650220617729</v>
      </c>
    </row>
    <row r="2096" spans="2:6" x14ac:dyDescent="0.25">
      <c r="B2096" s="6" t="s">
        <v>45</v>
      </c>
      <c r="C2096" s="6">
        <v>1973</v>
      </c>
      <c r="D2096" s="6" t="s">
        <v>17</v>
      </c>
      <c r="E2096" s="6" t="s">
        <v>3</v>
      </c>
      <c r="F2096" s="27">
        <v>7.0597673485760125E-3</v>
      </c>
    </row>
    <row r="2097" spans="2:6" x14ac:dyDescent="0.25">
      <c r="B2097" s="6" t="s">
        <v>45</v>
      </c>
      <c r="C2097" s="6">
        <v>1973</v>
      </c>
      <c r="D2097" s="6" t="s">
        <v>18</v>
      </c>
      <c r="E2097" s="6" t="s">
        <v>3</v>
      </c>
      <c r="F2097" s="27">
        <v>8.0492044390961352E-3</v>
      </c>
    </row>
    <row r="2098" spans="2:6" x14ac:dyDescent="0.25">
      <c r="B2098" s="6" t="s">
        <v>45</v>
      </c>
      <c r="C2098" s="6">
        <v>1973</v>
      </c>
      <c r="D2098" s="6" t="s">
        <v>19</v>
      </c>
      <c r="E2098" s="6" t="s">
        <v>3</v>
      </c>
      <c r="F2098" s="27">
        <v>0.13555288140125685</v>
      </c>
    </row>
    <row r="2099" spans="2:6" x14ac:dyDescent="0.25">
      <c r="B2099" s="6" t="s">
        <v>45</v>
      </c>
      <c r="C2099" s="6">
        <v>1973</v>
      </c>
      <c r="D2099" s="6" t="s">
        <v>20</v>
      </c>
      <c r="E2099" s="6" t="s">
        <v>3</v>
      </c>
      <c r="F2099" s="27">
        <v>2.2917502339885012E-2</v>
      </c>
    </row>
    <row r="2100" spans="2:6" x14ac:dyDescent="0.25">
      <c r="B2100" s="6" t="s">
        <v>45</v>
      </c>
      <c r="C2100" s="6">
        <v>1973</v>
      </c>
      <c r="D2100" s="6" t="s">
        <v>21</v>
      </c>
      <c r="E2100" s="6" t="s">
        <v>3</v>
      </c>
      <c r="F2100" s="27">
        <v>0</v>
      </c>
    </row>
    <row r="2101" spans="2:6" x14ac:dyDescent="0.25">
      <c r="B2101" s="6" t="s">
        <v>45</v>
      </c>
      <c r="C2101" s="6">
        <v>1973</v>
      </c>
      <c r="D2101" s="6" t="s">
        <v>22</v>
      </c>
      <c r="E2101" s="6" t="s">
        <v>3</v>
      </c>
      <c r="F2101" s="27">
        <v>7.0250033426928732E-2</v>
      </c>
    </row>
    <row r="2102" spans="2:6" x14ac:dyDescent="0.25">
      <c r="B2102" s="6" t="s">
        <v>45</v>
      </c>
      <c r="C2102" s="6">
        <v>1973</v>
      </c>
      <c r="D2102" s="6" t="s">
        <v>23</v>
      </c>
      <c r="E2102" s="6" t="s">
        <v>3</v>
      </c>
      <c r="F2102" s="27">
        <v>0</v>
      </c>
    </row>
    <row r="2103" spans="2:6" x14ac:dyDescent="0.25">
      <c r="B2103" s="6" t="s">
        <v>45</v>
      </c>
      <c r="C2103" s="6">
        <v>1973</v>
      </c>
      <c r="D2103" s="6" t="s">
        <v>24</v>
      </c>
      <c r="E2103" s="6" t="s">
        <v>3</v>
      </c>
      <c r="F2103" s="27">
        <v>5.5194544725230645E-2</v>
      </c>
    </row>
    <row r="2104" spans="2:6" x14ac:dyDescent="0.25">
      <c r="B2104" s="6" t="s">
        <v>45</v>
      </c>
      <c r="C2104" s="6">
        <v>1973</v>
      </c>
      <c r="D2104" s="6" t="s">
        <v>25</v>
      </c>
      <c r="E2104" s="6" t="s">
        <v>3</v>
      </c>
      <c r="F2104" s="27">
        <v>0.11453402861345099</v>
      </c>
    </row>
    <row r="2105" spans="2:6" x14ac:dyDescent="0.25">
      <c r="B2105" s="6" t="s">
        <v>45</v>
      </c>
      <c r="C2105" s="6">
        <v>1973</v>
      </c>
      <c r="D2105" s="6" t="s">
        <v>26</v>
      </c>
      <c r="E2105" s="6" t="s">
        <v>3</v>
      </c>
      <c r="F2105" s="27">
        <v>4.5487364620938629E-2</v>
      </c>
    </row>
    <row r="2106" spans="2:6" x14ac:dyDescent="0.25">
      <c r="B2106" s="6" t="s">
        <v>45</v>
      </c>
      <c r="C2106" s="6">
        <v>1973</v>
      </c>
      <c r="D2106" s="6" t="s">
        <v>27</v>
      </c>
      <c r="E2106" s="6" t="s">
        <v>3</v>
      </c>
      <c r="F2106" s="27">
        <v>0</v>
      </c>
    </row>
    <row r="2107" spans="2:6" x14ac:dyDescent="0.25">
      <c r="B2107" s="6" t="s">
        <v>45</v>
      </c>
      <c r="C2107" s="6">
        <v>1973</v>
      </c>
      <c r="D2107" s="6" t="s">
        <v>28</v>
      </c>
      <c r="E2107" s="6" t="s">
        <v>3</v>
      </c>
      <c r="F2107" s="27">
        <v>0</v>
      </c>
    </row>
    <row r="2108" spans="2:6" x14ac:dyDescent="0.25">
      <c r="B2108" s="6" t="s">
        <v>45</v>
      </c>
      <c r="C2108" s="6">
        <v>1973</v>
      </c>
      <c r="D2108" s="6" t="s">
        <v>29</v>
      </c>
      <c r="E2108" s="6" t="s">
        <v>3</v>
      </c>
      <c r="F2108" s="27">
        <v>1.7997058430271426E-2</v>
      </c>
    </row>
    <row r="2109" spans="2:6" x14ac:dyDescent="0.25">
      <c r="B2109" s="6" t="s">
        <v>45</v>
      </c>
      <c r="C2109" s="6">
        <v>1973</v>
      </c>
      <c r="D2109" s="6" t="s">
        <v>30</v>
      </c>
      <c r="E2109" s="6" t="s">
        <v>3</v>
      </c>
      <c r="F2109" s="27">
        <v>0</v>
      </c>
    </row>
    <row r="2110" spans="2:6" x14ac:dyDescent="0.25">
      <c r="B2110" s="6" t="s">
        <v>45</v>
      </c>
      <c r="C2110" s="6">
        <v>1973</v>
      </c>
      <c r="D2110" s="6" t="s">
        <v>31</v>
      </c>
      <c r="E2110" s="6" t="s">
        <v>3</v>
      </c>
      <c r="F2110" s="27">
        <v>0</v>
      </c>
    </row>
    <row r="2111" spans="2:6" x14ac:dyDescent="0.25">
      <c r="B2111" s="6" t="s">
        <v>45</v>
      </c>
      <c r="C2111" s="6">
        <v>1973</v>
      </c>
      <c r="D2111" s="6" t="s">
        <v>32</v>
      </c>
      <c r="E2111" s="6" t="s">
        <v>3</v>
      </c>
      <c r="F2111" s="27">
        <v>0</v>
      </c>
    </row>
    <row r="2112" spans="2:6" x14ac:dyDescent="0.25">
      <c r="B2112" s="6" t="s">
        <v>45</v>
      </c>
      <c r="C2112" s="6">
        <v>1973</v>
      </c>
      <c r="D2112" s="6" t="s">
        <v>7</v>
      </c>
      <c r="E2112" s="6" t="s">
        <v>4</v>
      </c>
      <c r="F2112" s="27">
        <v>6.8188312616088015E-2</v>
      </c>
    </row>
    <row r="2113" spans="2:6" x14ac:dyDescent="0.25">
      <c r="B2113" s="6" t="s">
        <v>45</v>
      </c>
      <c r="C2113" s="6">
        <v>1973</v>
      </c>
      <c r="D2113" s="6" t="s">
        <v>8</v>
      </c>
      <c r="E2113" s="6" t="s">
        <v>4</v>
      </c>
      <c r="F2113" s="27">
        <v>2.6753821974567795E-2</v>
      </c>
    </row>
    <row r="2114" spans="2:6" x14ac:dyDescent="0.25">
      <c r="B2114" s="6" t="s">
        <v>45</v>
      </c>
      <c r="C2114" s="6">
        <v>1973</v>
      </c>
      <c r="D2114" s="6" t="s">
        <v>9</v>
      </c>
      <c r="E2114" s="6" t="s">
        <v>4</v>
      </c>
      <c r="F2114" s="27">
        <v>4.0327189598514071E-2</v>
      </c>
    </row>
    <row r="2115" spans="2:6" x14ac:dyDescent="0.25">
      <c r="B2115" s="6" t="s">
        <v>45</v>
      </c>
      <c r="C2115" s="6">
        <v>1973</v>
      </c>
      <c r="D2115" s="6" t="s">
        <v>10</v>
      </c>
      <c r="E2115" s="6" t="s">
        <v>4</v>
      </c>
      <c r="F2115" s="27">
        <v>3.9362766109444204E-2</v>
      </c>
    </row>
    <row r="2116" spans="2:6" x14ac:dyDescent="0.25">
      <c r="B2116" s="6" t="s">
        <v>45</v>
      </c>
      <c r="C2116" s="6">
        <v>1973</v>
      </c>
      <c r="D2116" s="6" t="s">
        <v>11</v>
      </c>
      <c r="E2116" s="6" t="s">
        <v>4</v>
      </c>
      <c r="F2116" s="27">
        <v>2.1681668809829975E-2</v>
      </c>
    </row>
    <row r="2117" spans="2:6" x14ac:dyDescent="0.25">
      <c r="B2117" s="6" t="s">
        <v>45</v>
      </c>
      <c r="C2117" s="6">
        <v>1973</v>
      </c>
      <c r="D2117" s="6" t="s">
        <v>12</v>
      </c>
      <c r="E2117" s="6" t="s">
        <v>4</v>
      </c>
      <c r="F2117" s="27">
        <v>1.4573510501500214E-2</v>
      </c>
    </row>
    <row r="2118" spans="2:6" x14ac:dyDescent="0.25">
      <c r="B2118" s="6" t="s">
        <v>45</v>
      </c>
      <c r="C2118" s="6">
        <v>1973</v>
      </c>
      <c r="D2118" s="6" t="s">
        <v>13</v>
      </c>
      <c r="E2118" s="6" t="s">
        <v>4</v>
      </c>
      <c r="F2118" s="27">
        <v>3.1790255750821545E-3</v>
      </c>
    </row>
    <row r="2119" spans="2:6" x14ac:dyDescent="0.25">
      <c r="B2119" s="6" t="s">
        <v>45</v>
      </c>
      <c r="C2119" s="6">
        <v>1973</v>
      </c>
      <c r="D2119" s="6" t="s">
        <v>14</v>
      </c>
      <c r="E2119" s="6" t="s">
        <v>4</v>
      </c>
      <c r="F2119" s="27">
        <v>1.3216173739105587E-2</v>
      </c>
    </row>
    <row r="2120" spans="2:6" x14ac:dyDescent="0.25">
      <c r="B2120" s="6" t="s">
        <v>45</v>
      </c>
      <c r="C2120" s="6">
        <v>1973</v>
      </c>
      <c r="D2120" s="6" t="s">
        <v>15</v>
      </c>
      <c r="E2120" s="6" t="s">
        <v>4</v>
      </c>
      <c r="F2120" s="27">
        <v>0</v>
      </c>
    </row>
    <row r="2121" spans="2:6" x14ac:dyDescent="0.25">
      <c r="B2121" s="6" t="s">
        <v>45</v>
      </c>
      <c r="C2121" s="6">
        <v>1973</v>
      </c>
      <c r="D2121" s="6" t="s">
        <v>16</v>
      </c>
      <c r="E2121" s="6" t="s">
        <v>4</v>
      </c>
      <c r="F2121" s="27">
        <v>8.8905557936848123E-2</v>
      </c>
    </row>
    <row r="2122" spans="2:6" x14ac:dyDescent="0.25">
      <c r="B2122" s="6" t="s">
        <v>45</v>
      </c>
      <c r="C2122" s="6">
        <v>1973</v>
      </c>
      <c r="D2122" s="6" t="s">
        <v>17</v>
      </c>
      <c r="E2122" s="6" t="s">
        <v>4</v>
      </c>
      <c r="F2122" s="27">
        <v>0.15698671238748393</v>
      </c>
    </row>
    <row r="2123" spans="2:6" x14ac:dyDescent="0.25">
      <c r="B2123" s="6" t="s">
        <v>45</v>
      </c>
      <c r="C2123" s="6">
        <v>1973</v>
      </c>
      <c r="D2123" s="6" t="s">
        <v>18</v>
      </c>
      <c r="E2123" s="6" t="s">
        <v>4</v>
      </c>
      <c r="F2123" s="27">
        <v>7.6260894413487643E-2</v>
      </c>
    </row>
    <row r="2124" spans="2:6" x14ac:dyDescent="0.25">
      <c r="B2124" s="6" t="s">
        <v>45</v>
      </c>
      <c r="C2124" s="6">
        <v>1973</v>
      </c>
      <c r="D2124" s="6" t="s">
        <v>19</v>
      </c>
      <c r="E2124" s="6" t="s">
        <v>4</v>
      </c>
      <c r="F2124" s="27">
        <v>0.12226746678096871</v>
      </c>
    </row>
    <row r="2125" spans="2:6" x14ac:dyDescent="0.25">
      <c r="B2125" s="6" t="s">
        <v>45</v>
      </c>
      <c r="C2125" s="6">
        <v>1973</v>
      </c>
      <c r="D2125" s="6" t="s">
        <v>20</v>
      </c>
      <c r="E2125" s="6" t="s">
        <v>4</v>
      </c>
      <c r="F2125" s="27">
        <v>6.7723960565795119E-2</v>
      </c>
    </row>
    <row r="2126" spans="2:6" x14ac:dyDescent="0.25">
      <c r="B2126" s="6" t="s">
        <v>45</v>
      </c>
      <c r="C2126" s="6">
        <v>1973</v>
      </c>
      <c r="D2126" s="6" t="s">
        <v>21</v>
      </c>
      <c r="E2126" s="6" t="s">
        <v>4</v>
      </c>
      <c r="F2126" s="27">
        <v>0</v>
      </c>
    </row>
    <row r="2127" spans="2:6" x14ac:dyDescent="0.25">
      <c r="B2127" s="6" t="s">
        <v>45</v>
      </c>
      <c r="C2127" s="6">
        <v>1973</v>
      </c>
      <c r="D2127" s="6" t="s">
        <v>22</v>
      </c>
      <c r="E2127" s="6" t="s">
        <v>4</v>
      </c>
      <c r="F2127" s="27">
        <v>1.7752536076582368E-2</v>
      </c>
    </row>
    <row r="2128" spans="2:6" x14ac:dyDescent="0.25">
      <c r="B2128" s="6" t="s">
        <v>45</v>
      </c>
      <c r="C2128" s="6">
        <v>1973</v>
      </c>
      <c r="D2128" s="6" t="s">
        <v>23</v>
      </c>
      <c r="E2128" s="6" t="s">
        <v>4</v>
      </c>
      <c r="F2128" s="27">
        <v>0</v>
      </c>
    </row>
    <row r="2129" spans="2:6" x14ac:dyDescent="0.25">
      <c r="B2129" s="6" t="s">
        <v>45</v>
      </c>
      <c r="C2129" s="6">
        <v>1973</v>
      </c>
      <c r="D2129" s="6" t="s">
        <v>24</v>
      </c>
      <c r="E2129" s="6" t="s">
        <v>4</v>
      </c>
      <c r="F2129" s="27">
        <v>6.0937276753821976E-2</v>
      </c>
    </row>
    <row r="2130" spans="2:6" x14ac:dyDescent="0.25">
      <c r="B2130" s="6" t="s">
        <v>45</v>
      </c>
      <c r="C2130" s="6">
        <v>1973</v>
      </c>
      <c r="D2130" s="6" t="s">
        <v>25</v>
      </c>
      <c r="E2130" s="6" t="s">
        <v>4</v>
      </c>
      <c r="F2130" s="27">
        <v>9.43706243749107E-2</v>
      </c>
    </row>
    <row r="2131" spans="2:6" x14ac:dyDescent="0.25">
      <c r="B2131" s="6" t="s">
        <v>45</v>
      </c>
      <c r="C2131" s="6">
        <v>1973</v>
      </c>
      <c r="D2131" s="6" t="s">
        <v>26</v>
      </c>
      <c r="E2131" s="6" t="s">
        <v>4</v>
      </c>
      <c r="F2131" s="27">
        <v>6.2794684954993574E-2</v>
      </c>
    </row>
    <row r="2132" spans="2:6" x14ac:dyDescent="0.25">
      <c r="B2132" s="6" t="s">
        <v>45</v>
      </c>
      <c r="C2132" s="6">
        <v>1973</v>
      </c>
      <c r="D2132" s="6" t="s">
        <v>27</v>
      </c>
      <c r="E2132" s="6" t="s">
        <v>4</v>
      </c>
      <c r="F2132" s="27">
        <v>0</v>
      </c>
    </row>
    <row r="2133" spans="2:6" x14ac:dyDescent="0.25">
      <c r="B2133" s="6" t="s">
        <v>45</v>
      </c>
      <c r="C2133" s="6">
        <v>1973</v>
      </c>
      <c r="D2133" s="6" t="s">
        <v>28</v>
      </c>
      <c r="E2133" s="6" t="s">
        <v>4</v>
      </c>
      <c r="F2133" s="27">
        <v>1.6323760537219602E-2</v>
      </c>
    </row>
    <row r="2134" spans="2:6" x14ac:dyDescent="0.25">
      <c r="B2134" s="6" t="s">
        <v>45</v>
      </c>
      <c r="C2134" s="6">
        <v>1973</v>
      </c>
      <c r="D2134" s="6" t="s">
        <v>29</v>
      </c>
      <c r="E2134" s="6" t="s">
        <v>4</v>
      </c>
      <c r="F2134" s="27">
        <v>4.9649949992856121E-3</v>
      </c>
    </row>
    <row r="2135" spans="2:6" x14ac:dyDescent="0.25">
      <c r="B2135" s="6" t="s">
        <v>45</v>
      </c>
      <c r="C2135" s="6">
        <v>1973</v>
      </c>
      <c r="D2135" s="6" t="s">
        <v>30</v>
      </c>
      <c r="E2135" s="6" t="s">
        <v>4</v>
      </c>
      <c r="F2135" s="27">
        <v>0</v>
      </c>
    </row>
    <row r="2136" spans="2:6" x14ac:dyDescent="0.25">
      <c r="B2136" s="6" t="s">
        <v>45</v>
      </c>
      <c r="C2136" s="6">
        <v>1973</v>
      </c>
      <c r="D2136" s="6" t="s">
        <v>31</v>
      </c>
      <c r="E2136" s="6" t="s">
        <v>4</v>
      </c>
      <c r="F2136" s="27">
        <v>3.4290612944706386E-3</v>
      </c>
    </row>
    <row r="2137" spans="2:6" x14ac:dyDescent="0.25">
      <c r="B2137" s="6" t="s">
        <v>45</v>
      </c>
      <c r="C2137" s="6">
        <v>1973</v>
      </c>
      <c r="D2137" s="6" t="s">
        <v>32</v>
      </c>
      <c r="E2137" s="6" t="s">
        <v>4</v>
      </c>
      <c r="F2137" s="27">
        <v>0</v>
      </c>
    </row>
    <row r="2138" spans="2:6" x14ac:dyDescent="0.25">
      <c r="B2138" s="6" t="s">
        <v>45</v>
      </c>
      <c r="C2138" s="6">
        <v>1972</v>
      </c>
      <c r="D2138" s="6" t="s">
        <v>7</v>
      </c>
      <c r="E2138" s="6" t="s">
        <v>3</v>
      </c>
      <c r="F2138" s="27">
        <v>0.10533333333333333</v>
      </c>
    </row>
    <row r="2139" spans="2:6" x14ac:dyDescent="0.25">
      <c r="B2139" s="6" t="s">
        <v>45</v>
      </c>
      <c r="C2139" s="6">
        <v>1972</v>
      </c>
      <c r="D2139" s="6" t="s">
        <v>8</v>
      </c>
      <c r="E2139" s="6" t="s">
        <v>3</v>
      </c>
      <c r="F2139" s="27">
        <v>4.9430303030303033E-2</v>
      </c>
    </row>
    <row r="2140" spans="2:6" x14ac:dyDescent="0.25">
      <c r="B2140" s="6" t="s">
        <v>45</v>
      </c>
      <c r="C2140" s="6">
        <v>1972</v>
      </c>
      <c r="D2140" s="6" t="s">
        <v>9</v>
      </c>
      <c r="E2140" s="6" t="s">
        <v>3</v>
      </c>
      <c r="F2140" s="27">
        <v>6.3248484848484846E-2</v>
      </c>
    </row>
    <row r="2141" spans="2:6" x14ac:dyDescent="0.25">
      <c r="B2141" s="6" t="s">
        <v>45</v>
      </c>
      <c r="C2141" s="6">
        <v>1972</v>
      </c>
      <c r="D2141" s="6" t="s">
        <v>10</v>
      </c>
      <c r="E2141" s="6" t="s">
        <v>3</v>
      </c>
      <c r="F2141" s="27">
        <v>0.10404848484848485</v>
      </c>
    </row>
    <row r="2142" spans="2:6" x14ac:dyDescent="0.25">
      <c r="B2142" s="6" t="s">
        <v>45</v>
      </c>
      <c r="C2142" s="6">
        <v>1972</v>
      </c>
      <c r="D2142" s="6" t="s">
        <v>11</v>
      </c>
      <c r="E2142" s="6" t="s">
        <v>3</v>
      </c>
      <c r="F2142" s="27">
        <v>2.9333333333333334E-3</v>
      </c>
    </row>
    <row r="2143" spans="2:6" x14ac:dyDescent="0.25">
      <c r="B2143" s="6" t="s">
        <v>45</v>
      </c>
      <c r="C2143" s="6">
        <v>1972</v>
      </c>
      <c r="D2143" s="6" t="s">
        <v>12</v>
      </c>
      <c r="E2143" s="6" t="s">
        <v>3</v>
      </c>
      <c r="F2143" s="27">
        <v>0</v>
      </c>
    </row>
    <row r="2144" spans="2:6" x14ac:dyDescent="0.25">
      <c r="B2144" s="6" t="s">
        <v>45</v>
      </c>
      <c r="C2144" s="6">
        <v>1972</v>
      </c>
      <c r="D2144" s="6" t="s">
        <v>13</v>
      </c>
      <c r="E2144" s="6" t="s">
        <v>3</v>
      </c>
      <c r="F2144" s="27">
        <v>6.2812121212121208E-2</v>
      </c>
    </row>
    <row r="2145" spans="2:6" x14ac:dyDescent="0.25">
      <c r="B2145" s="6" t="s">
        <v>45</v>
      </c>
      <c r="C2145" s="6">
        <v>1972</v>
      </c>
      <c r="D2145" s="6" t="s">
        <v>14</v>
      </c>
      <c r="E2145" s="6" t="s">
        <v>3</v>
      </c>
      <c r="F2145" s="27">
        <v>0</v>
      </c>
    </row>
    <row r="2146" spans="2:6" x14ac:dyDescent="0.25">
      <c r="B2146" s="6" t="s">
        <v>45</v>
      </c>
      <c r="C2146" s="6">
        <v>1972</v>
      </c>
      <c r="D2146" s="6" t="s">
        <v>15</v>
      </c>
      <c r="E2146" s="6" t="s">
        <v>3</v>
      </c>
      <c r="F2146" s="27">
        <v>7.4909090909090906E-3</v>
      </c>
    </row>
    <row r="2147" spans="2:6" x14ac:dyDescent="0.25">
      <c r="B2147" s="6" t="s">
        <v>45</v>
      </c>
      <c r="C2147" s="6">
        <v>1972</v>
      </c>
      <c r="D2147" s="6" t="s">
        <v>16</v>
      </c>
      <c r="E2147" s="6" t="s">
        <v>3</v>
      </c>
      <c r="F2147" s="27">
        <v>0.14974545454545454</v>
      </c>
    </row>
    <row r="2148" spans="2:6" x14ac:dyDescent="0.25">
      <c r="B2148" s="6" t="s">
        <v>45</v>
      </c>
      <c r="C2148" s="6">
        <v>1972</v>
      </c>
      <c r="D2148" s="6" t="s">
        <v>17</v>
      </c>
      <c r="E2148" s="6" t="s">
        <v>3</v>
      </c>
      <c r="F2148" s="27">
        <v>7.9272727272727272E-3</v>
      </c>
    </row>
    <row r="2149" spans="2:6" x14ac:dyDescent="0.25">
      <c r="B2149" s="6" t="s">
        <v>45</v>
      </c>
      <c r="C2149" s="6">
        <v>1972</v>
      </c>
      <c r="D2149" s="6" t="s">
        <v>18</v>
      </c>
      <c r="E2149" s="6" t="s">
        <v>3</v>
      </c>
      <c r="F2149" s="27">
        <v>6.860606060606061E-3</v>
      </c>
    </row>
    <row r="2150" spans="2:6" x14ac:dyDescent="0.25">
      <c r="B2150" s="6" t="s">
        <v>45</v>
      </c>
      <c r="C2150" s="6">
        <v>1972</v>
      </c>
      <c r="D2150" s="6" t="s">
        <v>19</v>
      </c>
      <c r="E2150" s="6" t="s">
        <v>3</v>
      </c>
      <c r="F2150" s="27">
        <v>0.1305939393939394</v>
      </c>
    </row>
    <row r="2151" spans="2:6" x14ac:dyDescent="0.25">
      <c r="B2151" s="6" t="s">
        <v>45</v>
      </c>
      <c r="C2151" s="6">
        <v>1972</v>
      </c>
      <c r="D2151" s="6" t="s">
        <v>20</v>
      </c>
      <c r="E2151" s="6" t="s">
        <v>3</v>
      </c>
      <c r="F2151" s="27">
        <v>1.9781818181818182E-2</v>
      </c>
    </row>
    <row r="2152" spans="2:6" x14ac:dyDescent="0.25">
      <c r="B2152" s="6" t="s">
        <v>45</v>
      </c>
      <c r="C2152" s="6">
        <v>1972</v>
      </c>
      <c r="D2152" s="6" t="s">
        <v>21</v>
      </c>
      <c r="E2152" s="6" t="s">
        <v>3</v>
      </c>
      <c r="F2152" s="27">
        <v>0</v>
      </c>
    </row>
    <row r="2153" spans="2:6" x14ac:dyDescent="0.25">
      <c r="B2153" s="6" t="s">
        <v>45</v>
      </c>
      <c r="C2153" s="6">
        <v>1972</v>
      </c>
      <c r="D2153" s="6" t="s">
        <v>22</v>
      </c>
      <c r="E2153" s="6" t="s">
        <v>3</v>
      </c>
      <c r="F2153" s="27">
        <v>7.796363636363636E-2</v>
      </c>
    </row>
    <row r="2154" spans="2:6" x14ac:dyDescent="0.25">
      <c r="B2154" s="6" t="s">
        <v>45</v>
      </c>
      <c r="C2154" s="6">
        <v>1972</v>
      </c>
      <c r="D2154" s="6" t="s">
        <v>23</v>
      </c>
      <c r="E2154" s="6" t="s">
        <v>3</v>
      </c>
      <c r="F2154" s="27">
        <v>0</v>
      </c>
    </row>
    <row r="2155" spans="2:6" x14ac:dyDescent="0.25">
      <c r="B2155" s="6" t="s">
        <v>45</v>
      </c>
      <c r="C2155" s="6">
        <v>1972</v>
      </c>
      <c r="D2155" s="6" t="s">
        <v>24</v>
      </c>
      <c r="E2155" s="6" t="s">
        <v>3</v>
      </c>
      <c r="F2155" s="27">
        <v>5.8448484848484847E-2</v>
      </c>
    </row>
    <row r="2156" spans="2:6" x14ac:dyDescent="0.25">
      <c r="B2156" s="6" t="s">
        <v>45</v>
      </c>
      <c r="C2156" s="6">
        <v>1972</v>
      </c>
      <c r="D2156" s="6" t="s">
        <v>25</v>
      </c>
      <c r="E2156" s="6" t="s">
        <v>3</v>
      </c>
      <c r="F2156" s="27">
        <v>9.2751515151515154E-2</v>
      </c>
    </row>
    <row r="2157" spans="2:6" x14ac:dyDescent="0.25">
      <c r="B2157" s="6" t="s">
        <v>45</v>
      </c>
      <c r="C2157" s="6">
        <v>1972</v>
      </c>
      <c r="D2157" s="6" t="s">
        <v>26</v>
      </c>
      <c r="E2157" s="6" t="s">
        <v>3</v>
      </c>
      <c r="F2157" s="27">
        <v>4.2109090909090909E-2</v>
      </c>
    </row>
    <row r="2158" spans="2:6" x14ac:dyDescent="0.25">
      <c r="B2158" s="6" t="s">
        <v>45</v>
      </c>
      <c r="C2158" s="6">
        <v>1972</v>
      </c>
      <c r="D2158" s="6" t="s">
        <v>27</v>
      </c>
      <c r="E2158" s="6" t="s">
        <v>3</v>
      </c>
      <c r="F2158" s="27">
        <v>0</v>
      </c>
    </row>
    <row r="2159" spans="2:6" x14ac:dyDescent="0.25">
      <c r="B2159" s="6" t="s">
        <v>45</v>
      </c>
      <c r="C2159" s="6">
        <v>1972</v>
      </c>
      <c r="D2159" s="6" t="s">
        <v>28</v>
      </c>
      <c r="E2159" s="6" t="s">
        <v>3</v>
      </c>
      <c r="F2159" s="27">
        <v>0</v>
      </c>
    </row>
    <row r="2160" spans="2:6" x14ac:dyDescent="0.25">
      <c r="B2160" s="6" t="s">
        <v>45</v>
      </c>
      <c r="C2160" s="6">
        <v>1972</v>
      </c>
      <c r="D2160" s="6" t="s">
        <v>29</v>
      </c>
      <c r="E2160" s="6" t="s">
        <v>3</v>
      </c>
      <c r="F2160" s="27">
        <v>1.8521212121212122E-2</v>
      </c>
    </row>
    <row r="2161" spans="2:6" x14ac:dyDescent="0.25">
      <c r="B2161" s="6" t="s">
        <v>45</v>
      </c>
      <c r="C2161" s="6">
        <v>1972</v>
      </c>
      <c r="D2161" s="6" t="s">
        <v>30</v>
      </c>
      <c r="E2161" s="6" t="s">
        <v>3</v>
      </c>
      <c r="F2161" s="27">
        <v>0</v>
      </c>
    </row>
    <row r="2162" spans="2:6" x14ac:dyDescent="0.25">
      <c r="B2162" s="6" t="s">
        <v>45</v>
      </c>
      <c r="C2162" s="6">
        <v>1972</v>
      </c>
      <c r="D2162" s="6" t="s">
        <v>31</v>
      </c>
      <c r="E2162" s="6" t="s">
        <v>3</v>
      </c>
      <c r="F2162" s="27">
        <v>0</v>
      </c>
    </row>
    <row r="2163" spans="2:6" x14ac:dyDescent="0.25">
      <c r="B2163" s="6" t="s">
        <v>45</v>
      </c>
      <c r="C2163" s="6">
        <v>1972</v>
      </c>
      <c r="D2163" s="6" t="s">
        <v>32</v>
      </c>
      <c r="E2163" s="6" t="s">
        <v>3</v>
      </c>
      <c r="F2163" s="27">
        <v>0</v>
      </c>
    </row>
    <row r="2164" spans="2:6" x14ac:dyDescent="0.25">
      <c r="B2164" s="6" t="s">
        <v>45</v>
      </c>
      <c r="C2164" s="6">
        <v>1972</v>
      </c>
      <c r="D2164" s="6" t="s">
        <v>7</v>
      </c>
      <c r="E2164" s="6" t="s">
        <v>4</v>
      </c>
      <c r="F2164" s="27">
        <v>7.381439283279774E-2</v>
      </c>
    </row>
    <row r="2165" spans="2:6" x14ac:dyDescent="0.25">
      <c r="B2165" s="6" t="s">
        <v>45</v>
      </c>
      <c r="C2165" s="6">
        <v>1972</v>
      </c>
      <c r="D2165" s="6" t="s">
        <v>8</v>
      </c>
      <c r="E2165" s="6" t="s">
        <v>4</v>
      </c>
      <c r="F2165" s="27">
        <v>1.9281332164767746E-2</v>
      </c>
    </row>
    <row r="2166" spans="2:6" x14ac:dyDescent="0.25">
      <c r="B2166" s="6" t="s">
        <v>45</v>
      </c>
      <c r="C2166" s="6">
        <v>1972</v>
      </c>
      <c r="D2166" s="6" t="s">
        <v>9</v>
      </c>
      <c r="E2166" s="6" t="s">
        <v>4</v>
      </c>
      <c r="F2166" s="27">
        <v>4.0899795501022497E-2</v>
      </c>
    </row>
    <row r="2167" spans="2:6" x14ac:dyDescent="0.25">
      <c r="B2167" s="6" t="s">
        <v>45</v>
      </c>
      <c r="C2167" s="6">
        <v>1972</v>
      </c>
      <c r="D2167" s="6" t="s">
        <v>10</v>
      </c>
      <c r="E2167" s="6" t="s">
        <v>4</v>
      </c>
      <c r="F2167" s="27">
        <v>4.6612782809101826E-2</v>
      </c>
    </row>
    <row r="2168" spans="2:6" x14ac:dyDescent="0.25">
      <c r="B2168" s="6" t="s">
        <v>45</v>
      </c>
      <c r="C2168" s="6">
        <v>1972</v>
      </c>
      <c r="D2168" s="6" t="s">
        <v>11</v>
      </c>
      <c r="E2168" s="6" t="s">
        <v>4</v>
      </c>
      <c r="F2168" s="27">
        <v>1.9183951699289124E-2</v>
      </c>
    </row>
    <row r="2169" spans="2:6" x14ac:dyDescent="0.25">
      <c r="B2169" s="6" t="s">
        <v>45</v>
      </c>
      <c r="C2169" s="6">
        <v>1972</v>
      </c>
      <c r="D2169" s="6" t="s">
        <v>12</v>
      </c>
      <c r="E2169" s="6" t="s">
        <v>4</v>
      </c>
      <c r="F2169" s="27">
        <v>1.5418573700782289E-2</v>
      </c>
    </row>
    <row r="2170" spans="2:6" x14ac:dyDescent="0.25">
      <c r="B2170" s="6" t="s">
        <v>45</v>
      </c>
      <c r="C2170" s="6">
        <v>1972</v>
      </c>
      <c r="D2170" s="6" t="s">
        <v>13</v>
      </c>
      <c r="E2170" s="6" t="s">
        <v>4</v>
      </c>
      <c r="F2170" s="27">
        <v>0</v>
      </c>
    </row>
    <row r="2171" spans="2:6" x14ac:dyDescent="0.25">
      <c r="B2171" s="6" t="s">
        <v>45</v>
      </c>
      <c r="C2171" s="6">
        <v>1972</v>
      </c>
      <c r="D2171" s="6" t="s">
        <v>14</v>
      </c>
      <c r="E2171" s="6" t="s">
        <v>4</v>
      </c>
      <c r="F2171" s="27">
        <v>1.2075177719349498E-2</v>
      </c>
    </row>
    <row r="2172" spans="2:6" x14ac:dyDescent="0.25">
      <c r="B2172" s="6" t="s">
        <v>45</v>
      </c>
      <c r="C2172" s="6">
        <v>1972</v>
      </c>
      <c r="D2172" s="6" t="s">
        <v>15</v>
      </c>
      <c r="E2172" s="6" t="s">
        <v>4</v>
      </c>
      <c r="F2172" s="27">
        <v>0</v>
      </c>
    </row>
    <row r="2173" spans="2:6" x14ac:dyDescent="0.25">
      <c r="B2173" s="6" t="s">
        <v>45</v>
      </c>
      <c r="C2173" s="6">
        <v>1972</v>
      </c>
      <c r="D2173" s="6" t="s">
        <v>16</v>
      </c>
      <c r="E2173" s="6" t="s">
        <v>4</v>
      </c>
      <c r="F2173" s="27">
        <v>0.12805531210439186</v>
      </c>
    </row>
    <row r="2174" spans="2:6" x14ac:dyDescent="0.25">
      <c r="B2174" s="6" t="s">
        <v>45</v>
      </c>
      <c r="C2174" s="6">
        <v>1972</v>
      </c>
      <c r="D2174" s="6" t="s">
        <v>17</v>
      </c>
      <c r="E2174" s="6" t="s">
        <v>4</v>
      </c>
      <c r="F2174" s="27">
        <v>0.14762878566559548</v>
      </c>
    </row>
    <row r="2175" spans="2:6" x14ac:dyDescent="0.25">
      <c r="B2175" s="6" t="s">
        <v>45</v>
      </c>
      <c r="C2175" s="6">
        <v>1972</v>
      </c>
      <c r="D2175" s="6" t="s">
        <v>18</v>
      </c>
      <c r="E2175" s="6" t="s">
        <v>4</v>
      </c>
      <c r="F2175" s="27">
        <v>7.4528516246307658E-2</v>
      </c>
    </row>
    <row r="2176" spans="2:6" x14ac:dyDescent="0.25">
      <c r="B2176" s="6" t="s">
        <v>45</v>
      </c>
      <c r="C2176" s="6">
        <v>1972</v>
      </c>
      <c r="D2176" s="6" t="s">
        <v>19</v>
      </c>
      <c r="E2176" s="6" t="s">
        <v>4</v>
      </c>
      <c r="F2176" s="27">
        <v>0.11831726555652936</v>
      </c>
    </row>
    <row r="2177" spans="2:6" x14ac:dyDescent="0.25">
      <c r="B2177" s="6" t="s">
        <v>45</v>
      </c>
      <c r="C2177" s="6">
        <v>1972</v>
      </c>
      <c r="D2177" s="6" t="s">
        <v>20</v>
      </c>
      <c r="E2177" s="6" t="s">
        <v>4</v>
      </c>
      <c r="F2177" s="27">
        <v>6.3232382250787159E-2</v>
      </c>
    </row>
    <row r="2178" spans="2:6" x14ac:dyDescent="0.25">
      <c r="B2178" s="6" t="s">
        <v>45</v>
      </c>
      <c r="C2178" s="6">
        <v>1972</v>
      </c>
      <c r="D2178" s="6" t="s">
        <v>21</v>
      </c>
      <c r="E2178" s="6" t="s">
        <v>4</v>
      </c>
      <c r="F2178" s="27">
        <v>0</v>
      </c>
    </row>
    <row r="2179" spans="2:6" x14ac:dyDescent="0.25">
      <c r="B2179" s="6" t="s">
        <v>45</v>
      </c>
      <c r="C2179" s="6">
        <v>1972</v>
      </c>
      <c r="D2179" s="6" t="s">
        <v>22</v>
      </c>
      <c r="E2179" s="6" t="s">
        <v>4</v>
      </c>
      <c r="F2179" s="27">
        <v>1.4639529976953289E-2</v>
      </c>
    </row>
    <row r="2180" spans="2:6" x14ac:dyDescent="0.25">
      <c r="B2180" s="6" t="s">
        <v>45</v>
      </c>
      <c r="C2180" s="6">
        <v>1972</v>
      </c>
      <c r="D2180" s="6" t="s">
        <v>23</v>
      </c>
      <c r="E2180" s="6" t="s">
        <v>4</v>
      </c>
      <c r="F2180" s="27">
        <v>0</v>
      </c>
    </row>
    <row r="2181" spans="2:6" x14ac:dyDescent="0.25">
      <c r="B2181" s="6" t="s">
        <v>45</v>
      </c>
      <c r="C2181" s="6">
        <v>1972</v>
      </c>
      <c r="D2181" s="6" t="s">
        <v>24</v>
      </c>
      <c r="E2181" s="6" t="s">
        <v>4</v>
      </c>
      <c r="F2181" s="27">
        <v>5.4403220047391829E-2</v>
      </c>
    </row>
    <row r="2182" spans="2:6" x14ac:dyDescent="0.25">
      <c r="B2182" s="6" t="s">
        <v>45</v>
      </c>
      <c r="C2182" s="6">
        <v>1972</v>
      </c>
      <c r="D2182" s="6" t="s">
        <v>25</v>
      </c>
      <c r="E2182" s="6" t="s">
        <v>4</v>
      </c>
      <c r="F2182" s="27">
        <v>9.8191969357613526E-2</v>
      </c>
    </row>
    <row r="2183" spans="2:6" x14ac:dyDescent="0.25">
      <c r="B2183" s="6" t="s">
        <v>45</v>
      </c>
      <c r="C2183" s="6">
        <v>1972</v>
      </c>
      <c r="D2183" s="6" t="s">
        <v>26</v>
      </c>
      <c r="E2183" s="6" t="s">
        <v>4</v>
      </c>
      <c r="F2183" s="27">
        <v>4.4730093809848409E-2</v>
      </c>
    </row>
    <row r="2184" spans="2:6" x14ac:dyDescent="0.25">
      <c r="B2184" s="6" t="s">
        <v>45</v>
      </c>
      <c r="C2184" s="6">
        <v>1972</v>
      </c>
      <c r="D2184" s="6" t="s">
        <v>27</v>
      </c>
      <c r="E2184" s="6" t="s">
        <v>4</v>
      </c>
      <c r="F2184" s="27">
        <v>0</v>
      </c>
    </row>
    <row r="2185" spans="2:6" x14ac:dyDescent="0.25">
      <c r="B2185" s="6" t="s">
        <v>45</v>
      </c>
      <c r="C2185" s="6">
        <v>1972</v>
      </c>
      <c r="D2185" s="6" t="s">
        <v>28</v>
      </c>
      <c r="E2185" s="6" t="s">
        <v>4</v>
      </c>
      <c r="F2185" s="27">
        <v>2.3046710163274579E-2</v>
      </c>
    </row>
    <row r="2186" spans="2:6" x14ac:dyDescent="0.25">
      <c r="B2186" s="6" t="s">
        <v>45</v>
      </c>
      <c r="C2186" s="6">
        <v>1972</v>
      </c>
      <c r="D2186" s="6" t="s">
        <v>29</v>
      </c>
      <c r="E2186" s="6" t="s">
        <v>4</v>
      </c>
      <c r="F2186" s="27">
        <v>5.9402083941961243E-3</v>
      </c>
    </row>
    <row r="2187" spans="2:6" x14ac:dyDescent="0.25">
      <c r="B2187" s="6" t="s">
        <v>45</v>
      </c>
      <c r="C2187" s="6">
        <v>1972</v>
      </c>
      <c r="D2187" s="6" t="s">
        <v>30</v>
      </c>
      <c r="E2187" s="6" t="s">
        <v>4</v>
      </c>
      <c r="F2187" s="27">
        <v>0</v>
      </c>
    </row>
    <row r="2188" spans="2:6" x14ac:dyDescent="0.25">
      <c r="B2188" s="6" t="s">
        <v>45</v>
      </c>
      <c r="C2188" s="6">
        <v>1972</v>
      </c>
      <c r="D2188" s="6" t="s">
        <v>31</v>
      </c>
      <c r="E2188" s="6" t="s">
        <v>4</v>
      </c>
      <c r="F2188" s="27">
        <v>0</v>
      </c>
    </row>
    <row r="2189" spans="2:6" x14ac:dyDescent="0.25">
      <c r="B2189" s="6" t="s">
        <v>45</v>
      </c>
      <c r="C2189" s="6">
        <v>1972</v>
      </c>
      <c r="D2189" s="6" t="s">
        <v>32</v>
      </c>
      <c r="E2189" s="6" t="s">
        <v>4</v>
      </c>
      <c r="F2189" s="27">
        <v>0</v>
      </c>
    </row>
    <row r="2190" spans="2:6" x14ac:dyDescent="0.25">
      <c r="B2190" s="6" t="s">
        <v>45</v>
      </c>
      <c r="C2190" s="6">
        <v>1971</v>
      </c>
      <c r="D2190" s="6" t="s">
        <v>7</v>
      </c>
      <c r="E2190" s="6" t="s">
        <v>3</v>
      </c>
      <c r="F2190" s="27">
        <v>0.10504607697565345</v>
      </c>
    </row>
    <row r="2191" spans="2:6" x14ac:dyDescent="0.25">
      <c r="B2191" s="6" t="s">
        <v>45</v>
      </c>
      <c r="C2191" s="6">
        <v>1971</v>
      </c>
      <c r="D2191" s="6" t="s">
        <v>8</v>
      </c>
      <c r="E2191" s="6" t="s">
        <v>3</v>
      </c>
      <c r="F2191" s="27">
        <v>4.7962478493483229E-2</v>
      </c>
    </row>
    <row r="2192" spans="2:6" x14ac:dyDescent="0.25">
      <c r="B2192" s="6" t="s">
        <v>45</v>
      </c>
      <c r="C2192" s="6">
        <v>1971</v>
      </c>
      <c r="D2192" s="6" t="s">
        <v>9</v>
      </c>
      <c r="E2192" s="6" t="s">
        <v>3</v>
      </c>
      <c r="F2192" s="27">
        <v>5.9110514035211767E-2</v>
      </c>
    </row>
    <row r="2193" spans="2:6" x14ac:dyDescent="0.25">
      <c r="B2193" s="6" t="s">
        <v>45</v>
      </c>
      <c r="C2193" s="6">
        <v>1971</v>
      </c>
      <c r="D2193" s="6" t="s">
        <v>10</v>
      </c>
      <c r="E2193" s="6" t="s">
        <v>3</v>
      </c>
      <c r="F2193" s="27">
        <v>0.10716726767069693</v>
      </c>
    </row>
    <row r="2194" spans="2:6" x14ac:dyDescent="0.25">
      <c r="B2194" s="6" t="s">
        <v>45</v>
      </c>
      <c r="C2194" s="6">
        <v>1971</v>
      </c>
      <c r="D2194" s="6" t="s">
        <v>11</v>
      </c>
      <c r="E2194" s="6" t="s">
        <v>3</v>
      </c>
      <c r="F2194" s="27">
        <v>2.6161351905536309E-3</v>
      </c>
    </row>
    <row r="2195" spans="2:6" x14ac:dyDescent="0.25">
      <c r="B2195" s="6" t="s">
        <v>45</v>
      </c>
      <c r="C2195" s="6">
        <v>1971</v>
      </c>
      <c r="D2195" s="6" t="s">
        <v>12</v>
      </c>
      <c r="E2195" s="6" t="s">
        <v>3</v>
      </c>
      <c r="F2195" s="27">
        <v>0</v>
      </c>
    </row>
    <row r="2196" spans="2:6" x14ac:dyDescent="0.25">
      <c r="B2196" s="6" t="s">
        <v>45</v>
      </c>
      <c r="C2196" s="6">
        <v>1971</v>
      </c>
      <c r="D2196" s="6" t="s">
        <v>13</v>
      </c>
      <c r="E2196" s="6" t="s">
        <v>3</v>
      </c>
      <c r="F2196" s="27">
        <v>6.8420184307902615E-2</v>
      </c>
    </row>
    <row r="2197" spans="2:6" x14ac:dyDescent="0.25">
      <c r="B2197" s="6" t="s">
        <v>45</v>
      </c>
      <c r="C2197" s="6">
        <v>1971</v>
      </c>
      <c r="D2197" s="6" t="s">
        <v>14</v>
      </c>
      <c r="E2197" s="6" t="s">
        <v>3</v>
      </c>
      <c r="F2197" s="27">
        <v>2.1447594805439675E-3</v>
      </c>
    </row>
    <row r="2198" spans="2:6" x14ac:dyDescent="0.25">
      <c r="B2198" s="6" t="s">
        <v>45</v>
      </c>
      <c r="C2198" s="6">
        <v>1971</v>
      </c>
      <c r="D2198" s="6" t="s">
        <v>15</v>
      </c>
      <c r="E2198" s="6" t="s">
        <v>3</v>
      </c>
      <c r="F2198" s="27">
        <v>8.8382945626811846E-3</v>
      </c>
    </row>
    <row r="2199" spans="2:6" x14ac:dyDescent="0.25">
      <c r="B2199" s="6" t="s">
        <v>45</v>
      </c>
      <c r="C2199" s="6">
        <v>1971</v>
      </c>
      <c r="D2199" s="6" t="s">
        <v>16</v>
      </c>
      <c r="E2199" s="6" t="s">
        <v>3</v>
      </c>
      <c r="F2199" s="27">
        <v>0.13823092696033373</v>
      </c>
    </row>
    <row r="2200" spans="2:6" x14ac:dyDescent="0.25">
      <c r="B2200" s="6" t="s">
        <v>45</v>
      </c>
      <c r="C2200" s="6">
        <v>1971</v>
      </c>
      <c r="D2200" s="6" t="s">
        <v>17</v>
      </c>
      <c r="E2200" s="6" t="s">
        <v>3</v>
      </c>
      <c r="F2200" s="27">
        <v>8.6026067076763538E-3</v>
      </c>
    </row>
    <row r="2201" spans="2:6" x14ac:dyDescent="0.25">
      <c r="B2201" s="6" t="s">
        <v>45</v>
      </c>
      <c r="C2201" s="6">
        <v>1971</v>
      </c>
      <c r="D2201" s="6" t="s">
        <v>18</v>
      </c>
      <c r="E2201" s="6" t="s">
        <v>3</v>
      </c>
      <c r="F2201" s="27">
        <v>5.4443894506116097E-3</v>
      </c>
    </row>
    <row r="2202" spans="2:6" x14ac:dyDescent="0.25">
      <c r="B2202" s="6" t="s">
        <v>45</v>
      </c>
      <c r="C2202" s="6">
        <v>1971</v>
      </c>
      <c r="D2202" s="6" t="s">
        <v>19</v>
      </c>
      <c r="E2202" s="6" t="s">
        <v>3</v>
      </c>
      <c r="F2202" s="27">
        <v>0.13158452944919749</v>
      </c>
    </row>
    <row r="2203" spans="2:6" x14ac:dyDescent="0.25">
      <c r="B2203" s="6" t="s">
        <v>45</v>
      </c>
      <c r="C2203" s="6">
        <v>1971</v>
      </c>
      <c r="D2203" s="6" t="s">
        <v>20</v>
      </c>
      <c r="E2203" s="6" t="s">
        <v>3</v>
      </c>
      <c r="F2203" s="27">
        <v>1.6356737137335313E-2</v>
      </c>
    </row>
    <row r="2204" spans="2:6" x14ac:dyDescent="0.25">
      <c r="B2204" s="6" t="s">
        <v>45</v>
      </c>
      <c r="C2204" s="6">
        <v>1971</v>
      </c>
      <c r="D2204" s="6" t="s">
        <v>21</v>
      </c>
      <c r="E2204" s="6" t="s">
        <v>3</v>
      </c>
      <c r="F2204" s="27">
        <v>0</v>
      </c>
    </row>
    <row r="2205" spans="2:6" x14ac:dyDescent="0.25">
      <c r="B2205" s="6" t="s">
        <v>45</v>
      </c>
      <c r="C2205" s="6">
        <v>1971</v>
      </c>
      <c r="D2205" s="6" t="s">
        <v>22</v>
      </c>
      <c r="E2205" s="6" t="s">
        <v>3</v>
      </c>
      <c r="F2205" s="27">
        <v>8.0982346979660141E-2</v>
      </c>
    </row>
    <row r="2206" spans="2:6" x14ac:dyDescent="0.25">
      <c r="B2206" s="6" t="s">
        <v>45</v>
      </c>
      <c r="C2206" s="6">
        <v>1971</v>
      </c>
      <c r="D2206" s="6" t="s">
        <v>23</v>
      </c>
      <c r="E2206" s="6" t="s">
        <v>3</v>
      </c>
      <c r="F2206" s="27">
        <v>0</v>
      </c>
    </row>
    <row r="2207" spans="2:6" x14ac:dyDescent="0.25">
      <c r="B2207" s="6" t="s">
        <v>45</v>
      </c>
      <c r="C2207" s="6">
        <v>1971</v>
      </c>
      <c r="D2207" s="6" t="s">
        <v>24</v>
      </c>
      <c r="E2207" s="6" t="s">
        <v>3</v>
      </c>
      <c r="F2207" s="27">
        <v>6.4837728911829179E-2</v>
      </c>
    </row>
    <row r="2208" spans="2:6" x14ac:dyDescent="0.25">
      <c r="B2208" s="6" t="s">
        <v>45</v>
      </c>
      <c r="C2208" s="6">
        <v>1971</v>
      </c>
      <c r="D2208" s="6" t="s">
        <v>25</v>
      </c>
      <c r="E2208" s="6" t="s">
        <v>3</v>
      </c>
      <c r="F2208" s="27">
        <v>9.3615216007919111E-2</v>
      </c>
    </row>
    <row r="2209" spans="2:6" x14ac:dyDescent="0.25">
      <c r="B2209" s="6" t="s">
        <v>45</v>
      </c>
      <c r="C2209" s="6">
        <v>1971</v>
      </c>
      <c r="D2209" s="6" t="s">
        <v>26</v>
      </c>
      <c r="E2209" s="6" t="s">
        <v>3</v>
      </c>
      <c r="F2209" s="27">
        <v>3.9407009356807847E-2</v>
      </c>
    </row>
    <row r="2210" spans="2:6" x14ac:dyDescent="0.25">
      <c r="B2210" s="6" t="s">
        <v>45</v>
      </c>
      <c r="C2210" s="6">
        <v>1971</v>
      </c>
      <c r="D2210" s="6" t="s">
        <v>27</v>
      </c>
      <c r="E2210" s="6" t="s">
        <v>3</v>
      </c>
      <c r="F2210" s="27">
        <v>0</v>
      </c>
    </row>
    <row r="2211" spans="2:6" x14ac:dyDescent="0.25">
      <c r="B2211" s="6" t="s">
        <v>45</v>
      </c>
      <c r="C2211" s="6">
        <v>1971</v>
      </c>
      <c r="D2211" s="6" t="s">
        <v>28</v>
      </c>
      <c r="E2211" s="6" t="s">
        <v>3</v>
      </c>
      <c r="F2211" s="27">
        <v>0</v>
      </c>
    </row>
    <row r="2212" spans="2:6" x14ac:dyDescent="0.25">
      <c r="B2212" s="6" t="s">
        <v>45</v>
      </c>
      <c r="C2212" s="6">
        <v>1971</v>
      </c>
      <c r="D2212" s="6" t="s">
        <v>29</v>
      </c>
      <c r="E2212" s="6" t="s">
        <v>3</v>
      </c>
      <c r="F2212" s="27">
        <v>1.9632798321902473E-2</v>
      </c>
    </row>
    <row r="2213" spans="2:6" x14ac:dyDescent="0.25">
      <c r="B2213" s="6" t="s">
        <v>45</v>
      </c>
      <c r="C2213" s="6">
        <v>1971</v>
      </c>
      <c r="D2213" s="6" t="s">
        <v>30</v>
      </c>
      <c r="E2213" s="6" t="s">
        <v>3</v>
      </c>
      <c r="F2213" s="27">
        <v>0</v>
      </c>
    </row>
    <row r="2214" spans="2:6" x14ac:dyDescent="0.25">
      <c r="B2214" s="6" t="s">
        <v>45</v>
      </c>
      <c r="C2214" s="6">
        <v>1971</v>
      </c>
      <c r="D2214" s="6" t="s">
        <v>31</v>
      </c>
      <c r="E2214" s="6" t="s">
        <v>3</v>
      </c>
      <c r="F2214" s="27">
        <v>0</v>
      </c>
    </row>
    <row r="2215" spans="2:6" x14ac:dyDescent="0.25">
      <c r="B2215" s="6" t="s">
        <v>45</v>
      </c>
      <c r="C2215" s="6">
        <v>1971</v>
      </c>
      <c r="D2215" s="6" t="s">
        <v>32</v>
      </c>
      <c r="E2215" s="6" t="s">
        <v>3</v>
      </c>
      <c r="F2215" s="27">
        <v>0</v>
      </c>
    </row>
    <row r="2216" spans="2:6" x14ac:dyDescent="0.25">
      <c r="B2216" s="6" t="s">
        <v>45</v>
      </c>
      <c r="C2216" s="6">
        <v>1971</v>
      </c>
      <c r="D2216" s="6" t="s">
        <v>7</v>
      </c>
      <c r="E2216" s="6" t="s">
        <v>4</v>
      </c>
      <c r="F2216" s="27">
        <v>7.1915169076169044E-2</v>
      </c>
    </row>
    <row r="2217" spans="2:6" x14ac:dyDescent="0.25">
      <c r="B2217" s="6" t="s">
        <v>45</v>
      </c>
      <c r="C2217" s="6">
        <v>1971</v>
      </c>
      <c r="D2217" s="6" t="s">
        <v>8</v>
      </c>
      <c r="E2217" s="6" t="s">
        <v>4</v>
      </c>
      <c r="F2217" s="27">
        <v>2.080700348324651E-2</v>
      </c>
    </row>
    <row r="2218" spans="2:6" x14ac:dyDescent="0.25">
      <c r="B2218" s="6" t="s">
        <v>45</v>
      </c>
      <c r="C2218" s="6">
        <v>1971</v>
      </c>
      <c r="D2218" s="6" t="s">
        <v>9</v>
      </c>
      <c r="E2218" s="6" t="s">
        <v>4</v>
      </c>
      <c r="F2218" s="27">
        <v>4.1429055824419712E-2</v>
      </c>
    </row>
    <row r="2219" spans="2:6" x14ac:dyDescent="0.25">
      <c r="B2219" s="6" t="s">
        <v>45</v>
      </c>
      <c r="C2219" s="6">
        <v>1971</v>
      </c>
      <c r="D2219" s="6" t="s">
        <v>10</v>
      </c>
      <c r="E2219" s="6" t="s">
        <v>4</v>
      </c>
      <c r="F2219" s="27">
        <v>4.2631238247896178E-2</v>
      </c>
    </row>
    <row r="2220" spans="2:6" x14ac:dyDescent="0.25">
      <c r="B2220" s="6" t="s">
        <v>45</v>
      </c>
      <c r="C2220" s="6">
        <v>1971</v>
      </c>
      <c r="D2220" s="6" t="s">
        <v>11</v>
      </c>
      <c r="E2220" s="6" t="s">
        <v>4</v>
      </c>
      <c r="F2220" s="27">
        <v>2.0005548534262198E-2</v>
      </c>
    </row>
    <row r="2221" spans="2:6" x14ac:dyDescent="0.25">
      <c r="B2221" s="6" t="s">
        <v>45</v>
      </c>
      <c r="C2221" s="6">
        <v>1971</v>
      </c>
      <c r="D2221" s="6" t="s">
        <v>12</v>
      </c>
      <c r="E2221" s="6" t="s">
        <v>4</v>
      </c>
      <c r="F2221" s="27">
        <v>1.5474245553466293E-2</v>
      </c>
    </row>
    <row r="2222" spans="2:6" x14ac:dyDescent="0.25">
      <c r="B2222" s="6" t="s">
        <v>45</v>
      </c>
      <c r="C2222" s="6">
        <v>1971</v>
      </c>
      <c r="D2222" s="6" t="s">
        <v>13</v>
      </c>
      <c r="E2222" s="6" t="s">
        <v>4</v>
      </c>
      <c r="F2222" s="27">
        <v>0</v>
      </c>
    </row>
    <row r="2223" spans="2:6" x14ac:dyDescent="0.25">
      <c r="B2223" s="6" t="s">
        <v>45</v>
      </c>
      <c r="C2223" s="6">
        <v>1971</v>
      </c>
      <c r="D2223" s="6" t="s">
        <v>14</v>
      </c>
      <c r="E2223" s="6" t="s">
        <v>4</v>
      </c>
      <c r="F2223" s="27">
        <v>1.1775222712000247E-2</v>
      </c>
    </row>
    <row r="2224" spans="2:6" x14ac:dyDescent="0.25">
      <c r="B2224" s="6" t="s">
        <v>45</v>
      </c>
      <c r="C2224" s="6">
        <v>1971</v>
      </c>
      <c r="D2224" s="6" t="s">
        <v>15</v>
      </c>
      <c r="E2224" s="6" t="s">
        <v>4</v>
      </c>
      <c r="F2224" s="27">
        <v>0</v>
      </c>
    </row>
    <row r="2225" spans="2:6" x14ac:dyDescent="0.25">
      <c r="B2225" s="6" t="s">
        <v>45</v>
      </c>
      <c r="C2225" s="6">
        <v>1971</v>
      </c>
      <c r="D2225" s="6" t="s">
        <v>16</v>
      </c>
      <c r="E2225" s="6" t="s">
        <v>4</v>
      </c>
      <c r="F2225" s="27">
        <v>0.13735704817977251</v>
      </c>
    </row>
    <row r="2226" spans="2:6" x14ac:dyDescent="0.25">
      <c r="B2226" s="6" t="s">
        <v>45</v>
      </c>
      <c r="C2226" s="6">
        <v>1971</v>
      </c>
      <c r="D2226" s="6" t="s">
        <v>17</v>
      </c>
      <c r="E2226" s="6" t="s">
        <v>4</v>
      </c>
      <c r="F2226" s="27">
        <v>0.1440152892944114</v>
      </c>
    </row>
    <row r="2227" spans="2:6" x14ac:dyDescent="0.25">
      <c r="B2227" s="6" t="s">
        <v>45</v>
      </c>
      <c r="C2227" s="6">
        <v>1971</v>
      </c>
      <c r="D2227" s="6" t="s">
        <v>18</v>
      </c>
      <c r="E2227" s="6" t="s">
        <v>4</v>
      </c>
      <c r="F2227" s="27">
        <v>8.4522671927499154E-2</v>
      </c>
    </row>
    <row r="2228" spans="2:6" x14ac:dyDescent="0.25">
      <c r="B2228" s="6" t="s">
        <v>45</v>
      </c>
      <c r="C2228" s="6">
        <v>1971</v>
      </c>
      <c r="D2228" s="6" t="s">
        <v>19</v>
      </c>
      <c r="E2228" s="6" t="s">
        <v>4</v>
      </c>
      <c r="F2228" s="27">
        <v>0.11639591874479825</v>
      </c>
    </row>
    <row r="2229" spans="2:6" x14ac:dyDescent="0.25">
      <c r="B2229" s="6" t="s">
        <v>45</v>
      </c>
      <c r="C2229" s="6">
        <v>1971</v>
      </c>
      <c r="D2229" s="6" t="s">
        <v>20</v>
      </c>
      <c r="E2229" s="6" t="s">
        <v>4</v>
      </c>
      <c r="F2229" s="27">
        <v>5.3543355630221015E-2</v>
      </c>
    </row>
    <row r="2230" spans="2:6" x14ac:dyDescent="0.25">
      <c r="B2230" s="6" t="s">
        <v>45</v>
      </c>
      <c r="C2230" s="6">
        <v>1971</v>
      </c>
      <c r="D2230" s="6" t="s">
        <v>21</v>
      </c>
      <c r="E2230" s="6" t="s">
        <v>4</v>
      </c>
      <c r="F2230" s="27">
        <v>0</v>
      </c>
    </row>
    <row r="2231" spans="2:6" x14ac:dyDescent="0.25">
      <c r="B2231" s="6" t="s">
        <v>45</v>
      </c>
      <c r="C2231" s="6">
        <v>1971</v>
      </c>
      <c r="D2231" s="6" t="s">
        <v>22</v>
      </c>
      <c r="E2231" s="6" t="s">
        <v>4</v>
      </c>
      <c r="F2231" s="27">
        <v>1.673807835763386E-2</v>
      </c>
    </row>
    <row r="2232" spans="2:6" x14ac:dyDescent="0.25">
      <c r="B2232" s="6" t="s">
        <v>45</v>
      </c>
      <c r="C2232" s="6">
        <v>1971</v>
      </c>
      <c r="D2232" s="6" t="s">
        <v>23</v>
      </c>
      <c r="E2232" s="6" t="s">
        <v>4</v>
      </c>
      <c r="F2232" s="27">
        <v>0</v>
      </c>
    </row>
    <row r="2233" spans="2:6" x14ac:dyDescent="0.25">
      <c r="B2233" s="6" t="s">
        <v>45</v>
      </c>
      <c r="C2233" s="6">
        <v>1971</v>
      </c>
      <c r="D2233" s="6" t="s">
        <v>24</v>
      </c>
      <c r="E2233" s="6" t="s">
        <v>4</v>
      </c>
      <c r="F2233" s="27">
        <v>2.4382725563330352E-2</v>
      </c>
    </row>
    <row r="2234" spans="2:6" x14ac:dyDescent="0.25">
      <c r="B2234" s="6" t="s">
        <v>45</v>
      </c>
      <c r="C2234" s="6">
        <v>1971</v>
      </c>
      <c r="D2234" s="6" t="s">
        <v>25</v>
      </c>
      <c r="E2234" s="6" t="s">
        <v>4</v>
      </c>
      <c r="F2234" s="27">
        <v>0.10187725409204401</v>
      </c>
    </row>
    <row r="2235" spans="2:6" x14ac:dyDescent="0.25">
      <c r="B2235" s="6" t="s">
        <v>45</v>
      </c>
      <c r="C2235" s="6">
        <v>1971</v>
      </c>
      <c r="D2235" s="6" t="s">
        <v>26</v>
      </c>
      <c r="E2235" s="6" t="s">
        <v>4</v>
      </c>
      <c r="F2235" s="27">
        <v>6.8555223328504056E-2</v>
      </c>
    </row>
    <row r="2236" spans="2:6" x14ac:dyDescent="0.25">
      <c r="B2236" s="6" t="s">
        <v>45</v>
      </c>
      <c r="C2236" s="6">
        <v>1971</v>
      </c>
      <c r="D2236" s="6" t="s">
        <v>27</v>
      </c>
      <c r="E2236" s="6" t="s">
        <v>4</v>
      </c>
      <c r="F2236" s="27">
        <v>0</v>
      </c>
    </row>
    <row r="2237" spans="2:6" x14ac:dyDescent="0.25">
      <c r="B2237" s="6" t="s">
        <v>45</v>
      </c>
      <c r="C2237" s="6">
        <v>1971</v>
      </c>
      <c r="D2237" s="6" t="s">
        <v>28</v>
      </c>
      <c r="E2237" s="6" t="s">
        <v>4</v>
      </c>
      <c r="F2237" s="27">
        <v>2.1855059954995221E-2</v>
      </c>
    </row>
    <row r="2238" spans="2:6" x14ac:dyDescent="0.25">
      <c r="B2238" s="6" t="s">
        <v>45</v>
      </c>
      <c r="C2238" s="6">
        <v>1971</v>
      </c>
      <c r="D2238" s="6" t="s">
        <v>29</v>
      </c>
      <c r="E2238" s="6" t="s">
        <v>4</v>
      </c>
      <c r="F2238" s="27">
        <v>6.719891495329984E-3</v>
      </c>
    </row>
    <row r="2239" spans="2:6" x14ac:dyDescent="0.25">
      <c r="B2239" s="6" t="s">
        <v>45</v>
      </c>
      <c r="C2239" s="6">
        <v>1971</v>
      </c>
      <c r="D2239" s="6" t="s">
        <v>30</v>
      </c>
      <c r="E2239" s="6" t="s">
        <v>4</v>
      </c>
      <c r="F2239" s="27">
        <v>0</v>
      </c>
    </row>
    <row r="2240" spans="2:6" x14ac:dyDescent="0.25">
      <c r="B2240" s="6" t="s">
        <v>45</v>
      </c>
      <c r="C2240" s="6">
        <v>1971</v>
      </c>
      <c r="D2240" s="6" t="s">
        <v>31</v>
      </c>
      <c r="E2240" s="6" t="s">
        <v>4</v>
      </c>
      <c r="F2240" s="27">
        <v>0</v>
      </c>
    </row>
    <row r="2241" spans="2:6" x14ac:dyDescent="0.25">
      <c r="B2241" s="6" t="s">
        <v>45</v>
      </c>
      <c r="C2241" s="6">
        <v>1971</v>
      </c>
      <c r="D2241" s="6" t="s">
        <v>32</v>
      </c>
      <c r="E2241" s="6" t="s">
        <v>4</v>
      </c>
      <c r="F2241" s="27">
        <v>0</v>
      </c>
    </row>
    <row r="2242" spans="2:6" x14ac:dyDescent="0.25">
      <c r="B2242" s="6" t="s">
        <v>45</v>
      </c>
      <c r="C2242" s="6">
        <v>1970</v>
      </c>
      <c r="D2242" s="6" t="s">
        <v>7</v>
      </c>
      <c r="E2242" s="6" t="s">
        <v>3</v>
      </c>
      <c r="F2242" s="27">
        <v>9.7696963608508922E-2</v>
      </c>
    </row>
    <row r="2243" spans="2:6" x14ac:dyDescent="0.25">
      <c r="B2243" s="6" t="s">
        <v>45</v>
      </c>
      <c r="C2243" s="6">
        <v>1970</v>
      </c>
      <c r="D2243" s="6" t="s">
        <v>8</v>
      </c>
      <c r="E2243" s="6" t="s">
        <v>3</v>
      </c>
      <c r="F2243" s="27">
        <v>4.1640505311801489E-2</v>
      </c>
    </row>
    <row r="2244" spans="2:6" x14ac:dyDescent="0.25">
      <c r="B2244" s="6" t="s">
        <v>45</v>
      </c>
      <c r="C2244" s="6">
        <v>1970</v>
      </c>
      <c r="D2244" s="6" t="s">
        <v>9</v>
      </c>
      <c r="E2244" s="6" t="s">
        <v>3</v>
      </c>
      <c r="F2244" s="27">
        <v>5.5026747369214153E-2</v>
      </c>
    </row>
    <row r="2245" spans="2:6" x14ac:dyDescent="0.25">
      <c r="B2245" s="6" t="s">
        <v>45</v>
      </c>
      <c r="C2245" s="6">
        <v>1970</v>
      </c>
      <c r="D2245" s="6" t="s">
        <v>10</v>
      </c>
      <c r="E2245" s="6" t="s">
        <v>3</v>
      </c>
      <c r="F2245" s="27">
        <v>0.11336866162694327</v>
      </c>
    </row>
    <row r="2246" spans="2:6" x14ac:dyDescent="0.25">
      <c r="B2246" s="6" t="s">
        <v>45</v>
      </c>
      <c r="C2246" s="6">
        <v>1970</v>
      </c>
      <c r="D2246" s="6" t="s">
        <v>11</v>
      </c>
      <c r="E2246" s="6" t="s">
        <v>3</v>
      </c>
      <c r="F2246" s="27">
        <v>2.7626390737624635E-3</v>
      </c>
    </row>
    <row r="2247" spans="2:6" x14ac:dyDescent="0.25">
      <c r="B2247" s="6" t="s">
        <v>45</v>
      </c>
      <c r="C2247" s="6">
        <v>1970</v>
      </c>
      <c r="D2247" s="6" t="s">
        <v>12</v>
      </c>
      <c r="E2247" s="6" t="s">
        <v>3</v>
      </c>
      <c r="F2247" s="27">
        <v>0</v>
      </c>
    </row>
    <row r="2248" spans="2:6" x14ac:dyDescent="0.25">
      <c r="B2248" s="6" t="s">
        <v>45</v>
      </c>
      <c r="C2248" s="6">
        <v>1970</v>
      </c>
      <c r="D2248" s="6" t="s">
        <v>13</v>
      </c>
      <c r="E2248" s="6" t="s">
        <v>3</v>
      </c>
      <c r="F2248" s="27">
        <v>7.2808097043976186E-2</v>
      </c>
    </row>
    <row r="2249" spans="2:6" x14ac:dyDescent="0.25">
      <c r="B2249" s="6" t="s">
        <v>45</v>
      </c>
      <c r="C2249" s="6">
        <v>1970</v>
      </c>
      <c r="D2249" s="6" t="s">
        <v>14</v>
      </c>
      <c r="E2249" s="6" t="s">
        <v>3</v>
      </c>
      <c r="F2249" s="27">
        <v>0</v>
      </c>
    </row>
    <row r="2250" spans="2:6" x14ac:dyDescent="0.25">
      <c r="B2250" s="6" t="s">
        <v>45</v>
      </c>
      <c r="C2250" s="6">
        <v>1970</v>
      </c>
      <c r="D2250" s="6" t="s">
        <v>15</v>
      </c>
      <c r="E2250" s="6" t="s">
        <v>3</v>
      </c>
      <c r="F2250" s="27">
        <v>8.6144109300047723E-3</v>
      </c>
    </row>
    <row r="2251" spans="2:6" x14ac:dyDescent="0.25">
      <c r="B2251" s="6" t="s">
        <v>45</v>
      </c>
      <c r="C2251" s="6">
        <v>1970</v>
      </c>
      <c r="D2251" s="6" t="s">
        <v>16</v>
      </c>
      <c r="E2251" s="6" t="s">
        <v>3</v>
      </c>
      <c r="F2251" s="27">
        <v>0.12564984805485094</v>
      </c>
    </row>
    <row r="2252" spans="2:6" x14ac:dyDescent="0.25">
      <c r="B2252" s="6" t="s">
        <v>45</v>
      </c>
      <c r="C2252" s="6">
        <v>1970</v>
      </c>
      <c r="D2252" s="6" t="s">
        <v>17</v>
      </c>
      <c r="E2252" s="6" t="s">
        <v>3</v>
      </c>
      <c r="F2252" s="27">
        <v>9.6190069568274864E-3</v>
      </c>
    </row>
    <row r="2253" spans="2:6" x14ac:dyDescent="0.25">
      <c r="B2253" s="6" t="s">
        <v>45</v>
      </c>
      <c r="C2253" s="6">
        <v>1970</v>
      </c>
      <c r="D2253" s="6" t="s">
        <v>18</v>
      </c>
      <c r="E2253" s="6" t="s">
        <v>3</v>
      </c>
      <c r="F2253" s="27">
        <v>5.5755079488660625E-3</v>
      </c>
    </row>
    <row r="2254" spans="2:6" x14ac:dyDescent="0.25">
      <c r="B2254" s="6" t="s">
        <v>45</v>
      </c>
      <c r="C2254" s="6">
        <v>1970</v>
      </c>
      <c r="D2254" s="6" t="s">
        <v>19</v>
      </c>
      <c r="E2254" s="6" t="s">
        <v>3</v>
      </c>
      <c r="F2254" s="27">
        <v>0.12534846924680412</v>
      </c>
    </row>
    <row r="2255" spans="2:6" x14ac:dyDescent="0.25">
      <c r="B2255" s="6" t="s">
        <v>45</v>
      </c>
      <c r="C2255" s="6">
        <v>1970</v>
      </c>
      <c r="D2255" s="6" t="s">
        <v>20</v>
      </c>
      <c r="E2255" s="6" t="s">
        <v>3</v>
      </c>
      <c r="F2255" s="27">
        <v>1.4215033779541402E-2</v>
      </c>
    </row>
    <row r="2256" spans="2:6" x14ac:dyDescent="0.25">
      <c r="B2256" s="6" t="s">
        <v>45</v>
      </c>
      <c r="C2256" s="6">
        <v>1970</v>
      </c>
      <c r="D2256" s="6" t="s">
        <v>21</v>
      </c>
      <c r="E2256" s="6" t="s">
        <v>3</v>
      </c>
      <c r="F2256" s="27">
        <v>0</v>
      </c>
    </row>
    <row r="2257" spans="2:6" x14ac:dyDescent="0.25">
      <c r="B2257" s="6" t="s">
        <v>45</v>
      </c>
      <c r="C2257" s="6">
        <v>1970</v>
      </c>
      <c r="D2257" s="6" t="s">
        <v>22</v>
      </c>
      <c r="E2257" s="6" t="s">
        <v>3</v>
      </c>
      <c r="F2257" s="27">
        <v>8.8077956651681444E-2</v>
      </c>
    </row>
    <row r="2258" spans="2:6" x14ac:dyDescent="0.25">
      <c r="B2258" s="6" t="s">
        <v>45</v>
      </c>
      <c r="C2258" s="6">
        <v>1970</v>
      </c>
      <c r="D2258" s="6" t="s">
        <v>23</v>
      </c>
      <c r="E2258" s="6" t="s">
        <v>3</v>
      </c>
      <c r="F2258" s="27">
        <v>0</v>
      </c>
    </row>
    <row r="2259" spans="2:6" x14ac:dyDescent="0.25">
      <c r="B2259" s="6" t="s">
        <v>45</v>
      </c>
      <c r="C2259" s="6">
        <v>1970</v>
      </c>
      <c r="D2259" s="6" t="s">
        <v>24</v>
      </c>
      <c r="E2259" s="6" t="s">
        <v>3</v>
      </c>
      <c r="F2259" s="27">
        <v>6.5575005650852655E-2</v>
      </c>
    </row>
    <row r="2260" spans="2:6" x14ac:dyDescent="0.25">
      <c r="B2260" s="6" t="s">
        <v>45</v>
      </c>
      <c r="C2260" s="6">
        <v>1970</v>
      </c>
      <c r="D2260" s="6" t="s">
        <v>25</v>
      </c>
      <c r="E2260" s="6" t="s">
        <v>3</v>
      </c>
      <c r="F2260" s="27">
        <v>0.1147499811638245</v>
      </c>
    </row>
    <row r="2261" spans="2:6" x14ac:dyDescent="0.25">
      <c r="B2261" s="6" t="s">
        <v>45</v>
      </c>
      <c r="C2261" s="6">
        <v>1970</v>
      </c>
      <c r="D2261" s="6" t="s">
        <v>26</v>
      </c>
      <c r="E2261" s="6" t="s">
        <v>3</v>
      </c>
      <c r="F2261" s="27">
        <v>3.5412009945500665E-2</v>
      </c>
    </row>
    <row r="2262" spans="2:6" x14ac:dyDescent="0.25">
      <c r="B2262" s="6" t="s">
        <v>45</v>
      </c>
      <c r="C2262" s="6">
        <v>1970</v>
      </c>
      <c r="D2262" s="6" t="s">
        <v>27</v>
      </c>
      <c r="E2262" s="6" t="s">
        <v>3</v>
      </c>
      <c r="F2262" s="27">
        <v>0</v>
      </c>
    </row>
    <row r="2263" spans="2:6" x14ac:dyDescent="0.25">
      <c r="B2263" s="6" t="s">
        <v>45</v>
      </c>
      <c r="C2263" s="6">
        <v>1970</v>
      </c>
      <c r="D2263" s="6" t="s">
        <v>28</v>
      </c>
      <c r="E2263" s="6" t="s">
        <v>3</v>
      </c>
      <c r="F2263" s="27">
        <v>0</v>
      </c>
    </row>
    <row r="2264" spans="2:6" x14ac:dyDescent="0.25">
      <c r="B2264" s="6" t="s">
        <v>45</v>
      </c>
      <c r="C2264" s="6">
        <v>1970</v>
      </c>
      <c r="D2264" s="6" t="s">
        <v>29</v>
      </c>
      <c r="E2264" s="6" t="s">
        <v>3</v>
      </c>
      <c r="F2264" s="27">
        <v>2.3859155637039456E-2</v>
      </c>
    </row>
    <row r="2265" spans="2:6" x14ac:dyDescent="0.25">
      <c r="B2265" s="6" t="s">
        <v>45</v>
      </c>
      <c r="C2265" s="6">
        <v>1970</v>
      </c>
      <c r="D2265" s="6" t="s">
        <v>30</v>
      </c>
      <c r="E2265" s="6" t="s">
        <v>3</v>
      </c>
      <c r="F2265" s="27">
        <v>0</v>
      </c>
    </row>
    <row r="2266" spans="2:6" x14ac:dyDescent="0.25">
      <c r="B2266" s="6" t="s">
        <v>45</v>
      </c>
      <c r="C2266" s="6">
        <v>1970</v>
      </c>
      <c r="D2266" s="6" t="s">
        <v>31</v>
      </c>
      <c r="E2266" s="6" t="s">
        <v>3</v>
      </c>
      <c r="F2266" s="27">
        <v>0</v>
      </c>
    </row>
    <row r="2267" spans="2:6" x14ac:dyDescent="0.25">
      <c r="B2267" s="6" t="s">
        <v>45</v>
      </c>
      <c r="C2267" s="6">
        <v>1970</v>
      </c>
      <c r="D2267" s="6" t="s">
        <v>32</v>
      </c>
      <c r="E2267" s="6" t="s">
        <v>3</v>
      </c>
      <c r="F2267" s="27">
        <v>0</v>
      </c>
    </row>
    <row r="2268" spans="2:6" x14ac:dyDescent="0.25">
      <c r="B2268" s="6" t="s">
        <v>45</v>
      </c>
      <c r="C2268" s="6">
        <v>1970</v>
      </c>
      <c r="D2268" s="6" t="s">
        <v>7</v>
      </c>
      <c r="E2268" s="6" t="s">
        <v>4</v>
      </c>
      <c r="F2268" s="27">
        <v>6.5024893908510711E-2</v>
      </c>
    </row>
    <row r="2269" spans="2:6" x14ac:dyDescent="0.25">
      <c r="B2269" s="6" t="s">
        <v>45</v>
      </c>
      <c r="C2269" s="6">
        <v>1970</v>
      </c>
      <c r="D2269" s="6" t="s">
        <v>8</v>
      </c>
      <c r="E2269" s="6" t="s">
        <v>4</v>
      </c>
      <c r="F2269" s="27">
        <v>2.2220737127009057E-2</v>
      </c>
    </row>
    <row r="2270" spans="2:6" x14ac:dyDescent="0.25">
      <c r="B2270" s="6" t="s">
        <v>45</v>
      </c>
      <c r="C2270" s="6">
        <v>1970</v>
      </c>
      <c r="D2270" s="6" t="s">
        <v>9</v>
      </c>
      <c r="E2270" s="6" t="s">
        <v>4</v>
      </c>
      <c r="F2270" s="27">
        <v>5.0255622013566342E-2</v>
      </c>
    </row>
    <row r="2271" spans="2:6" x14ac:dyDescent="0.25">
      <c r="B2271" s="6" t="s">
        <v>45</v>
      </c>
      <c r="C2271" s="6">
        <v>1970</v>
      </c>
      <c r="D2271" s="6" t="s">
        <v>10</v>
      </c>
      <c r="E2271" s="6" t="s">
        <v>4</v>
      </c>
      <c r="F2271" s="27">
        <v>5.0088548802085076E-2</v>
      </c>
    </row>
    <row r="2272" spans="2:6" x14ac:dyDescent="0.25">
      <c r="B2272" s="6" t="s">
        <v>45</v>
      </c>
      <c r="C2272" s="6">
        <v>1970</v>
      </c>
      <c r="D2272" s="6" t="s">
        <v>11</v>
      </c>
      <c r="E2272" s="6" t="s">
        <v>4</v>
      </c>
      <c r="F2272" s="27">
        <v>2.0449761085307581E-2</v>
      </c>
    </row>
    <row r="2273" spans="2:6" x14ac:dyDescent="0.25">
      <c r="B2273" s="6" t="s">
        <v>45</v>
      </c>
      <c r="C2273" s="6">
        <v>1970</v>
      </c>
      <c r="D2273" s="6" t="s">
        <v>12</v>
      </c>
      <c r="E2273" s="6" t="s">
        <v>4</v>
      </c>
      <c r="F2273" s="27">
        <v>1.6573662578942092E-2</v>
      </c>
    </row>
    <row r="2274" spans="2:6" x14ac:dyDescent="0.25">
      <c r="B2274" s="6" t="s">
        <v>45</v>
      </c>
      <c r="C2274" s="6">
        <v>1970</v>
      </c>
      <c r="D2274" s="6" t="s">
        <v>13</v>
      </c>
      <c r="E2274" s="6" t="s">
        <v>4</v>
      </c>
      <c r="F2274" s="27">
        <v>0</v>
      </c>
    </row>
    <row r="2275" spans="2:6" x14ac:dyDescent="0.25">
      <c r="B2275" s="6" t="s">
        <v>45</v>
      </c>
      <c r="C2275" s="6">
        <v>1970</v>
      </c>
      <c r="D2275" s="6" t="s">
        <v>14</v>
      </c>
      <c r="E2275" s="6" t="s">
        <v>4</v>
      </c>
      <c r="F2275" s="27">
        <v>9.9241487619875033E-3</v>
      </c>
    </row>
    <row r="2276" spans="2:6" x14ac:dyDescent="0.25">
      <c r="B2276" s="6" t="s">
        <v>45</v>
      </c>
      <c r="C2276" s="6">
        <v>1970</v>
      </c>
      <c r="D2276" s="6" t="s">
        <v>15</v>
      </c>
      <c r="E2276" s="6" t="s">
        <v>4</v>
      </c>
      <c r="F2276" s="27">
        <v>0</v>
      </c>
    </row>
    <row r="2277" spans="2:6" x14ac:dyDescent="0.25">
      <c r="B2277" s="6" t="s">
        <v>45</v>
      </c>
      <c r="C2277" s="6">
        <v>1970</v>
      </c>
      <c r="D2277" s="6" t="s">
        <v>16</v>
      </c>
      <c r="E2277" s="6" t="s">
        <v>4</v>
      </c>
      <c r="F2277" s="27">
        <v>0.12273198115414174</v>
      </c>
    </row>
    <row r="2278" spans="2:6" x14ac:dyDescent="0.25">
      <c r="B2278" s="6" t="s">
        <v>45</v>
      </c>
      <c r="C2278" s="6">
        <v>1970</v>
      </c>
      <c r="D2278" s="6" t="s">
        <v>17</v>
      </c>
      <c r="E2278" s="6" t="s">
        <v>4</v>
      </c>
      <c r="F2278" s="27">
        <v>0.14227954689745045</v>
      </c>
    </row>
    <row r="2279" spans="2:6" x14ac:dyDescent="0.25">
      <c r="B2279" s="6" t="s">
        <v>45</v>
      </c>
      <c r="C2279" s="6">
        <v>1970</v>
      </c>
      <c r="D2279" s="6" t="s">
        <v>18</v>
      </c>
      <c r="E2279" s="6" t="s">
        <v>4</v>
      </c>
      <c r="F2279" s="27">
        <v>8.8615631369666187E-2</v>
      </c>
    </row>
    <row r="2280" spans="2:6" x14ac:dyDescent="0.25">
      <c r="B2280" s="6" t="s">
        <v>45</v>
      </c>
      <c r="C2280" s="6">
        <v>1970</v>
      </c>
      <c r="D2280" s="6" t="s">
        <v>19</v>
      </c>
      <c r="E2280" s="6" t="s">
        <v>4</v>
      </c>
      <c r="F2280" s="27">
        <v>0.11628295519096468</v>
      </c>
    </row>
    <row r="2281" spans="2:6" x14ac:dyDescent="0.25">
      <c r="B2281" s="6" t="s">
        <v>45</v>
      </c>
      <c r="C2281" s="6">
        <v>1970</v>
      </c>
      <c r="D2281" s="6" t="s">
        <v>20</v>
      </c>
      <c r="E2281" s="6" t="s">
        <v>4</v>
      </c>
      <c r="F2281" s="27">
        <v>4.3338791058241719E-2</v>
      </c>
    </row>
    <row r="2282" spans="2:6" x14ac:dyDescent="0.25">
      <c r="B2282" s="6" t="s">
        <v>45</v>
      </c>
      <c r="C2282" s="6">
        <v>1970</v>
      </c>
      <c r="D2282" s="6" t="s">
        <v>21</v>
      </c>
      <c r="E2282" s="6" t="s">
        <v>4</v>
      </c>
      <c r="F2282" s="27">
        <v>0</v>
      </c>
    </row>
    <row r="2283" spans="2:6" x14ac:dyDescent="0.25">
      <c r="B2283" s="6" t="s">
        <v>45</v>
      </c>
      <c r="C2283" s="6">
        <v>1970</v>
      </c>
      <c r="D2283" s="6" t="s">
        <v>22</v>
      </c>
      <c r="E2283" s="6" t="s">
        <v>4</v>
      </c>
      <c r="F2283" s="27">
        <v>1.8779028970494872E-2</v>
      </c>
    </row>
    <row r="2284" spans="2:6" x14ac:dyDescent="0.25">
      <c r="B2284" s="6" t="s">
        <v>45</v>
      </c>
      <c r="C2284" s="6">
        <v>1970</v>
      </c>
      <c r="D2284" s="6" t="s">
        <v>23</v>
      </c>
      <c r="E2284" s="6" t="s">
        <v>4</v>
      </c>
      <c r="F2284" s="27">
        <v>0</v>
      </c>
    </row>
    <row r="2285" spans="2:6" x14ac:dyDescent="0.25">
      <c r="B2285" s="6" t="s">
        <v>45</v>
      </c>
      <c r="C2285" s="6">
        <v>1970</v>
      </c>
      <c r="D2285" s="6" t="s">
        <v>24</v>
      </c>
      <c r="E2285" s="6" t="s">
        <v>4</v>
      </c>
      <c r="F2285" s="27">
        <v>3.2445617669662849E-2</v>
      </c>
    </row>
    <row r="2286" spans="2:6" x14ac:dyDescent="0.25">
      <c r="B2286" s="6" t="s">
        <v>45</v>
      </c>
      <c r="C2286" s="6">
        <v>1970</v>
      </c>
      <c r="D2286" s="6" t="s">
        <v>25</v>
      </c>
      <c r="E2286" s="6" t="s">
        <v>4</v>
      </c>
      <c r="F2286" s="27">
        <v>0.10091221973468774</v>
      </c>
    </row>
    <row r="2287" spans="2:6" x14ac:dyDescent="0.25">
      <c r="B2287" s="6" t="s">
        <v>45</v>
      </c>
      <c r="C2287" s="6">
        <v>1970</v>
      </c>
      <c r="D2287" s="6" t="s">
        <v>26</v>
      </c>
      <c r="E2287" s="6" t="s">
        <v>4</v>
      </c>
      <c r="F2287" s="27">
        <v>7.3545627694055538E-2</v>
      </c>
    </row>
    <row r="2288" spans="2:6" x14ac:dyDescent="0.25">
      <c r="B2288" s="6" t="s">
        <v>45</v>
      </c>
      <c r="C2288" s="6">
        <v>1970</v>
      </c>
      <c r="D2288" s="6" t="s">
        <v>27</v>
      </c>
      <c r="E2288" s="6" t="s">
        <v>4</v>
      </c>
      <c r="F2288" s="27">
        <v>0</v>
      </c>
    </row>
    <row r="2289" spans="2:6" x14ac:dyDescent="0.25">
      <c r="B2289" s="6" t="s">
        <v>45</v>
      </c>
      <c r="C2289" s="6">
        <v>1970</v>
      </c>
      <c r="D2289" s="6" t="s">
        <v>28</v>
      </c>
      <c r="E2289" s="6" t="s">
        <v>4</v>
      </c>
      <c r="F2289" s="27">
        <v>1.7475857920940956E-2</v>
      </c>
    </row>
    <row r="2290" spans="2:6" x14ac:dyDescent="0.25">
      <c r="B2290" s="6" t="s">
        <v>45</v>
      </c>
      <c r="C2290" s="6">
        <v>1970</v>
      </c>
      <c r="D2290" s="6" t="s">
        <v>29</v>
      </c>
      <c r="E2290" s="6" t="s">
        <v>4</v>
      </c>
      <c r="F2290" s="27">
        <v>9.0553680622848937E-3</v>
      </c>
    </row>
    <row r="2291" spans="2:6" x14ac:dyDescent="0.25">
      <c r="B2291" s="6" t="s">
        <v>45</v>
      </c>
      <c r="C2291" s="6">
        <v>1970</v>
      </c>
      <c r="D2291" s="6" t="s">
        <v>30</v>
      </c>
      <c r="E2291" s="6" t="s">
        <v>4</v>
      </c>
      <c r="F2291" s="27">
        <v>0</v>
      </c>
    </row>
    <row r="2292" spans="2:6" x14ac:dyDescent="0.25">
      <c r="B2292" s="6" t="s">
        <v>45</v>
      </c>
      <c r="C2292" s="6">
        <v>1970</v>
      </c>
      <c r="D2292" s="6" t="s">
        <v>31</v>
      </c>
      <c r="E2292" s="6" t="s">
        <v>4</v>
      </c>
      <c r="F2292" s="27">
        <v>0</v>
      </c>
    </row>
    <row r="2293" spans="2:6" x14ac:dyDescent="0.25">
      <c r="B2293" s="6" t="s">
        <v>45</v>
      </c>
      <c r="C2293" s="6">
        <v>1970</v>
      </c>
      <c r="D2293" s="6" t="s">
        <v>32</v>
      </c>
      <c r="E2293" s="6" t="s">
        <v>4</v>
      </c>
      <c r="F2293" s="27">
        <v>0</v>
      </c>
    </row>
    <row r="2294" spans="2:6" x14ac:dyDescent="0.25">
      <c r="B2294" s="6" t="s">
        <v>45</v>
      </c>
      <c r="C2294" s="6">
        <v>1969</v>
      </c>
      <c r="D2294" s="6" t="s">
        <v>7</v>
      </c>
      <c r="E2294" s="6" t="s">
        <v>3</v>
      </c>
      <c r="F2294" s="27">
        <v>9.191972664709562E-2</v>
      </c>
    </row>
    <row r="2295" spans="2:6" x14ac:dyDescent="0.25">
      <c r="B2295" s="6" t="s">
        <v>45</v>
      </c>
      <c r="C2295" s="6">
        <v>1969</v>
      </c>
      <c r="D2295" s="6" t="s">
        <v>8</v>
      </c>
      <c r="E2295" s="6" t="s">
        <v>3</v>
      </c>
      <c r="F2295" s="27">
        <v>4.1436065258193371E-2</v>
      </c>
    </row>
    <row r="2296" spans="2:6" x14ac:dyDescent="0.25">
      <c r="B2296" s="6" t="s">
        <v>45</v>
      </c>
      <c r="C2296" s="6">
        <v>1969</v>
      </c>
      <c r="D2296" s="6" t="s">
        <v>9</v>
      </c>
      <c r="E2296" s="6" t="s">
        <v>3</v>
      </c>
      <c r="F2296" s="27">
        <v>6.0421579479281964E-2</v>
      </c>
    </row>
    <row r="2297" spans="2:6" x14ac:dyDescent="0.25">
      <c r="B2297" s="6" t="s">
        <v>45</v>
      </c>
      <c r="C2297" s="6">
        <v>1969</v>
      </c>
      <c r="D2297" s="6" t="s">
        <v>10</v>
      </c>
      <c r="E2297" s="6" t="s">
        <v>3</v>
      </c>
      <c r="F2297" s="27">
        <v>0.12057846864622937</v>
      </c>
    </row>
    <row r="2298" spans="2:6" x14ac:dyDescent="0.25">
      <c r="B2298" s="6" t="s">
        <v>45</v>
      </c>
      <c r="C2298" s="6">
        <v>1969</v>
      </c>
      <c r="D2298" s="6" t="s">
        <v>11</v>
      </c>
      <c r="E2298" s="6" t="s">
        <v>3</v>
      </c>
      <c r="F2298" s="27">
        <v>2.8634679243466962E-3</v>
      </c>
    </row>
    <row r="2299" spans="2:6" x14ac:dyDescent="0.25">
      <c r="B2299" s="6" t="s">
        <v>45</v>
      </c>
      <c r="C2299" s="6">
        <v>1969</v>
      </c>
      <c r="D2299" s="6" t="s">
        <v>12</v>
      </c>
      <c r="E2299" s="6" t="s">
        <v>3</v>
      </c>
      <c r="F2299" s="27">
        <v>0</v>
      </c>
    </row>
    <row r="2300" spans="2:6" x14ac:dyDescent="0.25">
      <c r="B2300" s="6" t="s">
        <v>45</v>
      </c>
      <c r="C2300" s="6">
        <v>1969</v>
      </c>
      <c r="D2300" s="6" t="s">
        <v>13</v>
      </c>
      <c r="E2300" s="6" t="s">
        <v>3</v>
      </c>
      <c r="F2300" s="27">
        <v>7.1899513932335526E-2</v>
      </c>
    </row>
    <row r="2301" spans="2:6" x14ac:dyDescent="0.25">
      <c r="B2301" s="6" t="s">
        <v>45</v>
      </c>
      <c r="C2301" s="6">
        <v>1969</v>
      </c>
      <c r="D2301" s="6" t="s">
        <v>14</v>
      </c>
      <c r="E2301" s="6" t="s">
        <v>3</v>
      </c>
      <c r="F2301" s="27">
        <v>0</v>
      </c>
    </row>
    <row r="2302" spans="2:6" x14ac:dyDescent="0.25">
      <c r="B2302" s="6" t="s">
        <v>45</v>
      </c>
      <c r="C2302" s="6">
        <v>1969</v>
      </c>
      <c r="D2302" s="6" t="s">
        <v>15</v>
      </c>
      <c r="E2302" s="6" t="s">
        <v>3</v>
      </c>
      <c r="F2302" s="27">
        <v>9.9860436017132678E-3</v>
      </c>
    </row>
    <row r="2303" spans="2:6" x14ac:dyDescent="0.25">
      <c r="B2303" s="6" t="s">
        <v>45</v>
      </c>
      <c r="C2303" s="6">
        <v>1969</v>
      </c>
      <c r="D2303" s="6" t="s">
        <v>16</v>
      </c>
      <c r="E2303" s="6" t="s">
        <v>3</v>
      </c>
      <c r="F2303" s="27">
        <v>9.8320419654458827E-2</v>
      </c>
    </row>
    <row r="2304" spans="2:6" x14ac:dyDescent="0.25">
      <c r="B2304" s="6" t="s">
        <v>45</v>
      </c>
      <c r="C2304" s="6">
        <v>1969</v>
      </c>
      <c r="D2304" s="6" t="s">
        <v>17</v>
      </c>
      <c r="E2304" s="6" t="s">
        <v>3</v>
      </c>
      <c r="F2304" s="27">
        <v>1.2945762548727081E-2</v>
      </c>
    </row>
    <row r="2305" spans="2:6" x14ac:dyDescent="0.25">
      <c r="B2305" s="6" t="s">
        <v>45</v>
      </c>
      <c r="C2305" s="6">
        <v>1969</v>
      </c>
      <c r="D2305" s="6" t="s">
        <v>18</v>
      </c>
      <c r="E2305" s="6" t="s">
        <v>3</v>
      </c>
      <c r="F2305" s="27">
        <v>4.4034842870205497E-3</v>
      </c>
    </row>
    <row r="2306" spans="2:6" x14ac:dyDescent="0.25">
      <c r="B2306" s="6" t="s">
        <v>45</v>
      </c>
      <c r="C2306" s="6">
        <v>1969</v>
      </c>
      <c r="D2306" s="6" t="s">
        <v>19</v>
      </c>
      <c r="E2306" s="6" t="s">
        <v>3</v>
      </c>
      <c r="F2306" s="27">
        <v>0.12281630492323981</v>
      </c>
    </row>
    <row r="2307" spans="2:6" x14ac:dyDescent="0.25">
      <c r="B2307" s="6" t="s">
        <v>45</v>
      </c>
      <c r="C2307" s="6">
        <v>1969</v>
      </c>
      <c r="D2307" s="6" t="s">
        <v>20</v>
      </c>
      <c r="E2307" s="6" t="s">
        <v>3</v>
      </c>
      <c r="F2307" s="27">
        <v>1.5231724337071081E-2</v>
      </c>
    </row>
    <row r="2308" spans="2:6" x14ac:dyDescent="0.25">
      <c r="B2308" s="6" t="s">
        <v>45</v>
      </c>
      <c r="C2308" s="6">
        <v>1969</v>
      </c>
      <c r="D2308" s="6" t="s">
        <v>21</v>
      </c>
      <c r="E2308" s="6" t="s">
        <v>3</v>
      </c>
      <c r="F2308" s="27">
        <v>0</v>
      </c>
    </row>
    <row r="2309" spans="2:6" x14ac:dyDescent="0.25">
      <c r="B2309" s="6" t="s">
        <v>45</v>
      </c>
      <c r="C2309" s="6">
        <v>1969</v>
      </c>
      <c r="D2309" s="6" t="s">
        <v>22</v>
      </c>
      <c r="E2309" s="6" t="s">
        <v>3</v>
      </c>
      <c r="F2309" s="27">
        <v>9.1751287357428171E-2</v>
      </c>
    </row>
    <row r="2310" spans="2:6" x14ac:dyDescent="0.25">
      <c r="B2310" s="6" t="s">
        <v>45</v>
      </c>
      <c r="C2310" s="6">
        <v>1969</v>
      </c>
      <c r="D2310" s="6" t="s">
        <v>23</v>
      </c>
      <c r="E2310" s="6" t="s">
        <v>3</v>
      </c>
      <c r="F2310" s="27">
        <v>0</v>
      </c>
    </row>
    <row r="2311" spans="2:6" x14ac:dyDescent="0.25">
      <c r="B2311" s="6" t="s">
        <v>45</v>
      </c>
      <c r="C2311" s="6">
        <v>1969</v>
      </c>
      <c r="D2311" s="6" t="s">
        <v>24</v>
      </c>
      <c r="E2311" s="6" t="s">
        <v>3</v>
      </c>
      <c r="F2311" s="27">
        <v>7.5268299725684579E-2</v>
      </c>
    </row>
    <row r="2312" spans="2:6" x14ac:dyDescent="0.25">
      <c r="B2312" s="6" t="s">
        <v>45</v>
      </c>
      <c r="C2312" s="6">
        <v>1969</v>
      </c>
      <c r="D2312" s="6" t="s">
        <v>25</v>
      </c>
      <c r="E2312" s="6" t="s">
        <v>3</v>
      </c>
      <c r="F2312" s="27">
        <v>0.12151691611723374</v>
      </c>
    </row>
    <row r="2313" spans="2:6" x14ac:dyDescent="0.25">
      <c r="B2313" s="6" t="s">
        <v>45</v>
      </c>
      <c r="C2313" s="6">
        <v>1969</v>
      </c>
      <c r="D2313" s="6" t="s">
        <v>26</v>
      </c>
      <c r="E2313" s="6" t="s">
        <v>3</v>
      </c>
      <c r="F2313" s="27">
        <v>3.3158477308821405E-2</v>
      </c>
    </row>
    <row r="2314" spans="2:6" x14ac:dyDescent="0.25">
      <c r="B2314" s="6" t="s">
        <v>45</v>
      </c>
      <c r="C2314" s="6">
        <v>1969</v>
      </c>
      <c r="D2314" s="6" t="s">
        <v>27</v>
      </c>
      <c r="E2314" s="6" t="s">
        <v>3</v>
      </c>
      <c r="F2314" s="27">
        <v>0</v>
      </c>
    </row>
    <row r="2315" spans="2:6" x14ac:dyDescent="0.25">
      <c r="B2315" s="6" t="s">
        <v>45</v>
      </c>
      <c r="C2315" s="6">
        <v>1969</v>
      </c>
      <c r="D2315" s="6" t="s">
        <v>28</v>
      </c>
      <c r="E2315" s="6" t="s">
        <v>3</v>
      </c>
      <c r="F2315" s="27">
        <v>0</v>
      </c>
    </row>
    <row r="2316" spans="2:6" x14ac:dyDescent="0.25">
      <c r="B2316" s="6" t="s">
        <v>45</v>
      </c>
      <c r="C2316" s="6">
        <v>1969</v>
      </c>
      <c r="D2316" s="6" t="s">
        <v>29</v>
      </c>
      <c r="E2316" s="6" t="s">
        <v>3</v>
      </c>
      <c r="F2316" s="27">
        <v>2.5482458251118917E-2</v>
      </c>
    </row>
    <row r="2317" spans="2:6" x14ac:dyDescent="0.25">
      <c r="B2317" s="6" t="s">
        <v>45</v>
      </c>
      <c r="C2317" s="6">
        <v>1969</v>
      </c>
      <c r="D2317" s="6" t="s">
        <v>30</v>
      </c>
      <c r="E2317" s="6" t="s">
        <v>3</v>
      </c>
      <c r="F2317" s="27">
        <v>0</v>
      </c>
    </row>
    <row r="2318" spans="2:6" x14ac:dyDescent="0.25">
      <c r="B2318" s="6" t="s">
        <v>45</v>
      </c>
      <c r="C2318" s="6">
        <v>1969</v>
      </c>
      <c r="D2318" s="6" t="s">
        <v>31</v>
      </c>
      <c r="E2318" s="6" t="s">
        <v>3</v>
      </c>
      <c r="F2318" s="27">
        <v>0</v>
      </c>
    </row>
    <row r="2319" spans="2:6" x14ac:dyDescent="0.25">
      <c r="B2319" s="6" t="s">
        <v>45</v>
      </c>
      <c r="C2319" s="6">
        <v>1969</v>
      </c>
      <c r="D2319" s="6" t="s">
        <v>32</v>
      </c>
      <c r="E2319" s="6" t="s">
        <v>3</v>
      </c>
      <c r="F2319" s="27">
        <v>0</v>
      </c>
    </row>
    <row r="2320" spans="2:6" x14ac:dyDescent="0.25">
      <c r="B2320" s="6" t="s">
        <v>45</v>
      </c>
      <c r="C2320" s="6">
        <v>1969</v>
      </c>
      <c r="D2320" s="6" t="s">
        <v>7</v>
      </c>
      <c r="E2320" s="6" t="s">
        <v>4</v>
      </c>
      <c r="F2320" s="27">
        <v>6.4956123616940101E-2</v>
      </c>
    </row>
    <row r="2321" spans="2:6" x14ac:dyDescent="0.25">
      <c r="B2321" s="6" t="s">
        <v>45</v>
      </c>
      <c r="C2321" s="6">
        <v>1969</v>
      </c>
      <c r="D2321" s="6" t="s">
        <v>8</v>
      </c>
      <c r="E2321" s="6" t="s">
        <v>4</v>
      </c>
      <c r="F2321" s="27">
        <v>1.9776166857433549E-2</v>
      </c>
    </row>
    <row r="2322" spans="2:6" x14ac:dyDescent="0.25">
      <c r="B2322" s="6" t="s">
        <v>45</v>
      </c>
      <c r="C2322" s="6">
        <v>1969</v>
      </c>
      <c r="D2322" s="6" t="s">
        <v>9</v>
      </c>
      <c r="E2322" s="6" t="s">
        <v>4</v>
      </c>
      <c r="F2322" s="27">
        <v>4.8486582729238205E-2</v>
      </c>
    </row>
    <row r="2323" spans="2:6" x14ac:dyDescent="0.25">
      <c r="B2323" s="6" t="s">
        <v>45</v>
      </c>
      <c r="C2323" s="6">
        <v>1969</v>
      </c>
      <c r="D2323" s="6" t="s">
        <v>10</v>
      </c>
      <c r="E2323" s="6" t="s">
        <v>4</v>
      </c>
      <c r="F2323" s="27">
        <v>5.5544957395396159E-2</v>
      </c>
    </row>
    <row r="2324" spans="2:6" x14ac:dyDescent="0.25">
      <c r="B2324" s="6" t="s">
        <v>45</v>
      </c>
      <c r="C2324" s="6">
        <v>1969</v>
      </c>
      <c r="D2324" s="6" t="s">
        <v>11</v>
      </c>
      <c r="E2324" s="6" t="s">
        <v>4</v>
      </c>
      <c r="F2324" s="27">
        <v>1.8154648353045911E-2</v>
      </c>
    </row>
    <row r="2325" spans="2:6" x14ac:dyDescent="0.25">
      <c r="B2325" s="6" t="s">
        <v>45</v>
      </c>
      <c r="C2325" s="6">
        <v>1969</v>
      </c>
      <c r="D2325" s="6" t="s">
        <v>12</v>
      </c>
      <c r="E2325" s="6" t="s">
        <v>4</v>
      </c>
      <c r="F2325" s="27">
        <v>1.8122853872567721E-2</v>
      </c>
    </row>
    <row r="2326" spans="2:6" x14ac:dyDescent="0.25">
      <c r="B2326" s="6" t="s">
        <v>45</v>
      </c>
      <c r="C2326" s="6">
        <v>1969</v>
      </c>
      <c r="D2326" s="6" t="s">
        <v>13</v>
      </c>
      <c r="E2326" s="6" t="s">
        <v>4</v>
      </c>
      <c r="F2326" s="27">
        <v>0</v>
      </c>
    </row>
    <row r="2327" spans="2:6" x14ac:dyDescent="0.25">
      <c r="B2327" s="6" t="s">
        <v>45</v>
      </c>
      <c r="C2327" s="6">
        <v>1969</v>
      </c>
      <c r="D2327" s="6" t="s">
        <v>14</v>
      </c>
      <c r="E2327" s="6" t="s">
        <v>4</v>
      </c>
      <c r="F2327" s="27">
        <v>1.4848022383314256E-2</v>
      </c>
    </row>
    <row r="2328" spans="2:6" x14ac:dyDescent="0.25">
      <c r="B2328" s="6" t="s">
        <v>45</v>
      </c>
      <c r="C2328" s="6">
        <v>1969</v>
      </c>
      <c r="D2328" s="6" t="s">
        <v>15</v>
      </c>
      <c r="E2328" s="6" t="s">
        <v>4</v>
      </c>
      <c r="F2328" s="27">
        <v>0</v>
      </c>
    </row>
    <row r="2329" spans="2:6" x14ac:dyDescent="0.25">
      <c r="B2329" s="6" t="s">
        <v>45</v>
      </c>
      <c r="C2329" s="6">
        <v>1969</v>
      </c>
      <c r="D2329" s="6" t="s">
        <v>16</v>
      </c>
      <c r="E2329" s="6" t="s">
        <v>4</v>
      </c>
      <c r="F2329" s="27">
        <v>0.12724151087371233</v>
      </c>
    </row>
    <row r="2330" spans="2:6" x14ac:dyDescent="0.25">
      <c r="B2330" s="6" t="s">
        <v>45</v>
      </c>
      <c r="C2330" s="6">
        <v>1969</v>
      </c>
      <c r="D2330" s="6" t="s">
        <v>17</v>
      </c>
      <c r="E2330" s="6" t="s">
        <v>4</v>
      </c>
      <c r="F2330" s="27">
        <v>0.13878290728729492</v>
      </c>
    </row>
    <row r="2331" spans="2:6" x14ac:dyDescent="0.25">
      <c r="B2331" s="6" t="s">
        <v>45</v>
      </c>
      <c r="C2331" s="6">
        <v>1969</v>
      </c>
      <c r="D2331" s="6" t="s">
        <v>18</v>
      </c>
      <c r="E2331" s="6" t="s">
        <v>4</v>
      </c>
      <c r="F2331" s="27">
        <v>9.6687015134172702E-2</v>
      </c>
    </row>
    <row r="2332" spans="2:6" x14ac:dyDescent="0.25">
      <c r="B2332" s="6" t="s">
        <v>45</v>
      </c>
      <c r="C2332" s="6">
        <v>1969</v>
      </c>
      <c r="D2332" s="6" t="s">
        <v>19</v>
      </c>
      <c r="E2332" s="6" t="s">
        <v>4</v>
      </c>
      <c r="F2332" s="27">
        <v>0.11420577387765483</v>
      </c>
    </row>
    <row r="2333" spans="2:6" x14ac:dyDescent="0.25">
      <c r="B2333" s="6" t="s">
        <v>45</v>
      </c>
      <c r="C2333" s="6">
        <v>1969</v>
      </c>
      <c r="D2333" s="6" t="s">
        <v>20</v>
      </c>
      <c r="E2333" s="6" t="s">
        <v>4</v>
      </c>
      <c r="F2333" s="27">
        <v>3.8280554495739541E-2</v>
      </c>
    </row>
    <row r="2334" spans="2:6" x14ac:dyDescent="0.25">
      <c r="B2334" s="6" t="s">
        <v>45</v>
      </c>
      <c r="C2334" s="6">
        <v>1969</v>
      </c>
      <c r="D2334" s="6" t="s">
        <v>21</v>
      </c>
      <c r="E2334" s="6" t="s">
        <v>4</v>
      </c>
      <c r="F2334" s="27">
        <v>0</v>
      </c>
    </row>
    <row r="2335" spans="2:6" x14ac:dyDescent="0.25">
      <c r="B2335" s="6" t="s">
        <v>45</v>
      </c>
      <c r="C2335" s="6">
        <v>1969</v>
      </c>
      <c r="D2335" s="6" t="s">
        <v>22</v>
      </c>
      <c r="E2335" s="6" t="s">
        <v>4</v>
      </c>
      <c r="F2335" s="27">
        <v>1.44346941370978E-2</v>
      </c>
    </row>
    <row r="2336" spans="2:6" x14ac:dyDescent="0.25">
      <c r="B2336" s="6" t="s">
        <v>45</v>
      </c>
      <c r="C2336" s="6">
        <v>1969</v>
      </c>
      <c r="D2336" s="6" t="s">
        <v>23</v>
      </c>
      <c r="E2336" s="6" t="s">
        <v>4</v>
      </c>
      <c r="F2336" s="27">
        <v>0</v>
      </c>
    </row>
    <row r="2337" spans="2:6" x14ac:dyDescent="0.25">
      <c r="B2337" s="6" t="s">
        <v>45</v>
      </c>
      <c r="C2337" s="6">
        <v>1969</v>
      </c>
      <c r="D2337" s="6" t="s">
        <v>24</v>
      </c>
      <c r="E2337" s="6" t="s">
        <v>4</v>
      </c>
      <c r="F2337" s="27">
        <v>2.4132010682945442E-2</v>
      </c>
    </row>
    <row r="2338" spans="2:6" x14ac:dyDescent="0.25">
      <c r="B2338" s="6" t="s">
        <v>45</v>
      </c>
      <c r="C2338" s="6">
        <v>1969</v>
      </c>
      <c r="D2338" s="6" t="s">
        <v>25</v>
      </c>
      <c r="E2338" s="6" t="s">
        <v>4</v>
      </c>
      <c r="F2338" s="27">
        <v>0.10972275213023019</v>
      </c>
    </row>
    <row r="2339" spans="2:6" x14ac:dyDescent="0.25">
      <c r="B2339" s="6" t="s">
        <v>45</v>
      </c>
      <c r="C2339" s="6">
        <v>1969</v>
      </c>
      <c r="D2339" s="6" t="s">
        <v>26</v>
      </c>
      <c r="E2339" s="6" t="s">
        <v>4</v>
      </c>
      <c r="F2339" s="27">
        <v>6.5655602187460263E-2</v>
      </c>
    </row>
    <row r="2340" spans="2:6" x14ac:dyDescent="0.25">
      <c r="B2340" s="6" t="s">
        <v>45</v>
      </c>
      <c r="C2340" s="6">
        <v>1969</v>
      </c>
      <c r="D2340" s="6" t="s">
        <v>27</v>
      </c>
      <c r="E2340" s="6" t="s">
        <v>4</v>
      </c>
      <c r="F2340" s="27">
        <v>0</v>
      </c>
    </row>
    <row r="2341" spans="2:6" x14ac:dyDescent="0.25">
      <c r="B2341" s="6" t="s">
        <v>45</v>
      </c>
      <c r="C2341" s="6">
        <v>1969</v>
      </c>
      <c r="D2341" s="6" t="s">
        <v>28</v>
      </c>
      <c r="E2341" s="6" t="s">
        <v>4</v>
      </c>
      <c r="F2341" s="27">
        <v>2.2097163932341346E-2</v>
      </c>
    </row>
    <row r="2342" spans="2:6" x14ac:dyDescent="0.25">
      <c r="B2342" s="6" t="s">
        <v>45</v>
      </c>
      <c r="C2342" s="6">
        <v>1969</v>
      </c>
      <c r="D2342" s="6" t="s">
        <v>29</v>
      </c>
      <c r="E2342" s="6" t="s">
        <v>4</v>
      </c>
      <c r="F2342" s="27">
        <v>8.8706600534147265E-3</v>
      </c>
    </row>
    <row r="2343" spans="2:6" x14ac:dyDescent="0.25">
      <c r="B2343" s="6" t="s">
        <v>45</v>
      </c>
      <c r="C2343" s="6">
        <v>1969</v>
      </c>
      <c r="D2343" s="6" t="s">
        <v>30</v>
      </c>
      <c r="E2343" s="6" t="s">
        <v>4</v>
      </c>
      <c r="F2343" s="27">
        <v>0</v>
      </c>
    </row>
    <row r="2344" spans="2:6" x14ac:dyDescent="0.25">
      <c r="B2344" s="6" t="s">
        <v>45</v>
      </c>
      <c r="C2344" s="6">
        <v>1969</v>
      </c>
      <c r="D2344" s="6" t="s">
        <v>31</v>
      </c>
      <c r="E2344" s="6" t="s">
        <v>4</v>
      </c>
      <c r="F2344" s="27">
        <v>0</v>
      </c>
    </row>
    <row r="2345" spans="2:6" x14ac:dyDescent="0.25">
      <c r="B2345" s="6" t="s">
        <v>45</v>
      </c>
      <c r="C2345" s="6">
        <v>1969</v>
      </c>
      <c r="D2345" s="6" t="s">
        <v>32</v>
      </c>
      <c r="E2345" s="6" t="s">
        <v>4</v>
      </c>
      <c r="F2345" s="27">
        <v>0</v>
      </c>
    </row>
    <row r="2346" spans="2:6" x14ac:dyDescent="0.25">
      <c r="B2346" s="6" t="s">
        <v>45</v>
      </c>
      <c r="C2346" s="6">
        <v>1968</v>
      </c>
      <c r="D2346" s="6" t="s">
        <v>7</v>
      </c>
      <c r="E2346" s="6" t="s">
        <v>3</v>
      </c>
      <c r="F2346" s="27">
        <v>9.1796352746136151E-2</v>
      </c>
    </row>
    <row r="2347" spans="2:6" x14ac:dyDescent="0.25">
      <c r="B2347" s="6" t="s">
        <v>45</v>
      </c>
      <c r="C2347" s="6">
        <v>1968</v>
      </c>
      <c r="D2347" s="6" t="s">
        <v>8</v>
      </c>
      <c r="E2347" s="6" t="s">
        <v>3</v>
      </c>
      <c r="F2347" s="27">
        <v>4.2836515321674956E-2</v>
      </c>
    </row>
    <row r="2348" spans="2:6" x14ac:dyDescent="0.25">
      <c r="B2348" s="6" t="s">
        <v>45</v>
      </c>
      <c r="C2348" s="6">
        <v>1968</v>
      </c>
      <c r="D2348" s="6" t="s">
        <v>9</v>
      </c>
      <c r="E2348" s="6" t="s">
        <v>3</v>
      </c>
      <c r="F2348" s="27">
        <v>6.0377560297342106E-2</v>
      </c>
    </row>
    <row r="2349" spans="2:6" x14ac:dyDescent="0.25">
      <c r="B2349" s="6" t="s">
        <v>45</v>
      </c>
      <c r="C2349" s="6">
        <v>1968</v>
      </c>
      <c r="D2349" s="6" t="s">
        <v>10</v>
      </c>
      <c r="E2349" s="6" t="s">
        <v>3</v>
      </c>
      <c r="F2349" s="27">
        <v>0.1178940050270068</v>
      </c>
    </row>
    <row r="2350" spans="2:6" x14ac:dyDescent="0.25">
      <c r="B2350" s="6" t="s">
        <v>45</v>
      </c>
      <c r="C2350" s="6">
        <v>1968</v>
      </c>
      <c r="D2350" s="6" t="s">
        <v>11</v>
      </c>
      <c r="E2350" s="6" t="s">
        <v>3</v>
      </c>
      <c r="F2350" s="27">
        <v>2.5669821915610459E-3</v>
      </c>
    </row>
    <row r="2351" spans="2:6" x14ac:dyDescent="0.25">
      <c r="B2351" s="6" t="s">
        <v>45</v>
      </c>
      <c r="C2351" s="6">
        <v>1968</v>
      </c>
      <c r="D2351" s="6" t="s">
        <v>12</v>
      </c>
      <c r="E2351" s="6" t="s">
        <v>3</v>
      </c>
      <c r="F2351" s="27">
        <v>0</v>
      </c>
    </row>
    <row r="2352" spans="2:6" x14ac:dyDescent="0.25">
      <c r="B2352" s="6" t="s">
        <v>45</v>
      </c>
      <c r="C2352" s="6">
        <v>1968</v>
      </c>
      <c r="D2352" s="6" t="s">
        <v>13</v>
      </c>
      <c r="E2352" s="6" t="s">
        <v>3</v>
      </c>
      <c r="F2352" s="27">
        <v>7.8373175036098183E-2</v>
      </c>
    </row>
    <row r="2353" spans="2:6" x14ac:dyDescent="0.25">
      <c r="B2353" s="6" t="s">
        <v>45</v>
      </c>
      <c r="C2353" s="6">
        <v>1968</v>
      </c>
      <c r="D2353" s="6" t="s">
        <v>14</v>
      </c>
      <c r="E2353" s="6" t="s">
        <v>3</v>
      </c>
      <c r="F2353" s="27">
        <v>0</v>
      </c>
    </row>
    <row r="2354" spans="2:6" x14ac:dyDescent="0.25">
      <c r="B2354" s="6" t="s">
        <v>45</v>
      </c>
      <c r="C2354" s="6">
        <v>1968</v>
      </c>
      <c r="D2354" s="6" t="s">
        <v>15</v>
      </c>
      <c r="E2354" s="6" t="s">
        <v>3</v>
      </c>
      <c r="F2354" s="27">
        <v>1.1711856248997272E-2</v>
      </c>
    </row>
    <row r="2355" spans="2:6" x14ac:dyDescent="0.25">
      <c r="B2355" s="6" t="s">
        <v>45</v>
      </c>
      <c r="C2355" s="6">
        <v>1968</v>
      </c>
      <c r="D2355" s="6" t="s">
        <v>16</v>
      </c>
      <c r="E2355" s="6" t="s">
        <v>3</v>
      </c>
      <c r="F2355" s="27">
        <v>8.2250387721268511E-2</v>
      </c>
    </row>
    <row r="2356" spans="2:6" x14ac:dyDescent="0.25">
      <c r="B2356" s="6" t="s">
        <v>45</v>
      </c>
      <c r="C2356" s="6">
        <v>1968</v>
      </c>
      <c r="D2356" s="6" t="s">
        <v>17</v>
      </c>
      <c r="E2356" s="6" t="s">
        <v>3</v>
      </c>
      <c r="F2356" s="27">
        <v>1.3449917107866732E-2</v>
      </c>
    </row>
    <row r="2357" spans="2:6" x14ac:dyDescent="0.25">
      <c r="B2357" s="6" t="s">
        <v>45</v>
      </c>
      <c r="C2357" s="6">
        <v>1968</v>
      </c>
      <c r="D2357" s="6" t="s">
        <v>18</v>
      </c>
      <c r="E2357" s="6" t="s">
        <v>3</v>
      </c>
      <c r="F2357" s="27">
        <v>4.1980854591154608E-3</v>
      </c>
    </row>
    <row r="2358" spans="2:6" x14ac:dyDescent="0.25">
      <c r="B2358" s="6" t="s">
        <v>45</v>
      </c>
      <c r="C2358" s="6">
        <v>1968</v>
      </c>
      <c r="D2358" s="6" t="s">
        <v>19</v>
      </c>
      <c r="E2358" s="6" t="s">
        <v>3</v>
      </c>
      <c r="F2358" s="27">
        <v>0.13078239478046955</v>
      </c>
    </row>
    <row r="2359" spans="2:6" x14ac:dyDescent="0.25">
      <c r="B2359" s="6" t="s">
        <v>45</v>
      </c>
      <c r="C2359" s="6">
        <v>1968</v>
      </c>
      <c r="D2359" s="6" t="s">
        <v>20</v>
      </c>
      <c r="E2359" s="6" t="s">
        <v>3</v>
      </c>
      <c r="F2359" s="27">
        <v>1.1444462270709664E-2</v>
      </c>
    </row>
    <row r="2360" spans="2:6" x14ac:dyDescent="0.25">
      <c r="B2360" s="6" t="s">
        <v>45</v>
      </c>
      <c r="C2360" s="6">
        <v>1968</v>
      </c>
      <c r="D2360" s="6" t="s">
        <v>21</v>
      </c>
      <c r="E2360" s="6" t="s">
        <v>3</v>
      </c>
      <c r="F2360" s="27">
        <v>0</v>
      </c>
    </row>
    <row r="2361" spans="2:6" x14ac:dyDescent="0.25">
      <c r="B2361" s="6" t="s">
        <v>45</v>
      </c>
      <c r="C2361" s="6">
        <v>1968</v>
      </c>
      <c r="D2361" s="6" t="s">
        <v>22</v>
      </c>
      <c r="E2361" s="6" t="s">
        <v>3</v>
      </c>
      <c r="F2361" s="27">
        <v>0.10168992994277769</v>
      </c>
    </row>
    <row r="2362" spans="2:6" x14ac:dyDescent="0.25">
      <c r="B2362" s="6" t="s">
        <v>45</v>
      </c>
      <c r="C2362" s="6">
        <v>1968</v>
      </c>
      <c r="D2362" s="6" t="s">
        <v>23</v>
      </c>
      <c r="E2362" s="6" t="s">
        <v>3</v>
      </c>
      <c r="F2362" s="27">
        <v>0</v>
      </c>
    </row>
    <row r="2363" spans="2:6" x14ac:dyDescent="0.25">
      <c r="B2363" s="6" t="s">
        <v>45</v>
      </c>
      <c r="C2363" s="6">
        <v>1968</v>
      </c>
      <c r="D2363" s="6" t="s">
        <v>24</v>
      </c>
      <c r="E2363" s="6" t="s">
        <v>3</v>
      </c>
      <c r="F2363" s="27">
        <v>7.6822289962030055E-2</v>
      </c>
    </row>
    <row r="2364" spans="2:6" x14ac:dyDescent="0.25">
      <c r="B2364" s="6" t="s">
        <v>45</v>
      </c>
      <c r="C2364" s="6">
        <v>1968</v>
      </c>
      <c r="D2364" s="6" t="s">
        <v>25</v>
      </c>
      <c r="E2364" s="6" t="s">
        <v>3</v>
      </c>
      <c r="F2364" s="27">
        <v>0.11134285255896037</v>
      </c>
    </row>
    <row r="2365" spans="2:6" x14ac:dyDescent="0.25">
      <c r="B2365" s="6" t="s">
        <v>45</v>
      </c>
      <c r="C2365" s="6">
        <v>1968</v>
      </c>
      <c r="D2365" s="6" t="s">
        <v>26</v>
      </c>
      <c r="E2365" s="6" t="s">
        <v>3</v>
      </c>
      <c r="F2365" s="27">
        <v>3.3771859457725012E-2</v>
      </c>
    </row>
    <row r="2366" spans="2:6" x14ac:dyDescent="0.25">
      <c r="B2366" s="6" t="s">
        <v>45</v>
      </c>
      <c r="C2366" s="6">
        <v>1968</v>
      </c>
      <c r="D2366" s="6" t="s">
        <v>27</v>
      </c>
      <c r="E2366" s="6" t="s">
        <v>3</v>
      </c>
      <c r="F2366" s="27">
        <v>0</v>
      </c>
    </row>
    <row r="2367" spans="2:6" x14ac:dyDescent="0.25">
      <c r="B2367" s="6" t="s">
        <v>45</v>
      </c>
      <c r="C2367" s="6">
        <v>1968</v>
      </c>
      <c r="D2367" s="6" t="s">
        <v>28</v>
      </c>
      <c r="E2367" s="6" t="s">
        <v>3</v>
      </c>
      <c r="F2367" s="27">
        <v>0</v>
      </c>
    </row>
    <row r="2368" spans="2:6" x14ac:dyDescent="0.25">
      <c r="B2368" s="6" t="s">
        <v>45</v>
      </c>
      <c r="C2368" s="6">
        <v>1968</v>
      </c>
      <c r="D2368" s="6" t="s">
        <v>29</v>
      </c>
      <c r="E2368" s="6" t="s">
        <v>3</v>
      </c>
      <c r="F2368" s="27">
        <v>2.8691373870260443E-2</v>
      </c>
    </row>
    <row r="2369" spans="2:6" x14ac:dyDescent="0.25">
      <c r="B2369" s="6" t="s">
        <v>45</v>
      </c>
      <c r="C2369" s="6">
        <v>1968</v>
      </c>
      <c r="D2369" s="6" t="s">
        <v>30</v>
      </c>
      <c r="E2369" s="6" t="s">
        <v>3</v>
      </c>
      <c r="F2369" s="27">
        <v>0</v>
      </c>
    </row>
    <row r="2370" spans="2:6" x14ac:dyDescent="0.25">
      <c r="B2370" s="6" t="s">
        <v>45</v>
      </c>
      <c r="C2370" s="6">
        <v>1968</v>
      </c>
      <c r="D2370" s="6" t="s">
        <v>31</v>
      </c>
      <c r="E2370" s="6" t="s">
        <v>3</v>
      </c>
      <c r="F2370" s="27">
        <v>0</v>
      </c>
    </row>
    <row r="2371" spans="2:6" x14ac:dyDescent="0.25">
      <c r="B2371" s="6" t="s">
        <v>45</v>
      </c>
      <c r="C2371" s="6">
        <v>1968</v>
      </c>
      <c r="D2371" s="6" t="s">
        <v>32</v>
      </c>
      <c r="E2371" s="6" t="s">
        <v>3</v>
      </c>
      <c r="F2371" s="27">
        <v>0</v>
      </c>
    </row>
    <row r="2372" spans="2:6" x14ac:dyDescent="0.25">
      <c r="B2372" s="6" t="s">
        <v>45</v>
      </c>
      <c r="C2372" s="6">
        <v>1968</v>
      </c>
      <c r="D2372" s="6" t="s">
        <v>7</v>
      </c>
      <c r="E2372" s="6" t="s">
        <v>4</v>
      </c>
      <c r="F2372" s="27">
        <v>6.1945651789815898E-2</v>
      </c>
    </row>
    <row r="2373" spans="2:6" x14ac:dyDescent="0.25">
      <c r="B2373" s="6" t="s">
        <v>45</v>
      </c>
      <c r="C2373" s="6">
        <v>1968</v>
      </c>
      <c r="D2373" s="6" t="s">
        <v>8</v>
      </c>
      <c r="E2373" s="6" t="s">
        <v>4</v>
      </c>
      <c r="F2373" s="27">
        <v>1.3922753454185661E-2</v>
      </c>
    </row>
    <row r="2374" spans="2:6" x14ac:dyDescent="0.25">
      <c r="B2374" s="6" t="s">
        <v>45</v>
      </c>
      <c r="C2374" s="6">
        <v>1968</v>
      </c>
      <c r="D2374" s="6" t="s">
        <v>9</v>
      </c>
      <c r="E2374" s="6" t="s">
        <v>4</v>
      </c>
      <c r="F2374" s="27">
        <v>5.8447294957418988E-2</v>
      </c>
    </row>
    <row r="2375" spans="2:6" x14ac:dyDescent="0.25">
      <c r="B2375" s="6" t="s">
        <v>45</v>
      </c>
      <c r="C2375" s="6">
        <v>1968</v>
      </c>
      <c r="D2375" s="6" t="s">
        <v>10</v>
      </c>
      <c r="E2375" s="6" t="s">
        <v>4</v>
      </c>
      <c r="F2375" s="27">
        <v>7.0179158274143963E-2</v>
      </c>
    </row>
    <row r="2376" spans="2:6" x14ac:dyDescent="0.25">
      <c r="B2376" s="6" t="s">
        <v>45</v>
      </c>
      <c r="C2376" s="6">
        <v>1968</v>
      </c>
      <c r="D2376" s="6" t="s">
        <v>11</v>
      </c>
      <c r="E2376" s="6" t="s">
        <v>4</v>
      </c>
      <c r="F2376" s="27">
        <v>1.6042969716244391E-2</v>
      </c>
    </row>
    <row r="2377" spans="2:6" x14ac:dyDescent="0.25">
      <c r="B2377" s="6" t="s">
        <v>45</v>
      </c>
      <c r="C2377" s="6">
        <v>1968</v>
      </c>
      <c r="D2377" s="6" t="s">
        <v>12</v>
      </c>
      <c r="E2377" s="6" t="s">
        <v>4</v>
      </c>
      <c r="F2377" s="27">
        <v>1.4806176896710131E-2</v>
      </c>
    </row>
    <row r="2378" spans="2:6" x14ac:dyDescent="0.25">
      <c r="B2378" s="6" t="s">
        <v>45</v>
      </c>
      <c r="C2378" s="6">
        <v>1968</v>
      </c>
      <c r="D2378" s="6" t="s">
        <v>13</v>
      </c>
      <c r="E2378" s="6" t="s">
        <v>4</v>
      </c>
      <c r="F2378" s="27">
        <v>0</v>
      </c>
    </row>
    <row r="2379" spans="2:6" x14ac:dyDescent="0.25">
      <c r="B2379" s="6" t="s">
        <v>45</v>
      </c>
      <c r="C2379" s="6">
        <v>1968</v>
      </c>
      <c r="D2379" s="6" t="s">
        <v>14</v>
      </c>
      <c r="E2379" s="6" t="s">
        <v>4</v>
      </c>
      <c r="F2379" s="27">
        <v>1.696173009646984E-2</v>
      </c>
    </row>
    <row r="2380" spans="2:6" x14ac:dyDescent="0.25">
      <c r="B2380" s="6" t="s">
        <v>45</v>
      </c>
      <c r="C2380" s="6">
        <v>1968</v>
      </c>
      <c r="D2380" s="6" t="s">
        <v>15</v>
      </c>
      <c r="E2380" s="6" t="s">
        <v>4</v>
      </c>
      <c r="F2380" s="27">
        <v>0</v>
      </c>
    </row>
    <row r="2381" spans="2:6" x14ac:dyDescent="0.25">
      <c r="B2381" s="6" t="s">
        <v>45</v>
      </c>
      <c r="C2381" s="6">
        <v>1968</v>
      </c>
      <c r="D2381" s="6" t="s">
        <v>16</v>
      </c>
      <c r="E2381" s="6" t="s">
        <v>4</v>
      </c>
      <c r="F2381" s="27">
        <v>0.12346726032722004</v>
      </c>
    </row>
    <row r="2382" spans="2:6" x14ac:dyDescent="0.25">
      <c r="B2382" s="6" t="s">
        <v>45</v>
      </c>
      <c r="C2382" s="6">
        <v>1968</v>
      </c>
      <c r="D2382" s="6" t="s">
        <v>17</v>
      </c>
      <c r="E2382" s="6" t="s">
        <v>4</v>
      </c>
      <c r="F2382" s="27">
        <v>0.13300823350648433</v>
      </c>
    </row>
    <row r="2383" spans="2:6" x14ac:dyDescent="0.25">
      <c r="B2383" s="6" t="s">
        <v>45</v>
      </c>
      <c r="C2383" s="6">
        <v>1968</v>
      </c>
      <c r="D2383" s="6" t="s">
        <v>18</v>
      </c>
      <c r="E2383" s="6" t="s">
        <v>4</v>
      </c>
      <c r="F2383" s="27">
        <v>0.11081663663026962</v>
      </c>
    </row>
    <row r="2384" spans="2:6" x14ac:dyDescent="0.25">
      <c r="B2384" s="6" t="s">
        <v>45</v>
      </c>
      <c r="C2384" s="6">
        <v>1968</v>
      </c>
      <c r="D2384" s="6" t="s">
        <v>19</v>
      </c>
      <c r="E2384" s="6" t="s">
        <v>4</v>
      </c>
      <c r="F2384" s="27">
        <v>0.11021590868935298</v>
      </c>
    </row>
    <row r="2385" spans="2:6" x14ac:dyDescent="0.25">
      <c r="B2385" s="6" t="s">
        <v>45</v>
      </c>
      <c r="C2385" s="6">
        <v>1968</v>
      </c>
      <c r="D2385" s="6" t="s">
        <v>20</v>
      </c>
      <c r="E2385" s="6" t="s">
        <v>4</v>
      </c>
      <c r="F2385" s="27">
        <v>3.0213081734336903E-2</v>
      </c>
    </row>
    <row r="2386" spans="2:6" x14ac:dyDescent="0.25">
      <c r="B2386" s="6" t="s">
        <v>45</v>
      </c>
      <c r="C2386" s="6">
        <v>1968</v>
      </c>
      <c r="D2386" s="6" t="s">
        <v>21</v>
      </c>
      <c r="E2386" s="6" t="s">
        <v>4</v>
      </c>
      <c r="F2386" s="27">
        <v>0</v>
      </c>
    </row>
    <row r="2387" spans="2:6" x14ac:dyDescent="0.25">
      <c r="B2387" s="6" t="s">
        <v>45</v>
      </c>
      <c r="C2387" s="6">
        <v>1968</v>
      </c>
      <c r="D2387" s="6" t="s">
        <v>22</v>
      </c>
      <c r="E2387" s="6" t="s">
        <v>4</v>
      </c>
      <c r="F2387" s="27">
        <v>1.8127849040602141E-2</v>
      </c>
    </row>
    <row r="2388" spans="2:6" x14ac:dyDescent="0.25">
      <c r="B2388" s="6" t="s">
        <v>45</v>
      </c>
      <c r="C2388" s="6">
        <v>1968</v>
      </c>
      <c r="D2388" s="6" t="s">
        <v>23</v>
      </c>
      <c r="E2388" s="6" t="s">
        <v>4</v>
      </c>
      <c r="F2388" s="27">
        <v>0</v>
      </c>
    </row>
    <row r="2389" spans="2:6" x14ac:dyDescent="0.25">
      <c r="B2389" s="6" t="s">
        <v>45</v>
      </c>
      <c r="C2389" s="6">
        <v>1968</v>
      </c>
      <c r="D2389" s="6" t="s">
        <v>24</v>
      </c>
      <c r="E2389" s="6" t="s">
        <v>4</v>
      </c>
      <c r="F2389" s="27">
        <v>2.3145694194141135E-2</v>
      </c>
    </row>
    <row r="2390" spans="2:6" x14ac:dyDescent="0.25">
      <c r="B2390" s="6" t="s">
        <v>45</v>
      </c>
      <c r="C2390" s="6">
        <v>1968</v>
      </c>
      <c r="D2390" s="6" t="s">
        <v>25</v>
      </c>
      <c r="E2390" s="6" t="s">
        <v>4</v>
      </c>
      <c r="F2390" s="27">
        <v>0.10760097529948055</v>
      </c>
    </row>
    <row r="2391" spans="2:6" x14ac:dyDescent="0.25">
      <c r="B2391" s="6" t="s">
        <v>45</v>
      </c>
      <c r="C2391" s="6">
        <v>1968</v>
      </c>
      <c r="D2391" s="6" t="s">
        <v>26</v>
      </c>
      <c r="E2391" s="6" t="s">
        <v>4</v>
      </c>
      <c r="F2391" s="27">
        <v>6.5408671684511824E-2</v>
      </c>
    </row>
    <row r="2392" spans="2:6" x14ac:dyDescent="0.25">
      <c r="B2392" s="6" t="s">
        <v>45</v>
      </c>
      <c r="C2392" s="6">
        <v>1968</v>
      </c>
      <c r="D2392" s="6" t="s">
        <v>27</v>
      </c>
      <c r="E2392" s="6" t="s">
        <v>4</v>
      </c>
      <c r="F2392" s="27">
        <v>0</v>
      </c>
    </row>
    <row r="2393" spans="2:6" x14ac:dyDescent="0.25">
      <c r="B2393" s="6" t="s">
        <v>45</v>
      </c>
      <c r="C2393" s="6">
        <v>1968</v>
      </c>
      <c r="D2393" s="6" t="s">
        <v>28</v>
      </c>
      <c r="E2393" s="6" t="s">
        <v>4</v>
      </c>
      <c r="F2393" s="27">
        <v>1.576027421463656E-2</v>
      </c>
    </row>
    <row r="2394" spans="2:6" x14ac:dyDescent="0.25">
      <c r="B2394" s="6" t="s">
        <v>45</v>
      </c>
      <c r="C2394" s="6">
        <v>1968</v>
      </c>
      <c r="D2394" s="6" t="s">
        <v>29</v>
      </c>
      <c r="E2394" s="6" t="s">
        <v>4</v>
      </c>
      <c r="F2394" s="27">
        <v>9.9296794939750521E-3</v>
      </c>
    </row>
    <row r="2395" spans="2:6" x14ac:dyDescent="0.25">
      <c r="B2395" s="6" t="s">
        <v>45</v>
      </c>
      <c r="C2395" s="6">
        <v>1968</v>
      </c>
      <c r="D2395" s="6" t="s">
        <v>30</v>
      </c>
      <c r="E2395" s="6" t="s">
        <v>4</v>
      </c>
      <c r="F2395" s="27">
        <v>0</v>
      </c>
    </row>
    <row r="2396" spans="2:6" x14ac:dyDescent="0.25">
      <c r="B2396" s="6" t="s">
        <v>45</v>
      </c>
      <c r="C2396" s="6">
        <v>1968</v>
      </c>
      <c r="D2396" s="6" t="s">
        <v>31</v>
      </c>
      <c r="E2396" s="6" t="s">
        <v>4</v>
      </c>
      <c r="F2396" s="27">
        <v>0</v>
      </c>
    </row>
    <row r="2397" spans="2:6" x14ac:dyDescent="0.25">
      <c r="B2397" s="6" t="s">
        <v>45</v>
      </c>
      <c r="C2397" s="6">
        <v>1968</v>
      </c>
      <c r="D2397" s="6" t="s">
        <v>32</v>
      </c>
      <c r="E2397" s="6" t="s">
        <v>4</v>
      </c>
      <c r="F2397" s="27">
        <v>0</v>
      </c>
    </row>
    <row r="2398" spans="2:6" x14ac:dyDescent="0.25">
      <c r="B2398" s="6" t="s">
        <v>45</v>
      </c>
      <c r="C2398" s="6">
        <v>1967</v>
      </c>
      <c r="D2398" s="6" t="s">
        <v>7</v>
      </c>
      <c r="E2398" s="6" t="s">
        <v>3</v>
      </c>
      <c r="F2398" s="27">
        <v>8.6727019117687279E-2</v>
      </c>
    </row>
    <row r="2399" spans="2:6" x14ac:dyDescent="0.25">
      <c r="B2399" s="6" t="s">
        <v>45</v>
      </c>
      <c r="C2399" s="6">
        <v>1967</v>
      </c>
      <c r="D2399" s="6" t="s">
        <v>8</v>
      </c>
      <c r="E2399" s="6" t="s">
        <v>3</v>
      </c>
      <c r="F2399" s="27">
        <v>3.9821677652271424E-2</v>
      </c>
    </row>
    <row r="2400" spans="2:6" x14ac:dyDescent="0.25">
      <c r="B2400" s="6" t="s">
        <v>45</v>
      </c>
      <c r="C2400" s="6">
        <v>1967</v>
      </c>
      <c r="D2400" s="6" t="s">
        <v>9</v>
      </c>
      <c r="E2400" s="6" t="s">
        <v>3</v>
      </c>
      <c r="F2400" s="27">
        <v>5.3606104531903835E-2</v>
      </c>
    </row>
    <row r="2401" spans="2:6" x14ac:dyDescent="0.25">
      <c r="B2401" s="6" t="s">
        <v>45</v>
      </c>
      <c r="C2401" s="6">
        <v>1967</v>
      </c>
      <c r="D2401" s="6" t="s">
        <v>10</v>
      </c>
      <c r="E2401" s="6" t="s">
        <v>3</v>
      </c>
      <c r="F2401" s="27">
        <v>0.12258293903673112</v>
      </c>
    </row>
    <row r="2402" spans="2:6" x14ac:dyDescent="0.25">
      <c r="B2402" s="6" t="s">
        <v>45</v>
      </c>
      <c r="C2402" s="6">
        <v>1967</v>
      </c>
      <c r="D2402" s="6" t="s">
        <v>11</v>
      </c>
      <c r="E2402" s="6" t="s">
        <v>3</v>
      </c>
      <c r="F2402" s="27">
        <v>2.2427043732735279E-3</v>
      </c>
    </row>
    <row r="2403" spans="2:6" x14ac:dyDescent="0.25">
      <c r="B2403" s="6" t="s">
        <v>45</v>
      </c>
      <c r="C2403" s="6">
        <v>1967</v>
      </c>
      <c r="D2403" s="6" t="s">
        <v>12</v>
      </c>
      <c r="E2403" s="6" t="s">
        <v>3</v>
      </c>
      <c r="F2403" s="27">
        <v>2.0786040532779037E-3</v>
      </c>
    </row>
    <row r="2404" spans="2:6" x14ac:dyDescent="0.25">
      <c r="B2404" s="6" t="s">
        <v>45</v>
      </c>
      <c r="C2404" s="6">
        <v>1967</v>
      </c>
      <c r="D2404" s="6" t="s">
        <v>13</v>
      </c>
      <c r="E2404" s="6" t="s">
        <v>3</v>
      </c>
      <c r="F2404" s="27">
        <v>8.6152667997702589E-2</v>
      </c>
    </row>
    <row r="2405" spans="2:6" x14ac:dyDescent="0.25">
      <c r="B2405" s="6" t="s">
        <v>45</v>
      </c>
      <c r="C2405" s="6">
        <v>1967</v>
      </c>
      <c r="D2405" s="6" t="s">
        <v>14</v>
      </c>
      <c r="E2405" s="6" t="s">
        <v>3</v>
      </c>
      <c r="F2405" s="27">
        <v>0</v>
      </c>
    </row>
    <row r="2406" spans="2:6" x14ac:dyDescent="0.25">
      <c r="B2406" s="6" t="s">
        <v>45</v>
      </c>
      <c r="C2406" s="6">
        <v>1967</v>
      </c>
      <c r="D2406" s="6" t="s">
        <v>15</v>
      </c>
      <c r="E2406" s="6" t="s">
        <v>3</v>
      </c>
      <c r="F2406" s="27">
        <v>1.2198123786341383E-2</v>
      </c>
    </row>
    <row r="2407" spans="2:6" x14ac:dyDescent="0.25">
      <c r="B2407" s="6" t="s">
        <v>45</v>
      </c>
      <c r="C2407" s="6">
        <v>1967</v>
      </c>
      <c r="D2407" s="6" t="s">
        <v>16</v>
      </c>
      <c r="E2407" s="6" t="s">
        <v>3</v>
      </c>
      <c r="F2407" s="27">
        <v>8.2351010584470641E-2</v>
      </c>
    </row>
    <row r="2408" spans="2:6" x14ac:dyDescent="0.25">
      <c r="B2408" s="6" t="s">
        <v>45</v>
      </c>
      <c r="C2408" s="6">
        <v>1967</v>
      </c>
      <c r="D2408" s="6" t="s">
        <v>17</v>
      </c>
      <c r="E2408" s="6" t="s">
        <v>3</v>
      </c>
      <c r="F2408" s="27">
        <v>1.5124579492930012E-2</v>
      </c>
    </row>
    <row r="2409" spans="2:6" x14ac:dyDescent="0.25">
      <c r="B2409" s="6" t="s">
        <v>45</v>
      </c>
      <c r="C2409" s="6">
        <v>1967</v>
      </c>
      <c r="D2409" s="6" t="s">
        <v>18</v>
      </c>
      <c r="E2409" s="6" t="s">
        <v>3</v>
      </c>
      <c r="F2409" s="27">
        <v>4.2666083198862241E-3</v>
      </c>
    </row>
    <row r="2410" spans="2:6" x14ac:dyDescent="0.25">
      <c r="B2410" s="6" t="s">
        <v>45</v>
      </c>
      <c r="C2410" s="6">
        <v>1967</v>
      </c>
      <c r="D2410" s="6" t="s">
        <v>19</v>
      </c>
      <c r="E2410" s="6" t="s">
        <v>3</v>
      </c>
      <c r="F2410" s="27">
        <v>0.12025818450345978</v>
      </c>
    </row>
    <row r="2411" spans="2:6" x14ac:dyDescent="0.25">
      <c r="B2411" s="6" t="s">
        <v>45</v>
      </c>
      <c r="C2411" s="6">
        <v>1967</v>
      </c>
      <c r="D2411" s="6" t="s">
        <v>20</v>
      </c>
      <c r="E2411" s="6" t="s">
        <v>3</v>
      </c>
      <c r="F2411" s="27">
        <v>1.0201569893061292E-2</v>
      </c>
    </row>
    <row r="2412" spans="2:6" x14ac:dyDescent="0.25">
      <c r="B2412" s="6" t="s">
        <v>45</v>
      </c>
      <c r="C2412" s="6">
        <v>1967</v>
      </c>
      <c r="D2412" s="6" t="s">
        <v>21</v>
      </c>
      <c r="E2412" s="6" t="s">
        <v>3</v>
      </c>
      <c r="F2412" s="27">
        <v>0</v>
      </c>
    </row>
    <row r="2413" spans="2:6" x14ac:dyDescent="0.25">
      <c r="B2413" s="6" t="s">
        <v>45</v>
      </c>
      <c r="C2413" s="6">
        <v>1967</v>
      </c>
      <c r="D2413" s="6" t="s">
        <v>22</v>
      </c>
      <c r="E2413" s="6" t="s">
        <v>3</v>
      </c>
      <c r="F2413" s="27">
        <v>0.10641905751716216</v>
      </c>
    </row>
    <row r="2414" spans="2:6" x14ac:dyDescent="0.25">
      <c r="B2414" s="6" t="s">
        <v>45</v>
      </c>
      <c r="C2414" s="6">
        <v>1967</v>
      </c>
      <c r="D2414" s="6" t="s">
        <v>23</v>
      </c>
      <c r="E2414" s="6" t="s">
        <v>3</v>
      </c>
      <c r="F2414" s="27">
        <v>0</v>
      </c>
    </row>
    <row r="2415" spans="2:6" x14ac:dyDescent="0.25">
      <c r="B2415" s="6" t="s">
        <v>45</v>
      </c>
      <c r="C2415" s="6">
        <v>1967</v>
      </c>
      <c r="D2415" s="6" t="s">
        <v>24</v>
      </c>
      <c r="E2415" s="6" t="s">
        <v>3</v>
      </c>
      <c r="F2415" s="27">
        <v>8.4539014851078953E-2</v>
      </c>
    </row>
    <row r="2416" spans="2:6" x14ac:dyDescent="0.25">
      <c r="B2416" s="6" t="s">
        <v>45</v>
      </c>
      <c r="C2416" s="6">
        <v>1967</v>
      </c>
      <c r="D2416" s="6" t="s">
        <v>25</v>
      </c>
      <c r="E2416" s="6" t="s">
        <v>3</v>
      </c>
      <c r="F2416" s="27">
        <v>0.10792331045045538</v>
      </c>
    </row>
    <row r="2417" spans="2:6" x14ac:dyDescent="0.25">
      <c r="B2417" s="6" t="s">
        <v>45</v>
      </c>
      <c r="C2417" s="6">
        <v>1967</v>
      </c>
      <c r="D2417" s="6" t="s">
        <v>26</v>
      </c>
      <c r="E2417" s="6" t="s">
        <v>3</v>
      </c>
      <c r="F2417" s="27">
        <v>3.3531165385772499E-2</v>
      </c>
    </row>
    <row r="2418" spans="2:6" x14ac:dyDescent="0.25">
      <c r="B2418" s="6" t="s">
        <v>45</v>
      </c>
      <c r="C2418" s="6">
        <v>1967</v>
      </c>
      <c r="D2418" s="6" t="s">
        <v>27</v>
      </c>
      <c r="E2418" s="6" t="s">
        <v>3</v>
      </c>
      <c r="F2418" s="27">
        <v>0</v>
      </c>
    </row>
    <row r="2419" spans="2:6" x14ac:dyDescent="0.25">
      <c r="B2419" s="6" t="s">
        <v>45</v>
      </c>
      <c r="C2419" s="6">
        <v>1967</v>
      </c>
      <c r="D2419" s="6" t="s">
        <v>28</v>
      </c>
      <c r="E2419" s="6" t="s">
        <v>3</v>
      </c>
      <c r="F2419" s="27">
        <v>0</v>
      </c>
    </row>
    <row r="2420" spans="2:6" x14ac:dyDescent="0.25">
      <c r="B2420" s="6" t="s">
        <v>45</v>
      </c>
      <c r="C2420" s="6">
        <v>1967</v>
      </c>
      <c r="D2420" s="6" t="s">
        <v>29</v>
      </c>
      <c r="E2420" s="6" t="s">
        <v>3</v>
      </c>
      <c r="F2420" s="27">
        <v>2.9975658452533981E-2</v>
      </c>
    </row>
    <row r="2421" spans="2:6" x14ac:dyDescent="0.25">
      <c r="B2421" s="6" t="s">
        <v>45</v>
      </c>
      <c r="C2421" s="6">
        <v>1967</v>
      </c>
      <c r="D2421" s="6" t="s">
        <v>30</v>
      </c>
      <c r="E2421" s="6" t="s">
        <v>3</v>
      </c>
      <c r="F2421" s="27">
        <v>0</v>
      </c>
    </row>
    <row r="2422" spans="2:6" x14ac:dyDescent="0.25">
      <c r="B2422" s="6" t="s">
        <v>45</v>
      </c>
      <c r="C2422" s="6">
        <v>1967</v>
      </c>
      <c r="D2422" s="6" t="s">
        <v>31</v>
      </c>
      <c r="E2422" s="6" t="s">
        <v>3</v>
      </c>
      <c r="F2422" s="27">
        <v>0</v>
      </c>
    </row>
    <row r="2423" spans="2:6" x14ac:dyDescent="0.25">
      <c r="B2423" s="6" t="s">
        <v>45</v>
      </c>
      <c r="C2423" s="6">
        <v>1967</v>
      </c>
      <c r="D2423" s="6" t="s">
        <v>32</v>
      </c>
      <c r="E2423" s="6" t="s">
        <v>3</v>
      </c>
      <c r="F2423" s="27">
        <v>0</v>
      </c>
    </row>
    <row r="2424" spans="2:6" x14ac:dyDescent="0.25">
      <c r="B2424" s="6" t="s">
        <v>45</v>
      </c>
      <c r="C2424" s="6">
        <v>1967</v>
      </c>
      <c r="D2424" s="6" t="s">
        <v>7</v>
      </c>
      <c r="E2424" s="6" t="s">
        <v>4</v>
      </c>
      <c r="F2424" s="27">
        <v>7.0701234924532383E-2</v>
      </c>
    </row>
    <row r="2425" spans="2:6" x14ac:dyDescent="0.25">
      <c r="B2425" s="6" t="s">
        <v>45</v>
      </c>
      <c r="C2425" s="6">
        <v>1967</v>
      </c>
      <c r="D2425" s="6" t="s">
        <v>8</v>
      </c>
      <c r="E2425" s="6" t="s">
        <v>4</v>
      </c>
      <c r="F2425" s="27">
        <v>2.3218025565104355E-2</v>
      </c>
    </row>
    <row r="2426" spans="2:6" x14ac:dyDescent="0.25">
      <c r="B2426" s="6" t="s">
        <v>45</v>
      </c>
      <c r="C2426" s="6">
        <v>1967</v>
      </c>
      <c r="D2426" s="6" t="s">
        <v>9</v>
      </c>
      <c r="E2426" s="6" t="s">
        <v>4</v>
      </c>
      <c r="F2426" s="27">
        <v>5.7232613562504517E-2</v>
      </c>
    </row>
    <row r="2427" spans="2:6" x14ac:dyDescent="0.25">
      <c r="B2427" s="6" t="s">
        <v>45</v>
      </c>
      <c r="C2427" s="6">
        <v>1967</v>
      </c>
      <c r="D2427" s="6" t="s">
        <v>10</v>
      </c>
      <c r="E2427" s="6" t="s">
        <v>4</v>
      </c>
      <c r="F2427" s="27">
        <v>7.5792590452805661E-2</v>
      </c>
    </row>
    <row r="2428" spans="2:6" x14ac:dyDescent="0.25">
      <c r="B2428" s="6" t="s">
        <v>45</v>
      </c>
      <c r="C2428" s="6">
        <v>1967</v>
      </c>
      <c r="D2428" s="6" t="s">
        <v>11</v>
      </c>
      <c r="E2428" s="6" t="s">
        <v>4</v>
      </c>
      <c r="F2428" s="27">
        <v>1.6935076189788401E-2</v>
      </c>
    </row>
    <row r="2429" spans="2:6" x14ac:dyDescent="0.25">
      <c r="B2429" s="6" t="s">
        <v>45</v>
      </c>
      <c r="C2429" s="6">
        <v>1967</v>
      </c>
      <c r="D2429" s="6" t="s">
        <v>12</v>
      </c>
      <c r="E2429" s="6" t="s">
        <v>4</v>
      </c>
      <c r="F2429" s="27">
        <v>1.4154690546688813E-2</v>
      </c>
    </row>
    <row r="2430" spans="2:6" x14ac:dyDescent="0.25">
      <c r="B2430" s="6" t="s">
        <v>45</v>
      </c>
      <c r="C2430" s="6">
        <v>1967</v>
      </c>
      <c r="D2430" s="6" t="s">
        <v>13</v>
      </c>
      <c r="E2430" s="6" t="s">
        <v>4</v>
      </c>
      <c r="F2430" s="27">
        <v>0</v>
      </c>
    </row>
    <row r="2431" spans="2:6" x14ac:dyDescent="0.25">
      <c r="B2431" s="6" t="s">
        <v>45</v>
      </c>
      <c r="C2431" s="6">
        <v>1967</v>
      </c>
      <c r="D2431" s="6" t="s">
        <v>14</v>
      </c>
      <c r="E2431" s="6" t="s">
        <v>4</v>
      </c>
      <c r="F2431" s="27">
        <v>1.8487759081389471E-2</v>
      </c>
    </row>
    <row r="2432" spans="2:6" x14ac:dyDescent="0.25">
      <c r="B2432" s="6" t="s">
        <v>45</v>
      </c>
      <c r="C2432" s="6">
        <v>1967</v>
      </c>
      <c r="D2432" s="6" t="s">
        <v>15</v>
      </c>
      <c r="E2432" s="6" t="s">
        <v>4</v>
      </c>
      <c r="F2432" s="27">
        <v>0</v>
      </c>
    </row>
    <row r="2433" spans="2:6" x14ac:dyDescent="0.25">
      <c r="B2433" s="6" t="s">
        <v>45</v>
      </c>
      <c r="C2433" s="6">
        <v>1967</v>
      </c>
      <c r="D2433" s="6" t="s">
        <v>16</v>
      </c>
      <c r="E2433" s="6" t="s">
        <v>4</v>
      </c>
      <c r="F2433" s="27">
        <v>0.12443128475482054</v>
      </c>
    </row>
    <row r="2434" spans="2:6" x14ac:dyDescent="0.25">
      <c r="B2434" s="6" t="s">
        <v>45</v>
      </c>
      <c r="C2434" s="6">
        <v>1967</v>
      </c>
      <c r="D2434" s="6" t="s">
        <v>17</v>
      </c>
      <c r="E2434" s="6" t="s">
        <v>4</v>
      </c>
      <c r="F2434" s="27">
        <v>0.12110926554488337</v>
      </c>
    </row>
    <row r="2435" spans="2:6" x14ac:dyDescent="0.25">
      <c r="B2435" s="6" t="s">
        <v>45</v>
      </c>
      <c r="C2435" s="6">
        <v>1967</v>
      </c>
      <c r="D2435" s="6" t="s">
        <v>18</v>
      </c>
      <c r="E2435" s="6" t="s">
        <v>4</v>
      </c>
      <c r="F2435" s="27">
        <v>0.10587130786451938</v>
      </c>
    </row>
    <row r="2436" spans="2:6" x14ac:dyDescent="0.25">
      <c r="B2436" s="6" t="s">
        <v>45</v>
      </c>
      <c r="C2436" s="6">
        <v>1967</v>
      </c>
      <c r="D2436" s="6" t="s">
        <v>19</v>
      </c>
      <c r="E2436" s="6" t="s">
        <v>4</v>
      </c>
      <c r="F2436" s="27">
        <v>0.11204593052646783</v>
      </c>
    </row>
    <row r="2437" spans="2:6" x14ac:dyDescent="0.25">
      <c r="B2437" s="6" t="s">
        <v>45</v>
      </c>
      <c r="C2437" s="6">
        <v>1967</v>
      </c>
      <c r="D2437" s="6" t="s">
        <v>20</v>
      </c>
      <c r="E2437" s="6" t="s">
        <v>4</v>
      </c>
      <c r="F2437" s="27">
        <v>2.5637322163645556E-2</v>
      </c>
    </row>
    <row r="2438" spans="2:6" x14ac:dyDescent="0.25">
      <c r="B2438" s="6" t="s">
        <v>45</v>
      </c>
      <c r="C2438" s="6">
        <v>1967</v>
      </c>
      <c r="D2438" s="6" t="s">
        <v>21</v>
      </c>
      <c r="E2438" s="6" t="s">
        <v>4</v>
      </c>
      <c r="F2438" s="27">
        <v>0</v>
      </c>
    </row>
    <row r="2439" spans="2:6" x14ac:dyDescent="0.25">
      <c r="B2439" s="6" t="s">
        <v>45</v>
      </c>
      <c r="C2439" s="6">
        <v>1967</v>
      </c>
      <c r="D2439" s="6" t="s">
        <v>22</v>
      </c>
      <c r="E2439" s="6" t="s">
        <v>4</v>
      </c>
      <c r="F2439" s="27">
        <v>1.2204809706073518E-2</v>
      </c>
    </row>
    <row r="2440" spans="2:6" x14ac:dyDescent="0.25">
      <c r="B2440" s="6" t="s">
        <v>45</v>
      </c>
      <c r="C2440" s="6">
        <v>1967</v>
      </c>
      <c r="D2440" s="6" t="s">
        <v>23</v>
      </c>
      <c r="E2440" s="6" t="s">
        <v>4</v>
      </c>
      <c r="F2440" s="27">
        <v>0</v>
      </c>
    </row>
    <row r="2441" spans="2:6" x14ac:dyDescent="0.25">
      <c r="B2441" s="6" t="s">
        <v>45</v>
      </c>
      <c r="C2441" s="6">
        <v>1967</v>
      </c>
      <c r="D2441" s="6" t="s">
        <v>24</v>
      </c>
      <c r="E2441" s="6" t="s">
        <v>4</v>
      </c>
      <c r="F2441" s="27">
        <v>2.4806817361161262E-2</v>
      </c>
    </row>
    <row r="2442" spans="2:6" x14ac:dyDescent="0.25">
      <c r="B2442" s="6" t="s">
        <v>45</v>
      </c>
      <c r="C2442" s="6">
        <v>1967</v>
      </c>
      <c r="D2442" s="6" t="s">
        <v>25</v>
      </c>
      <c r="E2442" s="6" t="s">
        <v>4</v>
      </c>
      <c r="F2442" s="27">
        <v>0.10955441611901495</v>
      </c>
    </row>
    <row r="2443" spans="2:6" x14ac:dyDescent="0.25">
      <c r="B2443" s="6" t="s">
        <v>45</v>
      </c>
      <c r="C2443" s="6">
        <v>1967</v>
      </c>
      <c r="D2443" s="6" t="s">
        <v>26</v>
      </c>
      <c r="E2443" s="6" t="s">
        <v>4</v>
      </c>
      <c r="F2443" s="27">
        <v>6.3804434173467178E-2</v>
      </c>
    </row>
    <row r="2444" spans="2:6" x14ac:dyDescent="0.25">
      <c r="B2444" s="6" t="s">
        <v>45</v>
      </c>
      <c r="C2444" s="6">
        <v>1967</v>
      </c>
      <c r="D2444" s="6" t="s">
        <v>27</v>
      </c>
      <c r="E2444" s="6" t="s">
        <v>4</v>
      </c>
      <c r="F2444" s="27">
        <v>0</v>
      </c>
    </row>
    <row r="2445" spans="2:6" x14ac:dyDescent="0.25">
      <c r="B2445" s="6" t="s">
        <v>45</v>
      </c>
      <c r="C2445" s="6">
        <v>1967</v>
      </c>
      <c r="D2445" s="6" t="s">
        <v>28</v>
      </c>
      <c r="E2445" s="6" t="s">
        <v>4</v>
      </c>
      <c r="F2445" s="27">
        <v>1.3251967935292843E-2</v>
      </c>
    </row>
    <row r="2446" spans="2:6" x14ac:dyDescent="0.25">
      <c r="B2446" s="6" t="s">
        <v>45</v>
      </c>
      <c r="C2446" s="6">
        <v>1967</v>
      </c>
      <c r="D2446" s="6" t="s">
        <v>29</v>
      </c>
      <c r="E2446" s="6" t="s">
        <v>4</v>
      </c>
      <c r="F2446" s="27">
        <v>1.0760453527839966E-2</v>
      </c>
    </row>
    <row r="2447" spans="2:6" x14ac:dyDescent="0.25">
      <c r="B2447" s="6" t="s">
        <v>45</v>
      </c>
      <c r="C2447" s="6">
        <v>1967</v>
      </c>
      <c r="D2447" s="6" t="s">
        <v>30</v>
      </c>
      <c r="E2447" s="6" t="s">
        <v>4</v>
      </c>
      <c r="F2447" s="27">
        <v>0</v>
      </c>
    </row>
    <row r="2448" spans="2:6" x14ac:dyDescent="0.25">
      <c r="B2448" s="6" t="s">
        <v>45</v>
      </c>
      <c r="C2448" s="6">
        <v>1967</v>
      </c>
      <c r="D2448" s="6" t="s">
        <v>31</v>
      </c>
      <c r="E2448" s="6" t="s">
        <v>4</v>
      </c>
      <c r="F2448" s="27">
        <v>0</v>
      </c>
    </row>
    <row r="2449" spans="2:6" x14ac:dyDescent="0.25">
      <c r="B2449" s="6" t="s">
        <v>45</v>
      </c>
      <c r="C2449" s="6">
        <v>1967</v>
      </c>
      <c r="D2449" s="6" t="s">
        <v>32</v>
      </c>
      <c r="E2449" s="6" t="s">
        <v>4</v>
      </c>
      <c r="F2449" s="27">
        <v>0</v>
      </c>
    </row>
    <row r="2450" spans="2:6" x14ac:dyDescent="0.25">
      <c r="B2450" s="6" t="s">
        <v>45</v>
      </c>
      <c r="C2450" s="6">
        <v>1966</v>
      </c>
      <c r="D2450" s="6" t="s">
        <v>7</v>
      </c>
      <c r="E2450" s="6" t="s">
        <v>3</v>
      </c>
      <c r="F2450" s="27">
        <v>8.1607152773921249E-2</v>
      </c>
    </row>
    <row r="2451" spans="2:6" x14ac:dyDescent="0.25">
      <c r="B2451" s="6" t="s">
        <v>45</v>
      </c>
      <c r="C2451" s="6">
        <v>1966</v>
      </c>
      <c r="D2451" s="6" t="s">
        <v>8</v>
      </c>
      <c r="E2451" s="6" t="s">
        <v>3</v>
      </c>
      <c r="F2451" s="27">
        <v>4.5121341700449825E-2</v>
      </c>
    </row>
    <row r="2452" spans="2:6" x14ac:dyDescent="0.25">
      <c r="B2452" s="6" t="s">
        <v>45</v>
      </c>
      <c r="C2452" s="6">
        <v>1966</v>
      </c>
      <c r="D2452" s="6" t="s">
        <v>9</v>
      </c>
      <c r="E2452" s="6" t="s">
        <v>3</v>
      </c>
      <c r="F2452" s="27">
        <v>5.420114399955573E-2</v>
      </c>
    </row>
    <row r="2453" spans="2:6" x14ac:dyDescent="0.25">
      <c r="B2453" s="6" t="s">
        <v>45</v>
      </c>
      <c r="C2453" s="6">
        <v>1966</v>
      </c>
      <c r="D2453" s="6" t="s">
        <v>10</v>
      </c>
      <c r="E2453" s="6" t="s">
        <v>3</v>
      </c>
      <c r="F2453" s="27">
        <v>0.11823179874493253</v>
      </c>
    </row>
    <row r="2454" spans="2:6" x14ac:dyDescent="0.25">
      <c r="B2454" s="6" t="s">
        <v>45</v>
      </c>
      <c r="C2454" s="6">
        <v>1966</v>
      </c>
      <c r="D2454" s="6" t="s">
        <v>11</v>
      </c>
      <c r="E2454" s="6" t="s">
        <v>3</v>
      </c>
      <c r="F2454" s="27">
        <v>2.9710668073526961E-3</v>
      </c>
    </row>
    <row r="2455" spans="2:6" x14ac:dyDescent="0.25">
      <c r="B2455" s="6" t="s">
        <v>45</v>
      </c>
      <c r="C2455" s="6">
        <v>1966</v>
      </c>
      <c r="D2455" s="6" t="s">
        <v>12</v>
      </c>
      <c r="E2455" s="6" t="s">
        <v>3</v>
      </c>
      <c r="F2455" s="27">
        <v>1.8326206475259622E-3</v>
      </c>
    </row>
    <row r="2456" spans="2:6" x14ac:dyDescent="0.25">
      <c r="B2456" s="6" t="s">
        <v>45</v>
      </c>
      <c r="C2456" s="6">
        <v>1966</v>
      </c>
      <c r="D2456" s="6" t="s">
        <v>13</v>
      </c>
      <c r="E2456" s="6" t="s">
        <v>3</v>
      </c>
      <c r="F2456" s="27">
        <v>9.3574720941855941E-2</v>
      </c>
    </row>
    <row r="2457" spans="2:6" x14ac:dyDescent="0.25">
      <c r="B2457" s="6" t="s">
        <v>45</v>
      </c>
      <c r="C2457" s="6">
        <v>1966</v>
      </c>
      <c r="D2457" s="6" t="s">
        <v>14</v>
      </c>
      <c r="E2457" s="6" t="s">
        <v>3</v>
      </c>
      <c r="F2457" s="27">
        <v>0</v>
      </c>
    </row>
    <row r="2458" spans="2:6" x14ac:dyDescent="0.25">
      <c r="B2458" s="6" t="s">
        <v>45</v>
      </c>
      <c r="C2458" s="6">
        <v>1966</v>
      </c>
      <c r="D2458" s="6" t="s">
        <v>15</v>
      </c>
      <c r="E2458" s="6" t="s">
        <v>3</v>
      </c>
      <c r="F2458" s="27">
        <v>1.3716887876936746E-2</v>
      </c>
    </row>
    <row r="2459" spans="2:6" x14ac:dyDescent="0.25">
      <c r="B2459" s="6" t="s">
        <v>45</v>
      </c>
      <c r="C2459" s="6">
        <v>1966</v>
      </c>
      <c r="D2459" s="6" t="s">
        <v>16</v>
      </c>
      <c r="E2459" s="6" t="s">
        <v>3</v>
      </c>
      <c r="F2459" s="27">
        <v>8.1412783917365464E-2</v>
      </c>
    </row>
    <row r="2460" spans="2:6" x14ac:dyDescent="0.25">
      <c r="B2460" s="6" t="s">
        <v>45</v>
      </c>
      <c r="C2460" s="6">
        <v>1966</v>
      </c>
      <c r="D2460" s="6" t="s">
        <v>17</v>
      </c>
      <c r="E2460" s="6" t="s">
        <v>3</v>
      </c>
      <c r="F2460" s="27">
        <v>1.5577275503970677E-2</v>
      </c>
    </row>
    <row r="2461" spans="2:6" x14ac:dyDescent="0.25">
      <c r="B2461" s="6" t="s">
        <v>45</v>
      </c>
      <c r="C2461" s="6">
        <v>1966</v>
      </c>
      <c r="D2461" s="6" t="s">
        <v>18</v>
      </c>
      <c r="E2461" s="6" t="s">
        <v>3</v>
      </c>
      <c r="F2461" s="27">
        <v>2.4157272171933136E-3</v>
      </c>
    </row>
    <row r="2462" spans="2:6" x14ac:dyDescent="0.25">
      <c r="B2462" s="6" t="s">
        <v>45</v>
      </c>
      <c r="C2462" s="6">
        <v>1966</v>
      </c>
      <c r="D2462" s="6" t="s">
        <v>19</v>
      </c>
      <c r="E2462" s="6" t="s">
        <v>3</v>
      </c>
      <c r="F2462" s="27">
        <v>0.11884267229410785</v>
      </c>
    </row>
    <row r="2463" spans="2:6" x14ac:dyDescent="0.25">
      <c r="B2463" s="6" t="s">
        <v>45</v>
      </c>
      <c r="C2463" s="6">
        <v>1966</v>
      </c>
      <c r="D2463" s="6" t="s">
        <v>20</v>
      </c>
      <c r="E2463" s="6" t="s">
        <v>3</v>
      </c>
      <c r="F2463" s="27">
        <v>1.013494752040873E-2</v>
      </c>
    </row>
    <row r="2464" spans="2:6" x14ac:dyDescent="0.25">
      <c r="B2464" s="6" t="s">
        <v>45</v>
      </c>
      <c r="C2464" s="6">
        <v>1966</v>
      </c>
      <c r="D2464" s="6" t="s">
        <v>21</v>
      </c>
      <c r="E2464" s="6" t="s">
        <v>3</v>
      </c>
      <c r="F2464" s="27">
        <v>0</v>
      </c>
    </row>
    <row r="2465" spans="2:6" x14ac:dyDescent="0.25">
      <c r="B2465" s="6" t="s">
        <v>45</v>
      </c>
      <c r="C2465" s="6">
        <v>1966</v>
      </c>
      <c r="D2465" s="6" t="s">
        <v>22</v>
      </c>
      <c r="E2465" s="6" t="s">
        <v>3</v>
      </c>
      <c r="F2465" s="27">
        <v>0.1104292775031932</v>
      </c>
    </row>
    <row r="2466" spans="2:6" x14ac:dyDescent="0.25">
      <c r="B2466" s="6" t="s">
        <v>45</v>
      </c>
      <c r="C2466" s="6">
        <v>1966</v>
      </c>
      <c r="D2466" s="6" t="s">
        <v>23</v>
      </c>
      <c r="E2466" s="6" t="s">
        <v>3</v>
      </c>
      <c r="F2466" s="27">
        <v>0</v>
      </c>
    </row>
    <row r="2467" spans="2:6" x14ac:dyDescent="0.25">
      <c r="B2467" s="6" t="s">
        <v>45</v>
      </c>
      <c r="C2467" s="6">
        <v>1966</v>
      </c>
      <c r="D2467" s="6" t="s">
        <v>24</v>
      </c>
      <c r="E2467" s="6" t="s">
        <v>3</v>
      </c>
      <c r="F2467" s="27">
        <v>8.6466374187815845E-2</v>
      </c>
    </row>
    <row r="2468" spans="2:6" x14ac:dyDescent="0.25">
      <c r="B2468" s="6" t="s">
        <v>45</v>
      </c>
      <c r="C2468" s="6">
        <v>1966</v>
      </c>
      <c r="D2468" s="6" t="s">
        <v>25</v>
      </c>
      <c r="E2468" s="6" t="s">
        <v>3</v>
      </c>
      <c r="F2468" s="27">
        <v>9.7767534847559276E-2</v>
      </c>
    </row>
    <row r="2469" spans="2:6" x14ac:dyDescent="0.25">
      <c r="B2469" s="6" t="s">
        <v>45</v>
      </c>
      <c r="C2469" s="6">
        <v>1966</v>
      </c>
      <c r="D2469" s="6" t="s">
        <v>26</v>
      </c>
      <c r="E2469" s="6" t="s">
        <v>3</v>
      </c>
      <c r="F2469" s="27">
        <v>3.4319986671849836E-2</v>
      </c>
    </row>
    <row r="2470" spans="2:6" x14ac:dyDescent="0.25">
      <c r="B2470" s="6" t="s">
        <v>45</v>
      </c>
      <c r="C2470" s="6">
        <v>1966</v>
      </c>
      <c r="D2470" s="6" t="s">
        <v>27</v>
      </c>
      <c r="E2470" s="6" t="s">
        <v>3</v>
      </c>
      <c r="F2470" s="27">
        <v>0</v>
      </c>
    </row>
    <row r="2471" spans="2:6" x14ac:dyDescent="0.25">
      <c r="B2471" s="6" t="s">
        <v>45</v>
      </c>
      <c r="C2471" s="6">
        <v>1966</v>
      </c>
      <c r="D2471" s="6" t="s">
        <v>28</v>
      </c>
      <c r="E2471" s="6" t="s">
        <v>3</v>
      </c>
      <c r="F2471" s="27">
        <v>0</v>
      </c>
    </row>
    <row r="2472" spans="2:6" x14ac:dyDescent="0.25">
      <c r="B2472" s="6" t="s">
        <v>45</v>
      </c>
      <c r="C2472" s="6">
        <v>1966</v>
      </c>
      <c r="D2472" s="6" t="s">
        <v>29</v>
      </c>
      <c r="E2472" s="6" t="s">
        <v>3</v>
      </c>
      <c r="F2472" s="27">
        <v>3.137668684400511E-2</v>
      </c>
    </row>
    <row r="2473" spans="2:6" x14ac:dyDescent="0.25">
      <c r="B2473" s="6" t="s">
        <v>45</v>
      </c>
      <c r="C2473" s="6">
        <v>1966</v>
      </c>
      <c r="D2473" s="6" t="s">
        <v>30</v>
      </c>
      <c r="E2473" s="6" t="s">
        <v>3</v>
      </c>
      <c r="F2473" s="27">
        <v>0</v>
      </c>
    </row>
    <row r="2474" spans="2:6" x14ac:dyDescent="0.25">
      <c r="B2474" s="6" t="s">
        <v>45</v>
      </c>
      <c r="C2474" s="6">
        <v>1966</v>
      </c>
      <c r="D2474" s="6" t="s">
        <v>31</v>
      </c>
      <c r="E2474" s="6" t="s">
        <v>3</v>
      </c>
      <c r="F2474" s="27">
        <v>0</v>
      </c>
    </row>
    <row r="2475" spans="2:6" x14ac:dyDescent="0.25">
      <c r="B2475" s="6" t="s">
        <v>45</v>
      </c>
      <c r="C2475" s="6">
        <v>1966</v>
      </c>
      <c r="D2475" s="6" t="s">
        <v>32</v>
      </c>
      <c r="E2475" s="6" t="s">
        <v>3</v>
      </c>
      <c r="F2475" s="27">
        <v>0</v>
      </c>
    </row>
    <row r="2476" spans="2:6" x14ac:dyDescent="0.25">
      <c r="B2476" s="6" t="s">
        <v>45</v>
      </c>
      <c r="C2476" s="6">
        <v>1966</v>
      </c>
      <c r="D2476" s="6" t="s">
        <v>7</v>
      </c>
      <c r="E2476" s="6" t="s">
        <v>4</v>
      </c>
      <c r="F2476" s="27">
        <v>6.678306416412047E-2</v>
      </c>
    </row>
    <row r="2477" spans="2:6" x14ac:dyDescent="0.25">
      <c r="B2477" s="6" t="s">
        <v>45</v>
      </c>
      <c r="C2477" s="6">
        <v>1966</v>
      </c>
      <c r="D2477" s="6" t="s">
        <v>8</v>
      </c>
      <c r="E2477" s="6" t="s">
        <v>4</v>
      </c>
      <c r="F2477" s="27">
        <v>2.2042776080314273E-2</v>
      </c>
    </row>
    <row r="2478" spans="2:6" x14ac:dyDescent="0.25">
      <c r="B2478" s="6" t="s">
        <v>45</v>
      </c>
      <c r="C2478" s="6">
        <v>1966</v>
      </c>
      <c r="D2478" s="6" t="s">
        <v>9</v>
      </c>
      <c r="E2478" s="6" t="s">
        <v>4</v>
      </c>
      <c r="F2478" s="27">
        <v>6.372762985595809E-2</v>
      </c>
    </row>
    <row r="2479" spans="2:6" x14ac:dyDescent="0.25">
      <c r="B2479" s="6" t="s">
        <v>45</v>
      </c>
      <c r="C2479" s="6">
        <v>1966</v>
      </c>
      <c r="D2479" s="6" t="s">
        <v>10</v>
      </c>
      <c r="E2479" s="6" t="s">
        <v>4</v>
      </c>
      <c r="F2479" s="27">
        <v>8.3915320820602352E-2</v>
      </c>
    </row>
    <row r="2480" spans="2:6" x14ac:dyDescent="0.25">
      <c r="B2480" s="6" t="s">
        <v>45</v>
      </c>
      <c r="C2480" s="6">
        <v>1966</v>
      </c>
      <c r="D2480" s="6" t="s">
        <v>11</v>
      </c>
      <c r="E2480" s="6" t="s">
        <v>4</v>
      </c>
      <c r="F2480" s="27">
        <v>1.7168630874436201E-2</v>
      </c>
    </row>
    <row r="2481" spans="2:6" x14ac:dyDescent="0.25">
      <c r="B2481" s="6" t="s">
        <v>45</v>
      </c>
      <c r="C2481" s="6">
        <v>1966</v>
      </c>
      <c r="D2481" s="6" t="s">
        <v>12</v>
      </c>
      <c r="E2481" s="6" t="s">
        <v>4</v>
      </c>
      <c r="F2481" s="27">
        <v>1.2730976284009893E-2</v>
      </c>
    </row>
    <row r="2482" spans="2:6" x14ac:dyDescent="0.25">
      <c r="B2482" s="6" t="s">
        <v>45</v>
      </c>
      <c r="C2482" s="6">
        <v>1966</v>
      </c>
      <c r="D2482" s="6" t="s">
        <v>13</v>
      </c>
      <c r="E2482" s="6" t="s">
        <v>4</v>
      </c>
      <c r="F2482" s="27">
        <v>3.0918085261166886E-3</v>
      </c>
    </row>
    <row r="2483" spans="2:6" x14ac:dyDescent="0.25">
      <c r="B2483" s="6" t="s">
        <v>45</v>
      </c>
      <c r="C2483" s="6">
        <v>1966</v>
      </c>
      <c r="D2483" s="6" t="s">
        <v>14</v>
      </c>
      <c r="E2483" s="6" t="s">
        <v>4</v>
      </c>
      <c r="F2483" s="27">
        <v>1.9241961297832098E-2</v>
      </c>
    </row>
    <row r="2484" spans="2:6" x14ac:dyDescent="0.25">
      <c r="B2484" s="6" t="s">
        <v>45</v>
      </c>
      <c r="C2484" s="6">
        <v>1966</v>
      </c>
      <c r="D2484" s="6" t="s">
        <v>15</v>
      </c>
      <c r="E2484" s="6" t="s">
        <v>4</v>
      </c>
      <c r="F2484" s="27">
        <v>0</v>
      </c>
    </row>
    <row r="2485" spans="2:6" x14ac:dyDescent="0.25">
      <c r="B2485" s="6" t="s">
        <v>45</v>
      </c>
      <c r="C2485" s="6">
        <v>1966</v>
      </c>
      <c r="D2485" s="6" t="s">
        <v>16</v>
      </c>
      <c r="E2485" s="6" t="s">
        <v>4</v>
      </c>
      <c r="F2485" s="27">
        <v>0.12072602939036811</v>
      </c>
    </row>
    <row r="2486" spans="2:6" x14ac:dyDescent="0.25">
      <c r="B2486" s="6" t="s">
        <v>45</v>
      </c>
      <c r="C2486" s="6">
        <v>1966</v>
      </c>
      <c r="D2486" s="6" t="s">
        <v>17</v>
      </c>
      <c r="E2486" s="6" t="s">
        <v>4</v>
      </c>
      <c r="F2486" s="27">
        <v>0.12439982540375381</v>
      </c>
    </row>
    <row r="2487" spans="2:6" x14ac:dyDescent="0.25">
      <c r="B2487" s="6" t="s">
        <v>45</v>
      </c>
      <c r="C2487" s="6">
        <v>1966</v>
      </c>
      <c r="D2487" s="6" t="s">
        <v>18</v>
      </c>
      <c r="E2487" s="6" t="s">
        <v>4</v>
      </c>
      <c r="F2487" s="27">
        <v>0.1066492070420486</v>
      </c>
    </row>
    <row r="2488" spans="2:6" x14ac:dyDescent="0.25">
      <c r="B2488" s="6" t="s">
        <v>45</v>
      </c>
      <c r="C2488" s="6">
        <v>1966</v>
      </c>
      <c r="D2488" s="6" t="s">
        <v>19</v>
      </c>
      <c r="E2488" s="6" t="s">
        <v>4</v>
      </c>
      <c r="F2488" s="27">
        <v>0.10497599301615015</v>
      </c>
    </row>
    <row r="2489" spans="2:6" x14ac:dyDescent="0.25">
      <c r="B2489" s="6" t="s">
        <v>45</v>
      </c>
      <c r="C2489" s="6">
        <v>1966</v>
      </c>
      <c r="D2489" s="6" t="s">
        <v>20</v>
      </c>
      <c r="E2489" s="6" t="s">
        <v>4</v>
      </c>
      <c r="F2489" s="27">
        <v>1.8077986323294049E-2</v>
      </c>
    </row>
    <row r="2490" spans="2:6" x14ac:dyDescent="0.25">
      <c r="B2490" s="6" t="s">
        <v>45</v>
      </c>
      <c r="C2490" s="6">
        <v>1966</v>
      </c>
      <c r="D2490" s="6" t="s">
        <v>21</v>
      </c>
      <c r="E2490" s="6" t="s">
        <v>4</v>
      </c>
      <c r="F2490" s="27">
        <v>0</v>
      </c>
    </row>
    <row r="2491" spans="2:6" x14ac:dyDescent="0.25">
      <c r="B2491" s="6" t="s">
        <v>45</v>
      </c>
      <c r="C2491" s="6">
        <v>1966</v>
      </c>
      <c r="D2491" s="6" t="s">
        <v>22</v>
      </c>
      <c r="E2491" s="6" t="s">
        <v>4</v>
      </c>
      <c r="F2491" s="27">
        <v>1.7568747271933652E-2</v>
      </c>
    </row>
    <row r="2492" spans="2:6" x14ac:dyDescent="0.25">
      <c r="B2492" s="6" t="s">
        <v>45</v>
      </c>
      <c r="C2492" s="6">
        <v>1966</v>
      </c>
      <c r="D2492" s="6" t="s">
        <v>23</v>
      </c>
      <c r="E2492" s="6" t="s">
        <v>4</v>
      </c>
      <c r="F2492" s="27">
        <v>0</v>
      </c>
    </row>
    <row r="2493" spans="2:6" x14ac:dyDescent="0.25">
      <c r="B2493" s="6" t="s">
        <v>45</v>
      </c>
      <c r="C2493" s="6">
        <v>1966</v>
      </c>
      <c r="D2493" s="6" t="s">
        <v>24</v>
      </c>
      <c r="E2493" s="6" t="s">
        <v>4</v>
      </c>
      <c r="F2493" s="27">
        <v>2.7207915029826859E-2</v>
      </c>
    </row>
    <row r="2494" spans="2:6" x14ac:dyDescent="0.25">
      <c r="B2494" s="6" t="s">
        <v>45</v>
      </c>
      <c r="C2494" s="6">
        <v>1966</v>
      </c>
      <c r="D2494" s="6" t="s">
        <v>25</v>
      </c>
      <c r="E2494" s="6" t="s">
        <v>4</v>
      </c>
      <c r="F2494" s="27">
        <v>0.10668558126000291</v>
      </c>
    </row>
    <row r="2495" spans="2:6" x14ac:dyDescent="0.25">
      <c r="B2495" s="6" t="s">
        <v>45</v>
      </c>
      <c r="C2495" s="6">
        <v>1966</v>
      </c>
      <c r="D2495" s="6" t="s">
        <v>26</v>
      </c>
      <c r="E2495" s="6" t="s">
        <v>4</v>
      </c>
      <c r="F2495" s="27">
        <v>5.8198748726902373E-2</v>
      </c>
    </row>
    <row r="2496" spans="2:6" x14ac:dyDescent="0.25">
      <c r="B2496" s="6" t="s">
        <v>45</v>
      </c>
      <c r="C2496" s="6">
        <v>1966</v>
      </c>
      <c r="D2496" s="6" t="s">
        <v>27</v>
      </c>
      <c r="E2496" s="6" t="s">
        <v>4</v>
      </c>
      <c r="F2496" s="27">
        <v>0</v>
      </c>
    </row>
    <row r="2497" spans="2:6" x14ac:dyDescent="0.25">
      <c r="B2497" s="6" t="s">
        <v>45</v>
      </c>
      <c r="C2497" s="6">
        <v>1966</v>
      </c>
      <c r="D2497" s="6" t="s">
        <v>28</v>
      </c>
      <c r="E2497" s="6" t="s">
        <v>4</v>
      </c>
      <c r="F2497" s="27">
        <v>1.4040448130365197E-2</v>
      </c>
    </row>
    <row r="2498" spans="2:6" x14ac:dyDescent="0.25">
      <c r="B2498" s="6" t="s">
        <v>45</v>
      </c>
      <c r="C2498" s="6">
        <v>1966</v>
      </c>
      <c r="D2498" s="6" t="s">
        <v>29</v>
      </c>
      <c r="E2498" s="6" t="s">
        <v>4</v>
      </c>
      <c r="F2498" s="27">
        <v>1.2767350501964208E-2</v>
      </c>
    </row>
    <row r="2499" spans="2:6" x14ac:dyDescent="0.25">
      <c r="B2499" s="6" t="s">
        <v>45</v>
      </c>
      <c r="C2499" s="6">
        <v>1966</v>
      </c>
      <c r="D2499" s="6" t="s">
        <v>30</v>
      </c>
      <c r="E2499" s="6" t="s">
        <v>4</v>
      </c>
      <c r="F2499" s="27">
        <v>0</v>
      </c>
    </row>
    <row r="2500" spans="2:6" x14ac:dyDescent="0.25">
      <c r="B2500" s="6" t="s">
        <v>45</v>
      </c>
      <c r="C2500" s="6">
        <v>1966</v>
      </c>
      <c r="D2500" s="6" t="s">
        <v>31</v>
      </c>
      <c r="E2500" s="6" t="s">
        <v>4</v>
      </c>
      <c r="F2500" s="27">
        <v>0</v>
      </c>
    </row>
    <row r="2501" spans="2:6" x14ac:dyDescent="0.25">
      <c r="B2501" s="6" t="s">
        <v>45</v>
      </c>
      <c r="C2501" s="6">
        <v>1966</v>
      </c>
      <c r="D2501" s="6" t="s">
        <v>32</v>
      </c>
      <c r="E2501" s="6" t="s">
        <v>4</v>
      </c>
      <c r="F2501" s="27">
        <v>0</v>
      </c>
    </row>
    <row r="2502" spans="2:6" x14ac:dyDescent="0.25">
      <c r="B2502" s="6" t="s">
        <v>45</v>
      </c>
      <c r="C2502" s="6">
        <v>1965</v>
      </c>
      <c r="D2502" s="6" t="s">
        <v>7</v>
      </c>
      <c r="E2502" s="6" t="s">
        <v>3</v>
      </c>
      <c r="F2502" s="27">
        <v>8.4101827820420791E-2</v>
      </c>
    </row>
    <row r="2503" spans="2:6" x14ac:dyDescent="0.25">
      <c r="B2503" s="6" t="s">
        <v>45</v>
      </c>
      <c r="C2503" s="6">
        <v>1965</v>
      </c>
      <c r="D2503" s="6" t="s">
        <v>8</v>
      </c>
      <c r="E2503" s="6" t="s">
        <v>3</v>
      </c>
      <c r="F2503" s="27">
        <v>4.7186481859848695E-2</v>
      </c>
    </row>
    <row r="2504" spans="2:6" x14ac:dyDescent="0.25">
      <c r="B2504" s="6" t="s">
        <v>45</v>
      </c>
      <c r="C2504" s="6">
        <v>1965</v>
      </c>
      <c r="D2504" s="6" t="s">
        <v>9</v>
      </c>
      <c r="E2504" s="6" t="s">
        <v>3</v>
      </c>
      <c r="F2504" s="27">
        <v>5.2156386327240602E-2</v>
      </c>
    </row>
    <row r="2505" spans="2:6" x14ac:dyDescent="0.25">
      <c r="B2505" s="6" t="s">
        <v>45</v>
      </c>
      <c r="C2505" s="6">
        <v>1965</v>
      </c>
      <c r="D2505" s="6" t="s">
        <v>10</v>
      </c>
      <c r="E2505" s="6" t="s">
        <v>3</v>
      </c>
      <c r="F2505" s="27">
        <v>0.12093434203986968</v>
      </c>
    </row>
    <row r="2506" spans="2:6" x14ac:dyDescent="0.25">
      <c r="B2506" s="6" t="s">
        <v>45</v>
      </c>
      <c r="C2506" s="6">
        <v>1965</v>
      </c>
      <c r="D2506" s="6" t="s">
        <v>11</v>
      </c>
      <c r="E2506" s="6" t="s">
        <v>3</v>
      </c>
      <c r="F2506" s="27">
        <v>4.8042409851455081E-3</v>
      </c>
    </row>
    <row r="2507" spans="2:6" x14ac:dyDescent="0.25">
      <c r="B2507" s="6" t="s">
        <v>45</v>
      </c>
      <c r="C2507" s="6">
        <v>1965</v>
      </c>
      <c r="D2507" s="6" t="s">
        <v>12</v>
      </c>
      <c r="E2507" s="6" t="s">
        <v>3</v>
      </c>
      <c r="F2507" s="27">
        <v>1.9051300458335634E-3</v>
      </c>
    </row>
    <row r="2508" spans="2:6" x14ac:dyDescent="0.25">
      <c r="B2508" s="6" t="s">
        <v>45</v>
      </c>
      <c r="C2508" s="6">
        <v>1965</v>
      </c>
      <c r="D2508" s="6" t="s">
        <v>13</v>
      </c>
      <c r="E2508" s="6" t="s">
        <v>3</v>
      </c>
      <c r="F2508" s="27">
        <v>9.036942956540947E-2</v>
      </c>
    </row>
    <row r="2509" spans="2:6" x14ac:dyDescent="0.25">
      <c r="B2509" s="6" t="s">
        <v>45</v>
      </c>
      <c r="C2509" s="6">
        <v>1965</v>
      </c>
      <c r="D2509" s="6" t="s">
        <v>14</v>
      </c>
      <c r="E2509" s="6" t="s">
        <v>3</v>
      </c>
      <c r="F2509" s="27">
        <v>0</v>
      </c>
    </row>
    <row r="2510" spans="2:6" x14ac:dyDescent="0.25">
      <c r="B2510" s="6" t="s">
        <v>45</v>
      </c>
      <c r="C2510" s="6">
        <v>1965</v>
      </c>
      <c r="D2510" s="6" t="s">
        <v>15</v>
      </c>
      <c r="E2510" s="6" t="s">
        <v>3</v>
      </c>
      <c r="F2510" s="27">
        <v>1.4937323982550113E-2</v>
      </c>
    </row>
    <row r="2511" spans="2:6" x14ac:dyDescent="0.25">
      <c r="B2511" s="6" t="s">
        <v>45</v>
      </c>
      <c r="C2511" s="6">
        <v>1965</v>
      </c>
      <c r="D2511" s="6" t="s">
        <v>16</v>
      </c>
      <c r="E2511" s="6" t="s">
        <v>3</v>
      </c>
      <c r="F2511" s="27">
        <v>7.9021481031531282E-2</v>
      </c>
    </row>
    <row r="2512" spans="2:6" x14ac:dyDescent="0.25">
      <c r="B2512" s="6" t="s">
        <v>45</v>
      </c>
      <c r="C2512" s="6">
        <v>1965</v>
      </c>
      <c r="D2512" s="6" t="s">
        <v>17</v>
      </c>
      <c r="E2512" s="6" t="s">
        <v>3</v>
      </c>
      <c r="F2512" s="27">
        <v>1.819537246672925E-2</v>
      </c>
    </row>
    <row r="2513" spans="2:6" x14ac:dyDescent="0.25">
      <c r="B2513" s="6" t="s">
        <v>45</v>
      </c>
      <c r="C2513" s="6">
        <v>1965</v>
      </c>
      <c r="D2513" s="6" t="s">
        <v>18</v>
      </c>
      <c r="E2513" s="6" t="s">
        <v>3</v>
      </c>
      <c r="F2513" s="27">
        <v>2.9267215196863436E-3</v>
      </c>
    </row>
    <row r="2514" spans="2:6" x14ac:dyDescent="0.25">
      <c r="B2514" s="6" t="s">
        <v>45</v>
      </c>
      <c r="C2514" s="6">
        <v>1965</v>
      </c>
      <c r="D2514" s="6" t="s">
        <v>19</v>
      </c>
      <c r="E2514" s="6" t="s">
        <v>3</v>
      </c>
      <c r="F2514" s="27">
        <v>0.11853222154729692</v>
      </c>
    </row>
    <row r="2515" spans="2:6" x14ac:dyDescent="0.25">
      <c r="B2515" s="6" t="s">
        <v>45</v>
      </c>
      <c r="C2515" s="6">
        <v>1965</v>
      </c>
      <c r="D2515" s="6" t="s">
        <v>20</v>
      </c>
      <c r="E2515" s="6" t="s">
        <v>3</v>
      </c>
      <c r="F2515" s="27">
        <v>7.6481307637086531E-3</v>
      </c>
    </row>
    <row r="2516" spans="2:6" x14ac:dyDescent="0.25">
      <c r="B2516" s="6" t="s">
        <v>45</v>
      </c>
      <c r="C2516" s="6">
        <v>1965</v>
      </c>
      <c r="D2516" s="6" t="s">
        <v>21</v>
      </c>
      <c r="E2516" s="6" t="s">
        <v>3</v>
      </c>
      <c r="F2516" s="27">
        <v>0</v>
      </c>
    </row>
    <row r="2517" spans="2:6" x14ac:dyDescent="0.25">
      <c r="B2517" s="6" t="s">
        <v>45</v>
      </c>
      <c r="C2517" s="6">
        <v>1965</v>
      </c>
      <c r="D2517" s="6" t="s">
        <v>22</v>
      </c>
      <c r="E2517" s="6" t="s">
        <v>3</v>
      </c>
      <c r="F2517" s="27">
        <v>0.11306532663316583</v>
      </c>
    </row>
    <row r="2518" spans="2:6" x14ac:dyDescent="0.25">
      <c r="B2518" s="6" t="s">
        <v>45</v>
      </c>
      <c r="C2518" s="6">
        <v>1965</v>
      </c>
      <c r="D2518" s="6" t="s">
        <v>23</v>
      </c>
      <c r="E2518" s="6" t="s">
        <v>3</v>
      </c>
      <c r="F2518" s="27">
        <v>0</v>
      </c>
    </row>
    <row r="2519" spans="2:6" x14ac:dyDescent="0.25">
      <c r="B2519" s="6" t="s">
        <v>45</v>
      </c>
      <c r="C2519" s="6">
        <v>1965</v>
      </c>
      <c r="D2519" s="6" t="s">
        <v>24</v>
      </c>
      <c r="E2519" s="6" t="s">
        <v>3</v>
      </c>
      <c r="F2519" s="27">
        <v>8.6062179027003152E-2</v>
      </c>
    </row>
    <row r="2520" spans="2:6" x14ac:dyDescent="0.25">
      <c r="B2520" s="6" t="s">
        <v>45</v>
      </c>
      <c r="C2520" s="6">
        <v>1965</v>
      </c>
      <c r="D2520" s="6" t="s">
        <v>25</v>
      </c>
      <c r="E2520" s="6" t="s">
        <v>3</v>
      </c>
      <c r="F2520" s="27">
        <v>9.5974377381412554E-2</v>
      </c>
    </row>
    <row r="2521" spans="2:6" x14ac:dyDescent="0.25">
      <c r="B2521" s="6" t="s">
        <v>45</v>
      </c>
      <c r="C2521" s="6">
        <v>1965</v>
      </c>
      <c r="D2521" s="6" t="s">
        <v>26</v>
      </c>
      <c r="E2521" s="6" t="s">
        <v>3</v>
      </c>
      <c r="F2521" s="27">
        <v>2.8825445910873045E-2</v>
      </c>
    </row>
    <row r="2522" spans="2:6" x14ac:dyDescent="0.25">
      <c r="B2522" s="6" t="s">
        <v>45</v>
      </c>
      <c r="C2522" s="6">
        <v>1965</v>
      </c>
      <c r="D2522" s="6" t="s">
        <v>27</v>
      </c>
      <c r="E2522" s="6" t="s">
        <v>3</v>
      </c>
      <c r="F2522" s="27">
        <v>0</v>
      </c>
    </row>
    <row r="2523" spans="2:6" x14ac:dyDescent="0.25">
      <c r="B2523" s="6" t="s">
        <v>45</v>
      </c>
      <c r="C2523" s="6">
        <v>1965</v>
      </c>
      <c r="D2523" s="6" t="s">
        <v>28</v>
      </c>
      <c r="E2523" s="6" t="s">
        <v>3</v>
      </c>
      <c r="F2523" s="27">
        <v>0</v>
      </c>
    </row>
    <row r="2524" spans="2:6" x14ac:dyDescent="0.25">
      <c r="B2524" s="6" t="s">
        <v>45</v>
      </c>
      <c r="C2524" s="6">
        <v>1965</v>
      </c>
      <c r="D2524" s="6" t="s">
        <v>29</v>
      </c>
      <c r="E2524" s="6" t="s">
        <v>3</v>
      </c>
      <c r="F2524" s="27">
        <v>3.3353581092274556E-2</v>
      </c>
    </row>
    <row r="2525" spans="2:6" x14ac:dyDescent="0.25">
      <c r="B2525" s="6" t="s">
        <v>45</v>
      </c>
      <c r="C2525" s="6">
        <v>1965</v>
      </c>
      <c r="D2525" s="6" t="s">
        <v>30</v>
      </c>
      <c r="E2525" s="6" t="s">
        <v>3</v>
      </c>
      <c r="F2525" s="27">
        <v>0</v>
      </c>
    </row>
    <row r="2526" spans="2:6" x14ac:dyDescent="0.25">
      <c r="B2526" s="6" t="s">
        <v>45</v>
      </c>
      <c r="C2526" s="6">
        <v>1965</v>
      </c>
      <c r="D2526" s="6" t="s">
        <v>31</v>
      </c>
      <c r="E2526" s="6" t="s">
        <v>3</v>
      </c>
      <c r="F2526" s="27">
        <v>0</v>
      </c>
    </row>
    <row r="2527" spans="2:6" x14ac:dyDescent="0.25">
      <c r="B2527" s="6" t="s">
        <v>45</v>
      </c>
      <c r="C2527" s="6">
        <v>1965</v>
      </c>
      <c r="D2527" s="6" t="s">
        <v>32</v>
      </c>
      <c r="E2527" s="6" t="s">
        <v>3</v>
      </c>
      <c r="F2527" s="27">
        <v>0</v>
      </c>
    </row>
    <row r="2528" spans="2:6" x14ac:dyDescent="0.25">
      <c r="B2528" s="6" t="s">
        <v>45</v>
      </c>
      <c r="C2528" s="6">
        <v>1965</v>
      </c>
      <c r="D2528" s="6" t="s">
        <v>7</v>
      </c>
      <c r="E2528" s="6" t="s">
        <v>4</v>
      </c>
      <c r="F2528" s="27">
        <v>6.8121455746177589E-2</v>
      </c>
    </row>
    <row r="2529" spans="2:6" x14ac:dyDescent="0.25">
      <c r="B2529" s="6" t="s">
        <v>45</v>
      </c>
      <c r="C2529" s="6">
        <v>1965</v>
      </c>
      <c r="D2529" s="6" t="s">
        <v>8</v>
      </c>
      <c r="E2529" s="6" t="s">
        <v>4</v>
      </c>
      <c r="F2529" s="27">
        <v>2.0027277295240831E-2</v>
      </c>
    </row>
    <row r="2530" spans="2:6" x14ac:dyDescent="0.25">
      <c r="B2530" s="6" t="s">
        <v>45</v>
      </c>
      <c r="C2530" s="6">
        <v>1965</v>
      </c>
      <c r="D2530" s="6" t="s">
        <v>9</v>
      </c>
      <c r="E2530" s="6" t="s">
        <v>4</v>
      </c>
      <c r="F2530" s="27">
        <v>7.4151173641518908E-2</v>
      </c>
    </row>
    <row r="2531" spans="2:6" x14ac:dyDescent="0.25">
      <c r="B2531" s="6" t="s">
        <v>45</v>
      </c>
      <c r="C2531" s="6">
        <v>1965</v>
      </c>
      <c r="D2531" s="6" t="s">
        <v>10</v>
      </c>
      <c r="E2531" s="6" t="s">
        <v>4</v>
      </c>
      <c r="F2531" s="27">
        <v>8.9799727227047585E-2</v>
      </c>
    </row>
    <row r="2532" spans="2:6" x14ac:dyDescent="0.25">
      <c r="B2532" s="6" t="s">
        <v>45</v>
      </c>
      <c r="C2532" s="6">
        <v>1965</v>
      </c>
      <c r="D2532" s="6" t="s">
        <v>11</v>
      </c>
      <c r="E2532" s="6" t="s">
        <v>4</v>
      </c>
      <c r="F2532" s="27">
        <v>1.9381236092168547E-2</v>
      </c>
    </row>
    <row r="2533" spans="2:6" x14ac:dyDescent="0.25">
      <c r="B2533" s="6" t="s">
        <v>45</v>
      </c>
      <c r="C2533" s="6">
        <v>1965</v>
      </c>
      <c r="D2533" s="6" t="s">
        <v>12</v>
      </c>
      <c r="E2533" s="6" t="s">
        <v>4</v>
      </c>
      <c r="F2533" s="27">
        <v>1.3566865264517981E-2</v>
      </c>
    </row>
    <row r="2534" spans="2:6" x14ac:dyDescent="0.25">
      <c r="B2534" s="6" t="s">
        <v>45</v>
      </c>
      <c r="C2534" s="6">
        <v>1965</v>
      </c>
      <c r="D2534" s="6" t="s">
        <v>13</v>
      </c>
      <c r="E2534" s="6" t="s">
        <v>4</v>
      </c>
      <c r="F2534" s="27">
        <v>3.1584236594645035E-3</v>
      </c>
    </row>
    <row r="2535" spans="2:6" x14ac:dyDescent="0.25">
      <c r="B2535" s="6" t="s">
        <v>45</v>
      </c>
      <c r="C2535" s="6">
        <v>1965</v>
      </c>
      <c r="D2535" s="6" t="s">
        <v>14</v>
      </c>
      <c r="E2535" s="6" t="s">
        <v>4</v>
      </c>
      <c r="F2535" s="27">
        <v>1.8986433134735484E-2</v>
      </c>
    </row>
    <row r="2536" spans="2:6" x14ac:dyDescent="0.25">
      <c r="B2536" s="6" t="s">
        <v>45</v>
      </c>
      <c r="C2536" s="6">
        <v>1965</v>
      </c>
      <c r="D2536" s="6" t="s">
        <v>15</v>
      </c>
      <c r="E2536" s="6" t="s">
        <v>4</v>
      </c>
      <c r="F2536" s="27">
        <v>0</v>
      </c>
    </row>
    <row r="2537" spans="2:6" x14ac:dyDescent="0.25">
      <c r="B2537" s="6" t="s">
        <v>45</v>
      </c>
      <c r="C2537" s="6">
        <v>1965</v>
      </c>
      <c r="D2537" s="6" t="s">
        <v>16</v>
      </c>
      <c r="E2537" s="6" t="s">
        <v>4</v>
      </c>
      <c r="F2537" s="27">
        <v>0.1279161582083124</v>
      </c>
    </row>
    <row r="2538" spans="2:6" x14ac:dyDescent="0.25">
      <c r="B2538" s="6" t="s">
        <v>45</v>
      </c>
      <c r="C2538" s="6">
        <v>1965</v>
      </c>
      <c r="D2538" s="6" t="s">
        <v>17</v>
      </c>
      <c r="E2538" s="6" t="s">
        <v>4</v>
      </c>
      <c r="F2538" s="27">
        <v>0.11363146938482521</v>
      </c>
    </row>
    <row r="2539" spans="2:6" x14ac:dyDescent="0.25">
      <c r="B2539" s="6" t="s">
        <v>45</v>
      </c>
      <c r="C2539" s="6">
        <v>1965</v>
      </c>
      <c r="D2539" s="6" t="s">
        <v>18</v>
      </c>
      <c r="E2539" s="6" t="s">
        <v>4</v>
      </c>
      <c r="F2539" s="27">
        <v>0.10674036321872084</v>
      </c>
    </row>
    <row r="2540" spans="2:6" x14ac:dyDescent="0.25">
      <c r="B2540" s="6" t="s">
        <v>45</v>
      </c>
      <c r="C2540" s="6">
        <v>1965</v>
      </c>
      <c r="D2540" s="6" t="s">
        <v>19</v>
      </c>
      <c r="E2540" s="6" t="s">
        <v>4</v>
      </c>
      <c r="F2540" s="27">
        <v>9.7013853994688107E-2</v>
      </c>
    </row>
    <row r="2541" spans="2:6" x14ac:dyDescent="0.25">
      <c r="B2541" s="6" t="s">
        <v>45</v>
      </c>
      <c r="C2541" s="6">
        <v>1965</v>
      </c>
      <c r="D2541" s="6" t="s">
        <v>20</v>
      </c>
      <c r="E2541" s="6" t="s">
        <v>4</v>
      </c>
      <c r="F2541" s="27">
        <v>1.6761180101930947E-2</v>
      </c>
    </row>
    <row r="2542" spans="2:6" x14ac:dyDescent="0.25">
      <c r="B2542" s="6" t="s">
        <v>45</v>
      </c>
      <c r="C2542" s="6">
        <v>1965</v>
      </c>
      <c r="D2542" s="6" t="s">
        <v>21</v>
      </c>
      <c r="E2542" s="6" t="s">
        <v>4</v>
      </c>
      <c r="F2542" s="27">
        <v>0</v>
      </c>
    </row>
    <row r="2543" spans="2:6" x14ac:dyDescent="0.25">
      <c r="B2543" s="6" t="s">
        <v>45</v>
      </c>
      <c r="C2543" s="6">
        <v>1965</v>
      </c>
      <c r="D2543" s="6" t="s">
        <v>22</v>
      </c>
      <c r="E2543" s="6" t="s">
        <v>4</v>
      </c>
      <c r="F2543" s="27">
        <v>1.467949178092025E-2</v>
      </c>
    </row>
    <row r="2544" spans="2:6" x14ac:dyDescent="0.25">
      <c r="B2544" s="6" t="s">
        <v>45</v>
      </c>
      <c r="C2544" s="6">
        <v>1965</v>
      </c>
      <c r="D2544" s="6" t="s">
        <v>23</v>
      </c>
      <c r="E2544" s="6" t="s">
        <v>4</v>
      </c>
      <c r="F2544" s="27">
        <v>0</v>
      </c>
    </row>
    <row r="2545" spans="2:6" x14ac:dyDescent="0.25">
      <c r="B2545" s="6" t="s">
        <v>45</v>
      </c>
      <c r="C2545" s="6">
        <v>1965</v>
      </c>
      <c r="D2545" s="6" t="s">
        <v>24</v>
      </c>
      <c r="E2545" s="6" t="s">
        <v>4</v>
      </c>
      <c r="F2545" s="27">
        <v>3.0076807120809707E-2</v>
      </c>
    </row>
    <row r="2546" spans="2:6" x14ac:dyDescent="0.25">
      <c r="B2546" s="6" t="s">
        <v>45</v>
      </c>
      <c r="C2546" s="6">
        <v>1965</v>
      </c>
      <c r="D2546" s="6" t="s">
        <v>25</v>
      </c>
      <c r="E2546" s="6" t="s">
        <v>4</v>
      </c>
      <c r="F2546" s="27">
        <v>0.10519704256693704</v>
      </c>
    </row>
    <row r="2547" spans="2:6" x14ac:dyDescent="0.25">
      <c r="B2547" s="6" t="s">
        <v>45</v>
      </c>
      <c r="C2547" s="6">
        <v>1965</v>
      </c>
      <c r="D2547" s="6" t="s">
        <v>26</v>
      </c>
      <c r="E2547" s="6" t="s">
        <v>4</v>
      </c>
      <c r="F2547" s="27">
        <v>5.3621419854999644E-2</v>
      </c>
    </row>
    <row r="2548" spans="2:6" x14ac:dyDescent="0.25">
      <c r="B2548" s="6" t="s">
        <v>45</v>
      </c>
      <c r="C2548" s="6">
        <v>1965</v>
      </c>
      <c r="D2548" s="6" t="s">
        <v>27</v>
      </c>
      <c r="E2548" s="6" t="s">
        <v>4</v>
      </c>
      <c r="F2548" s="27">
        <v>0</v>
      </c>
    </row>
    <row r="2549" spans="2:6" x14ac:dyDescent="0.25">
      <c r="B2549" s="6" t="s">
        <v>45</v>
      </c>
      <c r="C2549" s="6">
        <v>1965</v>
      </c>
      <c r="D2549" s="6" t="s">
        <v>28</v>
      </c>
      <c r="E2549" s="6" t="s">
        <v>4</v>
      </c>
      <c r="F2549" s="27">
        <v>1.3710429976311823E-2</v>
      </c>
    </row>
    <row r="2550" spans="2:6" x14ac:dyDescent="0.25">
      <c r="B2550" s="6" t="s">
        <v>45</v>
      </c>
      <c r="C2550" s="6">
        <v>1965</v>
      </c>
      <c r="D2550" s="6" t="s">
        <v>29</v>
      </c>
      <c r="E2550" s="6" t="s">
        <v>4</v>
      </c>
      <c r="F2550" s="27">
        <v>1.3459191730672601E-2</v>
      </c>
    </row>
    <row r="2551" spans="2:6" x14ac:dyDescent="0.25">
      <c r="B2551" s="6" t="s">
        <v>45</v>
      </c>
      <c r="C2551" s="6">
        <v>1965</v>
      </c>
      <c r="D2551" s="6" t="s">
        <v>30</v>
      </c>
      <c r="E2551" s="6" t="s">
        <v>4</v>
      </c>
      <c r="F2551" s="27">
        <v>0</v>
      </c>
    </row>
    <row r="2552" spans="2:6" x14ac:dyDescent="0.25">
      <c r="B2552" s="6" t="s">
        <v>45</v>
      </c>
      <c r="C2552" s="6">
        <v>1965</v>
      </c>
      <c r="D2552" s="6" t="s">
        <v>31</v>
      </c>
      <c r="E2552" s="6" t="s">
        <v>4</v>
      </c>
      <c r="F2552" s="27">
        <v>0</v>
      </c>
    </row>
    <row r="2553" spans="2:6" x14ac:dyDescent="0.25">
      <c r="B2553" s="6" t="s">
        <v>45</v>
      </c>
      <c r="C2553" s="6">
        <v>1965</v>
      </c>
      <c r="D2553" s="6" t="s">
        <v>32</v>
      </c>
      <c r="E2553" s="6" t="s">
        <v>4</v>
      </c>
      <c r="F2553" s="27">
        <v>0</v>
      </c>
    </row>
    <row r="2554" spans="2:6" x14ac:dyDescent="0.25">
      <c r="B2554" s="6" t="s">
        <v>45</v>
      </c>
      <c r="C2554" s="6">
        <v>1964</v>
      </c>
      <c r="D2554" s="6" t="s">
        <v>7</v>
      </c>
      <c r="E2554" s="6" t="s">
        <v>3</v>
      </c>
      <c r="F2554" s="27">
        <v>7.777383187052915E-2</v>
      </c>
    </row>
    <row r="2555" spans="2:6" x14ac:dyDescent="0.25">
      <c r="B2555" s="6" t="s">
        <v>45</v>
      </c>
      <c r="C2555" s="6">
        <v>1964</v>
      </c>
      <c r="D2555" s="6" t="s">
        <v>8</v>
      </c>
      <c r="E2555" s="6" t="s">
        <v>3</v>
      </c>
      <c r="F2555" s="27">
        <v>4.7917406524275785E-2</v>
      </c>
    </row>
    <row r="2556" spans="2:6" x14ac:dyDescent="0.25">
      <c r="B2556" s="6" t="s">
        <v>45</v>
      </c>
      <c r="C2556" s="6">
        <v>1964</v>
      </c>
      <c r="D2556" s="6" t="s">
        <v>9</v>
      </c>
      <c r="E2556" s="6" t="s">
        <v>3</v>
      </c>
      <c r="F2556" s="27">
        <v>5.7886459337425804E-2</v>
      </c>
    </row>
    <row r="2557" spans="2:6" x14ac:dyDescent="0.25">
      <c r="B2557" s="6" t="s">
        <v>45</v>
      </c>
      <c r="C2557" s="6">
        <v>1964</v>
      </c>
      <c r="D2557" s="6" t="s">
        <v>10</v>
      </c>
      <c r="E2557" s="6" t="s">
        <v>3</v>
      </c>
      <c r="F2557" s="27">
        <v>0.10679316117903709</v>
      </c>
    </row>
    <row r="2558" spans="2:6" x14ac:dyDescent="0.25">
      <c r="B2558" s="6" t="s">
        <v>45</v>
      </c>
      <c r="C2558" s="6">
        <v>1964</v>
      </c>
      <c r="D2558" s="6" t="s">
        <v>11</v>
      </c>
      <c r="E2558" s="6" t="s">
        <v>3</v>
      </c>
      <c r="F2558" s="27">
        <v>5.4538075186444119E-3</v>
      </c>
    </row>
    <row r="2559" spans="2:6" x14ac:dyDescent="0.25">
      <c r="B2559" s="6" t="s">
        <v>45</v>
      </c>
      <c r="C2559" s="6">
        <v>1964</v>
      </c>
      <c r="D2559" s="6" t="s">
        <v>12</v>
      </c>
      <c r="E2559" s="6" t="s">
        <v>3</v>
      </c>
      <c r="F2559" s="27">
        <v>2.4098219268428797E-3</v>
      </c>
    </row>
    <row r="2560" spans="2:6" x14ac:dyDescent="0.25">
      <c r="B2560" s="6" t="s">
        <v>45</v>
      </c>
      <c r="C2560" s="6">
        <v>1964</v>
      </c>
      <c r="D2560" s="6" t="s">
        <v>13</v>
      </c>
      <c r="E2560" s="6" t="s">
        <v>3</v>
      </c>
      <c r="F2560" s="27">
        <v>0.10045152452945057</v>
      </c>
    </row>
    <row r="2561" spans="2:6" x14ac:dyDescent="0.25">
      <c r="B2561" s="6" t="s">
        <v>45</v>
      </c>
      <c r="C2561" s="6">
        <v>1964</v>
      </c>
      <c r="D2561" s="6" t="s">
        <v>14</v>
      </c>
      <c r="E2561" s="6" t="s">
        <v>3</v>
      </c>
      <c r="F2561" s="27">
        <v>0</v>
      </c>
    </row>
    <row r="2562" spans="2:6" x14ac:dyDescent="0.25">
      <c r="B2562" s="6" t="s">
        <v>45</v>
      </c>
      <c r="C2562" s="6">
        <v>1964</v>
      </c>
      <c r="D2562" s="6" t="s">
        <v>15</v>
      </c>
      <c r="E2562" s="6" t="s">
        <v>3</v>
      </c>
      <c r="F2562" s="27">
        <v>1.5473593424991121E-2</v>
      </c>
    </row>
    <row r="2563" spans="2:6" x14ac:dyDescent="0.25">
      <c r="B2563" s="6" t="s">
        <v>45</v>
      </c>
      <c r="C2563" s="6">
        <v>1964</v>
      </c>
      <c r="D2563" s="6" t="s">
        <v>16</v>
      </c>
      <c r="E2563" s="6" t="s">
        <v>3</v>
      </c>
      <c r="F2563" s="27">
        <v>7.3207853482826851E-2</v>
      </c>
    </row>
    <row r="2564" spans="2:6" x14ac:dyDescent="0.25">
      <c r="B2564" s="6" t="s">
        <v>45</v>
      </c>
      <c r="C2564" s="6">
        <v>1964</v>
      </c>
      <c r="D2564" s="6" t="s">
        <v>17</v>
      </c>
      <c r="E2564" s="6" t="s">
        <v>3</v>
      </c>
      <c r="F2564" s="27">
        <v>2.0851301303840494E-2</v>
      </c>
    </row>
    <row r="2565" spans="2:6" x14ac:dyDescent="0.25">
      <c r="B2565" s="6" t="s">
        <v>45</v>
      </c>
      <c r="C2565" s="6">
        <v>1964</v>
      </c>
      <c r="D2565" s="6" t="s">
        <v>18</v>
      </c>
      <c r="E2565" s="6" t="s">
        <v>3</v>
      </c>
      <c r="F2565" s="27">
        <v>4.768910760489067E-3</v>
      </c>
    </row>
    <row r="2566" spans="2:6" x14ac:dyDescent="0.25">
      <c r="B2566" s="6" t="s">
        <v>45</v>
      </c>
      <c r="C2566" s="6">
        <v>1964</v>
      </c>
      <c r="D2566" s="6" t="s">
        <v>19</v>
      </c>
      <c r="E2566" s="6" t="s">
        <v>3</v>
      </c>
      <c r="F2566" s="27">
        <v>0.11836030642788291</v>
      </c>
    </row>
    <row r="2567" spans="2:6" x14ac:dyDescent="0.25">
      <c r="B2567" s="6" t="s">
        <v>45</v>
      </c>
      <c r="C2567" s="6">
        <v>1964</v>
      </c>
      <c r="D2567" s="6" t="s">
        <v>20</v>
      </c>
      <c r="E2567" s="6" t="s">
        <v>3</v>
      </c>
      <c r="F2567" s="27">
        <v>1.0324184465526864E-2</v>
      </c>
    </row>
    <row r="2568" spans="2:6" x14ac:dyDescent="0.25">
      <c r="B2568" s="6" t="s">
        <v>45</v>
      </c>
      <c r="C2568" s="6">
        <v>1964</v>
      </c>
      <c r="D2568" s="6" t="s">
        <v>21</v>
      </c>
      <c r="E2568" s="6" t="s">
        <v>3</v>
      </c>
      <c r="F2568" s="27">
        <v>0</v>
      </c>
    </row>
    <row r="2569" spans="2:6" x14ac:dyDescent="0.25">
      <c r="B2569" s="6" t="s">
        <v>45</v>
      </c>
      <c r="C2569" s="6">
        <v>1964</v>
      </c>
      <c r="D2569" s="6" t="s">
        <v>22</v>
      </c>
      <c r="E2569" s="6" t="s">
        <v>3</v>
      </c>
      <c r="F2569" s="27">
        <v>0.1103191111562072</v>
      </c>
    </row>
    <row r="2570" spans="2:6" x14ac:dyDescent="0.25">
      <c r="B2570" s="6" t="s">
        <v>45</v>
      </c>
      <c r="C2570" s="6">
        <v>1964</v>
      </c>
      <c r="D2570" s="6" t="s">
        <v>23</v>
      </c>
      <c r="E2570" s="6" t="s">
        <v>3</v>
      </c>
      <c r="F2570" s="27">
        <v>0</v>
      </c>
    </row>
    <row r="2571" spans="2:6" x14ac:dyDescent="0.25">
      <c r="B2571" s="6" t="s">
        <v>45</v>
      </c>
      <c r="C2571" s="6">
        <v>1964</v>
      </c>
      <c r="D2571" s="6" t="s">
        <v>24</v>
      </c>
      <c r="E2571" s="6" t="s">
        <v>3</v>
      </c>
      <c r="F2571" s="27">
        <v>8.4318400892902434E-2</v>
      </c>
    </row>
    <row r="2572" spans="2:6" x14ac:dyDescent="0.25">
      <c r="B2572" s="6" t="s">
        <v>45</v>
      </c>
      <c r="C2572" s="6">
        <v>1964</v>
      </c>
      <c r="D2572" s="6" t="s">
        <v>25</v>
      </c>
      <c r="E2572" s="6" t="s">
        <v>3</v>
      </c>
      <c r="F2572" s="27">
        <v>9.3577190401298763E-2</v>
      </c>
    </row>
    <row r="2573" spans="2:6" x14ac:dyDescent="0.25">
      <c r="B2573" s="6" t="s">
        <v>45</v>
      </c>
      <c r="C2573" s="6">
        <v>1964</v>
      </c>
      <c r="D2573" s="6" t="s">
        <v>26</v>
      </c>
      <c r="E2573" s="6" t="s">
        <v>3</v>
      </c>
      <c r="F2573" s="27">
        <v>3.0718887930597127E-2</v>
      </c>
    </row>
    <row r="2574" spans="2:6" x14ac:dyDescent="0.25">
      <c r="B2574" s="6" t="s">
        <v>45</v>
      </c>
      <c r="C2574" s="6">
        <v>1964</v>
      </c>
      <c r="D2574" s="6" t="s">
        <v>27</v>
      </c>
      <c r="E2574" s="6" t="s">
        <v>3</v>
      </c>
      <c r="F2574" s="27">
        <v>0</v>
      </c>
    </row>
    <row r="2575" spans="2:6" x14ac:dyDescent="0.25">
      <c r="B2575" s="6" t="s">
        <v>45</v>
      </c>
      <c r="C2575" s="6">
        <v>1964</v>
      </c>
      <c r="D2575" s="6" t="s">
        <v>28</v>
      </c>
      <c r="E2575" s="6" t="s">
        <v>3</v>
      </c>
      <c r="F2575" s="27">
        <v>1.750291715285881E-3</v>
      </c>
    </row>
    <row r="2576" spans="2:6" x14ac:dyDescent="0.25">
      <c r="B2576" s="6" t="s">
        <v>45</v>
      </c>
      <c r="C2576" s="6">
        <v>1964</v>
      </c>
      <c r="D2576" s="6" t="s">
        <v>29</v>
      </c>
      <c r="E2576" s="6" t="s">
        <v>3</v>
      </c>
      <c r="F2576" s="27">
        <v>3.7643955151945616E-2</v>
      </c>
    </row>
    <row r="2577" spans="2:6" x14ac:dyDescent="0.25">
      <c r="B2577" s="6" t="s">
        <v>45</v>
      </c>
      <c r="C2577" s="6">
        <v>1964</v>
      </c>
      <c r="D2577" s="6" t="s">
        <v>30</v>
      </c>
      <c r="E2577" s="6" t="s">
        <v>3</v>
      </c>
      <c r="F2577" s="27">
        <v>0</v>
      </c>
    </row>
    <row r="2578" spans="2:6" x14ac:dyDescent="0.25">
      <c r="B2578" s="6" t="s">
        <v>45</v>
      </c>
      <c r="C2578" s="6">
        <v>1964</v>
      </c>
      <c r="D2578" s="6" t="s">
        <v>31</v>
      </c>
      <c r="E2578" s="6" t="s">
        <v>3</v>
      </c>
      <c r="F2578" s="27">
        <v>0</v>
      </c>
    </row>
    <row r="2579" spans="2:6" x14ac:dyDescent="0.25">
      <c r="B2579" s="6" t="s">
        <v>45</v>
      </c>
      <c r="C2579" s="6">
        <v>1964</v>
      </c>
      <c r="D2579" s="6" t="s">
        <v>32</v>
      </c>
      <c r="E2579" s="6" t="s">
        <v>3</v>
      </c>
      <c r="F2579" s="27">
        <v>0</v>
      </c>
    </row>
    <row r="2580" spans="2:6" x14ac:dyDescent="0.25">
      <c r="B2580" s="6" t="s">
        <v>45</v>
      </c>
      <c r="C2580" s="6">
        <v>1964</v>
      </c>
      <c r="D2580" s="6" t="s">
        <v>7</v>
      </c>
      <c r="E2580" s="6" t="s">
        <v>4</v>
      </c>
      <c r="F2580" s="27">
        <v>5.8564480084133036E-2</v>
      </c>
    </row>
    <row r="2581" spans="2:6" x14ac:dyDescent="0.25">
      <c r="B2581" s="6" t="s">
        <v>45</v>
      </c>
      <c r="C2581" s="6">
        <v>1964</v>
      </c>
      <c r="D2581" s="6" t="s">
        <v>8</v>
      </c>
      <c r="E2581" s="6" t="s">
        <v>4</v>
      </c>
      <c r="F2581" s="27">
        <v>2.0080189299329566E-2</v>
      </c>
    </row>
    <row r="2582" spans="2:6" x14ac:dyDescent="0.25">
      <c r="B2582" s="6" t="s">
        <v>45</v>
      </c>
      <c r="C2582" s="6">
        <v>1964</v>
      </c>
      <c r="D2582" s="6" t="s">
        <v>9</v>
      </c>
      <c r="E2582" s="6" t="s">
        <v>4</v>
      </c>
      <c r="F2582" s="27">
        <v>7.8743262784277637E-2</v>
      </c>
    </row>
    <row r="2583" spans="2:6" x14ac:dyDescent="0.25">
      <c r="B2583" s="6" t="s">
        <v>45</v>
      </c>
      <c r="C2583" s="6">
        <v>1964</v>
      </c>
      <c r="D2583" s="6" t="s">
        <v>10</v>
      </c>
      <c r="E2583" s="6" t="s">
        <v>4</v>
      </c>
      <c r="F2583" s="27">
        <v>9.2283423162876299E-2</v>
      </c>
    </row>
    <row r="2584" spans="2:6" x14ac:dyDescent="0.25">
      <c r="B2584" s="6" t="s">
        <v>45</v>
      </c>
      <c r="C2584" s="6">
        <v>1964</v>
      </c>
      <c r="D2584" s="6" t="s">
        <v>11</v>
      </c>
      <c r="E2584" s="6" t="s">
        <v>4</v>
      </c>
      <c r="F2584" s="27">
        <v>1.9127119758117522E-2</v>
      </c>
    </row>
    <row r="2585" spans="2:6" x14ac:dyDescent="0.25">
      <c r="B2585" s="6" t="s">
        <v>45</v>
      </c>
      <c r="C2585" s="6">
        <v>1964</v>
      </c>
      <c r="D2585" s="6" t="s">
        <v>12</v>
      </c>
      <c r="E2585" s="6" t="s">
        <v>4</v>
      </c>
      <c r="F2585" s="27">
        <v>1.3638753779413698E-2</v>
      </c>
    </row>
    <row r="2586" spans="2:6" x14ac:dyDescent="0.25">
      <c r="B2586" s="6" t="s">
        <v>45</v>
      </c>
      <c r="C2586" s="6">
        <v>1964</v>
      </c>
      <c r="D2586" s="6" t="s">
        <v>13</v>
      </c>
      <c r="E2586" s="6" t="s">
        <v>4</v>
      </c>
      <c r="F2586" s="27">
        <v>4.4367030366767451E-3</v>
      </c>
    </row>
    <row r="2587" spans="2:6" x14ac:dyDescent="0.25">
      <c r="B2587" s="6" t="s">
        <v>45</v>
      </c>
      <c r="C2587" s="6">
        <v>1964</v>
      </c>
      <c r="D2587" s="6" t="s">
        <v>14</v>
      </c>
      <c r="E2587" s="6" t="s">
        <v>4</v>
      </c>
      <c r="F2587" s="27">
        <v>2.0080189299329566E-2</v>
      </c>
    </row>
    <row r="2588" spans="2:6" x14ac:dyDescent="0.25">
      <c r="B2588" s="6" t="s">
        <v>45</v>
      </c>
      <c r="C2588" s="6">
        <v>1964</v>
      </c>
      <c r="D2588" s="6" t="s">
        <v>15</v>
      </c>
      <c r="E2588" s="6" t="s">
        <v>4</v>
      </c>
      <c r="F2588" s="27">
        <v>0</v>
      </c>
    </row>
    <row r="2589" spans="2:6" x14ac:dyDescent="0.25">
      <c r="B2589" s="6" t="s">
        <v>45</v>
      </c>
      <c r="C2589" s="6">
        <v>1964</v>
      </c>
      <c r="D2589" s="6" t="s">
        <v>16</v>
      </c>
      <c r="E2589" s="6" t="s">
        <v>4</v>
      </c>
      <c r="F2589" s="27">
        <v>0.12981464440646773</v>
      </c>
    </row>
    <row r="2590" spans="2:6" x14ac:dyDescent="0.25">
      <c r="B2590" s="6" t="s">
        <v>45</v>
      </c>
      <c r="C2590" s="6">
        <v>1964</v>
      </c>
      <c r="D2590" s="6" t="s">
        <v>17</v>
      </c>
      <c r="E2590" s="6" t="s">
        <v>4</v>
      </c>
      <c r="F2590" s="27">
        <v>0.10855133429735769</v>
      </c>
    </row>
    <row r="2591" spans="2:6" x14ac:dyDescent="0.25">
      <c r="B2591" s="6" t="s">
        <v>45</v>
      </c>
      <c r="C2591" s="6">
        <v>1964</v>
      </c>
      <c r="D2591" s="6" t="s">
        <v>18</v>
      </c>
      <c r="E2591" s="6" t="s">
        <v>4</v>
      </c>
      <c r="F2591" s="27">
        <v>0.11449980281319837</v>
      </c>
    </row>
    <row r="2592" spans="2:6" x14ac:dyDescent="0.25">
      <c r="B2592" s="6" t="s">
        <v>45</v>
      </c>
      <c r="C2592" s="6">
        <v>1964</v>
      </c>
      <c r="D2592" s="6" t="s">
        <v>19</v>
      </c>
      <c r="E2592" s="6" t="s">
        <v>4</v>
      </c>
      <c r="F2592" s="27">
        <v>9.2513474431444725E-2</v>
      </c>
    </row>
    <row r="2593" spans="2:6" x14ac:dyDescent="0.25">
      <c r="B2593" s="6" t="s">
        <v>45</v>
      </c>
      <c r="C2593" s="6">
        <v>1964</v>
      </c>
      <c r="D2593" s="6" t="s">
        <v>20</v>
      </c>
      <c r="E2593" s="6" t="s">
        <v>4</v>
      </c>
      <c r="F2593" s="27">
        <v>1.3080057841461811E-2</v>
      </c>
    </row>
    <row r="2594" spans="2:6" x14ac:dyDescent="0.25">
      <c r="B2594" s="6" t="s">
        <v>45</v>
      </c>
      <c r="C2594" s="6">
        <v>1964</v>
      </c>
      <c r="D2594" s="6" t="s">
        <v>21</v>
      </c>
      <c r="E2594" s="6" t="s">
        <v>4</v>
      </c>
      <c r="F2594" s="27">
        <v>0</v>
      </c>
    </row>
    <row r="2595" spans="2:6" x14ac:dyDescent="0.25">
      <c r="B2595" s="6" t="s">
        <v>45</v>
      </c>
      <c r="C2595" s="6">
        <v>1964</v>
      </c>
      <c r="D2595" s="6" t="s">
        <v>22</v>
      </c>
      <c r="E2595" s="6" t="s">
        <v>4</v>
      </c>
      <c r="F2595" s="27">
        <v>2.4714079137636388E-2</v>
      </c>
    </row>
    <row r="2596" spans="2:6" x14ac:dyDescent="0.25">
      <c r="B2596" s="6" t="s">
        <v>45</v>
      </c>
      <c r="C2596" s="6">
        <v>1964</v>
      </c>
      <c r="D2596" s="6" t="s">
        <v>23</v>
      </c>
      <c r="E2596" s="6" t="s">
        <v>4</v>
      </c>
      <c r="F2596" s="27">
        <v>0</v>
      </c>
    </row>
    <row r="2597" spans="2:6" x14ac:dyDescent="0.25">
      <c r="B2597" s="6" t="s">
        <v>45</v>
      </c>
      <c r="C2597" s="6">
        <v>1964</v>
      </c>
      <c r="D2597" s="6" t="s">
        <v>24</v>
      </c>
      <c r="E2597" s="6" t="s">
        <v>4</v>
      </c>
      <c r="F2597" s="27">
        <v>3.145129485999737E-2</v>
      </c>
    </row>
    <row r="2598" spans="2:6" x14ac:dyDescent="0.25">
      <c r="B2598" s="6" t="s">
        <v>45</v>
      </c>
      <c r="C2598" s="6">
        <v>1964</v>
      </c>
      <c r="D2598" s="6" t="s">
        <v>25</v>
      </c>
      <c r="E2598" s="6" t="s">
        <v>4</v>
      </c>
      <c r="F2598" s="27">
        <v>0.10293151045090049</v>
      </c>
    </row>
    <row r="2599" spans="2:6" x14ac:dyDescent="0.25">
      <c r="B2599" s="6" t="s">
        <v>45</v>
      </c>
      <c r="C2599" s="6">
        <v>1964</v>
      </c>
      <c r="D2599" s="6" t="s">
        <v>26</v>
      </c>
      <c r="E2599" s="6" t="s">
        <v>4</v>
      </c>
      <c r="F2599" s="27">
        <v>4.5747337978177996E-2</v>
      </c>
    </row>
    <row r="2600" spans="2:6" x14ac:dyDescent="0.25">
      <c r="B2600" s="6" t="s">
        <v>45</v>
      </c>
      <c r="C2600" s="6">
        <v>1964</v>
      </c>
      <c r="D2600" s="6" t="s">
        <v>27</v>
      </c>
      <c r="E2600" s="6" t="s">
        <v>4</v>
      </c>
      <c r="F2600" s="27">
        <v>0</v>
      </c>
    </row>
    <row r="2601" spans="2:6" x14ac:dyDescent="0.25">
      <c r="B2601" s="6" t="s">
        <v>45</v>
      </c>
      <c r="C2601" s="6">
        <v>1964</v>
      </c>
      <c r="D2601" s="6" t="s">
        <v>28</v>
      </c>
      <c r="E2601" s="6" t="s">
        <v>4</v>
      </c>
      <c r="F2601" s="27">
        <v>1.6235046667543052E-2</v>
      </c>
    </row>
    <row r="2602" spans="2:6" x14ac:dyDescent="0.25">
      <c r="B2602" s="6" t="s">
        <v>45</v>
      </c>
      <c r="C2602" s="6">
        <v>1964</v>
      </c>
      <c r="D2602" s="6" t="s">
        <v>29</v>
      </c>
      <c r="E2602" s="6" t="s">
        <v>4</v>
      </c>
      <c r="F2602" s="27">
        <v>1.3507295911660312E-2</v>
      </c>
    </row>
    <row r="2603" spans="2:6" x14ac:dyDescent="0.25">
      <c r="B2603" s="6" t="s">
        <v>45</v>
      </c>
      <c r="C2603" s="6">
        <v>1964</v>
      </c>
      <c r="D2603" s="6" t="s">
        <v>30</v>
      </c>
      <c r="E2603" s="6" t="s">
        <v>4</v>
      </c>
      <c r="F2603" s="27">
        <v>0</v>
      </c>
    </row>
    <row r="2604" spans="2:6" x14ac:dyDescent="0.25">
      <c r="B2604" s="6" t="s">
        <v>45</v>
      </c>
      <c r="C2604" s="6">
        <v>1964</v>
      </c>
      <c r="D2604" s="6" t="s">
        <v>31</v>
      </c>
      <c r="E2604" s="6" t="s">
        <v>4</v>
      </c>
      <c r="F2604" s="27">
        <v>0</v>
      </c>
    </row>
    <row r="2605" spans="2:6" x14ac:dyDescent="0.25">
      <c r="B2605" s="6" t="s">
        <v>45</v>
      </c>
      <c r="C2605" s="6">
        <v>1964</v>
      </c>
      <c r="D2605" s="6" t="s">
        <v>32</v>
      </c>
      <c r="E2605" s="6" t="s">
        <v>4</v>
      </c>
      <c r="F2605" s="27">
        <v>0</v>
      </c>
    </row>
    <row r="2606" spans="2:6" x14ac:dyDescent="0.25">
      <c r="B2606" s="6" t="s">
        <v>45</v>
      </c>
      <c r="C2606" s="6">
        <v>1963</v>
      </c>
      <c r="D2606" s="6" t="s">
        <v>7</v>
      </c>
      <c r="E2606" s="6" t="s">
        <v>3</v>
      </c>
      <c r="F2606" s="27">
        <v>7.3817018422003194E-2</v>
      </c>
    </row>
    <row r="2607" spans="2:6" x14ac:dyDescent="0.25">
      <c r="B2607" s="6" t="s">
        <v>45</v>
      </c>
      <c r="C2607" s="6">
        <v>1963</v>
      </c>
      <c r="D2607" s="6" t="s">
        <v>8</v>
      </c>
      <c r="E2607" s="6" t="s">
        <v>3</v>
      </c>
      <c r="F2607" s="27">
        <v>5.3588936477630425E-2</v>
      </c>
    </row>
    <row r="2608" spans="2:6" x14ac:dyDescent="0.25">
      <c r="B2608" s="6" t="s">
        <v>45</v>
      </c>
      <c r="C2608" s="6">
        <v>1963</v>
      </c>
      <c r="D2608" s="6" t="s">
        <v>9</v>
      </c>
      <c r="E2608" s="6" t="s">
        <v>3</v>
      </c>
      <c r="F2608" s="27">
        <v>5.0079983487280044E-2</v>
      </c>
    </row>
    <row r="2609" spans="2:6" x14ac:dyDescent="0.25">
      <c r="B2609" s="6" t="s">
        <v>45</v>
      </c>
      <c r="C2609" s="6">
        <v>1963</v>
      </c>
      <c r="D2609" s="6" t="s">
        <v>10</v>
      </c>
      <c r="E2609" s="6" t="s">
        <v>3</v>
      </c>
      <c r="F2609" s="27">
        <v>0.10328190309097476</v>
      </c>
    </row>
    <row r="2610" spans="2:6" x14ac:dyDescent="0.25">
      <c r="B2610" s="6" t="s">
        <v>45</v>
      </c>
      <c r="C2610" s="6">
        <v>1963</v>
      </c>
      <c r="D2610" s="6" t="s">
        <v>11</v>
      </c>
      <c r="E2610" s="6" t="s">
        <v>3</v>
      </c>
      <c r="F2610" s="27">
        <v>5.3408328603127093E-3</v>
      </c>
    </row>
    <row r="2611" spans="2:6" x14ac:dyDescent="0.25">
      <c r="B2611" s="6" t="s">
        <v>45</v>
      </c>
      <c r="C2611" s="6">
        <v>1963</v>
      </c>
      <c r="D2611" s="6" t="s">
        <v>12</v>
      </c>
      <c r="E2611" s="6" t="s">
        <v>3</v>
      </c>
      <c r="F2611" s="27">
        <v>2.0640899943237525E-3</v>
      </c>
    </row>
    <row r="2612" spans="2:6" x14ac:dyDescent="0.25">
      <c r="B2612" s="6" t="s">
        <v>45</v>
      </c>
      <c r="C2612" s="6">
        <v>1963</v>
      </c>
      <c r="D2612" s="6" t="s">
        <v>13</v>
      </c>
      <c r="E2612" s="6" t="s">
        <v>3</v>
      </c>
      <c r="F2612" s="27">
        <v>0.11458279580989732</v>
      </c>
    </row>
    <row r="2613" spans="2:6" x14ac:dyDescent="0.25">
      <c r="B2613" s="6" t="s">
        <v>45</v>
      </c>
      <c r="C2613" s="6">
        <v>1963</v>
      </c>
      <c r="D2613" s="6" t="s">
        <v>14</v>
      </c>
      <c r="E2613" s="6" t="s">
        <v>3</v>
      </c>
      <c r="F2613" s="27">
        <v>0</v>
      </c>
    </row>
    <row r="2614" spans="2:6" x14ac:dyDescent="0.25">
      <c r="B2614" s="6" t="s">
        <v>45</v>
      </c>
      <c r="C2614" s="6">
        <v>1963</v>
      </c>
      <c r="D2614" s="6" t="s">
        <v>15</v>
      </c>
      <c r="E2614" s="6" t="s">
        <v>3</v>
      </c>
      <c r="F2614" s="27">
        <v>1.5816089581505755E-2</v>
      </c>
    </row>
    <row r="2615" spans="2:6" x14ac:dyDescent="0.25">
      <c r="B2615" s="6" t="s">
        <v>45</v>
      </c>
      <c r="C2615" s="6">
        <v>1963</v>
      </c>
      <c r="D2615" s="6" t="s">
        <v>16</v>
      </c>
      <c r="E2615" s="6" t="s">
        <v>3</v>
      </c>
      <c r="F2615" s="27">
        <v>7.164972392796326E-2</v>
      </c>
    </row>
    <row r="2616" spans="2:6" x14ac:dyDescent="0.25">
      <c r="B2616" s="6" t="s">
        <v>45</v>
      </c>
      <c r="C2616" s="6">
        <v>1963</v>
      </c>
      <c r="D2616" s="6" t="s">
        <v>17</v>
      </c>
      <c r="E2616" s="6" t="s">
        <v>3</v>
      </c>
      <c r="F2616" s="27">
        <v>2.0847308942669899E-2</v>
      </c>
    </row>
    <row r="2617" spans="2:6" x14ac:dyDescent="0.25">
      <c r="B2617" s="6" t="s">
        <v>45</v>
      </c>
      <c r="C2617" s="6">
        <v>1963</v>
      </c>
      <c r="D2617" s="6" t="s">
        <v>18</v>
      </c>
      <c r="E2617" s="6" t="s">
        <v>3</v>
      </c>
      <c r="F2617" s="27">
        <v>3.2509417410599103E-3</v>
      </c>
    </row>
    <row r="2618" spans="2:6" x14ac:dyDescent="0.25">
      <c r="B2618" s="6" t="s">
        <v>45</v>
      </c>
      <c r="C2618" s="6">
        <v>1963</v>
      </c>
      <c r="D2618" s="6" t="s">
        <v>19</v>
      </c>
      <c r="E2618" s="6" t="s">
        <v>3</v>
      </c>
      <c r="F2618" s="27">
        <v>0.1218329119149595</v>
      </c>
    </row>
    <row r="2619" spans="2:6" x14ac:dyDescent="0.25">
      <c r="B2619" s="6" t="s">
        <v>45</v>
      </c>
      <c r="C2619" s="6">
        <v>1963</v>
      </c>
      <c r="D2619" s="6" t="s">
        <v>20</v>
      </c>
      <c r="E2619" s="6" t="s">
        <v>3</v>
      </c>
      <c r="F2619" s="27">
        <v>1.393260746168533E-2</v>
      </c>
    </row>
    <row r="2620" spans="2:6" x14ac:dyDescent="0.25">
      <c r="B2620" s="6" t="s">
        <v>45</v>
      </c>
      <c r="C2620" s="6">
        <v>1963</v>
      </c>
      <c r="D2620" s="6" t="s">
        <v>21</v>
      </c>
      <c r="E2620" s="6" t="s">
        <v>3</v>
      </c>
      <c r="F2620" s="27">
        <v>0</v>
      </c>
    </row>
    <row r="2621" spans="2:6" x14ac:dyDescent="0.25">
      <c r="B2621" s="6" t="s">
        <v>45</v>
      </c>
      <c r="C2621" s="6">
        <v>1963</v>
      </c>
      <c r="D2621" s="6" t="s">
        <v>22</v>
      </c>
      <c r="E2621" s="6" t="s">
        <v>3</v>
      </c>
      <c r="F2621" s="27">
        <v>0.11135765519376645</v>
      </c>
    </row>
    <row r="2622" spans="2:6" x14ac:dyDescent="0.25">
      <c r="B2622" s="6" t="s">
        <v>45</v>
      </c>
      <c r="C2622" s="6">
        <v>1963</v>
      </c>
      <c r="D2622" s="6" t="s">
        <v>23</v>
      </c>
      <c r="E2622" s="6" t="s">
        <v>3</v>
      </c>
      <c r="F2622" s="27">
        <v>0</v>
      </c>
    </row>
    <row r="2623" spans="2:6" x14ac:dyDescent="0.25">
      <c r="B2623" s="6" t="s">
        <v>45</v>
      </c>
      <c r="C2623" s="6">
        <v>1963</v>
      </c>
      <c r="D2623" s="6" t="s">
        <v>24</v>
      </c>
      <c r="E2623" s="6" t="s">
        <v>3</v>
      </c>
      <c r="F2623" s="27">
        <v>8.4963104391351463E-2</v>
      </c>
    </row>
    <row r="2624" spans="2:6" x14ac:dyDescent="0.25">
      <c r="B2624" s="6" t="s">
        <v>45</v>
      </c>
      <c r="C2624" s="6">
        <v>1963</v>
      </c>
      <c r="D2624" s="6" t="s">
        <v>25</v>
      </c>
      <c r="E2624" s="6" t="s">
        <v>3</v>
      </c>
      <c r="F2624" s="27">
        <v>8.9220290004644209E-2</v>
      </c>
    </row>
    <row r="2625" spans="2:6" x14ac:dyDescent="0.25">
      <c r="B2625" s="6" t="s">
        <v>45</v>
      </c>
      <c r="C2625" s="6">
        <v>1963</v>
      </c>
      <c r="D2625" s="6" t="s">
        <v>26</v>
      </c>
      <c r="E2625" s="6" t="s">
        <v>3</v>
      </c>
      <c r="F2625" s="27">
        <v>2.8200629547448269E-2</v>
      </c>
    </row>
    <row r="2626" spans="2:6" x14ac:dyDescent="0.25">
      <c r="B2626" s="6" t="s">
        <v>45</v>
      </c>
      <c r="C2626" s="6">
        <v>1963</v>
      </c>
      <c r="D2626" s="6" t="s">
        <v>27</v>
      </c>
      <c r="E2626" s="6" t="s">
        <v>3</v>
      </c>
      <c r="F2626" s="27">
        <v>0</v>
      </c>
    </row>
    <row r="2627" spans="2:6" x14ac:dyDescent="0.25">
      <c r="B2627" s="6" t="s">
        <v>45</v>
      </c>
      <c r="C2627" s="6">
        <v>1963</v>
      </c>
      <c r="D2627" s="6" t="s">
        <v>28</v>
      </c>
      <c r="E2627" s="6" t="s">
        <v>3</v>
      </c>
      <c r="F2627" s="27">
        <v>0</v>
      </c>
    </row>
    <row r="2628" spans="2:6" x14ac:dyDescent="0.25">
      <c r="B2628" s="6" t="s">
        <v>45</v>
      </c>
      <c r="C2628" s="6">
        <v>1963</v>
      </c>
      <c r="D2628" s="6" t="s">
        <v>29</v>
      </c>
      <c r="E2628" s="6" t="s">
        <v>3</v>
      </c>
      <c r="F2628" s="27">
        <v>3.6173177150523761E-2</v>
      </c>
    </row>
    <row r="2629" spans="2:6" x14ac:dyDescent="0.25">
      <c r="B2629" s="6" t="s">
        <v>45</v>
      </c>
      <c r="C2629" s="6">
        <v>1963</v>
      </c>
      <c r="D2629" s="6" t="s">
        <v>30</v>
      </c>
      <c r="E2629" s="6" t="s">
        <v>3</v>
      </c>
      <c r="F2629" s="27">
        <v>0</v>
      </c>
    </row>
    <row r="2630" spans="2:6" x14ac:dyDescent="0.25">
      <c r="B2630" s="6" t="s">
        <v>45</v>
      </c>
      <c r="C2630" s="6">
        <v>1963</v>
      </c>
      <c r="D2630" s="6" t="s">
        <v>31</v>
      </c>
      <c r="E2630" s="6" t="s">
        <v>3</v>
      </c>
      <c r="F2630" s="27">
        <v>0</v>
      </c>
    </row>
    <row r="2631" spans="2:6" x14ac:dyDescent="0.25">
      <c r="B2631" s="6" t="s">
        <v>45</v>
      </c>
      <c r="C2631" s="6">
        <v>1963</v>
      </c>
      <c r="D2631" s="6" t="s">
        <v>32</v>
      </c>
      <c r="E2631" s="6" t="s">
        <v>3</v>
      </c>
      <c r="F2631" s="27">
        <v>0</v>
      </c>
    </row>
    <row r="2632" spans="2:6" x14ac:dyDescent="0.25">
      <c r="B2632" s="6" t="s">
        <v>45</v>
      </c>
      <c r="C2632" s="6">
        <v>1963</v>
      </c>
      <c r="D2632" s="6" t="s">
        <v>7</v>
      </c>
      <c r="E2632" s="6" t="s">
        <v>4</v>
      </c>
      <c r="F2632" s="27">
        <v>6.1929940515532057E-2</v>
      </c>
    </row>
    <row r="2633" spans="2:6" x14ac:dyDescent="0.25">
      <c r="B2633" s="6" t="s">
        <v>45</v>
      </c>
      <c r="C2633" s="6">
        <v>1963</v>
      </c>
      <c r="D2633" s="6" t="s">
        <v>8</v>
      </c>
      <c r="E2633" s="6" t="s">
        <v>4</v>
      </c>
      <c r="F2633" s="27">
        <v>2.0819563780568408E-2</v>
      </c>
    </row>
    <row r="2634" spans="2:6" x14ac:dyDescent="0.25">
      <c r="B2634" s="6" t="s">
        <v>45</v>
      </c>
      <c r="C2634" s="6">
        <v>1963</v>
      </c>
      <c r="D2634" s="6" t="s">
        <v>9</v>
      </c>
      <c r="E2634" s="6" t="s">
        <v>4</v>
      </c>
      <c r="F2634" s="27">
        <v>7.4487772637144747E-2</v>
      </c>
    </row>
    <row r="2635" spans="2:6" x14ac:dyDescent="0.25">
      <c r="B2635" s="6" t="s">
        <v>45</v>
      </c>
      <c r="C2635" s="6">
        <v>1963</v>
      </c>
      <c r="D2635" s="6" t="s">
        <v>10</v>
      </c>
      <c r="E2635" s="6" t="s">
        <v>4</v>
      </c>
      <c r="F2635" s="27">
        <v>9.5109054857898209E-2</v>
      </c>
    </row>
    <row r="2636" spans="2:6" x14ac:dyDescent="0.25">
      <c r="B2636" s="6" t="s">
        <v>45</v>
      </c>
      <c r="C2636" s="6">
        <v>1963</v>
      </c>
      <c r="D2636" s="6" t="s">
        <v>11</v>
      </c>
      <c r="E2636" s="6" t="s">
        <v>4</v>
      </c>
      <c r="F2636" s="27">
        <v>1.9695968274950428E-2</v>
      </c>
    </row>
    <row r="2637" spans="2:6" x14ac:dyDescent="0.25">
      <c r="B2637" s="6" t="s">
        <v>45</v>
      </c>
      <c r="C2637" s="6">
        <v>1963</v>
      </c>
      <c r="D2637" s="6" t="s">
        <v>12</v>
      </c>
      <c r="E2637" s="6" t="s">
        <v>4</v>
      </c>
      <c r="F2637" s="27">
        <v>1.3384005287508261E-2</v>
      </c>
    </row>
    <row r="2638" spans="2:6" x14ac:dyDescent="0.25">
      <c r="B2638" s="6" t="s">
        <v>45</v>
      </c>
      <c r="C2638" s="6">
        <v>1963</v>
      </c>
      <c r="D2638" s="6" t="s">
        <v>13</v>
      </c>
      <c r="E2638" s="6" t="s">
        <v>4</v>
      </c>
      <c r="F2638" s="27">
        <v>4.2630535360211504E-3</v>
      </c>
    </row>
    <row r="2639" spans="2:6" x14ac:dyDescent="0.25">
      <c r="B2639" s="6" t="s">
        <v>45</v>
      </c>
      <c r="C2639" s="6">
        <v>1963</v>
      </c>
      <c r="D2639" s="6" t="s">
        <v>14</v>
      </c>
      <c r="E2639" s="6" t="s">
        <v>4</v>
      </c>
      <c r="F2639" s="27">
        <v>1.923331130204891E-2</v>
      </c>
    </row>
    <row r="2640" spans="2:6" x14ac:dyDescent="0.25">
      <c r="B2640" s="6" t="s">
        <v>45</v>
      </c>
      <c r="C2640" s="6">
        <v>1963</v>
      </c>
      <c r="D2640" s="6" t="s">
        <v>15</v>
      </c>
      <c r="E2640" s="6" t="s">
        <v>4</v>
      </c>
      <c r="F2640" s="27">
        <v>0</v>
      </c>
    </row>
    <row r="2641" spans="2:6" x14ac:dyDescent="0.25">
      <c r="B2641" s="6" t="s">
        <v>45</v>
      </c>
      <c r="C2641" s="6">
        <v>1963</v>
      </c>
      <c r="D2641" s="6" t="s">
        <v>16</v>
      </c>
      <c r="E2641" s="6" t="s">
        <v>4</v>
      </c>
      <c r="F2641" s="27">
        <v>0.13565763384005289</v>
      </c>
    </row>
    <row r="2642" spans="2:6" x14ac:dyDescent="0.25">
      <c r="B2642" s="6" t="s">
        <v>45</v>
      </c>
      <c r="C2642" s="6">
        <v>1963</v>
      </c>
      <c r="D2642" s="6" t="s">
        <v>17</v>
      </c>
      <c r="E2642" s="6" t="s">
        <v>4</v>
      </c>
      <c r="F2642" s="27">
        <v>0.10710508922670192</v>
      </c>
    </row>
    <row r="2643" spans="2:6" x14ac:dyDescent="0.25">
      <c r="B2643" s="6" t="s">
        <v>45</v>
      </c>
      <c r="C2643" s="6">
        <v>1963</v>
      </c>
      <c r="D2643" s="6" t="s">
        <v>18</v>
      </c>
      <c r="E2643" s="6" t="s">
        <v>4</v>
      </c>
      <c r="F2643" s="27">
        <v>0.11047587574355584</v>
      </c>
    </row>
    <row r="2644" spans="2:6" x14ac:dyDescent="0.25">
      <c r="B2644" s="6" t="s">
        <v>45</v>
      </c>
      <c r="C2644" s="6">
        <v>1963</v>
      </c>
      <c r="D2644" s="6" t="s">
        <v>19</v>
      </c>
      <c r="E2644" s="6" t="s">
        <v>4</v>
      </c>
      <c r="F2644" s="27">
        <v>8.5558493060145402E-2</v>
      </c>
    </row>
    <row r="2645" spans="2:6" x14ac:dyDescent="0.25">
      <c r="B2645" s="6" t="s">
        <v>45</v>
      </c>
      <c r="C2645" s="6">
        <v>1963</v>
      </c>
      <c r="D2645" s="6" t="s">
        <v>20</v>
      </c>
      <c r="E2645" s="6" t="s">
        <v>4</v>
      </c>
      <c r="F2645" s="27">
        <v>6.840713813615334E-3</v>
      </c>
    </row>
    <row r="2646" spans="2:6" x14ac:dyDescent="0.25">
      <c r="B2646" s="6" t="s">
        <v>45</v>
      </c>
      <c r="C2646" s="6">
        <v>1963</v>
      </c>
      <c r="D2646" s="6" t="s">
        <v>21</v>
      </c>
      <c r="E2646" s="6" t="s">
        <v>4</v>
      </c>
      <c r="F2646" s="27">
        <v>0</v>
      </c>
    </row>
    <row r="2647" spans="2:6" x14ac:dyDescent="0.25">
      <c r="B2647" s="6" t="s">
        <v>45</v>
      </c>
      <c r="C2647" s="6">
        <v>1963</v>
      </c>
      <c r="D2647" s="6" t="s">
        <v>22</v>
      </c>
      <c r="E2647" s="6" t="s">
        <v>4</v>
      </c>
      <c r="F2647" s="27">
        <v>2.2108393919365497E-2</v>
      </c>
    </row>
    <row r="2648" spans="2:6" x14ac:dyDescent="0.25">
      <c r="B2648" s="6" t="s">
        <v>45</v>
      </c>
      <c r="C2648" s="6">
        <v>1963</v>
      </c>
      <c r="D2648" s="6" t="s">
        <v>23</v>
      </c>
      <c r="E2648" s="6" t="s">
        <v>4</v>
      </c>
      <c r="F2648" s="27">
        <v>0</v>
      </c>
    </row>
    <row r="2649" spans="2:6" x14ac:dyDescent="0.25">
      <c r="B2649" s="6" t="s">
        <v>45</v>
      </c>
      <c r="C2649" s="6">
        <v>1963</v>
      </c>
      <c r="D2649" s="6" t="s">
        <v>24</v>
      </c>
      <c r="E2649" s="6" t="s">
        <v>4</v>
      </c>
      <c r="F2649" s="27">
        <v>3.5261070720422998E-2</v>
      </c>
    </row>
    <row r="2650" spans="2:6" x14ac:dyDescent="0.25">
      <c r="B2650" s="6" t="s">
        <v>45</v>
      </c>
      <c r="C2650" s="6">
        <v>1963</v>
      </c>
      <c r="D2650" s="6" t="s">
        <v>25</v>
      </c>
      <c r="E2650" s="6" t="s">
        <v>4</v>
      </c>
      <c r="F2650" s="27">
        <v>0.10723727693324521</v>
      </c>
    </row>
    <row r="2651" spans="2:6" x14ac:dyDescent="0.25">
      <c r="B2651" s="6" t="s">
        <v>45</v>
      </c>
      <c r="C2651" s="6">
        <v>1963</v>
      </c>
      <c r="D2651" s="6" t="s">
        <v>26</v>
      </c>
      <c r="E2651" s="6" t="s">
        <v>4</v>
      </c>
      <c r="F2651" s="27">
        <v>4.7951090548578983E-2</v>
      </c>
    </row>
    <row r="2652" spans="2:6" x14ac:dyDescent="0.25">
      <c r="B2652" s="6" t="s">
        <v>45</v>
      </c>
      <c r="C2652" s="6">
        <v>1963</v>
      </c>
      <c r="D2652" s="6" t="s">
        <v>27</v>
      </c>
      <c r="E2652" s="6" t="s">
        <v>4</v>
      </c>
      <c r="F2652" s="27">
        <v>0</v>
      </c>
    </row>
    <row r="2653" spans="2:6" x14ac:dyDescent="0.25">
      <c r="B2653" s="6" t="s">
        <v>45</v>
      </c>
      <c r="C2653" s="6">
        <v>1963</v>
      </c>
      <c r="D2653" s="6" t="s">
        <v>28</v>
      </c>
      <c r="E2653" s="6" t="s">
        <v>4</v>
      </c>
      <c r="F2653" s="27">
        <v>1.4937210839391937E-2</v>
      </c>
    </row>
    <row r="2654" spans="2:6" x14ac:dyDescent="0.25">
      <c r="B2654" s="6" t="s">
        <v>45</v>
      </c>
      <c r="C2654" s="6">
        <v>1963</v>
      </c>
      <c r="D2654" s="6" t="s">
        <v>29</v>
      </c>
      <c r="E2654" s="6" t="s">
        <v>4</v>
      </c>
      <c r="F2654" s="27">
        <v>1.5135492399206875E-2</v>
      </c>
    </row>
    <row r="2655" spans="2:6" x14ac:dyDescent="0.25">
      <c r="B2655" s="6" t="s">
        <v>45</v>
      </c>
      <c r="C2655" s="6">
        <v>1963</v>
      </c>
      <c r="D2655" s="6" t="s">
        <v>30</v>
      </c>
      <c r="E2655" s="6" t="s">
        <v>4</v>
      </c>
      <c r="F2655" s="27">
        <v>0</v>
      </c>
    </row>
    <row r="2656" spans="2:6" x14ac:dyDescent="0.25">
      <c r="B2656" s="6" t="s">
        <v>45</v>
      </c>
      <c r="C2656" s="6">
        <v>1963</v>
      </c>
      <c r="D2656" s="6" t="s">
        <v>31</v>
      </c>
      <c r="E2656" s="6" t="s">
        <v>4</v>
      </c>
      <c r="F2656" s="27">
        <v>2.8089887640449437E-3</v>
      </c>
    </row>
    <row r="2657" spans="2:6" x14ac:dyDescent="0.25">
      <c r="B2657" s="6" t="s">
        <v>45</v>
      </c>
      <c r="C2657" s="6">
        <v>1963</v>
      </c>
      <c r="D2657" s="6" t="s">
        <v>32</v>
      </c>
      <c r="E2657" s="6" t="s">
        <v>4</v>
      </c>
      <c r="F2657" s="27">
        <v>0</v>
      </c>
    </row>
    <row r="2658" spans="2:6" x14ac:dyDescent="0.25">
      <c r="B2658" s="6" t="s">
        <v>45</v>
      </c>
      <c r="C2658" s="6">
        <v>1962</v>
      </c>
      <c r="D2658" s="6" t="s">
        <v>7</v>
      </c>
      <c r="E2658" s="6" t="s">
        <v>3</v>
      </c>
      <c r="F2658" s="27">
        <v>7.1859599718394854E-2</v>
      </c>
    </row>
    <row r="2659" spans="2:6" x14ac:dyDescent="0.25">
      <c r="B2659" s="6" t="s">
        <v>45</v>
      </c>
      <c r="C2659" s="6">
        <v>1962</v>
      </c>
      <c r="D2659" s="6" t="s">
        <v>8</v>
      </c>
      <c r="E2659" s="6" t="s">
        <v>3</v>
      </c>
      <c r="F2659" s="27">
        <v>4.8752891481444231E-2</v>
      </c>
    </row>
    <row r="2660" spans="2:6" x14ac:dyDescent="0.25">
      <c r="B2660" s="6" t="s">
        <v>45</v>
      </c>
      <c r="C2660" s="6">
        <v>1962</v>
      </c>
      <c r="D2660" s="6" t="s">
        <v>9</v>
      </c>
      <c r="E2660" s="6" t="s">
        <v>3</v>
      </c>
      <c r="F2660" s="27">
        <v>5.0060343960575279E-2</v>
      </c>
    </row>
    <row r="2661" spans="2:6" x14ac:dyDescent="0.25">
      <c r="B2661" s="6" t="s">
        <v>45</v>
      </c>
      <c r="C2661" s="6">
        <v>1962</v>
      </c>
      <c r="D2661" s="6" t="s">
        <v>10</v>
      </c>
      <c r="E2661" s="6" t="s">
        <v>3</v>
      </c>
      <c r="F2661" s="27">
        <v>0.10253444634416173</v>
      </c>
    </row>
    <row r="2662" spans="2:6" x14ac:dyDescent="0.25">
      <c r="B2662" s="6" t="s">
        <v>45</v>
      </c>
      <c r="C2662" s="6">
        <v>1962</v>
      </c>
      <c r="D2662" s="6" t="s">
        <v>11</v>
      </c>
      <c r="E2662" s="6" t="s">
        <v>3</v>
      </c>
      <c r="F2662" s="27">
        <v>5.4058131348687522E-3</v>
      </c>
    </row>
    <row r="2663" spans="2:6" x14ac:dyDescent="0.25">
      <c r="B2663" s="6" t="s">
        <v>45</v>
      </c>
      <c r="C2663" s="6">
        <v>1962</v>
      </c>
      <c r="D2663" s="6" t="s">
        <v>12</v>
      </c>
      <c r="E2663" s="6" t="s">
        <v>3</v>
      </c>
      <c r="F2663" s="27">
        <v>2.2126118877602331E-3</v>
      </c>
    </row>
    <row r="2664" spans="2:6" x14ac:dyDescent="0.25">
      <c r="B2664" s="6" t="s">
        <v>45</v>
      </c>
      <c r="C2664" s="6">
        <v>1962</v>
      </c>
      <c r="D2664" s="6" t="s">
        <v>13</v>
      </c>
      <c r="E2664" s="6" t="s">
        <v>3</v>
      </c>
      <c r="F2664" s="27">
        <v>0.11809815950920245</v>
      </c>
    </row>
    <row r="2665" spans="2:6" x14ac:dyDescent="0.25">
      <c r="B2665" s="6" t="s">
        <v>45</v>
      </c>
      <c r="C2665" s="6">
        <v>1962</v>
      </c>
      <c r="D2665" s="6" t="s">
        <v>14</v>
      </c>
      <c r="E2665" s="6" t="s">
        <v>3</v>
      </c>
      <c r="F2665" s="27">
        <v>0</v>
      </c>
    </row>
    <row r="2666" spans="2:6" x14ac:dyDescent="0.25">
      <c r="B2666" s="6" t="s">
        <v>45</v>
      </c>
      <c r="C2666" s="6">
        <v>1962</v>
      </c>
      <c r="D2666" s="6" t="s">
        <v>15</v>
      </c>
      <c r="E2666" s="6" t="s">
        <v>3</v>
      </c>
      <c r="F2666" s="27">
        <v>1.6544302524389019E-2</v>
      </c>
    </row>
    <row r="2667" spans="2:6" x14ac:dyDescent="0.25">
      <c r="B2667" s="6" t="s">
        <v>45</v>
      </c>
      <c r="C2667" s="6">
        <v>1962</v>
      </c>
      <c r="D2667" s="6" t="s">
        <v>16</v>
      </c>
      <c r="E2667" s="6" t="s">
        <v>3</v>
      </c>
      <c r="F2667" s="27">
        <v>7.2111032887458515E-2</v>
      </c>
    </row>
    <row r="2668" spans="2:6" x14ac:dyDescent="0.25">
      <c r="B2668" s="6" t="s">
        <v>45</v>
      </c>
      <c r="C2668" s="6">
        <v>1962</v>
      </c>
      <c r="D2668" s="6" t="s">
        <v>17</v>
      </c>
      <c r="E2668" s="6" t="s">
        <v>3</v>
      </c>
      <c r="F2668" s="27">
        <v>2.2050688926883236E-2</v>
      </c>
    </row>
    <row r="2669" spans="2:6" x14ac:dyDescent="0.25">
      <c r="B2669" s="6" t="s">
        <v>45</v>
      </c>
      <c r="C2669" s="6">
        <v>1962</v>
      </c>
      <c r="D2669" s="6" t="s">
        <v>18</v>
      </c>
      <c r="E2669" s="6" t="s">
        <v>3</v>
      </c>
      <c r="F2669" s="27">
        <v>3.5452076837976464E-3</v>
      </c>
    </row>
    <row r="2670" spans="2:6" x14ac:dyDescent="0.25">
      <c r="B2670" s="6" t="s">
        <v>45</v>
      </c>
      <c r="C2670" s="6">
        <v>1962</v>
      </c>
      <c r="D2670" s="6" t="s">
        <v>19</v>
      </c>
      <c r="E2670" s="6" t="s">
        <v>3</v>
      </c>
      <c r="F2670" s="27">
        <v>0.12026048476314996</v>
      </c>
    </row>
    <row r="2671" spans="2:6" x14ac:dyDescent="0.25">
      <c r="B2671" s="6" t="s">
        <v>45</v>
      </c>
      <c r="C2671" s="6">
        <v>1962</v>
      </c>
      <c r="D2671" s="6" t="s">
        <v>20</v>
      </c>
      <c r="E2671" s="6" t="s">
        <v>3</v>
      </c>
      <c r="F2671" s="27">
        <v>1.679573569345268E-2</v>
      </c>
    </row>
    <row r="2672" spans="2:6" x14ac:dyDescent="0.25">
      <c r="B2672" s="6" t="s">
        <v>45</v>
      </c>
      <c r="C2672" s="6">
        <v>1962</v>
      </c>
      <c r="D2672" s="6" t="s">
        <v>21</v>
      </c>
      <c r="E2672" s="6" t="s">
        <v>3</v>
      </c>
      <c r="F2672" s="27">
        <v>0</v>
      </c>
    </row>
    <row r="2673" spans="2:6" x14ac:dyDescent="0.25">
      <c r="B2673" s="6" t="s">
        <v>45</v>
      </c>
      <c r="C2673" s="6">
        <v>1962</v>
      </c>
      <c r="D2673" s="6" t="s">
        <v>22</v>
      </c>
      <c r="E2673" s="6" t="s">
        <v>3</v>
      </c>
      <c r="F2673" s="27">
        <v>0.10967514834556975</v>
      </c>
    </row>
    <row r="2674" spans="2:6" x14ac:dyDescent="0.25">
      <c r="B2674" s="6" t="s">
        <v>45</v>
      </c>
      <c r="C2674" s="6">
        <v>1962</v>
      </c>
      <c r="D2674" s="6" t="s">
        <v>23</v>
      </c>
      <c r="E2674" s="6" t="s">
        <v>3</v>
      </c>
      <c r="F2674" s="27">
        <v>0</v>
      </c>
    </row>
    <row r="2675" spans="2:6" x14ac:dyDescent="0.25">
      <c r="B2675" s="6" t="s">
        <v>45</v>
      </c>
      <c r="C2675" s="6">
        <v>1962</v>
      </c>
      <c r="D2675" s="6" t="s">
        <v>24</v>
      </c>
      <c r="E2675" s="6" t="s">
        <v>3</v>
      </c>
      <c r="F2675" s="27">
        <v>8.7347882932716489E-2</v>
      </c>
    </row>
    <row r="2676" spans="2:6" x14ac:dyDescent="0.25">
      <c r="B2676" s="6" t="s">
        <v>45</v>
      </c>
      <c r="C2676" s="6">
        <v>1962</v>
      </c>
      <c r="D2676" s="6" t="s">
        <v>25</v>
      </c>
      <c r="E2676" s="6" t="s">
        <v>3</v>
      </c>
      <c r="F2676" s="27">
        <v>8.4406114854671629E-2</v>
      </c>
    </row>
    <row r="2677" spans="2:6" x14ac:dyDescent="0.25">
      <c r="B2677" s="6" t="s">
        <v>45</v>
      </c>
      <c r="C2677" s="6">
        <v>1962</v>
      </c>
      <c r="D2677" s="6" t="s">
        <v>26</v>
      </c>
      <c r="E2677" s="6" t="s">
        <v>3</v>
      </c>
      <c r="F2677" s="27">
        <v>3.0800563210298702E-2</v>
      </c>
    </row>
    <row r="2678" spans="2:6" x14ac:dyDescent="0.25">
      <c r="B2678" s="6" t="s">
        <v>45</v>
      </c>
      <c r="C2678" s="6">
        <v>1962</v>
      </c>
      <c r="D2678" s="6" t="s">
        <v>27</v>
      </c>
      <c r="E2678" s="6" t="s">
        <v>3</v>
      </c>
      <c r="F2678" s="27">
        <v>0</v>
      </c>
    </row>
    <row r="2679" spans="2:6" x14ac:dyDescent="0.25">
      <c r="B2679" s="6" t="s">
        <v>45</v>
      </c>
      <c r="C2679" s="6">
        <v>1962</v>
      </c>
      <c r="D2679" s="6" t="s">
        <v>28</v>
      </c>
      <c r="E2679" s="6" t="s">
        <v>3</v>
      </c>
      <c r="F2679" s="27">
        <v>1.6846022327265413E-3</v>
      </c>
    </row>
    <row r="2680" spans="2:6" x14ac:dyDescent="0.25">
      <c r="B2680" s="6" t="s">
        <v>45</v>
      </c>
      <c r="C2680" s="6">
        <v>1962</v>
      </c>
      <c r="D2680" s="6" t="s">
        <v>29</v>
      </c>
      <c r="E2680" s="6" t="s">
        <v>3</v>
      </c>
      <c r="F2680" s="27">
        <v>3.5854369908478324E-2</v>
      </c>
    </row>
    <row r="2681" spans="2:6" x14ac:dyDescent="0.25">
      <c r="B2681" s="6" t="s">
        <v>45</v>
      </c>
      <c r="C2681" s="6">
        <v>1962</v>
      </c>
      <c r="D2681" s="6" t="s">
        <v>30</v>
      </c>
      <c r="E2681" s="6" t="s">
        <v>3</v>
      </c>
      <c r="F2681" s="27">
        <v>0</v>
      </c>
    </row>
    <row r="2682" spans="2:6" x14ac:dyDescent="0.25">
      <c r="B2682" s="6" t="s">
        <v>45</v>
      </c>
      <c r="C2682" s="6">
        <v>1962</v>
      </c>
      <c r="D2682" s="6" t="s">
        <v>31</v>
      </c>
      <c r="E2682" s="6" t="s">
        <v>3</v>
      </c>
      <c r="F2682" s="27">
        <v>0</v>
      </c>
    </row>
    <row r="2683" spans="2:6" x14ac:dyDescent="0.25">
      <c r="B2683" s="6" t="s">
        <v>45</v>
      </c>
      <c r="C2683" s="6">
        <v>1962</v>
      </c>
      <c r="D2683" s="6" t="s">
        <v>32</v>
      </c>
      <c r="E2683" s="6" t="s">
        <v>3</v>
      </c>
      <c r="F2683" s="27">
        <v>0</v>
      </c>
    </row>
    <row r="2684" spans="2:6" x14ac:dyDescent="0.25">
      <c r="B2684" s="6" t="s">
        <v>45</v>
      </c>
      <c r="C2684" s="6">
        <v>1962</v>
      </c>
      <c r="D2684" s="6" t="s">
        <v>7</v>
      </c>
      <c r="E2684" s="6" t="s">
        <v>4</v>
      </c>
      <c r="F2684" s="27">
        <v>5.558961122761736E-2</v>
      </c>
    </row>
    <row r="2685" spans="2:6" x14ac:dyDescent="0.25">
      <c r="B2685" s="6" t="s">
        <v>45</v>
      </c>
      <c r="C2685" s="6">
        <v>1962</v>
      </c>
      <c r="D2685" s="6" t="s">
        <v>8</v>
      </c>
      <c r="E2685" s="6" t="s">
        <v>4</v>
      </c>
      <c r="F2685" s="27">
        <v>2.1551863203742538E-2</v>
      </c>
    </row>
    <row r="2686" spans="2:6" x14ac:dyDescent="0.25">
      <c r="B2686" s="6" t="s">
        <v>45</v>
      </c>
      <c r="C2686" s="6">
        <v>1962</v>
      </c>
      <c r="D2686" s="6" t="s">
        <v>9</v>
      </c>
      <c r="E2686" s="6" t="s">
        <v>4</v>
      </c>
      <c r="F2686" s="27">
        <v>8.2852072914986294E-2</v>
      </c>
    </row>
    <row r="2687" spans="2:6" x14ac:dyDescent="0.25">
      <c r="B2687" s="6" t="s">
        <v>45</v>
      </c>
      <c r="C2687" s="6">
        <v>1962</v>
      </c>
      <c r="D2687" s="6" t="s">
        <v>10</v>
      </c>
      <c r="E2687" s="6" t="s">
        <v>4</v>
      </c>
      <c r="F2687" s="27">
        <v>0.10066139699951605</v>
      </c>
    </row>
    <row r="2688" spans="2:6" x14ac:dyDescent="0.25">
      <c r="B2688" s="6" t="s">
        <v>45</v>
      </c>
      <c r="C2688" s="6">
        <v>1962</v>
      </c>
      <c r="D2688" s="6" t="s">
        <v>11</v>
      </c>
      <c r="E2688" s="6" t="s">
        <v>4</v>
      </c>
      <c r="F2688" s="27">
        <v>1.8648169059525731E-2</v>
      </c>
    </row>
    <row r="2689" spans="2:6" x14ac:dyDescent="0.25">
      <c r="B2689" s="6" t="s">
        <v>45</v>
      </c>
      <c r="C2689" s="6">
        <v>1962</v>
      </c>
      <c r="D2689" s="6" t="s">
        <v>12</v>
      </c>
      <c r="E2689" s="6" t="s">
        <v>4</v>
      </c>
      <c r="F2689" s="27">
        <v>1.129214389417648E-2</v>
      </c>
    </row>
    <row r="2690" spans="2:6" x14ac:dyDescent="0.25">
      <c r="B2690" s="6" t="s">
        <v>45</v>
      </c>
      <c r="C2690" s="6">
        <v>1962</v>
      </c>
      <c r="D2690" s="6" t="s">
        <v>13</v>
      </c>
      <c r="E2690" s="6" t="s">
        <v>4</v>
      </c>
      <c r="F2690" s="27">
        <v>5.5170188740119377E-3</v>
      </c>
    </row>
    <row r="2691" spans="2:6" x14ac:dyDescent="0.25">
      <c r="B2691" s="6" t="s">
        <v>45</v>
      </c>
      <c r="C2691" s="6">
        <v>1962</v>
      </c>
      <c r="D2691" s="6" t="s">
        <v>14</v>
      </c>
      <c r="E2691" s="6" t="s">
        <v>4</v>
      </c>
      <c r="F2691" s="27">
        <v>2.0390385546055816E-2</v>
      </c>
    </row>
    <row r="2692" spans="2:6" x14ac:dyDescent="0.25">
      <c r="B2692" s="6" t="s">
        <v>45</v>
      </c>
      <c r="C2692" s="6">
        <v>1962</v>
      </c>
      <c r="D2692" s="6" t="s">
        <v>15</v>
      </c>
      <c r="E2692" s="6" t="s">
        <v>4</v>
      </c>
      <c r="F2692" s="27">
        <v>0</v>
      </c>
    </row>
    <row r="2693" spans="2:6" x14ac:dyDescent="0.25">
      <c r="B2693" s="6" t="s">
        <v>45</v>
      </c>
      <c r="C2693" s="6">
        <v>1962</v>
      </c>
      <c r="D2693" s="6" t="s">
        <v>16</v>
      </c>
      <c r="E2693" s="6" t="s">
        <v>4</v>
      </c>
      <c r="F2693" s="27">
        <v>0.13718341668010969</v>
      </c>
    </row>
    <row r="2694" spans="2:6" x14ac:dyDescent="0.25">
      <c r="B2694" s="6" t="s">
        <v>45</v>
      </c>
      <c r="C2694" s="6">
        <v>1962</v>
      </c>
      <c r="D2694" s="6" t="s">
        <v>17</v>
      </c>
      <c r="E2694" s="6" t="s">
        <v>4</v>
      </c>
      <c r="F2694" s="27">
        <v>0.10821100177447976</v>
      </c>
    </row>
    <row r="2695" spans="2:6" x14ac:dyDescent="0.25">
      <c r="B2695" s="6" t="s">
        <v>45</v>
      </c>
      <c r="C2695" s="6">
        <v>1962</v>
      </c>
      <c r="D2695" s="6" t="s">
        <v>18</v>
      </c>
      <c r="E2695" s="6" t="s">
        <v>4</v>
      </c>
      <c r="F2695" s="27">
        <v>0.10030650104855622</v>
      </c>
    </row>
    <row r="2696" spans="2:6" x14ac:dyDescent="0.25">
      <c r="B2696" s="6" t="s">
        <v>45</v>
      </c>
      <c r="C2696" s="6">
        <v>1962</v>
      </c>
      <c r="D2696" s="6" t="s">
        <v>19</v>
      </c>
      <c r="E2696" s="6" t="s">
        <v>4</v>
      </c>
      <c r="F2696" s="27">
        <v>8.9433779641877723E-2</v>
      </c>
    </row>
    <row r="2697" spans="2:6" x14ac:dyDescent="0.25">
      <c r="B2697" s="6" t="s">
        <v>45</v>
      </c>
      <c r="C2697" s="6">
        <v>1962</v>
      </c>
      <c r="D2697" s="6" t="s">
        <v>20</v>
      </c>
      <c r="E2697" s="6" t="s">
        <v>4</v>
      </c>
      <c r="F2697" s="27">
        <v>8.1303436038070651E-3</v>
      </c>
    </row>
    <row r="2698" spans="2:6" x14ac:dyDescent="0.25">
      <c r="B2698" s="6" t="s">
        <v>45</v>
      </c>
      <c r="C2698" s="6">
        <v>1962</v>
      </c>
      <c r="D2698" s="6" t="s">
        <v>21</v>
      </c>
      <c r="E2698" s="6" t="s">
        <v>4</v>
      </c>
      <c r="F2698" s="27">
        <v>0</v>
      </c>
    </row>
    <row r="2699" spans="2:6" x14ac:dyDescent="0.25">
      <c r="B2699" s="6" t="s">
        <v>45</v>
      </c>
      <c r="C2699" s="6">
        <v>1962</v>
      </c>
      <c r="D2699" s="6" t="s">
        <v>22</v>
      </c>
      <c r="E2699" s="6" t="s">
        <v>4</v>
      </c>
      <c r="F2699" s="27">
        <v>1.6357477012421358E-2</v>
      </c>
    </row>
    <row r="2700" spans="2:6" x14ac:dyDescent="0.25">
      <c r="B2700" s="6" t="s">
        <v>45</v>
      </c>
      <c r="C2700" s="6">
        <v>1962</v>
      </c>
      <c r="D2700" s="6" t="s">
        <v>23</v>
      </c>
      <c r="E2700" s="6" t="s">
        <v>4</v>
      </c>
      <c r="F2700" s="27">
        <v>0</v>
      </c>
    </row>
    <row r="2701" spans="2:6" x14ac:dyDescent="0.25">
      <c r="B2701" s="6" t="s">
        <v>45</v>
      </c>
      <c r="C2701" s="6">
        <v>1962</v>
      </c>
      <c r="D2701" s="6" t="s">
        <v>24</v>
      </c>
      <c r="E2701" s="6" t="s">
        <v>4</v>
      </c>
      <c r="F2701" s="27">
        <v>3.7005968704629778E-2</v>
      </c>
    </row>
    <row r="2702" spans="2:6" x14ac:dyDescent="0.25">
      <c r="B2702" s="6" t="s">
        <v>45</v>
      </c>
      <c r="C2702" s="6">
        <v>1962</v>
      </c>
      <c r="D2702" s="6" t="s">
        <v>25</v>
      </c>
      <c r="E2702" s="6" t="s">
        <v>4</v>
      </c>
      <c r="F2702" s="27">
        <v>0.11069527343119857</v>
      </c>
    </row>
    <row r="2703" spans="2:6" x14ac:dyDescent="0.25">
      <c r="B2703" s="6" t="s">
        <v>45</v>
      </c>
      <c r="C2703" s="6">
        <v>1962</v>
      </c>
      <c r="D2703" s="6" t="s">
        <v>26</v>
      </c>
      <c r="E2703" s="6" t="s">
        <v>4</v>
      </c>
      <c r="F2703" s="27">
        <v>4.1748669140183901E-2</v>
      </c>
    </row>
    <row r="2704" spans="2:6" x14ac:dyDescent="0.25">
      <c r="B2704" s="6" t="s">
        <v>45</v>
      </c>
      <c r="C2704" s="6">
        <v>1962</v>
      </c>
      <c r="D2704" s="6" t="s">
        <v>27</v>
      </c>
      <c r="E2704" s="6" t="s">
        <v>4</v>
      </c>
      <c r="F2704" s="27">
        <v>0</v>
      </c>
    </row>
    <row r="2705" spans="2:6" x14ac:dyDescent="0.25">
      <c r="B2705" s="6" t="s">
        <v>45</v>
      </c>
      <c r="C2705" s="6">
        <v>1962</v>
      </c>
      <c r="D2705" s="6" t="s">
        <v>28</v>
      </c>
      <c r="E2705" s="6" t="s">
        <v>4</v>
      </c>
      <c r="F2705" s="27">
        <v>1.4679787062429424E-2</v>
      </c>
    </row>
    <row r="2706" spans="2:6" x14ac:dyDescent="0.25">
      <c r="B2706" s="6" t="s">
        <v>45</v>
      </c>
      <c r="C2706" s="6">
        <v>1962</v>
      </c>
      <c r="D2706" s="6" t="s">
        <v>29</v>
      </c>
      <c r="E2706" s="6" t="s">
        <v>4</v>
      </c>
      <c r="F2706" s="27">
        <v>1.671237296338119E-2</v>
      </c>
    </row>
    <row r="2707" spans="2:6" x14ac:dyDescent="0.25">
      <c r="B2707" s="6" t="s">
        <v>45</v>
      </c>
      <c r="C2707" s="6">
        <v>1962</v>
      </c>
      <c r="D2707" s="6" t="s">
        <v>30</v>
      </c>
      <c r="E2707" s="6" t="s">
        <v>4</v>
      </c>
      <c r="F2707" s="27">
        <v>0</v>
      </c>
    </row>
    <row r="2708" spans="2:6" x14ac:dyDescent="0.25">
      <c r="B2708" s="6" t="s">
        <v>45</v>
      </c>
      <c r="C2708" s="6">
        <v>1962</v>
      </c>
      <c r="D2708" s="6" t="s">
        <v>31</v>
      </c>
      <c r="E2708" s="6" t="s">
        <v>4</v>
      </c>
      <c r="F2708" s="27">
        <v>3.0327472172931116E-3</v>
      </c>
    </row>
    <row r="2709" spans="2:6" x14ac:dyDescent="0.25">
      <c r="B2709" s="6" t="s">
        <v>45</v>
      </c>
      <c r="C2709" s="6">
        <v>1962</v>
      </c>
      <c r="D2709" s="6" t="s">
        <v>32</v>
      </c>
      <c r="E2709" s="6" t="s">
        <v>4</v>
      </c>
      <c r="F2709" s="27">
        <v>0</v>
      </c>
    </row>
    <row r="2710" spans="2:6" x14ac:dyDescent="0.25">
      <c r="B2710" s="6" t="s">
        <v>45</v>
      </c>
      <c r="C2710" s="6">
        <v>1961</v>
      </c>
      <c r="D2710" s="6" t="s">
        <v>7</v>
      </c>
      <c r="E2710" s="6" t="s">
        <v>3</v>
      </c>
      <c r="F2710" s="27">
        <v>6.7477432296890669E-2</v>
      </c>
    </row>
    <row r="2711" spans="2:6" x14ac:dyDescent="0.25">
      <c r="B2711" s="6" t="s">
        <v>45</v>
      </c>
      <c r="C2711" s="6">
        <v>1961</v>
      </c>
      <c r="D2711" s="6" t="s">
        <v>8</v>
      </c>
      <c r="E2711" s="6" t="s">
        <v>3</v>
      </c>
      <c r="F2711" s="27">
        <v>4.862086258776329E-2</v>
      </c>
    </row>
    <row r="2712" spans="2:6" x14ac:dyDescent="0.25">
      <c r="B2712" s="6" t="s">
        <v>45</v>
      </c>
      <c r="C2712" s="6">
        <v>1961</v>
      </c>
      <c r="D2712" s="6" t="s">
        <v>9</v>
      </c>
      <c r="E2712" s="6" t="s">
        <v>3</v>
      </c>
      <c r="F2712" s="27">
        <v>4.8896690070210629E-2</v>
      </c>
    </row>
    <row r="2713" spans="2:6" x14ac:dyDescent="0.25">
      <c r="B2713" s="6" t="s">
        <v>45</v>
      </c>
      <c r="C2713" s="6">
        <v>1961</v>
      </c>
      <c r="D2713" s="6" t="s">
        <v>10</v>
      </c>
      <c r="E2713" s="6" t="s">
        <v>3</v>
      </c>
      <c r="F2713" s="27">
        <v>8.6559679037111328E-2</v>
      </c>
    </row>
    <row r="2714" spans="2:6" x14ac:dyDescent="0.25">
      <c r="B2714" s="6" t="s">
        <v>45</v>
      </c>
      <c r="C2714" s="6">
        <v>1961</v>
      </c>
      <c r="D2714" s="6" t="s">
        <v>11</v>
      </c>
      <c r="E2714" s="6" t="s">
        <v>3</v>
      </c>
      <c r="F2714" s="27">
        <v>5.7673019057171513E-3</v>
      </c>
    </row>
    <row r="2715" spans="2:6" x14ac:dyDescent="0.25">
      <c r="B2715" s="6" t="s">
        <v>45</v>
      </c>
      <c r="C2715" s="6">
        <v>1961</v>
      </c>
      <c r="D2715" s="6" t="s">
        <v>12</v>
      </c>
      <c r="E2715" s="6" t="s">
        <v>3</v>
      </c>
      <c r="F2715" s="27">
        <v>3.9368104312938815E-3</v>
      </c>
    </row>
    <row r="2716" spans="2:6" x14ac:dyDescent="0.25">
      <c r="B2716" s="6" t="s">
        <v>45</v>
      </c>
      <c r="C2716" s="6">
        <v>1961</v>
      </c>
      <c r="D2716" s="6" t="s">
        <v>13</v>
      </c>
      <c r="E2716" s="6" t="s">
        <v>3</v>
      </c>
      <c r="F2716" s="27">
        <v>0.12462387161484453</v>
      </c>
    </row>
    <row r="2717" spans="2:6" x14ac:dyDescent="0.25">
      <c r="B2717" s="6" t="s">
        <v>45</v>
      </c>
      <c r="C2717" s="6">
        <v>1961</v>
      </c>
      <c r="D2717" s="6" t="s">
        <v>14</v>
      </c>
      <c r="E2717" s="6" t="s">
        <v>3</v>
      </c>
      <c r="F2717" s="27">
        <v>0</v>
      </c>
    </row>
    <row r="2718" spans="2:6" x14ac:dyDescent="0.25">
      <c r="B2718" s="6" t="s">
        <v>45</v>
      </c>
      <c r="C2718" s="6">
        <v>1961</v>
      </c>
      <c r="D2718" s="6" t="s">
        <v>15</v>
      </c>
      <c r="E2718" s="6" t="s">
        <v>3</v>
      </c>
      <c r="F2718" s="27">
        <v>1.8630892678034101E-2</v>
      </c>
    </row>
    <row r="2719" spans="2:6" x14ac:dyDescent="0.25">
      <c r="B2719" s="6" t="s">
        <v>45</v>
      </c>
      <c r="C2719" s="6">
        <v>1961</v>
      </c>
      <c r="D2719" s="6" t="s">
        <v>16</v>
      </c>
      <c r="E2719" s="6" t="s">
        <v>3</v>
      </c>
      <c r="F2719" s="27">
        <v>7.1740220661985959E-2</v>
      </c>
    </row>
    <row r="2720" spans="2:6" x14ac:dyDescent="0.25">
      <c r="B2720" s="6" t="s">
        <v>45</v>
      </c>
      <c r="C2720" s="6">
        <v>1961</v>
      </c>
      <c r="D2720" s="6" t="s">
        <v>17</v>
      </c>
      <c r="E2720" s="6" t="s">
        <v>3</v>
      </c>
      <c r="F2720" s="27">
        <v>2.6128385155466401E-2</v>
      </c>
    </row>
    <row r="2721" spans="2:6" x14ac:dyDescent="0.25">
      <c r="B2721" s="6" t="s">
        <v>45</v>
      </c>
      <c r="C2721" s="6">
        <v>1961</v>
      </c>
      <c r="D2721" s="6" t="s">
        <v>18</v>
      </c>
      <c r="E2721" s="6" t="s">
        <v>3</v>
      </c>
      <c r="F2721" s="27">
        <v>7.271815446339017E-3</v>
      </c>
    </row>
    <row r="2722" spans="2:6" x14ac:dyDescent="0.25">
      <c r="B2722" s="6" t="s">
        <v>45</v>
      </c>
      <c r="C2722" s="6">
        <v>1961</v>
      </c>
      <c r="D2722" s="6" t="s">
        <v>19</v>
      </c>
      <c r="E2722" s="6" t="s">
        <v>3</v>
      </c>
      <c r="F2722" s="27">
        <v>0.1238716148445336</v>
      </c>
    </row>
    <row r="2723" spans="2:6" x14ac:dyDescent="0.25">
      <c r="B2723" s="6" t="s">
        <v>45</v>
      </c>
      <c r="C2723" s="6">
        <v>1961</v>
      </c>
      <c r="D2723" s="6" t="s">
        <v>20</v>
      </c>
      <c r="E2723" s="6" t="s">
        <v>3</v>
      </c>
      <c r="F2723" s="27">
        <v>1.60481444332999E-2</v>
      </c>
    </row>
    <row r="2724" spans="2:6" x14ac:dyDescent="0.25">
      <c r="B2724" s="6" t="s">
        <v>45</v>
      </c>
      <c r="C2724" s="6">
        <v>1961</v>
      </c>
      <c r="D2724" s="6" t="s">
        <v>21</v>
      </c>
      <c r="E2724" s="6" t="s">
        <v>3</v>
      </c>
      <c r="F2724" s="27">
        <v>0</v>
      </c>
    </row>
    <row r="2725" spans="2:6" x14ac:dyDescent="0.25">
      <c r="B2725" s="6" t="s">
        <v>45</v>
      </c>
      <c r="C2725" s="6">
        <v>1961</v>
      </c>
      <c r="D2725" s="6" t="s">
        <v>22</v>
      </c>
      <c r="E2725" s="6" t="s">
        <v>3</v>
      </c>
      <c r="F2725" s="27">
        <v>0.10942828485456368</v>
      </c>
    </row>
    <row r="2726" spans="2:6" x14ac:dyDescent="0.25">
      <c r="B2726" s="6" t="s">
        <v>45</v>
      </c>
      <c r="C2726" s="6">
        <v>1961</v>
      </c>
      <c r="D2726" s="6" t="s">
        <v>23</v>
      </c>
      <c r="E2726" s="6" t="s">
        <v>3</v>
      </c>
      <c r="F2726" s="27">
        <v>0</v>
      </c>
    </row>
    <row r="2727" spans="2:6" x14ac:dyDescent="0.25">
      <c r="B2727" s="6" t="s">
        <v>45</v>
      </c>
      <c r="C2727" s="6">
        <v>1961</v>
      </c>
      <c r="D2727" s="6" t="s">
        <v>24</v>
      </c>
      <c r="E2727" s="6" t="s">
        <v>3</v>
      </c>
      <c r="F2727" s="27">
        <v>9.0220661985957878E-2</v>
      </c>
    </row>
    <row r="2728" spans="2:6" x14ac:dyDescent="0.25">
      <c r="B2728" s="6" t="s">
        <v>45</v>
      </c>
      <c r="C2728" s="6">
        <v>1961</v>
      </c>
      <c r="D2728" s="6" t="s">
        <v>25</v>
      </c>
      <c r="E2728" s="6" t="s">
        <v>3</v>
      </c>
      <c r="F2728" s="27">
        <v>7.9413239719157466E-2</v>
      </c>
    </row>
    <row r="2729" spans="2:6" x14ac:dyDescent="0.25">
      <c r="B2729" s="6" t="s">
        <v>45</v>
      </c>
      <c r="C2729" s="6">
        <v>1961</v>
      </c>
      <c r="D2729" s="6" t="s">
        <v>26</v>
      </c>
      <c r="E2729" s="6" t="s">
        <v>3</v>
      </c>
      <c r="F2729" s="27">
        <v>3.3049147442326982E-2</v>
      </c>
    </row>
    <row r="2730" spans="2:6" x14ac:dyDescent="0.25">
      <c r="B2730" s="6" t="s">
        <v>45</v>
      </c>
      <c r="C2730" s="6">
        <v>1961</v>
      </c>
      <c r="D2730" s="6" t="s">
        <v>27</v>
      </c>
      <c r="E2730" s="6" t="s">
        <v>3</v>
      </c>
      <c r="F2730" s="27">
        <v>0</v>
      </c>
    </row>
    <row r="2731" spans="2:6" x14ac:dyDescent="0.25">
      <c r="B2731" s="6" t="s">
        <v>45</v>
      </c>
      <c r="C2731" s="6">
        <v>1961</v>
      </c>
      <c r="D2731" s="6" t="s">
        <v>28</v>
      </c>
      <c r="E2731" s="6" t="s">
        <v>3</v>
      </c>
      <c r="F2731" s="27">
        <v>0</v>
      </c>
    </row>
    <row r="2732" spans="2:6" x14ac:dyDescent="0.25">
      <c r="B2732" s="6" t="s">
        <v>45</v>
      </c>
      <c r="C2732" s="6">
        <v>1961</v>
      </c>
      <c r="D2732" s="6" t="s">
        <v>29</v>
      </c>
      <c r="E2732" s="6" t="s">
        <v>3</v>
      </c>
      <c r="F2732" s="27">
        <v>3.8314944834503512E-2</v>
      </c>
    </row>
    <row r="2733" spans="2:6" x14ac:dyDescent="0.25">
      <c r="B2733" s="6" t="s">
        <v>45</v>
      </c>
      <c r="C2733" s="6">
        <v>1961</v>
      </c>
      <c r="D2733" s="6" t="s">
        <v>30</v>
      </c>
      <c r="E2733" s="6" t="s">
        <v>3</v>
      </c>
      <c r="F2733" s="27">
        <v>0</v>
      </c>
    </row>
    <row r="2734" spans="2:6" x14ac:dyDescent="0.25">
      <c r="B2734" s="6" t="s">
        <v>45</v>
      </c>
      <c r="C2734" s="6">
        <v>1961</v>
      </c>
      <c r="D2734" s="6" t="s">
        <v>31</v>
      </c>
      <c r="E2734" s="6" t="s">
        <v>3</v>
      </c>
      <c r="F2734" s="27">
        <v>0</v>
      </c>
    </row>
    <row r="2735" spans="2:6" x14ac:dyDescent="0.25">
      <c r="B2735" s="6" t="s">
        <v>45</v>
      </c>
      <c r="C2735" s="6">
        <v>1961</v>
      </c>
      <c r="D2735" s="6" t="s">
        <v>32</v>
      </c>
      <c r="E2735" s="6" t="s">
        <v>3</v>
      </c>
      <c r="F2735" s="27">
        <v>0</v>
      </c>
    </row>
    <row r="2736" spans="2:6" x14ac:dyDescent="0.25">
      <c r="B2736" s="6" t="s">
        <v>45</v>
      </c>
      <c r="C2736" s="6">
        <v>1961</v>
      </c>
      <c r="D2736" s="6" t="s">
        <v>7</v>
      </c>
      <c r="E2736" s="6" t="s">
        <v>4</v>
      </c>
      <c r="F2736" s="27">
        <v>5.5538192274034254E-2</v>
      </c>
    </row>
    <row r="2737" spans="2:6" x14ac:dyDescent="0.25">
      <c r="B2737" s="6" t="s">
        <v>45</v>
      </c>
      <c r="C2737" s="6">
        <v>1961</v>
      </c>
      <c r="D2737" s="6" t="s">
        <v>8</v>
      </c>
      <c r="E2737" s="6" t="s">
        <v>4</v>
      </c>
      <c r="F2737" s="27">
        <v>2.2002750343792975E-2</v>
      </c>
    </row>
    <row r="2738" spans="2:6" x14ac:dyDescent="0.25">
      <c r="B2738" s="6" t="s">
        <v>45</v>
      </c>
      <c r="C2738" s="6">
        <v>1961</v>
      </c>
      <c r="D2738" s="6" t="s">
        <v>9</v>
      </c>
      <c r="E2738" s="6" t="s">
        <v>4</v>
      </c>
      <c r="F2738" s="27">
        <v>8.1885235654456809E-2</v>
      </c>
    </row>
    <row r="2739" spans="2:6" x14ac:dyDescent="0.25">
      <c r="B2739" s="6" t="s">
        <v>45</v>
      </c>
      <c r="C2739" s="6">
        <v>1961</v>
      </c>
      <c r="D2739" s="6" t="s">
        <v>10</v>
      </c>
      <c r="E2739" s="6" t="s">
        <v>4</v>
      </c>
      <c r="F2739" s="27">
        <v>0.11060757594699337</v>
      </c>
    </row>
    <row r="2740" spans="2:6" x14ac:dyDescent="0.25">
      <c r="B2740" s="6" t="s">
        <v>45</v>
      </c>
      <c r="C2740" s="6">
        <v>1961</v>
      </c>
      <c r="D2740" s="6" t="s">
        <v>11</v>
      </c>
      <c r="E2740" s="6" t="s">
        <v>4</v>
      </c>
      <c r="F2740" s="27">
        <v>1.8689836229528693E-2</v>
      </c>
    </row>
    <row r="2741" spans="2:6" x14ac:dyDescent="0.25">
      <c r="B2741" s="6" t="s">
        <v>45</v>
      </c>
      <c r="C2741" s="6">
        <v>1961</v>
      </c>
      <c r="D2741" s="6" t="s">
        <v>12</v>
      </c>
      <c r="E2741" s="6" t="s">
        <v>4</v>
      </c>
      <c r="F2741" s="27">
        <v>1.2189023627953495E-2</v>
      </c>
    </row>
    <row r="2742" spans="2:6" x14ac:dyDescent="0.25">
      <c r="B2742" s="6" t="s">
        <v>45</v>
      </c>
      <c r="C2742" s="6">
        <v>1961</v>
      </c>
      <c r="D2742" s="6" t="s">
        <v>13</v>
      </c>
      <c r="E2742" s="6" t="s">
        <v>4</v>
      </c>
      <c r="F2742" s="27">
        <v>6.1570196274534318E-3</v>
      </c>
    </row>
    <row r="2743" spans="2:6" x14ac:dyDescent="0.25">
      <c r="B2743" s="6" t="s">
        <v>45</v>
      </c>
      <c r="C2743" s="6">
        <v>1961</v>
      </c>
      <c r="D2743" s="6" t="s">
        <v>14</v>
      </c>
      <c r="E2743" s="6" t="s">
        <v>4</v>
      </c>
      <c r="F2743" s="27">
        <v>2.0877609701212652E-2</v>
      </c>
    </row>
    <row r="2744" spans="2:6" x14ac:dyDescent="0.25">
      <c r="B2744" s="6" t="s">
        <v>45</v>
      </c>
      <c r="C2744" s="6">
        <v>1961</v>
      </c>
      <c r="D2744" s="6" t="s">
        <v>15</v>
      </c>
      <c r="E2744" s="6" t="s">
        <v>4</v>
      </c>
      <c r="F2744" s="27">
        <v>0</v>
      </c>
    </row>
    <row r="2745" spans="2:6" x14ac:dyDescent="0.25">
      <c r="B2745" s="6" t="s">
        <v>45</v>
      </c>
      <c r="C2745" s="6">
        <v>1961</v>
      </c>
      <c r="D2745" s="6" t="s">
        <v>16</v>
      </c>
      <c r="E2745" s="6" t="s">
        <v>4</v>
      </c>
      <c r="F2745" s="27">
        <v>0.14911238904863108</v>
      </c>
    </row>
    <row r="2746" spans="2:6" x14ac:dyDescent="0.25">
      <c r="B2746" s="6" t="s">
        <v>45</v>
      </c>
      <c r="C2746" s="6">
        <v>1961</v>
      </c>
      <c r="D2746" s="6" t="s">
        <v>17</v>
      </c>
      <c r="E2746" s="6" t="s">
        <v>4</v>
      </c>
      <c r="F2746" s="27">
        <v>0.10682585323165396</v>
      </c>
    </row>
    <row r="2747" spans="2:6" x14ac:dyDescent="0.25">
      <c r="B2747" s="6" t="s">
        <v>45</v>
      </c>
      <c r="C2747" s="6">
        <v>1961</v>
      </c>
      <c r="D2747" s="6" t="s">
        <v>18</v>
      </c>
      <c r="E2747" s="6" t="s">
        <v>4</v>
      </c>
      <c r="F2747" s="27">
        <v>8.8792349043630453E-2</v>
      </c>
    </row>
    <row r="2748" spans="2:6" x14ac:dyDescent="0.25">
      <c r="B2748" s="6" t="s">
        <v>45</v>
      </c>
      <c r="C2748" s="6">
        <v>1961</v>
      </c>
      <c r="D2748" s="6" t="s">
        <v>19</v>
      </c>
      <c r="E2748" s="6" t="s">
        <v>4</v>
      </c>
      <c r="F2748" s="27">
        <v>8.6167020877609704E-2</v>
      </c>
    </row>
    <row r="2749" spans="2:6" x14ac:dyDescent="0.25">
      <c r="B2749" s="6" t="s">
        <v>45</v>
      </c>
      <c r="C2749" s="6">
        <v>1961</v>
      </c>
      <c r="D2749" s="6" t="s">
        <v>20</v>
      </c>
      <c r="E2749" s="6" t="s">
        <v>4</v>
      </c>
      <c r="F2749" s="27">
        <v>8.5010626328291036E-3</v>
      </c>
    </row>
    <row r="2750" spans="2:6" x14ac:dyDescent="0.25">
      <c r="B2750" s="6" t="s">
        <v>45</v>
      </c>
      <c r="C2750" s="6">
        <v>1961</v>
      </c>
      <c r="D2750" s="6" t="s">
        <v>21</v>
      </c>
      <c r="E2750" s="6" t="s">
        <v>4</v>
      </c>
      <c r="F2750" s="27">
        <v>0</v>
      </c>
    </row>
    <row r="2751" spans="2:6" x14ac:dyDescent="0.25">
      <c r="B2751" s="6" t="s">
        <v>45</v>
      </c>
      <c r="C2751" s="6">
        <v>1961</v>
      </c>
      <c r="D2751" s="6" t="s">
        <v>22</v>
      </c>
      <c r="E2751" s="6" t="s">
        <v>4</v>
      </c>
      <c r="F2751" s="27">
        <v>2.1221402675334417E-2</v>
      </c>
    </row>
    <row r="2752" spans="2:6" x14ac:dyDescent="0.25">
      <c r="B2752" s="6" t="s">
        <v>45</v>
      </c>
      <c r="C2752" s="6">
        <v>1961</v>
      </c>
      <c r="D2752" s="6" t="s">
        <v>23</v>
      </c>
      <c r="E2752" s="6" t="s">
        <v>4</v>
      </c>
      <c r="F2752" s="27">
        <v>0</v>
      </c>
    </row>
    <row r="2753" spans="2:6" x14ac:dyDescent="0.25">
      <c r="B2753" s="6" t="s">
        <v>45</v>
      </c>
      <c r="C2753" s="6">
        <v>1961</v>
      </c>
      <c r="D2753" s="6" t="s">
        <v>24</v>
      </c>
      <c r="E2753" s="6" t="s">
        <v>4</v>
      </c>
      <c r="F2753" s="27">
        <v>3.9192399049881234E-2</v>
      </c>
    </row>
    <row r="2754" spans="2:6" x14ac:dyDescent="0.25">
      <c r="B2754" s="6" t="s">
        <v>45</v>
      </c>
      <c r="C2754" s="6">
        <v>1961</v>
      </c>
      <c r="D2754" s="6" t="s">
        <v>25</v>
      </c>
      <c r="E2754" s="6" t="s">
        <v>4</v>
      </c>
      <c r="F2754" s="27">
        <v>9.7699712464058008E-2</v>
      </c>
    </row>
    <row r="2755" spans="2:6" x14ac:dyDescent="0.25">
      <c r="B2755" s="6" t="s">
        <v>45</v>
      </c>
      <c r="C2755" s="6">
        <v>1961</v>
      </c>
      <c r="D2755" s="6" t="s">
        <v>26</v>
      </c>
      <c r="E2755" s="6" t="s">
        <v>4</v>
      </c>
      <c r="F2755" s="27">
        <v>3.3972996624578075E-2</v>
      </c>
    </row>
    <row r="2756" spans="2:6" x14ac:dyDescent="0.25">
      <c r="B2756" s="6" t="s">
        <v>45</v>
      </c>
      <c r="C2756" s="6">
        <v>1961</v>
      </c>
      <c r="D2756" s="6" t="s">
        <v>27</v>
      </c>
      <c r="E2756" s="6" t="s">
        <v>4</v>
      </c>
      <c r="F2756" s="27">
        <v>0</v>
      </c>
    </row>
    <row r="2757" spans="2:6" x14ac:dyDescent="0.25">
      <c r="B2757" s="6" t="s">
        <v>45</v>
      </c>
      <c r="C2757" s="6">
        <v>1961</v>
      </c>
      <c r="D2757" s="6" t="s">
        <v>28</v>
      </c>
      <c r="E2757" s="6" t="s">
        <v>4</v>
      </c>
      <c r="F2757" s="27">
        <v>2.044005500687586E-2</v>
      </c>
    </row>
    <row r="2758" spans="2:6" x14ac:dyDescent="0.25">
      <c r="B2758" s="6" t="s">
        <v>45</v>
      </c>
      <c r="C2758" s="6">
        <v>1961</v>
      </c>
      <c r="D2758" s="6" t="s">
        <v>29</v>
      </c>
      <c r="E2758" s="6" t="s">
        <v>4</v>
      </c>
      <c r="F2758" s="27">
        <v>1.7377172146518315E-2</v>
      </c>
    </row>
    <row r="2759" spans="2:6" x14ac:dyDescent="0.25">
      <c r="B2759" s="6" t="s">
        <v>45</v>
      </c>
      <c r="C2759" s="6">
        <v>1961</v>
      </c>
      <c r="D2759" s="6" t="s">
        <v>30</v>
      </c>
      <c r="E2759" s="6" t="s">
        <v>4</v>
      </c>
      <c r="F2759" s="27">
        <v>0</v>
      </c>
    </row>
    <row r="2760" spans="2:6" x14ac:dyDescent="0.25">
      <c r="B2760" s="6" t="s">
        <v>45</v>
      </c>
      <c r="C2760" s="6">
        <v>1961</v>
      </c>
      <c r="D2760" s="6" t="s">
        <v>31</v>
      </c>
      <c r="E2760" s="6" t="s">
        <v>4</v>
      </c>
      <c r="F2760" s="27">
        <v>2.7503437929741218E-3</v>
      </c>
    </row>
    <row r="2761" spans="2:6" x14ac:dyDescent="0.25">
      <c r="B2761" s="6" t="s">
        <v>45</v>
      </c>
      <c r="C2761" s="6">
        <v>1961</v>
      </c>
      <c r="D2761" s="6" t="s">
        <v>32</v>
      </c>
      <c r="E2761" s="6" t="s">
        <v>4</v>
      </c>
      <c r="F2761" s="27">
        <v>0</v>
      </c>
    </row>
    <row r="2762" spans="2:6" x14ac:dyDescent="0.25">
      <c r="B2762" s="6" t="s">
        <v>45</v>
      </c>
      <c r="C2762" s="6">
        <v>1960</v>
      </c>
      <c r="D2762" s="6" t="s">
        <v>7</v>
      </c>
      <c r="E2762" s="6" t="s">
        <v>3</v>
      </c>
      <c r="F2762" s="27">
        <v>6.4769126889315951E-2</v>
      </c>
    </row>
    <row r="2763" spans="2:6" x14ac:dyDescent="0.25">
      <c r="B2763" s="6" t="s">
        <v>45</v>
      </c>
      <c r="C2763" s="6">
        <v>1960</v>
      </c>
      <c r="D2763" s="6" t="s">
        <v>8</v>
      </c>
      <c r="E2763" s="6" t="s">
        <v>3</v>
      </c>
      <c r="F2763" s="27">
        <v>5.2770996727782682E-2</v>
      </c>
    </row>
    <row r="2764" spans="2:6" x14ac:dyDescent="0.25">
      <c r="B2764" s="6" t="s">
        <v>45</v>
      </c>
      <c r="C2764" s="6">
        <v>1960</v>
      </c>
      <c r="D2764" s="6" t="s">
        <v>9</v>
      </c>
      <c r="E2764" s="6" t="s">
        <v>3</v>
      </c>
      <c r="F2764" s="27">
        <v>4.8382070326702331E-2</v>
      </c>
    </row>
    <row r="2765" spans="2:6" x14ac:dyDescent="0.25">
      <c r="B2765" s="6" t="s">
        <v>45</v>
      </c>
      <c r="C2765" s="6">
        <v>1960</v>
      </c>
      <c r="D2765" s="6" t="s">
        <v>10</v>
      </c>
      <c r="E2765" s="6" t="s">
        <v>3</v>
      </c>
      <c r="F2765" s="27">
        <v>8.0221264218563335E-2</v>
      </c>
    </row>
    <row r="2766" spans="2:6" x14ac:dyDescent="0.25">
      <c r="B2766" s="6" t="s">
        <v>45</v>
      </c>
      <c r="C2766" s="6">
        <v>1960</v>
      </c>
      <c r="D2766" s="6" t="s">
        <v>11</v>
      </c>
      <c r="E2766" s="6" t="s">
        <v>3</v>
      </c>
      <c r="F2766" s="27">
        <v>6.0250350594712515E-3</v>
      </c>
    </row>
    <row r="2767" spans="2:6" x14ac:dyDescent="0.25">
      <c r="B2767" s="6" t="s">
        <v>45</v>
      </c>
      <c r="C2767" s="6">
        <v>1960</v>
      </c>
      <c r="D2767" s="6" t="s">
        <v>12</v>
      </c>
      <c r="E2767" s="6" t="s">
        <v>3</v>
      </c>
      <c r="F2767" s="27">
        <v>4.4668363371942032E-3</v>
      </c>
    </row>
    <row r="2768" spans="2:6" x14ac:dyDescent="0.25">
      <c r="B2768" s="6" t="s">
        <v>45</v>
      </c>
      <c r="C2768" s="6">
        <v>1960</v>
      </c>
      <c r="D2768" s="6" t="s">
        <v>13</v>
      </c>
      <c r="E2768" s="6" t="s">
        <v>3</v>
      </c>
      <c r="F2768" s="27">
        <v>0.11603386485223083</v>
      </c>
    </row>
    <row r="2769" spans="2:6" x14ac:dyDescent="0.25">
      <c r="B2769" s="6" t="s">
        <v>45</v>
      </c>
      <c r="C2769" s="6">
        <v>1960</v>
      </c>
      <c r="D2769" s="6" t="s">
        <v>14</v>
      </c>
      <c r="E2769" s="6" t="s">
        <v>3</v>
      </c>
      <c r="F2769" s="27">
        <v>0</v>
      </c>
    </row>
    <row r="2770" spans="2:6" x14ac:dyDescent="0.25">
      <c r="B2770" s="6" t="s">
        <v>45</v>
      </c>
      <c r="C2770" s="6">
        <v>1960</v>
      </c>
      <c r="D2770" s="6" t="s">
        <v>15</v>
      </c>
      <c r="E2770" s="6" t="s">
        <v>3</v>
      </c>
      <c r="F2770" s="27">
        <v>2.0386433283124707E-2</v>
      </c>
    </row>
    <row r="2771" spans="2:6" x14ac:dyDescent="0.25">
      <c r="B2771" s="6" t="s">
        <v>45</v>
      </c>
      <c r="C2771" s="6">
        <v>1960</v>
      </c>
      <c r="D2771" s="6" t="s">
        <v>16</v>
      </c>
      <c r="E2771" s="6" t="s">
        <v>3</v>
      </c>
      <c r="F2771" s="27">
        <v>7.2845790266451979E-2</v>
      </c>
    </row>
    <row r="2772" spans="2:6" x14ac:dyDescent="0.25">
      <c r="B2772" s="6" t="s">
        <v>45</v>
      </c>
      <c r="C2772" s="6">
        <v>1960</v>
      </c>
      <c r="D2772" s="6" t="s">
        <v>17</v>
      </c>
      <c r="E2772" s="6" t="s">
        <v>3</v>
      </c>
      <c r="F2772" s="27">
        <v>2.5658338960162053E-2</v>
      </c>
    </row>
    <row r="2773" spans="2:6" x14ac:dyDescent="0.25">
      <c r="B2773" s="6" t="s">
        <v>45</v>
      </c>
      <c r="C2773" s="6">
        <v>1960</v>
      </c>
      <c r="D2773" s="6" t="s">
        <v>18</v>
      </c>
      <c r="E2773" s="6" t="s">
        <v>3</v>
      </c>
      <c r="F2773" s="27">
        <v>6.1548849529943382E-3</v>
      </c>
    </row>
    <row r="2774" spans="2:6" x14ac:dyDescent="0.25">
      <c r="B2774" s="6" t="s">
        <v>45</v>
      </c>
      <c r="C2774" s="6">
        <v>1960</v>
      </c>
      <c r="D2774" s="6" t="s">
        <v>19</v>
      </c>
      <c r="E2774" s="6" t="s">
        <v>3</v>
      </c>
      <c r="F2774" s="27">
        <v>0.11717654391523399</v>
      </c>
    </row>
    <row r="2775" spans="2:6" x14ac:dyDescent="0.25">
      <c r="B2775" s="6" t="s">
        <v>45</v>
      </c>
      <c r="C2775" s="6">
        <v>1960</v>
      </c>
      <c r="D2775" s="6" t="s">
        <v>20</v>
      </c>
      <c r="E2775" s="6" t="s">
        <v>3</v>
      </c>
      <c r="F2775" s="27">
        <v>1.8230925050641458E-2</v>
      </c>
    </row>
    <row r="2776" spans="2:6" x14ac:dyDescent="0.25">
      <c r="B2776" s="6" t="s">
        <v>45</v>
      </c>
      <c r="C2776" s="6">
        <v>1960</v>
      </c>
      <c r="D2776" s="6" t="s">
        <v>21</v>
      </c>
      <c r="E2776" s="6" t="s">
        <v>3</v>
      </c>
      <c r="F2776" s="27">
        <v>0</v>
      </c>
    </row>
    <row r="2777" spans="2:6" x14ac:dyDescent="0.25">
      <c r="B2777" s="6" t="s">
        <v>45</v>
      </c>
      <c r="C2777" s="6">
        <v>1960</v>
      </c>
      <c r="D2777" s="6" t="s">
        <v>22</v>
      </c>
      <c r="E2777" s="6" t="s">
        <v>3</v>
      </c>
      <c r="F2777" s="27">
        <v>0.1146574559808861</v>
      </c>
    </row>
    <row r="2778" spans="2:6" x14ac:dyDescent="0.25">
      <c r="B2778" s="6" t="s">
        <v>45</v>
      </c>
      <c r="C2778" s="6">
        <v>1960</v>
      </c>
      <c r="D2778" s="6" t="s">
        <v>23</v>
      </c>
      <c r="E2778" s="6" t="s">
        <v>3</v>
      </c>
      <c r="F2778" s="27">
        <v>0</v>
      </c>
    </row>
    <row r="2779" spans="2:6" x14ac:dyDescent="0.25">
      <c r="B2779" s="6" t="s">
        <v>45</v>
      </c>
      <c r="C2779" s="6">
        <v>1960</v>
      </c>
      <c r="D2779" s="6" t="s">
        <v>24</v>
      </c>
      <c r="E2779" s="6" t="s">
        <v>3</v>
      </c>
      <c r="F2779" s="27">
        <v>9.3569833272736713E-2</v>
      </c>
    </row>
    <row r="2780" spans="2:6" x14ac:dyDescent="0.25">
      <c r="B2780" s="6" t="s">
        <v>45</v>
      </c>
      <c r="C2780" s="6">
        <v>1960</v>
      </c>
      <c r="D2780" s="6" t="s">
        <v>25</v>
      </c>
      <c r="E2780" s="6" t="s">
        <v>3</v>
      </c>
      <c r="F2780" s="27">
        <v>8.5155560172440664E-2</v>
      </c>
    </row>
    <row r="2781" spans="2:6" x14ac:dyDescent="0.25">
      <c r="B2781" s="6" t="s">
        <v>45</v>
      </c>
      <c r="C2781" s="6">
        <v>1960</v>
      </c>
      <c r="D2781" s="6" t="s">
        <v>26</v>
      </c>
      <c r="E2781" s="6" t="s">
        <v>3</v>
      </c>
      <c r="F2781" s="27">
        <v>3.1917103827974865E-2</v>
      </c>
    </row>
    <row r="2782" spans="2:6" x14ac:dyDescent="0.25">
      <c r="B2782" s="6" t="s">
        <v>45</v>
      </c>
      <c r="C2782" s="6">
        <v>1960</v>
      </c>
      <c r="D2782" s="6" t="s">
        <v>27</v>
      </c>
      <c r="E2782" s="6" t="s">
        <v>3</v>
      </c>
      <c r="F2782" s="27">
        <v>0</v>
      </c>
    </row>
    <row r="2783" spans="2:6" x14ac:dyDescent="0.25">
      <c r="B2783" s="6" t="s">
        <v>45</v>
      </c>
      <c r="C2783" s="6">
        <v>1960</v>
      </c>
      <c r="D2783" s="6" t="s">
        <v>28</v>
      </c>
      <c r="E2783" s="6" t="s">
        <v>3</v>
      </c>
      <c r="F2783" s="27">
        <v>1.6620786370955176E-3</v>
      </c>
    </row>
    <row r="2784" spans="2:6" x14ac:dyDescent="0.25">
      <c r="B2784" s="6" t="s">
        <v>45</v>
      </c>
      <c r="C2784" s="6">
        <v>1960</v>
      </c>
      <c r="D2784" s="6" t="s">
        <v>29</v>
      </c>
      <c r="E2784" s="6" t="s">
        <v>3</v>
      </c>
      <c r="F2784" s="27">
        <v>3.9915857268997039E-2</v>
      </c>
    </row>
    <row r="2785" spans="2:6" x14ac:dyDescent="0.25">
      <c r="B2785" s="6" t="s">
        <v>45</v>
      </c>
      <c r="C2785" s="6">
        <v>1960</v>
      </c>
      <c r="D2785" s="6" t="s">
        <v>30</v>
      </c>
      <c r="E2785" s="6" t="s">
        <v>3</v>
      </c>
      <c r="F2785" s="27">
        <v>0</v>
      </c>
    </row>
    <row r="2786" spans="2:6" x14ac:dyDescent="0.25">
      <c r="B2786" s="6" t="s">
        <v>45</v>
      </c>
      <c r="C2786" s="6">
        <v>1960</v>
      </c>
      <c r="D2786" s="6" t="s">
        <v>31</v>
      </c>
      <c r="E2786" s="6" t="s">
        <v>3</v>
      </c>
      <c r="F2786" s="27">
        <v>0</v>
      </c>
    </row>
    <row r="2787" spans="2:6" x14ac:dyDescent="0.25">
      <c r="B2787" s="6" t="s">
        <v>45</v>
      </c>
      <c r="C2787" s="6">
        <v>1960</v>
      </c>
      <c r="D2787" s="6" t="s">
        <v>32</v>
      </c>
      <c r="E2787" s="6" t="s">
        <v>3</v>
      </c>
      <c r="F2787" s="27">
        <v>0</v>
      </c>
    </row>
    <row r="2788" spans="2:6" x14ac:dyDescent="0.25">
      <c r="B2788" s="6" t="s">
        <v>45</v>
      </c>
      <c r="C2788" s="6">
        <v>1960</v>
      </c>
      <c r="D2788" s="6" t="s">
        <v>7</v>
      </c>
      <c r="E2788" s="6" t="s">
        <v>4</v>
      </c>
      <c r="F2788" s="27">
        <v>5.4541275366125963E-2</v>
      </c>
    </row>
    <row r="2789" spans="2:6" x14ac:dyDescent="0.25">
      <c r="B2789" s="6" t="s">
        <v>45</v>
      </c>
      <c r="C2789" s="6">
        <v>1960</v>
      </c>
      <c r="D2789" s="6" t="s">
        <v>8</v>
      </c>
      <c r="E2789" s="6" t="s">
        <v>4</v>
      </c>
      <c r="F2789" s="27">
        <v>2.2263085308990609E-2</v>
      </c>
    </row>
    <row r="2790" spans="2:6" x14ac:dyDescent="0.25">
      <c r="B2790" s="6" t="s">
        <v>45</v>
      </c>
      <c r="C2790" s="6">
        <v>1960</v>
      </c>
      <c r="D2790" s="6" t="s">
        <v>9</v>
      </c>
      <c r="E2790" s="6" t="s">
        <v>4</v>
      </c>
      <c r="F2790" s="27">
        <v>7.8905890851776447E-2</v>
      </c>
    </row>
    <row r="2791" spans="2:6" x14ac:dyDescent="0.25">
      <c r="B2791" s="6" t="s">
        <v>45</v>
      </c>
      <c r="C2791" s="6">
        <v>1960</v>
      </c>
      <c r="D2791" s="6" t="s">
        <v>10</v>
      </c>
      <c r="E2791" s="6" t="s">
        <v>4</v>
      </c>
      <c r="F2791" s="27">
        <v>0.11174229986208709</v>
      </c>
    </row>
    <row r="2792" spans="2:6" x14ac:dyDescent="0.25">
      <c r="B2792" s="6" t="s">
        <v>45</v>
      </c>
      <c r="C2792" s="6">
        <v>1960</v>
      </c>
      <c r="D2792" s="6" t="s">
        <v>11</v>
      </c>
      <c r="E2792" s="6" t="s">
        <v>4</v>
      </c>
      <c r="F2792" s="27">
        <v>1.8125697773691468E-2</v>
      </c>
    </row>
    <row r="2793" spans="2:6" x14ac:dyDescent="0.25">
      <c r="B2793" s="6" t="s">
        <v>45</v>
      </c>
      <c r="C2793" s="6">
        <v>1960</v>
      </c>
      <c r="D2793" s="6" t="s">
        <v>12</v>
      </c>
      <c r="E2793" s="6" t="s">
        <v>4</v>
      </c>
      <c r="F2793" s="27">
        <v>9.5553950220003941E-3</v>
      </c>
    </row>
    <row r="2794" spans="2:6" x14ac:dyDescent="0.25">
      <c r="B2794" s="6" t="s">
        <v>45</v>
      </c>
      <c r="C2794" s="6">
        <v>1960</v>
      </c>
      <c r="D2794" s="6" t="s">
        <v>13</v>
      </c>
      <c r="E2794" s="6" t="s">
        <v>4</v>
      </c>
      <c r="F2794" s="27">
        <v>1.0343468838247849E-2</v>
      </c>
    </row>
    <row r="2795" spans="2:6" x14ac:dyDescent="0.25">
      <c r="B2795" s="6" t="s">
        <v>45</v>
      </c>
      <c r="C2795" s="6">
        <v>1960</v>
      </c>
      <c r="D2795" s="6" t="s">
        <v>14</v>
      </c>
      <c r="E2795" s="6" t="s">
        <v>4</v>
      </c>
      <c r="F2795" s="27">
        <v>2.3182504761279307E-2</v>
      </c>
    </row>
    <row r="2796" spans="2:6" x14ac:dyDescent="0.25">
      <c r="B2796" s="6" t="s">
        <v>45</v>
      </c>
      <c r="C2796" s="6">
        <v>1960</v>
      </c>
      <c r="D2796" s="6" t="s">
        <v>15</v>
      </c>
      <c r="E2796" s="6" t="s">
        <v>4</v>
      </c>
      <c r="F2796" s="27">
        <v>0</v>
      </c>
    </row>
    <row r="2797" spans="2:6" x14ac:dyDescent="0.25">
      <c r="B2797" s="6" t="s">
        <v>45</v>
      </c>
      <c r="C2797" s="6">
        <v>1960</v>
      </c>
      <c r="D2797" s="6" t="s">
        <v>16</v>
      </c>
      <c r="E2797" s="6" t="s">
        <v>4</v>
      </c>
      <c r="F2797" s="27">
        <v>0.15314901162408878</v>
      </c>
    </row>
    <row r="2798" spans="2:6" x14ac:dyDescent="0.25">
      <c r="B2798" s="6" t="s">
        <v>45</v>
      </c>
      <c r="C2798" s="6">
        <v>1960</v>
      </c>
      <c r="D2798" s="6" t="s">
        <v>17</v>
      </c>
      <c r="E2798" s="6" t="s">
        <v>4</v>
      </c>
      <c r="F2798" s="27">
        <v>0.10954226045839627</v>
      </c>
    </row>
    <row r="2799" spans="2:6" x14ac:dyDescent="0.25">
      <c r="B2799" s="6" t="s">
        <v>45</v>
      </c>
      <c r="C2799" s="6">
        <v>1960</v>
      </c>
      <c r="D2799" s="6" t="s">
        <v>18</v>
      </c>
      <c r="E2799" s="6" t="s">
        <v>4</v>
      </c>
      <c r="F2799" s="27">
        <v>8.0416365666250739E-2</v>
      </c>
    </row>
    <row r="2800" spans="2:6" x14ac:dyDescent="0.25">
      <c r="B2800" s="6" t="s">
        <v>45</v>
      </c>
      <c r="C2800" s="6">
        <v>1960</v>
      </c>
      <c r="D2800" s="6" t="s">
        <v>19</v>
      </c>
      <c r="E2800" s="6" t="s">
        <v>4</v>
      </c>
      <c r="F2800" s="27">
        <v>8.6326919288106652E-2</v>
      </c>
    </row>
    <row r="2801" spans="2:6" x14ac:dyDescent="0.25">
      <c r="B2801" s="6" t="s">
        <v>45</v>
      </c>
      <c r="C2801" s="6">
        <v>1960</v>
      </c>
      <c r="D2801" s="6" t="s">
        <v>20</v>
      </c>
      <c r="E2801" s="6" t="s">
        <v>4</v>
      </c>
      <c r="F2801" s="27">
        <v>6.9613187101858539E-3</v>
      </c>
    </row>
    <row r="2802" spans="2:6" x14ac:dyDescent="0.25">
      <c r="B2802" s="6" t="s">
        <v>45</v>
      </c>
      <c r="C2802" s="6">
        <v>1960</v>
      </c>
      <c r="D2802" s="6" t="s">
        <v>21</v>
      </c>
      <c r="E2802" s="6" t="s">
        <v>4</v>
      </c>
      <c r="F2802" s="27">
        <v>0</v>
      </c>
    </row>
    <row r="2803" spans="2:6" x14ac:dyDescent="0.25">
      <c r="B2803" s="6" t="s">
        <v>45</v>
      </c>
      <c r="C2803" s="6">
        <v>1960</v>
      </c>
      <c r="D2803" s="6" t="s">
        <v>22</v>
      </c>
      <c r="E2803" s="6" t="s">
        <v>4</v>
      </c>
      <c r="F2803" s="27">
        <v>2.4725815984763908E-2</v>
      </c>
    </row>
    <row r="2804" spans="2:6" x14ac:dyDescent="0.25">
      <c r="B2804" s="6" t="s">
        <v>45</v>
      </c>
      <c r="C2804" s="6">
        <v>1960</v>
      </c>
      <c r="D2804" s="6" t="s">
        <v>23</v>
      </c>
      <c r="E2804" s="6" t="s">
        <v>4</v>
      </c>
      <c r="F2804" s="27">
        <v>0</v>
      </c>
    </row>
    <row r="2805" spans="2:6" x14ac:dyDescent="0.25">
      <c r="B2805" s="6" t="s">
        <v>45</v>
      </c>
      <c r="C2805" s="6">
        <v>1960</v>
      </c>
      <c r="D2805" s="6" t="s">
        <v>24</v>
      </c>
      <c r="E2805" s="6" t="s">
        <v>4</v>
      </c>
      <c r="F2805" s="27">
        <v>4.0355946673671768E-2</v>
      </c>
    </row>
    <row r="2806" spans="2:6" x14ac:dyDescent="0.25">
      <c r="B2806" s="6" t="s">
        <v>45</v>
      </c>
      <c r="C2806" s="6">
        <v>1960</v>
      </c>
      <c r="D2806" s="6" t="s">
        <v>25</v>
      </c>
      <c r="E2806" s="6" t="s">
        <v>4</v>
      </c>
      <c r="F2806" s="27">
        <v>9.9428646483220598E-2</v>
      </c>
    </row>
    <row r="2807" spans="2:6" x14ac:dyDescent="0.25">
      <c r="B2807" s="6" t="s">
        <v>45</v>
      </c>
      <c r="C2807" s="6">
        <v>1960</v>
      </c>
      <c r="D2807" s="6" t="s">
        <v>26</v>
      </c>
      <c r="E2807" s="6" t="s">
        <v>4</v>
      </c>
      <c r="F2807" s="27">
        <v>2.9125894792145533E-2</v>
      </c>
    </row>
    <row r="2808" spans="2:6" x14ac:dyDescent="0.25">
      <c r="B2808" s="6" t="s">
        <v>45</v>
      </c>
      <c r="C2808" s="6">
        <v>1960</v>
      </c>
      <c r="D2808" s="6" t="s">
        <v>27</v>
      </c>
      <c r="E2808" s="6" t="s">
        <v>4</v>
      </c>
      <c r="F2808" s="27">
        <v>0</v>
      </c>
    </row>
    <row r="2809" spans="2:6" x14ac:dyDescent="0.25">
      <c r="B2809" s="6" t="s">
        <v>45</v>
      </c>
      <c r="C2809" s="6">
        <v>1960</v>
      </c>
      <c r="D2809" s="6" t="s">
        <v>28</v>
      </c>
      <c r="E2809" s="6" t="s">
        <v>4</v>
      </c>
      <c r="F2809" s="27">
        <v>2.0555592040454457E-2</v>
      </c>
    </row>
    <row r="2810" spans="2:6" x14ac:dyDescent="0.25">
      <c r="B2810" s="6" t="s">
        <v>45</v>
      </c>
      <c r="C2810" s="6">
        <v>1960</v>
      </c>
      <c r="D2810" s="6" t="s">
        <v>29</v>
      </c>
      <c r="E2810" s="6" t="s">
        <v>4</v>
      </c>
      <c r="F2810" s="27">
        <v>1.7239114730413081E-2</v>
      </c>
    </row>
    <row r="2811" spans="2:6" x14ac:dyDescent="0.25">
      <c r="B2811" s="6" t="s">
        <v>45</v>
      </c>
      <c r="C2811" s="6">
        <v>1960</v>
      </c>
      <c r="D2811" s="6" t="s">
        <v>30</v>
      </c>
      <c r="E2811" s="6" t="s">
        <v>4</v>
      </c>
      <c r="F2811" s="27">
        <v>0</v>
      </c>
    </row>
    <row r="2812" spans="2:6" x14ac:dyDescent="0.25">
      <c r="B2812" s="6" t="s">
        <v>45</v>
      </c>
      <c r="C2812" s="6">
        <v>1960</v>
      </c>
      <c r="D2812" s="6" t="s">
        <v>31</v>
      </c>
      <c r="E2812" s="6" t="s">
        <v>4</v>
      </c>
      <c r="F2812" s="27">
        <v>3.5134957641032379E-3</v>
      </c>
    </row>
    <row r="2813" spans="2:6" x14ac:dyDescent="0.25">
      <c r="B2813" s="6" t="s">
        <v>45</v>
      </c>
      <c r="C2813" s="6">
        <v>1960</v>
      </c>
      <c r="D2813" s="6" t="s">
        <v>32</v>
      </c>
      <c r="E2813" s="6" t="s">
        <v>4</v>
      </c>
      <c r="F2813" s="27">
        <v>0</v>
      </c>
    </row>
    <row r="2814" spans="2:6" x14ac:dyDescent="0.25">
      <c r="B2814" s="6" t="s">
        <v>33</v>
      </c>
      <c r="C2814" s="6">
        <v>2013</v>
      </c>
      <c r="D2814" s="6" t="s">
        <v>7</v>
      </c>
      <c r="E2814" s="6" t="s">
        <v>3</v>
      </c>
      <c r="F2814" s="27">
        <v>0.10120456305133887</v>
      </c>
    </row>
    <row r="2815" spans="2:6" x14ac:dyDescent="0.25">
      <c r="B2815" s="6" t="s">
        <v>33</v>
      </c>
      <c r="C2815" s="6">
        <v>2013</v>
      </c>
      <c r="D2815" s="6" t="s">
        <v>8</v>
      </c>
      <c r="E2815" s="6" t="s">
        <v>3</v>
      </c>
      <c r="F2815" s="27">
        <v>5.7566069826505091E-2</v>
      </c>
    </row>
    <row r="2816" spans="2:6" x14ac:dyDescent="0.25">
      <c r="B2816" s="6" t="s">
        <v>33</v>
      </c>
      <c r="C2816" s="6">
        <v>2013</v>
      </c>
      <c r="D2816" s="6" t="s">
        <v>9</v>
      </c>
      <c r="E2816" s="6" t="s">
        <v>3</v>
      </c>
      <c r="F2816" s="27">
        <v>8.4394221217900176E-2</v>
      </c>
    </row>
    <row r="2817" spans="2:6" x14ac:dyDescent="0.25">
      <c r="B2817" s="6" t="s">
        <v>33</v>
      </c>
      <c r="C2817" s="6">
        <v>2013</v>
      </c>
      <c r="D2817" s="6" t="s">
        <v>10</v>
      </c>
      <c r="E2817" s="6" t="s">
        <v>3</v>
      </c>
      <c r="F2817" s="27">
        <v>5.9753658493577499E-2</v>
      </c>
    </row>
    <row r="2818" spans="2:6" x14ac:dyDescent="0.25">
      <c r="B2818" s="6" t="s">
        <v>33</v>
      </c>
      <c r="C2818" s="6">
        <v>2013</v>
      </c>
      <c r="D2818" s="6" t="s">
        <v>11</v>
      </c>
      <c r="E2818" s="6" t="s">
        <v>3</v>
      </c>
      <c r="F2818" s="27">
        <v>5.5662750131314095E-2</v>
      </c>
    </row>
    <row r="2819" spans="2:6" x14ac:dyDescent="0.25">
      <c r="B2819" s="6" t="s">
        <v>33</v>
      </c>
      <c r="C2819" s="6">
        <v>2013</v>
      </c>
      <c r="D2819" s="6" t="s">
        <v>12</v>
      </c>
      <c r="E2819" s="6" t="s">
        <v>3</v>
      </c>
      <c r="F2819" s="27">
        <v>9.1633996217940251E-3</v>
      </c>
    </row>
    <row r="2820" spans="2:6" x14ac:dyDescent="0.25">
      <c r="B2820" s="6" t="s">
        <v>33</v>
      </c>
      <c r="C2820" s="6">
        <v>2013</v>
      </c>
      <c r="D2820" s="6" t="s">
        <v>13</v>
      </c>
      <c r="E2820" s="6" t="s">
        <v>3</v>
      </c>
      <c r="F2820" s="27">
        <v>3.369281959019315E-2</v>
      </c>
    </row>
    <row r="2821" spans="2:6" x14ac:dyDescent="0.25">
      <c r="B2821" s="6" t="s">
        <v>33</v>
      </c>
      <c r="C2821" s="6">
        <v>2013</v>
      </c>
      <c r="D2821" s="6" t="s">
        <v>14</v>
      </c>
      <c r="E2821" s="6" t="s">
        <v>3</v>
      </c>
      <c r="F2821" s="27">
        <v>2.3071739977247794E-2</v>
      </c>
    </row>
    <row r="2822" spans="2:6" x14ac:dyDescent="0.25">
      <c r="B2822" s="6" t="s">
        <v>33</v>
      </c>
      <c r="C2822" s="6">
        <v>2013</v>
      </c>
      <c r="D2822" s="6" t="s">
        <v>15</v>
      </c>
      <c r="E2822" s="6" t="s">
        <v>3</v>
      </c>
      <c r="F2822" s="27">
        <v>2.0416603659054636E-2</v>
      </c>
    </row>
    <row r="2823" spans="2:6" x14ac:dyDescent="0.25">
      <c r="B2823" s="6" t="s">
        <v>33</v>
      </c>
      <c r="C2823" s="6">
        <v>2013</v>
      </c>
      <c r="D2823" s="6" t="s">
        <v>16</v>
      </c>
      <c r="E2823" s="6" t="s">
        <v>3</v>
      </c>
      <c r="F2823" s="27">
        <v>0.15011271905943305</v>
      </c>
    </row>
    <row r="2824" spans="2:6" x14ac:dyDescent="0.25">
      <c r="B2824" s="6" t="s">
        <v>33</v>
      </c>
      <c r="C2824" s="6">
        <v>2013</v>
      </c>
      <c r="D2824" s="6" t="s">
        <v>17</v>
      </c>
      <c r="E2824" s="6" t="s">
        <v>3</v>
      </c>
      <c r="F2824" s="27">
        <v>4.5787075059298403E-2</v>
      </c>
    </row>
    <row r="2825" spans="2:6" x14ac:dyDescent="0.25">
      <c r="B2825" s="6" t="s">
        <v>33</v>
      </c>
      <c r="C2825" s="6">
        <v>2013</v>
      </c>
      <c r="D2825" s="6" t="s">
        <v>18</v>
      </c>
      <c r="E2825" s="6" t="s">
        <v>3</v>
      </c>
      <c r="F2825" s="27">
        <v>6.0344638724594127E-2</v>
      </c>
    </row>
    <row r="2826" spans="2:6" x14ac:dyDescent="0.25">
      <c r="B2826" s="6" t="s">
        <v>33</v>
      </c>
      <c r="C2826" s="6">
        <v>2013</v>
      </c>
      <c r="D2826" s="6" t="s">
        <v>19</v>
      </c>
      <c r="E2826" s="6" t="s">
        <v>3</v>
      </c>
      <c r="F2826" s="27">
        <v>6.9212548230879842E-2</v>
      </c>
    </row>
    <row r="2827" spans="2:6" x14ac:dyDescent="0.25">
      <c r="B2827" s="6" t="s">
        <v>33</v>
      </c>
      <c r="C2827" s="6">
        <v>2013</v>
      </c>
      <c r="D2827" s="6" t="s">
        <v>20</v>
      </c>
      <c r="E2827" s="6" t="s">
        <v>3</v>
      </c>
      <c r="F2827" s="27">
        <v>3.2722992176725529E-2</v>
      </c>
    </row>
    <row r="2828" spans="2:6" x14ac:dyDescent="0.25">
      <c r="B2828" s="6" t="s">
        <v>33</v>
      </c>
      <c r="C2828" s="6">
        <v>2013</v>
      </c>
      <c r="D2828" s="6" t="s">
        <v>21</v>
      </c>
      <c r="E2828" s="6" t="s">
        <v>3</v>
      </c>
      <c r="F2828" s="27">
        <v>1.4389246510892257E-2</v>
      </c>
    </row>
    <row r="2829" spans="2:6" x14ac:dyDescent="0.25">
      <c r="B2829" s="6" t="s">
        <v>33</v>
      </c>
      <c r="C2829" s="6">
        <v>2013</v>
      </c>
      <c r="D2829" s="6" t="s">
        <v>22</v>
      </c>
      <c r="E2829" s="6" t="s">
        <v>3</v>
      </c>
      <c r="F2829" s="27">
        <v>1.5463270258038214E-2</v>
      </c>
    </row>
    <row r="2830" spans="2:6" x14ac:dyDescent="0.25">
      <c r="B2830" s="6" t="s">
        <v>33</v>
      </c>
      <c r="C2830" s="6">
        <v>2013</v>
      </c>
      <c r="D2830" s="6" t="s">
        <v>23</v>
      </c>
      <c r="E2830" s="6" t="s">
        <v>3</v>
      </c>
      <c r="F2830" s="27">
        <v>1.9108004576089239E-3</v>
      </c>
    </row>
    <row r="2831" spans="2:6" x14ac:dyDescent="0.25">
      <c r="B2831" s="6" t="s">
        <v>33</v>
      </c>
      <c r="C2831" s="6">
        <v>2013</v>
      </c>
      <c r="D2831" s="6" t="s">
        <v>24</v>
      </c>
      <c r="E2831" s="6" t="s">
        <v>3</v>
      </c>
      <c r="F2831" s="27">
        <v>4.2397755343802482E-2</v>
      </c>
    </row>
    <row r="2832" spans="2:6" x14ac:dyDescent="0.25">
      <c r="B2832" s="6" t="s">
        <v>33</v>
      </c>
      <c r="C2832" s="6">
        <v>2013</v>
      </c>
      <c r="D2832" s="6" t="s">
        <v>25</v>
      </c>
      <c r="E2832" s="6" t="s">
        <v>3</v>
      </c>
      <c r="F2832" s="27">
        <v>3.6913287811112888E-2</v>
      </c>
    </row>
    <row r="2833" spans="2:6" x14ac:dyDescent="0.25">
      <c r="B2833" s="6" t="s">
        <v>33</v>
      </c>
      <c r="C2833" s="6">
        <v>2013</v>
      </c>
      <c r="D2833" s="6" t="s">
        <v>26</v>
      </c>
      <c r="E2833" s="6" t="s">
        <v>3</v>
      </c>
      <c r="F2833" s="27">
        <v>3.4609212986389824E-2</v>
      </c>
    </row>
    <row r="2834" spans="2:6" x14ac:dyDescent="0.25">
      <c r="B2834" s="6" t="s">
        <v>33</v>
      </c>
      <c r="C2834" s="6">
        <v>2013</v>
      </c>
      <c r="D2834" s="6" t="s">
        <v>27</v>
      </c>
      <c r="E2834" s="6" t="s">
        <v>3</v>
      </c>
      <c r="F2834" s="27">
        <v>1.3663078216180141E-3</v>
      </c>
    </row>
    <row r="2835" spans="2:6" x14ac:dyDescent="0.25">
      <c r="B2835" s="6" t="s">
        <v>33</v>
      </c>
      <c r="C2835" s="6">
        <v>2013</v>
      </c>
      <c r="D2835" s="6" t="s">
        <v>28</v>
      </c>
      <c r="E2835" s="6" t="s">
        <v>3</v>
      </c>
      <c r="F2835" s="27">
        <v>6.4537606059845033E-3</v>
      </c>
    </row>
    <row r="2836" spans="2:6" x14ac:dyDescent="0.25">
      <c r="B2836" s="6" t="s">
        <v>33</v>
      </c>
      <c r="C2836" s="6">
        <v>2013</v>
      </c>
      <c r="D2836" s="6" t="s">
        <v>29</v>
      </c>
      <c r="E2836" s="6" t="s">
        <v>3</v>
      </c>
      <c r="F2836" s="27">
        <v>2.1476200221537435E-2</v>
      </c>
    </row>
    <row r="2837" spans="2:6" x14ac:dyDescent="0.25">
      <c r="B2837" s="6" t="s">
        <v>33</v>
      </c>
      <c r="C2837" s="6">
        <v>2013</v>
      </c>
      <c r="D2837" s="6" t="s">
        <v>30</v>
      </c>
      <c r="E2837" s="6" t="s">
        <v>3</v>
      </c>
      <c r="F2837" s="27">
        <v>4.3746429939721084E-3</v>
      </c>
    </row>
    <row r="2838" spans="2:6" x14ac:dyDescent="0.25">
      <c r="B2838" s="6" t="s">
        <v>33</v>
      </c>
      <c r="C2838" s="6">
        <v>2013</v>
      </c>
      <c r="D2838" s="6" t="s">
        <v>31</v>
      </c>
      <c r="E2838" s="6" t="s">
        <v>3</v>
      </c>
      <c r="F2838" s="27">
        <v>4.1614412650610453E-3</v>
      </c>
    </row>
    <row r="2839" spans="2:6" x14ac:dyDescent="0.25">
      <c r="B2839" s="6" t="s">
        <v>33</v>
      </c>
      <c r="C2839" s="6">
        <v>2013</v>
      </c>
      <c r="D2839" s="6" t="s">
        <v>32</v>
      </c>
      <c r="E2839" s="6" t="s">
        <v>3</v>
      </c>
      <c r="F2839" s="27">
        <v>1.3378274904126014E-2</v>
      </c>
    </row>
    <row r="2840" spans="2:6" x14ac:dyDescent="0.25">
      <c r="B2840" s="6" t="s">
        <v>33</v>
      </c>
      <c r="C2840" s="6">
        <v>2013</v>
      </c>
      <c r="D2840" s="6" t="s">
        <v>7</v>
      </c>
      <c r="E2840" s="6" t="s">
        <v>4</v>
      </c>
      <c r="F2840" s="27">
        <v>0.18231978026407467</v>
      </c>
    </row>
    <row r="2841" spans="2:6" x14ac:dyDescent="0.25">
      <c r="B2841" s="6" t="s">
        <v>33</v>
      </c>
      <c r="C2841" s="6">
        <v>2013</v>
      </c>
      <c r="D2841" s="6" t="s">
        <v>8</v>
      </c>
      <c r="E2841" s="6" t="s">
        <v>4</v>
      </c>
      <c r="F2841" s="27">
        <v>3.5771004762096707E-2</v>
      </c>
    </row>
    <row r="2842" spans="2:6" x14ac:dyDescent="0.25">
      <c r="B2842" s="6" t="s">
        <v>33</v>
      </c>
      <c r="C2842" s="6">
        <v>2013</v>
      </c>
      <c r="D2842" s="6" t="s">
        <v>9</v>
      </c>
      <c r="E2842" s="6" t="s">
        <v>4</v>
      </c>
      <c r="F2842" s="27">
        <v>5.6526721293539785E-2</v>
      </c>
    </row>
    <row r="2843" spans="2:6" x14ac:dyDescent="0.25">
      <c r="B2843" s="6" t="s">
        <v>33</v>
      </c>
      <c r="C2843" s="6">
        <v>2013</v>
      </c>
      <c r="D2843" s="6" t="s">
        <v>10</v>
      </c>
      <c r="E2843" s="6" t="s">
        <v>4</v>
      </c>
      <c r="F2843" s="27">
        <v>2.3509901360681318E-2</v>
      </c>
    </row>
    <row r="2844" spans="2:6" x14ac:dyDescent="0.25">
      <c r="B2844" s="6" t="s">
        <v>33</v>
      </c>
      <c r="C2844" s="6">
        <v>2013</v>
      </c>
      <c r="D2844" s="6" t="s">
        <v>11</v>
      </c>
      <c r="E2844" s="6" t="s">
        <v>4</v>
      </c>
      <c r="F2844" s="27">
        <v>7.6483764532456533E-2</v>
      </c>
    </row>
    <row r="2845" spans="2:6" x14ac:dyDescent="0.25">
      <c r="B2845" s="6" t="s">
        <v>33</v>
      </c>
      <c r="C2845" s="6">
        <v>2013</v>
      </c>
      <c r="D2845" s="6" t="s">
        <v>12</v>
      </c>
      <c r="E2845" s="6" t="s">
        <v>4</v>
      </c>
      <c r="F2845" s="27">
        <v>8.4186038476820046E-3</v>
      </c>
    </row>
    <row r="2846" spans="2:6" x14ac:dyDescent="0.25">
      <c r="B2846" s="6" t="s">
        <v>33</v>
      </c>
      <c r="C2846" s="6">
        <v>2013</v>
      </c>
      <c r="D2846" s="6" t="s">
        <v>13</v>
      </c>
      <c r="E2846" s="6" t="s">
        <v>4</v>
      </c>
      <c r="F2846" s="27">
        <v>2.6704594530786639E-2</v>
      </c>
    </row>
    <row r="2847" spans="2:6" x14ac:dyDescent="0.25">
      <c r="B2847" s="6" t="s">
        <v>33</v>
      </c>
      <c r="C2847" s="6">
        <v>2013</v>
      </c>
      <c r="D2847" s="6" t="s">
        <v>14</v>
      </c>
      <c r="E2847" s="6" t="s">
        <v>4</v>
      </c>
      <c r="F2847" s="27">
        <v>3.098817825328366E-2</v>
      </c>
    </row>
    <row r="2848" spans="2:6" x14ac:dyDescent="0.25">
      <c r="B2848" s="6" t="s">
        <v>33</v>
      </c>
      <c r="C2848" s="6">
        <v>2013</v>
      </c>
      <c r="D2848" s="6" t="s">
        <v>15</v>
      </c>
      <c r="E2848" s="6" t="s">
        <v>4</v>
      </c>
      <c r="F2848" s="27">
        <v>2.4621825028935351E-2</v>
      </c>
    </row>
    <row r="2849" spans="2:6" x14ac:dyDescent="0.25">
      <c r="B2849" s="6" t="s">
        <v>33</v>
      </c>
      <c r="C2849" s="6">
        <v>2013</v>
      </c>
      <c r="D2849" s="6" t="s">
        <v>16</v>
      </c>
      <c r="E2849" s="6" t="s">
        <v>4</v>
      </c>
      <c r="F2849" s="27">
        <v>5.5967016578085144E-2</v>
      </c>
    </row>
    <row r="2850" spans="2:6" x14ac:dyDescent="0.25">
      <c r="B2850" s="6" t="s">
        <v>33</v>
      </c>
      <c r="C2850" s="6">
        <v>2013</v>
      </c>
      <c r="D2850" s="6" t="s">
        <v>17</v>
      </c>
      <c r="E2850" s="6" t="s">
        <v>4</v>
      </c>
      <c r="F2850" s="27">
        <v>7.3669693601976241E-2</v>
      </c>
    </row>
    <row r="2851" spans="2:6" x14ac:dyDescent="0.25">
      <c r="B2851" s="6" t="s">
        <v>33</v>
      </c>
      <c r="C2851" s="6">
        <v>2013</v>
      </c>
      <c r="D2851" s="6" t="s">
        <v>18</v>
      </c>
      <c r="E2851" s="6" t="s">
        <v>4</v>
      </c>
      <c r="F2851" s="27">
        <v>6.6445356811756104E-2</v>
      </c>
    </row>
    <row r="2852" spans="2:6" x14ac:dyDescent="0.25">
      <c r="B2852" s="6" t="s">
        <v>33</v>
      </c>
      <c r="C2852" s="6">
        <v>2013</v>
      </c>
      <c r="D2852" s="6" t="s">
        <v>19</v>
      </c>
      <c r="E2852" s="6" t="s">
        <v>4</v>
      </c>
      <c r="F2852" s="27">
        <v>9.5486660946776228E-2</v>
      </c>
    </row>
    <row r="2853" spans="2:6" x14ac:dyDescent="0.25">
      <c r="B2853" s="6" t="s">
        <v>33</v>
      </c>
      <c r="C2853" s="6">
        <v>2013</v>
      </c>
      <c r="D2853" s="6" t="s">
        <v>20</v>
      </c>
      <c r="E2853" s="6" t="s">
        <v>4</v>
      </c>
      <c r="F2853" s="27">
        <v>3.066341131962479E-2</v>
      </c>
    </row>
    <row r="2854" spans="2:6" x14ac:dyDescent="0.25">
      <c r="B2854" s="6" t="s">
        <v>33</v>
      </c>
      <c r="C2854" s="6">
        <v>2013</v>
      </c>
      <c r="D2854" s="6" t="s">
        <v>21</v>
      </c>
      <c r="E2854" s="6" t="s">
        <v>4</v>
      </c>
      <c r="F2854" s="27">
        <v>1.2789713410455882E-2</v>
      </c>
    </row>
    <row r="2855" spans="2:6" x14ac:dyDescent="0.25">
      <c r="B2855" s="6" t="s">
        <v>33</v>
      </c>
      <c r="C2855" s="6">
        <v>2013</v>
      </c>
      <c r="D2855" s="6" t="s">
        <v>22</v>
      </c>
      <c r="E2855" s="6" t="s">
        <v>4</v>
      </c>
      <c r="F2855" s="27">
        <v>2.2161888254838395E-2</v>
      </c>
    </row>
    <row r="2856" spans="2:6" x14ac:dyDescent="0.25">
      <c r="B2856" s="6" t="s">
        <v>33</v>
      </c>
      <c r="C2856" s="6">
        <v>2013</v>
      </c>
      <c r="D2856" s="6" t="s">
        <v>23</v>
      </c>
      <c r="E2856" s="6" t="s">
        <v>4</v>
      </c>
      <c r="F2856" s="27">
        <v>1.9739380294017724E-3</v>
      </c>
    </row>
    <row r="2857" spans="2:6" x14ac:dyDescent="0.25">
      <c r="B2857" s="6" t="s">
        <v>33</v>
      </c>
      <c r="C2857" s="6">
        <v>2013</v>
      </c>
      <c r="D2857" s="6" t="s">
        <v>24</v>
      </c>
      <c r="E2857" s="6" t="s">
        <v>4</v>
      </c>
      <c r="F2857" s="27">
        <v>3.3970390929558975E-2</v>
      </c>
    </row>
    <row r="2858" spans="2:6" x14ac:dyDescent="0.25">
      <c r="B2858" s="6" t="s">
        <v>33</v>
      </c>
      <c r="C2858" s="6">
        <v>2013</v>
      </c>
      <c r="D2858" s="6" t="s">
        <v>25</v>
      </c>
      <c r="E2858" s="6" t="s">
        <v>4</v>
      </c>
      <c r="F2858" s="27">
        <v>7.7998191900404801E-2</v>
      </c>
    </row>
    <row r="2859" spans="2:6" x14ac:dyDescent="0.25">
      <c r="B2859" s="6" t="s">
        <v>33</v>
      </c>
      <c r="C2859" s="6">
        <v>2013</v>
      </c>
      <c r="D2859" s="6" t="s">
        <v>26</v>
      </c>
      <c r="E2859" s="6" t="s">
        <v>4</v>
      </c>
      <c r="F2859" s="27">
        <v>1.8804811617903643E-2</v>
      </c>
    </row>
    <row r="2860" spans="2:6" x14ac:dyDescent="0.25">
      <c r="B2860" s="6" t="s">
        <v>33</v>
      </c>
      <c r="C2860" s="6">
        <v>2013</v>
      </c>
      <c r="D2860" s="6" t="s">
        <v>27</v>
      </c>
      <c r="E2860" s="6" t="s">
        <v>4</v>
      </c>
      <c r="F2860" s="27">
        <v>3.0403712938277007E-4</v>
      </c>
    </row>
    <row r="2861" spans="2:6" x14ac:dyDescent="0.25">
      <c r="B2861" s="6" t="s">
        <v>33</v>
      </c>
      <c r="C2861" s="6">
        <v>2013</v>
      </c>
      <c r="D2861" s="6" t="s">
        <v>28</v>
      </c>
      <c r="E2861" s="6" t="s">
        <v>4</v>
      </c>
      <c r="F2861" s="27">
        <v>1.8074661845067747E-2</v>
      </c>
    </row>
    <row r="2862" spans="2:6" x14ac:dyDescent="0.25">
      <c r="B2862" s="6" t="s">
        <v>33</v>
      </c>
      <c r="C2862" s="6">
        <v>2013</v>
      </c>
      <c r="D2862" s="6" t="s">
        <v>29</v>
      </c>
      <c r="E2862" s="6" t="s">
        <v>4</v>
      </c>
      <c r="F2862" s="27">
        <v>3.2862498056580847E-3</v>
      </c>
    </row>
    <row r="2863" spans="2:6" x14ac:dyDescent="0.25">
      <c r="B2863" s="6" t="s">
        <v>33</v>
      </c>
      <c r="C2863" s="6">
        <v>2013</v>
      </c>
      <c r="D2863" s="6" t="s">
        <v>30</v>
      </c>
      <c r="E2863" s="6" t="s">
        <v>4</v>
      </c>
      <c r="F2863" s="27">
        <v>1.7257562059851551E-3</v>
      </c>
    </row>
    <row r="2864" spans="2:6" x14ac:dyDescent="0.25">
      <c r="B2864" s="6" t="s">
        <v>33</v>
      </c>
      <c r="C2864" s="6">
        <v>2013</v>
      </c>
      <c r="D2864" s="6" t="s">
        <v>31</v>
      </c>
      <c r="E2864" s="6" t="s">
        <v>4</v>
      </c>
      <c r="F2864" s="27">
        <v>5.3862941444061197E-3</v>
      </c>
    </row>
    <row r="2865" spans="2:6" x14ac:dyDescent="0.25">
      <c r="B2865" s="6" t="s">
        <v>33</v>
      </c>
      <c r="C2865" s="6">
        <v>2013</v>
      </c>
      <c r="D2865" s="6" t="s">
        <v>32</v>
      </c>
      <c r="E2865" s="6" t="s">
        <v>4</v>
      </c>
      <c r="F2865" s="27">
        <v>1.5947553595181473E-2</v>
      </c>
    </row>
    <row r="2866" spans="2:6" x14ac:dyDescent="0.25">
      <c r="B2866" s="6" t="s">
        <v>33</v>
      </c>
      <c r="C2866" s="6">
        <v>2012</v>
      </c>
      <c r="D2866" s="6" t="s">
        <v>7</v>
      </c>
      <c r="E2866" s="6" t="s">
        <v>3</v>
      </c>
      <c r="F2866" s="27">
        <v>0.1036252790184486</v>
      </c>
    </row>
    <row r="2867" spans="2:6" x14ac:dyDescent="0.25">
      <c r="B2867" s="6" t="s">
        <v>33</v>
      </c>
      <c r="C2867" s="6">
        <v>2012</v>
      </c>
      <c r="D2867" s="6" t="s">
        <v>8</v>
      </c>
      <c r="E2867" s="6" t="s">
        <v>3</v>
      </c>
      <c r="F2867" s="27">
        <v>5.9055990231969523E-2</v>
      </c>
    </row>
    <row r="2868" spans="2:6" x14ac:dyDescent="0.25">
      <c r="B2868" s="6" t="s">
        <v>33</v>
      </c>
      <c r="C2868" s="6">
        <v>2012</v>
      </c>
      <c r="D2868" s="6" t="s">
        <v>9</v>
      </c>
      <c r="E2868" s="6" t="s">
        <v>3</v>
      </c>
      <c r="F2868" s="27">
        <v>8.5517962110725543E-2</v>
      </c>
    </row>
    <row r="2869" spans="2:6" x14ac:dyDescent="0.25">
      <c r="B2869" s="6" t="s">
        <v>33</v>
      </c>
      <c r="C2869" s="6">
        <v>2012</v>
      </c>
      <c r="D2869" s="6" t="s">
        <v>10</v>
      </c>
      <c r="E2869" s="6" t="s">
        <v>3</v>
      </c>
      <c r="F2869" s="27">
        <v>6.1408436373194729E-2</v>
      </c>
    </row>
    <row r="2870" spans="2:6" x14ac:dyDescent="0.25">
      <c r="B2870" s="6" t="s">
        <v>33</v>
      </c>
      <c r="C2870" s="6">
        <v>2012</v>
      </c>
      <c r="D2870" s="6" t="s">
        <v>11</v>
      </c>
      <c r="E2870" s="6" t="s">
        <v>3</v>
      </c>
      <c r="F2870" s="27">
        <v>5.5555673322126665E-2</v>
      </c>
    </row>
    <row r="2871" spans="2:6" x14ac:dyDescent="0.25">
      <c r="B2871" s="6" t="s">
        <v>33</v>
      </c>
      <c r="C2871" s="6">
        <v>2012</v>
      </c>
      <c r="D2871" s="6" t="s">
        <v>12</v>
      </c>
      <c r="E2871" s="6" t="s">
        <v>3</v>
      </c>
      <c r="F2871" s="27">
        <v>8.5777637400025007E-3</v>
      </c>
    </row>
    <row r="2872" spans="2:6" x14ac:dyDescent="0.25">
      <c r="B2872" s="6" t="s">
        <v>33</v>
      </c>
      <c r="C2872" s="6">
        <v>2012</v>
      </c>
      <c r="D2872" s="6" t="s">
        <v>13</v>
      </c>
      <c r="E2872" s="6" t="s">
        <v>3</v>
      </c>
      <c r="F2872" s="27">
        <v>3.3884445556160873E-2</v>
      </c>
    </row>
    <row r="2873" spans="2:6" x14ac:dyDescent="0.25">
      <c r="B2873" s="6" t="s">
        <v>33</v>
      </c>
      <c r="C2873" s="6">
        <v>2012</v>
      </c>
      <c r="D2873" s="6" t="s">
        <v>14</v>
      </c>
      <c r="E2873" s="6" t="s">
        <v>3</v>
      </c>
      <c r="F2873" s="27">
        <v>2.1698785143605733E-2</v>
      </c>
    </row>
    <row r="2874" spans="2:6" x14ac:dyDescent="0.25">
      <c r="B2874" s="6" t="s">
        <v>33</v>
      </c>
      <c r="C2874" s="6">
        <v>2012</v>
      </c>
      <c r="D2874" s="6" t="s">
        <v>15</v>
      </c>
      <c r="E2874" s="6" t="s">
        <v>3</v>
      </c>
      <c r="F2874" s="27">
        <v>2.103952787852708E-2</v>
      </c>
    </row>
    <row r="2875" spans="2:6" x14ac:dyDescent="0.25">
      <c r="B2875" s="6" t="s">
        <v>33</v>
      </c>
      <c r="C2875" s="6">
        <v>2012</v>
      </c>
      <c r="D2875" s="6" t="s">
        <v>16</v>
      </c>
      <c r="E2875" s="6" t="s">
        <v>3</v>
      </c>
      <c r="F2875" s="27">
        <v>0.14874571535772657</v>
      </c>
    </row>
    <row r="2876" spans="2:6" x14ac:dyDescent="0.25">
      <c r="B2876" s="6" t="s">
        <v>33</v>
      </c>
      <c r="C2876" s="6">
        <v>2012</v>
      </c>
      <c r="D2876" s="6" t="s">
        <v>17</v>
      </c>
      <c r="E2876" s="6" t="s">
        <v>3</v>
      </c>
      <c r="F2876" s="27">
        <v>4.4939193586338327E-2</v>
      </c>
    </row>
    <row r="2877" spans="2:6" x14ac:dyDescent="0.25">
      <c r="B2877" s="6" t="s">
        <v>33</v>
      </c>
      <c r="C2877" s="6">
        <v>2012</v>
      </c>
      <c r="D2877" s="6" t="s">
        <v>18</v>
      </c>
      <c r="E2877" s="6" t="s">
        <v>3</v>
      </c>
      <c r="F2877" s="27">
        <v>5.7919778353891845E-2</v>
      </c>
    </row>
    <row r="2878" spans="2:6" x14ac:dyDescent="0.25">
      <c r="B2878" s="6" t="s">
        <v>33</v>
      </c>
      <c r="C2878" s="6">
        <v>2012</v>
      </c>
      <c r="D2878" s="6" t="s">
        <v>19</v>
      </c>
      <c r="E2878" s="6" t="s">
        <v>3</v>
      </c>
      <c r="F2878" s="27">
        <v>6.8973996434499293E-2</v>
      </c>
    </row>
    <row r="2879" spans="2:6" x14ac:dyDescent="0.25">
      <c r="B2879" s="6" t="s">
        <v>33</v>
      </c>
      <c r="C2879" s="6">
        <v>2012</v>
      </c>
      <c r="D2879" s="6" t="s">
        <v>20</v>
      </c>
      <c r="E2879" s="6" t="s">
        <v>3</v>
      </c>
      <c r="F2879" s="27">
        <v>3.270636766205328E-2</v>
      </c>
    </row>
    <row r="2880" spans="2:6" x14ac:dyDescent="0.25">
      <c r="B2880" s="6" t="s">
        <v>33</v>
      </c>
      <c r="C2880" s="6">
        <v>2012</v>
      </c>
      <c r="D2880" s="6" t="s">
        <v>21</v>
      </c>
      <c r="E2880" s="6" t="s">
        <v>3</v>
      </c>
      <c r="F2880" s="27">
        <v>1.3434751549042593E-2</v>
      </c>
    </row>
    <row r="2881" spans="2:6" x14ac:dyDescent="0.25">
      <c r="B2881" s="6" t="s">
        <v>33</v>
      </c>
      <c r="C2881" s="6">
        <v>2012</v>
      </c>
      <c r="D2881" s="6" t="s">
        <v>22</v>
      </c>
      <c r="E2881" s="6" t="s">
        <v>3</v>
      </c>
      <c r="F2881" s="27">
        <v>1.5680147877128011E-2</v>
      </c>
    </row>
    <row r="2882" spans="2:6" x14ac:dyDescent="0.25">
      <c r="B2882" s="6" t="s">
        <v>33</v>
      </c>
      <c r="C2882" s="6">
        <v>2012</v>
      </c>
      <c r="D2882" s="6" t="s">
        <v>23</v>
      </c>
      <c r="E2882" s="6" t="s">
        <v>3</v>
      </c>
      <c r="F2882" s="27">
        <v>1.9581636611460053E-3</v>
      </c>
    </row>
    <row r="2883" spans="2:6" x14ac:dyDescent="0.25">
      <c r="B2883" s="6" t="s">
        <v>33</v>
      </c>
      <c r="C2883" s="6">
        <v>2012</v>
      </c>
      <c r="D2883" s="6" t="s">
        <v>24</v>
      </c>
      <c r="E2883" s="6" t="s">
        <v>3</v>
      </c>
      <c r="F2883" s="27">
        <v>4.2599996184363095E-2</v>
      </c>
    </row>
    <row r="2884" spans="2:6" x14ac:dyDescent="0.25">
      <c r="B2884" s="6" t="s">
        <v>33</v>
      </c>
      <c r="C2884" s="6">
        <v>2012</v>
      </c>
      <c r="D2884" s="6" t="s">
        <v>25</v>
      </c>
      <c r="E2884" s="6" t="s">
        <v>3</v>
      </c>
      <c r="F2884" s="27">
        <v>3.6592487858855348E-2</v>
      </c>
    </row>
    <row r="2885" spans="2:6" x14ac:dyDescent="0.25">
      <c r="B2885" s="6" t="s">
        <v>33</v>
      </c>
      <c r="C2885" s="6">
        <v>2012</v>
      </c>
      <c r="D2885" s="6" t="s">
        <v>26</v>
      </c>
      <c r="E2885" s="6" t="s">
        <v>3</v>
      </c>
      <c r="F2885" s="27">
        <v>3.6087975868216382E-2</v>
      </c>
    </row>
    <row r="2886" spans="2:6" x14ac:dyDescent="0.25">
      <c r="B2886" s="6" t="s">
        <v>33</v>
      </c>
      <c r="C2886" s="6">
        <v>2012</v>
      </c>
      <c r="D2886" s="6" t="s">
        <v>27</v>
      </c>
      <c r="E2886" s="6" t="s">
        <v>3</v>
      </c>
      <c r="F2886" s="27">
        <v>1.3937673690971567E-3</v>
      </c>
    </row>
    <row r="2887" spans="2:6" x14ac:dyDescent="0.25">
      <c r="B2887" s="6" t="s">
        <v>33</v>
      </c>
      <c r="C2887" s="6">
        <v>2012</v>
      </c>
      <c r="D2887" s="6" t="s">
        <v>28</v>
      </c>
      <c r="E2887" s="6" t="s">
        <v>3</v>
      </c>
      <c r="F2887" s="27">
        <v>6.2963308411571554E-3</v>
      </c>
    </row>
    <row r="2888" spans="2:6" x14ac:dyDescent="0.25">
      <c r="B2888" s="6" t="s">
        <v>33</v>
      </c>
      <c r="C2888" s="6">
        <v>2012</v>
      </c>
      <c r="D2888" s="6" t="s">
        <v>29</v>
      </c>
      <c r="E2888" s="6" t="s">
        <v>3</v>
      </c>
      <c r="F2888" s="27">
        <v>2.0783032286647601E-2</v>
      </c>
    </row>
    <row r="2889" spans="2:6" x14ac:dyDescent="0.25">
      <c r="B2889" s="6" t="s">
        <v>33</v>
      </c>
      <c r="C2889" s="6">
        <v>2012</v>
      </c>
      <c r="D2889" s="6" t="s">
        <v>30</v>
      </c>
      <c r="E2889" s="6" t="s">
        <v>3</v>
      </c>
      <c r="F2889" s="27">
        <v>4.6042018641506074E-3</v>
      </c>
    </row>
    <row r="2890" spans="2:6" x14ac:dyDescent="0.25">
      <c r="B2890" s="6" t="s">
        <v>33</v>
      </c>
      <c r="C2890" s="6">
        <v>2012</v>
      </c>
      <c r="D2890" s="6" t="s">
        <v>31</v>
      </c>
      <c r="E2890" s="6" t="s">
        <v>3</v>
      </c>
      <c r="F2890" s="27">
        <v>4.1489751835215357E-3</v>
      </c>
    </row>
    <row r="2891" spans="2:6" x14ac:dyDescent="0.25">
      <c r="B2891" s="6" t="s">
        <v>33</v>
      </c>
      <c r="C2891" s="6">
        <v>2012</v>
      </c>
      <c r="D2891" s="6" t="s">
        <v>32</v>
      </c>
      <c r="E2891" s="6" t="s">
        <v>3</v>
      </c>
      <c r="F2891" s="27">
        <v>1.2771254687403947E-2</v>
      </c>
    </row>
    <row r="2892" spans="2:6" x14ac:dyDescent="0.25">
      <c r="B2892" s="6" t="s">
        <v>33</v>
      </c>
      <c r="C2892" s="6">
        <v>2012</v>
      </c>
      <c r="D2892" s="6" t="s">
        <v>7</v>
      </c>
      <c r="E2892" s="6" t="s">
        <v>4</v>
      </c>
      <c r="F2892" s="27">
        <v>0.18085972328933833</v>
      </c>
    </row>
    <row r="2893" spans="2:6" x14ac:dyDescent="0.25">
      <c r="B2893" s="6" t="s">
        <v>33</v>
      </c>
      <c r="C2893" s="6">
        <v>2012</v>
      </c>
      <c r="D2893" s="6" t="s">
        <v>8</v>
      </c>
      <c r="E2893" s="6" t="s">
        <v>4</v>
      </c>
      <c r="F2893" s="27">
        <v>3.7165513800713069E-2</v>
      </c>
    </row>
    <row r="2894" spans="2:6" x14ac:dyDescent="0.25">
      <c r="B2894" s="6" t="s">
        <v>33</v>
      </c>
      <c r="C2894" s="6">
        <v>2012</v>
      </c>
      <c r="D2894" s="6" t="s">
        <v>9</v>
      </c>
      <c r="E2894" s="6" t="s">
        <v>4</v>
      </c>
      <c r="F2894" s="27">
        <v>5.5734285613169045E-2</v>
      </c>
    </row>
    <row r="2895" spans="2:6" x14ac:dyDescent="0.25">
      <c r="B2895" s="6" t="s">
        <v>33</v>
      </c>
      <c r="C2895" s="6">
        <v>2012</v>
      </c>
      <c r="D2895" s="6" t="s">
        <v>10</v>
      </c>
      <c r="E2895" s="6" t="s">
        <v>4</v>
      </c>
      <c r="F2895" s="27">
        <v>2.3896804892611648E-2</v>
      </c>
    </row>
    <row r="2896" spans="2:6" x14ac:dyDescent="0.25">
      <c r="B2896" s="6" t="s">
        <v>33</v>
      </c>
      <c r="C2896" s="6">
        <v>2012</v>
      </c>
      <c r="D2896" s="6" t="s">
        <v>11</v>
      </c>
      <c r="E2896" s="6" t="s">
        <v>4</v>
      </c>
      <c r="F2896" s="27">
        <v>7.403477206590002E-2</v>
      </c>
    </row>
    <row r="2897" spans="2:6" x14ac:dyDescent="0.25">
      <c r="B2897" s="6" t="s">
        <v>33</v>
      </c>
      <c r="C2897" s="6">
        <v>2012</v>
      </c>
      <c r="D2897" s="6" t="s">
        <v>12</v>
      </c>
      <c r="E2897" s="6" t="s">
        <v>4</v>
      </c>
      <c r="F2897" s="27">
        <v>8.4247311152793655E-3</v>
      </c>
    </row>
    <row r="2898" spans="2:6" x14ac:dyDescent="0.25">
      <c r="B2898" s="6" t="s">
        <v>33</v>
      </c>
      <c r="C2898" s="6">
        <v>2012</v>
      </c>
      <c r="D2898" s="6" t="s">
        <v>13</v>
      </c>
      <c r="E2898" s="6" t="s">
        <v>4</v>
      </c>
      <c r="F2898" s="27">
        <v>2.7264642387031884E-2</v>
      </c>
    </row>
    <row r="2899" spans="2:6" x14ac:dyDescent="0.25">
      <c r="B2899" s="6" t="s">
        <v>33</v>
      </c>
      <c r="C2899" s="6">
        <v>2012</v>
      </c>
      <c r="D2899" s="6" t="s">
        <v>14</v>
      </c>
      <c r="E2899" s="6" t="s">
        <v>4</v>
      </c>
      <c r="F2899" s="27">
        <v>3.0410430934786108E-2</v>
      </c>
    </row>
    <row r="2900" spans="2:6" x14ac:dyDescent="0.25">
      <c r="B2900" s="6" t="s">
        <v>33</v>
      </c>
      <c r="C2900" s="6">
        <v>2012</v>
      </c>
      <c r="D2900" s="6" t="s">
        <v>15</v>
      </c>
      <c r="E2900" s="6" t="s">
        <v>4</v>
      </c>
      <c r="F2900" s="27">
        <v>2.4857494808392878E-2</v>
      </c>
    </row>
    <row r="2901" spans="2:6" x14ac:dyDescent="0.25">
      <c r="B2901" s="6" t="s">
        <v>33</v>
      </c>
      <c r="C2901" s="6">
        <v>2012</v>
      </c>
      <c r="D2901" s="6" t="s">
        <v>16</v>
      </c>
      <c r="E2901" s="6" t="s">
        <v>4</v>
      </c>
      <c r="F2901" s="27">
        <v>5.8603797322397948E-2</v>
      </c>
    </row>
    <row r="2902" spans="2:6" x14ac:dyDescent="0.25">
      <c r="B2902" s="6" t="s">
        <v>33</v>
      </c>
      <c r="C2902" s="6">
        <v>2012</v>
      </c>
      <c r="D2902" s="6" t="s">
        <v>17</v>
      </c>
      <c r="E2902" s="6" t="s">
        <v>4</v>
      </c>
      <c r="F2902" s="27">
        <v>7.6300927125704826E-2</v>
      </c>
    </row>
    <row r="2903" spans="2:6" x14ac:dyDescent="0.25">
      <c r="B2903" s="6" t="s">
        <v>33</v>
      </c>
      <c r="C2903" s="6">
        <v>2012</v>
      </c>
      <c r="D2903" s="6" t="s">
        <v>18</v>
      </c>
      <c r="E2903" s="6" t="s">
        <v>4</v>
      </c>
      <c r="F2903" s="27">
        <v>6.6654070573890931E-2</v>
      </c>
    </row>
    <row r="2904" spans="2:6" x14ac:dyDescent="0.25">
      <c r="B2904" s="6" t="s">
        <v>33</v>
      </c>
      <c r="C2904" s="6">
        <v>2012</v>
      </c>
      <c r="D2904" s="6" t="s">
        <v>19</v>
      </c>
      <c r="E2904" s="6" t="s">
        <v>4</v>
      </c>
      <c r="F2904" s="27">
        <v>9.5144263316943187E-2</v>
      </c>
    </row>
    <row r="2905" spans="2:6" x14ac:dyDescent="0.25">
      <c r="B2905" s="6" t="s">
        <v>33</v>
      </c>
      <c r="C2905" s="6">
        <v>2012</v>
      </c>
      <c r="D2905" s="6" t="s">
        <v>20</v>
      </c>
      <c r="E2905" s="6" t="s">
        <v>4</v>
      </c>
      <c r="F2905" s="27">
        <v>3.0566264771392331E-2</v>
      </c>
    </row>
    <row r="2906" spans="2:6" x14ac:dyDescent="0.25">
      <c r="B2906" s="6" t="s">
        <v>33</v>
      </c>
      <c r="C2906" s="6">
        <v>2012</v>
      </c>
      <c r="D2906" s="6" t="s">
        <v>21</v>
      </c>
      <c r="E2906" s="6" t="s">
        <v>4</v>
      </c>
      <c r="F2906" s="27">
        <v>1.178115221141343E-2</v>
      </c>
    </row>
    <row r="2907" spans="2:6" x14ac:dyDescent="0.25">
      <c r="B2907" s="6" t="s">
        <v>33</v>
      </c>
      <c r="C2907" s="6">
        <v>2012</v>
      </c>
      <c r="D2907" s="6" t="s">
        <v>22</v>
      </c>
      <c r="E2907" s="6" t="s">
        <v>4</v>
      </c>
      <c r="F2907" s="27">
        <v>2.08497681900328E-2</v>
      </c>
    </row>
    <row r="2908" spans="2:6" x14ac:dyDescent="0.25">
      <c r="B2908" s="6" t="s">
        <v>33</v>
      </c>
      <c r="C2908" s="6">
        <v>2012</v>
      </c>
      <c r="D2908" s="6" t="s">
        <v>23</v>
      </c>
      <c r="E2908" s="6" t="s">
        <v>4</v>
      </c>
      <c r="F2908" s="27">
        <v>1.6085705185213937E-3</v>
      </c>
    </row>
    <row r="2909" spans="2:6" x14ac:dyDescent="0.25">
      <c r="B2909" s="6" t="s">
        <v>33</v>
      </c>
      <c r="C2909" s="6">
        <v>2012</v>
      </c>
      <c r="D2909" s="6" t="s">
        <v>24</v>
      </c>
      <c r="E2909" s="6" t="s">
        <v>4</v>
      </c>
      <c r="F2909" s="27">
        <v>3.3370703010390065E-2</v>
      </c>
    </row>
    <row r="2910" spans="2:6" x14ac:dyDescent="0.25">
      <c r="B2910" s="6" t="s">
        <v>33</v>
      </c>
      <c r="C2910" s="6">
        <v>2012</v>
      </c>
      <c r="D2910" s="6" t="s">
        <v>25</v>
      </c>
      <c r="E2910" s="6" t="s">
        <v>4</v>
      </c>
      <c r="F2910" s="27">
        <v>7.8368436855330265E-2</v>
      </c>
    </row>
    <row r="2911" spans="2:6" x14ac:dyDescent="0.25">
      <c r="B2911" s="6" t="s">
        <v>33</v>
      </c>
      <c r="C2911" s="6">
        <v>2012</v>
      </c>
      <c r="D2911" s="6" t="s">
        <v>26</v>
      </c>
      <c r="E2911" s="6" t="s">
        <v>4</v>
      </c>
      <c r="F2911" s="27">
        <v>2.0290935493924765E-2</v>
      </c>
    </row>
    <row r="2912" spans="2:6" x14ac:dyDescent="0.25">
      <c r="B2912" s="6" t="s">
        <v>33</v>
      </c>
      <c r="C2912" s="6">
        <v>2012</v>
      </c>
      <c r="D2912" s="6" t="s">
        <v>27</v>
      </c>
      <c r="E2912" s="6" t="s">
        <v>4</v>
      </c>
      <c r="F2912" s="27">
        <v>3.4648768798526829E-4</v>
      </c>
    </row>
    <row r="2913" spans="2:6" x14ac:dyDescent="0.25">
      <c r="B2913" s="6" t="s">
        <v>33</v>
      </c>
      <c r="C2913" s="6">
        <v>2012</v>
      </c>
      <c r="D2913" s="6" t="s">
        <v>28</v>
      </c>
      <c r="E2913" s="6" t="s">
        <v>4</v>
      </c>
      <c r="F2913" s="27">
        <v>1.6988742289650006E-2</v>
      </c>
    </row>
    <row r="2914" spans="2:6" x14ac:dyDescent="0.25">
      <c r="B2914" s="6" t="s">
        <v>33</v>
      </c>
      <c r="C2914" s="6">
        <v>2012</v>
      </c>
      <c r="D2914" s="6" t="s">
        <v>29</v>
      </c>
      <c r="E2914" s="6" t="s">
        <v>4</v>
      </c>
      <c r="F2914" s="27">
        <v>2.8860654867438489E-3</v>
      </c>
    </row>
    <row r="2915" spans="2:6" x14ac:dyDescent="0.25">
      <c r="B2915" s="6" t="s">
        <v>33</v>
      </c>
      <c r="C2915" s="6">
        <v>2012</v>
      </c>
      <c r="D2915" s="6" t="s">
        <v>30</v>
      </c>
      <c r="E2915" s="6" t="s">
        <v>4</v>
      </c>
      <c r="F2915" s="27">
        <v>1.522376711460808E-3</v>
      </c>
    </row>
    <row r="2916" spans="2:6" x14ac:dyDescent="0.25">
      <c r="B2916" s="6" t="s">
        <v>33</v>
      </c>
      <c r="C2916" s="6">
        <v>2012</v>
      </c>
      <c r="D2916" s="6" t="s">
        <v>31</v>
      </c>
      <c r="E2916" s="6" t="s">
        <v>4</v>
      </c>
      <c r="F2916" s="27">
        <v>6.0626783098707325E-3</v>
      </c>
    </row>
    <row r="2917" spans="2:6" x14ac:dyDescent="0.25">
      <c r="B2917" s="6" t="s">
        <v>33</v>
      </c>
      <c r="C2917" s="6">
        <v>2012</v>
      </c>
      <c r="D2917" s="6" t="s">
        <v>32</v>
      </c>
      <c r="E2917" s="6" t="s">
        <v>4</v>
      </c>
      <c r="F2917" s="27">
        <v>1.6006361217125054E-2</v>
      </c>
    </row>
    <row r="2918" spans="2:6" x14ac:dyDescent="0.25">
      <c r="B2918" s="6" t="s">
        <v>33</v>
      </c>
      <c r="C2918" s="6">
        <v>2011</v>
      </c>
      <c r="D2918" s="6" t="s">
        <v>7</v>
      </c>
      <c r="E2918" s="6" t="s">
        <v>3</v>
      </c>
      <c r="F2918" s="27">
        <v>0.1050523311132255</v>
      </c>
    </row>
    <row r="2919" spans="2:6" x14ac:dyDescent="0.25">
      <c r="B2919" s="6" t="s">
        <v>33</v>
      </c>
      <c r="C2919" s="6">
        <v>2011</v>
      </c>
      <c r="D2919" s="6" t="s">
        <v>8</v>
      </c>
      <c r="E2919" s="6" t="s">
        <v>3</v>
      </c>
      <c r="F2919" s="27">
        <v>5.9325510096204674E-2</v>
      </c>
    </row>
    <row r="2920" spans="2:6" x14ac:dyDescent="0.25">
      <c r="B2920" s="6" t="s">
        <v>33</v>
      </c>
      <c r="C2920" s="6">
        <v>2011</v>
      </c>
      <c r="D2920" s="6" t="s">
        <v>9</v>
      </c>
      <c r="E2920" s="6" t="s">
        <v>3</v>
      </c>
      <c r="F2920" s="27">
        <v>8.7152447404588218E-2</v>
      </c>
    </row>
    <row r="2921" spans="2:6" x14ac:dyDescent="0.25">
      <c r="B2921" s="6" t="s">
        <v>33</v>
      </c>
      <c r="C2921" s="6">
        <v>2011</v>
      </c>
      <c r="D2921" s="6" t="s">
        <v>10</v>
      </c>
      <c r="E2921" s="6" t="s">
        <v>3</v>
      </c>
      <c r="F2921" s="27">
        <v>6.1844803890474677E-2</v>
      </c>
    </row>
    <row r="2922" spans="2:6" x14ac:dyDescent="0.25">
      <c r="B2922" s="6" t="s">
        <v>33</v>
      </c>
      <c r="C2922" s="6">
        <v>2011</v>
      </c>
      <c r="D2922" s="6" t="s">
        <v>11</v>
      </c>
      <c r="E2922" s="6" t="s">
        <v>3</v>
      </c>
      <c r="F2922" s="27">
        <v>5.4351411354265779E-2</v>
      </c>
    </row>
    <row r="2923" spans="2:6" x14ac:dyDescent="0.25">
      <c r="B2923" s="6" t="s">
        <v>33</v>
      </c>
      <c r="C2923" s="6">
        <v>2011</v>
      </c>
      <c r="D2923" s="6" t="s">
        <v>12</v>
      </c>
      <c r="E2923" s="6" t="s">
        <v>3</v>
      </c>
      <c r="F2923" s="27">
        <v>8.4940268527328479E-3</v>
      </c>
    </row>
    <row r="2924" spans="2:6" x14ac:dyDescent="0.25">
      <c r="B2924" s="6" t="s">
        <v>33</v>
      </c>
      <c r="C2924" s="6">
        <v>2011</v>
      </c>
      <c r="D2924" s="6" t="s">
        <v>13</v>
      </c>
      <c r="E2924" s="6" t="s">
        <v>3</v>
      </c>
      <c r="F2924" s="27">
        <v>3.2903055291257005E-2</v>
      </c>
    </row>
    <row r="2925" spans="2:6" x14ac:dyDescent="0.25">
      <c r="B2925" s="6" t="s">
        <v>33</v>
      </c>
      <c r="C2925" s="6">
        <v>2011</v>
      </c>
      <c r="D2925" s="6" t="s">
        <v>14</v>
      </c>
      <c r="E2925" s="6" t="s">
        <v>3</v>
      </c>
      <c r="F2925" s="27">
        <v>2.0548683793212813E-2</v>
      </c>
    </row>
    <row r="2926" spans="2:6" x14ac:dyDescent="0.25">
      <c r="B2926" s="6" t="s">
        <v>33</v>
      </c>
      <c r="C2926" s="6">
        <v>2011</v>
      </c>
      <c r="D2926" s="6" t="s">
        <v>15</v>
      </c>
      <c r="E2926" s="6" t="s">
        <v>3</v>
      </c>
      <c r="F2926" s="27">
        <v>2.062374458187969E-2</v>
      </c>
    </row>
    <row r="2927" spans="2:6" x14ac:dyDescent="0.25">
      <c r="B2927" s="6" t="s">
        <v>33</v>
      </c>
      <c r="C2927" s="6">
        <v>2011</v>
      </c>
      <c r="D2927" s="6" t="s">
        <v>16</v>
      </c>
      <c r="E2927" s="6" t="s">
        <v>3</v>
      </c>
      <c r="F2927" s="27">
        <v>0.1530600486309335</v>
      </c>
    </row>
    <row r="2928" spans="2:6" x14ac:dyDescent="0.25">
      <c r="B2928" s="6" t="s">
        <v>33</v>
      </c>
      <c r="C2928" s="6">
        <v>2011</v>
      </c>
      <c r="D2928" s="6" t="s">
        <v>17</v>
      </c>
      <c r="E2928" s="6" t="s">
        <v>3</v>
      </c>
      <c r="F2928" s="27">
        <v>4.42721217887726E-2</v>
      </c>
    </row>
    <row r="2929" spans="2:6" x14ac:dyDescent="0.25">
      <c r="B2929" s="6" t="s">
        <v>33</v>
      </c>
      <c r="C2929" s="6">
        <v>2011</v>
      </c>
      <c r="D2929" s="6" t="s">
        <v>18</v>
      </c>
      <c r="E2929" s="6" t="s">
        <v>3</v>
      </c>
      <c r="F2929" s="27">
        <v>5.4725129506290306E-2</v>
      </c>
    </row>
    <row r="2930" spans="2:6" x14ac:dyDescent="0.25">
      <c r="B2930" s="6" t="s">
        <v>33</v>
      </c>
      <c r="C2930" s="6">
        <v>2011</v>
      </c>
      <c r="D2930" s="6" t="s">
        <v>19</v>
      </c>
      <c r="E2930" s="6" t="s">
        <v>3</v>
      </c>
      <c r="F2930" s="27">
        <v>6.8908975578813828E-2</v>
      </c>
    </row>
    <row r="2931" spans="2:6" x14ac:dyDescent="0.25">
      <c r="B2931" s="6" t="s">
        <v>33</v>
      </c>
      <c r="C2931" s="6">
        <v>2011</v>
      </c>
      <c r="D2931" s="6" t="s">
        <v>20</v>
      </c>
      <c r="E2931" s="6" t="s">
        <v>3</v>
      </c>
      <c r="F2931" s="27">
        <v>3.2558409979913307E-2</v>
      </c>
    </row>
    <row r="2932" spans="2:6" x14ac:dyDescent="0.25">
      <c r="B2932" s="6" t="s">
        <v>33</v>
      </c>
      <c r="C2932" s="6">
        <v>2011</v>
      </c>
      <c r="D2932" s="6" t="s">
        <v>21</v>
      </c>
      <c r="E2932" s="6" t="s">
        <v>3</v>
      </c>
      <c r="F2932" s="27">
        <v>1.2843852415688762E-2</v>
      </c>
    </row>
    <row r="2933" spans="2:6" x14ac:dyDescent="0.25">
      <c r="B2933" s="6" t="s">
        <v>33</v>
      </c>
      <c r="C2933" s="6">
        <v>2011</v>
      </c>
      <c r="D2933" s="6" t="s">
        <v>22</v>
      </c>
      <c r="E2933" s="6" t="s">
        <v>3</v>
      </c>
      <c r="F2933" s="27">
        <v>1.5557669943968707E-2</v>
      </c>
    </row>
    <row r="2934" spans="2:6" x14ac:dyDescent="0.25">
      <c r="B2934" s="6" t="s">
        <v>33</v>
      </c>
      <c r="C2934" s="6">
        <v>2011</v>
      </c>
      <c r="D2934" s="6" t="s">
        <v>23</v>
      </c>
      <c r="E2934" s="6" t="s">
        <v>3</v>
      </c>
      <c r="F2934" s="27">
        <v>2.1704197061000107E-3</v>
      </c>
    </row>
    <row r="2935" spans="2:6" x14ac:dyDescent="0.25">
      <c r="B2935" s="6" t="s">
        <v>33</v>
      </c>
      <c r="C2935" s="6">
        <v>2011</v>
      </c>
      <c r="D2935" s="6" t="s">
        <v>24</v>
      </c>
      <c r="E2935" s="6" t="s">
        <v>3</v>
      </c>
      <c r="F2935" s="27">
        <v>4.2988159424886353E-2</v>
      </c>
    </row>
    <row r="2936" spans="2:6" x14ac:dyDescent="0.25">
      <c r="B2936" s="6" t="s">
        <v>33</v>
      </c>
      <c r="C2936" s="6">
        <v>2011</v>
      </c>
      <c r="D2936" s="6" t="s">
        <v>25</v>
      </c>
      <c r="E2936" s="6" t="s">
        <v>3</v>
      </c>
      <c r="F2936" s="27">
        <v>3.6392853367163545E-2</v>
      </c>
    </row>
    <row r="2937" spans="2:6" x14ac:dyDescent="0.25">
      <c r="B2937" s="6" t="s">
        <v>33</v>
      </c>
      <c r="C2937" s="6">
        <v>2011</v>
      </c>
      <c r="D2937" s="6" t="s">
        <v>26</v>
      </c>
      <c r="E2937" s="6" t="s">
        <v>3</v>
      </c>
      <c r="F2937" s="27">
        <v>3.7248652077386618E-2</v>
      </c>
    </row>
    <row r="2938" spans="2:6" x14ac:dyDescent="0.25">
      <c r="B2938" s="6" t="s">
        <v>33</v>
      </c>
      <c r="C2938" s="6">
        <v>2011</v>
      </c>
      <c r="D2938" s="6" t="s">
        <v>27</v>
      </c>
      <c r="E2938" s="6" t="s">
        <v>3</v>
      </c>
      <c r="F2938" s="27">
        <v>1.4187546252246537E-3</v>
      </c>
    </row>
    <row r="2939" spans="2:6" x14ac:dyDescent="0.25">
      <c r="B2939" s="6" t="s">
        <v>33</v>
      </c>
      <c r="C2939" s="6">
        <v>2011</v>
      </c>
      <c r="D2939" s="6" t="s">
        <v>28</v>
      </c>
      <c r="E2939" s="6" t="s">
        <v>3</v>
      </c>
      <c r="F2939" s="27">
        <v>6.2691616449941853E-3</v>
      </c>
    </row>
    <row r="2940" spans="2:6" x14ac:dyDescent="0.25">
      <c r="B2940" s="6" t="s">
        <v>33</v>
      </c>
      <c r="C2940" s="6">
        <v>2011</v>
      </c>
      <c r="D2940" s="6" t="s">
        <v>29</v>
      </c>
      <c r="E2940" s="6" t="s">
        <v>3</v>
      </c>
      <c r="F2940" s="27">
        <v>1.9921239031610107E-2</v>
      </c>
    </row>
    <row r="2941" spans="2:6" x14ac:dyDescent="0.25">
      <c r="B2941" s="6" t="s">
        <v>33</v>
      </c>
      <c r="C2941" s="6">
        <v>2011</v>
      </c>
      <c r="D2941" s="6" t="s">
        <v>30</v>
      </c>
      <c r="E2941" s="6" t="s">
        <v>3</v>
      </c>
      <c r="F2941" s="27">
        <v>4.6738555872713819E-3</v>
      </c>
    </row>
    <row r="2942" spans="2:6" x14ac:dyDescent="0.25">
      <c r="B2942" s="6" t="s">
        <v>33</v>
      </c>
      <c r="C2942" s="6">
        <v>2011</v>
      </c>
      <c r="D2942" s="6" t="s">
        <v>31</v>
      </c>
      <c r="E2942" s="6" t="s">
        <v>3</v>
      </c>
      <c r="F2942" s="27">
        <v>4.0791838460725238E-3</v>
      </c>
    </row>
    <row r="2943" spans="2:6" x14ac:dyDescent="0.25">
      <c r="B2943" s="6" t="s">
        <v>33</v>
      </c>
      <c r="C2943" s="6">
        <v>2011</v>
      </c>
      <c r="D2943" s="6" t="s">
        <v>32</v>
      </c>
      <c r="E2943" s="6" t="s">
        <v>3</v>
      </c>
      <c r="F2943" s="27">
        <v>1.2615498467068401E-2</v>
      </c>
    </row>
    <row r="2944" spans="2:6" x14ac:dyDescent="0.25">
      <c r="B2944" s="6" t="s">
        <v>33</v>
      </c>
      <c r="C2944" s="6">
        <v>2011</v>
      </c>
      <c r="D2944" s="6" t="s">
        <v>7</v>
      </c>
      <c r="E2944" s="6" t="s">
        <v>4</v>
      </c>
      <c r="F2944" s="27">
        <v>0.17753073568169808</v>
      </c>
    </row>
    <row r="2945" spans="2:6" x14ac:dyDescent="0.25">
      <c r="B2945" s="6" t="s">
        <v>33</v>
      </c>
      <c r="C2945" s="6">
        <v>2011</v>
      </c>
      <c r="D2945" s="6" t="s">
        <v>8</v>
      </c>
      <c r="E2945" s="6" t="s">
        <v>4</v>
      </c>
      <c r="F2945" s="27">
        <v>3.7294301214817048E-2</v>
      </c>
    </row>
    <row r="2946" spans="2:6" x14ac:dyDescent="0.25">
      <c r="B2946" s="6" t="s">
        <v>33</v>
      </c>
      <c r="C2946" s="6">
        <v>2011</v>
      </c>
      <c r="D2946" s="6" t="s">
        <v>9</v>
      </c>
      <c r="E2946" s="6" t="s">
        <v>4</v>
      </c>
      <c r="F2946" s="27">
        <v>5.5382439655792322E-2</v>
      </c>
    </row>
    <row r="2947" spans="2:6" x14ac:dyDescent="0.25">
      <c r="B2947" s="6" t="s">
        <v>33</v>
      </c>
      <c r="C2947" s="6">
        <v>2011</v>
      </c>
      <c r="D2947" s="6" t="s">
        <v>10</v>
      </c>
      <c r="E2947" s="6" t="s">
        <v>4</v>
      </c>
      <c r="F2947" s="27">
        <v>2.5370420466180193E-2</v>
      </c>
    </row>
    <row r="2948" spans="2:6" x14ac:dyDescent="0.25">
      <c r="B2948" s="6" t="s">
        <v>33</v>
      </c>
      <c r="C2948" s="6">
        <v>2011</v>
      </c>
      <c r="D2948" s="6" t="s">
        <v>11</v>
      </c>
      <c r="E2948" s="6" t="s">
        <v>4</v>
      </c>
      <c r="F2948" s="27">
        <v>7.0952597822848781E-2</v>
      </c>
    </row>
    <row r="2949" spans="2:6" x14ac:dyDescent="0.25">
      <c r="B2949" s="6" t="s">
        <v>33</v>
      </c>
      <c r="C2949" s="6">
        <v>2011</v>
      </c>
      <c r="D2949" s="6" t="s">
        <v>12</v>
      </c>
      <c r="E2949" s="6" t="s">
        <v>4</v>
      </c>
      <c r="F2949" s="27">
        <v>8.1349253908519475E-3</v>
      </c>
    </row>
    <row r="2950" spans="2:6" x14ac:dyDescent="0.25">
      <c r="B2950" s="6" t="s">
        <v>33</v>
      </c>
      <c r="C2950" s="6">
        <v>2011</v>
      </c>
      <c r="D2950" s="6" t="s">
        <v>13</v>
      </c>
      <c r="E2950" s="6" t="s">
        <v>4</v>
      </c>
      <c r="F2950" s="27">
        <v>2.8149786725016238E-2</v>
      </c>
    </row>
    <row r="2951" spans="2:6" x14ac:dyDescent="0.25">
      <c r="B2951" s="6" t="s">
        <v>33</v>
      </c>
      <c r="C2951" s="6">
        <v>2011</v>
      </c>
      <c r="D2951" s="6" t="s">
        <v>14</v>
      </c>
      <c r="E2951" s="6" t="s">
        <v>4</v>
      </c>
      <c r="F2951" s="27">
        <v>2.7763985576972464E-2</v>
      </c>
    </row>
    <row r="2952" spans="2:6" x14ac:dyDescent="0.25">
      <c r="B2952" s="6" t="s">
        <v>33</v>
      </c>
      <c r="C2952" s="6">
        <v>2011</v>
      </c>
      <c r="D2952" s="6" t="s">
        <v>15</v>
      </c>
      <c r="E2952" s="6" t="s">
        <v>4</v>
      </c>
      <c r="F2952" s="27">
        <v>2.505538757606161E-2</v>
      </c>
    </row>
    <row r="2953" spans="2:6" x14ac:dyDescent="0.25">
      <c r="B2953" s="6" t="s">
        <v>33</v>
      </c>
      <c r="C2953" s="6">
        <v>2011</v>
      </c>
      <c r="D2953" s="6" t="s">
        <v>16</v>
      </c>
      <c r="E2953" s="6" t="s">
        <v>4</v>
      </c>
      <c r="F2953" s="27">
        <v>6.3105311157757291E-2</v>
      </c>
    </row>
    <row r="2954" spans="2:6" x14ac:dyDescent="0.25">
      <c r="B2954" s="6" t="s">
        <v>33</v>
      </c>
      <c r="C2954" s="6">
        <v>2011</v>
      </c>
      <c r="D2954" s="6" t="s">
        <v>17</v>
      </c>
      <c r="E2954" s="6" t="s">
        <v>4</v>
      </c>
      <c r="F2954" s="27">
        <v>7.9911630991474705E-2</v>
      </c>
    </row>
    <row r="2955" spans="2:6" x14ac:dyDescent="0.25">
      <c r="B2955" s="6" t="s">
        <v>33</v>
      </c>
      <c r="C2955" s="6">
        <v>2011</v>
      </c>
      <c r="D2955" s="6" t="s">
        <v>18</v>
      </c>
      <c r="E2955" s="6" t="s">
        <v>4</v>
      </c>
      <c r="F2955" s="27">
        <v>6.6503899673438727E-2</v>
      </c>
    </row>
    <row r="2956" spans="2:6" x14ac:dyDescent="0.25">
      <c r="B2956" s="6" t="s">
        <v>33</v>
      </c>
      <c r="C2956" s="6">
        <v>2011</v>
      </c>
      <c r="D2956" s="6" t="s">
        <v>19</v>
      </c>
      <c r="E2956" s="6" t="s">
        <v>4</v>
      </c>
      <c r="F2956" s="27">
        <v>9.708377706172476E-2</v>
      </c>
    </row>
    <row r="2957" spans="2:6" x14ac:dyDescent="0.25">
      <c r="B2957" s="6" t="s">
        <v>33</v>
      </c>
      <c r="C2957" s="6">
        <v>2011</v>
      </c>
      <c r="D2957" s="6" t="s">
        <v>20</v>
      </c>
      <c r="E2957" s="6" t="s">
        <v>4</v>
      </c>
      <c r="F2957" s="27">
        <v>3.0929152983852282E-2</v>
      </c>
    </row>
    <row r="2958" spans="2:6" x14ac:dyDescent="0.25">
      <c r="B2958" s="6" t="s">
        <v>33</v>
      </c>
      <c r="C2958" s="6">
        <v>2011</v>
      </c>
      <c r="D2958" s="6" t="s">
        <v>21</v>
      </c>
      <c r="E2958" s="6" t="s">
        <v>4</v>
      </c>
      <c r="F2958" s="27">
        <v>1.1701303163226987E-2</v>
      </c>
    </row>
    <row r="2959" spans="2:6" x14ac:dyDescent="0.25">
      <c r="B2959" s="6" t="s">
        <v>33</v>
      </c>
      <c r="C2959" s="6">
        <v>2011</v>
      </c>
      <c r="D2959" s="6" t="s">
        <v>22</v>
      </c>
      <c r="E2959" s="6" t="s">
        <v>4</v>
      </c>
      <c r="F2959" s="27">
        <v>1.8956191024073765E-2</v>
      </c>
    </row>
    <row r="2960" spans="2:6" x14ac:dyDescent="0.25">
      <c r="B2960" s="6" t="s">
        <v>33</v>
      </c>
      <c r="C2960" s="6">
        <v>2011</v>
      </c>
      <c r="D2960" s="6" t="s">
        <v>23</v>
      </c>
      <c r="E2960" s="6" t="s">
        <v>4</v>
      </c>
      <c r="F2960" s="27">
        <v>1.3229098537950619E-3</v>
      </c>
    </row>
    <row r="2961" spans="2:6" x14ac:dyDescent="0.25">
      <c r="B2961" s="6" t="s">
        <v>33</v>
      </c>
      <c r="C2961" s="6">
        <v>2011</v>
      </c>
      <c r="D2961" s="6" t="s">
        <v>24</v>
      </c>
      <c r="E2961" s="6" t="s">
        <v>4</v>
      </c>
      <c r="F2961" s="27">
        <v>3.2109384898282044E-2</v>
      </c>
    </row>
    <row r="2962" spans="2:6" x14ac:dyDescent="0.25">
      <c r="B2962" s="6" t="s">
        <v>33</v>
      </c>
      <c r="C2962" s="6">
        <v>2011</v>
      </c>
      <c r="D2962" s="6" t="s">
        <v>25</v>
      </c>
      <c r="E2962" s="6" t="s">
        <v>4</v>
      </c>
      <c r="F2962" s="27">
        <v>7.8390113446083154E-2</v>
      </c>
    </row>
    <row r="2963" spans="2:6" x14ac:dyDescent="0.25">
      <c r="B2963" s="6" t="s">
        <v>33</v>
      </c>
      <c r="C2963" s="6">
        <v>2011</v>
      </c>
      <c r="D2963" s="6" t="s">
        <v>26</v>
      </c>
      <c r="E2963" s="6" t="s">
        <v>4</v>
      </c>
      <c r="F2963" s="27">
        <v>2.1881659492819876E-2</v>
      </c>
    </row>
    <row r="2964" spans="2:6" x14ac:dyDescent="0.25">
      <c r="B2964" s="6" t="s">
        <v>33</v>
      </c>
      <c r="C2964" s="6">
        <v>2011</v>
      </c>
      <c r="D2964" s="6" t="s">
        <v>27</v>
      </c>
      <c r="E2964" s="6" t="s">
        <v>4</v>
      </c>
      <c r="F2964" s="27">
        <v>3.3557851338718569E-4</v>
      </c>
    </row>
    <row r="2965" spans="2:6" x14ac:dyDescent="0.25">
      <c r="B2965" s="6" t="s">
        <v>33</v>
      </c>
      <c r="C2965" s="6">
        <v>2011</v>
      </c>
      <c r="D2965" s="6" t="s">
        <v>28</v>
      </c>
      <c r="E2965" s="6" t="s">
        <v>4</v>
      </c>
      <c r="F2965" s="27">
        <v>1.6910760085332821E-2</v>
      </c>
    </row>
    <row r="2966" spans="2:6" x14ac:dyDescent="0.25">
      <c r="B2966" s="6" t="s">
        <v>33</v>
      </c>
      <c r="C2966" s="6">
        <v>2011</v>
      </c>
      <c r="D2966" s="6" t="s">
        <v>29</v>
      </c>
      <c r="E2966" s="6" t="s">
        <v>4</v>
      </c>
      <c r="F2966" s="27">
        <v>2.5002882094375179E-3</v>
      </c>
    </row>
    <row r="2967" spans="2:6" x14ac:dyDescent="0.25">
      <c r="B2967" s="6" t="s">
        <v>33</v>
      </c>
      <c r="C2967" s="6">
        <v>2011</v>
      </c>
      <c r="D2967" s="6" t="s">
        <v>30</v>
      </c>
      <c r="E2967" s="6" t="s">
        <v>4</v>
      </c>
      <c r="F2967" s="27">
        <v>1.5175225630893311E-3</v>
      </c>
    </row>
    <row r="2968" spans="2:6" x14ac:dyDescent="0.25">
      <c r="B2968" s="6" t="s">
        <v>33</v>
      </c>
      <c r="C2968" s="6">
        <v>2011</v>
      </c>
      <c r="D2968" s="6" t="s">
        <v>31</v>
      </c>
      <c r="E2968" s="6" t="s">
        <v>4</v>
      </c>
      <c r="F2968" s="27">
        <v>6.1448534925847426E-3</v>
      </c>
    </row>
    <row r="2969" spans="2:6" x14ac:dyDescent="0.25">
      <c r="B2969" s="6" t="s">
        <v>33</v>
      </c>
      <c r="C2969" s="6">
        <v>2011</v>
      </c>
      <c r="D2969" s="6" t="s">
        <v>32</v>
      </c>
      <c r="E2969" s="6" t="s">
        <v>4</v>
      </c>
      <c r="F2969" s="27">
        <v>1.5061083279401073E-2</v>
      </c>
    </row>
    <row r="2970" spans="2:6" x14ac:dyDescent="0.25">
      <c r="B2970" s="6" t="s">
        <v>33</v>
      </c>
      <c r="C2970" s="6">
        <v>2010</v>
      </c>
      <c r="D2970" s="6" t="s">
        <v>7</v>
      </c>
      <c r="E2970" s="6" t="s">
        <v>3</v>
      </c>
      <c r="F2970" s="27">
        <v>0.104711918720905</v>
      </c>
    </row>
    <row r="2971" spans="2:6" x14ac:dyDescent="0.25">
      <c r="B2971" s="6" t="s">
        <v>33</v>
      </c>
      <c r="C2971" s="6">
        <v>2010</v>
      </c>
      <c r="D2971" s="6" t="s">
        <v>8</v>
      </c>
      <c r="E2971" s="6" t="s">
        <v>3</v>
      </c>
      <c r="F2971" s="27">
        <v>5.7106039735168576E-2</v>
      </c>
    </row>
    <row r="2972" spans="2:6" x14ac:dyDescent="0.25">
      <c r="B2972" s="6" t="s">
        <v>33</v>
      </c>
      <c r="C2972" s="6">
        <v>2010</v>
      </c>
      <c r="D2972" s="6" t="s">
        <v>9</v>
      </c>
      <c r="E2972" s="6" t="s">
        <v>3</v>
      </c>
      <c r="F2972" s="27">
        <v>8.8659454288350495E-2</v>
      </c>
    </row>
    <row r="2973" spans="2:6" x14ac:dyDescent="0.25">
      <c r="B2973" s="6" t="s">
        <v>33</v>
      </c>
      <c r="C2973" s="6">
        <v>2010</v>
      </c>
      <c r="D2973" s="6" t="s">
        <v>10</v>
      </c>
      <c r="E2973" s="6" t="s">
        <v>3</v>
      </c>
      <c r="F2973" s="27">
        <v>6.4907222746436719E-2</v>
      </c>
    </row>
    <row r="2974" spans="2:6" x14ac:dyDescent="0.25">
      <c r="B2974" s="6" t="s">
        <v>33</v>
      </c>
      <c r="C2974" s="6">
        <v>2010</v>
      </c>
      <c r="D2974" s="6" t="s">
        <v>11</v>
      </c>
      <c r="E2974" s="6" t="s">
        <v>3</v>
      </c>
      <c r="F2974" s="27">
        <v>5.4011286439805219E-2</v>
      </c>
    </row>
    <row r="2975" spans="2:6" x14ac:dyDescent="0.25">
      <c r="B2975" s="6" t="s">
        <v>33</v>
      </c>
      <c r="C2975" s="6">
        <v>2010</v>
      </c>
      <c r="D2975" s="6" t="s">
        <v>12</v>
      </c>
      <c r="E2975" s="6" t="s">
        <v>3</v>
      </c>
      <c r="F2975" s="27">
        <v>8.5178902355828676E-3</v>
      </c>
    </row>
    <row r="2976" spans="2:6" x14ac:dyDescent="0.25">
      <c r="B2976" s="6" t="s">
        <v>33</v>
      </c>
      <c r="C2976" s="6">
        <v>2010</v>
      </c>
      <c r="D2976" s="6" t="s">
        <v>13</v>
      </c>
      <c r="E2976" s="6" t="s">
        <v>3</v>
      </c>
      <c r="F2976" s="27">
        <v>3.2586915780366613E-2</v>
      </c>
    </row>
    <row r="2977" spans="2:6" x14ac:dyDescent="0.25">
      <c r="B2977" s="6" t="s">
        <v>33</v>
      </c>
      <c r="C2977" s="6">
        <v>2010</v>
      </c>
      <c r="D2977" s="6" t="s">
        <v>14</v>
      </c>
      <c r="E2977" s="6" t="s">
        <v>3</v>
      </c>
      <c r="F2977" s="27">
        <v>1.915976402506123E-2</v>
      </c>
    </row>
    <row r="2978" spans="2:6" x14ac:dyDescent="0.25">
      <c r="B2978" s="6" t="s">
        <v>33</v>
      </c>
      <c r="C2978" s="6">
        <v>2010</v>
      </c>
      <c r="D2978" s="6" t="s">
        <v>15</v>
      </c>
      <c r="E2978" s="6" t="s">
        <v>3</v>
      </c>
      <c r="F2978" s="27">
        <v>1.9871243625566217E-2</v>
      </c>
    </row>
    <row r="2979" spans="2:6" x14ac:dyDescent="0.25">
      <c r="B2979" s="6" t="s">
        <v>33</v>
      </c>
      <c r="C2979" s="6">
        <v>2010</v>
      </c>
      <c r="D2979" s="6" t="s">
        <v>16</v>
      </c>
      <c r="E2979" s="6" t="s">
        <v>3</v>
      </c>
      <c r="F2979" s="27">
        <v>0.15764004150733305</v>
      </c>
    </row>
    <row r="2980" spans="2:6" x14ac:dyDescent="0.25">
      <c r="B2980" s="6" t="s">
        <v>33</v>
      </c>
      <c r="C2980" s="6">
        <v>2010</v>
      </c>
      <c r="D2980" s="6" t="s">
        <v>17</v>
      </c>
      <c r="E2980" s="6" t="s">
        <v>3</v>
      </c>
      <c r="F2980" s="27">
        <v>4.4178648816073897E-2</v>
      </c>
    </row>
    <row r="2981" spans="2:6" x14ac:dyDescent="0.25">
      <c r="B2981" s="6" t="s">
        <v>33</v>
      </c>
      <c r="C2981" s="6">
        <v>2010</v>
      </c>
      <c r="D2981" s="6" t="s">
        <v>18</v>
      </c>
      <c r="E2981" s="6" t="s">
        <v>3</v>
      </c>
      <c r="F2981" s="27">
        <v>5.332489943358696E-2</v>
      </c>
    </row>
    <row r="2982" spans="2:6" x14ac:dyDescent="0.25">
      <c r="B2982" s="6" t="s">
        <v>33</v>
      </c>
      <c r="C2982" s="6">
        <v>2010</v>
      </c>
      <c r="D2982" s="6" t="s">
        <v>19</v>
      </c>
      <c r="E2982" s="6" t="s">
        <v>3</v>
      </c>
      <c r="F2982" s="27">
        <v>6.5290407571690329E-2</v>
      </c>
    </row>
    <row r="2983" spans="2:6" x14ac:dyDescent="0.25">
      <c r="B2983" s="6" t="s">
        <v>33</v>
      </c>
      <c r="C2983" s="6">
        <v>2010</v>
      </c>
      <c r="D2983" s="6" t="s">
        <v>20</v>
      </c>
      <c r="E2983" s="6" t="s">
        <v>3</v>
      </c>
      <c r="F2983" s="27">
        <v>3.2960168120381723E-2</v>
      </c>
    </row>
    <row r="2984" spans="2:6" x14ac:dyDescent="0.25">
      <c r="B2984" s="6" t="s">
        <v>33</v>
      </c>
      <c r="C2984" s="6">
        <v>2010</v>
      </c>
      <c r="D2984" s="6" t="s">
        <v>21</v>
      </c>
      <c r="E2984" s="6" t="s">
        <v>3</v>
      </c>
      <c r="F2984" s="27">
        <v>1.2542637806698155E-2</v>
      </c>
    </row>
    <row r="2985" spans="2:6" x14ac:dyDescent="0.25">
      <c r="B2985" s="6" t="s">
        <v>33</v>
      </c>
      <c r="C2985" s="6">
        <v>2010</v>
      </c>
      <c r="D2985" s="6" t="s">
        <v>22</v>
      </c>
      <c r="E2985" s="6" t="s">
        <v>3</v>
      </c>
      <c r="F2985" s="27">
        <v>1.566039264682435E-2</v>
      </c>
    </row>
    <row r="2986" spans="2:6" x14ac:dyDescent="0.25">
      <c r="B2986" s="6" t="s">
        <v>33</v>
      </c>
      <c r="C2986" s="6">
        <v>2010</v>
      </c>
      <c r="D2986" s="6" t="s">
        <v>23</v>
      </c>
      <c r="E2986" s="6" t="s">
        <v>3</v>
      </c>
      <c r="F2986" s="27">
        <v>2.3022455258074719E-3</v>
      </c>
    </row>
    <row r="2987" spans="2:6" x14ac:dyDescent="0.25">
      <c r="B2987" s="6" t="s">
        <v>33</v>
      </c>
      <c r="C2987" s="6">
        <v>2010</v>
      </c>
      <c r="D2987" s="6" t="s">
        <v>24</v>
      </c>
      <c r="E2987" s="6" t="s">
        <v>3</v>
      </c>
      <c r="F2987" s="27">
        <v>4.201336703408149E-2</v>
      </c>
    </row>
    <row r="2988" spans="2:6" x14ac:dyDescent="0.25">
      <c r="B2988" s="6" t="s">
        <v>33</v>
      </c>
      <c r="C2988" s="6">
        <v>2010</v>
      </c>
      <c r="D2988" s="6" t="s">
        <v>25</v>
      </c>
      <c r="E2988" s="6" t="s">
        <v>3</v>
      </c>
      <c r="F2988" s="27">
        <v>3.7204475891505898E-2</v>
      </c>
    </row>
    <row r="2989" spans="2:6" x14ac:dyDescent="0.25">
      <c r="B2989" s="6" t="s">
        <v>33</v>
      </c>
      <c r="C2989" s="6">
        <v>2010</v>
      </c>
      <c r="D2989" s="6" t="s">
        <v>26</v>
      </c>
      <c r="E2989" s="6" t="s">
        <v>3</v>
      </c>
      <c r="F2989" s="27">
        <v>3.9535996110647884E-2</v>
      </c>
    </row>
    <row r="2990" spans="2:6" x14ac:dyDescent="0.25">
      <c r="B2990" s="6" t="s">
        <v>33</v>
      </c>
      <c r="C2990" s="6">
        <v>2010</v>
      </c>
      <c r="D2990" s="6" t="s">
        <v>27</v>
      </c>
      <c r="E2990" s="6" t="s">
        <v>3</v>
      </c>
      <c r="F2990" s="27">
        <v>1.5536497962533621E-3</v>
      </c>
    </row>
    <row r="2991" spans="2:6" x14ac:dyDescent="0.25">
      <c r="B2991" s="6" t="s">
        <v>33</v>
      </c>
      <c r="C2991" s="6">
        <v>2010</v>
      </c>
      <c r="D2991" s="6" t="s">
        <v>28</v>
      </c>
      <c r="E2991" s="6" t="s">
        <v>3</v>
      </c>
      <c r="F2991" s="27">
        <v>6.1121377583426345E-3</v>
      </c>
    </row>
    <row r="2992" spans="2:6" x14ac:dyDescent="0.25">
      <c r="B2992" s="6" t="s">
        <v>33</v>
      </c>
      <c r="C2992" s="6">
        <v>2010</v>
      </c>
      <c r="D2992" s="6" t="s">
        <v>29</v>
      </c>
      <c r="E2992" s="6" t="s">
        <v>3</v>
      </c>
      <c r="F2992" s="27">
        <v>1.9076644806486437E-2</v>
      </c>
    </row>
    <row r="2993" spans="2:6" x14ac:dyDescent="0.25">
      <c r="B2993" s="6" t="s">
        <v>33</v>
      </c>
      <c r="C2993" s="6">
        <v>2010</v>
      </c>
      <c r="D2993" s="6" t="s">
        <v>30</v>
      </c>
      <c r="E2993" s="6" t="s">
        <v>3</v>
      </c>
      <c r="F2993" s="27">
        <v>4.6186056359012297E-3</v>
      </c>
    </row>
    <row r="2994" spans="2:6" x14ac:dyDescent="0.25">
      <c r="B2994" s="6" t="s">
        <v>33</v>
      </c>
      <c r="C2994" s="6">
        <v>2010</v>
      </c>
      <c r="D2994" s="6" t="s">
        <v>31</v>
      </c>
      <c r="E2994" s="6" t="s">
        <v>3</v>
      </c>
      <c r="F2994" s="27">
        <v>4.0765010468316676E-3</v>
      </c>
    </row>
    <row r="2995" spans="2:6" x14ac:dyDescent="0.25">
      <c r="B2995" s="6" t="s">
        <v>33</v>
      </c>
      <c r="C2995" s="6">
        <v>2010</v>
      </c>
      <c r="D2995" s="6" t="s">
        <v>32</v>
      </c>
      <c r="E2995" s="6" t="s">
        <v>3</v>
      </c>
      <c r="F2995" s="27">
        <v>1.2377444894310516E-2</v>
      </c>
    </row>
    <row r="2996" spans="2:6" x14ac:dyDescent="0.25">
      <c r="B2996" s="6" t="s">
        <v>33</v>
      </c>
      <c r="C2996" s="6">
        <v>2010</v>
      </c>
      <c r="D2996" s="6" t="s">
        <v>7</v>
      </c>
      <c r="E2996" s="6" t="s">
        <v>4</v>
      </c>
      <c r="F2996" s="27">
        <v>0.17587871632184737</v>
      </c>
    </row>
    <row r="2997" spans="2:6" x14ac:dyDescent="0.25">
      <c r="B2997" s="6" t="s">
        <v>33</v>
      </c>
      <c r="C2997" s="6">
        <v>2010</v>
      </c>
      <c r="D2997" s="6" t="s">
        <v>8</v>
      </c>
      <c r="E2997" s="6" t="s">
        <v>4</v>
      </c>
      <c r="F2997" s="27">
        <v>3.6486805286689704E-2</v>
      </c>
    </row>
    <row r="2998" spans="2:6" x14ac:dyDescent="0.25">
      <c r="B2998" s="6" t="s">
        <v>33</v>
      </c>
      <c r="C2998" s="6">
        <v>2010</v>
      </c>
      <c r="D2998" s="6" t="s">
        <v>9</v>
      </c>
      <c r="E2998" s="6" t="s">
        <v>4</v>
      </c>
      <c r="F2998" s="27">
        <v>5.5031306332491647E-2</v>
      </c>
    </row>
    <row r="2999" spans="2:6" x14ac:dyDescent="0.25">
      <c r="B2999" s="6" t="s">
        <v>33</v>
      </c>
      <c r="C2999" s="6">
        <v>2010</v>
      </c>
      <c r="D2999" s="6" t="s">
        <v>10</v>
      </c>
      <c r="E2999" s="6" t="s">
        <v>4</v>
      </c>
      <c r="F2999" s="27">
        <v>2.6826259166993067E-2</v>
      </c>
    </row>
    <row r="3000" spans="2:6" x14ac:dyDescent="0.25">
      <c r="B3000" s="6" t="s">
        <v>33</v>
      </c>
      <c r="C3000" s="6">
        <v>2010</v>
      </c>
      <c r="D3000" s="6" t="s">
        <v>11</v>
      </c>
      <c r="E3000" s="6" t="s">
        <v>4</v>
      </c>
      <c r="F3000" s="27">
        <v>6.757359273887234E-2</v>
      </c>
    </row>
    <row r="3001" spans="2:6" x14ac:dyDescent="0.25">
      <c r="B3001" s="6" t="s">
        <v>33</v>
      </c>
      <c r="C3001" s="6">
        <v>2010</v>
      </c>
      <c r="D3001" s="6" t="s">
        <v>12</v>
      </c>
      <c r="E3001" s="6" t="s">
        <v>4</v>
      </c>
      <c r="F3001" s="27">
        <v>7.9408707077251641E-3</v>
      </c>
    </row>
    <row r="3002" spans="2:6" x14ac:dyDescent="0.25">
      <c r="B3002" s="6" t="s">
        <v>33</v>
      </c>
      <c r="C3002" s="6">
        <v>2010</v>
      </c>
      <c r="D3002" s="6" t="s">
        <v>13</v>
      </c>
      <c r="E3002" s="6" t="s">
        <v>4</v>
      </c>
      <c r="F3002" s="27">
        <v>2.8091606155388221E-2</v>
      </c>
    </row>
    <row r="3003" spans="2:6" x14ac:dyDescent="0.25">
      <c r="B3003" s="6" t="s">
        <v>33</v>
      </c>
      <c r="C3003" s="6">
        <v>2010</v>
      </c>
      <c r="D3003" s="6" t="s">
        <v>14</v>
      </c>
      <c r="E3003" s="6" t="s">
        <v>4</v>
      </c>
      <c r="F3003" s="27">
        <v>2.6720155137636117E-2</v>
      </c>
    </row>
    <row r="3004" spans="2:6" x14ac:dyDescent="0.25">
      <c r="B3004" s="6" t="s">
        <v>33</v>
      </c>
      <c r="C3004" s="6">
        <v>2010</v>
      </c>
      <c r="D3004" s="6" t="s">
        <v>15</v>
      </c>
      <c r="E3004" s="6" t="s">
        <v>4</v>
      </c>
      <c r="F3004" s="27">
        <v>2.6782801665607509E-2</v>
      </c>
    </row>
    <row r="3005" spans="2:6" x14ac:dyDescent="0.25">
      <c r="B3005" s="6" t="s">
        <v>33</v>
      </c>
      <c r="C3005" s="6">
        <v>2010</v>
      </c>
      <c r="D3005" s="6" t="s">
        <v>16</v>
      </c>
      <c r="E3005" s="6" t="s">
        <v>4</v>
      </c>
      <c r="F3005" s="27">
        <v>6.7192634122830094E-2</v>
      </c>
    </row>
    <row r="3006" spans="2:6" x14ac:dyDescent="0.25">
      <c r="B3006" s="6" t="s">
        <v>33</v>
      </c>
      <c r="C3006" s="6">
        <v>2010</v>
      </c>
      <c r="D3006" s="6" t="s">
        <v>17</v>
      </c>
      <c r="E3006" s="6" t="s">
        <v>4</v>
      </c>
      <c r="F3006" s="27">
        <v>8.1795483354648202E-2</v>
      </c>
    </row>
    <row r="3007" spans="2:6" x14ac:dyDescent="0.25">
      <c r="B3007" s="6" t="s">
        <v>33</v>
      </c>
      <c r="C3007" s="6">
        <v>2010</v>
      </c>
      <c r="D3007" s="6" t="s">
        <v>18</v>
      </c>
      <c r="E3007" s="6" t="s">
        <v>4</v>
      </c>
      <c r="F3007" s="27">
        <v>6.5673879106874972E-2</v>
      </c>
    </row>
    <row r="3008" spans="2:6" x14ac:dyDescent="0.25">
      <c r="B3008" s="6" t="s">
        <v>33</v>
      </c>
      <c r="C3008" s="6">
        <v>2010</v>
      </c>
      <c r="D3008" s="6" t="s">
        <v>19</v>
      </c>
      <c r="E3008" s="6" t="s">
        <v>4</v>
      </c>
      <c r="F3008" s="27">
        <v>9.8919996433098581E-2</v>
      </c>
    </row>
    <row r="3009" spans="2:6" x14ac:dyDescent="0.25">
      <c r="B3009" s="6" t="s">
        <v>33</v>
      </c>
      <c r="C3009" s="6">
        <v>2010</v>
      </c>
      <c r="D3009" s="6" t="s">
        <v>20</v>
      </c>
      <c r="E3009" s="6" t="s">
        <v>4</v>
      </c>
      <c r="F3009" s="27">
        <v>3.070977951808453E-2</v>
      </c>
    </row>
    <row r="3010" spans="2:6" x14ac:dyDescent="0.25">
      <c r="B3010" s="6" t="s">
        <v>33</v>
      </c>
      <c r="C3010" s="6">
        <v>2010</v>
      </c>
      <c r="D3010" s="6" t="s">
        <v>21</v>
      </c>
      <c r="E3010" s="6" t="s">
        <v>4</v>
      </c>
      <c r="F3010" s="27">
        <v>1.117365730430297E-2</v>
      </c>
    </row>
    <row r="3011" spans="2:6" x14ac:dyDescent="0.25">
      <c r="B3011" s="6" t="s">
        <v>33</v>
      </c>
      <c r="C3011" s="6">
        <v>2010</v>
      </c>
      <c r="D3011" s="6" t="s">
        <v>22</v>
      </c>
      <c r="E3011" s="6" t="s">
        <v>4</v>
      </c>
      <c r="F3011" s="27">
        <v>1.8317054642446352E-2</v>
      </c>
    </row>
    <row r="3012" spans="2:6" x14ac:dyDescent="0.25">
      <c r="B3012" s="6" t="s">
        <v>33</v>
      </c>
      <c r="C3012" s="6">
        <v>2010</v>
      </c>
      <c r="D3012" s="6" t="s">
        <v>23</v>
      </c>
      <c r="E3012" s="6" t="s">
        <v>4</v>
      </c>
      <c r="F3012" s="27">
        <v>1.0898238334482793E-3</v>
      </c>
    </row>
    <row r="3013" spans="2:6" x14ac:dyDescent="0.25">
      <c r="B3013" s="6" t="s">
        <v>33</v>
      </c>
      <c r="C3013" s="6">
        <v>2010</v>
      </c>
      <c r="D3013" s="6" t="s">
        <v>24</v>
      </c>
      <c r="E3013" s="6" t="s">
        <v>4</v>
      </c>
      <c r="F3013" s="27">
        <v>3.2181126350709938E-2</v>
      </c>
    </row>
    <row r="3014" spans="2:6" x14ac:dyDescent="0.25">
      <c r="B3014" s="6" t="s">
        <v>33</v>
      </c>
      <c r="C3014" s="6">
        <v>2010</v>
      </c>
      <c r="D3014" s="6" t="s">
        <v>25</v>
      </c>
      <c r="E3014" s="6" t="s">
        <v>4</v>
      </c>
      <c r="F3014" s="27">
        <v>7.7843108261101704E-2</v>
      </c>
    </row>
    <row r="3015" spans="2:6" x14ac:dyDescent="0.25">
      <c r="B3015" s="6" t="s">
        <v>33</v>
      </c>
      <c r="C3015" s="6">
        <v>2010</v>
      </c>
      <c r="D3015" s="6" t="s">
        <v>26</v>
      </c>
      <c r="E3015" s="6" t="s">
        <v>4</v>
      </c>
      <c r="F3015" s="27">
        <v>2.2875577222851197E-2</v>
      </c>
    </row>
    <row r="3016" spans="2:6" x14ac:dyDescent="0.25">
      <c r="B3016" s="6" t="s">
        <v>33</v>
      </c>
      <c r="C3016" s="6">
        <v>2010</v>
      </c>
      <c r="D3016" s="6" t="s">
        <v>27</v>
      </c>
      <c r="E3016" s="6" t="s">
        <v>4</v>
      </c>
      <c r="F3016" s="27">
        <v>3.4201617973571069E-4</v>
      </c>
    </row>
    <row r="3017" spans="2:6" x14ac:dyDescent="0.25">
      <c r="B3017" s="6" t="s">
        <v>33</v>
      </c>
      <c r="C3017" s="6">
        <v>2010</v>
      </c>
      <c r="D3017" s="6" t="s">
        <v>28</v>
      </c>
      <c r="E3017" s="6" t="s">
        <v>4</v>
      </c>
      <c r="F3017" s="27">
        <v>1.6520623124131554E-2</v>
      </c>
    </row>
    <row r="3018" spans="2:6" x14ac:dyDescent="0.25">
      <c r="B3018" s="6" t="s">
        <v>33</v>
      </c>
      <c r="C3018" s="6">
        <v>2010</v>
      </c>
      <c r="D3018" s="6" t="s">
        <v>29</v>
      </c>
      <c r="E3018" s="6" t="s">
        <v>4</v>
      </c>
      <c r="F3018" s="27">
        <v>2.1841627319755781E-3</v>
      </c>
    </row>
    <row r="3019" spans="2:6" x14ac:dyDescent="0.25">
      <c r="B3019" s="6" t="s">
        <v>33</v>
      </c>
      <c r="C3019" s="6">
        <v>2010</v>
      </c>
      <c r="D3019" s="6" t="s">
        <v>30</v>
      </c>
      <c r="E3019" s="6" t="s">
        <v>4</v>
      </c>
      <c r="F3019" s="27">
        <v>1.3691934852125974E-3</v>
      </c>
    </row>
    <row r="3020" spans="2:6" x14ac:dyDescent="0.25">
      <c r="B3020" s="6" t="s">
        <v>33</v>
      </c>
      <c r="C3020" s="6">
        <v>2010</v>
      </c>
      <c r="D3020" s="6" t="s">
        <v>31</v>
      </c>
      <c r="E3020" s="6" t="s">
        <v>4</v>
      </c>
      <c r="F3020" s="27">
        <v>6.5615183260847726E-3</v>
      </c>
    </row>
    <row r="3021" spans="2:6" x14ac:dyDescent="0.25">
      <c r="B3021" s="6" t="s">
        <v>33</v>
      </c>
      <c r="C3021" s="6">
        <v>2010</v>
      </c>
      <c r="D3021" s="6" t="s">
        <v>32</v>
      </c>
      <c r="E3021" s="6" t="s">
        <v>4</v>
      </c>
      <c r="F3021" s="27">
        <v>1.3918252489211816E-2</v>
      </c>
    </row>
    <row r="3022" spans="2:6" x14ac:dyDescent="0.25">
      <c r="B3022" s="6" t="s">
        <v>33</v>
      </c>
      <c r="C3022" s="6">
        <v>2009</v>
      </c>
      <c r="D3022" s="6" t="s">
        <v>7</v>
      </c>
      <c r="E3022" s="6" t="s">
        <v>3</v>
      </c>
      <c r="F3022" s="27">
        <v>0.10700238857929567</v>
      </c>
    </row>
    <row r="3023" spans="2:6" x14ac:dyDescent="0.25">
      <c r="B3023" s="6" t="s">
        <v>33</v>
      </c>
      <c r="C3023" s="6">
        <v>2009</v>
      </c>
      <c r="D3023" s="6" t="s">
        <v>8</v>
      </c>
      <c r="E3023" s="6" t="s">
        <v>3</v>
      </c>
      <c r="F3023" s="27">
        <v>5.5698980380899051E-2</v>
      </c>
    </row>
    <row r="3024" spans="2:6" x14ac:dyDescent="0.25">
      <c r="B3024" s="6" t="s">
        <v>33</v>
      </c>
      <c r="C3024" s="6">
        <v>2009</v>
      </c>
      <c r="D3024" s="6" t="s">
        <v>9</v>
      </c>
      <c r="E3024" s="6" t="s">
        <v>3</v>
      </c>
      <c r="F3024" s="27">
        <v>9.0374823990110084E-2</v>
      </c>
    </row>
    <row r="3025" spans="2:6" x14ac:dyDescent="0.25">
      <c r="B3025" s="6" t="s">
        <v>33</v>
      </c>
      <c r="C3025" s="6">
        <v>2009</v>
      </c>
      <c r="D3025" s="6" t="s">
        <v>10</v>
      </c>
      <c r="E3025" s="6" t="s">
        <v>3</v>
      </c>
      <c r="F3025" s="27">
        <v>6.6712423341564811E-2</v>
      </c>
    </row>
    <row r="3026" spans="2:6" x14ac:dyDescent="0.25">
      <c r="B3026" s="6" t="s">
        <v>33</v>
      </c>
      <c r="C3026" s="6">
        <v>2009</v>
      </c>
      <c r="D3026" s="6" t="s">
        <v>11</v>
      </c>
      <c r="E3026" s="6" t="s">
        <v>3</v>
      </c>
      <c r="F3026" s="27">
        <v>5.2249034914903701E-2</v>
      </c>
    </row>
    <row r="3027" spans="2:6" x14ac:dyDescent="0.25">
      <c r="B3027" s="6" t="s">
        <v>33</v>
      </c>
      <c r="C3027" s="6">
        <v>2009</v>
      </c>
      <c r="D3027" s="6" t="s">
        <v>12</v>
      </c>
      <c r="E3027" s="6" t="s">
        <v>3</v>
      </c>
      <c r="F3027" s="27">
        <v>8.5601708698451722E-3</v>
      </c>
    </row>
    <row r="3028" spans="2:6" x14ac:dyDescent="0.25">
      <c r="B3028" s="6" t="s">
        <v>33</v>
      </c>
      <c r="C3028" s="6">
        <v>2009</v>
      </c>
      <c r="D3028" s="6" t="s">
        <v>13</v>
      </c>
      <c r="E3028" s="6" t="s">
        <v>3</v>
      </c>
      <c r="F3028" s="27">
        <v>3.2171524859722772E-2</v>
      </c>
    </row>
    <row r="3029" spans="2:6" x14ac:dyDescent="0.25">
      <c r="B3029" s="6" t="s">
        <v>33</v>
      </c>
      <c r="C3029" s="6">
        <v>2009</v>
      </c>
      <c r="D3029" s="6" t="s">
        <v>14</v>
      </c>
      <c r="E3029" s="6" t="s">
        <v>3</v>
      </c>
      <c r="F3029" s="27">
        <v>1.8876650045335498E-2</v>
      </c>
    </row>
    <row r="3030" spans="2:6" x14ac:dyDescent="0.25">
      <c r="B3030" s="6" t="s">
        <v>33</v>
      </c>
      <c r="C3030" s="6">
        <v>2009</v>
      </c>
      <c r="D3030" s="6" t="s">
        <v>15</v>
      </c>
      <c r="E3030" s="6" t="s">
        <v>3</v>
      </c>
      <c r="F3030" s="27">
        <v>2.0185668322060951E-2</v>
      </c>
    </row>
    <row r="3031" spans="2:6" x14ac:dyDescent="0.25">
      <c r="B3031" s="6" t="s">
        <v>33</v>
      </c>
      <c r="C3031" s="6">
        <v>2009</v>
      </c>
      <c r="D3031" s="6" t="s">
        <v>16</v>
      </c>
      <c r="E3031" s="6" t="s">
        <v>3</v>
      </c>
      <c r="F3031" s="27">
        <v>0.15853121073576937</v>
      </c>
    </row>
    <row r="3032" spans="2:6" x14ac:dyDescent="0.25">
      <c r="B3032" s="6" t="s">
        <v>33</v>
      </c>
      <c r="C3032" s="6">
        <v>2009</v>
      </c>
      <c r="D3032" s="6" t="s">
        <v>17</v>
      </c>
      <c r="E3032" s="6" t="s">
        <v>3</v>
      </c>
      <c r="F3032" s="27">
        <v>4.4163446346929265E-2</v>
      </c>
    </row>
    <row r="3033" spans="2:6" x14ac:dyDescent="0.25">
      <c r="B3033" s="6" t="s">
        <v>33</v>
      </c>
      <c r="C3033" s="6">
        <v>2009</v>
      </c>
      <c r="D3033" s="6" t="s">
        <v>18</v>
      </c>
      <c r="E3033" s="6" t="s">
        <v>3</v>
      </c>
      <c r="F3033" s="27">
        <v>4.9504645245938755E-2</v>
      </c>
    </row>
    <row r="3034" spans="2:6" x14ac:dyDescent="0.25">
      <c r="B3034" s="6" t="s">
        <v>33</v>
      </c>
      <c r="C3034" s="6">
        <v>2009</v>
      </c>
      <c r="D3034" s="6" t="s">
        <v>19</v>
      </c>
      <c r="E3034" s="6" t="s">
        <v>3</v>
      </c>
      <c r="F3034" s="27">
        <v>6.4275324449530019E-2</v>
      </c>
    </row>
    <row r="3035" spans="2:6" x14ac:dyDescent="0.25">
      <c r="B3035" s="6" t="s">
        <v>33</v>
      </c>
      <c r="C3035" s="6">
        <v>2009</v>
      </c>
      <c r="D3035" s="6" t="s">
        <v>20</v>
      </c>
      <c r="E3035" s="6" t="s">
        <v>3</v>
      </c>
      <c r="F3035" s="27">
        <v>3.3877797331624368E-2</v>
      </c>
    </row>
    <row r="3036" spans="2:6" x14ac:dyDescent="0.25">
      <c r="B3036" s="6" t="s">
        <v>33</v>
      </c>
      <c r="C3036" s="6">
        <v>2009</v>
      </c>
      <c r="D3036" s="6" t="s">
        <v>21</v>
      </c>
      <c r="E3036" s="6" t="s">
        <v>3</v>
      </c>
      <c r="F3036" s="27">
        <v>1.2533723646530697E-2</v>
      </c>
    </row>
    <row r="3037" spans="2:6" x14ac:dyDescent="0.25">
      <c r="B3037" s="6" t="s">
        <v>33</v>
      </c>
      <c r="C3037" s="6">
        <v>2009</v>
      </c>
      <c r="D3037" s="6" t="s">
        <v>22</v>
      </c>
      <c r="E3037" s="6" t="s">
        <v>3</v>
      </c>
      <c r="F3037" s="27">
        <v>1.5724392519491232E-2</v>
      </c>
    </row>
    <row r="3038" spans="2:6" x14ac:dyDescent="0.25">
      <c r="B3038" s="6" t="s">
        <v>33</v>
      </c>
      <c r="C3038" s="6">
        <v>2009</v>
      </c>
      <c r="D3038" s="6" t="s">
        <v>23</v>
      </c>
      <c r="E3038" s="6" t="s">
        <v>3</v>
      </c>
      <c r="F3038" s="27">
        <v>2.4694452896063951E-3</v>
      </c>
    </row>
    <row r="3039" spans="2:6" x14ac:dyDescent="0.25">
      <c r="B3039" s="6" t="s">
        <v>33</v>
      </c>
      <c r="C3039" s="6">
        <v>2009</v>
      </c>
      <c r="D3039" s="6" t="s">
        <v>24</v>
      </c>
      <c r="E3039" s="6" t="s">
        <v>3</v>
      </c>
      <c r="F3039" s="27">
        <v>4.1604037639076871E-2</v>
      </c>
    </row>
    <row r="3040" spans="2:6" x14ac:dyDescent="0.25">
      <c r="B3040" s="6" t="s">
        <v>33</v>
      </c>
      <c r="C3040" s="6">
        <v>2009</v>
      </c>
      <c r="D3040" s="6" t="s">
        <v>25</v>
      </c>
      <c r="E3040" s="6" t="s">
        <v>3</v>
      </c>
      <c r="F3040" s="27">
        <v>3.7325721147771482E-2</v>
      </c>
    </row>
    <row r="3041" spans="2:6" x14ac:dyDescent="0.25">
      <c r="B3041" s="6" t="s">
        <v>33</v>
      </c>
      <c r="C3041" s="6">
        <v>2009</v>
      </c>
      <c r="D3041" s="6" t="s">
        <v>26</v>
      </c>
      <c r="E3041" s="6" t="s">
        <v>3</v>
      </c>
      <c r="F3041" s="27">
        <v>4.0880792405874507E-2</v>
      </c>
    </row>
    <row r="3042" spans="2:6" x14ac:dyDescent="0.25">
      <c r="B3042" s="6" t="s">
        <v>33</v>
      </c>
      <c r="C3042" s="6">
        <v>2009</v>
      </c>
      <c r="D3042" s="6" t="s">
        <v>27</v>
      </c>
      <c r="E3042" s="6" t="s">
        <v>3</v>
      </c>
      <c r="F3042" s="27">
        <v>1.5521216709744655E-3</v>
      </c>
    </row>
    <row r="3043" spans="2:6" x14ac:dyDescent="0.25">
      <c r="B3043" s="6" t="s">
        <v>33</v>
      </c>
      <c r="C3043" s="6">
        <v>2009</v>
      </c>
      <c r="D3043" s="6" t="s">
        <v>28</v>
      </c>
      <c r="E3043" s="6" t="s">
        <v>3</v>
      </c>
      <c r="F3043" s="27">
        <v>6.0568629452810146E-3</v>
      </c>
    </row>
    <row r="3044" spans="2:6" x14ac:dyDescent="0.25">
      <c r="B3044" s="6" t="s">
        <v>33</v>
      </c>
      <c r="C3044" s="6">
        <v>2009</v>
      </c>
      <c r="D3044" s="6" t="s">
        <v>29</v>
      </c>
      <c r="E3044" s="6" t="s">
        <v>3</v>
      </c>
      <c r="F3044" s="27">
        <v>1.8628997938927978E-2</v>
      </c>
    </row>
    <row r="3045" spans="2:6" x14ac:dyDescent="0.25">
      <c r="B3045" s="6" t="s">
        <v>33</v>
      </c>
      <c r="C3045" s="6">
        <v>2009</v>
      </c>
      <c r="D3045" s="6" t="s">
        <v>30</v>
      </c>
      <c r="E3045" s="6" t="s">
        <v>3</v>
      </c>
      <c r="F3045" s="27">
        <v>4.6932601226534962E-3</v>
      </c>
    </row>
    <row r="3046" spans="2:6" x14ac:dyDescent="0.25">
      <c r="B3046" s="6" t="s">
        <v>33</v>
      </c>
      <c r="C3046" s="6">
        <v>2009</v>
      </c>
      <c r="D3046" s="6" t="s">
        <v>31</v>
      </c>
      <c r="E3046" s="6" t="s">
        <v>3</v>
      </c>
      <c r="F3046" s="27">
        <v>4.1019275420477895E-3</v>
      </c>
    </row>
    <row r="3047" spans="2:6" x14ac:dyDescent="0.25">
      <c r="B3047" s="6" t="s">
        <v>33</v>
      </c>
      <c r="C3047" s="6">
        <v>2009</v>
      </c>
      <c r="D3047" s="6" t="s">
        <v>32</v>
      </c>
      <c r="E3047" s="6" t="s">
        <v>3</v>
      </c>
      <c r="F3047" s="27">
        <v>1.2244627718234573E-2</v>
      </c>
    </row>
    <row r="3048" spans="2:6" x14ac:dyDescent="0.25">
      <c r="B3048" s="6" t="s">
        <v>33</v>
      </c>
      <c r="C3048" s="6">
        <v>2009</v>
      </c>
      <c r="D3048" s="6" t="s">
        <v>7</v>
      </c>
      <c r="E3048" s="6" t="s">
        <v>4</v>
      </c>
      <c r="F3048" s="27">
        <v>0.17494853395449156</v>
      </c>
    </row>
    <row r="3049" spans="2:6" x14ac:dyDescent="0.25">
      <c r="B3049" s="6" t="s">
        <v>33</v>
      </c>
      <c r="C3049" s="6">
        <v>2009</v>
      </c>
      <c r="D3049" s="6" t="s">
        <v>8</v>
      </c>
      <c r="E3049" s="6" t="s">
        <v>4</v>
      </c>
      <c r="F3049" s="27">
        <v>3.6154487642691385E-2</v>
      </c>
    </row>
    <row r="3050" spans="2:6" x14ac:dyDescent="0.25">
      <c r="B3050" s="6" t="s">
        <v>33</v>
      </c>
      <c r="C3050" s="6">
        <v>2009</v>
      </c>
      <c r="D3050" s="6" t="s">
        <v>9</v>
      </c>
      <c r="E3050" s="6" t="s">
        <v>4</v>
      </c>
      <c r="F3050" s="27">
        <v>5.5962638816422855E-2</v>
      </c>
    </row>
    <row r="3051" spans="2:6" x14ac:dyDescent="0.25">
      <c r="B3051" s="6" t="s">
        <v>33</v>
      </c>
      <c r="C3051" s="6">
        <v>2009</v>
      </c>
      <c r="D3051" s="6" t="s">
        <v>10</v>
      </c>
      <c r="E3051" s="6" t="s">
        <v>4</v>
      </c>
      <c r="F3051" s="27">
        <v>2.8457503127258119E-2</v>
      </c>
    </row>
    <row r="3052" spans="2:6" x14ac:dyDescent="0.25">
      <c r="B3052" s="6" t="s">
        <v>33</v>
      </c>
      <c r="C3052" s="6">
        <v>2009</v>
      </c>
      <c r="D3052" s="6" t="s">
        <v>11</v>
      </c>
      <c r="E3052" s="6" t="s">
        <v>4</v>
      </c>
      <c r="F3052" s="27">
        <v>6.4108791470280674E-2</v>
      </c>
    </row>
    <row r="3053" spans="2:6" x14ac:dyDescent="0.25">
      <c r="B3053" s="6" t="s">
        <v>33</v>
      </c>
      <c r="C3053" s="6">
        <v>2009</v>
      </c>
      <c r="D3053" s="6" t="s">
        <v>12</v>
      </c>
      <c r="E3053" s="6" t="s">
        <v>4</v>
      </c>
      <c r="F3053" s="27">
        <v>7.5321621851729761E-3</v>
      </c>
    </row>
    <row r="3054" spans="2:6" x14ac:dyDescent="0.25">
      <c r="B3054" s="6" t="s">
        <v>33</v>
      </c>
      <c r="C3054" s="6">
        <v>2009</v>
      </c>
      <c r="D3054" s="6" t="s">
        <v>13</v>
      </c>
      <c r="E3054" s="6" t="s">
        <v>4</v>
      </c>
      <c r="F3054" s="27">
        <v>2.8273033101999918E-2</v>
      </c>
    </row>
    <row r="3055" spans="2:6" x14ac:dyDescent="0.25">
      <c r="B3055" s="6" t="s">
        <v>33</v>
      </c>
      <c r="C3055" s="6">
        <v>2009</v>
      </c>
      <c r="D3055" s="6" t="s">
        <v>14</v>
      </c>
      <c r="E3055" s="6" t="s">
        <v>4</v>
      </c>
      <c r="F3055" s="27">
        <v>2.6988837926163963E-2</v>
      </c>
    </row>
    <row r="3056" spans="2:6" x14ac:dyDescent="0.25">
      <c r="B3056" s="6" t="s">
        <v>33</v>
      </c>
      <c r="C3056" s="6">
        <v>2009</v>
      </c>
      <c r="D3056" s="6" t="s">
        <v>15</v>
      </c>
      <c r="E3056" s="6" t="s">
        <v>4</v>
      </c>
      <c r="F3056" s="27">
        <v>2.5772863913515211E-2</v>
      </c>
    </row>
    <row r="3057" spans="2:6" x14ac:dyDescent="0.25">
      <c r="B3057" s="6" t="s">
        <v>33</v>
      </c>
      <c r="C3057" s="6">
        <v>2009</v>
      </c>
      <c r="D3057" s="6" t="s">
        <v>16</v>
      </c>
      <c r="E3057" s="6" t="s">
        <v>4</v>
      </c>
      <c r="F3057" s="27">
        <v>6.9353088726807538E-2</v>
      </c>
    </row>
    <row r="3058" spans="2:6" x14ac:dyDescent="0.25">
      <c r="B3058" s="6" t="s">
        <v>33</v>
      </c>
      <c r="C3058" s="6">
        <v>2009</v>
      </c>
      <c r="D3058" s="6" t="s">
        <v>17</v>
      </c>
      <c r="E3058" s="6" t="s">
        <v>4</v>
      </c>
      <c r="F3058" s="27">
        <v>8.3424112961147781E-2</v>
      </c>
    </row>
    <row r="3059" spans="2:6" x14ac:dyDescent="0.25">
      <c r="B3059" s="6" t="s">
        <v>33</v>
      </c>
      <c r="C3059" s="6">
        <v>2009</v>
      </c>
      <c r="D3059" s="6" t="s">
        <v>18</v>
      </c>
      <c r="E3059" s="6" t="s">
        <v>4</v>
      </c>
      <c r="F3059" s="27">
        <v>6.3350172135638955E-2</v>
      </c>
    </row>
    <row r="3060" spans="2:6" x14ac:dyDescent="0.25">
      <c r="B3060" s="6" t="s">
        <v>33</v>
      </c>
      <c r="C3060" s="6">
        <v>2009</v>
      </c>
      <c r="D3060" s="6" t="s">
        <v>19</v>
      </c>
      <c r="E3060" s="6" t="s">
        <v>4</v>
      </c>
      <c r="F3060" s="27">
        <v>0.10376384343843395</v>
      </c>
    </row>
    <row r="3061" spans="2:6" x14ac:dyDescent="0.25">
      <c r="B3061" s="6" t="s">
        <v>33</v>
      </c>
      <c r="C3061" s="6">
        <v>2009</v>
      </c>
      <c r="D3061" s="6" t="s">
        <v>20</v>
      </c>
      <c r="E3061" s="6" t="s">
        <v>4</v>
      </c>
      <c r="F3061" s="27">
        <v>3.0589278034531917E-2</v>
      </c>
    </row>
    <row r="3062" spans="2:6" x14ac:dyDescent="0.25">
      <c r="B3062" s="6" t="s">
        <v>33</v>
      </c>
      <c r="C3062" s="6">
        <v>2009</v>
      </c>
      <c r="D3062" s="6" t="s">
        <v>21</v>
      </c>
      <c r="E3062" s="6" t="s">
        <v>4</v>
      </c>
      <c r="F3062" s="27">
        <v>1.1103676520349555E-2</v>
      </c>
    </row>
    <row r="3063" spans="2:6" x14ac:dyDescent="0.25">
      <c r="B3063" s="6" t="s">
        <v>33</v>
      </c>
      <c r="C3063" s="6">
        <v>2009</v>
      </c>
      <c r="D3063" s="6" t="s">
        <v>22</v>
      </c>
      <c r="E3063" s="6" t="s">
        <v>4</v>
      </c>
      <c r="F3063" s="27">
        <v>1.8003292080450761E-2</v>
      </c>
    </row>
    <row r="3064" spans="2:6" x14ac:dyDescent="0.25">
      <c r="B3064" s="6" t="s">
        <v>33</v>
      </c>
      <c r="C3064" s="6">
        <v>2009</v>
      </c>
      <c r="D3064" s="6" t="s">
        <v>23</v>
      </c>
      <c r="E3064" s="6" t="s">
        <v>4</v>
      </c>
      <c r="F3064" s="27">
        <v>6.3582124090475454E-4</v>
      </c>
    </row>
    <row r="3065" spans="2:6" x14ac:dyDescent="0.25">
      <c r="B3065" s="6" t="s">
        <v>33</v>
      </c>
      <c r="C3065" s="6">
        <v>2009</v>
      </c>
      <c r="D3065" s="6" t="s">
        <v>24</v>
      </c>
      <c r="E3065" s="6" t="s">
        <v>4</v>
      </c>
      <c r="F3065" s="27">
        <v>3.1763227810657345E-2</v>
      </c>
    </row>
    <row r="3066" spans="2:6" x14ac:dyDescent="0.25">
      <c r="B3066" s="6" t="s">
        <v>33</v>
      </c>
      <c r="C3066" s="6">
        <v>2009</v>
      </c>
      <c r="D3066" s="6" t="s">
        <v>25</v>
      </c>
      <c r="E3066" s="6" t="s">
        <v>4</v>
      </c>
      <c r="F3066" s="27">
        <v>7.7006957467106479E-2</v>
      </c>
    </row>
    <row r="3067" spans="2:6" x14ac:dyDescent="0.25">
      <c r="B3067" s="6" t="s">
        <v>33</v>
      </c>
      <c r="C3067" s="6">
        <v>2009</v>
      </c>
      <c r="D3067" s="6" t="s">
        <v>26</v>
      </c>
      <c r="E3067" s="6" t="s">
        <v>4</v>
      </c>
      <c r="F3067" s="27">
        <v>2.3710401708039619E-2</v>
      </c>
    </row>
    <row r="3068" spans="2:6" x14ac:dyDescent="0.25">
      <c r="B3068" s="6" t="s">
        <v>33</v>
      </c>
      <c r="C3068" s="6">
        <v>2009</v>
      </c>
      <c r="D3068" s="6" t="s">
        <v>27</v>
      </c>
      <c r="E3068" s="6" t="s">
        <v>4</v>
      </c>
      <c r="F3068" s="27">
        <v>3.6894005051640692E-4</v>
      </c>
    </row>
    <row r="3069" spans="2:6" x14ac:dyDescent="0.25">
      <c r="B3069" s="6" t="s">
        <v>33</v>
      </c>
      <c r="C3069" s="6">
        <v>2009</v>
      </c>
      <c r="D3069" s="6" t="s">
        <v>28</v>
      </c>
      <c r="E3069" s="6" t="s">
        <v>4</v>
      </c>
      <c r="F3069" s="27">
        <v>1.6538447264495087E-2</v>
      </c>
    </row>
    <row r="3070" spans="2:6" x14ac:dyDescent="0.25">
      <c r="B3070" s="6" t="s">
        <v>33</v>
      </c>
      <c r="C3070" s="6">
        <v>2009</v>
      </c>
      <c r="D3070" s="6" t="s">
        <v>29</v>
      </c>
      <c r="E3070" s="6" t="s">
        <v>4</v>
      </c>
      <c r="F3070" s="27">
        <v>2.168341450742137E-3</v>
      </c>
    </row>
    <row r="3071" spans="2:6" x14ac:dyDescent="0.25">
      <c r="B3071" s="6" t="s">
        <v>33</v>
      </c>
      <c r="C3071" s="6">
        <v>2009</v>
      </c>
      <c r="D3071" s="6" t="s">
        <v>30</v>
      </c>
      <c r="E3071" s="6" t="s">
        <v>4</v>
      </c>
      <c r="F3071" s="27">
        <v>1.3442297994406957E-3</v>
      </c>
    </row>
    <row r="3072" spans="2:6" x14ac:dyDescent="0.25">
      <c r="B3072" s="6" t="s">
        <v>33</v>
      </c>
      <c r="C3072" s="6">
        <v>2009</v>
      </c>
      <c r="D3072" s="6" t="s">
        <v>31</v>
      </c>
      <c r="E3072" s="6" t="s">
        <v>4</v>
      </c>
      <c r="F3072" s="27">
        <v>6.8537709384394055E-3</v>
      </c>
    </row>
    <row r="3073" spans="2:6" x14ac:dyDescent="0.25">
      <c r="B3073" s="6" t="s">
        <v>33</v>
      </c>
      <c r="C3073" s="6">
        <v>2009</v>
      </c>
      <c r="D3073" s="6" t="s">
        <v>32</v>
      </c>
      <c r="E3073" s="6" t="s">
        <v>4</v>
      </c>
      <c r="F3073" s="27">
        <v>1.1823546234300946E-2</v>
      </c>
    </row>
    <row r="3074" spans="2:6" x14ac:dyDescent="0.25">
      <c r="B3074" s="6" t="s">
        <v>33</v>
      </c>
      <c r="C3074" s="6">
        <v>2008</v>
      </c>
      <c r="D3074" s="6" t="s">
        <v>7</v>
      </c>
      <c r="E3074" s="6" t="s">
        <v>3</v>
      </c>
      <c r="F3074" s="27">
        <v>0.10872079972060275</v>
      </c>
    </row>
    <row r="3075" spans="2:6" x14ac:dyDescent="0.25">
      <c r="B3075" s="6" t="s">
        <v>33</v>
      </c>
      <c r="C3075" s="6">
        <v>2008</v>
      </c>
      <c r="D3075" s="6" t="s">
        <v>8</v>
      </c>
      <c r="E3075" s="6" t="s">
        <v>3</v>
      </c>
      <c r="F3075" s="27">
        <v>5.5459470451824852E-2</v>
      </c>
    </row>
    <row r="3076" spans="2:6" x14ac:dyDescent="0.25">
      <c r="B3076" s="6" t="s">
        <v>33</v>
      </c>
      <c r="C3076" s="6">
        <v>2008</v>
      </c>
      <c r="D3076" s="6" t="s">
        <v>9</v>
      </c>
      <c r="E3076" s="6" t="s">
        <v>3</v>
      </c>
      <c r="F3076" s="27">
        <v>8.9226848661295183E-2</v>
      </c>
    </row>
    <row r="3077" spans="2:6" x14ac:dyDescent="0.25">
      <c r="B3077" s="6" t="s">
        <v>33</v>
      </c>
      <c r="C3077" s="6">
        <v>2008</v>
      </c>
      <c r="D3077" s="6" t="s">
        <v>10</v>
      </c>
      <c r="E3077" s="6" t="s">
        <v>3</v>
      </c>
      <c r="F3077" s="27">
        <v>6.8773083552451583E-2</v>
      </c>
    </row>
    <row r="3078" spans="2:6" x14ac:dyDescent="0.25">
      <c r="B3078" s="6" t="s">
        <v>33</v>
      </c>
      <c r="C3078" s="6">
        <v>2008</v>
      </c>
      <c r="D3078" s="6" t="s">
        <v>11</v>
      </c>
      <c r="E3078" s="6" t="s">
        <v>3</v>
      </c>
      <c r="F3078" s="27">
        <v>5.0911897027769278E-2</v>
      </c>
    </row>
    <row r="3079" spans="2:6" x14ac:dyDescent="0.25">
      <c r="B3079" s="6" t="s">
        <v>33</v>
      </c>
      <c r="C3079" s="6">
        <v>2008</v>
      </c>
      <c r="D3079" s="6" t="s">
        <v>12</v>
      </c>
      <c r="E3079" s="6" t="s">
        <v>3</v>
      </c>
      <c r="F3079" s="27">
        <v>8.4958770730681771E-3</v>
      </c>
    </row>
    <row r="3080" spans="2:6" x14ac:dyDescent="0.25">
      <c r="B3080" s="6" t="s">
        <v>33</v>
      </c>
      <c r="C3080" s="6">
        <v>2008</v>
      </c>
      <c r="D3080" s="6" t="s">
        <v>13</v>
      </c>
      <c r="E3080" s="6" t="s">
        <v>3</v>
      </c>
      <c r="F3080" s="27">
        <v>3.2496631563539054E-2</v>
      </c>
    </row>
    <row r="3081" spans="2:6" x14ac:dyDescent="0.25">
      <c r="B3081" s="6" t="s">
        <v>33</v>
      </c>
      <c r="C3081" s="6">
        <v>2008</v>
      </c>
      <c r="D3081" s="6" t="s">
        <v>14</v>
      </c>
      <c r="E3081" s="6" t="s">
        <v>3</v>
      </c>
      <c r="F3081" s="27">
        <v>1.9101969681861432E-2</v>
      </c>
    </row>
    <row r="3082" spans="2:6" x14ac:dyDescent="0.25">
      <c r="B3082" s="6" t="s">
        <v>33</v>
      </c>
      <c r="C3082" s="6">
        <v>2008</v>
      </c>
      <c r="D3082" s="6" t="s">
        <v>15</v>
      </c>
      <c r="E3082" s="6" t="s">
        <v>3</v>
      </c>
      <c r="F3082" s="27">
        <v>2.0258756829587814E-2</v>
      </c>
    </row>
    <row r="3083" spans="2:6" x14ac:dyDescent="0.25">
      <c r="B3083" s="6" t="s">
        <v>33</v>
      </c>
      <c r="C3083" s="6">
        <v>2008</v>
      </c>
      <c r="D3083" s="6" t="s">
        <v>16</v>
      </c>
      <c r="E3083" s="6" t="s">
        <v>3</v>
      </c>
      <c r="F3083" s="27">
        <v>0.16166382832198078</v>
      </c>
    </row>
    <row r="3084" spans="2:6" x14ac:dyDescent="0.25">
      <c r="B3084" s="6" t="s">
        <v>33</v>
      </c>
      <c r="C3084" s="6">
        <v>2008</v>
      </c>
      <c r="D3084" s="6" t="s">
        <v>17</v>
      </c>
      <c r="E3084" s="6" t="s">
        <v>3</v>
      </c>
      <c r="F3084" s="27">
        <v>4.2798668442208046E-2</v>
      </c>
    </row>
    <row r="3085" spans="2:6" x14ac:dyDescent="0.25">
      <c r="B3085" s="6" t="s">
        <v>33</v>
      </c>
      <c r="C3085" s="6">
        <v>2008</v>
      </c>
      <c r="D3085" s="6" t="s">
        <v>18</v>
      </c>
      <c r="E3085" s="6" t="s">
        <v>3</v>
      </c>
      <c r="F3085" s="27">
        <v>4.5788631655885544E-2</v>
      </c>
    </row>
    <row r="3086" spans="2:6" x14ac:dyDescent="0.25">
      <c r="B3086" s="6" t="s">
        <v>33</v>
      </c>
      <c r="C3086" s="6">
        <v>2008</v>
      </c>
      <c r="D3086" s="6" t="s">
        <v>19</v>
      </c>
      <c r="E3086" s="6" t="s">
        <v>3</v>
      </c>
      <c r="F3086" s="27">
        <v>6.4388590099965073E-2</v>
      </c>
    </row>
    <row r="3087" spans="2:6" x14ac:dyDescent="0.25">
      <c r="B3087" s="6" t="s">
        <v>33</v>
      </c>
      <c r="C3087" s="6">
        <v>2008</v>
      </c>
      <c r="D3087" s="6" t="s">
        <v>20</v>
      </c>
      <c r="E3087" s="6" t="s">
        <v>3</v>
      </c>
      <c r="F3087" s="27">
        <v>3.3876916865072444E-2</v>
      </c>
    </row>
    <row r="3088" spans="2:6" x14ac:dyDescent="0.25">
      <c r="B3088" s="6" t="s">
        <v>33</v>
      </c>
      <c r="C3088" s="6">
        <v>2008</v>
      </c>
      <c r="D3088" s="6" t="s">
        <v>21</v>
      </c>
      <c r="E3088" s="6" t="s">
        <v>3</v>
      </c>
      <c r="F3088" s="27">
        <v>1.2134721739886462E-2</v>
      </c>
    </row>
    <row r="3089" spans="2:6" x14ac:dyDescent="0.25">
      <c r="B3089" s="6" t="s">
        <v>33</v>
      </c>
      <c r="C3089" s="6">
        <v>2008</v>
      </c>
      <c r="D3089" s="6" t="s">
        <v>22</v>
      </c>
      <c r="E3089" s="6" t="s">
        <v>3</v>
      </c>
      <c r="F3089" s="27">
        <v>1.5617854506140305E-2</v>
      </c>
    </row>
    <row r="3090" spans="2:6" x14ac:dyDescent="0.25">
      <c r="B3090" s="6" t="s">
        <v>33</v>
      </c>
      <c r="C3090" s="6">
        <v>2008</v>
      </c>
      <c r="D3090" s="6" t="s">
        <v>23</v>
      </c>
      <c r="E3090" s="6" t="s">
        <v>3</v>
      </c>
      <c r="F3090" s="27">
        <v>2.3833253676299026E-3</v>
      </c>
    </row>
    <row r="3091" spans="2:6" x14ac:dyDescent="0.25">
      <c r="B3091" s="6" t="s">
        <v>33</v>
      </c>
      <c r="C3091" s="6">
        <v>2008</v>
      </c>
      <c r="D3091" s="6" t="s">
        <v>24</v>
      </c>
      <c r="E3091" s="6" t="s">
        <v>3</v>
      </c>
      <c r="F3091" s="27">
        <v>4.2831579159362046E-2</v>
      </c>
    </row>
    <row r="3092" spans="2:6" x14ac:dyDescent="0.25">
      <c r="B3092" s="6" t="s">
        <v>33</v>
      </c>
      <c r="C3092" s="6">
        <v>2008</v>
      </c>
      <c r="D3092" s="6" t="s">
        <v>25</v>
      </c>
      <c r="E3092" s="6" t="s">
        <v>3</v>
      </c>
      <c r="F3092" s="27">
        <v>3.7660666928315052E-2</v>
      </c>
    </row>
    <row r="3093" spans="2:6" x14ac:dyDescent="0.25">
      <c r="B3093" s="6" t="s">
        <v>33</v>
      </c>
      <c r="C3093" s="6">
        <v>2008</v>
      </c>
      <c r="D3093" s="6" t="s">
        <v>26</v>
      </c>
      <c r="E3093" s="6" t="s">
        <v>3</v>
      </c>
      <c r="F3093" s="27">
        <v>4.1463082771436052E-2</v>
      </c>
    </row>
    <row r="3094" spans="2:6" x14ac:dyDescent="0.25">
      <c r="B3094" s="6" t="s">
        <v>33</v>
      </c>
      <c r="C3094" s="6">
        <v>2008</v>
      </c>
      <c r="D3094" s="6" t="s">
        <v>27</v>
      </c>
      <c r="E3094" s="6" t="s">
        <v>3</v>
      </c>
      <c r="F3094" s="27">
        <v>1.3901093962062293E-3</v>
      </c>
    </row>
    <row r="3095" spans="2:6" x14ac:dyDescent="0.25">
      <c r="B3095" s="6" t="s">
        <v>33</v>
      </c>
      <c r="C3095" s="6">
        <v>2008</v>
      </c>
      <c r="D3095" s="6" t="s">
        <v>28</v>
      </c>
      <c r="E3095" s="6" t="s">
        <v>3</v>
      </c>
      <c r="F3095" s="27">
        <v>6.0275732865182471E-3</v>
      </c>
    </row>
    <row r="3096" spans="2:6" x14ac:dyDescent="0.25">
      <c r="B3096" s="6" t="s">
        <v>33</v>
      </c>
      <c r="C3096" s="6">
        <v>2008</v>
      </c>
      <c r="D3096" s="6" t="s">
        <v>29</v>
      </c>
      <c r="E3096" s="6" t="s">
        <v>3</v>
      </c>
      <c r="F3096" s="27">
        <v>1.8110227324638684E-2</v>
      </c>
    </row>
    <row r="3097" spans="2:6" x14ac:dyDescent="0.25">
      <c r="B3097" s="6" t="s">
        <v>33</v>
      </c>
      <c r="C3097" s="6">
        <v>2008</v>
      </c>
      <c r="D3097" s="6" t="s">
        <v>30</v>
      </c>
      <c r="E3097" s="6" t="s">
        <v>3</v>
      </c>
      <c r="F3097" s="27">
        <v>4.4080712797013085E-3</v>
      </c>
    </row>
    <row r="3098" spans="2:6" x14ac:dyDescent="0.25">
      <c r="B3098" s="6" t="s">
        <v>33</v>
      </c>
      <c r="C3098" s="6">
        <v>2008</v>
      </c>
      <c r="D3098" s="6" t="s">
        <v>31</v>
      </c>
      <c r="E3098" s="6" t="s">
        <v>3</v>
      </c>
      <c r="F3098" s="27">
        <v>3.8058542762564895E-3</v>
      </c>
    </row>
    <row r="3099" spans="2:6" x14ac:dyDescent="0.25">
      <c r="B3099" s="6" t="s">
        <v>33</v>
      </c>
      <c r="C3099" s="6">
        <v>2008</v>
      </c>
      <c r="D3099" s="6" t="s">
        <v>32</v>
      </c>
      <c r="E3099" s="6" t="s">
        <v>3</v>
      </c>
      <c r="F3099" s="27">
        <v>1.2204964016797238E-2</v>
      </c>
    </row>
    <row r="3100" spans="2:6" x14ac:dyDescent="0.25">
      <c r="B3100" s="6" t="s">
        <v>33</v>
      </c>
      <c r="C3100" s="6">
        <v>2008</v>
      </c>
      <c r="D3100" s="6" t="s">
        <v>7</v>
      </c>
      <c r="E3100" s="6" t="s">
        <v>4</v>
      </c>
      <c r="F3100" s="27">
        <v>0.17310104862025744</v>
      </c>
    </row>
    <row r="3101" spans="2:6" x14ac:dyDescent="0.25">
      <c r="B3101" s="6" t="s">
        <v>33</v>
      </c>
      <c r="C3101" s="6">
        <v>2008</v>
      </c>
      <c r="D3101" s="6" t="s">
        <v>8</v>
      </c>
      <c r="E3101" s="6" t="s">
        <v>4</v>
      </c>
      <c r="F3101" s="27">
        <v>3.4480711694355154E-2</v>
      </c>
    </row>
    <row r="3102" spans="2:6" x14ac:dyDescent="0.25">
      <c r="B3102" s="6" t="s">
        <v>33</v>
      </c>
      <c r="C3102" s="6">
        <v>2008</v>
      </c>
      <c r="D3102" s="6" t="s">
        <v>9</v>
      </c>
      <c r="E3102" s="6" t="s">
        <v>4</v>
      </c>
      <c r="F3102" s="27">
        <v>5.6258728564500614E-2</v>
      </c>
    </row>
    <row r="3103" spans="2:6" x14ac:dyDescent="0.25">
      <c r="B3103" s="6" t="s">
        <v>33</v>
      </c>
      <c r="C3103" s="6">
        <v>2008</v>
      </c>
      <c r="D3103" s="6" t="s">
        <v>10</v>
      </c>
      <c r="E3103" s="6" t="s">
        <v>4</v>
      </c>
      <c r="F3103" s="27">
        <v>3.0392762214690224E-2</v>
      </c>
    </row>
    <row r="3104" spans="2:6" x14ac:dyDescent="0.25">
      <c r="B3104" s="6" t="s">
        <v>33</v>
      </c>
      <c r="C3104" s="6">
        <v>2008</v>
      </c>
      <c r="D3104" s="6" t="s">
        <v>11</v>
      </c>
      <c r="E3104" s="6" t="s">
        <v>4</v>
      </c>
      <c r="F3104" s="27">
        <v>6.309847808285611E-2</v>
      </c>
    </row>
    <row r="3105" spans="2:6" x14ac:dyDescent="0.25">
      <c r="B3105" s="6" t="s">
        <v>33</v>
      </c>
      <c r="C3105" s="6">
        <v>2008</v>
      </c>
      <c r="D3105" s="6" t="s">
        <v>12</v>
      </c>
      <c r="E3105" s="6" t="s">
        <v>4</v>
      </c>
      <c r="F3105" s="27">
        <v>7.049102564442313E-3</v>
      </c>
    </row>
    <row r="3106" spans="2:6" x14ac:dyDescent="0.25">
      <c r="B3106" s="6" t="s">
        <v>33</v>
      </c>
      <c r="C3106" s="6">
        <v>2008</v>
      </c>
      <c r="D3106" s="6" t="s">
        <v>13</v>
      </c>
      <c r="E3106" s="6" t="s">
        <v>4</v>
      </c>
      <c r="F3106" s="27">
        <v>2.8154539648551885E-2</v>
      </c>
    </row>
    <row r="3107" spans="2:6" x14ac:dyDescent="0.25">
      <c r="B3107" s="6" t="s">
        <v>33</v>
      </c>
      <c r="C3107" s="6">
        <v>2008</v>
      </c>
      <c r="D3107" s="6" t="s">
        <v>14</v>
      </c>
      <c r="E3107" s="6" t="s">
        <v>4</v>
      </c>
      <c r="F3107" s="27">
        <v>2.7731593494685347E-2</v>
      </c>
    </row>
    <row r="3108" spans="2:6" x14ac:dyDescent="0.25">
      <c r="B3108" s="6" t="s">
        <v>33</v>
      </c>
      <c r="C3108" s="6">
        <v>2008</v>
      </c>
      <c r="D3108" s="6" t="s">
        <v>15</v>
      </c>
      <c r="E3108" s="6" t="s">
        <v>4</v>
      </c>
      <c r="F3108" s="27">
        <v>2.3368040004982073E-2</v>
      </c>
    </row>
    <row r="3109" spans="2:6" x14ac:dyDescent="0.25">
      <c r="B3109" s="6" t="s">
        <v>33</v>
      </c>
      <c r="C3109" s="6">
        <v>2008</v>
      </c>
      <c r="D3109" s="6" t="s">
        <v>16</v>
      </c>
      <c r="E3109" s="6" t="s">
        <v>4</v>
      </c>
      <c r="F3109" s="27">
        <v>7.2577135997328762E-2</v>
      </c>
    </row>
    <row r="3110" spans="2:6" x14ac:dyDescent="0.25">
      <c r="B3110" s="6" t="s">
        <v>33</v>
      </c>
      <c r="C3110" s="6">
        <v>2008</v>
      </c>
      <c r="D3110" s="6" t="s">
        <v>17</v>
      </c>
      <c r="E3110" s="6" t="s">
        <v>4</v>
      </c>
      <c r="F3110" s="27">
        <v>8.6377476792287328E-2</v>
      </c>
    </row>
    <row r="3111" spans="2:6" x14ac:dyDescent="0.25">
      <c r="B3111" s="6" t="s">
        <v>33</v>
      </c>
      <c r="C3111" s="6">
        <v>2008</v>
      </c>
      <c r="D3111" s="6" t="s">
        <v>18</v>
      </c>
      <c r="E3111" s="6" t="s">
        <v>4</v>
      </c>
      <c r="F3111" s="27">
        <v>6.031911764316171E-2</v>
      </c>
    </row>
    <row r="3112" spans="2:6" x14ac:dyDescent="0.25">
      <c r="B3112" s="6" t="s">
        <v>33</v>
      </c>
      <c r="C3112" s="6">
        <v>2008</v>
      </c>
      <c r="D3112" s="6" t="s">
        <v>19</v>
      </c>
      <c r="E3112" s="6" t="s">
        <v>4</v>
      </c>
      <c r="F3112" s="27">
        <v>0.10629516659467396</v>
      </c>
    </row>
    <row r="3113" spans="2:6" x14ac:dyDescent="0.25">
      <c r="B3113" s="6" t="s">
        <v>33</v>
      </c>
      <c r="C3113" s="6">
        <v>2008</v>
      </c>
      <c r="D3113" s="6" t="s">
        <v>20</v>
      </c>
      <c r="E3113" s="6" t="s">
        <v>4</v>
      </c>
      <c r="F3113" s="27">
        <v>3.0607945345604778E-2</v>
      </c>
    </row>
    <row r="3114" spans="2:6" x14ac:dyDescent="0.25">
      <c r="B3114" s="6" t="s">
        <v>33</v>
      </c>
      <c r="C3114" s="6">
        <v>2008</v>
      </c>
      <c r="D3114" s="6" t="s">
        <v>21</v>
      </c>
      <c r="E3114" s="6" t="s">
        <v>4</v>
      </c>
      <c r="F3114" s="27">
        <v>1.0558813630738326E-2</v>
      </c>
    </row>
    <row r="3115" spans="2:6" x14ac:dyDescent="0.25">
      <c r="B3115" s="6" t="s">
        <v>33</v>
      </c>
      <c r="C3115" s="6">
        <v>2008</v>
      </c>
      <c r="D3115" s="6" t="s">
        <v>22</v>
      </c>
      <c r="E3115" s="6" t="s">
        <v>4</v>
      </c>
      <c r="F3115" s="27">
        <v>1.6553200849072355E-2</v>
      </c>
    </row>
    <row r="3116" spans="2:6" x14ac:dyDescent="0.25">
      <c r="B3116" s="6" t="s">
        <v>33</v>
      </c>
      <c r="C3116" s="6">
        <v>2008</v>
      </c>
      <c r="D3116" s="6" t="s">
        <v>23</v>
      </c>
      <c r="E3116" s="6" t="s">
        <v>4</v>
      </c>
      <c r="F3116" s="27">
        <v>6.3441923079980808E-4</v>
      </c>
    </row>
    <row r="3117" spans="2:6" x14ac:dyDescent="0.25">
      <c r="B3117" s="6" t="s">
        <v>33</v>
      </c>
      <c r="C3117" s="6">
        <v>2008</v>
      </c>
      <c r="D3117" s="6" t="s">
        <v>24</v>
      </c>
      <c r="E3117" s="6" t="s">
        <v>4</v>
      </c>
      <c r="F3117" s="27">
        <v>3.1999745596298423E-2</v>
      </c>
    </row>
    <row r="3118" spans="2:6" x14ac:dyDescent="0.25">
      <c r="B3118" s="6" t="s">
        <v>33</v>
      </c>
      <c r="C3118" s="6">
        <v>2008</v>
      </c>
      <c r="D3118" s="6" t="s">
        <v>25</v>
      </c>
      <c r="E3118" s="6" t="s">
        <v>4</v>
      </c>
      <c r="F3118" s="27">
        <v>7.8101406375462756E-2</v>
      </c>
    </row>
    <row r="3119" spans="2:6" x14ac:dyDescent="0.25">
      <c r="B3119" s="6" t="s">
        <v>33</v>
      </c>
      <c r="C3119" s="6">
        <v>2008</v>
      </c>
      <c r="D3119" s="6" t="s">
        <v>26</v>
      </c>
      <c r="E3119" s="6" t="s">
        <v>4</v>
      </c>
      <c r="F3119" s="27">
        <v>2.4659138790469402E-2</v>
      </c>
    </row>
    <row r="3120" spans="2:6" x14ac:dyDescent="0.25">
      <c r="B3120" s="6" t="s">
        <v>33</v>
      </c>
      <c r="C3120" s="6">
        <v>2008</v>
      </c>
      <c r="D3120" s="6" t="s">
        <v>27</v>
      </c>
      <c r="E3120" s="6" t="s">
        <v>4</v>
      </c>
      <c r="F3120" s="27">
        <v>3.0846448815830273E-4</v>
      </c>
    </row>
    <row r="3121" spans="2:6" x14ac:dyDescent="0.25">
      <c r="B3121" s="6" t="s">
        <v>33</v>
      </c>
      <c r="C3121" s="6">
        <v>2008</v>
      </c>
      <c r="D3121" s="6" t="s">
        <v>28</v>
      </c>
      <c r="E3121" s="6" t="s">
        <v>4</v>
      </c>
      <c r="F3121" s="27">
        <v>1.615781509620965E-2</v>
      </c>
    </row>
    <row r="3122" spans="2:6" x14ac:dyDescent="0.25">
      <c r="B3122" s="6" t="s">
        <v>33</v>
      </c>
      <c r="C3122" s="6">
        <v>2008</v>
      </c>
      <c r="D3122" s="6" t="s">
        <v>29</v>
      </c>
      <c r="E3122" s="6" t="s">
        <v>4</v>
      </c>
      <c r="F3122" s="27">
        <v>1.8921275304555681E-3</v>
      </c>
    </row>
    <row r="3123" spans="2:6" x14ac:dyDescent="0.25">
      <c r="B3123" s="6" t="s">
        <v>33</v>
      </c>
      <c r="C3123" s="6">
        <v>2008</v>
      </c>
      <c r="D3123" s="6" t="s">
        <v>30</v>
      </c>
      <c r="E3123" s="6" t="s">
        <v>4</v>
      </c>
      <c r="F3123" s="27">
        <v>1.2481681608467402E-3</v>
      </c>
    </row>
    <row r="3124" spans="2:6" x14ac:dyDescent="0.25">
      <c r="B3124" s="6" t="s">
        <v>33</v>
      </c>
      <c r="C3124" s="6">
        <v>2008</v>
      </c>
      <c r="D3124" s="6" t="s">
        <v>31</v>
      </c>
      <c r="E3124" s="6" t="s">
        <v>4</v>
      </c>
      <c r="F3124" s="27">
        <v>7.1821345000569756E-3</v>
      </c>
    </row>
    <row r="3125" spans="2:6" x14ac:dyDescent="0.25">
      <c r="B3125" s="6" t="s">
        <v>33</v>
      </c>
      <c r="C3125" s="6">
        <v>2008</v>
      </c>
      <c r="D3125" s="6" t="s">
        <v>32</v>
      </c>
      <c r="E3125" s="6" t="s">
        <v>4</v>
      </c>
      <c r="F3125" s="27">
        <v>1.0892718489054015E-2</v>
      </c>
    </row>
    <row r="3126" spans="2:6" x14ac:dyDescent="0.25">
      <c r="B3126" s="6" t="s">
        <v>33</v>
      </c>
      <c r="C3126" s="6">
        <v>2007</v>
      </c>
      <c r="D3126" s="6" t="s">
        <v>7</v>
      </c>
      <c r="E3126" s="6" t="s">
        <v>3</v>
      </c>
      <c r="F3126" s="27">
        <v>0.10876843248461446</v>
      </c>
    </row>
    <row r="3127" spans="2:6" x14ac:dyDescent="0.25">
      <c r="B3127" s="6" t="s">
        <v>33</v>
      </c>
      <c r="C3127" s="6">
        <v>2007</v>
      </c>
      <c r="D3127" s="6" t="s">
        <v>8</v>
      </c>
      <c r="E3127" s="6" t="s">
        <v>3</v>
      </c>
      <c r="F3127" s="27">
        <v>5.3777241462531676E-2</v>
      </c>
    </row>
    <row r="3128" spans="2:6" x14ac:dyDescent="0.25">
      <c r="B3128" s="6" t="s">
        <v>33</v>
      </c>
      <c r="C3128" s="6">
        <v>2007</v>
      </c>
      <c r="D3128" s="6" t="s">
        <v>9</v>
      </c>
      <c r="E3128" s="6" t="s">
        <v>3</v>
      </c>
      <c r="F3128" s="27">
        <v>8.8111499939664537E-2</v>
      </c>
    </row>
    <row r="3129" spans="2:6" x14ac:dyDescent="0.25">
      <c r="B3129" s="6" t="s">
        <v>33</v>
      </c>
      <c r="C3129" s="6">
        <v>2007</v>
      </c>
      <c r="D3129" s="6" t="s">
        <v>10</v>
      </c>
      <c r="E3129" s="6" t="s">
        <v>3</v>
      </c>
      <c r="F3129" s="27">
        <v>7.2133220707131657E-2</v>
      </c>
    </row>
    <row r="3130" spans="2:6" x14ac:dyDescent="0.25">
      <c r="B3130" s="6" t="s">
        <v>33</v>
      </c>
      <c r="C3130" s="6">
        <v>2007</v>
      </c>
      <c r="D3130" s="6" t="s">
        <v>11</v>
      </c>
      <c r="E3130" s="6" t="s">
        <v>3</v>
      </c>
      <c r="F3130" s="27">
        <v>4.9828888620731267E-2</v>
      </c>
    </row>
    <row r="3131" spans="2:6" x14ac:dyDescent="0.25">
      <c r="B3131" s="6" t="s">
        <v>33</v>
      </c>
      <c r="C3131" s="6">
        <v>2007</v>
      </c>
      <c r="D3131" s="6" t="s">
        <v>12</v>
      </c>
      <c r="E3131" s="6" t="s">
        <v>3</v>
      </c>
      <c r="F3131" s="27">
        <v>8.8678653312417033E-3</v>
      </c>
    </row>
    <row r="3132" spans="2:6" x14ac:dyDescent="0.25">
      <c r="B3132" s="6" t="s">
        <v>33</v>
      </c>
      <c r="C3132" s="6">
        <v>2007</v>
      </c>
      <c r="D3132" s="6" t="s">
        <v>13</v>
      </c>
      <c r="E3132" s="6" t="s">
        <v>3</v>
      </c>
      <c r="F3132" s="27">
        <v>3.1517798962229997E-2</v>
      </c>
    </row>
    <row r="3133" spans="2:6" x14ac:dyDescent="0.25">
      <c r="B3133" s="6" t="s">
        <v>33</v>
      </c>
      <c r="C3133" s="6">
        <v>2007</v>
      </c>
      <c r="D3133" s="6" t="s">
        <v>14</v>
      </c>
      <c r="E3133" s="6" t="s">
        <v>3</v>
      </c>
      <c r="F3133" s="27">
        <v>1.8325570170146011E-2</v>
      </c>
    </row>
    <row r="3134" spans="2:6" x14ac:dyDescent="0.25">
      <c r="B3134" s="6" t="s">
        <v>33</v>
      </c>
      <c r="C3134" s="6">
        <v>2007</v>
      </c>
      <c r="D3134" s="6" t="s">
        <v>15</v>
      </c>
      <c r="E3134" s="6" t="s">
        <v>3</v>
      </c>
      <c r="F3134" s="27">
        <v>2.0558465065765658E-2</v>
      </c>
    </row>
    <row r="3135" spans="2:6" x14ac:dyDescent="0.25">
      <c r="B3135" s="6" t="s">
        <v>33</v>
      </c>
      <c r="C3135" s="6">
        <v>2007</v>
      </c>
      <c r="D3135" s="6" t="s">
        <v>16</v>
      </c>
      <c r="E3135" s="6" t="s">
        <v>3</v>
      </c>
      <c r="F3135" s="27">
        <v>0.16340050681790758</v>
      </c>
    </row>
    <row r="3136" spans="2:6" x14ac:dyDescent="0.25">
      <c r="B3136" s="6" t="s">
        <v>33</v>
      </c>
      <c r="C3136" s="6">
        <v>2007</v>
      </c>
      <c r="D3136" s="6" t="s">
        <v>17</v>
      </c>
      <c r="E3136" s="6" t="s">
        <v>3</v>
      </c>
      <c r="F3136" s="27">
        <v>4.0871726801013634E-2</v>
      </c>
    </row>
    <row r="3137" spans="2:6" x14ac:dyDescent="0.25">
      <c r="B3137" s="6" t="s">
        <v>33</v>
      </c>
      <c r="C3137" s="6">
        <v>2007</v>
      </c>
      <c r="D3137" s="6" t="s">
        <v>18</v>
      </c>
      <c r="E3137" s="6" t="s">
        <v>3</v>
      </c>
      <c r="F3137" s="27">
        <v>4.5227947387474356E-2</v>
      </c>
    </row>
    <row r="3138" spans="2:6" x14ac:dyDescent="0.25">
      <c r="B3138" s="6" t="s">
        <v>33</v>
      </c>
      <c r="C3138" s="6">
        <v>2007</v>
      </c>
      <c r="D3138" s="6" t="s">
        <v>19</v>
      </c>
      <c r="E3138" s="6" t="s">
        <v>3</v>
      </c>
      <c r="F3138" s="27">
        <v>6.4130324604802696E-2</v>
      </c>
    </row>
    <row r="3139" spans="2:6" x14ac:dyDescent="0.25">
      <c r="B3139" s="6" t="s">
        <v>33</v>
      </c>
      <c r="C3139" s="6">
        <v>2007</v>
      </c>
      <c r="D3139" s="6" t="s">
        <v>20</v>
      </c>
      <c r="E3139" s="6" t="s">
        <v>3</v>
      </c>
      <c r="F3139" s="27">
        <v>3.5155303487389891E-2</v>
      </c>
    </row>
    <row r="3140" spans="2:6" x14ac:dyDescent="0.25">
      <c r="B3140" s="6" t="s">
        <v>33</v>
      </c>
      <c r="C3140" s="6">
        <v>2007</v>
      </c>
      <c r="D3140" s="6" t="s">
        <v>21</v>
      </c>
      <c r="E3140" s="6" t="s">
        <v>3</v>
      </c>
      <c r="F3140" s="27">
        <v>1.2007240255822373E-2</v>
      </c>
    </row>
    <row r="3141" spans="2:6" x14ac:dyDescent="0.25">
      <c r="B3141" s="6" t="s">
        <v>33</v>
      </c>
      <c r="C3141" s="6">
        <v>2007</v>
      </c>
      <c r="D3141" s="6" t="s">
        <v>22</v>
      </c>
      <c r="E3141" s="6" t="s">
        <v>3</v>
      </c>
      <c r="F3141" s="27">
        <v>1.5876432967298178E-2</v>
      </c>
    </row>
    <row r="3142" spans="2:6" x14ac:dyDescent="0.25">
      <c r="B3142" s="6" t="s">
        <v>33</v>
      </c>
      <c r="C3142" s="6">
        <v>2007</v>
      </c>
      <c r="D3142" s="6" t="s">
        <v>23</v>
      </c>
      <c r="E3142" s="6" t="s">
        <v>3</v>
      </c>
      <c r="F3142" s="27">
        <v>2.3989380958127186E-3</v>
      </c>
    </row>
    <row r="3143" spans="2:6" x14ac:dyDescent="0.25">
      <c r="B3143" s="6" t="s">
        <v>33</v>
      </c>
      <c r="C3143" s="6">
        <v>2007</v>
      </c>
      <c r="D3143" s="6" t="s">
        <v>24</v>
      </c>
      <c r="E3143" s="6" t="s">
        <v>3</v>
      </c>
      <c r="F3143" s="27">
        <v>4.2369494388801734E-2</v>
      </c>
    </row>
    <row r="3144" spans="2:6" x14ac:dyDescent="0.25">
      <c r="B3144" s="6" t="s">
        <v>33</v>
      </c>
      <c r="C3144" s="6">
        <v>2007</v>
      </c>
      <c r="D3144" s="6" t="s">
        <v>25</v>
      </c>
      <c r="E3144" s="6" t="s">
        <v>3</v>
      </c>
      <c r="F3144" s="27">
        <v>3.8462169663328105E-2</v>
      </c>
    </row>
    <row r="3145" spans="2:6" x14ac:dyDescent="0.25">
      <c r="B3145" s="6" t="s">
        <v>33</v>
      </c>
      <c r="C3145" s="6">
        <v>2007</v>
      </c>
      <c r="D3145" s="6" t="s">
        <v>26</v>
      </c>
      <c r="E3145" s="6" t="s">
        <v>3</v>
      </c>
      <c r="F3145" s="27">
        <v>4.3008567636056476E-2</v>
      </c>
    </row>
    <row r="3146" spans="2:6" x14ac:dyDescent="0.25">
      <c r="B3146" s="6" t="s">
        <v>33</v>
      </c>
      <c r="C3146" s="6">
        <v>2007</v>
      </c>
      <c r="D3146" s="6" t="s">
        <v>27</v>
      </c>
      <c r="E3146" s="6" t="s">
        <v>3</v>
      </c>
      <c r="F3146" s="27">
        <v>1.1502353083142271E-3</v>
      </c>
    </row>
    <row r="3147" spans="2:6" x14ac:dyDescent="0.25">
      <c r="B3147" s="6" t="s">
        <v>33</v>
      </c>
      <c r="C3147" s="6">
        <v>2007</v>
      </c>
      <c r="D3147" s="6" t="s">
        <v>28</v>
      </c>
      <c r="E3147" s="6" t="s">
        <v>3</v>
      </c>
      <c r="F3147" s="27">
        <v>6.3603233980933996E-3</v>
      </c>
    </row>
    <row r="3148" spans="2:6" x14ac:dyDescent="0.25">
      <c r="B3148" s="6" t="s">
        <v>33</v>
      </c>
      <c r="C3148" s="6">
        <v>2007</v>
      </c>
      <c r="D3148" s="6" t="s">
        <v>29</v>
      </c>
      <c r="E3148" s="6" t="s">
        <v>3</v>
      </c>
      <c r="F3148" s="27">
        <v>1.7514178834318814E-2</v>
      </c>
    </row>
    <row r="3149" spans="2:6" x14ac:dyDescent="0.25">
      <c r="B3149" s="6" t="s">
        <v>33</v>
      </c>
      <c r="C3149" s="6">
        <v>2007</v>
      </c>
      <c r="D3149" s="6" t="s">
        <v>30</v>
      </c>
      <c r="E3149" s="6" t="s">
        <v>3</v>
      </c>
      <c r="F3149" s="27">
        <v>4.4040062748883797E-3</v>
      </c>
    </row>
    <row r="3150" spans="2:6" x14ac:dyDescent="0.25">
      <c r="B3150" s="6" t="s">
        <v>33</v>
      </c>
      <c r="C3150" s="6">
        <v>2007</v>
      </c>
      <c r="D3150" s="6" t="s">
        <v>31</v>
      </c>
      <c r="E3150" s="6" t="s">
        <v>3</v>
      </c>
      <c r="F3150" s="27">
        <v>3.5163509110655244E-3</v>
      </c>
    </row>
    <row r="3151" spans="2:6" x14ac:dyDescent="0.25">
      <c r="B3151" s="6" t="s">
        <v>33</v>
      </c>
      <c r="C3151" s="6">
        <v>2007</v>
      </c>
      <c r="D3151" s="6" t="s">
        <v>32</v>
      </c>
      <c r="E3151" s="6" t="s">
        <v>3</v>
      </c>
      <c r="F3151" s="27">
        <v>1.2257270423554966E-2</v>
      </c>
    </row>
    <row r="3152" spans="2:6" x14ac:dyDescent="0.25">
      <c r="B3152" s="6" t="s">
        <v>33</v>
      </c>
      <c r="C3152" s="6">
        <v>2007</v>
      </c>
      <c r="D3152" s="6" t="s">
        <v>7</v>
      </c>
      <c r="E3152" s="6" t="s">
        <v>4</v>
      </c>
      <c r="F3152" s="27">
        <v>0.17652344418271065</v>
      </c>
    </row>
    <row r="3153" spans="2:6" x14ac:dyDescent="0.25">
      <c r="B3153" s="6" t="s">
        <v>33</v>
      </c>
      <c r="C3153" s="6">
        <v>2007</v>
      </c>
      <c r="D3153" s="6" t="s">
        <v>8</v>
      </c>
      <c r="E3153" s="6" t="s">
        <v>4</v>
      </c>
      <c r="F3153" s="27">
        <v>3.5569358722973059E-2</v>
      </c>
    </row>
    <row r="3154" spans="2:6" x14ac:dyDescent="0.25">
      <c r="B3154" s="6" t="s">
        <v>33</v>
      </c>
      <c r="C3154" s="6">
        <v>2007</v>
      </c>
      <c r="D3154" s="6" t="s">
        <v>9</v>
      </c>
      <c r="E3154" s="6" t="s">
        <v>4</v>
      </c>
      <c r="F3154" s="27">
        <v>5.5865454210477831E-2</v>
      </c>
    </row>
    <row r="3155" spans="2:6" x14ac:dyDescent="0.25">
      <c r="B3155" s="6" t="s">
        <v>33</v>
      </c>
      <c r="C3155" s="6">
        <v>2007</v>
      </c>
      <c r="D3155" s="6" t="s">
        <v>10</v>
      </c>
      <c r="E3155" s="6" t="s">
        <v>4</v>
      </c>
      <c r="F3155" s="27">
        <v>3.1345589493216121E-2</v>
      </c>
    </row>
    <row r="3156" spans="2:6" x14ac:dyDescent="0.25">
      <c r="B3156" s="6" t="s">
        <v>33</v>
      </c>
      <c r="C3156" s="6">
        <v>2007</v>
      </c>
      <c r="D3156" s="6" t="s">
        <v>11</v>
      </c>
      <c r="E3156" s="6" t="s">
        <v>4</v>
      </c>
      <c r="F3156" s="27">
        <v>5.3614602113463791E-2</v>
      </c>
    </row>
    <row r="3157" spans="2:6" x14ac:dyDescent="0.25">
      <c r="B3157" s="6" t="s">
        <v>33</v>
      </c>
      <c r="C3157" s="6">
        <v>2007</v>
      </c>
      <c r="D3157" s="6" t="s">
        <v>12</v>
      </c>
      <c r="E3157" s="6" t="s">
        <v>4</v>
      </c>
      <c r="F3157" s="27">
        <v>7.404229559541513E-3</v>
      </c>
    </row>
    <row r="3158" spans="2:6" x14ac:dyDescent="0.25">
      <c r="B3158" s="6" t="s">
        <v>33</v>
      </c>
      <c r="C3158" s="6">
        <v>2007</v>
      </c>
      <c r="D3158" s="6" t="s">
        <v>13</v>
      </c>
      <c r="E3158" s="6" t="s">
        <v>4</v>
      </c>
      <c r="F3158" s="27">
        <v>2.8368842858834831E-2</v>
      </c>
    </row>
    <row r="3159" spans="2:6" x14ac:dyDescent="0.25">
      <c r="B3159" s="6" t="s">
        <v>33</v>
      </c>
      <c r="C3159" s="6">
        <v>2007</v>
      </c>
      <c r="D3159" s="6" t="s">
        <v>14</v>
      </c>
      <c r="E3159" s="6" t="s">
        <v>4</v>
      </c>
      <c r="F3159" s="27">
        <v>2.9830106989169484E-2</v>
      </c>
    </row>
    <row r="3160" spans="2:6" x14ac:dyDescent="0.25">
      <c r="B3160" s="6" t="s">
        <v>33</v>
      </c>
      <c r="C3160" s="6">
        <v>2007</v>
      </c>
      <c r="D3160" s="6" t="s">
        <v>15</v>
      </c>
      <c r="E3160" s="6" t="s">
        <v>4</v>
      </c>
      <c r="F3160" s="27">
        <v>2.3839766281961862E-2</v>
      </c>
    </row>
    <row r="3161" spans="2:6" x14ac:dyDescent="0.25">
      <c r="B3161" s="6" t="s">
        <v>33</v>
      </c>
      <c r="C3161" s="6">
        <v>2007</v>
      </c>
      <c r="D3161" s="6" t="s">
        <v>16</v>
      </c>
      <c r="E3161" s="6" t="s">
        <v>4</v>
      </c>
      <c r="F3161" s="27">
        <v>7.6429483214675811E-2</v>
      </c>
    </row>
    <row r="3162" spans="2:6" x14ac:dyDescent="0.25">
      <c r="B3162" s="6" t="s">
        <v>33</v>
      </c>
      <c r="C3162" s="6">
        <v>2007</v>
      </c>
      <c r="D3162" s="6" t="s">
        <v>17</v>
      </c>
      <c r="E3162" s="6" t="s">
        <v>4</v>
      </c>
      <c r="F3162" s="27">
        <v>8.6694126781507855E-2</v>
      </c>
    </row>
    <row r="3163" spans="2:6" x14ac:dyDescent="0.25">
      <c r="B3163" s="6" t="s">
        <v>33</v>
      </c>
      <c r="C3163" s="6">
        <v>2007</v>
      </c>
      <c r="D3163" s="6" t="s">
        <v>18</v>
      </c>
      <c r="E3163" s="6" t="s">
        <v>4</v>
      </c>
      <c r="F3163" s="27">
        <v>5.7361460211346381E-2</v>
      </c>
    </row>
    <row r="3164" spans="2:6" x14ac:dyDescent="0.25">
      <c r="B3164" s="6" t="s">
        <v>33</v>
      </c>
      <c r="C3164" s="6">
        <v>2007</v>
      </c>
      <c r="D3164" s="6" t="s">
        <v>19</v>
      </c>
      <c r="E3164" s="6" t="s">
        <v>4</v>
      </c>
      <c r="F3164" s="27">
        <v>0.10401505481056468</v>
      </c>
    </row>
    <row r="3165" spans="2:6" x14ac:dyDescent="0.25">
      <c r="B3165" s="6" t="s">
        <v>33</v>
      </c>
      <c r="C3165" s="6">
        <v>2007</v>
      </c>
      <c r="D3165" s="6" t="s">
        <v>20</v>
      </c>
      <c r="E3165" s="6" t="s">
        <v>4</v>
      </c>
      <c r="F3165" s="27">
        <v>3.1145560541657347E-2</v>
      </c>
    </row>
    <row r="3166" spans="2:6" x14ac:dyDescent="0.25">
      <c r="B3166" s="6" t="s">
        <v>33</v>
      </c>
      <c r="C3166" s="6">
        <v>2007</v>
      </c>
      <c r="D3166" s="6" t="s">
        <v>21</v>
      </c>
      <c r="E3166" s="6" t="s">
        <v>4</v>
      </c>
      <c r="F3166" s="27">
        <v>1.0117780205029675E-2</v>
      </c>
    </row>
    <row r="3167" spans="2:6" x14ac:dyDescent="0.25">
      <c r="B3167" s="6" t="s">
        <v>33</v>
      </c>
      <c r="C3167" s="6">
        <v>2007</v>
      </c>
      <c r="D3167" s="6" t="s">
        <v>22</v>
      </c>
      <c r="E3167" s="6" t="s">
        <v>4</v>
      </c>
      <c r="F3167" s="27">
        <v>1.4467883509455316E-2</v>
      </c>
    </row>
    <row r="3168" spans="2:6" x14ac:dyDescent="0.25">
      <c r="B3168" s="6" t="s">
        <v>33</v>
      </c>
      <c r="C3168" s="6">
        <v>2007</v>
      </c>
      <c r="D3168" s="6" t="s">
        <v>23</v>
      </c>
      <c r="E3168" s="6" t="s">
        <v>4</v>
      </c>
      <c r="F3168" s="27">
        <v>5.9903407072076217E-4</v>
      </c>
    </row>
    <row r="3169" spans="2:6" x14ac:dyDescent="0.25">
      <c r="B3169" s="6" t="s">
        <v>33</v>
      </c>
      <c r="C3169" s="6">
        <v>2007</v>
      </c>
      <c r="D3169" s="6" t="s">
        <v>24</v>
      </c>
      <c r="E3169" s="6" t="s">
        <v>4</v>
      </c>
      <c r="F3169" s="27">
        <v>3.1860927239468873E-2</v>
      </c>
    </row>
    <row r="3170" spans="2:6" x14ac:dyDescent="0.25">
      <c r="B3170" s="6" t="s">
        <v>33</v>
      </c>
      <c r="C3170" s="6">
        <v>2007</v>
      </c>
      <c r="D3170" s="6" t="s">
        <v>25</v>
      </c>
      <c r="E3170" s="6" t="s">
        <v>4</v>
      </c>
      <c r="F3170" s="27">
        <v>8.2068720472700002E-2</v>
      </c>
    </row>
    <row r="3171" spans="2:6" x14ac:dyDescent="0.25">
      <c r="B3171" s="6" t="s">
        <v>33</v>
      </c>
      <c r="C3171" s="6">
        <v>2007</v>
      </c>
      <c r="D3171" s="6" t="s">
        <v>26</v>
      </c>
      <c r="E3171" s="6" t="s">
        <v>4</v>
      </c>
      <c r="F3171" s="27">
        <v>2.5576859808656517E-2</v>
      </c>
    </row>
    <row r="3172" spans="2:6" x14ac:dyDescent="0.25">
      <c r="B3172" s="6" t="s">
        <v>33</v>
      </c>
      <c r="C3172" s="6">
        <v>2007</v>
      </c>
      <c r="D3172" s="6" t="s">
        <v>27</v>
      </c>
      <c r="E3172" s="6" t="s">
        <v>4</v>
      </c>
      <c r="F3172" s="27">
        <v>3.1951993051625892E-4</v>
      </c>
    </row>
    <row r="3173" spans="2:6" x14ac:dyDescent="0.25">
      <c r="B3173" s="6" t="s">
        <v>33</v>
      </c>
      <c r="C3173" s="6">
        <v>2007</v>
      </c>
      <c r="D3173" s="6" t="s">
        <v>28</v>
      </c>
      <c r="E3173" s="6" t="s">
        <v>4</v>
      </c>
      <c r="F3173" s="27">
        <v>1.5658582163207833E-2</v>
      </c>
    </row>
    <row r="3174" spans="2:6" x14ac:dyDescent="0.25">
      <c r="B3174" s="6" t="s">
        <v>33</v>
      </c>
      <c r="C3174" s="6">
        <v>2007</v>
      </c>
      <c r="D3174" s="6" t="s">
        <v>29</v>
      </c>
      <c r="E3174" s="6" t="s">
        <v>4</v>
      </c>
      <c r="F3174" s="27">
        <v>1.9134348392530497E-3</v>
      </c>
    </row>
    <row r="3175" spans="2:6" x14ac:dyDescent="0.25">
      <c r="B3175" s="6" t="s">
        <v>33</v>
      </c>
      <c r="C3175" s="6">
        <v>2007</v>
      </c>
      <c r="D3175" s="6" t="s">
        <v>30</v>
      </c>
      <c r="E3175" s="6" t="s">
        <v>4</v>
      </c>
      <c r="F3175" s="27">
        <v>1.1949097895748069E-3</v>
      </c>
    </row>
    <row r="3176" spans="2:6" x14ac:dyDescent="0.25">
      <c r="B3176" s="6" t="s">
        <v>33</v>
      </c>
      <c r="C3176" s="6">
        <v>2007</v>
      </c>
      <c r="D3176" s="6" t="s">
        <v>31</v>
      </c>
      <c r="E3176" s="6" t="s">
        <v>4</v>
      </c>
      <c r="F3176" s="27">
        <v>7.6174183105449473E-3</v>
      </c>
    </row>
    <row r="3177" spans="2:6" x14ac:dyDescent="0.25">
      <c r="B3177" s="6" t="s">
        <v>33</v>
      </c>
      <c r="C3177" s="6">
        <v>2007</v>
      </c>
      <c r="D3177" s="6" t="s">
        <v>32</v>
      </c>
      <c r="E3177" s="6" t="s">
        <v>4</v>
      </c>
      <c r="F3177" s="27">
        <v>1.0597849688770743E-2</v>
      </c>
    </row>
    <row r="3178" spans="2:6" x14ac:dyDescent="0.25">
      <c r="B3178" s="6" t="s">
        <v>33</v>
      </c>
      <c r="C3178" s="6">
        <v>2006</v>
      </c>
      <c r="D3178" s="6" t="s">
        <v>7</v>
      </c>
      <c r="E3178" s="6" t="s">
        <v>3</v>
      </c>
      <c r="F3178" s="27">
        <v>0.10963416779520686</v>
      </c>
    </row>
    <row r="3179" spans="2:6" x14ac:dyDescent="0.25">
      <c r="B3179" s="6" t="s">
        <v>33</v>
      </c>
      <c r="C3179" s="6">
        <v>2006</v>
      </c>
      <c r="D3179" s="6" t="s">
        <v>8</v>
      </c>
      <c r="E3179" s="6" t="s">
        <v>3</v>
      </c>
      <c r="F3179" s="27">
        <v>5.2783031303650328E-2</v>
      </c>
    </row>
    <row r="3180" spans="2:6" x14ac:dyDescent="0.25">
      <c r="B3180" s="6" t="s">
        <v>33</v>
      </c>
      <c r="C3180" s="6">
        <v>2006</v>
      </c>
      <c r="D3180" s="6" t="s">
        <v>9</v>
      </c>
      <c r="E3180" s="6" t="s">
        <v>3</v>
      </c>
      <c r="F3180" s="27">
        <v>8.7477419043585941E-2</v>
      </c>
    </row>
    <row r="3181" spans="2:6" x14ac:dyDescent="0.25">
      <c r="B3181" s="6" t="s">
        <v>33</v>
      </c>
      <c r="C3181" s="6">
        <v>2006</v>
      </c>
      <c r="D3181" s="6" t="s">
        <v>10</v>
      </c>
      <c r="E3181" s="6" t="s">
        <v>3</v>
      </c>
      <c r="F3181" s="27">
        <v>7.3007088970552039E-2</v>
      </c>
    </row>
    <row r="3182" spans="2:6" x14ac:dyDescent="0.25">
      <c r="B3182" s="6" t="s">
        <v>33</v>
      </c>
      <c r="C3182" s="6">
        <v>2006</v>
      </c>
      <c r="D3182" s="6" t="s">
        <v>11</v>
      </c>
      <c r="E3182" s="6" t="s">
        <v>3</v>
      </c>
      <c r="F3182" s="27">
        <v>4.9249997928911472E-2</v>
      </c>
    </row>
    <row r="3183" spans="2:6" x14ac:dyDescent="0.25">
      <c r="B3183" s="6" t="s">
        <v>33</v>
      </c>
      <c r="C3183" s="6">
        <v>2006</v>
      </c>
      <c r="D3183" s="6" t="s">
        <v>12</v>
      </c>
      <c r="E3183" s="6" t="s">
        <v>3</v>
      </c>
      <c r="F3183" s="27">
        <v>8.8311214920024309E-3</v>
      </c>
    </row>
    <row r="3184" spans="2:6" x14ac:dyDescent="0.25">
      <c r="B3184" s="6" t="s">
        <v>33</v>
      </c>
      <c r="C3184" s="6">
        <v>2006</v>
      </c>
      <c r="D3184" s="6" t="s">
        <v>13</v>
      </c>
      <c r="E3184" s="6" t="s">
        <v>3</v>
      </c>
      <c r="F3184" s="27">
        <v>3.0475214918075047E-2</v>
      </c>
    </row>
    <row r="3185" spans="2:6" x14ac:dyDescent="0.25">
      <c r="B3185" s="6" t="s">
        <v>33</v>
      </c>
      <c r="C3185" s="6">
        <v>2006</v>
      </c>
      <c r="D3185" s="6" t="s">
        <v>14</v>
      </c>
      <c r="E3185" s="6" t="s">
        <v>3</v>
      </c>
      <c r="F3185" s="27">
        <v>1.8179771459035574E-2</v>
      </c>
    </row>
    <row r="3186" spans="2:6" x14ac:dyDescent="0.25">
      <c r="B3186" s="6" t="s">
        <v>33</v>
      </c>
      <c r="C3186" s="6">
        <v>2006</v>
      </c>
      <c r="D3186" s="6" t="s">
        <v>15</v>
      </c>
      <c r="E3186" s="6" t="s">
        <v>3</v>
      </c>
      <c r="F3186" s="27">
        <v>2.0405338827646936E-2</v>
      </c>
    </row>
    <row r="3187" spans="2:6" x14ac:dyDescent="0.25">
      <c r="B3187" s="6" t="s">
        <v>33</v>
      </c>
      <c r="C3187" s="6">
        <v>2006</v>
      </c>
      <c r="D3187" s="6" t="s">
        <v>16</v>
      </c>
      <c r="E3187" s="6" t="s">
        <v>3</v>
      </c>
      <c r="F3187" s="27">
        <v>0.16302098231972637</v>
      </c>
    </row>
    <row r="3188" spans="2:6" x14ac:dyDescent="0.25">
      <c r="B3188" s="6" t="s">
        <v>33</v>
      </c>
      <c r="C3188" s="6">
        <v>2006</v>
      </c>
      <c r="D3188" s="6" t="s">
        <v>17</v>
      </c>
      <c r="E3188" s="6" t="s">
        <v>3</v>
      </c>
      <c r="F3188" s="27">
        <v>4.0012943085025253E-2</v>
      </c>
    </row>
    <row r="3189" spans="2:6" x14ac:dyDescent="0.25">
      <c r="B3189" s="6" t="s">
        <v>33</v>
      </c>
      <c r="C3189" s="6">
        <v>2006</v>
      </c>
      <c r="D3189" s="6" t="s">
        <v>18</v>
      </c>
      <c r="E3189" s="6" t="s">
        <v>3</v>
      </c>
      <c r="F3189" s="27">
        <v>4.4202877009991419E-2</v>
      </c>
    </row>
    <row r="3190" spans="2:6" x14ac:dyDescent="0.25">
      <c r="B3190" s="6" t="s">
        <v>33</v>
      </c>
      <c r="C3190" s="6">
        <v>2006</v>
      </c>
      <c r="D3190" s="6" t="s">
        <v>19</v>
      </c>
      <c r="E3190" s="6" t="s">
        <v>3</v>
      </c>
      <c r="F3190" s="27">
        <v>6.4879162948859703E-2</v>
      </c>
    </row>
    <row r="3191" spans="2:6" x14ac:dyDescent="0.25">
      <c r="B3191" s="6" t="s">
        <v>33</v>
      </c>
      <c r="C3191" s="6">
        <v>2006</v>
      </c>
      <c r="D3191" s="6" t="s">
        <v>20</v>
      </c>
      <c r="E3191" s="6" t="s">
        <v>3</v>
      </c>
      <c r="F3191" s="27">
        <v>3.6497940363371263E-2</v>
      </c>
    </row>
    <row r="3192" spans="2:6" x14ac:dyDescent="0.25">
      <c r="B3192" s="6" t="s">
        <v>33</v>
      </c>
      <c r="C3192" s="6">
        <v>2006</v>
      </c>
      <c r="D3192" s="6" t="s">
        <v>21</v>
      </c>
      <c r="E3192" s="6" t="s">
        <v>3</v>
      </c>
      <c r="F3192" s="27">
        <v>1.1776453039164041E-2</v>
      </c>
    </row>
    <row r="3193" spans="2:6" x14ac:dyDescent="0.25">
      <c r="B3193" s="6" t="s">
        <v>33</v>
      </c>
      <c r="C3193" s="6">
        <v>2006</v>
      </c>
      <c r="D3193" s="6" t="s">
        <v>22</v>
      </c>
      <c r="E3193" s="6" t="s">
        <v>3</v>
      </c>
      <c r="F3193" s="27">
        <v>1.5603337327691525E-2</v>
      </c>
    </row>
    <row r="3194" spans="2:6" x14ac:dyDescent="0.25">
      <c r="B3194" s="6" t="s">
        <v>33</v>
      </c>
      <c r="C3194" s="6">
        <v>2006</v>
      </c>
      <c r="D3194" s="6" t="s">
        <v>23</v>
      </c>
      <c r="E3194" s="6" t="s">
        <v>3</v>
      </c>
      <c r="F3194" s="27">
        <v>2.4097724190460224E-3</v>
      </c>
    </row>
    <row r="3195" spans="2:6" x14ac:dyDescent="0.25">
      <c r="B3195" s="6" t="s">
        <v>33</v>
      </c>
      <c r="C3195" s="6">
        <v>2006</v>
      </c>
      <c r="D3195" s="6" t="s">
        <v>24</v>
      </c>
      <c r="E3195" s="6" t="s">
        <v>3</v>
      </c>
      <c r="F3195" s="27">
        <v>4.2989462788874208E-2</v>
      </c>
    </row>
    <row r="3196" spans="2:6" x14ac:dyDescent="0.25">
      <c r="B3196" s="6" t="s">
        <v>33</v>
      </c>
      <c r="C3196" s="6">
        <v>2006</v>
      </c>
      <c r="D3196" s="6" t="s">
        <v>25</v>
      </c>
      <c r="E3196" s="6" t="s">
        <v>3</v>
      </c>
      <c r="F3196" s="27">
        <v>3.920936073537775E-2</v>
      </c>
    </row>
    <row r="3197" spans="2:6" x14ac:dyDescent="0.25">
      <c r="B3197" s="6" t="s">
        <v>33</v>
      </c>
      <c r="C3197" s="6">
        <v>2006</v>
      </c>
      <c r="D3197" s="6" t="s">
        <v>26</v>
      </c>
      <c r="E3197" s="6" t="s">
        <v>3</v>
      </c>
      <c r="F3197" s="27">
        <v>4.4934824062247664E-2</v>
      </c>
    </row>
    <row r="3198" spans="2:6" x14ac:dyDescent="0.25">
      <c r="B3198" s="6" t="s">
        <v>33</v>
      </c>
      <c r="C3198" s="6">
        <v>2006</v>
      </c>
      <c r="D3198" s="6" t="s">
        <v>27</v>
      </c>
      <c r="E3198" s="6" t="s">
        <v>3</v>
      </c>
      <c r="F3198" s="27">
        <v>1.0988952082808454E-3</v>
      </c>
    </row>
    <row r="3199" spans="2:6" x14ac:dyDescent="0.25">
      <c r="B3199" s="6" t="s">
        <v>33</v>
      </c>
      <c r="C3199" s="6">
        <v>2006</v>
      </c>
      <c r="D3199" s="6" t="s">
        <v>28</v>
      </c>
      <c r="E3199" s="6" t="s">
        <v>3</v>
      </c>
      <c r="F3199" s="27">
        <v>6.3233987683602002E-3</v>
      </c>
    </row>
    <row r="3200" spans="2:6" x14ac:dyDescent="0.25">
      <c r="B3200" s="6" t="s">
        <v>33</v>
      </c>
      <c r="C3200" s="6">
        <v>2006</v>
      </c>
      <c r="D3200" s="6" t="s">
        <v>29</v>
      </c>
      <c r="E3200" s="6" t="s">
        <v>3</v>
      </c>
      <c r="F3200" s="27">
        <v>1.7442463942348694E-2</v>
      </c>
    </row>
    <row r="3201" spans="2:6" x14ac:dyDescent="0.25">
      <c r="B3201" s="6" t="s">
        <v>33</v>
      </c>
      <c r="C3201" s="6">
        <v>2006</v>
      </c>
      <c r="D3201" s="6" t="s">
        <v>30</v>
      </c>
      <c r="E3201" s="6" t="s">
        <v>3</v>
      </c>
      <c r="F3201" s="27">
        <v>4.2615692223574248E-3</v>
      </c>
    </row>
    <row r="3202" spans="2:6" x14ac:dyDescent="0.25">
      <c r="B3202" s="6" t="s">
        <v>33</v>
      </c>
      <c r="C3202" s="6">
        <v>2006</v>
      </c>
      <c r="D3202" s="6" t="s">
        <v>31</v>
      </c>
      <c r="E3202" s="6" t="s">
        <v>3</v>
      </c>
      <c r="F3202" s="27">
        <v>3.2255376423995191E-3</v>
      </c>
    </row>
    <row r="3203" spans="2:6" x14ac:dyDescent="0.25">
      <c r="B3203" s="6" t="s">
        <v>33</v>
      </c>
      <c r="C3203" s="6">
        <v>2006</v>
      </c>
      <c r="D3203" s="6" t="s">
        <v>32</v>
      </c>
      <c r="E3203" s="6" t="s">
        <v>3</v>
      </c>
      <c r="F3203" s="27">
        <v>1.2067867378211467E-2</v>
      </c>
    </row>
    <row r="3204" spans="2:6" x14ac:dyDescent="0.25">
      <c r="B3204" s="6" t="s">
        <v>33</v>
      </c>
      <c r="C3204" s="6">
        <v>2006</v>
      </c>
      <c r="D3204" s="6" t="s">
        <v>7</v>
      </c>
      <c r="E3204" s="6" t="s">
        <v>4</v>
      </c>
      <c r="F3204" s="27">
        <v>0.17031530338972503</v>
      </c>
    </row>
    <row r="3205" spans="2:6" x14ac:dyDescent="0.25">
      <c r="B3205" s="6" t="s">
        <v>33</v>
      </c>
      <c r="C3205" s="6">
        <v>2006</v>
      </c>
      <c r="D3205" s="6" t="s">
        <v>8</v>
      </c>
      <c r="E3205" s="6" t="s">
        <v>4</v>
      </c>
      <c r="F3205" s="27">
        <v>3.4858148809530087E-2</v>
      </c>
    </row>
    <row r="3206" spans="2:6" x14ac:dyDescent="0.25">
      <c r="B3206" s="6" t="s">
        <v>33</v>
      </c>
      <c r="C3206" s="6">
        <v>2006</v>
      </c>
      <c r="D3206" s="6" t="s">
        <v>9</v>
      </c>
      <c r="E3206" s="6" t="s">
        <v>4</v>
      </c>
      <c r="F3206" s="27">
        <v>5.6246842272361458E-2</v>
      </c>
    </row>
    <row r="3207" spans="2:6" x14ac:dyDescent="0.25">
      <c r="B3207" s="6" t="s">
        <v>33</v>
      </c>
      <c r="C3207" s="6">
        <v>2006</v>
      </c>
      <c r="D3207" s="6" t="s">
        <v>10</v>
      </c>
      <c r="E3207" s="6" t="s">
        <v>4</v>
      </c>
      <c r="F3207" s="27">
        <v>3.0857393591830148E-2</v>
      </c>
    </row>
    <row r="3208" spans="2:6" x14ac:dyDescent="0.25">
      <c r="B3208" s="6" t="s">
        <v>33</v>
      </c>
      <c r="C3208" s="6">
        <v>2006</v>
      </c>
      <c r="D3208" s="6" t="s">
        <v>11</v>
      </c>
      <c r="E3208" s="6" t="s">
        <v>4</v>
      </c>
      <c r="F3208" s="27">
        <v>6.2957310159260219E-2</v>
      </c>
    </row>
    <row r="3209" spans="2:6" x14ac:dyDescent="0.25">
      <c r="B3209" s="6" t="s">
        <v>33</v>
      </c>
      <c r="C3209" s="6">
        <v>2006</v>
      </c>
      <c r="D3209" s="6" t="s">
        <v>12</v>
      </c>
      <c r="E3209" s="6" t="s">
        <v>4</v>
      </c>
      <c r="F3209" s="27">
        <v>7.8264180636260366E-3</v>
      </c>
    </row>
    <row r="3210" spans="2:6" x14ac:dyDescent="0.25">
      <c r="B3210" s="6" t="s">
        <v>33</v>
      </c>
      <c r="C3210" s="6">
        <v>2006</v>
      </c>
      <c r="D3210" s="6" t="s">
        <v>13</v>
      </c>
      <c r="E3210" s="6" t="s">
        <v>4</v>
      </c>
      <c r="F3210" s="27">
        <v>2.7967842070899755E-2</v>
      </c>
    </row>
    <row r="3211" spans="2:6" x14ac:dyDescent="0.25">
      <c r="B3211" s="6" t="s">
        <v>33</v>
      </c>
      <c r="C3211" s="6">
        <v>2006</v>
      </c>
      <c r="D3211" s="6" t="s">
        <v>14</v>
      </c>
      <c r="E3211" s="6" t="s">
        <v>4</v>
      </c>
      <c r="F3211" s="27">
        <v>2.9982459119622898E-2</v>
      </c>
    </row>
    <row r="3212" spans="2:6" x14ac:dyDescent="0.25">
      <c r="B3212" s="6" t="s">
        <v>33</v>
      </c>
      <c r="C3212" s="6">
        <v>2006</v>
      </c>
      <c r="D3212" s="6" t="s">
        <v>15</v>
      </c>
      <c r="E3212" s="6" t="s">
        <v>4</v>
      </c>
      <c r="F3212" s="27">
        <v>2.2705577957768987E-2</v>
      </c>
    </row>
    <row r="3213" spans="2:6" x14ac:dyDescent="0.25">
      <c r="B3213" s="6" t="s">
        <v>33</v>
      </c>
      <c r="C3213" s="6">
        <v>2006</v>
      </c>
      <c r="D3213" s="6" t="s">
        <v>16</v>
      </c>
      <c r="E3213" s="6" t="s">
        <v>4</v>
      </c>
      <c r="F3213" s="27">
        <v>7.6054430522608532E-2</v>
      </c>
    </row>
    <row r="3214" spans="2:6" x14ac:dyDescent="0.25">
      <c r="B3214" s="6" t="s">
        <v>33</v>
      </c>
      <c r="C3214" s="6">
        <v>2006</v>
      </c>
      <c r="D3214" s="6" t="s">
        <v>17</v>
      </c>
      <c r="E3214" s="6" t="s">
        <v>4</v>
      </c>
      <c r="F3214" s="27">
        <v>8.7591013753189367E-2</v>
      </c>
    </row>
    <row r="3215" spans="2:6" x14ac:dyDescent="0.25">
      <c r="B3215" s="6" t="s">
        <v>33</v>
      </c>
      <c r="C3215" s="6">
        <v>2006</v>
      </c>
      <c r="D3215" s="6" t="s">
        <v>18</v>
      </c>
      <c r="E3215" s="6" t="s">
        <v>4</v>
      </c>
      <c r="F3215" s="27">
        <v>5.4840829431551011E-2</v>
      </c>
    </row>
    <row r="3216" spans="2:6" x14ac:dyDescent="0.25">
      <c r="B3216" s="6" t="s">
        <v>33</v>
      </c>
      <c r="C3216" s="6">
        <v>2006</v>
      </c>
      <c r="D3216" s="6" t="s">
        <v>19</v>
      </c>
      <c r="E3216" s="6" t="s">
        <v>4</v>
      </c>
      <c r="F3216" s="27">
        <v>0.10635490379939899</v>
      </c>
    </row>
    <row r="3217" spans="2:6" x14ac:dyDescent="0.25">
      <c r="B3217" s="6" t="s">
        <v>33</v>
      </c>
      <c r="C3217" s="6">
        <v>2006</v>
      </c>
      <c r="D3217" s="6" t="s">
        <v>20</v>
      </c>
      <c r="E3217" s="6" t="s">
        <v>4</v>
      </c>
      <c r="F3217" s="27">
        <v>3.1481292012939963E-2</v>
      </c>
    </row>
    <row r="3218" spans="2:6" x14ac:dyDescent="0.25">
      <c r="B3218" s="6" t="s">
        <v>33</v>
      </c>
      <c r="C3218" s="6">
        <v>2006</v>
      </c>
      <c r="D3218" s="6" t="s">
        <v>21</v>
      </c>
      <c r="E3218" s="6" t="s">
        <v>4</v>
      </c>
      <c r="F3218" s="27">
        <v>9.4897955954775532E-3</v>
      </c>
    </row>
    <row r="3219" spans="2:6" x14ac:dyDescent="0.25">
      <c r="B3219" s="6" t="s">
        <v>33</v>
      </c>
      <c r="C3219" s="6">
        <v>2006</v>
      </c>
      <c r="D3219" s="6" t="s">
        <v>22</v>
      </c>
      <c r="E3219" s="6" t="s">
        <v>4</v>
      </c>
      <c r="F3219" s="27">
        <v>1.4408203605004267E-2</v>
      </c>
    </row>
    <row r="3220" spans="2:6" x14ac:dyDescent="0.25">
      <c r="B3220" s="6" t="s">
        <v>33</v>
      </c>
      <c r="C3220" s="6">
        <v>2006</v>
      </c>
      <c r="D3220" s="6" t="s">
        <v>23</v>
      </c>
      <c r="E3220" s="6" t="s">
        <v>4</v>
      </c>
      <c r="F3220" s="27">
        <v>5.9383738137755502E-4</v>
      </c>
    </row>
    <row r="3221" spans="2:6" x14ac:dyDescent="0.25">
      <c r="B3221" s="6" t="s">
        <v>33</v>
      </c>
      <c r="C3221" s="6">
        <v>2006</v>
      </c>
      <c r="D3221" s="6" t="s">
        <v>24</v>
      </c>
      <c r="E3221" s="6" t="s">
        <v>4</v>
      </c>
      <c r="F3221" s="27">
        <v>3.1494476679489194E-2</v>
      </c>
    </row>
    <row r="3222" spans="2:6" x14ac:dyDescent="0.25">
      <c r="B3222" s="6" t="s">
        <v>33</v>
      </c>
      <c r="C3222" s="6">
        <v>2006</v>
      </c>
      <c r="D3222" s="6" t="s">
        <v>25</v>
      </c>
      <c r="E3222" s="6" t="s">
        <v>4</v>
      </c>
      <c r="F3222" s="27">
        <v>8.06753924547845E-2</v>
      </c>
    </row>
    <row r="3223" spans="2:6" x14ac:dyDescent="0.25">
      <c r="B3223" s="6" t="s">
        <v>33</v>
      </c>
      <c r="C3223" s="6">
        <v>2006</v>
      </c>
      <c r="D3223" s="6" t="s">
        <v>26</v>
      </c>
      <c r="E3223" s="6" t="s">
        <v>4</v>
      </c>
      <c r="F3223" s="27">
        <v>2.7146173651551413E-2</v>
      </c>
    </row>
    <row r="3224" spans="2:6" x14ac:dyDescent="0.25">
      <c r="B3224" s="6" t="s">
        <v>33</v>
      </c>
      <c r="C3224" s="6">
        <v>2006</v>
      </c>
      <c r="D3224" s="6" t="s">
        <v>27</v>
      </c>
      <c r="E3224" s="6" t="s">
        <v>4</v>
      </c>
      <c r="F3224" s="27">
        <v>2.9217221073105283E-4</v>
      </c>
    </row>
    <row r="3225" spans="2:6" x14ac:dyDescent="0.25">
      <c r="B3225" s="6" t="s">
        <v>33</v>
      </c>
      <c r="C3225" s="6">
        <v>2006</v>
      </c>
      <c r="D3225" s="6" t="s">
        <v>28</v>
      </c>
      <c r="E3225" s="6" t="s">
        <v>4</v>
      </c>
      <c r="F3225" s="27">
        <v>1.5649144420618287E-2</v>
      </c>
    </row>
    <row r="3226" spans="2:6" x14ac:dyDescent="0.25">
      <c r="B3226" s="6" t="s">
        <v>33</v>
      </c>
      <c r="C3226" s="6">
        <v>2006</v>
      </c>
      <c r="D3226" s="6" t="s">
        <v>29</v>
      </c>
      <c r="E3226" s="6" t="s">
        <v>4</v>
      </c>
      <c r="F3226" s="27">
        <v>1.773601344203124E-3</v>
      </c>
    </row>
    <row r="3227" spans="2:6" x14ac:dyDescent="0.25">
      <c r="B3227" s="6" t="s">
        <v>33</v>
      </c>
      <c r="C3227" s="6">
        <v>2006</v>
      </c>
      <c r="D3227" s="6" t="s">
        <v>30</v>
      </c>
      <c r="E3227" s="6" t="s">
        <v>4</v>
      </c>
      <c r="F3227" s="27">
        <v>1.1333539365722609E-3</v>
      </c>
    </row>
    <row r="3228" spans="2:6" x14ac:dyDescent="0.25">
      <c r="B3228" s="6" t="s">
        <v>33</v>
      </c>
      <c r="C3228" s="6">
        <v>2006</v>
      </c>
      <c r="D3228" s="6" t="s">
        <v>31</v>
      </c>
      <c r="E3228" s="6" t="s">
        <v>4</v>
      </c>
      <c r="F3228" s="27">
        <v>7.4920549199374306E-3</v>
      </c>
    </row>
    <row r="3229" spans="2:6" x14ac:dyDescent="0.25">
      <c r="B3229" s="6" t="s">
        <v>33</v>
      </c>
      <c r="C3229" s="6">
        <v>2006</v>
      </c>
      <c r="D3229" s="6" t="s">
        <v>32</v>
      </c>
      <c r="E3229" s="6" t="s">
        <v>4</v>
      </c>
      <c r="F3229" s="27">
        <v>9.8120288459408629E-3</v>
      </c>
    </row>
    <row r="3230" spans="2:6" x14ac:dyDescent="0.25">
      <c r="B3230" s="6" t="s">
        <v>33</v>
      </c>
      <c r="C3230" s="6">
        <v>2005</v>
      </c>
      <c r="D3230" s="6" t="s">
        <v>7</v>
      </c>
      <c r="E3230" s="6" t="s">
        <v>3</v>
      </c>
      <c r="F3230" s="27">
        <v>0.10837864693891261</v>
      </c>
    </row>
    <row r="3231" spans="2:6" x14ac:dyDescent="0.25">
      <c r="B3231" s="6" t="s">
        <v>33</v>
      </c>
      <c r="C3231" s="6">
        <v>2005</v>
      </c>
      <c r="D3231" s="6" t="s">
        <v>8</v>
      </c>
      <c r="E3231" s="6" t="s">
        <v>3</v>
      </c>
      <c r="F3231" s="27">
        <v>5.28326727222957E-2</v>
      </c>
    </row>
    <row r="3232" spans="2:6" x14ac:dyDescent="0.25">
      <c r="B3232" s="6" t="s">
        <v>33</v>
      </c>
      <c r="C3232" s="6">
        <v>2005</v>
      </c>
      <c r="D3232" s="6" t="s">
        <v>9</v>
      </c>
      <c r="E3232" s="6" t="s">
        <v>3</v>
      </c>
      <c r="F3232" s="27">
        <v>8.7869456708001226E-2</v>
      </c>
    </row>
    <row r="3233" spans="2:6" x14ac:dyDescent="0.25">
      <c r="B3233" s="6" t="s">
        <v>33</v>
      </c>
      <c r="C3233" s="6">
        <v>2005</v>
      </c>
      <c r="D3233" s="6" t="s">
        <v>10</v>
      </c>
      <c r="E3233" s="6" t="s">
        <v>3</v>
      </c>
      <c r="F3233" s="27">
        <v>7.4521537457297587E-2</v>
      </c>
    </row>
    <row r="3234" spans="2:6" x14ac:dyDescent="0.25">
      <c r="B3234" s="6" t="s">
        <v>33</v>
      </c>
      <c r="C3234" s="6">
        <v>2005</v>
      </c>
      <c r="D3234" s="6" t="s">
        <v>11</v>
      </c>
      <c r="E3234" s="6" t="s">
        <v>3</v>
      </c>
      <c r="F3234" s="27">
        <v>4.9927354510989071E-2</v>
      </c>
    </row>
    <row r="3235" spans="2:6" x14ac:dyDescent="0.25">
      <c r="B3235" s="6" t="s">
        <v>33</v>
      </c>
      <c r="C3235" s="6">
        <v>2005</v>
      </c>
      <c r="D3235" s="6" t="s">
        <v>12</v>
      </c>
      <c r="E3235" s="6" t="s">
        <v>3</v>
      </c>
      <c r="F3235" s="27">
        <v>8.6277171869500822E-3</v>
      </c>
    </row>
    <row r="3236" spans="2:6" x14ac:dyDescent="0.25">
      <c r="B3236" s="6" t="s">
        <v>33</v>
      </c>
      <c r="C3236" s="6">
        <v>2005</v>
      </c>
      <c r="D3236" s="6" t="s">
        <v>13</v>
      </c>
      <c r="E3236" s="6" t="s">
        <v>3</v>
      </c>
      <c r="F3236" s="27">
        <v>3.0420361191967584E-2</v>
      </c>
    </row>
    <row r="3237" spans="2:6" x14ac:dyDescent="0.25">
      <c r="B3237" s="6" t="s">
        <v>33</v>
      </c>
      <c r="C3237" s="6">
        <v>2005</v>
      </c>
      <c r="D3237" s="6" t="s">
        <v>14</v>
      </c>
      <c r="E3237" s="6" t="s">
        <v>3</v>
      </c>
      <c r="F3237" s="27">
        <v>1.7869085709644655E-2</v>
      </c>
    </row>
    <row r="3238" spans="2:6" x14ac:dyDescent="0.25">
      <c r="B3238" s="6" t="s">
        <v>33</v>
      </c>
      <c r="C3238" s="6">
        <v>2005</v>
      </c>
      <c r="D3238" s="6" t="s">
        <v>15</v>
      </c>
      <c r="E3238" s="6" t="s">
        <v>3</v>
      </c>
      <c r="F3238" s="27">
        <v>2.0071011090845466E-2</v>
      </c>
    </row>
    <row r="3239" spans="2:6" x14ac:dyDescent="0.25">
      <c r="B3239" s="6" t="s">
        <v>33</v>
      </c>
      <c r="C3239" s="6">
        <v>2005</v>
      </c>
      <c r="D3239" s="6" t="s">
        <v>16</v>
      </c>
      <c r="E3239" s="6" t="s">
        <v>3</v>
      </c>
      <c r="F3239" s="27">
        <v>0.1653925714096634</v>
      </c>
    </row>
    <row r="3240" spans="2:6" x14ac:dyDescent="0.25">
      <c r="B3240" s="6" t="s">
        <v>33</v>
      </c>
      <c r="C3240" s="6">
        <v>2005</v>
      </c>
      <c r="D3240" s="6" t="s">
        <v>17</v>
      </c>
      <c r="E3240" s="6" t="s">
        <v>3</v>
      </c>
      <c r="F3240" s="27">
        <v>3.9072644486312667E-2</v>
      </c>
    </row>
    <row r="3241" spans="2:6" x14ac:dyDescent="0.25">
      <c r="B3241" s="6" t="s">
        <v>33</v>
      </c>
      <c r="C3241" s="6">
        <v>2005</v>
      </c>
      <c r="D3241" s="6" t="s">
        <v>18</v>
      </c>
      <c r="E3241" s="6" t="s">
        <v>3</v>
      </c>
      <c r="F3241" s="27">
        <v>4.0757177564826948E-2</v>
      </c>
    </row>
    <row r="3242" spans="2:6" x14ac:dyDescent="0.25">
      <c r="B3242" s="6" t="s">
        <v>33</v>
      </c>
      <c r="C3242" s="6">
        <v>2005</v>
      </c>
      <c r="D3242" s="6" t="s">
        <v>19</v>
      </c>
      <c r="E3242" s="6" t="s">
        <v>3</v>
      </c>
      <c r="F3242" s="27">
        <v>6.6164548800823009E-2</v>
      </c>
    </row>
    <row r="3243" spans="2:6" x14ac:dyDescent="0.25">
      <c r="B3243" s="6" t="s">
        <v>33</v>
      </c>
      <c r="C3243" s="6">
        <v>2005</v>
      </c>
      <c r="D3243" s="6" t="s">
        <v>20</v>
      </c>
      <c r="E3243" s="6" t="s">
        <v>3</v>
      </c>
      <c r="F3243" s="27">
        <v>3.661402835029063E-2</v>
      </c>
    </row>
    <row r="3244" spans="2:6" x14ac:dyDescent="0.25">
      <c r="B3244" s="6" t="s">
        <v>33</v>
      </c>
      <c r="C3244" s="6">
        <v>2005</v>
      </c>
      <c r="D3244" s="6" t="s">
        <v>21</v>
      </c>
      <c r="E3244" s="6" t="s">
        <v>3</v>
      </c>
      <c r="F3244" s="27">
        <v>1.1176576166463954E-2</v>
      </c>
    </row>
    <row r="3245" spans="2:6" x14ac:dyDescent="0.25">
      <c r="B3245" s="6" t="s">
        <v>33</v>
      </c>
      <c r="C3245" s="6">
        <v>2005</v>
      </c>
      <c r="D3245" s="6" t="s">
        <v>22</v>
      </c>
      <c r="E3245" s="6" t="s">
        <v>3</v>
      </c>
      <c r="F3245" s="27">
        <v>1.5459100439282109E-2</v>
      </c>
    </row>
    <row r="3246" spans="2:6" x14ac:dyDescent="0.25">
      <c r="B3246" s="6" t="s">
        <v>33</v>
      </c>
      <c r="C3246" s="6">
        <v>2005</v>
      </c>
      <c r="D3246" s="6" t="s">
        <v>23</v>
      </c>
      <c r="E3246" s="6" t="s">
        <v>3</v>
      </c>
      <c r="F3246" s="27">
        <v>2.5042389068984637E-3</v>
      </c>
    </row>
    <row r="3247" spans="2:6" x14ac:dyDescent="0.25">
      <c r="B3247" s="6" t="s">
        <v>33</v>
      </c>
      <c r="C3247" s="6">
        <v>2005</v>
      </c>
      <c r="D3247" s="6" t="s">
        <v>24</v>
      </c>
      <c r="E3247" s="6" t="s">
        <v>3</v>
      </c>
      <c r="F3247" s="27">
        <v>4.3783822265717046E-2</v>
      </c>
    </row>
    <row r="3248" spans="2:6" x14ac:dyDescent="0.25">
      <c r="B3248" s="6" t="s">
        <v>33</v>
      </c>
      <c r="C3248" s="6">
        <v>2005</v>
      </c>
      <c r="D3248" s="6" t="s">
        <v>25</v>
      </c>
      <c r="E3248" s="6" t="s">
        <v>3</v>
      </c>
      <c r="F3248" s="27">
        <v>3.9177927803719807E-2</v>
      </c>
    </row>
    <row r="3249" spans="2:6" x14ac:dyDescent="0.25">
      <c r="B3249" s="6" t="s">
        <v>33</v>
      </c>
      <c r="C3249" s="6">
        <v>2005</v>
      </c>
      <c r="D3249" s="6" t="s">
        <v>26</v>
      </c>
      <c r="E3249" s="6" t="s">
        <v>3</v>
      </c>
      <c r="F3249" s="27">
        <v>4.5662377457738774E-2</v>
      </c>
    </row>
    <row r="3250" spans="2:6" x14ac:dyDescent="0.25">
      <c r="B3250" s="6" t="s">
        <v>33</v>
      </c>
      <c r="C3250" s="6">
        <v>2005</v>
      </c>
      <c r="D3250" s="6" t="s">
        <v>27</v>
      </c>
      <c r="E3250" s="6" t="s">
        <v>3</v>
      </c>
      <c r="F3250" s="27">
        <v>1.0859222166850996E-3</v>
      </c>
    </row>
    <row r="3251" spans="2:6" x14ac:dyDescent="0.25">
      <c r="B3251" s="6" t="s">
        <v>33</v>
      </c>
      <c r="C3251" s="6">
        <v>2005</v>
      </c>
      <c r="D3251" s="6" t="s">
        <v>28</v>
      </c>
      <c r="E3251" s="6" t="s">
        <v>3</v>
      </c>
      <c r="F3251" s="27">
        <v>6.0803622548277411E-3</v>
      </c>
    </row>
    <row r="3252" spans="2:6" x14ac:dyDescent="0.25">
      <c r="B3252" s="6" t="s">
        <v>33</v>
      </c>
      <c r="C3252" s="6">
        <v>2005</v>
      </c>
      <c r="D3252" s="6" t="s">
        <v>29</v>
      </c>
      <c r="E3252" s="6" t="s">
        <v>3</v>
      </c>
      <c r="F3252" s="27">
        <v>1.7530675046550266E-2</v>
      </c>
    </row>
    <row r="3253" spans="2:6" x14ac:dyDescent="0.25">
      <c r="B3253" s="6" t="s">
        <v>33</v>
      </c>
      <c r="C3253" s="6">
        <v>2005</v>
      </c>
      <c r="D3253" s="6" t="s">
        <v>30</v>
      </c>
      <c r="E3253" s="6" t="s">
        <v>3</v>
      </c>
      <c r="F3253" s="27">
        <v>3.5530612879258083E-3</v>
      </c>
    </row>
    <row r="3254" spans="2:6" x14ac:dyDescent="0.25">
      <c r="B3254" s="6" t="s">
        <v>33</v>
      </c>
      <c r="C3254" s="6">
        <v>2005</v>
      </c>
      <c r="D3254" s="6" t="s">
        <v>31</v>
      </c>
      <c r="E3254" s="6" t="s">
        <v>3</v>
      </c>
      <c r="F3254" s="27">
        <v>2.9714962965339728E-3</v>
      </c>
    </row>
    <row r="3255" spans="2:6" x14ac:dyDescent="0.25">
      <c r="B3255" s="6" t="s">
        <v>33</v>
      </c>
      <c r="C3255" s="6">
        <v>2005</v>
      </c>
      <c r="D3255" s="6" t="s">
        <v>32</v>
      </c>
      <c r="E3255" s="6" t="s">
        <v>3</v>
      </c>
      <c r="F3255" s="27">
        <v>1.2495625728836298E-2</v>
      </c>
    </row>
    <row r="3256" spans="2:6" x14ac:dyDescent="0.25">
      <c r="B3256" s="6" t="s">
        <v>33</v>
      </c>
      <c r="C3256" s="6">
        <v>2005</v>
      </c>
      <c r="D3256" s="6" t="s">
        <v>7</v>
      </c>
      <c r="E3256" s="6" t="s">
        <v>4</v>
      </c>
      <c r="F3256" s="27">
        <v>0.16563750274069844</v>
      </c>
    </row>
    <row r="3257" spans="2:6" x14ac:dyDescent="0.25">
      <c r="B3257" s="6" t="s">
        <v>33</v>
      </c>
      <c r="C3257" s="6">
        <v>2005</v>
      </c>
      <c r="D3257" s="6" t="s">
        <v>8</v>
      </c>
      <c r="E3257" s="6" t="s">
        <v>4</v>
      </c>
      <c r="F3257" s="27">
        <v>3.4074208345182558E-2</v>
      </c>
    </row>
    <row r="3258" spans="2:6" x14ac:dyDescent="0.25">
      <c r="B3258" s="6" t="s">
        <v>33</v>
      </c>
      <c r="C3258" s="6">
        <v>2005</v>
      </c>
      <c r="D3258" s="6" t="s">
        <v>9</v>
      </c>
      <c r="E3258" s="6" t="s">
        <v>4</v>
      </c>
      <c r="F3258" s="27">
        <v>5.7902003477702114E-2</v>
      </c>
    </row>
    <row r="3259" spans="2:6" x14ac:dyDescent="0.25">
      <c r="B3259" s="6" t="s">
        <v>33</v>
      </c>
      <c r="C3259" s="6">
        <v>2005</v>
      </c>
      <c r="D3259" s="6" t="s">
        <v>10</v>
      </c>
      <c r="E3259" s="6" t="s">
        <v>4</v>
      </c>
      <c r="F3259" s="27">
        <v>3.1696041888726559E-2</v>
      </c>
    </row>
    <row r="3260" spans="2:6" x14ac:dyDescent="0.25">
      <c r="B3260" s="6" t="s">
        <v>33</v>
      </c>
      <c r="C3260" s="6">
        <v>2005</v>
      </c>
      <c r="D3260" s="6" t="s">
        <v>11</v>
      </c>
      <c r="E3260" s="6" t="s">
        <v>4</v>
      </c>
      <c r="F3260" s="27">
        <v>6.5085889690415039E-2</v>
      </c>
    </row>
    <row r="3261" spans="2:6" x14ac:dyDescent="0.25">
      <c r="B3261" s="6" t="s">
        <v>33</v>
      </c>
      <c r="C3261" s="6">
        <v>2005</v>
      </c>
      <c r="D3261" s="6" t="s">
        <v>12</v>
      </c>
      <c r="E3261" s="6" t="s">
        <v>4</v>
      </c>
      <c r="F3261" s="27">
        <v>7.963764167511489E-3</v>
      </c>
    </row>
    <row r="3262" spans="2:6" x14ac:dyDescent="0.25">
      <c r="B3262" s="6" t="s">
        <v>33</v>
      </c>
      <c r="C3262" s="6">
        <v>2005</v>
      </c>
      <c r="D3262" s="6" t="s">
        <v>13</v>
      </c>
      <c r="E3262" s="6" t="s">
        <v>4</v>
      </c>
      <c r="F3262" s="27">
        <v>2.8548309016192371E-2</v>
      </c>
    </row>
    <row r="3263" spans="2:6" x14ac:dyDescent="0.25">
      <c r="B3263" s="6" t="s">
        <v>33</v>
      </c>
      <c r="C3263" s="6">
        <v>2005</v>
      </c>
      <c r="D3263" s="6" t="s">
        <v>14</v>
      </c>
      <c r="E3263" s="6" t="s">
        <v>4</v>
      </c>
      <c r="F3263" s="27">
        <v>3.1192947341685318E-2</v>
      </c>
    </row>
    <row r="3264" spans="2:6" x14ac:dyDescent="0.25">
      <c r="B3264" s="6" t="s">
        <v>33</v>
      </c>
      <c r="C3264" s="6">
        <v>2005</v>
      </c>
      <c r="D3264" s="6" t="s">
        <v>15</v>
      </c>
      <c r="E3264" s="6" t="s">
        <v>4</v>
      </c>
      <c r="F3264" s="27">
        <v>2.0590514686887412E-2</v>
      </c>
    </row>
    <row r="3265" spans="2:6" x14ac:dyDescent="0.25">
      <c r="B3265" s="6" t="s">
        <v>33</v>
      </c>
      <c r="C3265" s="6">
        <v>2005</v>
      </c>
      <c r="D3265" s="6" t="s">
        <v>16</v>
      </c>
      <c r="E3265" s="6" t="s">
        <v>4</v>
      </c>
      <c r="F3265" s="27">
        <v>7.6360200499729733E-2</v>
      </c>
    </row>
    <row r="3266" spans="2:6" x14ac:dyDescent="0.25">
      <c r="B3266" s="6" t="s">
        <v>33</v>
      </c>
      <c r="C3266" s="6">
        <v>2005</v>
      </c>
      <c r="D3266" s="6" t="s">
        <v>17</v>
      </c>
      <c r="E3266" s="6" t="s">
        <v>4</v>
      </c>
      <c r="F3266" s="27">
        <v>8.9064016203226321E-2</v>
      </c>
    </row>
    <row r="3267" spans="2:6" x14ac:dyDescent="0.25">
      <c r="B3267" s="6" t="s">
        <v>33</v>
      </c>
      <c r="C3267" s="6">
        <v>2005</v>
      </c>
      <c r="D3267" s="6" t="s">
        <v>18</v>
      </c>
      <c r="E3267" s="6" t="s">
        <v>4</v>
      </c>
      <c r="F3267" s="27">
        <v>5.3395861056900154E-2</v>
      </c>
    </row>
    <row r="3268" spans="2:6" x14ac:dyDescent="0.25">
      <c r="B3268" s="6" t="s">
        <v>33</v>
      </c>
      <c r="C3268" s="6">
        <v>2005</v>
      </c>
      <c r="D3268" s="6" t="s">
        <v>19</v>
      </c>
      <c r="E3268" s="6" t="s">
        <v>4</v>
      </c>
      <c r="F3268" s="27">
        <v>0.10898970799893194</v>
      </c>
    </row>
    <row r="3269" spans="2:6" x14ac:dyDescent="0.25">
      <c r="B3269" s="6" t="s">
        <v>33</v>
      </c>
      <c r="C3269" s="6">
        <v>2005</v>
      </c>
      <c r="D3269" s="6" t="s">
        <v>20</v>
      </c>
      <c r="E3269" s="6" t="s">
        <v>4</v>
      </c>
      <c r="F3269" s="27">
        <v>3.0650234777455286E-2</v>
      </c>
    </row>
    <row r="3270" spans="2:6" x14ac:dyDescent="0.25">
      <c r="B3270" s="6" t="s">
        <v>33</v>
      </c>
      <c r="C3270" s="6">
        <v>2005</v>
      </c>
      <c r="D3270" s="6" t="s">
        <v>21</v>
      </c>
      <c r="E3270" s="6" t="s">
        <v>4</v>
      </c>
      <c r="F3270" s="27">
        <v>9.7216101630525631E-3</v>
      </c>
    </row>
    <row r="3271" spans="2:6" x14ac:dyDescent="0.25">
      <c r="B3271" s="6" t="s">
        <v>33</v>
      </c>
      <c r="C3271" s="6">
        <v>2005</v>
      </c>
      <c r="D3271" s="6" t="s">
        <v>22</v>
      </c>
      <c r="E3271" s="6" t="s">
        <v>4</v>
      </c>
      <c r="F3271" s="27">
        <v>1.4741701382180358E-2</v>
      </c>
    </row>
    <row r="3272" spans="2:6" x14ac:dyDescent="0.25">
      <c r="B3272" s="6" t="s">
        <v>33</v>
      </c>
      <c r="C3272" s="6">
        <v>2005</v>
      </c>
      <c r="D3272" s="6" t="s">
        <v>23</v>
      </c>
      <c r="E3272" s="6" t="s">
        <v>4</v>
      </c>
      <c r="F3272" s="27">
        <v>5.2100406166083067E-4</v>
      </c>
    </row>
    <row r="3273" spans="2:6" x14ac:dyDescent="0.25">
      <c r="B3273" s="6" t="s">
        <v>33</v>
      </c>
      <c r="C3273" s="6">
        <v>2005</v>
      </c>
      <c r="D3273" s="6" t="s">
        <v>24</v>
      </c>
      <c r="E3273" s="6" t="s">
        <v>4</v>
      </c>
      <c r="F3273" s="27">
        <v>3.1488182976626457E-2</v>
      </c>
    </row>
    <row r="3274" spans="2:6" x14ac:dyDescent="0.25">
      <c r="B3274" s="6" t="s">
        <v>33</v>
      </c>
      <c r="C3274" s="6">
        <v>2005</v>
      </c>
      <c r="D3274" s="6" t="s">
        <v>25</v>
      </c>
      <c r="E3274" s="6" t="s">
        <v>4</v>
      </c>
      <c r="F3274" s="27">
        <v>7.9940475285955256E-2</v>
      </c>
    </row>
    <row r="3275" spans="2:6" x14ac:dyDescent="0.25">
      <c r="B3275" s="6" t="s">
        <v>33</v>
      </c>
      <c r="C3275" s="6">
        <v>2005</v>
      </c>
      <c r="D3275" s="6" t="s">
        <v>26</v>
      </c>
      <c r="E3275" s="6" t="s">
        <v>4</v>
      </c>
      <c r="F3275" s="27">
        <v>2.8919524410125713E-2</v>
      </c>
    </row>
    <row r="3276" spans="2:6" x14ac:dyDescent="0.25">
      <c r="B3276" s="6" t="s">
        <v>33</v>
      </c>
      <c r="C3276" s="6">
        <v>2005</v>
      </c>
      <c r="D3276" s="6" t="s">
        <v>27</v>
      </c>
      <c r="E3276" s="6" t="s">
        <v>4</v>
      </c>
      <c r="F3276" s="27">
        <v>3.1260243699649844E-4</v>
      </c>
    </row>
    <row r="3277" spans="2:6" x14ac:dyDescent="0.25">
      <c r="B3277" s="6" t="s">
        <v>33</v>
      </c>
      <c r="C3277" s="6">
        <v>2005</v>
      </c>
      <c r="D3277" s="6" t="s">
        <v>28</v>
      </c>
      <c r="E3277" s="6" t="s">
        <v>4</v>
      </c>
      <c r="F3277" s="27">
        <v>1.4752012920900729E-2</v>
      </c>
    </row>
    <row r="3278" spans="2:6" x14ac:dyDescent="0.25">
      <c r="B3278" s="6" t="s">
        <v>33</v>
      </c>
      <c r="C3278" s="6">
        <v>2005</v>
      </c>
      <c r="D3278" s="6" t="s">
        <v>29</v>
      </c>
      <c r="E3278" s="6" t="s">
        <v>4</v>
      </c>
      <c r="F3278" s="27">
        <v>1.7909514619591056E-3</v>
      </c>
    </row>
    <row r="3279" spans="2:6" x14ac:dyDescent="0.25">
      <c r="B3279" s="6" t="s">
        <v>33</v>
      </c>
      <c r="C3279" s="6">
        <v>2005</v>
      </c>
      <c r="D3279" s="6" t="s">
        <v>30</v>
      </c>
      <c r="E3279" s="6" t="s">
        <v>4</v>
      </c>
      <c r="F3279" s="27">
        <v>1.2319575208021725E-3</v>
      </c>
    </row>
    <row r="3280" spans="2:6" x14ac:dyDescent="0.25">
      <c r="B3280" s="6" t="s">
        <v>33</v>
      </c>
      <c r="C3280" s="6">
        <v>2005</v>
      </c>
      <c r="D3280" s="6" t="s">
        <v>31</v>
      </c>
      <c r="E3280" s="6" t="s">
        <v>4</v>
      </c>
      <c r="F3280" s="27">
        <v>6.9483489598370996E-3</v>
      </c>
    </row>
    <row r="3281" spans="2:6" x14ac:dyDescent="0.25">
      <c r="B3281" s="6" t="s">
        <v>33</v>
      </c>
      <c r="C3281" s="6">
        <v>2005</v>
      </c>
      <c r="D3281" s="6" t="s">
        <v>32</v>
      </c>
      <c r="E3281" s="6" t="s">
        <v>4</v>
      </c>
      <c r="F3281" s="27">
        <v>8.4804265286584791E-3</v>
      </c>
    </row>
    <row r="3282" spans="2:6" x14ac:dyDescent="0.25">
      <c r="B3282" s="6" t="s">
        <v>33</v>
      </c>
      <c r="C3282" s="6">
        <v>2004</v>
      </c>
      <c r="D3282" s="6" t="s">
        <v>7</v>
      </c>
      <c r="E3282" s="6" t="s">
        <v>3</v>
      </c>
      <c r="F3282" s="27">
        <v>0.10833089963951067</v>
      </c>
    </row>
    <row r="3283" spans="2:6" x14ac:dyDescent="0.25">
      <c r="B3283" s="6" t="s">
        <v>33</v>
      </c>
      <c r="C3283" s="6">
        <v>2004</v>
      </c>
      <c r="D3283" s="6" t="s">
        <v>8</v>
      </c>
      <c r="E3283" s="6" t="s">
        <v>3</v>
      </c>
      <c r="F3283" s="27">
        <v>5.2621252174562178E-2</v>
      </c>
    </row>
    <row r="3284" spans="2:6" x14ac:dyDescent="0.25">
      <c r="B3284" s="6" t="s">
        <v>33</v>
      </c>
      <c r="C3284" s="6">
        <v>2004</v>
      </c>
      <c r="D3284" s="6" t="s">
        <v>9</v>
      </c>
      <c r="E3284" s="6" t="s">
        <v>3</v>
      </c>
      <c r="F3284" s="27">
        <v>8.8979376903766449E-2</v>
      </c>
    </row>
    <row r="3285" spans="2:6" x14ac:dyDescent="0.25">
      <c r="B3285" s="6" t="s">
        <v>33</v>
      </c>
      <c r="C3285" s="6">
        <v>2004</v>
      </c>
      <c r="D3285" s="6" t="s">
        <v>10</v>
      </c>
      <c r="E3285" s="6" t="s">
        <v>3</v>
      </c>
      <c r="F3285" s="27">
        <v>7.566089288569508E-2</v>
      </c>
    </row>
    <row r="3286" spans="2:6" x14ac:dyDescent="0.25">
      <c r="B3286" s="6" t="s">
        <v>33</v>
      </c>
      <c r="C3286" s="6">
        <v>2004</v>
      </c>
      <c r="D3286" s="6" t="s">
        <v>11</v>
      </c>
      <c r="E3286" s="6" t="s">
        <v>3</v>
      </c>
      <c r="F3286" s="27">
        <v>5.0089706206499301E-2</v>
      </c>
    </row>
    <row r="3287" spans="2:6" x14ac:dyDescent="0.25">
      <c r="B3287" s="6" t="s">
        <v>33</v>
      </c>
      <c r="C3287" s="6">
        <v>2004</v>
      </c>
      <c r="D3287" s="6" t="s">
        <v>12</v>
      </c>
      <c r="E3287" s="6" t="s">
        <v>3</v>
      </c>
      <c r="F3287" s="27">
        <v>8.4838818853989976E-3</v>
      </c>
    </row>
    <row r="3288" spans="2:6" x14ac:dyDescent="0.25">
      <c r="B3288" s="6" t="s">
        <v>33</v>
      </c>
      <c r="C3288" s="6">
        <v>2004</v>
      </c>
      <c r="D3288" s="6" t="s">
        <v>13</v>
      </c>
      <c r="E3288" s="6" t="s">
        <v>3</v>
      </c>
      <c r="F3288" s="27">
        <v>2.9235093814483429E-2</v>
      </c>
    </row>
    <row r="3289" spans="2:6" x14ac:dyDescent="0.25">
      <c r="B3289" s="6" t="s">
        <v>33</v>
      </c>
      <c r="C3289" s="6">
        <v>2004</v>
      </c>
      <c r="D3289" s="6" t="s">
        <v>14</v>
      </c>
      <c r="E3289" s="6" t="s">
        <v>3</v>
      </c>
      <c r="F3289" s="27">
        <v>1.7077216943754688E-2</v>
      </c>
    </row>
    <row r="3290" spans="2:6" x14ac:dyDescent="0.25">
      <c r="B3290" s="6" t="s">
        <v>33</v>
      </c>
      <c r="C3290" s="6">
        <v>2004</v>
      </c>
      <c r="D3290" s="6" t="s">
        <v>15</v>
      </c>
      <c r="E3290" s="6" t="s">
        <v>3</v>
      </c>
      <c r="F3290" s="27">
        <v>1.9951749813248675E-2</v>
      </c>
    </row>
    <row r="3291" spans="2:6" x14ac:dyDescent="0.25">
      <c r="B3291" s="6" t="s">
        <v>33</v>
      </c>
      <c r="C3291" s="6">
        <v>2004</v>
      </c>
      <c r="D3291" s="6" t="s">
        <v>16</v>
      </c>
      <c r="E3291" s="6" t="s">
        <v>3</v>
      </c>
      <c r="F3291" s="27">
        <v>0.1668752329662869</v>
      </c>
    </row>
    <row r="3292" spans="2:6" x14ac:dyDescent="0.25">
      <c r="B3292" s="6" t="s">
        <v>33</v>
      </c>
      <c r="C3292" s="6">
        <v>2004</v>
      </c>
      <c r="D3292" s="6" t="s">
        <v>17</v>
      </c>
      <c r="E3292" s="6" t="s">
        <v>3</v>
      </c>
      <c r="F3292" s="27">
        <v>3.9884837103919484E-2</v>
      </c>
    </row>
    <row r="3293" spans="2:6" x14ac:dyDescent="0.25">
      <c r="B3293" s="6" t="s">
        <v>33</v>
      </c>
      <c r="C3293" s="6">
        <v>2004</v>
      </c>
      <c r="D3293" s="6" t="s">
        <v>18</v>
      </c>
      <c r="E3293" s="6" t="s">
        <v>3</v>
      </c>
      <c r="F3293" s="27">
        <v>3.7731081119932938E-2</v>
      </c>
    </row>
    <row r="3294" spans="2:6" x14ac:dyDescent="0.25">
      <c r="B3294" s="6" t="s">
        <v>33</v>
      </c>
      <c r="C3294" s="6">
        <v>2004</v>
      </c>
      <c r="D3294" s="6" t="s">
        <v>19</v>
      </c>
      <c r="E3294" s="6" t="s">
        <v>3</v>
      </c>
      <c r="F3294" s="27">
        <v>6.6403777294569755E-2</v>
      </c>
    </row>
    <row r="3295" spans="2:6" x14ac:dyDescent="0.25">
      <c r="B3295" s="6" t="s">
        <v>33</v>
      </c>
      <c r="C3295" s="6">
        <v>2004</v>
      </c>
      <c r="D3295" s="6" t="s">
        <v>20</v>
      </c>
      <c r="E3295" s="6" t="s">
        <v>3</v>
      </c>
      <c r="F3295" s="27">
        <v>3.6138713990788787E-2</v>
      </c>
    </row>
    <row r="3296" spans="2:6" x14ac:dyDescent="0.25">
      <c r="B3296" s="6" t="s">
        <v>33</v>
      </c>
      <c r="C3296" s="6">
        <v>2004</v>
      </c>
      <c r="D3296" s="6" t="s">
        <v>21</v>
      </c>
      <c r="E3296" s="6" t="s">
        <v>3</v>
      </c>
      <c r="F3296" s="27">
        <v>1.0563996564078276E-2</v>
      </c>
    </row>
    <row r="3297" spans="2:6" x14ac:dyDescent="0.25">
      <c r="B3297" s="6" t="s">
        <v>33</v>
      </c>
      <c r="C3297" s="6">
        <v>2004</v>
      </c>
      <c r="D3297" s="6" t="s">
        <v>22</v>
      </c>
      <c r="E3297" s="6" t="s">
        <v>3</v>
      </c>
      <c r="F3297" s="27">
        <v>1.5322435428932862E-2</v>
      </c>
    </row>
    <row r="3298" spans="2:6" x14ac:dyDescent="0.25">
      <c r="B3298" s="6" t="s">
        <v>33</v>
      </c>
      <c r="C3298" s="6">
        <v>2004</v>
      </c>
      <c r="D3298" s="6" t="s">
        <v>23</v>
      </c>
      <c r="E3298" s="6" t="s">
        <v>3</v>
      </c>
      <c r="F3298" s="27">
        <v>2.4341982151566922E-3</v>
      </c>
    </row>
    <row r="3299" spans="2:6" x14ac:dyDescent="0.25">
      <c r="B3299" s="6" t="s">
        <v>33</v>
      </c>
      <c r="C3299" s="6">
        <v>2004</v>
      </c>
      <c r="D3299" s="6" t="s">
        <v>24</v>
      </c>
      <c r="E3299" s="6" t="s">
        <v>3</v>
      </c>
      <c r="F3299" s="27">
        <v>4.4454128780484853E-2</v>
      </c>
    </row>
    <row r="3300" spans="2:6" x14ac:dyDescent="0.25">
      <c r="B3300" s="6" t="s">
        <v>33</v>
      </c>
      <c r="C3300" s="6">
        <v>2004</v>
      </c>
      <c r="D3300" s="6" t="s">
        <v>25</v>
      </c>
      <c r="E3300" s="6" t="s">
        <v>3</v>
      </c>
      <c r="F3300" s="27">
        <v>3.980615187359117E-2</v>
      </c>
    </row>
    <row r="3301" spans="2:6" x14ac:dyDescent="0.25">
      <c r="B3301" s="6" t="s">
        <v>33</v>
      </c>
      <c r="C3301" s="6">
        <v>2004</v>
      </c>
      <c r="D3301" s="6" t="s">
        <v>26</v>
      </c>
      <c r="E3301" s="6" t="s">
        <v>3</v>
      </c>
      <c r="F3301" s="27">
        <v>4.5659122468012688E-2</v>
      </c>
    </row>
    <row r="3302" spans="2:6" x14ac:dyDescent="0.25">
      <c r="B3302" s="6" t="s">
        <v>33</v>
      </c>
      <c r="C3302" s="6">
        <v>2004</v>
      </c>
      <c r="D3302" s="6" t="s">
        <v>27</v>
      </c>
      <c r="E3302" s="6" t="s">
        <v>3</v>
      </c>
      <c r="F3302" s="27">
        <v>9.7196435155552121E-4</v>
      </c>
    </row>
    <row r="3303" spans="2:6" x14ac:dyDescent="0.25">
      <c r="B3303" s="6" t="s">
        <v>33</v>
      </c>
      <c r="C3303" s="6">
        <v>2004</v>
      </c>
      <c r="D3303" s="6" t="s">
        <v>28</v>
      </c>
      <c r="E3303" s="6" t="s">
        <v>3</v>
      </c>
      <c r="F3303" s="27">
        <v>5.9084537696530237E-3</v>
      </c>
    </row>
    <row r="3304" spans="2:6" x14ac:dyDescent="0.25">
      <c r="B3304" s="6" t="s">
        <v>33</v>
      </c>
      <c r="C3304" s="6">
        <v>2004</v>
      </c>
      <c r="D3304" s="6" t="s">
        <v>29</v>
      </c>
      <c r="E3304" s="6" t="s">
        <v>3</v>
      </c>
      <c r="F3304" s="27">
        <v>1.7916526067256706E-2</v>
      </c>
    </row>
    <row r="3305" spans="2:6" x14ac:dyDescent="0.25">
      <c r="B3305" s="6" t="s">
        <v>33</v>
      </c>
      <c r="C3305" s="6">
        <v>2004</v>
      </c>
      <c r="D3305" s="6" t="s">
        <v>30</v>
      </c>
      <c r="E3305" s="6" t="s">
        <v>3</v>
      </c>
      <c r="F3305" s="27">
        <v>3.6245645201234953E-3</v>
      </c>
    </row>
    <row r="3306" spans="2:6" x14ac:dyDescent="0.25">
      <c r="B3306" s="6" t="s">
        <v>33</v>
      </c>
      <c r="C3306" s="6">
        <v>2004</v>
      </c>
      <c r="D3306" s="6" t="s">
        <v>31</v>
      </c>
      <c r="E3306" s="6" t="s">
        <v>3</v>
      </c>
      <c r="F3306" s="27">
        <v>2.7615489490225632E-3</v>
      </c>
    </row>
    <row r="3307" spans="2:6" x14ac:dyDescent="0.25">
      <c r="B3307" s="6" t="s">
        <v>33</v>
      </c>
      <c r="C3307" s="6">
        <v>2004</v>
      </c>
      <c r="D3307" s="6" t="s">
        <v>32</v>
      </c>
      <c r="E3307" s="6" t="s">
        <v>3</v>
      </c>
      <c r="F3307" s="27">
        <v>1.3113196269714812E-2</v>
      </c>
    </row>
    <row r="3308" spans="2:6" x14ac:dyDescent="0.25">
      <c r="B3308" s="6" t="s">
        <v>33</v>
      </c>
      <c r="C3308" s="6">
        <v>2004</v>
      </c>
      <c r="D3308" s="6" t="s">
        <v>7</v>
      </c>
      <c r="E3308" s="6" t="s">
        <v>4</v>
      </c>
      <c r="F3308" s="27">
        <v>0.16267268283101635</v>
      </c>
    </row>
    <row r="3309" spans="2:6" x14ac:dyDescent="0.25">
      <c r="B3309" s="6" t="s">
        <v>33</v>
      </c>
      <c r="C3309" s="6">
        <v>2004</v>
      </c>
      <c r="D3309" s="6" t="s">
        <v>8</v>
      </c>
      <c r="E3309" s="6" t="s">
        <v>4</v>
      </c>
      <c r="F3309" s="27">
        <v>3.458785273128042E-2</v>
      </c>
    </row>
    <row r="3310" spans="2:6" x14ac:dyDescent="0.25">
      <c r="B3310" s="6" t="s">
        <v>33</v>
      </c>
      <c r="C3310" s="6">
        <v>2004</v>
      </c>
      <c r="D3310" s="6" t="s">
        <v>9</v>
      </c>
      <c r="E3310" s="6" t="s">
        <v>4</v>
      </c>
      <c r="F3310" s="27">
        <v>5.928940878636433E-2</v>
      </c>
    </row>
    <row r="3311" spans="2:6" x14ac:dyDescent="0.25">
      <c r="B3311" s="6" t="s">
        <v>33</v>
      </c>
      <c r="C3311" s="6">
        <v>2004</v>
      </c>
      <c r="D3311" s="6" t="s">
        <v>10</v>
      </c>
      <c r="E3311" s="6" t="s">
        <v>4</v>
      </c>
      <c r="F3311" s="27">
        <v>3.2191571550162591E-2</v>
      </c>
    </row>
    <row r="3312" spans="2:6" x14ac:dyDescent="0.25">
      <c r="B3312" s="6" t="s">
        <v>33</v>
      </c>
      <c r="C3312" s="6">
        <v>2004</v>
      </c>
      <c r="D3312" s="6" t="s">
        <v>11</v>
      </c>
      <c r="E3312" s="6" t="s">
        <v>4</v>
      </c>
      <c r="F3312" s="27">
        <v>6.5671853516946377E-2</v>
      </c>
    </row>
    <row r="3313" spans="2:6" x14ac:dyDescent="0.25">
      <c r="B3313" s="6" t="s">
        <v>33</v>
      </c>
      <c r="C3313" s="6">
        <v>2004</v>
      </c>
      <c r="D3313" s="6" t="s">
        <v>12</v>
      </c>
      <c r="E3313" s="6" t="s">
        <v>4</v>
      </c>
      <c r="F3313" s="27">
        <v>7.9374086117718953E-3</v>
      </c>
    </row>
    <row r="3314" spans="2:6" x14ac:dyDescent="0.25">
      <c r="B3314" s="6" t="s">
        <v>33</v>
      </c>
      <c r="C3314" s="6">
        <v>2004</v>
      </c>
      <c r="D3314" s="6" t="s">
        <v>13</v>
      </c>
      <c r="E3314" s="6" t="s">
        <v>4</v>
      </c>
      <c r="F3314" s="27">
        <v>2.740282839745968E-2</v>
      </c>
    </row>
    <row r="3315" spans="2:6" x14ac:dyDescent="0.25">
      <c r="B3315" s="6" t="s">
        <v>33</v>
      </c>
      <c r="C3315" s="6">
        <v>2004</v>
      </c>
      <c r="D3315" s="6" t="s">
        <v>14</v>
      </c>
      <c r="E3315" s="6" t="s">
        <v>4</v>
      </c>
      <c r="F3315" s="27">
        <v>3.165088060059798E-2</v>
      </c>
    </row>
    <row r="3316" spans="2:6" x14ac:dyDescent="0.25">
      <c r="B3316" s="6" t="s">
        <v>33</v>
      </c>
      <c r="C3316" s="6">
        <v>2004</v>
      </c>
      <c r="D3316" s="6" t="s">
        <v>15</v>
      </c>
      <c r="E3316" s="6" t="s">
        <v>4</v>
      </c>
      <c r="F3316" s="27">
        <v>2.0181794373758756E-2</v>
      </c>
    </row>
    <row r="3317" spans="2:6" x14ac:dyDescent="0.25">
      <c r="B3317" s="6" t="s">
        <v>33</v>
      </c>
      <c r="C3317" s="6">
        <v>2004</v>
      </c>
      <c r="D3317" s="6" t="s">
        <v>16</v>
      </c>
      <c r="E3317" s="6" t="s">
        <v>4</v>
      </c>
      <c r="F3317" s="27">
        <v>7.7845311101896505E-2</v>
      </c>
    </row>
    <row r="3318" spans="2:6" x14ac:dyDescent="0.25">
      <c r="B3318" s="6" t="s">
        <v>33</v>
      </c>
      <c r="C3318" s="6">
        <v>2004</v>
      </c>
      <c r="D3318" s="6" t="s">
        <v>17</v>
      </c>
      <c r="E3318" s="6" t="s">
        <v>4</v>
      </c>
      <c r="F3318" s="27">
        <v>9.0702407193208351E-2</v>
      </c>
    </row>
    <row r="3319" spans="2:6" x14ac:dyDescent="0.25">
      <c r="B3319" s="6" t="s">
        <v>33</v>
      </c>
      <c r="C3319" s="6">
        <v>2004</v>
      </c>
      <c r="D3319" s="6" t="s">
        <v>18</v>
      </c>
      <c r="E3319" s="6" t="s">
        <v>4</v>
      </c>
      <c r="F3319" s="27">
        <v>5.2127299709740074E-2</v>
      </c>
    </row>
    <row r="3320" spans="2:6" x14ac:dyDescent="0.25">
      <c r="B3320" s="6" t="s">
        <v>33</v>
      </c>
      <c r="C3320" s="6">
        <v>2004</v>
      </c>
      <c r="D3320" s="6" t="s">
        <v>19</v>
      </c>
      <c r="E3320" s="6" t="s">
        <v>4</v>
      </c>
      <c r="F3320" s="27">
        <v>0.10840826258702342</v>
      </c>
    </row>
    <row r="3321" spans="2:6" x14ac:dyDescent="0.25">
      <c r="B3321" s="6" t="s">
        <v>33</v>
      </c>
      <c r="C3321" s="6">
        <v>2004</v>
      </c>
      <c r="D3321" s="6" t="s">
        <v>20</v>
      </c>
      <c r="E3321" s="6" t="s">
        <v>4</v>
      </c>
      <c r="F3321" s="27">
        <v>2.8790838261932301E-2</v>
      </c>
    </row>
    <row r="3322" spans="2:6" x14ac:dyDescent="0.25">
      <c r="B3322" s="6" t="s">
        <v>33</v>
      </c>
      <c r="C3322" s="6">
        <v>2004</v>
      </c>
      <c r="D3322" s="6" t="s">
        <v>21</v>
      </c>
      <c r="E3322" s="6" t="s">
        <v>4</v>
      </c>
      <c r="F3322" s="27">
        <v>1.0039065057506383E-2</v>
      </c>
    </row>
    <row r="3323" spans="2:6" x14ac:dyDescent="0.25">
      <c r="B3323" s="6" t="s">
        <v>33</v>
      </c>
      <c r="C3323" s="6">
        <v>2004</v>
      </c>
      <c r="D3323" s="6" t="s">
        <v>22</v>
      </c>
      <c r="E3323" s="6" t="s">
        <v>4</v>
      </c>
      <c r="F3323" s="27">
        <v>1.4852360271491238E-2</v>
      </c>
    </row>
    <row r="3324" spans="2:6" x14ac:dyDescent="0.25">
      <c r="B3324" s="6" t="s">
        <v>33</v>
      </c>
      <c r="C3324" s="6">
        <v>2004</v>
      </c>
      <c r="D3324" s="6" t="s">
        <v>23</v>
      </c>
      <c r="E3324" s="6" t="s">
        <v>4</v>
      </c>
      <c r="F3324" s="27">
        <v>5.3796294275550507E-4</v>
      </c>
    </row>
    <row r="3325" spans="2:6" x14ac:dyDescent="0.25">
      <c r="B3325" s="6" t="s">
        <v>33</v>
      </c>
      <c r="C3325" s="6">
        <v>2004</v>
      </c>
      <c r="D3325" s="6" t="s">
        <v>24</v>
      </c>
      <c r="E3325" s="6" t="s">
        <v>4</v>
      </c>
      <c r="F3325" s="27">
        <v>3.1767639292027673E-2</v>
      </c>
    </row>
    <row r="3326" spans="2:6" x14ac:dyDescent="0.25">
      <c r="B3326" s="6" t="s">
        <v>33</v>
      </c>
      <c r="C3326" s="6">
        <v>2004</v>
      </c>
      <c r="D3326" s="6" t="s">
        <v>25</v>
      </c>
      <c r="E3326" s="6" t="s">
        <v>4</v>
      </c>
      <c r="F3326" s="27">
        <v>8.0366534994871341E-2</v>
      </c>
    </row>
    <row r="3327" spans="2:6" x14ac:dyDescent="0.25">
      <c r="B3327" s="6" t="s">
        <v>33</v>
      </c>
      <c r="C3327" s="6">
        <v>2004</v>
      </c>
      <c r="D3327" s="6" t="s">
        <v>26</v>
      </c>
      <c r="E3327" s="6" t="s">
        <v>4</v>
      </c>
      <c r="F3327" s="27">
        <v>3.0561860282403264E-2</v>
      </c>
    </row>
    <row r="3328" spans="2:6" x14ac:dyDescent="0.25">
      <c r="B3328" s="6" t="s">
        <v>33</v>
      </c>
      <c r="C3328" s="6">
        <v>2004</v>
      </c>
      <c r="D3328" s="6" t="s">
        <v>27</v>
      </c>
      <c r="E3328" s="6" t="s">
        <v>4</v>
      </c>
      <c r="F3328" s="27">
        <v>2.8916872176512951E-4</v>
      </c>
    </row>
    <row r="3329" spans="2:6" x14ac:dyDescent="0.25">
      <c r="B3329" s="6" t="s">
        <v>33</v>
      </c>
      <c r="C3329" s="6">
        <v>2004</v>
      </c>
      <c r="D3329" s="6" t="s">
        <v>28</v>
      </c>
      <c r="E3329" s="6" t="s">
        <v>4</v>
      </c>
      <c r="F3329" s="27">
        <v>1.4350407018615919E-2</v>
      </c>
    </row>
    <row r="3330" spans="2:6" x14ac:dyDescent="0.25">
      <c r="B3330" s="6" t="s">
        <v>33</v>
      </c>
      <c r="C3330" s="6">
        <v>2004</v>
      </c>
      <c r="D3330" s="6" t="s">
        <v>29</v>
      </c>
      <c r="E3330" s="6" t="s">
        <v>4</v>
      </c>
      <c r="F3330" s="27">
        <v>1.9521616725955348E-3</v>
      </c>
    </row>
    <row r="3331" spans="2:6" x14ac:dyDescent="0.25">
      <c r="B3331" s="6" t="s">
        <v>33</v>
      </c>
      <c r="C3331" s="6">
        <v>2004</v>
      </c>
      <c r="D3331" s="6" t="s">
        <v>30</v>
      </c>
      <c r="E3331" s="6" t="s">
        <v>4</v>
      </c>
      <c r="F3331" s="27">
        <v>1.180681346980642E-3</v>
      </c>
    </row>
    <row r="3332" spans="2:6" x14ac:dyDescent="0.25">
      <c r="B3332" s="6" t="s">
        <v>33</v>
      </c>
      <c r="C3332" s="6">
        <v>2004</v>
      </c>
      <c r="D3332" s="6" t="s">
        <v>31</v>
      </c>
      <c r="E3332" s="6" t="s">
        <v>4</v>
      </c>
      <c r="F3332" s="27">
        <v>6.6912551013727332E-3</v>
      </c>
    </row>
    <row r="3333" spans="2:6" x14ac:dyDescent="0.25">
      <c r="B3333" s="6" t="s">
        <v>33</v>
      </c>
      <c r="C3333" s="6">
        <v>2004</v>
      </c>
      <c r="D3333" s="6" t="s">
        <v>32</v>
      </c>
      <c r="E3333" s="6" t="s">
        <v>4</v>
      </c>
      <c r="F3333" s="27">
        <v>7.9505030444555983E-3</v>
      </c>
    </row>
    <row r="3334" spans="2:6" x14ac:dyDescent="0.25">
      <c r="B3334" s="6" t="s">
        <v>33</v>
      </c>
      <c r="C3334" s="6">
        <v>2003</v>
      </c>
      <c r="D3334" s="6" t="s">
        <v>7</v>
      </c>
      <c r="E3334" s="6" t="s">
        <v>3</v>
      </c>
      <c r="F3334" s="27">
        <v>0.10566791012062736</v>
      </c>
    </row>
    <row r="3335" spans="2:6" x14ac:dyDescent="0.25">
      <c r="B3335" s="6" t="s">
        <v>33</v>
      </c>
      <c r="C3335" s="6">
        <v>2003</v>
      </c>
      <c r="D3335" s="6" t="s">
        <v>8</v>
      </c>
      <c r="E3335" s="6" t="s">
        <v>3</v>
      </c>
      <c r="F3335" s="27">
        <v>5.2347198833204024E-2</v>
      </c>
    </row>
    <row r="3336" spans="2:6" x14ac:dyDescent="0.25">
      <c r="B3336" s="6" t="s">
        <v>33</v>
      </c>
      <c r="C3336" s="6">
        <v>2003</v>
      </c>
      <c r="D3336" s="6" t="s">
        <v>9</v>
      </c>
      <c r="E3336" s="6" t="s">
        <v>3</v>
      </c>
      <c r="F3336" s="27">
        <v>8.924235797791176E-2</v>
      </c>
    </row>
    <row r="3337" spans="2:6" x14ac:dyDescent="0.25">
      <c r="B3337" s="6" t="s">
        <v>33</v>
      </c>
      <c r="C3337" s="6">
        <v>2003</v>
      </c>
      <c r="D3337" s="6" t="s">
        <v>10</v>
      </c>
      <c r="E3337" s="6" t="s">
        <v>3</v>
      </c>
      <c r="F3337" s="27">
        <v>7.7951944668410308E-2</v>
      </c>
    </row>
    <row r="3338" spans="2:6" x14ac:dyDescent="0.25">
      <c r="B3338" s="6" t="s">
        <v>33</v>
      </c>
      <c r="C3338" s="6">
        <v>2003</v>
      </c>
      <c r="D3338" s="6" t="s">
        <v>11</v>
      </c>
      <c r="E3338" s="6" t="s">
        <v>3</v>
      </c>
      <c r="F3338" s="27">
        <v>4.7815627586130005E-2</v>
      </c>
    </row>
    <row r="3339" spans="2:6" x14ac:dyDescent="0.25">
      <c r="B3339" s="6" t="s">
        <v>33</v>
      </c>
      <c r="C3339" s="6">
        <v>2003</v>
      </c>
      <c r="D3339" s="6" t="s">
        <v>12</v>
      </c>
      <c r="E3339" s="6" t="s">
        <v>3</v>
      </c>
      <c r="F3339" s="27">
        <v>8.396228184021727E-3</v>
      </c>
    </row>
    <row r="3340" spans="2:6" x14ac:dyDescent="0.25">
      <c r="B3340" s="6" t="s">
        <v>33</v>
      </c>
      <c r="C3340" s="6">
        <v>2003</v>
      </c>
      <c r="D3340" s="6" t="s">
        <v>13</v>
      </c>
      <c r="E3340" s="6" t="s">
        <v>3</v>
      </c>
      <c r="F3340" s="27">
        <v>3.032889112319823E-2</v>
      </c>
    </row>
    <row r="3341" spans="2:6" x14ac:dyDescent="0.25">
      <c r="B3341" s="6" t="s">
        <v>33</v>
      </c>
      <c r="C3341" s="6">
        <v>2003</v>
      </c>
      <c r="D3341" s="6" t="s">
        <v>14</v>
      </c>
      <c r="E3341" s="6" t="s">
        <v>3</v>
      </c>
      <c r="F3341" s="27">
        <v>1.7061046477744774E-2</v>
      </c>
    </row>
    <row r="3342" spans="2:6" x14ac:dyDescent="0.25">
      <c r="B3342" s="6" t="s">
        <v>33</v>
      </c>
      <c r="C3342" s="6">
        <v>2003</v>
      </c>
      <c r="D3342" s="6" t="s">
        <v>15</v>
      </c>
      <c r="E3342" s="6" t="s">
        <v>3</v>
      </c>
      <c r="F3342" s="27">
        <v>1.9265005698671289E-2</v>
      </c>
    </row>
    <row r="3343" spans="2:6" x14ac:dyDescent="0.25">
      <c r="B3343" s="6" t="s">
        <v>33</v>
      </c>
      <c r="C3343" s="6">
        <v>2003</v>
      </c>
      <c r="D3343" s="6" t="s">
        <v>16</v>
      </c>
      <c r="E3343" s="6" t="s">
        <v>3</v>
      </c>
      <c r="F3343" s="27">
        <v>0.16991973209910266</v>
      </c>
    </row>
    <row r="3344" spans="2:6" x14ac:dyDescent="0.25">
      <c r="B3344" s="6" t="s">
        <v>33</v>
      </c>
      <c r="C3344" s="6">
        <v>2003</v>
      </c>
      <c r="D3344" s="6" t="s">
        <v>17</v>
      </c>
      <c r="E3344" s="6" t="s">
        <v>3</v>
      </c>
      <c r="F3344" s="27">
        <v>3.9074793223623568E-2</v>
      </c>
    </row>
    <row r="3345" spans="2:6" x14ac:dyDescent="0.25">
      <c r="B3345" s="6" t="s">
        <v>33</v>
      </c>
      <c r="C3345" s="6">
        <v>2003</v>
      </c>
      <c r="D3345" s="6" t="s">
        <v>18</v>
      </c>
      <c r="E3345" s="6" t="s">
        <v>3</v>
      </c>
      <c r="F3345" s="27">
        <v>3.6106619124528005E-2</v>
      </c>
    </row>
    <row r="3346" spans="2:6" x14ac:dyDescent="0.25">
      <c r="B3346" s="6" t="s">
        <v>33</v>
      </c>
      <c r="C3346" s="6">
        <v>2003</v>
      </c>
      <c r="D3346" s="6" t="s">
        <v>19</v>
      </c>
      <c r="E3346" s="6" t="s">
        <v>3</v>
      </c>
      <c r="F3346" s="27">
        <v>6.6964582086458654E-2</v>
      </c>
    </row>
    <row r="3347" spans="2:6" x14ac:dyDescent="0.25">
      <c r="B3347" s="6" t="s">
        <v>33</v>
      </c>
      <c r="C3347" s="6">
        <v>2003</v>
      </c>
      <c r="D3347" s="6" t="s">
        <v>20</v>
      </c>
      <c r="E3347" s="6" t="s">
        <v>3</v>
      </c>
      <c r="F3347" s="27">
        <v>3.5861340609253591E-2</v>
      </c>
    </row>
    <row r="3348" spans="2:6" x14ac:dyDescent="0.25">
      <c r="B3348" s="6" t="s">
        <v>33</v>
      </c>
      <c r="C3348" s="6">
        <v>2003</v>
      </c>
      <c r="D3348" s="6" t="s">
        <v>21</v>
      </c>
      <c r="E3348" s="6" t="s">
        <v>3</v>
      </c>
      <c r="F3348" s="27">
        <v>9.7893493379253797E-3</v>
      </c>
    </row>
    <row r="3349" spans="2:6" x14ac:dyDescent="0.25">
      <c r="B3349" s="6" t="s">
        <v>33</v>
      </c>
      <c r="C3349" s="6">
        <v>2003</v>
      </c>
      <c r="D3349" s="6" t="s">
        <v>22</v>
      </c>
      <c r="E3349" s="6" t="s">
        <v>3</v>
      </c>
      <c r="F3349" s="27">
        <v>1.5287844979924156E-2</v>
      </c>
    </row>
    <row r="3350" spans="2:6" x14ac:dyDescent="0.25">
      <c r="B3350" s="6" t="s">
        <v>33</v>
      </c>
      <c r="C3350" s="6">
        <v>2003</v>
      </c>
      <c r="D3350" s="6" t="s">
        <v>23</v>
      </c>
      <c r="E3350" s="6" t="s">
        <v>3</v>
      </c>
      <c r="F3350" s="27">
        <v>2.488259318176405E-3</v>
      </c>
    </row>
    <row r="3351" spans="2:6" x14ac:dyDescent="0.25">
      <c r="B3351" s="6" t="s">
        <v>33</v>
      </c>
      <c r="C3351" s="6">
        <v>2003</v>
      </c>
      <c r="D3351" s="6" t="s">
        <v>24</v>
      </c>
      <c r="E3351" s="6" t="s">
        <v>3</v>
      </c>
      <c r="F3351" s="27">
        <v>4.3898266174825812E-2</v>
      </c>
    </row>
    <row r="3352" spans="2:6" x14ac:dyDescent="0.25">
      <c r="B3352" s="6" t="s">
        <v>33</v>
      </c>
      <c r="C3352" s="6">
        <v>2003</v>
      </c>
      <c r="D3352" s="6" t="s">
        <v>25</v>
      </c>
      <c r="E3352" s="6" t="s">
        <v>3</v>
      </c>
      <c r="F3352" s="27">
        <v>4.1387708809806273E-2</v>
      </c>
    </row>
    <row r="3353" spans="2:6" x14ac:dyDescent="0.25">
      <c r="B3353" s="6" t="s">
        <v>33</v>
      </c>
      <c r="C3353" s="6">
        <v>2003</v>
      </c>
      <c r="D3353" s="6" t="s">
        <v>26</v>
      </c>
      <c r="E3353" s="6" t="s">
        <v>3</v>
      </c>
      <c r="F3353" s="27">
        <v>4.7039250136955618E-2</v>
      </c>
    </row>
    <row r="3354" spans="2:6" x14ac:dyDescent="0.25">
      <c r="B3354" s="6" t="s">
        <v>33</v>
      </c>
      <c r="C3354" s="6">
        <v>2003</v>
      </c>
      <c r="D3354" s="6" t="s">
        <v>27</v>
      </c>
      <c r="E3354" s="6" t="s">
        <v>3</v>
      </c>
      <c r="F3354" s="27">
        <v>9.203012060709473E-4</v>
      </c>
    </row>
    <row r="3355" spans="2:6" x14ac:dyDescent="0.25">
      <c r="B3355" s="6" t="s">
        <v>33</v>
      </c>
      <c r="C3355" s="6">
        <v>2003</v>
      </c>
      <c r="D3355" s="6" t="s">
        <v>28</v>
      </c>
      <c r="E3355" s="6" t="s">
        <v>3</v>
      </c>
      <c r="F3355" s="27">
        <v>5.8659066411185104E-3</v>
      </c>
    </row>
    <row r="3356" spans="2:6" x14ac:dyDescent="0.25">
      <c r="B3356" s="6" t="s">
        <v>33</v>
      </c>
      <c r="C3356" s="6">
        <v>2003</v>
      </c>
      <c r="D3356" s="6" t="s">
        <v>29</v>
      </c>
      <c r="E3356" s="6" t="s">
        <v>3</v>
      </c>
      <c r="F3356" s="27">
        <v>1.7041282299861092E-2</v>
      </c>
    </row>
    <row r="3357" spans="2:6" x14ac:dyDescent="0.25">
      <c r="B3357" s="6" t="s">
        <v>33</v>
      </c>
      <c r="C3357" s="6">
        <v>2003</v>
      </c>
      <c r="D3357" s="6" t="s">
        <v>30</v>
      </c>
      <c r="E3357" s="6" t="s">
        <v>3</v>
      </c>
      <c r="F3357" s="27">
        <v>3.7065435138782538E-3</v>
      </c>
    </row>
    <row r="3358" spans="2:6" x14ac:dyDescent="0.25">
      <c r="B3358" s="6" t="s">
        <v>33</v>
      </c>
      <c r="C3358" s="6">
        <v>2003</v>
      </c>
      <c r="D3358" s="6" t="s">
        <v>31</v>
      </c>
      <c r="E3358" s="6" t="s">
        <v>3</v>
      </c>
      <c r="F3358" s="27">
        <v>2.6681640142971023E-3</v>
      </c>
    </row>
    <row r="3359" spans="2:6" x14ac:dyDescent="0.25">
      <c r="B3359" s="6" t="s">
        <v>33</v>
      </c>
      <c r="C3359" s="6">
        <v>2003</v>
      </c>
      <c r="D3359" s="6" t="s">
        <v>32</v>
      </c>
      <c r="E3359" s="6" t="s">
        <v>3</v>
      </c>
      <c r="F3359" s="27">
        <v>1.3903845754274511E-2</v>
      </c>
    </row>
    <row r="3360" spans="2:6" x14ac:dyDescent="0.25">
      <c r="B3360" s="6" t="s">
        <v>33</v>
      </c>
      <c r="C3360" s="6">
        <v>2003</v>
      </c>
      <c r="D3360" s="6" t="s">
        <v>7</v>
      </c>
      <c r="E3360" s="6" t="s">
        <v>4</v>
      </c>
      <c r="F3360" s="27">
        <v>0.16224513117718278</v>
      </c>
    </row>
    <row r="3361" spans="2:6" x14ac:dyDescent="0.25">
      <c r="B3361" s="6" t="s">
        <v>33</v>
      </c>
      <c r="C3361" s="6">
        <v>2003</v>
      </c>
      <c r="D3361" s="6" t="s">
        <v>8</v>
      </c>
      <c r="E3361" s="6" t="s">
        <v>4</v>
      </c>
      <c r="F3361" s="27">
        <v>3.5264675527824627E-2</v>
      </c>
    </row>
    <row r="3362" spans="2:6" x14ac:dyDescent="0.25">
      <c r="B3362" s="6" t="s">
        <v>33</v>
      </c>
      <c r="C3362" s="6">
        <v>2003</v>
      </c>
      <c r="D3362" s="6" t="s">
        <v>9</v>
      </c>
      <c r="E3362" s="6" t="s">
        <v>4</v>
      </c>
      <c r="F3362" s="27">
        <v>5.9124140800003507E-2</v>
      </c>
    </row>
    <row r="3363" spans="2:6" x14ac:dyDescent="0.25">
      <c r="B3363" s="6" t="s">
        <v>33</v>
      </c>
      <c r="C3363" s="6">
        <v>2003</v>
      </c>
      <c r="D3363" s="6" t="s">
        <v>10</v>
      </c>
      <c r="E3363" s="6" t="s">
        <v>4</v>
      </c>
      <c r="F3363" s="27">
        <v>3.2366374223972698E-2</v>
      </c>
    </row>
    <row r="3364" spans="2:6" x14ac:dyDescent="0.25">
      <c r="B3364" s="6" t="s">
        <v>33</v>
      </c>
      <c r="C3364" s="6">
        <v>2003</v>
      </c>
      <c r="D3364" s="6" t="s">
        <v>11</v>
      </c>
      <c r="E3364" s="6" t="s">
        <v>4</v>
      </c>
      <c r="F3364" s="27">
        <v>6.5602567693257993E-2</v>
      </c>
    </row>
    <row r="3365" spans="2:6" x14ac:dyDescent="0.25">
      <c r="B3365" s="6" t="s">
        <v>33</v>
      </c>
      <c r="C3365" s="6">
        <v>2003</v>
      </c>
      <c r="D3365" s="6" t="s">
        <v>12</v>
      </c>
      <c r="E3365" s="6" t="s">
        <v>4</v>
      </c>
      <c r="F3365" s="27">
        <v>8.0481574027537143E-3</v>
      </c>
    </row>
    <row r="3366" spans="2:6" x14ac:dyDescent="0.25">
      <c r="B3366" s="6" t="s">
        <v>33</v>
      </c>
      <c r="C3366" s="6">
        <v>2003</v>
      </c>
      <c r="D3366" s="6" t="s">
        <v>13</v>
      </c>
      <c r="E3366" s="6" t="s">
        <v>4</v>
      </c>
      <c r="F3366" s="27">
        <v>2.7080591740170138E-2</v>
      </c>
    </row>
    <row r="3367" spans="2:6" x14ac:dyDescent="0.25">
      <c r="B3367" s="6" t="s">
        <v>33</v>
      </c>
      <c r="C3367" s="6">
        <v>2003</v>
      </c>
      <c r="D3367" s="6" t="s">
        <v>14</v>
      </c>
      <c r="E3367" s="6" t="s">
        <v>4</v>
      </c>
      <c r="F3367" s="27">
        <v>3.4643689261322309E-2</v>
      </c>
    </row>
    <row r="3368" spans="2:6" x14ac:dyDescent="0.25">
      <c r="B3368" s="6" t="s">
        <v>33</v>
      </c>
      <c r="C3368" s="6">
        <v>2003</v>
      </c>
      <c r="D3368" s="6" t="s">
        <v>15</v>
      </c>
      <c r="E3368" s="6" t="s">
        <v>4</v>
      </c>
      <c r="F3368" s="27">
        <v>1.948241644226938E-2</v>
      </c>
    </row>
    <row r="3369" spans="2:6" x14ac:dyDescent="0.25">
      <c r="B3369" s="6" t="s">
        <v>33</v>
      </c>
      <c r="C3369" s="6">
        <v>2003</v>
      </c>
      <c r="D3369" s="6" t="s">
        <v>16</v>
      </c>
      <c r="E3369" s="6" t="s">
        <v>4</v>
      </c>
      <c r="F3369" s="27">
        <v>7.9725209466395761E-2</v>
      </c>
    </row>
    <row r="3370" spans="2:6" x14ac:dyDescent="0.25">
      <c r="B3370" s="6" t="s">
        <v>33</v>
      </c>
      <c r="C3370" s="6">
        <v>2003</v>
      </c>
      <c r="D3370" s="6" t="s">
        <v>17</v>
      </c>
      <c r="E3370" s="6" t="s">
        <v>4</v>
      </c>
      <c r="F3370" s="27">
        <v>9.0560405849876985E-2</v>
      </c>
    </row>
    <row r="3371" spans="2:6" x14ac:dyDescent="0.25">
      <c r="B3371" s="6" t="s">
        <v>33</v>
      </c>
      <c r="C3371" s="6">
        <v>2003</v>
      </c>
      <c r="D3371" s="6" t="s">
        <v>18</v>
      </c>
      <c r="E3371" s="6" t="s">
        <v>4</v>
      </c>
      <c r="F3371" s="27">
        <v>4.9965004436790666E-2</v>
      </c>
    </row>
    <row r="3372" spans="2:6" x14ac:dyDescent="0.25">
      <c r="B3372" s="6" t="s">
        <v>33</v>
      </c>
      <c r="C3372" s="6">
        <v>2003</v>
      </c>
      <c r="D3372" s="6" t="s">
        <v>19</v>
      </c>
      <c r="E3372" s="6" t="s">
        <v>4</v>
      </c>
      <c r="F3372" s="27">
        <v>0.1083963591460096</v>
      </c>
    </row>
    <row r="3373" spans="2:6" x14ac:dyDescent="0.25">
      <c r="B3373" s="6" t="s">
        <v>33</v>
      </c>
      <c r="C3373" s="6">
        <v>2003</v>
      </c>
      <c r="D3373" s="6" t="s">
        <v>20</v>
      </c>
      <c r="E3373" s="6" t="s">
        <v>4</v>
      </c>
      <c r="F3373" s="27">
        <v>2.7879159251462168E-2</v>
      </c>
    </row>
    <row r="3374" spans="2:6" x14ac:dyDescent="0.25">
      <c r="B3374" s="6" t="s">
        <v>33</v>
      </c>
      <c r="C3374" s="6">
        <v>2003</v>
      </c>
      <c r="D3374" s="6" t="s">
        <v>21</v>
      </c>
      <c r="E3374" s="6" t="s">
        <v>4</v>
      </c>
      <c r="F3374" s="27">
        <v>1.007225473919947E-2</v>
      </c>
    </row>
    <row r="3375" spans="2:6" x14ac:dyDescent="0.25">
      <c r="B3375" s="6" t="s">
        <v>33</v>
      </c>
      <c r="C3375" s="6">
        <v>2003</v>
      </c>
      <c r="D3375" s="6" t="s">
        <v>22</v>
      </c>
      <c r="E3375" s="6" t="s">
        <v>4</v>
      </c>
      <c r="F3375" s="27">
        <v>1.3675400119593294E-2</v>
      </c>
    </row>
    <row r="3376" spans="2:6" x14ac:dyDescent="0.25">
      <c r="B3376" s="6" t="s">
        <v>33</v>
      </c>
      <c r="C3376" s="6">
        <v>2003</v>
      </c>
      <c r="D3376" s="6" t="s">
        <v>23</v>
      </c>
      <c r="E3376" s="6" t="s">
        <v>4</v>
      </c>
      <c r="F3376" s="27">
        <v>5.8207185792184997E-4</v>
      </c>
    </row>
    <row r="3377" spans="2:6" x14ac:dyDescent="0.25">
      <c r="B3377" s="6" t="s">
        <v>33</v>
      </c>
      <c r="C3377" s="6">
        <v>2003</v>
      </c>
      <c r="D3377" s="6" t="s">
        <v>24</v>
      </c>
      <c r="E3377" s="6" t="s">
        <v>4</v>
      </c>
      <c r="F3377" s="27">
        <v>3.0738546146733627E-2</v>
      </c>
    </row>
    <row r="3378" spans="2:6" x14ac:dyDescent="0.25">
      <c r="B3378" s="6" t="s">
        <v>33</v>
      </c>
      <c r="C3378" s="6">
        <v>2003</v>
      </c>
      <c r="D3378" s="6" t="s">
        <v>25</v>
      </c>
      <c r="E3378" s="6" t="s">
        <v>4</v>
      </c>
      <c r="F3378" s="27">
        <v>8.1197927999574676E-2</v>
      </c>
    </row>
    <row r="3379" spans="2:6" x14ac:dyDescent="0.25">
      <c r="B3379" s="6" t="s">
        <v>33</v>
      </c>
      <c r="C3379" s="6">
        <v>2003</v>
      </c>
      <c r="D3379" s="6" t="s">
        <v>26</v>
      </c>
      <c r="E3379" s="6" t="s">
        <v>4</v>
      </c>
      <c r="F3379" s="27">
        <v>3.1414889529667304E-2</v>
      </c>
    </row>
    <row r="3380" spans="2:6" x14ac:dyDescent="0.25">
      <c r="B3380" s="6" t="s">
        <v>33</v>
      </c>
      <c r="C3380" s="6">
        <v>2003</v>
      </c>
      <c r="D3380" s="6" t="s">
        <v>27</v>
      </c>
      <c r="E3380" s="6" t="s">
        <v>4</v>
      </c>
      <c r="F3380" s="27">
        <v>2.9816110236298156E-4</v>
      </c>
    </row>
    <row r="3381" spans="2:6" x14ac:dyDescent="0.25">
      <c r="B3381" s="6" t="s">
        <v>33</v>
      </c>
      <c r="C3381" s="6">
        <v>2003</v>
      </c>
      <c r="D3381" s="6" t="s">
        <v>28</v>
      </c>
      <c r="E3381" s="6" t="s">
        <v>4</v>
      </c>
      <c r="F3381" s="27">
        <v>1.4936007721495607E-2</v>
      </c>
    </row>
    <row r="3382" spans="2:6" x14ac:dyDescent="0.25">
      <c r="B3382" s="6" t="s">
        <v>33</v>
      </c>
      <c r="C3382" s="6">
        <v>2003</v>
      </c>
      <c r="D3382" s="6" t="s">
        <v>29</v>
      </c>
      <c r="E3382" s="6" t="s">
        <v>4</v>
      </c>
      <c r="F3382" s="27">
        <v>1.9309219919573235E-3</v>
      </c>
    </row>
    <row r="3383" spans="2:6" x14ac:dyDescent="0.25">
      <c r="B3383" s="6" t="s">
        <v>33</v>
      </c>
      <c r="C3383" s="6">
        <v>2003</v>
      </c>
      <c r="D3383" s="6" t="s">
        <v>30</v>
      </c>
      <c r="E3383" s="6" t="s">
        <v>4</v>
      </c>
      <c r="F3383" s="27">
        <v>9.2736872279074406E-4</v>
      </c>
    </row>
    <row r="3384" spans="2:6" x14ac:dyDescent="0.25">
      <c r="B3384" s="6" t="s">
        <v>33</v>
      </c>
      <c r="C3384" s="6">
        <v>2003</v>
      </c>
      <c r="D3384" s="6" t="s">
        <v>31</v>
      </c>
      <c r="E3384" s="6" t="s">
        <v>4</v>
      </c>
      <c r="F3384" s="27">
        <v>6.4334834917953625E-3</v>
      </c>
    </row>
    <row r="3385" spans="2:6" x14ac:dyDescent="0.25">
      <c r="B3385" s="6" t="s">
        <v>33</v>
      </c>
      <c r="C3385" s="6">
        <v>2003</v>
      </c>
      <c r="D3385" s="6" t="s">
        <v>32</v>
      </c>
      <c r="E3385" s="6" t="s">
        <v>4</v>
      </c>
      <c r="F3385" s="27">
        <v>7.4090841576154127E-3</v>
      </c>
    </row>
    <row r="3386" spans="2:6" x14ac:dyDescent="0.25">
      <c r="B3386" s="6" t="s">
        <v>33</v>
      </c>
      <c r="C3386" s="6">
        <v>2002</v>
      </c>
      <c r="D3386" s="6" t="s">
        <v>7</v>
      </c>
      <c r="E3386" s="6" t="s">
        <v>3</v>
      </c>
      <c r="F3386" s="27">
        <v>0.10103868023115237</v>
      </c>
    </row>
    <row r="3387" spans="2:6" x14ac:dyDescent="0.25">
      <c r="B3387" s="6" t="s">
        <v>33</v>
      </c>
      <c r="C3387" s="6">
        <v>2002</v>
      </c>
      <c r="D3387" s="6" t="s">
        <v>8</v>
      </c>
      <c r="E3387" s="6" t="s">
        <v>3</v>
      </c>
      <c r="F3387" s="27">
        <v>5.2603712068993072E-2</v>
      </c>
    </row>
    <row r="3388" spans="2:6" x14ac:dyDescent="0.25">
      <c r="B3388" s="6" t="s">
        <v>33</v>
      </c>
      <c r="C3388" s="6">
        <v>2002</v>
      </c>
      <c r="D3388" s="6" t="s">
        <v>9</v>
      </c>
      <c r="E3388" s="6" t="s">
        <v>3</v>
      </c>
      <c r="F3388" s="27">
        <v>8.855616384823628E-2</v>
      </c>
    </row>
    <row r="3389" spans="2:6" x14ac:dyDescent="0.25">
      <c r="B3389" s="6" t="s">
        <v>33</v>
      </c>
      <c r="C3389" s="6">
        <v>2002</v>
      </c>
      <c r="D3389" s="6" t="s">
        <v>10</v>
      </c>
      <c r="E3389" s="6" t="s">
        <v>3</v>
      </c>
      <c r="F3389" s="27">
        <v>7.8032740570188899E-2</v>
      </c>
    </row>
    <row r="3390" spans="2:6" x14ac:dyDescent="0.25">
      <c r="B3390" s="6" t="s">
        <v>33</v>
      </c>
      <c r="C3390" s="6">
        <v>2002</v>
      </c>
      <c r="D3390" s="6" t="s">
        <v>11</v>
      </c>
      <c r="E3390" s="6" t="s">
        <v>3</v>
      </c>
      <c r="F3390" s="27">
        <v>4.6601669456655836E-2</v>
      </c>
    </row>
    <row r="3391" spans="2:6" x14ac:dyDescent="0.25">
      <c r="B3391" s="6" t="s">
        <v>33</v>
      </c>
      <c r="C3391" s="6">
        <v>2002</v>
      </c>
      <c r="D3391" s="6" t="s">
        <v>12</v>
      </c>
      <c r="E3391" s="6" t="s">
        <v>3</v>
      </c>
      <c r="F3391" s="27">
        <v>8.1982890930584699E-3</v>
      </c>
    </row>
    <row r="3392" spans="2:6" x14ac:dyDescent="0.25">
      <c r="B3392" s="6" t="s">
        <v>33</v>
      </c>
      <c r="C3392" s="6">
        <v>2002</v>
      </c>
      <c r="D3392" s="6" t="s">
        <v>13</v>
      </c>
      <c r="E3392" s="6" t="s">
        <v>3</v>
      </c>
      <c r="F3392" s="27">
        <v>2.9349276914201517E-2</v>
      </c>
    </row>
    <row r="3393" spans="2:6" x14ac:dyDescent="0.25">
      <c r="B3393" s="6" t="s">
        <v>33</v>
      </c>
      <c r="C3393" s="6">
        <v>2002</v>
      </c>
      <c r="D3393" s="6" t="s">
        <v>14</v>
      </c>
      <c r="E3393" s="6" t="s">
        <v>3</v>
      </c>
      <c r="F3393" s="27">
        <v>1.7215788434442301E-2</v>
      </c>
    </row>
    <row r="3394" spans="2:6" x14ac:dyDescent="0.25">
      <c r="B3394" s="6" t="s">
        <v>33</v>
      </c>
      <c r="C3394" s="6">
        <v>2002</v>
      </c>
      <c r="D3394" s="6" t="s">
        <v>15</v>
      </c>
      <c r="E3394" s="6" t="s">
        <v>3</v>
      </c>
      <c r="F3394" s="27">
        <v>1.8860395540897874E-2</v>
      </c>
    </row>
    <row r="3395" spans="2:6" x14ac:dyDescent="0.25">
      <c r="B3395" s="6" t="s">
        <v>33</v>
      </c>
      <c r="C3395" s="6">
        <v>2002</v>
      </c>
      <c r="D3395" s="6" t="s">
        <v>16</v>
      </c>
      <c r="E3395" s="6" t="s">
        <v>3</v>
      </c>
      <c r="F3395" s="27">
        <v>0.17389889945367079</v>
      </c>
    </row>
    <row r="3396" spans="2:6" x14ac:dyDescent="0.25">
      <c r="B3396" s="6" t="s">
        <v>33</v>
      </c>
      <c r="C3396" s="6">
        <v>2002</v>
      </c>
      <c r="D3396" s="6" t="s">
        <v>17</v>
      </c>
      <c r="E3396" s="6" t="s">
        <v>3</v>
      </c>
      <c r="F3396" s="27">
        <v>3.9204546333325256E-2</v>
      </c>
    </row>
    <row r="3397" spans="2:6" x14ac:dyDescent="0.25">
      <c r="B3397" s="6" t="s">
        <v>33</v>
      </c>
      <c r="C3397" s="6">
        <v>2002</v>
      </c>
      <c r="D3397" s="6" t="s">
        <v>18</v>
      </c>
      <c r="E3397" s="6" t="s">
        <v>3</v>
      </c>
      <c r="F3397" s="27">
        <v>3.3978923251496512E-2</v>
      </c>
    </row>
    <row r="3398" spans="2:6" x14ac:dyDescent="0.25">
      <c r="B3398" s="6" t="s">
        <v>33</v>
      </c>
      <c r="C3398" s="6">
        <v>2002</v>
      </c>
      <c r="D3398" s="6" t="s">
        <v>19</v>
      </c>
      <c r="E3398" s="6" t="s">
        <v>3</v>
      </c>
      <c r="F3398" s="27">
        <v>6.9017818982890417E-2</v>
      </c>
    </row>
    <row r="3399" spans="2:6" x14ac:dyDescent="0.25">
      <c r="B3399" s="6" t="s">
        <v>33</v>
      </c>
      <c r="C3399" s="6">
        <v>2002</v>
      </c>
      <c r="D3399" s="6" t="s">
        <v>20</v>
      </c>
      <c r="E3399" s="6" t="s">
        <v>3</v>
      </c>
      <c r="F3399" s="27">
        <v>3.7136672006054632E-2</v>
      </c>
    </row>
    <row r="3400" spans="2:6" x14ac:dyDescent="0.25">
      <c r="B3400" s="6" t="s">
        <v>33</v>
      </c>
      <c r="C3400" s="6">
        <v>2002</v>
      </c>
      <c r="D3400" s="6" t="s">
        <v>21</v>
      </c>
      <c r="E3400" s="6" t="s">
        <v>3</v>
      </c>
      <c r="F3400" s="27">
        <v>8.7380707985315054E-3</v>
      </c>
    </row>
    <row r="3401" spans="2:6" x14ac:dyDescent="0.25">
      <c r="B3401" s="6" t="s">
        <v>33</v>
      </c>
      <c r="C3401" s="6">
        <v>2002</v>
      </c>
      <c r="D3401" s="6" t="s">
        <v>22</v>
      </c>
      <c r="E3401" s="6" t="s">
        <v>3</v>
      </c>
      <c r="F3401" s="27">
        <v>1.5578399039425718E-2</v>
      </c>
    </row>
    <row r="3402" spans="2:6" x14ac:dyDescent="0.25">
      <c r="B3402" s="6" t="s">
        <v>33</v>
      </c>
      <c r="C3402" s="6">
        <v>2002</v>
      </c>
      <c r="D3402" s="6" t="s">
        <v>23</v>
      </c>
      <c r="E3402" s="6" t="s">
        <v>3</v>
      </c>
      <c r="F3402" s="27">
        <v>2.4529907876224498E-3</v>
      </c>
    </row>
    <row r="3403" spans="2:6" x14ac:dyDescent="0.25">
      <c r="B3403" s="6" t="s">
        <v>33</v>
      </c>
      <c r="C3403" s="6">
        <v>2002</v>
      </c>
      <c r="D3403" s="6" t="s">
        <v>24</v>
      </c>
      <c r="E3403" s="6" t="s">
        <v>3</v>
      </c>
      <c r="F3403" s="27">
        <v>4.4288908491276625E-2</v>
      </c>
    </row>
    <row r="3404" spans="2:6" x14ac:dyDescent="0.25">
      <c r="B3404" s="6" t="s">
        <v>33</v>
      </c>
      <c r="C3404" s="6">
        <v>2002</v>
      </c>
      <c r="D3404" s="6" t="s">
        <v>25</v>
      </c>
      <c r="E3404" s="6" t="s">
        <v>3</v>
      </c>
      <c r="F3404" s="27">
        <v>4.3331530623976308E-2</v>
      </c>
    </row>
    <row r="3405" spans="2:6" x14ac:dyDescent="0.25">
      <c r="B3405" s="6" t="s">
        <v>33</v>
      </c>
      <c r="C3405" s="6">
        <v>2002</v>
      </c>
      <c r="D3405" s="6" t="s">
        <v>26</v>
      </c>
      <c r="E3405" s="6" t="s">
        <v>3</v>
      </c>
      <c r="F3405" s="27">
        <v>4.8690681367426367E-2</v>
      </c>
    </row>
    <row r="3406" spans="2:6" x14ac:dyDescent="0.25">
      <c r="B3406" s="6" t="s">
        <v>33</v>
      </c>
      <c r="C3406" s="6">
        <v>2002</v>
      </c>
      <c r="D3406" s="6" t="s">
        <v>27</v>
      </c>
      <c r="E3406" s="6" t="s">
        <v>3</v>
      </c>
      <c r="F3406" s="27">
        <v>1.0316171849584956E-3</v>
      </c>
    </row>
    <row r="3407" spans="2:6" x14ac:dyDescent="0.25">
      <c r="B3407" s="6" t="s">
        <v>33</v>
      </c>
      <c r="C3407" s="6">
        <v>2002</v>
      </c>
      <c r="D3407" s="6" t="s">
        <v>28</v>
      </c>
      <c r="E3407" s="6" t="s">
        <v>3</v>
      </c>
      <c r="F3407" s="27">
        <v>5.4617453560471272E-3</v>
      </c>
    </row>
    <row r="3408" spans="2:6" x14ac:dyDescent="0.25">
      <c r="B3408" s="6" t="s">
        <v>33</v>
      </c>
      <c r="C3408" s="6">
        <v>2002</v>
      </c>
      <c r="D3408" s="6" t="s">
        <v>29</v>
      </c>
      <c r="E3408" s="6" t="s">
        <v>3</v>
      </c>
      <c r="F3408" s="27">
        <v>1.7205477418100888E-2</v>
      </c>
    </row>
    <row r="3409" spans="2:6" x14ac:dyDescent="0.25">
      <c r="B3409" s="6" t="s">
        <v>33</v>
      </c>
      <c r="C3409" s="6">
        <v>2002</v>
      </c>
      <c r="D3409" s="6" t="s">
        <v>30</v>
      </c>
      <c r="E3409" s="6" t="s">
        <v>3</v>
      </c>
      <c r="F3409" s="27">
        <v>3.0159722798636678E-3</v>
      </c>
    </row>
    <row r="3410" spans="2:6" x14ac:dyDescent="0.25">
      <c r="B3410" s="6" t="s">
        <v>33</v>
      </c>
      <c r="C3410" s="6">
        <v>2002</v>
      </c>
      <c r="D3410" s="6" t="s">
        <v>31</v>
      </c>
      <c r="E3410" s="6" t="s">
        <v>3</v>
      </c>
      <c r="F3410" s="27">
        <v>2.0451900913195163E-3</v>
      </c>
    </row>
    <row r="3411" spans="2:6" x14ac:dyDescent="0.25">
      <c r="B3411" s="6" t="s">
        <v>33</v>
      </c>
      <c r="C3411" s="6">
        <v>2002</v>
      </c>
      <c r="D3411" s="6" t="s">
        <v>32</v>
      </c>
      <c r="E3411" s="6" t="s">
        <v>3</v>
      </c>
      <c r="F3411" s="27">
        <v>1.446584037618712E-2</v>
      </c>
    </row>
    <row r="3412" spans="2:6" x14ac:dyDescent="0.25">
      <c r="B3412" s="6" t="s">
        <v>33</v>
      </c>
      <c r="C3412" s="6">
        <v>2002</v>
      </c>
      <c r="D3412" s="6" t="s">
        <v>7</v>
      </c>
      <c r="E3412" s="6" t="s">
        <v>4</v>
      </c>
      <c r="F3412" s="27">
        <v>0.16134513100920456</v>
      </c>
    </row>
    <row r="3413" spans="2:6" x14ac:dyDescent="0.25">
      <c r="B3413" s="6" t="s">
        <v>33</v>
      </c>
      <c r="C3413" s="6">
        <v>2002</v>
      </c>
      <c r="D3413" s="6" t="s">
        <v>8</v>
      </c>
      <c r="E3413" s="6" t="s">
        <v>4</v>
      </c>
      <c r="F3413" s="27">
        <v>3.5762122512784711E-2</v>
      </c>
    </row>
    <row r="3414" spans="2:6" x14ac:dyDescent="0.25">
      <c r="B3414" s="6" t="s">
        <v>33</v>
      </c>
      <c r="C3414" s="6">
        <v>2002</v>
      </c>
      <c r="D3414" s="6" t="s">
        <v>9</v>
      </c>
      <c r="E3414" s="6" t="s">
        <v>4</v>
      </c>
      <c r="F3414" s="27">
        <v>6.122911384935361E-2</v>
      </c>
    </row>
    <row r="3415" spans="2:6" x14ac:dyDescent="0.25">
      <c r="B3415" s="6" t="s">
        <v>33</v>
      </c>
      <c r="C3415" s="6">
        <v>2002</v>
      </c>
      <c r="D3415" s="6" t="s">
        <v>10</v>
      </c>
      <c r="E3415" s="6" t="s">
        <v>4</v>
      </c>
      <c r="F3415" s="27">
        <v>3.3528068470165664E-2</v>
      </c>
    </row>
    <row r="3416" spans="2:6" x14ac:dyDescent="0.25">
      <c r="B3416" s="6" t="s">
        <v>33</v>
      </c>
      <c r="C3416" s="6">
        <v>2002</v>
      </c>
      <c r="D3416" s="6" t="s">
        <v>11</v>
      </c>
      <c r="E3416" s="6" t="s">
        <v>4</v>
      </c>
      <c r="F3416" s="27">
        <v>6.0996411484585414E-2</v>
      </c>
    </row>
    <row r="3417" spans="2:6" x14ac:dyDescent="0.25">
      <c r="B3417" s="6" t="s">
        <v>33</v>
      </c>
      <c r="C3417" s="6">
        <v>2002</v>
      </c>
      <c r="D3417" s="6" t="s">
        <v>12</v>
      </c>
      <c r="E3417" s="6" t="s">
        <v>4</v>
      </c>
      <c r="F3417" s="27">
        <v>8.1317785697823178E-3</v>
      </c>
    </row>
    <row r="3418" spans="2:6" x14ac:dyDescent="0.25">
      <c r="B3418" s="6" t="s">
        <v>33</v>
      </c>
      <c r="C3418" s="6">
        <v>2002</v>
      </c>
      <c r="D3418" s="6" t="s">
        <v>13</v>
      </c>
      <c r="E3418" s="6" t="s">
        <v>4</v>
      </c>
      <c r="F3418" s="27">
        <v>2.5729755729321499E-2</v>
      </c>
    </row>
    <row r="3419" spans="2:6" x14ac:dyDescent="0.25">
      <c r="B3419" s="6" t="s">
        <v>33</v>
      </c>
      <c r="C3419" s="6">
        <v>2002</v>
      </c>
      <c r="D3419" s="6" t="s">
        <v>14</v>
      </c>
      <c r="E3419" s="6" t="s">
        <v>4</v>
      </c>
      <c r="F3419" s="27">
        <v>3.5061788601592397E-2</v>
      </c>
    </row>
    <row r="3420" spans="2:6" x14ac:dyDescent="0.25">
      <c r="B3420" s="6" t="s">
        <v>33</v>
      </c>
      <c r="C3420" s="6">
        <v>2002</v>
      </c>
      <c r="D3420" s="6" t="s">
        <v>15</v>
      </c>
      <c r="E3420" s="6" t="s">
        <v>4</v>
      </c>
      <c r="F3420" s="27">
        <v>1.8592807604134308E-2</v>
      </c>
    </row>
    <row r="3421" spans="2:6" x14ac:dyDescent="0.25">
      <c r="B3421" s="6" t="s">
        <v>33</v>
      </c>
      <c r="C3421" s="6">
        <v>2002</v>
      </c>
      <c r="D3421" s="6" t="s">
        <v>16</v>
      </c>
      <c r="E3421" s="6" t="s">
        <v>4</v>
      </c>
      <c r="F3421" s="27">
        <v>8.242117346569533E-2</v>
      </c>
    </row>
    <row r="3422" spans="2:6" x14ac:dyDescent="0.25">
      <c r="B3422" s="6" t="s">
        <v>33</v>
      </c>
      <c r="C3422" s="6">
        <v>2002</v>
      </c>
      <c r="D3422" s="6" t="s">
        <v>17</v>
      </c>
      <c r="E3422" s="6" t="s">
        <v>4</v>
      </c>
      <c r="F3422" s="27">
        <v>9.092260363884147E-2</v>
      </c>
    </row>
    <row r="3423" spans="2:6" x14ac:dyDescent="0.25">
      <c r="B3423" s="6" t="s">
        <v>33</v>
      </c>
      <c r="C3423" s="6">
        <v>2002</v>
      </c>
      <c r="D3423" s="6" t="s">
        <v>18</v>
      </c>
      <c r="E3423" s="6" t="s">
        <v>4</v>
      </c>
      <c r="F3423" s="27">
        <v>4.793334691691635E-2</v>
      </c>
    </row>
    <row r="3424" spans="2:6" x14ac:dyDescent="0.25">
      <c r="B3424" s="6" t="s">
        <v>33</v>
      </c>
      <c r="C3424" s="6">
        <v>2002</v>
      </c>
      <c r="D3424" s="6" t="s">
        <v>19</v>
      </c>
      <c r="E3424" s="6" t="s">
        <v>4</v>
      </c>
      <c r="F3424" s="27">
        <v>0.11135253517535626</v>
      </c>
    </row>
    <row r="3425" spans="2:6" x14ac:dyDescent="0.25">
      <c r="B3425" s="6" t="s">
        <v>33</v>
      </c>
      <c r="C3425" s="6">
        <v>2002</v>
      </c>
      <c r="D3425" s="6" t="s">
        <v>20</v>
      </c>
      <c r="E3425" s="6" t="s">
        <v>4</v>
      </c>
      <c r="F3425" s="27">
        <v>2.7183867157011744E-2</v>
      </c>
    </row>
    <row r="3426" spans="2:6" x14ac:dyDescent="0.25">
      <c r="B3426" s="6" t="s">
        <v>33</v>
      </c>
      <c r="C3426" s="6">
        <v>2002</v>
      </c>
      <c r="D3426" s="6" t="s">
        <v>21</v>
      </c>
      <c r="E3426" s="6" t="s">
        <v>4</v>
      </c>
      <c r="F3426" s="27">
        <v>9.3888167029081114E-3</v>
      </c>
    </row>
    <row r="3427" spans="2:6" x14ac:dyDescent="0.25">
      <c r="B3427" s="6" t="s">
        <v>33</v>
      </c>
      <c r="C3427" s="6">
        <v>2002</v>
      </c>
      <c r="D3427" s="6" t="s">
        <v>22</v>
      </c>
      <c r="E3427" s="6" t="s">
        <v>4</v>
      </c>
      <c r="F3427" s="27">
        <v>1.3013517891916989E-2</v>
      </c>
    </row>
    <row r="3428" spans="2:6" x14ac:dyDescent="0.25">
      <c r="B3428" s="6" t="s">
        <v>33</v>
      </c>
      <c r="C3428" s="6">
        <v>2002</v>
      </c>
      <c r="D3428" s="6" t="s">
        <v>23</v>
      </c>
      <c r="E3428" s="6" t="s">
        <v>4</v>
      </c>
      <c r="F3428" s="27">
        <v>5.1662151795426789E-4</v>
      </c>
    </row>
    <row r="3429" spans="2:6" x14ac:dyDescent="0.25">
      <c r="B3429" s="6" t="s">
        <v>33</v>
      </c>
      <c r="C3429" s="6">
        <v>2002</v>
      </c>
      <c r="D3429" s="6" t="s">
        <v>24</v>
      </c>
      <c r="E3429" s="6" t="s">
        <v>4</v>
      </c>
      <c r="F3429" s="27">
        <v>3.0928259753736319E-2</v>
      </c>
    </row>
    <row r="3430" spans="2:6" x14ac:dyDescent="0.25">
      <c r="B3430" s="6" t="s">
        <v>33</v>
      </c>
      <c r="C3430" s="6">
        <v>2002</v>
      </c>
      <c r="D3430" s="6" t="s">
        <v>25</v>
      </c>
      <c r="E3430" s="6" t="s">
        <v>4</v>
      </c>
      <c r="F3430" s="27">
        <v>8.2552555662071633E-2</v>
      </c>
    </row>
    <row r="3431" spans="2:6" x14ac:dyDescent="0.25">
      <c r="B3431" s="6" t="s">
        <v>33</v>
      </c>
      <c r="C3431" s="6">
        <v>2002</v>
      </c>
      <c r="D3431" s="6" t="s">
        <v>26</v>
      </c>
      <c r="E3431" s="6" t="s">
        <v>4</v>
      </c>
      <c r="F3431" s="27">
        <v>3.1963729606532591E-2</v>
      </c>
    </row>
    <row r="3432" spans="2:6" x14ac:dyDescent="0.25">
      <c r="B3432" s="6" t="s">
        <v>33</v>
      </c>
      <c r="C3432" s="6">
        <v>2002</v>
      </c>
      <c r="D3432" s="6" t="s">
        <v>27</v>
      </c>
      <c r="E3432" s="6" t="s">
        <v>4</v>
      </c>
      <c r="F3432" s="27">
        <v>2.900428996273422E-4</v>
      </c>
    </row>
    <row r="3433" spans="2:6" x14ac:dyDescent="0.25">
      <c r="B3433" s="6" t="s">
        <v>33</v>
      </c>
      <c r="C3433" s="6">
        <v>2002</v>
      </c>
      <c r="D3433" s="6" t="s">
        <v>28</v>
      </c>
      <c r="E3433" s="6" t="s">
        <v>4</v>
      </c>
      <c r="F3433" s="27">
        <v>1.5247571934536037E-2</v>
      </c>
    </row>
    <row r="3434" spans="2:6" x14ac:dyDescent="0.25">
      <c r="B3434" s="6" t="s">
        <v>33</v>
      </c>
      <c r="C3434" s="6">
        <v>2002</v>
      </c>
      <c r="D3434" s="6" t="s">
        <v>29</v>
      </c>
      <c r="E3434" s="6" t="s">
        <v>4</v>
      </c>
      <c r="F3434" s="27">
        <v>2.1572288599922282E-3</v>
      </c>
    </row>
    <row r="3435" spans="2:6" x14ac:dyDescent="0.25">
      <c r="B3435" s="6" t="s">
        <v>33</v>
      </c>
      <c r="C3435" s="6">
        <v>2002</v>
      </c>
      <c r="D3435" s="6" t="s">
        <v>30</v>
      </c>
      <c r="E3435" s="6" t="s">
        <v>4</v>
      </c>
      <c r="F3435" s="27">
        <v>8.4229348778535262E-4</v>
      </c>
    </row>
    <row r="3436" spans="2:6" x14ac:dyDescent="0.25">
      <c r="B3436" s="6" t="s">
        <v>33</v>
      </c>
      <c r="C3436" s="6">
        <v>2002</v>
      </c>
      <c r="D3436" s="6" t="s">
        <v>31</v>
      </c>
      <c r="E3436" s="6" t="s">
        <v>4</v>
      </c>
      <c r="F3436" s="27">
        <v>6.0992514555031881E-3</v>
      </c>
    </row>
    <row r="3437" spans="2:6" x14ac:dyDescent="0.25">
      <c r="B3437" s="6" t="s">
        <v>33</v>
      </c>
      <c r="C3437" s="6">
        <v>2002</v>
      </c>
      <c r="D3437" s="6" t="s">
        <v>32</v>
      </c>
      <c r="E3437" s="6" t="s">
        <v>4</v>
      </c>
      <c r="F3437" s="27">
        <v>6.8096060426903063E-3</v>
      </c>
    </row>
    <row r="3438" spans="2:6" x14ac:dyDescent="0.25">
      <c r="B3438" s="6" t="s">
        <v>33</v>
      </c>
      <c r="C3438" s="6">
        <v>2001</v>
      </c>
      <c r="D3438" s="6" t="s">
        <v>7</v>
      </c>
      <c r="E3438" s="6" t="s">
        <v>3</v>
      </c>
      <c r="F3438" s="27">
        <v>9.784551218348668E-2</v>
      </c>
    </row>
    <row r="3439" spans="2:6" x14ac:dyDescent="0.25">
      <c r="B3439" s="6" t="s">
        <v>33</v>
      </c>
      <c r="C3439" s="6">
        <v>2001</v>
      </c>
      <c r="D3439" s="6" t="s">
        <v>8</v>
      </c>
      <c r="E3439" s="6" t="s">
        <v>3</v>
      </c>
      <c r="F3439" s="27">
        <v>5.2697656136099377E-2</v>
      </c>
    </row>
    <row r="3440" spans="2:6" x14ac:dyDescent="0.25">
      <c r="B3440" s="6" t="s">
        <v>33</v>
      </c>
      <c r="C3440" s="6">
        <v>2001</v>
      </c>
      <c r="D3440" s="6" t="s">
        <v>9</v>
      </c>
      <c r="E3440" s="6" t="s">
        <v>3</v>
      </c>
      <c r="F3440" s="27">
        <v>9.1099890732678351E-2</v>
      </c>
    </row>
    <row r="3441" spans="2:6" x14ac:dyDescent="0.25">
      <c r="B3441" s="6" t="s">
        <v>33</v>
      </c>
      <c r="C3441" s="6">
        <v>2001</v>
      </c>
      <c r="D3441" s="6" t="s">
        <v>10</v>
      </c>
      <c r="E3441" s="6" t="s">
        <v>3</v>
      </c>
      <c r="F3441" s="27">
        <v>7.9676535757099931E-2</v>
      </c>
    </row>
    <row r="3442" spans="2:6" x14ac:dyDescent="0.25">
      <c r="B3442" s="6" t="s">
        <v>33</v>
      </c>
      <c r="C3442" s="6">
        <v>2001</v>
      </c>
      <c r="D3442" s="6" t="s">
        <v>11</v>
      </c>
      <c r="E3442" s="6" t="s">
        <v>3</v>
      </c>
      <c r="F3442" s="27">
        <v>4.3412767224543056E-2</v>
      </c>
    </row>
    <row r="3443" spans="2:6" x14ac:dyDescent="0.25">
      <c r="B3443" s="6" t="s">
        <v>33</v>
      </c>
      <c r="C3443" s="6">
        <v>2001</v>
      </c>
      <c r="D3443" s="6" t="s">
        <v>12</v>
      </c>
      <c r="E3443" s="6" t="s">
        <v>3</v>
      </c>
      <c r="F3443" s="27">
        <v>8.474528246967844E-3</v>
      </c>
    </row>
    <row r="3444" spans="2:6" x14ac:dyDescent="0.25">
      <c r="B3444" s="6" t="s">
        <v>33</v>
      </c>
      <c r="C3444" s="6">
        <v>2001</v>
      </c>
      <c r="D3444" s="6" t="s">
        <v>13</v>
      </c>
      <c r="E3444" s="6" t="s">
        <v>3</v>
      </c>
      <c r="F3444" s="27">
        <v>2.8100402295386507E-2</v>
      </c>
    </row>
    <row r="3445" spans="2:6" x14ac:dyDescent="0.25">
      <c r="B3445" s="6" t="s">
        <v>33</v>
      </c>
      <c r="C3445" s="6">
        <v>2001</v>
      </c>
      <c r="D3445" s="6" t="s">
        <v>14</v>
      </c>
      <c r="E3445" s="6" t="s">
        <v>3</v>
      </c>
      <c r="F3445" s="27">
        <v>1.6644076510822926E-2</v>
      </c>
    </row>
    <row r="3446" spans="2:6" x14ac:dyDescent="0.25">
      <c r="B3446" s="6" t="s">
        <v>33</v>
      </c>
      <c r="C3446" s="6">
        <v>2001</v>
      </c>
      <c r="D3446" s="6" t="s">
        <v>15</v>
      </c>
      <c r="E3446" s="6" t="s">
        <v>3</v>
      </c>
      <c r="F3446" s="27">
        <v>1.836422543584576E-2</v>
      </c>
    </row>
    <row r="3447" spans="2:6" x14ac:dyDescent="0.25">
      <c r="B3447" s="6" t="s">
        <v>33</v>
      </c>
      <c r="C3447" s="6">
        <v>2001</v>
      </c>
      <c r="D3447" s="6" t="s">
        <v>16</v>
      </c>
      <c r="E3447" s="6" t="s">
        <v>3</v>
      </c>
      <c r="F3447" s="27">
        <v>0.17391483537005353</v>
      </c>
    </row>
    <row r="3448" spans="2:6" x14ac:dyDescent="0.25">
      <c r="B3448" s="6" t="s">
        <v>33</v>
      </c>
      <c r="C3448" s="6">
        <v>2001</v>
      </c>
      <c r="D3448" s="6" t="s">
        <v>17</v>
      </c>
      <c r="E3448" s="6" t="s">
        <v>3</v>
      </c>
      <c r="F3448" s="27">
        <v>3.8975102402696186E-2</v>
      </c>
    </row>
    <row r="3449" spans="2:6" x14ac:dyDescent="0.25">
      <c r="B3449" s="6" t="s">
        <v>33</v>
      </c>
      <c r="C3449" s="6">
        <v>2001</v>
      </c>
      <c r="D3449" s="6" t="s">
        <v>18</v>
      </c>
      <c r="E3449" s="6" t="s">
        <v>3</v>
      </c>
      <c r="F3449" s="27">
        <v>3.2115628627110968E-2</v>
      </c>
    </row>
    <row r="3450" spans="2:6" x14ac:dyDescent="0.25">
      <c r="B3450" s="6" t="s">
        <v>33</v>
      </c>
      <c r="C3450" s="6">
        <v>2001</v>
      </c>
      <c r="D3450" s="6" t="s">
        <v>19</v>
      </c>
      <c r="E3450" s="6" t="s">
        <v>3</v>
      </c>
      <c r="F3450" s="27">
        <v>7.0730627975422317E-2</v>
      </c>
    </row>
    <row r="3451" spans="2:6" x14ac:dyDescent="0.25">
      <c r="B3451" s="6" t="s">
        <v>33</v>
      </c>
      <c r="C3451" s="6">
        <v>2001</v>
      </c>
      <c r="D3451" s="6" t="s">
        <v>20</v>
      </c>
      <c r="E3451" s="6" t="s">
        <v>3</v>
      </c>
      <c r="F3451" s="27">
        <v>3.8279624400665395E-2</v>
      </c>
    </row>
    <row r="3452" spans="2:6" x14ac:dyDescent="0.25">
      <c r="B3452" s="6" t="s">
        <v>33</v>
      </c>
      <c r="C3452" s="6">
        <v>2001</v>
      </c>
      <c r="D3452" s="6" t="s">
        <v>21</v>
      </c>
      <c r="E3452" s="6" t="s">
        <v>3</v>
      </c>
      <c r="F3452" s="27">
        <v>7.5791647154644943E-3</v>
      </c>
    </row>
    <row r="3453" spans="2:6" x14ac:dyDescent="0.25">
      <c r="B3453" s="6" t="s">
        <v>33</v>
      </c>
      <c r="C3453" s="6">
        <v>2001</v>
      </c>
      <c r="D3453" s="6" t="s">
        <v>22</v>
      </c>
      <c r="E3453" s="6" t="s">
        <v>3</v>
      </c>
      <c r="F3453" s="27">
        <v>1.6460161216952561E-2</v>
      </c>
    </row>
    <row r="3454" spans="2:6" x14ac:dyDescent="0.25">
      <c r="B3454" s="6" t="s">
        <v>33</v>
      </c>
      <c r="C3454" s="6">
        <v>2001</v>
      </c>
      <c r="D3454" s="6" t="s">
        <v>23</v>
      </c>
      <c r="E3454" s="6" t="s">
        <v>3</v>
      </c>
      <c r="F3454" s="27">
        <v>2.4702348294353077E-3</v>
      </c>
    </row>
    <row r="3455" spans="2:6" x14ac:dyDescent="0.25">
      <c r="B3455" s="6" t="s">
        <v>33</v>
      </c>
      <c r="C3455" s="6">
        <v>2001</v>
      </c>
      <c r="D3455" s="6" t="s">
        <v>24</v>
      </c>
      <c r="E3455" s="6" t="s">
        <v>3</v>
      </c>
      <c r="F3455" s="27">
        <v>4.5240071278767675E-2</v>
      </c>
    </row>
    <row r="3456" spans="2:6" x14ac:dyDescent="0.25">
      <c r="B3456" s="6" t="s">
        <v>33</v>
      </c>
      <c r="C3456" s="6">
        <v>2001</v>
      </c>
      <c r="D3456" s="6" t="s">
        <v>25</v>
      </c>
      <c r="E3456" s="6" t="s">
        <v>3</v>
      </c>
      <c r="F3456" s="27">
        <v>4.4426104431946445E-2</v>
      </c>
    </row>
    <row r="3457" spans="2:6" x14ac:dyDescent="0.25">
      <c r="B3457" s="6" t="s">
        <v>33</v>
      </c>
      <c r="C3457" s="6">
        <v>2001</v>
      </c>
      <c r="D3457" s="6" t="s">
        <v>26</v>
      </c>
      <c r="E3457" s="6" t="s">
        <v>3</v>
      </c>
      <c r="F3457" s="27">
        <v>5.0824502050629765E-2</v>
      </c>
    </row>
    <row r="3458" spans="2:6" x14ac:dyDescent="0.25">
      <c r="B3458" s="6" t="s">
        <v>33</v>
      </c>
      <c r="C3458" s="6">
        <v>2001</v>
      </c>
      <c r="D3458" s="6" t="s">
        <v>27</v>
      </c>
      <c r="E3458" s="6" t="s">
        <v>3</v>
      </c>
      <c r="F3458" s="27">
        <v>9.9170011400687543E-4</v>
      </c>
    </row>
    <row r="3459" spans="2:6" x14ac:dyDescent="0.25">
      <c r="B3459" s="6" t="s">
        <v>33</v>
      </c>
      <c r="C3459" s="6">
        <v>2001</v>
      </c>
      <c r="D3459" s="6" t="s">
        <v>28</v>
      </c>
      <c r="E3459" s="6" t="s">
        <v>3</v>
      </c>
      <c r="F3459" s="27">
        <v>5.3186036244192115E-3</v>
      </c>
    </row>
    <row r="3460" spans="2:6" x14ac:dyDescent="0.25">
      <c r="B3460" s="6" t="s">
        <v>33</v>
      </c>
      <c r="C3460" s="6">
        <v>2001</v>
      </c>
      <c r="D3460" s="6" t="s">
        <v>29</v>
      </c>
      <c r="E3460" s="6" t="s">
        <v>3</v>
      </c>
      <c r="F3460" s="27">
        <v>1.7248369619254127E-2</v>
      </c>
    </row>
    <row r="3461" spans="2:6" x14ac:dyDescent="0.25">
      <c r="B3461" s="6" t="s">
        <v>33</v>
      </c>
      <c r="C3461" s="6">
        <v>2001</v>
      </c>
      <c r="D3461" s="6" t="s">
        <v>30</v>
      </c>
      <c r="E3461" s="6" t="s">
        <v>3</v>
      </c>
      <c r="F3461" s="27">
        <v>2.4532342560523329E-3</v>
      </c>
    </row>
    <row r="3462" spans="2:6" x14ac:dyDescent="0.25">
      <c r="B3462" s="6" t="s">
        <v>33</v>
      </c>
      <c r="C3462" s="6">
        <v>2001</v>
      </c>
      <c r="D3462" s="6" t="s">
        <v>31</v>
      </c>
      <c r="E3462" s="6" t="s">
        <v>3</v>
      </c>
      <c r="F3462" s="27">
        <v>1.7283916272691259E-3</v>
      </c>
    </row>
    <row r="3463" spans="2:6" x14ac:dyDescent="0.25">
      <c r="B3463" s="6" t="s">
        <v>33</v>
      </c>
      <c r="C3463" s="6">
        <v>2001</v>
      </c>
      <c r="D3463" s="6" t="s">
        <v>32</v>
      </c>
      <c r="E3463" s="6" t="s">
        <v>3</v>
      </c>
      <c r="F3463" s="27">
        <v>1.4928048936923236E-2</v>
      </c>
    </row>
    <row r="3464" spans="2:6" x14ac:dyDescent="0.25">
      <c r="B3464" s="6" t="s">
        <v>33</v>
      </c>
      <c r="C3464" s="6">
        <v>2001</v>
      </c>
      <c r="D3464" s="6" t="s">
        <v>7</v>
      </c>
      <c r="E3464" s="6" t="s">
        <v>4</v>
      </c>
      <c r="F3464" s="27">
        <v>0.1549509432115681</v>
      </c>
    </row>
    <row r="3465" spans="2:6" x14ac:dyDescent="0.25">
      <c r="B3465" s="6" t="s">
        <v>33</v>
      </c>
      <c r="C3465" s="6">
        <v>2001</v>
      </c>
      <c r="D3465" s="6" t="s">
        <v>8</v>
      </c>
      <c r="E3465" s="6" t="s">
        <v>4</v>
      </c>
      <c r="F3465" s="27">
        <v>3.8017064778093378E-2</v>
      </c>
    </row>
    <row r="3466" spans="2:6" x14ac:dyDescent="0.25">
      <c r="B3466" s="6" t="s">
        <v>33</v>
      </c>
      <c r="C3466" s="6">
        <v>2001</v>
      </c>
      <c r="D3466" s="6" t="s">
        <v>9</v>
      </c>
      <c r="E3466" s="6" t="s">
        <v>4</v>
      </c>
      <c r="F3466" s="27">
        <v>6.5568273570279889E-2</v>
      </c>
    </row>
    <row r="3467" spans="2:6" x14ac:dyDescent="0.25">
      <c r="B3467" s="6" t="s">
        <v>33</v>
      </c>
      <c r="C3467" s="6">
        <v>2001</v>
      </c>
      <c r="D3467" s="6" t="s">
        <v>10</v>
      </c>
      <c r="E3467" s="6" t="s">
        <v>4</v>
      </c>
      <c r="F3467" s="27">
        <v>3.6081373545590226E-2</v>
      </c>
    </row>
    <row r="3468" spans="2:6" x14ac:dyDescent="0.25">
      <c r="B3468" s="6" t="s">
        <v>33</v>
      </c>
      <c r="C3468" s="6">
        <v>2001</v>
      </c>
      <c r="D3468" s="6" t="s">
        <v>11</v>
      </c>
      <c r="E3468" s="6" t="s">
        <v>4</v>
      </c>
      <c r="F3468" s="27">
        <v>5.6350246118052144E-2</v>
      </c>
    </row>
    <row r="3469" spans="2:6" x14ac:dyDescent="0.25">
      <c r="B3469" s="6" t="s">
        <v>33</v>
      </c>
      <c r="C3469" s="6">
        <v>2001</v>
      </c>
      <c r="D3469" s="6" t="s">
        <v>12</v>
      </c>
      <c r="E3469" s="6" t="s">
        <v>4</v>
      </c>
      <c r="F3469" s="27">
        <v>8.0285866173170125E-3</v>
      </c>
    </row>
    <row r="3470" spans="2:6" x14ac:dyDescent="0.25">
      <c r="B3470" s="6" t="s">
        <v>33</v>
      </c>
      <c r="C3470" s="6">
        <v>2001</v>
      </c>
      <c r="D3470" s="6" t="s">
        <v>13</v>
      </c>
      <c r="E3470" s="6" t="s">
        <v>4</v>
      </c>
      <c r="F3470" s="27">
        <v>2.5577148500492679E-2</v>
      </c>
    </row>
    <row r="3471" spans="2:6" x14ac:dyDescent="0.25">
      <c r="B3471" s="6" t="s">
        <v>33</v>
      </c>
      <c r="C3471" s="6">
        <v>2001</v>
      </c>
      <c r="D3471" s="6" t="s">
        <v>14</v>
      </c>
      <c r="E3471" s="6" t="s">
        <v>4</v>
      </c>
      <c r="F3471" s="27">
        <v>3.6277111354794798E-2</v>
      </c>
    </row>
    <row r="3472" spans="2:6" x14ac:dyDescent="0.25">
      <c r="B3472" s="6" t="s">
        <v>33</v>
      </c>
      <c r="C3472" s="6">
        <v>2001</v>
      </c>
      <c r="D3472" s="6" t="s">
        <v>15</v>
      </c>
      <c r="E3472" s="6" t="s">
        <v>4</v>
      </c>
      <c r="F3472" s="27">
        <v>1.6515933724957237E-2</v>
      </c>
    </row>
    <row r="3473" spans="2:6" x14ac:dyDescent="0.25">
      <c r="B3473" s="6" t="s">
        <v>33</v>
      </c>
      <c r="C3473" s="6">
        <v>2001</v>
      </c>
      <c r="D3473" s="6" t="s">
        <v>16</v>
      </c>
      <c r="E3473" s="6" t="s">
        <v>4</v>
      </c>
      <c r="F3473" s="27">
        <v>8.3003396495848356E-2</v>
      </c>
    </row>
    <row r="3474" spans="2:6" x14ac:dyDescent="0.25">
      <c r="B3474" s="6" t="s">
        <v>33</v>
      </c>
      <c r="C3474" s="6">
        <v>2001</v>
      </c>
      <c r="D3474" s="6" t="s">
        <v>17</v>
      </c>
      <c r="E3474" s="6" t="s">
        <v>4</v>
      </c>
      <c r="F3474" s="27">
        <v>9.1107609084903493E-2</v>
      </c>
    </row>
    <row r="3475" spans="2:6" x14ac:dyDescent="0.25">
      <c r="B3475" s="6" t="s">
        <v>33</v>
      </c>
      <c r="C3475" s="6">
        <v>2001</v>
      </c>
      <c r="D3475" s="6" t="s">
        <v>18</v>
      </c>
      <c r="E3475" s="6" t="s">
        <v>4</v>
      </c>
      <c r="F3475" s="27">
        <v>4.5467335140942346E-2</v>
      </c>
    </row>
    <row r="3476" spans="2:6" x14ac:dyDescent="0.25">
      <c r="B3476" s="6" t="s">
        <v>33</v>
      </c>
      <c r="C3476" s="6">
        <v>2001</v>
      </c>
      <c r="D3476" s="6" t="s">
        <v>19</v>
      </c>
      <c r="E3476" s="6" t="s">
        <v>4</v>
      </c>
      <c r="F3476" s="27">
        <v>0.11348956027946021</v>
      </c>
    </row>
    <row r="3477" spans="2:6" x14ac:dyDescent="0.25">
      <c r="B3477" s="6" t="s">
        <v>33</v>
      </c>
      <c r="C3477" s="6">
        <v>2001</v>
      </c>
      <c r="D3477" s="6" t="s">
        <v>20</v>
      </c>
      <c r="E3477" s="6" t="s">
        <v>4</v>
      </c>
      <c r="F3477" s="27">
        <v>2.7710245762165218E-2</v>
      </c>
    </row>
    <row r="3478" spans="2:6" x14ac:dyDescent="0.25">
      <c r="B3478" s="6" t="s">
        <v>33</v>
      </c>
      <c r="C3478" s="6">
        <v>2001</v>
      </c>
      <c r="D3478" s="6" t="s">
        <v>21</v>
      </c>
      <c r="E3478" s="6" t="s">
        <v>4</v>
      </c>
      <c r="F3478" s="27">
        <v>9.0784530485051636E-3</v>
      </c>
    </row>
    <row r="3479" spans="2:6" x14ac:dyDescent="0.25">
      <c r="B3479" s="6" t="s">
        <v>33</v>
      </c>
      <c r="C3479" s="6">
        <v>2001</v>
      </c>
      <c r="D3479" s="6" t="s">
        <v>22</v>
      </c>
      <c r="E3479" s="6" t="s">
        <v>4</v>
      </c>
      <c r="F3479" s="27">
        <v>1.2502752562941939E-2</v>
      </c>
    </row>
    <row r="3480" spans="2:6" x14ac:dyDescent="0.25">
      <c r="B3480" s="6" t="s">
        <v>33</v>
      </c>
      <c r="C3480" s="6">
        <v>2001</v>
      </c>
      <c r="D3480" s="6" t="s">
        <v>23</v>
      </c>
      <c r="E3480" s="6" t="s">
        <v>4</v>
      </c>
      <c r="F3480" s="27">
        <v>5.1214352919718581E-4</v>
      </c>
    </row>
    <row r="3481" spans="2:6" x14ac:dyDescent="0.25">
      <c r="B3481" s="6" t="s">
        <v>33</v>
      </c>
      <c r="C3481" s="6">
        <v>2001</v>
      </c>
      <c r="D3481" s="6" t="s">
        <v>24</v>
      </c>
      <c r="E3481" s="6" t="s">
        <v>4</v>
      </c>
      <c r="F3481" s="27">
        <v>3.0546775775666675E-2</v>
      </c>
    </row>
    <row r="3482" spans="2:6" x14ac:dyDescent="0.25">
      <c r="B3482" s="6" t="s">
        <v>33</v>
      </c>
      <c r="C3482" s="6">
        <v>2001</v>
      </c>
      <c r="D3482" s="6" t="s">
        <v>25</v>
      </c>
      <c r="E3482" s="6" t="s">
        <v>4</v>
      </c>
      <c r="F3482" s="27">
        <v>8.4114987065734545E-2</v>
      </c>
    </row>
    <row r="3483" spans="2:6" x14ac:dyDescent="0.25">
      <c r="B3483" s="6" t="s">
        <v>33</v>
      </c>
      <c r="C3483" s="6">
        <v>2001</v>
      </c>
      <c r="D3483" s="6" t="s">
        <v>26</v>
      </c>
      <c r="E3483" s="6" t="s">
        <v>4</v>
      </c>
      <c r="F3483" s="27">
        <v>3.3898785758294948E-2</v>
      </c>
    </row>
    <row r="3484" spans="2:6" x14ac:dyDescent="0.25">
      <c r="B3484" s="6" t="s">
        <v>33</v>
      </c>
      <c r="C3484" s="6">
        <v>2001</v>
      </c>
      <c r="D3484" s="6" t="s">
        <v>27</v>
      </c>
      <c r="E3484" s="6" t="s">
        <v>4</v>
      </c>
      <c r="F3484" s="27">
        <v>3.1473750002780366E-4</v>
      </c>
    </row>
    <row r="3485" spans="2:6" x14ac:dyDescent="0.25">
      <c r="B3485" s="6" t="s">
        <v>33</v>
      </c>
      <c r="C3485" s="6">
        <v>2001</v>
      </c>
      <c r="D3485" s="6" t="s">
        <v>28</v>
      </c>
      <c r="E3485" s="6" t="s">
        <v>4</v>
      </c>
      <c r="F3485" s="27">
        <v>1.5210273565831297E-2</v>
      </c>
    </row>
    <row r="3486" spans="2:6" x14ac:dyDescent="0.25">
      <c r="B3486" s="6" t="s">
        <v>33</v>
      </c>
      <c r="C3486" s="6">
        <v>2001</v>
      </c>
      <c r="D3486" s="6" t="s">
        <v>29</v>
      </c>
      <c r="E3486" s="6" t="s">
        <v>4</v>
      </c>
      <c r="F3486" s="27">
        <v>2.0913917625522429E-3</v>
      </c>
    </row>
    <row r="3487" spans="2:6" x14ac:dyDescent="0.25">
      <c r="B3487" s="6" t="s">
        <v>33</v>
      </c>
      <c r="C3487" s="6">
        <v>2001</v>
      </c>
      <c r="D3487" s="6" t="s">
        <v>30</v>
      </c>
      <c r="E3487" s="6" t="s">
        <v>4</v>
      </c>
      <c r="F3487" s="27">
        <v>6.9675987196967846E-4</v>
      </c>
    </row>
    <row r="3488" spans="2:6" x14ac:dyDescent="0.25">
      <c r="B3488" s="6" t="s">
        <v>33</v>
      </c>
      <c r="C3488" s="6">
        <v>2001</v>
      </c>
      <c r="D3488" s="6" t="s">
        <v>31</v>
      </c>
      <c r="E3488" s="6" t="s">
        <v>4</v>
      </c>
      <c r="F3488" s="27">
        <v>6.284184607445599E-3</v>
      </c>
    </row>
    <row r="3489" spans="2:6" x14ac:dyDescent="0.25">
      <c r="B3489" s="6" t="s">
        <v>33</v>
      </c>
      <c r="C3489" s="6">
        <v>2001</v>
      </c>
      <c r="D3489" s="6" t="s">
        <v>32</v>
      </c>
      <c r="E3489" s="6" t="s">
        <v>4</v>
      </c>
      <c r="F3489" s="27">
        <v>6.6039267673678381E-3</v>
      </c>
    </row>
    <row r="3490" spans="2:6" x14ac:dyDescent="0.25">
      <c r="B3490" s="6" t="s">
        <v>33</v>
      </c>
      <c r="C3490" s="6">
        <v>2000</v>
      </c>
      <c r="D3490" s="6" t="s">
        <v>7</v>
      </c>
      <c r="E3490" s="6" t="s">
        <v>3</v>
      </c>
      <c r="F3490" s="27">
        <v>9.5360525275092645E-2</v>
      </c>
    </row>
    <row r="3491" spans="2:6" x14ac:dyDescent="0.25">
      <c r="B3491" s="6" t="s">
        <v>33</v>
      </c>
      <c r="C3491" s="6">
        <v>2000</v>
      </c>
      <c r="D3491" s="6" t="s">
        <v>8</v>
      </c>
      <c r="E3491" s="6" t="s">
        <v>3</v>
      </c>
      <c r="F3491" s="27">
        <v>5.4520631439043385E-2</v>
      </c>
    </row>
    <row r="3492" spans="2:6" x14ac:dyDescent="0.25">
      <c r="B3492" s="6" t="s">
        <v>33</v>
      </c>
      <c r="C3492" s="6">
        <v>2000</v>
      </c>
      <c r="D3492" s="6" t="s">
        <v>9</v>
      </c>
      <c r="E3492" s="6" t="s">
        <v>3</v>
      </c>
      <c r="F3492" s="27">
        <v>8.9759296480363335E-2</v>
      </c>
    </row>
    <row r="3493" spans="2:6" x14ac:dyDescent="0.25">
      <c r="B3493" s="6" t="s">
        <v>33</v>
      </c>
      <c r="C3493" s="6">
        <v>2000</v>
      </c>
      <c r="D3493" s="6" t="s">
        <v>10</v>
      </c>
      <c r="E3493" s="6" t="s">
        <v>3</v>
      </c>
      <c r="F3493" s="27">
        <v>8.1668066421777472E-2</v>
      </c>
    </row>
    <row r="3494" spans="2:6" x14ac:dyDescent="0.25">
      <c r="B3494" s="6" t="s">
        <v>33</v>
      </c>
      <c r="C3494" s="6">
        <v>2000</v>
      </c>
      <c r="D3494" s="6" t="s">
        <v>11</v>
      </c>
      <c r="E3494" s="6" t="s">
        <v>3</v>
      </c>
      <c r="F3494" s="27">
        <v>4.1088078571108237E-2</v>
      </c>
    </row>
    <row r="3495" spans="2:6" x14ac:dyDescent="0.25">
      <c r="B3495" s="6" t="s">
        <v>33</v>
      </c>
      <c r="C3495" s="6">
        <v>2000</v>
      </c>
      <c r="D3495" s="6" t="s">
        <v>12</v>
      </c>
      <c r="E3495" s="6" t="s">
        <v>3</v>
      </c>
      <c r="F3495" s="27">
        <v>8.4178962088380261E-3</v>
      </c>
    </row>
    <row r="3496" spans="2:6" x14ac:dyDescent="0.25">
      <c r="B3496" s="6" t="s">
        <v>33</v>
      </c>
      <c r="C3496" s="6">
        <v>2000</v>
      </c>
      <c r="D3496" s="6" t="s">
        <v>13</v>
      </c>
      <c r="E3496" s="6" t="s">
        <v>3</v>
      </c>
      <c r="F3496" s="27">
        <v>2.7096982644395612E-2</v>
      </c>
    </row>
    <row r="3497" spans="2:6" x14ac:dyDescent="0.25">
      <c r="B3497" s="6" t="s">
        <v>33</v>
      </c>
      <c r="C3497" s="6">
        <v>2000</v>
      </c>
      <c r="D3497" s="6" t="s">
        <v>14</v>
      </c>
      <c r="E3497" s="6" t="s">
        <v>3</v>
      </c>
      <c r="F3497" s="27">
        <v>1.6848023287576289E-2</v>
      </c>
    </row>
    <row r="3498" spans="2:6" x14ac:dyDescent="0.25">
      <c r="B3498" s="6" t="s">
        <v>33</v>
      </c>
      <c r="C3498" s="6">
        <v>2000</v>
      </c>
      <c r="D3498" s="6" t="s">
        <v>15</v>
      </c>
      <c r="E3498" s="6" t="s">
        <v>3</v>
      </c>
      <c r="F3498" s="27">
        <v>1.6902042962969002E-2</v>
      </c>
    </row>
    <row r="3499" spans="2:6" x14ac:dyDescent="0.25">
      <c r="B3499" s="6" t="s">
        <v>33</v>
      </c>
      <c r="C3499" s="6">
        <v>2000</v>
      </c>
      <c r="D3499" s="6" t="s">
        <v>16</v>
      </c>
      <c r="E3499" s="6" t="s">
        <v>3</v>
      </c>
      <c r="F3499" s="27">
        <v>0.17409929835576338</v>
      </c>
    </row>
    <row r="3500" spans="2:6" x14ac:dyDescent="0.25">
      <c r="B3500" s="6" t="s">
        <v>33</v>
      </c>
      <c r="C3500" s="6">
        <v>2000</v>
      </c>
      <c r="D3500" s="6" t="s">
        <v>17</v>
      </c>
      <c r="E3500" s="6" t="s">
        <v>3</v>
      </c>
      <c r="F3500" s="27">
        <v>3.8714780190883112E-2</v>
      </c>
    </row>
    <row r="3501" spans="2:6" x14ac:dyDescent="0.25">
      <c r="B3501" s="6" t="s">
        <v>33</v>
      </c>
      <c r="C3501" s="6">
        <v>2000</v>
      </c>
      <c r="D3501" s="6" t="s">
        <v>18</v>
      </c>
      <c r="E3501" s="6" t="s">
        <v>3</v>
      </c>
      <c r="F3501" s="27">
        <v>2.9702667552725243E-2</v>
      </c>
    </row>
    <row r="3502" spans="2:6" x14ac:dyDescent="0.25">
      <c r="B3502" s="6" t="s">
        <v>33</v>
      </c>
      <c r="C3502" s="6">
        <v>2000</v>
      </c>
      <c r="D3502" s="6" t="s">
        <v>19</v>
      </c>
      <c r="E3502" s="6" t="s">
        <v>3</v>
      </c>
      <c r="F3502" s="27">
        <v>7.1473126740350862E-2</v>
      </c>
    </row>
    <row r="3503" spans="2:6" x14ac:dyDescent="0.25">
      <c r="B3503" s="6" t="s">
        <v>33</v>
      </c>
      <c r="C3503" s="6">
        <v>2000</v>
      </c>
      <c r="D3503" s="6" t="s">
        <v>20</v>
      </c>
      <c r="E3503" s="6" t="s">
        <v>3</v>
      </c>
      <c r="F3503" s="27">
        <v>3.9460353635218381E-2</v>
      </c>
    </row>
    <row r="3504" spans="2:6" x14ac:dyDescent="0.25">
      <c r="B3504" s="6" t="s">
        <v>33</v>
      </c>
      <c r="C3504" s="6">
        <v>2000</v>
      </c>
      <c r="D3504" s="6" t="s">
        <v>21</v>
      </c>
      <c r="E3504" s="6" t="s">
        <v>3</v>
      </c>
      <c r="F3504" s="27">
        <v>7.1412991630008032E-3</v>
      </c>
    </row>
    <row r="3505" spans="2:6" x14ac:dyDescent="0.25">
      <c r="B3505" s="6" t="s">
        <v>33</v>
      </c>
      <c r="C3505" s="6">
        <v>2000</v>
      </c>
      <c r="D3505" s="6" t="s">
        <v>22</v>
      </c>
      <c r="E3505" s="6" t="s">
        <v>3</v>
      </c>
      <c r="F3505" s="27">
        <v>1.6917331550344299E-2</v>
      </c>
    </row>
    <row r="3506" spans="2:6" x14ac:dyDescent="0.25">
      <c r="B3506" s="6" t="s">
        <v>33</v>
      </c>
      <c r="C3506" s="6">
        <v>2000</v>
      </c>
      <c r="D3506" s="6" t="s">
        <v>23</v>
      </c>
      <c r="E3506" s="6" t="s">
        <v>3</v>
      </c>
      <c r="F3506" s="27">
        <v>2.5328093085073855E-3</v>
      </c>
    </row>
    <row r="3507" spans="2:6" x14ac:dyDescent="0.25">
      <c r="B3507" s="6" t="s">
        <v>33</v>
      </c>
      <c r="C3507" s="6">
        <v>2000</v>
      </c>
      <c r="D3507" s="6" t="s">
        <v>24</v>
      </c>
      <c r="E3507" s="6" t="s">
        <v>3</v>
      </c>
      <c r="F3507" s="27">
        <v>4.6726509595117434E-2</v>
      </c>
    </row>
    <row r="3508" spans="2:6" x14ac:dyDescent="0.25">
      <c r="B3508" s="6" t="s">
        <v>33</v>
      </c>
      <c r="C3508" s="6">
        <v>2000</v>
      </c>
      <c r="D3508" s="6" t="s">
        <v>25</v>
      </c>
      <c r="E3508" s="6" t="s">
        <v>3</v>
      </c>
      <c r="F3508" s="27">
        <v>4.4823080466893074E-2</v>
      </c>
    </row>
    <row r="3509" spans="2:6" x14ac:dyDescent="0.25">
      <c r="B3509" s="6" t="s">
        <v>33</v>
      </c>
      <c r="C3509" s="6">
        <v>2000</v>
      </c>
      <c r="D3509" s="6" t="s">
        <v>26</v>
      </c>
      <c r="E3509" s="6" t="s">
        <v>3</v>
      </c>
      <c r="F3509" s="27">
        <v>5.3418833908863712E-2</v>
      </c>
    </row>
    <row r="3510" spans="2:6" x14ac:dyDescent="0.25">
      <c r="B3510" s="6" t="s">
        <v>33</v>
      </c>
      <c r="C3510" s="6">
        <v>2000</v>
      </c>
      <c r="D3510" s="6" t="s">
        <v>27</v>
      </c>
      <c r="E3510" s="6" t="s">
        <v>3</v>
      </c>
      <c r="F3510" s="27">
        <v>9.61652145906124E-4</v>
      </c>
    </row>
    <row r="3511" spans="2:6" x14ac:dyDescent="0.25">
      <c r="B3511" s="6" t="s">
        <v>33</v>
      </c>
      <c r="C3511" s="6">
        <v>2000</v>
      </c>
      <c r="D3511" s="6" t="s">
        <v>28</v>
      </c>
      <c r="E3511" s="6" t="s">
        <v>3</v>
      </c>
      <c r="F3511" s="27">
        <v>5.3887174302126948E-3</v>
      </c>
    </row>
    <row r="3512" spans="2:6" x14ac:dyDescent="0.25">
      <c r="B3512" s="6" t="s">
        <v>33</v>
      </c>
      <c r="C3512" s="6">
        <v>2000</v>
      </c>
      <c r="D3512" s="6" t="s">
        <v>29</v>
      </c>
      <c r="E3512" s="6" t="s">
        <v>3</v>
      </c>
      <c r="F3512" s="27">
        <v>1.7503903685976492E-2</v>
      </c>
    </row>
    <row r="3513" spans="2:6" x14ac:dyDescent="0.25">
      <c r="B3513" s="6" t="s">
        <v>33</v>
      </c>
      <c r="C3513" s="6">
        <v>2000</v>
      </c>
      <c r="D3513" s="6" t="s">
        <v>30</v>
      </c>
      <c r="E3513" s="6" t="s">
        <v>3</v>
      </c>
      <c r="F3513" s="27">
        <v>2.2030854407801663E-3</v>
      </c>
    </row>
    <row r="3514" spans="2:6" x14ac:dyDescent="0.25">
      <c r="B3514" s="6" t="s">
        <v>33</v>
      </c>
      <c r="C3514" s="6">
        <v>2000</v>
      </c>
      <c r="D3514" s="6" t="s">
        <v>31</v>
      </c>
      <c r="E3514" s="6" t="s">
        <v>3</v>
      </c>
      <c r="F3514" s="27">
        <v>1.5446569444840816E-3</v>
      </c>
    </row>
    <row r="3515" spans="2:6" x14ac:dyDescent="0.25">
      <c r="B3515" s="6" t="s">
        <v>33</v>
      </c>
      <c r="C3515" s="6">
        <v>2000</v>
      </c>
      <c r="D3515" s="6" t="s">
        <v>32</v>
      </c>
      <c r="E3515" s="6" t="s">
        <v>3</v>
      </c>
      <c r="F3515" s="27">
        <v>1.5726350593808735E-2</v>
      </c>
    </row>
    <row r="3516" spans="2:6" x14ac:dyDescent="0.25">
      <c r="B3516" s="6" t="s">
        <v>33</v>
      </c>
      <c r="C3516" s="6">
        <v>2000</v>
      </c>
      <c r="D3516" s="6" t="s">
        <v>7</v>
      </c>
      <c r="E3516" s="6" t="s">
        <v>4</v>
      </c>
      <c r="F3516" s="27">
        <v>0.1493477240783801</v>
      </c>
    </row>
    <row r="3517" spans="2:6" x14ac:dyDescent="0.25">
      <c r="B3517" s="6" t="s">
        <v>33</v>
      </c>
      <c r="C3517" s="6">
        <v>2000</v>
      </c>
      <c r="D3517" s="6" t="s">
        <v>8</v>
      </c>
      <c r="E3517" s="6" t="s">
        <v>4</v>
      </c>
      <c r="F3517" s="27">
        <v>4.2158214750660714E-2</v>
      </c>
    </row>
    <row r="3518" spans="2:6" x14ac:dyDescent="0.25">
      <c r="B3518" s="6" t="s">
        <v>33</v>
      </c>
      <c r="C3518" s="6">
        <v>2000</v>
      </c>
      <c r="D3518" s="6" t="s">
        <v>9</v>
      </c>
      <c r="E3518" s="6" t="s">
        <v>4</v>
      </c>
      <c r="F3518" s="27">
        <v>6.8902657902383854E-2</v>
      </c>
    </row>
    <row r="3519" spans="2:6" x14ac:dyDescent="0.25">
      <c r="B3519" s="6" t="s">
        <v>33</v>
      </c>
      <c r="C3519" s="6">
        <v>2000</v>
      </c>
      <c r="D3519" s="6" t="s">
        <v>10</v>
      </c>
      <c r="E3519" s="6" t="s">
        <v>4</v>
      </c>
      <c r="F3519" s="27">
        <v>3.7340652954140803E-2</v>
      </c>
    </row>
    <row r="3520" spans="2:6" x14ac:dyDescent="0.25">
      <c r="B3520" s="6" t="s">
        <v>33</v>
      </c>
      <c r="C3520" s="6">
        <v>2000</v>
      </c>
      <c r="D3520" s="6" t="s">
        <v>11</v>
      </c>
      <c r="E3520" s="6" t="s">
        <v>4</v>
      </c>
      <c r="F3520" s="27">
        <v>5.5070294937121365E-2</v>
      </c>
    </row>
    <row r="3521" spans="2:6" x14ac:dyDescent="0.25">
      <c r="B3521" s="6" t="s">
        <v>33</v>
      </c>
      <c r="C3521" s="6">
        <v>2000</v>
      </c>
      <c r="D3521" s="6" t="s">
        <v>12</v>
      </c>
      <c r="E3521" s="6" t="s">
        <v>4</v>
      </c>
      <c r="F3521" s="27">
        <v>7.6125967909756046E-3</v>
      </c>
    </row>
    <row r="3522" spans="2:6" x14ac:dyDescent="0.25">
      <c r="B3522" s="6" t="s">
        <v>33</v>
      </c>
      <c r="C3522" s="6">
        <v>2000</v>
      </c>
      <c r="D3522" s="6" t="s">
        <v>13</v>
      </c>
      <c r="E3522" s="6" t="s">
        <v>4</v>
      </c>
      <c r="F3522" s="27">
        <v>2.4172172832303964E-2</v>
      </c>
    </row>
    <row r="3523" spans="2:6" x14ac:dyDescent="0.25">
      <c r="B3523" s="6" t="s">
        <v>33</v>
      </c>
      <c r="C3523" s="6">
        <v>2000</v>
      </c>
      <c r="D3523" s="6" t="s">
        <v>14</v>
      </c>
      <c r="E3523" s="6" t="s">
        <v>4</v>
      </c>
      <c r="F3523" s="27">
        <v>3.8371215275039935E-2</v>
      </c>
    </row>
    <row r="3524" spans="2:6" x14ac:dyDescent="0.25">
      <c r="B3524" s="6" t="s">
        <v>33</v>
      </c>
      <c r="C3524" s="6">
        <v>2000</v>
      </c>
      <c r="D3524" s="6" t="s">
        <v>15</v>
      </c>
      <c r="E3524" s="6" t="s">
        <v>4</v>
      </c>
      <c r="F3524" s="27">
        <v>1.3847250703445628E-2</v>
      </c>
    </row>
    <row r="3525" spans="2:6" x14ac:dyDescent="0.25">
      <c r="B3525" s="6" t="s">
        <v>33</v>
      </c>
      <c r="C3525" s="6">
        <v>2000</v>
      </c>
      <c r="D3525" s="6" t="s">
        <v>16</v>
      </c>
      <c r="E3525" s="6" t="s">
        <v>4</v>
      </c>
      <c r="F3525" s="27">
        <v>7.985451922806526E-2</v>
      </c>
    </row>
    <row r="3526" spans="2:6" x14ac:dyDescent="0.25">
      <c r="B3526" s="6" t="s">
        <v>33</v>
      </c>
      <c r="C3526" s="6">
        <v>2000</v>
      </c>
      <c r="D3526" s="6" t="s">
        <v>17</v>
      </c>
      <c r="E3526" s="6" t="s">
        <v>4</v>
      </c>
      <c r="F3526" s="27">
        <v>9.4661753345467753E-2</v>
      </c>
    </row>
    <row r="3527" spans="2:6" x14ac:dyDescent="0.25">
      <c r="B3527" s="6" t="s">
        <v>33</v>
      </c>
      <c r="C3527" s="6">
        <v>2000</v>
      </c>
      <c r="D3527" s="6" t="s">
        <v>18</v>
      </c>
      <c r="E3527" s="6" t="s">
        <v>4</v>
      </c>
      <c r="F3527" s="27">
        <v>4.5543796693047374E-2</v>
      </c>
    </row>
    <row r="3528" spans="2:6" x14ac:dyDescent="0.25">
      <c r="B3528" s="6" t="s">
        <v>33</v>
      </c>
      <c r="C3528" s="6">
        <v>2000</v>
      </c>
      <c r="D3528" s="6" t="s">
        <v>19</v>
      </c>
      <c r="E3528" s="6" t="s">
        <v>4</v>
      </c>
      <c r="F3528" s="27">
        <v>0.11291467175569994</v>
      </c>
    </row>
    <row r="3529" spans="2:6" x14ac:dyDescent="0.25">
      <c r="B3529" s="6" t="s">
        <v>33</v>
      </c>
      <c r="C3529" s="6">
        <v>2000</v>
      </c>
      <c r="D3529" s="6" t="s">
        <v>20</v>
      </c>
      <c r="E3529" s="6" t="s">
        <v>4</v>
      </c>
      <c r="F3529" s="27">
        <v>2.4898915014725076E-2</v>
      </c>
    </row>
    <row r="3530" spans="2:6" x14ac:dyDescent="0.25">
      <c r="B3530" s="6" t="s">
        <v>33</v>
      </c>
      <c r="C3530" s="6">
        <v>2000</v>
      </c>
      <c r="D3530" s="6" t="s">
        <v>21</v>
      </c>
      <c r="E3530" s="6" t="s">
        <v>4</v>
      </c>
      <c r="F3530" s="27">
        <v>8.3437501550806068E-3</v>
      </c>
    </row>
    <row r="3531" spans="2:6" x14ac:dyDescent="0.25">
      <c r="B3531" s="6" t="s">
        <v>33</v>
      </c>
      <c r="C3531" s="6">
        <v>2000</v>
      </c>
      <c r="D3531" s="6" t="s">
        <v>22</v>
      </c>
      <c r="E3531" s="6" t="s">
        <v>4</v>
      </c>
      <c r="F3531" s="27">
        <v>1.2500186096727289E-2</v>
      </c>
    </row>
    <row r="3532" spans="2:6" x14ac:dyDescent="0.25">
      <c r="B3532" s="6" t="s">
        <v>33</v>
      </c>
      <c r="C3532" s="6">
        <v>2000</v>
      </c>
      <c r="D3532" s="6" t="s">
        <v>23</v>
      </c>
      <c r="E3532" s="6" t="s">
        <v>4</v>
      </c>
      <c r="F3532" s="27">
        <v>5.5029491506545364E-4</v>
      </c>
    </row>
    <row r="3533" spans="2:6" x14ac:dyDescent="0.25">
      <c r="B3533" s="6" t="s">
        <v>33</v>
      </c>
      <c r="C3533" s="6">
        <v>2000</v>
      </c>
      <c r="D3533" s="6" t="s">
        <v>24</v>
      </c>
      <c r="E3533" s="6" t="s">
        <v>4</v>
      </c>
      <c r="F3533" s="27">
        <v>3.1026597771360735E-2</v>
      </c>
    </row>
    <row r="3534" spans="2:6" x14ac:dyDescent="0.25">
      <c r="B3534" s="6" t="s">
        <v>33</v>
      </c>
      <c r="C3534" s="6">
        <v>2000</v>
      </c>
      <c r="D3534" s="6" t="s">
        <v>25</v>
      </c>
      <c r="E3534" s="6" t="s">
        <v>4</v>
      </c>
      <c r="F3534" s="27">
        <v>8.6619617738023222E-2</v>
      </c>
    </row>
    <row r="3535" spans="2:6" x14ac:dyDescent="0.25">
      <c r="B3535" s="6" t="s">
        <v>33</v>
      </c>
      <c r="C3535" s="6">
        <v>2000</v>
      </c>
      <c r="D3535" s="6" t="s">
        <v>26</v>
      </c>
      <c r="E3535" s="6" t="s">
        <v>4</v>
      </c>
      <c r="F3535" s="27">
        <v>3.596601846189814E-2</v>
      </c>
    </row>
    <row r="3536" spans="2:6" x14ac:dyDescent="0.25">
      <c r="B3536" s="6" t="s">
        <v>33</v>
      </c>
      <c r="C3536" s="6">
        <v>2000</v>
      </c>
      <c r="D3536" s="6" t="s">
        <v>27</v>
      </c>
      <c r="E3536" s="6" t="s">
        <v>4</v>
      </c>
      <c r="F3536" s="27">
        <v>3.3745539881769302E-4</v>
      </c>
    </row>
    <row r="3537" spans="2:6" x14ac:dyDescent="0.25">
      <c r="B3537" s="6" t="s">
        <v>33</v>
      </c>
      <c r="C3537" s="6">
        <v>2000</v>
      </c>
      <c r="D3537" s="6" t="s">
        <v>28</v>
      </c>
      <c r="E3537" s="6" t="s">
        <v>4</v>
      </c>
      <c r="F3537" s="27">
        <v>1.5939253617031131E-2</v>
      </c>
    </row>
    <row r="3538" spans="2:6" x14ac:dyDescent="0.25">
      <c r="B3538" s="6" t="s">
        <v>33</v>
      </c>
      <c r="C3538" s="6">
        <v>2000</v>
      </c>
      <c r="D3538" s="6" t="s">
        <v>29</v>
      </c>
      <c r="E3538" s="6" t="s">
        <v>4</v>
      </c>
      <c r="F3538" s="27">
        <v>2.0225268020642125E-3</v>
      </c>
    </row>
    <row r="3539" spans="2:6" x14ac:dyDescent="0.25">
      <c r="B3539" s="6" t="s">
        <v>33</v>
      </c>
      <c r="C3539" s="6">
        <v>2000</v>
      </c>
      <c r="D3539" s="6" t="s">
        <v>30</v>
      </c>
      <c r="E3539" s="6" t="s">
        <v>4</v>
      </c>
      <c r="F3539" s="27">
        <v>6.0267769756166417E-4</v>
      </c>
    </row>
    <row r="3540" spans="2:6" x14ac:dyDescent="0.25">
      <c r="B3540" s="6" t="s">
        <v>33</v>
      </c>
      <c r="C3540" s="6">
        <v>2000</v>
      </c>
      <c r="D3540" s="6" t="s">
        <v>31</v>
      </c>
      <c r="E3540" s="6" t="s">
        <v>4</v>
      </c>
      <c r="F3540" s="27">
        <v>5.7378445753217544E-3</v>
      </c>
    </row>
    <row r="3541" spans="2:6" x14ac:dyDescent="0.25">
      <c r="B3541" s="6" t="s">
        <v>33</v>
      </c>
      <c r="C3541" s="6">
        <v>2000</v>
      </c>
      <c r="D3541" s="6" t="s">
        <v>32</v>
      </c>
      <c r="E3541" s="6" t="s">
        <v>4</v>
      </c>
      <c r="F3541" s="27">
        <v>5.6573405095907362E-3</v>
      </c>
    </row>
    <row r="3542" spans="2:6" x14ac:dyDescent="0.25">
      <c r="B3542" s="6" t="s">
        <v>33</v>
      </c>
      <c r="C3542" s="6">
        <v>1999</v>
      </c>
      <c r="D3542" s="6" t="s">
        <v>7</v>
      </c>
      <c r="E3542" s="6" t="s">
        <v>3</v>
      </c>
      <c r="F3542" s="27">
        <v>9.703415117203279E-2</v>
      </c>
    </row>
    <row r="3543" spans="2:6" x14ac:dyDescent="0.25">
      <c r="B3543" s="6" t="s">
        <v>33</v>
      </c>
      <c r="C3543" s="6">
        <v>1999</v>
      </c>
      <c r="D3543" s="6" t="s">
        <v>8</v>
      </c>
      <c r="E3543" s="6" t="s">
        <v>3</v>
      </c>
      <c r="F3543" s="27">
        <v>5.5025994501413739E-2</v>
      </c>
    </row>
    <row r="3544" spans="2:6" x14ac:dyDescent="0.25">
      <c r="B3544" s="6" t="s">
        <v>33</v>
      </c>
      <c r="C3544" s="6">
        <v>1999</v>
      </c>
      <c r="D3544" s="6" t="s">
        <v>9</v>
      </c>
      <c r="E3544" s="6" t="s">
        <v>3</v>
      </c>
      <c r="F3544" s="27">
        <v>8.9059898106766386E-2</v>
      </c>
    </row>
    <row r="3545" spans="2:6" x14ac:dyDescent="0.25">
      <c r="B3545" s="6" t="s">
        <v>33</v>
      </c>
      <c r="C3545" s="6">
        <v>1999</v>
      </c>
      <c r="D3545" s="6" t="s">
        <v>10</v>
      </c>
      <c r="E3545" s="6" t="s">
        <v>3</v>
      </c>
      <c r="F3545" s="27">
        <v>8.4034555096616156E-2</v>
      </c>
    </row>
    <row r="3546" spans="2:6" x14ac:dyDescent="0.25">
      <c r="B3546" s="6" t="s">
        <v>33</v>
      </c>
      <c r="C3546" s="6">
        <v>1999</v>
      </c>
      <c r="D3546" s="6" t="s">
        <v>11</v>
      </c>
      <c r="E3546" s="6" t="s">
        <v>3</v>
      </c>
      <c r="F3546" s="27">
        <v>3.7625965835798143E-2</v>
      </c>
    </row>
    <row r="3547" spans="2:6" x14ac:dyDescent="0.25">
      <c r="B3547" s="6" t="s">
        <v>33</v>
      </c>
      <c r="C3547" s="6">
        <v>1999</v>
      </c>
      <c r="D3547" s="6" t="s">
        <v>12</v>
      </c>
      <c r="E3547" s="6" t="s">
        <v>3</v>
      </c>
      <c r="F3547" s="27">
        <v>8.2291164475484391E-3</v>
      </c>
    </row>
    <row r="3548" spans="2:6" x14ac:dyDescent="0.25">
      <c r="B3548" s="6" t="s">
        <v>33</v>
      </c>
      <c r="C3548" s="6">
        <v>1999</v>
      </c>
      <c r="D3548" s="6" t="s">
        <v>13</v>
      </c>
      <c r="E3548" s="6" t="s">
        <v>3</v>
      </c>
      <c r="F3548" s="27">
        <v>2.5239292741084343E-2</v>
      </c>
    </row>
    <row r="3549" spans="2:6" x14ac:dyDescent="0.25">
      <c r="B3549" s="6" t="s">
        <v>33</v>
      </c>
      <c r="C3549" s="6">
        <v>1999</v>
      </c>
      <c r="D3549" s="6" t="s">
        <v>14</v>
      </c>
      <c r="E3549" s="6" t="s">
        <v>3</v>
      </c>
      <c r="F3549" s="27">
        <v>1.5856776160631685E-2</v>
      </c>
    </row>
    <row r="3550" spans="2:6" x14ac:dyDescent="0.25">
      <c r="B3550" s="6" t="s">
        <v>33</v>
      </c>
      <c r="C3550" s="6">
        <v>1999</v>
      </c>
      <c r="D3550" s="6" t="s">
        <v>15</v>
      </c>
      <c r="E3550" s="6" t="s">
        <v>3</v>
      </c>
      <c r="F3550" s="27">
        <v>1.5890653706333798E-2</v>
      </c>
    </row>
    <row r="3551" spans="2:6" x14ac:dyDescent="0.25">
      <c r="B3551" s="6" t="s">
        <v>33</v>
      </c>
      <c r="C3551" s="6">
        <v>1999</v>
      </c>
      <c r="D3551" s="6" t="s">
        <v>16</v>
      </c>
      <c r="E3551" s="6" t="s">
        <v>3</v>
      </c>
      <c r="F3551" s="27">
        <v>0.17369643113085853</v>
      </c>
    </row>
    <row r="3552" spans="2:6" x14ac:dyDescent="0.25">
      <c r="B3552" s="6" t="s">
        <v>33</v>
      </c>
      <c r="C3552" s="6">
        <v>1999</v>
      </c>
      <c r="D3552" s="6" t="s">
        <v>17</v>
      </c>
      <c r="E3552" s="6" t="s">
        <v>3</v>
      </c>
      <c r="F3552" s="27">
        <v>3.7984025434218929E-2</v>
      </c>
    </row>
    <row r="3553" spans="2:6" x14ac:dyDescent="0.25">
      <c r="B3553" s="6" t="s">
        <v>33</v>
      </c>
      <c r="C3553" s="6">
        <v>1999</v>
      </c>
      <c r="D3553" s="6" t="s">
        <v>18</v>
      </c>
      <c r="E3553" s="6" t="s">
        <v>3</v>
      </c>
      <c r="F3553" s="27">
        <v>2.8337785190300599E-2</v>
      </c>
    </row>
    <row r="3554" spans="2:6" x14ac:dyDescent="0.25">
      <c r="B3554" s="6" t="s">
        <v>33</v>
      </c>
      <c r="C3554" s="6">
        <v>1999</v>
      </c>
      <c r="D3554" s="6" t="s">
        <v>19</v>
      </c>
      <c r="E3554" s="6" t="s">
        <v>3</v>
      </c>
      <c r="F3554" s="27">
        <v>7.3454336977341134E-2</v>
      </c>
    </row>
    <row r="3555" spans="2:6" x14ac:dyDescent="0.25">
      <c r="B3555" s="6" t="s">
        <v>33</v>
      </c>
      <c r="C3555" s="6">
        <v>1999</v>
      </c>
      <c r="D3555" s="6" t="s">
        <v>20</v>
      </c>
      <c r="E3555" s="6" t="s">
        <v>3</v>
      </c>
      <c r="F3555" s="27">
        <v>4.0333563526913106E-2</v>
      </c>
    </row>
    <row r="3556" spans="2:6" x14ac:dyDescent="0.25">
      <c r="B3556" s="6" t="s">
        <v>33</v>
      </c>
      <c r="C3556" s="6">
        <v>1999</v>
      </c>
      <c r="D3556" s="6" t="s">
        <v>21</v>
      </c>
      <c r="E3556" s="6" t="s">
        <v>3</v>
      </c>
      <c r="F3556" s="27">
        <v>6.8599424081723067E-3</v>
      </c>
    </row>
    <row r="3557" spans="2:6" x14ac:dyDescent="0.25">
      <c r="B3557" s="6" t="s">
        <v>33</v>
      </c>
      <c r="C3557" s="6">
        <v>1999</v>
      </c>
      <c r="D3557" s="6" t="s">
        <v>22</v>
      </c>
      <c r="E3557" s="6" t="s">
        <v>3</v>
      </c>
      <c r="F3557" s="27">
        <v>1.648325015961536E-2</v>
      </c>
    </row>
    <row r="3558" spans="2:6" x14ac:dyDescent="0.25">
      <c r="B3558" s="6" t="s">
        <v>33</v>
      </c>
      <c r="C3558" s="6">
        <v>1999</v>
      </c>
      <c r="D3558" s="6" t="s">
        <v>23</v>
      </c>
      <c r="E3558" s="6" t="s">
        <v>3</v>
      </c>
      <c r="F3558" s="27">
        <v>2.5413371206692119E-3</v>
      </c>
    </row>
    <row r="3559" spans="2:6" x14ac:dyDescent="0.25">
      <c r="B3559" s="6" t="s">
        <v>33</v>
      </c>
      <c r="C3559" s="6">
        <v>1999</v>
      </c>
      <c r="D3559" s="6" t="s">
        <v>24</v>
      </c>
      <c r="E3559" s="6" t="s">
        <v>3</v>
      </c>
      <c r="F3559" s="27">
        <v>4.8059728719037881E-2</v>
      </c>
    </row>
    <row r="3560" spans="2:6" x14ac:dyDescent="0.25">
      <c r="B3560" s="6" t="s">
        <v>33</v>
      </c>
      <c r="C3560" s="6">
        <v>1999</v>
      </c>
      <c r="D3560" s="6" t="s">
        <v>25</v>
      </c>
      <c r="E3560" s="6" t="s">
        <v>3</v>
      </c>
      <c r="F3560" s="27">
        <v>4.3946473477790661E-2</v>
      </c>
    </row>
    <row r="3561" spans="2:6" x14ac:dyDescent="0.25">
      <c r="B3561" s="6" t="s">
        <v>33</v>
      </c>
      <c r="C3561" s="6">
        <v>1999</v>
      </c>
      <c r="D3561" s="6" t="s">
        <v>26</v>
      </c>
      <c r="E3561" s="6" t="s">
        <v>3</v>
      </c>
      <c r="F3561" s="27">
        <v>5.7125359948923086E-2</v>
      </c>
    </row>
    <row r="3562" spans="2:6" x14ac:dyDescent="0.25">
      <c r="B3562" s="6" t="s">
        <v>33</v>
      </c>
      <c r="C3562" s="6">
        <v>1999</v>
      </c>
      <c r="D3562" s="6" t="s">
        <v>27</v>
      </c>
      <c r="E3562" s="6" t="s">
        <v>3</v>
      </c>
      <c r="F3562" s="27">
        <v>1.0074660898797348E-3</v>
      </c>
    </row>
    <row r="3563" spans="2:6" x14ac:dyDescent="0.25">
      <c r="B3563" s="6" t="s">
        <v>33</v>
      </c>
      <c r="C3563" s="6">
        <v>1999</v>
      </c>
      <c r="D3563" s="6" t="s">
        <v>28</v>
      </c>
      <c r="E3563" s="6" t="s">
        <v>3</v>
      </c>
      <c r="F3563" s="27">
        <v>5.3265925703936314E-3</v>
      </c>
    </row>
    <row r="3564" spans="2:6" x14ac:dyDescent="0.25">
      <c r="B3564" s="6" t="s">
        <v>33</v>
      </c>
      <c r="C3564" s="6">
        <v>1999</v>
      </c>
      <c r="D3564" s="6" t="s">
        <v>29</v>
      </c>
      <c r="E3564" s="6" t="s">
        <v>3</v>
      </c>
      <c r="F3564" s="27">
        <v>1.754961105971569E-2</v>
      </c>
    </row>
    <row r="3565" spans="2:6" x14ac:dyDescent="0.25">
      <c r="B3565" s="6" t="s">
        <v>33</v>
      </c>
      <c r="C3565" s="6">
        <v>1999</v>
      </c>
      <c r="D3565" s="6" t="s">
        <v>30</v>
      </c>
      <c r="E3565" s="6" t="s">
        <v>3</v>
      </c>
      <c r="F3565" s="27">
        <v>1.9867877571761762E-3</v>
      </c>
    </row>
    <row r="3566" spans="2:6" x14ac:dyDescent="0.25">
      <c r="B3566" s="6" t="s">
        <v>33</v>
      </c>
      <c r="C3566" s="6">
        <v>1999</v>
      </c>
      <c r="D3566" s="6" t="s">
        <v>31</v>
      </c>
      <c r="E3566" s="6" t="s">
        <v>3</v>
      </c>
      <c r="F3566" s="27">
        <v>1.4061787431430544E-3</v>
      </c>
    </row>
    <row r="3567" spans="2:6" x14ac:dyDescent="0.25">
      <c r="B3567" s="6" t="s">
        <v>33</v>
      </c>
      <c r="C3567" s="6">
        <v>1999</v>
      </c>
      <c r="D3567" s="6" t="s">
        <v>32</v>
      </c>
      <c r="E3567" s="6" t="s">
        <v>3</v>
      </c>
      <c r="F3567" s="27">
        <v>1.5904725917625446E-2</v>
      </c>
    </row>
    <row r="3568" spans="2:6" x14ac:dyDescent="0.25">
      <c r="B3568" s="6" t="s">
        <v>33</v>
      </c>
      <c r="C3568" s="6">
        <v>1999</v>
      </c>
      <c r="D3568" s="6" t="s">
        <v>7</v>
      </c>
      <c r="E3568" s="6" t="s">
        <v>4</v>
      </c>
      <c r="F3568" s="27">
        <v>0.14627057550753436</v>
      </c>
    </row>
    <row r="3569" spans="2:6" x14ac:dyDescent="0.25">
      <c r="B3569" s="6" t="s">
        <v>33</v>
      </c>
      <c r="C3569" s="6">
        <v>1999</v>
      </c>
      <c r="D3569" s="6" t="s">
        <v>8</v>
      </c>
      <c r="E3569" s="6" t="s">
        <v>4</v>
      </c>
      <c r="F3569" s="27">
        <v>4.480772302137364E-2</v>
      </c>
    </row>
    <row r="3570" spans="2:6" x14ac:dyDescent="0.25">
      <c r="B3570" s="6" t="s">
        <v>33</v>
      </c>
      <c r="C3570" s="6">
        <v>1999</v>
      </c>
      <c r="D3570" s="6" t="s">
        <v>9</v>
      </c>
      <c r="E3570" s="6" t="s">
        <v>4</v>
      </c>
      <c r="F3570" s="27">
        <v>7.0680363825369685E-2</v>
      </c>
    </row>
    <row r="3571" spans="2:6" x14ac:dyDescent="0.25">
      <c r="B3571" s="6" t="s">
        <v>33</v>
      </c>
      <c r="C3571" s="6">
        <v>1999</v>
      </c>
      <c r="D3571" s="6" t="s">
        <v>10</v>
      </c>
      <c r="E3571" s="6" t="s">
        <v>4</v>
      </c>
      <c r="F3571" s="27">
        <v>3.8861727961696416E-2</v>
      </c>
    </row>
    <row r="3572" spans="2:6" x14ac:dyDescent="0.25">
      <c r="B3572" s="6" t="s">
        <v>33</v>
      </c>
      <c r="C3572" s="6">
        <v>1999</v>
      </c>
      <c r="D3572" s="6" t="s">
        <v>11</v>
      </c>
      <c r="E3572" s="6" t="s">
        <v>4</v>
      </c>
      <c r="F3572" s="27">
        <v>5.5134205329837371E-2</v>
      </c>
    </row>
    <row r="3573" spans="2:6" x14ac:dyDescent="0.25">
      <c r="B3573" s="6" t="s">
        <v>33</v>
      </c>
      <c r="C3573" s="6">
        <v>1999</v>
      </c>
      <c r="D3573" s="6" t="s">
        <v>12</v>
      </c>
      <c r="E3573" s="6" t="s">
        <v>4</v>
      </c>
      <c r="F3573" s="27">
        <v>6.8833809550952084E-3</v>
      </c>
    </row>
    <row r="3574" spans="2:6" x14ac:dyDescent="0.25">
      <c r="B3574" s="6" t="s">
        <v>33</v>
      </c>
      <c r="C3574" s="6">
        <v>1999</v>
      </c>
      <c r="D3574" s="6" t="s">
        <v>13</v>
      </c>
      <c r="E3574" s="6" t="s">
        <v>4</v>
      </c>
      <c r="F3574" s="27">
        <v>2.290359372645601E-2</v>
      </c>
    </row>
    <row r="3575" spans="2:6" x14ac:dyDescent="0.25">
      <c r="B3575" s="6" t="s">
        <v>33</v>
      </c>
      <c r="C3575" s="6">
        <v>1999</v>
      </c>
      <c r="D3575" s="6" t="s">
        <v>14</v>
      </c>
      <c r="E3575" s="6" t="s">
        <v>4</v>
      </c>
      <c r="F3575" s="27">
        <v>3.5301806090355874E-2</v>
      </c>
    </row>
    <row r="3576" spans="2:6" x14ac:dyDescent="0.25">
      <c r="B3576" s="6" t="s">
        <v>33</v>
      </c>
      <c r="C3576" s="6">
        <v>1999</v>
      </c>
      <c r="D3576" s="6" t="s">
        <v>15</v>
      </c>
      <c r="E3576" s="6" t="s">
        <v>4</v>
      </c>
      <c r="F3576" s="27">
        <v>1.2496409321035764E-2</v>
      </c>
    </row>
    <row r="3577" spans="2:6" x14ac:dyDescent="0.25">
      <c r="B3577" s="6" t="s">
        <v>33</v>
      </c>
      <c r="C3577" s="6">
        <v>1999</v>
      </c>
      <c r="D3577" s="6" t="s">
        <v>16</v>
      </c>
      <c r="E3577" s="6" t="s">
        <v>4</v>
      </c>
      <c r="F3577" s="27">
        <v>7.8957125741203615E-2</v>
      </c>
    </row>
    <row r="3578" spans="2:6" x14ac:dyDescent="0.25">
      <c r="B3578" s="6" t="s">
        <v>33</v>
      </c>
      <c r="C3578" s="6">
        <v>1999</v>
      </c>
      <c r="D3578" s="6" t="s">
        <v>17</v>
      </c>
      <c r="E3578" s="6" t="s">
        <v>4</v>
      </c>
      <c r="F3578" s="27">
        <v>9.732334282758702E-2</v>
      </c>
    </row>
    <row r="3579" spans="2:6" x14ac:dyDescent="0.25">
      <c r="B3579" s="6" t="s">
        <v>33</v>
      </c>
      <c r="C3579" s="6">
        <v>1999</v>
      </c>
      <c r="D3579" s="6" t="s">
        <v>18</v>
      </c>
      <c r="E3579" s="6" t="s">
        <v>4</v>
      </c>
      <c r="F3579" s="27">
        <v>4.4659863235341421E-2</v>
      </c>
    </row>
    <row r="3580" spans="2:6" x14ac:dyDescent="0.25">
      <c r="B3580" s="6" t="s">
        <v>33</v>
      </c>
      <c r="C3580" s="6">
        <v>1999</v>
      </c>
      <c r="D3580" s="6" t="s">
        <v>19</v>
      </c>
      <c r="E3580" s="6" t="s">
        <v>4</v>
      </c>
      <c r="F3580" s="27">
        <v>0.11111888660452417</v>
      </c>
    </row>
    <row r="3581" spans="2:6" x14ac:dyDescent="0.25">
      <c r="B3581" s="6" t="s">
        <v>33</v>
      </c>
      <c r="C3581" s="6">
        <v>1999</v>
      </c>
      <c r="D3581" s="6" t="s">
        <v>20</v>
      </c>
      <c r="E3581" s="6" t="s">
        <v>4</v>
      </c>
      <c r="F3581" s="27">
        <v>2.5019343107504786E-2</v>
      </c>
    </row>
    <row r="3582" spans="2:6" x14ac:dyDescent="0.25">
      <c r="B3582" s="6" t="s">
        <v>33</v>
      </c>
      <c r="C3582" s="6">
        <v>1999</v>
      </c>
      <c r="D3582" s="6" t="s">
        <v>21</v>
      </c>
      <c r="E3582" s="6" t="s">
        <v>4</v>
      </c>
      <c r="F3582" s="27">
        <v>7.5848684132556864E-3</v>
      </c>
    </row>
    <row r="3583" spans="2:6" x14ac:dyDescent="0.25">
      <c r="B3583" s="6" t="s">
        <v>33</v>
      </c>
      <c r="C3583" s="6">
        <v>1999</v>
      </c>
      <c r="D3583" s="6" t="s">
        <v>22</v>
      </c>
      <c r="E3583" s="6" t="s">
        <v>4</v>
      </c>
      <c r="F3583" s="27">
        <v>1.1778555703352636E-2</v>
      </c>
    </row>
    <row r="3584" spans="2:6" x14ac:dyDescent="0.25">
      <c r="B3584" s="6" t="s">
        <v>33</v>
      </c>
      <c r="C3584" s="6">
        <v>1999</v>
      </c>
      <c r="D3584" s="6" t="s">
        <v>23</v>
      </c>
      <c r="E3584" s="6" t="s">
        <v>4</v>
      </c>
      <c r="F3584" s="27">
        <v>6.128844566068211E-4</v>
      </c>
    </row>
    <row r="3585" spans="2:6" x14ac:dyDescent="0.25">
      <c r="B3585" s="6" t="s">
        <v>33</v>
      </c>
      <c r="C3585" s="6">
        <v>1999</v>
      </c>
      <c r="D3585" s="6" t="s">
        <v>24</v>
      </c>
      <c r="E3585" s="6" t="s">
        <v>4</v>
      </c>
      <c r="F3585" s="27">
        <v>3.2010514975318136E-2</v>
      </c>
    </row>
    <row r="3586" spans="2:6" x14ac:dyDescent="0.25">
      <c r="B3586" s="6" t="s">
        <v>33</v>
      </c>
      <c r="C3586" s="6">
        <v>1999</v>
      </c>
      <c r="D3586" s="6" t="s">
        <v>25</v>
      </c>
      <c r="E3586" s="6" t="s">
        <v>4</v>
      </c>
      <c r="F3586" s="27">
        <v>9.0002026017678843E-2</v>
      </c>
    </row>
    <row r="3587" spans="2:6" x14ac:dyDescent="0.25">
      <c r="B3587" s="6" t="s">
        <v>33</v>
      </c>
      <c r="C3587" s="6">
        <v>1999</v>
      </c>
      <c r="D3587" s="6" t="s">
        <v>26</v>
      </c>
      <c r="E3587" s="6" t="s">
        <v>4</v>
      </c>
      <c r="F3587" s="27">
        <v>3.7869600084426809E-2</v>
      </c>
    </row>
    <row r="3588" spans="2:6" x14ac:dyDescent="0.25">
      <c r="B3588" s="6" t="s">
        <v>33</v>
      </c>
      <c r="C3588" s="6">
        <v>1999</v>
      </c>
      <c r="D3588" s="6" t="s">
        <v>27</v>
      </c>
      <c r="E3588" s="6" t="s">
        <v>4</v>
      </c>
      <c r="F3588" s="27">
        <v>3.1265008191545015E-4</v>
      </c>
    </row>
    <row r="3589" spans="2:6" x14ac:dyDescent="0.25">
      <c r="B3589" s="6" t="s">
        <v>33</v>
      </c>
      <c r="C3589" s="6">
        <v>1999</v>
      </c>
      <c r="D3589" s="6" t="s">
        <v>28</v>
      </c>
      <c r="E3589" s="6" t="s">
        <v>4</v>
      </c>
      <c r="F3589" s="27">
        <v>1.6832877244209624E-2</v>
      </c>
    </row>
    <row r="3590" spans="2:6" x14ac:dyDescent="0.25">
      <c r="B3590" s="6" t="s">
        <v>33</v>
      </c>
      <c r="C3590" s="6">
        <v>1999</v>
      </c>
      <c r="D3590" s="6" t="s">
        <v>29</v>
      </c>
      <c r="E3590" s="6" t="s">
        <v>4</v>
      </c>
      <c r="F3590" s="27">
        <v>2.1631548086316252E-3</v>
      </c>
    </row>
    <row r="3591" spans="2:6" x14ac:dyDescent="0.25">
      <c r="B3591" s="6" t="s">
        <v>33</v>
      </c>
      <c r="C3591" s="6">
        <v>1999</v>
      </c>
      <c r="D3591" s="6" t="s">
        <v>30</v>
      </c>
      <c r="E3591" s="6" t="s">
        <v>4</v>
      </c>
      <c r="F3591" s="27">
        <v>5.2484580538153189E-4</v>
      </c>
    </row>
    <row r="3592" spans="2:6" x14ac:dyDescent="0.25">
      <c r="B3592" s="6" t="s">
        <v>33</v>
      </c>
      <c r="C3592" s="6">
        <v>1999</v>
      </c>
      <c r="D3592" s="6" t="s">
        <v>31</v>
      </c>
      <c r="E3592" s="6" t="s">
        <v>4</v>
      </c>
      <c r="F3592" s="27">
        <v>5.0328762283790331E-3</v>
      </c>
    </row>
    <row r="3593" spans="2:6" x14ac:dyDescent="0.25">
      <c r="B3593" s="6" t="s">
        <v>33</v>
      </c>
      <c r="C3593" s="6">
        <v>1999</v>
      </c>
      <c r="D3593" s="6" t="s">
        <v>32</v>
      </c>
      <c r="E3593" s="6" t="s">
        <v>4</v>
      </c>
      <c r="F3593" s="27">
        <v>4.8567989259284553E-3</v>
      </c>
    </row>
    <row r="3594" spans="2:6" x14ac:dyDescent="0.25">
      <c r="B3594" s="6" t="s">
        <v>33</v>
      </c>
      <c r="C3594" s="6">
        <v>1998</v>
      </c>
      <c r="D3594" s="6" t="s">
        <v>7</v>
      </c>
      <c r="E3594" s="6" t="s">
        <v>3</v>
      </c>
      <c r="F3594" s="27">
        <v>9.7904225004070505E-2</v>
      </c>
    </row>
    <row r="3595" spans="2:6" x14ac:dyDescent="0.25">
      <c r="B3595" s="6" t="s">
        <v>33</v>
      </c>
      <c r="C3595" s="6">
        <v>1998</v>
      </c>
      <c r="D3595" s="6" t="s">
        <v>8</v>
      </c>
      <c r="E3595" s="6" t="s">
        <v>3</v>
      </c>
      <c r="F3595" s="27">
        <v>5.5656278451018566E-2</v>
      </c>
    </row>
    <row r="3596" spans="2:6" x14ac:dyDescent="0.25">
      <c r="B3596" s="6" t="s">
        <v>33</v>
      </c>
      <c r="C3596" s="6">
        <v>1998</v>
      </c>
      <c r="D3596" s="6" t="s">
        <v>9</v>
      </c>
      <c r="E3596" s="6" t="s">
        <v>3</v>
      </c>
      <c r="F3596" s="27">
        <v>8.9048579615210038E-2</v>
      </c>
    </row>
    <row r="3597" spans="2:6" x14ac:dyDescent="0.25">
      <c r="B3597" s="6" t="s">
        <v>33</v>
      </c>
      <c r="C3597" s="6">
        <v>1998</v>
      </c>
      <c r="D3597" s="6" t="s">
        <v>10</v>
      </c>
      <c r="E3597" s="6" t="s">
        <v>3</v>
      </c>
      <c r="F3597" s="27">
        <v>8.4957653628301627E-2</v>
      </c>
    </row>
    <row r="3598" spans="2:6" x14ac:dyDescent="0.25">
      <c r="B3598" s="6" t="s">
        <v>33</v>
      </c>
      <c r="C3598" s="6">
        <v>1998</v>
      </c>
      <c r="D3598" s="6" t="s">
        <v>11</v>
      </c>
      <c r="E3598" s="6" t="s">
        <v>3</v>
      </c>
      <c r="F3598" s="27">
        <v>3.5897954065822336E-2</v>
      </c>
    </row>
    <row r="3599" spans="2:6" x14ac:dyDescent="0.25">
      <c r="B3599" s="6" t="s">
        <v>33</v>
      </c>
      <c r="C3599" s="6">
        <v>1998</v>
      </c>
      <c r="D3599" s="6" t="s">
        <v>12</v>
      </c>
      <c r="E3599" s="6" t="s">
        <v>3</v>
      </c>
      <c r="F3599" s="27">
        <v>8.0729560683552165E-3</v>
      </c>
    </row>
    <row r="3600" spans="2:6" x14ac:dyDescent="0.25">
      <c r="B3600" s="6" t="s">
        <v>33</v>
      </c>
      <c r="C3600" s="6">
        <v>1998</v>
      </c>
      <c r="D3600" s="6" t="s">
        <v>13</v>
      </c>
      <c r="E3600" s="6" t="s">
        <v>3</v>
      </c>
      <c r="F3600" s="27">
        <v>2.4891614544095251E-2</v>
      </c>
    </row>
    <row r="3601" spans="2:6" x14ac:dyDescent="0.25">
      <c r="B3601" s="6" t="s">
        <v>33</v>
      </c>
      <c r="C3601" s="6">
        <v>1998</v>
      </c>
      <c r="D3601" s="6" t="s">
        <v>14</v>
      </c>
      <c r="E3601" s="6" t="s">
        <v>3</v>
      </c>
      <c r="F3601" s="27">
        <v>1.5440182903238136E-2</v>
      </c>
    </row>
    <row r="3602" spans="2:6" x14ac:dyDescent="0.25">
      <c r="B3602" s="6" t="s">
        <v>33</v>
      </c>
      <c r="C3602" s="6">
        <v>1998</v>
      </c>
      <c r="D3602" s="6" t="s">
        <v>15</v>
      </c>
      <c r="E3602" s="6" t="s">
        <v>3</v>
      </c>
      <c r="F3602" s="27">
        <v>1.455854489940479E-2</v>
      </c>
    </row>
    <row r="3603" spans="2:6" x14ac:dyDescent="0.25">
      <c r="B3603" s="6" t="s">
        <v>33</v>
      </c>
      <c r="C3603" s="6">
        <v>1998</v>
      </c>
      <c r="D3603" s="6" t="s">
        <v>16</v>
      </c>
      <c r="E3603" s="6" t="s">
        <v>3</v>
      </c>
      <c r="F3603" s="27">
        <v>0.17431093236360135</v>
      </c>
    </row>
    <row r="3604" spans="2:6" x14ac:dyDescent="0.25">
      <c r="B3604" s="6" t="s">
        <v>33</v>
      </c>
      <c r="C3604" s="6">
        <v>1998</v>
      </c>
      <c r="D3604" s="6" t="s">
        <v>17</v>
      </c>
      <c r="E3604" s="6" t="s">
        <v>3</v>
      </c>
      <c r="F3604" s="27">
        <v>3.8659617052889381E-2</v>
      </c>
    </row>
    <row r="3605" spans="2:6" x14ac:dyDescent="0.25">
      <c r="B3605" s="6" t="s">
        <v>33</v>
      </c>
      <c r="C3605" s="6">
        <v>1998</v>
      </c>
      <c r="D3605" s="6" t="s">
        <v>18</v>
      </c>
      <c r="E3605" s="6" t="s">
        <v>3</v>
      </c>
      <c r="F3605" s="27">
        <v>2.7208793763196432E-2</v>
      </c>
    </row>
    <row r="3606" spans="2:6" x14ac:dyDescent="0.25">
      <c r="B3606" s="6" t="s">
        <v>33</v>
      </c>
      <c r="C3606" s="6">
        <v>1998</v>
      </c>
      <c r="D3606" s="6" t="s">
        <v>19</v>
      </c>
      <c r="E3606" s="6" t="s">
        <v>3</v>
      </c>
      <c r="F3606" s="27">
        <v>7.5347066433308324E-2</v>
      </c>
    </row>
    <row r="3607" spans="2:6" x14ac:dyDescent="0.25">
      <c r="B3607" s="6" t="s">
        <v>33</v>
      </c>
      <c r="C3607" s="6">
        <v>1998</v>
      </c>
      <c r="D3607" s="6" t="s">
        <v>20</v>
      </c>
      <c r="E3607" s="6" t="s">
        <v>3</v>
      </c>
      <c r="F3607" s="27">
        <v>3.9445447601436798E-2</v>
      </c>
    </row>
    <row r="3608" spans="2:6" x14ac:dyDescent="0.25">
      <c r="B3608" s="6" t="s">
        <v>33</v>
      </c>
      <c r="C3608" s="6">
        <v>1998</v>
      </c>
      <c r="D3608" s="6" t="s">
        <v>21</v>
      </c>
      <c r="E3608" s="6" t="s">
        <v>3</v>
      </c>
      <c r="F3608" s="27">
        <v>6.3484218732085184E-3</v>
      </c>
    </row>
    <row r="3609" spans="2:6" x14ac:dyDescent="0.25">
      <c r="B3609" s="6" t="s">
        <v>33</v>
      </c>
      <c r="C3609" s="6">
        <v>1998</v>
      </c>
      <c r="D3609" s="6" t="s">
        <v>22</v>
      </c>
      <c r="E3609" s="6" t="s">
        <v>3</v>
      </c>
      <c r="F3609" s="27">
        <v>1.6453228946835239E-2</v>
      </c>
    </row>
    <row r="3610" spans="2:6" x14ac:dyDescent="0.25">
      <c r="B3610" s="6" t="s">
        <v>33</v>
      </c>
      <c r="C3610" s="6">
        <v>1998</v>
      </c>
      <c r="D3610" s="6" t="s">
        <v>23</v>
      </c>
      <c r="E3610" s="6" t="s">
        <v>3</v>
      </c>
      <c r="F3610" s="27">
        <v>2.6590495376897631E-3</v>
      </c>
    </row>
    <row r="3611" spans="2:6" x14ac:dyDescent="0.25">
      <c r="B3611" s="6" t="s">
        <v>33</v>
      </c>
      <c r="C3611" s="6">
        <v>1998</v>
      </c>
      <c r="D3611" s="6" t="s">
        <v>24</v>
      </c>
      <c r="E3611" s="6" t="s">
        <v>3</v>
      </c>
      <c r="F3611" s="27">
        <v>4.892096199061715E-2</v>
      </c>
    </row>
    <row r="3612" spans="2:6" x14ac:dyDescent="0.25">
      <c r="B3612" s="6" t="s">
        <v>33</v>
      </c>
      <c r="C3612" s="6">
        <v>1998</v>
      </c>
      <c r="D3612" s="6" t="s">
        <v>25</v>
      </c>
      <c r="E3612" s="6" t="s">
        <v>3</v>
      </c>
      <c r="F3612" s="27">
        <v>4.3609145371321947E-2</v>
      </c>
    </row>
    <row r="3613" spans="2:6" x14ac:dyDescent="0.25">
      <c r="B3613" s="6" t="s">
        <v>33</v>
      </c>
      <c r="C3613" s="6">
        <v>1998</v>
      </c>
      <c r="D3613" s="6" t="s">
        <v>26</v>
      </c>
      <c r="E3613" s="6" t="s">
        <v>3</v>
      </c>
      <c r="F3613" s="27">
        <v>5.8281821556258606E-2</v>
      </c>
    </row>
    <row r="3614" spans="2:6" x14ac:dyDescent="0.25">
      <c r="B3614" s="6" t="s">
        <v>33</v>
      </c>
      <c r="C3614" s="6">
        <v>1998</v>
      </c>
      <c r="D3614" s="6" t="s">
        <v>27</v>
      </c>
      <c r="E3614" s="6" t="s">
        <v>3</v>
      </c>
      <c r="F3614" s="27">
        <v>8.9367937799496463E-4</v>
      </c>
    </row>
    <row r="3615" spans="2:6" x14ac:dyDescent="0.25">
      <c r="B3615" s="6" t="s">
        <v>33</v>
      </c>
      <c r="C3615" s="6">
        <v>1998</v>
      </c>
      <c r="D3615" s="6" t="s">
        <v>28</v>
      </c>
      <c r="E3615" s="6" t="s">
        <v>3</v>
      </c>
      <c r="F3615" s="27">
        <v>5.3259521454849298E-3</v>
      </c>
    </row>
    <row r="3616" spans="2:6" x14ac:dyDescent="0.25">
      <c r="B3616" s="6" t="s">
        <v>33</v>
      </c>
      <c r="C3616" s="6">
        <v>1998</v>
      </c>
      <c r="D3616" s="6" t="s">
        <v>29</v>
      </c>
      <c r="E3616" s="6" t="s">
        <v>3</v>
      </c>
      <c r="F3616" s="27">
        <v>1.7654748672962038E-2</v>
      </c>
    </row>
    <row r="3617" spans="2:6" x14ac:dyDescent="0.25">
      <c r="B3617" s="6" t="s">
        <v>33</v>
      </c>
      <c r="C3617" s="6">
        <v>1998</v>
      </c>
      <c r="D3617" s="6" t="s">
        <v>30</v>
      </c>
      <c r="E3617" s="6" t="s">
        <v>3</v>
      </c>
      <c r="F3617" s="27">
        <v>1.738146183329398E-3</v>
      </c>
    </row>
    <row r="3618" spans="2:6" x14ac:dyDescent="0.25">
      <c r="B3618" s="6" t="s">
        <v>33</v>
      </c>
      <c r="C3618" s="6">
        <v>1998</v>
      </c>
      <c r="D3618" s="6" t="s">
        <v>31</v>
      </c>
      <c r="E3618" s="6" t="s">
        <v>3</v>
      </c>
      <c r="F3618" s="27">
        <v>1.3193157777078564E-3</v>
      </c>
    </row>
    <row r="3619" spans="2:6" x14ac:dyDescent="0.25">
      <c r="B3619" s="6" t="s">
        <v>33</v>
      </c>
      <c r="C3619" s="6">
        <v>1998</v>
      </c>
      <c r="D3619" s="6" t="s">
        <v>32</v>
      </c>
      <c r="E3619" s="6" t="s">
        <v>3</v>
      </c>
      <c r="F3619" s="27">
        <v>1.5395682172640847E-2</v>
      </c>
    </row>
    <row r="3620" spans="2:6" x14ac:dyDescent="0.25">
      <c r="B3620" s="6" t="s">
        <v>33</v>
      </c>
      <c r="C3620" s="6">
        <v>1998</v>
      </c>
      <c r="D3620" s="6" t="s">
        <v>7</v>
      </c>
      <c r="E3620" s="6" t="s">
        <v>4</v>
      </c>
      <c r="F3620" s="27">
        <v>0.14784296006395928</v>
      </c>
    </row>
    <row r="3621" spans="2:6" x14ac:dyDescent="0.25">
      <c r="B3621" s="6" t="s">
        <v>33</v>
      </c>
      <c r="C3621" s="6">
        <v>1998</v>
      </c>
      <c r="D3621" s="6" t="s">
        <v>8</v>
      </c>
      <c r="E3621" s="6" t="s">
        <v>4</v>
      </c>
      <c r="F3621" s="27">
        <v>4.608396692417973E-2</v>
      </c>
    </row>
    <row r="3622" spans="2:6" x14ac:dyDescent="0.25">
      <c r="B3622" s="6" t="s">
        <v>33</v>
      </c>
      <c r="C3622" s="6">
        <v>1998</v>
      </c>
      <c r="D3622" s="6" t="s">
        <v>9</v>
      </c>
      <c r="E3622" s="6" t="s">
        <v>4</v>
      </c>
      <c r="F3622" s="27">
        <v>7.2111018252399045E-2</v>
      </c>
    </row>
    <row r="3623" spans="2:6" x14ac:dyDescent="0.25">
      <c r="B3623" s="6" t="s">
        <v>33</v>
      </c>
      <c r="C3623" s="6">
        <v>1998</v>
      </c>
      <c r="D3623" s="6" t="s">
        <v>10</v>
      </c>
      <c r="E3623" s="6" t="s">
        <v>4</v>
      </c>
      <c r="F3623" s="27">
        <v>3.9286029746495719E-2</v>
      </c>
    </row>
    <row r="3624" spans="2:6" x14ac:dyDescent="0.25">
      <c r="B3624" s="6" t="s">
        <v>33</v>
      </c>
      <c r="C3624" s="6">
        <v>1998</v>
      </c>
      <c r="D3624" s="6" t="s">
        <v>11</v>
      </c>
      <c r="E3624" s="6" t="s">
        <v>4</v>
      </c>
      <c r="F3624" s="27">
        <v>5.4522219277921592E-2</v>
      </c>
    </row>
    <row r="3625" spans="2:6" x14ac:dyDescent="0.25">
      <c r="B3625" s="6" t="s">
        <v>33</v>
      </c>
      <c r="C3625" s="6">
        <v>1998</v>
      </c>
      <c r="D3625" s="6" t="s">
        <v>12</v>
      </c>
      <c r="E3625" s="6" t="s">
        <v>4</v>
      </c>
      <c r="F3625" s="27">
        <v>5.963907404010137E-3</v>
      </c>
    </row>
    <row r="3626" spans="2:6" x14ac:dyDescent="0.25">
      <c r="B3626" s="6" t="s">
        <v>33</v>
      </c>
      <c r="C3626" s="6">
        <v>1998</v>
      </c>
      <c r="D3626" s="6" t="s">
        <v>13</v>
      </c>
      <c r="E3626" s="6" t="s">
        <v>4</v>
      </c>
      <c r="F3626" s="27">
        <v>1.9769280073199842E-2</v>
      </c>
    </row>
    <row r="3627" spans="2:6" x14ac:dyDescent="0.25">
      <c r="B3627" s="6" t="s">
        <v>33</v>
      </c>
      <c r="C3627" s="6">
        <v>1998</v>
      </c>
      <c r="D3627" s="6" t="s">
        <v>14</v>
      </c>
      <c r="E3627" s="6" t="s">
        <v>4</v>
      </c>
      <c r="F3627" s="27">
        <v>3.3993083158373932E-2</v>
      </c>
    </row>
    <row r="3628" spans="2:6" x14ac:dyDescent="0.25">
      <c r="B3628" s="6" t="s">
        <v>33</v>
      </c>
      <c r="C3628" s="6">
        <v>1998</v>
      </c>
      <c r="D3628" s="6" t="s">
        <v>15</v>
      </c>
      <c r="E3628" s="6" t="s">
        <v>4</v>
      </c>
      <c r="F3628" s="27">
        <v>1.096412256444055E-2</v>
      </c>
    </row>
    <row r="3629" spans="2:6" x14ac:dyDescent="0.25">
      <c r="B3629" s="6" t="s">
        <v>33</v>
      </c>
      <c r="C3629" s="6">
        <v>1998</v>
      </c>
      <c r="D3629" s="6" t="s">
        <v>16</v>
      </c>
      <c r="E3629" s="6" t="s">
        <v>4</v>
      </c>
      <c r="F3629" s="27">
        <v>7.9027859878468332E-2</v>
      </c>
    </row>
    <row r="3630" spans="2:6" x14ac:dyDescent="0.25">
      <c r="B3630" s="6" t="s">
        <v>33</v>
      </c>
      <c r="C3630" s="6">
        <v>1998</v>
      </c>
      <c r="D3630" s="6" t="s">
        <v>17</v>
      </c>
      <c r="E3630" s="6" t="s">
        <v>4</v>
      </c>
      <c r="F3630" s="27">
        <v>9.733688008316517E-2</v>
      </c>
    </row>
    <row r="3631" spans="2:6" x14ac:dyDescent="0.25">
      <c r="B3631" s="6" t="s">
        <v>33</v>
      </c>
      <c r="C3631" s="6">
        <v>1998</v>
      </c>
      <c r="D3631" s="6" t="s">
        <v>18</v>
      </c>
      <c r="E3631" s="6" t="s">
        <v>4</v>
      </c>
      <c r="F3631" s="27">
        <v>4.1974402703320944E-2</v>
      </c>
    </row>
    <row r="3632" spans="2:6" x14ac:dyDescent="0.25">
      <c r="B3632" s="6" t="s">
        <v>33</v>
      </c>
      <c r="C3632" s="6">
        <v>1998</v>
      </c>
      <c r="D3632" s="6" t="s">
        <v>19</v>
      </c>
      <c r="E3632" s="6" t="s">
        <v>4</v>
      </c>
      <c r="F3632" s="27">
        <v>0.1144449653591707</v>
      </c>
    </row>
    <row r="3633" spans="2:6" x14ac:dyDescent="0.25">
      <c r="B3633" s="6" t="s">
        <v>33</v>
      </c>
      <c r="C3633" s="6">
        <v>1998</v>
      </c>
      <c r="D3633" s="6" t="s">
        <v>20</v>
      </c>
      <c r="E3633" s="6" t="s">
        <v>4</v>
      </c>
      <c r="F3633" s="27">
        <v>2.4841970325979377E-2</v>
      </c>
    </row>
    <row r="3634" spans="2:6" x14ac:dyDescent="0.25">
      <c r="B3634" s="6" t="s">
        <v>33</v>
      </c>
      <c r="C3634" s="6">
        <v>1998</v>
      </c>
      <c r="D3634" s="6" t="s">
        <v>21</v>
      </c>
      <c r="E3634" s="6" t="s">
        <v>4</v>
      </c>
      <c r="F3634" s="27">
        <v>7.2548699864788653E-3</v>
      </c>
    </row>
    <row r="3635" spans="2:6" x14ac:dyDescent="0.25">
      <c r="B3635" s="6" t="s">
        <v>33</v>
      </c>
      <c r="C3635" s="6">
        <v>1998</v>
      </c>
      <c r="D3635" s="6" t="s">
        <v>22</v>
      </c>
      <c r="E3635" s="6" t="s">
        <v>4</v>
      </c>
      <c r="F3635" s="27">
        <v>1.1810608994611929E-2</v>
      </c>
    </row>
    <row r="3636" spans="2:6" x14ac:dyDescent="0.25">
      <c r="B3636" s="6" t="s">
        <v>33</v>
      </c>
      <c r="C3636" s="6">
        <v>1998</v>
      </c>
      <c r="D3636" s="6" t="s">
        <v>23</v>
      </c>
      <c r="E3636" s="6" t="s">
        <v>4</v>
      </c>
      <c r="F3636" s="27">
        <v>5.9338981860843293E-4</v>
      </c>
    </row>
    <row r="3637" spans="2:6" x14ac:dyDescent="0.25">
      <c r="B3637" s="6" t="s">
        <v>33</v>
      </c>
      <c r="C3637" s="6">
        <v>1998</v>
      </c>
      <c r="D3637" s="6" t="s">
        <v>24</v>
      </c>
      <c r="E3637" s="6" t="s">
        <v>4</v>
      </c>
      <c r="F3637" s="27">
        <v>3.2499416801991254E-2</v>
      </c>
    </row>
    <row r="3638" spans="2:6" x14ac:dyDescent="0.25">
      <c r="B3638" s="6" t="s">
        <v>33</v>
      </c>
      <c r="C3638" s="6">
        <v>1998</v>
      </c>
      <c r="D3638" s="6" t="s">
        <v>25</v>
      </c>
      <c r="E3638" s="6" t="s">
        <v>4</v>
      </c>
      <c r="F3638" s="27">
        <v>9.0807327231836502E-2</v>
      </c>
    </row>
    <row r="3639" spans="2:6" x14ac:dyDescent="0.25">
      <c r="B3639" s="6" t="s">
        <v>33</v>
      </c>
      <c r="C3639" s="6">
        <v>1998</v>
      </c>
      <c r="D3639" s="6" t="s">
        <v>26</v>
      </c>
      <c r="E3639" s="6" t="s">
        <v>4</v>
      </c>
      <c r="F3639" s="27">
        <v>3.9717483030636581E-2</v>
      </c>
    </row>
    <row r="3640" spans="2:6" x14ac:dyDescent="0.25">
      <c r="B3640" s="6" t="s">
        <v>33</v>
      </c>
      <c r="C3640" s="6">
        <v>1998</v>
      </c>
      <c r="D3640" s="6" t="s">
        <v>27</v>
      </c>
      <c r="E3640" s="6" t="s">
        <v>4</v>
      </c>
      <c r="F3640" s="27">
        <v>2.932976393503514E-4</v>
      </c>
    </row>
    <row r="3641" spans="2:6" x14ac:dyDescent="0.25">
      <c r="B3641" s="6" t="s">
        <v>33</v>
      </c>
      <c r="C3641" s="6">
        <v>1998</v>
      </c>
      <c r="D3641" s="6" t="s">
        <v>28</v>
      </c>
      <c r="E3641" s="6" t="s">
        <v>4</v>
      </c>
      <c r="F3641" s="27">
        <v>1.6905947713750563E-2</v>
      </c>
    </row>
    <row r="3642" spans="2:6" x14ac:dyDescent="0.25">
      <c r="B3642" s="6" t="s">
        <v>33</v>
      </c>
      <c r="C3642" s="6">
        <v>1998</v>
      </c>
      <c r="D3642" s="6" t="s">
        <v>29</v>
      </c>
      <c r="E3642" s="6" t="s">
        <v>4</v>
      </c>
      <c r="F3642" s="27">
        <v>2.2229469731457133E-3</v>
      </c>
    </row>
    <row r="3643" spans="2:6" x14ac:dyDescent="0.25">
      <c r="B3643" s="6" t="s">
        <v>33</v>
      </c>
      <c r="C3643" s="6">
        <v>1998</v>
      </c>
      <c r="D3643" s="6" t="s">
        <v>30</v>
      </c>
      <c r="E3643" s="6" t="s">
        <v>4</v>
      </c>
      <c r="F3643" s="27">
        <v>4.7731642851804292E-4</v>
      </c>
    </row>
    <row r="3644" spans="2:6" x14ac:dyDescent="0.25">
      <c r="B3644" s="6" t="s">
        <v>33</v>
      </c>
      <c r="C3644" s="6">
        <v>1998</v>
      </c>
      <c r="D3644" s="6" t="s">
        <v>31</v>
      </c>
      <c r="E3644" s="6" t="s">
        <v>4</v>
      </c>
      <c r="F3644" s="27">
        <v>4.9798315407072209E-3</v>
      </c>
    </row>
    <row r="3645" spans="2:6" x14ac:dyDescent="0.25">
      <c r="B3645" s="6" t="s">
        <v>33</v>
      </c>
      <c r="C3645" s="6">
        <v>1998</v>
      </c>
      <c r="D3645" s="6" t="s">
        <v>32</v>
      </c>
      <c r="E3645" s="6" t="s">
        <v>4</v>
      </c>
      <c r="F3645" s="27">
        <v>4.2748980252802181E-3</v>
      </c>
    </row>
    <row r="3646" spans="2:6" x14ac:dyDescent="0.25">
      <c r="B3646" s="6" t="s">
        <v>33</v>
      </c>
      <c r="C3646" s="6">
        <v>1997</v>
      </c>
      <c r="D3646" s="6" t="s">
        <v>7</v>
      </c>
      <c r="E3646" s="6" t="s">
        <v>3</v>
      </c>
      <c r="F3646" s="27">
        <v>9.9919267130256992E-2</v>
      </c>
    </row>
    <row r="3647" spans="2:6" x14ac:dyDescent="0.25">
      <c r="B3647" s="6" t="s">
        <v>33</v>
      </c>
      <c r="C3647" s="6">
        <v>1997</v>
      </c>
      <c r="D3647" s="6" t="s">
        <v>8</v>
      </c>
      <c r="E3647" s="6" t="s">
        <v>3</v>
      </c>
      <c r="F3647" s="27">
        <v>5.6702500171179164E-2</v>
      </c>
    </row>
    <row r="3648" spans="2:6" x14ac:dyDescent="0.25">
      <c r="B3648" s="6" t="s">
        <v>33</v>
      </c>
      <c r="C3648" s="6">
        <v>1997</v>
      </c>
      <c r="D3648" s="6" t="s">
        <v>9</v>
      </c>
      <c r="E3648" s="6" t="s">
        <v>3</v>
      </c>
      <c r="F3648" s="27">
        <v>8.8074730717928054E-2</v>
      </c>
    </row>
    <row r="3649" spans="2:6" x14ac:dyDescent="0.25">
      <c r="B3649" s="6" t="s">
        <v>33</v>
      </c>
      <c r="C3649" s="6">
        <v>1997</v>
      </c>
      <c r="D3649" s="6" t="s">
        <v>10</v>
      </c>
      <c r="E3649" s="6" t="s">
        <v>3</v>
      </c>
      <c r="F3649" s="27">
        <v>8.6193086909650843E-2</v>
      </c>
    </row>
    <row r="3650" spans="2:6" x14ac:dyDescent="0.25">
      <c r="B3650" s="6" t="s">
        <v>33</v>
      </c>
      <c r="C3650" s="6">
        <v>1997</v>
      </c>
      <c r="D3650" s="6" t="s">
        <v>11</v>
      </c>
      <c r="E3650" s="6" t="s">
        <v>3</v>
      </c>
      <c r="F3650" s="27">
        <v>3.4774582256496982E-2</v>
      </c>
    </row>
    <row r="3651" spans="2:6" x14ac:dyDescent="0.25">
      <c r="B3651" s="6" t="s">
        <v>33</v>
      </c>
      <c r="C3651" s="6">
        <v>1997</v>
      </c>
      <c r="D3651" s="6" t="s">
        <v>12</v>
      </c>
      <c r="E3651" s="6" t="s">
        <v>3</v>
      </c>
      <c r="F3651" s="27">
        <v>8.5345418316754174E-3</v>
      </c>
    </row>
    <row r="3652" spans="2:6" x14ac:dyDescent="0.25">
      <c r="B3652" s="6" t="s">
        <v>33</v>
      </c>
      <c r="C3652" s="6">
        <v>1997</v>
      </c>
      <c r="D3652" s="6" t="s">
        <v>13</v>
      </c>
      <c r="E3652" s="6" t="s">
        <v>3</v>
      </c>
      <c r="F3652" s="27">
        <v>2.4340349821204029E-2</v>
      </c>
    </row>
    <row r="3653" spans="2:6" x14ac:dyDescent="0.25">
      <c r="B3653" s="6" t="s">
        <v>33</v>
      </c>
      <c r="C3653" s="6">
        <v>1997</v>
      </c>
      <c r="D3653" s="6" t="s">
        <v>14</v>
      </c>
      <c r="E3653" s="6" t="s">
        <v>3</v>
      </c>
      <c r="F3653" s="27">
        <v>1.3972465898191658E-2</v>
      </c>
    </row>
    <row r="3654" spans="2:6" x14ac:dyDescent="0.25">
      <c r="B3654" s="6" t="s">
        <v>33</v>
      </c>
      <c r="C3654" s="6">
        <v>1997</v>
      </c>
      <c r="D3654" s="6" t="s">
        <v>15</v>
      </c>
      <c r="E3654" s="6" t="s">
        <v>3</v>
      </c>
      <c r="F3654" s="27">
        <v>1.3712379730051788E-2</v>
      </c>
    </row>
    <row r="3655" spans="2:6" x14ac:dyDescent="0.25">
      <c r="B3655" s="6" t="s">
        <v>33</v>
      </c>
      <c r="C3655" s="6">
        <v>1997</v>
      </c>
      <c r="D3655" s="6" t="s">
        <v>16</v>
      </c>
      <c r="E3655" s="6" t="s">
        <v>3</v>
      </c>
      <c r="F3655" s="27">
        <v>0.17321208010017033</v>
      </c>
    </row>
    <row r="3656" spans="2:6" x14ac:dyDescent="0.25">
      <c r="B3656" s="6" t="s">
        <v>33</v>
      </c>
      <c r="C3656" s="6">
        <v>1997</v>
      </c>
      <c r="D3656" s="6" t="s">
        <v>17</v>
      </c>
      <c r="E3656" s="6" t="s">
        <v>3</v>
      </c>
      <c r="F3656" s="27">
        <v>3.8541054601640881E-2</v>
      </c>
    </row>
    <row r="3657" spans="2:6" x14ac:dyDescent="0.25">
      <c r="B3657" s="6" t="s">
        <v>33</v>
      </c>
      <c r="C3657" s="6">
        <v>1997</v>
      </c>
      <c r="D3657" s="6" t="s">
        <v>18</v>
      </c>
      <c r="E3657" s="6" t="s">
        <v>3</v>
      </c>
      <c r="F3657" s="27">
        <v>2.6882824811795811E-2</v>
      </c>
    </row>
    <row r="3658" spans="2:6" x14ac:dyDescent="0.25">
      <c r="B3658" s="6" t="s">
        <v>33</v>
      </c>
      <c r="C3658" s="6">
        <v>1997</v>
      </c>
      <c r="D3658" s="6" t="s">
        <v>19</v>
      </c>
      <c r="E3658" s="6" t="s">
        <v>3</v>
      </c>
      <c r="F3658" s="27">
        <v>7.6645801386524673E-2</v>
      </c>
    </row>
    <row r="3659" spans="2:6" x14ac:dyDescent="0.25">
      <c r="B3659" s="6" t="s">
        <v>33</v>
      </c>
      <c r="C3659" s="6">
        <v>1997</v>
      </c>
      <c r="D3659" s="6" t="s">
        <v>20</v>
      </c>
      <c r="E3659" s="6" t="s">
        <v>3</v>
      </c>
      <c r="F3659" s="27">
        <v>3.6402509353813263E-2</v>
      </c>
    </row>
    <row r="3660" spans="2:6" x14ac:dyDescent="0.25">
      <c r="B3660" s="6" t="s">
        <v>33</v>
      </c>
      <c r="C3660" s="6">
        <v>1997</v>
      </c>
      <c r="D3660" s="6" t="s">
        <v>21</v>
      </c>
      <c r="E3660" s="6" t="s">
        <v>3</v>
      </c>
      <c r="F3660" s="27">
        <v>5.9013020762838037E-3</v>
      </c>
    </row>
    <row r="3661" spans="2:6" x14ac:dyDescent="0.25">
      <c r="B3661" s="6" t="s">
        <v>33</v>
      </c>
      <c r="C3661" s="6">
        <v>1997</v>
      </c>
      <c r="D3661" s="6" t="s">
        <v>22</v>
      </c>
      <c r="E3661" s="6" t="s">
        <v>3</v>
      </c>
      <c r="F3661" s="27">
        <v>1.6994773329596584E-2</v>
      </c>
    </row>
    <row r="3662" spans="2:6" x14ac:dyDescent="0.25">
      <c r="B3662" s="6" t="s">
        <v>33</v>
      </c>
      <c r="C3662" s="6">
        <v>1997</v>
      </c>
      <c r="D3662" s="6" t="s">
        <v>23</v>
      </c>
      <c r="E3662" s="6" t="s">
        <v>3</v>
      </c>
      <c r="F3662" s="27">
        <v>2.7654059918545259E-3</v>
      </c>
    </row>
    <row r="3663" spans="2:6" x14ac:dyDescent="0.25">
      <c r="B3663" s="6" t="s">
        <v>33</v>
      </c>
      <c r="C3663" s="6">
        <v>1997</v>
      </c>
      <c r="D3663" s="6" t="s">
        <v>24</v>
      </c>
      <c r="E3663" s="6" t="s">
        <v>3</v>
      </c>
      <c r="F3663" s="27">
        <v>5.0167967893689512E-2</v>
      </c>
    </row>
    <row r="3664" spans="2:6" x14ac:dyDescent="0.25">
      <c r="B3664" s="6" t="s">
        <v>33</v>
      </c>
      <c r="C3664" s="6">
        <v>1997</v>
      </c>
      <c r="D3664" s="6" t="s">
        <v>25</v>
      </c>
      <c r="E3664" s="6" t="s">
        <v>3</v>
      </c>
      <c r="F3664" s="27">
        <v>4.4588323404941954E-2</v>
      </c>
    </row>
    <row r="3665" spans="2:6" x14ac:dyDescent="0.25">
      <c r="B3665" s="6" t="s">
        <v>33</v>
      </c>
      <c r="C3665" s="6">
        <v>1997</v>
      </c>
      <c r="D3665" s="6" t="s">
        <v>26</v>
      </c>
      <c r="E3665" s="6" t="s">
        <v>3</v>
      </c>
      <c r="F3665" s="27">
        <v>5.9292215302514717E-2</v>
      </c>
    </row>
    <row r="3666" spans="2:6" x14ac:dyDescent="0.25">
      <c r="B3666" s="6" t="s">
        <v>33</v>
      </c>
      <c r="C3666" s="6">
        <v>1997</v>
      </c>
      <c r="D3666" s="6" t="s">
        <v>27</v>
      </c>
      <c r="E3666" s="6" t="s">
        <v>3</v>
      </c>
      <c r="F3666" s="27">
        <v>7.7760456392838391E-4</v>
      </c>
    </row>
    <row r="3667" spans="2:6" x14ac:dyDescent="0.25">
      <c r="B3667" s="6" t="s">
        <v>33</v>
      </c>
      <c r="C3667" s="6">
        <v>1997</v>
      </c>
      <c r="D3667" s="6" t="s">
        <v>28</v>
      </c>
      <c r="E3667" s="6" t="s">
        <v>3</v>
      </c>
      <c r="F3667" s="27">
        <v>5.3657368851549713E-3</v>
      </c>
    </row>
    <row r="3668" spans="2:6" x14ac:dyDescent="0.25">
      <c r="B3668" s="6" t="s">
        <v>33</v>
      </c>
      <c r="C3668" s="6">
        <v>1997</v>
      </c>
      <c r="D3668" s="6" t="s">
        <v>29</v>
      </c>
      <c r="E3668" s="6" t="s">
        <v>3</v>
      </c>
      <c r="F3668" s="27">
        <v>1.7555816349441158E-2</v>
      </c>
    </row>
    <row r="3669" spans="2:6" x14ac:dyDescent="0.25">
      <c r="B3669" s="6" t="s">
        <v>33</v>
      </c>
      <c r="C3669" s="6">
        <v>1997</v>
      </c>
      <c r="D3669" s="6" t="s">
        <v>30</v>
      </c>
      <c r="E3669" s="6" t="s">
        <v>3</v>
      </c>
      <c r="F3669" s="27">
        <v>1.549370458776077E-3</v>
      </c>
    </row>
    <row r="3670" spans="2:6" x14ac:dyDescent="0.25">
      <c r="B3670" s="6" t="s">
        <v>33</v>
      </c>
      <c r="C3670" s="6">
        <v>1997</v>
      </c>
      <c r="D3670" s="6" t="s">
        <v>31</v>
      </c>
      <c r="E3670" s="6" t="s">
        <v>3</v>
      </c>
      <c r="F3670" s="27">
        <v>1.1608335708610073E-3</v>
      </c>
    </row>
    <row r="3671" spans="2:6" x14ac:dyDescent="0.25">
      <c r="B3671" s="6" t="s">
        <v>33</v>
      </c>
      <c r="C3671" s="6">
        <v>1997</v>
      </c>
      <c r="D3671" s="6" t="s">
        <v>32</v>
      </c>
      <c r="E3671" s="6" t="s">
        <v>3</v>
      </c>
      <c r="F3671" s="27">
        <v>1.5972475452377427E-2</v>
      </c>
    </row>
    <row r="3672" spans="2:6" x14ac:dyDescent="0.25">
      <c r="B3672" s="6" t="s">
        <v>33</v>
      </c>
      <c r="C3672" s="6">
        <v>1997</v>
      </c>
      <c r="D3672" s="6" t="s">
        <v>7</v>
      </c>
      <c r="E3672" s="6" t="s">
        <v>4</v>
      </c>
      <c r="F3672" s="27">
        <v>0.14526405560117855</v>
      </c>
    </row>
    <row r="3673" spans="2:6" x14ac:dyDescent="0.25">
      <c r="B3673" s="6" t="s">
        <v>33</v>
      </c>
      <c r="C3673" s="6">
        <v>1997</v>
      </c>
      <c r="D3673" s="6" t="s">
        <v>8</v>
      </c>
      <c r="E3673" s="6" t="s">
        <v>4</v>
      </c>
      <c r="F3673" s="27">
        <v>4.8887223601767019E-2</v>
      </c>
    </row>
    <row r="3674" spans="2:6" x14ac:dyDescent="0.25">
      <c r="B3674" s="6" t="s">
        <v>33</v>
      </c>
      <c r="C3674" s="6">
        <v>1997</v>
      </c>
      <c r="D3674" s="6" t="s">
        <v>9</v>
      </c>
      <c r="E3674" s="6" t="s">
        <v>4</v>
      </c>
      <c r="F3674" s="27">
        <v>7.3747189109635208E-2</v>
      </c>
    </row>
    <row r="3675" spans="2:6" x14ac:dyDescent="0.25">
      <c r="B3675" s="6" t="s">
        <v>33</v>
      </c>
      <c r="C3675" s="6">
        <v>1997</v>
      </c>
      <c r="D3675" s="6" t="s">
        <v>10</v>
      </c>
      <c r="E3675" s="6" t="s">
        <v>4</v>
      </c>
      <c r="F3675" s="27">
        <v>3.9607909168803988E-2</v>
      </c>
    </row>
    <row r="3676" spans="2:6" x14ac:dyDescent="0.25">
      <c r="B3676" s="6" t="s">
        <v>33</v>
      </c>
      <c r="C3676" s="6">
        <v>1997</v>
      </c>
      <c r="D3676" s="6" t="s">
        <v>11</v>
      </c>
      <c r="E3676" s="6" t="s">
        <v>4</v>
      </c>
      <c r="F3676" s="27">
        <v>5.2611707211108284E-2</v>
      </c>
    </row>
    <row r="3677" spans="2:6" x14ac:dyDescent="0.25">
      <c r="B3677" s="6" t="s">
        <v>33</v>
      </c>
      <c r="C3677" s="6">
        <v>1997</v>
      </c>
      <c r="D3677" s="6" t="s">
        <v>12</v>
      </c>
      <c r="E3677" s="6" t="s">
        <v>4</v>
      </c>
      <c r="F3677" s="27">
        <v>5.4921909974501564E-3</v>
      </c>
    </row>
    <row r="3678" spans="2:6" x14ac:dyDescent="0.25">
      <c r="B3678" s="6" t="s">
        <v>33</v>
      </c>
      <c r="C3678" s="6">
        <v>1997</v>
      </c>
      <c r="D3678" s="6" t="s">
        <v>13</v>
      </c>
      <c r="E3678" s="6" t="s">
        <v>4</v>
      </c>
      <c r="F3678" s="27">
        <v>1.7927058508471032E-2</v>
      </c>
    </row>
    <row r="3679" spans="2:6" x14ac:dyDescent="0.25">
      <c r="B3679" s="6" t="s">
        <v>33</v>
      </c>
      <c r="C3679" s="6">
        <v>1997</v>
      </c>
      <c r="D3679" s="6" t="s">
        <v>14</v>
      </c>
      <c r="E3679" s="6" t="s">
        <v>4</v>
      </c>
      <c r="F3679" s="27">
        <v>3.3784129366757329E-2</v>
      </c>
    </row>
    <row r="3680" spans="2:6" x14ac:dyDescent="0.25">
      <c r="B3680" s="6" t="s">
        <v>33</v>
      </c>
      <c r="C3680" s="6">
        <v>1997</v>
      </c>
      <c r="D3680" s="6" t="s">
        <v>15</v>
      </c>
      <c r="E3680" s="6" t="s">
        <v>4</v>
      </c>
      <c r="F3680" s="27">
        <v>9.5465393794749408E-3</v>
      </c>
    </row>
    <row r="3681" spans="2:6" x14ac:dyDescent="0.25">
      <c r="B3681" s="6" t="s">
        <v>33</v>
      </c>
      <c r="C3681" s="6">
        <v>1997</v>
      </c>
      <c r="D3681" s="6" t="s">
        <v>16</v>
      </c>
      <c r="E3681" s="6" t="s">
        <v>4</v>
      </c>
      <c r="F3681" s="27">
        <v>8.095479186050053E-2</v>
      </c>
    </row>
    <row r="3682" spans="2:6" x14ac:dyDescent="0.25">
      <c r="B3682" s="6" t="s">
        <v>33</v>
      </c>
      <c r="C3682" s="6">
        <v>1997</v>
      </c>
      <c r="D3682" s="6" t="s">
        <v>17</v>
      </c>
      <c r="E3682" s="6" t="s">
        <v>4</v>
      </c>
      <c r="F3682" s="27">
        <v>9.8127299068390628E-2</v>
      </c>
    </row>
    <row r="3683" spans="2:6" x14ac:dyDescent="0.25">
      <c r="B3683" s="6" t="s">
        <v>33</v>
      </c>
      <c r="C3683" s="6">
        <v>1997</v>
      </c>
      <c r="D3683" s="6" t="s">
        <v>18</v>
      </c>
      <c r="E3683" s="6" t="s">
        <v>4</v>
      </c>
      <c r="F3683" s="27">
        <v>4.1753754223159842E-2</v>
      </c>
    </row>
    <row r="3684" spans="2:6" x14ac:dyDescent="0.25">
      <c r="B3684" s="6" t="s">
        <v>33</v>
      </c>
      <c r="C3684" s="6">
        <v>1997</v>
      </c>
      <c r="D3684" s="6" t="s">
        <v>19</v>
      </c>
      <c r="E3684" s="6" t="s">
        <v>4</v>
      </c>
      <c r="F3684" s="27">
        <v>0.11271605711602792</v>
      </c>
    </row>
    <row r="3685" spans="2:6" x14ac:dyDescent="0.25">
      <c r="B3685" s="6" t="s">
        <v>33</v>
      </c>
      <c r="C3685" s="6">
        <v>1997</v>
      </c>
      <c r="D3685" s="6" t="s">
        <v>20</v>
      </c>
      <c r="E3685" s="6" t="s">
        <v>4</v>
      </c>
      <c r="F3685" s="27">
        <v>2.4110011625721867E-2</v>
      </c>
    </row>
    <row r="3686" spans="2:6" x14ac:dyDescent="0.25">
      <c r="B3686" s="6" t="s">
        <v>33</v>
      </c>
      <c r="C3686" s="6">
        <v>1997</v>
      </c>
      <c r="D3686" s="6" t="s">
        <v>21</v>
      </c>
      <c r="E3686" s="6" t="s">
        <v>4</v>
      </c>
      <c r="F3686" s="27">
        <v>6.6794743081890944E-3</v>
      </c>
    </row>
    <row r="3687" spans="2:6" x14ac:dyDescent="0.25">
      <c r="B3687" s="6" t="s">
        <v>33</v>
      </c>
      <c r="C3687" s="6">
        <v>1997</v>
      </c>
      <c r="D3687" s="6" t="s">
        <v>22</v>
      </c>
      <c r="E3687" s="6" t="s">
        <v>4</v>
      </c>
      <c r="F3687" s="27">
        <v>1.1717095557916841E-2</v>
      </c>
    </row>
    <row r="3688" spans="2:6" x14ac:dyDescent="0.25">
      <c r="B3688" s="6" t="s">
        <v>33</v>
      </c>
      <c r="C3688" s="6">
        <v>1997</v>
      </c>
      <c r="D3688" s="6" t="s">
        <v>23</v>
      </c>
      <c r="E3688" s="6" t="s">
        <v>4</v>
      </c>
      <c r="F3688" s="27">
        <v>5.8617085041322173E-4</v>
      </c>
    </row>
    <row r="3689" spans="2:6" x14ac:dyDescent="0.25">
      <c r="B3689" s="6" t="s">
        <v>33</v>
      </c>
      <c r="C3689" s="6">
        <v>1997</v>
      </c>
      <c r="D3689" s="6" t="s">
        <v>24</v>
      </c>
      <c r="E3689" s="6" t="s">
        <v>4</v>
      </c>
      <c r="F3689" s="27">
        <v>3.3741028568932831E-2</v>
      </c>
    </row>
    <row r="3690" spans="2:6" x14ac:dyDescent="0.25">
      <c r="B3690" s="6" t="s">
        <v>33</v>
      </c>
      <c r="C3690" s="6">
        <v>1997</v>
      </c>
      <c r="D3690" s="6" t="s">
        <v>25</v>
      </c>
      <c r="E3690" s="6" t="s">
        <v>4</v>
      </c>
      <c r="F3690" s="27">
        <v>9.2959226070580714E-2</v>
      </c>
    </row>
    <row r="3691" spans="2:6" x14ac:dyDescent="0.25">
      <c r="B3691" s="6" t="s">
        <v>33</v>
      </c>
      <c r="C3691" s="6">
        <v>1997</v>
      </c>
      <c r="D3691" s="6" t="s">
        <v>26</v>
      </c>
      <c r="E3691" s="6" t="s">
        <v>4</v>
      </c>
      <c r="F3691" s="27">
        <v>4.0694623951285758E-2</v>
      </c>
    </row>
    <row r="3692" spans="2:6" x14ac:dyDescent="0.25">
      <c r="B3692" s="6" t="s">
        <v>33</v>
      </c>
      <c r="C3692" s="6">
        <v>1997</v>
      </c>
      <c r="D3692" s="6" t="s">
        <v>27</v>
      </c>
      <c r="E3692" s="6" t="s">
        <v>4</v>
      </c>
      <c r="F3692" s="27">
        <v>2.8101720181575041E-4</v>
      </c>
    </row>
    <row r="3693" spans="2:6" x14ac:dyDescent="0.25">
      <c r="B3693" s="6" t="s">
        <v>33</v>
      </c>
      <c r="C3693" s="6">
        <v>1997</v>
      </c>
      <c r="D3693" s="6" t="s">
        <v>28</v>
      </c>
      <c r="E3693" s="6" t="s">
        <v>4</v>
      </c>
      <c r="F3693" s="27">
        <v>1.6735752456601808E-2</v>
      </c>
    </row>
    <row r="3694" spans="2:6" x14ac:dyDescent="0.25">
      <c r="B3694" s="6" t="s">
        <v>33</v>
      </c>
      <c r="C3694" s="6">
        <v>1997</v>
      </c>
      <c r="D3694" s="6" t="s">
        <v>29</v>
      </c>
      <c r="E3694" s="6" t="s">
        <v>4</v>
      </c>
      <c r="F3694" s="27">
        <v>2.3711185576519144E-3</v>
      </c>
    </row>
    <row r="3695" spans="2:6" x14ac:dyDescent="0.25">
      <c r="B3695" s="6" t="s">
        <v>33</v>
      </c>
      <c r="C3695" s="6">
        <v>1997</v>
      </c>
      <c r="D3695" s="6" t="s">
        <v>30</v>
      </c>
      <c r="E3695" s="6" t="s">
        <v>4</v>
      </c>
      <c r="F3695" s="27">
        <v>5.6778117667476765E-4</v>
      </c>
    </row>
    <row r="3696" spans="2:6" x14ac:dyDescent="0.25">
      <c r="B3696" s="6" t="s">
        <v>33</v>
      </c>
      <c r="C3696" s="6">
        <v>1997</v>
      </c>
      <c r="D3696" s="6" t="s">
        <v>31</v>
      </c>
      <c r="E3696" s="6" t="s">
        <v>4</v>
      </c>
      <c r="F3696" s="27">
        <v>5.3847263415410665E-3</v>
      </c>
    </row>
    <row r="3697" spans="2:6" x14ac:dyDescent="0.25">
      <c r="B3697" s="6" t="s">
        <v>33</v>
      </c>
      <c r="C3697" s="6">
        <v>1997</v>
      </c>
      <c r="D3697" s="6" t="s">
        <v>32</v>
      </c>
      <c r="E3697" s="6" t="s">
        <v>4</v>
      </c>
      <c r="F3697" s="27">
        <v>3.7520681199489456E-3</v>
      </c>
    </row>
    <row r="3698" spans="2:6" x14ac:dyDescent="0.25">
      <c r="B3698" s="6" t="s">
        <v>33</v>
      </c>
      <c r="C3698" s="6">
        <v>1996</v>
      </c>
      <c r="D3698" s="6" t="s">
        <v>7</v>
      </c>
      <c r="E3698" s="6" t="s">
        <v>3</v>
      </c>
      <c r="F3698" s="27">
        <v>9.925518074847442E-2</v>
      </c>
    </row>
    <row r="3699" spans="2:6" x14ac:dyDescent="0.25">
      <c r="B3699" s="6" t="s">
        <v>33</v>
      </c>
      <c r="C3699" s="6">
        <v>1996</v>
      </c>
      <c r="D3699" s="6" t="s">
        <v>8</v>
      </c>
      <c r="E3699" s="6" t="s">
        <v>3</v>
      </c>
      <c r="F3699" s="27">
        <v>5.6366670170414176E-2</v>
      </c>
    </row>
    <row r="3700" spans="2:6" x14ac:dyDescent="0.25">
      <c r="B3700" s="6" t="s">
        <v>33</v>
      </c>
      <c r="C3700" s="6">
        <v>1996</v>
      </c>
      <c r="D3700" s="6" t="s">
        <v>9</v>
      </c>
      <c r="E3700" s="6" t="s">
        <v>3</v>
      </c>
      <c r="F3700" s="27">
        <v>9.081290991865143E-2</v>
      </c>
    </row>
    <row r="3701" spans="2:6" x14ac:dyDescent="0.25">
      <c r="B3701" s="6" t="s">
        <v>33</v>
      </c>
      <c r="C3701" s="6">
        <v>1996</v>
      </c>
      <c r="D3701" s="6" t="s">
        <v>10</v>
      </c>
      <c r="E3701" s="6" t="s">
        <v>3</v>
      </c>
      <c r="F3701" s="27">
        <v>8.6645387122724307E-2</v>
      </c>
    </row>
    <row r="3702" spans="2:6" x14ac:dyDescent="0.25">
      <c r="B3702" s="6" t="s">
        <v>33</v>
      </c>
      <c r="C3702" s="6">
        <v>1996</v>
      </c>
      <c r="D3702" s="6" t="s">
        <v>11</v>
      </c>
      <c r="E3702" s="6" t="s">
        <v>3</v>
      </c>
      <c r="F3702" s="27">
        <v>3.417263052031707E-2</v>
      </c>
    </row>
    <row r="3703" spans="2:6" x14ac:dyDescent="0.25">
      <c r="B3703" s="6" t="s">
        <v>33</v>
      </c>
      <c r="C3703" s="6">
        <v>1996</v>
      </c>
      <c r="D3703" s="6" t="s">
        <v>12</v>
      </c>
      <c r="E3703" s="6" t="s">
        <v>3</v>
      </c>
      <c r="F3703" s="27">
        <v>8.4116350475462055E-3</v>
      </c>
    </row>
    <row r="3704" spans="2:6" x14ac:dyDescent="0.25">
      <c r="B3704" s="6" t="s">
        <v>33</v>
      </c>
      <c r="C3704" s="6">
        <v>1996</v>
      </c>
      <c r="D3704" s="6" t="s">
        <v>13</v>
      </c>
      <c r="E3704" s="6" t="s">
        <v>3</v>
      </c>
      <c r="F3704" s="27">
        <v>2.3332317422622203E-2</v>
      </c>
    </row>
    <row r="3705" spans="2:6" x14ac:dyDescent="0.25">
      <c r="B3705" s="6" t="s">
        <v>33</v>
      </c>
      <c r="C3705" s="6">
        <v>1996</v>
      </c>
      <c r="D3705" s="6" t="s">
        <v>14</v>
      </c>
      <c r="E3705" s="6" t="s">
        <v>3</v>
      </c>
      <c r="F3705" s="27">
        <v>1.3210888802146195E-2</v>
      </c>
    </row>
    <row r="3706" spans="2:6" x14ac:dyDescent="0.25">
      <c r="B3706" s="6" t="s">
        <v>33</v>
      </c>
      <c r="C3706" s="6">
        <v>1996</v>
      </c>
      <c r="D3706" s="6" t="s">
        <v>15</v>
      </c>
      <c r="E3706" s="6" t="s">
        <v>3</v>
      </c>
      <c r="F3706" s="27">
        <v>1.2910869417090859E-2</v>
      </c>
    </row>
    <row r="3707" spans="2:6" x14ac:dyDescent="0.25">
      <c r="B3707" s="6" t="s">
        <v>33</v>
      </c>
      <c r="C3707" s="6">
        <v>1996</v>
      </c>
      <c r="D3707" s="6" t="s">
        <v>16</v>
      </c>
      <c r="E3707" s="6" t="s">
        <v>3</v>
      </c>
      <c r="F3707" s="27">
        <v>0.17173099036504647</v>
      </c>
    </row>
    <row r="3708" spans="2:6" x14ac:dyDescent="0.25">
      <c r="B3708" s="6" t="s">
        <v>33</v>
      </c>
      <c r="C3708" s="6">
        <v>1996</v>
      </c>
      <c r="D3708" s="6" t="s">
        <v>17</v>
      </c>
      <c r="E3708" s="6" t="s">
        <v>3</v>
      </c>
      <c r="F3708" s="27">
        <v>3.8777505518402332E-2</v>
      </c>
    </row>
    <row r="3709" spans="2:6" x14ac:dyDescent="0.25">
      <c r="B3709" s="6" t="s">
        <v>33</v>
      </c>
      <c r="C3709" s="6">
        <v>1996</v>
      </c>
      <c r="D3709" s="6" t="s">
        <v>18</v>
      </c>
      <c r="E3709" s="6" t="s">
        <v>3</v>
      </c>
      <c r="F3709" s="27">
        <v>2.6274937130620939E-2</v>
      </c>
    </row>
    <row r="3710" spans="2:6" x14ac:dyDescent="0.25">
      <c r="B3710" s="6" t="s">
        <v>33</v>
      </c>
      <c r="C3710" s="6">
        <v>1996</v>
      </c>
      <c r="D3710" s="6" t="s">
        <v>19</v>
      </c>
      <c r="E3710" s="6" t="s">
        <v>3</v>
      </c>
      <c r="F3710" s="27">
        <v>7.7240730166896351E-2</v>
      </c>
    </row>
    <row r="3711" spans="2:6" x14ac:dyDescent="0.25">
      <c r="B3711" s="6" t="s">
        <v>33</v>
      </c>
      <c r="C3711" s="6">
        <v>1996</v>
      </c>
      <c r="D3711" s="6" t="s">
        <v>20</v>
      </c>
      <c r="E3711" s="6" t="s">
        <v>3</v>
      </c>
      <c r="F3711" s="27">
        <v>3.454184451706651E-2</v>
      </c>
    </row>
    <row r="3712" spans="2:6" x14ac:dyDescent="0.25">
      <c r="B3712" s="6" t="s">
        <v>33</v>
      </c>
      <c r="C3712" s="6">
        <v>1996</v>
      </c>
      <c r="D3712" s="6" t="s">
        <v>21</v>
      </c>
      <c r="E3712" s="6" t="s">
        <v>3</v>
      </c>
      <c r="F3712" s="27">
        <v>5.7975576943087694E-3</v>
      </c>
    </row>
    <row r="3713" spans="2:6" x14ac:dyDescent="0.25">
      <c r="B3713" s="6" t="s">
        <v>33</v>
      </c>
      <c r="C3713" s="6">
        <v>1996</v>
      </c>
      <c r="D3713" s="6" t="s">
        <v>22</v>
      </c>
      <c r="E3713" s="6" t="s">
        <v>3</v>
      </c>
      <c r="F3713" s="27">
        <v>1.6959546505909803E-2</v>
      </c>
    </row>
    <row r="3714" spans="2:6" x14ac:dyDescent="0.25">
      <c r="B3714" s="6" t="s">
        <v>33</v>
      </c>
      <c r="C3714" s="6">
        <v>1996</v>
      </c>
      <c r="D3714" s="6" t="s">
        <v>23</v>
      </c>
      <c r="E3714" s="6" t="s">
        <v>3</v>
      </c>
      <c r="F3714" s="27">
        <v>2.7434871231996854E-3</v>
      </c>
    </row>
    <row r="3715" spans="2:6" x14ac:dyDescent="0.25">
      <c r="B3715" s="6" t="s">
        <v>33</v>
      </c>
      <c r="C3715" s="6">
        <v>1996</v>
      </c>
      <c r="D3715" s="6" t="s">
        <v>24</v>
      </c>
      <c r="E3715" s="6" t="s">
        <v>3</v>
      </c>
      <c r="F3715" s="27">
        <v>5.2262003548468709E-2</v>
      </c>
    </row>
    <row r="3716" spans="2:6" x14ac:dyDescent="0.25">
      <c r="B3716" s="6" t="s">
        <v>33</v>
      </c>
      <c r="C3716" s="6">
        <v>1996</v>
      </c>
      <c r="D3716" s="6" t="s">
        <v>25</v>
      </c>
      <c r="E3716" s="6" t="s">
        <v>3</v>
      </c>
      <c r="F3716" s="27">
        <v>4.4710811420385792E-2</v>
      </c>
    </row>
    <row r="3717" spans="2:6" x14ac:dyDescent="0.25">
      <c r="B3717" s="6" t="s">
        <v>33</v>
      </c>
      <c r="C3717" s="6">
        <v>1996</v>
      </c>
      <c r="D3717" s="6" t="s">
        <v>26</v>
      </c>
      <c r="E3717" s="6" t="s">
        <v>3</v>
      </c>
      <c r="F3717" s="27">
        <v>6.1112575407601163E-2</v>
      </c>
    </row>
    <row r="3718" spans="2:6" x14ac:dyDescent="0.25">
      <c r="B3718" s="6" t="s">
        <v>33</v>
      </c>
      <c r="C3718" s="6">
        <v>1996</v>
      </c>
      <c r="D3718" s="6" t="s">
        <v>27</v>
      </c>
      <c r="E3718" s="6" t="s">
        <v>3</v>
      </c>
      <c r="F3718" s="27">
        <v>7.6008432234970114E-4</v>
      </c>
    </row>
    <row r="3719" spans="2:6" x14ac:dyDescent="0.25">
      <c r="B3719" s="6" t="s">
        <v>33</v>
      </c>
      <c r="C3719" s="6">
        <v>1996</v>
      </c>
      <c r="D3719" s="6" t="s">
        <v>28</v>
      </c>
      <c r="E3719" s="6" t="s">
        <v>3</v>
      </c>
      <c r="F3719" s="27">
        <v>5.3903130712847115E-3</v>
      </c>
    </row>
    <row r="3720" spans="2:6" x14ac:dyDescent="0.25">
      <c r="B3720" s="6" t="s">
        <v>33</v>
      </c>
      <c r="C3720" s="6">
        <v>1996</v>
      </c>
      <c r="D3720" s="6" t="s">
        <v>29</v>
      </c>
      <c r="E3720" s="6" t="s">
        <v>3</v>
      </c>
      <c r="F3720" s="27">
        <v>1.8019122010172136E-2</v>
      </c>
    </row>
    <row r="3721" spans="2:6" x14ac:dyDescent="0.25">
      <c r="B3721" s="6" t="s">
        <v>33</v>
      </c>
      <c r="C3721" s="6">
        <v>1996</v>
      </c>
      <c r="D3721" s="6" t="s">
        <v>30</v>
      </c>
      <c r="E3721" s="6" t="s">
        <v>3</v>
      </c>
      <c r="F3721" s="27">
        <v>1.4578406738604414E-3</v>
      </c>
    </row>
    <row r="3722" spans="2:6" x14ac:dyDescent="0.25">
      <c r="B3722" s="6" t="s">
        <v>33</v>
      </c>
      <c r="C3722" s="6">
        <v>1996</v>
      </c>
      <c r="D3722" s="6" t="s">
        <v>31</v>
      </c>
      <c r="E3722" s="6" t="s">
        <v>3</v>
      </c>
      <c r="F3722" s="27">
        <v>1.1520110542353704E-3</v>
      </c>
    </row>
    <row r="3723" spans="2:6" x14ac:dyDescent="0.25">
      <c r="B3723" s="6" t="s">
        <v>33</v>
      </c>
      <c r="C3723" s="6">
        <v>1996</v>
      </c>
      <c r="D3723" s="6" t="s">
        <v>32</v>
      </c>
      <c r="E3723" s="6" t="s">
        <v>3</v>
      </c>
      <c r="F3723" s="27">
        <v>1.5950150300204257E-2</v>
      </c>
    </row>
    <row r="3724" spans="2:6" x14ac:dyDescent="0.25">
      <c r="B3724" s="6" t="s">
        <v>33</v>
      </c>
      <c r="C3724" s="6">
        <v>1996</v>
      </c>
      <c r="D3724" s="6" t="s">
        <v>7</v>
      </c>
      <c r="E3724" s="6" t="s">
        <v>4</v>
      </c>
      <c r="F3724" s="27">
        <v>0.14177154379050211</v>
      </c>
    </row>
    <row r="3725" spans="2:6" x14ac:dyDescent="0.25">
      <c r="B3725" s="6" t="s">
        <v>33</v>
      </c>
      <c r="C3725" s="6">
        <v>1996</v>
      </c>
      <c r="D3725" s="6" t="s">
        <v>8</v>
      </c>
      <c r="E3725" s="6" t="s">
        <v>4</v>
      </c>
      <c r="F3725" s="27">
        <v>5.0843676505660455E-2</v>
      </c>
    </row>
    <row r="3726" spans="2:6" x14ac:dyDescent="0.25">
      <c r="B3726" s="6" t="s">
        <v>33</v>
      </c>
      <c r="C3726" s="6">
        <v>1996</v>
      </c>
      <c r="D3726" s="6" t="s">
        <v>9</v>
      </c>
      <c r="E3726" s="6" t="s">
        <v>4</v>
      </c>
      <c r="F3726" s="27">
        <v>7.7730979764772473E-2</v>
      </c>
    </row>
    <row r="3727" spans="2:6" x14ac:dyDescent="0.25">
      <c r="B3727" s="6" t="s">
        <v>33</v>
      </c>
      <c r="C3727" s="6">
        <v>1996</v>
      </c>
      <c r="D3727" s="6" t="s">
        <v>10</v>
      </c>
      <c r="E3727" s="6" t="s">
        <v>4</v>
      </c>
      <c r="F3727" s="27">
        <v>3.9612914121525476E-2</v>
      </c>
    </row>
    <row r="3728" spans="2:6" x14ac:dyDescent="0.25">
      <c r="B3728" s="6" t="s">
        <v>33</v>
      </c>
      <c r="C3728" s="6">
        <v>1996</v>
      </c>
      <c r="D3728" s="6" t="s">
        <v>11</v>
      </c>
      <c r="E3728" s="6" t="s">
        <v>4</v>
      </c>
      <c r="F3728" s="27">
        <v>5.1038235028978376E-2</v>
      </c>
    </row>
    <row r="3729" spans="2:6" x14ac:dyDescent="0.25">
      <c r="B3729" s="6" t="s">
        <v>33</v>
      </c>
      <c r="C3729" s="6">
        <v>1996</v>
      </c>
      <c r="D3729" s="6" t="s">
        <v>12</v>
      </c>
      <c r="E3729" s="6" t="s">
        <v>4</v>
      </c>
      <c r="F3729" s="27">
        <v>5.3426569277098121E-3</v>
      </c>
    </row>
    <row r="3730" spans="2:6" x14ac:dyDescent="0.25">
      <c r="B3730" s="6" t="s">
        <v>33</v>
      </c>
      <c r="C3730" s="6">
        <v>1996</v>
      </c>
      <c r="D3730" s="6" t="s">
        <v>13</v>
      </c>
      <c r="E3730" s="6" t="s">
        <v>4</v>
      </c>
      <c r="F3730" s="27">
        <v>1.5868215983924103E-2</v>
      </c>
    </row>
    <row r="3731" spans="2:6" x14ac:dyDescent="0.25">
      <c r="B3731" s="6" t="s">
        <v>33</v>
      </c>
      <c r="C3731" s="6">
        <v>1996</v>
      </c>
      <c r="D3731" s="6" t="s">
        <v>14</v>
      </c>
      <c r="E3731" s="6" t="s">
        <v>4</v>
      </c>
      <c r="F3731" s="27">
        <v>3.3310016740020744E-2</v>
      </c>
    </row>
    <row r="3732" spans="2:6" x14ac:dyDescent="0.25">
      <c r="B3732" s="6" t="s">
        <v>33</v>
      </c>
      <c r="C3732" s="6">
        <v>1996</v>
      </c>
      <c r="D3732" s="6" t="s">
        <v>15</v>
      </c>
      <c r="E3732" s="6" t="s">
        <v>4</v>
      </c>
      <c r="F3732" s="27">
        <v>8.2713047288561665E-3</v>
      </c>
    </row>
    <row r="3733" spans="2:6" x14ac:dyDescent="0.25">
      <c r="B3733" s="6" t="s">
        <v>33</v>
      </c>
      <c r="C3733" s="6">
        <v>1996</v>
      </c>
      <c r="D3733" s="6" t="s">
        <v>16</v>
      </c>
      <c r="E3733" s="6" t="s">
        <v>4</v>
      </c>
      <c r="F3733" s="27">
        <v>7.9393000229362243E-2</v>
      </c>
    </row>
    <row r="3734" spans="2:6" x14ac:dyDescent="0.25">
      <c r="B3734" s="6" t="s">
        <v>33</v>
      </c>
      <c r="C3734" s="6">
        <v>1996</v>
      </c>
      <c r="D3734" s="6" t="s">
        <v>17</v>
      </c>
      <c r="E3734" s="6" t="s">
        <v>4</v>
      </c>
      <c r="F3734" s="27">
        <v>0.10346348404677164</v>
      </c>
    </row>
    <row r="3735" spans="2:6" x14ac:dyDescent="0.25">
      <c r="B3735" s="6" t="s">
        <v>33</v>
      </c>
      <c r="C3735" s="6">
        <v>1996</v>
      </c>
      <c r="D3735" s="6" t="s">
        <v>18</v>
      </c>
      <c r="E3735" s="6" t="s">
        <v>4</v>
      </c>
      <c r="F3735" s="27">
        <v>4.1187069446552323E-2</v>
      </c>
    </row>
    <row r="3736" spans="2:6" x14ac:dyDescent="0.25">
      <c r="B3736" s="6" t="s">
        <v>33</v>
      </c>
      <c r="C3736" s="6">
        <v>1996</v>
      </c>
      <c r="D3736" s="6" t="s">
        <v>19</v>
      </c>
      <c r="E3736" s="6" t="s">
        <v>4</v>
      </c>
      <c r="F3736" s="27">
        <v>0.11031525327411755</v>
      </c>
    </row>
    <row r="3737" spans="2:6" x14ac:dyDescent="0.25">
      <c r="B3737" s="6" t="s">
        <v>33</v>
      </c>
      <c r="C3737" s="6">
        <v>1996</v>
      </c>
      <c r="D3737" s="6" t="s">
        <v>20</v>
      </c>
      <c r="E3737" s="6" t="s">
        <v>4</v>
      </c>
      <c r="F3737" s="27">
        <v>2.3735569291932497E-2</v>
      </c>
    </row>
    <row r="3738" spans="2:6" x14ac:dyDescent="0.25">
      <c r="B3738" s="6" t="s">
        <v>33</v>
      </c>
      <c r="C3738" s="6">
        <v>1996</v>
      </c>
      <c r="D3738" s="6" t="s">
        <v>21</v>
      </c>
      <c r="E3738" s="6" t="s">
        <v>4</v>
      </c>
      <c r="F3738" s="27">
        <v>5.9120686763059673E-3</v>
      </c>
    </row>
    <row r="3739" spans="2:6" x14ac:dyDescent="0.25">
      <c r="B3739" s="6" t="s">
        <v>33</v>
      </c>
      <c r="C3739" s="6">
        <v>1996</v>
      </c>
      <c r="D3739" s="6" t="s">
        <v>22</v>
      </c>
      <c r="E3739" s="6" t="s">
        <v>4</v>
      </c>
      <c r="F3739" s="27">
        <v>1.1556548063943E-2</v>
      </c>
    </row>
    <row r="3740" spans="2:6" x14ac:dyDescent="0.25">
      <c r="B3740" s="6" t="s">
        <v>33</v>
      </c>
      <c r="C3740" s="6">
        <v>1996</v>
      </c>
      <c r="D3740" s="6" t="s">
        <v>23</v>
      </c>
      <c r="E3740" s="6" t="s">
        <v>4</v>
      </c>
      <c r="F3740" s="27">
        <v>6.0992100125179297E-4</v>
      </c>
    </row>
    <row r="3741" spans="2:6" x14ac:dyDescent="0.25">
      <c r="B3741" s="6" t="s">
        <v>33</v>
      </c>
      <c r="C3741" s="6">
        <v>1996</v>
      </c>
      <c r="D3741" s="6" t="s">
        <v>24</v>
      </c>
      <c r="E3741" s="6" t="s">
        <v>4</v>
      </c>
      <c r="F3741" s="27">
        <v>3.5235632623299325E-2</v>
      </c>
    </row>
    <row r="3742" spans="2:6" x14ac:dyDescent="0.25">
      <c r="B3742" s="6" t="s">
        <v>33</v>
      </c>
      <c r="C3742" s="6">
        <v>1996</v>
      </c>
      <c r="D3742" s="6" t="s">
        <v>25</v>
      </c>
      <c r="E3742" s="6" t="s">
        <v>4</v>
      </c>
      <c r="F3742" s="27">
        <v>9.4849277052478309E-2</v>
      </c>
    </row>
    <row r="3743" spans="2:6" x14ac:dyDescent="0.25">
      <c r="B3743" s="6" t="s">
        <v>33</v>
      </c>
      <c r="C3743" s="6">
        <v>1996</v>
      </c>
      <c r="D3743" s="6" t="s">
        <v>26</v>
      </c>
      <c r="E3743" s="6" t="s">
        <v>4</v>
      </c>
      <c r="F3743" s="27">
        <v>4.1237848650585447E-2</v>
      </c>
    </row>
    <row r="3744" spans="2:6" x14ac:dyDescent="0.25">
      <c r="B3744" s="6" t="s">
        <v>33</v>
      </c>
      <c r="C3744" s="6">
        <v>1996</v>
      </c>
      <c r="D3744" s="6" t="s">
        <v>27</v>
      </c>
      <c r="E3744" s="6" t="s">
        <v>4</v>
      </c>
      <c r="F3744" s="27">
        <v>3.0296356563582979E-4</v>
      </c>
    </row>
    <row r="3745" spans="2:6" x14ac:dyDescent="0.25">
      <c r="B3745" s="6" t="s">
        <v>33</v>
      </c>
      <c r="C3745" s="6">
        <v>1996</v>
      </c>
      <c r="D3745" s="6" t="s">
        <v>28</v>
      </c>
      <c r="E3745" s="6" t="s">
        <v>4</v>
      </c>
      <c r="F3745" s="27">
        <v>1.6691523752685879E-2</v>
      </c>
    </row>
    <row r="3746" spans="2:6" x14ac:dyDescent="0.25">
      <c r="B3746" s="6" t="s">
        <v>33</v>
      </c>
      <c r="C3746" s="6">
        <v>1996</v>
      </c>
      <c r="D3746" s="6" t="s">
        <v>29</v>
      </c>
      <c r="E3746" s="6" t="s">
        <v>4</v>
      </c>
      <c r="F3746" s="27">
        <v>2.6370952925966204E-3</v>
      </c>
    </row>
    <row r="3747" spans="2:6" x14ac:dyDescent="0.25">
      <c r="B3747" s="6" t="s">
        <v>33</v>
      </c>
      <c r="C3747" s="6">
        <v>1996</v>
      </c>
      <c r="D3747" s="6" t="s">
        <v>30</v>
      </c>
      <c r="E3747" s="6" t="s">
        <v>4</v>
      </c>
      <c r="F3747" s="27">
        <v>5.522951629670118E-4</v>
      </c>
    </row>
    <row r="3748" spans="2:6" x14ac:dyDescent="0.25">
      <c r="B3748" s="6" t="s">
        <v>33</v>
      </c>
      <c r="C3748" s="6">
        <v>1996</v>
      </c>
      <c r="D3748" s="6" t="s">
        <v>31</v>
      </c>
      <c r="E3748" s="6" t="s">
        <v>4</v>
      </c>
      <c r="F3748" s="27">
        <v>5.2154236411998496E-3</v>
      </c>
    </row>
    <row r="3749" spans="2:6" x14ac:dyDescent="0.25">
      <c r="B3749" s="6" t="s">
        <v>33</v>
      </c>
      <c r="C3749" s="6">
        <v>1996</v>
      </c>
      <c r="D3749" s="6" t="s">
        <v>32</v>
      </c>
      <c r="E3749" s="6" t="s">
        <v>4</v>
      </c>
      <c r="F3749" s="27">
        <v>3.3154826363649848E-3</v>
      </c>
    </row>
    <row r="3750" spans="2:6" x14ac:dyDescent="0.25">
      <c r="B3750" s="6" t="s">
        <v>33</v>
      </c>
      <c r="C3750" s="6">
        <v>1995</v>
      </c>
      <c r="D3750" s="6" t="s">
        <v>7</v>
      </c>
      <c r="E3750" s="6" t="s">
        <v>3</v>
      </c>
      <c r="F3750" s="27">
        <v>0.10057787670386907</v>
      </c>
    </row>
    <row r="3751" spans="2:6" x14ac:dyDescent="0.25">
      <c r="B3751" s="6" t="s">
        <v>33</v>
      </c>
      <c r="C3751" s="6">
        <v>1995</v>
      </c>
      <c r="D3751" s="6" t="s">
        <v>8</v>
      </c>
      <c r="E3751" s="6" t="s">
        <v>3</v>
      </c>
      <c r="F3751" s="27">
        <v>5.5279596143283989E-2</v>
      </c>
    </row>
    <row r="3752" spans="2:6" x14ac:dyDescent="0.25">
      <c r="B3752" s="6" t="s">
        <v>33</v>
      </c>
      <c r="C3752" s="6">
        <v>1995</v>
      </c>
      <c r="D3752" s="6" t="s">
        <v>9</v>
      </c>
      <c r="E3752" s="6" t="s">
        <v>3</v>
      </c>
      <c r="F3752" s="27">
        <v>8.9539617008863925E-2</v>
      </c>
    </row>
    <row r="3753" spans="2:6" x14ac:dyDescent="0.25">
      <c r="B3753" s="6" t="s">
        <v>33</v>
      </c>
      <c r="C3753" s="6">
        <v>1995</v>
      </c>
      <c r="D3753" s="6" t="s">
        <v>10</v>
      </c>
      <c r="E3753" s="6" t="s">
        <v>3</v>
      </c>
      <c r="F3753" s="27">
        <v>8.9232151914035912E-2</v>
      </c>
    </row>
    <row r="3754" spans="2:6" x14ac:dyDescent="0.25">
      <c r="B3754" s="6" t="s">
        <v>33</v>
      </c>
      <c r="C3754" s="6">
        <v>1995</v>
      </c>
      <c r="D3754" s="6" t="s">
        <v>11</v>
      </c>
      <c r="E3754" s="6" t="s">
        <v>3</v>
      </c>
      <c r="F3754" s="27">
        <v>3.3609876724892324E-2</v>
      </c>
    </row>
    <row r="3755" spans="2:6" x14ac:dyDescent="0.25">
      <c r="B3755" s="6" t="s">
        <v>33</v>
      </c>
      <c r="C3755" s="6">
        <v>1995</v>
      </c>
      <c r="D3755" s="6" t="s">
        <v>12</v>
      </c>
      <c r="E3755" s="6" t="s">
        <v>3</v>
      </c>
      <c r="F3755" s="27">
        <v>8.7283296236049107E-3</v>
      </c>
    </row>
    <row r="3756" spans="2:6" x14ac:dyDescent="0.25">
      <c r="B3756" s="6" t="s">
        <v>33</v>
      </c>
      <c r="C3756" s="6">
        <v>1995</v>
      </c>
      <c r="D3756" s="6" t="s">
        <v>13</v>
      </c>
      <c r="E3756" s="6" t="s">
        <v>3</v>
      </c>
      <c r="F3756" s="27">
        <v>2.2894849565475613E-2</v>
      </c>
    </row>
    <row r="3757" spans="2:6" x14ac:dyDescent="0.25">
      <c r="B3757" s="6" t="s">
        <v>33</v>
      </c>
      <c r="C3757" s="6">
        <v>1995</v>
      </c>
      <c r="D3757" s="6" t="s">
        <v>14</v>
      </c>
      <c r="E3757" s="6" t="s">
        <v>3</v>
      </c>
      <c r="F3757" s="27">
        <v>1.2424217737845274E-2</v>
      </c>
    </row>
    <row r="3758" spans="2:6" x14ac:dyDescent="0.25">
      <c r="B3758" s="6" t="s">
        <v>33</v>
      </c>
      <c r="C3758" s="6">
        <v>1995</v>
      </c>
      <c r="D3758" s="6" t="s">
        <v>15</v>
      </c>
      <c r="E3758" s="6" t="s">
        <v>3</v>
      </c>
      <c r="F3758" s="27">
        <v>1.1095022481742618E-2</v>
      </c>
    </row>
    <row r="3759" spans="2:6" x14ac:dyDescent="0.25">
      <c r="B3759" s="6" t="s">
        <v>33</v>
      </c>
      <c r="C3759" s="6">
        <v>1995</v>
      </c>
      <c r="D3759" s="6" t="s">
        <v>16</v>
      </c>
      <c r="E3759" s="6" t="s">
        <v>3</v>
      </c>
      <c r="F3759" s="27">
        <v>0.1723791228572705</v>
      </c>
    </row>
    <row r="3760" spans="2:6" x14ac:dyDescent="0.25">
      <c r="B3760" s="6" t="s">
        <v>33</v>
      </c>
      <c r="C3760" s="6">
        <v>1995</v>
      </c>
      <c r="D3760" s="6" t="s">
        <v>17</v>
      </c>
      <c r="E3760" s="6" t="s">
        <v>3</v>
      </c>
      <c r="F3760" s="27">
        <v>3.9533178637220098E-2</v>
      </c>
    </row>
    <row r="3761" spans="2:6" x14ac:dyDescent="0.25">
      <c r="B3761" s="6" t="s">
        <v>33</v>
      </c>
      <c r="C3761" s="6">
        <v>1995</v>
      </c>
      <c r="D3761" s="6" t="s">
        <v>18</v>
      </c>
      <c r="E3761" s="6" t="s">
        <v>3</v>
      </c>
      <c r="F3761" s="27">
        <v>2.5057091275086655E-2</v>
      </c>
    </row>
    <row r="3762" spans="2:6" x14ac:dyDescent="0.25">
      <c r="B3762" s="6" t="s">
        <v>33</v>
      </c>
      <c r="C3762" s="6">
        <v>1995</v>
      </c>
      <c r="D3762" s="6" t="s">
        <v>19</v>
      </c>
      <c r="E3762" s="6" t="s">
        <v>3</v>
      </c>
      <c r="F3762" s="27">
        <v>7.7928999214255862E-2</v>
      </c>
    </row>
    <row r="3763" spans="2:6" x14ac:dyDescent="0.25">
      <c r="B3763" s="6" t="s">
        <v>33</v>
      </c>
      <c r="C3763" s="6">
        <v>1995</v>
      </c>
      <c r="D3763" s="6" t="s">
        <v>20</v>
      </c>
      <c r="E3763" s="6" t="s">
        <v>3</v>
      </c>
      <c r="F3763" s="27">
        <v>3.3119509317243535E-2</v>
      </c>
    </row>
    <row r="3764" spans="2:6" x14ac:dyDescent="0.25">
      <c r="B3764" s="6" t="s">
        <v>33</v>
      </c>
      <c r="C3764" s="6">
        <v>1995</v>
      </c>
      <c r="D3764" s="6" t="s">
        <v>21</v>
      </c>
      <c r="E3764" s="6" t="s">
        <v>3</v>
      </c>
      <c r="F3764" s="27">
        <v>5.2889252124005666E-3</v>
      </c>
    </row>
    <row r="3765" spans="2:6" x14ac:dyDescent="0.25">
      <c r="B3765" s="6" t="s">
        <v>33</v>
      </c>
      <c r="C3765" s="6">
        <v>1995</v>
      </c>
      <c r="D3765" s="6" t="s">
        <v>22</v>
      </c>
      <c r="E3765" s="6" t="s">
        <v>3</v>
      </c>
      <c r="F3765" s="27">
        <v>1.7061947646840863E-2</v>
      </c>
    </row>
    <row r="3766" spans="2:6" x14ac:dyDescent="0.25">
      <c r="B3766" s="6" t="s">
        <v>33</v>
      </c>
      <c r="C3766" s="6">
        <v>1995</v>
      </c>
      <c r="D3766" s="6" t="s">
        <v>23</v>
      </c>
      <c r="E3766" s="6" t="s">
        <v>3</v>
      </c>
      <c r="F3766" s="27">
        <v>2.5138556385682111E-3</v>
      </c>
    </row>
    <row r="3767" spans="2:6" x14ac:dyDescent="0.25">
      <c r="B3767" s="6" t="s">
        <v>33</v>
      </c>
      <c r="C3767" s="6">
        <v>1995</v>
      </c>
      <c r="D3767" s="6" t="s">
        <v>24</v>
      </c>
      <c r="E3767" s="6" t="s">
        <v>3</v>
      </c>
      <c r="F3767" s="27">
        <v>5.4041852043591715E-2</v>
      </c>
    </row>
    <row r="3768" spans="2:6" x14ac:dyDescent="0.25">
      <c r="B3768" s="6" t="s">
        <v>33</v>
      </c>
      <c r="C3768" s="6">
        <v>1995</v>
      </c>
      <c r="D3768" s="6" t="s">
        <v>25</v>
      </c>
      <c r="E3768" s="6" t="s">
        <v>3</v>
      </c>
      <c r="F3768" s="27">
        <v>4.5493796826014177E-2</v>
      </c>
    </row>
    <row r="3769" spans="2:6" x14ac:dyDescent="0.25">
      <c r="B3769" s="6" t="s">
        <v>33</v>
      </c>
      <c r="C3769" s="6">
        <v>1995</v>
      </c>
      <c r="D3769" s="6" t="s">
        <v>26</v>
      </c>
      <c r="E3769" s="6" t="s">
        <v>3</v>
      </c>
      <c r="F3769" s="27">
        <v>6.1460432921365146E-2</v>
      </c>
    </row>
    <row r="3770" spans="2:6" x14ac:dyDescent="0.25">
      <c r="B3770" s="6" t="s">
        <v>33</v>
      </c>
      <c r="C3770" s="6">
        <v>1995</v>
      </c>
      <c r="D3770" s="6" t="s">
        <v>27</v>
      </c>
      <c r="E3770" s="6" t="s">
        <v>3</v>
      </c>
      <c r="F3770" s="27">
        <v>7.8732087530319472E-4</v>
      </c>
    </row>
    <row r="3771" spans="2:6" x14ac:dyDescent="0.25">
      <c r="B3771" s="6" t="s">
        <v>33</v>
      </c>
      <c r="C3771" s="6">
        <v>1995</v>
      </c>
      <c r="D3771" s="6" t="s">
        <v>28</v>
      </c>
      <c r="E3771" s="6" t="s">
        <v>3</v>
      </c>
      <c r="F3771" s="27">
        <v>5.4534321776675224E-3</v>
      </c>
    </row>
    <row r="3772" spans="2:6" x14ac:dyDescent="0.25">
      <c r="B3772" s="6" t="s">
        <v>33</v>
      </c>
      <c r="C3772" s="6">
        <v>1995</v>
      </c>
      <c r="D3772" s="6" t="s">
        <v>29</v>
      </c>
      <c r="E3772" s="6" t="s">
        <v>3</v>
      </c>
      <c r="F3772" s="27">
        <v>1.7893417356273207E-2</v>
      </c>
    </row>
    <row r="3773" spans="2:6" x14ac:dyDescent="0.25">
      <c r="B3773" s="6" t="s">
        <v>33</v>
      </c>
      <c r="C3773" s="6">
        <v>1995</v>
      </c>
      <c r="D3773" s="6" t="s">
        <v>30</v>
      </c>
      <c r="E3773" s="6" t="s">
        <v>3</v>
      </c>
      <c r="F3773" s="27">
        <v>1.393841763220342E-3</v>
      </c>
    </row>
    <row r="3774" spans="2:6" x14ac:dyDescent="0.25">
      <c r="B3774" s="6" t="s">
        <v>33</v>
      </c>
      <c r="C3774" s="6">
        <v>1995</v>
      </c>
      <c r="D3774" s="6" t="s">
        <v>31</v>
      </c>
      <c r="E3774" s="6" t="s">
        <v>3</v>
      </c>
      <c r="F3774" s="27">
        <v>1.0448557410565763E-3</v>
      </c>
    </row>
    <row r="3775" spans="2:6" x14ac:dyDescent="0.25">
      <c r="B3775" s="6" t="s">
        <v>33</v>
      </c>
      <c r="C3775" s="6">
        <v>1995</v>
      </c>
      <c r="D3775" s="6" t="s">
        <v>32</v>
      </c>
      <c r="E3775" s="6" t="s">
        <v>3</v>
      </c>
      <c r="F3775" s="27">
        <v>1.6166882593008192E-2</v>
      </c>
    </row>
    <row r="3776" spans="2:6" x14ac:dyDescent="0.25">
      <c r="B3776" s="6" t="s">
        <v>33</v>
      </c>
      <c r="C3776" s="6">
        <v>1995</v>
      </c>
      <c r="D3776" s="6" t="s">
        <v>7</v>
      </c>
      <c r="E3776" s="6" t="s">
        <v>4</v>
      </c>
      <c r="F3776" s="27">
        <v>0.14153966602430343</v>
      </c>
    </row>
    <row r="3777" spans="2:6" x14ac:dyDescent="0.25">
      <c r="B3777" s="6" t="s">
        <v>33</v>
      </c>
      <c r="C3777" s="6">
        <v>1995</v>
      </c>
      <c r="D3777" s="6" t="s">
        <v>8</v>
      </c>
      <c r="E3777" s="6" t="s">
        <v>4</v>
      </c>
      <c r="F3777" s="27">
        <v>5.2732854770829035E-2</v>
      </c>
    </row>
    <row r="3778" spans="2:6" x14ac:dyDescent="0.25">
      <c r="B3778" s="6" t="s">
        <v>33</v>
      </c>
      <c r="C3778" s="6">
        <v>1995</v>
      </c>
      <c r="D3778" s="6" t="s">
        <v>9</v>
      </c>
      <c r="E3778" s="6" t="s">
        <v>4</v>
      </c>
      <c r="F3778" s="27">
        <v>8.0714971925573989E-2</v>
      </c>
    </row>
    <row r="3779" spans="2:6" x14ac:dyDescent="0.25">
      <c r="B3779" s="6" t="s">
        <v>33</v>
      </c>
      <c r="C3779" s="6">
        <v>1995</v>
      </c>
      <c r="D3779" s="6" t="s">
        <v>10</v>
      </c>
      <c r="E3779" s="6" t="s">
        <v>4</v>
      </c>
      <c r="F3779" s="27">
        <v>4.0317314519042406E-2</v>
      </c>
    </row>
    <row r="3780" spans="2:6" x14ac:dyDescent="0.25">
      <c r="B3780" s="6" t="s">
        <v>33</v>
      </c>
      <c r="C3780" s="6">
        <v>1995</v>
      </c>
      <c r="D3780" s="6" t="s">
        <v>11</v>
      </c>
      <c r="E3780" s="6" t="s">
        <v>4</v>
      </c>
      <c r="F3780" s="27">
        <v>6.398484767330416E-2</v>
      </c>
    </row>
    <row r="3781" spans="2:6" x14ac:dyDescent="0.25">
      <c r="B3781" s="6" t="s">
        <v>33</v>
      </c>
      <c r="C3781" s="6">
        <v>1995</v>
      </c>
      <c r="D3781" s="6" t="s">
        <v>12</v>
      </c>
      <c r="E3781" s="6" t="s">
        <v>4</v>
      </c>
      <c r="F3781" s="27">
        <v>5.309468266838673E-3</v>
      </c>
    </row>
    <row r="3782" spans="2:6" x14ac:dyDescent="0.25">
      <c r="B3782" s="6" t="s">
        <v>33</v>
      </c>
      <c r="C3782" s="6">
        <v>1995</v>
      </c>
      <c r="D3782" s="6" t="s">
        <v>13</v>
      </c>
      <c r="E3782" s="6" t="s">
        <v>4</v>
      </c>
      <c r="F3782" s="27">
        <v>1.5325548240490764E-2</v>
      </c>
    </row>
    <row r="3783" spans="2:6" x14ac:dyDescent="0.25">
      <c r="B3783" s="6" t="s">
        <v>33</v>
      </c>
      <c r="C3783" s="6">
        <v>1995</v>
      </c>
      <c r="D3783" s="6" t="s">
        <v>14</v>
      </c>
      <c r="E3783" s="6" t="s">
        <v>4</v>
      </c>
      <c r="F3783" s="27">
        <v>3.1265349195260569E-2</v>
      </c>
    </row>
    <row r="3784" spans="2:6" x14ac:dyDescent="0.25">
      <c r="B3784" s="6" t="s">
        <v>33</v>
      </c>
      <c r="C3784" s="6">
        <v>1995</v>
      </c>
      <c r="D3784" s="6" t="s">
        <v>15</v>
      </c>
      <c r="E3784" s="6" t="s">
        <v>4</v>
      </c>
      <c r="F3784" s="27">
        <v>7.7733168165071012E-3</v>
      </c>
    </row>
    <row r="3785" spans="2:6" x14ac:dyDescent="0.25">
      <c r="B3785" s="6" t="s">
        <v>33</v>
      </c>
      <c r="C3785" s="6">
        <v>1995</v>
      </c>
      <c r="D3785" s="6" t="s">
        <v>16</v>
      </c>
      <c r="E3785" s="6" t="s">
        <v>4</v>
      </c>
      <c r="F3785" s="27">
        <v>6.5315348682433633E-2</v>
      </c>
    </row>
    <row r="3786" spans="2:6" x14ac:dyDescent="0.25">
      <c r="B3786" s="6" t="s">
        <v>33</v>
      </c>
      <c r="C3786" s="6">
        <v>1995</v>
      </c>
      <c r="D3786" s="6" t="s">
        <v>17</v>
      </c>
      <c r="E3786" s="6" t="s">
        <v>4</v>
      </c>
      <c r="F3786" s="27">
        <v>0.10625489322373272</v>
      </c>
    </row>
    <row r="3787" spans="2:6" x14ac:dyDescent="0.25">
      <c r="B3787" s="6" t="s">
        <v>33</v>
      </c>
      <c r="C3787" s="6">
        <v>1995</v>
      </c>
      <c r="D3787" s="6" t="s">
        <v>18</v>
      </c>
      <c r="E3787" s="6" t="s">
        <v>4</v>
      </c>
      <c r="F3787" s="27">
        <v>4.2089416505506051E-2</v>
      </c>
    </row>
    <row r="3788" spans="2:6" x14ac:dyDescent="0.25">
      <c r="B3788" s="6" t="s">
        <v>33</v>
      </c>
      <c r="C3788" s="6">
        <v>1995</v>
      </c>
      <c r="D3788" s="6" t="s">
        <v>19</v>
      </c>
      <c r="E3788" s="6" t="s">
        <v>4</v>
      </c>
      <c r="F3788" s="27">
        <v>0.1072178682581776</v>
      </c>
    </row>
    <row r="3789" spans="2:6" x14ac:dyDescent="0.25">
      <c r="B3789" s="6" t="s">
        <v>33</v>
      </c>
      <c r="C3789" s="6">
        <v>1995</v>
      </c>
      <c r="D3789" s="6" t="s">
        <v>20</v>
      </c>
      <c r="E3789" s="6" t="s">
        <v>4</v>
      </c>
      <c r="F3789" s="27">
        <v>2.4164975287439501E-2</v>
      </c>
    </row>
    <row r="3790" spans="2:6" x14ac:dyDescent="0.25">
      <c r="B3790" s="6" t="s">
        <v>33</v>
      </c>
      <c r="C3790" s="6">
        <v>1995</v>
      </c>
      <c r="D3790" s="6" t="s">
        <v>21</v>
      </c>
      <c r="E3790" s="6" t="s">
        <v>4</v>
      </c>
      <c r="F3790" s="27">
        <v>5.3277021136447292E-3</v>
      </c>
    </row>
    <row r="3791" spans="2:6" x14ac:dyDescent="0.25">
      <c r="B3791" s="6" t="s">
        <v>33</v>
      </c>
      <c r="C3791" s="6">
        <v>1995</v>
      </c>
      <c r="D3791" s="6" t="s">
        <v>22</v>
      </c>
      <c r="E3791" s="6" t="s">
        <v>4</v>
      </c>
      <c r="F3791" s="27">
        <v>1.153632695110708E-2</v>
      </c>
    </row>
    <row r="3792" spans="2:6" x14ac:dyDescent="0.25">
      <c r="B3792" s="6" t="s">
        <v>33</v>
      </c>
      <c r="C3792" s="6">
        <v>1995</v>
      </c>
      <c r="D3792" s="6" t="s">
        <v>23</v>
      </c>
      <c r="E3792" s="6" t="s">
        <v>4</v>
      </c>
      <c r="F3792" s="27">
        <v>7.282142568168946E-4</v>
      </c>
    </row>
    <row r="3793" spans="2:6" x14ac:dyDescent="0.25">
      <c r="B3793" s="6" t="s">
        <v>33</v>
      </c>
      <c r="C3793" s="6">
        <v>1995</v>
      </c>
      <c r="D3793" s="6" t="s">
        <v>24</v>
      </c>
      <c r="E3793" s="6" t="s">
        <v>4</v>
      </c>
      <c r="F3793" s="27">
        <v>3.4761119512609275E-2</v>
      </c>
    </row>
    <row r="3794" spans="2:6" x14ac:dyDescent="0.25">
      <c r="B3794" s="6" t="s">
        <v>33</v>
      </c>
      <c r="C3794" s="6">
        <v>1995</v>
      </c>
      <c r="D3794" s="6" t="s">
        <v>25</v>
      </c>
      <c r="E3794" s="6" t="s">
        <v>4</v>
      </c>
      <c r="F3794" s="27">
        <v>9.3034784481628829E-2</v>
      </c>
    </row>
    <row r="3795" spans="2:6" x14ac:dyDescent="0.25">
      <c r="B3795" s="6" t="s">
        <v>33</v>
      </c>
      <c r="C3795" s="6">
        <v>1995</v>
      </c>
      <c r="D3795" s="6" t="s">
        <v>26</v>
      </c>
      <c r="E3795" s="6" t="s">
        <v>4</v>
      </c>
      <c r="F3795" s="27">
        <v>4.2732729413132248E-2</v>
      </c>
    </row>
    <row r="3796" spans="2:6" x14ac:dyDescent="0.25">
      <c r="B3796" s="6" t="s">
        <v>33</v>
      </c>
      <c r="C3796" s="6">
        <v>1995</v>
      </c>
      <c r="D3796" s="6" t="s">
        <v>27</v>
      </c>
      <c r="E3796" s="6" t="s">
        <v>4</v>
      </c>
      <c r="F3796" s="27">
        <v>3.7208443638609714E-4</v>
      </c>
    </row>
    <row r="3797" spans="2:6" x14ac:dyDescent="0.25">
      <c r="B3797" s="6" t="s">
        <v>33</v>
      </c>
      <c r="C3797" s="6">
        <v>1995</v>
      </c>
      <c r="D3797" s="6" t="s">
        <v>28</v>
      </c>
      <c r="E3797" s="6" t="s">
        <v>4</v>
      </c>
      <c r="F3797" s="27">
        <v>1.6591660978086335E-2</v>
      </c>
    </row>
    <row r="3798" spans="2:6" x14ac:dyDescent="0.25">
      <c r="B3798" s="6" t="s">
        <v>33</v>
      </c>
      <c r="C3798" s="6">
        <v>1995</v>
      </c>
      <c r="D3798" s="6" t="s">
        <v>29</v>
      </c>
      <c r="E3798" s="6" t="s">
        <v>4</v>
      </c>
      <c r="F3798" s="27">
        <v>2.9800943373649129E-3</v>
      </c>
    </row>
    <row r="3799" spans="2:6" x14ac:dyDescent="0.25">
      <c r="B3799" s="6" t="s">
        <v>33</v>
      </c>
      <c r="C3799" s="6">
        <v>1995</v>
      </c>
      <c r="D3799" s="6" t="s">
        <v>30</v>
      </c>
      <c r="E3799" s="6" t="s">
        <v>4</v>
      </c>
      <c r="F3799" s="27">
        <v>4.353330924946068E-4</v>
      </c>
    </row>
    <row r="3800" spans="2:6" x14ac:dyDescent="0.25">
      <c r="B3800" s="6" t="s">
        <v>33</v>
      </c>
      <c r="C3800" s="6">
        <v>1995</v>
      </c>
      <c r="D3800" s="6" t="s">
        <v>31</v>
      </c>
      <c r="E3800" s="6" t="s">
        <v>4</v>
      </c>
      <c r="F3800" s="27">
        <v>4.8011997871198388E-3</v>
      </c>
    </row>
    <row r="3801" spans="2:6" x14ac:dyDescent="0.25">
      <c r="B3801" s="6" t="s">
        <v>33</v>
      </c>
      <c r="C3801" s="6">
        <v>1995</v>
      </c>
      <c r="D3801" s="6" t="s">
        <v>32</v>
      </c>
      <c r="E3801" s="6" t="s">
        <v>4</v>
      </c>
      <c r="F3801" s="27">
        <v>2.692911250169518E-3</v>
      </c>
    </row>
    <row r="3802" spans="2:6" x14ac:dyDescent="0.25">
      <c r="B3802" s="6" t="s">
        <v>33</v>
      </c>
      <c r="C3802" s="6">
        <v>1994</v>
      </c>
      <c r="D3802" s="6" t="s">
        <v>7</v>
      </c>
      <c r="E3802" s="6" t="s">
        <v>3</v>
      </c>
      <c r="F3802" s="27">
        <v>9.8263977176864289E-2</v>
      </c>
    </row>
    <row r="3803" spans="2:6" x14ac:dyDescent="0.25">
      <c r="B3803" s="6" t="s">
        <v>33</v>
      </c>
      <c r="C3803" s="6">
        <v>1994</v>
      </c>
      <c r="D3803" s="6" t="s">
        <v>8</v>
      </c>
      <c r="E3803" s="6" t="s">
        <v>3</v>
      </c>
      <c r="F3803" s="27">
        <v>5.5585044818212935E-2</v>
      </c>
    </row>
    <row r="3804" spans="2:6" x14ac:dyDescent="0.25">
      <c r="B3804" s="6" t="s">
        <v>33</v>
      </c>
      <c r="C3804" s="6">
        <v>1994</v>
      </c>
      <c r="D3804" s="6" t="s">
        <v>9</v>
      </c>
      <c r="E3804" s="6" t="s">
        <v>3</v>
      </c>
      <c r="F3804" s="27">
        <v>8.8142916992702838E-2</v>
      </c>
    </row>
    <row r="3805" spans="2:6" x14ac:dyDescent="0.25">
      <c r="B3805" s="6" t="s">
        <v>33</v>
      </c>
      <c r="C3805" s="6">
        <v>1994</v>
      </c>
      <c r="D3805" s="6" t="s">
        <v>10</v>
      </c>
      <c r="E3805" s="6" t="s">
        <v>3</v>
      </c>
      <c r="F3805" s="27">
        <v>9.2243334232683924E-2</v>
      </c>
    </row>
    <row r="3806" spans="2:6" x14ac:dyDescent="0.25">
      <c r="B3806" s="6" t="s">
        <v>33</v>
      </c>
      <c r="C3806" s="6">
        <v>1994</v>
      </c>
      <c r="D3806" s="6" t="s">
        <v>11</v>
      </c>
      <c r="E3806" s="6" t="s">
        <v>3</v>
      </c>
      <c r="F3806" s="27">
        <v>3.2891892017857895E-2</v>
      </c>
    </row>
    <row r="3807" spans="2:6" x14ac:dyDescent="0.25">
      <c r="B3807" s="6" t="s">
        <v>33</v>
      </c>
      <c r="C3807" s="6">
        <v>1994</v>
      </c>
      <c r="D3807" s="6" t="s">
        <v>12</v>
      </c>
      <c r="E3807" s="6" t="s">
        <v>3</v>
      </c>
      <c r="F3807" s="27">
        <v>9.0977683849441469E-3</v>
      </c>
    </row>
    <row r="3808" spans="2:6" x14ac:dyDescent="0.25">
      <c r="B3808" s="6" t="s">
        <v>33</v>
      </c>
      <c r="C3808" s="6">
        <v>1994</v>
      </c>
      <c r="D3808" s="6" t="s">
        <v>13</v>
      </c>
      <c r="E3808" s="6" t="s">
        <v>3</v>
      </c>
      <c r="F3808" s="27">
        <v>2.2273168160089236E-2</v>
      </c>
    </row>
    <row r="3809" spans="2:6" x14ac:dyDescent="0.25">
      <c r="B3809" s="6" t="s">
        <v>33</v>
      </c>
      <c r="C3809" s="6">
        <v>1994</v>
      </c>
      <c r="D3809" s="6" t="s">
        <v>14</v>
      </c>
      <c r="E3809" s="6" t="s">
        <v>3</v>
      </c>
      <c r="F3809" s="27">
        <v>1.1771480712554952E-2</v>
      </c>
    </row>
    <row r="3810" spans="2:6" x14ac:dyDescent="0.25">
      <c r="B3810" s="6" t="s">
        <v>33</v>
      </c>
      <c r="C3810" s="6">
        <v>1994</v>
      </c>
      <c r="D3810" s="6" t="s">
        <v>15</v>
      </c>
      <c r="E3810" s="6" t="s">
        <v>3</v>
      </c>
      <c r="F3810" s="27">
        <v>9.4416275725353865E-3</v>
      </c>
    </row>
    <row r="3811" spans="2:6" x14ac:dyDescent="0.25">
      <c r="B3811" s="6" t="s">
        <v>33</v>
      </c>
      <c r="C3811" s="6">
        <v>1994</v>
      </c>
      <c r="D3811" s="6" t="s">
        <v>16</v>
      </c>
      <c r="E3811" s="6" t="s">
        <v>3</v>
      </c>
      <c r="F3811" s="27">
        <v>0.17375712252003211</v>
      </c>
    </row>
    <row r="3812" spans="2:6" x14ac:dyDescent="0.25">
      <c r="B3812" s="6" t="s">
        <v>33</v>
      </c>
      <c r="C3812" s="6">
        <v>1994</v>
      </c>
      <c r="D3812" s="6" t="s">
        <v>17</v>
      </c>
      <c r="E3812" s="6" t="s">
        <v>3</v>
      </c>
      <c r="F3812" s="27">
        <v>3.9933237460144183E-2</v>
      </c>
    </row>
    <row r="3813" spans="2:6" x14ac:dyDescent="0.25">
      <c r="B3813" s="6" t="s">
        <v>33</v>
      </c>
      <c r="C3813" s="6">
        <v>1994</v>
      </c>
      <c r="D3813" s="6" t="s">
        <v>18</v>
      </c>
      <c r="E3813" s="6" t="s">
        <v>3</v>
      </c>
      <c r="F3813" s="27">
        <v>2.3524318457107968E-2</v>
      </c>
    </row>
    <row r="3814" spans="2:6" x14ac:dyDescent="0.25">
      <c r="B3814" s="6" t="s">
        <v>33</v>
      </c>
      <c r="C3814" s="6">
        <v>1994</v>
      </c>
      <c r="D3814" s="6" t="s">
        <v>19</v>
      </c>
      <c r="E3814" s="6" t="s">
        <v>3</v>
      </c>
      <c r="F3814" s="27">
        <v>7.8276644037901161E-2</v>
      </c>
    </row>
    <row r="3815" spans="2:6" x14ac:dyDescent="0.25">
      <c r="B3815" s="6" t="s">
        <v>33</v>
      </c>
      <c r="C3815" s="6">
        <v>1994</v>
      </c>
      <c r="D3815" s="6" t="s">
        <v>20</v>
      </c>
      <c r="E3815" s="6" t="s">
        <v>3</v>
      </c>
      <c r="F3815" s="27">
        <v>3.1018273733663452E-2</v>
      </c>
    </row>
    <row r="3816" spans="2:6" x14ac:dyDescent="0.25">
      <c r="B3816" s="6" t="s">
        <v>33</v>
      </c>
      <c r="C3816" s="6">
        <v>1994</v>
      </c>
      <c r="D3816" s="6" t="s">
        <v>21</v>
      </c>
      <c r="E3816" s="6" t="s">
        <v>3</v>
      </c>
      <c r="F3816" s="27">
        <v>5.2117452769853082E-3</v>
      </c>
    </row>
    <row r="3817" spans="2:6" x14ac:dyDescent="0.25">
      <c r="B3817" s="6" t="s">
        <v>33</v>
      </c>
      <c r="C3817" s="6">
        <v>1994</v>
      </c>
      <c r="D3817" s="6" t="s">
        <v>22</v>
      </c>
      <c r="E3817" s="6" t="s">
        <v>3</v>
      </c>
      <c r="F3817" s="27">
        <v>1.7537854287597816E-2</v>
      </c>
    </row>
    <row r="3818" spans="2:6" x14ac:dyDescent="0.25">
      <c r="B3818" s="6" t="s">
        <v>33</v>
      </c>
      <c r="C3818" s="6">
        <v>1994</v>
      </c>
      <c r="D3818" s="6" t="s">
        <v>23</v>
      </c>
      <c r="E3818" s="6" t="s">
        <v>3</v>
      </c>
      <c r="F3818" s="27">
        <v>2.280138558681072E-3</v>
      </c>
    </row>
    <row r="3819" spans="2:6" x14ac:dyDescent="0.25">
      <c r="B3819" s="6" t="s">
        <v>33</v>
      </c>
      <c r="C3819" s="6">
        <v>1994</v>
      </c>
      <c r="D3819" s="6" t="s">
        <v>24</v>
      </c>
      <c r="E3819" s="6" t="s">
        <v>3</v>
      </c>
      <c r="F3819" s="27">
        <v>5.5122595639720502E-2</v>
      </c>
    </row>
    <row r="3820" spans="2:6" x14ac:dyDescent="0.25">
      <c r="B3820" s="6" t="s">
        <v>33</v>
      </c>
      <c r="C3820" s="6">
        <v>1994</v>
      </c>
      <c r="D3820" s="6" t="s">
        <v>25</v>
      </c>
      <c r="E3820" s="6" t="s">
        <v>3</v>
      </c>
      <c r="F3820" s="27">
        <v>4.8100411025658422E-2</v>
      </c>
    </row>
    <row r="3821" spans="2:6" x14ac:dyDescent="0.25">
      <c r="B3821" s="6" t="s">
        <v>33</v>
      </c>
      <c r="C3821" s="6">
        <v>1994</v>
      </c>
      <c r="D3821" s="6" t="s">
        <v>26</v>
      </c>
      <c r="E3821" s="6" t="s">
        <v>3</v>
      </c>
      <c r="F3821" s="27">
        <v>6.158756265461364E-2</v>
      </c>
    </row>
    <row r="3822" spans="2:6" x14ac:dyDescent="0.25">
      <c r="B3822" s="6" t="s">
        <v>33</v>
      </c>
      <c r="C3822" s="6">
        <v>1994</v>
      </c>
      <c r="D3822" s="6" t="s">
        <v>27</v>
      </c>
      <c r="E3822" s="6" t="s">
        <v>3</v>
      </c>
      <c r="F3822" s="27">
        <v>7.1878998851903882E-4</v>
      </c>
    </row>
    <row r="3823" spans="2:6" x14ac:dyDescent="0.25">
      <c r="B3823" s="6" t="s">
        <v>33</v>
      </c>
      <c r="C3823" s="6">
        <v>1994</v>
      </c>
      <c r="D3823" s="6" t="s">
        <v>28</v>
      </c>
      <c r="E3823" s="6" t="s">
        <v>3</v>
      </c>
      <c r="F3823" s="27">
        <v>5.6358727990293228E-3</v>
      </c>
    </row>
    <row r="3824" spans="2:6" x14ac:dyDescent="0.25">
      <c r="B3824" s="6" t="s">
        <v>33</v>
      </c>
      <c r="C3824" s="6">
        <v>1994</v>
      </c>
      <c r="D3824" s="6" t="s">
        <v>29</v>
      </c>
      <c r="E3824" s="6" t="s">
        <v>3</v>
      </c>
      <c r="F3824" s="27">
        <v>1.7910195787414235E-2</v>
      </c>
    </row>
    <row r="3825" spans="2:6" x14ac:dyDescent="0.25">
      <c r="B3825" s="6" t="s">
        <v>33</v>
      </c>
      <c r="C3825" s="6">
        <v>1994</v>
      </c>
      <c r="D3825" s="6" t="s">
        <v>30</v>
      </c>
      <c r="E3825" s="6" t="s">
        <v>3</v>
      </c>
      <c r="F3825" s="27">
        <v>1.4412049985940095E-3</v>
      </c>
    </row>
    <row r="3826" spans="2:6" x14ac:dyDescent="0.25">
      <c r="B3826" s="6" t="s">
        <v>33</v>
      </c>
      <c r="C3826" s="6">
        <v>1994</v>
      </c>
      <c r="D3826" s="6" t="s">
        <v>31</v>
      </c>
      <c r="E3826" s="6" t="s">
        <v>3</v>
      </c>
      <c r="F3826" s="27">
        <v>1.0258811003286859E-3</v>
      </c>
    </row>
    <row r="3827" spans="2:6" x14ac:dyDescent="0.25">
      <c r="B3827" s="6" t="s">
        <v>33</v>
      </c>
      <c r="C3827" s="6">
        <v>1994</v>
      </c>
      <c r="D3827" s="6" t="s">
        <v>32</v>
      </c>
      <c r="E3827" s="6" t="s">
        <v>3</v>
      </c>
      <c r="F3827" s="27">
        <v>1.7206941605563474E-2</v>
      </c>
    </row>
    <row r="3828" spans="2:6" x14ac:dyDescent="0.25">
      <c r="B3828" s="6" t="s">
        <v>33</v>
      </c>
      <c r="C3828" s="6">
        <v>1994</v>
      </c>
      <c r="D3828" s="6" t="s">
        <v>7</v>
      </c>
      <c r="E3828" s="6" t="s">
        <v>4</v>
      </c>
      <c r="F3828" s="27">
        <v>0.14215696184334364</v>
      </c>
    </row>
    <row r="3829" spans="2:6" x14ac:dyDescent="0.25">
      <c r="B3829" s="6" t="s">
        <v>33</v>
      </c>
      <c r="C3829" s="6">
        <v>1994</v>
      </c>
      <c r="D3829" s="6" t="s">
        <v>8</v>
      </c>
      <c r="E3829" s="6" t="s">
        <v>4</v>
      </c>
      <c r="F3829" s="27">
        <v>5.2715014454470105E-2</v>
      </c>
    </row>
    <row r="3830" spans="2:6" x14ac:dyDescent="0.25">
      <c r="B3830" s="6" t="s">
        <v>33</v>
      </c>
      <c r="C3830" s="6">
        <v>1994</v>
      </c>
      <c r="D3830" s="6" t="s">
        <v>9</v>
      </c>
      <c r="E3830" s="6" t="s">
        <v>4</v>
      </c>
      <c r="F3830" s="27">
        <v>8.1042181894961943E-2</v>
      </c>
    </row>
    <row r="3831" spans="2:6" x14ac:dyDescent="0.25">
      <c r="B3831" s="6" t="s">
        <v>33</v>
      </c>
      <c r="C3831" s="6">
        <v>1994</v>
      </c>
      <c r="D3831" s="6" t="s">
        <v>10</v>
      </c>
      <c r="E3831" s="6" t="s">
        <v>4</v>
      </c>
      <c r="F3831" s="27">
        <v>3.8969790494417005E-2</v>
      </c>
    </row>
    <row r="3832" spans="2:6" x14ac:dyDescent="0.25">
      <c r="B3832" s="6" t="s">
        <v>33</v>
      </c>
      <c r="C3832" s="6">
        <v>1994</v>
      </c>
      <c r="D3832" s="6" t="s">
        <v>11</v>
      </c>
      <c r="E3832" s="6" t="s">
        <v>4</v>
      </c>
      <c r="F3832" s="27">
        <v>4.9376559723803941E-2</v>
      </c>
    </row>
    <row r="3833" spans="2:6" x14ac:dyDescent="0.25">
      <c r="B3833" s="6" t="s">
        <v>33</v>
      </c>
      <c r="C3833" s="6">
        <v>1994</v>
      </c>
      <c r="D3833" s="6" t="s">
        <v>12</v>
      </c>
      <c r="E3833" s="6" t="s">
        <v>4</v>
      </c>
      <c r="F3833" s="27">
        <v>5.1758683351640087E-3</v>
      </c>
    </row>
    <row r="3834" spans="2:6" x14ac:dyDescent="0.25">
      <c r="B3834" s="6" t="s">
        <v>33</v>
      </c>
      <c r="C3834" s="6">
        <v>1994</v>
      </c>
      <c r="D3834" s="6" t="s">
        <v>13</v>
      </c>
      <c r="E3834" s="6" t="s">
        <v>4</v>
      </c>
      <c r="F3834" s="27">
        <v>1.4757149178667134E-2</v>
      </c>
    </row>
    <row r="3835" spans="2:6" x14ac:dyDescent="0.25">
      <c r="B3835" s="6" t="s">
        <v>33</v>
      </c>
      <c r="C3835" s="6">
        <v>1994</v>
      </c>
      <c r="D3835" s="6" t="s">
        <v>14</v>
      </c>
      <c r="E3835" s="6" t="s">
        <v>4</v>
      </c>
      <c r="F3835" s="27">
        <v>2.9536760626337907E-2</v>
      </c>
    </row>
    <row r="3836" spans="2:6" x14ac:dyDescent="0.25">
      <c r="B3836" s="6" t="s">
        <v>33</v>
      </c>
      <c r="C3836" s="6">
        <v>1994</v>
      </c>
      <c r="D3836" s="6" t="s">
        <v>15</v>
      </c>
      <c r="E3836" s="6" t="s">
        <v>4</v>
      </c>
      <c r="F3836" s="27">
        <v>6.9554415969774767E-3</v>
      </c>
    </row>
    <row r="3837" spans="2:6" x14ac:dyDescent="0.25">
      <c r="B3837" s="6" t="s">
        <v>33</v>
      </c>
      <c r="C3837" s="6">
        <v>1994</v>
      </c>
      <c r="D3837" s="6" t="s">
        <v>16</v>
      </c>
      <c r="E3837" s="6" t="s">
        <v>4</v>
      </c>
      <c r="F3837" s="27">
        <v>8.2065899804802889E-2</v>
      </c>
    </row>
    <row r="3838" spans="2:6" x14ac:dyDescent="0.25">
      <c r="B3838" s="6" t="s">
        <v>33</v>
      </c>
      <c r="C3838" s="6">
        <v>1994</v>
      </c>
      <c r="D3838" s="6" t="s">
        <v>17</v>
      </c>
      <c r="E3838" s="6" t="s">
        <v>4</v>
      </c>
      <c r="F3838" s="27">
        <v>0.10747241071809628</v>
      </c>
    </row>
    <row r="3839" spans="2:6" x14ac:dyDescent="0.25">
      <c r="B3839" s="6" t="s">
        <v>33</v>
      </c>
      <c r="C3839" s="6">
        <v>1994</v>
      </c>
      <c r="D3839" s="6" t="s">
        <v>18</v>
      </c>
      <c r="E3839" s="6" t="s">
        <v>4</v>
      </c>
      <c r="F3839" s="27">
        <v>4.4622420489183294E-2</v>
      </c>
    </row>
    <row r="3840" spans="2:6" x14ac:dyDescent="0.25">
      <c r="B3840" s="6" t="s">
        <v>33</v>
      </c>
      <c r="C3840" s="6">
        <v>1994</v>
      </c>
      <c r="D3840" s="6" t="s">
        <v>19</v>
      </c>
      <c r="E3840" s="6" t="s">
        <v>4</v>
      </c>
      <c r="F3840" s="27">
        <v>0.10314449303781972</v>
      </c>
    </row>
    <row r="3841" spans="2:6" x14ac:dyDescent="0.25">
      <c r="B3841" s="6" t="s">
        <v>33</v>
      </c>
      <c r="C3841" s="6">
        <v>1994</v>
      </c>
      <c r="D3841" s="6" t="s">
        <v>20</v>
      </c>
      <c r="E3841" s="6" t="s">
        <v>4</v>
      </c>
      <c r="F3841" s="27">
        <v>2.6033769775220074E-2</v>
      </c>
    </row>
    <row r="3842" spans="2:6" x14ac:dyDescent="0.25">
      <c r="B3842" s="6" t="s">
        <v>33</v>
      </c>
      <c r="C3842" s="6">
        <v>1994</v>
      </c>
      <c r="D3842" s="6" t="s">
        <v>21</v>
      </c>
      <c r="E3842" s="6" t="s">
        <v>4</v>
      </c>
      <c r="F3842" s="27">
        <v>4.5946571246947938E-3</v>
      </c>
    </row>
    <row r="3843" spans="2:6" x14ac:dyDescent="0.25">
      <c r="B3843" s="6" t="s">
        <v>33</v>
      </c>
      <c r="C3843" s="6">
        <v>1994</v>
      </c>
      <c r="D3843" s="6" t="s">
        <v>22</v>
      </c>
      <c r="E3843" s="6" t="s">
        <v>4</v>
      </c>
      <c r="F3843" s="27">
        <v>1.1376577693619144E-2</v>
      </c>
    </row>
    <row r="3844" spans="2:6" x14ac:dyDescent="0.25">
      <c r="B3844" s="6" t="s">
        <v>33</v>
      </c>
      <c r="C3844" s="6">
        <v>1994</v>
      </c>
      <c r="D3844" s="6" t="s">
        <v>23</v>
      </c>
      <c r="E3844" s="6" t="s">
        <v>4</v>
      </c>
      <c r="F3844" s="27">
        <v>7.8842564202780379E-4</v>
      </c>
    </row>
    <row r="3845" spans="2:6" x14ac:dyDescent="0.25">
      <c r="B3845" s="6" t="s">
        <v>33</v>
      </c>
      <c r="C3845" s="6">
        <v>1994</v>
      </c>
      <c r="D3845" s="6" t="s">
        <v>24</v>
      </c>
      <c r="E3845" s="6" t="s">
        <v>4</v>
      </c>
      <c r="F3845" s="27">
        <v>3.5624597083049749E-2</v>
      </c>
    </row>
    <row r="3846" spans="2:6" x14ac:dyDescent="0.25">
      <c r="B3846" s="6" t="s">
        <v>33</v>
      </c>
      <c r="C3846" s="6">
        <v>1994</v>
      </c>
      <c r="D3846" s="6" t="s">
        <v>25</v>
      </c>
      <c r="E3846" s="6" t="s">
        <v>4</v>
      </c>
      <c r="F3846" s="27">
        <v>9.1474221176977968E-2</v>
      </c>
    </row>
    <row r="3847" spans="2:6" x14ac:dyDescent="0.25">
      <c r="B3847" s="6" t="s">
        <v>33</v>
      </c>
      <c r="C3847" s="6">
        <v>1994</v>
      </c>
      <c r="D3847" s="6" t="s">
        <v>26</v>
      </c>
      <c r="E3847" s="6" t="s">
        <v>4</v>
      </c>
      <c r="F3847" s="27">
        <v>4.3841856641306763E-2</v>
      </c>
    </row>
    <row r="3848" spans="2:6" x14ac:dyDescent="0.25">
      <c r="B3848" s="6" t="s">
        <v>33</v>
      </c>
      <c r="C3848" s="6">
        <v>1994</v>
      </c>
      <c r="D3848" s="6" t="s">
        <v>27</v>
      </c>
      <c r="E3848" s="6" t="s">
        <v>4</v>
      </c>
      <c r="F3848" s="27">
        <v>3.2177200347715922E-4</v>
      </c>
    </row>
    <row r="3849" spans="2:6" x14ac:dyDescent="0.25">
      <c r="B3849" s="6" t="s">
        <v>33</v>
      </c>
      <c r="C3849" s="6">
        <v>1994</v>
      </c>
      <c r="D3849" s="6" t="s">
        <v>28</v>
      </c>
      <c r="E3849" s="6" t="s">
        <v>4</v>
      </c>
      <c r="F3849" s="27">
        <v>1.6947781963247234E-2</v>
      </c>
    </row>
    <row r="3850" spans="2:6" x14ac:dyDescent="0.25">
      <c r="B3850" s="6" t="s">
        <v>33</v>
      </c>
      <c r="C3850" s="6">
        <v>1994</v>
      </c>
      <c r="D3850" s="6" t="s">
        <v>29</v>
      </c>
      <c r="E3850" s="6" t="s">
        <v>4</v>
      </c>
      <c r="F3850" s="27">
        <v>3.4204420125294537E-3</v>
      </c>
    </row>
    <row r="3851" spans="2:6" x14ac:dyDescent="0.25">
      <c r="B3851" s="6" t="s">
        <v>33</v>
      </c>
      <c r="C3851" s="6">
        <v>1994</v>
      </c>
      <c r="D3851" s="6" t="s">
        <v>30</v>
      </c>
      <c r="E3851" s="6" t="s">
        <v>4</v>
      </c>
      <c r="F3851" s="27">
        <v>3.6781965493462359E-4</v>
      </c>
    </row>
    <row r="3852" spans="2:6" x14ac:dyDescent="0.25">
      <c r="B3852" s="6" t="s">
        <v>33</v>
      </c>
      <c r="C3852" s="6">
        <v>1994</v>
      </c>
      <c r="D3852" s="6" t="s">
        <v>31</v>
      </c>
      <c r="E3852" s="6" t="s">
        <v>4</v>
      </c>
      <c r="F3852" s="27">
        <v>4.6884370977849955E-3</v>
      </c>
    </row>
    <row r="3853" spans="2:6" x14ac:dyDescent="0.25">
      <c r="B3853" s="6" t="s">
        <v>33</v>
      </c>
      <c r="C3853" s="6">
        <v>1994</v>
      </c>
      <c r="D3853" s="6" t="s">
        <v>32</v>
      </c>
      <c r="E3853" s="6" t="s">
        <v>4</v>
      </c>
      <c r="F3853" s="27">
        <v>2.5286899330849008E-3</v>
      </c>
    </row>
    <row r="3854" spans="2:6" x14ac:dyDescent="0.25">
      <c r="B3854" s="6" t="s">
        <v>33</v>
      </c>
      <c r="C3854" s="6">
        <v>1993</v>
      </c>
      <c r="D3854" s="6" t="s">
        <v>7</v>
      </c>
      <c r="E3854" s="6" t="s">
        <v>3</v>
      </c>
      <c r="F3854" s="27">
        <v>9.402565309904802E-2</v>
      </c>
    </row>
    <row r="3855" spans="2:6" x14ac:dyDescent="0.25">
      <c r="B3855" s="6" t="s">
        <v>33</v>
      </c>
      <c r="C3855" s="6">
        <v>1993</v>
      </c>
      <c r="D3855" s="6" t="s">
        <v>8</v>
      </c>
      <c r="E3855" s="6" t="s">
        <v>3</v>
      </c>
      <c r="F3855" s="27">
        <v>5.4778237870944803E-2</v>
      </c>
    </row>
    <row r="3856" spans="2:6" x14ac:dyDescent="0.25">
      <c r="B3856" s="6" t="s">
        <v>33</v>
      </c>
      <c r="C3856" s="6">
        <v>1993</v>
      </c>
      <c r="D3856" s="6" t="s">
        <v>9</v>
      </c>
      <c r="E3856" s="6" t="s">
        <v>3</v>
      </c>
      <c r="F3856" s="27">
        <v>9.0028675191852384E-2</v>
      </c>
    </row>
    <row r="3857" spans="2:6" x14ac:dyDescent="0.25">
      <c r="B3857" s="6" t="s">
        <v>33</v>
      </c>
      <c r="C3857" s="6">
        <v>1993</v>
      </c>
      <c r="D3857" s="6" t="s">
        <v>10</v>
      </c>
      <c r="E3857" s="6" t="s">
        <v>3</v>
      </c>
      <c r="F3857" s="27">
        <v>9.1562678072125175E-2</v>
      </c>
    </row>
    <row r="3858" spans="2:6" x14ac:dyDescent="0.25">
      <c r="B3858" s="6" t="s">
        <v>33</v>
      </c>
      <c r="C3858" s="6">
        <v>1993</v>
      </c>
      <c r="D3858" s="6" t="s">
        <v>11</v>
      </c>
      <c r="E3858" s="6" t="s">
        <v>3</v>
      </c>
      <c r="F3858" s="27">
        <v>3.2572691687867403E-2</v>
      </c>
    </row>
    <row r="3859" spans="2:6" x14ac:dyDescent="0.25">
      <c r="B3859" s="6" t="s">
        <v>33</v>
      </c>
      <c r="C3859" s="6">
        <v>1993</v>
      </c>
      <c r="D3859" s="6" t="s">
        <v>12</v>
      </c>
      <c r="E3859" s="6" t="s">
        <v>3</v>
      </c>
      <c r="F3859" s="27">
        <v>8.9841452359441312E-3</v>
      </c>
    </row>
    <row r="3860" spans="2:6" x14ac:dyDescent="0.25">
      <c r="B3860" s="6" t="s">
        <v>33</v>
      </c>
      <c r="C3860" s="6">
        <v>1993</v>
      </c>
      <c r="D3860" s="6" t="s">
        <v>13</v>
      </c>
      <c r="E3860" s="6" t="s">
        <v>3</v>
      </c>
      <c r="F3860" s="27">
        <v>2.1936700317462584E-2</v>
      </c>
    </row>
    <row r="3861" spans="2:6" x14ac:dyDescent="0.25">
      <c r="B3861" s="6" t="s">
        <v>33</v>
      </c>
      <c r="C3861" s="6">
        <v>1993</v>
      </c>
      <c r="D3861" s="6" t="s">
        <v>14</v>
      </c>
      <c r="E3861" s="6" t="s">
        <v>3</v>
      </c>
      <c r="F3861" s="27">
        <v>1.0299296358439389E-2</v>
      </c>
    </row>
    <row r="3862" spans="2:6" x14ac:dyDescent="0.25">
      <c r="B3862" s="6" t="s">
        <v>33</v>
      </c>
      <c r="C3862" s="6">
        <v>1993</v>
      </c>
      <c r="D3862" s="6" t="s">
        <v>15</v>
      </c>
      <c r="E3862" s="6" t="s">
        <v>3</v>
      </c>
      <c r="F3862" s="27">
        <v>9.016794449225627E-3</v>
      </c>
    </row>
    <row r="3863" spans="2:6" x14ac:dyDescent="0.25">
      <c r="B3863" s="6" t="s">
        <v>33</v>
      </c>
      <c r="C3863" s="6">
        <v>1993</v>
      </c>
      <c r="D3863" s="6" t="s">
        <v>16</v>
      </c>
      <c r="E3863" s="6" t="s">
        <v>3</v>
      </c>
      <c r="F3863" s="27">
        <v>0.17377441740284691</v>
      </c>
    </row>
    <row r="3864" spans="2:6" x14ac:dyDescent="0.25">
      <c r="B3864" s="6" t="s">
        <v>33</v>
      </c>
      <c r="C3864" s="6">
        <v>1993</v>
      </c>
      <c r="D3864" s="6" t="s">
        <v>17</v>
      </c>
      <c r="E3864" s="6" t="s">
        <v>3</v>
      </c>
      <c r="F3864" s="27">
        <v>4.044115208870791E-2</v>
      </c>
    </row>
    <row r="3865" spans="2:6" x14ac:dyDescent="0.25">
      <c r="B3865" s="6" t="s">
        <v>33</v>
      </c>
      <c r="C3865" s="6">
        <v>1993</v>
      </c>
      <c r="D3865" s="6" t="s">
        <v>18</v>
      </c>
      <c r="E3865" s="6" t="s">
        <v>3</v>
      </c>
      <c r="F3865" s="27">
        <v>2.3263584750980879E-2</v>
      </c>
    </row>
    <row r="3866" spans="2:6" x14ac:dyDescent="0.25">
      <c r="B3866" s="6" t="s">
        <v>33</v>
      </c>
      <c r="C3866" s="6">
        <v>1993</v>
      </c>
      <c r="D3866" s="6" t="s">
        <v>19</v>
      </c>
      <c r="E3866" s="6" t="s">
        <v>3</v>
      </c>
      <c r="F3866" s="27">
        <v>8.0923115694017694E-2</v>
      </c>
    </row>
    <row r="3867" spans="2:6" x14ac:dyDescent="0.25">
      <c r="B3867" s="6" t="s">
        <v>33</v>
      </c>
      <c r="C3867" s="6">
        <v>1993</v>
      </c>
      <c r="D3867" s="6" t="s">
        <v>20</v>
      </c>
      <c r="E3867" s="6" t="s">
        <v>3</v>
      </c>
      <c r="F3867" s="27">
        <v>3.0195930989766001E-2</v>
      </c>
    </row>
    <row r="3868" spans="2:6" x14ac:dyDescent="0.25">
      <c r="B3868" s="6" t="s">
        <v>33</v>
      </c>
      <c r="C3868" s="6">
        <v>1993</v>
      </c>
      <c r="D3868" s="6" t="s">
        <v>21</v>
      </c>
      <c r="E3868" s="6" t="s">
        <v>3</v>
      </c>
      <c r="F3868" s="27">
        <v>5.1147033181293431E-3</v>
      </c>
    </row>
    <row r="3869" spans="2:6" x14ac:dyDescent="0.25">
      <c r="B3869" s="6" t="s">
        <v>33</v>
      </c>
      <c r="C3869" s="6">
        <v>1993</v>
      </c>
      <c r="D3869" s="6" t="s">
        <v>22</v>
      </c>
      <c r="E3869" s="6" t="s">
        <v>3</v>
      </c>
      <c r="F3869" s="27">
        <v>1.8252950800186303E-2</v>
      </c>
    </row>
    <row r="3870" spans="2:6" x14ac:dyDescent="0.25">
      <c r="B3870" s="6" t="s">
        <v>33</v>
      </c>
      <c r="C3870" s="6">
        <v>1993</v>
      </c>
      <c r="D3870" s="6" t="s">
        <v>23</v>
      </c>
      <c r="E3870" s="6" t="s">
        <v>3</v>
      </c>
      <c r="F3870" s="27">
        <v>1.98701071455354E-3</v>
      </c>
    </row>
    <row r="3871" spans="2:6" x14ac:dyDescent="0.25">
      <c r="B3871" s="6" t="s">
        <v>33</v>
      </c>
      <c r="C3871" s="6">
        <v>1993</v>
      </c>
      <c r="D3871" s="6" t="s">
        <v>24</v>
      </c>
      <c r="E3871" s="6" t="s">
        <v>3</v>
      </c>
      <c r="F3871" s="27">
        <v>5.7725849657514851E-2</v>
      </c>
    </row>
    <row r="3872" spans="2:6" x14ac:dyDescent="0.25">
      <c r="B3872" s="6" t="s">
        <v>33</v>
      </c>
      <c r="C3872" s="6">
        <v>1993</v>
      </c>
      <c r="D3872" s="6" t="s">
        <v>25</v>
      </c>
      <c r="E3872" s="6" t="s">
        <v>3</v>
      </c>
      <c r="F3872" s="27">
        <v>4.9647720090132234E-2</v>
      </c>
    </row>
    <row r="3873" spans="2:6" x14ac:dyDescent="0.25">
      <c r="B3873" s="6" t="s">
        <v>33</v>
      </c>
      <c r="C3873" s="6">
        <v>1993</v>
      </c>
      <c r="D3873" s="6" t="s">
        <v>26</v>
      </c>
      <c r="E3873" s="6" t="s">
        <v>3</v>
      </c>
      <c r="F3873" s="27">
        <v>6.1688647919556416E-2</v>
      </c>
    </row>
    <row r="3874" spans="2:6" x14ac:dyDescent="0.25">
      <c r="B3874" s="6" t="s">
        <v>33</v>
      </c>
      <c r="C3874" s="6">
        <v>1993</v>
      </c>
      <c r="D3874" s="6" t="s">
        <v>27</v>
      </c>
      <c r="E3874" s="6" t="s">
        <v>3</v>
      </c>
      <c r="F3874" s="27">
        <v>6.4329153043697401E-4</v>
      </c>
    </row>
    <row r="3875" spans="2:6" x14ac:dyDescent="0.25">
      <c r="B3875" s="6" t="s">
        <v>33</v>
      </c>
      <c r="C3875" s="6">
        <v>1993</v>
      </c>
      <c r="D3875" s="6" t="s">
        <v>28</v>
      </c>
      <c r="E3875" s="6" t="s">
        <v>3</v>
      </c>
      <c r="F3875" s="27">
        <v>5.7227949154972039E-3</v>
      </c>
    </row>
    <row r="3876" spans="2:6" x14ac:dyDescent="0.25">
      <c r="B3876" s="6" t="s">
        <v>33</v>
      </c>
      <c r="C3876" s="6">
        <v>1993</v>
      </c>
      <c r="D3876" s="6" t="s">
        <v>29</v>
      </c>
      <c r="E3876" s="6" t="s">
        <v>3</v>
      </c>
      <c r="F3876" s="27">
        <v>1.7868302256213681E-2</v>
      </c>
    </row>
    <row r="3877" spans="2:6" x14ac:dyDescent="0.25">
      <c r="B3877" s="6" t="s">
        <v>33</v>
      </c>
      <c r="C3877" s="6">
        <v>1993</v>
      </c>
      <c r="D3877" s="6" t="s">
        <v>30</v>
      </c>
      <c r="E3877" s="6" t="s">
        <v>3</v>
      </c>
      <c r="F3877" s="27">
        <v>1.3814698369732955E-3</v>
      </c>
    </row>
    <row r="3878" spans="2:6" x14ac:dyDescent="0.25">
      <c r="B3878" s="6" t="s">
        <v>33</v>
      </c>
      <c r="C3878" s="6">
        <v>1993</v>
      </c>
      <c r="D3878" s="6" t="s">
        <v>31</v>
      </c>
      <c r="E3878" s="6" t="s">
        <v>3</v>
      </c>
      <c r="F3878" s="27">
        <v>1.036612521687495E-3</v>
      </c>
    </row>
    <row r="3879" spans="2:6" x14ac:dyDescent="0.25">
      <c r="B3879" s="6" t="s">
        <v>33</v>
      </c>
      <c r="C3879" s="6">
        <v>1993</v>
      </c>
      <c r="D3879" s="6" t="s">
        <v>32</v>
      </c>
      <c r="E3879" s="6" t="s">
        <v>3</v>
      </c>
      <c r="F3879" s="27">
        <v>1.7127573229889743E-2</v>
      </c>
    </row>
    <row r="3880" spans="2:6" x14ac:dyDescent="0.25">
      <c r="B3880" s="6" t="s">
        <v>33</v>
      </c>
      <c r="C3880" s="6">
        <v>1993</v>
      </c>
      <c r="D3880" s="6" t="s">
        <v>7</v>
      </c>
      <c r="E3880" s="6" t="s">
        <v>4</v>
      </c>
      <c r="F3880" s="27">
        <v>0.14054844173554315</v>
      </c>
    </row>
    <row r="3881" spans="2:6" x14ac:dyDescent="0.25">
      <c r="B3881" s="6" t="s">
        <v>33</v>
      </c>
      <c r="C3881" s="6">
        <v>1993</v>
      </c>
      <c r="D3881" s="6" t="s">
        <v>8</v>
      </c>
      <c r="E3881" s="6" t="s">
        <v>4</v>
      </c>
      <c r="F3881" s="27">
        <v>5.353643446404853E-2</v>
      </c>
    </row>
    <row r="3882" spans="2:6" x14ac:dyDescent="0.25">
      <c r="B3882" s="6" t="s">
        <v>33</v>
      </c>
      <c r="C3882" s="6">
        <v>1993</v>
      </c>
      <c r="D3882" s="6" t="s">
        <v>9</v>
      </c>
      <c r="E3882" s="6" t="s">
        <v>4</v>
      </c>
      <c r="F3882" s="27">
        <v>8.4348894376112635E-2</v>
      </c>
    </row>
    <row r="3883" spans="2:6" x14ac:dyDescent="0.25">
      <c r="B3883" s="6" t="s">
        <v>33</v>
      </c>
      <c r="C3883" s="6">
        <v>1993</v>
      </c>
      <c r="D3883" s="6" t="s">
        <v>10</v>
      </c>
      <c r="E3883" s="6" t="s">
        <v>4</v>
      </c>
      <c r="F3883" s="27">
        <v>3.7860736033889328E-2</v>
      </c>
    </row>
    <row r="3884" spans="2:6" x14ac:dyDescent="0.25">
      <c r="B3884" s="6" t="s">
        <v>33</v>
      </c>
      <c r="C3884" s="6">
        <v>1993</v>
      </c>
      <c r="D3884" s="6" t="s">
        <v>11</v>
      </c>
      <c r="E3884" s="6" t="s">
        <v>4</v>
      </c>
      <c r="F3884" s="27">
        <v>4.8987319195793078E-2</v>
      </c>
    </row>
    <row r="3885" spans="2:6" x14ac:dyDescent="0.25">
      <c r="B3885" s="6" t="s">
        <v>33</v>
      </c>
      <c r="C3885" s="6">
        <v>1993</v>
      </c>
      <c r="D3885" s="6" t="s">
        <v>12</v>
      </c>
      <c r="E3885" s="6" t="s">
        <v>4</v>
      </c>
      <c r="F3885" s="27">
        <v>5.3505970402225314E-3</v>
      </c>
    </row>
    <row r="3886" spans="2:6" x14ac:dyDescent="0.25">
      <c r="B3886" s="6" t="s">
        <v>33</v>
      </c>
      <c r="C3886" s="6">
        <v>1993</v>
      </c>
      <c r="D3886" s="6" t="s">
        <v>13</v>
      </c>
      <c r="E3886" s="6" t="s">
        <v>4</v>
      </c>
      <c r="F3886" s="27">
        <v>1.3283438738987241E-2</v>
      </c>
    </row>
    <row r="3887" spans="2:6" x14ac:dyDescent="0.25">
      <c r="B3887" s="6" t="s">
        <v>33</v>
      </c>
      <c r="C3887" s="6">
        <v>1993</v>
      </c>
      <c r="D3887" s="6" t="s">
        <v>14</v>
      </c>
      <c r="E3887" s="6" t="s">
        <v>4</v>
      </c>
      <c r="F3887" s="27">
        <v>2.8493313969267853E-2</v>
      </c>
    </row>
    <row r="3888" spans="2:6" x14ac:dyDescent="0.25">
      <c r="B3888" s="6" t="s">
        <v>33</v>
      </c>
      <c r="C3888" s="6">
        <v>1993</v>
      </c>
      <c r="D3888" s="6" t="s">
        <v>15</v>
      </c>
      <c r="E3888" s="6" t="s">
        <v>4</v>
      </c>
      <c r="F3888" s="27">
        <v>5.9848034181785147E-3</v>
      </c>
    </row>
    <row r="3889" spans="2:6" x14ac:dyDescent="0.25">
      <c r="B3889" s="6" t="s">
        <v>33</v>
      </c>
      <c r="C3889" s="6">
        <v>1993</v>
      </c>
      <c r="D3889" s="6" t="s">
        <v>16</v>
      </c>
      <c r="E3889" s="6" t="s">
        <v>4</v>
      </c>
      <c r="F3889" s="27">
        <v>8.4371603949471755E-2</v>
      </c>
    </row>
    <row r="3890" spans="2:6" x14ac:dyDescent="0.25">
      <c r="B3890" s="6" t="s">
        <v>33</v>
      </c>
      <c r="C3890" s="6">
        <v>1993</v>
      </c>
      <c r="D3890" s="6" t="s">
        <v>17</v>
      </c>
      <c r="E3890" s="6" t="s">
        <v>4</v>
      </c>
      <c r="F3890" s="27">
        <v>0.10772812320331272</v>
      </c>
    </row>
    <row r="3891" spans="2:6" x14ac:dyDescent="0.25">
      <c r="B3891" s="6" t="s">
        <v>33</v>
      </c>
      <c r="C3891" s="6">
        <v>1993</v>
      </c>
      <c r="D3891" s="6" t="s">
        <v>18</v>
      </c>
      <c r="E3891" s="6" t="s">
        <v>4</v>
      </c>
      <c r="F3891" s="27">
        <v>4.7070852761096398E-2</v>
      </c>
    </row>
    <row r="3892" spans="2:6" x14ac:dyDescent="0.25">
      <c r="B3892" s="6" t="s">
        <v>33</v>
      </c>
      <c r="C3892" s="6">
        <v>1993</v>
      </c>
      <c r="D3892" s="6" t="s">
        <v>19</v>
      </c>
      <c r="E3892" s="6" t="s">
        <v>4</v>
      </c>
      <c r="F3892" s="27">
        <v>9.6174489283850834E-2</v>
      </c>
    </row>
    <row r="3893" spans="2:6" x14ac:dyDescent="0.25">
      <c r="B3893" s="6" t="s">
        <v>33</v>
      </c>
      <c r="C3893" s="6">
        <v>1993</v>
      </c>
      <c r="D3893" s="6" t="s">
        <v>20</v>
      </c>
      <c r="E3893" s="6" t="s">
        <v>4</v>
      </c>
      <c r="F3893" s="27">
        <v>2.5152791117344243E-2</v>
      </c>
    </row>
    <row r="3894" spans="2:6" x14ac:dyDescent="0.25">
      <c r="B3894" s="6" t="s">
        <v>33</v>
      </c>
      <c r="C3894" s="6">
        <v>1993</v>
      </c>
      <c r="D3894" s="6" t="s">
        <v>21</v>
      </c>
      <c r="E3894" s="6" t="s">
        <v>4</v>
      </c>
      <c r="F3894" s="27">
        <v>4.4460913500896752E-3</v>
      </c>
    </row>
    <row r="3895" spans="2:6" x14ac:dyDescent="0.25">
      <c r="B3895" s="6" t="s">
        <v>33</v>
      </c>
      <c r="C3895" s="6">
        <v>1993</v>
      </c>
      <c r="D3895" s="6" t="s">
        <v>22</v>
      </c>
      <c r="E3895" s="6" t="s">
        <v>4</v>
      </c>
      <c r="F3895" s="27">
        <v>1.1567481220290617E-2</v>
      </c>
    </row>
    <row r="3896" spans="2:6" x14ac:dyDescent="0.25">
      <c r="B3896" s="6" t="s">
        <v>33</v>
      </c>
      <c r="C3896" s="6">
        <v>1993</v>
      </c>
      <c r="D3896" s="6" t="s">
        <v>23</v>
      </c>
      <c r="E3896" s="6" t="s">
        <v>4</v>
      </c>
      <c r="F3896" s="27">
        <v>7.0122731396705224E-4</v>
      </c>
    </row>
    <row r="3897" spans="2:6" x14ac:dyDescent="0.25">
      <c r="B3897" s="6" t="s">
        <v>33</v>
      </c>
      <c r="C3897" s="6">
        <v>1993</v>
      </c>
      <c r="D3897" s="6" t="s">
        <v>24</v>
      </c>
      <c r="E3897" s="6" t="s">
        <v>4</v>
      </c>
      <c r="F3897" s="27">
        <v>3.5971410308816967E-2</v>
      </c>
    </row>
    <row r="3898" spans="2:6" x14ac:dyDescent="0.25">
      <c r="B3898" s="6" t="s">
        <v>33</v>
      </c>
      <c r="C3898" s="6">
        <v>1993</v>
      </c>
      <c r="D3898" s="6" t="s">
        <v>25</v>
      </c>
      <c r="E3898" s="6" t="s">
        <v>4</v>
      </c>
      <c r="F3898" s="27">
        <v>9.4315073728568538E-2</v>
      </c>
    </row>
    <row r="3899" spans="2:6" x14ac:dyDescent="0.25">
      <c r="B3899" s="6" t="s">
        <v>33</v>
      </c>
      <c r="C3899" s="6">
        <v>1993</v>
      </c>
      <c r="D3899" s="6" t="s">
        <v>26</v>
      </c>
      <c r="E3899" s="6" t="s">
        <v>4</v>
      </c>
      <c r="F3899" s="27">
        <v>4.5603592765283821E-2</v>
      </c>
    </row>
    <row r="3900" spans="2:6" x14ac:dyDescent="0.25">
      <c r="B3900" s="6" t="s">
        <v>33</v>
      </c>
      <c r="C3900" s="6">
        <v>1993</v>
      </c>
      <c r="D3900" s="6" t="s">
        <v>27</v>
      </c>
      <c r="E3900" s="6" t="s">
        <v>4</v>
      </c>
      <c r="F3900" s="27">
        <v>3.0187115806638506E-4</v>
      </c>
    </row>
    <row r="3901" spans="2:6" x14ac:dyDescent="0.25">
      <c r="B3901" s="6" t="s">
        <v>33</v>
      </c>
      <c r="C3901" s="6">
        <v>1993</v>
      </c>
      <c r="D3901" s="6" t="s">
        <v>28</v>
      </c>
      <c r="E3901" s="6" t="s">
        <v>4</v>
      </c>
      <c r="F3901" s="27">
        <v>1.732131166064586E-2</v>
      </c>
    </row>
    <row r="3902" spans="2:6" x14ac:dyDescent="0.25">
      <c r="B3902" s="6" t="s">
        <v>33</v>
      </c>
      <c r="C3902" s="6">
        <v>1993</v>
      </c>
      <c r="D3902" s="6" t="s">
        <v>29</v>
      </c>
      <c r="E3902" s="6" t="s">
        <v>4</v>
      </c>
      <c r="F3902" s="27">
        <v>3.7587113369513562E-3</v>
      </c>
    </row>
    <row r="3903" spans="2:6" x14ac:dyDescent="0.25">
      <c r="B3903" s="6" t="s">
        <v>33</v>
      </c>
      <c r="C3903" s="6">
        <v>1993</v>
      </c>
      <c r="D3903" s="6" t="s">
        <v>30</v>
      </c>
      <c r="E3903" s="6" t="s">
        <v>4</v>
      </c>
      <c r="F3903" s="27">
        <v>2.9190110146969713E-4</v>
      </c>
    </row>
    <row r="3904" spans="2:6" x14ac:dyDescent="0.25">
      <c r="B3904" s="6" t="s">
        <v>33</v>
      </c>
      <c r="C3904" s="6">
        <v>1993</v>
      </c>
      <c r="D3904" s="6" t="s">
        <v>31</v>
      </c>
      <c r="E3904" s="6" t="s">
        <v>4</v>
      </c>
      <c r="F3904" s="27">
        <v>4.9545642365207603E-3</v>
      </c>
    </row>
    <row r="3905" spans="2:6" x14ac:dyDescent="0.25">
      <c r="B3905" s="6" t="s">
        <v>33</v>
      </c>
      <c r="C3905" s="6">
        <v>1993</v>
      </c>
      <c r="D3905" s="6" t="s">
        <v>32</v>
      </c>
      <c r="E3905" s="6" t="s">
        <v>4</v>
      </c>
      <c r="F3905" s="27">
        <v>1.8749245322104834E-3</v>
      </c>
    </row>
    <row r="3906" spans="2:6" x14ac:dyDescent="0.25">
      <c r="B3906" s="6" t="s">
        <v>33</v>
      </c>
      <c r="C3906" s="6">
        <v>1992</v>
      </c>
      <c r="D3906" s="6" t="s">
        <v>7</v>
      </c>
      <c r="E3906" s="6" t="s">
        <v>3</v>
      </c>
      <c r="F3906" s="27">
        <v>9.0723339199152833E-2</v>
      </c>
    </row>
    <row r="3907" spans="2:6" x14ac:dyDescent="0.25">
      <c r="B3907" s="6" t="s">
        <v>33</v>
      </c>
      <c r="C3907" s="6">
        <v>1992</v>
      </c>
      <c r="D3907" s="6" t="s">
        <v>8</v>
      </c>
      <c r="E3907" s="6" t="s">
        <v>3</v>
      </c>
      <c r="F3907" s="27">
        <v>5.5517902771662332E-2</v>
      </c>
    </row>
    <row r="3908" spans="2:6" x14ac:dyDescent="0.25">
      <c r="B3908" s="6" t="s">
        <v>33</v>
      </c>
      <c r="C3908" s="6">
        <v>1992</v>
      </c>
      <c r="D3908" s="6" t="s">
        <v>9</v>
      </c>
      <c r="E3908" s="6" t="s">
        <v>3</v>
      </c>
      <c r="F3908" s="27">
        <v>8.9639339762191364E-2</v>
      </c>
    </row>
    <row r="3909" spans="2:6" x14ac:dyDescent="0.25">
      <c r="B3909" s="6" t="s">
        <v>33</v>
      </c>
      <c r="C3909" s="6">
        <v>1992</v>
      </c>
      <c r="D3909" s="6" t="s">
        <v>10</v>
      </c>
      <c r="E3909" s="6" t="s">
        <v>3</v>
      </c>
      <c r="F3909" s="27">
        <v>9.2399931673972646E-2</v>
      </c>
    </row>
    <row r="3910" spans="2:6" x14ac:dyDescent="0.25">
      <c r="B3910" s="6" t="s">
        <v>33</v>
      </c>
      <c r="C3910" s="6">
        <v>1992</v>
      </c>
      <c r="D3910" s="6" t="s">
        <v>11</v>
      </c>
      <c r="E3910" s="6" t="s">
        <v>3</v>
      </c>
      <c r="F3910" s="27">
        <v>3.3176193488890261E-2</v>
      </c>
    </row>
    <row r="3911" spans="2:6" x14ac:dyDescent="0.25">
      <c r="B3911" s="6" t="s">
        <v>33</v>
      </c>
      <c r="C3911" s="6">
        <v>1992</v>
      </c>
      <c r="D3911" s="6" t="s">
        <v>12</v>
      </c>
      <c r="E3911" s="6" t="s">
        <v>3</v>
      </c>
      <c r="F3911" s="27">
        <v>8.9830692712708597E-3</v>
      </c>
    </row>
    <row r="3912" spans="2:6" x14ac:dyDescent="0.25">
      <c r="B3912" s="6" t="s">
        <v>33</v>
      </c>
      <c r="C3912" s="6">
        <v>1992</v>
      </c>
      <c r="D3912" s="6" t="s">
        <v>13</v>
      </c>
      <c r="E3912" s="6" t="s">
        <v>3</v>
      </c>
      <c r="F3912" s="27">
        <v>2.1634905583348487E-2</v>
      </c>
    </row>
    <row r="3913" spans="2:6" x14ac:dyDescent="0.25">
      <c r="B3913" s="6" t="s">
        <v>33</v>
      </c>
      <c r="C3913" s="6">
        <v>1992</v>
      </c>
      <c r="D3913" s="6" t="s">
        <v>14</v>
      </c>
      <c r="E3913" s="6" t="s">
        <v>3</v>
      </c>
      <c r="F3913" s="27">
        <v>9.3081689175684556E-3</v>
      </c>
    </row>
    <row r="3914" spans="2:6" x14ac:dyDescent="0.25">
      <c r="B3914" s="6" t="s">
        <v>33</v>
      </c>
      <c r="C3914" s="6">
        <v>1992</v>
      </c>
      <c r="D3914" s="6" t="s">
        <v>15</v>
      </c>
      <c r="E3914" s="6" t="s">
        <v>3</v>
      </c>
      <c r="F3914" s="27">
        <v>8.7591562637284476E-3</v>
      </c>
    </row>
    <row r="3915" spans="2:6" x14ac:dyDescent="0.25">
      <c r="B3915" s="6" t="s">
        <v>33</v>
      </c>
      <c r="C3915" s="6">
        <v>1992</v>
      </c>
      <c r="D3915" s="6" t="s">
        <v>16</v>
      </c>
      <c r="E3915" s="6" t="s">
        <v>3</v>
      </c>
      <c r="F3915" s="27">
        <v>0.1745664878869074</v>
      </c>
    </row>
    <row r="3916" spans="2:6" x14ac:dyDescent="0.25">
      <c r="B3916" s="6" t="s">
        <v>33</v>
      </c>
      <c r="C3916" s="6">
        <v>1992</v>
      </c>
      <c r="D3916" s="6" t="s">
        <v>17</v>
      </c>
      <c r="E3916" s="6" t="s">
        <v>3</v>
      </c>
      <c r="F3916" s="27">
        <v>4.0733633186412335E-2</v>
      </c>
    </row>
    <row r="3917" spans="2:6" x14ac:dyDescent="0.25">
      <c r="B3917" s="6" t="s">
        <v>33</v>
      </c>
      <c r="C3917" s="6">
        <v>1992</v>
      </c>
      <c r="D3917" s="6" t="s">
        <v>18</v>
      </c>
      <c r="E3917" s="6" t="s">
        <v>3</v>
      </c>
      <c r="F3917" s="27">
        <v>2.2385289666790396E-2</v>
      </c>
    </row>
    <row r="3918" spans="2:6" x14ac:dyDescent="0.25">
      <c r="B3918" s="6" t="s">
        <v>33</v>
      </c>
      <c r="C3918" s="6">
        <v>1992</v>
      </c>
      <c r="D3918" s="6" t="s">
        <v>19</v>
      </c>
      <c r="E3918" s="6" t="s">
        <v>3</v>
      </c>
      <c r="F3918" s="27">
        <v>8.2636422882005858E-2</v>
      </c>
    </row>
    <row r="3919" spans="2:6" x14ac:dyDescent="0.25">
      <c r="B3919" s="6" t="s">
        <v>33</v>
      </c>
      <c r="C3919" s="6">
        <v>1992</v>
      </c>
      <c r="D3919" s="6" t="s">
        <v>20</v>
      </c>
      <c r="E3919" s="6" t="s">
        <v>3</v>
      </c>
      <c r="F3919" s="27">
        <v>2.9342622467140641E-2</v>
      </c>
    </row>
    <row r="3920" spans="2:6" x14ac:dyDescent="0.25">
      <c r="B3920" s="6" t="s">
        <v>33</v>
      </c>
      <c r="C3920" s="6">
        <v>1992</v>
      </c>
      <c r="D3920" s="6" t="s">
        <v>21</v>
      </c>
      <c r="E3920" s="6" t="s">
        <v>3</v>
      </c>
      <c r="F3920" s="27">
        <v>4.7021731583906518E-3</v>
      </c>
    </row>
    <row r="3921" spans="2:6" x14ac:dyDescent="0.25">
      <c r="B3921" s="6" t="s">
        <v>33</v>
      </c>
      <c r="C3921" s="6">
        <v>1992</v>
      </c>
      <c r="D3921" s="6" t="s">
        <v>22</v>
      </c>
      <c r="E3921" s="6" t="s">
        <v>3</v>
      </c>
      <c r="F3921" s="27">
        <v>1.9215943808354511E-2</v>
      </c>
    </row>
    <row r="3922" spans="2:6" x14ac:dyDescent="0.25">
      <c r="B3922" s="6" t="s">
        <v>33</v>
      </c>
      <c r="C3922" s="6">
        <v>1992</v>
      </c>
      <c r="D3922" s="6" t="s">
        <v>23</v>
      </c>
      <c r="E3922" s="6" t="s">
        <v>3</v>
      </c>
      <c r="F3922" s="27">
        <v>1.89950363445375E-3</v>
      </c>
    </row>
    <row r="3923" spans="2:6" x14ac:dyDescent="0.25">
      <c r="B3923" s="6" t="s">
        <v>33</v>
      </c>
      <c r="C3923" s="6">
        <v>1992</v>
      </c>
      <c r="D3923" s="6" t="s">
        <v>24</v>
      </c>
      <c r="E3923" s="6" t="s">
        <v>3</v>
      </c>
      <c r="F3923" s="27">
        <v>5.9593920987261004E-2</v>
      </c>
    </row>
    <row r="3924" spans="2:6" x14ac:dyDescent="0.25">
      <c r="B3924" s="6" t="s">
        <v>33</v>
      </c>
      <c r="C3924" s="6">
        <v>1992</v>
      </c>
      <c r="D3924" s="6" t="s">
        <v>25</v>
      </c>
      <c r="E3924" s="6" t="s">
        <v>3</v>
      </c>
      <c r="F3924" s="27">
        <v>4.9941617313134075E-2</v>
      </c>
    </row>
    <row r="3925" spans="2:6" x14ac:dyDescent="0.25">
      <c r="B3925" s="6" t="s">
        <v>33</v>
      </c>
      <c r="C3925" s="6">
        <v>1992</v>
      </c>
      <c r="D3925" s="6" t="s">
        <v>26</v>
      </c>
      <c r="E3925" s="6" t="s">
        <v>3</v>
      </c>
      <c r="F3925" s="27">
        <v>6.1777949427719428E-2</v>
      </c>
    </row>
    <row r="3926" spans="2:6" x14ac:dyDescent="0.25">
      <c r="B3926" s="6" t="s">
        <v>33</v>
      </c>
      <c r="C3926" s="6">
        <v>1992</v>
      </c>
      <c r="D3926" s="6" t="s">
        <v>27</v>
      </c>
      <c r="E3926" s="6" t="s">
        <v>3</v>
      </c>
      <c r="F3926" s="27">
        <v>6.5070021654942546E-4</v>
      </c>
    </row>
    <row r="3927" spans="2:6" x14ac:dyDescent="0.25">
      <c r="B3927" s="6" t="s">
        <v>33</v>
      </c>
      <c r="C3927" s="6">
        <v>1992</v>
      </c>
      <c r="D3927" s="6" t="s">
        <v>28</v>
      </c>
      <c r="E3927" s="6" t="s">
        <v>3</v>
      </c>
      <c r="F3927" s="27">
        <v>5.8267474356450471E-3</v>
      </c>
    </row>
    <row r="3928" spans="2:6" x14ac:dyDescent="0.25">
      <c r="B3928" s="6" t="s">
        <v>33</v>
      </c>
      <c r="C3928" s="6">
        <v>1992</v>
      </c>
      <c r="D3928" s="6" t="s">
        <v>29</v>
      </c>
      <c r="E3928" s="6" t="s">
        <v>3</v>
      </c>
      <c r="F3928" s="27">
        <v>1.8322295474001795E-2</v>
      </c>
    </row>
    <row r="3929" spans="2:6" x14ac:dyDescent="0.25">
      <c r="B3929" s="6" t="s">
        <v>33</v>
      </c>
      <c r="C3929" s="6">
        <v>1992</v>
      </c>
      <c r="D3929" s="6" t="s">
        <v>30</v>
      </c>
      <c r="E3929" s="6" t="s">
        <v>3</v>
      </c>
      <c r="F3929" s="27">
        <v>1.2267627639180468E-3</v>
      </c>
    </row>
    <row r="3930" spans="2:6" x14ac:dyDescent="0.25">
      <c r="B3930" s="6" t="s">
        <v>33</v>
      </c>
      <c r="C3930" s="6">
        <v>1992</v>
      </c>
      <c r="D3930" s="6" t="s">
        <v>31</v>
      </c>
      <c r="E3930" s="6" t="s">
        <v>3</v>
      </c>
      <c r="F3930" s="27">
        <v>8.7260952827490309E-4</v>
      </c>
    </row>
    <row r="3931" spans="2:6" x14ac:dyDescent="0.25">
      <c r="B3931" s="6" t="s">
        <v>33</v>
      </c>
      <c r="C3931" s="6">
        <v>1992</v>
      </c>
      <c r="D3931" s="6" t="s">
        <v>32</v>
      </c>
      <c r="E3931" s="6" t="s">
        <v>3</v>
      </c>
      <c r="F3931" s="27">
        <v>1.6163313231255048E-2</v>
      </c>
    </row>
    <row r="3932" spans="2:6" x14ac:dyDescent="0.25">
      <c r="B3932" s="6" t="s">
        <v>33</v>
      </c>
      <c r="C3932" s="6">
        <v>1992</v>
      </c>
      <c r="D3932" s="6" t="s">
        <v>7</v>
      </c>
      <c r="E3932" s="6" t="s">
        <v>4</v>
      </c>
      <c r="F3932" s="27">
        <v>0.11855783577526111</v>
      </c>
    </row>
    <row r="3933" spans="2:6" x14ac:dyDescent="0.25">
      <c r="B3933" s="6" t="s">
        <v>33</v>
      </c>
      <c r="C3933" s="6">
        <v>1992</v>
      </c>
      <c r="D3933" s="6" t="s">
        <v>8</v>
      </c>
      <c r="E3933" s="6" t="s">
        <v>4</v>
      </c>
      <c r="F3933" s="27">
        <v>5.3113084221368838E-2</v>
      </c>
    </row>
    <row r="3934" spans="2:6" x14ac:dyDescent="0.25">
      <c r="B3934" s="6" t="s">
        <v>33</v>
      </c>
      <c r="C3934" s="6">
        <v>1992</v>
      </c>
      <c r="D3934" s="6" t="s">
        <v>9</v>
      </c>
      <c r="E3934" s="6" t="s">
        <v>4</v>
      </c>
      <c r="F3934" s="27">
        <v>8.986620355649047E-2</v>
      </c>
    </row>
    <row r="3935" spans="2:6" x14ac:dyDescent="0.25">
      <c r="B3935" s="6" t="s">
        <v>33</v>
      </c>
      <c r="C3935" s="6">
        <v>1992</v>
      </c>
      <c r="D3935" s="6" t="s">
        <v>10</v>
      </c>
      <c r="E3935" s="6" t="s">
        <v>4</v>
      </c>
      <c r="F3935" s="27">
        <v>3.7254278469453478E-2</v>
      </c>
    </row>
    <row r="3936" spans="2:6" x14ac:dyDescent="0.25">
      <c r="B3936" s="6" t="s">
        <v>33</v>
      </c>
      <c r="C3936" s="6">
        <v>1992</v>
      </c>
      <c r="D3936" s="6" t="s">
        <v>11</v>
      </c>
      <c r="E3936" s="6" t="s">
        <v>4</v>
      </c>
      <c r="F3936" s="27">
        <v>4.8020502952870928E-2</v>
      </c>
    </row>
    <row r="3937" spans="2:6" x14ac:dyDescent="0.25">
      <c r="B3937" s="6" t="s">
        <v>33</v>
      </c>
      <c r="C3937" s="6">
        <v>1992</v>
      </c>
      <c r="D3937" s="6" t="s">
        <v>12</v>
      </c>
      <c r="E3937" s="6" t="s">
        <v>4</v>
      </c>
      <c r="F3937" s="27">
        <v>5.3306590351327775E-3</v>
      </c>
    </row>
    <row r="3938" spans="2:6" x14ac:dyDescent="0.25">
      <c r="B3938" s="6" t="s">
        <v>33</v>
      </c>
      <c r="C3938" s="6">
        <v>1992</v>
      </c>
      <c r="D3938" s="6" t="s">
        <v>13</v>
      </c>
      <c r="E3938" s="6" t="s">
        <v>4</v>
      </c>
      <c r="F3938" s="27">
        <v>1.2589856691316957E-2</v>
      </c>
    </row>
    <row r="3939" spans="2:6" x14ac:dyDescent="0.25">
      <c r="B3939" s="6" t="s">
        <v>33</v>
      </c>
      <c r="C3939" s="6">
        <v>1992</v>
      </c>
      <c r="D3939" s="6" t="s">
        <v>14</v>
      </c>
      <c r="E3939" s="6" t="s">
        <v>4</v>
      </c>
      <c r="F3939" s="27">
        <v>2.740720810334097E-2</v>
      </c>
    </row>
    <row r="3940" spans="2:6" x14ac:dyDescent="0.25">
      <c r="B3940" s="6" t="s">
        <v>33</v>
      </c>
      <c r="C3940" s="6">
        <v>1992</v>
      </c>
      <c r="D3940" s="6" t="s">
        <v>15</v>
      </c>
      <c r="E3940" s="6" t="s">
        <v>4</v>
      </c>
      <c r="F3940" s="27">
        <v>5.7187584081403028E-3</v>
      </c>
    </row>
    <row r="3941" spans="2:6" x14ac:dyDescent="0.25">
      <c r="B3941" s="6" t="s">
        <v>33</v>
      </c>
      <c r="C3941" s="6">
        <v>1992</v>
      </c>
      <c r="D3941" s="6" t="s">
        <v>16</v>
      </c>
      <c r="E3941" s="6" t="s">
        <v>4</v>
      </c>
      <c r="F3941" s="27">
        <v>0.10631259393336541</v>
      </c>
    </row>
    <row r="3942" spans="2:6" x14ac:dyDescent="0.25">
      <c r="B3942" s="6" t="s">
        <v>33</v>
      </c>
      <c r="C3942" s="6">
        <v>1992</v>
      </c>
      <c r="D3942" s="6" t="s">
        <v>17</v>
      </c>
      <c r="E3942" s="6" t="s">
        <v>4</v>
      </c>
      <c r="F3942" s="27">
        <v>0.10864499506722436</v>
      </c>
    </row>
    <row r="3943" spans="2:6" x14ac:dyDescent="0.25">
      <c r="B3943" s="6" t="s">
        <v>33</v>
      </c>
      <c r="C3943" s="6">
        <v>1992</v>
      </c>
      <c r="D3943" s="6" t="s">
        <v>18</v>
      </c>
      <c r="E3943" s="6" t="s">
        <v>4</v>
      </c>
      <c r="F3943" s="27">
        <v>4.9700636232935719E-2</v>
      </c>
    </row>
    <row r="3944" spans="2:6" x14ac:dyDescent="0.25">
      <c r="B3944" s="6" t="s">
        <v>33</v>
      </c>
      <c r="C3944" s="6">
        <v>1992</v>
      </c>
      <c r="D3944" s="6" t="s">
        <v>19</v>
      </c>
      <c r="E3944" s="6" t="s">
        <v>4</v>
      </c>
      <c r="F3944" s="27">
        <v>9.5514299613803075E-2</v>
      </c>
    </row>
    <row r="3945" spans="2:6" x14ac:dyDescent="0.25">
      <c r="B3945" s="6" t="s">
        <v>33</v>
      </c>
      <c r="C3945" s="6">
        <v>1992</v>
      </c>
      <c r="D3945" s="6" t="s">
        <v>20</v>
      </c>
      <c r="E3945" s="6" t="s">
        <v>4</v>
      </c>
      <c r="F3945" s="27">
        <v>2.5525958901689644E-2</v>
      </c>
    </row>
    <row r="3946" spans="2:6" x14ac:dyDescent="0.25">
      <c r="B3946" s="6" t="s">
        <v>33</v>
      </c>
      <c r="C3946" s="6">
        <v>1992</v>
      </c>
      <c r="D3946" s="6" t="s">
        <v>21</v>
      </c>
      <c r="E3946" s="6" t="s">
        <v>4</v>
      </c>
      <c r="F3946" s="27">
        <v>4.0864581040204158E-3</v>
      </c>
    </row>
    <row r="3947" spans="2:6" x14ac:dyDescent="0.25">
      <c r="B3947" s="6" t="s">
        <v>33</v>
      </c>
      <c r="C3947" s="6">
        <v>1992</v>
      </c>
      <c r="D3947" s="6" t="s">
        <v>22</v>
      </c>
      <c r="E3947" s="6" t="s">
        <v>4</v>
      </c>
      <c r="F3947" s="27">
        <v>1.1415230997942638E-2</v>
      </c>
    </row>
    <row r="3948" spans="2:6" x14ac:dyDescent="0.25">
      <c r="B3948" s="6" t="s">
        <v>33</v>
      </c>
      <c r="C3948" s="6">
        <v>1992</v>
      </c>
      <c r="D3948" s="6" t="s">
        <v>23</v>
      </c>
      <c r="E3948" s="6" t="s">
        <v>4</v>
      </c>
      <c r="F3948" s="27">
        <v>6.1150111293202557E-4</v>
      </c>
    </row>
    <row r="3949" spans="2:6" x14ac:dyDescent="0.25">
      <c r="B3949" s="6" t="s">
        <v>33</v>
      </c>
      <c r="C3949" s="6">
        <v>1992</v>
      </c>
      <c r="D3949" s="6" t="s">
        <v>24</v>
      </c>
      <c r="E3949" s="6" t="s">
        <v>4</v>
      </c>
      <c r="F3949" s="27">
        <v>3.570786009941649E-2</v>
      </c>
    </row>
    <row r="3950" spans="2:6" x14ac:dyDescent="0.25">
      <c r="B3950" s="6" t="s">
        <v>33</v>
      </c>
      <c r="C3950" s="6">
        <v>1992</v>
      </c>
      <c r="D3950" s="6" t="s">
        <v>25</v>
      </c>
      <c r="E3950" s="6" t="s">
        <v>4</v>
      </c>
      <c r="F3950" s="27">
        <v>9.5689324821237848E-2</v>
      </c>
    </row>
    <row r="3951" spans="2:6" x14ac:dyDescent="0.25">
      <c r="B3951" s="6" t="s">
        <v>33</v>
      </c>
      <c r="C3951" s="6">
        <v>1992</v>
      </c>
      <c r="D3951" s="6" t="s">
        <v>26</v>
      </c>
      <c r="E3951" s="6" t="s">
        <v>4</v>
      </c>
      <c r="F3951" s="27">
        <v>4.1730466616115909E-2</v>
      </c>
    </row>
    <row r="3952" spans="2:6" x14ac:dyDescent="0.25">
      <c r="B3952" s="6" t="s">
        <v>33</v>
      </c>
      <c r="C3952" s="6">
        <v>1992</v>
      </c>
      <c r="D3952" s="6" t="s">
        <v>27</v>
      </c>
      <c r="E3952" s="6" t="s">
        <v>4</v>
      </c>
      <c r="F3952" s="27">
        <v>3.7668468556612775E-4</v>
      </c>
    </row>
    <row r="3953" spans="2:6" x14ac:dyDescent="0.25">
      <c r="B3953" s="6" t="s">
        <v>33</v>
      </c>
      <c r="C3953" s="6">
        <v>1992</v>
      </c>
      <c r="D3953" s="6" t="s">
        <v>28</v>
      </c>
      <c r="E3953" s="6" t="s">
        <v>4</v>
      </c>
      <c r="F3953" s="27">
        <v>1.6651311194275261E-2</v>
      </c>
    </row>
    <row r="3954" spans="2:6" x14ac:dyDescent="0.25">
      <c r="B3954" s="6" t="s">
        <v>33</v>
      </c>
      <c r="C3954" s="6">
        <v>1992</v>
      </c>
      <c r="D3954" s="6" t="s">
        <v>29</v>
      </c>
      <c r="E3954" s="6" t="s">
        <v>4</v>
      </c>
      <c r="F3954" s="27">
        <v>3.6613968859645547E-3</v>
      </c>
    </row>
    <row r="3955" spans="2:6" x14ac:dyDescent="0.25">
      <c r="B3955" s="6" t="s">
        <v>33</v>
      </c>
      <c r="C3955" s="6">
        <v>1992</v>
      </c>
      <c r="D3955" s="6" t="s">
        <v>30</v>
      </c>
      <c r="E3955" s="6" t="s">
        <v>4</v>
      </c>
      <c r="F3955" s="27">
        <v>2.9515120384185768E-4</v>
      </c>
    </row>
    <row r="3956" spans="2:6" x14ac:dyDescent="0.25">
      <c r="B3956" s="6" t="s">
        <v>33</v>
      </c>
      <c r="C3956" s="6">
        <v>1992</v>
      </c>
      <c r="D3956" s="6" t="s">
        <v>31</v>
      </c>
      <c r="E3956" s="6" t="s">
        <v>4</v>
      </c>
      <c r="F3956" s="27">
        <v>4.5419584885866716E-3</v>
      </c>
    </row>
    <row r="3957" spans="2:6" x14ac:dyDescent="0.25">
      <c r="B3957" s="6" t="s">
        <v>33</v>
      </c>
      <c r="C3957" s="6">
        <v>1992</v>
      </c>
      <c r="D3957" s="6" t="s">
        <v>32</v>
      </c>
      <c r="E3957" s="6" t="s">
        <v>4</v>
      </c>
      <c r="F3957" s="27">
        <v>1.6757848277061643E-3</v>
      </c>
    </row>
    <row r="3958" spans="2:6" x14ac:dyDescent="0.25">
      <c r="B3958" s="6" t="s">
        <v>33</v>
      </c>
      <c r="C3958" s="6">
        <v>1991</v>
      </c>
      <c r="D3958" s="6" t="s">
        <v>7</v>
      </c>
      <c r="E3958" s="6" t="s">
        <v>3</v>
      </c>
      <c r="F3958" s="27">
        <v>8.77455609493282E-2</v>
      </c>
    </row>
    <row r="3959" spans="2:6" x14ac:dyDescent="0.25">
      <c r="B3959" s="6" t="s">
        <v>33</v>
      </c>
      <c r="C3959" s="6">
        <v>1991</v>
      </c>
      <c r="D3959" s="6" t="s">
        <v>8</v>
      </c>
      <c r="E3959" s="6" t="s">
        <v>3</v>
      </c>
      <c r="F3959" s="27">
        <v>5.4138665459711688E-2</v>
      </c>
    </row>
    <row r="3960" spans="2:6" x14ac:dyDescent="0.25">
      <c r="B3960" s="6" t="s">
        <v>33</v>
      </c>
      <c r="C3960" s="6">
        <v>1991</v>
      </c>
      <c r="D3960" s="6" t="s">
        <v>9</v>
      </c>
      <c r="E3960" s="6" t="s">
        <v>3</v>
      </c>
      <c r="F3960" s="27">
        <v>8.8716142907299025E-2</v>
      </c>
    </row>
    <row r="3961" spans="2:6" x14ac:dyDescent="0.25">
      <c r="B3961" s="6" t="s">
        <v>33</v>
      </c>
      <c r="C3961" s="6">
        <v>1991</v>
      </c>
      <c r="D3961" s="6" t="s">
        <v>10</v>
      </c>
      <c r="E3961" s="6" t="s">
        <v>3</v>
      </c>
      <c r="F3961" s="27">
        <v>8.6636819620809477E-2</v>
      </c>
    </row>
    <row r="3962" spans="2:6" x14ac:dyDescent="0.25">
      <c r="B3962" s="6" t="s">
        <v>33</v>
      </c>
      <c r="C3962" s="6">
        <v>1991</v>
      </c>
      <c r="D3962" s="6" t="s">
        <v>11</v>
      </c>
      <c r="E3962" s="6" t="s">
        <v>3</v>
      </c>
      <c r="F3962" s="27">
        <v>3.4317500137416579E-2</v>
      </c>
    </row>
    <row r="3963" spans="2:6" x14ac:dyDescent="0.25">
      <c r="B3963" s="6" t="s">
        <v>33</v>
      </c>
      <c r="C3963" s="6">
        <v>1991</v>
      </c>
      <c r="D3963" s="6" t="s">
        <v>12</v>
      </c>
      <c r="E3963" s="6" t="s">
        <v>3</v>
      </c>
      <c r="F3963" s="27">
        <v>8.8961759566050826E-3</v>
      </c>
    </row>
    <row r="3964" spans="2:6" x14ac:dyDescent="0.25">
      <c r="B3964" s="6" t="s">
        <v>33</v>
      </c>
      <c r="C3964" s="6">
        <v>1991</v>
      </c>
      <c r="D3964" s="6" t="s">
        <v>13</v>
      </c>
      <c r="E3964" s="6" t="s">
        <v>3</v>
      </c>
      <c r="F3964" s="27">
        <v>2.1968330306867314E-2</v>
      </c>
    </row>
    <row r="3965" spans="2:6" x14ac:dyDescent="0.25">
      <c r="B3965" s="6" t="s">
        <v>33</v>
      </c>
      <c r="C3965" s="6">
        <v>1991</v>
      </c>
      <c r="D3965" s="6" t="s">
        <v>14</v>
      </c>
      <c r="E3965" s="6" t="s">
        <v>3</v>
      </c>
      <c r="F3965" s="27">
        <v>8.6193620206327891E-3</v>
      </c>
    </row>
    <row r="3966" spans="2:6" x14ac:dyDescent="0.25">
      <c r="B3966" s="6" t="s">
        <v>33</v>
      </c>
      <c r="C3966" s="6">
        <v>1991</v>
      </c>
      <c r="D3966" s="6" t="s">
        <v>15</v>
      </c>
      <c r="E3966" s="6" t="s">
        <v>3</v>
      </c>
      <c r="F3966" s="27">
        <v>8.355918346326421E-3</v>
      </c>
    </row>
    <row r="3967" spans="2:6" x14ac:dyDescent="0.25">
      <c r="B3967" s="6" t="s">
        <v>33</v>
      </c>
      <c r="C3967" s="6">
        <v>1991</v>
      </c>
      <c r="D3967" s="6" t="s">
        <v>16</v>
      </c>
      <c r="E3967" s="6" t="s">
        <v>3</v>
      </c>
      <c r="F3967" s="27">
        <v>0.18239166250290309</v>
      </c>
    </row>
    <row r="3968" spans="2:6" x14ac:dyDescent="0.25">
      <c r="B3968" s="6" t="s">
        <v>33</v>
      </c>
      <c r="C3968" s="6">
        <v>1991</v>
      </c>
      <c r="D3968" s="6" t="s">
        <v>17</v>
      </c>
      <c r="E3968" s="6" t="s">
        <v>3</v>
      </c>
      <c r="F3968" s="27">
        <v>4.1616672617258432E-2</v>
      </c>
    </row>
    <row r="3969" spans="2:6" x14ac:dyDescent="0.25">
      <c r="B3969" s="6" t="s">
        <v>33</v>
      </c>
      <c r="C3969" s="6">
        <v>1991</v>
      </c>
      <c r="D3969" s="6" t="s">
        <v>18</v>
      </c>
      <c r="E3969" s="6" t="s">
        <v>3</v>
      </c>
      <c r="F3969" s="27">
        <v>2.1608818826516895E-2</v>
      </c>
    </row>
    <row r="3970" spans="2:6" x14ac:dyDescent="0.25">
      <c r="B3970" s="6" t="s">
        <v>33</v>
      </c>
      <c r="C3970" s="6">
        <v>1991</v>
      </c>
      <c r="D3970" s="6" t="s">
        <v>19</v>
      </c>
      <c r="E3970" s="6" t="s">
        <v>3</v>
      </c>
      <c r="F3970" s="27">
        <v>8.6841830299686992E-2</v>
      </c>
    </row>
    <row r="3971" spans="2:6" x14ac:dyDescent="0.25">
      <c r="B3971" s="6" t="s">
        <v>33</v>
      </c>
      <c r="C3971" s="6">
        <v>1991</v>
      </c>
      <c r="D3971" s="6" t="s">
        <v>20</v>
      </c>
      <c r="E3971" s="6" t="s">
        <v>3</v>
      </c>
      <c r="F3971" s="27">
        <v>2.8675744909272872E-2</v>
      </c>
    </row>
    <row r="3972" spans="2:6" x14ac:dyDescent="0.25">
      <c r="B3972" s="6" t="s">
        <v>33</v>
      </c>
      <c r="C3972" s="6">
        <v>1991</v>
      </c>
      <c r="D3972" s="6" t="s">
        <v>21</v>
      </c>
      <c r="E3972" s="6" t="s">
        <v>3</v>
      </c>
      <c r="F3972" s="27">
        <v>4.5216244174651268E-3</v>
      </c>
    </row>
    <row r="3973" spans="2:6" x14ac:dyDescent="0.25">
      <c r="B3973" s="6" t="s">
        <v>33</v>
      </c>
      <c r="C3973" s="6">
        <v>1991</v>
      </c>
      <c r="D3973" s="6" t="s">
        <v>22</v>
      </c>
      <c r="E3973" s="6" t="s">
        <v>3</v>
      </c>
      <c r="F3973" s="27">
        <v>2.0143041992030333E-2</v>
      </c>
    </row>
    <row r="3974" spans="2:6" x14ac:dyDescent="0.25">
      <c r="B3974" s="6" t="s">
        <v>33</v>
      </c>
      <c r="C3974" s="6">
        <v>1991</v>
      </c>
      <c r="D3974" s="6" t="s">
        <v>23</v>
      </c>
      <c r="E3974" s="6" t="s">
        <v>3</v>
      </c>
      <c r="F3974" s="27">
        <v>1.9193753413749681E-3</v>
      </c>
    </row>
    <row r="3975" spans="2:6" x14ac:dyDescent="0.25">
      <c r="B3975" s="6" t="s">
        <v>33</v>
      </c>
      <c r="C3975" s="6">
        <v>1991</v>
      </c>
      <c r="D3975" s="6" t="s">
        <v>24</v>
      </c>
      <c r="E3975" s="6" t="s">
        <v>3</v>
      </c>
      <c r="F3975" s="27">
        <v>6.1772589676078175E-2</v>
      </c>
    </row>
    <row r="3976" spans="2:6" x14ac:dyDescent="0.25">
      <c r="B3976" s="6" t="s">
        <v>33</v>
      </c>
      <c r="C3976" s="6">
        <v>1991</v>
      </c>
      <c r="D3976" s="6" t="s">
        <v>25</v>
      </c>
      <c r="E3976" s="6" t="s">
        <v>3</v>
      </c>
      <c r="F3976" s="27">
        <v>5.1103616061546779E-2</v>
      </c>
    </row>
    <row r="3977" spans="2:6" x14ac:dyDescent="0.25">
      <c r="B3977" s="6" t="s">
        <v>33</v>
      </c>
      <c r="C3977" s="6">
        <v>1991</v>
      </c>
      <c r="D3977" s="6" t="s">
        <v>26</v>
      </c>
      <c r="E3977" s="6" t="s">
        <v>3</v>
      </c>
      <c r="F3977" s="27">
        <v>5.9151027999803901E-2</v>
      </c>
    </row>
    <row r="3978" spans="2:6" x14ac:dyDescent="0.25">
      <c r="B3978" s="6" t="s">
        <v>33</v>
      </c>
      <c r="C3978" s="6">
        <v>1991</v>
      </c>
      <c r="D3978" s="6" t="s">
        <v>27</v>
      </c>
      <c r="E3978" s="6" t="s">
        <v>3</v>
      </c>
      <c r="F3978" s="27">
        <v>7.0367191952885183E-4</v>
      </c>
    </row>
    <row r="3979" spans="2:6" x14ac:dyDescent="0.25">
      <c r="B3979" s="6" t="s">
        <v>33</v>
      </c>
      <c r="C3979" s="6">
        <v>1991</v>
      </c>
      <c r="D3979" s="6" t="s">
        <v>28</v>
      </c>
      <c r="E3979" s="6" t="s">
        <v>3</v>
      </c>
      <c r="F3979" s="27">
        <v>6.0557381449108574E-3</v>
      </c>
    </row>
    <row r="3980" spans="2:6" x14ac:dyDescent="0.25">
      <c r="B3980" s="6" t="s">
        <v>33</v>
      </c>
      <c r="C3980" s="6">
        <v>1991</v>
      </c>
      <c r="D3980" s="6" t="s">
        <v>29</v>
      </c>
      <c r="E3980" s="6" t="s">
        <v>3</v>
      </c>
      <c r="F3980" s="27">
        <v>1.8744116465873397E-2</v>
      </c>
    </row>
    <row r="3981" spans="2:6" x14ac:dyDescent="0.25">
      <c r="B3981" s="6" t="s">
        <v>33</v>
      </c>
      <c r="C3981" s="6">
        <v>1991</v>
      </c>
      <c r="D3981" s="6" t="s">
        <v>30</v>
      </c>
      <c r="E3981" s="6" t="s">
        <v>3</v>
      </c>
      <c r="F3981" s="27">
        <v>9.9781767617919512E-4</v>
      </c>
    </row>
    <row r="3982" spans="2:6" x14ac:dyDescent="0.25">
      <c r="B3982" s="6" t="s">
        <v>33</v>
      </c>
      <c r="C3982" s="6">
        <v>1991</v>
      </c>
      <c r="D3982" s="6" t="s">
        <v>31</v>
      </c>
      <c r="E3982" s="6" t="s">
        <v>3</v>
      </c>
      <c r="F3982" s="27">
        <v>8.4480245933583474E-4</v>
      </c>
    </row>
    <row r="3983" spans="2:6" x14ac:dyDescent="0.25">
      <c r="B3983" s="6" t="s">
        <v>33</v>
      </c>
      <c r="C3983" s="6">
        <v>1991</v>
      </c>
      <c r="D3983" s="6" t="s">
        <v>32</v>
      </c>
      <c r="E3983" s="6" t="s">
        <v>3</v>
      </c>
      <c r="F3983" s="27">
        <v>1.3513372985237745E-2</v>
      </c>
    </row>
    <row r="3984" spans="2:6" x14ac:dyDescent="0.25">
      <c r="B3984" s="6" t="s">
        <v>33</v>
      </c>
      <c r="C3984" s="6">
        <v>1991</v>
      </c>
      <c r="D3984" s="6" t="s">
        <v>7</v>
      </c>
      <c r="E3984" s="6" t="s">
        <v>4</v>
      </c>
      <c r="F3984" s="27">
        <v>0.14145949783055137</v>
      </c>
    </row>
    <row r="3985" spans="2:6" x14ac:dyDescent="0.25">
      <c r="B3985" s="6" t="s">
        <v>33</v>
      </c>
      <c r="C3985" s="6">
        <v>1991</v>
      </c>
      <c r="D3985" s="6" t="s">
        <v>8</v>
      </c>
      <c r="E3985" s="6" t="s">
        <v>4</v>
      </c>
      <c r="F3985" s="27">
        <v>5.3970617892989563E-2</v>
      </c>
    </row>
    <row r="3986" spans="2:6" x14ac:dyDescent="0.25">
      <c r="B3986" s="6" t="s">
        <v>33</v>
      </c>
      <c r="C3986" s="6">
        <v>1991</v>
      </c>
      <c r="D3986" s="6" t="s">
        <v>9</v>
      </c>
      <c r="E3986" s="6" t="s">
        <v>4</v>
      </c>
      <c r="F3986" s="27">
        <v>8.8991526017602726E-2</v>
      </c>
    </row>
    <row r="3987" spans="2:6" x14ac:dyDescent="0.25">
      <c r="B3987" s="6" t="s">
        <v>33</v>
      </c>
      <c r="C3987" s="6">
        <v>1991</v>
      </c>
      <c r="D3987" s="6" t="s">
        <v>10</v>
      </c>
      <c r="E3987" s="6" t="s">
        <v>4</v>
      </c>
      <c r="F3987" s="27">
        <v>3.5023047884072109E-2</v>
      </c>
    </row>
    <row r="3988" spans="2:6" x14ac:dyDescent="0.25">
      <c r="B3988" s="6" t="s">
        <v>33</v>
      </c>
      <c r="C3988" s="6">
        <v>1991</v>
      </c>
      <c r="D3988" s="6" t="s">
        <v>11</v>
      </c>
      <c r="E3988" s="6" t="s">
        <v>4</v>
      </c>
      <c r="F3988" s="27">
        <v>4.7382298518912E-2</v>
      </c>
    </row>
    <row r="3989" spans="2:6" x14ac:dyDescent="0.25">
      <c r="B3989" s="6" t="s">
        <v>33</v>
      </c>
      <c r="C3989" s="6">
        <v>1991</v>
      </c>
      <c r="D3989" s="6" t="s">
        <v>12</v>
      </c>
      <c r="E3989" s="6" t="s">
        <v>4</v>
      </c>
      <c r="F3989" s="27">
        <v>5.4585263797570192E-3</v>
      </c>
    </row>
    <row r="3990" spans="2:6" x14ac:dyDescent="0.25">
      <c r="B3990" s="6" t="s">
        <v>33</v>
      </c>
      <c r="C3990" s="6">
        <v>1991</v>
      </c>
      <c r="D3990" s="6" t="s">
        <v>13</v>
      </c>
      <c r="E3990" s="6" t="s">
        <v>4</v>
      </c>
      <c r="F3990" s="27">
        <v>1.1648315554606929E-2</v>
      </c>
    </row>
    <row r="3991" spans="2:6" x14ac:dyDescent="0.25">
      <c r="B3991" s="6" t="s">
        <v>33</v>
      </c>
      <c r="C3991" s="6">
        <v>1991</v>
      </c>
      <c r="D3991" s="6" t="s">
        <v>14</v>
      </c>
      <c r="E3991" s="6" t="s">
        <v>4</v>
      </c>
      <c r="F3991" s="27">
        <v>2.5179084493216694E-2</v>
      </c>
    </row>
    <row r="3992" spans="2:6" x14ac:dyDescent="0.25">
      <c r="B3992" s="6" t="s">
        <v>33</v>
      </c>
      <c r="C3992" s="6">
        <v>1991</v>
      </c>
      <c r="D3992" s="6" t="s">
        <v>15</v>
      </c>
      <c r="E3992" s="6" t="s">
        <v>4</v>
      </c>
      <c r="F3992" s="27">
        <v>6.178555437690472E-3</v>
      </c>
    </row>
    <row r="3993" spans="2:6" x14ac:dyDescent="0.25">
      <c r="B3993" s="6" t="s">
        <v>33</v>
      </c>
      <c r="C3993" s="6">
        <v>1991</v>
      </c>
      <c r="D3993" s="6" t="s">
        <v>16</v>
      </c>
      <c r="E3993" s="6" t="s">
        <v>4</v>
      </c>
      <c r="F3993" s="27">
        <v>9.23739507823228E-2</v>
      </c>
    </row>
    <row r="3994" spans="2:6" x14ac:dyDescent="0.25">
      <c r="B3994" s="6" t="s">
        <v>33</v>
      </c>
      <c r="C3994" s="6">
        <v>1991</v>
      </c>
      <c r="D3994" s="6" t="s">
        <v>17</v>
      </c>
      <c r="E3994" s="6" t="s">
        <v>4</v>
      </c>
      <c r="F3994" s="27">
        <v>0.10685049340178424</v>
      </c>
    </row>
    <row r="3995" spans="2:6" x14ac:dyDescent="0.25">
      <c r="B3995" s="6" t="s">
        <v>33</v>
      </c>
      <c r="C3995" s="6">
        <v>1991</v>
      </c>
      <c r="D3995" s="6" t="s">
        <v>18</v>
      </c>
      <c r="E3995" s="6" t="s">
        <v>4</v>
      </c>
      <c r="F3995" s="27">
        <v>5.2396289871074142E-2</v>
      </c>
    </row>
    <row r="3996" spans="2:6" x14ac:dyDescent="0.25">
      <c r="B3996" s="6" t="s">
        <v>33</v>
      </c>
      <c r="C3996" s="6">
        <v>1991</v>
      </c>
      <c r="D3996" s="6" t="s">
        <v>19</v>
      </c>
      <c r="E3996" s="6" t="s">
        <v>4</v>
      </c>
      <c r="F3996" s="27">
        <v>9.4278336700779786E-2</v>
      </c>
    </row>
    <row r="3997" spans="2:6" x14ac:dyDescent="0.25">
      <c r="B3997" s="6" t="s">
        <v>33</v>
      </c>
      <c r="C3997" s="6">
        <v>1991</v>
      </c>
      <c r="D3997" s="6" t="s">
        <v>20</v>
      </c>
      <c r="E3997" s="6" t="s">
        <v>4</v>
      </c>
      <c r="F3997" s="27">
        <v>2.4941571193274309E-2</v>
      </c>
    </row>
    <row r="3998" spans="2:6" x14ac:dyDescent="0.25">
      <c r="B3998" s="6" t="s">
        <v>33</v>
      </c>
      <c r="C3998" s="6">
        <v>1991</v>
      </c>
      <c r="D3998" s="6" t="s">
        <v>21</v>
      </c>
      <c r="E3998" s="6" t="s">
        <v>4</v>
      </c>
      <c r="F3998" s="27">
        <v>3.8365887098801787E-3</v>
      </c>
    </row>
    <row r="3999" spans="2:6" x14ac:dyDescent="0.25">
      <c r="B3999" s="6" t="s">
        <v>33</v>
      </c>
      <c r="C3999" s="6">
        <v>1991</v>
      </c>
      <c r="D3999" s="6" t="s">
        <v>22</v>
      </c>
      <c r="E3999" s="6" t="s">
        <v>4</v>
      </c>
      <c r="F3999" s="27">
        <v>1.0918122639243509E-2</v>
      </c>
    </row>
    <row r="4000" spans="2:6" x14ac:dyDescent="0.25">
      <c r="B4000" s="6" t="s">
        <v>33</v>
      </c>
      <c r="C4000" s="6">
        <v>1991</v>
      </c>
      <c r="D4000" s="6" t="s">
        <v>23</v>
      </c>
      <c r="E4000" s="6" t="s">
        <v>4</v>
      </c>
      <c r="F4000" s="27">
        <v>6.0127240796225894E-4</v>
      </c>
    </row>
    <row r="4001" spans="2:6" x14ac:dyDescent="0.25">
      <c r="B4001" s="6" t="s">
        <v>33</v>
      </c>
      <c r="C4001" s="6">
        <v>1991</v>
      </c>
      <c r="D4001" s="6" t="s">
        <v>24</v>
      </c>
      <c r="E4001" s="6" t="s">
        <v>4</v>
      </c>
      <c r="F4001" s="27">
        <v>3.6315462597272127E-2</v>
      </c>
    </row>
    <row r="4002" spans="2:6" x14ac:dyDescent="0.25">
      <c r="B4002" s="6" t="s">
        <v>33</v>
      </c>
      <c r="C4002" s="6">
        <v>1991</v>
      </c>
      <c r="D4002" s="6" t="s">
        <v>25</v>
      </c>
      <c r="E4002" s="6" t="s">
        <v>4</v>
      </c>
      <c r="F4002" s="27">
        <v>9.6510105816454639E-2</v>
      </c>
    </row>
    <row r="4003" spans="2:6" x14ac:dyDescent="0.25">
      <c r="B4003" s="6" t="s">
        <v>33</v>
      </c>
      <c r="C4003" s="6">
        <v>1991</v>
      </c>
      <c r="D4003" s="6" t="s">
        <v>26</v>
      </c>
      <c r="E4003" s="6" t="s">
        <v>4</v>
      </c>
      <c r="F4003" s="27">
        <v>3.9282239087093024E-2</v>
      </c>
    </row>
    <row r="4004" spans="2:6" x14ac:dyDescent="0.25">
      <c r="B4004" s="6" t="s">
        <v>33</v>
      </c>
      <c r="C4004" s="6">
        <v>1991</v>
      </c>
      <c r="D4004" s="6" t="s">
        <v>27</v>
      </c>
      <c r="E4004" s="6" t="s">
        <v>4</v>
      </c>
      <c r="F4004" s="27">
        <v>3.8997116139189212E-4</v>
      </c>
    </row>
    <row r="4005" spans="2:6" x14ac:dyDescent="0.25">
      <c r="B4005" s="6" t="s">
        <v>33</v>
      </c>
      <c r="C4005" s="6">
        <v>1991</v>
      </c>
      <c r="D4005" s="6" t="s">
        <v>28</v>
      </c>
      <c r="E4005" s="6" t="s">
        <v>4</v>
      </c>
      <c r="F4005" s="27">
        <v>1.5701554909704825E-2</v>
      </c>
    </row>
    <row r="4006" spans="2:6" x14ac:dyDescent="0.25">
      <c r="B4006" s="6" t="s">
        <v>33</v>
      </c>
      <c r="C4006" s="6">
        <v>1991</v>
      </c>
      <c r="D4006" s="6" t="s">
        <v>29</v>
      </c>
      <c r="E4006" s="6" t="s">
        <v>4</v>
      </c>
      <c r="F4006" s="27">
        <v>4.4196731624414438E-3</v>
      </c>
    </row>
    <row r="4007" spans="2:6" x14ac:dyDescent="0.25">
      <c r="B4007" s="6" t="s">
        <v>33</v>
      </c>
      <c r="C4007" s="6">
        <v>1991</v>
      </c>
      <c r="D4007" s="6" t="s">
        <v>30</v>
      </c>
      <c r="E4007" s="6" t="s">
        <v>4</v>
      </c>
      <c r="F4007" s="27">
        <v>2.9100728641589754E-4</v>
      </c>
    </row>
    <row r="4008" spans="2:6" x14ac:dyDescent="0.25">
      <c r="B4008" s="6" t="s">
        <v>33</v>
      </c>
      <c r="C4008" s="6">
        <v>1991</v>
      </c>
      <c r="D4008" s="6" t="s">
        <v>31</v>
      </c>
      <c r="E4008" s="6" t="s">
        <v>4</v>
      </c>
      <c r="F4008" s="27">
        <v>4.2265598712720714E-3</v>
      </c>
    </row>
    <row r="4009" spans="2:6" x14ac:dyDescent="0.25">
      <c r="B4009" s="6" t="s">
        <v>33</v>
      </c>
      <c r="C4009" s="6">
        <v>1991</v>
      </c>
      <c r="D4009" s="6" t="s">
        <v>32</v>
      </c>
      <c r="E4009" s="6" t="s">
        <v>4</v>
      </c>
      <c r="F4009" s="27">
        <v>1.375330392233957E-3</v>
      </c>
    </row>
    <row r="4010" spans="2:6" x14ac:dyDescent="0.25">
      <c r="B4010" s="6" t="s">
        <v>33</v>
      </c>
      <c r="C4010" s="6">
        <v>1990</v>
      </c>
      <c r="D4010" s="6" t="s">
        <v>7</v>
      </c>
      <c r="E4010" s="6" t="s">
        <v>3</v>
      </c>
      <c r="F4010" s="27">
        <v>8.7781141805290688E-2</v>
      </c>
    </row>
    <row r="4011" spans="2:6" x14ac:dyDescent="0.25">
      <c r="B4011" s="6" t="s">
        <v>33</v>
      </c>
      <c r="C4011" s="6">
        <v>1990</v>
      </c>
      <c r="D4011" s="6" t="s">
        <v>8</v>
      </c>
      <c r="E4011" s="6" t="s">
        <v>3</v>
      </c>
      <c r="F4011" s="27">
        <v>5.4000274795681612E-2</v>
      </c>
    </row>
    <row r="4012" spans="2:6" x14ac:dyDescent="0.25">
      <c r="B4012" s="6" t="s">
        <v>33</v>
      </c>
      <c r="C4012" s="6">
        <v>1990</v>
      </c>
      <c r="D4012" s="6" t="s">
        <v>9</v>
      </c>
      <c r="E4012" s="6" t="s">
        <v>3</v>
      </c>
      <c r="F4012" s="27">
        <v>8.7148234730081459E-2</v>
      </c>
    </row>
    <row r="4013" spans="2:6" x14ac:dyDescent="0.25">
      <c r="B4013" s="6" t="s">
        <v>33</v>
      </c>
      <c r="C4013" s="6">
        <v>1990</v>
      </c>
      <c r="D4013" s="6" t="s">
        <v>10</v>
      </c>
      <c r="E4013" s="6" t="s">
        <v>3</v>
      </c>
      <c r="F4013" s="27">
        <v>8.3124719235795161E-2</v>
      </c>
    </row>
    <row r="4014" spans="2:6" x14ac:dyDescent="0.25">
      <c r="B4014" s="6" t="s">
        <v>33</v>
      </c>
      <c r="C4014" s="6">
        <v>1990</v>
      </c>
      <c r="D4014" s="6" t="s">
        <v>11</v>
      </c>
      <c r="E4014" s="6" t="s">
        <v>3</v>
      </c>
      <c r="F4014" s="27">
        <v>3.4639847127849177E-2</v>
      </c>
    </row>
    <row r="4015" spans="2:6" x14ac:dyDescent="0.25">
      <c r="B4015" s="6" t="s">
        <v>33</v>
      </c>
      <c r="C4015" s="6">
        <v>1990</v>
      </c>
      <c r="D4015" s="6" t="s">
        <v>12</v>
      </c>
      <c r="E4015" s="6" t="s">
        <v>3</v>
      </c>
      <c r="F4015" s="27">
        <v>8.9055238804268497E-3</v>
      </c>
    </row>
    <row r="4016" spans="2:6" x14ac:dyDescent="0.25">
      <c r="B4016" s="6" t="s">
        <v>33</v>
      </c>
      <c r="C4016" s="6">
        <v>1990</v>
      </c>
      <c r="D4016" s="6" t="s">
        <v>13</v>
      </c>
      <c r="E4016" s="6" t="s">
        <v>3</v>
      </c>
      <c r="F4016" s="27">
        <v>2.1806791351146979E-2</v>
      </c>
    </row>
    <row r="4017" spans="2:6" x14ac:dyDescent="0.25">
      <c r="B4017" s="6" t="s">
        <v>33</v>
      </c>
      <c r="C4017" s="6">
        <v>1990</v>
      </c>
      <c r="D4017" s="6" t="s">
        <v>14</v>
      </c>
      <c r="E4017" s="6" t="s">
        <v>3</v>
      </c>
      <c r="F4017" s="27">
        <v>8.0421587247141678E-3</v>
      </c>
    </row>
    <row r="4018" spans="2:6" x14ac:dyDescent="0.25">
      <c r="B4018" s="6" t="s">
        <v>33</v>
      </c>
      <c r="C4018" s="6">
        <v>1990</v>
      </c>
      <c r="D4018" s="6" t="s">
        <v>15</v>
      </c>
      <c r="E4018" s="6" t="s">
        <v>3</v>
      </c>
      <c r="F4018" s="27">
        <v>8.1454507185127513E-3</v>
      </c>
    </row>
    <row r="4019" spans="2:6" x14ac:dyDescent="0.25">
      <c r="B4019" s="6" t="s">
        <v>33</v>
      </c>
      <c r="C4019" s="6">
        <v>1990</v>
      </c>
      <c r="D4019" s="6" t="s">
        <v>16</v>
      </c>
      <c r="E4019" s="6" t="s">
        <v>3</v>
      </c>
      <c r="F4019" s="27">
        <v>0.18500473096820652</v>
      </c>
    </row>
    <row r="4020" spans="2:6" x14ac:dyDescent="0.25">
      <c r="B4020" s="6" t="s">
        <v>33</v>
      </c>
      <c r="C4020" s="6">
        <v>1990</v>
      </c>
      <c r="D4020" s="6" t="s">
        <v>17</v>
      </c>
      <c r="E4020" s="6" t="s">
        <v>3</v>
      </c>
      <c r="F4020" s="27">
        <v>4.1765533020793846E-2</v>
      </c>
    </row>
    <row r="4021" spans="2:6" x14ac:dyDescent="0.25">
      <c r="B4021" s="6" t="s">
        <v>33</v>
      </c>
      <c r="C4021" s="6">
        <v>1990</v>
      </c>
      <c r="D4021" s="6" t="s">
        <v>18</v>
      </c>
      <c r="E4021" s="6" t="s">
        <v>3</v>
      </c>
      <c r="F4021" s="27">
        <v>2.1078387904312636E-2</v>
      </c>
    </row>
    <row r="4022" spans="2:6" x14ac:dyDescent="0.25">
      <c r="B4022" s="6" t="s">
        <v>33</v>
      </c>
      <c r="C4022" s="6">
        <v>1990</v>
      </c>
      <c r="D4022" s="6" t="s">
        <v>19</v>
      </c>
      <c r="E4022" s="6" t="s">
        <v>3</v>
      </c>
      <c r="F4022" s="27">
        <v>8.9680837483690101E-2</v>
      </c>
    </row>
    <row r="4023" spans="2:6" x14ac:dyDescent="0.25">
      <c r="B4023" s="6" t="s">
        <v>33</v>
      </c>
      <c r="C4023" s="6">
        <v>1990</v>
      </c>
      <c r="D4023" s="6" t="s">
        <v>20</v>
      </c>
      <c r="E4023" s="6" t="s">
        <v>3</v>
      </c>
      <c r="F4023" s="27">
        <v>2.8562185190851446E-2</v>
      </c>
    </row>
    <row r="4024" spans="2:6" x14ac:dyDescent="0.25">
      <c r="B4024" s="6" t="s">
        <v>33</v>
      </c>
      <c r="C4024" s="6">
        <v>1990</v>
      </c>
      <c r="D4024" s="6" t="s">
        <v>21</v>
      </c>
      <c r="E4024" s="6" t="s">
        <v>3</v>
      </c>
      <c r="F4024" s="27">
        <v>4.3489827200289995E-3</v>
      </c>
    </row>
    <row r="4025" spans="2:6" x14ac:dyDescent="0.25">
      <c r="B4025" s="6" t="s">
        <v>33</v>
      </c>
      <c r="C4025" s="6">
        <v>1990</v>
      </c>
      <c r="D4025" s="6" t="s">
        <v>22</v>
      </c>
      <c r="E4025" s="6" t="s">
        <v>3</v>
      </c>
      <c r="F4025" s="27">
        <v>2.0726610453734445E-2</v>
      </c>
    </row>
    <row r="4026" spans="2:6" x14ac:dyDescent="0.25">
      <c r="B4026" s="6" t="s">
        <v>33</v>
      </c>
      <c r="C4026" s="6">
        <v>1990</v>
      </c>
      <c r="D4026" s="6" t="s">
        <v>23</v>
      </c>
      <c r="E4026" s="6" t="s">
        <v>3</v>
      </c>
      <c r="F4026" s="27">
        <v>1.8426901912558455E-3</v>
      </c>
    </row>
    <row r="4027" spans="2:6" x14ac:dyDescent="0.25">
      <c r="B4027" s="6" t="s">
        <v>33</v>
      </c>
      <c r="C4027" s="6">
        <v>1990</v>
      </c>
      <c r="D4027" s="6" t="s">
        <v>24</v>
      </c>
      <c r="E4027" s="6" t="s">
        <v>3</v>
      </c>
      <c r="F4027" s="27">
        <v>6.4490258882867857E-2</v>
      </c>
    </row>
    <row r="4028" spans="2:6" x14ac:dyDescent="0.25">
      <c r="B4028" s="6" t="s">
        <v>33</v>
      </c>
      <c r="C4028" s="6">
        <v>1990</v>
      </c>
      <c r="D4028" s="6" t="s">
        <v>25</v>
      </c>
      <c r="E4028" s="6" t="s">
        <v>3</v>
      </c>
      <c r="F4028" s="27">
        <v>5.2220924034585281E-2</v>
      </c>
    </row>
    <row r="4029" spans="2:6" x14ac:dyDescent="0.25">
      <c r="B4029" s="6" t="s">
        <v>33</v>
      </c>
      <c r="C4029" s="6">
        <v>1990</v>
      </c>
      <c r="D4029" s="6" t="s">
        <v>26</v>
      </c>
      <c r="E4029" s="6" t="s">
        <v>3</v>
      </c>
      <c r="F4029" s="27">
        <v>5.6320446845062981E-2</v>
      </c>
    </row>
    <row r="4030" spans="2:6" x14ac:dyDescent="0.25">
      <c r="B4030" s="6" t="s">
        <v>33</v>
      </c>
      <c r="C4030" s="6">
        <v>1990</v>
      </c>
      <c r="D4030" s="6" t="s">
        <v>27</v>
      </c>
      <c r="E4030" s="6" t="s">
        <v>3</v>
      </c>
      <c r="F4030" s="27">
        <v>5.7200377697894306E-4</v>
      </c>
    </row>
    <row r="4031" spans="2:6" x14ac:dyDescent="0.25">
      <c r="B4031" s="6" t="s">
        <v>33</v>
      </c>
      <c r="C4031" s="6">
        <v>1990</v>
      </c>
      <c r="D4031" s="6" t="s">
        <v>28</v>
      </c>
      <c r="E4031" s="6" t="s">
        <v>3</v>
      </c>
      <c r="F4031" s="27">
        <v>6.1926473640565296E-3</v>
      </c>
    </row>
    <row r="4032" spans="2:6" x14ac:dyDescent="0.25">
      <c r="B4032" s="6" t="s">
        <v>33</v>
      </c>
      <c r="C4032" s="6">
        <v>1990</v>
      </c>
      <c r="D4032" s="6" t="s">
        <v>29</v>
      </c>
      <c r="E4032" s="6" t="s">
        <v>3</v>
      </c>
      <c r="F4032" s="27">
        <v>1.9147996963605165E-2</v>
      </c>
    </row>
    <row r="4033" spans="2:6" x14ac:dyDescent="0.25">
      <c r="B4033" s="6" t="s">
        <v>33</v>
      </c>
      <c r="C4033" s="6">
        <v>1990</v>
      </c>
      <c r="D4033" s="6" t="s">
        <v>30</v>
      </c>
      <c r="E4033" s="6" t="s">
        <v>3</v>
      </c>
      <c r="F4033" s="27">
        <v>8.9795822910748897E-4</v>
      </c>
    </row>
    <row r="4034" spans="2:6" x14ac:dyDescent="0.25">
      <c r="B4034" s="6" t="s">
        <v>33</v>
      </c>
      <c r="C4034" s="6">
        <v>1990</v>
      </c>
      <c r="D4034" s="6" t="s">
        <v>31</v>
      </c>
      <c r="E4034" s="6" t="s">
        <v>3</v>
      </c>
      <c r="F4034" s="27">
        <v>8.1561696990012833E-4</v>
      </c>
    </row>
    <row r="4035" spans="2:6" x14ac:dyDescent="0.25">
      <c r="B4035" s="6" t="s">
        <v>33</v>
      </c>
      <c r="C4035" s="6">
        <v>1990</v>
      </c>
      <c r="D4035" s="6" t="s">
        <v>32</v>
      </c>
      <c r="E4035" s="6" t="s">
        <v>3</v>
      </c>
      <c r="F4035" s="27">
        <v>1.2738046631462937E-2</v>
      </c>
    </row>
    <row r="4036" spans="2:6" x14ac:dyDescent="0.25">
      <c r="B4036" s="6" t="s">
        <v>33</v>
      </c>
      <c r="C4036" s="6">
        <v>1990</v>
      </c>
      <c r="D4036" s="6" t="s">
        <v>7</v>
      </c>
      <c r="E4036" s="6" t="s">
        <v>4</v>
      </c>
      <c r="F4036" s="27">
        <v>0.16856927507347227</v>
      </c>
    </row>
    <row r="4037" spans="2:6" x14ac:dyDescent="0.25">
      <c r="B4037" s="6" t="s">
        <v>33</v>
      </c>
      <c r="C4037" s="6">
        <v>1990</v>
      </c>
      <c r="D4037" s="6" t="s">
        <v>8</v>
      </c>
      <c r="E4037" s="6" t="s">
        <v>4</v>
      </c>
      <c r="F4037" s="27">
        <v>5.8068966827686384E-2</v>
      </c>
    </row>
    <row r="4038" spans="2:6" x14ac:dyDescent="0.25">
      <c r="B4038" s="6" t="s">
        <v>33</v>
      </c>
      <c r="C4038" s="6">
        <v>1990</v>
      </c>
      <c r="D4038" s="6" t="s">
        <v>9</v>
      </c>
      <c r="E4038" s="6" t="s">
        <v>4</v>
      </c>
      <c r="F4038" s="27">
        <v>9.0496001249873323E-2</v>
      </c>
    </row>
    <row r="4039" spans="2:6" x14ac:dyDescent="0.25">
      <c r="B4039" s="6" t="s">
        <v>33</v>
      </c>
      <c r="C4039" s="6">
        <v>1990</v>
      </c>
      <c r="D4039" s="6" t="s">
        <v>10</v>
      </c>
      <c r="E4039" s="6" t="s">
        <v>4</v>
      </c>
      <c r="F4039" s="27">
        <v>3.4413214032361583E-2</v>
      </c>
    </row>
    <row r="4040" spans="2:6" x14ac:dyDescent="0.25">
      <c r="B4040" s="6" t="s">
        <v>33</v>
      </c>
      <c r="C4040" s="6">
        <v>1990</v>
      </c>
      <c r="D4040" s="6" t="s">
        <v>11</v>
      </c>
      <c r="E4040" s="6" t="s">
        <v>4</v>
      </c>
      <c r="F4040" s="27">
        <v>4.7156327061446478E-2</v>
      </c>
    </row>
    <row r="4041" spans="2:6" x14ac:dyDescent="0.25">
      <c r="B4041" s="6" t="s">
        <v>33</v>
      </c>
      <c r="C4041" s="6">
        <v>1990</v>
      </c>
      <c r="D4041" s="6" t="s">
        <v>12</v>
      </c>
      <c r="E4041" s="6" t="s">
        <v>4</v>
      </c>
      <c r="F4041" s="27">
        <v>5.2195934533662133E-3</v>
      </c>
    </row>
    <row r="4042" spans="2:6" x14ac:dyDescent="0.25">
      <c r="B4042" s="6" t="s">
        <v>33</v>
      </c>
      <c r="C4042" s="6">
        <v>1990</v>
      </c>
      <c r="D4042" s="6" t="s">
        <v>13</v>
      </c>
      <c r="E4042" s="6" t="s">
        <v>4</v>
      </c>
      <c r="F4042" s="27">
        <v>1.1186049555788264E-2</v>
      </c>
    </row>
    <row r="4043" spans="2:6" x14ac:dyDescent="0.25">
      <c r="B4043" s="6" t="s">
        <v>33</v>
      </c>
      <c r="C4043" s="6">
        <v>1990</v>
      </c>
      <c r="D4043" s="6" t="s">
        <v>14</v>
      </c>
      <c r="E4043" s="6" t="s">
        <v>4</v>
      </c>
      <c r="F4043" s="27">
        <v>2.421471219133196E-2</v>
      </c>
    </row>
    <row r="4044" spans="2:6" x14ac:dyDescent="0.25">
      <c r="B4044" s="6" t="s">
        <v>33</v>
      </c>
      <c r="C4044" s="6">
        <v>1990</v>
      </c>
      <c r="D4044" s="6" t="s">
        <v>15</v>
      </c>
      <c r="E4044" s="6" t="s">
        <v>4</v>
      </c>
      <c r="F4044" s="27">
        <v>5.0089940208762626E-3</v>
      </c>
    </row>
    <row r="4045" spans="2:6" x14ac:dyDescent="0.25">
      <c r="B4045" s="6" t="s">
        <v>33</v>
      </c>
      <c r="C4045" s="6">
        <v>1990</v>
      </c>
      <c r="D4045" s="6" t="s">
        <v>16</v>
      </c>
      <c r="E4045" s="6" t="s">
        <v>4</v>
      </c>
      <c r="F4045" s="27">
        <v>6.9291963652332533E-2</v>
      </c>
    </row>
    <row r="4046" spans="2:6" x14ac:dyDescent="0.25">
      <c r="B4046" s="6" t="s">
        <v>33</v>
      </c>
      <c r="C4046" s="6">
        <v>1990</v>
      </c>
      <c r="D4046" s="6" t="s">
        <v>17</v>
      </c>
      <c r="E4046" s="6" t="s">
        <v>4</v>
      </c>
      <c r="F4046" s="27">
        <v>0.10645827703273317</v>
      </c>
    </row>
    <row r="4047" spans="2:6" x14ac:dyDescent="0.25">
      <c r="B4047" s="6" t="s">
        <v>33</v>
      </c>
      <c r="C4047" s="6">
        <v>1990</v>
      </c>
      <c r="D4047" s="6" t="s">
        <v>18</v>
      </c>
      <c r="E4047" s="6" t="s">
        <v>4</v>
      </c>
      <c r="F4047" s="27">
        <v>5.5994113772252815E-2</v>
      </c>
    </row>
    <row r="4048" spans="2:6" x14ac:dyDescent="0.25">
      <c r="B4048" s="6" t="s">
        <v>33</v>
      </c>
      <c r="C4048" s="6">
        <v>1990</v>
      </c>
      <c r="D4048" s="6" t="s">
        <v>19</v>
      </c>
      <c r="E4048" s="6" t="s">
        <v>4</v>
      </c>
      <c r="F4048" s="27">
        <v>8.9432975543019294E-2</v>
      </c>
    </row>
    <row r="4049" spans="2:6" x14ac:dyDescent="0.25">
      <c r="B4049" s="6" t="s">
        <v>33</v>
      </c>
      <c r="C4049" s="6">
        <v>1990</v>
      </c>
      <c r="D4049" s="6" t="s">
        <v>20</v>
      </c>
      <c r="E4049" s="6" t="s">
        <v>4</v>
      </c>
      <c r="F4049" s="27">
        <v>2.5539535688950444E-2</v>
      </c>
    </row>
    <row r="4050" spans="2:6" x14ac:dyDescent="0.25">
      <c r="B4050" s="6" t="s">
        <v>33</v>
      </c>
      <c r="C4050" s="6">
        <v>1990</v>
      </c>
      <c r="D4050" s="6" t="s">
        <v>21</v>
      </c>
      <c r="E4050" s="6" t="s">
        <v>4</v>
      </c>
      <c r="F4050" s="27">
        <v>3.2371085700773571E-3</v>
      </c>
    </row>
    <row r="4051" spans="2:6" x14ac:dyDescent="0.25">
      <c r="B4051" s="6" t="s">
        <v>33</v>
      </c>
      <c r="C4051" s="6">
        <v>1990</v>
      </c>
      <c r="D4051" s="6" t="s">
        <v>22</v>
      </c>
      <c r="E4051" s="6" t="s">
        <v>4</v>
      </c>
      <c r="F4051" s="27">
        <v>1.0835578319764888E-2</v>
      </c>
    </row>
    <row r="4052" spans="2:6" x14ac:dyDescent="0.25">
      <c r="B4052" s="6" t="s">
        <v>33</v>
      </c>
      <c r="C4052" s="6">
        <v>1990</v>
      </c>
      <c r="D4052" s="6" t="s">
        <v>23</v>
      </c>
      <c r="E4052" s="6" t="s">
        <v>4</v>
      </c>
      <c r="F4052" s="27">
        <v>5.5895939600716146E-4</v>
      </c>
    </row>
    <row r="4053" spans="2:6" x14ac:dyDescent="0.25">
      <c r="B4053" s="6" t="s">
        <v>33</v>
      </c>
      <c r="C4053" s="6">
        <v>1990</v>
      </c>
      <c r="D4053" s="6" t="s">
        <v>24</v>
      </c>
      <c r="E4053" s="6" t="s">
        <v>4</v>
      </c>
      <c r="F4053" s="27">
        <v>3.6046811134006686E-2</v>
      </c>
    </row>
    <row r="4054" spans="2:6" x14ac:dyDescent="0.25">
      <c r="B4054" s="6" t="s">
        <v>33</v>
      </c>
      <c r="C4054" s="6">
        <v>1990</v>
      </c>
      <c r="D4054" s="6" t="s">
        <v>25</v>
      </c>
      <c r="E4054" s="6" t="s">
        <v>4</v>
      </c>
      <c r="F4054" s="27">
        <v>9.3436476032834503E-2</v>
      </c>
    </row>
    <row r="4055" spans="2:6" x14ac:dyDescent="0.25">
      <c r="B4055" s="6" t="s">
        <v>33</v>
      </c>
      <c r="C4055" s="6">
        <v>1990</v>
      </c>
      <c r="D4055" s="6" t="s">
        <v>26</v>
      </c>
      <c r="E4055" s="6" t="s">
        <v>4</v>
      </c>
      <c r="F4055" s="27">
        <v>3.9252778434618114E-2</v>
      </c>
    </row>
    <row r="4056" spans="2:6" x14ac:dyDescent="0.25">
      <c r="B4056" s="6" t="s">
        <v>33</v>
      </c>
      <c r="C4056" s="6">
        <v>1990</v>
      </c>
      <c r="D4056" s="6" t="s">
        <v>27</v>
      </c>
      <c r="E4056" s="6" t="s">
        <v>4</v>
      </c>
      <c r="F4056" s="27">
        <v>2.5546397324595479E-4</v>
      </c>
    </row>
    <row r="4057" spans="2:6" x14ac:dyDescent="0.25">
      <c r="B4057" s="6" t="s">
        <v>33</v>
      </c>
      <c r="C4057" s="6">
        <v>1990</v>
      </c>
      <c r="D4057" s="6" t="s">
        <v>28</v>
      </c>
      <c r="E4057" s="6" t="s">
        <v>4</v>
      </c>
      <c r="F4057" s="27">
        <v>1.4782074451913657E-2</v>
      </c>
    </row>
    <row r="4058" spans="2:6" x14ac:dyDescent="0.25">
      <c r="B4058" s="6" t="s">
        <v>33</v>
      </c>
      <c r="C4058" s="6">
        <v>1990</v>
      </c>
      <c r="D4058" s="6" t="s">
        <v>29</v>
      </c>
      <c r="E4058" s="6" t="s">
        <v>4</v>
      </c>
      <c r="F4058" s="27">
        <v>4.8221464040806676E-3</v>
      </c>
    </row>
    <row r="4059" spans="2:6" x14ac:dyDescent="0.25">
      <c r="B4059" s="6" t="s">
        <v>33</v>
      </c>
      <c r="C4059" s="6">
        <v>1990</v>
      </c>
      <c r="D4059" s="6" t="s">
        <v>30</v>
      </c>
      <c r="E4059" s="6" t="s">
        <v>4</v>
      </c>
      <c r="F4059" s="27">
        <v>2.5810306387866097E-4</v>
      </c>
    </row>
    <row r="4060" spans="2:6" x14ac:dyDescent="0.25">
      <c r="B4060" s="6" t="s">
        <v>33</v>
      </c>
      <c r="C4060" s="6">
        <v>1990</v>
      </c>
      <c r="D4060" s="6" t="s">
        <v>31</v>
      </c>
      <c r="E4060" s="6" t="s">
        <v>4</v>
      </c>
      <c r="F4060" s="27">
        <v>4.2257119210890792E-3</v>
      </c>
    </row>
    <row r="4061" spans="2:6" x14ac:dyDescent="0.25">
      <c r="B4061" s="6" t="s">
        <v>33</v>
      </c>
      <c r="C4061" s="6">
        <v>1990</v>
      </c>
      <c r="D4061" s="6" t="s">
        <v>32</v>
      </c>
      <c r="E4061" s="6" t="s">
        <v>4</v>
      </c>
      <c r="F4061" s="27">
        <v>1.2387891429922642E-3</v>
      </c>
    </row>
    <row r="4062" spans="2:6" x14ac:dyDescent="0.25">
      <c r="B4062" s="6" t="s">
        <v>33</v>
      </c>
      <c r="C4062" s="6">
        <v>1989</v>
      </c>
      <c r="D4062" s="6" t="s">
        <v>7</v>
      </c>
      <c r="E4062" s="6" t="s">
        <v>3</v>
      </c>
      <c r="F4062" s="27">
        <v>8.8726564718776629E-2</v>
      </c>
    </row>
    <row r="4063" spans="2:6" x14ac:dyDescent="0.25">
      <c r="B4063" s="6" t="s">
        <v>33</v>
      </c>
      <c r="C4063" s="6">
        <v>1989</v>
      </c>
      <c r="D4063" s="6" t="s">
        <v>8</v>
      </c>
      <c r="E4063" s="6" t="s">
        <v>3</v>
      </c>
      <c r="F4063" s="27">
        <v>5.74381892582711E-2</v>
      </c>
    </row>
    <row r="4064" spans="2:6" x14ac:dyDescent="0.25">
      <c r="B4064" s="6" t="s">
        <v>33</v>
      </c>
      <c r="C4064" s="6">
        <v>1989</v>
      </c>
      <c r="D4064" s="6" t="s">
        <v>9</v>
      </c>
      <c r="E4064" s="6" t="s">
        <v>3</v>
      </c>
      <c r="F4064" s="27">
        <v>8.5649027788333457E-2</v>
      </c>
    </row>
    <row r="4065" spans="2:6" x14ac:dyDescent="0.25">
      <c r="B4065" s="6" t="s">
        <v>33</v>
      </c>
      <c r="C4065" s="6">
        <v>1989</v>
      </c>
      <c r="D4065" s="6" t="s">
        <v>10</v>
      </c>
      <c r="E4065" s="6" t="s">
        <v>3</v>
      </c>
      <c r="F4065" s="27">
        <v>8.3391000692008305E-2</v>
      </c>
    </row>
    <row r="4066" spans="2:6" x14ac:dyDescent="0.25">
      <c r="B4066" s="6" t="s">
        <v>33</v>
      </c>
      <c r="C4066" s="6">
        <v>1989</v>
      </c>
      <c r="D4066" s="6" t="s">
        <v>11</v>
      </c>
      <c r="E4066" s="6" t="s">
        <v>3</v>
      </c>
      <c r="F4066" s="27">
        <v>3.2871894462733552E-2</v>
      </c>
    </row>
    <row r="4067" spans="2:6" x14ac:dyDescent="0.25">
      <c r="B4067" s="6" t="s">
        <v>33</v>
      </c>
      <c r="C4067" s="6">
        <v>1989</v>
      </c>
      <c r="D4067" s="6" t="s">
        <v>12</v>
      </c>
      <c r="E4067" s="6" t="s">
        <v>3</v>
      </c>
      <c r="F4067" s="27">
        <v>8.6531038372460473E-3</v>
      </c>
    </row>
    <row r="4068" spans="2:6" x14ac:dyDescent="0.25">
      <c r="B4068" s="6" t="s">
        <v>33</v>
      </c>
      <c r="C4068" s="6">
        <v>1989</v>
      </c>
      <c r="D4068" s="6" t="s">
        <v>13</v>
      </c>
      <c r="E4068" s="6" t="s">
        <v>3</v>
      </c>
      <c r="F4068" s="27">
        <v>2.1212254547054565E-2</v>
      </c>
    </row>
    <row r="4069" spans="2:6" x14ac:dyDescent="0.25">
      <c r="B4069" s="6" t="s">
        <v>33</v>
      </c>
      <c r="C4069" s="6">
        <v>1989</v>
      </c>
      <c r="D4069" s="6" t="s">
        <v>14</v>
      </c>
      <c r="E4069" s="6" t="s">
        <v>3</v>
      </c>
      <c r="F4069" s="27">
        <v>7.7940935291223494E-3</v>
      </c>
    </row>
    <row r="4070" spans="2:6" x14ac:dyDescent="0.25">
      <c r="B4070" s="6" t="s">
        <v>33</v>
      </c>
      <c r="C4070" s="6">
        <v>1989</v>
      </c>
      <c r="D4070" s="6" t="s">
        <v>15</v>
      </c>
      <c r="E4070" s="6" t="s">
        <v>3</v>
      </c>
      <c r="F4070" s="27">
        <v>7.3415880990571883E-3</v>
      </c>
    </row>
    <row r="4071" spans="2:6" x14ac:dyDescent="0.25">
      <c r="B4071" s="6" t="s">
        <v>33</v>
      </c>
      <c r="C4071" s="6">
        <v>1989</v>
      </c>
      <c r="D4071" s="6" t="s">
        <v>16</v>
      </c>
      <c r="E4071" s="6" t="s">
        <v>3</v>
      </c>
      <c r="F4071" s="27">
        <v>0.18606023272279268</v>
      </c>
    </row>
    <row r="4072" spans="2:6" x14ac:dyDescent="0.25">
      <c r="B4072" s="6" t="s">
        <v>33</v>
      </c>
      <c r="C4072" s="6">
        <v>1989</v>
      </c>
      <c r="D4072" s="6" t="s">
        <v>17</v>
      </c>
      <c r="E4072" s="6" t="s">
        <v>3</v>
      </c>
      <c r="F4072" s="27">
        <v>4.1673000076000909E-2</v>
      </c>
    </row>
    <row r="4073" spans="2:6" x14ac:dyDescent="0.25">
      <c r="B4073" s="6" t="s">
        <v>33</v>
      </c>
      <c r="C4073" s="6">
        <v>1989</v>
      </c>
      <c r="D4073" s="6" t="s">
        <v>18</v>
      </c>
      <c r="E4073" s="6" t="s">
        <v>3</v>
      </c>
      <c r="F4073" s="27">
        <v>2.1078252939035268E-2</v>
      </c>
    </row>
    <row r="4074" spans="2:6" x14ac:dyDescent="0.25">
      <c r="B4074" s="6" t="s">
        <v>33</v>
      </c>
      <c r="C4074" s="6">
        <v>1989</v>
      </c>
      <c r="D4074" s="6" t="s">
        <v>19</v>
      </c>
      <c r="E4074" s="6" t="s">
        <v>3</v>
      </c>
      <c r="F4074" s="27">
        <v>9.0471085653027833E-2</v>
      </c>
    </row>
    <row r="4075" spans="2:6" x14ac:dyDescent="0.25">
      <c r="B4075" s="6" t="s">
        <v>33</v>
      </c>
      <c r="C4075" s="6">
        <v>1989</v>
      </c>
      <c r="D4075" s="6" t="s">
        <v>20</v>
      </c>
      <c r="E4075" s="6" t="s">
        <v>3</v>
      </c>
      <c r="F4075" s="27">
        <v>2.908534902418829E-2</v>
      </c>
    </row>
    <row r="4076" spans="2:6" x14ac:dyDescent="0.25">
      <c r="B4076" s="6" t="s">
        <v>33</v>
      </c>
      <c r="C4076" s="6">
        <v>1989</v>
      </c>
      <c r="D4076" s="6" t="s">
        <v>21</v>
      </c>
      <c r="E4076" s="6" t="s">
        <v>3</v>
      </c>
      <c r="F4076" s="27">
        <v>3.9050468605623268E-3</v>
      </c>
    </row>
    <row r="4077" spans="2:6" x14ac:dyDescent="0.25">
      <c r="B4077" s="6" t="s">
        <v>33</v>
      </c>
      <c r="C4077" s="6">
        <v>1989</v>
      </c>
      <c r="D4077" s="6" t="s">
        <v>22</v>
      </c>
      <c r="E4077" s="6" t="s">
        <v>3</v>
      </c>
      <c r="F4077" s="27">
        <v>2.1385256623079475E-2</v>
      </c>
    </row>
    <row r="4078" spans="2:6" x14ac:dyDescent="0.25">
      <c r="B4078" s="6" t="s">
        <v>33</v>
      </c>
      <c r="C4078" s="6">
        <v>1989</v>
      </c>
      <c r="D4078" s="6" t="s">
        <v>23</v>
      </c>
      <c r="E4078" s="6" t="s">
        <v>3</v>
      </c>
      <c r="F4078" s="27">
        <v>1.6480197762373148E-3</v>
      </c>
    </row>
    <row r="4079" spans="2:6" x14ac:dyDescent="0.25">
      <c r="B4079" s="6" t="s">
        <v>33</v>
      </c>
      <c r="C4079" s="6">
        <v>1989</v>
      </c>
      <c r="D4079" s="6" t="s">
        <v>24</v>
      </c>
      <c r="E4079" s="6" t="s">
        <v>3</v>
      </c>
      <c r="F4079" s="27">
        <v>6.6338796065552791E-2</v>
      </c>
    </row>
    <row r="4080" spans="2:6" x14ac:dyDescent="0.25">
      <c r="B4080" s="6" t="s">
        <v>33</v>
      </c>
      <c r="C4080" s="6">
        <v>1989</v>
      </c>
      <c r="D4080" s="6" t="s">
        <v>25</v>
      </c>
      <c r="E4080" s="6" t="s">
        <v>3</v>
      </c>
      <c r="F4080" s="27">
        <v>5.2350128201538421E-2</v>
      </c>
    </row>
    <row r="4081" spans="2:6" x14ac:dyDescent="0.25">
      <c r="B4081" s="6" t="s">
        <v>33</v>
      </c>
      <c r="C4081" s="6">
        <v>1989</v>
      </c>
      <c r="D4081" s="6" t="s">
        <v>26</v>
      </c>
      <c r="E4081" s="6" t="s">
        <v>3</v>
      </c>
      <c r="F4081" s="27">
        <v>5.3808145697748375E-2</v>
      </c>
    </row>
    <row r="4082" spans="2:6" x14ac:dyDescent="0.25">
      <c r="B4082" s="6" t="s">
        <v>33</v>
      </c>
      <c r="C4082" s="6">
        <v>1989</v>
      </c>
      <c r="D4082" s="6" t="s">
        <v>27</v>
      </c>
      <c r="E4082" s="6" t="s">
        <v>3</v>
      </c>
      <c r="F4082" s="27">
        <v>6.3200758409100914E-4</v>
      </c>
    </row>
    <row r="4083" spans="2:6" x14ac:dyDescent="0.25">
      <c r="B4083" s="6" t="s">
        <v>33</v>
      </c>
      <c r="C4083" s="6">
        <v>1989</v>
      </c>
      <c r="D4083" s="6" t="s">
        <v>28</v>
      </c>
      <c r="E4083" s="6" t="s">
        <v>3</v>
      </c>
      <c r="F4083" s="27">
        <v>5.8920707048484584E-3</v>
      </c>
    </row>
    <row r="4084" spans="2:6" x14ac:dyDescent="0.25">
      <c r="B4084" s="6" t="s">
        <v>33</v>
      </c>
      <c r="C4084" s="6">
        <v>1989</v>
      </c>
      <c r="D4084" s="6" t="s">
        <v>29</v>
      </c>
      <c r="E4084" s="6" t="s">
        <v>3</v>
      </c>
      <c r="F4084" s="27">
        <v>1.955673468081617E-2</v>
      </c>
    </row>
    <row r="4085" spans="2:6" x14ac:dyDescent="0.25">
      <c r="B4085" s="6" t="s">
        <v>33</v>
      </c>
      <c r="C4085" s="6">
        <v>1989</v>
      </c>
      <c r="D4085" s="6" t="s">
        <v>30</v>
      </c>
      <c r="E4085" s="6" t="s">
        <v>3</v>
      </c>
      <c r="F4085" s="27">
        <v>7.3600883210598526E-4</v>
      </c>
    </row>
    <row r="4086" spans="2:6" x14ac:dyDescent="0.25">
      <c r="B4086" s="6" t="s">
        <v>33</v>
      </c>
      <c r="C4086" s="6">
        <v>1989</v>
      </c>
      <c r="D4086" s="6" t="s">
        <v>31</v>
      </c>
      <c r="E4086" s="6" t="s">
        <v>3</v>
      </c>
      <c r="F4086" s="27">
        <v>7.6750921011052131E-4</v>
      </c>
    </row>
    <row r="4087" spans="2:6" x14ac:dyDescent="0.25">
      <c r="B4087" s="6" t="s">
        <v>33</v>
      </c>
      <c r="C4087" s="6">
        <v>1989</v>
      </c>
      <c r="D4087" s="6" t="s">
        <v>32</v>
      </c>
      <c r="E4087" s="6" t="s">
        <v>3</v>
      </c>
      <c r="F4087" s="27">
        <v>1.1534638415660988E-2</v>
      </c>
    </row>
    <row r="4088" spans="2:6" x14ac:dyDescent="0.25">
      <c r="B4088" s="6" t="s">
        <v>33</v>
      </c>
      <c r="C4088" s="6">
        <v>1989</v>
      </c>
      <c r="D4088" s="6" t="s">
        <v>7</v>
      </c>
      <c r="E4088" s="6" t="s">
        <v>4</v>
      </c>
      <c r="F4088" s="27">
        <v>0.14609583414102811</v>
      </c>
    </row>
    <row r="4089" spans="2:6" x14ac:dyDescent="0.25">
      <c r="B4089" s="6" t="s">
        <v>33</v>
      </c>
      <c r="C4089" s="6">
        <v>1989</v>
      </c>
      <c r="D4089" s="6" t="s">
        <v>8</v>
      </c>
      <c r="E4089" s="6" t="s">
        <v>4</v>
      </c>
      <c r="F4089" s="27">
        <v>5.7072392801932603E-2</v>
      </c>
    </row>
    <row r="4090" spans="2:6" x14ac:dyDescent="0.25">
      <c r="B4090" s="6" t="s">
        <v>33</v>
      </c>
      <c r="C4090" s="6">
        <v>1989</v>
      </c>
      <c r="D4090" s="6" t="s">
        <v>9</v>
      </c>
      <c r="E4090" s="6" t="s">
        <v>4</v>
      </c>
      <c r="F4090" s="27">
        <v>9.0366250900681511E-2</v>
      </c>
    </row>
    <row r="4091" spans="2:6" x14ac:dyDescent="0.25">
      <c r="B4091" s="6" t="s">
        <v>33</v>
      </c>
      <c r="C4091" s="6">
        <v>1989</v>
      </c>
      <c r="D4091" s="6" t="s">
        <v>10</v>
      </c>
      <c r="E4091" s="6" t="s">
        <v>4</v>
      </c>
      <c r="F4091" s="27">
        <v>3.404372465942429E-2</v>
      </c>
    </row>
    <row r="4092" spans="2:6" x14ac:dyDescent="0.25">
      <c r="B4092" s="6" t="s">
        <v>33</v>
      </c>
      <c r="C4092" s="6">
        <v>1989</v>
      </c>
      <c r="D4092" s="6" t="s">
        <v>11</v>
      </c>
      <c r="E4092" s="6" t="s">
        <v>4</v>
      </c>
      <c r="F4092" s="27">
        <v>4.6581862785822145E-2</v>
      </c>
    </row>
    <row r="4093" spans="2:6" x14ac:dyDescent="0.25">
      <c r="B4093" s="6" t="s">
        <v>33</v>
      </c>
      <c r="C4093" s="6">
        <v>1989</v>
      </c>
      <c r="D4093" s="6" t="s">
        <v>12</v>
      </c>
      <c r="E4093" s="6" t="s">
        <v>4</v>
      </c>
      <c r="F4093" s="27">
        <v>5.2170296270594857E-3</v>
      </c>
    </row>
    <row r="4094" spans="2:6" x14ac:dyDescent="0.25">
      <c r="B4094" s="6" t="s">
        <v>33</v>
      </c>
      <c r="C4094" s="6">
        <v>1989</v>
      </c>
      <c r="D4094" s="6" t="s">
        <v>13</v>
      </c>
      <c r="E4094" s="6" t="s">
        <v>4</v>
      </c>
      <c r="F4094" s="27">
        <v>1.0189171622790514E-2</v>
      </c>
    </row>
    <row r="4095" spans="2:6" x14ac:dyDescent="0.25">
      <c r="B4095" s="6" t="s">
        <v>33</v>
      </c>
      <c r="C4095" s="6">
        <v>1989</v>
      </c>
      <c r="D4095" s="6" t="s">
        <v>14</v>
      </c>
      <c r="E4095" s="6" t="s">
        <v>4</v>
      </c>
      <c r="F4095" s="27">
        <v>2.3433194274081928E-2</v>
      </c>
    </row>
    <row r="4096" spans="2:6" x14ac:dyDescent="0.25">
      <c r="B4096" s="6" t="s">
        <v>33</v>
      </c>
      <c r="C4096" s="6">
        <v>1989</v>
      </c>
      <c r="D4096" s="6" t="s">
        <v>15</v>
      </c>
      <c r="E4096" s="6" t="s">
        <v>4</v>
      </c>
      <c r="F4096" s="27">
        <v>3.9953064108975535E-3</v>
      </c>
    </row>
    <row r="4097" spans="2:6" x14ac:dyDescent="0.25">
      <c r="B4097" s="6" t="s">
        <v>33</v>
      </c>
      <c r="C4097" s="6">
        <v>1989</v>
      </c>
      <c r="D4097" s="6" t="s">
        <v>16</v>
      </c>
      <c r="E4097" s="6" t="s">
        <v>4</v>
      </c>
      <c r="F4097" s="27">
        <v>9.5626719575426747E-2</v>
      </c>
    </row>
    <row r="4098" spans="2:6" x14ac:dyDescent="0.25">
      <c r="B4098" s="6" t="s">
        <v>33</v>
      </c>
      <c r="C4098" s="6">
        <v>1989</v>
      </c>
      <c r="D4098" s="6" t="s">
        <v>17</v>
      </c>
      <c r="E4098" s="6" t="s">
        <v>4</v>
      </c>
      <c r="F4098" s="27">
        <v>0.10803725549924768</v>
      </c>
    </row>
    <row r="4099" spans="2:6" x14ac:dyDescent="0.25">
      <c r="B4099" s="6" t="s">
        <v>33</v>
      </c>
      <c r="C4099" s="6">
        <v>1989</v>
      </c>
      <c r="D4099" s="6" t="s">
        <v>18</v>
      </c>
      <c r="E4099" s="6" t="s">
        <v>4</v>
      </c>
      <c r="F4099" s="27">
        <v>5.964398442492945E-2</v>
      </c>
    </row>
    <row r="4100" spans="2:6" x14ac:dyDescent="0.25">
      <c r="B4100" s="6" t="s">
        <v>33</v>
      </c>
      <c r="C4100" s="6">
        <v>1989</v>
      </c>
      <c r="D4100" s="6" t="s">
        <v>19</v>
      </c>
      <c r="E4100" s="6" t="s">
        <v>4</v>
      </c>
      <c r="F4100" s="27">
        <v>8.7046964669393559E-2</v>
      </c>
    </row>
    <row r="4101" spans="2:6" x14ac:dyDescent="0.25">
      <c r="B4101" s="6" t="s">
        <v>33</v>
      </c>
      <c r="C4101" s="6">
        <v>1989</v>
      </c>
      <c r="D4101" s="6" t="s">
        <v>20</v>
      </c>
      <c r="E4101" s="6" t="s">
        <v>4</v>
      </c>
      <c r="F4101" s="27">
        <v>2.6938725422322566E-2</v>
      </c>
    </row>
    <row r="4102" spans="2:6" x14ac:dyDescent="0.25">
      <c r="B4102" s="6" t="s">
        <v>33</v>
      </c>
      <c r="C4102" s="6">
        <v>1989</v>
      </c>
      <c r="D4102" s="6" t="s">
        <v>21</v>
      </c>
      <c r="E4102" s="6" t="s">
        <v>4</v>
      </c>
      <c r="F4102" s="27">
        <v>2.1187395508728262E-3</v>
      </c>
    </row>
    <row r="4103" spans="2:6" x14ac:dyDescent="0.25">
      <c r="B4103" s="6" t="s">
        <v>33</v>
      </c>
      <c r="C4103" s="6">
        <v>1989</v>
      </c>
      <c r="D4103" s="6" t="s">
        <v>22</v>
      </c>
      <c r="E4103" s="6" t="s">
        <v>4</v>
      </c>
      <c r="F4103" s="27">
        <v>9.8454601579769565E-3</v>
      </c>
    </row>
    <row r="4104" spans="2:6" x14ac:dyDescent="0.25">
      <c r="B4104" s="6" t="s">
        <v>33</v>
      </c>
      <c r="C4104" s="6">
        <v>1989</v>
      </c>
      <c r="D4104" s="6" t="s">
        <v>23</v>
      </c>
      <c r="E4104" s="6" t="s">
        <v>4</v>
      </c>
      <c r="F4104" s="27">
        <v>4.403633459143675E-4</v>
      </c>
    </row>
    <row r="4105" spans="2:6" x14ac:dyDescent="0.25">
      <c r="B4105" s="6" t="s">
        <v>33</v>
      </c>
      <c r="C4105" s="6">
        <v>1989</v>
      </c>
      <c r="D4105" s="6" t="s">
        <v>24</v>
      </c>
      <c r="E4105" s="6" t="s">
        <v>4</v>
      </c>
      <c r="F4105" s="27">
        <v>3.5282823494660526E-2</v>
      </c>
    </row>
    <row r="4106" spans="2:6" x14ac:dyDescent="0.25">
      <c r="B4106" s="6" t="s">
        <v>33</v>
      </c>
      <c r="C4106" s="6">
        <v>1989</v>
      </c>
      <c r="D4106" s="6" t="s">
        <v>25</v>
      </c>
      <c r="E4106" s="6" t="s">
        <v>4</v>
      </c>
      <c r="F4106" s="27">
        <v>9.2833588809232537E-2</v>
      </c>
    </row>
    <row r="4107" spans="2:6" x14ac:dyDescent="0.25">
      <c r="B4107" s="6" t="s">
        <v>33</v>
      </c>
      <c r="C4107" s="6">
        <v>1989</v>
      </c>
      <c r="D4107" s="6" t="s">
        <v>26</v>
      </c>
      <c r="E4107" s="6" t="s">
        <v>4</v>
      </c>
      <c r="F4107" s="27">
        <v>3.9919398847019075E-2</v>
      </c>
    </row>
    <row r="4108" spans="2:6" x14ac:dyDescent="0.25">
      <c r="B4108" s="6" t="s">
        <v>33</v>
      </c>
      <c r="C4108" s="6">
        <v>1989</v>
      </c>
      <c r="D4108" s="6" t="s">
        <v>27</v>
      </c>
      <c r="E4108" s="6" t="s">
        <v>4</v>
      </c>
      <c r="F4108" s="27">
        <v>3.6651696484857961E-4</v>
      </c>
    </row>
    <row r="4109" spans="2:6" x14ac:dyDescent="0.25">
      <c r="B4109" s="6" t="s">
        <v>33</v>
      </c>
      <c r="C4109" s="6">
        <v>1989</v>
      </c>
      <c r="D4109" s="6" t="s">
        <v>28</v>
      </c>
      <c r="E4109" s="6" t="s">
        <v>4</v>
      </c>
      <c r="F4109" s="27">
        <v>1.4704660629725015E-2</v>
      </c>
    </row>
    <row r="4110" spans="2:6" x14ac:dyDescent="0.25">
      <c r="B4110" s="6" t="s">
        <v>33</v>
      </c>
      <c r="C4110" s="6">
        <v>1989</v>
      </c>
      <c r="D4110" s="6" t="s">
        <v>29</v>
      </c>
      <c r="E4110" s="6" t="s">
        <v>4</v>
      </c>
      <c r="F4110" s="27">
        <v>5.1725046031815842E-3</v>
      </c>
    </row>
    <row r="4111" spans="2:6" x14ac:dyDescent="0.25">
      <c r="B4111" s="6" t="s">
        <v>33</v>
      </c>
      <c r="C4111" s="6">
        <v>1989</v>
      </c>
      <c r="D4111" s="6" t="s">
        <v>30</v>
      </c>
      <c r="E4111" s="6" t="s">
        <v>4</v>
      </c>
      <c r="F4111" s="27">
        <v>2.2479707177379551E-4</v>
      </c>
    </row>
    <row r="4112" spans="2:6" x14ac:dyDescent="0.25">
      <c r="B4112" s="6" t="s">
        <v>33</v>
      </c>
      <c r="C4112" s="6">
        <v>1989</v>
      </c>
      <c r="D4112" s="6" t="s">
        <v>31</v>
      </c>
      <c r="E4112" s="6" t="s">
        <v>4</v>
      </c>
      <c r="F4112" s="27">
        <v>3.7439029224162318E-3</v>
      </c>
    </row>
    <row r="4113" spans="2:6" x14ac:dyDescent="0.25">
      <c r="B4113" s="6" t="s">
        <v>33</v>
      </c>
      <c r="C4113" s="6">
        <v>1989</v>
      </c>
      <c r="D4113" s="6" t="s">
        <v>32</v>
      </c>
      <c r="E4113" s="6" t="s">
        <v>4</v>
      </c>
      <c r="F4113" s="27">
        <v>1.0588267873403411E-3</v>
      </c>
    </row>
    <row r="4114" spans="2:6" x14ac:dyDescent="0.25">
      <c r="B4114" s="6" t="s">
        <v>33</v>
      </c>
      <c r="C4114" s="6">
        <v>1988</v>
      </c>
      <c r="D4114" s="6" t="s">
        <v>7</v>
      </c>
      <c r="E4114" s="6" t="s">
        <v>3</v>
      </c>
      <c r="F4114" s="27">
        <v>8.7700492256400017E-2</v>
      </c>
    </row>
    <row r="4115" spans="2:6" x14ac:dyDescent="0.25">
      <c r="B4115" s="6" t="s">
        <v>33</v>
      </c>
      <c r="C4115" s="6">
        <v>1988</v>
      </c>
      <c r="D4115" s="6" t="s">
        <v>8</v>
      </c>
      <c r="E4115" s="6" t="s">
        <v>3</v>
      </c>
      <c r="F4115" s="27">
        <v>5.9871848100153835E-2</v>
      </c>
    </row>
    <row r="4116" spans="2:6" x14ac:dyDescent="0.25">
      <c r="B4116" s="6" t="s">
        <v>33</v>
      </c>
      <c r="C4116" s="6">
        <v>1988</v>
      </c>
      <c r="D4116" s="6" t="s">
        <v>9</v>
      </c>
      <c r="E4116" s="6" t="s">
        <v>3</v>
      </c>
      <c r="F4116" s="27">
        <v>8.4865338017107134E-2</v>
      </c>
    </row>
    <row r="4117" spans="2:6" x14ac:dyDescent="0.25">
      <c r="B4117" s="6" t="s">
        <v>33</v>
      </c>
      <c r="C4117" s="6">
        <v>1988</v>
      </c>
      <c r="D4117" s="6" t="s">
        <v>10</v>
      </c>
      <c r="E4117" s="6" t="s">
        <v>3</v>
      </c>
      <c r="F4117" s="27">
        <v>8.2633608342945947E-2</v>
      </c>
    </row>
    <row r="4118" spans="2:6" x14ac:dyDescent="0.25">
      <c r="B4118" s="6" t="s">
        <v>33</v>
      </c>
      <c r="C4118" s="6">
        <v>1988</v>
      </c>
      <c r="D4118" s="6" t="s">
        <v>11</v>
      </c>
      <c r="E4118" s="6" t="s">
        <v>3</v>
      </c>
      <c r="F4118" s="27">
        <v>3.1008388333512861E-2</v>
      </c>
    </row>
    <row r="4119" spans="2:6" x14ac:dyDescent="0.25">
      <c r="B4119" s="6" t="s">
        <v>33</v>
      </c>
      <c r="C4119" s="6">
        <v>1988</v>
      </c>
      <c r="D4119" s="6" t="s">
        <v>12</v>
      </c>
      <c r="E4119" s="6" t="s">
        <v>3</v>
      </c>
      <c r="F4119" s="27">
        <v>8.5227183596891468E-3</v>
      </c>
    </row>
    <row r="4120" spans="2:6" x14ac:dyDescent="0.25">
      <c r="B4120" s="6" t="s">
        <v>33</v>
      </c>
      <c r="C4120" s="6">
        <v>1988</v>
      </c>
      <c r="D4120" s="6" t="s">
        <v>13</v>
      </c>
      <c r="E4120" s="6" t="s">
        <v>3</v>
      </c>
      <c r="F4120" s="27">
        <v>2.0980768848651288E-2</v>
      </c>
    </row>
    <row r="4121" spans="2:6" x14ac:dyDescent="0.25">
      <c r="B4121" s="6" t="s">
        <v>33</v>
      </c>
      <c r="C4121" s="6">
        <v>1988</v>
      </c>
      <c r="D4121" s="6" t="s">
        <v>14</v>
      </c>
      <c r="E4121" s="6" t="s">
        <v>3</v>
      </c>
      <c r="F4121" s="27">
        <v>7.4345671291527271E-3</v>
      </c>
    </row>
    <row r="4122" spans="2:6" x14ac:dyDescent="0.25">
      <c r="B4122" s="6" t="s">
        <v>33</v>
      </c>
      <c r="C4122" s="6">
        <v>1988</v>
      </c>
      <c r="D4122" s="6" t="s">
        <v>15</v>
      </c>
      <c r="E4122" s="6" t="s">
        <v>3</v>
      </c>
      <c r="F4122" s="27">
        <v>6.6110024063776853E-3</v>
      </c>
    </row>
    <row r="4123" spans="2:6" x14ac:dyDescent="0.25">
      <c r="B4123" s="6" t="s">
        <v>33</v>
      </c>
      <c r="C4123" s="6">
        <v>1988</v>
      </c>
      <c r="D4123" s="6" t="s">
        <v>16</v>
      </c>
      <c r="E4123" s="6" t="s">
        <v>3</v>
      </c>
      <c r="F4123" s="27">
        <v>0.1898889259565639</v>
      </c>
    </row>
    <row r="4124" spans="2:6" x14ac:dyDescent="0.25">
      <c r="B4124" s="6" t="s">
        <v>33</v>
      </c>
      <c r="C4124" s="6">
        <v>1988</v>
      </c>
      <c r="D4124" s="6" t="s">
        <v>17</v>
      </c>
      <c r="E4124" s="6" t="s">
        <v>3</v>
      </c>
      <c r="F4124" s="27">
        <v>4.0541346086472724E-2</v>
      </c>
    </row>
    <row r="4125" spans="2:6" x14ac:dyDescent="0.25">
      <c r="B4125" s="6" t="s">
        <v>33</v>
      </c>
      <c r="C4125" s="6">
        <v>1988</v>
      </c>
      <c r="D4125" s="6" t="s">
        <v>18</v>
      </c>
      <c r="E4125" s="6" t="s">
        <v>3</v>
      </c>
      <c r="F4125" s="27">
        <v>2.0944165972083508E-2</v>
      </c>
    </row>
    <row r="4126" spans="2:6" x14ac:dyDescent="0.25">
      <c r="B4126" s="6" t="s">
        <v>33</v>
      </c>
      <c r="C4126" s="6">
        <v>1988</v>
      </c>
      <c r="D4126" s="6" t="s">
        <v>19</v>
      </c>
      <c r="E4126" s="6" t="s">
        <v>3</v>
      </c>
      <c r="F4126" s="27">
        <v>9.2317683686307078E-2</v>
      </c>
    </row>
    <row r="4127" spans="2:6" x14ac:dyDescent="0.25">
      <c r="B4127" s="6" t="s">
        <v>33</v>
      </c>
      <c r="C4127" s="6">
        <v>1988</v>
      </c>
      <c r="D4127" s="6" t="s">
        <v>20</v>
      </c>
      <c r="E4127" s="6" t="s">
        <v>3</v>
      </c>
      <c r="F4127" s="27">
        <v>2.7204826559883873E-2</v>
      </c>
    </row>
    <row r="4128" spans="2:6" x14ac:dyDescent="0.25">
      <c r="B4128" s="6" t="s">
        <v>33</v>
      </c>
      <c r="C4128" s="6">
        <v>1988</v>
      </c>
      <c r="D4128" s="6" t="s">
        <v>21</v>
      </c>
      <c r="E4128" s="6" t="s">
        <v>3</v>
      </c>
      <c r="F4128" s="27">
        <v>3.751794848197413E-3</v>
      </c>
    </row>
    <row r="4129" spans="2:6" x14ac:dyDescent="0.25">
      <c r="B4129" s="6" t="s">
        <v>33</v>
      </c>
      <c r="C4129" s="6">
        <v>1988</v>
      </c>
      <c r="D4129" s="6" t="s">
        <v>22</v>
      </c>
      <c r="E4129" s="6" t="s">
        <v>3</v>
      </c>
      <c r="F4129" s="27">
        <v>2.1809039655556473E-2</v>
      </c>
    </row>
    <row r="4130" spans="2:6" x14ac:dyDescent="0.25">
      <c r="B4130" s="6" t="s">
        <v>33</v>
      </c>
      <c r="C4130" s="6">
        <v>1988</v>
      </c>
      <c r="D4130" s="6" t="s">
        <v>23</v>
      </c>
      <c r="E4130" s="6" t="s">
        <v>3</v>
      </c>
      <c r="F4130" s="27">
        <v>1.3977069866524996E-3</v>
      </c>
    </row>
    <row r="4131" spans="2:6" x14ac:dyDescent="0.25">
      <c r="B4131" s="6" t="s">
        <v>33</v>
      </c>
      <c r="C4131" s="6">
        <v>1988</v>
      </c>
      <c r="D4131" s="6" t="s">
        <v>24</v>
      </c>
      <c r="E4131" s="6" t="s">
        <v>3</v>
      </c>
      <c r="F4131" s="27">
        <v>6.812736546089819E-2</v>
      </c>
    </row>
    <row r="4132" spans="2:6" x14ac:dyDescent="0.25">
      <c r="B4132" s="6" t="s">
        <v>33</v>
      </c>
      <c r="C4132" s="6">
        <v>1988</v>
      </c>
      <c r="D4132" s="6" t="s">
        <v>25</v>
      </c>
      <c r="E4132" s="6" t="s">
        <v>3</v>
      </c>
      <c r="F4132" s="27">
        <v>5.3020312504902169E-2</v>
      </c>
    </row>
    <row r="4133" spans="2:6" x14ac:dyDescent="0.25">
      <c r="B4133" s="6" t="s">
        <v>33</v>
      </c>
      <c r="C4133" s="6">
        <v>1988</v>
      </c>
      <c r="D4133" s="6" t="s">
        <v>26</v>
      </c>
      <c r="E4133" s="6" t="s">
        <v>3</v>
      </c>
      <c r="F4133" s="27">
        <v>5.3343463615171997E-2</v>
      </c>
    </row>
    <row r="4134" spans="2:6" x14ac:dyDescent="0.25">
      <c r="B4134" s="6" t="s">
        <v>33</v>
      </c>
      <c r="C4134" s="6">
        <v>1988</v>
      </c>
      <c r="D4134" s="6" t="s">
        <v>27</v>
      </c>
      <c r="E4134" s="6" t="s">
        <v>3</v>
      </c>
      <c r="F4134" s="27">
        <v>4.5858175357061059E-4</v>
      </c>
    </row>
    <row r="4135" spans="2:6" x14ac:dyDescent="0.25">
      <c r="B4135" s="6" t="s">
        <v>33</v>
      </c>
      <c r="C4135" s="6">
        <v>1988</v>
      </c>
      <c r="D4135" s="6" t="s">
        <v>28</v>
      </c>
      <c r="E4135" s="6" t="s">
        <v>3</v>
      </c>
      <c r="F4135" s="27">
        <v>5.6927931027630991E-3</v>
      </c>
    </row>
    <row r="4136" spans="2:6" x14ac:dyDescent="0.25">
      <c r="B4136" s="6" t="s">
        <v>33</v>
      </c>
      <c r="C4136" s="6">
        <v>1988</v>
      </c>
      <c r="D4136" s="6" t="s">
        <v>29</v>
      </c>
      <c r="E4136" s="6" t="s">
        <v>3</v>
      </c>
      <c r="F4136" s="27">
        <v>1.9968960760670524E-2</v>
      </c>
    </row>
    <row r="4137" spans="2:6" x14ac:dyDescent="0.25">
      <c r="B4137" s="6" t="s">
        <v>33</v>
      </c>
      <c r="C4137" s="6">
        <v>1988</v>
      </c>
      <c r="D4137" s="6" t="s">
        <v>30</v>
      </c>
      <c r="E4137" s="6" t="s">
        <v>3</v>
      </c>
      <c r="F4137" s="27">
        <v>6.9597755302449574E-4</v>
      </c>
    </row>
    <row r="4138" spans="2:6" x14ac:dyDescent="0.25">
      <c r="B4138" s="6" t="s">
        <v>33</v>
      </c>
      <c r="C4138" s="6">
        <v>1988</v>
      </c>
      <c r="D4138" s="6" t="s">
        <v>31</v>
      </c>
      <c r="E4138" s="6" t="s">
        <v>3</v>
      </c>
      <c r="F4138" s="27">
        <v>7.1218739836165527E-4</v>
      </c>
    </row>
    <row r="4139" spans="2:6" x14ac:dyDescent="0.25">
      <c r="B4139" s="6" t="s">
        <v>33</v>
      </c>
      <c r="C4139" s="6">
        <v>1988</v>
      </c>
      <c r="D4139" s="6" t="s">
        <v>32</v>
      </c>
      <c r="E4139" s="6" t="s">
        <v>3</v>
      </c>
      <c r="F4139" s="27">
        <v>1.0496136304929153E-2</v>
      </c>
    </row>
    <row r="4140" spans="2:6" x14ac:dyDescent="0.25">
      <c r="B4140" s="6" t="s">
        <v>33</v>
      </c>
      <c r="C4140" s="6">
        <v>1988</v>
      </c>
      <c r="D4140" s="6" t="s">
        <v>7</v>
      </c>
      <c r="E4140" s="6" t="s">
        <v>4</v>
      </c>
      <c r="F4140" s="27">
        <v>0.14608785642617203</v>
      </c>
    </row>
    <row r="4141" spans="2:6" x14ac:dyDescent="0.25">
      <c r="B4141" s="6" t="s">
        <v>33</v>
      </c>
      <c r="C4141" s="6">
        <v>1988</v>
      </c>
      <c r="D4141" s="6" t="s">
        <v>8</v>
      </c>
      <c r="E4141" s="6" t="s">
        <v>4</v>
      </c>
      <c r="F4141" s="27">
        <v>4.8670239421092165E-2</v>
      </c>
    </row>
    <row r="4142" spans="2:6" x14ac:dyDescent="0.25">
      <c r="B4142" s="6" t="s">
        <v>33</v>
      </c>
      <c r="C4142" s="6">
        <v>1988</v>
      </c>
      <c r="D4142" s="6" t="s">
        <v>9</v>
      </c>
      <c r="E4142" s="6" t="s">
        <v>4</v>
      </c>
      <c r="F4142" s="27">
        <v>8.8931856034287632E-2</v>
      </c>
    </row>
    <row r="4143" spans="2:6" x14ac:dyDescent="0.25">
      <c r="B4143" s="6" t="s">
        <v>33</v>
      </c>
      <c r="C4143" s="6">
        <v>1988</v>
      </c>
      <c r="D4143" s="6" t="s">
        <v>10</v>
      </c>
      <c r="E4143" s="6" t="s">
        <v>4</v>
      </c>
      <c r="F4143" s="27">
        <v>3.5558440885703764E-2</v>
      </c>
    </row>
    <row r="4144" spans="2:6" x14ac:dyDescent="0.25">
      <c r="B4144" s="6" t="s">
        <v>33</v>
      </c>
      <c r="C4144" s="6">
        <v>1988</v>
      </c>
      <c r="D4144" s="6" t="s">
        <v>11</v>
      </c>
      <c r="E4144" s="6" t="s">
        <v>4</v>
      </c>
      <c r="F4144" s="27">
        <v>4.6643251199019839E-2</v>
      </c>
    </row>
    <row r="4145" spans="2:6" x14ac:dyDescent="0.25">
      <c r="B4145" s="6" t="s">
        <v>33</v>
      </c>
      <c r="C4145" s="6">
        <v>1988</v>
      </c>
      <c r="D4145" s="6" t="s">
        <v>12</v>
      </c>
      <c r="E4145" s="6" t="s">
        <v>4</v>
      </c>
      <c r="F4145" s="27">
        <v>5.3698296316399352E-3</v>
      </c>
    </row>
    <row r="4146" spans="2:6" x14ac:dyDescent="0.25">
      <c r="B4146" s="6" t="s">
        <v>33</v>
      </c>
      <c r="C4146" s="6">
        <v>1988</v>
      </c>
      <c r="D4146" s="6" t="s">
        <v>13</v>
      </c>
      <c r="E4146" s="6" t="s">
        <v>4</v>
      </c>
      <c r="F4146" s="27">
        <v>9.4299996509075844E-3</v>
      </c>
    </row>
    <row r="4147" spans="2:6" x14ac:dyDescent="0.25">
      <c r="B4147" s="6" t="s">
        <v>33</v>
      </c>
      <c r="C4147" s="6">
        <v>1988</v>
      </c>
      <c r="D4147" s="6" t="s">
        <v>14</v>
      </c>
      <c r="E4147" s="6" t="s">
        <v>4</v>
      </c>
      <c r="F4147" s="27">
        <v>2.348153244814007E-2</v>
      </c>
    </row>
    <row r="4148" spans="2:6" x14ac:dyDescent="0.25">
      <c r="B4148" s="6" t="s">
        <v>33</v>
      </c>
      <c r="C4148" s="6">
        <v>1988</v>
      </c>
      <c r="D4148" s="6" t="s">
        <v>15</v>
      </c>
      <c r="E4148" s="6" t="s">
        <v>4</v>
      </c>
      <c r="F4148" s="27">
        <v>3.4931763693713072E-3</v>
      </c>
    </row>
    <row r="4149" spans="2:6" x14ac:dyDescent="0.25">
      <c r="B4149" s="6" t="s">
        <v>33</v>
      </c>
      <c r="C4149" s="6">
        <v>1988</v>
      </c>
      <c r="D4149" s="6" t="s">
        <v>16</v>
      </c>
      <c r="E4149" s="6" t="s">
        <v>4</v>
      </c>
      <c r="F4149" s="27">
        <v>9.97779321792263E-2</v>
      </c>
    </row>
    <row r="4150" spans="2:6" x14ac:dyDescent="0.25">
      <c r="B4150" s="6" t="s">
        <v>33</v>
      </c>
      <c r="C4150" s="6">
        <v>1988</v>
      </c>
      <c r="D4150" s="6" t="s">
        <v>17</v>
      </c>
      <c r="E4150" s="6" t="s">
        <v>4</v>
      </c>
      <c r="F4150" s="27">
        <v>0.10297156473355804</v>
      </c>
    </row>
    <row r="4151" spans="2:6" x14ac:dyDescent="0.25">
      <c r="B4151" s="6" t="s">
        <v>33</v>
      </c>
      <c r="C4151" s="6">
        <v>1988</v>
      </c>
      <c r="D4151" s="6" t="s">
        <v>18</v>
      </c>
      <c r="E4151" s="6" t="s">
        <v>4</v>
      </c>
      <c r="F4151" s="27">
        <v>6.120885073146122E-2</v>
      </c>
    </row>
    <row r="4152" spans="2:6" x14ac:dyDescent="0.25">
      <c r="B4152" s="6" t="s">
        <v>33</v>
      </c>
      <c r="C4152" s="6">
        <v>1988</v>
      </c>
      <c r="D4152" s="6" t="s">
        <v>19</v>
      </c>
      <c r="E4152" s="6" t="s">
        <v>4</v>
      </c>
      <c r="F4152" s="27">
        <v>8.624328137862225E-2</v>
      </c>
    </row>
    <row r="4153" spans="2:6" x14ac:dyDescent="0.25">
      <c r="B4153" s="6" t="s">
        <v>33</v>
      </c>
      <c r="C4153" s="6">
        <v>1988</v>
      </c>
      <c r="D4153" s="6" t="s">
        <v>20</v>
      </c>
      <c r="E4153" s="6" t="s">
        <v>4</v>
      </c>
      <c r="F4153" s="27">
        <v>2.8838411877250097E-2</v>
      </c>
    </row>
    <row r="4154" spans="2:6" x14ac:dyDescent="0.25">
      <c r="B4154" s="6" t="s">
        <v>33</v>
      </c>
      <c r="C4154" s="6">
        <v>1988</v>
      </c>
      <c r="D4154" s="6" t="s">
        <v>21</v>
      </c>
      <c r="E4154" s="6" t="s">
        <v>4</v>
      </c>
      <c r="F4154" s="27">
        <v>2.0495103134286845E-3</v>
      </c>
    </row>
    <row r="4155" spans="2:6" x14ac:dyDescent="0.25">
      <c r="B4155" s="6" t="s">
        <v>33</v>
      </c>
      <c r="C4155" s="6">
        <v>1988</v>
      </c>
      <c r="D4155" s="6" t="s">
        <v>22</v>
      </c>
      <c r="E4155" s="6" t="s">
        <v>4</v>
      </c>
      <c r="F4155" s="27">
        <v>9.8421539227289568E-3</v>
      </c>
    </row>
    <row r="4156" spans="2:6" x14ac:dyDescent="0.25">
      <c r="B4156" s="6" t="s">
        <v>33</v>
      </c>
      <c r="C4156" s="6">
        <v>1988</v>
      </c>
      <c r="D4156" s="6" t="s">
        <v>23</v>
      </c>
      <c r="E4156" s="6" t="s">
        <v>4</v>
      </c>
      <c r="F4156" s="27">
        <v>4.6339202965708991E-4</v>
      </c>
    </row>
    <row r="4157" spans="2:6" x14ac:dyDescent="0.25">
      <c r="B4157" s="6" t="s">
        <v>33</v>
      </c>
      <c r="C4157" s="6">
        <v>1988</v>
      </c>
      <c r="D4157" s="6" t="s">
        <v>24</v>
      </c>
      <c r="E4157" s="6" t="s">
        <v>4</v>
      </c>
      <c r="F4157" s="27">
        <v>3.6266760658861259E-2</v>
      </c>
    </row>
    <row r="4158" spans="2:6" x14ac:dyDescent="0.25">
      <c r="B4158" s="6" t="s">
        <v>33</v>
      </c>
      <c r="C4158" s="6">
        <v>1988</v>
      </c>
      <c r="D4158" s="6" t="s">
        <v>25</v>
      </c>
      <c r="E4158" s="6" t="s">
        <v>4</v>
      </c>
      <c r="F4158" s="27">
        <v>9.5278581378509641E-2</v>
      </c>
    </row>
    <row r="4159" spans="2:6" x14ac:dyDescent="0.25">
      <c r="B4159" s="6" t="s">
        <v>33</v>
      </c>
      <c r="C4159" s="6">
        <v>1988</v>
      </c>
      <c r="D4159" s="6" t="s">
        <v>26</v>
      </c>
      <c r="E4159" s="6" t="s">
        <v>4</v>
      </c>
      <c r="F4159" s="27">
        <v>4.2994109347005746E-2</v>
      </c>
    </row>
    <row r="4160" spans="2:6" x14ac:dyDescent="0.25">
      <c r="B4160" s="6" t="s">
        <v>33</v>
      </c>
      <c r="C4160" s="6">
        <v>1988</v>
      </c>
      <c r="D4160" s="6" t="s">
        <v>27</v>
      </c>
      <c r="E4160" s="6" t="s">
        <v>4</v>
      </c>
      <c r="F4160" s="27">
        <v>2.0382492677505047E-4</v>
      </c>
    </row>
    <row r="4161" spans="2:6" x14ac:dyDescent="0.25">
      <c r="B4161" s="6" t="s">
        <v>33</v>
      </c>
      <c r="C4161" s="6">
        <v>1988</v>
      </c>
      <c r="D4161" s="6" t="s">
        <v>28</v>
      </c>
      <c r="E4161" s="6" t="s">
        <v>4</v>
      </c>
      <c r="F4161" s="27">
        <v>1.5255338580229883E-2</v>
      </c>
    </row>
    <row r="4162" spans="2:6" x14ac:dyDescent="0.25">
      <c r="B4162" s="6" t="s">
        <v>33</v>
      </c>
      <c r="C4162" s="6">
        <v>1988</v>
      </c>
      <c r="D4162" s="6" t="s">
        <v>29</v>
      </c>
      <c r="E4162" s="6" t="s">
        <v>4</v>
      </c>
      <c r="F4162" s="27">
        <v>6.2814112792885721E-3</v>
      </c>
    </row>
    <row r="4163" spans="2:6" x14ac:dyDescent="0.25">
      <c r="B4163" s="6" t="s">
        <v>33</v>
      </c>
      <c r="C4163" s="6">
        <v>1988</v>
      </c>
      <c r="D4163" s="6" t="s">
        <v>30</v>
      </c>
      <c r="E4163" s="6" t="s">
        <v>4</v>
      </c>
      <c r="F4163" s="27">
        <v>2.1508597245323006E-4</v>
      </c>
    </row>
    <row r="4164" spans="2:6" x14ac:dyDescent="0.25">
      <c r="B4164" s="6" t="s">
        <v>33</v>
      </c>
      <c r="C4164" s="6">
        <v>1988</v>
      </c>
      <c r="D4164" s="6" t="s">
        <v>31</v>
      </c>
      <c r="E4164" s="6" t="s">
        <v>4</v>
      </c>
      <c r="F4164" s="27">
        <v>3.5849538916484709E-3</v>
      </c>
    </row>
    <row r="4165" spans="2:6" x14ac:dyDescent="0.25">
      <c r="B4165" s="6" t="s">
        <v>33</v>
      </c>
      <c r="C4165" s="6">
        <v>1988</v>
      </c>
      <c r="D4165" s="6" t="s">
        <v>32</v>
      </c>
      <c r="E4165" s="6" t="s">
        <v>4</v>
      </c>
      <c r="F4165" s="27">
        <v>8.5865473296119329E-4</v>
      </c>
    </row>
    <row r="4166" spans="2:6" x14ac:dyDescent="0.25">
      <c r="B4166" s="6" t="s">
        <v>33</v>
      </c>
      <c r="C4166" s="6">
        <v>1987</v>
      </c>
      <c r="D4166" s="6" t="s">
        <v>7</v>
      </c>
      <c r="E4166" s="6" t="s">
        <v>3</v>
      </c>
      <c r="F4166" s="27">
        <v>8.6096797588717189E-2</v>
      </c>
    </row>
    <row r="4167" spans="2:6" x14ac:dyDescent="0.25">
      <c r="B4167" s="6" t="s">
        <v>33</v>
      </c>
      <c r="C4167" s="6">
        <v>1987</v>
      </c>
      <c r="D4167" s="6" t="s">
        <v>8</v>
      </c>
      <c r="E4167" s="6" t="s">
        <v>3</v>
      </c>
      <c r="F4167" s="27">
        <v>6.1923933954522038E-2</v>
      </c>
    </row>
    <row r="4168" spans="2:6" x14ac:dyDescent="0.25">
      <c r="B4168" s="6" t="s">
        <v>33</v>
      </c>
      <c r="C4168" s="6">
        <v>1987</v>
      </c>
      <c r="D4168" s="6" t="s">
        <v>9</v>
      </c>
      <c r="E4168" s="6" t="s">
        <v>3</v>
      </c>
      <c r="F4168" s="27">
        <v>8.3539392665913717E-2</v>
      </c>
    </row>
    <row r="4169" spans="2:6" x14ac:dyDescent="0.25">
      <c r="B4169" s="6" t="s">
        <v>33</v>
      </c>
      <c r="C4169" s="6">
        <v>1987</v>
      </c>
      <c r="D4169" s="6" t="s">
        <v>10</v>
      </c>
      <c r="E4169" s="6" t="s">
        <v>3</v>
      </c>
      <c r="F4169" s="27">
        <v>8.5020446910664502E-2</v>
      </c>
    </row>
    <row r="4170" spans="2:6" x14ac:dyDescent="0.25">
      <c r="B4170" s="6" t="s">
        <v>33</v>
      </c>
      <c r="C4170" s="6">
        <v>1987</v>
      </c>
      <c r="D4170" s="6" t="s">
        <v>11</v>
      </c>
      <c r="E4170" s="6" t="s">
        <v>3</v>
      </c>
      <c r="F4170" s="27">
        <v>3.0585941080521001E-2</v>
      </c>
    </row>
    <row r="4171" spans="2:6" x14ac:dyDescent="0.25">
      <c r="B4171" s="6" t="s">
        <v>33</v>
      </c>
      <c r="C4171" s="6">
        <v>1987</v>
      </c>
      <c r="D4171" s="6" t="s">
        <v>12</v>
      </c>
      <c r="E4171" s="6" t="s">
        <v>3</v>
      </c>
      <c r="F4171" s="27">
        <v>8.3872804081127246E-3</v>
      </c>
    </row>
    <row r="4172" spans="2:6" x14ac:dyDescent="0.25">
      <c r="B4172" s="6" t="s">
        <v>33</v>
      </c>
      <c r="C4172" s="6">
        <v>1987</v>
      </c>
      <c r="D4172" s="6" t="s">
        <v>13</v>
      </c>
      <c r="E4172" s="6" t="s">
        <v>3</v>
      </c>
      <c r="F4172" s="27">
        <v>2.1565607808473903E-2</v>
      </c>
    </row>
    <row r="4173" spans="2:6" x14ac:dyDescent="0.25">
      <c r="B4173" s="6" t="s">
        <v>33</v>
      </c>
      <c r="C4173" s="6">
        <v>1987</v>
      </c>
      <c r="D4173" s="6" t="s">
        <v>14</v>
      </c>
      <c r="E4173" s="6" t="s">
        <v>3</v>
      </c>
      <c r="F4173" s="27">
        <v>7.3500600086944265E-3</v>
      </c>
    </row>
    <row r="4174" spans="2:6" x14ac:dyDescent="0.25">
      <c r="B4174" s="6" t="s">
        <v>33</v>
      </c>
      <c r="C4174" s="6">
        <v>1987</v>
      </c>
      <c r="D4174" s="6" t="s">
        <v>15</v>
      </c>
      <c r="E4174" s="6" t="s">
        <v>3</v>
      </c>
      <c r="F4174" s="27">
        <v>5.9354736345006839E-3</v>
      </c>
    </row>
    <row r="4175" spans="2:6" x14ac:dyDescent="0.25">
      <c r="B4175" s="6" t="s">
        <v>33</v>
      </c>
      <c r="C4175" s="6">
        <v>1987</v>
      </c>
      <c r="D4175" s="6" t="s">
        <v>16</v>
      </c>
      <c r="E4175" s="6" t="s">
        <v>3</v>
      </c>
      <c r="F4175" s="27">
        <v>0.19144033195341031</v>
      </c>
    </row>
    <row r="4176" spans="2:6" x14ac:dyDescent="0.25">
      <c r="B4176" s="6" t="s">
        <v>33</v>
      </c>
      <c r="C4176" s="6">
        <v>1987</v>
      </c>
      <c r="D4176" s="6" t="s">
        <v>17</v>
      </c>
      <c r="E4176" s="6" t="s">
        <v>3</v>
      </c>
      <c r="F4176" s="27">
        <v>4.0524495822440734E-2</v>
      </c>
    </row>
    <row r="4177" spans="2:6" x14ac:dyDescent="0.25">
      <c r="B4177" s="6" t="s">
        <v>33</v>
      </c>
      <c r="C4177" s="6">
        <v>1987</v>
      </c>
      <c r="D4177" s="6" t="s">
        <v>18</v>
      </c>
      <c r="E4177" s="6" t="s">
        <v>3</v>
      </c>
      <c r="F4177" s="27">
        <v>2.0235178334904798E-2</v>
      </c>
    </row>
    <row r="4178" spans="2:6" x14ac:dyDescent="0.25">
      <c r="B4178" s="6" t="s">
        <v>33</v>
      </c>
      <c r="C4178" s="6">
        <v>1987</v>
      </c>
      <c r="D4178" s="6" t="s">
        <v>19</v>
      </c>
      <c r="E4178" s="6" t="s">
        <v>3</v>
      </c>
      <c r="F4178" s="27">
        <v>9.3003023752079125E-2</v>
      </c>
    </row>
    <row r="4179" spans="2:6" x14ac:dyDescent="0.25">
      <c r="B4179" s="6" t="s">
        <v>33</v>
      </c>
      <c r="C4179" s="6">
        <v>1987</v>
      </c>
      <c r="D4179" s="6" t="s">
        <v>20</v>
      </c>
      <c r="E4179" s="6" t="s">
        <v>3</v>
      </c>
      <c r="F4179" s="27">
        <v>2.6150818814481204E-2</v>
      </c>
    </row>
    <row r="4180" spans="2:6" x14ac:dyDescent="0.25">
      <c r="B4180" s="6" t="s">
        <v>33</v>
      </c>
      <c r="C4180" s="6">
        <v>1987</v>
      </c>
      <c r="D4180" s="6" t="s">
        <v>21</v>
      </c>
      <c r="E4180" s="6" t="s">
        <v>3</v>
      </c>
      <c r="F4180" s="27">
        <v>3.780628153538637E-3</v>
      </c>
    </row>
    <row r="4181" spans="2:6" x14ac:dyDescent="0.25">
      <c r="B4181" s="6" t="s">
        <v>33</v>
      </c>
      <c r="C4181" s="6">
        <v>1987</v>
      </c>
      <c r="D4181" s="6" t="s">
        <v>22</v>
      </c>
      <c r="E4181" s="6" t="s">
        <v>3</v>
      </c>
      <c r="F4181" s="27">
        <v>2.2562089835615307E-2</v>
      </c>
    </row>
    <row r="4182" spans="2:6" x14ac:dyDescent="0.25">
      <c r="B4182" s="6" t="s">
        <v>33</v>
      </c>
      <c r="C4182" s="6">
        <v>1987</v>
      </c>
      <c r="D4182" s="6" t="s">
        <v>23</v>
      </c>
      <c r="E4182" s="6" t="s">
        <v>3</v>
      </c>
      <c r="F4182" s="27">
        <v>1.3963613129119735E-3</v>
      </c>
    </row>
    <row r="4183" spans="2:6" x14ac:dyDescent="0.25">
      <c r="B4183" s="6" t="s">
        <v>33</v>
      </c>
      <c r="C4183" s="6">
        <v>1987</v>
      </c>
      <c r="D4183" s="6" t="s">
        <v>24</v>
      </c>
      <c r="E4183" s="6" t="s">
        <v>3</v>
      </c>
      <c r="F4183" s="27">
        <v>6.9540937507872963E-2</v>
      </c>
    </row>
    <row r="4184" spans="2:6" x14ac:dyDescent="0.25">
      <c r="B4184" s="6" t="s">
        <v>33</v>
      </c>
      <c r="C4184" s="6">
        <v>1987</v>
      </c>
      <c r="D4184" s="6" t="s">
        <v>25</v>
      </c>
      <c r="E4184" s="6" t="s">
        <v>3</v>
      </c>
      <c r="F4184" s="27">
        <v>5.3360299276947493E-2</v>
      </c>
    </row>
    <row r="4185" spans="2:6" x14ac:dyDescent="0.25">
      <c r="B4185" s="6" t="s">
        <v>33</v>
      </c>
      <c r="C4185" s="6">
        <v>1987</v>
      </c>
      <c r="D4185" s="6" t="s">
        <v>26</v>
      </c>
      <c r="E4185" s="6" t="s">
        <v>3</v>
      </c>
      <c r="F4185" s="27">
        <v>5.1552802022767387E-2</v>
      </c>
    </row>
    <row r="4186" spans="2:6" x14ac:dyDescent="0.25">
      <c r="B4186" s="6" t="s">
        <v>33</v>
      </c>
      <c r="C4186" s="6">
        <v>1987</v>
      </c>
      <c r="D4186" s="6" t="s">
        <v>27</v>
      </c>
      <c r="E4186" s="6" t="s">
        <v>3</v>
      </c>
      <c r="F4186" s="27">
        <v>3.8165422448880042E-4</v>
      </c>
    </row>
    <row r="4187" spans="2:6" x14ac:dyDescent="0.25">
      <c r="B4187" s="6" t="s">
        <v>33</v>
      </c>
      <c r="C4187" s="6">
        <v>1987</v>
      </c>
      <c r="D4187" s="6" t="s">
        <v>28</v>
      </c>
      <c r="E4187" s="6" t="s">
        <v>3</v>
      </c>
      <c r="F4187" s="27">
        <v>5.1228503138194747E-3</v>
      </c>
    </row>
    <row r="4188" spans="2:6" x14ac:dyDescent="0.25">
      <c r="B4188" s="6" t="s">
        <v>33</v>
      </c>
      <c r="C4188" s="6">
        <v>1987</v>
      </c>
      <c r="D4188" s="6" t="s">
        <v>29</v>
      </c>
      <c r="E4188" s="6" t="s">
        <v>3</v>
      </c>
      <c r="F4188" s="27">
        <v>2.0371330263303893E-2</v>
      </c>
    </row>
    <row r="4189" spans="2:6" x14ac:dyDescent="0.25">
      <c r="B4189" s="6" t="s">
        <v>33</v>
      </c>
      <c r="C4189" s="6">
        <v>1987</v>
      </c>
      <c r="D4189" s="6" t="s">
        <v>30</v>
      </c>
      <c r="E4189" s="6" t="s">
        <v>3</v>
      </c>
      <c r="F4189" s="27">
        <v>5.5747246273645011E-4</v>
      </c>
    </row>
    <row r="4190" spans="2:6" x14ac:dyDescent="0.25">
      <c r="B4190" s="6" t="s">
        <v>33</v>
      </c>
      <c r="C4190" s="6">
        <v>1987</v>
      </c>
      <c r="D4190" s="6" t="s">
        <v>31</v>
      </c>
      <c r="E4190" s="6" t="s">
        <v>3</v>
      </c>
      <c r="F4190" s="27">
        <v>6.7111108014041878E-4</v>
      </c>
    </row>
    <row r="4191" spans="2:6" x14ac:dyDescent="0.25">
      <c r="B4191" s="6" t="s">
        <v>33</v>
      </c>
      <c r="C4191" s="6">
        <v>1987</v>
      </c>
      <c r="D4191" s="6" t="s">
        <v>32</v>
      </c>
      <c r="E4191" s="6" t="s">
        <v>3</v>
      </c>
      <c r="F4191" s="27">
        <v>8.9436808084208362E-3</v>
      </c>
    </row>
    <row r="4192" spans="2:6" x14ac:dyDescent="0.25">
      <c r="B4192" s="6" t="s">
        <v>33</v>
      </c>
      <c r="C4192" s="6">
        <v>1987</v>
      </c>
      <c r="D4192" s="6" t="s">
        <v>7</v>
      </c>
      <c r="E4192" s="6" t="s">
        <v>4</v>
      </c>
      <c r="F4192" s="27">
        <v>0.15021043006193191</v>
      </c>
    </row>
    <row r="4193" spans="2:6" x14ac:dyDescent="0.25">
      <c r="B4193" s="6" t="s">
        <v>33</v>
      </c>
      <c r="C4193" s="6">
        <v>1987</v>
      </c>
      <c r="D4193" s="6" t="s">
        <v>8</v>
      </c>
      <c r="E4193" s="6" t="s">
        <v>4</v>
      </c>
      <c r="F4193" s="27">
        <v>4.2815234040343729E-2</v>
      </c>
    </row>
    <row r="4194" spans="2:6" x14ac:dyDescent="0.25">
      <c r="B4194" s="6" t="s">
        <v>33</v>
      </c>
      <c r="C4194" s="6">
        <v>1987</v>
      </c>
      <c r="D4194" s="6" t="s">
        <v>9</v>
      </c>
      <c r="E4194" s="6" t="s">
        <v>4</v>
      </c>
      <c r="F4194" s="27">
        <v>8.5343163979681017E-2</v>
      </c>
    </row>
    <row r="4195" spans="2:6" x14ac:dyDescent="0.25">
      <c r="B4195" s="6" t="s">
        <v>33</v>
      </c>
      <c r="C4195" s="6">
        <v>1987</v>
      </c>
      <c r="D4195" s="6" t="s">
        <v>10</v>
      </c>
      <c r="E4195" s="6" t="s">
        <v>4</v>
      </c>
      <c r="F4195" s="27">
        <v>3.6164547943150709E-2</v>
      </c>
    </row>
    <row r="4196" spans="2:6" x14ac:dyDescent="0.25">
      <c r="B4196" s="6" t="s">
        <v>33</v>
      </c>
      <c r="C4196" s="6">
        <v>1987</v>
      </c>
      <c r="D4196" s="6" t="s">
        <v>11</v>
      </c>
      <c r="E4196" s="6" t="s">
        <v>4</v>
      </c>
      <c r="F4196" s="27">
        <v>4.5834234764373136E-2</v>
      </c>
    </row>
    <row r="4197" spans="2:6" x14ac:dyDescent="0.25">
      <c r="B4197" s="6" t="s">
        <v>33</v>
      </c>
      <c r="C4197" s="6">
        <v>1987</v>
      </c>
      <c r="D4197" s="6" t="s">
        <v>12</v>
      </c>
      <c r="E4197" s="6" t="s">
        <v>4</v>
      </c>
      <c r="F4197" s="27">
        <v>5.6024299696253799E-3</v>
      </c>
    </row>
    <row r="4198" spans="2:6" x14ac:dyDescent="0.25">
      <c r="B4198" s="6" t="s">
        <v>33</v>
      </c>
      <c r="C4198" s="6">
        <v>1987</v>
      </c>
      <c r="D4198" s="6" t="s">
        <v>13</v>
      </c>
      <c r="E4198" s="6" t="s">
        <v>4</v>
      </c>
      <c r="F4198" s="27">
        <v>8.9595033908229996E-3</v>
      </c>
    </row>
    <row r="4199" spans="2:6" x14ac:dyDescent="0.25">
      <c r="B4199" s="6" t="s">
        <v>33</v>
      </c>
      <c r="C4199" s="6">
        <v>1987</v>
      </c>
      <c r="D4199" s="6" t="s">
        <v>14</v>
      </c>
      <c r="E4199" s="6" t="s">
        <v>4</v>
      </c>
      <c r="F4199" s="27">
        <v>2.3565859272912933E-2</v>
      </c>
    </row>
    <row r="4200" spans="2:6" x14ac:dyDescent="0.25">
      <c r="B4200" s="6" t="s">
        <v>33</v>
      </c>
      <c r="C4200" s="6">
        <v>1987</v>
      </c>
      <c r="D4200" s="6" t="s">
        <v>15</v>
      </c>
      <c r="E4200" s="6" t="s">
        <v>4</v>
      </c>
      <c r="F4200" s="27">
        <v>3.4816872481401675E-3</v>
      </c>
    </row>
    <row r="4201" spans="2:6" x14ac:dyDescent="0.25">
      <c r="B4201" s="6" t="s">
        <v>33</v>
      </c>
      <c r="C4201" s="6">
        <v>1987</v>
      </c>
      <c r="D4201" s="6" t="s">
        <v>16</v>
      </c>
      <c r="E4201" s="6" t="s">
        <v>4</v>
      </c>
      <c r="F4201" s="27">
        <v>0.10498253387217275</v>
      </c>
    </row>
    <row r="4202" spans="2:6" x14ac:dyDescent="0.25">
      <c r="B4202" s="6" t="s">
        <v>33</v>
      </c>
      <c r="C4202" s="6">
        <v>1987</v>
      </c>
      <c r="D4202" s="6" t="s">
        <v>17</v>
      </c>
      <c r="E4202" s="6" t="s">
        <v>4</v>
      </c>
      <c r="F4202" s="27">
        <v>9.9672600246343071E-2</v>
      </c>
    </row>
    <row r="4203" spans="2:6" x14ac:dyDescent="0.25">
      <c r="B4203" s="6" t="s">
        <v>33</v>
      </c>
      <c r="C4203" s="6">
        <v>1987</v>
      </c>
      <c r="D4203" s="6" t="s">
        <v>18</v>
      </c>
      <c r="E4203" s="6" t="s">
        <v>4</v>
      </c>
      <c r="F4203" s="27">
        <v>6.2656524485751625E-2</v>
      </c>
    </row>
    <row r="4204" spans="2:6" x14ac:dyDescent="0.25">
      <c r="B4204" s="6" t="s">
        <v>33</v>
      </c>
      <c r="C4204" s="6">
        <v>1987</v>
      </c>
      <c r="D4204" s="6" t="s">
        <v>19</v>
      </c>
      <c r="E4204" s="6" t="s">
        <v>4</v>
      </c>
      <c r="F4204" s="27">
        <v>8.7436791655488927E-2</v>
      </c>
    </row>
    <row r="4205" spans="2:6" x14ac:dyDescent="0.25">
      <c r="B4205" s="6" t="s">
        <v>33</v>
      </c>
      <c r="C4205" s="6">
        <v>1987</v>
      </c>
      <c r="D4205" s="6" t="s">
        <v>20</v>
      </c>
      <c r="E4205" s="6" t="s">
        <v>4</v>
      </c>
      <c r="F4205" s="27">
        <v>2.9362709889203309E-2</v>
      </c>
    </row>
    <row r="4206" spans="2:6" x14ac:dyDescent="0.25">
      <c r="B4206" s="6" t="s">
        <v>33</v>
      </c>
      <c r="C4206" s="6">
        <v>1987</v>
      </c>
      <c r="D4206" s="6" t="s">
        <v>21</v>
      </c>
      <c r="E4206" s="6" t="s">
        <v>4</v>
      </c>
      <c r="F4206" s="27">
        <v>1.8265156300930855E-3</v>
      </c>
    </row>
    <row r="4207" spans="2:6" x14ac:dyDescent="0.25">
      <c r="B4207" s="6" t="s">
        <v>33</v>
      </c>
      <c r="C4207" s="6">
        <v>1987</v>
      </c>
      <c r="D4207" s="6" t="s">
        <v>22</v>
      </c>
      <c r="E4207" s="6" t="s">
        <v>4</v>
      </c>
      <c r="F4207" s="27">
        <v>9.9604524174217047E-3</v>
      </c>
    </row>
    <row r="4208" spans="2:6" x14ac:dyDescent="0.25">
      <c r="B4208" s="6" t="s">
        <v>33</v>
      </c>
      <c r="C4208" s="6">
        <v>1987</v>
      </c>
      <c r="D4208" s="6" t="s">
        <v>23</v>
      </c>
      <c r="E4208" s="6" t="s">
        <v>4</v>
      </c>
      <c r="F4208" s="27">
        <v>4.1191792794897757E-4</v>
      </c>
    </row>
    <row r="4209" spans="2:6" x14ac:dyDescent="0.25">
      <c r="B4209" s="6" t="s">
        <v>33</v>
      </c>
      <c r="C4209" s="6">
        <v>1987</v>
      </c>
      <c r="D4209" s="6" t="s">
        <v>24</v>
      </c>
      <c r="E4209" s="6" t="s">
        <v>4</v>
      </c>
      <c r="F4209" s="27">
        <v>3.7123382111569757E-2</v>
      </c>
    </row>
    <row r="4210" spans="2:6" x14ac:dyDescent="0.25">
      <c r="B4210" s="6" t="s">
        <v>33</v>
      </c>
      <c r="C4210" s="6">
        <v>1987</v>
      </c>
      <c r="D4210" s="6" t="s">
        <v>25</v>
      </c>
      <c r="E4210" s="6" t="s">
        <v>4</v>
      </c>
      <c r="F4210" s="27">
        <v>9.5636496851481664E-2</v>
      </c>
    </row>
    <row r="4211" spans="2:6" x14ac:dyDescent="0.25">
      <c r="B4211" s="6" t="s">
        <v>33</v>
      </c>
      <c r="C4211" s="6">
        <v>1987</v>
      </c>
      <c r="D4211" s="6" t="s">
        <v>26</v>
      </c>
      <c r="E4211" s="6" t="s">
        <v>4</v>
      </c>
      <c r="F4211" s="27">
        <v>4.1637171843044267E-2</v>
      </c>
    </row>
    <row r="4212" spans="2:6" x14ac:dyDescent="0.25">
      <c r="B4212" s="6" t="s">
        <v>33</v>
      </c>
      <c r="C4212" s="6">
        <v>1987</v>
      </c>
      <c r="D4212" s="6" t="s">
        <v>27</v>
      </c>
      <c r="E4212" s="6" t="s">
        <v>4</v>
      </c>
      <c r="F4212" s="27">
        <v>1.7480550723885182E-4</v>
      </c>
    </row>
    <row r="4213" spans="2:6" x14ac:dyDescent="0.25">
      <c r="B4213" s="6" t="s">
        <v>33</v>
      </c>
      <c r="C4213" s="6">
        <v>1987</v>
      </c>
      <c r="D4213" s="6" t="s">
        <v>28</v>
      </c>
      <c r="E4213" s="6" t="s">
        <v>4</v>
      </c>
      <c r="F4213" s="27">
        <v>1.523980950238122E-2</v>
      </c>
    </row>
    <row r="4214" spans="2:6" x14ac:dyDescent="0.25">
      <c r="B4214" s="6" t="s">
        <v>33</v>
      </c>
      <c r="C4214" s="6">
        <v>1987</v>
      </c>
      <c r="D4214" s="6" t="s">
        <v>29</v>
      </c>
      <c r="E4214" s="6" t="s">
        <v>4</v>
      </c>
      <c r="F4214" s="27">
        <v>6.8260685202973428E-3</v>
      </c>
    </row>
    <row r="4215" spans="2:6" x14ac:dyDescent="0.25">
      <c r="B4215" s="6" t="s">
        <v>33</v>
      </c>
      <c r="C4215" s="6">
        <v>1987</v>
      </c>
      <c r="D4215" s="6" t="s">
        <v>30</v>
      </c>
      <c r="E4215" s="6" t="s">
        <v>4</v>
      </c>
      <c r="F4215" s="27">
        <v>1.7480550723885182E-4</v>
      </c>
    </row>
    <row r="4216" spans="2:6" x14ac:dyDescent="0.25">
      <c r="B4216" s="6" t="s">
        <v>33</v>
      </c>
      <c r="C4216" s="6">
        <v>1987</v>
      </c>
      <c r="D4216" s="6" t="s">
        <v>31</v>
      </c>
      <c r="E4216" s="6" t="s">
        <v>4</v>
      </c>
      <c r="F4216" s="27">
        <v>4.0539877866911283E-3</v>
      </c>
    </row>
    <row r="4217" spans="2:6" x14ac:dyDescent="0.25">
      <c r="B4217" s="6" t="s">
        <v>33</v>
      </c>
      <c r="C4217" s="6">
        <v>1987</v>
      </c>
      <c r="D4217" s="6" t="s">
        <v>32</v>
      </c>
      <c r="E4217" s="6" t="s">
        <v>4</v>
      </c>
      <c r="F4217" s="27">
        <v>8.4633557465147076E-4</v>
      </c>
    </row>
    <row r="4218" spans="2:6" x14ac:dyDescent="0.25">
      <c r="B4218" s="6" t="s">
        <v>33</v>
      </c>
      <c r="C4218" s="6">
        <v>1986</v>
      </c>
      <c r="D4218" s="6" t="s">
        <v>7</v>
      </c>
      <c r="E4218" s="6" t="s">
        <v>3</v>
      </c>
      <c r="F4218" s="27">
        <v>8.4246882447411256E-2</v>
      </c>
    </row>
    <row r="4219" spans="2:6" x14ac:dyDescent="0.25">
      <c r="B4219" s="6" t="s">
        <v>33</v>
      </c>
      <c r="C4219" s="6">
        <v>1986</v>
      </c>
      <c r="D4219" s="6" t="s">
        <v>8</v>
      </c>
      <c r="E4219" s="6" t="s">
        <v>3</v>
      </c>
      <c r="F4219" s="27">
        <v>6.3761932841843824E-2</v>
      </c>
    </row>
    <row r="4220" spans="2:6" x14ac:dyDescent="0.25">
      <c r="B4220" s="6" t="s">
        <v>33</v>
      </c>
      <c r="C4220" s="6">
        <v>1986</v>
      </c>
      <c r="D4220" s="6" t="s">
        <v>9</v>
      </c>
      <c r="E4220" s="6" t="s">
        <v>3</v>
      </c>
      <c r="F4220" s="27">
        <v>8.2435998119549894E-2</v>
      </c>
    </row>
    <row r="4221" spans="2:6" x14ac:dyDescent="0.25">
      <c r="B4221" s="6" t="s">
        <v>33</v>
      </c>
      <c r="C4221" s="6">
        <v>1986</v>
      </c>
      <c r="D4221" s="6" t="s">
        <v>10</v>
      </c>
      <c r="E4221" s="6" t="s">
        <v>3</v>
      </c>
      <c r="F4221" s="27">
        <v>8.4824604548406651E-2</v>
      </c>
    </row>
    <row r="4222" spans="2:6" x14ac:dyDescent="0.25">
      <c r="B4222" s="6" t="s">
        <v>33</v>
      </c>
      <c r="C4222" s="6">
        <v>1986</v>
      </c>
      <c r="D4222" s="6" t="s">
        <v>11</v>
      </c>
      <c r="E4222" s="6" t="s">
        <v>3</v>
      </c>
      <c r="F4222" s="27">
        <v>2.9879047927021143E-2</v>
      </c>
    </row>
    <row r="4223" spans="2:6" x14ac:dyDescent="0.25">
      <c r="B4223" s="6" t="s">
        <v>33</v>
      </c>
      <c r="C4223" s="6">
        <v>1986</v>
      </c>
      <c r="D4223" s="6" t="s">
        <v>12</v>
      </c>
      <c r="E4223" s="6" t="s">
        <v>3</v>
      </c>
      <c r="F4223" s="27">
        <v>8.4511558518140101E-3</v>
      </c>
    </row>
    <row r="4224" spans="2:6" x14ac:dyDescent="0.25">
      <c r="B4224" s="6" t="s">
        <v>33</v>
      </c>
      <c r="C4224" s="6">
        <v>1986</v>
      </c>
      <c r="D4224" s="6" t="s">
        <v>13</v>
      </c>
      <c r="E4224" s="6" t="s">
        <v>3</v>
      </c>
      <c r="F4224" s="27">
        <v>2.19648529743449E-2</v>
      </c>
    </row>
    <row r="4225" spans="2:6" x14ac:dyDescent="0.25">
      <c r="B4225" s="6" t="s">
        <v>33</v>
      </c>
      <c r="C4225" s="6">
        <v>1986</v>
      </c>
      <c r="D4225" s="6" t="s">
        <v>14</v>
      </c>
      <c r="E4225" s="6" t="s">
        <v>3</v>
      </c>
      <c r="F4225" s="27">
        <v>6.9136433177444381E-3</v>
      </c>
    </row>
    <row r="4226" spans="2:6" x14ac:dyDescent="0.25">
      <c r="B4226" s="6" t="s">
        <v>33</v>
      </c>
      <c r="C4226" s="6">
        <v>1986</v>
      </c>
      <c r="D4226" s="6" t="s">
        <v>15</v>
      </c>
      <c r="E4226" s="6" t="s">
        <v>3</v>
      </c>
      <c r="F4226" s="27">
        <v>5.6978725370043781E-3</v>
      </c>
    </row>
    <row r="4227" spans="2:6" x14ac:dyDescent="0.25">
      <c r="B4227" s="6" t="s">
        <v>33</v>
      </c>
      <c r="C4227" s="6">
        <v>1986</v>
      </c>
      <c r="D4227" s="6" t="s">
        <v>16</v>
      </c>
      <c r="E4227" s="6" t="s">
        <v>3</v>
      </c>
      <c r="F4227" s="27">
        <v>0.19337711992217327</v>
      </c>
    </row>
    <row r="4228" spans="2:6" x14ac:dyDescent="0.25">
      <c r="B4228" s="6" t="s">
        <v>33</v>
      </c>
      <c r="C4228" s="6">
        <v>1986</v>
      </c>
      <c r="D4228" s="6" t="s">
        <v>17</v>
      </c>
      <c r="E4228" s="6" t="s">
        <v>3</v>
      </c>
      <c r="F4228" s="27">
        <v>4.0136740245165045E-2</v>
      </c>
    </row>
    <row r="4229" spans="2:6" x14ac:dyDescent="0.25">
      <c r="B4229" s="6" t="s">
        <v>33</v>
      </c>
      <c r="C4229" s="6">
        <v>1986</v>
      </c>
      <c r="D4229" s="6" t="s">
        <v>18</v>
      </c>
      <c r="E4229" s="6" t="s">
        <v>3</v>
      </c>
      <c r="F4229" s="27">
        <v>2.0030598075527789E-2</v>
      </c>
    </row>
    <row r="4230" spans="2:6" x14ac:dyDescent="0.25">
      <c r="B4230" s="6" t="s">
        <v>33</v>
      </c>
      <c r="C4230" s="6">
        <v>1986</v>
      </c>
      <c r="D4230" s="6" t="s">
        <v>19</v>
      </c>
      <c r="E4230" s="6" t="s">
        <v>3</v>
      </c>
      <c r="F4230" s="27">
        <v>9.3679024557265414E-2</v>
      </c>
    </row>
    <row r="4231" spans="2:6" x14ac:dyDescent="0.25">
      <c r="B4231" s="6" t="s">
        <v>33</v>
      </c>
      <c r="C4231" s="6">
        <v>1986</v>
      </c>
      <c r="D4231" s="6" t="s">
        <v>20</v>
      </c>
      <c r="E4231" s="6" t="s">
        <v>3</v>
      </c>
      <c r="F4231" s="27">
        <v>2.636651929227684E-2</v>
      </c>
    </row>
    <row r="4232" spans="2:6" x14ac:dyDescent="0.25">
      <c r="B4232" s="6" t="s">
        <v>33</v>
      </c>
      <c r="C4232" s="6">
        <v>1986</v>
      </c>
      <c r="D4232" s="6" t="s">
        <v>21</v>
      </c>
      <c r="E4232" s="6" t="s">
        <v>3</v>
      </c>
      <c r="F4232" s="27">
        <v>3.6440514460715713E-3</v>
      </c>
    </row>
    <row r="4233" spans="2:6" x14ac:dyDescent="0.25">
      <c r="B4233" s="6" t="s">
        <v>33</v>
      </c>
      <c r="C4233" s="6">
        <v>1986</v>
      </c>
      <c r="D4233" s="6" t="s">
        <v>22</v>
      </c>
      <c r="E4233" s="6" t="s">
        <v>3</v>
      </c>
      <c r="F4233" s="27">
        <v>2.286105593252119E-2</v>
      </c>
    </row>
    <row r="4234" spans="2:6" x14ac:dyDescent="0.25">
      <c r="B4234" s="6" t="s">
        <v>33</v>
      </c>
      <c r="C4234" s="6">
        <v>1986</v>
      </c>
      <c r="D4234" s="6" t="s">
        <v>23</v>
      </c>
      <c r="E4234" s="6" t="s">
        <v>3</v>
      </c>
      <c r="F4234" s="27">
        <v>1.3070758729011379E-3</v>
      </c>
    </row>
    <row r="4235" spans="2:6" x14ac:dyDescent="0.25">
      <c r="B4235" s="6" t="s">
        <v>33</v>
      </c>
      <c r="C4235" s="6">
        <v>1986</v>
      </c>
      <c r="D4235" s="6" t="s">
        <v>24</v>
      </c>
      <c r="E4235" s="6" t="s">
        <v>3</v>
      </c>
      <c r="F4235" s="27">
        <v>7.214189246107984E-2</v>
      </c>
    </row>
    <row r="4236" spans="2:6" x14ac:dyDescent="0.25">
      <c r="B4236" s="6" t="s">
        <v>33</v>
      </c>
      <c r="C4236" s="6">
        <v>1986</v>
      </c>
      <c r="D4236" s="6" t="s">
        <v>25</v>
      </c>
      <c r="E4236" s="6" t="s">
        <v>3</v>
      </c>
      <c r="F4236" s="27">
        <v>5.3322173822069205E-2</v>
      </c>
    </row>
    <row r="4237" spans="2:6" x14ac:dyDescent="0.25">
      <c r="B4237" s="6" t="s">
        <v>33</v>
      </c>
      <c r="C4237" s="6">
        <v>1986</v>
      </c>
      <c r="D4237" s="6" t="s">
        <v>26</v>
      </c>
      <c r="E4237" s="6" t="s">
        <v>3</v>
      </c>
      <c r="F4237" s="27">
        <v>4.9671057101008977E-2</v>
      </c>
    </row>
    <row r="4238" spans="2:6" x14ac:dyDescent="0.25">
      <c r="B4238" s="6" t="s">
        <v>33</v>
      </c>
      <c r="C4238" s="6">
        <v>1986</v>
      </c>
      <c r="D4238" s="6" t="s">
        <v>27</v>
      </c>
      <c r="E4238" s="6" t="s">
        <v>3</v>
      </c>
      <c r="F4238" s="27">
        <v>3.2826354562673067E-4</v>
      </c>
    </row>
    <row r="4239" spans="2:6" x14ac:dyDescent="0.25">
      <c r="B4239" s="6" t="s">
        <v>33</v>
      </c>
      <c r="C4239" s="6">
        <v>1986</v>
      </c>
      <c r="D4239" s="6" t="s">
        <v>28</v>
      </c>
      <c r="E4239" s="6" t="s">
        <v>3</v>
      </c>
      <c r="F4239" s="27">
        <v>5.081563164917105E-3</v>
      </c>
    </row>
    <row r="4240" spans="2:6" x14ac:dyDescent="0.25">
      <c r="B4240" s="6" t="s">
        <v>33</v>
      </c>
      <c r="C4240" s="6">
        <v>1986</v>
      </c>
      <c r="D4240" s="6" t="s">
        <v>29</v>
      </c>
      <c r="E4240" s="6" t="s">
        <v>3</v>
      </c>
      <c r="F4240" s="27">
        <v>2.0634407345712057E-2</v>
      </c>
    </row>
    <row r="4241" spans="2:6" x14ac:dyDescent="0.25">
      <c r="B4241" s="6" t="s">
        <v>33</v>
      </c>
      <c r="C4241" s="6">
        <v>1986</v>
      </c>
      <c r="D4241" s="6" t="s">
        <v>30</v>
      </c>
      <c r="E4241" s="6" t="s">
        <v>3</v>
      </c>
      <c r="F4241" s="27">
        <v>4.385905319880325E-4</v>
      </c>
    </row>
    <row r="4242" spans="2:6" x14ac:dyDescent="0.25">
      <c r="B4242" s="6" t="s">
        <v>33</v>
      </c>
      <c r="C4242" s="6">
        <v>1986</v>
      </c>
      <c r="D4242" s="6" t="s">
        <v>31</v>
      </c>
      <c r="E4242" s="6" t="s">
        <v>3</v>
      </c>
      <c r="F4242" s="27">
        <v>6.9402739696247521E-4</v>
      </c>
    </row>
    <row r="4243" spans="2:6" x14ac:dyDescent="0.25">
      <c r="B4243" s="6" t="s">
        <v>33</v>
      </c>
      <c r="C4243" s="6">
        <v>1986</v>
      </c>
      <c r="D4243" s="6" t="s">
        <v>32</v>
      </c>
      <c r="E4243" s="6" t="s">
        <v>3</v>
      </c>
      <c r="F4243" s="27">
        <v>8.1098487215928387E-3</v>
      </c>
    </row>
    <row r="4244" spans="2:6" x14ac:dyDescent="0.25">
      <c r="B4244" s="6" t="s">
        <v>33</v>
      </c>
      <c r="C4244" s="6">
        <v>1986</v>
      </c>
      <c r="D4244" s="6" t="s">
        <v>7</v>
      </c>
      <c r="E4244" s="6" t="s">
        <v>4</v>
      </c>
      <c r="F4244" s="27">
        <v>0.14508368018162238</v>
      </c>
    </row>
    <row r="4245" spans="2:6" x14ac:dyDescent="0.25">
      <c r="B4245" s="6" t="s">
        <v>33</v>
      </c>
      <c r="C4245" s="6">
        <v>1986</v>
      </c>
      <c r="D4245" s="6" t="s">
        <v>8</v>
      </c>
      <c r="E4245" s="6" t="s">
        <v>4</v>
      </c>
      <c r="F4245" s="27">
        <v>4.0877841487906394E-2</v>
      </c>
    </row>
    <row r="4246" spans="2:6" x14ac:dyDescent="0.25">
      <c r="B4246" s="6" t="s">
        <v>33</v>
      </c>
      <c r="C4246" s="6">
        <v>1986</v>
      </c>
      <c r="D4246" s="6" t="s">
        <v>9</v>
      </c>
      <c r="E4246" s="6" t="s">
        <v>4</v>
      </c>
      <c r="F4246" s="27">
        <v>8.590272724626713E-2</v>
      </c>
    </row>
    <row r="4247" spans="2:6" x14ac:dyDescent="0.25">
      <c r="B4247" s="6" t="s">
        <v>33</v>
      </c>
      <c r="C4247" s="6">
        <v>1986</v>
      </c>
      <c r="D4247" s="6" t="s">
        <v>10</v>
      </c>
      <c r="E4247" s="6" t="s">
        <v>4</v>
      </c>
      <c r="F4247" s="27">
        <v>3.5127630468317954E-2</v>
      </c>
    </row>
    <row r="4248" spans="2:6" x14ac:dyDescent="0.25">
      <c r="B4248" s="6" t="s">
        <v>33</v>
      </c>
      <c r="C4248" s="6">
        <v>1986</v>
      </c>
      <c r="D4248" s="6" t="s">
        <v>11</v>
      </c>
      <c r="E4248" s="6" t="s">
        <v>4</v>
      </c>
      <c r="F4248" s="27">
        <v>4.6226387635707425E-2</v>
      </c>
    </row>
    <row r="4249" spans="2:6" x14ac:dyDescent="0.25">
      <c r="B4249" s="6" t="s">
        <v>33</v>
      </c>
      <c r="C4249" s="6">
        <v>1986</v>
      </c>
      <c r="D4249" s="6" t="s">
        <v>12</v>
      </c>
      <c r="E4249" s="6" t="s">
        <v>4</v>
      </c>
      <c r="F4249" s="27">
        <v>5.7921238757749514E-3</v>
      </c>
    </row>
    <row r="4250" spans="2:6" x14ac:dyDescent="0.25">
      <c r="B4250" s="6" t="s">
        <v>33</v>
      </c>
      <c r="C4250" s="6">
        <v>1986</v>
      </c>
      <c r="D4250" s="6" t="s">
        <v>13</v>
      </c>
      <c r="E4250" s="6" t="s">
        <v>4</v>
      </c>
      <c r="F4250" s="27">
        <v>8.2545041767325428E-3</v>
      </c>
    </row>
    <row r="4251" spans="2:6" x14ac:dyDescent="0.25">
      <c r="B4251" s="6" t="s">
        <v>33</v>
      </c>
      <c r="C4251" s="6">
        <v>1986</v>
      </c>
      <c r="D4251" s="6" t="s">
        <v>14</v>
      </c>
      <c r="E4251" s="6" t="s">
        <v>4</v>
      </c>
      <c r="F4251" s="27">
        <v>2.3857729138166896E-2</v>
      </c>
    </row>
    <row r="4252" spans="2:6" x14ac:dyDescent="0.25">
      <c r="B4252" s="6" t="s">
        <v>33</v>
      </c>
      <c r="C4252" s="6">
        <v>1986</v>
      </c>
      <c r="D4252" s="6" t="s">
        <v>15</v>
      </c>
      <c r="E4252" s="6" t="s">
        <v>4</v>
      </c>
      <c r="F4252" s="27">
        <v>3.4607212504002096E-3</v>
      </c>
    </row>
    <row r="4253" spans="2:6" x14ac:dyDescent="0.25">
      <c r="B4253" s="6" t="s">
        <v>33</v>
      </c>
      <c r="C4253" s="6">
        <v>1986</v>
      </c>
      <c r="D4253" s="6" t="s">
        <v>16</v>
      </c>
      <c r="E4253" s="6" t="s">
        <v>4</v>
      </c>
      <c r="F4253" s="27">
        <v>0.10910556800651977</v>
      </c>
    </row>
    <row r="4254" spans="2:6" x14ac:dyDescent="0.25">
      <c r="B4254" s="6" t="s">
        <v>33</v>
      </c>
      <c r="C4254" s="6">
        <v>1986</v>
      </c>
      <c r="D4254" s="6" t="s">
        <v>17</v>
      </c>
      <c r="E4254" s="6" t="s">
        <v>4</v>
      </c>
      <c r="F4254" s="27">
        <v>9.5591582501382541E-2</v>
      </c>
    </row>
    <row r="4255" spans="2:6" x14ac:dyDescent="0.25">
      <c r="B4255" s="6" t="s">
        <v>33</v>
      </c>
      <c r="C4255" s="6">
        <v>1986</v>
      </c>
      <c r="D4255" s="6" t="s">
        <v>18</v>
      </c>
      <c r="E4255" s="6" t="s">
        <v>4</v>
      </c>
      <c r="F4255" s="27">
        <v>6.5214657857205233E-2</v>
      </c>
    </row>
    <row r="4256" spans="2:6" x14ac:dyDescent="0.25">
      <c r="B4256" s="6" t="s">
        <v>33</v>
      </c>
      <c r="C4256" s="6">
        <v>1986</v>
      </c>
      <c r="D4256" s="6" t="s">
        <v>19</v>
      </c>
      <c r="E4256" s="6" t="s">
        <v>4</v>
      </c>
      <c r="F4256" s="27">
        <v>8.8688767936665011E-2</v>
      </c>
    </row>
    <row r="4257" spans="2:6" x14ac:dyDescent="0.25">
      <c r="B4257" s="6" t="s">
        <v>33</v>
      </c>
      <c r="C4257" s="6">
        <v>1986</v>
      </c>
      <c r="D4257" s="6" t="s">
        <v>20</v>
      </c>
      <c r="E4257" s="6" t="s">
        <v>4</v>
      </c>
      <c r="F4257" s="27">
        <v>3.0371103414151411E-2</v>
      </c>
    </row>
    <row r="4258" spans="2:6" x14ac:dyDescent="0.25">
      <c r="B4258" s="6" t="s">
        <v>33</v>
      </c>
      <c r="C4258" s="6">
        <v>1986</v>
      </c>
      <c r="D4258" s="6" t="s">
        <v>21</v>
      </c>
      <c r="E4258" s="6" t="s">
        <v>4</v>
      </c>
      <c r="F4258" s="27">
        <v>1.4890706406263643E-3</v>
      </c>
    </row>
    <row r="4259" spans="2:6" x14ac:dyDescent="0.25">
      <c r="B4259" s="6" t="s">
        <v>33</v>
      </c>
      <c r="C4259" s="6">
        <v>1986</v>
      </c>
      <c r="D4259" s="6" t="s">
        <v>22</v>
      </c>
      <c r="E4259" s="6" t="s">
        <v>4</v>
      </c>
      <c r="F4259" s="27">
        <v>9.6003725587216586E-3</v>
      </c>
    </row>
    <row r="4260" spans="2:6" x14ac:dyDescent="0.25">
      <c r="B4260" s="6" t="s">
        <v>33</v>
      </c>
      <c r="C4260" s="6">
        <v>1986</v>
      </c>
      <c r="D4260" s="6" t="s">
        <v>23</v>
      </c>
      <c r="E4260" s="6" t="s">
        <v>4</v>
      </c>
      <c r="F4260" s="27">
        <v>4.156358238495794E-4</v>
      </c>
    </row>
    <row r="4261" spans="2:6" x14ac:dyDescent="0.25">
      <c r="B4261" s="6" t="s">
        <v>33</v>
      </c>
      <c r="C4261" s="6">
        <v>1986</v>
      </c>
      <c r="D4261" s="6" t="s">
        <v>24</v>
      </c>
      <c r="E4261" s="6" t="s">
        <v>4</v>
      </c>
      <c r="F4261" s="27">
        <v>3.7739034257938703E-2</v>
      </c>
    </row>
    <row r="4262" spans="2:6" x14ac:dyDescent="0.25">
      <c r="B4262" s="6" t="s">
        <v>33</v>
      </c>
      <c r="C4262" s="6">
        <v>1986</v>
      </c>
      <c r="D4262" s="6" t="s">
        <v>25</v>
      </c>
      <c r="E4262" s="6" t="s">
        <v>4</v>
      </c>
      <c r="F4262" s="27">
        <v>9.6507261984457318E-2</v>
      </c>
    </row>
    <row r="4263" spans="2:6" x14ac:dyDescent="0.25">
      <c r="B4263" s="6" t="s">
        <v>33</v>
      </c>
      <c r="C4263" s="6">
        <v>1986</v>
      </c>
      <c r="D4263" s="6" t="s">
        <v>26</v>
      </c>
      <c r="E4263" s="6" t="s">
        <v>4</v>
      </c>
      <c r="F4263" s="27">
        <v>4.3458974881392436E-2</v>
      </c>
    </row>
    <row r="4264" spans="2:6" x14ac:dyDescent="0.25">
      <c r="B4264" s="6" t="s">
        <v>33</v>
      </c>
      <c r="C4264" s="6">
        <v>1986</v>
      </c>
      <c r="D4264" s="6" t="s">
        <v>27</v>
      </c>
      <c r="E4264" s="6" t="s">
        <v>4</v>
      </c>
      <c r="F4264" s="27">
        <v>1.647408097330966E-4</v>
      </c>
    </row>
    <row r="4265" spans="2:6" x14ac:dyDescent="0.25">
      <c r="B4265" s="6" t="s">
        <v>33</v>
      </c>
      <c r="C4265" s="6">
        <v>1986</v>
      </c>
      <c r="D4265" s="6" t="s">
        <v>28</v>
      </c>
      <c r="E4265" s="6" t="s">
        <v>4</v>
      </c>
      <c r="F4265" s="27">
        <v>1.5531041709113135E-2</v>
      </c>
    </row>
    <row r="4266" spans="2:6" x14ac:dyDescent="0.25">
      <c r="B4266" s="6" t="s">
        <v>33</v>
      </c>
      <c r="C4266" s="6">
        <v>1986</v>
      </c>
      <c r="D4266" s="6" t="s">
        <v>29</v>
      </c>
      <c r="E4266" s="6" t="s">
        <v>4</v>
      </c>
      <c r="F4266" s="27">
        <v>7.3248537415955993E-3</v>
      </c>
    </row>
    <row r="4267" spans="2:6" x14ac:dyDescent="0.25">
      <c r="B4267" s="6" t="s">
        <v>33</v>
      </c>
      <c r="C4267" s="6">
        <v>1986</v>
      </c>
      <c r="D4267" s="6" t="s">
        <v>30</v>
      </c>
      <c r="E4267" s="6" t="s">
        <v>4</v>
      </c>
      <c r="F4267" s="27">
        <v>1.5717321069942078E-4</v>
      </c>
    </row>
    <row r="4268" spans="2:6" x14ac:dyDescent="0.25">
      <c r="B4268" s="6" t="s">
        <v>33</v>
      </c>
      <c r="C4268" s="6">
        <v>1986</v>
      </c>
      <c r="D4268" s="6" t="s">
        <v>31</v>
      </c>
      <c r="E4268" s="6" t="s">
        <v>4</v>
      </c>
      <c r="F4268" s="27">
        <v>3.2400966324184302E-3</v>
      </c>
    </row>
    <row r="4269" spans="2:6" x14ac:dyDescent="0.25">
      <c r="B4269" s="6" t="s">
        <v>33</v>
      </c>
      <c r="C4269" s="6">
        <v>1986</v>
      </c>
      <c r="D4269" s="6" t="s">
        <v>32</v>
      </c>
      <c r="E4269" s="6" t="s">
        <v>4</v>
      </c>
      <c r="F4269" s="27">
        <v>8.1671857263439761E-4</v>
      </c>
    </row>
    <row r="4270" spans="2:6" x14ac:dyDescent="0.25">
      <c r="B4270" s="6" t="s">
        <v>33</v>
      </c>
      <c r="C4270" s="6">
        <v>1985</v>
      </c>
      <c r="D4270" s="6" t="s">
        <v>7</v>
      </c>
      <c r="E4270" s="6" t="s">
        <v>3</v>
      </c>
      <c r="F4270" s="27">
        <v>8.0698644274471876E-2</v>
      </c>
    </row>
    <row r="4271" spans="2:6" x14ac:dyDescent="0.25">
      <c r="B4271" s="6" t="s">
        <v>33</v>
      </c>
      <c r="C4271" s="6">
        <v>1985</v>
      </c>
      <c r="D4271" s="6" t="s">
        <v>8</v>
      </c>
      <c r="E4271" s="6" t="s">
        <v>3</v>
      </c>
      <c r="F4271" s="27">
        <v>6.5119009071741146E-2</v>
      </c>
    </row>
    <row r="4272" spans="2:6" x14ac:dyDescent="0.25">
      <c r="B4272" s="6" t="s">
        <v>33</v>
      </c>
      <c r="C4272" s="6">
        <v>1985</v>
      </c>
      <c r="D4272" s="6" t="s">
        <v>9</v>
      </c>
      <c r="E4272" s="6" t="s">
        <v>3</v>
      </c>
      <c r="F4272" s="27">
        <v>8.2839064041489385E-2</v>
      </c>
    </row>
    <row r="4273" spans="2:6" x14ac:dyDescent="0.25">
      <c r="B4273" s="6" t="s">
        <v>33</v>
      </c>
      <c r="C4273" s="6">
        <v>1985</v>
      </c>
      <c r="D4273" s="6" t="s">
        <v>10</v>
      </c>
      <c r="E4273" s="6" t="s">
        <v>3</v>
      </c>
      <c r="F4273" s="27">
        <v>8.5987695699775935E-2</v>
      </c>
    </row>
    <row r="4274" spans="2:6" x14ac:dyDescent="0.25">
      <c r="B4274" s="6" t="s">
        <v>33</v>
      </c>
      <c r="C4274" s="6">
        <v>1985</v>
      </c>
      <c r="D4274" s="6" t="s">
        <v>11</v>
      </c>
      <c r="E4274" s="6" t="s">
        <v>3</v>
      </c>
      <c r="F4274" s="27">
        <v>3.0324869479335988E-2</v>
      </c>
    </row>
    <row r="4275" spans="2:6" x14ac:dyDescent="0.25">
      <c r="B4275" s="6" t="s">
        <v>33</v>
      </c>
      <c r="C4275" s="6">
        <v>1985</v>
      </c>
      <c r="D4275" s="6" t="s">
        <v>12</v>
      </c>
      <c r="E4275" s="6" t="s">
        <v>3</v>
      </c>
      <c r="F4275" s="27">
        <v>8.4750443190887755E-3</v>
      </c>
    </row>
    <row r="4276" spans="2:6" x14ac:dyDescent="0.25">
      <c r="B4276" s="6" t="s">
        <v>33</v>
      </c>
      <c r="C4276" s="6">
        <v>1985</v>
      </c>
      <c r="D4276" s="6" t="s">
        <v>13</v>
      </c>
      <c r="E4276" s="6" t="s">
        <v>3</v>
      </c>
      <c r="F4276" s="27">
        <v>2.1880147322390641E-2</v>
      </c>
    </row>
    <row r="4277" spans="2:6" x14ac:dyDescent="0.25">
      <c r="B4277" s="6" t="s">
        <v>33</v>
      </c>
      <c r="C4277" s="6">
        <v>1985</v>
      </c>
      <c r="D4277" s="6" t="s">
        <v>14</v>
      </c>
      <c r="E4277" s="6" t="s">
        <v>3</v>
      </c>
      <c r="F4277" s="27">
        <v>7.0840151307589097E-3</v>
      </c>
    </row>
    <row r="4278" spans="2:6" x14ac:dyDescent="0.25">
      <c r="B4278" s="6" t="s">
        <v>33</v>
      </c>
      <c r="C4278" s="6">
        <v>1985</v>
      </c>
      <c r="D4278" s="6" t="s">
        <v>15</v>
      </c>
      <c r="E4278" s="6" t="s">
        <v>3</v>
      </c>
      <c r="F4278" s="27">
        <v>5.6756589926327972E-3</v>
      </c>
    </row>
    <row r="4279" spans="2:6" x14ac:dyDescent="0.25">
      <c r="B4279" s="6" t="s">
        <v>33</v>
      </c>
      <c r="C4279" s="6">
        <v>1985</v>
      </c>
      <c r="D4279" s="6" t="s">
        <v>16</v>
      </c>
      <c r="E4279" s="6" t="s">
        <v>3</v>
      </c>
      <c r="F4279" s="27">
        <v>0.19590986520715992</v>
      </c>
    </row>
    <row r="4280" spans="2:6" x14ac:dyDescent="0.25">
      <c r="B4280" s="6" t="s">
        <v>33</v>
      </c>
      <c r="C4280" s="6">
        <v>1985</v>
      </c>
      <c r="D4280" s="6" t="s">
        <v>17</v>
      </c>
      <c r="E4280" s="6" t="s">
        <v>3</v>
      </c>
      <c r="F4280" s="27">
        <v>3.8103045536307001E-2</v>
      </c>
    </row>
    <row r="4281" spans="2:6" x14ac:dyDescent="0.25">
      <c r="B4281" s="6" t="s">
        <v>33</v>
      </c>
      <c r="C4281" s="6">
        <v>1985</v>
      </c>
      <c r="D4281" s="6" t="s">
        <v>18</v>
      </c>
      <c r="E4281" s="6" t="s">
        <v>3</v>
      </c>
      <c r="F4281" s="27">
        <v>2.0248165238456732E-2</v>
      </c>
    </row>
    <row r="4282" spans="2:6" x14ac:dyDescent="0.25">
      <c r="B4282" s="6" t="s">
        <v>33</v>
      </c>
      <c r="C4282" s="6">
        <v>1985</v>
      </c>
      <c r="D4282" s="6" t="s">
        <v>19</v>
      </c>
      <c r="E4282" s="6" t="s">
        <v>3</v>
      </c>
      <c r="F4282" s="27">
        <v>9.328775623580679E-2</v>
      </c>
    </row>
    <row r="4283" spans="2:6" x14ac:dyDescent="0.25">
      <c r="B4283" s="6" t="s">
        <v>33</v>
      </c>
      <c r="C4283" s="6">
        <v>1985</v>
      </c>
      <c r="D4283" s="6" t="s">
        <v>20</v>
      </c>
      <c r="E4283" s="6" t="s">
        <v>3</v>
      </c>
      <c r="F4283" s="27">
        <v>2.6353207705727747E-2</v>
      </c>
    </row>
    <row r="4284" spans="2:6" x14ac:dyDescent="0.25">
      <c r="B4284" s="6" t="s">
        <v>33</v>
      </c>
      <c r="C4284" s="6">
        <v>1985</v>
      </c>
      <c r="D4284" s="6" t="s">
        <v>21</v>
      </c>
      <c r="E4284" s="6" t="s">
        <v>3</v>
      </c>
      <c r="F4284" s="27">
        <v>3.3803796118113483E-3</v>
      </c>
    </row>
    <row r="4285" spans="2:6" x14ac:dyDescent="0.25">
      <c r="B4285" s="6" t="s">
        <v>33</v>
      </c>
      <c r="C4285" s="6">
        <v>1985</v>
      </c>
      <c r="D4285" s="6" t="s">
        <v>22</v>
      </c>
      <c r="E4285" s="6" t="s">
        <v>3</v>
      </c>
      <c r="F4285" s="27">
        <v>2.2951169406671093E-2</v>
      </c>
    </row>
    <row r="4286" spans="2:6" x14ac:dyDescent="0.25">
      <c r="B4286" s="6" t="s">
        <v>33</v>
      </c>
      <c r="C4286" s="6">
        <v>1985</v>
      </c>
      <c r="D4286" s="6" t="s">
        <v>23</v>
      </c>
      <c r="E4286" s="6" t="s">
        <v>3</v>
      </c>
      <c r="F4286" s="27">
        <v>1.2973553659939116E-3</v>
      </c>
    </row>
    <row r="4287" spans="2:6" x14ac:dyDescent="0.25">
      <c r="B4287" s="6" t="s">
        <v>33</v>
      </c>
      <c r="C4287" s="6">
        <v>1985</v>
      </c>
      <c r="D4287" s="6" t="s">
        <v>24</v>
      </c>
      <c r="E4287" s="6" t="s">
        <v>3</v>
      </c>
      <c r="F4287" s="27">
        <v>7.2864697097844197E-2</v>
      </c>
    </row>
    <row r="4288" spans="2:6" x14ac:dyDescent="0.25">
      <c r="B4288" s="6" t="s">
        <v>33</v>
      </c>
      <c r="C4288" s="6">
        <v>1985</v>
      </c>
      <c r="D4288" s="6" t="s">
        <v>25</v>
      </c>
      <c r="E4288" s="6" t="s">
        <v>3</v>
      </c>
      <c r="F4288" s="27">
        <v>5.2602995179859155E-2</v>
      </c>
    </row>
    <row r="4289" spans="2:6" x14ac:dyDescent="0.25">
      <c r="B4289" s="6" t="s">
        <v>33</v>
      </c>
      <c r="C4289" s="6">
        <v>1985</v>
      </c>
      <c r="D4289" s="6" t="s">
        <v>26</v>
      </c>
      <c r="E4289" s="6" t="s">
        <v>3</v>
      </c>
      <c r="F4289" s="27">
        <v>4.9878873791580618E-2</v>
      </c>
    </row>
    <row r="4290" spans="2:6" x14ac:dyDescent="0.25">
      <c r="B4290" s="6" t="s">
        <v>33</v>
      </c>
      <c r="C4290" s="6">
        <v>1985</v>
      </c>
      <c r="D4290" s="6" t="s">
        <v>27</v>
      </c>
      <c r="E4290" s="6" t="s">
        <v>3</v>
      </c>
      <c r="F4290" s="27">
        <v>3.2867057894753941E-4</v>
      </c>
    </row>
    <row r="4291" spans="2:6" x14ac:dyDescent="0.25">
      <c r="B4291" s="6" t="s">
        <v>33</v>
      </c>
      <c r="C4291" s="6">
        <v>1985</v>
      </c>
      <c r="D4291" s="6" t="s">
        <v>28</v>
      </c>
      <c r="E4291" s="6" t="s">
        <v>3</v>
      </c>
      <c r="F4291" s="27">
        <v>5.1444796879416338E-3</v>
      </c>
    </row>
    <row r="4292" spans="2:6" x14ac:dyDescent="0.25">
      <c r="B4292" s="6" t="s">
        <v>33</v>
      </c>
      <c r="C4292" s="6">
        <v>1985</v>
      </c>
      <c r="D4292" s="6" t="s">
        <v>29</v>
      </c>
      <c r="E4292" s="6" t="s">
        <v>3</v>
      </c>
      <c r="F4292" s="27">
        <v>2.0732778365570484E-2</v>
      </c>
    </row>
    <row r="4293" spans="2:6" x14ac:dyDescent="0.25">
      <c r="B4293" s="6" t="s">
        <v>33</v>
      </c>
      <c r="C4293" s="6">
        <v>1985</v>
      </c>
      <c r="D4293" s="6" t="s">
        <v>30</v>
      </c>
      <c r="E4293" s="6" t="s">
        <v>3</v>
      </c>
      <c r="F4293" s="27">
        <v>3.6603181444569465E-4</v>
      </c>
    </row>
    <row r="4294" spans="2:6" x14ac:dyDescent="0.25">
      <c r="B4294" s="6" t="s">
        <v>33</v>
      </c>
      <c r="C4294" s="6">
        <v>1985</v>
      </c>
      <c r="D4294" s="6" t="s">
        <v>31</v>
      </c>
      <c r="E4294" s="6" t="s">
        <v>3</v>
      </c>
      <c r="F4294" s="27">
        <v>6.4434594554789437E-4</v>
      </c>
    </row>
    <row r="4295" spans="2:6" x14ac:dyDescent="0.25">
      <c r="B4295" s="6" t="s">
        <v>33</v>
      </c>
      <c r="C4295" s="6">
        <v>1985</v>
      </c>
      <c r="D4295" s="6" t="s">
        <v>32</v>
      </c>
      <c r="E4295" s="6" t="s">
        <v>3</v>
      </c>
      <c r="F4295" s="27">
        <v>7.8220348986427577E-3</v>
      </c>
    </row>
    <row r="4296" spans="2:6" x14ac:dyDescent="0.25">
      <c r="B4296" s="6" t="s">
        <v>33</v>
      </c>
      <c r="C4296" s="6">
        <v>1985</v>
      </c>
      <c r="D4296" s="6" t="s">
        <v>7</v>
      </c>
      <c r="E4296" s="6" t="s">
        <v>4</v>
      </c>
      <c r="F4296" s="27">
        <v>0.14061167889815676</v>
      </c>
    </row>
    <row r="4297" spans="2:6" x14ac:dyDescent="0.25">
      <c r="B4297" s="6" t="s">
        <v>33</v>
      </c>
      <c r="C4297" s="6">
        <v>1985</v>
      </c>
      <c r="D4297" s="6" t="s">
        <v>8</v>
      </c>
      <c r="E4297" s="6" t="s">
        <v>4</v>
      </c>
      <c r="F4297" s="27">
        <v>3.7120165545591735E-2</v>
      </c>
    </row>
    <row r="4298" spans="2:6" x14ac:dyDescent="0.25">
      <c r="B4298" s="6" t="s">
        <v>33</v>
      </c>
      <c r="C4298" s="6">
        <v>1985</v>
      </c>
      <c r="D4298" s="6" t="s">
        <v>9</v>
      </c>
      <c r="E4298" s="6" t="s">
        <v>4</v>
      </c>
      <c r="F4298" s="27">
        <v>8.6802981954927333E-2</v>
      </c>
    </row>
    <row r="4299" spans="2:6" x14ac:dyDescent="0.25">
      <c r="B4299" s="6" t="s">
        <v>33</v>
      </c>
      <c r="C4299" s="6">
        <v>1985</v>
      </c>
      <c r="D4299" s="6" t="s">
        <v>10</v>
      </c>
      <c r="E4299" s="6" t="s">
        <v>4</v>
      </c>
      <c r="F4299" s="27">
        <v>3.7081307800895233E-2</v>
      </c>
    </row>
    <row r="4300" spans="2:6" x14ac:dyDescent="0.25">
      <c r="B4300" s="6" t="s">
        <v>33</v>
      </c>
      <c r="C4300" s="6">
        <v>1985</v>
      </c>
      <c r="D4300" s="6" t="s">
        <v>11</v>
      </c>
      <c r="E4300" s="6" t="s">
        <v>4</v>
      </c>
      <c r="F4300" s="27">
        <v>4.6762685893710729E-2</v>
      </c>
    </row>
    <row r="4301" spans="2:6" x14ac:dyDescent="0.25">
      <c r="B4301" s="6" t="s">
        <v>33</v>
      </c>
      <c r="C4301" s="6">
        <v>1985</v>
      </c>
      <c r="D4301" s="6" t="s">
        <v>12</v>
      </c>
      <c r="E4301" s="6" t="s">
        <v>4</v>
      </c>
      <c r="F4301" s="27">
        <v>5.1761995733767613E-3</v>
      </c>
    </row>
    <row r="4302" spans="2:6" x14ac:dyDescent="0.25">
      <c r="B4302" s="6" t="s">
        <v>33</v>
      </c>
      <c r="C4302" s="6">
        <v>1985</v>
      </c>
      <c r="D4302" s="6" t="s">
        <v>13</v>
      </c>
      <c r="E4302" s="6" t="s">
        <v>4</v>
      </c>
      <c r="F4302" s="27">
        <v>8.5023065261292229E-3</v>
      </c>
    </row>
    <row r="4303" spans="2:6" x14ac:dyDescent="0.25">
      <c r="B4303" s="6" t="s">
        <v>33</v>
      </c>
      <c r="C4303" s="6">
        <v>1985</v>
      </c>
      <c r="D4303" s="6" t="s">
        <v>14</v>
      </c>
      <c r="E4303" s="6" t="s">
        <v>4</v>
      </c>
      <c r="F4303" s="27">
        <v>2.4315668718587573E-2</v>
      </c>
    </row>
    <row r="4304" spans="2:6" x14ac:dyDescent="0.25">
      <c r="B4304" s="6" t="s">
        <v>33</v>
      </c>
      <c r="C4304" s="6">
        <v>1985</v>
      </c>
      <c r="D4304" s="6" t="s">
        <v>15</v>
      </c>
      <c r="E4304" s="6" t="s">
        <v>4</v>
      </c>
      <c r="F4304" s="27">
        <v>3.4850177295709757E-3</v>
      </c>
    </row>
    <row r="4305" spans="2:6" x14ac:dyDescent="0.25">
      <c r="B4305" s="6" t="s">
        <v>33</v>
      </c>
      <c r="C4305" s="6">
        <v>1985</v>
      </c>
      <c r="D4305" s="6" t="s">
        <v>16</v>
      </c>
      <c r="E4305" s="6" t="s">
        <v>4</v>
      </c>
      <c r="F4305" s="27">
        <v>0.11318855053652686</v>
      </c>
    </row>
    <row r="4306" spans="2:6" x14ac:dyDescent="0.25">
      <c r="B4306" s="6" t="s">
        <v>33</v>
      </c>
      <c r="C4306" s="6">
        <v>1985</v>
      </c>
      <c r="D4306" s="6" t="s">
        <v>17</v>
      </c>
      <c r="E4306" s="6" t="s">
        <v>4</v>
      </c>
      <c r="F4306" s="27">
        <v>9.2707039283439985E-2</v>
      </c>
    </row>
    <row r="4307" spans="2:6" x14ac:dyDescent="0.25">
      <c r="B4307" s="6" t="s">
        <v>33</v>
      </c>
      <c r="C4307" s="6">
        <v>1985</v>
      </c>
      <c r="D4307" s="6" t="s">
        <v>18</v>
      </c>
      <c r="E4307" s="6" t="s">
        <v>4</v>
      </c>
      <c r="F4307" s="27">
        <v>6.90542720900479E-2</v>
      </c>
    </row>
    <row r="4308" spans="2:6" x14ac:dyDescent="0.25">
      <c r="B4308" s="6" t="s">
        <v>33</v>
      </c>
      <c r="C4308" s="6">
        <v>1985</v>
      </c>
      <c r="D4308" s="6" t="s">
        <v>19</v>
      </c>
      <c r="E4308" s="6" t="s">
        <v>4</v>
      </c>
      <c r="F4308" s="27">
        <v>9.0606401204474094E-2</v>
      </c>
    </row>
    <row r="4309" spans="2:6" x14ac:dyDescent="0.25">
      <c r="B4309" s="6" t="s">
        <v>33</v>
      </c>
      <c r="C4309" s="6">
        <v>1985</v>
      </c>
      <c r="D4309" s="6" t="s">
        <v>20</v>
      </c>
      <c r="E4309" s="6" t="s">
        <v>4</v>
      </c>
      <c r="F4309" s="27">
        <v>3.1096055184957064E-2</v>
      </c>
    </row>
    <row r="4310" spans="2:6" x14ac:dyDescent="0.25">
      <c r="B4310" s="6" t="s">
        <v>33</v>
      </c>
      <c r="C4310" s="6">
        <v>1985</v>
      </c>
      <c r="D4310" s="6" t="s">
        <v>21</v>
      </c>
      <c r="E4310" s="6" t="s">
        <v>4</v>
      </c>
      <c r="F4310" s="27">
        <v>1.3582811653611625E-3</v>
      </c>
    </row>
    <row r="4311" spans="2:6" x14ac:dyDescent="0.25">
      <c r="B4311" s="6" t="s">
        <v>33</v>
      </c>
      <c r="C4311" s="6">
        <v>1985</v>
      </c>
      <c r="D4311" s="6" t="s">
        <v>22</v>
      </c>
      <c r="E4311" s="6" t="s">
        <v>4</v>
      </c>
      <c r="F4311" s="27">
        <v>9.8275296101814243E-3</v>
      </c>
    </row>
    <row r="4312" spans="2:6" x14ac:dyDescent="0.25">
      <c r="B4312" s="6" t="s">
        <v>33</v>
      </c>
      <c r="C4312" s="6">
        <v>1985</v>
      </c>
      <c r="D4312" s="6" t="s">
        <v>23</v>
      </c>
      <c r="E4312" s="6" t="s">
        <v>4</v>
      </c>
      <c r="F4312" s="27">
        <v>4.3555472040402777E-4</v>
      </c>
    </row>
    <row r="4313" spans="2:6" x14ac:dyDescent="0.25">
      <c r="B4313" s="6" t="s">
        <v>33</v>
      </c>
      <c r="C4313" s="6">
        <v>1985</v>
      </c>
      <c r="D4313" s="6" t="s">
        <v>24</v>
      </c>
      <c r="E4313" s="6" t="s">
        <v>4</v>
      </c>
      <c r="F4313" s="27">
        <v>3.8567181560782211E-2</v>
      </c>
    </row>
    <row r="4314" spans="2:6" x14ac:dyDescent="0.25">
      <c r="B4314" s="6" t="s">
        <v>33</v>
      </c>
      <c r="C4314" s="6">
        <v>1985</v>
      </c>
      <c r="D4314" s="6" t="s">
        <v>25</v>
      </c>
      <c r="E4314" s="6" t="s">
        <v>4</v>
      </c>
      <c r="F4314" s="27">
        <v>9.3375740472023003E-2</v>
      </c>
    </row>
    <row r="4315" spans="2:6" x14ac:dyDescent="0.25">
      <c r="B4315" s="6" t="s">
        <v>33</v>
      </c>
      <c r="C4315" s="6">
        <v>1985</v>
      </c>
      <c r="D4315" s="6" t="s">
        <v>26</v>
      </c>
      <c r="E4315" s="6" t="s">
        <v>4</v>
      </c>
      <c r="F4315" s="27">
        <v>4.6003509956282135E-2</v>
      </c>
    </row>
    <row r="4316" spans="2:6" x14ac:dyDescent="0.25">
      <c r="B4316" s="6" t="s">
        <v>33</v>
      </c>
      <c r="C4316" s="6">
        <v>1985</v>
      </c>
      <c r="D4316" s="6" t="s">
        <v>27</v>
      </c>
      <c r="E4316" s="6" t="s">
        <v>4</v>
      </c>
      <c r="F4316" s="27">
        <v>1.5601094512474495E-4</v>
      </c>
    </row>
    <row r="4317" spans="2:6" x14ac:dyDescent="0.25">
      <c r="B4317" s="6" t="s">
        <v>33</v>
      </c>
      <c r="C4317" s="6">
        <v>1985</v>
      </c>
      <c r="D4317" s="6" t="s">
        <v>28</v>
      </c>
      <c r="E4317" s="6" t="s">
        <v>4</v>
      </c>
      <c r="F4317" s="27">
        <v>1.573680663574286E-2</v>
      </c>
    </row>
    <row r="4318" spans="2:6" x14ac:dyDescent="0.25">
      <c r="B4318" s="6" t="s">
        <v>33</v>
      </c>
      <c r="C4318" s="6">
        <v>1985</v>
      </c>
      <c r="D4318" s="6" t="s">
        <v>29</v>
      </c>
      <c r="E4318" s="6" t="s">
        <v>4</v>
      </c>
      <c r="F4318" s="27">
        <v>4.08934265455233E-3</v>
      </c>
    </row>
    <row r="4319" spans="2:6" x14ac:dyDescent="0.25">
      <c r="B4319" s="6" t="s">
        <v>33</v>
      </c>
      <c r="C4319" s="6">
        <v>1985</v>
      </c>
      <c r="D4319" s="6" t="s">
        <v>30</v>
      </c>
      <c r="E4319" s="6" t="s">
        <v>4</v>
      </c>
      <c r="F4319" s="27">
        <v>1.6993013725483374E-4</v>
      </c>
    </row>
    <row r="4320" spans="2:6" x14ac:dyDescent="0.25">
      <c r="B4320" s="6" t="s">
        <v>33</v>
      </c>
      <c r="C4320" s="6">
        <v>1985</v>
      </c>
      <c r="D4320" s="6" t="s">
        <v>31</v>
      </c>
      <c r="E4320" s="6" t="s">
        <v>4</v>
      </c>
      <c r="F4320" s="27">
        <v>3.0552626725544848E-3</v>
      </c>
    </row>
    <row r="4321" spans="2:6" x14ac:dyDescent="0.25">
      <c r="B4321" s="6" t="s">
        <v>33</v>
      </c>
      <c r="C4321" s="6">
        <v>1985</v>
      </c>
      <c r="D4321" s="6" t="s">
        <v>32</v>
      </c>
      <c r="E4321" s="6" t="s">
        <v>4</v>
      </c>
      <c r="F4321" s="27">
        <v>7.1451852934455683E-4</v>
      </c>
    </row>
    <row r="4322" spans="2:6" x14ac:dyDescent="0.25">
      <c r="B4322" s="6" t="s">
        <v>33</v>
      </c>
      <c r="C4322" s="6">
        <v>1984</v>
      </c>
      <c r="D4322" s="6" t="s">
        <v>7</v>
      </c>
      <c r="E4322" s="6" t="s">
        <v>3</v>
      </c>
      <c r="F4322" s="27">
        <v>7.9131652661064422E-2</v>
      </c>
    </row>
    <row r="4323" spans="2:6" x14ac:dyDescent="0.25">
      <c r="B4323" s="6" t="s">
        <v>33</v>
      </c>
      <c r="C4323" s="6">
        <v>1984</v>
      </c>
      <c r="D4323" s="6" t="s">
        <v>8</v>
      </c>
      <c r="E4323" s="6" t="s">
        <v>3</v>
      </c>
      <c r="F4323" s="27">
        <v>6.4144660239392665E-2</v>
      </c>
    </row>
    <row r="4324" spans="2:6" x14ac:dyDescent="0.25">
      <c r="B4324" s="6" t="s">
        <v>33</v>
      </c>
      <c r="C4324" s="6">
        <v>1984</v>
      </c>
      <c r="D4324" s="6" t="s">
        <v>9</v>
      </c>
      <c r="E4324" s="6" t="s">
        <v>3</v>
      </c>
      <c r="F4324" s="27">
        <v>8.3168104930016348E-2</v>
      </c>
    </row>
    <row r="4325" spans="2:6" x14ac:dyDescent="0.25">
      <c r="B4325" s="6" t="s">
        <v>33</v>
      </c>
      <c r="C4325" s="6">
        <v>1984</v>
      </c>
      <c r="D4325" s="6" t="s">
        <v>10</v>
      </c>
      <c r="E4325" s="6" t="s">
        <v>3</v>
      </c>
      <c r="F4325" s="27">
        <v>8.485809208877533E-2</v>
      </c>
    </row>
    <row r="4326" spans="2:6" x14ac:dyDescent="0.25">
      <c r="B4326" s="6" t="s">
        <v>33</v>
      </c>
      <c r="C4326" s="6">
        <v>1984</v>
      </c>
      <c r="D4326" s="6" t="s">
        <v>11</v>
      </c>
      <c r="E4326" s="6" t="s">
        <v>3</v>
      </c>
      <c r="F4326" s="27">
        <v>3.0960365143682177E-2</v>
      </c>
    </row>
    <row r="4327" spans="2:6" x14ac:dyDescent="0.25">
      <c r="B4327" s="6" t="s">
        <v>33</v>
      </c>
      <c r="C4327" s="6">
        <v>1984</v>
      </c>
      <c r="D4327" s="6" t="s">
        <v>12</v>
      </c>
      <c r="E4327" s="6" t="s">
        <v>3</v>
      </c>
      <c r="F4327" s="27">
        <v>8.5308866222656918E-3</v>
      </c>
    </row>
    <row r="4328" spans="2:6" x14ac:dyDescent="0.25">
      <c r="B4328" s="6" t="s">
        <v>33</v>
      </c>
      <c r="C4328" s="6">
        <v>1984</v>
      </c>
      <c r="D4328" s="6" t="s">
        <v>13</v>
      </c>
      <c r="E4328" s="6" t="s">
        <v>3</v>
      </c>
      <c r="F4328" s="27">
        <v>2.2231537112073648E-2</v>
      </c>
    </row>
    <row r="4329" spans="2:6" x14ac:dyDescent="0.25">
      <c r="B4329" s="6" t="s">
        <v>33</v>
      </c>
      <c r="C4329" s="6">
        <v>1984</v>
      </c>
      <c r="D4329" s="6" t="s">
        <v>14</v>
      </c>
      <c r="E4329" s="6" t="s">
        <v>3</v>
      </c>
      <c r="F4329" s="27">
        <v>6.8187211543366353E-3</v>
      </c>
    </row>
    <row r="4330" spans="2:6" x14ac:dyDescent="0.25">
      <c r="B4330" s="6" t="s">
        <v>33</v>
      </c>
      <c r="C4330" s="6">
        <v>1984</v>
      </c>
      <c r="D4330" s="6" t="s">
        <v>15</v>
      </c>
      <c r="E4330" s="6" t="s">
        <v>3</v>
      </c>
      <c r="F4330" s="27">
        <v>5.5961418613367751E-3</v>
      </c>
    </row>
    <row r="4331" spans="2:6" x14ac:dyDescent="0.25">
      <c r="B4331" s="6" t="s">
        <v>33</v>
      </c>
      <c r="C4331" s="6">
        <v>1984</v>
      </c>
      <c r="D4331" s="6" t="s">
        <v>16</v>
      </c>
      <c r="E4331" s="6" t="s">
        <v>3</v>
      </c>
      <c r="F4331" s="27">
        <v>0.19921167200055001</v>
      </c>
    </row>
    <row r="4332" spans="2:6" x14ac:dyDescent="0.25">
      <c r="B4332" s="6" t="s">
        <v>33</v>
      </c>
      <c r="C4332" s="6">
        <v>1984</v>
      </c>
      <c r="D4332" s="6" t="s">
        <v>17</v>
      </c>
      <c r="E4332" s="6" t="s">
        <v>3</v>
      </c>
      <c r="F4332" s="27">
        <v>3.5572898993326545E-2</v>
      </c>
    </row>
    <row r="4333" spans="2:6" x14ac:dyDescent="0.25">
      <c r="B4333" s="6" t="s">
        <v>33</v>
      </c>
      <c r="C4333" s="6">
        <v>1984</v>
      </c>
      <c r="D4333" s="6" t="s">
        <v>18</v>
      </c>
      <c r="E4333" s="6" t="s">
        <v>3</v>
      </c>
      <c r="F4333" s="27">
        <v>2.0435094069298346E-2</v>
      </c>
    </row>
    <row r="4334" spans="2:6" x14ac:dyDescent="0.25">
      <c r="B4334" s="6" t="s">
        <v>33</v>
      </c>
      <c r="C4334" s="6">
        <v>1984</v>
      </c>
      <c r="D4334" s="6" t="s">
        <v>19</v>
      </c>
      <c r="E4334" s="6" t="s">
        <v>3</v>
      </c>
      <c r="F4334" s="27">
        <v>9.7762541279377946E-2</v>
      </c>
    </row>
    <row r="4335" spans="2:6" x14ac:dyDescent="0.25">
      <c r="B4335" s="6" t="s">
        <v>33</v>
      </c>
      <c r="C4335" s="6">
        <v>1984</v>
      </c>
      <c r="D4335" s="6" t="s">
        <v>20</v>
      </c>
      <c r="E4335" s="6" t="s">
        <v>3</v>
      </c>
      <c r="F4335" s="27">
        <v>2.5822205366707252E-2</v>
      </c>
    </row>
    <row r="4336" spans="2:6" x14ac:dyDescent="0.25">
      <c r="B4336" s="6" t="s">
        <v>33</v>
      </c>
      <c r="C4336" s="6">
        <v>1984</v>
      </c>
      <c r="D4336" s="6" t="s">
        <v>21</v>
      </c>
      <c r="E4336" s="6" t="s">
        <v>3</v>
      </c>
      <c r="F4336" s="27">
        <v>3.3411622764703665E-3</v>
      </c>
    </row>
    <row r="4337" spans="2:6" x14ac:dyDescent="0.25">
      <c r="B4337" s="6" t="s">
        <v>33</v>
      </c>
      <c r="C4337" s="6">
        <v>1984</v>
      </c>
      <c r="D4337" s="6" t="s">
        <v>22</v>
      </c>
      <c r="E4337" s="6" t="s">
        <v>3</v>
      </c>
      <c r="F4337" s="27">
        <v>2.295621336420554E-2</v>
      </c>
    </row>
    <row r="4338" spans="2:6" x14ac:dyDescent="0.25">
      <c r="B4338" s="6" t="s">
        <v>33</v>
      </c>
      <c r="C4338" s="6">
        <v>1984</v>
      </c>
      <c r="D4338" s="6" t="s">
        <v>23</v>
      </c>
      <c r="E4338" s="6" t="s">
        <v>3</v>
      </c>
      <c r="F4338" s="27">
        <v>1.3284807192869229E-3</v>
      </c>
    </row>
    <row r="4339" spans="2:6" x14ac:dyDescent="0.25">
      <c r="B4339" s="6" t="s">
        <v>33</v>
      </c>
      <c r="C4339" s="6">
        <v>1984</v>
      </c>
      <c r="D4339" s="6" t="s">
        <v>24</v>
      </c>
      <c r="E4339" s="6" t="s">
        <v>3</v>
      </c>
      <c r="F4339" s="27">
        <v>7.3523312729684112E-2</v>
      </c>
    </row>
    <row r="4340" spans="2:6" x14ac:dyDescent="0.25">
      <c r="B4340" s="6" t="s">
        <v>33</v>
      </c>
      <c r="C4340" s="6">
        <v>1984</v>
      </c>
      <c r="D4340" s="6" t="s">
        <v>25</v>
      </c>
      <c r="E4340" s="6" t="s">
        <v>3</v>
      </c>
      <c r="F4340" s="27">
        <v>5.0864843166086707E-2</v>
      </c>
    </row>
    <row r="4341" spans="2:6" x14ac:dyDescent="0.25">
      <c r="B4341" s="6" t="s">
        <v>33</v>
      </c>
      <c r="C4341" s="6">
        <v>1984</v>
      </c>
      <c r="D4341" s="6" t="s">
        <v>26</v>
      </c>
      <c r="E4341" s="6" t="s">
        <v>3</v>
      </c>
      <c r="F4341" s="27">
        <v>4.9691056153260985E-2</v>
      </c>
    </row>
    <row r="4342" spans="2:6" x14ac:dyDescent="0.25">
      <c r="B4342" s="6" t="s">
        <v>33</v>
      </c>
      <c r="C4342" s="6">
        <v>1984</v>
      </c>
      <c r="D4342" s="6" t="s">
        <v>27</v>
      </c>
      <c r="E4342" s="6" t="s">
        <v>3</v>
      </c>
      <c r="F4342" s="27">
        <v>2.6724862549928918E-4</v>
      </c>
    </row>
    <row r="4343" spans="2:6" x14ac:dyDescent="0.25">
      <c r="B4343" s="6" t="s">
        <v>33</v>
      </c>
      <c r="C4343" s="6">
        <v>1984</v>
      </c>
      <c r="D4343" s="6" t="s">
        <v>28</v>
      </c>
      <c r="E4343" s="6" t="s">
        <v>3</v>
      </c>
      <c r="F4343" s="27">
        <v>5.1287339955776454E-3</v>
      </c>
    </row>
    <row r="4344" spans="2:6" x14ac:dyDescent="0.25">
      <c r="B4344" s="6" t="s">
        <v>33</v>
      </c>
      <c r="C4344" s="6">
        <v>1984</v>
      </c>
      <c r="D4344" s="6" t="s">
        <v>29</v>
      </c>
      <c r="E4344" s="6" t="s">
        <v>3</v>
      </c>
      <c r="F4344" s="27">
        <v>2.1291731260992125E-2</v>
      </c>
    </row>
    <row r="4345" spans="2:6" x14ac:dyDescent="0.25">
      <c r="B4345" s="6" t="s">
        <v>33</v>
      </c>
      <c r="C4345" s="6">
        <v>1984</v>
      </c>
      <c r="D4345" s="6" t="s">
        <v>30</v>
      </c>
      <c r="E4345" s="6" t="s">
        <v>3</v>
      </c>
      <c r="F4345" s="27">
        <v>3.1493199021492997E-4</v>
      </c>
    </row>
    <row r="4346" spans="2:6" x14ac:dyDescent="0.25">
      <c r="B4346" s="6" t="s">
        <v>33</v>
      </c>
      <c r="C4346" s="6">
        <v>1984</v>
      </c>
      <c r="D4346" s="6" t="s">
        <v>31</v>
      </c>
      <c r="E4346" s="6" t="s">
        <v>3</v>
      </c>
      <c r="F4346" s="27">
        <v>6.4538879684890586E-4</v>
      </c>
    </row>
    <row r="4347" spans="2:6" x14ac:dyDescent="0.25">
      <c r="B4347" s="6" t="s">
        <v>33</v>
      </c>
      <c r="C4347" s="6">
        <v>1984</v>
      </c>
      <c r="D4347" s="6" t="s">
        <v>32</v>
      </c>
      <c r="E4347" s="6" t="s">
        <v>3</v>
      </c>
      <c r="F4347" s="27">
        <v>6.4023233996686564E-3</v>
      </c>
    </row>
    <row r="4348" spans="2:6" x14ac:dyDescent="0.25">
      <c r="B4348" s="6" t="s">
        <v>33</v>
      </c>
      <c r="C4348" s="6">
        <v>1984</v>
      </c>
      <c r="D4348" s="6" t="s">
        <v>7</v>
      </c>
      <c r="E4348" s="6" t="s">
        <v>4</v>
      </c>
      <c r="F4348" s="27">
        <v>0.13608287661981822</v>
      </c>
    </row>
    <row r="4349" spans="2:6" x14ac:dyDescent="0.25">
      <c r="B4349" s="6" t="s">
        <v>33</v>
      </c>
      <c r="C4349" s="6">
        <v>1984</v>
      </c>
      <c r="D4349" s="6" t="s">
        <v>8</v>
      </c>
      <c r="E4349" s="6" t="s">
        <v>4</v>
      </c>
      <c r="F4349" s="27">
        <v>3.2718557572677991E-2</v>
      </c>
    </row>
    <row r="4350" spans="2:6" x14ac:dyDescent="0.25">
      <c r="B4350" s="6" t="s">
        <v>33</v>
      </c>
      <c r="C4350" s="6">
        <v>1984</v>
      </c>
      <c r="D4350" s="6" t="s">
        <v>9</v>
      </c>
      <c r="E4350" s="6" t="s">
        <v>4</v>
      </c>
      <c r="F4350" s="27">
        <v>8.7271898597402101E-2</v>
      </c>
    </row>
    <row r="4351" spans="2:6" x14ac:dyDescent="0.25">
      <c r="B4351" s="6" t="s">
        <v>33</v>
      </c>
      <c r="C4351" s="6">
        <v>1984</v>
      </c>
      <c r="D4351" s="6" t="s">
        <v>10</v>
      </c>
      <c r="E4351" s="6" t="s">
        <v>4</v>
      </c>
      <c r="F4351" s="27">
        <v>3.7490472532631387E-2</v>
      </c>
    </row>
    <row r="4352" spans="2:6" x14ac:dyDescent="0.25">
      <c r="B4352" s="6" t="s">
        <v>33</v>
      </c>
      <c r="C4352" s="6">
        <v>1984</v>
      </c>
      <c r="D4352" s="6" t="s">
        <v>11</v>
      </c>
      <c r="E4352" s="6" t="s">
        <v>4</v>
      </c>
      <c r="F4352" s="27">
        <v>4.7821489920370899E-2</v>
      </c>
    </row>
    <row r="4353" spans="2:6" x14ac:dyDescent="0.25">
      <c r="B4353" s="6" t="s">
        <v>33</v>
      </c>
      <c r="C4353" s="6">
        <v>1984</v>
      </c>
      <c r="D4353" s="6" t="s">
        <v>12</v>
      </c>
      <c r="E4353" s="6" t="s">
        <v>4</v>
      </c>
      <c r="F4353" s="27">
        <v>4.4583489769240425E-3</v>
      </c>
    </row>
    <row r="4354" spans="2:6" x14ac:dyDescent="0.25">
      <c r="B4354" s="6" t="s">
        <v>33</v>
      </c>
      <c r="C4354" s="6">
        <v>1984</v>
      </c>
      <c r="D4354" s="6" t="s">
        <v>13</v>
      </c>
      <c r="E4354" s="6" t="s">
        <v>4</v>
      </c>
      <c r="F4354" s="27">
        <v>8.7435524110368087E-3</v>
      </c>
    </row>
    <row r="4355" spans="2:6" x14ac:dyDescent="0.25">
      <c r="B4355" s="6" t="s">
        <v>33</v>
      </c>
      <c r="C4355" s="6">
        <v>1984</v>
      </c>
      <c r="D4355" s="6" t="s">
        <v>14</v>
      </c>
      <c r="E4355" s="6" t="s">
        <v>4</v>
      </c>
      <c r="F4355" s="27">
        <v>2.4776472674241833E-2</v>
      </c>
    </row>
    <row r="4356" spans="2:6" x14ac:dyDescent="0.25">
      <c r="B4356" s="6" t="s">
        <v>33</v>
      </c>
      <c r="C4356" s="6">
        <v>1984</v>
      </c>
      <c r="D4356" s="6" t="s">
        <v>15</v>
      </c>
      <c r="E4356" s="6" t="s">
        <v>4</v>
      </c>
      <c r="F4356" s="27">
        <v>3.1422048508122071E-3</v>
      </c>
    </row>
    <row r="4357" spans="2:6" x14ac:dyDescent="0.25">
      <c r="B4357" s="6" t="s">
        <v>33</v>
      </c>
      <c r="C4357" s="6">
        <v>1984</v>
      </c>
      <c r="D4357" s="6" t="s">
        <v>16</v>
      </c>
      <c r="E4357" s="6" t="s">
        <v>4</v>
      </c>
      <c r="F4357" s="27">
        <v>0.11386669697209501</v>
      </c>
    </row>
    <row r="4358" spans="2:6" x14ac:dyDescent="0.25">
      <c r="B4358" s="6" t="s">
        <v>33</v>
      </c>
      <c r="C4358" s="6">
        <v>1984</v>
      </c>
      <c r="D4358" s="6" t="s">
        <v>17</v>
      </c>
      <c r="E4358" s="6" t="s">
        <v>4</v>
      </c>
      <c r="F4358" s="27">
        <v>8.9250874801492505E-2</v>
      </c>
    </row>
    <row r="4359" spans="2:6" x14ac:dyDescent="0.25">
      <c r="B4359" s="6" t="s">
        <v>33</v>
      </c>
      <c r="C4359" s="6">
        <v>1984</v>
      </c>
      <c r="D4359" s="6" t="s">
        <v>18</v>
      </c>
      <c r="E4359" s="6" t="s">
        <v>4</v>
      </c>
      <c r="F4359" s="27">
        <v>7.2478962221546567E-2</v>
      </c>
    </row>
    <row r="4360" spans="2:6" x14ac:dyDescent="0.25">
      <c r="B4360" s="6" t="s">
        <v>33</v>
      </c>
      <c r="C4360" s="6">
        <v>1984</v>
      </c>
      <c r="D4360" s="6" t="s">
        <v>19</v>
      </c>
      <c r="E4360" s="6" t="s">
        <v>4</v>
      </c>
      <c r="F4360" s="27">
        <v>9.2083083680467331E-2</v>
      </c>
    </row>
    <row r="4361" spans="2:6" x14ac:dyDescent="0.25">
      <c r="B4361" s="6" t="s">
        <v>33</v>
      </c>
      <c r="C4361" s="6">
        <v>1984</v>
      </c>
      <c r="D4361" s="6" t="s">
        <v>20</v>
      </c>
      <c r="E4361" s="6" t="s">
        <v>4</v>
      </c>
      <c r="F4361" s="27">
        <v>3.1261398004482743E-2</v>
      </c>
    </row>
    <row r="4362" spans="2:6" x14ac:dyDescent="0.25">
      <c r="B4362" s="6" t="s">
        <v>33</v>
      </c>
      <c r="C4362" s="6">
        <v>1984</v>
      </c>
      <c r="D4362" s="6" t="s">
        <v>21</v>
      </c>
      <c r="E4362" s="6" t="s">
        <v>4</v>
      </c>
      <c r="F4362" s="27">
        <v>1.4416895196966443E-3</v>
      </c>
    </row>
    <row r="4363" spans="2:6" x14ac:dyDescent="0.25">
      <c r="B4363" s="6" t="s">
        <v>33</v>
      </c>
      <c r="C4363" s="6">
        <v>1984</v>
      </c>
      <c r="D4363" s="6" t="s">
        <v>22</v>
      </c>
      <c r="E4363" s="6" t="s">
        <v>4</v>
      </c>
      <c r="F4363" s="27">
        <v>9.9746112704063323E-3</v>
      </c>
    </row>
    <row r="4364" spans="2:6" x14ac:dyDescent="0.25">
      <c r="B4364" s="6" t="s">
        <v>33</v>
      </c>
      <c r="C4364" s="6">
        <v>1984</v>
      </c>
      <c r="D4364" s="6" t="s">
        <v>23</v>
      </c>
      <c r="E4364" s="6" t="s">
        <v>4</v>
      </c>
      <c r="F4364" s="27">
        <v>4.9087653889794949E-4</v>
      </c>
    </row>
    <row r="4365" spans="2:6" x14ac:dyDescent="0.25">
      <c r="B4365" s="6" t="s">
        <v>33</v>
      </c>
      <c r="C4365" s="6">
        <v>1984</v>
      </c>
      <c r="D4365" s="6" t="s">
        <v>24</v>
      </c>
      <c r="E4365" s="6" t="s">
        <v>4</v>
      </c>
      <c r="F4365" s="27">
        <v>3.9654494316839685E-2</v>
      </c>
    </row>
    <row r="4366" spans="2:6" x14ac:dyDescent="0.25">
      <c r="B4366" s="6" t="s">
        <v>33</v>
      </c>
      <c r="C4366" s="6">
        <v>1984</v>
      </c>
      <c r="D4366" s="6" t="s">
        <v>25</v>
      </c>
      <c r="E4366" s="6" t="s">
        <v>4</v>
      </c>
      <c r="F4366" s="27">
        <v>9.4120965069225487E-2</v>
      </c>
    </row>
    <row r="4367" spans="2:6" x14ac:dyDescent="0.25">
      <c r="B4367" s="6" t="s">
        <v>33</v>
      </c>
      <c r="C4367" s="6">
        <v>1984</v>
      </c>
      <c r="D4367" s="6" t="s">
        <v>26</v>
      </c>
      <c r="E4367" s="6" t="s">
        <v>4</v>
      </c>
      <c r="F4367" s="27">
        <v>4.9785591077828026E-2</v>
      </c>
    </row>
    <row r="4368" spans="2:6" x14ac:dyDescent="0.25">
      <c r="B4368" s="6" t="s">
        <v>33</v>
      </c>
      <c r="C4368" s="6">
        <v>1984</v>
      </c>
      <c r="D4368" s="6" t="s">
        <v>27</v>
      </c>
      <c r="E4368" s="6" t="s">
        <v>4</v>
      </c>
      <c r="F4368" s="27">
        <v>1.7195553908061503E-4</v>
      </c>
    </row>
    <row r="4369" spans="2:6" x14ac:dyDescent="0.25">
      <c r="B4369" s="6" t="s">
        <v>33</v>
      </c>
      <c r="C4369" s="6">
        <v>1984</v>
      </c>
      <c r="D4369" s="6" t="s">
        <v>28</v>
      </c>
      <c r="E4369" s="6" t="s">
        <v>4</v>
      </c>
      <c r="F4369" s="27">
        <v>1.5647954056335966E-2</v>
      </c>
    </row>
    <row r="4370" spans="2:6" x14ac:dyDescent="0.25">
      <c r="B4370" s="6" t="s">
        <v>33</v>
      </c>
      <c r="C4370" s="6">
        <v>1984</v>
      </c>
      <c r="D4370" s="6" t="s">
        <v>29</v>
      </c>
      <c r="E4370" s="6" t="s">
        <v>4</v>
      </c>
      <c r="F4370" s="27">
        <v>3.4153107069990665E-3</v>
      </c>
    </row>
    <row r="4371" spans="2:6" x14ac:dyDescent="0.25">
      <c r="B4371" s="6" t="s">
        <v>33</v>
      </c>
      <c r="C4371" s="6">
        <v>1984</v>
      </c>
      <c r="D4371" s="6" t="s">
        <v>30</v>
      </c>
      <c r="E4371" s="6" t="s">
        <v>4</v>
      </c>
      <c r="F4371" s="27">
        <v>1.5827049617800552E-4</v>
      </c>
    </row>
    <row r="4372" spans="2:6" x14ac:dyDescent="0.25">
      <c r="B4372" s="6" t="s">
        <v>33</v>
      </c>
      <c r="C4372" s="6">
        <v>1984</v>
      </c>
      <c r="D4372" s="6" t="s">
        <v>31</v>
      </c>
      <c r="E4372" s="6" t="s">
        <v>4</v>
      </c>
      <c r="F4372" s="27">
        <v>2.9964293938061497E-3</v>
      </c>
    </row>
    <row r="4373" spans="2:6" x14ac:dyDescent="0.25">
      <c r="B4373" s="6" t="s">
        <v>33</v>
      </c>
      <c r="C4373" s="6">
        <v>1984</v>
      </c>
      <c r="D4373" s="6" t="s">
        <v>32</v>
      </c>
      <c r="E4373" s="6" t="s">
        <v>4</v>
      </c>
      <c r="F4373" s="27">
        <v>6.9496217870643022E-4</v>
      </c>
    </row>
    <row r="4374" spans="2:6" x14ac:dyDescent="0.25">
      <c r="B4374" s="6" t="s">
        <v>33</v>
      </c>
      <c r="C4374" s="6">
        <v>1983</v>
      </c>
      <c r="D4374" s="6" t="s">
        <v>7</v>
      </c>
      <c r="E4374" s="6" t="s">
        <v>3</v>
      </c>
      <c r="F4374" s="27">
        <v>7.7573999143753902E-2</v>
      </c>
    </row>
    <row r="4375" spans="2:6" x14ac:dyDescent="0.25">
      <c r="B4375" s="6" t="s">
        <v>33</v>
      </c>
      <c r="C4375" s="6">
        <v>1983</v>
      </c>
      <c r="D4375" s="6" t="s">
        <v>8</v>
      </c>
      <c r="E4375" s="6" t="s">
        <v>3</v>
      </c>
      <c r="F4375" s="27">
        <v>6.349338362895407E-2</v>
      </c>
    </row>
    <row r="4376" spans="2:6" x14ac:dyDescent="0.25">
      <c r="B4376" s="6" t="s">
        <v>33</v>
      </c>
      <c r="C4376" s="6">
        <v>1983</v>
      </c>
      <c r="D4376" s="6" t="s">
        <v>9</v>
      </c>
      <c r="E4376" s="6" t="s">
        <v>3</v>
      </c>
      <c r="F4376" s="27">
        <v>8.0950980189680277E-2</v>
      </c>
    </row>
    <row r="4377" spans="2:6" x14ac:dyDescent="0.25">
      <c r="B4377" s="6" t="s">
        <v>33</v>
      </c>
      <c r="C4377" s="6">
        <v>1983</v>
      </c>
      <c r="D4377" s="6" t="s">
        <v>10</v>
      </c>
      <c r="E4377" s="6" t="s">
        <v>3</v>
      </c>
      <c r="F4377" s="27">
        <v>8.3772015265070679E-2</v>
      </c>
    </row>
    <row r="4378" spans="2:6" x14ac:dyDescent="0.25">
      <c r="B4378" s="6" t="s">
        <v>33</v>
      </c>
      <c r="C4378" s="6">
        <v>1983</v>
      </c>
      <c r="D4378" s="6" t="s">
        <v>11</v>
      </c>
      <c r="E4378" s="6" t="s">
        <v>3</v>
      </c>
      <c r="F4378" s="27">
        <v>3.100012782291893E-2</v>
      </c>
    </row>
    <row r="4379" spans="2:6" x14ac:dyDescent="0.25">
      <c r="B4379" s="6" t="s">
        <v>33</v>
      </c>
      <c r="C4379" s="6">
        <v>1983</v>
      </c>
      <c r="D4379" s="6" t="s">
        <v>12</v>
      </c>
      <c r="E4379" s="6" t="s">
        <v>3</v>
      </c>
      <c r="F4379" s="27">
        <v>8.7980124373374657E-3</v>
      </c>
    </row>
    <row r="4380" spans="2:6" x14ac:dyDescent="0.25">
      <c r="B4380" s="6" t="s">
        <v>33</v>
      </c>
      <c r="C4380" s="6">
        <v>1983</v>
      </c>
      <c r="D4380" s="6" t="s">
        <v>13</v>
      </c>
      <c r="E4380" s="6" t="s">
        <v>3</v>
      </c>
      <c r="F4380" s="27">
        <v>2.2769783108508263E-2</v>
      </c>
    </row>
    <row r="4381" spans="2:6" x14ac:dyDescent="0.25">
      <c r="B4381" s="6" t="s">
        <v>33</v>
      </c>
      <c r="C4381" s="6">
        <v>1983</v>
      </c>
      <c r="D4381" s="6" t="s">
        <v>14</v>
      </c>
      <c r="E4381" s="6" t="s">
        <v>3</v>
      </c>
      <c r="F4381" s="27">
        <v>7.0855202309073589E-3</v>
      </c>
    </row>
    <row r="4382" spans="2:6" x14ac:dyDescent="0.25">
      <c r="B4382" s="6" t="s">
        <v>33</v>
      </c>
      <c r="C4382" s="6">
        <v>1983</v>
      </c>
      <c r="D4382" s="6" t="s">
        <v>15</v>
      </c>
      <c r="E4382" s="6" t="s">
        <v>3</v>
      </c>
      <c r="F4382" s="27">
        <v>5.7073770569582277E-3</v>
      </c>
    </row>
    <row r="4383" spans="2:6" x14ac:dyDescent="0.25">
      <c r="B4383" s="6" t="s">
        <v>33</v>
      </c>
      <c r="C4383" s="6">
        <v>1983</v>
      </c>
      <c r="D4383" s="6" t="s">
        <v>16</v>
      </c>
      <c r="E4383" s="6" t="s">
        <v>3</v>
      </c>
      <c r="F4383" s="27">
        <v>0.20439387097476419</v>
      </c>
    </row>
    <row r="4384" spans="2:6" x14ac:dyDescent="0.25">
      <c r="B4384" s="6" t="s">
        <v>33</v>
      </c>
      <c r="C4384" s="6">
        <v>1983</v>
      </c>
      <c r="D4384" s="6" t="s">
        <v>17</v>
      </c>
      <c r="E4384" s="6" t="s">
        <v>3</v>
      </c>
      <c r="F4384" s="27">
        <v>3.5198189714887911E-2</v>
      </c>
    </row>
    <row r="4385" spans="2:6" x14ac:dyDescent="0.25">
      <c r="B4385" s="6" t="s">
        <v>33</v>
      </c>
      <c r="C4385" s="6">
        <v>1983</v>
      </c>
      <c r="D4385" s="6" t="s">
        <v>18</v>
      </c>
      <c r="E4385" s="6" t="s">
        <v>3</v>
      </c>
      <c r="F4385" s="27">
        <v>2.083401942796732E-2</v>
      </c>
    </row>
    <row r="4386" spans="2:6" x14ac:dyDescent="0.25">
      <c r="B4386" s="6" t="s">
        <v>33</v>
      </c>
      <c r="C4386" s="6">
        <v>1983</v>
      </c>
      <c r="D4386" s="6" t="s">
        <v>19</v>
      </c>
      <c r="E4386" s="6" t="s">
        <v>3</v>
      </c>
      <c r="F4386" s="27">
        <v>9.8601148396827085E-2</v>
      </c>
    </row>
    <row r="4387" spans="2:6" x14ac:dyDescent="0.25">
      <c r="B4387" s="6" t="s">
        <v>33</v>
      </c>
      <c r="C4387" s="6">
        <v>1983</v>
      </c>
      <c r="D4387" s="6" t="s">
        <v>20</v>
      </c>
      <c r="E4387" s="6" t="s">
        <v>3</v>
      </c>
      <c r="F4387" s="27">
        <v>2.5559001998837871E-2</v>
      </c>
    </row>
    <row r="4388" spans="2:6" x14ac:dyDescent="0.25">
      <c r="B4388" s="6" t="s">
        <v>33</v>
      </c>
      <c r="C4388" s="6">
        <v>1983</v>
      </c>
      <c r="D4388" s="6" t="s">
        <v>21</v>
      </c>
      <c r="E4388" s="6" t="s">
        <v>3</v>
      </c>
      <c r="F4388" s="27">
        <v>3.408797230987178E-3</v>
      </c>
    </row>
    <row r="4389" spans="2:6" x14ac:dyDescent="0.25">
      <c r="B4389" s="6" t="s">
        <v>33</v>
      </c>
      <c r="C4389" s="6">
        <v>1983</v>
      </c>
      <c r="D4389" s="6" t="s">
        <v>22</v>
      </c>
      <c r="E4389" s="6" t="s">
        <v>3</v>
      </c>
      <c r="F4389" s="27">
        <v>2.2917700460106692E-2</v>
      </c>
    </row>
    <row r="4390" spans="2:6" x14ac:dyDescent="0.25">
      <c r="B4390" s="6" t="s">
        <v>33</v>
      </c>
      <c r="C4390" s="6">
        <v>1983</v>
      </c>
      <c r="D4390" s="6" t="s">
        <v>23</v>
      </c>
      <c r="E4390" s="6" t="s">
        <v>3</v>
      </c>
      <c r="F4390" s="27">
        <v>1.485871660207609E-3</v>
      </c>
    </row>
    <row r="4391" spans="2:6" x14ac:dyDescent="0.25">
      <c r="B4391" s="6" t="s">
        <v>33</v>
      </c>
      <c r="C4391" s="6">
        <v>1983</v>
      </c>
      <c r="D4391" s="6" t="s">
        <v>24</v>
      </c>
      <c r="E4391" s="6" t="s">
        <v>3</v>
      </c>
      <c r="F4391" s="27">
        <v>7.4808781936891208E-2</v>
      </c>
    </row>
    <row r="4392" spans="2:6" x14ac:dyDescent="0.25">
      <c r="B4392" s="6" t="s">
        <v>33</v>
      </c>
      <c r="C4392" s="6">
        <v>1983</v>
      </c>
      <c r="D4392" s="6" t="s">
        <v>25</v>
      </c>
      <c r="E4392" s="6" t="s">
        <v>3</v>
      </c>
      <c r="F4392" s="27">
        <v>5.0723929845870118E-2</v>
      </c>
    </row>
    <row r="4393" spans="2:6" x14ac:dyDescent="0.25">
      <c r="B4393" s="6" t="s">
        <v>33</v>
      </c>
      <c r="C4393" s="6">
        <v>1983</v>
      </c>
      <c r="D4393" s="6" t="s">
        <v>26</v>
      </c>
      <c r="E4393" s="6" t="s">
        <v>3</v>
      </c>
      <c r="F4393" s="27">
        <v>4.7632178108120329E-2</v>
      </c>
    </row>
    <row r="4394" spans="2:6" x14ac:dyDescent="0.25">
      <c r="B4394" s="6" t="s">
        <v>33</v>
      </c>
      <c r="C4394" s="6">
        <v>1983</v>
      </c>
      <c r="D4394" s="6" t="s">
        <v>27</v>
      </c>
      <c r="E4394" s="6" t="s">
        <v>3</v>
      </c>
      <c r="F4394" s="27">
        <v>2.6178580339495441E-4</v>
      </c>
    </row>
    <row r="4395" spans="2:6" x14ac:dyDescent="0.25">
      <c r="B4395" s="6" t="s">
        <v>33</v>
      </c>
      <c r="C4395" s="6">
        <v>1983</v>
      </c>
      <c r="D4395" s="6" t="s">
        <v>28</v>
      </c>
      <c r="E4395" s="6" t="s">
        <v>3</v>
      </c>
      <c r="F4395" s="27">
        <v>5.0414698854226612E-3</v>
      </c>
    </row>
    <row r="4396" spans="2:6" x14ac:dyDescent="0.25">
      <c r="B4396" s="6" t="s">
        <v>33</v>
      </c>
      <c r="C4396" s="6">
        <v>1983</v>
      </c>
      <c r="D4396" s="6" t="s">
        <v>29</v>
      </c>
      <c r="E4396" s="6" t="s">
        <v>3</v>
      </c>
      <c r="F4396" s="27">
        <v>2.1776783227400322E-2</v>
      </c>
    </row>
    <row r="4397" spans="2:6" x14ac:dyDescent="0.25">
      <c r="B4397" s="6" t="s">
        <v>33</v>
      </c>
      <c r="C4397" s="6">
        <v>1983</v>
      </c>
      <c r="D4397" s="6" t="s">
        <v>30</v>
      </c>
      <c r="E4397" s="6" t="s">
        <v>3</v>
      </c>
      <c r="F4397" s="27">
        <v>2.9025291634408591E-4</v>
      </c>
    </row>
    <row r="4398" spans="2:6" x14ac:dyDescent="0.25">
      <c r="B4398" s="6" t="s">
        <v>33</v>
      </c>
      <c r="C4398" s="6">
        <v>1983</v>
      </c>
      <c r="D4398" s="6" t="s">
        <v>31</v>
      </c>
      <c r="E4398" s="6" t="s">
        <v>3</v>
      </c>
      <c r="F4398" s="27">
        <v>6.0785658826674916E-4</v>
      </c>
    </row>
    <row r="4399" spans="2:6" x14ac:dyDescent="0.25">
      <c r="B4399" s="6" t="s">
        <v>33</v>
      </c>
      <c r="C4399" s="6">
        <v>1983</v>
      </c>
      <c r="D4399" s="6" t="s">
        <v>32</v>
      </c>
      <c r="E4399" s="6" t="s">
        <v>3</v>
      </c>
      <c r="F4399" s="27">
        <v>5.3071629396145552E-3</v>
      </c>
    </row>
    <row r="4400" spans="2:6" x14ac:dyDescent="0.25">
      <c r="B4400" s="6" t="s">
        <v>33</v>
      </c>
      <c r="C4400" s="6">
        <v>1983</v>
      </c>
      <c r="D4400" s="6" t="s">
        <v>7</v>
      </c>
      <c r="E4400" s="6" t="s">
        <v>4</v>
      </c>
      <c r="F4400" s="27">
        <v>0.1339157907498624</v>
      </c>
    </row>
    <row r="4401" spans="2:6" x14ac:dyDescent="0.25">
      <c r="B4401" s="6" t="s">
        <v>33</v>
      </c>
      <c r="C4401" s="6">
        <v>1983</v>
      </c>
      <c r="D4401" s="6" t="s">
        <v>8</v>
      </c>
      <c r="E4401" s="6" t="s">
        <v>4</v>
      </c>
      <c r="F4401" s="27">
        <v>3.0943025245489777E-2</v>
      </c>
    </row>
    <row r="4402" spans="2:6" x14ac:dyDescent="0.25">
      <c r="B4402" s="6" t="s">
        <v>33</v>
      </c>
      <c r="C4402" s="6">
        <v>1983</v>
      </c>
      <c r="D4402" s="6" t="s">
        <v>9</v>
      </c>
      <c r="E4402" s="6" t="s">
        <v>4</v>
      </c>
      <c r="F4402" s="27">
        <v>8.6575170797024772E-2</v>
      </c>
    </row>
    <row r="4403" spans="2:6" x14ac:dyDescent="0.25">
      <c r="B4403" s="6" t="s">
        <v>33</v>
      </c>
      <c r="C4403" s="6">
        <v>1983</v>
      </c>
      <c r="D4403" s="6" t="s">
        <v>10</v>
      </c>
      <c r="E4403" s="6" t="s">
        <v>4</v>
      </c>
      <c r="F4403" s="27">
        <v>3.5751689964763265E-2</v>
      </c>
    </row>
    <row r="4404" spans="2:6" x14ac:dyDescent="0.25">
      <c r="B4404" s="6" t="s">
        <v>33</v>
      </c>
      <c r="C4404" s="6">
        <v>1983</v>
      </c>
      <c r="D4404" s="6" t="s">
        <v>11</v>
      </c>
      <c r="E4404" s="6" t="s">
        <v>4</v>
      </c>
      <c r="F4404" s="27">
        <v>4.9536688875431459E-2</v>
      </c>
    </row>
    <row r="4405" spans="2:6" x14ac:dyDescent="0.25">
      <c r="B4405" s="6" t="s">
        <v>33</v>
      </c>
      <c r="C4405" s="6">
        <v>1983</v>
      </c>
      <c r="D4405" s="6" t="s">
        <v>12</v>
      </c>
      <c r="E4405" s="6" t="s">
        <v>4</v>
      </c>
      <c r="F4405" s="27">
        <v>4.6082036588344808E-3</v>
      </c>
    </row>
    <row r="4406" spans="2:6" x14ac:dyDescent="0.25">
      <c r="B4406" s="6" t="s">
        <v>33</v>
      </c>
      <c r="C4406" s="6">
        <v>1983</v>
      </c>
      <c r="D4406" s="6" t="s">
        <v>13</v>
      </c>
      <c r="E4406" s="6" t="s">
        <v>4</v>
      </c>
      <c r="F4406" s="27">
        <v>8.8647001876771669E-3</v>
      </c>
    </row>
    <row r="4407" spans="2:6" x14ac:dyDescent="0.25">
      <c r="B4407" s="6" t="s">
        <v>33</v>
      </c>
      <c r="C4407" s="6">
        <v>1983</v>
      </c>
      <c r="D4407" s="6" t="s">
        <v>14</v>
      </c>
      <c r="E4407" s="6" t="s">
        <v>4</v>
      </c>
      <c r="F4407" s="27">
        <v>2.4405233834225906E-2</v>
      </c>
    </row>
    <row r="4408" spans="2:6" x14ac:dyDescent="0.25">
      <c r="B4408" s="6" t="s">
        <v>33</v>
      </c>
      <c r="C4408" s="6">
        <v>1983</v>
      </c>
      <c r="D4408" s="6" t="s">
        <v>15</v>
      </c>
      <c r="E4408" s="6" t="s">
        <v>4</v>
      </c>
      <c r="F4408" s="27">
        <v>3.1179497274869926E-3</v>
      </c>
    </row>
    <row r="4409" spans="2:6" x14ac:dyDescent="0.25">
      <c r="B4409" s="6" t="s">
        <v>33</v>
      </c>
      <c r="C4409" s="6">
        <v>1983</v>
      </c>
      <c r="D4409" s="6" t="s">
        <v>16</v>
      </c>
      <c r="E4409" s="6" t="s">
        <v>4</v>
      </c>
      <c r="F4409" s="27">
        <v>0.11388108817945947</v>
      </c>
    </row>
    <row r="4410" spans="2:6" x14ac:dyDescent="0.25">
      <c r="B4410" s="6" t="s">
        <v>33</v>
      </c>
      <c r="C4410" s="6">
        <v>1983</v>
      </c>
      <c r="D4410" s="6" t="s">
        <v>17</v>
      </c>
      <c r="E4410" s="6" t="s">
        <v>4</v>
      </c>
      <c r="F4410" s="27">
        <v>8.894709328461449E-2</v>
      </c>
    </row>
    <row r="4411" spans="2:6" x14ac:dyDescent="0.25">
      <c r="B4411" s="6" t="s">
        <v>33</v>
      </c>
      <c r="C4411" s="6">
        <v>1983</v>
      </c>
      <c r="D4411" s="6" t="s">
        <v>18</v>
      </c>
      <c r="E4411" s="6" t="s">
        <v>4</v>
      </c>
      <c r="F4411" s="27">
        <v>7.1753055980851771E-2</v>
      </c>
    </row>
    <row r="4412" spans="2:6" x14ac:dyDescent="0.25">
      <c r="B4412" s="6" t="s">
        <v>33</v>
      </c>
      <c r="C4412" s="6">
        <v>1983</v>
      </c>
      <c r="D4412" s="6" t="s">
        <v>19</v>
      </c>
      <c r="E4412" s="6" t="s">
        <v>4</v>
      </c>
      <c r="F4412" s="27">
        <v>9.3776764402436985E-2</v>
      </c>
    </row>
    <row r="4413" spans="2:6" x14ac:dyDescent="0.25">
      <c r="B4413" s="6" t="s">
        <v>33</v>
      </c>
      <c r="C4413" s="6">
        <v>1983</v>
      </c>
      <c r="D4413" s="6" t="s">
        <v>20</v>
      </c>
      <c r="E4413" s="6" t="s">
        <v>4</v>
      </c>
      <c r="F4413" s="27">
        <v>3.1629634386634166E-2</v>
      </c>
    </row>
    <row r="4414" spans="2:6" x14ac:dyDescent="0.25">
      <c r="B4414" s="6" t="s">
        <v>33</v>
      </c>
      <c r="C4414" s="6">
        <v>1983</v>
      </c>
      <c r="D4414" s="6" t="s">
        <v>21</v>
      </c>
      <c r="E4414" s="6" t="s">
        <v>4</v>
      </c>
      <c r="F4414" s="27">
        <v>1.4800508234808323E-3</v>
      </c>
    </row>
    <row r="4415" spans="2:6" x14ac:dyDescent="0.25">
      <c r="B4415" s="6" t="s">
        <v>33</v>
      </c>
      <c r="C4415" s="6">
        <v>1983</v>
      </c>
      <c r="D4415" s="6" t="s">
        <v>22</v>
      </c>
      <c r="E4415" s="6" t="s">
        <v>4</v>
      </c>
      <c r="F4415" s="27">
        <v>1.0474390499346101E-2</v>
      </c>
    </row>
    <row r="4416" spans="2:6" x14ac:dyDescent="0.25">
      <c r="B4416" s="6" t="s">
        <v>33</v>
      </c>
      <c r="C4416" s="6">
        <v>1983</v>
      </c>
      <c r="D4416" s="6" t="s">
        <v>23</v>
      </c>
      <c r="E4416" s="6" t="s">
        <v>4</v>
      </c>
      <c r="F4416" s="27">
        <v>5.2696051217200764E-4</v>
      </c>
    </row>
    <row r="4417" spans="2:6" x14ac:dyDescent="0.25">
      <c r="B4417" s="6" t="s">
        <v>33</v>
      </c>
      <c r="C4417" s="6">
        <v>1983</v>
      </c>
      <c r="D4417" s="6" t="s">
        <v>24</v>
      </c>
      <c r="E4417" s="6" t="s">
        <v>4</v>
      </c>
      <c r="F4417" s="27">
        <v>4.1005090150459833E-2</v>
      </c>
    </row>
    <row r="4418" spans="2:6" x14ac:dyDescent="0.25">
      <c r="B4418" s="6" t="s">
        <v>33</v>
      </c>
      <c r="C4418" s="6">
        <v>1983</v>
      </c>
      <c r="D4418" s="6" t="s">
        <v>25</v>
      </c>
      <c r="E4418" s="6" t="s">
        <v>4</v>
      </c>
      <c r="F4418" s="27">
        <v>9.4468775188922549E-2</v>
      </c>
    </row>
    <row r="4419" spans="2:6" x14ac:dyDescent="0.25">
      <c r="B4419" s="6" t="s">
        <v>33</v>
      </c>
      <c r="C4419" s="6">
        <v>1983</v>
      </c>
      <c r="D4419" s="6" t="s">
        <v>26</v>
      </c>
      <c r="E4419" s="6" t="s">
        <v>4</v>
      </c>
      <c r="F4419" s="27">
        <v>5.1052150485037744E-2</v>
      </c>
    </row>
    <row r="4420" spans="2:6" x14ac:dyDescent="0.25">
      <c r="B4420" s="6" t="s">
        <v>33</v>
      </c>
      <c r="C4420" s="6">
        <v>1983</v>
      </c>
      <c r="D4420" s="6" t="s">
        <v>27</v>
      </c>
      <c r="E4420" s="6" t="s">
        <v>4</v>
      </c>
      <c r="F4420" s="27">
        <v>1.8605667286255393E-4</v>
      </c>
    </row>
    <row r="4421" spans="2:6" x14ac:dyDescent="0.25">
      <c r="B4421" s="6" t="s">
        <v>33</v>
      </c>
      <c r="C4421" s="6">
        <v>1983</v>
      </c>
      <c r="D4421" s="6" t="s">
        <v>28</v>
      </c>
      <c r="E4421" s="6" t="s">
        <v>4</v>
      </c>
      <c r="F4421" s="27">
        <v>1.5622758692297675E-2</v>
      </c>
    </row>
    <row r="4422" spans="2:6" x14ac:dyDescent="0.25">
      <c r="B4422" s="6" t="s">
        <v>33</v>
      </c>
      <c r="C4422" s="6">
        <v>1983</v>
      </c>
      <c r="D4422" s="6" t="s">
        <v>29</v>
      </c>
      <c r="E4422" s="6" t="s">
        <v>4</v>
      </c>
      <c r="F4422" s="27">
        <v>3.4048371133847369E-3</v>
      </c>
    </row>
    <row r="4423" spans="2:6" x14ac:dyDescent="0.25">
      <c r="B4423" s="6" t="s">
        <v>33</v>
      </c>
      <c r="C4423" s="6">
        <v>1983</v>
      </c>
      <c r="D4423" s="6" t="s">
        <v>30</v>
      </c>
      <c r="E4423" s="6" t="s">
        <v>4</v>
      </c>
      <c r="F4423" s="27">
        <v>1.5124606955278577E-4</v>
      </c>
    </row>
    <row r="4424" spans="2:6" x14ac:dyDescent="0.25">
      <c r="B4424" s="6" t="s">
        <v>33</v>
      </c>
      <c r="C4424" s="6">
        <v>1983</v>
      </c>
      <c r="D4424" s="6" t="s">
        <v>31</v>
      </c>
      <c r="E4424" s="6" t="s">
        <v>4</v>
      </c>
      <c r="F4424" s="27">
        <v>3.2487895813064658E-3</v>
      </c>
    </row>
    <row r="4425" spans="2:6" x14ac:dyDescent="0.25">
      <c r="B4425" s="6" t="s">
        <v>33</v>
      </c>
      <c r="C4425" s="6">
        <v>1983</v>
      </c>
      <c r="D4425" s="6" t="s">
        <v>32</v>
      </c>
      <c r="E4425" s="6" t="s">
        <v>4</v>
      </c>
      <c r="F4425" s="27">
        <v>6.7280493638362249E-4</v>
      </c>
    </row>
    <row r="4426" spans="2:6" x14ac:dyDescent="0.25">
      <c r="B4426" s="6" t="s">
        <v>33</v>
      </c>
      <c r="C4426" s="6">
        <v>1982</v>
      </c>
      <c r="D4426" s="6" t="s">
        <v>7</v>
      </c>
      <c r="E4426" s="6" t="s">
        <v>3</v>
      </c>
      <c r="F4426" s="27">
        <v>7.3512717184008397E-2</v>
      </c>
    </row>
    <row r="4427" spans="2:6" x14ac:dyDescent="0.25">
      <c r="B4427" s="6" t="s">
        <v>33</v>
      </c>
      <c r="C4427" s="6">
        <v>1982</v>
      </c>
      <c r="D4427" s="6" t="s">
        <v>8</v>
      </c>
      <c r="E4427" s="6" t="s">
        <v>3</v>
      </c>
      <c r="F4427" s="27">
        <v>6.2220499556989557E-2</v>
      </c>
    </row>
    <row r="4428" spans="2:6" x14ac:dyDescent="0.25">
      <c r="B4428" s="6" t="s">
        <v>33</v>
      </c>
      <c r="C4428" s="6">
        <v>1982</v>
      </c>
      <c r="D4428" s="6" t="s">
        <v>9</v>
      </c>
      <c r="E4428" s="6" t="s">
        <v>3</v>
      </c>
      <c r="F4428" s="27">
        <v>8.0916808317900102E-2</v>
      </c>
    </row>
    <row r="4429" spans="2:6" x14ac:dyDescent="0.25">
      <c r="B4429" s="6" t="s">
        <v>33</v>
      </c>
      <c r="C4429" s="6">
        <v>1982</v>
      </c>
      <c r="D4429" s="6" t="s">
        <v>10</v>
      </c>
      <c r="E4429" s="6" t="s">
        <v>3</v>
      </c>
      <c r="F4429" s="27">
        <v>8.1776364359134532E-2</v>
      </c>
    </row>
    <row r="4430" spans="2:6" x14ac:dyDescent="0.25">
      <c r="B4430" s="6" t="s">
        <v>33</v>
      </c>
      <c r="C4430" s="6">
        <v>1982</v>
      </c>
      <c r="D4430" s="6" t="s">
        <v>11</v>
      </c>
      <c r="E4430" s="6" t="s">
        <v>3</v>
      </c>
      <c r="F4430" s="27">
        <v>3.067716365252323E-2</v>
      </c>
    </row>
    <row r="4431" spans="2:6" x14ac:dyDescent="0.25">
      <c r="B4431" s="6" t="s">
        <v>33</v>
      </c>
      <c r="C4431" s="6">
        <v>1982</v>
      </c>
      <c r="D4431" s="6" t="s">
        <v>12</v>
      </c>
      <c r="E4431" s="6" t="s">
        <v>3</v>
      </c>
      <c r="F4431" s="27">
        <v>9.1017005315573961E-3</v>
      </c>
    </row>
    <row r="4432" spans="2:6" x14ac:dyDescent="0.25">
      <c r="B4432" s="6" t="s">
        <v>33</v>
      </c>
      <c r="C4432" s="6">
        <v>1982</v>
      </c>
      <c r="D4432" s="6" t="s">
        <v>13</v>
      </c>
      <c r="E4432" s="6" t="s">
        <v>3</v>
      </c>
      <c r="F4432" s="27">
        <v>2.3262045500783746E-2</v>
      </c>
    </row>
    <row r="4433" spans="2:6" x14ac:dyDescent="0.25">
      <c r="B4433" s="6" t="s">
        <v>33</v>
      </c>
      <c r="C4433" s="6">
        <v>1982</v>
      </c>
      <c r="D4433" s="6" t="s">
        <v>14</v>
      </c>
      <c r="E4433" s="6" t="s">
        <v>3</v>
      </c>
      <c r="F4433" s="27">
        <v>7.474664048117495E-3</v>
      </c>
    </row>
    <row r="4434" spans="2:6" x14ac:dyDescent="0.25">
      <c r="B4434" s="6" t="s">
        <v>33</v>
      </c>
      <c r="C4434" s="6">
        <v>1982</v>
      </c>
      <c r="D4434" s="6" t="s">
        <v>15</v>
      </c>
      <c r="E4434" s="6" t="s">
        <v>3</v>
      </c>
      <c r="F4434" s="27">
        <v>5.6585142085881727E-3</v>
      </c>
    </row>
    <row r="4435" spans="2:6" x14ac:dyDescent="0.25">
      <c r="B4435" s="6" t="s">
        <v>33</v>
      </c>
      <c r="C4435" s="6">
        <v>1982</v>
      </c>
      <c r="D4435" s="6" t="s">
        <v>16</v>
      </c>
      <c r="E4435" s="6" t="s">
        <v>3</v>
      </c>
      <c r="F4435" s="27">
        <v>0.21266816891406479</v>
      </c>
    </row>
    <row r="4436" spans="2:6" x14ac:dyDescent="0.25">
      <c r="B4436" s="6" t="s">
        <v>33</v>
      </c>
      <c r="C4436" s="6">
        <v>1982</v>
      </c>
      <c r="D4436" s="6" t="s">
        <v>17</v>
      </c>
      <c r="E4436" s="6" t="s">
        <v>3</v>
      </c>
      <c r="F4436" s="27">
        <v>3.3426199201974718E-2</v>
      </c>
    </row>
    <row r="4437" spans="2:6" x14ac:dyDescent="0.25">
      <c r="B4437" s="6" t="s">
        <v>33</v>
      </c>
      <c r="C4437" s="6">
        <v>1982</v>
      </c>
      <c r="D4437" s="6" t="s">
        <v>18</v>
      </c>
      <c r="E4437" s="6" t="s">
        <v>3</v>
      </c>
      <c r="F4437" s="27">
        <v>2.1585938787921224E-2</v>
      </c>
    </row>
    <row r="4438" spans="2:6" x14ac:dyDescent="0.25">
      <c r="B4438" s="6" t="s">
        <v>33</v>
      </c>
      <c r="C4438" s="6">
        <v>1982</v>
      </c>
      <c r="D4438" s="6" t="s">
        <v>19</v>
      </c>
      <c r="E4438" s="6" t="s">
        <v>3</v>
      </c>
      <c r="F4438" s="27">
        <v>9.5544147492979931E-2</v>
      </c>
    </row>
    <row r="4439" spans="2:6" x14ac:dyDescent="0.25">
      <c r="B4439" s="6" t="s">
        <v>33</v>
      </c>
      <c r="C4439" s="6">
        <v>1982</v>
      </c>
      <c r="D4439" s="6" t="s">
        <v>20</v>
      </c>
      <c r="E4439" s="6" t="s">
        <v>3</v>
      </c>
      <c r="F4439" s="27">
        <v>2.570894076120607E-2</v>
      </c>
    </row>
    <row r="4440" spans="2:6" x14ac:dyDescent="0.25">
      <c r="B4440" s="6" t="s">
        <v>33</v>
      </c>
      <c r="C4440" s="6">
        <v>1982</v>
      </c>
      <c r="D4440" s="6" t="s">
        <v>21</v>
      </c>
      <c r="E4440" s="6" t="s">
        <v>3</v>
      </c>
      <c r="F4440" s="27">
        <v>3.6014240290848623E-3</v>
      </c>
    </row>
    <row r="4441" spans="2:6" x14ac:dyDescent="0.25">
      <c r="B4441" s="6" t="s">
        <v>33</v>
      </c>
      <c r="C4441" s="6">
        <v>1982</v>
      </c>
      <c r="D4441" s="6" t="s">
        <v>22</v>
      </c>
      <c r="E4441" s="6" t="s">
        <v>3</v>
      </c>
      <c r="F4441" s="27">
        <v>2.3130823988395166E-2</v>
      </c>
    </row>
    <row r="4442" spans="2:6" x14ac:dyDescent="0.25">
      <c r="B4442" s="6" t="s">
        <v>33</v>
      </c>
      <c r="C4442" s="6">
        <v>1982</v>
      </c>
      <c r="D4442" s="6" t="s">
        <v>23</v>
      </c>
      <c r="E4442" s="6" t="s">
        <v>3</v>
      </c>
      <c r="F4442" s="27">
        <v>1.2956745971141191E-3</v>
      </c>
    </row>
    <row r="4443" spans="2:6" x14ac:dyDescent="0.25">
      <c r="B4443" s="6" t="s">
        <v>33</v>
      </c>
      <c r="C4443" s="6">
        <v>1982</v>
      </c>
      <c r="D4443" s="6" t="s">
        <v>24</v>
      </c>
      <c r="E4443" s="6" t="s">
        <v>3</v>
      </c>
      <c r="F4443" s="27">
        <v>7.6988984560520959E-2</v>
      </c>
    </row>
    <row r="4444" spans="2:6" x14ac:dyDescent="0.25">
      <c r="B4444" s="6" t="s">
        <v>33</v>
      </c>
      <c r="C4444" s="6">
        <v>1982</v>
      </c>
      <c r="D4444" s="6" t="s">
        <v>25</v>
      </c>
      <c r="E4444" s="6" t="s">
        <v>3</v>
      </c>
      <c r="F4444" s="27">
        <v>5.0778865838133305E-2</v>
      </c>
    </row>
    <row r="4445" spans="2:6" x14ac:dyDescent="0.25">
      <c r="B4445" s="6" t="s">
        <v>33</v>
      </c>
      <c r="C4445" s="6">
        <v>1982</v>
      </c>
      <c r="D4445" s="6" t="s">
        <v>26</v>
      </c>
      <c r="E4445" s="6" t="s">
        <v>3</v>
      </c>
      <c r="F4445" s="27">
        <v>4.7687441384508256E-2</v>
      </c>
    </row>
    <row r="4446" spans="2:6" x14ac:dyDescent="0.25">
      <c r="B4446" s="6" t="s">
        <v>33</v>
      </c>
      <c r="C4446" s="6">
        <v>1982</v>
      </c>
      <c r="D4446" s="6" t="s">
        <v>27</v>
      </c>
      <c r="E4446" s="6" t="s">
        <v>3</v>
      </c>
      <c r="F4446" s="27">
        <v>3.0875649973783264E-4</v>
      </c>
    </row>
    <row r="4447" spans="2:6" x14ac:dyDescent="0.25">
      <c r="B4447" s="6" t="s">
        <v>33</v>
      </c>
      <c r="C4447" s="6">
        <v>1982</v>
      </c>
      <c r="D4447" s="6" t="s">
        <v>28</v>
      </c>
      <c r="E4447" s="6" t="s">
        <v>3</v>
      </c>
      <c r="F4447" s="27">
        <v>5.0553363323146208E-3</v>
      </c>
    </row>
    <row r="4448" spans="2:6" x14ac:dyDescent="0.25">
      <c r="B4448" s="6" t="s">
        <v>33</v>
      </c>
      <c r="C4448" s="6">
        <v>1982</v>
      </c>
      <c r="D4448" s="6" t="s">
        <v>29</v>
      </c>
      <c r="E4448" s="6" t="s">
        <v>3</v>
      </c>
      <c r="F4448" s="27">
        <v>2.2269062543591178E-2</v>
      </c>
    </row>
    <row r="4449" spans="2:6" x14ac:dyDescent="0.25">
      <c r="B4449" s="6" t="s">
        <v>33</v>
      </c>
      <c r="C4449" s="6">
        <v>1982</v>
      </c>
      <c r="D4449" s="6" t="s">
        <v>30</v>
      </c>
      <c r="E4449" s="6" t="s">
        <v>3</v>
      </c>
      <c r="F4449" s="27">
        <v>2.4810790157504407E-4</v>
      </c>
    </row>
    <row r="4450" spans="2:6" x14ac:dyDescent="0.25">
      <c r="B4450" s="6" t="s">
        <v>33</v>
      </c>
      <c r="C4450" s="6">
        <v>1982</v>
      </c>
      <c r="D4450" s="6" t="s">
        <v>31</v>
      </c>
      <c r="E4450" s="6" t="s">
        <v>3</v>
      </c>
      <c r="F4450" s="27">
        <v>5.596211557748217E-4</v>
      </c>
    </row>
    <row r="4451" spans="2:6" x14ac:dyDescent="0.25">
      <c r="B4451" s="6" t="s">
        <v>33</v>
      </c>
      <c r="C4451" s="6">
        <v>1982</v>
      </c>
      <c r="D4451" s="6" t="s">
        <v>32</v>
      </c>
      <c r="E4451" s="6" t="s">
        <v>3</v>
      </c>
      <c r="F4451" s="27">
        <v>4.5420286515004743E-3</v>
      </c>
    </row>
    <row r="4452" spans="2:6" x14ac:dyDescent="0.25">
      <c r="B4452" s="6" t="s">
        <v>33</v>
      </c>
      <c r="C4452" s="6">
        <v>1982</v>
      </c>
      <c r="D4452" s="6" t="s">
        <v>7</v>
      </c>
      <c r="E4452" s="6" t="s">
        <v>4</v>
      </c>
      <c r="F4452" s="27">
        <v>0.12399609177811668</v>
      </c>
    </row>
    <row r="4453" spans="2:6" x14ac:dyDescent="0.25">
      <c r="B4453" s="6" t="s">
        <v>33</v>
      </c>
      <c r="C4453" s="6">
        <v>1982</v>
      </c>
      <c r="D4453" s="6" t="s">
        <v>8</v>
      </c>
      <c r="E4453" s="6" t="s">
        <v>4</v>
      </c>
      <c r="F4453" s="27">
        <v>3.1714356560741071E-2</v>
      </c>
    </row>
    <row r="4454" spans="2:6" x14ac:dyDescent="0.25">
      <c r="B4454" s="6" t="s">
        <v>33</v>
      </c>
      <c r="C4454" s="6">
        <v>1982</v>
      </c>
      <c r="D4454" s="6" t="s">
        <v>9</v>
      </c>
      <c r="E4454" s="6" t="s">
        <v>4</v>
      </c>
      <c r="F4454" s="27">
        <v>8.8146263606133618E-2</v>
      </c>
    </row>
    <row r="4455" spans="2:6" x14ac:dyDescent="0.25">
      <c r="B4455" s="6" t="s">
        <v>33</v>
      </c>
      <c r="C4455" s="6">
        <v>1982</v>
      </c>
      <c r="D4455" s="6" t="s">
        <v>10</v>
      </c>
      <c r="E4455" s="6" t="s">
        <v>4</v>
      </c>
      <c r="F4455" s="27">
        <v>3.5196485204208143E-2</v>
      </c>
    </row>
    <row r="4456" spans="2:6" x14ac:dyDescent="0.25">
      <c r="B4456" s="6" t="s">
        <v>33</v>
      </c>
      <c r="C4456" s="6">
        <v>1982</v>
      </c>
      <c r="D4456" s="6" t="s">
        <v>11</v>
      </c>
      <c r="E4456" s="6" t="s">
        <v>4</v>
      </c>
      <c r="F4456" s="27">
        <v>4.9272948819692138E-2</v>
      </c>
    </row>
    <row r="4457" spans="2:6" x14ac:dyDescent="0.25">
      <c r="B4457" s="6" t="s">
        <v>33</v>
      </c>
      <c r="C4457" s="6">
        <v>1982</v>
      </c>
      <c r="D4457" s="6" t="s">
        <v>12</v>
      </c>
      <c r="E4457" s="6" t="s">
        <v>4</v>
      </c>
      <c r="F4457" s="27">
        <v>4.8042012793449527E-3</v>
      </c>
    </row>
    <row r="4458" spans="2:6" x14ac:dyDescent="0.25">
      <c r="B4458" s="6" t="s">
        <v>33</v>
      </c>
      <c r="C4458" s="6">
        <v>1982</v>
      </c>
      <c r="D4458" s="6" t="s">
        <v>13</v>
      </c>
      <c r="E4458" s="6" t="s">
        <v>4</v>
      </c>
      <c r="F4458" s="27">
        <v>9.0237079462246652E-3</v>
      </c>
    </row>
    <row r="4459" spans="2:6" x14ac:dyDescent="0.25">
      <c r="B4459" s="6" t="s">
        <v>33</v>
      </c>
      <c r="C4459" s="6">
        <v>1982</v>
      </c>
      <c r="D4459" s="6" t="s">
        <v>14</v>
      </c>
      <c r="E4459" s="6" t="s">
        <v>4</v>
      </c>
      <c r="F4459" s="27">
        <v>2.1122980569556467E-2</v>
      </c>
    </row>
    <row r="4460" spans="2:6" x14ac:dyDescent="0.25">
      <c r="B4460" s="6" t="s">
        <v>33</v>
      </c>
      <c r="C4460" s="6">
        <v>1982</v>
      </c>
      <c r="D4460" s="6" t="s">
        <v>15</v>
      </c>
      <c r="E4460" s="6" t="s">
        <v>4</v>
      </c>
      <c r="F4460" s="27">
        <v>3.30340620119531E-3</v>
      </c>
    </row>
    <row r="4461" spans="2:6" x14ac:dyDescent="0.25">
      <c r="B4461" s="6" t="s">
        <v>33</v>
      </c>
      <c r="C4461" s="6">
        <v>1982</v>
      </c>
      <c r="D4461" s="6" t="s">
        <v>16</v>
      </c>
      <c r="E4461" s="6" t="s">
        <v>4</v>
      </c>
      <c r="F4461" s="27">
        <v>0.11820240730844593</v>
      </c>
    </row>
    <row r="4462" spans="2:6" x14ac:dyDescent="0.25">
      <c r="B4462" s="6" t="s">
        <v>33</v>
      </c>
      <c r="C4462" s="6">
        <v>1982</v>
      </c>
      <c r="D4462" s="6" t="s">
        <v>17</v>
      </c>
      <c r="E4462" s="6" t="s">
        <v>4</v>
      </c>
      <c r="F4462" s="27">
        <v>8.9846493992381218E-2</v>
      </c>
    </row>
    <row r="4463" spans="2:6" x14ac:dyDescent="0.25">
      <c r="B4463" s="6" t="s">
        <v>33</v>
      </c>
      <c r="C4463" s="6">
        <v>1982</v>
      </c>
      <c r="D4463" s="6" t="s">
        <v>18</v>
      </c>
      <c r="E4463" s="6" t="s">
        <v>4</v>
      </c>
      <c r="F4463" s="27">
        <v>7.3785737830747475E-2</v>
      </c>
    </row>
    <row r="4464" spans="2:6" x14ac:dyDescent="0.25">
      <c r="B4464" s="6" t="s">
        <v>33</v>
      </c>
      <c r="C4464" s="6">
        <v>1982</v>
      </c>
      <c r="D4464" s="6" t="s">
        <v>19</v>
      </c>
      <c r="E4464" s="6" t="s">
        <v>4</v>
      </c>
      <c r="F4464" s="27">
        <v>9.2763457296876323E-2</v>
      </c>
    </row>
    <row r="4465" spans="2:6" x14ac:dyDescent="0.25">
      <c r="B4465" s="6" t="s">
        <v>33</v>
      </c>
      <c r="C4465" s="6">
        <v>1982</v>
      </c>
      <c r="D4465" s="6" t="s">
        <v>20</v>
      </c>
      <c r="E4465" s="6" t="s">
        <v>4</v>
      </c>
      <c r="F4465" s="27">
        <v>3.1828573220868392E-2</v>
      </c>
    </row>
    <row r="4466" spans="2:6" x14ac:dyDescent="0.25">
      <c r="B4466" s="6" t="s">
        <v>33</v>
      </c>
      <c r="C4466" s="6">
        <v>1982</v>
      </c>
      <c r="D4466" s="6" t="s">
        <v>21</v>
      </c>
      <c r="E4466" s="6" t="s">
        <v>4</v>
      </c>
      <c r="F4466" s="27">
        <v>1.4919181356527009E-3</v>
      </c>
    </row>
    <row r="4467" spans="2:6" x14ac:dyDescent="0.25">
      <c r="B4467" s="6" t="s">
        <v>33</v>
      </c>
      <c r="C4467" s="6">
        <v>1982</v>
      </c>
      <c r="D4467" s="6" t="s">
        <v>22</v>
      </c>
      <c r="E4467" s="6" t="s">
        <v>4</v>
      </c>
      <c r="F4467" s="27">
        <v>1.101214306553965E-2</v>
      </c>
    </row>
    <row r="4468" spans="2:6" x14ac:dyDescent="0.25">
      <c r="B4468" s="6" t="s">
        <v>33</v>
      </c>
      <c r="C4468" s="6">
        <v>1982</v>
      </c>
      <c r="D4468" s="6" t="s">
        <v>23</v>
      </c>
      <c r="E4468" s="6" t="s">
        <v>4</v>
      </c>
      <c r="F4468" s="27">
        <v>5.5747198880795091E-4</v>
      </c>
    </row>
    <row r="4469" spans="2:6" x14ac:dyDescent="0.25">
      <c r="B4469" s="6" t="s">
        <v>33</v>
      </c>
      <c r="C4469" s="6">
        <v>1982</v>
      </c>
      <c r="D4469" s="6" t="s">
        <v>24</v>
      </c>
      <c r="E4469" s="6" t="s">
        <v>4</v>
      </c>
      <c r="F4469" s="27">
        <v>4.238917581139693E-2</v>
      </c>
    </row>
    <row r="4470" spans="2:6" x14ac:dyDescent="0.25">
      <c r="B4470" s="6" t="s">
        <v>33</v>
      </c>
      <c r="C4470" s="6">
        <v>1982</v>
      </c>
      <c r="D4470" s="6" t="s">
        <v>25</v>
      </c>
      <c r="E4470" s="6" t="s">
        <v>4</v>
      </c>
      <c r="F4470" s="27">
        <v>9.4096182263750536E-2</v>
      </c>
    </row>
    <row r="4471" spans="2:6" x14ac:dyDescent="0.25">
      <c r="B4471" s="6" t="s">
        <v>33</v>
      </c>
      <c r="C4471" s="6">
        <v>1982</v>
      </c>
      <c r="D4471" s="6" t="s">
        <v>26</v>
      </c>
      <c r="E4471" s="6" t="s">
        <v>4</v>
      </c>
      <c r="F4471" s="27">
        <v>5.4142247677347995E-2</v>
      </c>
    </row>
    <row r="4472" spans="2:6" x14ac:dyDescent="0.25">
      <c r="B4472" s="6" t="s">
        <v>33</v>
      </c>
      <c r="C4472" s="6">
        <v>1982</v>
      </c>
      <c r="D4472" s="6" t="s">
        <v>27</v>
      </c>
      <c r="E4472" s="6" t="s">
        <v>4</v>
      </c>
      <c r="F4472" s="27">
        <v>1.9470093876625886E-4</v>
      </c>
    </row>
    <row r="4473" spans="2:6" x14ac:dyDescent="0.25">
      <c r="B4473" s="6" t="s">
        <v>33</v>
      </c>
      <c r="C4473" s="6">
        <v>1982</v>
      </c>
      <c r="D4473" s="6" t="s">
        <v>28</v>
      </c>
      <c r="E4473" s="6" t="s">
        <v>4</v>
      </c>
      <c r="F4473" s="27">
        <v>1.5060620640311616E-2</v>
      </c>
    </row>
    <row r="4474" spans="2:6" x14ac:dyDescent="0.25">
      <c r="B4474" s="6" t="s">
        <v>33</v>
      </c>
      <c r="C4474" s="6">
        <v>1982</v>
      </c>
      <c r="D4474" s="6" t="s">
        <v>29</v>
      </c>
      <c r="E4474" s="6" t="s">
        <v>4</v>
      </c>
      <c r="F4474" s="27">
        <v>3.6016714690925576E-3</v>
      </c>
    </row>
    <row r="4475" spans="2:6" x14ac:dyDescent="0.25">
      <c r="B4475" s="6" t="s">
        <v>33</v>
      </c>
      <c r="C4475" s="6">
        <v>1982</v>
      </c>
      <c r="D4475" s="6" t="s">
        <v>30</v>
      </c>
      <c r="E4475" s="6" t="s">
        <v>4</v>
      </c>
      <c r="F4475" s="27">
        <v>1.7872244227176346E-4</v>
      </c>
    </row>
    <row r="4476" spans="2:6" x14ac:dyDescent="0.25">
      <c r="B4476" s="6" t="s">
        <v>33</v>
      </c>
      <c r="C4476" s="6">
        <v>1982</v>
      </c>
      <c r="D4476" s="6" t="s">
        <v>31</v>
      </c>
      <c r="E4476" s="6" t="s">
        <v>4</v>
      </c>
      <c r="F4476" s="27">
        <v>3.5880601572639134E-3</v>
      </c>
    </row>
    <row r="4477" spans="2:6" x14ac:dyDescent="0.25">
      <c r="B4477" s="6" t="s">
        <v>33</v>
      </c>
      <c r="C4477" s="6">
        <v>1982</v>
      </c>
      <c r="D4477" s="6" t="s">
        <v>32</v>
      </c>
      <c r="E4477" s="6" t="s">
        <v>4</v>
      </c>
      <c r="F4477" s="27">
        <v>6.7997379526574904E-4</v>
      </c>
    </row>
    <row r="4478" spans="2:6" x14ac:dyDescent="0.25">
      <c r="B4478" s="6" t="s">
        <v>33</v>
      </c>
      <c r="C4478" s="6">
        <v>1981</v>
      </c>
      <c r="D4478" s="6" t="s">
        <v>7</v>
      </c>
      <c r="E4478" s="6" t="s">
        <v>3</v>
      </c>
      <c r="F4478" s="27">
        <v>7.1475760654014744E-2</v>
      </c>
    </row>
    <row r="4479" spans="2:6" x14ac:dyDescent="0.25">
      <c r="B4479" s="6" t="s">
        <v>33</v>
      </c>
      <c r="C4479" s="6">
        <v>1981</v>
      </c>
      <c r="D4479" s="6" t="s">
        <v>8</v>
      </c>
      <c r="E4479" s="6" t="s">
        <v>3</v>
      </c>
      <c r="F4479" s="27">
        <v>6.3500502327908714E-2</v>
      </c>
    </row>
    <row r="4480" spans="2:6" x14ac:dyDescent="0.25">
      <c r="B4480" s="6" t="s">
        <v>33</v>
      </c>
      <c r="C4480" s="6">
        <v>1981</v>
      </c>
      <c r="D4480" s="6" t="s">
        <v>9</v>
      </c>
      <c r="E4480" s="6" t="s">
        <v>3</v>
      </c>
      <c r="F4480" s="27">
        <v>7.54793057096729E-2</v>
      </c>
    </row>
    <row r="4481" spans="2:6" x14ac:dyDescent="0.25">
      <c r="B4481" s="6" t="s">
        <v>33</v>
      </c>
      <c r="C4481" s="6">
        <v>1981</v>
      </c>
      <c r="D4481" s="6" t="s">
        <v>10</v>
      </c>
      <c r="E4481" s="6" t="s">
        <v>3</v>
      </c>
      <c r="F4481" s="27">
        <v>8.2081329652759896E-2</v>
      </c>
    </row>
    <row r="4482" spans="2:6" x14ac:dyDescent="0.25">
      <c r="B4482" s="6" t="s">
        <v>33</v>
      </c>
      <c r="C4482" s="6">
        <v>1981</v>
      </c>
      <c r="D4482" s="6" t="s">
        <v>11</v>
      </c>
      <c r="E4482" s="6" t="s">
        <v>3</v>
      </c>
      <c r="F4482" s="27">
        <v>3.1468791168410809E-2</v>
      </c>
    </row>
    <row r="4483" spans="2:6" x14ac:dyDescent="0.25">
      <c r="B4483" s="6" t="s">
        <v>33</v>
      </c>
      <c r="C4483" s="6">
        <v>1981</v>
      </c>
      <c r="D4483" s="6" t="s">
        <v>12</v>
      </c>
      <c r="E4483" s="6" t="s">
        <v>3</v>
      </c>
      <c r="F4483" s="27">
        <v>9.3920519941496534E-3</v>
      </c>
    </row>
    <row r="4484" spans="2:6" x14ac:dyDescent="0.25">
      <c r="B4484" s="6" t="s">
        <v>33</v>
      </c>
      <c r="C4484" s="6">
        <v>1981</v>
      </c>
      <c r="D4484" s="6" t="s">
        <v>13</v>
      </c>
      <c r="E4484" s="6" t="s">
        <v>3</v>
      </c>
      <c r="F4484" s="27">
        <v>2.3195319275597922E-2</v>
      </c>
    </row>
    <row r="4485" spans="2:6" x14ac:dyDescent="0.25">
      <c r="B4485" s="6" t="s">
        <v>33</v>
      </c>
      <c r="C4485" s="6">
        <v>1981</v>
      </c>
      <c r="D4485" s="6" t="s">
        <v>14</v>
      </c>
      <c r="E4485" s="6" t="s">
        <v>3</v>
      </c>
      <c r="F4485" s="27">
        <v>7.6318101172582449E-3</v>
      </c>
    </row>
    <row r="4486" spans="2:6" x14ac:dyDescent="0.25">
      <c r="B4486" s="6" t="s">
        <v>33</v>
      </c>
      <c r="C4486" s="6">
        <v>1981</v>
      </c>
      <c r="D4486" s="6" t="s">
        <v>15</v>
      </c>
      <c r="E4486" s="6" t="s">
        <v>3</v>
      </c>
      <c r="F4486" s="27">
        <v>5.2997130113259724E-3</v>
      </c>
    </row>
    <row r="4487" spans="2:6" x14ac:dyDescent="0.25">
      <c r="B4487" s="6" t="s">
        <v>33</v>
      </c>
      <c r="C4487" s="6">
        <v>1981</v>
      </c>
      <c r="D4487" s="6" t="s">
        <v>16</v>
      </c>
      <c r="E4487" s="6" t="s">
        <v>3</v>
      </c>
      <c r="F4487" s="27">
        <v>0.21674150859206898</v>
      </c>
    </row>
    <row r="4488" spans="2:6" x14ac:dyDescent="0.25">
      <c r="B4488" s="6" t="s">
        <v>33</v>
      </c>
      <c r="C4488" s="6">
        <v>1981</v>
      </c>
      <c r="D4488" s="6" t="s">
        <v>17</v>
      </c>
      <c r="E4488" s="6" t="s">
        <v>3</v>
      </c>
      <c r="F4488" s="27">
        <v>3.2481265319046632E-2</v>
      </c>
    </row>
    <row r="4489" spans="2:6" x14ac:dyDescent="0.25">
      <c r="B4489" s="6" t="s">
        <v>33</v>
      </c>
      <c r="C4489" s="6">
        <v>1981</v>
      </c>
      <c r="D4489" s="6" t="s">
        <v>18</v>
      </c>
      <c r="E4489" s="6" t="s">
        <v>3</v>
      </c>
      <c r="F4489" s="27">
        <v>2.2851312614378026E-2</v>
      </c>
    </row>
    <row r="4490" spans="2:6" x14ac:dyDescent="0.25">
      <c r="B4490" s="6" t="s">
        <v>33</v>
      </c>
      <c r="C4490" s="6">
        <v>1981</v>
      </c>
      <c r="D4490" s="6" t="s">
        <v>19</v>
      </c>
      <c r="E4490" s="6" t="s">
        <v>3</v>
      </c>
      <c r="F4490" s="27">
        <v>9.4882733378642434E-2</v>
      </c>
    </row>
    <row r="4491" spans="2:6" x14ac:dyDescent="0.25">
      <c r="B4491" s="6" t="s">
        <v>33</v>
      </c>
      <c r="C4491" s="6">
        <v>1981</v>
      </c>
      <c r="D4491" s="6" t="s">
        <v>20</v>
      </c>
      <c r="E4491" s="6" t="s">
        <v>3</v>
      </c>
      <c r="F4491" s="27">
        <v>2.6075816610942427E-2</v>
      </c>
    </row>
    <row r="4492" spans="2:6" x14ac:dyDescent="0.25">
      <c r="B4492" s="6" t="s">
        <v>33</v>
      </c>
      <c r="C4492" s="6">
        <v>1981</v>
      </c>
      <c r="D4492" s="6" t="s">
        <v>21</v>
      </c>
      <c r="E4492" s="6" t="s">
        <v>3</v>
      </c>
      <c r="F4492" s="27">
        <v>3.6427848232749548E-3</v>
      </c>
    </row>
    <row r="4493" spans="2:6" x14ac:dyDescent="0.25">
      <c r="B4493" s="6" t="s">
        <v>33</v>
      </c>
      <c r="C4493" s="6">
        <v>1981</v>
      </c>
      <c r="D4493" s="6" t="s">
        <v>22</v>
      </c>
      <c r="E4493" s="6" t="s">
        <v>3</v>
      </c>
      <c r="F4493" s="27">
        <v>2.3506935699235423E-2</v>
      </c>
    </row>
    <row r="4494" spans="2:6" x14ac:dyDescent="0.25">
      <c r="B4494" s="6" t="s">
        <v>33</v>
      </c>
      <c r="C4494" s="6">
        <v>1981</v>
      </c>
      <c r="D4494" s="6" t="s">
        <v>23</v>
      </c>
      <c r="E4494" s="6" t="s">
        <v>3</v>
      </c>
      <c r="F4494" s="27">
        <v>1.0415136739855572E-3</v>
      </c>
    </row>
    <row r="4495" spans="2:6" x14ac:dyDescent="0.25">
      <c r="B4495" s="6" t="s">
        <v>33</v>
      </c>
      <c r="C4495" s="6">
        <v>1981</v>
      </c>
      <c r="D4495" s="6" t="s">
        <v>24</v>
      </c>
      <c r="E4495" s="6" t="s">
        <v>3</v>
      </c>
      <c r="F4495" s="27">
        <v>7.8664718040189582E-2</v>
      </c>
    </row>
    <row r="4496" spans="2:6" x14ac:dyDescent="0.25">
      <c r="B4496" s="6" t="s">
        <v>33</v>
      </c>
      <c r="C4496" s="6">
        <v>1981</v>
      </c>
      <c r="D4496" s="6" t="s">
        <v>25</v>
      </c>
      <c r="E4496" s="6" t="s">
        <v>3</v>
      </c>
      <c r="F4496" s="27">
        <v>5.1451892399630751E-2</v>
      </c>
    </row>
    <row r="4497" spans="2:6" x14ac:dyDescent="0.25">
      <c r="B4497" s="6" t="s">
        <v>33</v>
      </c>
      <c r="C4497" s="6">
        <v>1981</v>
      </c>
      <c r="D4497" s="6" t="s">
        <v>26</v>
      </c>
      <c r="E4497" s="6" t="s">
        <v>3</v>
      </c>
      <c r="F4497" s="27">
        <v>4.7197602228895109E-2</v>
      </c>
    </row>
    <row r="4498" spans="2:6" x14ac:dyDescent="0.25">
      <c r="B4498" s="6" t="s">
        <v>33</v>
      </c>
      <c r="C4498" s="6">
        <v>1981</v>
      </c>
      <c r="D4498" s="6" t="s">
        <v>27</v>
      </c>
      <c r="E4498" s="6" t="s">
        <v>3</v>
      </c>
      <c r="F4498" s="27">
        <v>2.9988892382318727E-4</v>
      </c>
    </row>
    <row r="4499" spans="2:6" x14ac:dyDescent="0.25">
      <c r="B4499" s="6" t="s">
        <v>33</v>
      </c>
      <c r="C4499" s="6">
        <v>1981</v>
      </c>
      <c r="D4499" s="6" t="s">
        <v>28</v>
      </c>
      <c r="E4499" s="6" t="s">
        <v>3</v>
      </c>
      <c r="F4499" s="27">
        <v>4.9797198021068172E-3</v>
      </c>
    </row>
    <row r="4500" spans="2:6" x14ac:dyDescent="0.25">
      <c r="B4500" s="6" t="s">
        <v>33</v>
      </c>
      <c r="C4500" s="6">
        <v>1981</v>
      </c>
      <c r="D4500" s="6" t="s">
        <v>29</v>
      </c>
      <c r="E4500" s="6" t="s">
        <v>3</v>
      </c>
      <c r="F4500" s="27">
        <v>2.2107454054727214E-2</v>
      </c>
    </row>
    <row r="4501" spans="2:6" x14ac:dyDescent="0.25">
      <c r="B4501" s="6" t="s">
        <v>33</v>
      </c>
      <c r="C4501" s="6">
        <v>1981</v>
      </c>
      <c r="D4501" s="6" t="s">
        <v>30</v>
      </c>
      <c r="E4501" s="6" t="s">
        <v>3</v>
      </c>
      <c r="F4501" s="27">
        <v>2.0551047293656036E-4</v>
      </c>
    </row>
    <row r="4502" spans="2:6" x14ac:dyDescent="0.25">
      <c r="B4502" s="6" t="s">
        <v>33</v>
      </c>
      <c r="C4502" s="6">
        <v>1981</v>
      </c>
      <c r="D4502" s="6" t="s">
        <v>31</v>
      </c>
      <c r="E4502" s="6" t="s">
        <v>3</v>
      </c>
      <c r="F4502" s="27">
        <v>5.9307641918105196E-4</v>
      </c>
    </row>
    <row r="4503" spans="2:6" x14ac:dyDescent="0.25">
      <c r="B4503" s="6" t="s">
        <v>33</v>
      </c>
      <c r="C4503" s="6">
        <v>1981</v>
      </c>
      <c r="D4503" s="6" t="s">
        <v>32</v>
      </c>
      <c r="E4503" s="6" t="s">
        <v>3</v>
      </c>
      <c r="F4503" s="27">
        <v>3.7516830358364471E-3</v>
      </c>
    </row>
    <row r="4504" spans="2:6" x14ac:dyDescent="0.25">
      <c r="B4504" s="6" t="s">
        <v>33</v>
      </c>
      <c r="C4504" s="6">
        <v>1981</v>
      </c>
      <c r="D4504" s="6" t="s">
        <v>7</v>
      </c>
      <c r="E4504" s="6" t="s">
        <v>4</v>
      </c>
      <c r="F4504" s="27">
        <v>0.1223927394025828</v>
      </c>
    </row>
    <row r="4505" spans="2:6" x14ac:dyDescent="0.25">
      <c r="B4505" s="6" t="s">
        <v>33</v>
      </c>
      <c r="C4505" s="6">
        <v>1981</v>
      </c>
      <c r="D4505" s="6" t="s">
        <v>8</v>
      </c>
      <c r="E4505" s="6" t="s">
        <v>4</v>
      </c>
      <c r="F4505" s="27">
        <v>3.3463855042338092E-2</v>
      </c>
    </row>
    <row r="4506" spans="2:6" x14ac:dyDescent="0.25">
      <c r="B4506" s="6" t="s">
        <v>33</v>
      </c>
      <c r="C4506" s="6">
        <v>1981</v>
      </c>
      <c r="D4506" s="6" t="s">
        <v>9</v>
      </c>
      <c r="E4506" s="6" t="s">
        <v>4</v>
      </c>
      <c r="F4506" s="27">
        <v>8.3677029838474137E-2</v>
      </c>
    </row>
    <row r="4507" spans="2:6" x14ac:dyDescent="0.25">
      <c r="B4507" s="6" t="s">
        <v>33</v>
      </c>
      <c r="C4507" s="6">
        <v>1981</v>
      </c>
      <c r="D4507" s="6" t="s">
        <v>10</v>
      </c>
      <c r="E4507" s="6" t="s">
        <v>4</v>
      </c>
      <c r="F4507" s="27">
        <v>3.6318580122117465E-2</v>
      </c>
    </row>
    <row r="4508" spans="2:6" x14ac:dyDescent="0.25">
      <c r="B4508" s="6" t="s">
        <v>33</v>
      </c>
      <c r="C4508" s="6">
        <v>1981</v>
      </c>
      <c r="D4508" s="6" t="s">
        <v>11</v>
      </c>
      <c r="E4508" s="6" t="s">
        <v>4</v>
      </c>
      <c r="F4508" s="27">
        <v>4.7267890160254428E-2</v>
      </c>
    </row>
    <row r="4509" spans="2:6" x14ac:dyDescent="0.25">
      <c r="B4509" s="6" t="s">
        <v>33</v>
      </c>
      <c r="C4509" s="6">
        <v>1981</v>
      </c>
      <c r="D4509" s="6" t="s">
        <v>12</v>
      </c>
      <c r="E4509" s="6" t="s">
        <v>4</v>
      </c>
      <c r="F4509" s="27">
        <v>4.8254449562825244E-3</v>
      </c>
    </row>
    <row r="4510" spans="2:6" x14ac:dyDescent="0.25">
      <c r="B4510" s="6" t="s">
        <v>33</v>
      </c>
      <c r="C4510" s="6">
        <v>1981</v>
      </c>
      <c r="D4510" s="6" t="s">
        <v>13</v>
      </c>
      <c r="E4510" s="6" t="s">
        <v>4</v>
      </c>
      <c r="F4510" s="27">
        <v>9.4931603545856426E-3</v>
      </c>
    </row>
    <row r="4511" spans="2:6" x14ac:dyDescent="0.25">
      <c r="B4511" s="6" t="s">
        <v>33</v>
      </c>
      <c r="C4511" s="6">
        <v>1981</v>
      </c>
      <c r="D4511" s="6" t="s">
        <v>14</v>
      </c>
      <c r="E4511" s="6" t="s">
        <v>4</v>
      </c>
      <c r="F4511" s="27">
        <v>2.1491401939893642E-2</v>
      </c>
    </row>
    <row r="4512" spans="2:6" x14ac:dyDescent="0.25">
      <c r="B4512" s="6" t="s">
        <v>33</v>
      </c>
      <c r="C4512" s="6">
        <v>1981</v>
      </c>
      <c r="D4512" s="6" t="s">
        <v>15</v>
      </c>
      <c r="E4512" s="6" t="s">
        <v>4</v>
      </c>
      <c r="F4512" s="27">
        <v>3.3465054506657326E-3</v>
      </c>
    </row>
    <row r="4513" spans="2:6" x14ac:dyDescent="0.25">
      <c r="B4513" s="6" t="s">
        <v>33</v>
      </c>
      <c r="C4513" s="6">
        <v>1981</v>
      </c>
      <c r="D4513" s="6" t="s">
        <v>16</v>
      </c>
      <c r="E4513" s="6" t="s">
        <v>4</v>
      </c>
      <c r="F4513" s="27">
        <v>0.11955600628759196</v>
      </c>
    </row>
    <row r="4514" spans="2:6" x14ac:dyDescent="0.25">
      <c r="B4514" s="6" t="s">
        <v>33</v>
      </c>
      <c r="C4514" s="6">
        <v>1981</v>
      </c>
      <c r="D4514" s="6" t="s">
        <v>17</v>
      </c>
      <c r="E4514" s="6" t="s">
        <v>4</v>
      </c>
      <c r="F4514" s="27">
        <v>8.6776445639377447E-2</v>
      </c>
    </row>
    <row r="4515" spans="2:6" x14ac:dyDescent="0.25">
      <c r="B4515" s="6" t="s">
        <v>33</v>
      </c>
      <c r="C4515" s="6">
        <v>1981</v>
      </c>
      <c r="D4515" s="6" t="s">
        <v>18</v>
      </c>
      <c r="E4515" s="6" t="s">
        <v>4</v>
      </c>
      <c r="F4515" s="27">
        <v>7.2121990319123475E-2</v>
      </c>
    </row>
    <row r="4516" spans="2:6" x14ac:dyDescent="0.25">
      <c r="B4516" s="6" t="s">
        <v>33</v>
      </c>
      <c r="C4516" s="6">
        <v>1981</v>
      </c>
      <c r="D4516" s="6" t="s">
        <v>19</v>
      </c>
      <c r="E4516" s="6" t="s">
        <v>4</v>
      </c>
      <c r="F4516" s="27">
        <v>9.7000679496536846E-2</v>
      </c>
    </row>
    <row r="4517" spans="2:6" x14ac:dyDescent="0.25">
      <c r="B4517" s="6" t="s">
        <v>33</v>
      </c>
      <c r="C4517" s="6">
        <v>1981</v>
      </c>
      <c r="D4517" s="6" t="s">
        <v>20</v>
      </c>
      <c r="E4517" s="6" t="s">
        <v>4</v>
      </c>
      <c r="F4517" s="27">
        <v>3.0883807291663543E-2</v>
      </c>
    </row>
    <row r="4518" spans="2:6" x14ac:dyDescent="0.25">
      <c r="B4518" s="6" t="s">
        <v>33</v>
      </c>
      <c r="C4518" s="6">
        <v>1981</v>
      </c>
      <c r="D4518" s="6" t="s">
        <v>21</v>
      </c>
      <c r="E4518" s="6" t="s">
        <v>4</v>
      </c>
      <c r="F4518" s="27">
        <v>1.5047279884803446E-3</v>
      </c>
    </row>
    <row r="4519" spans="2:6" x14ac:dyDescent="0.25">
      <c r="B4519" s="6" t="s">
        <v>33</v>
      </c>
      <c r="C4519" s="6">
        <v>1981</v>
      </c>
      <c r="D4519" s="6" t="s">
        <v>22</v>
      </c>
      <c r="E4519" s="6" t="s">
        <v>4</v>
      </c>
      <c r="F4519" s="27">
        <v>1.1538247018881368E-2</v>
      </c>
    </row>
    <row r="4520" spans="2:6" x14ac:dyDescent="0.25">
      <c r="B4520" s="6" t="s">
        <v>33</v>
      </c>
      <c r="C4520" s="6">
        <v>1981</v>
      </c>
      <c r="D4520" s="6" t="s">
        <v>23</v>
      </c>
      <c r="E4520" s="6" t="s">
        <v>4</v>
      </c>
      <c r="F4520" s="27">
        <v>6.381150178330358E-4</v>
      </c>
    </row>
    <row r="4521" spans="2:6" x14ac:dyDescent="0.25">
      <c r="B4521" s="6" t="s">
        <v>33</v>
      </c>
      <c r="C4521" s="6">
        <v>1981</v>
      </c>
      <c r="D4521" s="6" t="s">
        <v>24</v>
      </c>
      <c r="E4521" s="6" t="s">
        <v>4</v>
      </c>
      <c r="F4521" s="27">
        <v>4.3129738258893581E-2</v>
      </c>
    </row>
    <row r="4522" spans="2:6" x14ac:dyDescent="0.25">
      <c r="B4522" s="6" t="s">
        <v>33</v>
      </c>
      <c r="C4522" s="6">
        <v>1981</v>
      </c>
      <c r="D4522" s="6" t="s">
        <v>25</v>
      </c>
      <c r="E4522" s="6" t="s">
        <v>4</v>
      </c>
      <c r="F4522" s="27">
        <v>9.5518741330121962E-2</v>
      </c>
    </row>
    <row r="4523" spans="2:6" x14ac:dyDescent="0.25">
      <c r="B4523" s="6" t="s">
        <v>33</v>
      </c>
      <c r="C4523" s="6">
        <v>1981</v>
      </c>
      <c r="D4523" s="6" t="s">
        <v>26</v>
      </c>
      <c r="E4523" s="6" t="s">
        <v>4</v>
      </c>
      <c r="F4523" s="27">
        <v>5.6214094785268898E-2</v>
      </c>
    </row>
    <row r="4524" spans="2:6" x14ac:dyDescent="0.25">
      <c r="B4524" s="6" t="s">
        <v>33</v>
      </c>
      <c r="C4524" s="6">
        <v>1981</v>
      </c>
      <c r="D4524" s="6" t="s">
        <v>27</v>
      </c>
      <c r="E4524" s="6" t="s">
        <v>4</v>
      </c>
      <c r="F4524" s="27">
        <v>2.1590357746230533E-4</v>
      </c>
    </row>
    <row r="4525" spans="2:6" x14ac:dyDescent="0.25">
      <c r="B4525" s="6" t="s">
        <v>33</v>
      </c>
      <c r="C4525" s="6">
        <v>1981</v>
      </c>
      <c r="D4525" s="6" t="s">
        <v>28</v>
      </c>
      <c r="E4525" s="6" t="s">
        <v>4</v>
      </c>
      <c r="F4525" s="27">
        <v>1.388319976298585E-2</v>
      </c>
    </row>
    <row r="4526" spans="2:6" x14ac:dyDescent="0.25">
      <c r="B4526" s="6" t="s">
        <v>33</v>
      </c>
      <c r="C4526" s="6">
        <v>1981</v>
      </c>
      <c r="D4526" s="6" t="s">
        <v>29</v>
      </c>
      <c r="E4526" s="6" t="s">
        <v>4</v>
      </c>
      <c r="F4526" s="27">
        <v>4.1621411877455529E-3</v>
      </c>
    </row>
    <row r="4527" spans="2:6" x14ac:dyDescent="0.25">
      <c r="B4527" s="6" t="s">
        <v>33</v>
      </c>
      <c r="C4527" s="6">
        <v>1981</v>
      </c>
      <c r="D4527" s="6" t="s">
        <v>30</v>
      </c>
      <c r="E4527" s="6" t="s">
        <v>4</v>
      </c>
      <c r="F4527" s="27">
        <v>1.8231857652372451E-4</v>
      </c>
    </row>
    <row r="4528" spans="2:6" x14ac:dyDescent="0.25">
      <c r="B4528" s="6" t="s">
        <v>33</v>
      </c>
      <c r="C4528" s="6">
        <v>1981</v>
      </c>
      <c r="D4528" s="6" t="s">
        <v>31</v>
      </c>
      <c r="E4528" s="6" t="s">
        <v>4</v>
      </c>
      <c r="F4528" s="27">
        <v>3.724336711224767E-3</v>
      </c>
    </row>
    <row r="4529" spans="2:6" x14ac:dyDescent="0.25">
      <c r="B4529" s="6" t="s">
        <v>33</v>
      </c>
      <c r="C4529" s="6">
        <v>1981</v>
      </c>
      <c r="D4529" s="6" t="s">
        <v>32</v>
      </c>
      <c r="E4529" s="6" t="s">
        <v>4</v>
      </c>
      <c r="F4529" s="27">
        <v>6.7289948309085163E-4</v>
      </c>
    </row>
    <row r="4530" spans="2:6" x14ac:dyDescent="0.25">
      <c r="B4530" s="6" t="s">
        <v>33</v>
      </c>
      <c r="C4530" s="6">
        <v>1980</v>
      </c>
      <c r="D4530" s="6" t="s">
        <v>7</v>
      </c>
      <c r="E4530" s="6" t="s">
        <v>3</v>
      </c>
      <c r="F4530" s="27">
        <v>6.8633689589228344E-2</v>
      </c>
    </row>
    <row r="4531" spans="2:6" x14ac:dyDescent="0.25">
      <c r="B4531" s="6" t="s">
        <v>33</v>
      </c>
      <c r="C4531" s="6">
        <v>1980</v>
      </c>
      <c r="D4531" s="6" t="s">
        <v>8</v>
      </c>
      <c r="E4531" s="6" t="s">
        <v>3</v>
      </c>
      <c r="F4531" s="27">
        <v>6.1287488583758071E-2</v>
      </c>
    </row>
    <row r="4532" spans="2:6" x14ac:dyDescent="0.25">
      <c r="B4532" s="6" t="s">
        <v>33</v>
      </c>
      <c r="C4532" s="6">
        <v>1980</v>
      </c>
      <c r="D4532" s="6" t="s">
        <v>9</v>
      </c>
      <c r="E4532" s="6" t="s">
        <v>3</v>
      </c>
      <c r="F4532" s="27">
        <v>7.6339267443092593E-2</v>
      </c>
    </row>
    <row r="4533" spans="2:6" x14ac:dyDescent="0.25">
      <c r="B4533" s="6" t="s">
        <v>33</v>
      </c>
      <c r="C4533" s="6">
        <v>1980</v>
      </c>
      <c r="D4533" s="6" t="s">
        <v>10</v>
      </c>
      <c r="E4533" s="6" t="s">
        <v>3</v>
      </c>
      <c r="F4533" s="27">
        <v>8.4378992881423018E-2</v>
      </c>
    </row>
    <row r="4534" spans="2:6" x14ac:dyDescent="0.25">
      <c r="B4534" s="6" t="s">
        <v>33</v>
      </c>
      <c r="C4534" s="6">
        <v>1980</v>
      </c>
      <c r="D4534" s="6" t="s">
        <v>11</v>
      </c>
      <c r="E4534" s="6" t="s">
        <v>3</v>
      </c>
      <c r="F4534" s="27">
        <v>3.314732824898256E-2</v>
      </c>
    </row>
    <row r="4535" spans="2:6" x14ac:dyDescent="0.25">
      <c r="B4535" s="6" t="s">
        <v>33</v>
      </c>
      <c r="C4535" s="6">
        <v>1980</v>
      </c>
      <c r="D4535" s="6" t="s">
        <v>12</v>
      </c>
      <c r="E4535" s="6" t="s">
        <v>3</v>
      </c>
      <c r="F4535" s="27">
        <v>9.516478353571875E-3</v>
      </c>
    </row>
    <row r="4536" spans="2:6" x14ac:dyDescent="0.25">
      <c r="B4536" s="6" t="s">
        <v>33</v>
      </c>
      <c r="C4536" s="6">
        <v>1980</v>
      </c>
      <c r="D4536" s="6" t="s">
        <v>13</v>
      </c>
      <c r="E4536" s="6" t="s">
        <v>3</v>
      </c>
      <c r="F4536" s="27">
        <v>2.3559647306103295E-2</v>
      </c>
    </row>
    <row r="4537" spans="2:6" x14ac:dyDescent="0.25">
      <c r="B4537" s="6" t="s">
        <v>33</v>
      </c>
      <c r="C4537" s="6">
        <v>1980</v>
      </c>
      <c r="D4537" s="6" t="s">
        <v>14</v>
      </c>
      <c r="E4537" s="6" t="s">
        <v>3</v>
      </c>
      <c r="F4537" s="27">
        <v>7.8597566889786804E-3</v>
      </c>
    </row>
    <row r="4538" spans="2:6" x14ac:dyDescent="0.25">
      <c r="B4538" s="6" t="s">
        <v>33</v>
      </c>
      <c r="C4538" s="6">
        <v>1980</v>
      </c>
      <c r="D4538" s="6" t="s">
        <v>15</v>
      </c>
      <c r="E4538" s="6" t="s">
        <v>3</v>
      </c>
      <c r="F4538" s="27">
        <v>5.149012442512319E-3</v>
      </c>
    </row>
    <row r="4539" spans="2:6" x14ac:dyDescent="0.25">
      <c r="B4539" s="6" t="s">
        <v>33</v>
      </c>
      <c r="C4539" s="6">
        <v>1980</v>
      </c>
      <c r="D4539" s="6" t="s">
        <v>16</v>
      </c>
      <c r="E4539" s="6" t="s">
        <v>3</v>
      </c>
      <c r="F4539" s="27">
        <v>0.21614414992237796</v>
      </c>
    </row>
    <row r="4540" spans="2:6" x14ac:dyDescent="0.25">
      <c r="B4540" s="6" t="s">
        <v>33</v>
      </c>
      <c r="C4540" s="6">
        <v>1980</v>
      </c>
      <c r="D4540" s="6" t="s">
        <v>17</v>
      </c>
      <c r="E4540" s="6" t="s">
        <v>3</v>
      </c>
      <c r="F4540" s="27">
        <v>3.2752069780780123E-2</v>
      </c>
    </row>
    <row r="4541" spans="2:6" x14ac:dyDescent="0.25">
      <c r="B4541" s="6" t="s">
        <v>33</v>
      </c>
      <c r="C4541" s="6">
        <v>1980</v>
      </c>
      <c r="D4541" s="6" t="s">
        <v>18</v>
      </c>
      <c r="E4541" s="6" t="s">
        <v>3</v>
      </c>
      <c r="F4541" s="27">
        <v>2.3157661034186774E-2</v>
      </c>
    </row>
    <row r="4542" spans="2:6" x14ac:dyDescent="0.25">
      <c r="B4542" s="6" t="s">
        <v>33</v>
      </c>
      <c r="C4542" s="6">
        <v>1980</v>
      </c>
      <c r="D4542" s="6" t="s">
        <v>19</v>
      </c>
      <c r="E4542" s="6" t="s">
        <v>3</v>
      </c>
      <c r="F4542" s="27">
        <v>9.1929270599553831E-2</v>
      </c>
    </row>
    <row r="4543" spans="2:6" x14ac:dyDescent="0.25">
      <c r="B4543" s="6" t="s">
        <v>33</v>
      </c>
      <c r="C4543" s="6">
        <v>1980</v>
      </c>
      <c r="D4543" s="6" t="s">
        <v>20</v>
      </c>
      <c r="E4543" s="6" t="s">
        <v>3</v>
      </c>
      <c r="F4543" s="27">
        <v>2.6512031835967176E-2</v>
      </c>
    </row>
    <row r="4544" spans="2:6" x14ac:dyDescent="0.25">
      <c r="B4544" s="6" t="s">
        <v>33</v>
      </c>
      <c r="C4544" s="6">
        <v>1980</v>
      </c>
      <c r="D4544" s="6" t="s">
        <v>21</v>
      </c>
      <c r="E4544" s="6" t="s">
        <v>3</v>
      </c>
      <c r="F4544" s="27">
        <v>3.6644104229377741E-3</v>
      </c>
    </row>
    <row r="4545" spans="2:6" x14ac:dyDescent="0.25">
      <c r="B4545" s="6" t="s">
        <v>33</v>
      </c>
      <c r="C4545" s="6">
        <v>1980</v>
      </c>
      <c r="D4545" s="6" t="s">
        <v>22</v>
      </c>
      <c r="E4545" s="6" t="s">
        <v>3</v>
      </c>
      <c r="F4545" s="27">
        <v>2.3485641465248373E-2</v>
      </c>
    </row>
    <row r="4546" spans="2:6" x14ac:dyDescent="0.25">
      <c r="B4546" s="6" t="s">
        <v>33</v>
      </c>
      <c r="C4546" s="6">
        <v>1980</v>
      </c>
      <c r="D4546" s="6" t="s">
        <v>23</v>
      </c>
      <c r="E4546" s="6" t="s">
        <v>3</v>
      </c>
      <c r="F4546" s="27">
        <v>1.0994352569432336E-3</v>
      </c>
    </row>
    <row r="4547" spans="2:6" x14ac:dyDescent="0.25">
      <c r="B4547" s="6" t="s">
        <v>33</v>
      </c>
      <c r="C4547" s="6">
        <v>1980</v>
      </c>
      <c r="D4547" s="6" t="s">
        <v>24</v>
      </c>
      <c r="E4547" s="6" t="s">
        <v>3</v>
      </c>
      <c r="F4547" s="27">
        <v>7.8164744850847401E-2</v>
      </c>
    </row>
    <row r="4548" spans="2:6" x14ac:dyDescent="0.25">
      <c r="B4548" s="6" t="s">
        <v>33</v>
      </c>
      <c r="C4548" s="6">
        <v>1980</v>
      </c>
      <c r="D4548" s="6" t="s">
        <v>25</v>
      </c>
      <c r="E4548" s="6" t="s">
        <v>3</v>
      </c>
      <c r="F4548" s="27">
        <v>5.1819226156803802E-2</v>
      </c>
    </row>
    <row r="4549" spans="2:6" x14ac:dyDescent="0.25">
      <c r="B4549" s="6" t="s">
        <v>33</v>
      </c>
      <c r="C4549" s="6">
        <v>1980</v>
      </c>
      <c r="D4549" s="6" t="s">
        <v>26</v>
      </c>
      <c r="E4549" s="6" t="s">
        <v>3</v>
      </c>
      <c r="F4549" s="27">
        <v>4.8808533994751192E-2</v>
      </c>
    </row>
    <row r="4550" spans="2:6" x14ac:dyDescent="0.25">
      <c r="B4550" s="6" t="s">
        <v>33</v>
      </c>
      <c r="C4550" s="6">
        <v>1980</v>
      </c>
      <c r="D4550" s="6" t="s">
        <v>27</v>
      </c>
      <c r="E4550" s="6" t="s">
        <v>3</v>
      </c>
      <c r="F4550" s="27">
        <v>2.7696125289645968E-4</v>
      </c>
    </row>
    <row r="4551" spans="2:6" x14ac:dyDescent="0.25">
      <c r="B4551" s="6" t="s">
        <v>33</v>
      </c>
      <c r="C4551" s="6">
        <v>1980</v>
      </c>
      <c r="D4551" s="6" t="s">
        <v>28</v>
      </c>
      <c r="E4551" s="6" t="s">
        <v>3</v>
      </c>
      <c r="F4551" s="27">
        <v>4.9404505273757133E-3</v>
      </c>
    </row>
    <row r="4552" spans="2:6" x14ac:dyDescent="0.25">
      <c r="B4552" s="6" t="s">
        <v>33</v>
      </c>
      <c r="C4552" s="6">
        <v>1980</v>
      </c>
      <c r="D4552" s="6" t="s">
        <v>29</v>
      </c>
      <c r="E4552" s="6" t="s">
        <v>3</v>
      </c>
      <c r="F4552" s="27">
        <v>2.3199709807399799E-2</v>
      </c>
    </row>
    <row r="4553" spans="2:6" x14ac:dyDescent="0.25">
      <c r="B4553" s="6" t="s">
        <v>33</v>
      </c>
      <c r="C4553" s="6">
        <v>1980</v>
      </c>
      <c r="D4553" s="6" t="s">
        <v>30</v>
      </c>
      <c r="E4553" s="6" t="s">
        <v>3</v>
      </c>
      <c r="F4553" s="27">
        <v>1.9342435677991617E-4</v>
      </c>
    </row>
    <row r="4554" spans="2:6" x14ac:dyDescent="0.25">
      <c r="B4554" s="6" t="s">
        <v>33</v>
      </c>
      <c r="C4554" s="6">
        <v>1980</v>
      </c>
      <c r="D4554" s="6" t="s">
        <v>31</v>
      </c>
      <c r="E4554" s="6" t="s">
        <v>3</v>
      </c>
      <c r="F4554" s="27">
        <v>5.4383080022179326E-4</v>
      </c>
    </row>
    <row r="4555" spans="2:6" x14ac:dyDescent="0.25">
      <c r="B4555" s="6" t="s">
        <v>33</v>
      </c>
      <c r="C4555" s="6">
        <v>1980</v>
      </c>
      <c r="D4555" s="6" t="s">
        <v>32</v>
      </c>
      <c r="E4555" s="6" t="s">
        <v>3</v>
      </c>
      <c r="F4555" s="27">
        <v>3.4367863972779304E-3</v>
      </c>
    </row>
    <row r="4556" spans="2:6" x14ac:dyDescent="0.25">
      <c r="B4556" s="6" t="s">
        <v>33</v>
      </c>
      <c r="C4556" s="6">
        <v>1980</v>
      </c>
      <c r="D4556" s="6" t="s">
        <v>7</v>
      </c>
      <c r="E4556" s="6" t="s">
        <v>4</v>
      </c>
      <c r="F4556" s="27">
        <v>0.12098370599766169</v>
      </c>
    </row>
    <row r="4557" spans="2:6" x14ac:dyDescent="0.25">
      <c r="B4557" s="6" t="s">
        <v>33</v>
      </c>
      <c r="C4557" s="6">
        <v>1980</v>
      </c>
      <c r="D4557" s="6" t="s">
        <v>8</v>
      </c>
      <c r="E4557" s="6" t="s">
        <v>4</v>
      </c>
      <c r="F4557" s="27">
        <v>3.2880444122057595E-2</v>
      </c>
    </row>
    <row r="4558" spans="2:6" x14ac:dyDescent="0.25">
      <c r="B4558" s="6" t="s">
        <v>33</v>
      </c>
      <c r="C4558" s="6">
        <v>1980</v>
      </c>
      <c r="D4558" s="6" t="s">
        <v>9</v>
      </c>
      <c r="E4558" s="6" t="s">
        <v>4</v>
      </c>
      <c r="F4558" s="27">
        <v>8.3174602026092836E-2</v>
      </c>
    </row>
    <row r="4559" spans="2:6" x14ac:dyDescent="0.25">
      <c r="B4559" s="6" t="s">
        <v>33</v>
      </c>
      <c r="C4559" s="6">
        <v>1980</v>
      </c>
      <c r="D4559" s="6" t="s">
        <v>10</v>
      </c>
      <c r="E4559" s="6" t="s">
        <v>4</v>
      </c>
      <c r="F4559" s="27">
        <v>3.6521767443711439E-2</v>
      </c>
    </row>
    <row r="4560" spans="2:6" x14ac:dyDescent="0.25">
      <c r="B4560" s="6" t="s">
        <v>33</v>
      </c>
      <c r="C4560" s="6">
        <v>1980</v>
      </c>
      <c r="D4560" s="6" t="s">
        <v>11</v>
      </c>
      <c r="E4560" s="6" t="s">
        <v>4</v>
      </c>
      <c r="F4560" s="27">
        <v>4.5516843004637424E-2</v>
      </c>
    </row>
    <row r="4561" spans="2:6" x14ac:dyDescent="0.25">
      <c r="B4561" s="6" t="s">
        <v>33</v>
      </c>
      <c r="C4561" s="6">
        <v>1980</v>
      </c>
      <c r="D4561" s="6" t="s">
        <v>12</v>
      </c>
      <c r="E4561" s="6" t="s">
        <v>4</v>
      </c>
      <c r="F4561" s="27">
        <v>4.6127046548521131E-3</v>
      </c>
    </row>
    <row r="4562" spans="2:6" x14ac:dyDescent="0.25">
      <c r="B4562" s="6" t="s">
        <v>33</v>
      </c>
      <c r="C4562" s="6">
        <v>1980</v>
      </c>
      <c r="D4562" s="6" t="s">
        <v>13</v>
      </c>
      <c r="E4562" s="6" t="s">
        <v>4</v>
      </c>
      <c r="F4562" s="27">
        <v>9.8693790575973047E-3</v>
      </c>
    </row>
    <row r="4563" spans="2:6" x14ac:dyDescent="0.25">
      <c r="B4563" s="6" t="s">
        <v>33</v>
      </c>
      <c r="C4563" s="6">
        <v>1980</v>
      </c>
      <c r="D4563" s="6" t="s">
        <v>14</v>
      </c>
      <c r="E4563" s="6" t="s">
        <v>4</v>
      </c>
      <c r="F4563" s="27">
        <v>2.3242001781167261E-2</v>
      </c>
    </row>
    <row r="4564" spans="2:6" x14ac:dyDescent="0.25">
      <c r="B4564" s="6" t="s">
        <v>33</v>
      </c>
      <c r="C4564" s="6">
        <v>1980</v>
      </c>
      <c r="D4564" s="6" t="s">
        <v>15</v>
      </c>
      <c r="E4564" s="6" t="s">
        <v>4</v>
      </c>
      <c r="F4564" s="27">
        <v>3.4767130771081417E-3</v>
      </c>
    </row>
    <row r="4565" spans="2:6" x14ac:dyDescent="0.25">
      <c r="B4565" s="6" t="s">
        <v>33</v>
      </c>
      <c r="C4565" s="6">
        <v>1980</v>
      </c>
      <c r="D4565" s="6" t="s">
        <v>16</v>
      </c>
      <c r="E4565" s="6" t="s">
        <v>4</v>
      </c>
      <c r="F4565" s="27">
        <v>0.11462058544568073</v>
      </c>
    </row>
    <row r="4566" spans="2:6" x14ac:dyDescent="0.25">
      <c r="B4566" s="6" t="s">
        <v>33</v>
      </c>
      <c r="C4566" s="6">
        <v>1980</v>
      </c>
      <c r="D4566" s="6" t="s">
        <v>17</v>
      </c>
      <c r="E4566" s="6" t="s">
        <v>4</v>
      </c>
      <c r="F4566" s="27">
        <v>8.7403216110338314E-2</v>
      </c>
    </row>
    <row r="4567" spans="2:6" x14ac:dyDescent="0.25">
      <c r="B4567" s="6" t="s">
        <v>33</v>
      </c>
      <c r="C4567" s="6">
        <v>1980</v>
      </c>
      <c r="D4567" s="6" t="s">
        <v>18</v>
      </c>
      <c r="E4567" s="6" t="s">
        <v>4</v>
      </c>
      <c r="F4567" s="27">
        <v>6.97525359323663E-2</v>
      </c>
    </row>
    <row r="4568" spans="2:6" x14ac:dyDescent="0.25">
      <c r="B4568" s="6" t="s">
        <v>33</v>
      </c>
      <c r="C4568" s="6">
        <v>1980</v>
      </c>
      <c r="D4568" s="6" t="s">
        <v>19</v>
      </c>
      <c r="E4568" s="6" t="s">
        <v>4</v>
      </c>
      <c r="F4568" s="27">
        <v>0.103463869860226</v>
      </c>
    </row>
    <row r="4569" spans="2:6" x14ac:dyDescent="0.25">
      <c r="B4569" s="6" t="s">
        <v>33</v>
      </c>
      <c r="C4569" s="6">
        <v>1980</v>
      </c>
      <c r="D4569" s="6" t="s">
        <v>20</v>
      </c>
      <c r="E4569" s="6" t="s">
        <v>4</v>
      </c>
      <c r="F4569" s="27">
        <v>3.0858089689067527E-2</v>
      </c>
    </row>
    <row r="4570" spans="2:6" x14ac:dyDescent="0.25">
      <c r="B4570" s="6" t="s">
        <v>33</v>
      </c>
      <c r="C4570" s="6">
        <v>1980</v>
      </c>
      <c r="D4570" s="6" t="s">
        <v>21</v>
      </c>
      <c r="E4570" s="6" t="s">
        <v>4</v>
      </c>
      <c r="F4570" s="27">
        <v>1.5200821483506114E-3</v>
      </c>
    </row>
    <row r="4571" spans="2:6" x14ac:dyDescent="0.25">
      <c r="B4571" s="6" t="s">
        <v>33</v>
      </c>
      <c r="C4571" s="6">
        <v>1980</v>
      </c>
      <c r="D4571" s="6" t="s">
        <v>22</v>
      </c>
      <c r="E4571" s="6" t="s">
        <v>4</v>
      </c>
      <c r="F4571" s="27">
        <v>1.1370166232228274E-2</v>
      </c>
    </row>
    <row r="4572" spans="2:6" x14ac:dyDescent="0.25">
      <c r="B4572" s="6" t="s">
        <v>33</v>
      </c>
      <c r="C4572" s="6">
        <v>1980</v>
      </c>
      <c r="D4572" s="6" t="s">
        <v>23</v>
      </c>
      <c r="E4572" s="6" t="s">
        <v>4</v>
      </c>
      <c r="F4572" s="27">
        <v>6.4155787617812393E-4</v>
      </c>
    </row>
    <row r="4573" spans="2:6" x14ac:dyDescent="0.25">
      <c r="B4573" s="6" t="s">
        <v>33</v>
      </c>
      <c r="C4573" s="6">
        <v>1980</v>
      </c>
      <c r="D4573" s="6" t="s">
        <v>24</v>
      </c>
      <c r="E4573" s="6" t="s">
        <v>4</v>
      </c>
      <c r="F4573" s="27">
        <v>4.2672643284776324E-2</v>
      </c>
    </row>
    <row r="4574" spans="2:6" x14ac:dyDescent="0.25">
      <c r="B4574" s="6" t="s">
        <v>33</v>
      </c>
      <c r="C4574" s="6">
        <v>1980</v>
      </c>
      <c r="D4574" s="6" t="s">
        <v>25</v>
      </c>
      <c r="E4574" s="6" t="s">
        <v>4</v>
      </c>
      <c r="F4574" s="27">
        <v>9.5648199567913178E-2</v>
      </c>
    </row>
    <row r="4575" spans="2:6" x14ac:dyDescent="0.25">
      <c r="B4575" s="6" t="s">
        <v>33</v>
      </c>
      <c r="C4575" s="6">
        <v>1980</v>
      </c>
      <c r="D4575" s="6" t="s">
        <v>26</v>
      </c>
      <c r="E4575" s="6" t="s">
        <v>4</v>
      </c>
      <c r="F4575" s="27">
        <v>5.877248995003205E-2</v>
      </c>
    </row>
    <row r="4576" spans="2:6" x14ac:dyDescent="0.25">
      <c r="B4576" s="6" t="s">
        <v>33</v>
      </c>
      <c r="C4576" s="6">
        <v>1980</v>
      </c>
      <c r="D4576" s="6" t="s">
        <v>27</v>
      </c>
      <c r="E4576" s="6" t="s">
        <v>4</v>
      </c>
      <c r="F4576" s="27">
        <v>2.0561206369994388E-4</v>
      </c>
    </row>
    <row r="4577" spans="2:6" x14ac:dyDescent="0.25">
      <c r="B4577" s="6" t="s">
        <v>33</v>
      </c>
      <c r="C4577" s="6">
        <v>1980</v>
      </c>
      <c r="D4577" s="6" t="s">
        <v>28</v>
      </c>
      <c r="E4577" s="6" t="s">
        <v>4</v>
      </c>
      <c r="F4577" s="27">
        <v>1.3452214490163483E-2</v>
      </c>
    </row>
    <row r="4578" spans="2:6" x14ac:dyDescent="0.25">
      <c r="B4578" s="6" t="s">
        <v>33</v>
      </c>
      <c r="C4578" s="6">
        <v>1980</v>
      </c>
      <c r="D4578" s="6" t="s">
        <v>29</v>
      </c>
      <c r="E4578" s="6" t="s">
        <v>4</v>
      </c>
      <c r="F4578" s="27">
        <v>4.601248264206075E-3</v>
      </c>
    </row>
    <row r="4579" spans="2:6" x14ac:dyDescent="0.25">
      <c r="B4579" s="6" t="s">
        <v>33</v>
      </c>
      <c r="C4579" s="6">
        <v>1980</v>
      </c>
      <c r="D4579" s="6" t="s">
        <v>30</v>
      </c>
      <c r="E4579" s="6" t="s">
        <v>4</v>
      </c>
      <c r="F4579" s="27">
        <v>1.2662326503515604E-4</v>
      </c>
    </row>
    <row r="4580" spans="2:6" x14ac:dyDescent="0.25">
      <c r="B4580" s="6" t="s">
        <v>33</v>
      </c>
      <c r="C4580" s="6">
        <v>1980</v>
      </c>
      <c r="D4580" s="6" t="s">
        <v>31</v>
      </c>
      <c r="E4580" s="6" t="s">
        <v>4</v>
      </c>
      <c r="F4580" s="27">
        <v>3.9337627670921809E-3</v>
      </c>
    </row>
    <row r="4581" spans="2:6" x14ac:dyDescent="0.25">
      <c r="B4581" s="6" t="s">
        <v>33</v>
      </c>
      <c r="C4581" s="6">
        <v>1980</v>
      </c>
      <c r="D4581" s="6" t="s">
        <v>32</v>
      </c>
      <c r="E4581" s="6" t="s">
        <v>4</v>
      </c>
      <c r="F4581" s="27">
        <v>6.7894188775993194E-4</v>
      </c>
    </row>
    <row r="4582" spans="2:6" x14ac:dyDescent="0.25">
      <c r="B4582" s="6" t="s">
        <v>33</v>
      </c>
      <c r="C4582" s="6">
        <v>1979</v>
      </c>
      <c r="D4582" s="6" t="s">
        <v>7</v>
      </c>
      <c r="E4582" s="6" t="s">
        <v>3</v>
      </c>
      <c r="F4582" s="27">
        <v>6.7713663423842024E-2</v>
      </c>
    </row>
    <row r="4583" spans="2:6" x14ac:dyDescent="0.25">
      <c r="B4583" s="6" t="s">
        <v>33</v>
      </c>
      <c r="C4583" s="6">
        <v>1979</v>
      </c>
      <c r="D4583" s="6" t="s">
        <v>8</v>
      </c>
      <c r="E4583" s="6" t="s">
        <v>3</v>
      </c>
      <c r="F4583" s="27">
        <v>5.9653259764774209E-2</v>
      </c>
    </row>
    <row r="4584" spans="2:6" x14ac:dyDescent="0.25">
      <c r="B4584" s="6" t="s">
        <v>33</v>
      </c>
      <c r="C4584" s="6">
        <v>1979</v>
      </c>
      <c r="D4584" s="6" t="s">
        <v>9</v>
      </c>
      <c r="E4584" s="6" t="s">
        <v>3</v>
      </c>
      <c r="F4584" s="27">
        <v>7.9084071438942929E-2</v>
      </c>
    </row>
    <row r="4585" spans="2:6" x14ac:dyDescent="0.25">
      <c r="B4585" s="6" t="s">
        <v>33</v>
      </c>
      <c r="C4585" s="6">
        <v>1979</v>
      </c>
      <c r="D4585" s="6" t="s">
        <v>10</v>
      </c>
      <c r="E4585" s="6" t="s">
        <v>3</v>
      </c>
      <c r="F4585" s="27">
        <v>8.3088717874255841E-2</v>
      </c>
    </row>
    <row r="4586" spans="2:6" x14ac:dyDescent="0.25">
      <c r="B4586" s="6" t="s">
        <v>33</v>
      </c>
      <c r="C4586" s="6">
        <v>1979</v>
      </c>
      <c r="D4586" s="6" t="s">
        <v>11</v>
      </c>
      <c r="E4586" s="6" t="s">
        <v>3</v>
      </c>
      <c r="F4586" s="27">
        <v>3.2249165093654712E-2</v>
      </c>
    </row>
    <row r="4587" spans="2:6" x14ac:dyDescent="0.25">
      <c r="B4587" s="6" t="s">
        <v>33</v>
      </c>
      <c r="C4587" s="6">
        <v>1979</v>
      </c>
      <c r="D4587" s="6" t="s">
        <v>12</v>
      </c>
      <c r="E4587" s="6" t="s">
        <v>3</v>
      </c>
      <c r="F4587" s="27">
        <v>9.7801655292580232E-3</v>
      </c>
    </row>
    <row r="4588" spans="2:6" x14ac:dyDescent="0.25">
      <c r="B4588" s="6" t="s">
        <v>33</v>
      </c>
      <c r="C4588" s="6">
        <v>1979</v>
      </c>
      <c r="D4588" s="6" t="s">
        <v>13</v>
      </c>
      <c r="E4588" s="6" t="s">
        <v>3</v>
      </c>
      <c r="F4588" s="27">
        <v>2.3801945694787281E-2</v>
      </c>
    </row>
    <row r="4589" spans="2:6" x14ac:dyDescent="0.25">
      <c r="B4589" s="6" t="s">
        <v>33</v>
      </c>
      <c r="C4589" s="6">
        <v>1979</v>
      </c>
      <c r="D4589" s="6" t="s">
        <v>14</v>
      </c>
      <c r="E4589" s="6" t="s">
        <v>3</v>
      </c>
      <c r="F4589" s="27">
        <v>7.9355307100333963E-3</v>
      </c>
    </row>
    <row r="4590" spans="2:6" x14ac:dyDescent="0.25">
      <c r="B4590" s="6" t="s">
        <v>33</v>
      </c>
      <c r="C4590" s="6">
        <v>1979</v>
      </c>
      <c r="D4590" s="6" t="s">
        <v>15</v>
      </c>
      <c r="E4590" s="6" t="s">
        <v>3</v>
      </c>
      <c r="F4590" s="27">
        <v>4.9716857848119645E-3</v>
      </c>
    </row>
    <row r="4591" spans="2:6" x14ac:dyDescent="0.25">
      <c r="B4591" s="6" t="s">
        <v>33</v>
      </c>
      <c r="C4591" s="6">
        <v>1979</v>
      </c>
      <c r="D4591" s="6" t="s">
        <v>16</v>
      </c>
      <c r="E4591" s="6" t="s">
        <v>3</v>
      </c>
      <c r="F4591" s="27">
        <v>0.20985741251633513</v>
      </c>
    </row>
    <row r="4592" spans="2:6" x14ac:dyDescent="0.25">
      <c r="B4592" s="6" t="s">
        <v>33</v>
      </c>
      <c r="C4592" s="6">
        <v>1979</v>
      </c>
      <c r="D4592" s="6" t="s">
        <v>17</v>
      </c>
      <c r="E4592" s="6" t="s">
        <v>3</v>
      </c>
      <c r="F4592" s="27">
        <v>3.4281980543052128E-2</v>
      </c>
    </row>
    <row r="4593" spans="2:6" x14ac:dyDescent="0.25">
      <c r="B4593" s="6" t="s">
        <v>33</v>
      </c>
      <c r="C4593" s="6">
        <v>1979</v>
      </c>
      <c r="D4593" s="6" t="s">
        <v>18</v>
      </c>
      <c r="E4593" s="6" t="s">
        <v>3</v>
      </c>
      <c r="F4593" s="27">
        <v>2.2850588064469289E-2</v>
      </c>
    </row>
    <row r="4594" spans="2:6" x14ac:dyDescent="0.25">
      <c r="B4594" s="6" t="s">
        <v>33</v>
      </c>
      <c r="C4594" s="6">
        <v>1979</v>
      </c>
      <c r="D4594" s="6" t="s">
        <v>19</v>
      </c>
      <c r="E4594" s="6" t="s">
        <v>3</v>
      </c>
      <c r="F4594" s="27">
        <v>9.2694642079279799E-2</v>
      </c>
    </row>
    <row r="4595" spans="2:6" x14ac:dyDescent="0.25">
      <c r="B4595" s="6" t="s">
        <v>33</v>
      </c>
      <c r="C4595" s="6">
        <v>1979</v>
      </c>
      <c r="D4595" s="6" t="s">
        <v>20</v>
      </c>
      <c r="E4595" s="6" t="s">
        <v>3</v>
      </c>
      <c r="F4595" s="27">
        <v>2.7034703063743285E-2</v>
      </c>
    </row>
    <row r="4596" spans="2:6" x14ac:dyDescent="0.25">
      <c r="B4596" s="6" t="s">
        <v>33</v>
      </c>
      <c r="C4596" s="6">
        <v>1979</v>
      </c>
      <c r="D4596" s="6" t="s">
        <v>21</v>
      </c>
      <c r="E4596" s="6" t="s">
        <v>3</v>
      </c>
      <c r="F4596" s="27">
        <v>3.716567445912589E-3</v>
      </c>
    </row>
    <row r="4597" spans="2:6" x14ac:dyDescent="0.25">
      <c r="B4597" s="6" t="s">
        <v>33</v>
      </c>
      <c r="C4597" s="6">
        <v>1979</v>
      </c>
      <c r="D4597" s="6" t="s">
        <v>22</v>
      </c>
      <c r="E4597" s="6" t="s">
        <v>3</v>
      </c>
      <c r="F4597" s="27">
        <v>2.3724117903296066E-2</v>
      </c>
    </row>
    <row r="4598" spans="2:6" x14ac:dyDescent="0.25">
      <c r="B4598" s="6" t="s">
        <v>33</v>
      </c>
      <c r="C4598" s="6">
        <v>1979</v>
      </c>
      <c r="D4598" s="6" t="s">
        <v>23</v>
      </c>
      <c r="E4598" s="6" t="s">
        <v>3</v>
      </c>
      <c r="F4598" s="27">
        <v>1.1540583708436183E-3</v>
      </c>
    </row>
    <row r="4599" spans="2:6" x14ac:dyDescent="0.25">
      <c r="B4599" s="6" t="s">
        <v>33</v>
      </c>
      <c r="C4599" s="6">
        <v>1979</v>
      </c>
      <c r="D4599" s="6" t="s">
        <v>24</v>
      </c>
      <c r="E4599" s="6" t="s">
        <v>3</v>
      </c>
      <c r="F4599" s="27">
        <v>7.922985334688544E-2</v>
      </c>
    </row>
    <row r="4600" spans="2:6" x14ac:dyDescent="0.25">
      <c r="B4600" s="6" t="s">
        <v>33</v>
      </c>
      <c r="C4600" s="6">
        <v>1979</v>
      </c>
      <c r="D4600" s="6" t="s">
        <v>25</v>
      </c>
      <c r="E4600" s="6" t="s">
        <v>3</v>
      </c>
      <c r="F4600" s="27">
        <v>5.4463191520255555E-2</v>
      </c>
    </row>
    <row r="4601" spans="2:6" x14ac:dyDescent="0.25">
      <c r="B4601" s="6" t="s">
        <v>33</v>
      </c>
      <c r="C4601" s="6">
        <v>1979</v>
      </c>
      <c r="D4601" s="6" t="s">
        <v>26</v>
      </c>
      <c r="E4601" s="6" t="s">
        <v>3</v>
      </c>
      <c r="F4601" s="27">
        <v>5.0228546536953682E-2</v>
      </c>
    </row>
    <row r="4602" spans="2:6" x14ac:dyDescent="0.25">
      <c r="B4602" s="6" t="s">
        <v>33</v>
      </c>
      <c r="C4602" s="6">
        <v>1979</v>
      </c>
      <c r="D4602" s="6" t="s">
        <v>27</v>
      </c>
      <c r="E4602" s="6" t="s">
        <v>3</v>
      </c>
      <c r="F4602" s="27">
        <v>2.8169014084507044E-4</v>
      </c>
    </row>
    <row r="4603" spans="2:6" x14ac:dyDescent="0.25">
      <c r="B4603" s="6" t="s">
        <v>33</v>
      </c>
      <c r="C4603" s="6">
        <v>1979</v>
      </c>
      <c r="D4603" s="6" t="s">
        <v>28</v>
      </c>
      <c r="E4603" s="6" t="s">
        <v>3</v>
      </c>
      <c r="F4603" s="27">
        <v>4.730071148540729E-3</v>
      </c>
    </row>
    <row r="4604" spans="2:6" x14ac:dyDescent="0.25">
      <c r="B4604" s="6" t="s">
        <v>33</v>
      </c>
      <c r="C4604" s="6">
        <v>1979</v>
      </c>
      <c r="D4604" s="6" t="s">
        <v>29</v>
      </c>
      <c r="E4604" s="6" t="s">
        <v>3</v>
      </c>
      <c r="F4604" s="27">
        <v>2.3358211122404531E-2</v>
      </c>
    </row>
    <row r="4605" spans="2:6" x14ac:dyDescent="0.25">
      <c r="B4605" s="6" t="s">
        <v>33</v>
      </c>
      <c r="C4605" s="6">
        <v>1979</v>
      </c>
      <c r="D4605" s="6" t="s">
        <v>30</v>
      </c>
      <c r="E4605" s="6" t="s">
        <v>3</v>
      </c>
      <c r="F4605" s="27">
        <v>1.5797880063888486E-4</v>
      </c>
    </row>
    <row r="4606" spans="2:6" x14ac:dyDescent="0.25">
      <c r="B4606" s="6" t="s">
        <v>33</v>
      </c>
      <c r="C4606" s="6">
        <v>1979</v>
      </c>
      <c r="D4606" s="6" t="s">
        <v>31</v>
      </c>
      <c r="E4606" s="6" t="s">
        <v>3</v>
      </c>
      <c r="F4606" s="27">
        <v>4.5883548714970235E-4</v>
      </c>
    </row>
    <row r="4607" spans="2:6" x14ac:dyDescent="0.25">
      <c r="B4607" s="6" t="s">
        <v>33</v>
      </c>
      <c r="C4607" s="6">
        <v>1979</v>
      </c>
      <c r="D4607" s="6" t="s">
        <v>32</v>
      </c>
      <c r="E4607" s="6" t="s">
        <v>3</v>
      </c>
      <c r="F4607" s="27">
        <v>3.4993465950341222E-3</v>
      </c>
    </row>
    <row r="4608" spans="2:6" x14ac:dyDescent="0.25">
      <c r="B4608" s="6" t="s">
        <v>33</v>
      </c>
      <c r="C4608" s="6">
        <v>1979</v>
      </c>
      <c r="D4608" s="6" t="s">
        <v>7</v>
      </c>
      <c r="E4608" s="6" t="s">
        <v>4</v>
      </c>
      <c r="F4608" s="27">
        <v>0.11991281014858002</v>
      </c>
    </row>
    <row r="4609" spans="2:6" x14ac:dyDescent="0.25">
      <c r="B4609" s="6" t="s">
        <v>33</v>
      </c>
      <c r="C4609" s="6">
        <v>1979</v>
      </c>
      <c r="D4609" s="6" t="s">
        <v>8</v>
      </c>
      <c r="E4609" s="6" t="s">
        <v>4</v>
      </c>
      <c r="F4609" s="27">
        <v>3.1702175202553952E-2</v>
      </c>
    </row>
    <row r="4610" spans="2:6" x14ac:dyDescent="0.25">
      <c r="B4610" s="6" t="s">
        <v>33</v>
      </c>
      <c r="C4610" s="6">
        <v>1979</v>
      </c>
      <c r="D4610" s="6" t="s">
        <v>9</v>
      </c>
      <c r="E4610" s="6" t="s">
        <v>4</v>
      </c>
      <c r="F4610" s="27">
        <v>8.5239781427839625E-2</v>
      </c>
    </row>
    <row r="4611" spans="2:6" x14ac:dyDescent="0.25">
      <c r="B4611" s="6" t="s">
        <v>33</v>
      </c>
      <c r="C4611" s="6">
        <v>1979</v>
      </c>
      <c r="D4611" s="6" t="s">
        <v>10</v>
      </c>
      <c r="E4611" s="6" t="s">
        <v>4</v>
      </c>
      <c r="F4611" s="27">
        <v>3.7970657453057964E-2</v>
      </c>
    </row>
    <row r="4612" spans="2:6" x14ac:dyDescent="0.25">
      <c r="B4612" s="6" t="s">
        <v>33</v>
      </c>
      <c r="C4612" s="6">
        <v>1979</v>
      </c>
      <c r="D4612" s="6" t="s">
        <v>11</v>
      </c>
      <c r="E4612" s="6" t="s">
        <v>4</v>
      </c>
      <c r="F4612" s="27">
        <v>4.3004863037615249E-2</v>
      </c>
    </row>
    <row r="4613" spans="2:6" x14ac:dyDescent="0.25">
      <c r="B4613" s="6" t="s">
        <v>33</v>
      </c>
      <c r="C4613" s="6">
        <v>1979</v>
      </c>
      <c r="D4613" s="6" t="s">
        <v>12</v>
      </c>
      <c r="E4613" s="6" t="s">
        <v>4</v>
      </c>
      <c r="F4613" s="27">
        <v>5.0273588657850166E-3</v>
      </c>
    </row>
    <row r="4614" spans="2:6" x14ac:dyDescent="0.25">
      <c r="B4614" s="6" t="s">
        <v>33</v>
      </c>
      <c r="C4614" s="6">
        <v>1979</v>
      </c>
      <c r="D4614" s="6" t="s">
        <v>13</v>
      </c>
      <c r="E4614" s="6" t="s">
        <v>4</v>
      </c>
      <c r="F4614" s="27">
        <v>1.0107624194810311E-2</v>
      </c>
    </row>
    <row r="4615" spans="2:6" x14ac:dyDescent="0.25">
      <c r="B4615" s="6" t="s">
        <v>33</v>
      </c>
      <c r="C4615" s="6">
        <v>1979</v>
      </c>
      <c r="D4615" s="6" t="s">
        <v>14</v>
      </c>
      <c r="E4615" s="6" t="s">
        <v>4</v>
      </c>
      <c r="F4615" s="27">
        <v>2.4371206684389295E-2</v>
      </c>
    </row>
    <row r="4616" spans="2:6" x14ac:dyDescent="0.25">
      <c r="B4616" s="6" t="s">
        <v>33</v>
      </c>
      <c r="C4616" s="6">
        <v>1979</v>
      </c>
      <c r="D4616" s="6" t="s">
        <v>15</v>
      </c>
      <c r="E4616" s="6" t="s">
        <v>4</v>
      </c>
      <c r="F4616" s="27">
        <v>3.4457668293903496E-3</v>
      </c>
    </row>
    <row r="4617" spans="2:6" x14ac:dyDescent="0.25">
      <c r="B4617" s="6" t="s">
        <v>33</v>
      </c>
      <c r="C4617" s="6">
        <v>1979</v>
      </c>
      <c r="D4617" s="6" t="s">
        <v>16</v>
      </c>
      <c r="E4617" s="6" t="s">
        <v>4</v>
      </c>
      <c r="F4617" s="27">
        <v>0.11545746351476931</v>
      </c>
    </row>
    <row r="4618" spans="2:6" x14ac:dyDescent="0.25">
      <c r="B4618" s="6" t="s">
        <v>33</v>
      </c>
      <c r="C4618" s="6">
        <v>1979</v>
      </c>
      <c r="D4618" s="6" t="s">
        <v>17</v>
      </c>
      <c r="E4618" s="6" t="s">
        <v>4</v>
      </c>
      <c r="F4618" s="27">
        <v>8.6136701587007175E-2</v>
      </c>
    </row>
    <row r="4619" spans="2:6" x14ac:dyDescent="0.25">
      <c r="B4619" s="6" t="s">
        <v>33</v>
      </c>
      <c r="C4619" s="6">
        <v>1979</v>
      </c>
      <c r="D4619" s="6" t="s">
        <v>18</v>
      </c>
      <c r="E4619" s="6" t="s">
        <v>4</v>
      </c>
      <c r="F4619" s="27">
        <v>6.8672589285881006E-2</v>
      </c>
    </row>
    <row r="4620" spans="2:6" x14ac:dyDescent="0.25">
      <c r="B4620" s="6" t="s">
        <v>33</v>
      </c>
      <c r="C4620" s="6">
        <v>1979</v>
      </c>
      <c r="D4620" s="6" t="s">
        <v>19</v>
      </c>
      <c r="E4620" s="6" t="s">
        <v>4</v>
      </c>
      <c r="F4620" s="27">
        <v>0.10685362773394148</v>
      </c>
    </row>
    <row r="4621" spans="2:6" x14ac:dyDescent="0.25">
      <c r="B4621" s="6" t="s">
        <v>33</v>
      </c>
      <c r="C4621" s="6">
        <v>1979</v>
      </c>
      <c r="D4621" s="6" t="s">
        <v>20</v>
      </c>
      <c r="E4621" s="6" t="s">
        <v>4</v>
      </c>
      <c r="F4621" s="27">
        <v>3.0151704615124154E-2</v>
      </c>
    </row>
    <row r="4622" spans="2:6" x14ac:dyDescent="0.25">
      <c r="B4622" s="6" t="s">
        <v>33</v>
      </c>
      <c r="C4622" s="6">
        <v>1979</v>
      </c>
      <c r="D4622" s="6" t="s">
        <v>21</v>
      </c>
      <c r="E4622" s="6" t="s">
        <v>4</v>
      </c>
      <c r="F4622" s="27">
        <v>1.6805582441029522E-3</v>
      </c>
    </row>
    <row r="4623" spans="2:6" x14ac:dyDescent="0.25">
      <c r="B4623" s="6" t="s">
        <v>33</v>
      </c>
      <c r="C4623" s="6">
        <v>1979</v>
      </c>
      <c r="D4623" s="6" t="s">
        <v>22</v>
      </c>
      <c r="E4623" s="6" t="s">
        <v>4</v>
      </c>
      <c r="F4623" s="27">
        <v>1.1655605066322921E-2</v>
      </c>
    </row>
    <row r="4624" spans="2:6" x14ac:dyDescent="0.25">
      <c r="B4624" s="6" t="s">
        <v>33</v>
      </c>
      <c r="C4624" s="6">
        <v>1979</v>
      </c>
      <c r="D4624" s="6" t="s">
        <v>23</v>
      </c>
      <c r="E4624" s="6" t="s">
        <v>4</v>
      </c>
      <c r="F4624" s="27">
        <v>8.0853524410730922E-4</v>
      </c>
    </row>
    <row r="4625" spans="2:6" x14ac:dyDescent="0.25">
      <c r="B4625" s="6" t="s">
        <v>33</v>
      </c>
      <c r="C4625" s="6">
        <v>1979</v>
      </c>
      <c r="D4625" s="6" t="s">
        <v>24</v>
      </c>
      <c r="E4625" s="6" t="s">
        <v>4</v>
      </c>
      <c r="F4625" s="27">
        <v>4.1488003615067513E-2</v>
      </c>
    </row>
    <row r="4626" spans="2:6" x14ac:dyDescent="0.25">
      <c r="B4626" s="6" t="s">
        <v>33</v>
      </c>
      <c r="C4626" s="6">
        <v>1979</v>
      </c>
      <c r="D4626" s="6" t="s">
        <v>25</v>
      </c>
      <c r="E4626" s="6" t="s">
        <v>4</v>
      </c>
      <c r="F4626" s="27">
        <v>9.5197400238639276E-2</v>
      </c>
    </row>
    <row r="4627" spans="2:6" x14ac:dyDescent="0.25">
      <c r="B4627" s="6" t="s">
        <v>33</v>
      </c>
      <c r="C4627" s="6">
        <v>1979</v>
      </c>
      <c r="D4627" s="6" t="s">
        <v>26</v>
      </c>
      <c r="E4627" s="6" t="s">
        <v>4</v>
      </c>
      <c r="F4627" s="27">
        <v>5.779564287265912E-2</v>
      </c>
    </row>
    <row r="4628" spans="2:6" x14ac:dyDescent="0.25">
      <c r="B4628" s="6" t="s">
        <v>33</v>
      </c>
      <c r="C4628" s="6">
        <v>1979</v>
      </c>
      <c r="D4628" s="6" t="s">
        <v>27</v>
      </c>
      <c r="E4628" s="6" t="s">
        <v>4</v>
      </c>
      <c r="F4628" s="27">
        <v>2.1660528479549161E-4</v>
      </c>
    </row>
    <row r="4629" spans="2:6" x14ac:dyDescent="0.25">
      <c r="B4629" s="6" t="s">
        <v>33</v>
      </c>
      <c r="C4629" s="6">
        <v>1979</v>
      </c>
      <c r="D4629" s="6" t="s">
        <v>28</v>
      </c>
      <c r="E4629" s="6" t="s">
        <v>4</v>
      </c>
      <c r="F4629" s="27">
        <v>1.3168107486015577E-2</v>
      </c>
    </row>
    <row r="4630" spans="2:6" x14ac:dyDescent="0.25">
      <c r="B4630" s="6" t="s">
        <v>33</v>
      </c>
      <c r="C4630" s="6">
        <v>1979</v>
      </c>
      <c r="D4630" s="6" t="s">
        <v>29</v>
      </c>
      <c r="E4630" s="6" t="s">
        <v>4</v>
      </c>
      <c r="F4630" s="27">
        <v>5.0273588657850166E-3</v>
      </c>
    </row>
    <row r="4631" spans="2:6" x14ac:dyDescent="0.25">
      <c r="B4631" s="6" t="s">
        <v>33</v>
      </c>
      <c r="C4631" s="6">
        <v>1979</v>
      </c>
      <c r="D4631" s="6" t="s">
        <v>30</v>
      </c>
      <c r="E4631" s="6" t="s">
        <v>4</v>
      </c>
      <c r="F4631" s="27">
        <v>1.3817923340402052E-4</v>
      </c>
    </row>
    <row r="4632" spans="2:6" x14ac:dyDescent="0.25">
      <c r="B4632" s="6" t="s">
        <v>33</v>
      </c>
      <c r="C4632" s="6">
        <v>1979</v>
      </c>
      <c r="D4632" s="6" t="s">
        <v>31</v>
      </c>
      <c r="E4632" s="6" t="s">
        <v>4</v>
      </c>
      <c r="F4632" s="27">
        <v>4.0937153968389319E-3</v>
      </c>
    </row>
    <row r="4633" spans="2:6" x14ac:dyDescent="0.25">
      <c r="B4633" s="6" t="s">
        <v>33</v>
      </c>
      <c r="C4633" s="6">
        <v>1979</v>
      </c>
      <c r="D4633" s="6" t="s">
        <v>32</v>
      </c>
      <c r="E4633" s="6" t="s">
        <v>4</v>
      </c>
      <c r="F4633" s="27">
        <v>6.7595787151696518E-4</v>
      </c>
    </row>
    <row r="4634" spans="2:6" x14ac:dyDescent="0.25">
      <c r="B4634" s="6" t="s">
        <v>33</v>
      </c>
      <c r="C4634" s="6">
        <v>1978</v>
      </c>
      <c r="D4634" s="6" t="s">
        <v>7</v>
      </c>
      <c r="E4634" s="6" t="s">
        <v>3</v>
      </c>
      <c r="F4634" s="27">
        <v>6.5333769350547494E-2</v>
      </c>
    </row>
    <row r="4635" spans="2:6" x14ac:dyDescent="0.25">
      <c r="B4635" s="6" t="s">
        <v>33</v>
      </c>
      <c r="C4635" s="6">
        <v>1978</v>
      </c>
      <c r="D4635" s="6" t="s">
        <v>8</v>
      </c>
      <c r="E4635" s="6" t="s">
        <v>3</v>
      </c>
      <c r="F4635" s="27">
        <v>5.8496946357094445E-2</v>
      </c>
    </row>
    <row r="4636" spans="2:6" x14ac:dyDescent="0.25">
      <c r="B4636" s="6" t="s">
        <v>33</v>
      </c>
      <c r="C4636" s="6">
        <v>1978</v>
      </c>
      <c r="D4636" s="6" t="s">
        <v>9</v>
      </c>
      <c r="E4636" s="6" t="s">
        <v>3</v>
      </c>
      <c r="F4636" s="27">
        <v>7.9724773268003826E-2</v>
      </c>
    </row>
    <row r="4637" spans="2:6" x14ac:dyDescent="0.25">
      <c r="B4637" s="6" t="s">
        <v>33</v>
      </c>
      <c r="C4637" s="6">
        <v>1978</v>
      </c>
      <c r="D4637" s="6" t="s">
        <v>10</v>
      </c>
      <c r="E4637" s="6" t="s">
        <v>3</v>
      </c>
      <c r="F4637" s="27">
        <v>8.4041709065686962E-2</v>
      </c>
    </row>
    <row r="4638" spans="2:6" x14ac:dyDescent="0.25">
      <c r="B4638" s="6" t="s">
        <v>33</v>
      </c>
      <c r="C4638" s="6">
        <v>1978</v>
      </c>
      <c r="D4638" s="6" t="s">
        <v>11</v>
      </c>
      <c r="E4638" s="6" t="s">
        <v>3</v>
      </c>
      <c r="F4638" s="27">
        <v>3.1686150424720956E-2</v>
      </c>
    </row>
    <row r="4639" spans="2:6" x14ac:dyDescent="0.25">
      <c r="B4639" s="6" t="s">
        <v>33</v>
      </c>
      <c r="C4639" s="6">
        <v>1978</v>
      </c>
      <c r="D4639" s="6" t="s">
        <v>12</v>
      </c>
      <c r="E4639" s="6" t="s">
        <v>3</v>
      </c>
      <c r="F4639" s="27">
        <v>9.9327887989857123E-3</v>
      </c>
    </row>
    <row r="4640" spans="2:6" x14ac:dyDescent="0.25">
      <c r="B4640" s="6" t="s">
        <v>33</v>
      </c>
      <c r="C4640" s="6">
        <v>1978</v>
      </c>
      <c r="D4640" s="6" t="s">
        <v>13</v>
      </c>
      <c r="E4640" s="6" t="s">
        <v>3</v>
      </c>
      <c r="F4640" s="27">
        <v>2.4508917343680825E-2</v>
      </c>
    </row>
    <row r="4641" spans="2:6" x14ac:dyDescent="0.25">
      <c r="B4641" s="6" t="s">
        <v>33</v>
      </c>
      <c r="C4641" s="6">
        <v>1978</v>
      </c>
      <c r="D4641" s="6" t="s">
        <v>14</v>
      </c>
      <c r="E4641" s="6" t="s">
        <v>3</v>
      </c>
      <c r="F4641" s="27">
        <v>8.0218641928170419E-3</v>
      </c>
    </row>
    <row r="4642" spans="2:6" x14ac:dyDescent="0.25">
      <c r="B4642" s="6" t="s">
        <v>33</v>
      </c>
      <c r="C4642" s="6">
        <v>1978</v>
      </c>
      <c r="D4642" s="6" t="s">
        <v>15</v>
      </c>
      <c r="E4642" s="6" t="s">
        <v>3</v>
      </c>
      <c r="F4642" s="27">
        <v>4.5885331126452912E-3</v>
      </c>
    </row>
    <row r="4643" spans="2:6" x14ac:dyDescent="0.25">
      <c r="B4643" s="6" t="s">
        <v>33</v>
      </c>
      <c r="C4643" s="6">
        <v>1978</v>
      </c>
      <c r="D4643" s="6" t="s">
        <v>16</v>
      </c>
      <c r="E4643" s="6" t="s">
        <v>3</v>
      </c>
      <c r="F4643" s="27">
        <v>0.20609851674982052</v>
      </c>
    </row>
    <row r="4644" spans="2:6" x14ac:dyDescent="0.25">
      <c r="B4644" s="6" t="s">
        <v>33</v>
      </c>
      <c r="C4644" s="6">
        <v>1978</v>
      </c>
      <c r="D4644" s="6" t="s">
        <v>17</v>
      </c>
      <c r="E4644" s="6" t="s">
        <v>3</v>
      </c>
      <c r="F4644" s="27">
        <v>3.6200390101434901E-2</v>
      </c>
    </row>
    <row r="4645" spans="2:6" x14ac:dyDescent="0.25">
      <c r="B4645" s="6" t="s">
        <v>33</v>
      </c>
      <c r="C4645" s="6">
        <v>1978</v>
      </c>
      <c r="D4645" s="6" t="s">
        <v>18</v>
      </c>
      <c r="E4645" s="6" t="s">
        <v>3</v>
      </c>
      <c r="F4645" s="27">
        <v>2.2137008057184025E-2</v>
      </c>
    </row>
    <row r="4646" spans="2:6" x14ac:dyDescent="0.25">
      <c r="B4646" s="6" t="s">
        <v>33</v>
      </c>
      <c r="C4646" s="6">
        <v>1978</v>
      </c>
      <c r="D4646" s="6" t="s">
        <v>19</v>
      </c>
      <c r="E4646" s="6" t="s">
        <v>3</v>
      </c>
      <c r="F4646" s="27">
        <v>9.5150404625192656E-2</v>
      </c>
    </row>
    <row r="4647" spans="2:6" x14ac:dyDescent="0.25">
      <c r="B4647" s="6" t="s">
        <v>33</v>
      </c>
      <c r="C4647" s="6">
        <v>1978</v>
      </c>
      <c r="D4647" s="6" t="s">
        <v>20</v>
      </c>
      <c r="E4647" s="6" t="s">
        <v>3</v>
      </c>
      <c r="F4647" s="27">
        <v>2.4270812971146742E-2</v>
      </c>
    </row>
    <row r="4648" spans="2:6" x14ac:dyDescent="0.25">
      <c r="B4648" s="6" t="s">
        <v>33</v>
      </c>
      <c r="C4648" s="6">
        <v>1978</v>
      </c>
      <c r="D4648" s="6" t="s">
        <v>21</v>
      </c>
      <c r="E4648" s="6" t="s">
        <v>3</v>
      </c>
      <c r="F4648" s="27">
        <v>3.6434231735841772E-3</v>
      </c>
    </row>
    <row r="4649" spans="2:6" x14ac:dyDescent="0.25">
      <c r="B4649" s="6" t="s">
        <v>33</v>
      </c>
      <c r="C4649" s="6">
        <v>1978</v>
      </c>
      <c r="D4649" s="6" t="s">
        <v>22</v>
      </c>
      <c r="E4649" s="6" t="s">
        <v>3</v>
      </c>
      <c r="F4649" s="27">
        <v>2.3648453204574284E-2</v>
      </c>
    </row>
    <row r="4650" spans="2:6" x14ac:dyDescent="0.25">
      <c r="B4650" s="6" t="s">
        <v>33</v>
      </c>
      <c r="C4650" s="6">
        <v>1978</v>
      </c>
      <c r="D4650" s="6" t="s">
        <v>23</v>
      </c>
      <c r="E4650" s="6" t="s">
        <v>3</v>
      </c>
      <c r="F4650" s="27">
        <v>1.1844322367743983E-3</v>
      </c>
    </row>
    <row r="4651" spans="2:6" x14ac:dyDescent="0.25">
      <c r="B4651" s="6" t="s">
        <v>33</v>
      </c>
      <c r="C4651" s="6">
        <v>1978</v>
      </c>
      <c r="D4651" s="6" t="s">
        <v>24</v>
      </c>
      <c r="E4651" s="6" t="s">
        <v>3</v>
      </c>
      <c r="F4651" s="27">
        <v>8.0183931060563152E-2</v>
      </c>
    </row>
    <row r="4652" spans="2:6" x14ac:dyDescent="0.25">
      <c r="B4652" s="6" t="s">
        <v>33</v>
      </c>
      <c r="C4652" s="6">
        <v>1978</v>
      </c>
      <c r="D4652" s="6" t="s">
        <v>25</v>
      </c>
      <c r="E4652" s="6" t="s">
        <v>3</v>
      </c>
      <c r="F4652" s="27">
        <v>5.779968419200103E-2</v>
      </c>
    </row>
    <row r="4653" spans="2:6" x14ac:dyDescent="0.25">
      <c r="B4653" s="6" t="s">
        <v>33</v>
      </c>
      <c r="C4653" s="6">
        <v>1978</v>
      </c>
      <c r="D4653" s="6" t="s">
        <v>26</v>
      </c>
      <c r="E4653" s="6" t="s">
        <v>3</v>
      </c>
      <c r="F4653" s="27">
        <v>5.0554247300925559E-2</v>
      </c>
    </row>
    <row r="4654" spans="2:6" x14ac:dyDescent="0.25">
      <c r="B4654" s="6" t="s">
        <v>33</v>
      </c>
      <c r="C4654" s="6">
        <v>1978</v>
      </c>
      <c r="D4654" s="6" t="s">
        <v>27</v>
      </c>
      <c r="E4654" s="6" t="s">
        <v>3</v>
      </c>
      <c r="F4654" s="27">
        <v>2.8560345452297828E-4</v>
      </c>
    </row>
    <row r="4655" spans="2:6" x14ac:dyDescent="0.25">
      <c r="B4655" s="6" t="s">
        <v>33</v>
      </c>
      <c r="C4655" s="6">
        <v>1978</v>
      </c>
      <c r="D4655" s="6" t="s">
        <v>28</v>
      </c>
      <c r="E4655" s="6" t="s">
        <v>3</v>
      </c>
      <c r="F4655" s="27">
        <v>4.8869247815498951E-3</v>
      </c>
    </row>
    <row r="4656" spans="2:6" x14ac:dyDescent="0.25">
      <c r="B4656" s="6" t="s">
        <v>33</v>
      </c>
      <c r="C4656" s="6">
        <v>1978</v>
      </c>
      <c r="D4656" s="6" t="s">
        <v>29</v>
      </c>
      <c r="E4656" s="6" t="s">
        <v>3</v>
      </c>
      <c r="F4656" s="27">
        <v>2.4116745435977631E-2</v>
      </c>
    </row>
    <row r="4657" spans="2:6" x14ac:dyDescent="0.25">
      <c r="B4657" s="6" t="s">
        <v>33</v>
      </c>
      <c r="C4657" s="6">
        <v>1978</v>
      </c>
      <c r="D4657" s="6" t="s">
        <v>30</v>
      </c>
      <c r="E4657" s="6" t="s">
        <v>3</v>
      </c>
      <c r="F4657" s="27">
        <v>2.0765624305402045E-4</v>
      </c>
    </row>
    <row r="4658" spans="2:6" x14ac:dyDescent="0.25">
      <c r="B4658" s="6" t="s">
        <v>33</v>
      </c>
      <c r="C4658" s="6">
        <v>1978</v>
      </c>
      <c r="D4658" s="6" t="s">
        <v>31</v>
      </c>
      <c r="E4658" s="6" t="s">
        <v>3</v>
      </c>
      <c r="F4658" s="27">
        <v>4.4515165299850132E-4</v>
      </c>
    </row>
    <row r="4659" spans="2:6" x14ac:dyDescent="0.25">
      <c r="B4659" s="6" t="s">
        <v>33</v>
      </c>
      <c r="C4659" s="6">
        <v>1978</v>
      </c>
      <c r="D4659" s="6" t="s">
        <v>32</v>
      </c>
      <c r="E4659" s="6" t="s">
        <v>3</v>
      </c>
      <c r="F4659" s="27">
        <v>2.851162844512973E-3</v>
      </c>
    </row>
    <row r="4660" spans="2:6" x14ac:dyDescent="0.25">
      <c r="B4660" s="6" t="s">
        <v>33</v>
      </c>
      <c r="C4660" s="6">
        <v>1978</v>
      </c>
      <c r="D4660" s="6" t="s">
        <v>7</v>
      </c>
      <c r="E4660" s="6" t="s">
        <v>4</v>
      </c>
      <c r="F4660" s="27">
        <v>0.11078140390431064</v>
      </c>
    </row>
    <row r="4661" spans="2:6" x14ac:dyDescent="0.25">
      <c r="B4661" s="6" t="s">
        <v>33</v>
      </c>
      <c r="C4661" s="6">
        <v>1978</v>
      </c>
      <c r="D4661" s="6" t="s">
        <v>8</v>
      </c>
      <c r="E4661" s="6" t="s">
        <v>4</v>
      </c>
      <c r="F4661" s="27">
        <v>2.9454327320056997E-2</v>
      </c>
    </row>
    <row r="4662" spans="2:6" x14ac:dyDescent="0.25">
      <c r="B4662" s="6" t="s">
        <v>33</v>
      </c>
      <c r="C4662" s="6">
        <v>1978</v>
      </c>
      <c r="D4662" s="6" t="s">
        <v>9</v>
      </c>
      <c r="E4662" s="6" t="s">
        <v>4</v>
      </c>
      <c r="F4662" s="27">
        <v>8.83590655085284E-2</v>
      </c>
    </row>
    <row r="4663" spans="2:6" x14ac:dyDescent="0.25">
      <c r="B4663" s="6" t="s">
        <v>33</v>
      </c>
      <c r="C4663" s="6">
        <v>1978</v>
      </c>
      <c r="D4663" s="6" t="s">
        <v>10</v>
      </c>
      <c r="E4663" s="6" t="s">
        <v>4</v>
      </c>
      <c r="F4663" s="27">
        <v>4.0157336917321748E-2</v>
      </c>
    </row>
    <row r="4664" spans="2:6" x14ac:dyDescent="0.25">
      <c r="B4664" s="6" t="s">
        <v>33</v>
      </c>
      <c r="C4664" s="6">
        <v>1978</v>
      </c>
      <c r="D4664" s="6" t="s">
        <v>11</v>
      </c>
      <c r="E4664" s="6" t="s">
        <v>4</v>
      </c>
      <c r="F4664" s="27">
        <v>4.1975875963365508E-2</v>
      </c>
    </row>
    <row r="4665" spans="2:6" x14ac:dyDescent="0.25">
      <c r="B4665" s="6" t="s">
        <v>33</v>
      </c>
      <c r="C4665" s="6">
        <v>1978</v>
      </c>
      <c r="D4665" s="6" t="s">
        <v>12</v>
      </c>
      <c r="E4665" s="6" t="s">
        <v>4</v>
      </c>
      <c r="F4665" s="27">
        <v>5.2441287494312989E-3</v>
      </c>
    </row>
    <row r="4666" spans="2:6" x14ac:dyDescent="0.25">
      <c r="B4666" s="6" t="s">
        <v>33</v>
      </c>
      <c r="C4666" s="6">
        <v>1978</v>
      </c>
      <c r="D4666" s="6" t="s">
        <v>13</v>
      </c>
      <c r="E4666" s="6" t="s">
        <v>4</v>
      </c>
      <c r="F4666" s="27">
        <v>1.0530685724990682E-2</v>
      </c>
    </row>
    <row r="4667" spans="2:6" x14ac:dyDescent="0.25">
      <c r="B4667" s="6" t="s">
        <v>33</v>
      </c>
      <c r="C4667" s="6">
        <v>1978</v>
      </c>
      <c r="D4667" s="6" t="s">
        <v>14</v>
      </c>
      <c r="E4667" s="6" t="s">
        <v>4</v>
      </c>
      <c r="F4667" s="27">
        <v>2.5734351001534598E-2</v>
      </c>
    </row>
    <row r="4668" spans="2:6" x14ac:dyDescent="0.25">
      <c r="B4668" s="6" t="s">
        <v>33</v>
      </c>
      <c r="C4668" s="6">
        <v>1978</v>
      </c>
      <c r="D4668" s="6" t="s">
        <v>15</v>
      </c>
      <c r="E4668" s="6" t="s">
        <v>4</v>
      </c>
      <c r="F4668" s="27">
        <v>3.3120126057523537E-3</v>
      </c>
    </row>
    <row r="4669" spans="2:6" x14ac:dyDescent="0.25">
      <c r="B4669" s="6" t="s">
        <v>33</v>
      </c>
      <c r="C4669" s="6">
        <v>1978</v>
      </c>
      <c r="D4669" s="6" t="s">
        <v>16</v>
      </c>
      <c r="E4669" s="6" t="s">
        <v>4</v>
      </c>
      <c r="F4669" s="27">
        <v>0.11814368025044403</v>
      </c>
    </row>
    <row r="4670" spans="2:6" x14ac:dyDescent="0.25">
      <c r="B4670" s="6" t="s">
        <v>33</v>
      </c>
      <c r="C4670" s="6">
        <v>1978</v>
      </c>
      <c r="D4670" s="6" t="s">
        <v>17</v>
      </c>
      <c r="E4670" s="6" t="s">
        <v>4</v>
      </c>
      <c r="F4670" s="27">
        <v>8.917760390183023E-2</v>
      </c>
    </row>
    <row r="4671" spans="2:6" x14ac:dyDescent="0.25">
      <c r="B4671" s="6" t="s">
        <v>33</v>
      </c>
      <c r="C4671" s="6">
        <v>1978</v>
      </c>
      <c r="D4671" s="6" t="s">
        <v>18</v>
      </c>
      <c r="E4671" s="6" t="s">
        <v>4</v>
      </c>
      <c r="F4671" s="27">
        <v>6.7065317927753221E-2</v>
      </c>
    </row>
    <row r="4672" spans="2:6" x14ac:dyDescent="0.25">
      <c r="B4672" s="6" t="s">
        <v>33</v>
      </c>
      <c r="C4672" s="6">
        <v>1978</v>
      </c>
      <c r="D4672" s="6" t="s">
        <v>19</v>
      </c>
      <c r="E4672" s="6" t="s">
        <v>4</v>
      </c>
      <c r="F4672" s="27">
        <v>0.1015803535119801</v>
      </c>
    </row>
    <row r="4673" spans="2:6" x14ac:dyDescent="0.25">
      <c r="B4673" s="6" t="s">
        <v>33</v>
      </c>
      <c r="C4673" s="6">
        <v>1978</v>
      </c>
      <c r="D4673" s="6" t="s">
        <v>20</v>
      </c>
      <c r="E4673" s="6" t="s">
        <v>4</v>
      </c>
      <c r="F4673" s="27">
        <v>2.9142316672530467E-2</v>
      </c>
    </row>
    <row r="4674" spans="2:6" x14ac:dyDescent="0.25">
      <c r="B4674" s="6" t="s">
        <v>33</v>
      </c>
      <c r="C4674" s="6">
        <v>1978</v>
      </c>
      <c r="D4674" s="6" t="s">
        <v>21</v>
      </c>
      <c r="E4674" s="6" t="s">
        <v>4</v>
      </c>
      <c r="F4674" s="27">
        <v>1.7617504972261731E-3</v>
      </c>
    </row>
    <row r="4675" spans="2:6" x14ac:dyDescent="0.25">
      <c r="B4675" s="6" t="s">
        <v>33</v>
      </c>
      <c r="C4675" s="6">
        <v>1978</v>
      </c>
      <c r="D4675" s="6" t="s">
        <v>22</v>
      </c>
      <c r="E4675" s="6" t="s">
        <v>4</v>
      </c>
      <c r="F4675" s="27">
        <v>1.1681469765972433E-2</v>
      </c>
    </row>
    <row r="4676" spans="2:6" x14ac:dyDescent="0.25">
      <c r="B4676" s="6" t="s">
        <v>33</v>
      </c>
      <c r="C4676" s="6">
        <v>1978</v>
      </c>
      <c r="D4676" s="6" t="s">
        <v>23</v>
      </c>
      <c r="E4676" s="6" t="s">
        <v>4</v>
      </c>
      <c r="F4676" s="27">
        <v>7.5195871537775156E-4</v>
      </c>
    </row>
    <row r="4677" spans="2:6" x14ac:dyDescent="0.25">
      <c r="B4677" s="6" t="s">
        <v>33</v>
      </c>
      <c r="C4677" s="6">
        <v>1978</v>
      </c>
      <c r="D4677" s="6" t="s">
        <v>24</v>
      </c>
      <c r="E4677" s="6" t="s">
        <v>4</v>
      </c>
      <c r="F4677" s="27">
        <v>4.1794413703925393E-2</v>
      </c>
    </row>
    <row r="4678" spans="2:6" x14ac:dyDescent="0.25">
      <c r="B4678" s="6" t="s">
        <v>33</v>
      </c>
      <c r="C4678" s="6">
        <v>1978</v>
      </c>
      <c r="D4678" s="6" t="s">
        <v>25</v>
      </c>
      <c r="E4678" s="6" t="s">
        <v>4</v>
      </c>
      <c r="F4678" s="27">
        <v>9.9045756557282344E-2</v>
      </c>
    </row>
    <row r="4679" spans="2:6" x14ac:dyDescent="0.25">
      <c r="B4679" s="6" t="s">
        <v>33</v>
      </c>
      <c r="C4679" s="6">
        <v>1978</v>
      </c>
      <c r="D4679" s="6" t="s">
        <v>26</v>
      </c>
      <c r="E4679" s="6" t="s">
        <v>4</v>
      </c>
      <c r="F4679" s="27">
        <v>6.0666488685697573E-2</v>
      </c>
    </row>
    <row r="4680" spans="2:6" x14ac:dyDescent="0.25">
      <c r="B4680" s="6" t="s">
        <v>33</v>
      </c>
      <c r="C4680" s="6">
        <v>1978</v>
      </c>
      <c r="D4680" s="6" t="s">
        <v>27</v>
      </c>
      <c r="E4680" s="6" t="s">
        <v>4</v>
      </c>
      <c r="F4680" s="27">
        <v>2.2650145332993036E-4</v>
      </c>
    </row>
    <row r="4681" spans="2:6" x14ac:dyDescent="0.25">
      <c r="B4681" s="6" t="s">
        <v>33</v>
      </c>
      <c r="C4681" s="6">
        <v>1978</v>
      </c>
      <c r="D4681" s="6" t="s">
        <v>28</v>
      </c>
      <c r="E4681" s="6" t="s">
        <v>4</v>
      </c>
      <c r="F4681" s="27">
        <v>1.3190609132251391E-2</v>
      </c>
    </row>
    <row r="4682" spans="2:6" x14ac:dyDescent="0.25">
      <c r="B4682" s="6" t="s">
        <v>33</v>
      </c>
      <c r="C4682" s="6">
        <v>1978</v>
      </c>
      <c r="D4682" s="6" t="s">
        <v>29</v>
      </c>
      <c r="E4682" s="6" t="s">
        <v>4</v>
      </c>
      <c r="F4682" s="27">
        <v>5.3420400404961101E-3</v>
      </c>
    </row>
    <row r="4683" spans="2:6" x14ac:dyDescent="0.25">
      <c r="B4683" s="6" t="s">
        <v>33</v>
      </c>
      <c r="C4683" s="6">
        <v>1978</v>
      </c>
      <c r="D4683" s="6" t="s">
        <v>30</v>
      </c>
      <c r="E4683" s="6" t="s">
        <v>4</v>
      </c>
      <c r="F4683" s="27">
        <v>1.331593558481435E-4</v>
      </c>
    </row>
    <row r="4684" spans="2:6" x14ac:dyDescent="0.25">
      <c r="B4684" s="6" t="s">
        <v>33</v>
      </c>
      <c r="C4684" s="6">
        <v>1978</v>
      </c>
      <c r="D4684" s="6" t="s">
        <v>31</v>
      </c>
      <c r="E4684" s="6" t="s">
        <v>4</v>
      </c>
      <c r="F4684" s="27">
        <v>4.0541801920236237E-3</v>
      </c>
    </row>
    <row r="4685" spans="2:6" x14ac:dyDescent="0.25">
      <c r="B4685" s="6" t="s">
        <v>33</v>
      </c>
      <c r="C4685" s="6">
        <v>1978</v>
      </c>
      <c r="D4685" s="6" t="s">
        <v>32</v>
      </c>
      <c r="E4685" s="6" t="s">
        <v>4</v>
      </c>
      <c r="F4685" s="27">
        <v>6.9321194073886474E-4</v>
      </c>
    </row>
    <row r="4686" spans="2:6" x14ac:dyDescent="0.25">
      <c r="B4686" s="6" t="s">
        <v>33</v>
      </c>
      <c r="C4686" s="6">
        <v>1977</v>
      </c>
      <c r="D4686" s="6" t="s">
        <v>7</v>
      </c>
      <c r="E4686" s="6" t="s">
        <v>3</v>
      </c>
      <c r="F4686" s="27">
        <v>6.2444900216535683E-2</v>
      </c>
    </row>
    <row r="4687" spans="2:6" x14ac:dyDescent="0.25">
      <c r="B4687" s="6" t="s">
        <v>33</v>
      </c>
      <c r="C4687" s="6">
        <v>1977</v>
      </c>
      <c r="D4687" s="6" t="s">
        <v>8</v>
      </c>
      <c r="E4687" s="6" t="s">
        <v>3</v>
      </c>
      <c r="F4687" s="27">
        <v>6.1692288129354365E-2</v>
      </c>
    </row>
    <row r="4688" spans="2:6" x14ac:dyDescent="0.25">
      <c r="B4688" s="6" t="s">
        <v>33</v>
      </c>
      <c r="C4688" s="6">
        <v>1977</v>
      </c>
      <c r="D4688" s="6" t="s">
        <v>9</v>
      </c>
      <c r="E4688" s="6" t="s">
        <v>3</v>
      </c>
      <c r="F4688" s="27">
        <v>8.037678060901346E-2</v>
      </c>
    </row>
    <row r="4689" spans="2:6" x14ac:dyDescent="0.25">
      <c r="B4689" s="6" t="s">
        <v>33</v>
      </c>
      <c r="C4689" s="6">
        <v>1977</v>
      </c>
      <c r="D4689" s="6" t="s">
        <v>10</v>
      </c>
      <c r="E4689" s="6" t="s">
        <v>3</v>
      </c>
      <c r="F4689" s="27">
        <v>8.4158701978390232E-2</v>
      </c>
    </row>
    <row r="4690" spans="2:6" x14ac:dyDescent="0.25">
      <c r="B4690" s="6" t="s">
        <v>33</v>
      </c>
      <c r="C4690" s="6">
        <v>1977</v>
      </c>
      <c r="D4690" s="6" t="s">
        <v>11</v>
      </c>
      <c r="E4690" s="6" t="s">
        <v>3</v>
      </c>
      <c r="F4690" s="27">
        <v>3.2165800990381535E-2</v>
      </c>
    </row>
    <row r="4691" spans="2:6" x14ac:dyDescent="0.25">
      <c r="B4691" s="6" t="s">
        <v>33</v>
      </c>
      <c r="C4691" s="6">
        <v>1977</v>
      </c>
      <c r="D4691" s="6" t="s">
        <v>12</v>
      </c>
      <c r="E4691" s="6" t="s">
        <v>3</v>
      </c>
      <c r="F4691" s="27">
        <v>1.0148399041377846E-2</v>
      </c>
    </row>
    <row r="4692" spans="2:6" x14ac:dyDescent="0.25">
      <c r="B4692" s="6" t="s">
        <v>33</v>
      </c>
      <c r="C4692" s="6">
        <v>1977</v>
      </c>
      <c r="D4692" s="6" t="s">
        <v>13</v>
      </c>
      <c r="E4692" s="6" t="s">
        <v>3</v>
      </c>
      <c r="F4692" s="27">
        <v>2.5804799073258909E-2</v>
      </c>
    </row>
    <row r="4693" spans="2:6" x14ac:dyDescent="0.25">
      <c r="B4693" s="6" t="s">
        <v>33</v>
      </c>
      <c r="C4693" s="6">
        <v>1977</v>
      </c>
      <c r="D4693" s="6" t="s">
        <v>14</v>
      </c>
      <c r="E4693" s="6" t="s">
        <v>3</v>
      </c>
      <c r="F4693" s="27">
        <v>8.3760797123890174E-3</v>
      </c>
    </row>
    <row r="4694" spans="2:6" x14ac:dyDescent="0.25">
      <c r="B4694" s="6" t="s">
        <v>33</v>
      </c>
      <c r="C4694" s="6">
        <v>1977</v>
      </c>
      <c r="D4694" s="6" t="s">
        <v>15</v>
      </c>
      <c r="E4694" s="6" t="s">
        <v>3</v>
      </c>
      <c r="F4694" s="27">
        <v>4.5053294305397451E-3</v>
      </c>
    </row>
    <row r="4695" spans="2:6" x14ac:dyDescent="0.25">
      <c r="B4695" s="6" t="s">
        <v>33</v>
      </c>
      <c r="C4695" s="6">
        <v>1977</v>
      </c>
      <c r="D4695" s="6" t="s">
        <v>16</v>
      </c>
      <c r="E4695" s="6" t="s">
        <v>3</v>
      </c>
      <c r="F4695" s="27">
        <v>0.20741976954372968</v>
      </c>
    </row>
    <row r="4696" spans="2:6" x14ac:dyDescent="0.25">
      <c r="B4696" s="6" t="s">
        <v>33</v>
      </c>
      <c r="C4696" s="6">
        <v>1977</v>
      </c>
      <c r="D4696" s="6" t="s">
        <v>17</v>
      </c>
      <c r="E4696" s="6" t="s">
        <v>3</v>
      </c>
      <c r="F4696" s="27">
        <v>3.7788184416123298E-2</v>
      </c>
    </row>
    <row r="4697" spans="2:6" x14ac:dyDescent="0.25">
      <c r="B4697" s="6" t="s">
        <v>33</v>
      </c>
      <c r="C4697" s="6">
        <v>1977</v>
      </c>
      <c r="D4697" s="6" t="s">
        <v>18</v>
      </c>
      <c r="E4697" s="6" t="s">
        <v>3</v>
      </c>
      <c r="F4697" s="27">
        <v>2.2032612379221578E-2</v>
      </c>
    </row>
    <row r="4698" spans="2:6" x14ac:dyDescent="0.25">
      <c r="B4698" s="6" t="s">
        <v>33</v>
      </c>
      <c r="C4698" s="6">
        <v>1977</v>
      </c>
      <c r="D4698" s="6" t="s">
        <v>19</v>
      </c>
      <c r="E4698" s="6" t="s">
        <v>3</v>
      </c>
      <c r="F4698" s="27">
        <v>9.434421446949974E-2</v>
      </c>
    </row>
    <row r="4699" spans="2:6" x14ac:dyDescent="0.25">
      <c r="B4699" s="6" t="s">
        <v>33</v>
      </c>
      <c r="C4699" s="6">
        <v>1977</v>
      </c>
      <c r="D4699" s="6" t="s">
        <v>20</v>
      </c>
      <c r="E4699" s="6" t="s">
        <v>3</v>
      </c>
      <c r="F4699" s="27">
        <v>1.6962063361784949E-2</v>
      </c>
    </row>
    <row r="4700" spans="2:6" x14ac:dyDescent="0.25">
      <c r="B4700" s="6" t="s">
        <v>33</v>
      </c>
      <c r="C4700" s="6">
        <v>1977</v>
      </c>
      <c r="D4700" s="6" t="s">
        <v>21</v>
      </c>
      <c r="E4700" s="6" t="s">
        <v>3</v>
      </c>
      <c r="F4700" s="27">
        <v>3.6292086499891399E-3</v>
      </c>
    </row>
    <row r="4701" spans="2:6" x14ac:dyDescent="0.25">
      <c r="B4701" s="6" t="s">
        <v>33</v>
      </c>
      <c r="C4701" s="6">
        <v>1977</v>
      </c>
      <c r="D4701" s="6" t="s">
        <v>22</v>
      </c>
      <c r="E4701" s="6" t="s">
        <v>3</v>
      </c>
      <c r="F4701" s="27">
        <v>2.2908733159772186E-2</v>
      </c>
    </row>
    <row r="4702" spans="2:6" x14ac:dyDescent="0.25">
      <c r="B4702" s="6" t="s">
        <v>33</v>
      </c>
      <c r="C4702" s="6">
        <v>1977</v>
      </c>
      <c r="D4702" s="6" t="s">
        <v>23</v>
      </c>
      <c r="E4702" s="6" t="s">
        <v>3</v>
      </c>
      <c r="F4702" s="27">
        <v>1.3373010247571047E-3</v>
      </c>
    </row>
    <row r="4703" spans="2:6" x14ac:dyDescent="0.25">
      <c r="B4703" s="6" t="s">
        <v>33</v>
      </c>
      <c r="C4703" s="6">
        <v>1977</v>
      </c>
      <c r="D4703" s="6" t="s">
        <v>24</v>
      </c>
      <c r="E4703" s="6" t="s">
        <v>3</v>
      </c>
      <c r="F4703" s="27">
        <v>8.2023765993006856E-2</v>
      </c>
    </row>
    <row r="4704" spans="2:6" x14ac:dyDescent="0.25">
      <c r="B4704" s="6" t="s">
        <v>33</v>
      </c>
      <c r="C4704" s="6">
        <v>1977</v>
      </c>
      <c r="D4704" s="6" t="s">
        <v>25</v>
      </c>
      <c r="E4704" s="6" t="s">
        <v>3</v>
      </c>
      <c r="F4704" s="27">
        <v>5.7156537838378839E-2</v>
      </c>
    </row>
    <row r="4705" spans="2:6" x14ac:dyDescent="0.25">
      <c r="B4705" s="6" t="s">
        <v>33</v>
      </c>
      <c r="C4705" s="6">
        <v>1977</v>
      </c>
      <c r="D4705" s="6" t="s">
        <v>26</v>
      </c>
      <c r="E4705" s="6" t="s">
        <v>3</v>
      </c>
      <c r="F4705" s="27">
        <v>5.104863748008194E-2</v>
      </c>
    </row>
    <row r="4706" spans="2:6" x14ac:dyDescent="0.25">
      <c r="B4706" s="6" t="s">
        <v>33</v>
      </c>
      <c r="C4706" s="6">
        <v>1977</v>
      </c>
      <c r="D4706" s="6" t="s">
        <v>27</v>
      </c>
      <c r="E4706" s="6" t="s">
        <v>3</v>
      </c>
      <c r="F4706" s="27">
        <v>2.5736047928674033E-4</v>
      </c>
    </row>
    <row r="4707" spans="2:6" x14ac:dyDescent="0.25">
      <c r="B4707" s="6" t="s">
        <v>33</v>
      </c>
      <c r="C4707" s="6">
        <v>1977</v>
      </c>
      <c r="D4707" s="6" t="s">
        <v>28</v>
      </c>
      <c r="E4707" s="6" t="s">
        <v>3</v>
      </c>
      <c r="F4707" s="27">
        <v>4.8703797557691645E-3</v>
      </c>
    </row>
    <row r="4708" spans="2:6" x14ac:dyDescent="0.25">
      <c r="B4708" s="6" t="s">
        <v>33</v>
      </c>
      <c r="C4708" s="6">
        <v>1977</v>
      </c>
      <c r="D4708" s="6" t="s">
        <v>29</v>
      </c>
      <c r="E4708" s="6" t="s">
        <v>3</v>
      </c>
      <c r="F4708" s="27">
        <v>2.5419062562933154E-2</v>
      </c>
    </row>
    <row r="4709" spans="2:6" x14ac:dyDescent="0.25">
      <c r="B4709" s="6" t="s">
        <v>33</v>
      </c>
      <c r="C4709" s="6">
        <v>1977</v>
      </c>
      <c r="D4709" s="6" t="s">
        <v>30</v>
      </c>
      <c r="E4709" s="6" t="s">
        <v>3</v>
      </c>
      <c r="F4709" s="27">
        <v>2.1051235421563156E-4</v>
      </c>
    </row>
    <row r="4710" spans="2:6" x14ac:dyDescent="0.25">
      <c r="B4710" s="6" t="s">
        <v>33</v>
      </c>
      <c r="C4710" s="6">
        <v>1977</v>
      </c>
      <c r="D4710" s="6" t="s">
        <v>31</v>
      </c>
      <c r="E4710" s="6" t="s">
        <v>3</v>
      </c>
      <c r="F4710" s="27">
        <v>4.1372370192667478E-4</v>
      </c>
    </row>
    <row r="4711" spans="2:6" x14ac:dyDescent="0.25">
      <c r="B4711" s="6" t="s">
        <v>33</v>
      </c>
      <c r="C4711" s="6">
        <v>1977</v>
      </c>
      <c r="D4711" s="6" t="s">
        <v>32</v>
      </c>
      <c r="E4711" s="6" t="s">
        <v>3</v>
      </c>
      <c r="F4711" s="27">
        <v>2.5048536482825297E-3</v>
      </c>
    </row>
    <row r="4712" spans="2:6" x14ac:dyDescent="0.25">
      <c r="B4712" s="6" t="s">
        <v>33</v>
      </c>
      <c r="C4712" s="6">
        <v>1977</v>
      </c>
      <c r="D4712" s="6" t="s">
        <v>7</v>
      </c>
      <c r="E4712" s="6" t="s">
        <v>4</v>
      </c>
      <c r="F4712" s="27">
        <v>0.10889980781156777</v>
      </c>
    </row>
    <row r="4713" spans="2:6" x14ac:dyDescent="0.25">
      <c r="B4713" s="6" t="s">
        <v>33</v>
      </c>
      <c r="C4713" s="6">
        <v>1977</v>
      </c>
      <c r="D4713" s="6" t="s">
        <v>8</v>
      </c>
      <c r="E4713" s="6" t="s">
        <v>4</v>
      </c>
      <c r="F4713" s="27">
        <v>2.8411998151958905E-2</v>
      </c>
    </row>
    <row r="4714" spans="2:6" x14ac:dyDescent="0.25">
      <c r="B4714" s="6" t="s">
        <v>33</v>
      </c>
      <c r="C4714" s="6">
        <v>1977</v>
      </c>
      <c r="D4714" s="6" t="s">
        <v>9</v>
      </c>
      <c r="E4714" s="6" t="s">
        <v>4</v>
      </c>
      <c r="F4714" s="27">
        <v>8.393099513876319E-2</v>
      </c>
    </row>
    <row r="4715" spans="2:6" x14ac:dyDescent="0.25">
      <c r="B4715" s="6" t="s">
        <v>33</v>
      </c>
      <c r="C4715" s="6">
        <v>1977</v>
      </c>
      <c r="D4715" s="6" t="s">
        <v>10</v>
      </c>
      <c r="E4715" s="6" t="s">
        <v>4</v>
      </c>
      <c r="F4715" s="27">
        <v>4.0866671153895168E-2</v>
      </c>
    </row>
    <row r="4716" spans="2:6" x14ac:dyDescent="0.25">
      <c r="B4716" s="6" t="s">
        <v>33</v>
      </c>
      <c r="C4716" s="6">
        <v>1977</v>
      </c>
      <c r="D4716" s="6" t="s">
        <v>11</v>
      </c>
      <c r="E4716" s="6" t="s">
        <v>4</v>
      </c>
      <c r="F4716" s="27">
        <v>4.0247825709074682E-2</v>
      </c>
    </row>
    <row r="4717" spans="2:6" x14ac:dyDescent="0.25">
      <c r="B4717" s="6" t="s">
        <v>33</v>
      </c>
      <c r="C4717" s="6">
        <v>1977</v>
      </c>
      <c r="D4717" s="6" t="s">
        <v>12</v>
      </c>
      <c r="E4717" s="6" t="s">
        <v>4</v>
      </c>
      <c r="F4717" s="27">
        <v>6.5929584929185657E-3</v>
      </c>
    </row>
    <row r="4718" spans="2:6" x14ac:dyDescent="0.25">
      <c r="B4718" s="6" t="s">
        <v>33</v>
      </c>
      <c r="C4718" s="6">
        <v>1977</v>
      </c>
      <c r="D4718" s="6" t="s">
        <v>13</v>
      </c>
      <c r="E4718" s="6" t="s">
        <v>4</v>
      </c>
      <c r="F4718" s="27">
        <v>1.0583760110150569E-2</v>
      </c>
    </row>
    <row r="4719" spans="2:6" x14ac:dyDescent="0.25">
      <c r="B4719" s="6" t="s">
        <v>33</v>
      </c>
      <c r="C4719" s="6">
        <v>1977</v>
      </c>
      <c r="D4719" s="6" t="s">
        <v>14</v>
      </c>
      <c r="E4719" s="6" t="s">
        <v>4</v>
      </c>
      <c r="F4719" s="27">
        <v>2.6798556332252695E-2</v>
      </c>
    </row>
    <row r="4720" spans="2:6" x14ac:dyDescent="0.25">
      <c r="B4720" s="6" t="s">
        <v>33</v>
      </c>
      <c r="C4720" s="6">
        <v>1977</v>
      </c>
      <c r="D4720" s="6" t="s">
        <v>15</v>
      </c>
      <c r="E4720" s="6" t="s">
        <v>4</v>
      </c>
      <c r="F4720" s="27">
        <v>3.4098580053572281E-3</v>
      </c>
    </row>
    <row r="4721" spans="2:6" x14ac:dyDescent="0.25">
      <c r="B4721" s="6" t="s">
        <v>33</v>
      </c>
      <c r="C4721" s="6">
        <v>1977</v>
      </c>
      <c r="D4721" s="6" t="s">
        <v>16</v>
      </c>
      <c r="E4721" s="6" t="s">
        <v>4</v>
      </c>
      <c r="F4721" s="27">
        <v>0.12071929837172418</v>
      </c>
    </row>
    <row r="4722" spans="2:6" x14ac:dyDescent="0.25">
      <c r="B4722" s="6" t="s">
        <v>33</v>
      </c>
      <c r="C4722" s="6">
        <v>1977</v>
      </c>
      <c r="D4722" s="6" t="s">
        <v>17</v>
      </c>
      <c r="E4722" s="6" t="s">
        <v>4</v>
      </c>
      <c r="F4722" s="27">
        <v>8.8212595301871768E-2</v>
      </c>
    </row>
    <row r="4723" spans="2:6" x14ac:dyDescent="0.25">
      <c r="B4723" s="6" t="s">
        <v>33</v>
      </c>
      <c r="C4723" s="6">
        <v>1977</v>
      </c>
      <c r="D4723" s="6" t="s">
        <v>18</v>
      </c>
      <c r="E4723" s="6" t="s">
        <v>4</v>
      </c>
      <c r="F4723" s="27">
        <v>6.6595480925249084E-2</v>
      </c>
    </row>
    <row r="4724" spans="2:6" x14ac:dyDescent="0.25">
      <c r="B4724" s="6" t="s">
        <v>33</v>
      </c>
      <c r="C4724" s="6">
        <v>1977</v>
      </c>
      <c r="D4724" s="6" t="s">
        <v>19</v>
      </c>
      <c r="E4724" s="6" t="s">
        <v>4</v>
      </c>
      <c r="F4724" s="27">
        <v>0.10177818409704438</v>
      </c>
    </row>
    <row r="4725" spans="2:6" x14ac:dyDescent="0.25">
      <c r="B4725" s="6" t="s">
        <v>33</v>
      </c>
      <c r="C4725" s="6">
        <v>1977</v>
      </c>
      <c r="D4725" s="6" t="s">
        <v>20</v>
      </c>
      <c r="E4725" s="6" t="s">
        <v>4</v>
      </c>
      <c r="F4725" s="27">
        <v>2.7274289683709204E-2</v>
      </c>
    </row>
    <row r="4726" spans="2:6" x14ac:dyDescent="0.25">
      <c r="B4726" s="6" t="s">
        <v>33</v>
      </c>
      <c r="C4726" s="6">
        <v>1977</v>
      </c>
      <c r="D4726" s="6" t="s">
        <v>21</v>
      </c>
      <c r="E4726" s="6" t="s">
        <v>4</v>
      </c>
      <c r="F4726" s="27">
        <v>1.6820572069355126E-3</v>
      </c>
    </row>
    <row r="4727" spans="2:6" x14ac:dyDescent="0.25">
      <c r="B4727" s="6" t="s">
        <v>33</v>
      </c>
      <c r="C4727" s="6">
        <v>1977</v>
      </c>
      <c r="D4727" s="6" t="s">
        <v>22</v>
      </c>
      <c r="E4727" s="6" t="s">
        <v>4</v>
      </c>
      <c r="F4727" s="27">
        <v>1.214492353958683E-2</v>
      </c>
    </row>
    <row r="4728" spans="2:6" x14ac:dyDescent="0.25">
      <c r="B4728" s="6" t="s">
        <v>33</v>
      </c>
      <c r="C4728" s="6">
        <v>1977</v>
      </c>
      <c r="D4728" s="6" t="s">
        <v>23</v>
      </c>
      <c r="E4728" s="6" t="s">
        <v>4</v>
      </c>
      <c r="F4728" s="27">
        <v>5.155956240373424E-4</v>
      </c>
    </row>
    <row r="4729" spans="2:6" x14ac:dyDescent="0.25">
      <c r="B4729" s="6" t="s">
        <v>33</v>
      </c>
      <c r="C4729" s="6">
        <v>1977</v>
      </c>
      <c r="D4729" s="6" t="s">
        <v>24</v>
      </c>
      <c r="E4729" s="6" t="s">
        <v>4</v>
      </c>
      <c r="F4729" s="27">
        <v>4.2135729077698102E-2</v>
      </c>
    </row>
    <row r="4730" spans="2:6" x14ac:dyDescent="0.25">
      <c r="B4730" s="6" t="s">
        <v>33</v>
      </c>
      <c r="C4730" s="6">
        <v>1977</v>
      </c>
      <c r="D4730" s="6" t="s">
        <v>25</v>
      </c>
      <c r="E4730" s="6" t="s">
        <v>4</v>
      </c>
      <c r="F4730" s="27">
        <v>0.10118743828699399</v>
      </c>
    </row>
    <row r="4731" spans="2:6" x14ac:dyDescent="0.25">
      <c r="B4731" s="6" t="s">
        <v>33</v>
      </c>
      <c r="C4731" s="6">
        <v>1977</v>
      </c>
      <c r="D4731" s="6" t="s">
        <v>26</v>
      </c>
      <c r="E4731" s="6" t="s">
        <v>4</v>
      </c>
      <c r="F4731" s="27">
        <v>6.3711020742104815E-2</v>
      </c>
    </row>
    <row r="4732" spans="2:6" x14ac:dyDescent="0.25">
      <c r="B4732" s="6" t="s">
        <v>33</v>
      </c>
      <c r="C4732" s="6">
        <v>1977</v>
      </c>
      <c r="D4732" s="6" t="s">
        <v>27</v>
      </c>
      <c r="E4732" s="6" t="s">
        <v>4</v>
      </c>
      <c r="F4732" s="27">
        <v>2.6531283061997598E-4</v>
      </c>
    </row>
    <row r="4733" spans="2:6" x14ac:dyDescent="0.25">
      <c r="B4733" s="6" t="s">
        <v>33</v>
      </c>
      <c r="C4733" s="6">
        <v>1977</v>
      </c>
      <c r="D4733" s="6" t="s">
        <v>28</v>
      </c>
      <c r="E4733" s="6" t="s">
        <v>4</v>
      </c>
      <c r="F4733" s="27">
        <v>1.3076785846148619E-2</v>
      </c>
    </row>
    <row r="4734" spans="2:6" x14ac:dyDescent="0.25">
      <c r="B4734" s="6" t="s">
        <v>33</v>
      </c>
      <c r="C4734" s="6">
        <v>1977</v>
      </c>
      <c r="D4734" s="6" t="s">
        <v>29</v>
      </c>
      <c r="E4734" s="6" t="s">
        <v>4</v>
      </c>
      <c r="F4734" s="27">
        <v>5.9120324596525185E-3</v>
      </c>
    </row>
    <row r="4735" spans="2:6" x14ac:dyDescent="0.25">
      <c r="B4735" s="6" t="s">
        <v>33</v>
      </c>
      <c r="C4735" s="6">
        <v>1977</v>
      </c>
      <c r="D4735" s="6" t="s">
        <v>30</v>
      </c>
      <c r="E4735" s="6" t="s">
        <v>4</v>
      </c>
      <c r="F4735" s="27">
        <v>1.5879561044496098E-4</v>
      </c>
    </row>
    <row r="4736" spans="2:6" x14ac:dyDescent="0.25">
      <c r="B4736" s="6" t="s">
        <v>33</v>
      </c>
      <c r="C4736" s="6">
        <v>1977</v>
      </c>
      <c r="D4736" s="6" t="s">
        <v>31</v>
      </c>
      <c r="E4736" s="6" t="s">
        <v>4</v>
      </c>
      <c r="F4736" s="27">
        <v>4.1966477789199151E-3</v>
      </c>
    </row>
    <row r="4737" spans="2:6" x14ac:dyDescent="0.25">
      <c r="B4737" s="6" t="s">
        <v>33</v>
      </c>
      <c r="C4737" s="6">
        <v>1977</v>
      </c>
      <c r="D4737" s="6" t="s">
        <v>32</v>
      </c>
      <c r="E4737" s="6" t="s">
        <v>4</v>
      </c>
      <c r="F4737" s="27">
        <v>6.9138171132003589E-4</v>
      </c>
    </row>
    <row r="4738" spans="2:6" x14ac:dyDescent="0.25">
      <c r="B4738" s="6" t="s">
        <v>33</v>
      </c>
      <c r="C4738" s="6">
        <v>1976</v>
      </c>
      <c r="D4738" s="6" t="s">
        <v>7</v>
      </c>
      <c r="E4738" s="6" t="s">
        <v>3</v>
      </c>
      <c r="F4738" s="27">
        <v>6.168651029998274E-2</v>
      </c>
    </row>
    <row r="4739" spans="2:6" x14ac:dyDescent="0.25">
      <c r="B4739" s="6" t="s">
        <v>33</v>
      </c>
      <c r="C4739" s="6">
        <v>1976</v>
      </c>
      <c r="D4739" s="6" t="s">
        <v>8</v>
      </c>
      <c r="E4739" s="6" t="s">
        <v>3</v>
      </c>
      <c r="F4739" s="27">
        <v>6.123041780238582E-2</v>
      </c>
    </row>
    <row r="4740" spans="2:6" x14ac:dyDescent="0.25">
      <c r="B4740" s="6" t="s">
        <v>33</v>
      </c>
      <c r="C4740" s="6">
        <v>1976</v>
      </c>
      <c r="D4740" s="6" t="s">
        <v>9</v>
      </c>
      <c r="E4740" s="6" t="s">
        <v>3</v>
      </c>
      <c r="F4740" s="27">
        <v>8.0413056730644888E-2</v>
      </c>
    </row>
    <row r="4741" spans="2:6" x14ac:dyDescent="0.25">
      <c r="B4741" s="6" t="s">
        <v>33</v>
      </c>
      <c r="C4741" s="6">
        <v>1976</v>
      </c>
      <c r="D4741" s="6" t="s">
        <v>10</v>
      </c>
      <c r="E4741" s="6" t="s">
        <v>3</v>
      </c>
      <c r="F4741" s="27">
        <v>8.4417243099212225E-2</v>
      </c>
    </row>
    <row r="4742" spans="2:6" x14ac:dyDescent="0.25">
      <c r="B4742" s="6" t="s">
        <v>33</v>
      </c>
      <c r="C4742" s="6">
        <v>1976</v>
      </c>
      <c r="D4742" s="6" t="s">
        <v>11</v>
      </c>
      <c r="E4742" s="6" t="s">
        <v>3</v>
      </c>
      <c r="F4742" s="27">
        <v>3.3568025622715957E-2</v>
      </c>
    </row>
    <row r="4743" spans="2:6" x14ac:dyDescent="0.25">
      <c r="B4743" s="6" t="s">
        <v>33</v>
      </c>
      <c r="C4743" s="6">
        <v>1976</v>
      </c>
      <c r="D4743" s="6" t="s">
        <v>12</v>
      </c>
      <c r="E4743" s="6" t="s">
        <v>3</v>
      </c>
      <c r="F4743" s="27">
        <v>1.0433434382876913E-2</v>
      </c>
    </row>
    <row r="4744" spans="2:6" x14ac:dyDescent="0.25">
      <c r="B4744" s="6" t="s">
        <v>33</v>
      </c>
      <c r="C4744" s="6">
        <v>1976</v>
      </c>
      <c r="D4744" s="6" t="s">
        <v>13</v>
      </c>
      <c r="E4744" s="6" t="s">
        <v>3</v>
      </c>
      <c r="F4744" s="27">
        <v>2.7271910753654632E-2</v>
      </c>
    </row>
    <row r="4745" spans="2:6" x14ac:dyDescent="0.25">
      <c r="B4745" s="6" t="s">
        <v>33</v>
      </c>
      <c r="C4745" s="6">
        <v>1976</v>
      </c>
      <c r="D4745" s="6" t="s">
        <v>14</v>
      </c>
      <c r="E4745" s="6" t="s">
        <v>3</v>
      </c>
      <c r="F4745" s="27">
        <v>8.7644925620613857E-3</v>
      </c>
    </row>
    <row r="4746" spans="2:6" x14ac:dyDescent="0.25">
      <c r="B4746" s="6" t="s">
        <v>33</v>
      </c>
      <c r="C4746" s="6">
        <v>1976</v>
      </c>
      <c r="D4746" s="6" t="s">
        <v>15</v>
      </c>
      <c r="E4746" s="6" t="s">
        <v>3</v>
      </c>
      <c r="F4746" s="27">
        <v>4.2093005923469458E-3</v>
      </c>
    </row>
    <row r="4747" spans="2:6" x14ac:dyDescent="0.25">
      <c r="B4747" s="6" t="s">
        <v>33</v>
      </c>
      <c r="C4747" s="6">
        <v>1976</v>
      </c>
      <c r="D4747" s="6" t="s">
        <v>16</v>
      </c>
      <c r="E4747" s="6" t="s">
        <v>3</v>
      </c>
      <c r="F4747" s="27">
        <v>0.20389882645361965</v>
      </c>
    </row>
    <row r="4748" spans="2:6" x14ac:dyDescent="0.25">
      <c r="B4748" s="6" t="s">
        <v>33</v>
      </c>
      <c r="C4748" s="6">
        <v>1976</v>
      </c>
      <c r="D4748" s="6" t="s">
        <v>17</v>
      </c>
      <c r="E4748" s="6" t="s">
        <v>3</v>
      </c>
      <c r="F4748" s="27">
        <v>3.5100649294808384E-2</v>
      </c>
    </row>
    <row r="4749" spans="2:6" x14ac:dyDescent="0.25">
      <c r="B4749" s="6" t="s">
        <v>33</v>
      </c>
      <c r="C4749" s="6">
        <v>1976</v>
      </c>
      <c r="D4749" s="6" t="s">
        <v>18</v>
      </c>
      <c r="E4749" s="6" t="s">
        <v>3</v>
      </c>
      <c r="F4749" s="27">
        <v>2.1622351589985586E-2</v>
      </c>
    </row>
    <row r="4750" spans="2:6" x14ac:dyDescent="0.25">
      <c r="B4750" s="6" t="s">
        <v>33</v>
      </c>
      <c r="C4750" s="6">
        <v>1976</v>
      </c>
      <c r="D4750" s="6" t="s">
        <v>19</v>
      </c>
      <c r="E4750" s="6" t="s">
        <v>3</v>
      </c>
      <c r="F4750" s="27">
        <v>9.6691609490545949E-2</v>
      </c>
    </row>
    <row r="4751" spans="2:6" x14ac:dyDescent="0.25">
      <c r="B4751" s="6" t="s">
        <v>33</v>
      </c>
      <c r="C4751" s="6">
        <v>1976</v>
      </c>
      <c r="D4751" s="6" t="s">
        <v>20</v>
      </c>
      <c r="E4751" s="6" t="s">
        <v>3</v>
      </c>
      <c r="F4751" s="27">
        <v>1.4623624954374826E-2</v>
      </c>
    </row>
    <row r="4752" spans="2:6" x14ac:dyDescent="0.25">
      <c r="B4752" s="6" t="s">
        <v>33</v>
      </c>
      <c r="C4752" s="6">
        <v>1976</v>
      </c>
      <c r="D4752" s="6" t="s">
        <v>21</v>
      </c>
      <c r="E4752" s="6" t="s">
        <v>3</v>
      </c>
      <c r="F4752" s="27">
        <v>3.6442809759105448E-3</v>
      </c>
    </row>
    <row r="4753" spans="2:6" x14ac:dyDescent="0.25">
      <c r="B4753" s="6" t="s">
        <v>33</v>
      </c>
      <c r="C4753" s="6">
        <v>1976</v>
      </c>
      <c r="D4753" s="6" t="s">
        <v>22</v>
      </c>
      <c r="E4753" s="6" t="s">
        <v>3</v>
      </c>
      <c r="F4753" s="27">
        <v>2.3111659214820203E-2</v>
      </c>
    </row>
    <row r="4754" spans="2:6" x14ac:dyDescent="0.25">
      <c r="B4754" s="6" t="s">
        <v>33</v>
      </c>
      <c r="C4754" s="6">
        <v>1976</v>
      </c>
      <c r="D4754" s="6" t="s">
        <v>23</v>
      </c>
      <c r="E4754" s="6" t="s">
        <v>3</v>
      </c>
      <c r="F4754" s="27">
        <v>1.2103013204387406E-3</v>
      </c>
    </row>
    <row r="4755" spans="2:6" x14ac:dyDescent="0.25">
      <c r="B4755" s="6" t="s">
        <v>33</v>
      </c>
      <c r="C4755" s="6">
        <v>1976</v>
      </c>
      <c r="D4755" s="6" t="s">
        <v>24</v>
      </c>
      <c r="E4755" s="6" t="s">
        <v>3</v>
      </c>
      <c r="F4755" s="27">
        <v>8.2175000652925712E-2</v>
      </c>
    </row>
    <row r="4756" spans="2:6" x14ac:dyDescent="0.25">
      <c r="B4756" s="6" t="s">
        <v>33</v>
      </c>
      <c r="C4756" s="6">
        <v>1976</v>
      </c>
      <c r="D4756" s="6" t="s">
        <v>25</v>
      </c>
      <c r="E4756" s="6" t="s">
        <v>3</v>
      </c>
      <c r="F4756" s="27">
        <v>6.0205483684182701E-2</v>
      </c>
    </row>
    <row r="4757" spans="2:6" x14ac:dyDescent="0.25">
      <c r="B4757" s="6" t="s">
        <v>33</v>
      </c>
      <c r="C4757" s="6">
        <v>1976</v>
      </c>
      <c r="D4757" s="6" t="s">
        <v>26</v>
      </c>
      <c r="E4757" s="6" t="s">
        <v>3</v>
      </c>
      <c r="F4757" s="27">
        <v>5.2378019144418884E-2</v>
      </c>
    </row>
    <row r="4758" spans="2:6" x14ac:dyDescent="0.25">
      <c r="B4758" s="6" t="s">
        <v>33</v>
      </c>
      <c r="C4758" s="6">
        <v>1976</v>
      </c>
      <c r="D4758" s="6" t="s">
        <v>27</v>
      </c>
      <c r="E4758" s="6" t="s">
        <v>3</v>
      </c>
      <c r="F4758" s="27">
        <v>2.7836930370091033E-4</v>
      </c>
    </row>
    <row r="4759" spans="2:6" x14ac:dyDescent="0.25">
      <c r="B4759" s="6" t="s">
        <v>33</v>
      </c>
      <c r="C4759" s="6">
        <v>1976</v>
      </c>
      <c r="D4759" s="6" t="s">
        <v>28</v>
      </c>
      <c r="E4759" s="6" t="s">
        <v>3</v>
      </c>
      <c r="F4759" s="27">
        <v>5.1170265826760014E-3</v>
      </c>
    </row>
    <row r="4760" spans="2:6" x14ac:dyDescent="0.25">
      <c r="B4760" s="6" t="s">
        <v>33</v>
      </c>
      <c r="C4760" s="6">
        <v>1976</v>
      </c>
      <c r="D4760" s="6" t="s">
        <v>29</v>
      </c>
      <c r="E4760" s="6" t="s">
        <v>3</v>
      </c>
      <c r="F4760" s="27">
        <v>2.4908638175324248E-2</v>
      </c>
    </row>
    <row r="4761" spans="2:6" x14ac:dyDescent="0.25">
      <c r="B4761" s="6" t="s">
        <v>33</v>
      </c>
      <c r="C4761" s="6">
        <v>1976</v>
      </c>
      <c r="D4761" s="6" t="s">
        <v>30</v>
      </c>
      <c r="E4761" s="6" t="s">
        <v>3</v>
      </c>
      <c r="F4761" s="27">
        <v>1.9428521196516625E-4</v>
      </c>
    </row>
    <row r="4762" spans="2:6" x14ac:dyDescent="0.25">
      <c r="B4762" s="6" t="s">
        <v>33</v>
      </c>
      <c r="C4762" s="6">
        <v>1976</v>
      </c>
      <c r="D4762" s="6" t="s">
        <v>31</v>
      </c>
      <c r="E4762" s="6" t="s">
        <v>3</v>
      </c>
      <c r="F4762" s="27">
        <v>4.2933846840826901E-4</v>
      </c>
    </row>
    <row r="4763" spans="2:6" x14ac:dyDescent="0.25">
      <c r="B4763" s="6" t="s">
        <v>33</v>
      </c>
      <c r="C4763" s="6">
        <v>1976</v>
      </c>
      <c r="D4763" s="6" t="s">
        <v>32</v>
      </c>
      <c r="E4763" s="6" t="s">
        <v>3</v>
      </c>
      <c r="F4763" s="27">
        <v>2.4161436360127068E-3</v>
      </c>
    </row>
    <row r="4764" spans="2:6" x14ac:dyDescent="0.25">
      <c r="B4764" s="6" t="s">
        <v>33</v>
      </c>
      <c r="C4764" s="6">
        <v>1976</v>
      </c>
      <c r="D4764" s="6" t="s">
        <v>7</v>
      </c>
      <c r="E4764" s="6" t="s">
        <v>4</v>
      </c>
      <c r="F4764" s="27">
        <v>0.11001044675228906</v>
      </c>
    </row>
    <row r="4765" spans="2:6" x14ac:dyDescent="0.25">
      <c r="B4765" s="6" t="s">
        <v>33</v>
      </c>
      <c r="C4765" s="6">
        <v>1976</v>
      </c>
      <c r="D4765" s="6" t="s">
        <v>8</v>
      </c>
      <c r="E4765" s="6" t="s">
        <v>4</v>
      </c>
      <c r="F4765" s="27">
        <v>2.8721058057996546E-2</v>
      </c>
    </row>
    <row r="4766" spans="2:6" x14ac:dyDescent="0.25">
      <c r="B4766" s="6" t="s">
        <v>33</v>
      </c>
      <c r="C4766" s="6">
        <v>1976</v>
      </c>
      <c r="D4766" s="6" t="s">
        <v>9</v>
      </c>
      <c r="E4766" s="6" t="s">
        <v>4</v>
      </c>
      <c r="F4766" s="27">
        <v>8.553158947677475E-2</v>
      </c>
    </row>
    <row r="4767" spans="2:6" x14ac:dyDescent="0.25">
      <c r="B4767" s="6" t="s">
        <v>33</v>
      </c>
      <c r="C4767" s="6">
        <v>1976</v>
      </c>
      <c r="D4767" s="6" t="s">
        <v>10</v>
      </c>
      <c r="E4767" s="6" t="s">
        <v>4</v>
      </c>
      <c r="F4767" s="27">
        <v>4.3589586021835762E-2</v>
      </c>
    </row>
    <row r="4768" spans="2:6" x14ac:dyDescent="0.25">
      <c r="B4768" s="6" t="s">
        <v>33</v>
      </c>
      <c r="C4768" s="6">
        <v>1976</v>
      </c>
      <c r="D4768" s="6" t="s">
        <v>11</v>
      </c>
      <c r="E4768" s="6" t="s">
        <v>4</v>
      </c>
      <c r="F4768" s="27">
        <v>3.5819387260424558E-2</v>
      </c>
    </row>
    <row r="4769" spans="2:6" x14ac:dyDescent="0.25">
      <c r="B4769" s="6" t="s">
        <v>33</v>
      </c>
      <c r="C4769" s="6">
        <v>1976</v>
      </c>
      <c r="D4769" s="6" t="s">
        <v>12</v>
      </c>
      <c r="E4769" s="6" t="s">
        <v>4</v>
      </c>
      <c r="F4769" s="27">
        <v>5.9778638098554526E-3</v>
      </c>
    </row>
    <row r="4770" spans="2:6" x14ac:dyDescent="0.25">
      <c r="B4770" s="6" t="s">
        <v>33</v>
      </c>
      <c r="C4770" s="6">
        <v>1976</v>
      </c>
      <c r="D4770" s="6" t="s">
        <v>13</v>
      </c>
      <c r="E4770" s="6" t="s">
        <v>4</v>
      </c>
      <c r="F4770" s="27">
        <v>1.1464115747284186E-2</v>
      </c>
    </row>
    <row r="4771" spans="2:6" x14ac:dyDescent="0.25">
      <c r="B4771" s="6" t="s">
        <v>33</v>
      </c>
      <c r="C4771" s="6">
        <v>1976</v>
      </c>
      <c r="D4771" s="6" t="s">
        <v>14</v>
      </c>
      <c r="E4771" s="6" t="s">
        <v>4</v>
      </c>
      <c r="F4771" s="27">
        <v>2.7543237946974199E-2</v>
      </c>
    </row>
    <row r="4772" spans="2:6" x14ac:dyDescent="0.25">
      <c r="B4772" s="6" t="s">
        <v>33</v>
      </c>
      <c r="C4772" s="6">
        <v>1976</v>
      </c>
      <c r="D4772" s="6" t="s">
        <v>15</v>
      </c>
      <c r="E4772" s="6" t="s">
        <v>4</v>
      </c>
      <c r="F4772" s="27">
        <v>3.5594065152228984E-3</v>
      </c>
    </row>
    <row r="4773" spans="2:6" x14ac:dyDescent="0.25">
      <c r="B4773" s="6" t="s">
        <v>33</v>
      </c>
      <c r="C4773" s="6">
        <v>1976</v>
      </c>
      <c r="D4773" s="6" t="s">
        <v>16</v>
      </c>
      <c r="E4773" s="6" t="s">
        <v>4</v>
      </c>
      <c r="F4773" s="27">
        <v>0.1200181623275091</v>
      </c>
    </row>
    <row r="4774" spans="2:6" x14ac:dyDescent="0.25">
      <c r="B4774" s="6" t="s">
        <v>33</v>
      </c>
      <c r="C4774" s="6">
        <v>1976</v>
      </c>
      <c r="D4774" s="6" t="s">
        <v>17</v>
      </c>
      <c r="E4774" s="6" t="s">
        <v>4</v>
      </c>
      <c r="F4774" s="27">
        <v>7.9564650375195445E-2</v>
      </c>
    </row>
    <row r="4775" spans="2:6" x14ac:dyDescent="0.25">
      <c r="B4775" s="6" t="s">
        <v>33</v>
      </c>
      <c r="C4775" s="6">
        <v>1976</v>
      </c>
      <c r="D4775" s="6" t="s">
        <v>18</v>
      </c>
      <c r="E4775" s="6" t="s">
        <v>4</v>
      </c>
      <c r="F4775" s="27">
        <v>6.8078002417091707E-2</v>
      </c>
    </row>
    <row r="4776" spans="2:6" x14ac:dyDescent="0.25">
      <c r="B4776" s="6" t="s">
        <v>33</v>
      </c>
      <c r="C4776" s="6">
        <v>1976</v>
      </c>
      <c r="D4776" s="6" t="s">
        <v>19</v>
      </c>
      <c r="E4776" s="6" t="s">
        <v>4</v>
      </c>
      <c r="F4776" s="27">
        <v>0.10103579890343241</v>
      </c>
    </row>
    <row r="4777" spans="2:6" x14ac:dyDescent="0.25">
      <c r="B4777" s="6" t="s">
        <v>33</v>
      </c>
      <c r="C4777" s="6">
        <v>1976</v>
      </c>
      <c r="D4777" s="6" t="s">
        <v>20</v>
      </c>
      <c r="E4777" s="6" t="s">
        <v>4</v>
      </c>
      <c r="F4777" s="27">
        <v>2.670135261544344E-2</v>
      </c>
    </row>
    <row r="4778" spans="2:6" x14ac:dyDescent="0.25">
      <c r="B4778" s="6" t="s">
        <v>33</v>
      </c>
      <c r="C4778" s="6">
        <v>1976</v>
      </c>
      <c r="D4778" s="6" t="s">
        <v>21</v>
      </c>
      <c r="E4778" s="6" t="s">
        <v>4</v>
      </c>
      <c r="F4778" s="27">
        <v>1.8906573260410906E-3</v>
      </c>
    </row>
    <row r="4779" spans="2:6" x14ac:dyDescent="0.25">
      <c r="B4779" s="6" t="s">
        <v>33</v>
      </c>
      <c r="C4779" s="6">
        <v>1976</v>
      </c>
      <c r="D4779" s="6" t="s">
        <v>22</v>
      </c>
      <c r="E4779" s="6" t="s">
        <v>4</v>
      </c>
      <c r="F4779" s="27">
        <v>1.3264644230047045E-2</v>
      </c>
    </row>
    <row r="4780" spans="2:6" x14ac:dyDescent="0.25">
      <c r="B4780" s="6" t="s">
        <v>33</v>
      </c>
      <c r="C4780" s="6">
        <v>1976</v>
      </c>
      <c r="D4780" s="6" t="s">
        <v>23</v>
      </c>
      <c r="E4780" s="6" t="s">
        <v>4</v>
      </c>
      <c r="F4780" s="27">
        <v>3.7621964125989199E-4</v>
      </c>
    </row>
    <row r="4781" spans="2:6" x14ac:dyDescent="0.25">
      <c r="B4781" s="6" t="s">
        <v>33</v>
      </c>
      <c r="C4781" s="6">
        <v>1976</v>
      </c>
      <c r="D4781" s="6" t="s">
        <v>24</v>
      </c>
      <c r="E4781" s="6" t="s">
        <v>4</v>
      </c>
      <c r="F4781" s="27">
        <v>4.2815297322763679E-2</v>
      </c>
    </row>
    <row r="4782" spans="2:6" x14ac:dyDescent="0.25">
      <c r="B4782" s="6" t="s">
        <v>33</v>
      </c>
      <c r="C4782" s="6">
        <v>1976</v>
      </c>
      <c r="D4782" s="6" t="s">
        <v>25</v>
      </c>
      <c r="E4782" s="6" t="s">
        <v>4</v>
      </c>
      <c r="F4782" s="27">
        <v>9.8058133103914466E-2</v>
      </c>
    </row>
    <row r="4783" spans="2:6" x14ac:dyDescent="0.25">
      <c r="B4783" s="6" t="s">
        <v>33</v>
      </c>
      <c r="C4783" s="6">
        <v>1976</v>
      </c>
      <c r="D4783" s="6" t="s">
        <v>26</v>
      </c>
      <c r="E4783" s="6" t="s">
        <v>4</v>
      </c>
      <c r="F4783" s="27">
        <v>6.987033736864745E-2</v>
      </c>
    </row>
    <row r="4784" spans="2:6" x14ac:dyDescent="0.25">
      <c r="B4784" s="6" t="s">
        <v>33</v>
      </c>
      <c r="C4784" s="6">
        <v>1976</v>
      </c>
      <c r="D4784" s="6" t="s">
        <v>27</v>
      </c>
      <c r="E4784" s="6" t="s">
        <v>4</v>
      </c>
      <c r="F4784" s="27">
        <v>2.8131123811084481E-4</v>
      </c>
    </row>
    <row r="4785" spans="2:6" x14ac:dyDescent="0.25">
      <c r="B4785" s="6" t="s">
        <v>33</v>
      </c>
      <c r="C4785" s="6">
        <v>1976</v>
      </c>
      <c r="D4785" s="6" t="s">
        <v>28</v>
      </c>
      <c r="E4785" s="6" t="s">
        <v>4</v>
      </c>
      <c r="F4785" s="27">
        <v>1.3834094648941328E-2</v>
      </c>
    </row>
    <row r="4786" spans="2:6" x14ac:dyDescent="0.25">
      <c r="B4786" s="6" t="s">
        <v>33</v>
      </c>
      <c r="C4786" s="6">
        <v>1976</v>
      </c>
      <c r="D4786" s="6" t="s">
        <v>29</v>
      </c>
      <c r="E4786" s="6" t="s">
        <v>4</v>
      </c>
      <c r="F4786" s="27">
        <v>6.7248407382371617E-3</v>
      </c>
    </row>
    <row r="4787" spans="2:6" x14ac:dyDescent="0.25">
      <c r="B4787" s="6" t="s">
        <v>33</v>
      </c>
      <c r="C4787" s="6">
        <v>1976</v>
      </c>
      <c r="D4787" s="6" t="s">
        <v>30</v>
      </c>
      <c r="E4787" s="6" t="s">
        <v>4</v>
      </c>
      <c r="F4787" s="27">
        <v>1.5021473879705307E-4</v>
      </c>
    </row>
    <row r="4788" spans="2:6" x14ac:dyDescent="0.25">
      <c r="B4788" s="6" t="s">
        <v>33</v>
      </c>
      <c r="C4788" s="6">
        <v>1976</v>
      </c>
      <c r="D4788" s="6" t="s">
        <v>31</v>
      </c>
      <c r="E4788" s="6" t="s">
        <v>4</v>
      </c>
      <c r="F4788" s="27">
        <v>4.3992434639518766E-3</v>
      </c>
    </row>
    <row r="4789" spans="2:6" x14ac:dyDescent="0.25">
      <c r="B4789" s="6" t="s">
        <v>33</v>
      </c>
      <c r="C4789" s="6">
        <v>1976</v>
      </c>
      <c r="D4789" s="6" t="s">
        <v>32</v>
      </c>
      <c r="E4789" s="6" t="s">
        <v>4</v>
      </c>
      <c r="F4789" s="27">
        <v>7.2034795195859537E-4</v>
      </c>
    </row>
    <row r="4790" spans="2:6" x14ac:dyDescent="0.25">
      <c r="B4790" s="6" t="s">
        <v>33</v>
      </c>
      <c r="C4790" s="6">
        <v>1975</v>
      </c>
      <c r="D4790" s="6" t="s">
        <v>7</v>
      </c>
      <c r="E4790" s="6" t="s">
        <v>3</v>
      </c>
      <c r="F4790" s="27">
        <v>5.9903721817506757E-2</v>
      </c>
    </row>
    <row r="4791" spans="2:6" x14ac:dyDescent="0.25">
      <c r="B4791" s="6" t="s">
        <v>33</v>
      </c>
      <c r="C4791" s="6">
        <v>1975</v>
      </c>
      <c r="D4791" s="6" t="s">
        <v>8</v>
      </c>
      <c r="E4791" s="6" t="s">
        <v>3</v>
      </c>
      <c r="F4791" s="27">
        <v>6.0588679631787164E-2</v>
      </c>
    </row>
    <row r="4792" spans="2:6" x14ac:dyDescent="0.25">
      <c r="B4792" s="6" t="s">
        <v>33</v>
      </c>
      <c r="C4792" s="6">
        <v>1975</v>
      </c>
      <c r="D4792" s="6" t="s">
        <v>9</v>
      </c>
      <c r="E4792" s="6" t="s">
        <v>3</v>
      </c>
      <c r="F4792" s="27">
        <v>8.2690411870895056E-2</v>
      </c>
    </row>
    <row r="4793" spans="2:6" x14ac:dyDescent="0.25">
      <c r="B4793" s="6" t="s">
        <v>33</v>
      </c>
      <c r="C4793" s="6">
        <v>1975</v>
      </c>
      <c r="D4793" s="6" t="s">
        <v>10</v>
      </c>
      <c r="E4793" s="6" t="s">
        <v>3</v>
      </c>
      <c r="F4793" s="27">
        <v>8.4710717349277279E-2</v>
      </c>
    </row>
    <row r="4794" spans="2:6" x14ac:dyDescent="0.25">
      <c r="B4794" s="6" t="s">
        <v>33</v>
      </c>
      <c r="C4794" s="6">
        <v>1975</v>
      </c>
      <c r="D4794" s="6" t="s">
        <v>11</v>
      </c>
      <c r="E4794" s="6" t="s">
        <v>3</v>
      </c>
      <c r="F4794" s="27">
        <v>3.2781952961962436E-2</v>
      </c>
    </row>
    <row r="4795" spans="2:6" x14ac:dyDescent="0.25">
      <c r="B4795" s="6" t="s">
        <v>33</v>
      </c>
      <c r="C4795" s="6">
        <v>1975</v>
      </c>
      <c r="D4795" s="6" t="s">
        <v>12</v>
      </c>
      <c r="E4795" s="6" t="s">
        <v>3</v>
      </c>
      <c r="F4795" s="27">
        <v>1.1021419335014788E-2</v>
      </c>
    </row>
    <row r="4796" spans="2:6" x14ac:dyDescent="0.25">
      <c r="B4796" s="6" t="s">
        <v>33</v>
      </c>
      <c r="C4796" s="6">
        <v>1975</v>
      </c>
      <c r="D4796" s="6" t="s">
        <v>13</v>
      </c>
      <c r="E4796" s="6" t="s">
        <v>3</v>
      </c>
      <c r="F4796" s="27">
        <v>2.8238826225562369E-2</v>
      </c>
    </row>
    <row r="4797" spans="2:6" x14ac:dyDescent="0.25">
      <c r="B4797" s="6" t="s">
        <v>33</v>
      </c>
      <c r="C4797" s="6">
        <v>1975</v>
      </c>
      <c r="D4797" s="6" t="s">
        <v>14</v>
      </c>
      <c r="E4797" s="6" t="s">
        <v>3</v>
      </c>
      <c r="F4797" s="27">
        <v>9.0977761276198037E-3</v>
      </c>
    </row>
    <row r="4798" spans="2:6" x14ac:dyDescent="0.25">
      <c r="B4798" s="6" t="s">
        <v>33</v>
      </c>
      <c r="C4798" s="6">
        <v>1975</v>
      </c>
      <c r="D4798" s="6" t="s">
        <v>15</v>
      </c>
      <c r="E4798" s="6" t="s">
        <v>3</v>
      </c>
      <c r="F4798" s="27">
        <v>3.9503501606770203E-3</v>
      </c>
    </row>
    <row r="4799" spans="2:6" x14ac:dyDescent="0.25">
      <c r="B4799" s="6" t="s">
        <v>33</v>
      </c>
      <c r="C4799" s="6">
        <v>1975</v>
      </c>
      <c r="D4799" s="6" t="s">
        <v>16</v>
      </c>
      <c r="E4799" s="6" t="s">
        <v>3</v>
      </c>
      <c r="F4799" s="27">
        <v>0.19617831948480929</v>
      </c>
    </row>
    <row r="4800" spans="2:6" x14ac:dyDescent="0.25">
      <c r="B4800" s="6" t="s">
        <v>33</v>
      </c>
      <c r="C4800" s="6">
        <v>1975</v>
      </c>
      <c r="D4800" s="6" t="s">
        <v>17</v>
      </c>
      <c r="E4800" s="6" t="s">
        <v>3</v>
      </c>
      <c r="F4800" s="27">
        <v>3.5021829029408376E-2</v>
      </c>
    </row>
    <row r="4801" spans="2:6" x14ac:dyDescent="0.25">
      <c r="B4801" s="6" t="s">
        <v>33</v>
      </c>
      <c r="C4801" s="6">
        <v>1975</v>
      </c>
      <c r="D4801" s="6" t="s">
        <v>18</v>
      </c>
      <c r="E4801" s="6" t="s">
        <v>3</v>
      </c>
      <c r="F4801" s="27">
        <v>2.2005069968120655E-2</v>
      </c>
    </row>
    <row r="4802" spans="2:6" x14ac:dyDescent="0.25">
      <c r="B4802" s="6" t="s">
        <v>33</v>
      </c>
      <c r="C4802" s="6">
        <v>1975</v>
      </c>
      <c r="D4802" s="6" t="s">
        <v>19</v>
      </c>
      <c r="E4802" s="6" t="s">
        <v>3</v>
      </c>
      <c r="F4802" s="27">
        <v>9.8665292483388178E-2</v>
      </c>
    </row>
    <row r="4803" spans="2:6" x14ac:dyDescent="0.25">
      <c r="B4803" s="6" t="s">
        <v>33</v>
      </c>
      <c r="C4803" s="6">
        <v>1975</v>
      </c>
      <c r="D4803" s="6" t="s">
        <v>20</v>
      </c>
      <c r="E4803" s="6" t="s">
        <v>3</v>
      </c>
      <c r="F4803" s="27">
        <v>1.3726042480187436E-2</v>
      </c>
    </row>
    <row r="4804" spans="2:6" x14ac:dyDescent="0.25">
      <c r="B4804" s="6" t="s">
        <v>33</v>
      </c>
      <c r="C4804" s="6">
        <v>1975</v>
      </c>
      <c r="D4804" s="6" t="s">
        <v>21</v>
      </c>
      <c r="E4804" s="6" t="s">
        <v>3</v>
      </c>
      <c r="F4804" s="27">
        <v>3.7179766218136657E-3</v>
      </c>
    </row>
    <row r="4805" spans="2:6" x14ac:dyDescent="0.25">
      <c r="B4805" s="6" t="s">
        <v>33</v>
      </c>
      <c r="C4805" s="6">
        <v>1975</v>
      </c>
      <c r="D4805" s="6" t="s">
        <v>22</v>
      </c>
      <c r="E4805" s="6" t="s">
        <v>3</v>
      </c>
      <c r="F4805" s="27">
        <v>2.3924232143085766E-2</v>
      </c>
    </row>
    <row r="4806" spans="2:6" x14ac:dyDescent="0.25">
      <c r="B4806" s="6" t="s">
        <v>33</v>
      </c>
      <c r="C4806" s="6">
        <v>1975</v>
      </c>
      <c r="D4806" s="6" t="s">
        <v>23</v>
      </c>
      <c r="E4806" s="6" t="s">
        <v>3</v>
      </c>
      <c r="F4806" s="27">
        <v>9.5061902262281225E-4</v>
      </c>
    </row>
    <row r="4807" spans="2:6" x14ac:dyDescent="0.25">
      <c r="B4807" s="6" t="s">
        <v>33</v>
      </c>
      <c r="C4807" s="6">
        <v>1975</v>
      </c>
      <c r="D4807" s="6" t="s">
        <v>24</v>
      </c>
      <c r="E4807" s="6" t="s">
        <v>3</v>
      </c>
      <c r="F4807" s="27">
        <v>8.4341352247557844E-2</v>
      </c>
    </row>
    <row r="4808" spans="2:6" x14ac:dyDescent="0.25">
      <c r="B4808" s="6" t="s">
        <v>33</v>
      </c>
      <c r="C4808" s="6">
        <v>1975</v>
      </c>
      <c r="D4808" s="6" t="s">
        <v>25</v>
      </c>
      <c r="E4808" s="6" t="s">
        <v>3</v>
      </c>
      <c r="F4808" s="27">
        <v>6.2125673755233209E-2</v>
      </c>
    </row>
    <row r="4809" spans="2:6" x14ac:dyDescent="0.25">
      <c r="B4809" s="6" t="s">
        <v>33</v>
      </c>
      <c r="C4809" s="6">
        <v>1975</v>
      </c>
      <c r="D4809" s="6" t="s">
        <v>26</v>
      </c>
      <c r="E4809" s="6" t="s">
        <v>3</v>
      </c>
      <c r="F4809" s="27">
        <v>5.2869781197587923E-2</v>
      </c>
    </row>
    <row r="4810" spans="2:6" x14ac:dyDescent="0.25">
      <c r="B4810" s="6" t="s">
        <v>33</v>
      </c>
      <c r="C4810" s="6">
        <v>1975</v>
      </c>
      <c r="D4810" s="6" t="s">
        <v>27</v>
      </c>
      <c r="E4810" s="6" t="s">
        <v>3</v>
      </c>
      <c r="F4810" s="27">
        <v>2.5861958595260347E-4</v>
      </c>
    </row>
    <row r="4811" spans="2:6" x14ac:dyDescent="0.25">
      <c r="B4811" s="6" t="s">
        <v>33</v>
      </c>
      <c r="C4811" s="6">
        <v>1975</v>
      </c>
      <c r="D4811" s="6" t="s">
        <v>28</v>
      </c>
      <c r="E4811" s="6" t="s">
        <v>3</v>
      </c>
      <c r="F4811" s="27">
        <v>5.2466488278899454E-3</v>
      </c>
    </row>
    <row r="4812" spans="2:6" x14ac:dyDescent="0.25">
      <c r="B4812" s="6" t="s">
        <v>33</v>
      </c>
      <c r="C4812" s="6">
        <v>1975</v>
      </c>
      <c r="D4812" s="6" t="s">
        <v>29</v>
      </c>
      <c r="E4812" s="6" t="s">
        <v>3</v>
      </c>
      <c r="F4812" s="27">
        <v>2.570064142778496E-2</v>
      </c>
    </row>
    <row r="4813" spans="2:6" x14ac:dyDescent="0.25">
      <c r="B4813" s="6" t="s">
        <v>33</v>
      </c>
      <c r="C4813" s="6">
        <v>1975</v>
      </c>
      <c r="D4813" s="6" t="s">
        <v>30</v>
      </c>
      <c r="E4813" s="6" t="s">
        <v>3</v>
      </c>
      <c r="F4813" s="27">
        <v>2.0356690181417799E-4</v>
      </c>
    </row>
    <row r="4814" spans="2:6" x14ac:dyDescent="0.25">
      <c r="B4814" s="6" t="s">
        <v>33</v>
      </c>
      <c r="C4814" s="6">
        <v>1975</v>
      </c>
      <c r="D4814" s="6" t="s">
        <v>31</v>
      </c>
      <c r="E4814" s="6" t="s">
        <v>3</v>
      </c>
      <c r="F4814" s="27">
        <v>3.9113011637881365E-4</v>
      </c>
    </row>
    <row r="4815" spans="2:6" x14ac:dyDescent="0.25">
      <c r="B4815" s="6" t="s">
        <v>33</v>
      </c>
      <c r="C4815" s="6">
        <v>1975</v>
      </c>
      <c r="D4815" s="6" t="s">
        <v>32</v>
      </c>
      <c r="E4815" s="6" t="s">
        <v>3</v>
      </c>
      <c r="F4815" s="27">
        <v>1.6893492260616847E-3</v>
      </c>
    </row>
    <row r="4816" spans="2:6" x14ac:dyDescent="0.25">
      <c r="B4816" s="6" t="s">
        <v>33</v>
      </c>
      <c r="C4816" s="6">
        <v>1975</v>
      </c>
      <c r="D4816" s="6" t="s">
        <v>7</v>
      </c>
      <c r="E4816" s="6" t="s">
        <v>4</v>
      </c>
      <c r="F4816" s="27">
        <v>0.1080697054981089</v>
      </c>
    </row>
    <row r="4817" spans="2:6" x14ac:dyDescent="0.25">
      <c r="B4817" s="6" t="s">
        <v>33</v>
      </c>
      <c r="C4817" s="6">
        <v>1975</v>
      </c>
      <c r="D4817" s="6" t="s">
        <v>8</v>
      </c>
      <c r="E4817" s="6" t="s">
        <v>4</v>
      </c>
      <c r="F4817" s="27">
        <v>2.9104732346405399E-2</v>
      </c>
    </row>
    <row r="4818" spans="2:6" x14ac:dyDescent="0.25">
      <c r="B4818" s="6" t="s">
        <v>33</v>
      </c>
      <c r="C4818" s="6">
        <v>1975</v>
      </c>
      <c r="D4818" s="6" t="s">
        <v>9</v>
      </c>
      <c r="E4818" s="6" t="s">
        <v>4</v>
      </c>
      <c r="F4818" s="27">
        <v>8.7573975042119681E-2</v>
      </c>
    </row>
    <row r="4819" spans="2:6" x14ac:dyDescent="0.25">
      <c r="B4819" s="6" t="s">
        <v>33</v>
      </c>
      <c r="C4819" s="6">
        <v>1975</v>
      </c>
      <c r="D4819" s="6" t="s">
        <v>10</v>
      </c>
      <c r="E4819" s="6" t="s">
        <v>4</v>
      </c>
      <c r="F4819" s="27">
        <v>4.6776490844710333E-2</v>
      </c>
    </row>
    <row r="4820" spans="2:6" x14ac:dyDescent="0.25">
      <c r="B4820" s="6" t="s">
        <v>33</v>
      </c>
      <c r="C4820" s="6">
        <v>1975</v>
      </c>
      <c r="D4820" s="6" t="s">
        <v>11</v>
      </c>
      <c r="E4820" s="6" t="s">
        <v>4</v>
      </c>
      <c r="F4820" s="27">
        <v>3.3670382154690606E-2</v>
      </c>
    </row>
    <row r="4821" spans="2:6" x14ac:dyDescent="0.25">
      <c r="B4821" s="6" t="s">
        <v>33</v>
      </c>
      <c r="C4821" s="6">
        <v>1975</v>
      </c>
      <c r="D4821" s="6" t="s">
        <v>12</v>
      </c>
      <c r="E4821" s="6" t="s">
        <v>4</v>
      </c>
      <c r="F4821" s="27">
        <v>5.6993511718798195E-3</v>
      </c>
    </row>
    <row r="4822" spans="2:6" x14ac:dyDescent="0.25">
      <c r="B4822" s="6" t="s">
        <v>33</v>
      </c>
      <c r="C4822" s="6">
        <v>1975</v>
      </c>
      <c r="D4822" s="6" t="s">
        <v>13</v>
      </c>
      <c r="E4822" s="6" t="s">
        <v>4</v>
      </c>
      <c r="F4822" s="27">
        <v>1.2211622426724097E-2</v>
      </c>
    </row>
    <row r="4823" spans="2:6" x14ac:dyDescent="0.25">
      <c r="B4823" s="6" t="s">
        <v>33</v>
      </c>
      <c r="C4823" s="6">
        <v>1975</v>
      </c>
      <c r="D4823" s="6" t="s">
        <v>14</v>
      </c>
      <c r="E4823" s="6" t="s">
        <v>4</v>
      </c>
      <c r="F4823" s="27">
        <v>2.7901802544042311E-2</v>
      </c>
    </row>
    <row r="4824" spans="2:6" x14ac:dyDescent="0.25">
      <c r="B4824" s="6" t="s">
        <v>33</v>
      </c>
      <c r="C4824" s="6">
        <v>1975</v>
      </c>
      <c r="D4824" s="6" t="s">
        <v>15</v>
      </c>
      <c r="E4824" s="6" t="s">
        <v>4</v>
      </c>
      <c r="F4824" s="27">
        <v>3.5827430637902363E-3</v>
      </c>
    </row>
    <row r="4825" spans="2:6" x14ac:dyDescent="0.25">
      <c r="B4825" s="6" t="s">
        <v>33</v>
      </c>
      <c r="C4825" s="6">
        <v>1975</v>
      </c>
      <c r="D4825" s="6" t="s">
        <v>16</v>
      </c>
      <c r="E4825" s="6" t="s">
        <v>4</v>
      </c>
      <c r="F4825" s="27">
        <v>0.10760361303907363</v>
      </c>
    </row>
    <row r="4826" spans="2:6" x14ac:dyDescent="0.25">
      <c r="B4826" s="6" t="s">
        <v>33</v>
      </c>
      <c r="C4826" s="6">
        <v>1975</v>
      </c>
      <c r="D4826" s="6" t="s">
        <v>17</v>
      </c>
      <c r="E4826" s="6" t="s">
        <v>4</v>
      </c>
      <c r="F4826" s="27">
        <v>8.2455868583860309E-2</v>
      </c>
    </row>
    <row r="4827" spans="2:6" x14ac:dyDescent="0.25">
      <c r="B4827" s="6" t="s">
        <v>33</v>
      </c>
      <c r="C4827" s="6">
        <v>1975</v>
      </c>
      <c r="D4827" s="6" t="s">
        <v>18</v>
      </c>
      <c r="E4827" s="6" t="s">
        <v>4</v>
      </c>
      <c r="F4827" s="27">
        <v>6.6819152013313787E-2</v>
      </c>
    </row>
    <row r="4828" spans="2:6" x14ac:dyDescent="0.25">
      <c r="B4828" s="6" t="s">
        <v>33</v>
      </c>
      <c r="C4828" s="6">
        <v>1975</v>
      </c>
      <c r="D4828" s="6" t="s">
        <v>19</v>
      </c>
      <c r="E4828" s="6" t="s">
        <v>4</v>
      </c>
      <c r="F4828" s="27">
        <v>0.10312090027129323</v>
      </c>
    </row>
    <row r="4829" spans="2:6" x14ac:dyDescent="0.25">
      <c r="B4829" s="6" t="s">
        <v>33</v>
      </c>
      <c r="C4829" s="6">
        <v>1975</v>
      </c>
      <c r="D4829" s="6" t="s">
        <v>20</v>
      </c>
      <c r="E4829" s="6" t="s">
        <v>4</v>
      </c>
      <c r="F4829" s="27">
        <v>2.6225240551688969E-2</v>
      </c>
    </row>
    <row r="4830" spans="2:6" x14ac:dyDescent="0.25">
      <c r="B4830" s="6" t="s">
        <v>33</v>
      </c>
      <c r="C4830" s="6">
        <v>1975</v>
      </c>
      <c r="D4830" s="6" t="s">
        <v>21</v>
      </c>
      <c r="E4830" s="6" t="s">
        <v>4</v>
      </c>
      <c r="F4830" s="27">
        <v>1.8287274716266215E-3</v>
      </c>
    </row>
    <row r="4831" spans="2:6" x14ac:dyDescent="0.25">
      <c r="B4831" s="6" t="s">
        <v>33</v>
      </c>
      <c r="C4831" s="6">
        <v>1975</v>
      </c>
      <c r="D4831" s="6" t="s">
        <v>22</v>
      </c>
      <c r="E4831" s="6" t="s">
        <v>4</v>
      </c>
      <c r="F4831" s="27">
        <v>1.5433143834761999E-2</v>
      </c>
    </row>
    <row r="4832" spans="2:6" x14ac:dyDescent="0.25">
      <c r="B4832" s="6" t="s">
        <v>33</v>
      </c>
      <c r="C4832" s="6">
        <v>1975</v>
      </c>
      <c r="D4832" s="6" t="s">
        <v>23</v>
      </c>
      <c r="E4832" s="6" t="s">
        <v>4</v>
      </c>
      <c r="F4832" s="27">
        <v>2.9267864707067741E-4</v>
      </c>
    </row>
    <row r="4833" spans="2:6" x14ac:dyDescent="0.25">
      <c r="B4833" s="6" t="s">
        <v>33</v>
      </c>
      <c r="C4833" s="6">
        <v>1975</v>
      </c>
      <c r="D4833" s="6" t="s">
        <v>24</v>
      </c>
      <c r="E4833" s="6" t="s">
        <v>4</v>
      </c>
      <c r="F4833" s="27">
        <v>4.373935013002609E-2</v>
      </c>
    </row>
    <row r="4834" spans="2:6" x14ac:dyDescent="0.25">
      <c r="B4834" s="6" t="s">
        <v>33</v>
      </c>
      <c r="C4834" s="6">
        <v>1975</v>
      </c>
      <c r="D4834" s="6" t="s">
        <v>25</v>
      </c>
      <c r="E4834" s="6" t="s">
        <v>4</v>
      </c>
      <c r="F4834" s="27">
        <v>9.4517381821571586E-2</v>
      </c>
    </row>
    <row r="4835" spans="2:6" x14ac:dyDescent="0.25">
      <c r="B4835" s="6" t="s">
        <v>33</v>
      </c>
      <c r="C4835" s="6">
        <v>1975</v>
      </c>
      <c r="D4835" s="6" t="s">
        <v>26</v>
      </c>
      <c r="E4835" s="6" t="s">
        <v>4</v>
      </c>
      <c r="F4835" s="27">
        <v>7.5772925237398717E-2</v>
      </c>
    </row>
    <row r="4836" spans="2:6" x14ac:dyDescent="0.25">
      <c r="B4836" s="6" t="s">
        <v>33</v>
      </c>
      <c r="C4836" s="6">
        <v>1975</v>
      </c>
      <c r="D4836" s="6" t="s">
        <v>27</v>
      </c>
      <c r="E4836" s="6" t="s">
        <v>4</v>
      </c>
      <c r="F4836" s="27">
        <v>3.3243359210603877E-4</v>
      </c>
    </row>
    <row r="4837" spans="2:6" x14ac:dyDescent="0.25">
      <c r="B4837" s="6" t="s">
        <v>33</v>
      </c>
      <c r="C4837" s="6">
        <v>1975</v>
      </c>
      <c r="D4837" s="6" t="s">
        <v>28</v>
      </c>
      <c r="E4837" s="6" t="s">
        <v>4</v>
      </c>
      <c r="F4837" s="27">
        <v>1.3922455923418267E-2</v>
      </c>
    </row>
    <row r="4838" spans="2:6" x14ac:dyDescent="0.25">
      <c r="B4838" s="6" t="s">
        <v>33</v>
      </c>
      <c r="C4838" s="6">
        <v>1975</v>
      </c>
      <c r="D4838" s="6" t="s">
        <v>29</v>
      </c>
      <c r="E4838" s="6" t="s">
        <v>4</v>
      </c>
      <c r="F4838" s="27">
        <v>7.6089593937507969E-3</v>
      </c>
    </row>
    <row r="4839" spans="2:6" x14ac:dyDescent="0.25">
      <c r="B4839" s="6" t="s">
        <v>33</v>
      </c>
      <c r="C4839" s="6">
        <v>1975</v>
      </c>
      <c r="D4839" s="6" t="s">
        <v>30</v>
      </c>
      <c r="E4839" s="6" t="s">
        <v>4</v>
      </c>
      <c r="F4839" s="27">
        <v>1.247482758006166E-4</v>
      </c>
    </row>
    <row r="4840" spans="2:6" x14ac:dyDescent="0.25">
      <c r="B4840" s="6" t="s">
        <v>33</v>
      </c>
      <c r="C4840" s="6">
        <v>1975</v>
      </c>
      <c r="D4840" s="6" t="s">
        <v>31</v>
      </c>
      <c r="E4840" s="6" t="s">
        <v>4</v>
      </c>
      <c r="F4840" s="27">
        <v>4.7959543174555738E-3</v>
      </c>
    </row>
    <row r="4841" spans="2:6" x14ac:dyDescent="0.25">
      <c r="B4841" s="6" t="s">
        <v>33</v>
      </c>
      <c r="C4841" s="6">
        <v>1975</v>
      </c>
      <c r="D4841" s="6" t="s">
        <v>32</v>
      </c>
      <c r="E4841" s="6" t="s">
        <v>4</v>
      </c>
      <c r="F4841" s="27">
        <v>8.1566180331172397E-4</v>
      </c>
    </row>
    <row r="4842" spans="2:6" x14ac:dyDescent="0.25">
      <c r="B4842" s="6" t="s">
        <v>33</v>
      </c>
      <c r="C4842" s="6">
        <v>1974</v>
      </c>
      <c r="D4842" s="6" t="s">
        <v>7</v>
      </c>
      <c r="E4842" s="6" t="s">
        <v>3</v>
      </c>
      <c r="F4842" s="27">
        <v>5.7241989579651584E-2</v>
      </c>
    </row>
    <row r="4843" spans="2:6" x14ac:dyDescent="0.25">
      <c r="B4843" s="6" t="s">
        <v>33</v>
      </c>
      <c r="C4843" s="6">
        <v>1974</v>
      </c>
      <c r="D4843" s="6" t="s">
        <v>8</v>
      </c>
      <c r="E4843" s="6" t="s">
        <v>3</v>
      </c>
      <c r="F4843" s="27">
        <v>5.9532406571583318E-2</v>
      </c>
    </row>
    <row r="4844" spans="2:6" x14ac:dyDescent="0.25">
      <c r="B4844" s="6" t="s">
        <v>33</v>
      </c>
      <c r="C4844" s="6">
        <v>1974</v>
      </c>
      <c r="D4844" s="6" t="s">
        <v>9</v>
      </c>
      <c r="E4844" s="6" t="s">
        <v>3</v>
      </c>
      <c r="F4844" s="27">
        <v>8.3172713842179266E-2</v>
      </c>
    </row>
    <row r="4845" spans="2:6" x14ac:dyDescent="0.25">
      <c r="B4845" s="6" t="s">
        <v>33</v>
      </c>
      <c r="C4845" s="6">
        <v>1974</v>
      </c>
      <c r="D4845" s="6" t="s">
        <v>10</v>
      </c>
      <c r="E4845" s="6" t="s">
        <v>3</v>
      </c>
      <c r="F4845" s="27">
        <v>8.7695063684144953E-2</v>
      </c>
    </row>
    <row r="4846" spans="2:6" x14ac:dyDescent="0.25">
      <c r="B4846" s="6" t="s">
        <v>33</v>
      </c>
      <c r="C4846" s="6">
        <v>1974</v>
      </c>
      <c r="D4846" s="6" t="s">
        <v>11</v>
      </c>
      <c r="E4846" s="6" t="s">
        <v>3</v>
      </c>
      <c r="F4846" s="27">
        <v>3.3150972998125965E-2</v>
      </c>
    </row>
    <row r="4847" spans="2:6" x14ac:dyDescent="0.25">
      <c r="B4847" s="6" t="s">
        <v>33</v>
      </c>
      <c r="C4847" s="6">
        <v>1974</v>
      </c>
      <c r="D4847" s="6" t="s">
        <v>12</v>
      </c>
      <c r="E4847" s="6" t="s">
        <v>3</v>
      </c>
      <c r="F4847" s="27">
        <v>1.0928270471356756E-2</v>
      </c>
    </row>
    <row r="4848" spans="2:6" x14ac:dyDescent="0.25">
      <c r="B4848" s="6" t="s">
        <v>33</v>
      </c>
      <c r="C4848" s="6">
        <v>1974</v>
      </c>
      <c r="D4848" s="6" t="s">
        <v>13</v>
      </c>
      <c r="E4848" s="6" t="s">
        <v>3</v>
      </c>
      <c r="F4848" s="27">
        <v>2.8542804034897232E-2</v>
      </c>
    </row>
    <row r="4849" spans="2:6" x14ac:dyDescent="0.25">
      <c r="B4849" s="6" t="s">
        <v>33</v>
      </c>
      <c r="C4849" s="6">
        <v>1974</v>
      </c>
      <c r="D4849" s="6" t="s">
        <v>14</v>
      </c>
      <c r="E4849" s="6" t="s">
        <v>3</v>
      </c>
      <c r="F4849" s="27">
        <v>9.3587340980346781E-3</v>
      </c>
    </row>
    <row r="4850" spans="2:6" x14ac:dyDescent="0.25">
      <c r="B4850" s="6" t="s">
        <v>33</v>
      </c>
      <c r="C4850" s="6">
        <v>1974</v>
      </c>
      <c r="D4850" s="6" t="s">
        <v>15</v>
      </c>
      <c r="E4850" s="6" t="s">
        <v>3</v>
      </c>
      <c r="F4850" s="27">
        <v>3.7836697019088717E-3</v>
      </c>
    </row>
    <row r="4851" spans="2:6" x14ac:dyDescent="0.25">
      <c r="B4851" s="6" t="s">
        <v>33</v>
      </c>
      <c r="C4851" s="6">
        <v>1974</v>
      </c>
      <c r="D4851" s="6" t="s">
        <v>16</v>
      </c>
      <c r="E4851" s="6" t="s">
        <v>3</v>
      </c>
      <c r="F4851" s="27">
        <v>0.1937268129448291</v>
      </c>
    </row>
    <row r="4852" spans="2:6" x14ac:dyDescent="0.25">
      <c r="B4852" s="6" t="s">
        <v>33</v>
      </c>
      <c r="C4852" s="6">
        <v>1974</v>
      </c>
      <c r="D4852" s="6" t="s">
        <v>17</v>
      </c>
      <c r="E4852" s="6" t="s">
        <v>3</v>
      </c>
      <c r="F4852" s="27">
        <v>3.6551952988921069E-2</v>
      </c>
    </row>
    <row r="4853" spans="2:6" x14ac:dyDescent="0.25">
      <c r="B4853" s="6" t="s">
        <v>33</v>
      </c>
      <c r="C4853" s="6">
        <v>1974</v>
      </c>
      <c r="D4853" s="6" t="s">
        <v>18</v>
      </c>
      <c r="E4853" s="6" t="s">
        <v>3</v>
      </c>
      <c r="F4853" s="27">
        <v>2.230661455644864E-2</v>
      </c>
    </row>
    <row r="4854" spans="2:6" x14ac:dyDescent="0.25">
      <c r="B4854" s="6" t="s">
        <v>33</v>
      </c>
      <c r="C4854" s="6">
        <v>1974</v>
      </c>
      <c r="D4854" s="6" t="s">
        <v>19</v>
      </c>
      <c r="E4854" s="6" t="s">
        <v>3</v>
      </c>
      <c r="F4854" s="27">
        <v>9.7937416882591818E-2</v>
      </c>
    </row>
    <row r="4855" spans="2:6" x14ac:dyDescent="0.25">
      <c r="B4855" s="6" t="s">
        <v>33</v>
      </c>
      <c r="C4855" s="6">
        <v>1974</v>
      </c>
      <c r="D4855" s="6" t="s">
        <v>20</v>
      </c>
      <c r="E4855" s="6" t="s">
        <v>3</v>
      </c>
      <c r="F4855" s="27">
        <v>1.2455215132644576E-2</v>
      </c>
    </row>
    <row r="4856" spans="2:6" x14ac:dyDescent="0.25">
      <c r="B4856" s="6" t="s">
        <v>33</v>
      </c>
      <c r="C4856" s="6">
        <v>1974</v>
      </c>
      <c r="D4856" s="6" t="s">
        <v>21</v>
      </c>
      <c r="E4856" s="6" t="s">
        <v>3</v>
      </c>
      <c r="F4856" s="27">
        <v>3.4416646112457377E-3</v>
      </c>
    </row>
    <row r="4857" spans="2:6" x14ac:dyDescent="0.25">
      <c r="B4857" s="6" t="s">
        <v>33</v>
      </c>
      <c r="C4857" s="6">
        <v>1974</v>
      </c>
      <c r="D4857" s="6" t="s">
        <v>22</v>
      </c>
      <c r="E4857" s="6" t="s">
        <v>3</v>
      </c>
      <c r="F4857" s="27">
        <v>2.4143143751477997E-2</v>
      </c>
    </row>
    <row r="4858" spans="2:6" x14ac:dyDescent="0.25">
      <c r="B4858" s="6" t="s">
        <v>33</v>
      </c>
      <c r="C4858" s="6">
        <v>1974</v>
      </c>
      <c r="D4858" s="6" t="s">
        <v>23</v>
      </c>
      <c r="E4858" s="6" t="s">
        <v>3</v>
      </c>
      <c r="F4858" s="27">
        <v>8.206850781526131E-4</v>
      </c>
    </row>
    <row r="4859" spans="2:6" x14ac:dyDescent="0.25">
      <c r="B4859" s="6" t="s">
        <v>33</v>
      </c>
      <c r="C4859" s="6">
        <v>1974</v>
      </c>
      <c r="D4859" s="6" t="s">
        <v>24</v>
      </c>
      <c r="E4859" s="6" t="s">
        <v>3</v>
      </c>
      <c r="F4859" s="27">
        <v>8.4617653565371279E-2</v>
      </c>
    </row>
    <row r="4860" spans="2:6" x14ac:dyDescent="0.25">
      <c r="B4860" s="6" t="s">
        <v>33</v>
      </c>
      <c r="C4860" s="6">
        <v>1974</v>
      </c>
      <c r="D4860" s="6" t="s">
        <v>25</v>
      </c>
      <c r="E4860" s="6" t="s">
        <v>3</v>
      </c>
      <c r="F4860" s="27">
        <v>6.372228678080398E-2</v>
      </c>
    </row>
    <row r="4861" spans="2:6" x14ac:dyDescent="0.25">
      <c r="B4861" s="6" t="s">
        <v>33</v>
      </c>
      <c r="C4861" s="6">
        <v>1974</v>
      </c>
      <c r="D4861" s="6" t="s">
        <v>26</v>
      </c>
      <c r="E4861" s="6" t="s">
        <v>3</v>
      </c>
      <c r="F4861" s="27">
        <v>5.2982182679031403E-2</v>
      </c>
    </row>
    <row r="4862" spans="2:6" x14ac:dyDescent="0.25">
      <c r="B4862" s="6" t="s">
        <v>33</v>
      </c>
      <c r="C4862" s="6">
        <v>1974</v>
      </c>
      <c r="D4862" s="6" t="s">
        <v>27</v>
      </c>
      <c r="E4862" s="6" t="s">
        <v>3</v>
      </c>
      <c r="F4862" s="27">
        <v>2.4220063112017474E-4</v>
      </c>
    </row>
    <row r="4863" spans="2:6" x14ac:dyDescent="0.25">
      <c r="B4863" s="6" t="s">
        <v>33</v>
      </c>
      <c r="C4863" s="6">
        <v>1974</v>
      </c>
      <c r="D4863" s="6" t="s">
        <v>28</v>
      </c>
      <c r="E4863" s="6" t="s">
        <v>3</v>
      </c>
      <c r="F4863" s="27">
        <v>5.2178025727936854E-3</v>
      </c>
    </row>
    <row r="4864" spans="2:6" x14ac:dyDescent="0.25">
      <c r="B4864" s="6" t="s">
        <v>33</v>
      </c>
      <c r="C4864" s="6">
        <v>1974</v>
      </c>
      <c r="D4864" s="6" t="s">
        <v>29</v>
      </c>
      <c r="E4864" s="6" t="s">
        <v>3</v>
      </c>
      <c r="F4864" s="27">
        <v>2.6532093808563605E-2</v>
      </c>
    </row>
    <row r="4865" spans="2:6" x14ac:dyDescent="0.25">
      <c r="B4865" s="6" t="s">
        <v>33</v>
      </c>
      <c r="C4865" s="6">
        <v>1974</v>
      </c>
      <c r="D4865" s="6" t="s">
        <v>30</v>
      </c>
      <c r="E4865" s="6" t="s">
        <v>3</v>
      </c>
      <c r="F4865" s="27">
        <v>1.9643043311321257E-4</v>
      </c>
    </row>
    <row r="4866" spans="2:6" x14ac:dyDescent="0.25">
      <c r="B4866" s="6" t="s">
        <v>33</v>
      </c>
      <c r="C4866" s="6">
        <v>1974</v>
      </c>
      <c r="D4866" s="6" t="s">
        <v>31</v>
      </c>
      <c r="E4866" s="6" t="s">
        <v>3</v>
      </c>
      <c r="F4866" s="27">
        <v>3.6234740088845043E-4</v>
      </c>
    </row>
    <row r="4867" spans="2:6" x14ac:dyDescent="0.25">
      <c r="B4867" s="6" t="s">
        <v>33</v>
      </c>
      <c r="C4867" s="6">
        <v>1974</v>
      </c>
      <c r="D4867" s="6" t="s">
        <v>32</v>
      </c>
      <c r="E4867" s="6" t="s">
        <v>3</v>
      </c>
      <c r="F4867" s="27">
        <v>1.3368712001200196E-3</v>
      </c>
    </row>
    <row r="4868" spans="2:6" x14ac:dyDescent="0.25">
      <c r="B4868" s="6" t="s">
        <v>33</v>
      </c>
      <c r="C4868" s="6">
        <v>1974</v>
      </c>
      <c r="D4868" s="6" t="s">
        <v>7</v>
      </c>
      <c r="E4868" s="6" t="s">
        <v>4</v>
      </c>
      <c r="F4868" s="27">
        <v>9.8222039273499068E-2</v>
      </c>
    </row>
    <row r="4869" spans="2:6" x14ac:dyDescent="0.25">
      <c r="B4869" s="6" t="s">
        <v>33</v>
      </c>
      <c r="C4869" s="6">
        <v>1974</v>
      </c>
      <c r="D4869" s="6" t="s">
        <v>8</v>
      </c>
      <c r="E4869" s="6" t="s">
        <v>4</v>
      </c>
      <c r="F4869" s="27">
        <v>2.9163834684251624E-2</v>
      </c>
    </row>
    <row r="4870" spans="2:6" x14ac:dyDescent="0.25">
      <c r="B4870" s="6" t="s">
        <v>33</v>
      </c>
      <c r="C4870" s="6">
        <v>1974</v>
      </c>
      <c r="D4870" s="6" t="s">
        <v>9</v>
      </c>
      <c r="E4870" s="6" t="s">
        <v>4</v>
      </c>
      <c r="F4870" s="27">
        <v>8.6517119761060454E-2</v>
      </c>
    </row>
    <row r="4871" spans="2:6" x14ac:dyDescent="0.25">
      <c r="B4871" s="6" t="s">
        <v>33</v>
      </c>
      <c r="C4871" s="6">
        <v>1974</v>
      </c>
      <c r="D4871" s="6" t="s">
        <v>10</v>
      </c>
      <c r="E4871" s="6" t="s">
        <v>4</v>
      </c>
      <c r="F4871" s="27">
        <v>5.2105285470665223E-2</v>
      </c>
    </row>
    <row r="4872" spans="2:6" x14ac:dyDescent="0.25">
      <c r="B4872" s="6" t="s">
        <v>33</v>
      </c>
      <c r="C4872" s="6">
        <v>1974</v>
      </c>
      <c r="D4872" s="6" t="s">
        <v>11</v>
      </c>
      <c r="E4872" s="6" t="s">
        <v>4</v>
      </c>
      <c r="F4872" s="27">
        <v>3.1775868364442975E-2</v>
      </c>
    </row>
    <row r="4873" spans="2:6" x14ac:dyDescent="0.25">
      <c r="B4873" s="6" t="s">
        <v>33</v>
      </c>
      <c r="C4873" s="6">
        <v>1974</v>
      </c>
      <c r="D4873" s="6" t="s">
        <v>12</v>
      </c>
      <c r="E4873" s="6" t="s">
        <v>4</v>
      </c>
      <c r="F4873" s="27">
        <v>5.3744986194513089E-3</v>
      </c>
    </row>
    <row r="4874" spans="2:6" x14ac:dyDescent="0.25">
      <c r="B4874" s="6" t="s">
        <v>33</v>
      </c>
      <c r="C4874" s="6">
        <v>1974</v>
      </c>
      <c r="D4874" s="6" t="s">
        <v>13</v>
      </c>
      <c r="E4874" s="6" t="s">
        <v>4</v>
      </c>
      <c r="F4874" s="27">
        <v>1.2589728827142176E-2</v>
      </c>
    </row>
    <row r="4875" spans="2:6" x14ac:dyDescent="0.25">
      <c r="B4875" s="6" t="s">
        <v>33</v>
      </c>
      <c r="C4875" s="6">
        <v>1974</v>
      </c>
      <c r="D4875" s="6" t="s">
        <v>14</v>
      </c>
      <c r="E4875" s="6" t="s">
        <v>4</v>
      </c>
      <c r="F4875" s="27">
        <v>2.7406524066950117E-2</v>
      </c>
    </row>
    <row r="4876" spans="2:6" x14ac:dyDescent="0.25">
      <c r="B4876" s="6" t="s">
        <v>33</v>
      </c>
      <c r="C4876" s="6">
        <v>1974</v>
      </c>
      <c r="D4876" s="6" t="s">
        <v>15</v>
      </c>
      <c r="E4876" s="6" t="s">
        <v>4</v>
      </c>
      <c r="F4876" s="27">
        <v>3.4612865154786928E-3</v>
      </c>
    </row>
    <row r="4877" spans="2:6" x14ac:dyDescent="0.25">
      <c r="B4877" s="6" t="s">
        <v>33</v>
      </c>
      <c r="C4877" s="6">
        <v>1974</v>
      </c>
      <c r="D4877" s="6" t="s">
        <v>16</v>
      </c>
      <c r="E4877" s="6" t="s">
        <v>4</v>
      </c>
      <c r="F4877" s="27">
        <v>0.10461605156236538</v>
      </c>
    </row>
    <row r="4878" spans="2:6" x14ac:dyDescent="0.25">
      <c r="B4878" s="6" t="s">
        <v>33</v>
      </c>
      <c r="C4878" s="6">
        <v>1974</v>
      </c>
      <c r="D4878" s="6" t="s">
        <v>17</v>
      </c>
      <c r="E4878" s="6" t="s">
        <v>4</v>
      </c>
      <c r="F4878" s="27">
        <v>8.500391805052028E-2</v>
      </c>
    </row>
    <row r="4879" spans="2:6" x14ac:dyDescent="0.25">
      <c r="B4879" s="6" t="s">
        <v>33</v>
      </c>
      <c r="C4879" s="6">
        <v>1974</v>
      </c>
      <c r="D4879" s="6" t="s">
        <v>18</v>
      </c>
      <c r="E4879" s="6" t="s">
        <v>4</v>
      </c>
      <c r="F4879" s="27">
        <v>6.7836976276990452E-2</v>
      </c>
    </row>
    <row r="4880" spans="2:6" x14ac:dyDescent="0.25">
      <c r="B4880" s="6" t="s">
        <v>33</v>
      </c>
      <c r="C4880" s="6">
        <v>1974</v>
      </c>
      <c r="D4880" s="6" t="s">
        <v>19</v>
      </c>
      <c r="E4880" s="6" t="s">
        <v>4</v>
      </c>
      <c r="F4880" s="27">
        <v>0.10236026645478652</v>
      </c>
    </row>
    <row r="4881" spans="2:6" x14ac:dyDescent="0.25">
      <c r="B4881" s="6" t="s">
        <v>33</v>
      </c>
      <c r="C4881" s="6">
        <v>1974</v>
      </c>
      <c r="D4881" s="6" t="s">
        <v>20</v>
      </c>
      <c r="E4881" s="6" t="s">
        <v>4</v>
      </c>
      <c r="F4881" s="27">
        <v>2.529980266153924E-2</v>
      </c>
    </row>
    <row r="4882" spans="2:6" x14ac:dyDescent="0.25">
      <c r="B4882" s="6" t="s">
        <v>33</v>
      </c>
      <c r="C4882" s="6">
        <v>1974</v>
      </c>
      <c r="D4882" s="6" t="s">
        <v>21</v>
      </c>
      <c r="E4882" s="6" t="s">
        <v>4</v>
      </c>
      <c r="F4882" s="27">
        <v>1.3648217868224952E-3</v>
      </c>
    </row>
    <row r="4883" spans="2:6" x14ac:dyDescent="0.25">
      <c r="B4883" s="6" t="s">
        <v>33</v>
      </c>
      <c r="C4883" s="6">
        <v>1974</v>
      </c>
      <c r="D4883" s="6" t="s">
        <v>22</v>
      </c>
      <c r="E4883" s="6" t="s">
        <v>4</v>
      </c>
      <c r="F4883" s="27">
        <v>1.7664732485356886E-2</v>
      </c>
    </row>
    <row r="4884" spans="2:6" x14ac:dyDescent="0.25">
      <c r="B4884" s="6" t="s">
        <v>33</v>
      </c>
      <c r="C4884" s="6">
        <v>1974</v>
      </c>
      <c r="D4884" s="6" t="s">
        <v>23</v>
      </c>
      <c r="E4884" s="6" t="s">
        <v>4</v>
      </c>
      <c r="F4884" s="27">
        <v>2.2633066705322942E-4</v>
      </c>
    </row>
    <row r="4885" spans="2:6" x14ac:dyDescent="0.25">
      <c r="B4885" s="6" t="s">
        <v>33</v>
      </c>
      <c r="C4885" s="6">
        <v>1974</v>
      </c>
      <c r="D4885" s="6" t="s">
        <v>24</v>
      </c>
      <c r="E4885" s="6" t="s">
        <v>4</v>
      </c>
      <c r="F4885" s="27">
        <v>4.4405940120153552E-2</v>
      </c>
    </row>
    <row r="4886" spans="2:6" x14ac:dyDescent="0.25">
      <c r="B4886" s="6" t="s">
        <v>33</v>
      </c>
      <c r="C4886" s="6">
        <v>1974</v>
      </c>
      <c r="D4886" s="6" t="s">
        <v>25</v>
      </c>
      <c r="E4886" s="6" t="s">
        <v>4</v>
      </c>
      <c r="F4886" s="27">
        <v>9.737552155201297E-2</v>
      </c>
    </row>
    <row r="4887" spans="2:6" x14ac:dyDescent="0.25">
      <c r="B4887" s="6" t="s">
        <v>33</v>
      </c>
      <c r="C4887" s="6">
        <v>1974</v>
      </c>
      <c r="D4887" s="6" t="s">
        <v>26</v>
      </c>
      <c r="E4887" s="6" t="s">
        <v>4</v>
      </c>
      <c r="F4887" s="27">
        <v>7.8974359675670208E-2</v>
      </c>
    </row>
    <row r="4888" spans="2:6" x14ac:dyDescent="0.25">
      <c r="B4888" s="6" t="s">
        <v>33</v>
      </c>
      <c r="C4888" s="6">
        <v>1974</v>
      </c>
      <c r="D4888" s="6" t="s">
        <v>27</v>
      </c>
      <c r="E4888" s="6" t="s">
        <v>4</v>
      </c>
      <c r="F4888" s="27">
        <v>2.844518353297385E-4</v>
      </c>
    </row>
    <row r="4889" spans="2:6" x14ac:dyDescent="0.25">
      <c r="B4889" s="6" t="s">
        <v>33</v>
      </c>
      <c r="C4889" s="6">
        <v>1974</v>
      </c>
      <c r="D4889" s="6" t="s">
        <v>28</v>
      </c>
      <c r="E4889" s="6" t="s">
        <v>4</v>
      </c>
      <c r="F4889" s="27">
        <v>1.4438665756785476E-2</v>
      </c>
    </row>
    <row r="4890" spans="2:6" x14ac:dyDescent="0.25">
      <c r="B4890" s="6" t="s">
        <v>33</v>
      </c>
      <c r="C4890" s="6">
        <v>1974</v>
      </c>
      <c r="D4890" s="6" t="s">
        <v>29</v>
      </c>
      <c r="E4890" s="6" t="s">
        <v>4</v>
      </c>
      <c r="F4890" s="27">
        <v>7.8080661241112593E-3</v>
      </c>
    </row>
    <row r="4891" spans="2:6" x14ac:dyDescent="0.25">
      <c r="B4891" s="6" t="s">
        <v>33</v>
      </c>
      <c r="C4891" s="6">
        <v>1974</v>
      </c>
      <c r="D4891" s="6" t="s">
        <v>30</v>
      </c>
      <c r="E4891" s="6" t="s">
        <v>4</v>
      </c>
      <c r="F4891" s="27">
        <v>1.1008833050021129E-4</v>
      </c>
    </row>
    <row r="4892" spans="2:6" x14ac:dyDescent="0.25">
      <c r="B4892" s="6" t="s">
        <v>33</v>
      </c>
      <c r="C4892" s="6">
        <v>1974</v>
      </c>
      <c r="D4892" s="6" t="s">
        <v>31</v>
      </c>
      <c r="E4892" s="6" t="s">
        <v>4</v>
      </c>
      <c r="F4892" s="27">
        <v>4.8767079076242666E-3</v>
      </c>
    </row>
    <row r="4893" spans="2:6" x14ac:dyDescent="0.25">
      <c r="B4893" s="6" t="s">
        <v>33</v>
      </c>
      <c r="C4893" s="6">
        <v>1974</v>
      </c>
      <c r="D4893" s="6" t="s">
        <v>32</v>
      </c>
      <c r="E4893" s="6" t="s">
        <v>4</v>
      </c>
      <c r="F4893" s="27">
        <v>7.3711316943619735E-4</v>
      </c>
    </row>
    <row r="4894" spans="2:6" x14ac:dyDescent="0.25">
      <c r="B4894" s="6" t="s">
        <v>33</v>
      </c>
      <c r="C4894" s="6">
        <v>1973</v>
      </c>
      <c r="D4894" s="6" t="s">
        <v>7</v>
      </c>
      <c r="E4894" s="6" t="s">
        <v>3</v>
      </c>
      <c r="F4894" s="27">
        <v>5.4397174992319865E-2</v>
      </c>
    </row>
    <row r="4895" spans="2:6" x14ac:dyDescent="0.25">
      <c r="B4895" s="6" t="s">
        <v>33</v>
      </c>
      <c r="C4895" s="6">
        <v>1973</v>
      </c>
      <c r="D4895" s="6" t="s">
        <v>8</v>
      </c>
      <c r="E4895" s="6" t="s">
        <v>3</v>
      </c>
      <c r="F4895" s="27">
        <v>5.8515908946605889E-2</v>
      </c>
    </row>
    <row r="4896" spans="2:6" x14ac:dyDescent="0.25">
      <c r="B4896" s="6" t="s">
        <v>33</v>
      </c>
      <c r="C4896" s="6">
        <v>1973</v>
      </c>
      <c r="D4896" s="6" t="s">
        <v>9</v>
      </c>
      <c r="E4896" s="6" t="s">
        <v>3</v>
      </c>
      <c r="F4896" s="27">
        <v>8.3570150915491553E-2</v>
      </c>
    </row>
    <row r="4897" spans="2:6" x14ac:dyDescent="0.25">
      <c r="B4897" s="6" t="s">
        <v>33</v>
      </c>
      <c r="C4897" s="6">
        <v>1973</v>
      </c>
      <c r="D4897" s="6" t="s">
        <v>10</v>
      </c>
      <c r="E4897" s="6" t="s">
        <v>3</v>
      </c>
      <c r="F4897" s="27">
        <v>8.9224912247621718E-2</v>
      </c>
    </row>
    <row r="4898" spans="2:6" x14ac:dyDescent="0.25">
      <c r="B4898" s="6" t="s">
        <v>33</v>
      </c>
      <c r="C4898" s="6">
        <v>1973</v>
      </c>
      <c r="D4898" s="6" t="s">
        <v>11</v>
      </c>
      <c r="E4898" s="6" t="s">
        <v>3</v>
      </c>
      <c r="F4898" s="27">
        <v>3.4461527805302275E-2</v>
      </c>
    </row>
    <row r="4899" spans="2:6" x14ac:dyDescent="0.25">
      <c r="B4899" s="6" t="s">
        <v>33</v>
      </c>
      <c r="C4899" s="6">
        <v>1973</v>
      </c>
      <c r="D4899" s="6" t="s">
        <v>12</v>
      </c>
      <c r="E4899" s="6" t="s">
        <v>3</v>
      </c>
      <c r="F4899" s="27">
        <v>1.1575040549198732E-2</v>
      </c>
    </row>
    <row r="4900" spans="2:6" x14ac:dyDescent="0.25">
      <c r="B4900" s="6" t="s">
        <v>33</v>
      </c>
      <c r="C4900" s="6">
        <v>1973</v>
      </c>
      <c r="D4900" s="6" t="s">
        <v>13</v>
      </c>
      <c r="E4900" s="6" t="s">
        <v>3</v>
      </c>
      <c r="F4900" s="27">
        <v>2.9829715812487934E-2</v>
      </c>
    </row>
    <row r="4901" spans="2:6" x14ac:dyDescent="0.25">
      <c r="B4901" s="6" t="s">
        <v>33</v>
      </c>
      <c r="C4901" s="6">
        <v>1973</v>
      </c>
      <c r="D4901" s="6" t="s">
        <v>14</v>
      </c>
      <c r="E4901" s="6" t="s">
        <v>3</v>
      </c>
      <c r="F4901" s="27">
        <v>9.5547957724935011E-3</v>
      </c>
    </row>
    <row r="4902" spans="2:6" x14ac:dyDescent="0.25">
      <c r="B4902" s="6" t="s">
        <v>33</v>
      </c>
      <c r="C4902" s="6">
        <v>1973</v>
      </c>
      <c r="D4902" s="6" t="s">
        <v>15</v>
      </c>
      <c r="E4902" s="6" t="s">
        <v>3</v>
      </c>
      <c r="F4902" s="27">
        <v>3.4722556257403554E-3</v>
      </c>
    </row>
    <row r="4903" spans="2:6" x14ac:dyDescent="0.25">
      <c r="B4903" s="6" t="s">
        <v>33</v>
      </c>
      <c r="C4903" s="6">
        <v>1973</v>
      </c>
      <c r="D4903" s="6" t="s">
        <v>16</v>
      </c>
      <c r="E4903" s="6" t="s">
        <v>3</v>
      </c>
      <c r="F4903" s="27">
        <v>0.18408919348621777</v>
      </c>
    </row>
    <row r="4904" spans="2:6" x14ac:dyDescent="0.25">
      <c r="B4904" s="6" t="s">
        <v>33</v>
      </c>
      <c r="C4904" s="6">
        <v>1973</v>
      </c>
      <c r="D4904" s="6" t="s">
        <v>17</v>
      </c>
      <c r="E4904" s="6" t="s">
        <v>3</v>
      </c>
      <c r="F4904" s="27">
        <v>3.8162744505735889E-2</v>
      </c>
    </row>
    <row r="4905" spans="2:6" x14ac:dyDescent="0.25">
      <c r="B4905" s="6" t="s">
        <v>33</v>
      </c>
      <c r="C4905" s="6">
        <v>1973</v>
      </c>
      <c r="D4905" s="6" t="s">
        <v>18</v>
      </c>
      <c r="E4905" s="6" t="s">
        <v>3</v>
      </c>
      <c r="F4905" s="27">
        <v>2.2863398744369771E-2</v>
      </c>
    </row>
    <row r="4906" spans="2:6" x14ac:dyDescent="0.25">
      <c r="B4906" s="6" t="s">
        <v>33</v>
      </c>
      <c r="C4906" s="6">
        <v>1973</v>
      </c>
      <c r="D4906" s="6" t="s">
        <v>19</v>
      </c>
      <c r="E4906" s="6" t="s">
        <v>3</v>
      </c>
      <c r="F4906" s="27">
        <v>9.8115271960221059E-2</v>
      </c>
    </row>
    <row r="4907" spans="2:6" x14ac:dyDescent="0.25">
      <c r="B4907" s="6" t="s">
        <v>33</v>
      </c>
      <c r="C4907" s="6">
        <v>1973</v>
      </c>
      <c r="D4907" s="6" t="s">
        <v>20</v>
      </c>
      <c r="E4907" s="6" t="s">
        <v>3</v>
      </c>
      <c r="F4907" s="27">
        <v>1.1115835704715893E-2</v>
      </c>
    </row>
    <row r="4908" spans="2:6" x14ac:dyDescent="0.25">
      <c r="B4908" s="6" t="s">
        <v>33</v>
      </c>
      <c r="C4908" s="6">
        <v>1973</v>
      </c>
      <c r="D4908" s="6" t="s">
        <v>21</v>
      </c>
      <c r="E4908" s="6" t="s">
        <v>3</v>
      </c>
      <c r="F4908" s="27">
        <v>3.3112773911520973E-3</v>
      </c>
    </row>
    <row r="4909" spans="2:6" x14ac:dyDescent="0.25">
      <c r="B4909" s="6" t="s">
        <v>33</v>
      </c>
      <c r="C4909" s="6">
        <v>1973</v>
      </c>
      <c r="D4909" s="6" t="s">
        <v>22</v>
      </c>
      <c r="E4909" s="6" t="s">
        <v>3</v>
      </c>
      <c r="F4909" s="27">
        <v>2.4952267708728163E-2</v>
      </c>
    </row>
    <row r="4910" spans="2:6" x14ac:dyDescent="0.25">
      <c r="B4910" s="6" t="s">
        <v>33</v>
      </c>
      <c r="C4910" s="6">
        <v>1973</v>
      </c>
      <c r="D4910" s="6" t="s">
        <v>23</v>
      </c>
      <c r="E4910" s="6" t="s">
        <v>3</v>
      </c>
      <c r="F4910" s="27">
        <v>7.5165932644397798E-4</v>
      </c>
    </row>
    <row r="4911" spans="2:6" x14ac:dyDescent="0.25">
      <c r="B4911" s="6" t="s">
        <v>33</v>
      </c>
      <c r="C4911" s="6">
        <v>1973</v>
      </c>
      <c r="D4911" s="6" t="s">
        <v>24</v>
      </c>
      <c r="E4911" s="6" t="s">
        <v>3</v>
      </c>
      <c r="F4911" s="27">
        <v>8.6598594037904916E-2</v>
      </c>
    </row>
    <row r="4912" spans="2:6" x14ac:dyDescent="0.25">
      <c r="B4912" s="6" t="s">
        <v>33</v>
      </c>
      <c r="C4912" s="6">
        <v>1973</v>
      </c>
      <c r="D4912" s="6" t="s">
        <v>25</v>
      </c>
      <c r="E4912" s="6" t="s">
        <v>3</v>
      </c>
      <c r="F4912" s="27">
        <v>6.4511225826809224E-2</v>
      </c>
    </row>
    <row r="4913" spans="2:6" x14ac:dyDescent="0.25">
      <c r="B4913" s="6" t="s">
        <v>33</v>
      </c>
      <c r="C4913" s="6">
        <v>1973</v>
      </c>
      <c r="D4913" s="6" t="s">
        <v>26</v>
      </c>
      <c r="E4913" s="6" t="s">
        <v>3</v>
      </c>
      <c r="F4913" s="27">
        <v>5.529506155974441E-2</v>
      </c>
    </row>
    <row r="4914" spans="2:6" x14ac:dyDescent="0.25">
      <c r="B4914" s="6" t="s">
        <v>33</v>
      </c>
      <c r="C4914" s="6">
        <v>1973</v>
      </c>
      <c r="D4914" s="6" t="s">
        <v>27</v>
      </c>
      <c r="E4914" s="6" t="s">
        <v>3</v>
      </c>
      <c r="F4914" s="27">
        <v>2.3280915998222183E-4</v>
      </c>
    </row>
    <row r="4915" spans="2:6" x14ac:dyDescent="0.25">
      <c r="B4915" s="6" t="s">
        <v>33</v>
      </c>
      <c r="C4915" s="6">
        <v>1973</v>
      </c>
      <c r="D4915" s="6" t="s">
        <v>28</v>
      </c>
      <c r="E4915" s="6" t="s">
        <v>3</v>
      </c>
      <c r="F4915" s="27">
        <v>5.5931919675067682E-3</v>
      </c>
    </row>
    <row r="4916" spans="2:6" x14ac:dyDescent="0.25">
      <c r="B4916" s="6" t="s">
        <v>33</v>
      </c>
      <c r="C4916" s="6">
        <v>1973</v>
      </c>
      <c r="D4916" s="6" t="s">
        <v>29</v>
      </c>
      <c r="E4916" s="6" t="s">
        <v>3</v>
      </c>
      <c r="F4916" s="27">
        <v>2.8008930123260584E-2</v>
      </c>
    </row>
    <row r="4917" spans="2:6" x14ac:dyDescent="0.25">
      <c r="B4917" s="6" t="s">
        <v>33</v>
      </c>
      <c r="C4917" s="6">
        <v>1973</v>
      </c>
      <c r="D4917" s="6" t="s">
        <v>30</v>
      </c>
      <c r="E4917" s="6" t="s">
        <v>3</v>
      </c>
      <c r="F4917" s="27">
        <v>1.7637057574410747E-4</v>
      </c>
    </row>
    <row r="4918" spans="2:6" x14ac:dyDescent="0.25">
      <c r="B4918" s="6" t="s">
        <v>33</v>
      </c>
      <c r="C4918" s="6">
        <v>1973</v>
      </c>
      <c r="D4918" s="6" t="s">
        <v>31</v>
      </c>
      <c r="E4918" s="6" t="s">
        <v>3</v>
      </c>
      <c r="F4918" s="27">
        <v>3.944287421186403E-4</v>
      </c>
    </row>
    <row r="4919" spans="2:6" x14ac:dyDescent="0.25">
      <c r="B4919" s="6" t="s">
        <v>33</v>
      </c>
      <c r="C4919" s="6">
        <v>1973</v>
      </c>
      <c r="D4919" s="6" t="s">
        <v>32</v>
      </c>
      <c r="E4919" s="6" t="s">
        <v>3</v>
      </c>
      <c r="F4919" s="27">
        <v>1.2262565120826671E-3</v>
      </c>
    </row>
    <row r="4920" spans="2:6" x14ac:dyDescent="0.25">
      <c r="B4920" s="6" t="s">
        <v>33</v>
      </c>
      <c r="C4920" s="6">
        <v>1973</v>
      </c>
      <c r="D4920" s="6" t="s">
        <v>7</v>
      </c>
      <c r="E4920" s="6" t="s">
        <v>4</v>
      </c>
      <c r="F4920" s="27">
        <v>9.1360153992113932E-2</v>
      </c>
    </row>
    <row r="4921" spans="2:6" x14ac:dyDescent="0.25">
      <c r="B4921" s="6" t="s">
        <v>33</v>
      </c>
      <c r="C4921" s="6">
        <v>1973</v>
      </c>
      <c r="D4921" s="6" t="s">
        <v>8</v>
      </c>
      <c r="E4921" s="6" t="s">
        <v>4</v>
      </c>
      <c r="F4921" s="27">
        <v>3.0823101010710348E-2</v>
      </c>
    </row>
    <row r="4922" spans="2:6" x14ac:dyDescent="0.25">
      <c r="B4922" s="6" t="s">
        <v>33</v>
      </c>
      <c r="C4922" s="6">
        <v>1973</v>
      </c>
      <c r="D4922" s="6" t="s">
        <v>9</v>
      </c>
      <c r="E4922" s="6" t="s">
        <v>4</v>
      </c>
      <c r="F4922" s="27">
        <v>8.6096837348571681E-2</v>
      </c>
    </row>
    <row r="4923" spans="2:6" x14ac:dyDescent="0.25">
      <c r="B4923" s="6" t="s">
        <v>33</v>
      </c>
      <c r="C4923" s="6">
        <v>1973</v>
      </c>
      <c r="D4923" s="6" t="s">
        <v>10</v>
      </c>
      <c r="E4923" s="6" t="s">
        <v>4</v>
      </c>
      <c r="F4923" s="27">
        <v>5.5190790087031871E-2</v>
      </c>
    </row>
    <row r="4924" spans="2:6" x14ac:dyDescent="0.25">
      <c r="B4924" s="6" t="s">
        <v>33</v>
      </c>
      <c r="C4924" s="6">
        <v>1973</v>
      </c>
      <c r="D4924" s="6" t="s">
        <v>11</v>
      </c>
      <c r="E4924" s="6" t="s">
        <v>4</v>
      </c>
      <c r="F4924" s="27">
        <v>2.918679769889277E-2</v>
      </c>
    </row>
    <row r="4925" spans="2:6" x14ac:dyDescent="0.25">
      <c r="B4925" s="6" t="s">
        <v>33</v>
      </c>
      <c r="C4925" s="6">
        <v>1973</v>
      </c>
      <c r="D4925" s="6" t="s">
        <v>12</v>
      </c>
      <c r="E4925" s="6" t="s">
        <v>4</v>
      </c>
      <c r="F4925" s="27">
        <v>5.3928773163254675E-3</v>
      </c>
    </row>
    <row r="4926" spans="2:6" x14ac:dyDescent="0.25">
      <c r="B4926" s="6" t="s">
        <v>33</v>
      </c>
      <c r="C4926" s="6">
        <v>1973</v>
      </c>
      <c r="D4926" s="6" t="s">
        <v>13</v>
      </c>
      <c r="E4926" s="6" t="s">
        <v>4</v>
      </c>
      <c r="F4926" s="27">
        <v>1.319530894393656E-2</v>
      </c>
    </row>
    <row r="4927" spans="2:6" x14ac:dyDescent="0.25">
      <c r="B4927" s="6" t="s">
        <v>33</v>
      </c>
      <c r="C4927" s="6">
        <v>1973</v>
      </c>
      <c r="D4927" s="6" t="s">
        <v>14</v>
      </c>
      <c r="E4927" s="6" t="s">
        <v>4</v>
      </c>
      <c r="F4927" s="27">
        <v>2.4012596862026794E-2</v>
      </c>
    </row>
    <row r="4928" spans="2:6" x14ac:dyDescent="0.25">
      <c r="B4928" s="6" t="s">
        <v>33</v>
      </c>
      <c r="C4928" s="6">
        <v>1973</v>
      </c>
      <c r="D4928" s="6" t="s">
        <v>15</v>
      </c>
      <c r="E4928" s="6" t="s">
        <v>4</v>
      </c>
      <c r="F4928" s="27">
        <v>3.5934235276697726E-3</v>
      </c>
    </row>
    <row r="4929" spans="2:6" x14ac:dyDescent="0.25">
      <c r="B4929" s="6" t="s">
        <v>33</v>
      </c>
      <c r="C4929" s="6">
        <v>1973</v>
      </c>
      <c r="D4929" s="6" t="s">
        <v>16</v>
      </c>
      <c r="E4929" s="6" t="s">
        <v>4</v>
      </c>
      <c r="F4929" s="27">
        <v>0.1050627375279001</v>
      </c>
    </row>
    <row r="4930" spans="2:6" x14ac:dyDescent="0.25">
      <c r="B4930" s="6" t="s">
        <v>33</v>
      </c>
      <c r="C4930" s="6">
        <v>1973</v>
      </c>
      <c r="D4930" s="6" t="s">
        <v>17</v>
      </c>
      <c r="E4930" s="6" t="s">
        <v>4</v>
      </c>
      <c r="F4930" s="27">
        <v>8.5718437923300084E-2</v>
      </c>
    </row>
    <row r="4931" spans="2:6" x14ac:dyDescent="0.25">
      <c r="B4931" s="6" t="s">
        <v>33</v>
      </c>
      <c r="C4931" s="6">
        <v>1973</v>
      </c>
      <c r="D4931" s="6" t="s">
        <v>18</v>
      </c>
      <c r="E4931" s="6" t="s">
        <v>4</v>
      </c>
      <c r="F4931" s="27">
        <v>7.004776607237849E-2</v>
      </c>
    </row>
    <row r="4932" spans="2:6" x14ac:dyDescent="0.25">
      <c r="B4932" s="6" t="s">
        <v>33</v>
      </c>
      <c r="C4932" s="6">
        <v>1973</v>
      </c>
      <c r="D4932" s="6" t="s">
        <v>19</v>
      </c>
      <c r="E4932" s="6" t="s">
        <v>4</v>
      </c>
      <c r="F4932" s="27">
        <v>0.10299250878818955</v>
      </c>
    </row>
    <row r="4933" spans="2:6" x14ac:dyDescent="0.25">
      <c r="B4933" s="6" t="s">
        <v>33</v>
      </c>
      <c r="C4933" s="6">
        <v>1973</v>
      </c>
      <c r="D4933" s="6" t="s">
        <v>20</v>
      </c>
      <c r="E4933" s="6" t="s">
        <v>4</v>
      </c>
      <c r="F4933" s="27">
        <v>2.4328615222624996E-2</v>
      </c>
    </row>
    <row r="4934" spans="2:6" x14ac:dyDescent="0.25">
      <c r="B4934" s="6" t="s">
        <v>33</v>
      </c>
      <c r="C4934" s="6">
        <v>1973</v>
      </c>
      <c r="D4934" s="6" t="s">
        <v>21</v>
      </c>
      <c r="E4934" s="6" t="s">
        <v>4</v>
      </c>
      <c r="F4934" s="27">
        <v>1.3257690008609958E-3</v>
      </c>
    </row>
    <row r="4935" spans="2:6" x14ac:dyDescent="0.25">
      <c r="B4935" s="6" t="s">
        <v>33</v>
      </c>
      <c r="C4935" s="6">
        <v>1973</v>
      </c>
      <c r="D4935" s="6" t="s">
        <v>22</v>
      </c>
      <c r="E4935" s="6" t="s">
        <v>4</v>
      </c>
      <c r="F4935" s="27">
        <v>1.9346356123215627E-2</v>
      </c>
    </row>
    <row r="4936" spans="2:6" x14ac:dyDescent="0.25">
      <c r="B4936" s="6" t="s">
        <v>33</v>
      </c>
      <c r="C4936" s="6">
        <v>1973</v>
      </c>
      <c r="D4936" s="6" t="s">
        <v>23</v>
      </c>
      <c r="E4936" s="6" t="s">
        <v>4</v>
      </c>
      <c r="F4936" s="27">
        <v>1.9879679950862914E-4</v>
      </c>
    </row>
    <row r="4937" spans="2:6" x14ac:dyDescent="0.25">
      <c r="B4937" s="6" t="s">
        <v>33</v>
      </c>
      <c r="C4937" s="6">
        <v>1973</v>
      </c>
      <c r="D4937" s="6" t="s">
        <v>24</v>
      </c>
      <c r="E4937" s="6" t="s">
        <v>4</v>
      </c>
      <c r="F4937" s="27">
        <v>4.4128090947479257E-2</v>
      </c>
    </row>
    <row r="4938" spans="2:6" x14ac:dyDescent="0.25">
      <c r="B4938" s="6" t="s">
        <v>33</v>
      </c>
      <c r="C4938" s="6">
        <v>1973</v>
      </c>
      <c r="D4938" s="6" t="s">
        <v>25</v>
      </c>
      <c r="E4938" s="6" t="s">
        <v>4</v>
      </c>
      <c r="F4938" s="27">
        <v>9.8073316259658788E-2</v>
      </c>
    </row>
    <row r="4939" spans="2:6" x14ac:dyDescent="0.25">
      <c r="B4939" s="6" t="s">
        <v>33</v>
      </c>
      <c r="C4939" s="6">
        <v>1973</v>
      </c>
      <c r="D4939" s="6" t="s">
        <v>26</v>
      </c>
      <c r="E4939" s="6" t="s">
        <v>4</v>
      </c>
      <c r="F4939" s="27">
        <v>8.0461290835604646E-2</v>
      </c>
    </row>
    <row r="4940" spans="2:6" x14ac:dyDescent="0.25">
      <c r="B4940" s="6" t="s">
        <v>33</v>
      </c>
      <c r="C4940" s="6">
        <v>1973</v>
      </c>
      <c r="D4940" s="6" t="s">
        <v>27</v>
      </c>
      <c r="E4940" s="6" t="s">
        <v>4</v>
      </c>
      <c r="F4940" s="27">
        <v>3.5029367085830863E-4</v>
      </c>
    </row>
    <row r="4941" spans="2:6" x14ac:dyDescent="0.25">
      <c r="B4941" s="6" t="s">
        <v>33</v>
      </c>
      <c r="C4941" s="6">
        <v>1973</v>
      </c>
      <c r="D4941" s="6" t="s">
        <v>28</v>
      </c>
      <c r="E4941" s="6" t="s">
        <v>4</v>
      </c>
      <c r="F4941" s="27">
        <v>1.5141461060505519E-2</v>
      </c>
    </row>
    <row r="4942" spans="2:6" x14ac:dyDescent="0.25">
      <c r="B4942" s="6" t="s">
        <v>33</v>
      </c>
      <c r="C4942" s="6">
        <v>1973</v>
      </c>
      <c r="D4942" s="6" t="s">
        <v>29</v>
      </c>
      <c r="E4942" s="6" t="s">
        <v>4</v>
      </c>
      <c r="F4942" s="27">
        <v>8.0601819607671096E-3</v>
      </c>
    </row>
    <row r="4943" spans="2:6" x14ac:dyDescent="0.25">
      <c r="B4943" s="6" t="s">
        <v>33</v>
      </c>
      <c r="C4943" s="6">
        <v>1973</v>
      </c>
      <c r="D4943" s="6" t="s">
        <v>30</v>
      </c>
      <c r="E4943" s="6" t="s">
        <v>4</v>
      </c>
      <c r="F4943" s="27">
        <v>1.0488244939593193E-4</v>
      </c>
    </row>
    <row r="4944" spans="2:6" x14ac:dyDescent="0.25">
      <c r="B4944" s="6" t="s">
        <v>33</v>
      </c>
      <c r="C4944" s="6">
        <v>1973</v>
      </c>
      <c r="D4944" s="6" t="s">
        <v>31</v>
      </c>
      <c r="E4944" s="6" t="s">
        <v>4</v>
      </c>
      <c r="F4944" s="27">
        <v>5.0960531294729277E-3</v>
      </c>
    </row>
    <row r="4945" spans="2:6" x14ac:dyDescent="0.25">
      <c r="B4945" s="6" t="s">
        <v>33</v>
      </c>
      <c r="C4945" s="6">
        <v>1973</v>
      </c>
      <c r="D4945" s="6" t="s">
        <v>32</v>
      </c>
      <c r="E4945" s="6" t="s">
        <v>4</v>
      </c>
      <c r="F4945" s="27">
        <v>7.1155544099985198E-4</v>
      </c>
    </row>
    <row r="4946" spans="2:6" x14ac:dyDescent="0.25">
      <c r="B4946" s="6" t="s">
        <v>33</v>
      </c>
      <c r="C4946" s="6">
        <v>1972</v>
      </c>
      <c r="D4946" s="6" t="s">
        <v>7</v>
      </c>
      <c r="E4946" s="6" t="s">
        <v>3</v>
      </c>
      <c r="F4946" s="27">
        <v>5.1293602304338874E-2</v>
      </c>
    </row>
    <row r="4947" spans="2:6" x14ac:dyDescent="0.25">
      <c r="B4947" s="6" t="s">
        <v>33</v>
      </c>
      <c r="C4947" s="6">
        <v>1972</v>
      </c>
      <c r="D4947" s="6" t="s">
        <v>8</v>
      </c>
      <c r="E4947" s="6" t="s">
        <v>3</v>
      </c>
      <c r="F4947" s="27">
        <v>5.7340396554337952E-2</v>
      </c>
    </row>
    <row r="4948" spans="2:6" x14ac:dyDescent="0.25">
      <c r="B4948" s="6" t="s">
        <v>33</v>
      </c>
      <c r="C4948" s="6">
        <v>1972</v>
      </c>
      <c r="D4948" s="6" t="s">
        <v>9</v>
      </c>
      <c r="E4948" s="6" t="s">
        <v>3</v>
      </c>
      <c r="F4948" s="27">
        <v>8.5125329855954168E-2</v>
      </c>
    </row>
    <row r="4949" spans="2:6" x14ac:dyDescent="0.25">
      <c r="B4949" s="6" t="s">
        <v>33</v>
      </c>
      <c r="C4949" s="6">
        <v>1972</v>
      </c>
      <c r="D4949" s="6" t="s">
        <v>10</v>
      </c>
      <c r="E4949" s="6" t="s">
        <v>3</v>
      </c>
      <c r="F4949" s="27">
        <v>9.0893572230596575E-2</v>
      </c>
    </row>
    <row r="4950" spans="2:6" x14ac:dyDescent="0.25">
      <c r="B4950" s="6" t="s">
        <v>33</v>
      </c>
      <c r="C4950" s="6">
        <v>1972</v>
      </c>
      <c r="D4950" s="6" t="s">
        <v>11</v>
      </c>
      <c r="E4950" s="6" t="s">
        <v>3</v>
      </c>
      <c r="F4950" s="27">
        <v>3.486397177998346E-2</v>
      </c>
    </row>
    <row r="4951" spans="2:6" x14ac:dyDescent="0.25">
      <c r="B4951" s="6" t="s">
        <v>33</v>
      </c>
      <c r="C4951" s="6">
        <v>1972</v>
      </c>
      <c r="D4951" s="6" t="s">
        <v>12</v>
      </c>
      <c r="E4951" s="6" t="s">
        <v>3</v>
      </c>
      <c r="F4951" s="27">
        <v>1.1656040200212242E-2</v>
      </c>
    </row>
    <row r="4952" spans="2:6" x14ac:dyDescent="0.25">
      <c r="B4952" s="6" t="s">
        <v>33</v>
      </c>
      <c r="C4952" s="6">
        <v>1972</v>
      </c>
      <c r="D4952" s="6" t="s">
        <v>13</v>
      </c>
      <c r="E4952" s="6" t="s">
        <v>3</v>
      </c>
      <c r="F4952" s="27">
        <v>3.133092332551498E-2</v>
      </c>
    </row>
    <row r="4953" spans="2:6" x14ac:dyDescent="0.25">
      <c r="B4953" s="6" t="s">
        <v>33</v>
      </c>
      <c r="C4953" s="6">
        <v>1972</v>
      </c>
      <c r="D4953" s="6" t="s">
        <v>14</v>
      </c>
      <c r="E4953" s="6" t="s">
        <v>3</v>
      </c>
      <c r="F4953" s="27">
        <v>9.7388391288967986E-3</v>
      </c>
    </row>
    <row r="4954" spans="2:6" x14ac:dyDescent="0.25">
      <c r="B4954" s="6" t="s">
        <v>33</v>
      </c>
      <c r="C4954" s="6">
        <v>1972</v>
      </c>
      <c r="D4954" s="6" t="s">
        <v>15</v>
      </c>
      <c r="E4954" s="6" t="s">
        <v>3</v>
      </c>
      <c r="F4954" s="27">
        <v>3.2440200705253909E-3</v>
      </c>
    </row>
    <row r="4955" spans="2:6" x14ac:dyDescent="0.25">
      <c r="B4955" s="6" t="s">
        <v>33</v>
      </c>
      <c r="C4955" s="6">
        <v>1972</v>
      </c>
      <c r="D4955" s="6" t="s">
        <v>16</v>
      </c>
      <c r="E4955" s="6" t="s">
        <v>3</v>
      </c>
      <c r="F4955" s="27">
        <v>0.1735932822161883</v>
      </c>
    </row>
    <row r="4956" spans="2:6" x14ac:dyDescent="0.25">
      <c r="B4956" s="6" t="s">
        <v>33</v>
      </c>
      <c r="C4956" s="6">
        <v>1972</v>
      </c>
      <c r="D4956" s="6" t="s">
        <v>17</v>
      </c>
      <c r="E4956" s="6" t="s">
        <v>3</v>
      </c>
      <c r="F4956" s="27">
        <v>3.9850173601909927E-2</v>
      </c>
    </row>
    <row r="4957" spans="2:6" x14ac:dyDescent="0.25">
      <c r="B4957" s="6" t="s">
        <v>33</v>
      </c>
      <c r="C4957" s="6">
        <v>1972</v>
      </c>
      <c r="D4957" s="6" t="s">
        <v>18</v>
      </c>
      <c r="E4957" s="6" t="s">
        <v>3</v>
      </c>
      <c r="F4957" s="27">
        <v>2.3898764881264183E-2</v>
      </c>
    </row>
    <row r="4958" spans="2:6" x14ac:dyDescent="0.25">
      <c r="B4958" s="6" t="s">
        <v>33</v>
      </c>
      <c r="C4958" s="6">
        <v>1972</v>
      </c>
      <c r="D4958" s="6" t="s">
        <v>19</v>
      </c>
      <c r="E4958" s="6" t="s">
        <v>3</v>
      </c>
      <c r="F4958" s="27">
        <v>9.6863949594435866E-2</v>
      </c>
    </row>
    <row r="4959" spans="2:6" x14ac:dyDescent="0.25">
      <c r="B4959" s="6" t="s">
        <v>33</v>
      </c>
      <c r="C4959" s="6">
        <v>1972</v>
      </c>
      <c r="D4959" s="6" t="s">
        <v>20</v>
      </c>
      <c r="E4959" s="6" t="s">
        <v>3</v>
      </c>
      <c r="F4959" s="27">
        <v>9.5336228136450978E-3</v>
      </c>
    </row>
    <row r="4960" spans="2:6" x14ac:dyDescent="0.25">
      <c r="B4960" s="6" t="s">
        <v>33</v>
      </c>
      <c r="C4960" s="6">
        <v>1972</v>
      </c>
      <c r="D4960" s="6" t="s">
        <v>21</v>
      </c>
      <c r="E4960" s="6" t="s">
        <v>3</v>
      </c>
      <c r="F4960" s="27">
        <v>3.0955001546825681E-3</v>
      </c>
    </row>
    <row r="4961" spans="2:6" x14ac:dyDescent="0.25">
      <c r="B4961" s="6" t="s">
        <v>33</v>
      </c>
      <c r="C4961" s="6">
        <v>1972</v>
      </c>
      <c r="D4961" s="6" t="s">
        <v>22</v>
      </c>
      <c r="E4961" s="6" t="s">
        <v>3</v>
      </c>
      <c r="F4961" s="27">
        <v>2.5559599624817738E-2</v>
      </c>
    </row>
    <row r="4962" spans="2:6" x14ac:dyDescent="0.25">
      <c r="B4962" s="6" t="s">
        <v>33</v>
      </c>
      <c r="C4962" s="6">
        <v>1972</v>
      </c>
      <c r="D4962" s="6" t="s">
        <v>23</v>
      </c>
      <c r="E4962" s="6" t="s">
        <v>3</v>
      </c>
      <c r="F4962" s="27">
        <v>6.9699595360262477E-4</v>
      </c>
    </row>
    <row r="4963" spans="2:6" x14ac:dyDescent="0.25">
      <c r="B4963" s="6" t="s">
        <v>33</v>
      </c>
      <c r="C4963" s="6">
        <v>1972</v>
      </c>
      <c r="D4963" s="6" t="s">
        <v>24</v>
      </c>
      <c r="E4963" s="6" t="s">
        <v>3</v>
      </c>
      <c r="F4963" s="27">
        <v>8.9781213524802825E-2</v>
      </c>
    </row>
    <row r="4964" spans="2:6" x14ac:dyDescent="0.25">
      <c r="B4964" s="6" t="s">
        <v>33</v>
      </c>
      <c r="C4964" s="6">
        <v>1972</v>
      </c>
      <c r="D4964" s="6" t="s">
        <v>25</v>
      </c>
      <c r="E4964" s="6" t="s">
        <v>3</v>
      </c>
      <c r="F4964" s="27">
        <v>6.7436053240384111E-2</v>
      </c>
    </row>
    <row r="4965" spans="2:6" x14ac:dyDescent="0.25">
      <c r="B4965" s="6" t="s">
        <v>33</v>
      </c>
      <c r="C4965" s="6">
        <v>1972</v>
      </c>
      <c r="D4965" s="6" t="s">
        <v>26</v>
      </c>
      <c r="E4965" s="6" t="s">
        <v>3</v>
      </c>
      <c r="F4965" s="27">
        <v>5.7662086994462243E-2</v>
      </c>
    </row>
    <row r="4966" spans="2:6" x14ac:dyDescent="0.25">
      <c r="B4966" s="6" t="s">
        <v>33</v>
      </c>
      <c r="C4966" s="6">
        <v>1972</v>
      </c>
      <c r="D4966" s="6" t="s">
        <v>27</v>
      </c>
      <c r="E4966" s="6" t="s">
        <v>3</v>
      </c>
      <c r="F4966" s="27">
        <v>1.9966992835300659E-4</v>
      </c>
    </row>
    <row r="4967" spans="2:6" x14ac:dyDescent="0.25">
      <c r="B4967" s="6" t="s">
        <v>33</v>
      </c>
      <c r="C4967" s="6">
        <v>1972</v>
      </c>
      <c r="D4967" s="6" t="s">
        <v>28</v>
      </c>
      <c r="E4967" s="6" t="s">
        <v>3</v>
      </c>
      <c r="F4967" s="27">
        <v>5.5328290640533732E-3</v>
      </c>
    </row>
    <row r="4968" spans="2:6" x14ac:dyDescent="0.25">
      <c r="B4968" s="6" t="s">
        <v>33</v>
      </c>
      <c r="C4968" s="6">
        <v>1972</v>
      </c>
      <c r="D4968" s="6" t="s">
        <v>29</v>
      </c>
      <c r="E4968" s="6" t="s">
        <v>3</v>
      </c>
      <c r="F4968" s="27">
        <v>2.927074872525541E-2</v>
      </c>
    </row>
    <row r="4969" spans="2:6" x14ac:dyDescent="0.25">
      <c r="B4969" s="6" t="s">
        <v>33</v>
      </c>
      <c r="C4969" s="6">
        <v>1972</v>
      </c>
      <c r="D4969" s="6" t="s">
        <v>30</v>
      </c>
      <c r="E4969" s="6" t="s">
        <v>3</v>
      </c>
      <c r="F4969" s="27">
        <v>1.583801592182799E-4</v>
      </c>
    </row>
    <row r="4970" spans="2:6" x14ac:dyDescent="0.25">
      <c r="B4970" s="6" t="s">
        <v>33</v>
      </c>
      <c r="C4970" s="6">
        <v>1972</v>
      </c>
      <c r="D4970" s="6" t="s">
        <v>31</v>
      </c>
      <c r="E4970" s="6" t="s">
        <v>3</v>
      </c>
      <c r="F4970" s="27">
        <v>3.3771333560940616E-4</v>
      </c>
    </row>
    <row r="4971" spans="2:6" x14ac:dyDescent="0.25">
      <c r="B4971" s="6" t="s">
        <v>33</v>
      </c>
      <c r="C4971" s="6">
        <v>1972</v>
      </c>
      <c r="D4971" s="6" t="s">
        <v>32</v>
      </c>
      <c r="E4971" s="6" t="s">
        <v>3</v>
      </c>
      <c r="F4971" s="27">
        <v>1.0427207369545898E-3</v>
      </c>
    </row>
    <row r="4972" spans="2:6" x14ac:dyDescent="0.25">
      <c r="B4972" s="6" t="s">
        <v>33</v>
      </c>
      <c r="C4972" s="6">
        <v>1972</v>
      </c>
      <c r="D4972" s="6" t="s">
        <v>7</v>
      </c>
      <c r="E4972" s="6" t="s">
        <v>4</v>
      </c>
      <c r="F4972" s="27">
        <v>8.5766183254518999E-2</v>
      </c>
    </row>
    <row r="4973" spans="2:6" x14ac:dyDescent="0.25">
      <c r="B4973" s="6" t="s">
        <v>33</v>
      </c>
      <c r="C4973" s="6">
        <v>1972</v>
      </c>
      <c r="D4973" s="6" t="s">
        <v>8</v>
      </c>
      <c r="E4973" s="6" t="s">
        <v>4</v>
      </c>
      <c r="F4973" s="27">
        <v>2.8461317817829672E-2</v>
      </c>
    </row>
    <row r="4974" spans="2:6" x14ac:dyDescent="0.25">
      <c r="B4974" s="6" t="s">
        <v>33</v>
      </c>
      <c r="C4974" s="6">
        <v>1972</v>
      </c>
      <c r="D4974" s="6" t="s">
        <v>9</v>
      </c>
      <c r="E4974" s="6" t="s">
        <v>4</v>
      </c>
      <c r="F4974" s="27">
        <v>8.5824734807516706E-2</v>
      </c>
    </row>
    <row r="4975" spans="2:6" x14ac:dyDescent="0.25">
      <c r="B4975" s="6" t="s">
        <v>33</v>
      </c>
      <c r="C4975" s="6">
        <v>1972</v>
      </c>
      <c r="D4975" s="6" t="s">
        <v>10</v>
      </c>
      <c r="E4975" s="6" t="s">
        <v>4</v>
      </c>
      <c r="F4975" s="27">
        <v>5.8066035625659526E-2</v>
      </c>
    </row>
    <row r="4976" spans="2:6" x14ac:dyDescent="0.25">
      <c r="B4976" s="6" t="s">
        <v>33</v>
      </c>
      <c r="C4976" s="6">
        <v>1972</v>
      </c>
      <c r="D4976" s="6" t="s">
        <v>11</v>
      </c>
      <c r="E4976" s="6" t="s">
        <v>4</v>
      </c>
      <c r="F4976" s="27">
        <v>2.7190946482564794E-2</v>
      </c>
    </row>
    <row r="4977" spans="2:6" x14ac:dyDescent="0.25">
      <c r="B4977" s="6" t="s">
        <v>33</v>
      </c>
      <c r="C4977" s="6">
        <v>1972</v>
      </c>
      <c r="D4977" s="6" t="s">
        <v>12</v>
      </c>
      <c r="E4977" s="6" t="s">
        <v>4</v>
      </c>
      <c r="F4977" s="27">
        <v>5.5643711826361096E-3</v>
      </c>
    </row>
    <row r="4978" spans="2:6" x14ac:dyDescent="0.25">
      <c r="B4978" s="6" t="s">
        <v>33</v>
      </c>
      <c r="C4978" s="6">
        <v>1972</v>
      </c>
      <c r="D4978" s="6" t="s">
        <v>13</v>
      </c>
      <c r="E4978" s="6" t="s">
        <v>4</v>
      </c>
      <c r="F4978" s="27">
        <v>1.3305018065456689E-2</v>
      </c>
    </row>
    <row r="4979" spans="2:6" x14ac:dyDescent="0.25">
      <c r="B4979" s="6" t="s">
        <v>33</v>
      </c>
      <c r="C4979" s="6">
        <v>1972</v>
      </c>
      <c r="D4979" s="6" t="s">
        <v>14</v>
      </c>
      <c r="E4979" s="6" t="s">
        <v>4</v>
      </c>
      <c r="F4979" s="27">
        <v>2.0906193833271493E-2</v>
      </c>
    </row>
    <row r="4980" spans="2:6" x14ac:dyDescent="0.25">
      <c r="B4980" s="6" t="s">
        <v>33</v>
      </c>
      <c r="C4980" s="6">
        <v>1972</v>
      </c>
      <c r="D4980" s="6" t="s">
        <v>15</v>
      </c>
      <c r="E4980" s="6" t="s">
        <v>4</v>
      </c>
      <c r="F4980" s="27">
        <v>3.4525679790109128E-3</v>
      </c>
    </row>
    <row r="4981" spans="2:6" x14ac:dyDescent="0.25">
      <c r="B4981" s="6" t="s">
        <v>33</v>
      </c>
      <c r="C4981" s="6">
        <v>1972</v>
      </c>
      <c r="D4981" s="6" t="s">
        <v>16</v>
      </c>
      <c r="E4981" s="6" t="s">
        <v>4</v>
      </c>
      <c r="F4981" s="27">
        <v>0.10322901946543089</v>
      </c>
    </row>
    <row r="4982" spans="2:6" x14ac:dyDescent="0.25">
      <c r="B4982" s="6" t="s">
        <v>33</v>
      </c>
      <c r="C4982" s="6">
        <v>1972</v>
      </c>
      <c r="D4982" s="6" t="s">
        <v>17</v>
      </c>
      <c r="E4982" s="6" t="s">
        <v>4</v>
      </c>
      <c r="F4982" s="27">
        <v>8.7012212932919664E-2</v>
      </c>
    </row>
    <row r="4983" spans="2:6" x14ac:dyDescent="0.25">
      <c r="B4983" s="6" t="s">
        <v>33</v>
      </c>
      <c r="C4983" s="6">
        <v>1972</v>
      </c>
      <c r="D4983" s="6" t="s">
        <v>18</v>
      </c>
      <c r="E4983" s="6" t="s">
        <v>4</v>
      </c>
      <c r="F4983" s="27">
        <v>7.3478909599033707E-2</v>
      </c>
    </row>
    <row r="4984" spans="2:6" x14ac:dyDescent="0.25">
      <c r="B4984" s="6" t="s">
        <v>33</v>
      </c>
      <c r="C4984" s="6">
        <v>1972</v>
      </c>
      <c r="D4984" s="6" t="s">
        <v>19</v>
      </c>
      <c r="E4984" s="6" t="s">
        <v>4</v>
      </c>
      <c r="F4984" s="27">
        <v>0.10152049830661014</v>
      </c>
    </row>
    <row r="4985" spans="2:6" x14ac:dyDescent="0.25">
      <c r="B4985" s="6" t="s">
        <v>33</v>
      </c>
      <c r="C4985" s="6">
        <v>1972</v>
      </c>
      <c r="D4985" s="6" t="s">
        <v>20</v>
      </c>
      <c r="E4985" s="6" t="s">
        <v>4</v>
      </c>
      <c r="F4985" s="27">
        <v>2.5710710592173301E-2</v>
      </c>
    </row>
    <row r="4986" spans="2:6" x14ac:dyDescent="0.25">
      <c r="B4986" s="6" t="s">
        <v>33</v>
      </c>
      <c r="C4986" s="6">
        <v>1972</v>
      </c>
      <c r="D4986" s="6" t="s">
        <v>21</v>
      </c>
      <c r="E4986" s="6" t="s">
        <v>4</v>
      </c>
      <c r="F4986" s="27">
        <v>1.1558997597412679E-3</v>
      </c>
    </row>
    <row r="4987" spans="2:6" x14ac:dyDescent="0.25">
      <c r="B4987" s="6" t="s">
        <v>33</v>
      </c>
      <c r="C4987" s="6">
        <v>1972</v>
      </c>
      <c r="D4987" s="6" t="s">
        <v>22</v>
      </c>
      <c r="E4987" s="6" t="s">
        <v>4</v>
      </c>
      <c r="F4987" s="27">
        <v>2.1425921101453395E-2</v>
      </c>
    </row>
    <row r="4988" spans="2:6" x14ac:dyDescent="0.25">
      <c r="B4988" s="6" t="s">
        <v>33</v>
      </c>
      <c r="C4988" s="6">
        <v>1972</v>
      </c>
      <c r="D4988" s="6" t="s">
        <v>23</v>
      </c>
      <c r="E4988" s="6" t="s">
        <v>4</v>
      </c>
      <c r="F4988" s="27">
        <v>1.8289136779059333E-4</v>
      </c>
    </row>
    <row r="4989" spans="2:6" x14ac:dyDescent="0.25">
      <c r="B4989" s="6" t="s">
        <v>33</v>
      </c>
      <c r="C4989" s="6">
        <v>1972</v>
      </c>
      <c r="D4989" s="6" t="s">
        <v>24</v>
      </c>
      <c r="E4989" s="6" t="s">
        <v>4</v>
      </c>
      <c r="F4989" s="27">
        <v>4.3953795587976012E-2</v>
      </c>
    </row>
    <row r="4990" spans="2:6" x14ac:dyDescent="0.25">
      <c r="B4990" s="6" t="s">
        <v>33</v>
      </c>
      <c r="C4990" s="6">
        <v>1972</v>
      </c>
      <c r="D4990" s="6" t="s">
        <v>25</v>
      </c>
      <c r="E4990" s="6" t="s">
        <v>4</v>
      </c>
      <c r="F4990" s="27">
        <v>9.9496851373790482E-2</v>
      </c>
    </row>
    <row r="4991" spans="2:6" x14ac:dyDescent="0.25">
      <c r="B4991" s="6" t="s">
        <v>33</v>
      </c>
      <c r="C4991" s="6">
        <v>1972</v>
      </c>
      <c r="D4991" s="6" t="s">
        <v>26</v>
      </c>
      <c r="E4991" s="6" t="s">
        <v>4</v>
      </c>
      <c r="F4991" s="27">
        <v>8.4154370840537146E-2</v>
      </c>
    </row>
    <row r="4992" spans="2:6" x14ac:dyDescent="0.25">
      <c r="B4992" s="6" t="s">
        <v>33</v>
      </c>
      <c r="C4992" s="6">
        <v>1972</v>
      </c>
      <c r="D4992" s="6" t="s">
        <v>27</v>
      </c>
      <c r="E4992" s="6" t="s">
        <v>4</v>
      </c>
      <c r="F4992" s="27">
        <v>3.7894038794022213E-4</v>
      </c>
    </row>
    <row r="4993" spans="2:6" x14ac:dyDescent="0.25">
      <c r="B4993" s="6" t="s">
        <v>33</v>
      </c>
      <c r="C4993" s="6">
        <v>1972</v>
      </c>
      <c r="D4993" s="6" t="s">
        <v>28</v>
      </c>
      <c r="E4993" s="6" t="s">
        <v>4</v>
      </c>
      <c r="F4993" s="27">
        <v>1.477341206872505E-2</v>
      </c>
    </row>
    <row r="4994" spans="2:6" x14ac:dyDescent="0.25">
      <c r="B4994" s="6" t="s">
        <v>33</v>
      </c>
      <c r="C4994" s="6">
        <v>1972</v>
      </c>
      <c r="D4994" s="6" t="s">
        <v>29</v>
      </c>
      <c r="E4994" s="6" t="s">
        <v>4</v>
      </c>
      <c r="F4994" s="27">
        <v>8.6070782906630672E-3</v>
      </c>
    </row>
    <row r="4995" spans="2:6" x14ac:dyDescent="0.25">
      <c r="B4995" s="6" t="s">
        <v>33</v>
      </c>
      <c r="C4995" s="6">
        <v>1972</v>
      </c>
      <c r="D4995" s="6" t="s">
        <v>30</v>
      </c>
      <c r="E4995" s="6" t="s">
        <v>4</v>
      </c>
      <c r="F4995" s="27">
        <v>9.2761449131200209E-5</v>
      </c>
    </row>
    <row r="4996" spans="2:6" x14ac:dyDescent="0.25">
      <c r="B4996" s="6" t="s">
        <v>33</v>
      </c>
      <c r="C4996" s="6">
        <v>1972</v>
      </c>
      <c r="D4996" s="6" t="s">
        <v>31</v>
      </c>
      <c r="E4996" s="6" t="s">
        <v>4</v>
      </c>
      <c r="F4996" s="27">
        <v>5.6137123789824928E-3</v>
      </c>
    </row>
    <row r="4997" spans="2:6" x14ac:dyDescent="0.25">
      <c r="B4997" s="6" t="s">
        <v>33</v>
      </c>
      <c r="C4997" s="6">
        <v>1972</v>
      </c>
      <c r="D4997" s="6" t="s">
        <v>32</v>
      </c>
      <c r="E4997" s="6" t="s">
        <v>4</v>
      </c>
      <c r="F4997" s="27">
        <v>6.7564544863647248E-4</v>
      </c>
    </row>
    <row r="4998" spans="2:6" x14ac:dyDescent="0.25">
      <c r="B4998" s="6" t="s">
        <v>33</v>
      </c>
      <c r="C4998" s="6">
        <v>1971</v>
      </c>
      <c r="D4998" s="6" t="s">
        <v>7</v>
      </c>
      <c r="E4998" s="6" t="s">
        <v>3</v>
      </c>
      <c r="F4998" s="27">
        <v>5.049798207038448E-2</v>
      </c>
    </row>
    <row r="4999" spans="2:6" x14ac:dyDescent="0.25">
      <c r="B4999" s="6" t="s">
        <v>33</v>
      </c>
      <c r="C4999" s="6">
        <v>1971</v>
      </c>
      <c r="D4999" s="6" t="s">
        <v>8</v>
      </c>
      <c r="E4999" s="6" t="s">
        <v>3</v>
      </c>
      <c r="F4999" s="27">
        <v>5.2257594085261767E-2</v>
      </c>
    </row>
    <row r="5000" spans="2:6" x14ac:dyDescent="0.25">
      <c r="B5000" s="6" t="s">
        <v>33</v>
      </c>
      <c r="C5000" s="6">
        <v>1971</v>
      </c>
      <c r="D5000" s="6" t="s">
        <v>9</v>
      </c>
      <c r="E5000" s="6" t="s">
        <v>3</v>
      </c>
      <c r="F5000" s="27">
        <v>7.9284850266231055E-2</v>
      </c>
    </row>
    <row r="5001" spans="2:6" x14ac:dyDescent="0.25">
      <c r="B5001" s="6" t="s">
        <v>33</v>
      </c>
      <c r="C5001" s="6">
        <v>1971</v>
      </c>
      <c r="D5001" s="6" t="s">
        <v>10</v>
      </c>
      <c r="E5001" s="6" t="s">
        <v>3</v>
      </c>
      <c r="F5001" s="27">
        <v>9.2015329482121253E-2</v>
      </c>
    </row>
    <row r="5002" spans="2:6" x14ac:dyDescent="0.25">
      <c r="B5002" s="6" t="s">
        <v>33</v>
      </c>
      <c r="C5002" s="6">
        <v>1971</v>
      </c>
      <c r="D5002" s="6" t="s">
        <v>11</v>
      </c>
      <c r="E5002" s="6" t="s">
        <v>3</v>
      </c>
      <c r="F5002" s="27">
        <v>3.4401460596674087E-2</v>
      </c>
    </row>
    <row r="5003" spans="2:6" x14ac:dyDescent="0.25">
      <c r="B5003" s="6" t="s">
        <v>33</v>
      </c>
      <c r="C5003" s="6">
        <v>1971</v>
      </c>
      <c r="D5003" s="6" t="s">
        <v>12</v>
      </c>
      <c r="E5003" s="6" t="s">
        <v>3</v>
      </c>
      <c r="F5003" s="27">
        <v>1.2151101665215868E-2</v>
      </c>
    </row>
    <row r="5004" spans="2:6" x14ac:dyDescent="0.25">
      <c r="B5004" s="6" t="s">
        <v>33</v>
      </c>
      <c r="C5004" s="6">
        <v>1971</v>
      </c>
      <c r="D5004" s="6" t="s">
        <v>13</v>
      </c>
      <c r="E5004" s="6" t="s">
        <v>3</v>
      </c>
      <c r="F5004" s="27">
        <v>3.2694981742541575E-2</v>
      </c>
    </row>
    <row r="5005" spans="2:6" x14ac:dyDescent="0.25">
      <c r="B5005" s="6" t="s">
        <v>33</v>
      </c>
      <c r="C5005" s="6">
        <v>1971</v>
      </c>
      <c r="D5005" s="6" t="s">
        <v>14</v>
      </c>
      <c r="E5005" s="6" t="s">
        <v>3</v>
      </c>
      <c r="F5005" s="27">
        <v>1.003142769933414E-2</v>
      </c>
    </row>
    <row r="5006" spans="2:6" x14ac:dyDescent="0.25">
      <c r="B5006" s="6" t="s">
        <v>33</v>
      </c>
      <c r="C5006" s="6">
        <v>1971</v>
      </c>
      <c r="D5006" s="6" t="s">
        <v>15</v>
      </c>
      <c r="E5006" s="6" t="s">
        <v>3</v>
      </c>
      <c r="F5006" s="27">
        <v>2.8697559266084088E-3</v>
      </c>
    </row>
    <row r="5007" spans="2:6" x14ac:dyDescent="0.25">
      <c r="B5007" s="6" t="s">
        <v>33</v>
      </c>
      <c r="C5007" s="6">
        <v>1971</v>
      </c>
      <c r="D5007" s="6" t="s">
        <v>16</v>
      </c>
      <c r="E5007" s="6" t="s">
        <v>3</v>
      </c>
      <c r="F5007" s="27">
        <v>0.16932633935132324</v>
      </c>
    </row>
    <row r="5008" spans="2:6" x14ac:dyDescent="0.25">
      <c r="B5008" s="6" t="s">
        <v>33</v>
      </c>
      <c r="C5008" s="6">
        <v>1971</v>
      </c>
      <c r="D5008" s="6" t="s">
        <v>17</v>
      </c>
      <c r="E5008" s="6" t="s">
        <v>3</v>
      </c>
      <c r="F5008" s="27">
        <v>4.0533818691567657E-2</v>
      </c>
    </row>
    <row r="5009" spans="2:6" x14ac:dyDescent="0.25">
      <c r="B5009" s="6" t="s">
        <v>33</v>
      </c>
      <c r="C5009" s="6">
        <v>1971</v>
      </c>
      <c r="D5009" s="6" t="s">
        <v>18</v>
      </c>
      <c r="E5009" s="6" t="s">
        <v>3</v>
      </c>
      <c r="F5009" s="27">
        <v>2.4510779248674498E-2</v>
      </c>
    </row>
    <row r="5010" spans="2:6" x14ac:dyDescent="0.25">
      <c r="B5010" s="6" t="s">
        <v>33</v>
      </c>
      <c r="C5010" s="6">
        <v>1971</v>
      </c>
      <c r="D5010" s="6" t="s">
        <v>19</v>
      </c>
      <c r="E5010" s="6" t="s">
        <v>3</v>
      </c>
      <c r="F5010" s="27">
        <v>9.6390336547701141E-2</v>
      </c>
    </row>
    <row r="5011" spans="2:6" x14ac:dyDescent="0.25">
      <c r="B5011" s="6" t="s">
        <v>33</v>
      </c>
      <c r="C5011" s="6">
        <v>1971</v>
      </c>
      <c r="D5011" s="6" t="s">
        <v>20</v>
      </c>
      <c r="E5011" s="6" t="s">
        <v>3</v>
      </c>
      <c r="F5011" s="27">
        <v>8.8393230609222564E-3</v>
      </c>
    </row>
    <row r="5012" spans="2:6" x14ac:dyDescent="0.25">
      <c r="B5012" s="6" t="s">
        <v>33</v>
      </c>
      <c r="C5012" s="6">
        <v>1971</v>
      </c>
      <c r="D5012" s="6" t="s">
        <v>21</v>
      </c>
      <c r="E5012" s="6" t="s">
        <v>3</v>
      </c>
      <c r="F5012" s="27">
        <v>2.8703211729993105E-3</v>
      </c>
    </row>
    <row r="5013" spans="2:6" x14ac:dyDescent="0.25">
      <c r="B5013" s="6" t="s">
        <v>33</v>
      </c>
      <c r="C5013" s="6">
        <v>1971</v>
      </c>
      <c r="D5013" s="6" t="s">
        <v>22</v>
      </c>
      <c r="E5013" s="6" t="s">
        <v>3</v>
      </c>
      <c r="F5013" s="27">
        <v>2.713974021275874E-2</v>
      </c>
    </row>
    <row r="5014" spans="2:6" x14ac:dyDescent="0.25">
      <c r="B5014" s="6" t="s">
        <v>33</v>
      </c>
      <c r="C5014" s="6">
        <v>1971</v>
      </c>
      <c r="D5014" s="6" t="s">
        <v>23</v>
      </c>
      <c r="E5014" s="6" t="s">
        <v>3</v>
      </c>
      <c r="F5014" s="27">
        <v>6.4381563923714342E-4</v>
      </c>
    </row>
    <row r="5015" spans="2:6" x14ac:dyDescent="0.25">
      <c r="B5015" s="6" t="s">
        <v>33</v>
      </c>
      <c r="C5015" s="6">
        <v>1971</v>
      </c>
      <c r="D5015" s="6" t="s">
        <v>24</v>
      </c>
      <c r="E5015" s="6" t="s">
        <v>3</v>
      </c>
      <c r="F5015" s="27">
        <v>9.2968334897181676E-2</v>
      </c>
    </row>
    <row r="5016" spans="2:6" x14ac:dyDescent="0.25">
      <c r="B5016" s="6" t="s">
        <v>33</v>
      </c>
      <c r="C5016" s="6">
        <v>1971</v>
      </c>
      <c r="D5016" s="6" t="s">
        <v>25</v>
      </c>
      <c r="E5016" s="6" t="s">
        <v>3</v>
      </c>
      <c r="F5016" s="27">
        <v>7.2477587980600749E-2</v>
      </c>
    </row>
    <row r="5017" spans="2:6" x14ac:dyDescent="0.25">
      <c r="B5017" s="6" t="s">
        <v>33</v>
      </c>
      <c r="C5017" s="6">
        <v>1971</v>
      </c>
      <c r="D5017" s="6" t="s">
        <v>26</v>
      </c>
      <c r="E5017" s="6" t="s">
        <v>3</v>
      </c>
      <c r="F5017" s="27">
        <v>5.9816634070791457E-2</v>
      </c>
    </row>
    <row r="5018" spans="2:6" x14ac:dyDescent="0.25">
      <c r="B5018" s="6" t="s">
        <v>33</v>
      </c>
      <c r="C5018" s="6">
        <v>1971</v>
      </c>
      <c r="D5018" s="6" t="s">
        <v>27</v>
      </c>
      <c r="E5018" s="6" t="s">
        <v>3</v>
      </c>
      <c r="F5018" s="27">
        <v>2.0970641102456561E-4</v>
      </c>
    </row>
    <row r="5019" spans="2:6" x14ac:dyDescent="0.25">
      <c r="B5019" s="6" t="s">
        <v>33</v>
      </c>
      <c r="C5019" s="6">
        <v>1971</v>
      </c>
      <c r="D5019" s="6" t="s">
        <v>28</v>
      </c>
      <c r="E5019" s="6" t="s">
        <v>3</v>
      </c>
      <c r="F5019" s="27">
        <v>5.7632522016346924E-3</v>
      </c>
    </row>
    <row r="5020" spans="2:6" x14ac:dyDescent="0.25">
      <c r="B5020" s="6" t="s">
        <v>33</v>
      </c>
      <c r="C5020" s="6">
        <v>1971</v>
      </c>
      <c r="D5020" s="6" t="s">
        <v>29</v>
      </c>
      <c r="E5020" s="6" t="s">
        <v>3</v>
      </c>
      <c r="F5020" s="27">
        <v>3.1135466950043524E-2</v>
      </c>
    </row>
    <row r="5021" spans="2:6" x14ac:dyDescent="0.25">
      <c r="B5021" s="6" t="s">
        <v>33</v>
      </c>
      <c r="C5021" s="6">
        <v>1971</v>
      </c>
      <c r="D5021" s="6" t="s">
        <v>30</v>
      </c>
      <c r="E5021" s="6" t="s">
        <v>3</v>
      </c>
      <c r="F5021" s="27">
        <v>1.5600800388889516E-4</v>
      </c>
    </row>
    <row r="5022" spans="2:6" x14ac:dyDescent="0.25">
      <c r="B5022" s="6" t="s">
        <v>33</v>
      </c>
      <c r="C5022" s="6">
        <v>1971</v>
      </c>
      <c r="D5022" s="6" t="s">
        <v>31</v>
      </c>
      <c r="E5022" s="6" t="s">
        <v>3</v>
      </c>
      <c r="F5022" s="27">
        <v>2.8827565935991498E-4</v>
      </c>
    </row>
    <row r="5023" spans="2:6" x14ac:dyDescent="0.25">
      <c r="B5023" s="6" t="s">
        <v>33</v>
      </c>
      <c r="C5023" s="6">
        <v>1971</v>
      </c>
      <c r="D5023" s="6" t="s">
        <v>32</v>
      </c>
      <c r="E5023" s="6" t="s">
        <v>3</v>
      </c>
      <c r="F5023" s="27">
        <v>7.2577636591790364E-4</v>
      </c>
    </row>
    <row r="5024" spans="2:6" x14ac:dyDescent="0.25">
      <c r="B5024" s="6" t="s">
        <v>33</v>
      </c>
      <c r="C5024" s="6">
        <v>1971</v>
      </c>
      <c r="D5024" s="6" t="s">
        <v>7</v>
      </c>
      <c r="E5024" s="6" t="s">
        <v>4</v>
      </c>
      <c r="F5024" s="27">
        <v>8.3591427656256087E-2</v>
      </c>
    </row>
    <row r="5025" spans="2:6" x14ac:dyDescent="0.25">
      <c r="B5025" s="6" t="s">
        <v>33</v>
      </c>
      <c r="C5025" s="6">
        <v>1971</v>
      </c>
      <c r="D5025" s="6" t="s">
        <v>8</v>
      </c>
      <c r="E5025" s="6" t="s">
        <v>4</v>
      </c>
      <c r="F5025" s="27">
        <v>2.7432936886882541E-2</v>
      </c>
    </row>
    <row r="5026" spans="2:6" x14ac:dyDescent="0.25">
      <c r="B5026" s="6" t="s">
        <v>33</v>
      </c>
      <c r="C5026" s="6">
        <v>1971</v>
      </c>
      <c r="D5026" s="6" t="s">
        <v>9</v>
      </c>
      <c r="E5026" s="6" t="s">
        <v>4</v>
      </c>
      <c r="F5026" s="27">
        <v>8.3960832327997822E-2</v>
      </c>
    </row>
    <row r="5027" spans="2:6" x14ac:dyDescent="0.25">
      <c r="B5027" s="6" t="s">
        <v>33</v>
      </c>
      <c r="C5027" s="6">
        <v>1971</v>
      </c>
      <c r="D5027" s="6" t="s">
        <v>10</v>
      </c>
      <c r="E5027" s="6" t="s">
        <v>4</v>
      </c>
      <c r="F5027" s="27">
        <v>6.377589050773684E-2</v>
      </c>
    </row>
    <row r="5028" spans="2:6" x14ac:dyDescent="0.25">
      <c r="B5028" s="6" t="s">
        <v>33</v>
      </c>
      <c r="C5028" s="6">
        <v>1971</v>
      </c>
      <c r="D5028" s="6" t="s">
        <v>11</v>
      </c>
      <c r="E5028" s="6" t="s">
        <v>4</v>
      </c>
      <c r="F5028" s="27">
        <v>2.6846798842092973E-2</v>
      </c>
    </row>
    <row r="5029" spans="2:6" x14ac:dyDescent="0.25">
      <c r="B5029" s="6" t="s">
        <v>33</v>
      </c>
      <c r="C5029" s="6">
        <v>1971</v>
      </c>
      <c r="D5029" s="6" t="s">
        <v>12</v>
      </c>
      <c r="E5029" s="6" t="s">
        <v>4</v>
      </c>
      <c r="F5029" s="27">
        <v>5.618303791935962E-3</v>
      </c>
    </row>
    <row r="5030" spans="2:6" x14ac:dyDescent="0.25">
      <c r="B5030" s="6" t="s">
        <v>33</v>
      </c>
      <c r="C5030" s="6">
        <v>1971</v>
      </c>
      <c r="D5030" s="6" t="s">
        <v>13</v>
      </c>
      <c r="E5030" s="6" t="s">
        <v>4</v>
      </c>
      <c r="F5030" s="27">
        <v>1.4096051201762605E-2</v>
      </c>
    </row>
    <row r="5031" spans="2:6" x14ac:dyDescent="0.25">
      <c r="B5031" s="6" t="s">
        <v>33</v>
      </c>
      <c r="C5031" s="6">
        <v>1971</v>
      </c>
      <c r="D5031" s="6" t="s">
        <v>14</v>
      </c>
      <c r="E5031" s="6" t="s">
        <v>4</v>
      </c>
      <c r="F5031" s="27">
        <v>1.8831855016150228E-2</v>
      </c>
    </row>
    <row r="5032" spans="2:6" x14ac:dyDescent="0.25">
      <c r="B5032" s="6" t="s">
        <v>33</v>
      </c>
      <c r="C5032" s="6">
        <v>1971</v>
      </c>
      <c r="D5032" s="6" t="s">
        <v>15</v>
      </c>
      <c r="E5032" s="6" t="s">
        <v>4</v>
      </c>
      <c r="F5032" s="27">
        <v>3.5904697186956483E-3</v>
      </c>
    </row>
    <row r="5033" spans="2:6" x14ac:dyDescent="0.25">
      <c r="B5033" s="6" t="s">
        <v>33</v>
      </c>
      <c r="C5033" s="6">
        <v>1971</v>
      </c>
      <c r="D5033" s="6" t="s">
        <v>16</v>
      </c>
      <c r="E5033" s="6" t="s">
        <v>4</v>
      </c>
      <c r="F5033" s="27">
        <v>0.10078341331114112</v>
      </c>
    </row>
    <row r="5034" spans="2:6" x14ac:dyDescent="0.25">
      <c r="B5034" s="6" t="s">
        <v>33</v>
      </c>
      <c r="C5034" s="6">
        <v>1971</v>
      </c>
      <c r="D5034" s="6" t="s">
        <v>17</v>
      </c>
      <c r="E5034" s="6" t="s">
        <v>4</v>
      </c>
      <c r="F5034" s="27">
        <v>8.7273500154168071E-2</v>
      </c>
    </row>
    <row r="5035" spans="2:6" x14ac:dyDescent="0.25">
      <c r="B5035" s="6" t="s">
        <v>33</v>
      </c>
      <c r="C5035" s="6">
        <v>1971</v>
      </c>
      <c r="D5035" s="6" t="s">
        <v>18</v>
      </c>
      <c r="E5035" s="6" t="s">
        <v>4</v>
      </c>
      <c r="F5035" s="27">
        <v>7.7443863362181217E-2</v>
      </c>
    </row>
    <row r="5036" spans="2:6" x14ac:dyDescent="0.25">
      <c r="B5036" s="6" t="s">
        <v>33</v>
      </c>
      <c r="C5036" s="6">
        <v>1971</v>
      </c>
      <c r="D5036" s="6" t="s">
        <v>19</v>
      </c>
      <c r="E5036" s="6" t="s">
        <v>4</v>
      </c>
      <c r="F5036" s="27">
        <v>0.10048405782350599</v>
      </c>
    </row>
    <row r="5037" spans="2:6" x14ac:dyDescent="0.25">
      <c r="B5037" s="6" t="s">
        <v>33</v>
      </c>
      <c r="C5037" s="6">
        <v>1971</v>
      </c>
      <c r="D5037" s="6" t="s">
        <v>20</v>
      </c>
      <c r="E5037" s="6" t="s">
        <v>4</v>
      </c>
      <c r="F5037" s="27">
        <v>1.9556295296227221E-2</v>
      </c>
    </row>
    <row r="5038" spans="2:6" x14ac:dyDescent="0.25">
      <c r="B5038" s="6" t="s">
        <v>33</v>
      </c>
      <c r="C5038" s="6">
        <v>1971</v>
      </c>
      <c r="D5038" s="6" t="s">
        <v>21</v>
      </c>
      <c r="E5038" s="6" t="s">
        <v>4</v>
      </c>
      <c r="F5038" s="27">
        <v>1.1225830786317059E-3</v>
      </c>
    </row>
    <row r="5039" spans="2:6" x14ac:dyDescent="0.25">
      <c r="B5039" s="6" t="s">
        <v>33</v>
      </c>
      <c r="C5039" s="6">
        <v>1971</v>
      </c>
      <c r="D5039" s="6" t="s">
        <v>22</v>
      </c>
      <c r="E5039" s="6" t="s">
        <v>4</v>
      </c>
      <c r="F5039" s="27">
        <v>2.4380109623979573E-2</v>
      </c>
    </row>
    <row r="5040" spans="2:6" x14ac:dyDescent="0.25">
      <c r="B5040" s="6" t="s">
        <v>33</v>
      </c>
      <c r="C5040" s="6">
        <v>1971</v>
      </c>
      <c r="D5040" s="6" t="s">
        <v>23</v>
      </c>
      <c r="E5040" s="6" t="s">
        <v>4</v>
      </c>
      <c r="F5040" s="27">
        <v>1.5147387674337151E-4</v>
      </c>
    </row>
    <row r="5041" spans="2:6" x14ac:dyDescent="0.25">
      <c r="B5041" s="6" t="s">
        <v>33</v>
      </c>
      <c r="C5041" s="6">
        <v>1971</v>
      </c>
      <c r="D5041" s="6" t="s">
        <v>24</v>
      </c>
      <c r="E5041" s="6" t="s">
        <v>4</v>
      </c>
      <c r="F5041" s="27">
        <v>4.3559217005786542E-2</v>
      </c>
    </row>
    <row r="5042" spans="2:6" x14ac:dyDescent="0.25">
      <c r="B5042" s="6" t="s">
        <v>33</v>
      </c>
      <c r="C5042" s="6">
        <v>1971</v>
      </c>
      <c r="D5042" s="6" t="s">
        <v>25</v>
      </c>
      <c r="E5042" s="6" t="s">
        <v>4</v>
      </c>
      <c r="F5042" s="27">
        <v>0.10038766535648748</v>
      </c>
    </row>
    <row r="5043" spans="2:6" x14ac:dyDescent="0.25">
      <c r="B5043" s="6" t="s">
        <v>33</v>
      </c>
      <c r="C5043" s="6">
        <v>1971</v>
      </c>
      <c r="D5043" s="6" t="s">
        <v>26</v>
      </c>
      <c r="E5043" s="6" t="s">
        <v>4</v>
      </c>
      <c r="F5043" s="27">
        <v>8.5894070067145431E-2</v>
      </c>
    </row>
    <row r="5044" spans="2:6" x14ac:dyDescent="0.25">
      <c r="B5044" s="6" t="s">
        <v>33</v>
      </c>
      <c r="C5044" s="6">
        <v>1971</v>
      </c>
      <c r="D5044" s="6" t="s">
        <v>27</v>
      </c>
      <c r="E5044" s="6" t="s">
        <v>4</v>
      </c>
      <c r="F5044" s="27">
        <v>3.4665365468147081E-4</v>
      </c>
    </row>
    <row r="5045" spans="2:6" x14ac:dyDescent="0.25">
      <c r="B5045" s="6" t="s">
        <v>33</v>
      </c>
      <c r="C5045" s="6">
        <v>1971</v>
      </c>
      <c r="D5045" s="6" t="s">
        <v>28</v>
      </c>
      <c r="E5045" s="6" t="s">
        <v>4</v>
      </c>
      <c r="F5045" s="27">
        <v>1.5231207210874986E-2</v>
      </c>
    </row>
    <row r="5046" spans="2:6" x14ac:dyDescent="0.25">
      <c r="B5046" s="6" t="s">
        <v>33</v>
      </c>
      <c r="C5046" s="6">
        <v>1971</v>
      </c>
      <c r="D5046" s="6" t="s">
        <v>29</v>
      </c>
      <c r="E5046" s="6" t="s">
        <v>4</v>
      </c>
      <c r="F5046" s="27">
        <v>9.3033698447243084E-3</v>
      </c>
    </row>
    <row r="5047" spans="2:6" x14ac:dyDescent="0.25">
      <c r="B5047" s="6" t="s">
        <v>33</v>
      </c>
      <c r="C5047" s="6">
        <v>1971</v>
      </c>
      <c r="D5047" s="6" t="s">
        <v>30</v>
      </c>
      <c r="E5047" s="6" t="s">
        <v>4</v>
      </c>
      <c r="F5047" s="27">
        <v>7.7233715809861374E-5</v>
      </c>
    </row>
    <row r="5048" spans="2:6" x14ac:dyDescent="0.25">
      <c r="B5048" s="6" t="s">
        <v>33</v>
      </c>
      <c r="C5048" s="6">
        <v>1971</v>
      </c>
      <c r="D5048" s="6" t="s">
        <v>31</v>
      </c>
      <c r="E5048" s="6" t="s">
        <v>4</v>
      </c>
      <c r="F5048" s="27">
        <v>5.6356664102187991E-3</v>
      </c>
    </row>
    <row r="5049" spans="2:6" x14ac:dyDescent="0.25">
      <c r="B5049" s="6" t="s">
        <v>33</v>
      </c>
      <c r="C5049" s="6">
        <v>1971</v>
      </c>
      <c r="D5049" s="6" t="s">
        <v>32</v>
      </c>
      <c r="E5049" s="6" t="s">
        <v>4</v>
      </c>
      <c r="F5049" s="27">
        <v>6.2505425818213387E-4</v>
      </c>
    </row>
    <row r="5050" spans="2:6" x14ac:dyDescent="0.25">
      <c r="B5050" s="6" t="s">
        <v>33</v>
      </c>
      <c r="C5050" s="6">
        <v>1970</v>
      </c>
      <c r="D5050" s="6" t="s">
        <v>7</v>
      </c>
      <c r="E5050" s="6" t="s">
        <v>3</v>
      </c>
      <c r="F5050" s="27">
        <v>4.8070578302173442E-2</v>
      </c>
    </row>
    <row r="5051" spans="2:6" x14ac:dyDescent="0.25">
      <c r="B5051" s="6" t="s">
        <v>33</v>
      </c>
      <c r="C5051" s="6">
        <v>1970</v>
      </c>
      <c r="D5051" s="6" t="s">
        <v>8</v>
      </c>
      <c r="E5051" s="6" t="s">
        <v>3</v>
      </c>
      <c r="F5051" s="27">
        <v>5.0760555957397036E-2</v>
      </c>
    </row>
    <row r="5052" spans="2:6" x14ac:dyDescent="0.25">
      <c r="B5052" s="6" t="s">
        <v>33</v>
      </c>
      <c r="C5052" s="6">
        <v>1970</v>
      </c>
      <c r="D5052" s="6" t="s">
        <v>9</v>
      </c>
      <c r="E5052" s="6" t="s">
        <v>3</v>
      </c>
      <c r="F5052" s="27">
        <v>7.1389812825525215E-2</v>
      </c>
    </row>
    <row r="5053" spans="2:6" x14ac:dyDescent="0.25">
      <c r="B5053" s="6" t="s">
        <v>33</v>
      </c>
      <c r="C5053" s="6">
        <v>1970</v>
      </c>
      <c r="D5053" s="6" t="s">
        <v>10</v>
      </c>
      <c r="E5053" s="6" t="s">
        <v>3</v>
      </c>
      <c r="F5053" s="27">
        <v>9.768189750442996E-2</v>
      </c>
    </row>
    <row r="5054" spans="2:6" x14ac:dyDescent="0.25">
      <c r="B5054" s="6" t="s">
        <v>33</v>
      </c>
      <c r="C5054" s="6">
        <v>1970</v>
      </c>
      <c r="D5054" s="6" t="s">
        <v>11</v>
      </c>
      <c r="E5054" s="6" t="s">
        <v>3</v>
      </c>
      <c r="F5054" s="27">
        <v>3.4064087292517593E-2</v>
      </c>
    </row>
    <row r="5055" spans="2:6" x14ac:dyDescent="0.25">
      <c r="B5055" s="6" t="s">
        <v>33</v>
      </c>
      <c r="C5055" s="6">
        <v>1970</v>
      </c>
      <c r="D5055" s="6" t="s">
        <v>12</v>
      </c>
      <c r="E5055" s="6" t="s">
        <v>3</v>
      </c>
      <c r="F5055" s="27">
        <v>1.2229126725266807E-2</v>
      </c>
    </row>
    <row r="5056" spans="2:6" x14ac:dyDescent="0.25">
      <c r="B5056" s="6" t="s">
        <v>33</v>
      </c>
      <c r="C5056" s="6">
        <v>1970</v>
      </c>
      <c r="D5056" s="6" t="s">
        <v>13</v>
      </c>
      <c r="E5056" s="6" t="s">
        <v>3</v>
      </c>
      <c r="F5056" s="27">
        <v>3.4583045396734062E-2</v>
      </c>
    </row>
    <row r="5057" spans="2:6" x14ac:dyDescent="0.25">
      <c r="B5057" s="6" t="s">
        <v>33</v>
      </c>
      <c r="C5057" s="6">
        <v>1970</v>
      </c>
      <c r="D5057" s="6" t="s">
        <v>14</v>
      </c>
      <c r="E5057" s="6" t="s">
        <v>3</v>
      </c>
      <c r="F5057" s="27">
        <v>9.9726000876582087E-3</v>
      </c>
    </row>
    <row r="5058" spans="2:6" x14ac:dyDescent="0.25">
      <c r="B5058" s="6" t="s">
        <v>33</v>
      </c>
      <c r="C5058" s="6">
        <v>1970</v>
      </c>
      <c r="D5058" s="6" t="s">
        <v>15</v>
      </c>
      <c r="E5058" s="6" t="s">
        <v>3</v>
      </c>
      <c r="F5058" s="27">
        <v>2.5592970134364437E-3</v>
      </c>
    </row>
    <row r="5059" spans="2:6" x14ac:dyDescent="0.25">
      <c r="B5059" s="6" t="s">
        <v>33</v>
      </c>
      <c r="C5059" s="6">
        <v>1970</v>
      </c>
      <c r="D5059" s="6" t="s">
        <v>16</v>
      </c>
      <c r="E5059" s="6" t="s">
        <v>3</v>
      </c>
      <c r="F5059" s="27">
        <v>0.16608971790728128</v>
      </c>
    </row>
    <row r="5060" spans="2:6" x14ac:dyDescent="0.25">
      <c r="B5060" s="6" t="s">
        <v>33</v>
      </c>
      <c r="C5060" s="6">
        <v>1970</v>
      </c>
      <c r="D5060" s="6" t="s">
        <v>17</v>
      </c>
      <c r="E5060" s="6" t="s">
        <v>3</v>
      </c>
      <c r="F5060" s="27">
        <v>4.1079432856770251E-2</v>
      </c>
    </row>
    <row r="5061" spans="2:6" x14ac:dyDescent="0.25">
      <c r="B5061" s="6" t="s">
        <v>33</v>
      </c>
      <c r="C5061" s="6">
        <v>1970</v>
      </c>
      <c r="D5061" s="6" t="s">
        <v>18</v>
      </c>
      <c r="E5061" s="6" t="s">
        <v>3</v>
      </c>
      <c r="F5061" s="27">
        <v>2.5097674368578567E-2</v>
      </c>
    </row>
    <row r="5062" spans="2:6" x14ac:dyDescent="0.25">
      <c r="B5062" s="6" t="s">
        <v>33</v>
      </c>
      <c r="C5062" s="6">
        <v>1970</v>
      </c>
      <c r="D5062" s="6" t="s">
        <v>19</v>
      </c>
      <c r="E5062" s="6" t="s">
        <v>3</v>
      </c>
      <c r="F5062" s="27">
        <v>9.8911263541983166E-2</v>
      </c>
    </row>
    <row r="5063" spans="2:6" x14ac:dyDescent="0.25">
      <c r="B5063" s="6" t="s">
        <v>33</v>
      </c>
      <c r="C5063" s="6">
        <v>1970</v>
      </c>
      <c r="D5063" s="6" t="s">
        <v>20</v>
      </c>
      <c r="E5063" s="6" t="s">
        <v>3</v>
      </c>
      <c r="F5063" s="27">
        <v>8.2941874003425661E-3</v>
      </c>
    </row>
    <row r="5064" spans="2:6" x14ac:dyDescent="0.25">
      <c r="B5064" s="6" t="s">
        <v>33</v>
      </c>
      <c r="C5064" s="6">
        <v>1970</v>
      </c>
      <c r="D5064" s="6" t="s">
        <v>21</v>
      </c>
      <c r="E5064" s="6" t="s">
        <v>3</v>
      </c>
      <c r="F5064" s="27">
        <v>2.6975065810878759E-3</v>
      </c>
    </row>
    <row r="5065" spans="2:6" x14ac:dyDescent="0.25">
      <c r="B5065" s="6" t="s">
        <v>33</v>
      </c>
      <c r="C5065" s="6">
        <v>1970</v>
      </c>
      <c r="D5065" s="6" t="s">
        <v>22</v>
      </c>
      <c r="E5065" s="6" t="s">
        <v>3</v>
      </c>
      <c r="F5065" s="27">
        <v>2.879652808961573E-2</v>
      </c>
    </row>
    <row r="5066" spans="2:6" x14ac:dyDescent="0.25">
      <c r="B5066" s="6" t="s">
        <v>33</v>
      </c>
      <c r="C5066" s="6">
        <v>1970</v>
      </c>
      <c r="D5066" s="6" t="s">
        <v>23</v>
      </c>
      <c r="E5066" s="6" t="s">
        <v>3</v>
      </c>
      <c r="F5066" s="27">
        <v>6.0661631249344576E-4</v>
      </c>
    </row>
    <row r="5067" spans="2:6" x14ac:dyDescent="0.25">
      <c r="B5067" s="6" t="s">
        <v>33</v>
      </c>
      <c r="C5067" s="6">
        <v>1970</v>
      </c>
      <c r="D5067" s="6" t="s">
        <v>24</v>
      </c>
      <c r="E5067" s="6" t="s">
        <v>3</v>
      </c>
      <c r="F5067" s="27">
        <v>9.6399828985826802E-2</v>
      </c>
    </row>
    <row r="5068" spans="2:6" x14ac:dyDescent="0.25">
      <c r="B5068" s="6" t="s">
        <v>33</v>
      </c>
      <c r="C5068" s="6">
        <v>1970</v>
      </c>
      <c r="D5068" s="6" t="s">
        <v>25</v>
      </c>
      <c r="E5068" s="6" t="s">
        <v>3</v>
      </c>
      <c r="F5068" s="27">
        <v>6.8607336938254743E-2</v>
      </c>
    </row>
    <row r="5069" spans="2:6" x14ac:dyDescent="0.25">
      <c r="B5069" s="6" t="s">
        <v>33</v>
      </c>
      <c r="C5069" s="6">
        <v>1970</v>
      </c>
      <c r="D5069" s="6" t="s">
        <v>26</v>
      </c>
      <c r="E5069" s="6" t="s">
        <v>3</v>
      </c>
      <c r="F5069" s="27">
        <v>6.2461044530907582E-2</v>
      </c>
    </row>
    <row r="5070" spans="2:6" x14ac:dyDescent="0.25">
      <c r="B5070" s="6" t="s">
        <v>33</v>
      </c>
      <c r="C5070" s="6">
        <v>1970</v>
      </c>
      <c r="D5070" s="6" t="s">
        <v>27</v>
      </c>
      <c r="E5070" s="6" t="s">
        <v>3</v>
      </c>
      <c r="F5070" s="27">
        <v>1.9413873121465776E-4</v>
      </c>
    </row>
    <row r="5071" spans="2:6" x14ac:dyDescent="0.25">
      <c r="B5071" s="6" t="s">
        <v>33</v>
      </c>
      <c r="C5071" s="6">
        <v>1970</v>
      </c>
      <c r="D5071" s="6" t="s">
        <v>28</v>
      </c>
      <c r="E5071" s="6" t="s">
        <v>3</v>
      </c>
      <c r="F5071" s="27">
        <v>6.0543319557191605E-3</v>
      </c>
    </row>
    <row r="5072" spans="2:6" x14ac:dyDescent="0.25">
      <c r="B5072" s="6" t="s">
        <v>33</v>
      </c>
      <c r="C5072" s="6">
        <v>1970</v>
      </c>
      <c r="D5072" s="6" t="s">
        <v>29</v>
      </c>
      <c r="E5072" s="6" t="s">
        <v>3</v>
      </c>
      <c r="F5072" s="27">
        <v>3.2471181691803422E-2</v>
      </c>
    </row>
    <row r="5073" spans="2:6" x14ac:dyDescent="0.25">
      <c r="B5073" s="6" t="s">
        <v>33</v>
      </c>
      <c r="C5073" s="6">
        <v>1970</v>
      </c>
      <c r="D5073" s="6" t="s">
        <v>30</v>
      </c>
      <c r="E5073" s="6" t="s">
        <v>3</v>
      </c>
      <c r="F5073" s="27">
        <v>1.1938725299073135E-4</v>
      </c>
    </row>
    <row r="5074" spans="2:6" x14ac:dyDescent="0.25">
      <c r="B5074" s="6" t="s">
        <v>33</v>
      </c>
      <c r="C5074" s="6">
        <v>1970</v>
      </c>
      <c r="D5074" s="6" t="s">
        <v>31</v>
      </c>
      <c r="E5074" s="6" t="s">
        <v>3</v>
      </c>
      <c r="F5074" s="27">
        <v>2.457656514268659E-4</v>
      </c>
    </row>
    <row r="5075" spans="2:6" x14ac:dyDescent="0.25">
      <c r="B5075" s="6" t="s">
        <v>33</v>
      </c>
      <c r="C5075" s="6">
        <v>1970</v>
      </c>
      <c r="D5075" s="6" t="s">
        <v>32</v>
      </c>
      <c r="E5075" s="6" t="s">
        <v>3</v>
      </c>
      <c r="F5075" s="27">
        <v>5.6305609856439518E-4</v>
      </c>
    </row>
    <row r="5076" spans="2:6" x14ac:dyDescent="0.25">
      <c r="B5076" s="6" t="s">
        <v>33</v>
      </c>
      <c r="C5076" s="6">
        <v>1970</v>
      </c>
      <c r="D5076" s="6" t="s">
        <v>7</v>
      </c>
      <c r="E5076" s="6" t="s">
        <v>4</v>
      </c>
      <c r="F5076" s="27">
        <v>7.6075170535861006E-2</v>
      </c>
    </row>
    <row r="5077" spans="2:6" x14ac:dyDescent="0.25">
      <c r="B5077" s="6" t="s">
        <v>33</v>
      </c>
      <c r="C5077" s="6">
        <v>1970</v>
      </c>
      <c r="D5077" s="6" t="s">
        <v>8</v>
      </c>
      <c r="E5077" s="6" t="s">
        <v>4</v>
      </c>
      <c r="F5077" s="27">
        <v>2.8401321187385607E-2</v>
      </c>
    </row>
    <row r="5078" spans="2:6" x14ac:dyDescent="0.25">
      <c r="B5078" s="6" t="s">
        <v>33</v>
      </c>
      <c r="C5078" s="6">
        <v>1970</v>
      </c>
      <c r="D5078" s="6" t="s">
        <v>9</v>
      </c>
      <c r="E5078" s="6" t="s">
        <v>4</v>
      </c>
      <c r="F5078" s="27">
        <v>8.4254409880816797E-2</v>
      </c>
    </row>
    <row r="5079" spans="2:6" x14ac:dyDescent="0.25">
      <c r="B5079" s="6" t="s">
        <v>33</v>
      </c>
      <c r="C5079" s="6">
        <v>1970</v>
      </c>
      <c r="D5079" s="6" t="s">
        <v>10</v>
      </c>
      <c r="E5079" s="6" t="s">
        <v>4</v>
      </c>
      <c r="F5079" s="27">
        <v>6.7624711366953597E-2</v>
      </c>
    </row>
    <row r="5080" spans="2:6" x14ac:dyDescent="0.25">
      <c r="B5080" s="6" t="s">
        <v>33</v>
      </c>
      <c r="C5080" s="6">
        <v>1970</v>
      </c>
      <c r="D5080" s="6" t="s">
        <v>11</v>
      </c>
      <c r="E5080" s="6" t="s">
        <v>4</v>
      </c>
      <c r="F5080" s="27">
        <v>2.616731135865211E-2</v>
      </c>
    </row>
    <row r="5081" spans="2:6" x14ac:dyDescent="0.25">
      <c r="B5081" s="6" t="s">
        <v>33</v>
      </c>
      <c r="C5081" s="6">
        <v>1970</v>
      </c>
      <c r="D5081" s="6" t="s">
        <v>12</v>
      </c>
      <c r="E5081" s="6" t="s">
        <v>4</v>
      </c>
      <c r="F5081" s="27">
        <v>5.3476361514987313E-3</v>
      </c>
    </row>
    <row r="5082" spans="2:6" x14ac:dyDescent="0.25">
      <c r="B5082" s="6" t="s">
        <v>33</v>
      </c>
      <c r="C5082" s="6">
        <v>1970</v>
      </c>
      <c r="D5082" s="6" t="s">
        <v>13</v>
      </c>
      <c r="E5082" s="6" t="s">
        <v>4</v>
      </c>
      <c r="F5082" s="27">
        <v>1.4520779589258331E-2</v>
      </c>
    </row>
    <row r="5083" spans="2:6" x14ac:dyDescent="0.25">
      <c r="B5083" s="6" t="s">
        <v>33</v>
      </c>
      <c r="C5083" s="6">
        <v>1970</v>
      </c>
      <c r="D5083" s="6" t="s">
        <v>14</v>
      </c>
      <c r="E5083" s="6" t="s">
        <v>4</v>
      </c>
      <c r="F5083" s="27">
        <v>1.7659992687868057E-2</v>
      </c>
    </row>
    <row r="5084" spans="2:6" x14ac:dyDescent="0.25">
      <c r="B5084" s="6" t="s">
        <v>33</v>
      </c>
      <c r="C5084" s="6">
        <v>1970</v>
      </c>
      <c r="D5084" s="6" t="s">
        <v>15</v>
      </c>
      <c r="E5084" s="6" t="s">
        <v>4</v>
      </c>
      <c r="F5084" s="27">
        <v>3.511642835901772E-3</v>
      </c>
    </row>
    <row r="5085" spans="2:6" x14ac:dyDescent="0.25">
      <c r="B5085" s="6" t="s">
        <v>33</v>
      </c>
      <c r="C5085" s="6">
        <v>1970</v>
      </c>
      <c r="D5085" s="6" t="s">
        <v>16</v>
      </c>
      <c r="E5085" s="6" t="s">
        <v>4</v>
      </c>
      <c r="F5085" s="27">
        <v>9.6490574684671412E-2</v>
      </c>
    </row>
    <row r="5086" spans="2:6" x14ac:dyDescent="0.25">
      <c r="B5086" s="6" t="s">
        <v>33</v>
      </c>
      <c r="C5086" s="6">
        <v>1970</v>
      </c>
      <c r="D5086" s="6" t="s">
        <v>17</v>
      </c>
      <c r="E5086" s="6" t="s">
        <v>4</v>
      </c>
      <c r="F5086" s="27">
        <v>9.1016710439006526E-2</v>
      </c>
    </row>
    <row r="5087" spans="2:6" x14ac:dyDescent="0.25">
      <c r="B5087" s="6" t="s">
        <v>33</v>
      </c>
      <c r="C5087" s="6">
        <v>1970</v>
      </c>
      <c r="D5087" s="6" t="s">
        <v>18</v>
      </c>
      <c r="E5087" s="6" t="s">
        <v>4</v>
      </c>
      <c r="F5087" s="27">
        <v>8.2173920707150253E-2</v>
      </c>
    </row>
    <row r="5088" spans="2:6" x14ac:dyDescent="0.25">
      <c r="B5088" s="6" t="s">
        <v>33</v>
      </c>
      <c r="C5088" s="6">
        <v>1970</v>
      </c>
      <c r="D5088" s="6" t="s">
        <v>19</v>
      </c>
      <c r="E5088" s="6" t="s">
        <v>4</v>
      </c>
      <c r="F5088" s="27">
        <v>9.8771777899962526E-2</v>
      </c>
    </row>
    <row r="5089" spans="2:6" x14ac:dyDescent="0.25">
      <c r="B5089" s="6" t="s">
        <v>33</v>
      </c>
      <c r="C5089" s="6">
        <v>1970</v>
      </c>
      <c r="D5089" s="6" t="s">
        <v>20</v>
      </c>
      <c r="E5089" s="6" t="s">
        <v>4</v>
      </c>
      <c r="F5089" s="27">
        <v>1.8878491813084621E-2</v>
      </c>
    </row>
    <row r="5090" spans="2:6" x14ac:dyDescent="0.25">
      <c r="B5090" s="6" t="s">
        <v>33</v>
      </c>
      <c r="C5090" s="6">
        <v>1970</v>
      </c>
      <c r="D5090" s="6" t="s">
        <v>21</v>
      </c>
      <c r="E5090" s="6" t="s">
        <v>4</v>
      </c>
      <c r="F5090" s="27">
        <v>1.074075990449878E-3</v>
      </c>
    </row>
    <row r="5091" spans="2:6" x14ac:dyDescent="0.25">
      <c r="B5091" s="6" t="s">
        <v>33</v>
      </c>
      <c r="C5091" s="6">
        <v>1970</v>
      </c>
      <c r="D5091" s="6" t="s">
        <v>22</v>
      </c>
      <c r="E5091" s="6" t="s">
        <v>4</v>
      </c>
      <c r="F5091" s="27">
        <v>2.6994048515938573E-2</v>
      </c>
    </row>
    <row r="5092" spans="2:6" x14ac:dyDescent="0.25">
      <c r="B5092" s="6" t="s">
        <v>33</v>
      </c>
      <c r="C5092" s="6">
        <v>1970</v>
      </c>
      <c r="D5092" s="6" t="s">
        <v>23</v>
      </c>
      <c r="E5092" s="6" t="s">
        <v>4</v>
      </c>
      <c r="F5092" s="27">
        <v>1.3646280450395486E-4</v>
      </c>
    </row>
    <row r="5093" spans="2:6" x14ac:dyDescent="0.25">
      <c r="B5093" s="6" t="s">
        <v>33</v>
      </c>
      <c r="C5093" s="6">
        <v>1970</v>
      </c>
      <c r="D5093" s="6" t="s">
        <v>24</v>
      </c>
      <c r="E5093" s="6" t="s">
        <v>4</v>
      </c>
      <c r="F5093" s="27">
        <v>4.3142147048906565E-2</v>
      </c>
    </row>
    <row r="5094" spans="2:6" x14ac:dyDescent="0.25">
      <c r="B5094" s="6" t="s">
        <v>33</v>
      </c>
      <c r="C5094" s="6">
        <v>1970</v>
      </c>
      <c r="D5094" s="6" t="s">
        <v>25</v>
      </c>
      <c r="E5094" s="6" t="s">
        <v>4</v>
      </c>
      <c r="F5094" s="27">
        <v>0.10030072990542559</v>
      </c>
    </row>
    <row r="5095" spans="2:6" x14ac:dyDescent="0.25">
      <c r="B5095" s="6" t="s">
        <v>33</v>
      </c>
      <c r="C5095" s="6">
        <v>1970</v>
      </c>
      <c r="D5095" s="6" t="s">
        <v>26</v>
      </c>
      <c r="E5095" s="6" t="s">
        <v>4</v>
      </c>
      <c r="F5095" s="27">
        <v>8.5640075941550708E-2</v>
      </c>
    </row>
    <row r="5096" spans="2:6" x14ac:dyDescent="0.25">
      <c r="B5096" s="6" t="s">
        <v>33</v>
      </c>
      <c r="C5096" s="6">
        <v>1970</v>
      </c>
      <c r="D5096" s="6" t="s">
        <v>27</v>
      </c>
      <c r="E5096" s="6" t="s">
        <v>4</v>
      </c>
      <c r="F5096" s="27">
        <v>2.8486610440200575E-4</v>
      </c>
    </row>
    <row r="5097" spans="2:6" x14ac:dyDescent="0.25">
      <c r="B5097" s="6" t="s">
        <v>33</v>
      </c>
      <c r="C5097" s="6">
        <v>1970</v>
      </c>
      <c r="D5097" s="6" t="s">
        <v>28</v>
      </c>
      <c r="E5097" s="6" t="s">
        <v>4</v>
      </c>
      <c r="F5097" s="27">
        <v>1.6028693579027031E-2</v>
      </c>
    </row>
    <row r="5098" spans="2:6" x14ac:dyDescent="0.25">
      <c r="B5098" s="6" t="s">
        <v>33</v>
      </c>
      <c r="C5098" s="6">
        <v>1970</v>
      </c>
      <c r="D5098" s="6" t="s">
        <v>29</v>
      </c>
      <c r="E5098" s="6" t="s">
        <v>4</v>
      </c>
      <c r="F5098" s="27">
        <v>9.7076227554000888E-3</v>
      </c>
    </row>
    <row r="5099" spans="2:6" x14ac:dyDescent="0.25">
      <c r="B5099" s="6" t="s">
        <v>33</v>
      </c>
      <c r="C5099" s="6">
        <v>1970</v>
      </c>
      <c r="D5099" s="6" t="s">
        <v>30</v>
      </c>
      <c r="E5099" s="6" t="s">
        <v>4</v>
      </c>
      <c r="F5099" s="27">
        <v>5.742809689541434E-5</v>
      </c>
    </row>
    <row r="5100" spans="2:6" x14ac:dyDescent="0.25">
      <c r="B5100" s="6" t="s">
        <v>33</v>
      </c>
      <c r="C5100" s="6">
        <v>1970</v>
      </c>
      <c r="D5100" s="6" t="s">
        <v>31</v>
      </c>
      <c r="E5100" s="6" t="s">
        <v>4</v>
      </c>
      <c r="F5100" s="27">
        <v>5.1264526891985707E-3</v>
      </c>
    </row>
    <row r="5101" spans="2:6" x14ac:dyDescent="0.25">
      <c r="B5101" s="6" t="s">
        <v>33</v>
      </c>
      <c r="C5101" s="6">
        <v>1970</v>
      </c>
      <c r="D5101" s="6" t="s">
        <v>32</v>
      </c>
      <c r="E5101" s="6" t="s">
        <v>4</v>
      </c>
      <c r="F5101" s="27">
        <v>6.129454302302639E-4</v>
      </c>
    </row>
    <row r="5102" spans="2:6" x14ac:dyDescent="0.25">
      <c r="B5102" s="6" t="s">
        <v>33</v>
      </c>
      <c r="C5102" s="6">
        <v>1969</v>
      </c>
      <c r="D5102" s="6" t="s">
        <v>7</v>
      </c>
      <c r="E5102" s="6" t="s">
        <v>3</v>
      </c>
      <c r="F5102" s="27">
        <v>4.578802776413559E-2</v>
      </c>
    </row>
    <row r="5103" spans="2:6" x14ac:dyDescent="0.25">
      <c r="B5103" s="6" t="s">
        <v>33</v>
      </c>
      <c r="C5103" s="6">
        <v>1969</v>
      </c>
      <c r="D5103" s="6" t="s">
        <v>8</v>
      </c>
      <c r="E5103" s="6" t="s">
        <v>3</v>
      </c>
      <c r="F5103" s="27">
        <v>5.0051654075811088E-2</v>
      </c>
    </row>
    <row r="5104" spans="2:6" x14ac:dyDescent="0.25">
      <c r="B5104" s="6" t="s">
        <v>33</v>
      </c>
      <c r="C5104" s="6">
        <v>1969</v>
      </c>
      <c r="D5104" s="6" t="s">
        <v>9</v>
      </c>
      <c r="E5104" s="6" t="s">
        <v>3</v>
      </c>
      <c r="F5104" s="27">
        <v>6.7519056694329116E-2</v>
      </c>
    </row>
    <row r="5105" spans="2:6" x14ac:dyDescent="0.25">
      <c r="B5105" s="6" t="s">
        <v>33</v>
      </c>
      <c r="C5105" s="6">
        <v>1969</v>
      </c>
      <c r="D5105" s="6" t="s">
        <v>10</v>
      </c>
      <c r="E5105" s="6" t="s">
        <v>3</v>
      </c>
      <c r="F5105" s="27">
        <v>0.10199235553201463</v>
      </c>
    </row>
    <row r="5106" spans="2:6" x14ac:dyDescent="0.25">
      <c r="B5106" s="6" t="s">
        <v>33</v>
      </c>
      <c r="C5106" s="6">
        <v>1969</v>
      </c>
      <c r="D5106" s="6" t="s">
        <v>11</v>
      </c>
      <c r="E5106" s="6" t="s">
        <v>3</v>
      </c>
      <c r="F5106" s="27">
        <v>3.3079840048363188E-2</v>
      </c>
    </row>
    <row r="5107" spans="2:6" x14ac:dyDescent="0.25">
      <c r="B5107" s="6" t="s">
        <v>33</v>
      </c>
      <c r="C5107" s="6">
        <v>1969</v>
      </c>
      <c r="D5107" s="6" t="s">
        <v>12</v>
      </c>
      <c r="E5107" s="6" t="s">
        <v>3</v>
      </c>
      <c r="F5107" s="27">
        <v>1.2336635953583407E-2</v>
      </c>
    </row>
    <row r="5108" spans="2:6" x14ac:dyDescent="0.25">
      <c r="B5108" s="6" t="s">
        <v>33</v>
      </c>
      <c r="C5108" s="6">
        <v>1969</v>
      </c>
      <c r="D5108" s="6" t="s">
        <v>13</v>
      </c>
      <c r="E5108" s="6" t="s">
        <v>3</v>
      </c>
      <c r="F5108" s="27">
        <v>3.5956153539714972E-2</v>
      </c>
    </row>
    <row r="5109" spans="2:6" x14ac:dyDescent="0.25">
      <c r="B5109" s="6" t="s">
        <v>33</v>
      </c>
      <c r="C5109" s="6">
        <v>1969</v>
      </c>
      <c r="D5109" s="6" t="s">
        <v>14</v>
      </c>
      <c r="E5109" s="6" t="s">
        <v>3</v>
      </c>
      <c r="F5109" s="27">
        <v>1.0116823696174582E-2</v>
      </c>
    </row>
    <row r="5110" spans="2:6" x14ac:dyDescent="0.25">
      <c r="B5110" s="6" t="s">
        <v>33</v>
      </c>
      <c r="C5110" s="6">
        <v>1969</v>
      </c>
      <c r="D5110" s="6" t="s">
        <v>15</v>
      </c>
      <c r="E5110" s="6" t="s">
        <v>3</v>
      </c>
      <c r="F5110" s="27">
        <v>2.3695504111932624E-3</v>
      </c>
    </row>
    <row r="5111" spans="2:6" x14ac:dyDescent="0.25">
      <c r="B5111" s="6" t="s">
        <v>33</v>
      </c>
      <c r="C5111" s="6">
        <v>1969</v>
      </c>
      <c r="D5111" s="6" t="s">
        <v>16</v>
      </c>
      <c r="E5111" s="6" t="s">
        <v>3</v>
      </c>
      <c r="F5111" s="27">
        <v>0.15849951195418907</v>
      </c>
    </row>
    <row r="5112" spans="2:6" x14ac:dyDescent="0.25">
      <c r="B5112" s="6" t="s">
        <v>33</v>
      </c>
      <c r="C5112" s="6">
        <v>1969</v>
      </c>
      <c r="D5112" s="6" t="s">
        <v>17</v>
      </c>
      <c r="E5112" s="6" t="s">
        <v>3</v>
      </c>
      <c r="F5112" s="27">
        <v>4.0524284679049116E-2</v>
      </c>
    </row>
    <row r="5113" spans="2:6" x14ac:dyDescent="0.25">
      <c r="B5113" s="6" t="s">
        <v>33</v>
      </c>
      <c r="C5113" s="6">
        <v>1969</v>
      </c>
      <c r="D5113" s="6" t="s">
        <v>18</v>
      </c>
      <c r="E5113" s="6" t="s">
        <v>3</v>
      </c>
      <c r="F5113" s="27">
        <v>2.5178358813962076E-2</v>
      </c>
    </row>
    <row r="5114" spans="2:6" x14ac:dyDescent="0.25">
      <c r="B5114" s="6" t="s">
        <v>33</v>
      </c>
      <c r="C5114" s="6">
        <v>1969</v>
      </c>
      <c r="D5114" s="6" t="s">
        <v>19</v>
      </c>
      <c r="E5114" s="6" t="s">
        <v>3</v>
      </c>
      <c r="F5114" s="27">
        <v>0.10042066364173247</v>
      </c>
    </row>
    <row r="5115" spans="2:6" x14ac:dyDescent="0.25">
      <c r="B5115" s="6" t="s">
        <v>33</v>
      </c>
      <c r="C5115" s="6">
        <v>1969</v>
      </c>
      <c r="D5115" s="6" t="s">
        <v>20</v>
      </c>
      <c r="E5115" s="6" t="s">
        <v>3</v>
      </c>
      <c r="F5115" s="27">
        <v>8.083066682087461E-3</v>
      </c>
    </row>
    <row r="5116" spans="2:6" x14ac:dyDescent="0.25">
      <c r="B5116" s="6" t="s">
        <v>33</v>
      </c>
      <c r="C5116" s="6">
        <v>1969</v>
      </c>
      <c r="D5116" s="6" t="s">
        <v>21</v>
      </c>
      <c r="E5116" s="6" t="s">
        <v>3</v>
      </c>
      <c r="F5116" s="27">
        <v>2.6416492204955773E-3</v>
      </c>
    </row>
    <row r="5117" spans="2:6" x14ac:dyDescent="0.25">
      <c r="B5117" s="6" t="s">
        <v>33</v>
      </c>
      <c r="C5117" s="6">
        <v>1969</v>
      </c>
      <c r="D5117" s="6" t="s">
        <v>22</v>
      </c>
      <c r="E5117" s="6" t="s">
        <v>3</v>
      </c>
      <c r="F5117" s="27">
        <v>3.0261075175816617E-2</v>
      </c>
    </row>
    <row r="5118" spans="2:6" x14ac:dyDescent="0.25">
      <c r="B5118" s="6" t="s">
        <v>33</v>
      </c>
      <c r="C5118" s="6">
        <v>1969</v>
      </c>
      <c r="D5118" s="6" t="s">
        <v>23</v>
      </c>
      <c r="E5118" s="6" t="s">
        <v>3</v>
      </c>
      <c r="F5118" s="27">
        <v>4.5368425698866515E-4</v>
      </c>
    </row>
    <row r="5119" spans="2:6" x14ac:dyDescent="0.25">
      <c r="B5119" s="6" t="s">
        <v>33</v>
      </c>
      <c r="C5119" s="6">
        <v>1969</v>
      </c>
      <c r="D5119" s="6" t="s">
        <v>24</v>
      </c>
      <c r="E5119" s="6" t="s">
        <v>3</v>
      </c>
      <c r="F5119" s="27">
        <v>0.10214097623689022</v>
      </c>
    </row>
    <row r="5120" spans="2:6" x14ac:dyDescent="0.25">
      <c r="B5120" s="6" t="s">
        <v>33</v>
      </c>
      <c r="C5120" s="6">
        <v>1969</v>
      </c>
      <c r="D5120" s="6" t="s">
        <v>25</v>
      </c>
      <c r="E5120" s="6" t="s">
        <v>3</v>
      </c>
      <c r="F5120" s="27">
        <v>6.8106276095924054E-2</v>
      </c>
    </row>
    <row r="5121" spans="2:6" x14ac:dyDescent="0.25">
      <c r="B5121" s="6" t="s">
        <v>33</v>
      </c>
      <c r="C5121" s="6">
        <v>1969</v>
      </c>
      <c r="D5121" s="6" t="s">
        <v>26</v>
      </c>
      <c r="E5121" s="6" t="s">
        <v>3</v>
      </c>
      <c r="F5121" s="27">
        <v>6.4487976529103125E-2</v>
      </c>
    </row>
    <row r="5122" spans="2:6" x14ac:dyDescent="0.25">
      <c r="B5122" s="6" t="s">
        <v>33</v>
      </c>
      <c r="C5122" s="6">
        <v>1969</v>
      </c>
      <c r="D5122" s="6" t="s">
        <v>27</v>
      </c>
      <c r="E5122" s="6" t="s">
        <v>3</v>
      </c>
      <c r="F5122" s="27">
        <v>1.6985223414353967E-4</v>
      </c>
    </row>
    <row r="5123" spans="2:6" x14ac:dyDescent="0.25">
      <c r="B5123" s="6" t="s">
        <v>33</v>
      </c>
      <c r="C5123" s="6">
        <v>1969</v>
      </c>
      <c r="D5123" s="6" t="s">
        <v>28</v>
      </c>
      <c r="E5123" s="6" t="s">
        <v>3</v>
      </c>
      <c r="F5123" s="27">
        <v>6.3465510777515367E-3</v>
      </c>
    </row>
    <row r="5124" spans="2:6" x14ac:dyDescent="0.25">
      <c r="B5124" s="6" t="s">
        <v>33</v>
      </c>
      <c r="C5124" s="6">
        <v>1969</v>
      </c>
      <c r="D5124" s="6" t="s">
        <v>29</v>
      </c>
      <c r="E5124" s="6" t="s">
        <v>3</v>
      </c>
      <c r="F5124" s="27">
        <v>3.2677558441181122E-2</v>
      </c>
    </row>
    <row r="5125" spans="2:6" x14ac:dyDescent="0.25">
      <c r="B5125" s="6" t="s">
        <v>33</v>
      </c>
      <c r="C5125" s="6">
        <v>1969</v>
      </c>
      <c r="D5125" s="6" t="s">
        <v>30</v>
      </c>
      <c r="E5125" s="6" t="s">
        <v>3</v>
      </c>
      <c r="F5125" s="27">
        <v>1.2571300224439614E-4</v>
      </c>
    </row>
    <row r="5126" spans="2:6" x14ac:dyDescent="0.25">
      <c r="B5126" s="6" t="s">
        <v>33</v>
      </c>
      <c r="C5126" s="6">
        <v>1969</v>
      </c>
      <c r="D5126" s="6" t="s">
        <v>31</v>
      </c>
      <c r="E5126" s="6" t="s">
        <v>3</v>
      </c>
      <c r="F5126" s="27">
        <v>2.2404850622223489E-4</v>
      </c>
    </row>
    <row r="5127" spans="2:6" x14ac:dyDescent="0.25">
      <c r="B5127" s="6" t="s">
        <v>33</v>
      </c>
      <c r="C5127" s="6">
        <v>1969</v>
      </c>
      <c r="D5127" s="6" t="s">
        <v>32</v>
      </c>
      <c r="E5127" s="6" t="s">
        <v>3</v>
      </c>
      <c r="F5127" s="27">
        <v>4.486557368988893E-4</v>
      </c>
    </row>
    <row r="5128" spans="2:6" x14ac:dyDescent="0.25">
      <c r="B5128" s="6" t="s">
        <v>33</v>
      </c>
      <c r="C5128" s="6">
        <v>1969</v>
      </c>
      <c r="D5128" s="6" t="s">
        <v>7</v>
      </c>
      <c r="E5128" s="6" t="s">
        <v>4</v>
      </c>
      <c r="F5128" s="27">
        <v>7.0299893132267186E-2</v>
      </c>
    </row>
    <row r="5129" spans="2:6" x14ac:dyDescent="0.25">
      <c r="B5129" s="6" t="s">
        <v>33</v>
      </c>
      <c r="C5129" s="6">
        <v>1969</v>
      </c>
      <c r="D5129" s="6" t="s">
        <v>8</v>
      </c>
      <c r="E5129" s="6" t="s">
        <v>4</v>
      </c>
      <c r="F5129" s="27">
        <v>2.9390996097313615E-2</v>
      </c>
    </row>
    <row r="5130" spans="2:6" x14ac:dyDescent="0.25">
      <c r="B5130" s="6" t="s">
        <v>33</v>
      </c>
      <c r="C5130" s="6">
        <v>1969</v>
      </c>
      <c r="D5130" s="6" t="s">
        <v>9</v>
      </c>
      <c r="E5130" s="6" t="s">
        <v>4</v>
      </c>
      <c r="F5130" s="27">
        <v>8.5520251553847362E-2</v>
      </c>
    </row>
    <row r="5131" spans="2:6" x14ac:dyDescent="0.25">
      <c r="B5131" s="6" t="s">
        <v>33</v>
      </c>
      <c r="C5131" s="6">
        <v>1969</v>
      </c>
      <c r="D5131" s="6" t="s">
        <v>10</v>
      </c>
      <c r="E5131" s="6" t="s">
        <v>4</v>
      </c>
      <c r="F5131" s="27">
        <v>7.1424847814187578E-2</v>
      </c>
    </row>
    <row r="5132" spans="2:6" x14ac:dyDescent="0.25">
      <c r="B5132" s="6" t="s">
        <v>33</v>
      </c>
      <c r="C5132" s="6">
        <v>1969</v>
      </c>
      <c r="D5132" s="6" t="s">
        <v>11</v>
      </c>
      <c r="E5132" s="6" t="s">
        <v>4</v>
      </c>
      <c r="F5132" s="27">
        <v>2.5664250492278749E-2</v>
      </c>
    </row>
    <row r="5133" spans="2:6" x14ac:dyDescent="0.25">
      <c r="B5133" s="6" t="s">
        <v>33</v>
      </c>
      <c r="C5133" s="6">
        <v>1969</v>
      </c>
      <c r="D5133" s="6" t="s">
        <v>12</v>
      </c>
      <c r="E5133" s="6" t="s">
        <v>4</v>
      </c>
      <c r="F5133" s="27">
        <v>5.3232452721098909E-3</v>
      </c>
    </row>
    <row r="5134" spans="2:6" x14ac:dyDescent="0.25">
      <c r="B5134" s="6" t="s">
        <v>33</v>
      </c>
      <c r="C5134" s="6">
        <v>1969</v>
      </c>
      <c r="D5134" s="6" t="s">
        <v>13</v>
      </c>
      <c r="E5134" s="6" t="s">
        <v>4</v>
      </c>
      <c r="F5134" s="27">
        <v>1.510661892767353E-2</v>
      </c>
    </row>
    <row r="5135" spans="2:6" x14ac:dyDescent="0.25">
      <c r="B5135" s="6" t="s">
        <v>33</v>
      </c>
      <c r="C5135" s="6">
        <v>1969</v>
      </c>
      <c r="D5135" s="6" t="s">
        <v>14</v>
      </c>
      <c r="E5135" s="6" t="s">
        <v>4</v>
      </c>
      <c r="F5135" s="27">
        <v>1.4986955501792581E-2</v>
      </c>
    </row>
    <row r="5136" spans="2:6" x14ac:dyDescent="0.25">
      <c r="B5136" s="6" t="s">
        <v>33</v>
      </c>
      <c r="C5136" s="6">
        <v>1969</v>
      </c>
      <c r="D5136" s="6" t="s">
        <v>15</v>
      </c>
      <c r="E5136" s="6" t="s">
        <v>4</v>
      </c>
      <c r="F5136" s="27">
        <v>3.4732013165346418E-3</v>
      </c>
    </row>
    <row r="5137" spans="2:6" x14ac:dyDescent="0.25">
      <c r="B5137" s="6" t="s">
        <v>33</v>
      </c>
      <c r="C5137" s="6">
        <v>1969</v>
      </c>
      <c r="D5137" s="6" t="s">
        <v>16</v>
      </c>
      <c r="E5137" s="6" t="s">
        <v>4</v>
      </c>
      <c r="F5137" s="27">
        <v>0.11286156718805167</v>
      </c>
    </row>
    <row r="5138" spans="2:6" x14ac:dyDescent="0.25">
      <c r="B5138" s="6" t="s">
        <v>33</v>
      </c>
      <c r="C5138" s="6">
        <v>1969</v>
      </c>
      <c r="D5138" s="6" t="s">
        <v>17</v>
      </c>
      <c r="E5138" s="6" t="s">
        <v>4</v>
      </c>
      <c r="F5138" s="27">
        <v>9.1656260292831804E-2</v>
      </c>
    </row>
    <row r="5139" spans="2:6" x14ac:dyDescent="0.25">
      <c r="B5139" s="6" t="s">
        <v>33</v>
      </c>
      <c r="C5139" s="6">
        <v>1969</v>
      </c>
      <c r="D5139" s="6" t="s">
        <v>18</v>
      </c>
      <c r="E5139" s="6" t="s">
        <v>4</v>
      </c>
      <c r="F5139" s="27">
        <v>6.4875348623396695E-2</v>
      </c>
    </row>
    <row r="5140" spans="2:6" x14ac:dyDescent="0.25">
      <c r="B5140" s="6" t="s">
        <v>33</v>
      </c>
      <c r="C5140" s="6">
        <v>1969</v>
      </c>
      <c r="D5140" s="6" t="s">
        <v>19</v>
      </c>
      <c r="E5140" s="6" t="s">
        <v>4</v>
      </c>
      <c r="F5140" s="27">
        <v>0.10079333296999884</v>
      </c>
    </row>
    <row r="5141" spans="2:6" x14ac:dyDescent="0.25">
      <c r="B5141" s="6" t="s">
        <v>33</v>
      </c>
      <c r="C5141" s="6">
        <v>1969</v>
      </c>
      <c r="D5141" s="6" t="s">
        <v>20</v>
      </c>
      <c r="E5141" s="6" t="s">
        <v>4</v>
      </c>
      <c r="F5141" s="27">
        <v>1.7485077615356729E-2</v>
      </c>
    </row>
    <row r="5142" spans="2:6" x14ac:dyDescent="0.25">
      <c r="B5142" s="6" t="s">
        <v>33</v>
      </c>
      <c r="C5142" s="6">
        <v>1969</v>
      </c>
      <c r="D5142" s="6" t="s">
        <v>21</v>
      </c>
      <c r="E5142" s="6" t="s">
        <v>4</v>
      </c>
      <c r="F5142" s="27">
        <v>1.0349109159109703E-3</v>
      </c>
    </row>
    <row r="5143" spans="2:6" x14ac:dyDescent="0.25">
      <c r="B5143" s="6" t="s">
        <v>33</v>
      </c>
      <c r="C5143" s="6">
        <v>1969</v>
      </c>
      <c r="D5143" s="6" t="s">
        <v>22</v>
      </c>
      <c r="E5143" s="6" t="s">
        <v>4</v>
      </c>
      <c r="F5143" s="27">
        <v>2.9563382517765871E-2</v>
      </c>
    </row>
    <row r="5144" spans="2:6" x14ac:dyDescent="0.25">
      <c r="B5144" s="6" t="s">
        <v>33</v>
      </c>
      <c r="C5144" s="6">
        <v>1969</v>
      </c>
      <c r="D5144" s="6" t="s">
        <v>23</v>
      </c>
      <c r="E5144" s="6" t="s">
        <v>4</v>
      </c>
      <c r="F5144" s="27">
        <v>1.0781556193233921E-4</v>
      </c>
    </row>
    <row r="5145" spans="2:6" x14ac:dyDescent="0.25">
      <c r="B5145" s="6" t="s">
        <v>33</v>
      </c>
      <c r="C5145" s="6">
        <v>1969</v>
      </c>
      <c r="D5145" s="6" t="s">
        <v>24</v>
      </c>
      <c r="E5145" s="6" t="s">
        <v>4</v>
      </c>
      <c r="F5145" s="27">
        <v>4.5169388910873257E-2</v>
      </c>
    </row>
    <row r="5146" spans="2:6" x14ac:dyDescent="0.25">
      <c r="B5146" s="6" t="s">
        <v>33</v>
      </c>
      <c r="C5146" s="6">
        <v>1969</v>
      </c>
      <c r="D5146" s="6" t="s">
        <v>25</v>
      </c>
      <c r="E5146" s="6" t="s">
        <v>4</v>
      </c>
      <c r="F5146" s="27">
        <v>0.10082117545027806</v>
      </c>
    </row>
    <row r="5147" spans="2:6" x14ac:dyDescent="0.25">
      <c r="B5147" s="6" t="s">
        <v>33</v>
      </c>
      <c r="C5147" s="6">
        <v>1969</v>
      </c>
      <c r="D5147" s="6" t="s">
        <v>26</v>
      </c>
      <c r="E5147" s="6" t="s">
        <v>4</v>
      </c>
      <c r="F5147" s="27">
        <v>8.1695761071236467E-2</v>
      </c>
    </row>
    <row r="5148" spans="2:6" x14ac:dyDescent="0.25">
      <c r="B5148" s="6" t="s">
        <v>33</v>
      </c>
      <c r="C5148" s="6">
        <v>1969</v>
      </c>
      <c r="D5148" s="6" t="s">
        <v>27</v>
      </c>
      <c r="E5148" s="6" t="s">
        <v>4</v>
      </c>
      <c r="F5148" s="27">
        <v>3.0626728307153506E-4</v>
      </c>
    </row>
    <row r="5149" spans="2:6" x14ac:dyDescent="0.25">
      <c r="B5149" s="6" t="s">
        <v>33</v>
      </c>
      <c r="C5149" s="6">
        <v>1969</v>
      </c>
      <c r="D5149" s="6" t="s">
        <v>28</v>
      </c>
      <c r="E5149" s="6" t="s">
        <v>4</v>
      </c>
      <c r="F5149" s="27">
        <v>1.6791977574363119E-2</v>
      </c>
    </row>
    <row r="5150" spans="2:6" x14ac:dyDescent="0.25">
      <c r="B5150" s="6" t="s">
        <v>33</v>
      </c>
      <c r="C5150" s="6">
        <v>1969</v>
      </c>
      <c r="D5150" s="6" t="s">
        <v>29</v>
      </c>
      <c r="E5150" s="6" t="s">
        <v>4</v>
      </c>
      <c r="F5150" s="27">
        <v>9.6406068949829032E-3</v>
      </c>
    </row>
    <row r="5151" spans="2:6" x14ac:dyDescent="0.25">
      <c r="B5151" s="6" t="s">
        <v>33</v>
      </c>
      <c r="C5151" s="6">
        <v>1969</v>
      </c>
      <c r="D5151" s="6" t="s">
        <v>30</v>
      </c>
      <c r="E5151" s="6" t="s">
        <v>4</v>
      </c>
      <c r="F5151" s="27">
        <v>4.620666939957395E-5</v>
      </c>
    </row>
    <row r="5152" spans="2:6" x14ac:dyDescent="0.25">
      <c r="B5152" s="6" t="s">
        <v>33</v>
      </c>
      <c r="C5152" s="6">
        <v>1969</v>
      </c>
      <c r="D5152" s="6" t="s">
        <v>31</v>
      </c>
      <c r="E5152" s="6" t="s">
        <v>4</v>
      </c>
      <c r="F5152" s="27">
        <v>5.4523869891497266E-3</v>
      </c>
    </row>
    <row r="5153" spans="2:6" x14ac:dyDescent="0.25">
      <c r="B5153" s="6" t="s">
        <v>33</v>
      </c>
      <c r="C5153" s="6">
        <v>1969</v>
      </c>
      <c r="D5153" s="6" t="s">
        <v>32</v>
      </c>
      <c r="E5153" s="6" t="s">
        <v>4</v>
      </c>
      <c r="F5153" s="27">
        <v>5.0827336339531346E-4</v>
      </c>
    </row>
    <row r="5154" spans="2:6" x14ac:dyDescent="0.25">
      <c r="B5154" s="6" t="s">
        <v>33</v>
      </c>
      <c r="C5154" s="6">
        <v>1968</v>
      </c>
      <c r="D5154" s="6" t="s">
        <v>7</v>
      </c>
      <c r="E5154" s="6" t="s">
        <v>3</v>
      </c>
      <c r="F5154" s="27">
        <v>4.426624616780734E-2</v>
      </c>
    </row>
    <row r="5155" spans="2:6" x14ac:dyDescent="0.25">
      <c r="B5155" s="6" t="s">
        <v>33</v>
      </c>
      <c r="C5155" s="6">
        <v>1968</v>
      </c>
      <c r="D5155" s="6" t="s">
        <v>8</v>
      </c>
      <c r="E5155" s="6" t="s">
        <v>3</v>
      </c>
      <c r="F5155" s="27">
        <v>4.8296985370527241E-2</v>
      </c>
    </row>
    <row r="5156" spans="2:6" x14ac:dyDescent="0.25">
      <c r="B5156" s="6" t="s">
        <v>33</v>
      </c>
      <c r="C5156" s="6">
        <v>1968</v>
      </c>
      <c r="D5156" s="6" t="s">
        <v>9</v>
      </c>
      <c r="E5156" s="6" t="s">
        <v>3</v>
      </c>
      <c r="F5156" s="27">
        <v>6.1922367583402485E-2</v>
      </c>
    </row>
    <row r="5157" spans="2:6" x14ac:dyDescent="0.25">
      <c r="B5157" s="6" t="s">
        <v>33</v>
      </c>
      <c r="C5157" s="6">
        <v>1968</v>
      </c>
      <c r="D5157" s="6" t="s">
        <v>10</v>
      </c>
      <c r="E5157" s="6" t="s">
        <v>3</v>
      </c>
      <c r="F5157" s="27">
        <v>0.10426151900612288</v>
      </c>
    </row>
    <row r="5158" spans="2:6" x14ac:dyDescent="0.25">
      <c r="B5158" s="6" t="s">
        <v>33</v>
      </c>
      <c r="C5158" s="6">
        <v>1968</v>
      </c>
      <c r="D5158" s="6" t="s">
        <v>11</v>
      </c>
      <c r="E5158" s="6" t="s">
        <v>3</v>
      </c>
      <c r="F5158" s="27">
        <v>3.1832430744493462E-2</v>
      </c>
    </row>
    <row r="5159" spans="2:6" x14ac:dyDescent="0.25">
      <c r="B5159" s="6" t="s">
        <v>33</v>
      </c>
      <c r="C5159" s="6">
        <v>1968</v>
      </c>
      <c r="D5159" s="6" t="s">
        <v>12</v>
      </c>
      <c r="E5159" s="6" t="s">
        <v>3</v>
      </c>
      <c r="F5159" s="27">
        <v>1.2550556764183067E-2</v>
      </c>
    </row>
    <row r="5160" spans="2:6" x14ac:dyDescent="0.25">
      <c r="B5160" s="6" t="s">
        <v>33</v>
      </c>
      <c r="C5160" s="6">
        <v>1968</v>
      </c>
      <c r="D5160" s="6" t="s">
        <v>13</v>
      </c>
      <c r="E5160" s="6" t="s">
        <v>3</v>
      </c>
      <c r="F5160" s="27">
        <v>3.6315758298267803E-2</v>
      </c>
    </row>
    <row r="5161" spans="2:6" x14ac:dyDescent="0.25">
      <c r="B5161" s="6" t="s">
        <v>33</v>
      </c>
      <c r="C5161" s="6">
        <v>1968</v>
      </c>
      <c r="D5161" s="6" t="s">
        <v>14</v>
      </c>
      <c r="E5161" s="6" t="s">
        <v>3</v>
      </c>
      <c r="F5161" s="27">
        <v>1.0641289514499792E-2</v>
      </c>
    </row>
    <row r="5162" spans="2:6" x14ac:dyDescent="0.25">
      <c r="B5162" s="6" t="s">
        <v>33</v>
      </c>
      <c r="C5162" s="6">
        <v>1968</v>
      </c>
      <c r="D5162" s="6" t="s">
        <v>15</v>
      </c>
      <c r="E5162" s="6" t="s">
        <v>3</v>
      </c>
      <c r="F5162" s="27">
        <v>2.215785154527005E-3</v>
      </c>
    </row>
    <row r="5163" spans="2:6" x14ac:dyDescent="0.25">
      <c r="B5163" s="6" t="s">
        <v>33</v>
      </c>
      <c r="C5163" s="6">
        <v>1968</v>
      </c>
      <c r="D5163" s="6" t="s">
        <v>16</v>
      </c>
      <c r="E5163" s="6" t="s">
        <v>3</v>
      </c>
      <c r="F5163" s="27">
        <v>0.15434125391701703</v>
      </c>
    </row>
    <row r="5164" spans="2:6" x14ac:dyDescent="0.25">
      <c r="B5164" s="6" t="s">
        <v>33</v>
      </c>
      <c r="C5164" s="6">
        <v>1968</v>
      </c>
      <c r="D5164" s="6" t="s">
        <v>17</v>
      </c>
      <c r="E5164" s="6" t="s">
        <v>3</v>
      </c>
      <c r="F5164" s="27">
        <v>4.2405285679863042E-2</v>
      </c>
    </row>
    <row r="5165" spans="2:6" x14ac:dyDescent="0.25">
      <c r="B5165" s="6" t="s">
        <v>33</v>
      </c>
      <c r="C5165" s="6">
        <v>1968</v>
      </c>
      <c r="D5165" s="6" t="s">
        <v>18</v>
      </c>
      <c r="E5165" s="6" t="s">
        <v>3</v>
      </c>
      <c r="F5165" s="27">
        <v>2.5208078500788149E-2</v>
      </c>
    </row>
    <row r="5166" spans="2:6" x14ac:dyDescent="0.25">
      <c r="B5166" s="6" t="s">
        <v>33</v>
      </c>
      <c r="C5166" s="6">
        <v>1968</v>
      </c>
      <c r="D5166" s="6" t="s">
        <v>19</v>
      </c>
      <c r="E5166" s="6" t="s">
        <v>3</v>
      </c>
      <c r="F5166" s="27">
        <v>0.10044010910427187</v>
      </c>
    </row>
    <row r="5167" spans="2:6" x14ac:dyDescent="0.25">
      <c r="B5167" s="6" t="s">
        <v>33</v>
      </c>
      <c r="C5167" s="6">
        <v>1968</v>
      </c>
      <c r="D5167" s="6" t="s">
        <v>20</v>
      </c>
      <c r="E5167" s="6" t="s">
        <v>3</v>
      </c>
      <c r="F5167" s="27">
        <v>7.5973884444475118E-3</v>
      </c>
    </row>
    <row r="5168" spans="2:6" x14ac:dyDescent="0.25">
      <c r="B5168" s="6" t="s">
        <v>33</v>
      </c>
      <c r="C5168" s="6">
        <v>1968</v>
      </c>
      <c r="D5168" s="6" t="s">
        <v>21</v>
      </c>
      <c r="E5168" s="6" t="s">
        <v>3</v>
      </c>
      <c r="F5168" s="27">
        <v>2.502175241979496E-3</v>
      </c>
    </row>
    <row r="5169" spans="2:6" x14ac:dyDescent="0.25">
      <c r="B5169" s="6" t="s">
        <v>33</v>
      </c>
      <c r="C5169" s="6">
        <v>1968</v>
      </c>
      <c r="D5169" s="6" t="s">
        <v>22</v>
      </c>
      <c r="E5169" s="6" t="s">
        <v>3</v>
      </c>
      <c r="F5169" s="27">
        <v>3.2230386448343105E-2</v>
      </c>
    </row>
    <row r="5170" spans="2:6" x14ac:dyDescent="0.25">
      <c r="B5170" s="6" t="s">
        <v>33</v>
      </c>
      <c r="C5170" s="6">
        <v>1968</v>
      </c>
      <c r="D5170" s="6" t="s">
        <v>23</v>
      </c>
      <c r="E5170" s="6" t="s">
        <v>3</v>
      </c>
      <c r="F5170" s="27">
        <v>3.939301403713985E-4</v>
      </c>
    </row>
    <row r="5171" spans="2:6" x14ac:dyDescent="0.25">
      <c r="B5171" s="6" t="s">
        <v>33</v>
      </c>
      <c r="C5171" s="6">
        <v>1968</v>
      </c>
      <c r="D5171" s="6" t="s">
        <v>24</v>
      </c>
      <c r="E5171" s="6" t="s">
        <v>3</v>
      </c>
      <c r="F5171" s="27">
        <v>0.10772637899990051</v>
      </c>
    </row>
    <row r="5172" spans="2:6" x14ac:dyDescent="0.25">
      <c r="B5172" s="6" t="s">
        <v>33</v>
      </c>
      <c r="C5172" s="6">
        <v>1968</v>
      </c>
      <c r="D5172" s="6" t="s">
        <v>25</v>
      </c>
      <c r="E5172" s="6" t="s">
        <v>3</v>
      </c>
      <c r="F5172" s="27">
        <v>6.6205567124258222E-2</v>
      </c>
    </row>
    <row r="5173" spans="2:6" x14ac:dyDescent="0.25">
      <c r="B5173" s="6" t="s">
        <v>33</v>
      </c>
      <c r="C5173" s="6">
        <v>1968</v>
      </c>
      <c r="D5173" s="6" t="s">
        <v>26</v>
      </c>
      <c r="E5173" s="6" t="s">
        <v>3</v>
      </c>
      <c r="F5173" s="27">
        <v>6.821489838040079E-2</v>
      </c>
    </row>
    <row r="5174" spans="2:6" x14ac:dyDescent="0.25">
      <c r="B5174" s="6" t="s">
        <v>33</v>
      </c>
      <c r="C5174" s="6">
        <v>1968</v>
      </c>
      <c r="D5174" s="6" t="s">
        <v>27</v>
      </c>
      <c r="E5174" s="6" t="s">
        <v>3</v>
      </c>
      <c r="F5174" s="27">
        <v>1.6734842459573278E-4</v>
      </c>
    </row>
    <row r="5175" spans="2:6" x14ac:dyDescent="0.25">
      <c r="B5175" s="6" t="s">
        <v>33</v>
      </c>
      <c r="C5175" s="6">
        <v>1968</v>
      </c>
      <c r="D5175" s="6" t="s">
        <v>28</v>
      </c>
      <c r="E5175" s="6" t="s">
        <v>3</v>
      </c>
      <c r="F5175" s="27">
        <v>6.2885052335200616E-3</v>
      </c>
    </row>
    <row r="5176" spans="2:6" x14ac:dyDescent="0.25">
      <c r="B5176" s="6" t="s">
        <v>33</v>
      </c>
      <c r="C5176" s="6">
        <v>1968</v>
      </c>
      <c r="D5176" s="6" t="s">
        <v>29</v>
      </c>
      <c r="E5176" s="6" t="s">
        <v>3</v>
      </c>
      <c r="F5176" s="27">
        <v>3.3246553686352244E-2</v>
      </c>
    </row>
    <row r="5177" spans="2:6" x14ac:dyDescent="0.25">
      <c r="B5177" s="6" t="s">
        <v>33</v>
      </c>
      <c r="C5177" s="6">
        <v>1968</v>
      </c>
      <c r="D5177" s="6" t="s">
        <v>30</v>
      </c>
      <c r="E5177" s="6" t="s">
        <v>3</v>
      </c>
      <c r="F5177" s="27">
        <v>1.2076690434743604E-4</v>
      </c>
    </row>
    <row r="5178" spans="2:6" x14ac:dyDescent="0.25">
      <c r="B5178" s="6" t="s">
        <v>33</v>
      </c>
      <c r="C5178" s="6">
        <v>1968</v>
      </c>
      <c r="D5178" s="6" t="s">
        <v>31</v>
      </c>
      <c r="E5178" s="6" t="s">
        <v>3</v>
      </c>
      <c r="F5178" s="27">
        <v>2.047286568937487E-4</v>
      </c>
    </row>
    <row r="5179" spans="2:6" x14ac:dyDescent="0.25">
      <c r="B5179" s="6" t="s">
        <v>33</v>
      </c>
      <c r="C5179" s="6">
        <v>1968</v>
      </c>
      <c r="D5179" s="6" t="s">
        <v>32</v>
      </c>
      <c r="E5179" s="6" t="s">
        <v>3</v>
      </c>
      <c r="F5179" s="27">
        <v>4.037065088185719E-4</v>
      </c>
    </row>
    <row r="5180" spans="2:6" x14ac:dyDescent="0.25">
      <c r="B5180" s="6" t="s">
        <v>33</v>
      </c>
      <c r="C5180" s="6">
        <v>1968</v>
      </c>
      <c r="D5180" s="6" t="s">
        <v>7</v>
      </c>
      <c r="E5180" s="6" t="s">
        <v>4</v>
      </c>
      <c r="F5180" s="27">
        <v>6.7826247515424085E-2</v>
      </c>
    </row>
    <row r="5181" spans="2:6" x14ac:dyDescent="0.25">
      <c r="B5181" s="6" t="s">
        <v>33</v>
      </c>
      <c r="C5181" s="6">
        <v>1968</v>
      </c>
      <c r="D5181" s="6" t="s">
        <v>8</v>
      </c>
      <c r="E5181" s="6" t="s">
        <v>4</v>
      </c>
      <c r="F5181" s="27">
        <v>3.1488923575637186E-2</v>
      </c>
    </row>
    <row r="5182" spans="2:6" x14ac:dyDescent="0.25">
      <c r="B5182" s="6" t="s">
        <v>33</v>
      </c>
      <c r="C5182" s="6">
        <v>1968</v>
      </c>
      <c r="D5182" s="6" t="s">
        <v>9</v>
      </c>
      <c r="E5182" s="6" t="s">
        <v>4</v>
      </c>
      <c r="F5182" s="27">
        <v>8.6832221502808463E-2</v>
      </c>
    </row>
    <row r="5183" spans="2:6" x14ac:dyDescent="0.25">
      <c r="B5183" s="6" t="s">
        <v>33</v>
      </c>
      <c r="C5183" s="6">
        <v>1968</v>
      </c>
      <c r="D5183" s="6" t="s">
        <v>10</v>
      </c>
      <c r="E5183" s="6" t="s">
        <v>4</v>
      </c>
      <c r="F5183" s="27">
        <v>7.4367002508573352E-2</v>
      </c>
    </row>
    <row r="5184" spans="2:6" x14ac:dyDescent="0.25">
      <c r="B5184" s="6" t="s">
        <v>33</v>
      </c>
      <c r="C5184" s="6">
        <v>1968</v>
      </c>
      <c r="D5184" s="6" t="s">
        <v>11</v>
      </c>
      <c r="E5184" s="6" t="s">
        <v>4</v>
      </c>
      <c r="F5184" s="27">
        <v>2.4898645199197111E-2</v>
      </c>
    </row>
    <row r="5185" spans="2:6" x14ac:dyDescent="0.25">
      <c r="B5185" s="6" t="s">
        <v>33</v>
      </c>
      <c r="C5185" s="6">
        <v>1968</v>
      </c>
      <c r="D5185" s="6" t="s">
        <v>12</v>
      </c>
      <c r="E5185" s="6" t="s">
        <v>4</v>
      </c>
      <c r="F5185" s="27">
        <v>5.3136756071658501E-3</v>
      </c>
    </row>
    <row r="5186" spans="2:6" x14ac:dyDescent="0.25">
      <c r="B5186" s="6" t="s">
        <v>33</v>
      </c>
      <c r="C5186" s="6">
        <v>1968</v>
      </c>
      <c r="D5186" s="6" t="s">
        <v>13</v>
      </c>
      <c r="E5186" s="6" t="s">
        <v>4</v>
      </c>
      <c r="F5186" s="27">
        <v>1.5764943680908004E-2</v>
      </c>
    </row>
    <row r="5187" spans="2:6" x14ac:dyDescent="0.25">
      <c r="B5187" s="6" t="s">
        <v>33</v>
      </c>
      <c r="C5187" s="6">
        <v>1968</v>
      </c>
      <c r="D5187" s="6" t="s">
        <v>14</v>
      </c>
      <c r="E5187" s="6" t="s">
        <v>4</v>
      </c>
      <c r="F5187" s="27">
        <v>1.1552399102220542E-2</v>
      </c>
    </row>
    <row r="5188" spans="2:6" x14ac:dyDescent="0.25">
      <c r="B5188" s="6" t="s">
        <v>33</v>
      </c>
      <c r="C5188" s="6">
        <v>1968</v>
      </c>
      <c r="D5188" s="6" t="s">
        <v>15</v>
      </c>
      <c r="E5188" s="6" t="s">
        <v>4</v>
      </c>
      <c r="F5188" s="27">
        <v>3.4641912311818785E-3</v>
      </c>
    </row>
    <row r="5189" spans="2:6" x14ac:dyDescent="0.25">
      <c r="B5189" s="6" t="s">
        <v>33</v>
      </c>
      <c r="C5189" s="6">
        <v>1968</v>
      </c>
      <c r="D5189" s="6" t="s">
        <v>16</v>
      </c>
      <c r="E5189" s="6" t="s">
        <v>4</v>
      </c>
      <c r="F5189" s="27">
        <v>8.3362527673483164E-2</v>
      </c>
    </row>
    <row r="5190" spans="2:6" x14ac:dyDescent="0.25">
      <c r="B5190" s="6" t="s">
        <v>33</v>
      </c>
      <c r="C5190" s="6">
        <v>1968</v>
      </c>
      <c r="D5190" s="6" t="s">
        <v>17</v>
      </c>
      <c r="E5190" s="6" t="s">
        <v>4</v>
      </c>
      <c r="F5190" s="27">
        <v>9.1675730668608471E-2</v>
      </c>
    </row>
    <row r="5191" spans="2:6" x14ac:dyDescent="0.25">
      <c r="B5191" s="6" t="s">
        <v>33</v>
      </c>
      <c r="C5191" s="6">
        <v>1968</v>
      </c>
      <c r="D5191" s="6" t="s">
        <v>18</v>
      </c>
      <c r="E5191" s="6" t="s">
        <v>4</v>
      </c>
      <c r="F5191" s="27">
        <v>9.4128055241194164E-2</v>
      </c>
    </row>
    <row r="5192" spans="2:6" x14ac:dyDescent="0.25">
      <c r="B5192" s="6" t="s">
        <v>33</v>
      </c>
      <c r="C5192" s="6">
        <v>1968</v>
      </c>
      <c r="D5192" s="6" t="s">
        <v>19</v>
      </c>
      <c r="E5192" s="6" t="s">
        <v>4</v>
      </c>
      <c r="F5192" s="27">
        <v>0.10283377690388368</v>
      </c>
    </row>
    <row r="5193" spans="2:6" x14ac:dyDescent="0.25">
      <c r="B5193" s="6" t="s">
        <v>33</v>
      </c>
      <c r="C5193" s="6">
        <v>1968</v>
      </c>
      <c r="D5193" s="6" t="s">
        <v>20</v>
      </c>
      <c r="E5193" s="6" t="s">
        <v>4</v>
      </c>
      <c r="F5193" s="27">
        <v>1.5077730312773792E-2</v>
      </c>
    </row>
    <row r="5194" spans="2:6" x14ac:dyDescent="0.25">
      <c r="B5194" s="6" t="s">
        <v>33</v>
      </c>
      <c r="C5194" s="6">
        <v>1968</v>
      </c>
      <c r="D5194" s="6" t="s">
        <v>21</v>
      </c>
      <c r="E5194" s="6" t="s">
        <v>4</v>
      </c>
      <c r="F5194" s="27">
        <v>1.03999104910702E-3</v>
      </c>
    </row>
    <row r="5195" spans="2:6" x14ac:dyDescent="0.25">
      <c r="B5195" s="6" t="s">
        <v>33</v>
      </c>
      <c r="C5195" s="6">
        <v>1968</v>
      </c>
      <c r="D5195" s="6" t="s">
        <v>22</v>
      </c>
      <c r="E5195" s="6" t="s">
        <v>4</v>
      </c>
      <c r="F5195" s="27">
        <v>3.2598614201227567E-2</v>
      </c>
    </row>
    <row r="5196" spans="2:6" x14ac:dyDescent="0.25">
      <c r="B5196" s="6" t="s">
        <v>33</v>
      </c>
      <c r="C5196" s="6">
        <v>1968</v>
      </c>
      <c r="D5196" s="6" t="s">
        <v>23</v>
      </c>
      <c r="E5196" s="6" t="s">
        <v>4</v>
      </c>
      <c r="F5196" s="27">
        <v>1.0944056307475401E-4</v>
      </c>
    </row>
    <row r="5197" spans="2:6" x14ac:dyDescent="0.25">
      <c r="B5197" s="6" t="s">
        <v>33</v>
      </c>
      <c r="C5197" s="6">
        <v>1968</v>
      </c>
      <c r="D5197" s="6" t="s">
        <v>24</v>
      </c>
      <c r="E5197" s="6" t="s">
        <v>4</v>
      </c>
      <c r="F5197" s="27">
        <v>4.5235636537496231E-2</v>
      </c>
    </row>
    <row r="5198" spans="2:6" x14ac:dyDescent="0.25">
      <c r="B5198" s="6" t="s">
        <v>33</v>
      </c>
      <c r="C5198" s="6">
        <v>1968</v>
      </c>
      <c r="D5198" s="6" t="s">
        <v>25</v>
      </c>
      <c r="E5198" s="6" t="s">
        <v>4</v>
      </c>
      <c r="F5198" s="27">
        <v>9.8739843885176676E-2</v>
      </c>
    </row>
    <row r="5199" spans="2:6" x14ac:dyDescent="0.25">
      <c r="B5199" s="6" t="s">
        <v>33</v>
      </c>
      <c r="C5199" s="6">
        <v>1968</v>
      </c>
      <c r="D5199" s="6" t="s">
        <v>26</v>
      </c>
      <c r="E5199" s="6" t="s">
        <v>4</v>
      </c>
      <c r="F5199" s="27">
        <v>7.9523548368754776E-2</v>
      </c>
    </row>
    <row r="5200" spans="2:6" x14ac:dyDescent="0.25">
      <c r="B5200" s="6" t="s">
        <v>33</v>
      </c>
      <c r="C5200" s="6">
        <v>1968</v>
      </c>
      <c r="D5200" s="6" t="s">
        <v>27</v>
      </c>
      <c r="E5200" s="6" t="s">
        <v>4</v>
      </c>
      <c r="F5200" s="27">
        <v>2.934719009825806E-4</v>
      </c>
    </row>
    <row r="5201" spans="2:6" x14ac:dyDescent="0.25">
      <c r="B5201" s="6" t="s">
        <v>33</v>
      </c>
      <c r="C5201" s="6">
        <v>1968</v>
      </c>
      <c r="D5201" s="6" t="s">
        <v>28</v>
      </c>
      <c r="E5201" s="6" t="s">
        <v>4</v>
      </c>
      <c r="F5201" s="27">
        <v>1.7535557483502905E-2</v>
      </c>
    </row>
    <row r="5202" spans="2:6" x14ac:dyDescent="0.25">
      <c r="B5202" s="6" t="s">
        <v>33</v>
      </c>
      <c r="C5202" s="6">
        <v>1968</v>
      </c>
      <c r="D5202" s="6" t="s">
        <v>29</v>
      </c>
      <c r="E5202" s="6" t="s">
        <v>4</v>
      </c>
      <c r="F5202" s="27">
        <v>1.00520240084471E-2</v>
      </c>
    </row>
    <row r="5203" spans="2:6" x14ac:dyDescent="0.25">
      <c r="B5203" s="6" t="s">
        <v>33</v>
      </c>
      <c r="C5203" s="6">
        <v>1968</v>
      </c>
      <c r="D5203" s="6" t="s">
        <v>30</v>
      </c>
      <c r="E5203" s="6" t="s">
        <v>4</v>
      </c>
      <c r="F5203" s="27">
        <v>4.402078514738709E-5</v>
      </c>
    </row>
    <row r="5204" spans="2:6" x14ac:dyDescent="0.25">
      <c r="B5204" s="6" t="s">
        <v>33</v>
      </c>
      <c r="C5204" s="6">
        <v>1968</v>
      </c>
      <c r="D5204" s="6" t="s">
        <v>31</v>
      </c>
      <c r="E5204" s="6" t="s">
        <v>4</v>
      </c>
      <c r="F5204" s="27">
        <v>5.7171994710168983E-3</v>
      </c>
    </row>
    <row r="5205" spans="2:6" x14ac:dyDescent="0.25">
      <c r="B5205" s="6" t="s">
        <v>33</v>
      </c>
      <c r="C5205" s="6">
        <v>1968</v>
      </c>
      <c r="D5205" s="6" t="s">
        <v>32</v>
      </c>
      <c r="E5205" s="6" t="s">
        <v>4</v>
      </c>
      <c r="F5205" s="27">
        <v>5.2458102300636286E-4</v>
      </c>
    </row>
    <row r="5206" spans="2:6" x14ac:dyDescent="0.25">
      <c r="B5206" s="6" t="s">
        <v>33</v>
      </c>
      <c r="C5206" s="6">
        <v>1967</v>
      </c>
      <c r="D5206" s="6" t="s">
        <v>7</v>
      </c>
      <c r="E5206" s="6" t="s">
        <v>3</v>
      </c>
      <c r="F5206" s="27">
        <v>4.4449323071402654E-2</v>
      </c>
    </row>
    <row r="5207" spans="2:6" x14ac:dyDescent="0.25">
      <c r="B5207" s="6" t="s">
        <v>33</v>
      </c>
      <c r="C5207" s="6">
        <v>1967</v>
      </c>
      <c r="D5207" s="6" t="s">
        <v>8</v>
      </c>
      <c r="E5207" s="6" t="s">
        <v>3</v>
      </c>
      <c r="F5207" s="27">
        <v>4.7014423603281265E-2</v>
      </c>
    </row>
    <row r="5208" spans="2:6" x14ac:dyDescent="0.25">
      <c r="B5208" s="6" t="s">
        <v>33</v>
      </c>
      <c r="C5208" s="6">
        <v>1967</v>
      </c>
      <c r="D5208" s="6" t="s">
        <v>9</v>
      </c>
      <c r="E5208" s="6" t="s">
        <v>3</v>
      </c>
      <c r="F5208" s="27">
        <v>5.8802421913467552E-2</v>
      </c>
    </row>
    <row r="5209" spans="2:6" x14ac:dyDescent="0.25">
      <c r="B5209" s="6" t="s">
        <v>33</v>
      </c>
      <c r="C5209" s="6">
        <v>1967</v>
      </c>
      <c r="D5209" s="6" t="s">
        <v>10</v>
      </c>
      <c r="E5209" s="6" t="s">
        <v>3</v>
      </c>
      <c r="F5209" s="27">
        <v>0.10625305590887388</v>
      </c>
    </row>
    <row r="5210" spans="2:6" x14ac:dyDescent="0.25">
      <c r="B5210" s="6" t="s">
        <v>33</v>
      </c>
      <c r="C5210" s="6">
        <v>1967</v>
      </c>
      <c r="D5210" s="6" t="s">
        <v>11</v>
      </c>
      <c r="E5210" s="6" t="s">
        <v>3</v>
      </c>
      <c r="F5210" s="27">
        <v>3.1652480753147909E-2</v>
      </c>
    </row>
    <row r="5211" spans="2:6" x14ac:dyDescent="0.25">
      <c r="B5211" s="6" t="s">
        <v>33</v>
      </c>
      <c r="C5211" s="6">
        <v>1967</v>
      </c>
      <c r="D5211" s="6" t="s">
        <v>12</v>
      </c>
      <c r="E5211" s="6" t="s">
        <v>3</v>
      </c>
      <c r="F5211" s="27">
        <v>1.3027844667829512E-2</v>
      </c>
    </row>
    <row r="5212" spans="2:6" x14ac:dyDescent="0.25">
      <c r="B5212" s="6" t="s">
        <v>33</v>
      </c>
      <c r="C5212" s="6">
        <v>1967</v>
      </c>
      <c r="D5212" s="6" t="s">
        <v>13</v>
      </c>
      <c r="E5212" s="6" t="s">
        <v>3</v>
      </c>
      <c r="F5212" s="27">
        <v>3.7360474294253432E-2</v>
      </c>
    </row>
    <row r="5213" spans="2:6" x14ac:dyDescent="0.25">
      <c r="B5213" s="6" t="s">
        <v>33</v>
      </c>
      <c r="C5213" s="6">
        <v>1967</v>
      </c>
      <c r="D5213" s="6" t="s">
        <v>14</v>
      </c>
      <c r="E5213" s="6" t="s">
        <v>3</v>
      </c>
      <c r="F5213" s="27">
        <v>1.0859976464127858E-2</v>
      </c>
    </row>
    <row r="5214" spans="2:6" x14ac:dyDescent="0.25">
      <c r="B5214" s="6" t="s">
        <v>33</v>
      </c>
      <c r="C5214" s="6">
        <v>1967</v>
      </c>
      <c r="D5214" s="6" t="s">
        <v>15</v>
      </c>
      <c r="E5214" s="6" t="s">
        <v>3</v>
      </c>
      <c r="F5214" s="27">
        <v>2.1959553380171974E-3</v>
      </c>
    </row>
    <row r="5215" spans="2:6" x14ac:dyDescent="0.25">
      <c r="B5215" s="6" t="s">
        <v>33</v>
      </c>
      <c r="C5215" s="6">
        <v>1967</v>
      </c>
      <c r="D5215" s="6" t="s">
        <v>16</v>
      </c>
      <c r="E5215" s="6" t="s">
        <v>3</v>
      </c>
      <c r="F5215" s="27">
        <v>0.15264153766169447</v>
      </c>
    </row>
    <row r="5216" spans="2:6" x14ac:dyDescent="0.25">
      <c r="B5216" s="6" t="s">
        <v>33</v>
      </c>
      <c r="C5216" s="6">
        <v>1967</v>
      </c>
      <c r="D5216" s="6" t="s">
        <v>17</v>
      </c>
      <c r="E5216" s="6" t="s">
        <v>3</v>
      </c>
      <c r="F5216" s="27">
        <v>4.4464226448794573E-2</v>
      </c>
    </row>
    <row r="5217" spans="2:6" x14ac:dyDescent="0.25">
      <c r="B5217" s="6" t="s">
        <v>33</v>
      </c>
      <c r="C5217" s="6">
        <v>1967</v>
      </c>
      <c r="D5217" s="6" t="s">
        <v>18</v>
      </c>
      <c r="E5217" s="6" t="s">
        <v>3</v>
      </c>
      <c r="F5217" s="27">
        <v>2.5290458227266187E-2</v>
      </c>
    </row>
    <row r="5218" spans="2:6" x14ac:dyDescent="0.25">
      <c r="B5218" s="6" t="s">
        <v>33</v>
      </c>
      <c r="C5218" s="6">
        <v>1967</v>
      </c>
      <c r="D5218" s="6" t="s">
        <v>19</v>
      </c>
      <c r="E5218" s="6" t="s">
        <v>3</v>
      </c>
      <c r="F5218" s="27">
        <v>9.8622526684210621E-2</v>
      </c>
    </row>
    <row r="5219" spans="2:6" x14ac:dyDescent="0.25">
      <c r="B5219" s="6" t="s">
        <v>33</v>
      </c>
      <c r="C5219" s="6">
        <v>1967</v>
      </c>
      <c r="D5219" s="6" t="s">
        <v>20</v>
      </c>
      <c r="E5219" s="6" t="s">
        <v>3</v>
      </c>
      <c r="F5219" s="27">
        <v>7.472324141579792E-3</v>
      </c>
    </row>
    <row r="5220" spans="2:6" x14ac:dyDescent="0.25">
      <c r="B5220" s="6" t="s">
        <v>33</v>
      </c>
      <c r="C5220" s="6">
        <v>1967</v>
      </c>
      <c r="D5220" s="6" t="s">
        <v>21</v>
      </c>
      <c r="E5220" s="6" t="s">
        <v>3</v>
      </c>
      <c r="F5220" s="27">
        <v>2.3438426982908692E-3</v>
      </c>
    </row>
    <row r="5221" spans="2:6" x14ac:dyDescent="0.25">
      <c r="B5221" s="6" t="s">
        <v>33</v>
      </c>
      <c r="C5221" s="6">
        <v>1967</v>
      </c>
      <c r="D5221" s="6" t="s">
        <v>22</v>
      </c>
      <c r="E5221" s="6" t="s">
        <v>3</v>
      </c>
      <c r="F5221" s="27">
        <v>3.2915255383701783E-2</v>
      </c>
    </row>
    <row r="5222" spans="2:6" x14ac:dyDescent="0.25">
      <c r="B5222" s="6" t="s">
        <v>33</v>
      </c>
      <c r="C5222" s="6">
        <v>1967</v>
      </c>
      <c r="D5222" s="6" t="s">
        <v>23</v>
      </c>
      <c r="E5222" s="6" t="s">
        <v>3</v>
      </c>
      <c r="F5222" s="27">
        <v>3.9207346677206029E-4</v>
      </c>
    </row>
    <row r="5223" spans="2:6" x14ac:dyDescent="0.25">
      <c r="B5223" s="6" t="s">
        <v>33</v>
      </c>
      <c r="C5223" s="6">
        <v>1967</v>
      </c>
      <c r="D5223" s="6" t="s">
        <v>24</v>
      </c>
      <c r="E5223" s="6" t="s">
        <v>3</v>
      </c>
      <c r="F5223" s="27">
        <v>0.10878376403138651</v>
      </c>
    </row>
    <row r="5224" spans="2:6" x14ac:dyDescent="0.25">
      <c r="B5224" s="6" t="s">
        <v>33</v>
      </c>
      <c r="C5224" s="6">
        <v>1967</v>
      </c>
      <c r="D5224" s="6" t="s">
        <v>25</v>
      </c>
      <c r="E5224" s="6" t="s">
        <v>3</v>
      </c>
      <c r="F5224" s="27">
        <v>6.4269668589011286E-2</v>
      </c>
    </row>
    <row r="5225" spans="2:6" x14ac:dyDescent="0.25">
      <c r="B5225" s="6" t="s">
        <v>33</v>
      </c>
      <c r="C5225" s="6">
        <v>1967</v>
      </c>
      <c r="D5225" s="6" t="s">
        <v>26</v>
      </c>
      <c r="E5225" s="6" t="s">
        <v>3</v>
      </c>
      <c r="F5225" s="27">
        <v>6.9544890978928339E-2</v>
      </c>
    </row>
    <row r="5226" spans="2:6" x14ac:dyDescent="0.25">
      <c r="B5226" s="6" t="s">
        <v>33</v>
      </c>
      <c r="C5226" s="6">
        <v>1967</v>
      </c>
      <c r="D5226" s="6" t="s">
        <v>27</v>
      </c>
      <c r="E5226" s="6" t="s">
        <v>3</v>
      </c>
      <c r="F5226" s="27">
        <v>2.063544561958212E-4</v>
      </c>
    </row>
    <row r="5227" spans="2:6" x14ac:dyDescent="0.25">
      <c r="B5227" s="6" t="s">
        <v>33</v>
      </c>
      <c r="C5227" s="6">
        <v>1967</v>
      </c>
      <c r="D5227" s="6" t="s">
        <v>28</v>
      </c>
      <c r="E5227" s="6" t="s">
        <v>3</v>
      </c>
      <c r="F5227" s="27">
        <v>6.6887504148584378E-3</v>
      </c>
    </row>
    <row r="5228" spans="2:6" x14ac:dyDescent="0.25">
      <c r="B5228" s="6" t="s">
        <v>33</v>
      </c>
      <c r="C5228" s="6">
        <v>1967</v>
      </c>
      <c r="D5228" s="6" t="s">
        <v>29</v>
      </c>
      <c r="E5228" s="6" t="s">
        <v>3</v>
      </c>
      <c r="F5228" s="27">
        <v>3.4042179997260072E-2</v>
      </c>
    </row>
    <row r="5229" spans="2:6" x14ac:dyDescent="0.25">
      <c r="B5229" s="6" t="s">
        <v>33</v>
      </c>
      <c r="C5229" s="6">
        <v>1967</v>
      </c>
      <c r="D5229" s="6" t="s">
        <v>30</v>
      </c>
      <c r="E5229" s="6" t="s">
        <v>3</v>
      </c>
      <c r="F5229" s="27">
        <v>1.0375043492067677E-4</v>
      </c>
    </row>
    <row r="5230" spans="2:6" x14ac:dyDescent="0.25">
      <c r="B5230" s="6" t="s">
        <v>33</v>
      </c>
      <c r="C5230" s="6">
        <v>1967</v>
      </c>
      <c r="D5230" s="6" t="s">
        <v>31</v>
      </c>
      <c r="E5230" s="6" t="s">
        <v>3</v>
      </c>
      <c r="F5230" s="27">
        <v>1.9087787198113462E-4</v>
      </c>
    </row>
    <row r="5231" spans="2:6" x14ac:dyDescent="0.25">
      <c r="B5231" s="6" t="s">
        <v>33</v>
      </c>
      <c r="C5231" s="6">
        <v>1967</v>
      </c>
      <c r="D5231" s="6" t="s">
        <v>32</v>
      </c>
      <c r="E5231" s="6" t="s">
        <v>3</v>
      </c>
      <c r="F5231" s="27">
        <v>4.1156249874611009E-4</v>
      </c>
    </row>
    <row r="5232" spans="2:6" x14ac:dyDescent="0.25">
      <c r="B5232" s="6" t="s">
        <v>33</v>
      </c>
      <c r="C5232" s="6">
        <v>1967</v>
      </c>
      <c r="D5232" s="6" t="s">
        <v>7</v>
      </c>
      <c r="E5232" s="6" t="s">
        <v>4</v>
      </c>
      <c r="F5232" s="27">
        <v>6.6386783086584286E-2</v>
      </c>
    </row>
    <row r="5233" spans="2:6" x14ac:dyDescent="0.25">
      <c r="B5233" s="6" t="s">
        <v>33</v>
      </c>
      <c r="C5233" s="6">
        <v>1967</v>
      </c>
      <c r="D5233" s="6" t="s">
        <v>8</v>
      </c>
      <c r="E5233" s="6" t="s">
        <v>4</v>
      </c>
      <c r="F5233" s="27">
        <v>3.4076372048539048E-2</v>
      </c>
    </row>
    <row r="5234" spans="2:6" x14ac:dyDescent="0.25">
      <c r="B5234" s="6" t="s">
        <v>33</v>
      </c>
      <c r="C5234" s="6">
        <v>1967</v>
      </c>
      <c r="D5234" s="6" t="s">
        <v>9</v>
      </c>
      <c r="E5234" s="6" t="s">
        <v>4</v>
      </c>
      <c r="F5234" s="27">
        <v>8.5599953393193956E-2</v>
      </c>
    </row>
    <row r="5235" spans="2:6" x14ac:dyDescent="0.25">
      <c r="B5235" s="6" t="s">
        <v>33</v>
      </c>
      <c r="C5235" s="6">
        <v>1967</v>
      </c>
      <c r="D5235" s="6" t="s">
        <v>10</v>
      </c>
      <c r="E5235" s="6" t="s">
        <v>4</v>
      </c>
      <c r="F5235" s="27">
        <v>7.8245423672859055E-2</v>
      </c>
    </row>
    <row r="5236" spans="2:6" x14ac:dyDescent="0.25">
      <c r="B5236" s="6" t="s">
        <v>33</v>
      </c>
      <c r="C5236" s="6">
        <v>1967</v>
      </c>
      <c r="D5236" s="6" t="s">
        <v>11</v>
      </c>
      <c r="E5236" s="6" t="s">
        <v>4</v>
      </c>
      <c r="F5236" s="27">
        <v>2.6044587177787973E-2</v>
      </c>
    </row>
    <row r="5237" spans="2:6" x14ac:dyDescent="0.25">
      <c r="B5237" s="6" t="s">
        <v>33</v>
      </c>
      <c r="C5237" s="6">
        <v>1967</v>
      </c>
      <c r="D5237" s="6" t="s">
        <v>12</v>
      </c>
      <c r="E5237" s="6" t="s">
        <v>4</v>
      </c>
      <c r="F5237" s="27">
        <v>5.5721835045890716E-3</v>
      </c>
    </row>
    <row r="5238" spans="2:6" x14ac:dyDescent="0.25">
      <c r="B5238" s="6" t="s">
        <v>33</v>
      </c>
      <c r="C5238" s="6">
        <v>1967</v>
      </c>
      <c r="D5238" s="6" t="s">
        <v>13</v>
      </c>
      <c r="E5238" s="6" t="s">
        <v>4</v>
      </c>
      <c r="F5238" s="27">
        <v>1.67966559616659E-2</v>
      </c>
    </row>
    <row r="5239" spans="2:6" x14ac:dyDescent="0.25">
      <c r="B5239" s="6" t="s">
        <v>33</v>
      </c>
      <c r="C5239" s="6">
        <v>1967</v>
      </c>
      <c r="D5239" s="6" t="s">
        <v>14</v>
      </c>
      <c r="E5239" s="6" t="s">
        <v>4</v>
      </c>
      <c r="F5239" s="27">
        <v>1.0513233177249082E-2</v>
      </c>
    </row>
    <row r="5240" spans="2:6" x14ac:dyDescent="0.25">
      <c r="B5240" s="6" t="s">
        <v>33</v>
      </c>
      <c r="C5240" s="6">
        <v>1967</v>
      </c>
      <c r="D5240" s="6" t="s">
        <v>15</v>
      </c>
      <c r="E5240" s="6" t="s">
        <v>4</v>
      </c>
      <c r="F5240" s="27">
        <v>3.5106819401053992E-3</v>
      </c>
    </row>
    <row r="5241" spans="2:6" x14ac:dyDescent="0.25">
      <c r="B5241" s="6" t="s">
        <v>33</v>
      </c>
      <c r="C5241" s="6">
        <v>1967</v>
      </c>
      <c r="D5241" s="6" t="s">
        <v>16</v>
      </c>
      <c r="E5241" s="6" t="s">
        <v>4</v>
      </c>
      <c r="F5241" s="27">
        <v>7.9510725633986076E-2</v>
      </c>
    </row>
    <row r="5242" spans="2:6" x14ac:dyDescent="0.25">
      <c r="B5242" s="6" t="s">
        <v>33</v>
      </c>
      <c r="C5242" s="6">
        <v>1967</v>
      </c>
      <c r="D5242" s="6" t="s">
        <v>17</v>
      </c>
      <c r="E5242" s="6" t="s">
        <v>4</v>
      </c>
      <c r="F5242" s="27">
        <v>8.8416994977631155E-2</v>
      </c>
    </row>
    <row r="5243" spans="2:6" x14ac:dyDescent="0.25">
      <c r="B5243" s="6" t="s">
        <v>33</v>
      </c>
      <c r="C5243" s="6">
        <v>1967</v>
      </c>
      <c r="D5243" s="6" t="s">
        <v>18</v>
      </c>
      <c r="E5243" s="6" t="s">
        <v>4</v>
      </c>
      <c r="F5243" s="27">
        <v>9.5715693628218482E-2</v>
      </c>
    </row>
    <row r="5244" spans="2:6" x14ac:dyDescent="0.25">
      <c r="B5244" s="6" t="s">
        <v>33</v>
      </c>
      <c r="C5244" s="6">
        <v>1967</v>
      </c>
      <c r="D5244" s="6" t="s">
        <v>19</v>
      </c>
      <c r="E5244" s="6" t="s">
        <v>4</v>
      </c>
      <c r="F5244" s="27">
        <v>0.10166170255633476</v>
      </c>
    </row>
    <row r="5245" spans="2:6" x14ac:dyDescent="0.25">
      <c r="B5245" s="6" t="s">
        <v>33</v>
      </c>
      <c r="C5245" s="6">
        <v>1967</v>
      </c>
      <c r="D5245" s="6" t="s">
        <v>20</v>
      </c>
      <c r="E5245" s="6" t="s">
        <v>4</v>
      </c>
      <c r="F5245" s="27">
        <v>1.5839638603058086E-2</v>
      </c>
    </row>
    <row r="5246" spans="2:6" x14ac:dyDescent="0.25">
      <c r="B5246" s="6" t="s">
        <v>33</v>
      </c>
      <c r="C5246" s="6">
        <v>1967</v>
      </c>
      <c r="D5246" s="6" t="s">
        <v>21</v>
      </c>
      <c r="E5246" s="6" t="s">
        <v>4</v>
      </c>
      <c r="F5246" s="27">
        <v>1.0274130552460573E-3</v>
      </c>
    </row>
    <row r="5247" spans="2:6" x14ac:dyDescent="0.25">
      <c r="B5247" s="6" t="s">
        <v>33</v>
      </c>
      <c r="C5247" s="6">
        <v>1967</v>
      </c>
      <c r="D5247" s="6" t="s">
        <v>22</v>
      </c>
      <c r="E5247" s="6" t="s">
        <v>4</v>
      </c>
      <c r="F5247" s="27">
        <v>3.5382333593069179E-2</v>
      </c>
    </row>
    <row r="5248" spans="2:6" x14ac:dyDescent="0.25">
      <c r="B5248" s="6" t="s">
        <v>33</v>
      </c>
      <c r="C5248" s="6">
        <v>1967</v>
      </c>
      <c r="D5248" s="6" t="s">
        <v>23</v>
      </c>
      <c r="E5248" s="6" t="s">
        <v>4</v>
      </c>
      <c r="F5248" s="27">
        <v>9.4063215335581137E-5</v>
      </c>
    </row>
    <row r="5249" spans="2:6" x14ac:dyDescent="0.25">
      <c r="B5249" s="6" t="s">
        <v>33</v>
      </c>
      <c r="C5249" s="6">
        <v>1967</v>
      </c>
      <c r="D5249" s="6" t="s">
        <v>24</v>
      </c>
      <c r="E5249" s="6" t="s">
        <v>4</v>
      </c>
      <c r="F5249" s="27">
        <v>4.5016227421794022E-2</v>
      </c>
    </row>
    <row r="5250" spans="2:6" x14ac:dyDescent="0.25">
      <c r="B5250" s="6" t="s">
        <v>33</v>
      </c>
      <c r="C5250" s="6">
        <v>1967</v>
      </c>
      <c r="D5250" s="6" t="s">
        <v>25</v>
      </c>
      <c r="E5250" s="6" t="s">
        <v>4</v>
      </c>
      <c r="F5250" s="27">
        <v>0.10088310187713766</v>
      </c>
    </row>
    <row r="5251" spans="2:6" x14ac:dyDescent="0.25">
      <c r="B5251" s="6" t="s">
        <v>33</v>
      </c>
      <c r="C5251" s="6">
        <v>1967</v>
      </c>
      <c r="D5251" s="6" t="s">
        <v>26</v>
      </c>
      <c r="E5251" s="6" t="s">
        <v>4</v>
      </c>
      <c r="F5251" s="27">
        <v>7.46042669501914E-2</v>
      </c>
    </row>
    <row r="5252" spans="2:6" x14ac:dyDescent="0.25">
      <c r="B5252" s="6" t="s">
        <v>33</v>
      </c>
      <c r="C5252" s="6">
        <v>1967</v>
      </c>
      <c r="D5252" s="6" t="s">
        <v>27</v>
      </c>
      <c r="E5252" s="6" t="s">
        <v>4</v>
      </c>
      <c r="F5252" s="27">
        <v>3.3073840230897885E-4</v>
      </c>
    </row>
    <row r="5253" spans="2:6" x14ac:dyDescent="0.25">
      <c r="B5253" s="6" t="s">
        <v>33</v>
      </c>
      <c r="C5253" s="6">
        <v>1967</v>
      </c>
      <c r="D5253" s="6" t="s">
        <v>28</v>
      </c>
      <c r="E5253" s="6" t="s">
        <v>4</v>
      </c>
      <c r="F5253" s="27">
        <v>1.7921773388970209E-2</v>
      </c>
    </row>
    <row r="5254" spans="2:6" x14ac:dyDescent="0.25">
      <c r="B5254" s="6" t="s">
        <v>33</v>
      </c>
      <c r="C5254" s="6">
        <v>1967</v>
      </c>
      <c r="D5254" s="6" t="s">
        <v>29</v>
      </c>
      <c r="E5254" s="6" t="s">
        <v>4</v>
      </c>
      <c r="F5254" s="27">
        <v>1.0766293569474485E-2</v>
      </c>
    </row>
    <row r="5255" spans="2:6" x14ac:dyDescent="0.25">
      <c r="B5255" s="6" t="s">
        <v>33</v>
      </c>
      <c r="C5255" s="6">
        <v>1967</v>
      </c>
      <c r="D5255" s="6" t="s">
        <v>30</v>
      </c>
      <c r="E5255" s="6" t="s">
        <v>4</v>
      </c>
      <c r="F5255" s="27">
        <v>3.0949832142675084E-5</v>
      </c>
    </row>
    <row r="5256" spans="2:6" x14ac:dyDescent="0.25">
      <c r="B5256" s="6" t="s">
        <v>33</v>
      </c>
      <c r="C5256" s="6">
        <v>1967</v>
      </c>
      <c r="D5256" s="6" t="s">
        <v>31</v>
      </c>
      <c r="E5256" s="6" t="s">
        <v>4</v>
      </c>
      <c r="F5256" s="27">
        <v>5.4665899596317092E-3</v>
      </c>
    </row>
    <row r="5257" spans="2:6" x14ac:dyDescent="0.25">
      <c r="B5257" s="6" t="s">
        <v>33</v>
      </c>
      <c r="C5257" s="6">
        <v>1967</v>
      </c>
      <c r="D5257" s="6" t="s">
        <v>32</v>
      </c>
      <c r="E5257" s="6" t="s">
        <v>4</v>
      </c>
      <c r="F5257" s="27">
        <v>5.8561937289571485E-4</v>
      </c>
    </row>
    <row r="5258" spans="2:6" x14ac:dyDescent="0.25">
      <c r="B5258" s="6" t="s">
        <v>33</v>
      </c>
      <c r="C5258" s="6">
        <v>1966</v>
      </c>
      <c r="D5258" s="6" t="s">
        <v>7</v>
      </c>
      <c r="E5258" s="6" t="s">
        <v>3</v>
      </c>
      <c r="F5258" s="27">
        <v>4.3413942329252435E-2</v>
      </c>
    </row>
    <row r="5259" spans="2:6" x14ac:dyDescent="0.25">
      <c r="B5259" s="6" t="s">
        <v>33</v>
      </c>
      <c r="C5259" s="6">
        <v>1966</v>
      </c>
      <c r="D5259" s="6" t="s">
        <v>8</v>
      </c>
      <c r="E5259" s="6" t="s">
        <v>3</v>
      </c>
      <c r="F5259" s="27">
        <v>4.6606350060540834E-2</v>
      </c>
    </row>
    <row r="5260" spans="2:6" x14ac:dyDescent="0.25">
      <c r="B5260" s="6" t="s">
        <v>33</v>
      </c>
      <c r="C5260" s="6">
        <v>1966</v>
      </c>
      <c r="D5260" s="6" t="s">
        <v>9</v>
      </c>
      <c r="E5260" s="6" t="s">
        <v>3</v>
      </c>
      <c r="F5260" s="27">
        <v>5.765112785326696E-2</v>
      </c>
    </row>
    <row r="5261" spans="2:6" x14ac:dyDescent="0.25">
      <c r="B5261" s="6" t="s">
        <v>33</v>
      </c>
      <c r="C5261" s="6">
        <v>1966</v>
      </c>
      <c r="D5261" s="6" t="s">
        <v>10</v>
      </c>
      <c r="E5261" s="6" t="s">
        <v>3</v>
      </c>
      <c r="F5261" s="27">
        <v>0.10647562670971793</v>
      </c>
    </row>
    <row r="5262" spans="2:6" x14ac:dyDescent="0.25">
      <c r="B5262" s="6" t="s">
        <v>33</v>
      </c>
      <c r="C5262" s="6">
        <v>1966</v>
      </c>
      <c r="D5262" s="6" t="s">
        <v>11</v>
      </c>
      <c r="E5262" s="6" t="s">
        <v>3</v>
      </c>
      <c r="F5262" s="27">
        <v>3.1014843714964796E-2</v>
      </c>
    </row>
    <row r="5263" spans="2:6" x14ac:dyDescent="0.25">
      <c r="B5263" s="6" t="s">
        <v>33</v>
      </c>
      <c r="C5263" s="6">
        <v>1966</v>
      </c>
      <c r="D5263" s="6" t="s">
        <v>12</v>
      </c>
      <c r="E5263" s="6" t="s">
        <v>3</v>
      </c>
      <c r="F5263" s="27">
        <v>1.3321785730301808E-2</v>
      </c>
    </row>
    <row r="5264" spans="2:6" x14ac:dyDescent="0.25">
      <c r="B5264" s="6" t="s">
        <v>33</v>
      </c>
      <c r="C5264" s="6">
        <v>1966</v>
      </c>
      <c r="D5264" s="6" t="s">
        <v>13</v>
      </c>
      <c r="E5264" s="6" t="s">
        <v>3</v>
      </c>
      <c r="F5264" s="27">
        <v>3.8970357415130726E-2</v>
      </c>
    </row>
    <row r="5265" spans="2:6" x14ac:dyDescent="0.25">
      <c r="B5265" s="6" t="s">
        <v>33</v>
      </c>
      <c r="C5265" s="6">
        <v>1966</v>
      </c>
      <c r="D5265" s="6" t="s">
        <v>14</v>
      </c>
      <c r="E5265" s="6" t="s">
        <v>3</v>
      </c>
      <c r="F5265" s="27">
        <v>1.1281335485896228E-2</v>
      </c>
    </row>
    <row r="5266" spans="2:6" x14ac:dyDescent="0.25">
      <c r="B5266" s="6" t="s">
        <v>33</v>
      </c>
      <c r="C5266" s="6">
        <v>1966</v>
      </c>
      <c r="D5266" s="6" t="s">
        <v>15</v>
      </c>
      <c r="E5266" s="6" t="s">
        <v>3</v>
      </c>
      <c r="F5266" s="27">
        <v>2.1458361361496032E-3</v>
      </c>
    </row>
    <row r="5267" spans="2:6" x14ac:dyDescent="0.25">
      <c r="B5267" s="6" t="s">
        <v>33</v>
      </c>
      <c r="C5267" s="6">
        <v>1966</v>
      </c>
      <c r="D5267" s="6" t="s">
        <v>16</v>
      </c>
      <c r="E5267" s="6" t="s">
        <v>3</v>
      </c>
      <c r="F5267" s="27">
        <v>0.15524126642450334</v>
      </c>
    </row>
    <row r="5268" spans="2:6" x14ac:dyDescent="0.25">
      <c r="B5268" s="6" t="s">
        <v>33</v>
      </c>
      <c r="C5268" s="6">
        <v>1966</v>
      </c>
      <c r="D5268" s="6" t="s">
        <v>17</v>
      </c>
      <c r="E5268" s="6" t="s">
        <v>3</v>
      </c>
      <c r="F5268" s="27">
        <v>4.539273061572268E-2</v>
      </c>
    </row>
    <row r="5269" spans="2:6" x14ac:dyDescent="0.25">
      <c r="B5269" s="6" t="s">
        <v>33</v>
      </c>
      <c r="C5269" s="6">
        <v>1966</v>
      </c>
      <c r="D5269" s="6" t="s">
        <v>18</v>
      </c>
      <c r="E5269" s="6" t="s">
        <v>3</v>
      </c>
      <c r="F5269" s="27">
        <v>2.5959123727521412E-2</v>
      </c>
    </row>
    <row r="5270" spans="2:6" x14ac:dyDescent="0.25">
      <c r="B5270" s="6" t="s">
        <v>33</v>
      </c>
      <c r="C5270" s="6">
        <v>1966</v>
      </c>
      <c r="D5270" s="6" t="s">
        <v>19</v>
      </c>
      <c r="E5270" s="6" t="s">
        <v>3</v>
      </c>
      <c r="F5270" s="27">
        <v>9.4004215435669766E-2</v>
      </c>
    </row>
    <row r="5271" spans="2:6" x14ac:dyDescent="0.25">
      <c r="B5271" s="6" t="s">
        <v>33</v>
      </c>
      <c r="C5271" s="6">
        <v>1966</v>
      </c>
      <c r="D5271" s="6" t="s">
        <v>20</v>
      </c>
      <c r="E5271" s="6" t="s">
        <v>3</v>
      </c>
      <c r="F5271" s="27">
        <v>7.2424772411318894E-3</v>
      </c>
    </row>
    <row r="5272" spans="2:6" x14ac:dyDescent="0.25">
      <c r="B5272" s="6" t="s">
        <v>33</v>
      </c>
      <c r="C5272" s="6">
        <v>1966</v>
      </c>
      <c r="D5272" s="6" t="s">
        <v>21</v>
      </c>
      <c r="E5272" s="6" t="s">
        <v>3</v>
      </c>
      <c r="F5272" s="27">
        <v>2.3083994797973005E-3</v>
      </c>
    </row>
    <row r="5273" spans="2:6" x14ac:dyDescent="0.25">
      <c r="B5273" s="6" t="s">
        <v>33</v>
      </c>
      <c r="C5273" s="6">
        <v>1966</v>
      </c>
      <c r="D5273" s="6" t="s">
        <v>22</v>
      </c>
      <c r="E5273" s="6" t="s">
        <v>3</v>
      </c>
      <c r="F5273" s="27">
        <v>3.287311090183416E-2</v>
      </c>
    </row>
    <row r="5274" spans="2:6" x14ac:dyDescent="0.25">
      <c r="B5274" s="6" t="s">
        <v>33</v>
      </c>
      <c r="C5274" s="6">
        <v>1966</v>
      </c>
      <c r="D5274" s="6" t="s">
        <v>23</v>
      </c>
      <c r="E5274" s="6" t="s">
        <v>3</v>
      </c>
      <c r="F5274" s="27">
        <v>3.9743934705592179E-4</v>
      </c>
    </row>
    <row r="5275" spans="2:6" x14ac:dyDescent="0.25">
      <c r="B5275" s="6" t="s">
        <v>33</v>
      </c>
      <c r="C5275" s="6">
        <v>1966</v>
      </c>
      <c r="D5275" s="6" t="s">
        <v>24</v>
      </c>
      <c r="E5275" s="6" t="s">
        <v>3</v>
      </c>
      <c r="F5275" s="27">
        <v>0.11239629579801785</v>
      </c>
    </row>
    <row r="5276" spans="2:6" x14ac:dyDescent="0.25">
      <c r="B5276" s="6" t="s">
        <v>33</v>
      </c>
      <c r="C5276" s="6">
        <v>1966</v>
      </c>
      <c r="D5276" s="6" t="s">
        <v>25</v>
      </c>
      <c r="E5276" s="6" t="s">
        <v>3</v>
      </c>
      <c r="F5276" s="27">
        <v>6.1793129736759496E-2</v>
      </c>
    </row>
    <row r="5277" spans="2:6" x14ac:dyDescent="0.25">
      <c r="B5277" s="6" t="s">
        <v>33</v>
      </c>
      <c r="C5277" s="6">
        <v>1966</v>
      </c>
      <c r="D5277" s="6" t="s">
        <v>26</v>
      </c>
      <c r="E5277" s="6" t="s">
        <v>3</v>
      </c>
      <c r="F5277" s="27">
        <v>6.900982106820934E-2</v>
      </c>
    </row>
    <row r="5278" spans="2:6" x14ac:dyDescent="0.25">
      <c r="B5278" s="6" t="s">
        <v>33</v>
      </c>
      <c r="C5278" s="6">
        <v>1966</v>
      </c>
      <c r="D5278" s="6" t="s">
        <v>27</v>
      </c>
      <c r="E5278" s="6" t="s">
        <v>3</v>
      </c>
      <c r="F5278" s="27">
        <v>1.6592672317144267E-4</v>
      </c>
    </row>
    <row r="5279" spans="2:6" x14ac:dyDescent="0.25">
      <c r="B5279" s="6" t="s">
        <v>33</v>
      </c>
      <c r="C5279" s="6">
        <v>1966</v>
      </c>
      <c r="D5279" s="6" t="s">
        <v>28</v>
      </c>
      <c r="E5279" s="6" t="s">
        <v>3</v>
      </c>
      <c r="F5279" s="27">
        <v>7.0625364366115068E-3</v>
      </c>
    </row>
    <row r="5280" spans="2:6" x14ac:dyDescent="0.25">
      <c r="B5280" s="6" t="s">
        <v>33</v>
      </c>
      <c r="C5280" s="6">
        <v>1966</v>
      </c>
      <c r="D5280" s="6" t="s">
        <v>29</v>
      </c>
      <c r="E5280" s="6" t="s">
        <v>3</v>
      </c>
      <c r="F5280" s="27">
        <v>3.4657944302435087E-2</v>
      </c>
    </row>
    <row r="5281" spans="2:6" x14ac:dyDescent="0.25">
      <c r="B5281" s="6" t="s">
        <v>33</v>
      </c>
      <c r="C5281" s="6">
        <v>1966</v>
      </c>
      <c r="D5281" s="6" t="s">
        <v>30</v>
      </c>
      <c r="E5281" s="6" t="s">
        <v>3</v>
      </c>
      <c r="F5281" s="27">
        <v>1.1883940983900623E-4</v>
      </c>
    </row>
    <row r="5282" spans="2:6" x14ac:dyDescent="0.25">
      <c r="B5282" s="6" t="s">
        <v>33</v>
      </c>
      <c r="C5282" s="6">
        <v>1966</v>
      </c>
      <c r="D5282" s="6" t="s">
        <v>31</v>
      </c>
      <c r="E5282" s="6" t="s">
        <v>3</v>
      </c>
      <c r="F5282" s="27">
        <v>1.457464460289699E-4</v>
      </c>
    </row>
    <row r="5283" spans="2:6" x14ac:dyDescent="0.25">
      <c r="B5283" s="6" t="s">
        <v>33</v>
      </c>
      <c r="C5283" s="6">
        <v>1966</v>
      </c>
      <c r="D5283" s="6" t="s">
        <v>32</v>
      </c>
      <c r="E5283" s="6" t="s">
        <v>3</v>
      </c>
      <c r="F5283" s="27">
        <v>3.4979147046952777E-4</v>
      </c>
    </row>
    <row r="5284" spans="2:6" x14ac:dyDescent="0.25">
      <c r="B5284" s="6" t="s">
        <v>33</v>
      </c>
      <c r="C5284" s="6">
        <v>1966</v>
      </c>
      <c r="D5284" s="6" t="s">
        <v>7</v>
      </c>
      <c r="E5284" s="6" t="s">
        <v>4</v>
      </c>
      <c r="F5284" s="27">
        <v>6.0534960668840107E-2</v>
      </c>
    </row>
    <row r="5285" spans="2:6" x14ac:dyDescent="0.25">
      <c r="B5285" s="6" t="s">
        <v>33</v>
      </c>
      <c r="C5285" s="6">
        <v>1966</v>
      </c>
      <c r="D5285" s="6" t="s">
        <v>8</v>
      </c>
      <c r="E5285" s="6" t="s">
        <v>4</v>
      </c>
      <c r="F5285" s="27">
        <v>3.668498150045723E-2</v>
      </c>
    </row>
    <row r="5286" spans="2:6" x14ac:dyDescent="0.25">
      <c r="B5286" s="6" t="s">
        <v>33</v>
      </c>
      <c r="C5286" s="6">
        <v>1966</v>
      </c>
      <c r="D5286" s="6" t="s">
        <v>9</v>
      </c>
      <c r="E5286" s="6" t="s">
        <v>4</v>
      </c>
      <c r="F5286" s="27">
        <v>8.601946615351154E-2</v>
      </c>
    </row>
    <row r="5287" spans="2:6" x14ac:dyDescent="0.25">
      <c r="B5287" s="6" t="s">
        <v>33</v>
      </c>
      <c r="C5287" s="6">
        <v>1966</v>
      </c>
      <c r="D5287" s="6" t="s">
        <v>10</v>
      </c>
      <c r="E5287" s="6" t="s">
        <v>4</v>
      </c>
      <c r="F5287" s="27">
        <v>8.3171787056424348E-2</v>
      </c>
    </row>
    <row r="5288" spans="2:6" x14ac:dyDescent="0.25">
      <c r="B5288" s="6" t="s">
        <v>33</v>
      </c>
      <c r="C5288" s="6">
        <v>1966</v>
      </c>
      <c r="D5288" s="6" t="s">
        <v>11</v>
      </c>
      <c r="E5288" s="6" t="s">
        <v>4</v>
      </c>
      <c r="F5288" s="27">
        <v>2.5996554337924981E-2</v>
      </c>
    </row>
    <row r="5289" spans="2:6" x14ac:dyDescent="0.25">
      <c r="B5289" s="6" t="s">
        <v>33</v>
      </c>
      <c r="C5289" s="6">
        <v>1966</v>
      </c>
      <c r="D5289" s="6" t="s">
        <v>12</v>
      </c>
      <c r="E5289" s="6" t="s">
        <v>4</v>
      </c>
      <c r="F5289" s="27">
        <v>5.9525679190725756E-3</v>
      </c>
    </row>
    <row r="5290" spans="2:6" x14ac:dyDescent="0.25">
      <c r="B5290" s="6" t="s">
        <v>33</v>
      </c>
      <c r="C5290" s="6">
        <v>1966</v>
      </c>
      <c r="D5290" s="6" t="s">
        <v>13</v>
      </c>
      <c r="E5290" s="6" t="s">
        <v>4</v>
      </c>
      <c r="F5290" s="27">
        <v>1.716904546152255E-2</v>
      </c>
    </row>
    <row r="5291" spans="2:6" x14ac:dyDescent="0.25">
      <c r="B5291" s="6" t="s">
        <v>33</v>
      </c>
      <c r="C5291" s="6">
        <v>1966</v>
      </c>
      <c r="D5291" s="6" t="s">
        <v>14</v>
      </c>
      <c r="E5291" s="6" t="s">
        <v>4</v>
      </c>
      <c r="F5291" s="27">
        <v>1.0465591087505237E-2</v>
      </c>
    </row>
    <row r="5292" spans="2:6" x14ac:dyDescent="0.25">
      <c r="B5292" s="6" t="s">
        <v>33</v>
      </c>
      <c r="C5292" s="6">
        <v>1966</v>
      </c>
      <c r="D5292" s="6" t="s">
        <v>15</v>
      </c>
      <c r="E5292" s="6" t="s">
        <v>4</v>
      </c>
      <c r="F5292" s="27">
        <v>3.579600779689203E-3</v>
      </c>
    </row>
    <row r="5293" spans="2:6" x14ac:dyDescent="0.25">
      <c r="B5293" s="6" t="s">
        <v>33</v>
      </c>
      <c r="C5293" s="6">
        <v>1966</v>
      </c>
      <c r="D5293" s="6" t="s">
        <v>16</v>
      </c>
      <c r="E5293" s="6" t="s">
        <v>4</v>
      </c>
      <c r="F5293" s="27">
        <v>8.3875854229647981E-2</v>
      </c>
    </row>
    <row r="5294" spans="2:6" x14ac:dyDescent="0.25">
      <c r="B5294" s="6" t="s">
        <v>33</v>
      </c>
      <c r="C5294" s="6">
        <v>1966</v>
      </c>
      <c r="D5294" s="6" t="s">
        <v>17</v>
      </c>
      <c r="E5294" s="6" t="s">
        <v>4</v>
      </c>
      <c r="F5294" s="27">
        <v>8.8422065749680409E-2</v>
      </c>
    </row>
    <row r="5295" spans="2:6" x14ac:dyDescent="0.25">
      <c r="B5295" s="6" t="s">
        <v>33</v>
      </c>
      <c r="C5295" s="6">
        <v>1966</v>
      </c>
      <c r="D5295" s="6" t="s">
        <v>18</v>
      </c>
      <c r="E5295" s="6" t="s">
        <v>4</v>
      </c>
      <c r="F5295" s="27">
        <v>9.7460557718395652E-2</v>
      </c>
    </row>
    <row r="5296" spans="2:6" x14ac:dyDescent="0.25">
      <c r="B5296" s="6" t="s">
        <v>33</v>
      </c>
      <c r="C5296" s="6">
        <v>1966</v>
      </c>
      <c r="D5296" s="6" t="s">
        <v>19</v>
      </c>
      <c r="E5296" s="6" t="s">
        <v>4</v>
      </c>
      <c r="F5296" s="27">
        <v>9.7576716948994835E-2</v>
      </c>
    </row>
    <row r="5297" spans="2:6" x14ac:dyDescent="0.25">
      <c r="B5297" s="6" t="s">
        <v>33</v>
      </c>
      <c r="C5297" s="6">
        <v>1966</v>
      </c>
      <c r="D5297" s="6" t="s">
        <v>20</v>
      </c>
      <c r="E5297" s="6" t="s">
        <v>4</v>
      </c>
      <c r="F5297" s="27">
        <v>1.5804767151117824E-2</v>
      </c>
    </row>
    <row r="5298" spans="2:6" x14ac:dyDescent="0.25">
      <c r="B5298" s="6" t="s">
        <v>33</v>
      </c>
      <c r="C5298" s="6">
        <v>1966</v>
      </c>
      <c r="D5298" s="6" t="s">
        <v>21</v>
      </c>
      <c r="E5298" s="6" t="s">
        <v>4</v>
      </c>
      <c r="F5298" s="27">
        <v>1.0555081106997468E-3</v>
      </c>
    </row>
    <row r="5299" spans="2:6" x14ac:dyDescent="0.25">
      <c r="B5299" s="6" t="s">
        <v>33</v>
      </c>
      <c r="C5299" s="6">
        <v>1966</v>
      </c>
      <c r="D5299" s="6" t="s">
        <v>22</v>
      </c>
      <c r="E5299" s="6" t="s">
        <v>4</v>
      </c>
      <c r="F5299" s="27">
        <v>3.7882725403727405E-2</v>
      </c>
    </row>
    <row r="5300" spans="2:6" x14ac:dyDescent="0.25">
      <c r="B5300" s="6" t="s">
        <v>33</v>
      </c>
      <c r="C5300" s="6">
        <v>1966</v>
      </c>
      <c r="D5300" s="6" t="s">
        <v>23</v>
      </c>
      <c r="E5300" s="6" t="s">
        <v>4</v>
      </c>
      <c r="F5300" s="27">
        <v>1.0786214269924419E-4</v>
      </c>
    </row>
    <row r="5301" spans="2:6" x14ac:dyDescent="0.25">
      <c r="B5301" s="6" t="s">
        <v>33</v>
      </c>
      <c r="C5301" s="6">
        <v>1966</v>
      </c>
      <c r="D5301" s="6" t="s">
        <v>24</v>
      </c>
      <c r="E5301" s="6" t="s">
        <v>4</v>
      </c>
      <c r="F5301" s="27">
        <v>4.5462115200324296E-2</v>
      </c>
    </row>
    <row r="5302" spans="2:6" x14ac:dyDescent="0.25">
      <c r="B5302" s="6" t="s">
        <v>33</v>
      </c>
      <c r="C5302" s="6">
        <v>1966</v>
      </c>
      <c r="D5302" s="6" t="s">
        <v>25</v>
      </c>
      <c r="E5302" s="6" t="s">
        <v>4</v>
      </c>
      <c r="F5302" s="27">
        <v>9.7043925375991422E-2</v>
      </c>
    </row>
    <row r="5303" spans="2:6" x14ac:dyDescent="0.25">
      <c r="B5303" s="6" t="s">
        <v>33</v>
      </c>
      <c r="C5303" s="6">
        <v>1966</v>
      </c>
      <c r="D5303" s="6" t="s">
        <v>26</v>
      </c>
      <c r="E5303" s="6" t="s">
        <v>4</v>
      </c>
      <c r="F5303" s="27">
        <v>7.2139623395180222E-2</v>
      </c>
    </row>
    <row r="5304" spans="2:6" x14ac:dyDescent="0.25">
      <c r="B5304" s="6" t="s">
        <v>33</v>
      </c>
      <c r="C5304" s="6">
        <v>1966</v>
      </c>
      <c r="D5304" s="6" t="s">
        <v>27</v>
      </c>
      <c r="E5304" s="6" t="s">
        <v>4</v>
      </c>
      <c r="F5304" s="27">
        <v>3.0402900661929819E-4</v>
      </c>
    </row>
    <row r="5305" spans="2:6" x14ac:dyDescent="0.25">
      <c r="B5305" s="6" t="s">
        <v>33</v>
      </c>
      <c r="C5305" s="6">
        <v>1966</v>
      </c>
      <c r="D5305" s="6" t="s">
        <v>28</v>
      </c>
      <c r="E5305" s="6" t="s">
        <v>4</v>
      </c>
      <c r="F5305" s="27">
        <v>1.7685242858726077E-2</v>
      </c>
    </row>
    <row r="5306" spans="2:6" x14ac:dyDescent="0.25">
      <c r="B5306" s="6" t="s">
        <v>33</v>
      </c>
      <c r="C5306" s="6">
        <v>1966</v>
      </c>
      <c r="D5306" s="6" t="s">
        <v>29</v>
      </c>
      <c r="E5306" s="6" t="s">
        <v>4</v>
      </c>
      <c r="F5306" s="27">
        <v>9.7135193342890794E-3</v>
      </c>
    </row>
    <row r="5307" spans="2:6" x14ac:dyDescent="0.25">
      <c r="B5307" s="6" t="s">
        <v>33</v>
      </c>
      <c r="C5307" s="6">
        <v>1966</v>
      </c>
      <c r="D5307" s="6" t="s">
        <v>30</v>
      </c>
      <c r="E5307" s="6" t="s">
        <v>4</v>
      </c>
      <c r="F5307" s="27">
        <v>4.5633983449680234E-5</v>
      </c>
    </row>
    <row r="5308" spans="2:6" x14ac:dyDescent="0.25">
      <c r="B5308" s="6" t="s">
        <v>33</v>
      </c>
      <c r="C5308" s="6">
        <v>1966</v>
      </c>
      <c r="D5308" s="6" t="s">
        <v>31</v>
      </c>
      <c r="E5308" s="6" t="s">
        <v>4</v>
      </c>
      <c r="F5308" s="27">
        <v>5.1957549727707358E-3</v>
      </c>
    </row>
    <row r="5309" spans="2:6" x14ac:dyDescent="0.25">
      <c r="B5309" s="6" t="s">
        <v>33</v>
      </c>
      <c r="C5309" s="6">
        <v>1966</v>
      </c>
      <c r="D5309" s="6" t="s">
        <v>32</v>
      </c>
      <c r="E5309" s="6" t="s">
        <v>4</v>
      </c>
      <c r="F5309" s="27">
        <v>6.4954345273830565E-4</v>
      </c>
    </row>
    <row r="5310" spans="2:6" x14ac:dyDescent="0.25">
      <c r="B5310" s="6" t="s">
        <v>33</v>
      </c>
      <c r="C5310" s="6">
        <v>1965</v>
      </c>
      <c r="D5310" s="6" t="s">
        <v>7</v>
      </c>
      <c r="E5310" s="6" t="s">
        <v>3</v>
      </c>
      <c r="F5310" s="27">
        <v>4.2185225178762338E-2</v>
      </c>
    </row>
    <row r="5311" spans="2:6" x14ac:dyDescent="0.25">
      <c r="B5311" s="6" t="s">
        <v>33</v>
      </c>
      <c r="C5311" s="6">
        <v>1965</v>
      </c>
      <c r="D5311" s="6" t="s">
        <v>8</v>
      </c>
      <c r="E5311" s="6" t="s">
        <v>3</v>
      </c>
      <c r="F5311" s="27">
        <v>4.4421701828184008E-2</v>
      </c>
    </row>
    <row r="5312" spans="2:6" x14ac:dyDescent="0.25">
      <c r="B5312" s="6" t="s">
        <v>33</v>
      </c>
      <c r="C5312" s="6">
        <v>1965</v>
      </c>
      <c r="D5312" s="6" t="s">
        <v>9</v>
      </c>
      <c r="E5312" s="6" t="s">
        <v>3</v>
      </c>
      <c r="F5312" s="27">
        <v>5.5201701935629441E-2</v>
      </c>
    </row>
    <row r="5313" spans="2:6" x14ac:dyDescent="0.25">
      <c r="B5313" s="6" t="s">
        <v>33</v>
      </c>
      <c r="C5313" s="6">
        <v>1965</v>
      </c>
      <c r="D5313" s="6" t="s">
        <v>10</v>
      </c>
      <c r="E5313" s="6" t="s">
        <v>3</v>
      </c>
      <c r="F5313" s="27">
        <v>0.1095175162914135</v>
      </c>
    </row>
    <row r="5314" spans="2:6" x14ac:dyDescent="0.25">
      <c r="B5314" s="6" t="s">
        <v>33</v>
      </c>
      <c r="C5314" s="6">
        <v>1965</v>
      </c>
      <c r="D5314" s="6" t="s">
        <v>11</v>
      </c>
      <c r="E5314" s="6" t="s">
        <v>3</v>
      </c>
      <c r="F5314" s="27">
        <v>3.1382661530775055E-2</v>
      </c>
    </row>
    <row r="5315" spans="2:6" x14ac:dyDescent="0.25">
      <c r="B5315" s="6" t="s">
        <v>33</v>
      </c>
      <c r="C5315" s="6">
        <v>1965</v>
      </c>
      <c r="D5315" s="6" t="s">
        <v>12</v>
      </c>
      <c r="E5315" s="6" t="s">
        <v>3</v>
      </c>
      <c r="F5315" s="27">
        <v>1.3614947808381819E-2</v>
      </c>
    </row>
    <row r="5316" spans="2:6" x14ac:dyDescent="0.25">
      <c r="B5316" s="6" t="s">
        <v>33</v>
      </c>
      <c r="C5316" s="6">
        <v>1965</v>
      </c>
      <c r="D5316" s="6" t="s">
        <v>13</v>
      </c>
      <c r="E5316" s="6" t="s">
        <v>3</v>
      </c>
      <c r="F5316" s="27">
        <v>4.0705701591804061E-2</v>
      </c>
    </row>
    <row r="5317" spans="2:6" x14ac:dyDescent="0.25">
      <c r="B5317" s="6" t="s">
        <v>33</v>
      </c>
      <c r="C5317" s="6">
        <v>1965</v>
      </c>
      <c r="D5317" s="6" t="s">
        <v>14</v>
      </c>
      <c r="E5317" s="6" t="s">
        <v>3</v>
      </c>
      <c r="F5317" s="27">
        <v>1.1358056527041329E-2</v>
      </c>
    </row>
    <row r="5318" spans="2:6" x14ac:dyDescent="0.25">
      <c r="B5318" s="6" t="s">
        <v>33</v>
      </c>
      <c r="C5318" s="6">
        <v>1965</v>
      </c>
      <c r="D5318" s="6" t="s">
        <v>15</v>
      </c>
      <c r="E5318" s="6" t="s">
        <v>3</v>
      </c>
      <c r="F5318" s="27">
        <v>1.9743097974116394E-3</v>
      </c>
    </row>
    <row r="5319" spans="2:6" x14ac:dyDescent="0.25">
      <c r="B5319" s="6" t="s">
        <v>33</v>
      </c>
      <c r="C5319" s="6">
        <v>1965</v>
      </c>
      <c r="D5319" s="6" t="s">
        <v>16</v>
      </c>
      <c r="E5319" s="6" t="s">
        <v>3</v>
      </c>
      <c r="F5319" s="27">
        <v>0.1550722301910917</v>
      </c>
    </row>
    <row r="5320" spans="2:6" x14ac:dyDescent="0.25">
      <c r="B5320" s="6" t="s">
        <v>33</v>
      </c>
      <c r="C5320" s="6">
        <v>1965</v>
      </c>
      <c r="D5320" s="6" t="s">
        <v>17</v>
      </c>
      <c r="E5320" s="6" t="s">
        <v>3</v>
      </c>
      <c r="F5320" s="27">
        <v>4.5752950720153E-2</v>
      </c>
    </row>
    <row r="5321" spans="2:6" x14ac:dyDescent="0.25">
      <c r="B5321" s="6" t="s">
        <v>33</v>
      </c>
      <c r="C5321" s="6">
        <v>1965</v>
      </c>
      <c r="D5321" s="6" t="s">
        <v>18</v>
      </c>
      <c r="E5321" s="6" t="s">
        <v>3</v>
      </c>
      <c r="F5321" s="27">
        <v>2.6188749388904111E-2</v>
      </c>
    </row>
    <row r="5322" spans="2:6" x14ac:dyDescent="0.25">
      <c r="B5322" s="6" t="s">
        <v>33</v>
      </c>
      <c r="C5322" s="6">
        <v>1965</v>
      </c>
      <c r="D5322" s="6" t="s">
        <v>19</v>
      </c>
      <c r="E5322" s="6" t="s">
        <v>3</v>
      </c>
      <c r="F5322" s="27">
        <v>9.4371471089120612E-2</v>
      </c>
    </row>
    <row r="5323" spans="2:6" x14ac:dyDescent="0.25">
      <c r="B5323" s="6" t="s">
        <v>33</v>
      </c>
      <c r="C5323" s="6">
        <v>1965</v>
      </c>
      <c r="D5323" s="6" t="s">
        <v>20</v>
      </c>
      <c r="E5323" s="6" t="s">
        <v>3</v>
      </c>
      <c r="F5323" s="27">
        <v>7.1735942108401693E-3</v>
      </c>
    </row>
    <row r="5324" spans="2:6" x14ac:dyDescent="0.25">
      <c r="B5324" s="6" t="s">
        <v>33</v>
      </c>
      <c r="C5324" s="6">
        <v>1965</v>
      </c>
      <c r="D5324" s="6" t="s">
        <v>21</v>
      </c>
      <c r="E5324" s="6" t="s">
        <v>3</v>
      </c>
      <c r="F5324" s="27">
        <v>2.2031685657646623E-3</v>
      </c>
    </row>
    <row r="5325" spans="2:6" x14ac:dyDescent="0.25">
      <c r="B5325" s="6" t="s">
        <v>33</v>
      </c>
      <c r="C5325" s="6">
        <v>1965</v>
      </c>
      <c r="D5325" s="6" t="s">
        <v>22</v>
      </c>
      <c r="E5325" s="6" t="s">
        <v>3</v>
      </c>
      <c r="F5325" s="27">
        <v>3.3672323668616798E-2</v>
      </c>
    </row>
    <row r="5326" spans="2:6" x14ac:dyDescent="0.25">
      <c r="B5326" s="6" t="s">
        <v>33</v>
      </c>
      <c r="C5326" s="6">
        <v>1965</v>
      </c>
      <c r="D5326" s="6" t="s">
        <v>23</v>
      </c>
      <c r="E5326" s="6" t="s">
        <v>3</v>
      </c>
      <c r="F5326" s="27">
        <v>4.4751022074663828E-4</v>
      </c>
    </row>
    <row r="5327" spans="2:6" x14ac:dyDescent="0.25">
      <c r="B5327" s="6" t="s">
        <v>33</v>
      </c>
      <c r="C5327" s="6">
        <v>1965</v>
      </c>
      <c r="D5327" s="6" t="s">
        <v>24</v>
      </c>
      <c r="E5327" s="6" t="s">
        <v>3</v>
      </c>
      <c r="F5327" s="27">
        <v>0.11575364911545549</v>
      </c>
    </row>
    <row r="5328" spans="2:6" x14ac:dyDescent="0.25">
      <c r="B5328" s="6" t="s">
        <v>33</v>
      </c>
      <c r="C5328" s="6">
        <v>1965</v>
      </c>
      <c r="D5328" s="6" t="s">
        <v>25</v>
      </c>
      <c r="E5328" s="6" t="s">
        <v>3</v>
      </c>
      <c r="F5328" s="27">
        <v>5.8342331888192281E-2</v>
      </c>
    </row>
    <row r="5329" spans="2:6" x14ac:dyDescent="0.25">
      <c r="B5329" s="6" t="s">
        <v>33</v>
      </c>
      <c r="C5329" s="6">
        <v>1965</v>
      </c>
      <c r="D5329" s="6" t="s">
        <v>26</v>
      </c>
      <c r="E5329" s="6" t="s">
        <v>3</v>
      </c>
      <c r="F5329" s="27">
        <v>6.7518708935699279E-2</v>
      </c>
    </row>
    <row r="5330" spans="2:6" x14ac:dyDescent="0.25">
      <c r="B5330" s="6" t="s">
        <v>33</v>
      </c>
      <c r="C5330" s="6">
        <v>1965</v>
      </c>
      <c r="D5330" s="6" t="s">
        <v>27</v>
      </c>
      <c r="E5330" s="6" t="s">
        <v>3</v>
      </c>
      <c r="F5330" s="27">
        <v>1.4343965058745788E-4</v>
      </c>
    </row>
    <row r="5331" spans="2:6" x14ac:dyDescent="0.25">
      <c r="B5331" s="6" t="s">
        <v>33</v>
      </c>
      <c r="C5331" s="6">
        <v>1965</v>
      </c>
      <c r="D5331" s="6" t="s">
        <v>28</v>
      </c>
      <c r="E5331" s="6" t="s">
        <v>3</v>
      </c>
      <c r="F5331" s="27">
        <v>7.5442809483133753E-3</v>
      </c>
    </row>
    <row r="5332" spans="2:6" x14ac:dyDescent="0.25">
      <c r="B5332" s="6" t="s">
        <v>33</v>
      </c>
      <c r="C5332" s="6">
        <v>1965</v>
      </c>
      <c r="D5332" s="6" t="s">
        <v>29</v>
      </c>
      <c r="E5332" s="6" t="s">
        <v>3</v>
      </c>
      <c r="F5332" s="27">
        <v>3.4918153442820225E-2</v>
      </c>
    </row>
    <row r="5333" spans="2:6" x14ac:dyDescent="0.25">
      <c r="B5333" s="6" t="s">
        <v>33</v>
      </c>
      <c r="C5333" s="6">
        <v>1965</v>
      </c>
      <c r="D5333" s="6" t="s">
        <v>30</v>
      </c>
      <c r="E5333" s="6" t="s">
        <v>3</v>
      </c>
      <c r="F5333" s="27">
        <v>8.380743629829001E-5</v>
      </c>
    </row>
    <row r="5334" spans="2:6" x14ac:dyDescent="0.25">
      <c r="B5334" s="6" t="s">
        <v>33</v>
      </c>
      <c r="C5334" s="6">
        <v>1965</v>
      </c>
      <c r="D5334" s="6" t="s">
        <v>31</v>
      </c>
      <c r="E5334" s="6" t="s">
        <v>3</v>
      </c>
      <c r="F5334" s="27">
        <v>1.2571115444743501E-4</v>
      </c>
    </row>
    <row r="5335" spans="2:6" x14ac:dyDescent="0.25">
      <c r="B5335" s="6" t="s">
        <v>33</v>
      </c>
      <c r="C5335" s="6">
        <v>1965</v>
      </c>
      <c r="D5335" s="6" t="s">
        <v>32</v>
      </c>
      <c r="E5335" s="6" t="s">
        <v>3</v>
      </c>
      <c r="F5335" s="27">
        <v>3.2609688354526945E-4</v>
      </c>
    </row>
    <row r="5336" spans="2:6" x14ac:dyDescent="0.25">
      <c r="B5336" s="6" t="s">
        <v>33</v>
      </c>
      <c r="C5336" s="6">
        <v>1965</v>
      </c>
      <c r="D5336" s="6" t="s">
        <v>7</v>
      </c>
      <c r="E5336" s="6" t="s">
        <v>4</v>
      </c>
      <c r="F5336" s="27">
        <v>5.8848306394708894E-2</v>
      </c>
    </row>
    <row r="5337" spans="2:6" x14ac:dyDescent="0.25">
      <c r="B5337" s="6" t="s">
        <v>33</v>
      </c>
      <c r="C5337" s="6">
        <v>1965</v>
      </c>
      <c r="D5337" s="6" t="s">
        <v>8</v>
      </c>
      <c r="E5337" s="6" t="s">
        <v>4</v>
      </c>
      <c r="F5337" s="27">
        <v>3.8032535250684465E-2</v>
      </c>
    </row>
    <row r="5338" spans="2:6" x14ac:dyDescent="0.25">
      <c r="B5338" s="6" t="s">
        <v>33</v>
      </c>
      <c r="C5338" s="6">
        <v>1965</v>
      </c>
      <c r="D5338" s="6" t="s">
        <v>9</v>
      </c>
      <c r="E5338" s="6" t="s">
        <v>4</v>
      </c>
      <c r="F5338" s="27">
        <v>8.765568969520271E-2</v>
      </c>
    </row>
    <row r="5339" spans="2:6" x14ac:dyDescent="0.25">
      <c r="B5339" s="6" t="s">
        <v>33</v>
      </c>
      <c r="C5339" s="6">
        <v>1965</v>
      </c>
      <c r="D5339" s="6" t="s">
        <v>10</v>
      </c>
      <c r="E5339" s="6" t="s">
        <v>4</v>
      </c>
      <c r="F5339" s="27">
        <v>8.6456777571714757E-2</v>
      </c>
    </row>
    <row r="5340" spans="2:6" x14ac:dyDescent="0.25">
      <c r="B5340" s="6" t="s">
        <v>33</v>
      </c>
      <c r="C5340" s="6">
        <v>1965</v>
      </c>
      <c r="D5340" s="6" t="s">
        <v>11</v>
      </c>
      <c r="E5340" s="6" t="s">
        <v>4</v>
      </c>
      <c r="F5340" s="27">
        <v>2.6424886055096596E-2</v>
      </c>
    </row>
    <row r="5341" spans="2:6" x14ac:dyDescent="0.25">
      <c r="B5341" s="6" t="s">
        <v>33</v>
      </c>
      <c r="C5341" s="6">
        <v>1965</v>
      </c>
      <c r="D5341" s="6" t="s">
        <v>12</v>
      </c>
      <c r="E5341" s="6" t="s">
        <v>4</v>
      </c>
      <c r="F5341" s="27">
        <v>5.9531209465047905E-3</v>
      </c>
    </row>
    <row r="5342" spans="2:6" x14ac:dyDescent="0.25">
      <c r="B5342" s="6" t="s">
        <v>33</v>
      </c>
      <c r="C5342" s="6">
        <v>1965</v>
      </c>
      <c r="D5342" s="6" t="s">
        <v>13</v>
      </c>
      <c r="E5342" s="6" t="s">
        <v>4</v>
      </c>
      <c r="F5342" s="27">
        <v>1.7081091759352452E-2</v>
      </c>
    </row>
    <row r="5343" spans="2:6" x14ac:dyDescent="0.25">
      <c r="B5343" s="6" t="s">
        <v>33</v>
      </c>
      <c r="C5343" s="6">
        <v>1965</v>
      </c>
      <c r="D5343" s="6" t="s">
        <v>14</v>
      </c>
      <c r="E5343" s="6" t="s">
        <v>4</v>
      </c>
      <c r="F5343" s="27">
        <v>9.7990630093034905E-3</v>
      </c>
    </row>
    <row r="5344" spans="2:6" x14ac:dyDescent="0.25">
      <c r="B5344" s="6" t="s">
        <v>33</v>
      </c>
      <c r="C5344" s="6">
        <v>1965</v>
      </c>
      <c r="D5344" s="6" t="s">
        <v>15</v>
      </c>
      <c r="E5344" s="6" t="s">
        <v>4</v>
      </c>
      <c r="F5344" s="27">
        <v>3.5848153692359832E-3</v>
      </c>
    </row>
    <row r="5345" spans="2:6" x14ac:dyDescent="0.25">
      <c r="B5345" s="6" t="s">
        <v>33</v>
      </c>
      <c r="C5345" s="6">
        <v>1965</v>
      </c>
      <c r="D5345" s="6" t="s">
        <v>16</v>
      </c>
      <c r="E5345" s="6" t="s">
        <v>4</v>
      </c>
      <c r="F5345" s="27">
        <v>8.4095283995147582E-2</v>
      </c>
    </row>
    <row r="5346" spans="2:6" x14ac:dyDescent="0.25">
      <c r="B5346" s="6" t="s">
        <v>33</v>
      </c>
      <c r="C5346" s="6">
        <v>1965</v>
      </c>
      <c r="D5346" s="6" t="s">
        <v>17</v>
      </c>
      <c r="E5346" s="6" t="s">
        <v>4</v>
      </c>
      <c r="F5346" s="27">
        <v>8.8126853077065873E-2</v>
      </c>
    </row>
    <row r="5347" spans="2:6" x14ac:dyDescent="0.25">
      <c r="B5347" s="6" t="s">
        <v>33</v>
      </c>
      <c r="C5347" s="6">
        <v>1965</v>
      </c>
      <c r="D5347" s="6" t="s">
        <v>18</v>
      </c>
      <c r="E5347" s="6" t="s">
        <v>4</v>
      </c>
      <c r="F5347" s="27">
        <v>0.1010758987441509</v>
      </c>
    </row>
    <row r="5348" spans="2:6" x14ac:dyDescent="0.25">
      <c r="B5348" s="6" t="s">
        <v>33</v>
      </c>
      <c r="C5348" s="6">
        <v>1965</v>
      </c>
      <c r="D5348" s="6" t="s">
        <v>19</v>
      </c>
      <c r="E5348" s="6" t="s">
        <v>4</v>
      </c>
      <c r="F5348" s="27">
        <v>9.0318614302817277E-2</v>
      </c>
    </row>
    <row r="5349" spans="2:6" x14ac:dyDescent="0.25">
      <c r="B5349" s="6" t="s">
        <v>33</v>
      </c>
      <c r="C5349" s="6">
        <v>1965</v>
      </c>
      <c r="D5349" s="6" t="s">
        <v>20</v>
      </c>
      <c r="E5349" s="6" t="s">
        <v>4</v>
      </c>
      <c r="F5349" s="27">
        <v>1.4618553505711011E-2</v>
      </c>
    </row>
    <row r="5350" spans="2:6" x14ac:dyDescent="0.25">
      <c r="B5350" s="6" t="s">
        <v>33</v>
      </c>
      <c r="C5350" s="6">
        <v>1965</v>
      </c>
      <c r="D5350" s="6" t="s">
        <v>21</v>
      </c>
      <c r="E5350" s="6" t="s">
        <v>4</v>
      </c>
      <c r="F5350" s="27">
        <v>1.0774314443087721E-3</v>
      </c>
    </row>
    <row r="5351" spans="2:6" x14ac:dyDescent="0.25">
      <c r="B5351" s="6" t="s">
        <v>33</v>
      </c>
      <c r="C5351" s="6">
        <v>1965</v>
      </c>
      <c r="D5351" s="6" t="s">
        <v>22</v>
      </c>
      <c r="E5351" s="6" t="s">
        <v>4</v>
      </c>
      <c r="F5351" s="27">
        <v>4.0860083208588568E-2</v>
      </c>
    </row>
    <row r="5352" spans="2:6" x14ac:dyDescent="0.25">
      <c r="B5352" s="6" t="s">
        <v>33</v>
      </c>
      <c r="C5352" s="6">
        <v>1965</v>
      </c>
      <c r="D5352" s="6" t="s">
        <v>23</v>
      </c>
      <c r="E5352" s="6" t="s">
        <v>4</v>
      </c>
      <c r="F5352" s="27">
        <v>1.0218001052454108E-4</v>
      </c>
    </row>
    <row r="5353" spans="2:6" x14ac:dyDescent="0.25">
      <c r="B5353" s="6" t="s">
        <v>33</v>
      </c>
      <c r="C5353" s="6">
        <v>1965</v>
      </c>
      <c r="D5353" s="6" t="s">
        <v>24</v>
      </c>
      <c r="E5353" s="6" t="s">
        <v>4</v>
      </c>
      <c r="F5353" s="27">
        <v>4.7639159240166734E-2</v>
      </c>
    </row>
    <row r="5354" spans="2:6" x14ac:dyDescent="0.25">
      <c r="B5354" s="6" t="s">
        <v>33</v>
      </c>
      <c r="C5354" s="6">
        <v>1965</v>
      </c>
      <c r="D5354" s="6" t="s">
        <v>25</v>
      </c>
      <c r="E5354" s="6" t="s">
        <v>4</v>
      </c>
      <c r="F5354" s="27">
        <v>9.6124141900786622E-2</v>
      </c>
    </row>
    <row r="5355" spans="2:6" x14ac:dyDescent="0.25">
      <c r="B5355" s="6" t="s">
        <v>33</v>
      </c>
      <c r="C5355" s="6">
        <v>1965</v>
      </c>
      <c r="D5355" s="6" t="s">
        <v>26</v>
      </c>
      <c r="E5355" s="6" t="s">
        <v>4</v>
      </c>
      <c r="F5355" s="27">
        <v>6.6967643564333948E-2</v>
      </c>
    </row>
    <row r="5356" spans="2:6" x14ac:dyDescent="0.25">
      <c r="B5356" s="6" t="s">
        <v>33</v>
      </c>
      <c r="C5356" s="6">
        <v>1965</v>
      </c>
      <c r="D5356" s="6" t="s">
        <v>27</v>
      </c>
      <c r="E5356" s="6" t="s">
        <v>4</v>
      </c>
      <c r="F5356" s="27">
        <v>2.6339736046326147E-4</v>
      </c>
    </row>
    <row r="5357" spans="2:6" x14ac:dyDescent="0.25">
      <c r="B5357" s="6" t="s">
        <v>33</v>
      </c>
      <c r="C5357" s="6">
        <v>1965</v>
      </c>
      <c r="D5357" s="6" t="s">
        <v>28</v>
      </c>
      <c r="E5357" s="6" t="s">
        <v>4</v>
      </c>
      <c r="F5357" s="27">
        <v>1.8783524268036332E-2</v>
      </c>
    </row>
    <row r="5358" spans="2:6" x14ac:dyDescent="0.25">
      <c r="B5358" s="6" t="s">
        <v>33</v>
      </c>
      <c r="C5358" s="6">
        <v>1965</v>
      </c>
      <c r="D5358" s="6" t="s">
        <v>29</v>
      </c>
      <c r="E5358" s="6" t="s">
        <v>4</v>
      </c>
      <c r="F5358" s="27">
        <v>1.0300312727598878E-2</v>
      </c>
    </row>
    <row r="5359" spans="2:6" x14ac:dyDescent="0.25">
      <c r="B5359" s="6" t="s">
        <v>33</v>
      </c>
      <c r="C5359" s="6">
        <v>1965</v>
      </c>
      <c r="D5359" s="6" t="s">
        <v>30</v>
      </c>
      <c r="E5359" s="6" t="s">
        <v>4</v>
      </c>
      <c r="F5359" s="27">
        <v>4.257500438522545E-5</v>
      </c>
    </row>
    <row r="5360" spans="2:6" x14ac:dyDescent="0.25">
      <c r="B5360" s="6" t="s">
        <v>33</v>
      </c>
      <c r="C5360" s="6">
        <v>1965</v>
      </c>
      <c r="D5360" s="6" t="s">
        <v>31</v>
      </c>
      <c r="E5360" s="6" t="s">
        <v>4</v>
      </c>
      <c r="F5360" s="27">
        <v>5.026688851082285E-3</v>
      </c>
    </row>
    <row r="5361" spans="2:6" x14ac:dyDescent="0.25">
      <c r="B5361" s="6" t="s">
        <v>33</v>
      </c>
      <c r="C5361" s="6">
        <v>1965</v>
      </c>
      <c r="D5361" s="6" t="s">
        <v>32</v>
      </c>
      <c r="E5361" s="6" t="s">
        <v>4</v>
      </c>
      <c r="F5361" s="27">
        <v>7.4137274302805924E-4</v>
      </c>
    </row>
    <row r="5362" spans="2:6" x14ac:dyDescent="0.25">
      <c r="B5362" s="6" t="s">
        <v>33</v>
      </c>
      <c r="C5362" s="6">
        <v>1964</v>
      </c>
      <c r="D5362" s="6" t="s">
        <v>7</v>
      </c>
      <c r="E5362" s="6" t="s">
        <v>3</v>
      </c>
      <c r="F5362" s="27">
        <v>4.1688470084874037E-2</v>
      </c>
    </row>
    <row r="5363" spans="2:6" x14ac:dyDescent="0.25">
      <c r="B5363" s="6" t="s">
        <v>33</v>
      </c>
      <c r="C5363" s="6">
        <v>1964</v>
      </c>
      <c r="D5363" s="6" t="s">
        <v>8</v>
      </c>
      <c r="E5363" s="6" t="s">
        <v>3</v>
      </c>
      <c r="F5363" s="27">
        <v>4.4858766529415929E-2</v>
      </c>
    </row>
    <row r="5364" spans="2:6" x14ac:dyDescent="0.25">
      <c r="B5364" s="6" t="s">
        <v>33</v>
      </c>
      <c r="C5364" s="6">
        <v>1964</v>
      </c>
      <c r="D5364" s="6" t="s">
        <v>9</v>
      </c>
      <c r="E5364" s="6" t="s">
        <v>3</v>
      </c>
      <c r="F5364" s="27">
        <v>5.1915799254360726E-2</v>
      </c>
    </row>
    <row r="5365" spans="2:6" x14ac:dyDescent="0.25">
      <c r="B5365" s="6" t="s">
        <v>33</v>
      </c>
      <c r="C5365" s="6">
        <v>1964</v>
      </c>
      <c r="D5365" s="6" t="s">
        <v>10</v>
      </c>
      <c r="E5365" s="6" t="s">
        <v>3</v>
      </c>
      <c r="F5365" s="27">
        <v>0.10595533087930949</v>
      </c>
    </row>
    <row r="5366" spans="2:6" x14ac:dyDescent="0.25">
      <c r="B5366" s="6" t="s">
        <v>33</v>
      </c>
      <c r="C5366" s="6">
        <v>1964</v>
      </c>
      <c r="D5366" s="6" t="s">
        <v>11</v>
      </c>
      <c r="E5366" s="6" t="s">
        <v>3</v>
      </c>
      <c r="F5366" s="27">
        <v>2.9333896584819604E-2</v>
      </c>
    </row>
    <row r="5367" spans="2:6" x14ac:dyDescent="0.25">
      <c r="B5367" s="6" t="s">
        <v>33</v>
      </c>
      <c r="C5367" s="6">
        <v>1964</v>
      </c>
      <c r="D5367" s="6" t="s">
        <v>12</v>
      </c>
      <c r="E5367" s="6" t="s">
        <v>3</v>
      </c>
      <c r="F5367" s="27">
        <v>1.3940975993746704E-2</v>
      </c>
    </row>
    <row r="5368" spans="2:6" x14ac:dyDescent="0.25">
      <c r="B5368" s="6" t="s">
        <v>33</v>
      </c>
      <c r="C5368" s="6">
        <v>1964</v>
      </c>
      <c r="D5368" s="6" t="s">
        <v>13</v>
      </c>
      <c r="E5368" s="6" t="s">
        <v>3</v>
      </c>
      <c r="F5368" s="27">
        <v>4.2208741870439784E-2</v>
      </c>
    </row>
    <row r="5369" spans="2:6" x14ac:dyDescent="0.25">
      <c r="B5369" s="6" t="s">
        <v>33</v>
      </c>
      <c r="C5369" s="6">
        <v>1964</v>
      </c>
      <c r="D5369" s="6" t="s">
        <v>14</v>
      </c>
      <c r="E5369" s="6" t="s">
        <v>3</v>
      </c>
      <c r="F5369" s="27">
        <v>1.1627597784254278E-2</v>
      </c>
    </row>
    <row r="5370" spans="2:6" x14ac:dyDescent="0.25">
      <c r="B5370" s="6" t="s">
        <v>33</v>
      </c>
      <c r="C5370" s="6">
        <v>1964</v>
      </c>
      <c r="D5370" s="6" t="s">
        <v>15</v>
      </c>
      <c r="E5370" s="6" t="s">
        <v>3</v>
      </c>
      <c r="F5370" s="27">
        <v>1.8914413033585876E-3</v>
      </c>
    </row>
    <row r="5371" spans="2:6" x14ac:dyDescent="0.25">
      <c r="B5371" s="6" t="s">
        <v>33</v>
      </c>
      <c r="C5371" s="6">
        <v>1964</v>
      </c>
      <c r="D5371" s="6" t="s">
        <v>16</v>
      </c>
      <c r="E5371" s="6" t="s">
        <v>3</v>
      </c>
      <c r="F5371" s="27">
        <v>0.15843304373042397</v>
      </c>
    </row>
    <row r="5372" spans="2:6" x14ac:dyDescent="0.25">
      <c r="B5372" s="6" t="s">
        <v>33</v>
      </c>
      <c r="C5372" s="6">
        <v>1964</v>
      </c>
      <c r="D5372" s="6" t="s">
        <v>17</v>
      </c>
      <c r="E5372" s="6" t="s">
        <v>3</v>
      </c>
      <c r="F5372" s="27">
        <v>4.654801927965687E-2</v>
      </c>
    </row>
    <row r="5373" spans="2:6" x14ac:dyDescent="0.25">
      <c r="B5373" s="6" t="s">
        <v>33</v>
      </c>
      <c r="C5373" s="6">
        <v>1964</v>
      </c>
      <c r="D5373" s="6" t="s">
        <v>18</v>
      </c>
      <c r="E5373" s="6" t="s">
        <v>3</v>
      </c>
      <c r="F5373" s="27">
        <v>2.7208659088525974E-2</v>
      </c>
    </row>
    <row r="5374" spans="2:6" x14ac:dyDescent="0.25">
      <c r="B5374" s="6" t="s">
        <v>33</v>
      </c>
      <c r="C5374" s="6">
        <v>1964</v>
      </c>
      <c r="D5374" s="6" t="s">
        <v>19</v>
      </c>
      <c r="E5374" s="6" t="s">
        <v>3</v>
      </c>
      <c r="F5374" s="27">
        <v>9.4501324259766636E-2</v>
      </c>
    </row>
    <row r="5375" spans="2:6" x14ac:dyDescent="0.25">
      <c r="B5375" s="6" t="s">
        <v>33</v>
      </c>
      <c r="C5375" s="6">
        <v>1964</v>
      </c>
      <c r="D5375" s="6" t="s">
        <v>20</v>
      </c>
      <c r="E5375" s="6" t="s">
        <v>3</v>
      </c>
      <c r="F5375" s="27">
        <v>7.0469985535741965E-3</v>
      </c>
    </row>
    <row r="5376" spans="2:6" x14ac:dyDescent="0.25">
      <c r="B5376" s="6" t="s">
        <v>33</v>
      </c>
      <c r="C5376" s="6">
        <v>1964</v>
      </c>
      <c r="D5376" s="6" t="s">
        <v>21</v>
      </c>
      <c r="E5376" s="6" t="s">
        <v>3</v>
      </c>
      <c r="F5376" s="27">
        <v>2.2285894614108345E-3</v>
      </c>
    </row>
    <row r="5377" spans="2:6" x14ac:dyDescent="0.25">
      <c r="B5377" s="6" t="s">
        <v>33</v>
      </c>
      <c r="C5377" s="6">
        <v>1964</v>
      </c>
      <c r="D5377" s="6" t="s">
        <v>22</v>
      </c>
      <c r="E5377" s="6" t="s">
        <v>3</v>
      </c>
      <c r="F5377" s="27">
        <v>3.4652509119807502E-2</v>
      </c>
    </row>
    <row r="5378" spans="2:6" x14ac:dyDescent="0.25">
      <c r="B5378" s="6" t="s">
        <v>33</v>
      </c>
      <c r="C5378" s="6">
        <v>1964</v>
      </c>
      <c r="D5378" s="6" t="s">
        <v>23</v>
      </c>
      <c r="E5378" s="6" t="s">
        <v>3</v>
      </c>
      <c r="F5378" s="27">
        <v>5.3833329403282879E-4</v>
      </c>
    </row>
    <row r="5379" spans="2:6" x14ac:dyDescent="0.25">
      <c r="B5379" s="6" t="s">
        <v>33</v>
      </c>
      <c r="C5379" s="6">
        <v>1964</v>
      </c>
      <c r="D5379" s="6" t="s">
        <v>24</v>
      </c>
      <c r="E5379" s="6" t="s">
        <v>3</v>
      </c>
      <c r="F5379" s="27">
        <v>0.11605873803236923</v>
      </c>
    </row>
    <row r="5380" spans="2:6" x14ac:dyDescent="0.25">
      <c r="B5380" s="6" t="s">
        <v>33</v>
      </c>
      <c r="C5380" s="6">
        <v>1964</v>
      </c>
      <c r="D5380" s="6" t="s">
        <v>25</v>
      </c>
      <c r="E5380" s="6" t="s">
        <v>3</v>
      </c>
      <c r="F5380" s="27">
        <v>5.7179725555378841E-2</v>
      </c>
    </row>
    <row r="5381" spans="2:6" x14ac:dyDescent="0.25">
      <c r="B5381" s="6" t="s">
        <v>33</v>
      </c>
      <c r="C5381" s="6">
        <v>1964</v>
      </c>
      <c r="D5381" s="6" t="s">
        <v>26</v>
      </c>
      <c r="E5381" s="6" t="s">
        <v>3</v>
      </c>
      <c r="F5381" s="27">
        <v>6.801462380135552E-2</v>
      </c>
    </row>
    <row r="5382" spans="2:6" x14ac:dyDescent="0.25">
      <c r="B5382" s="6" t="s">
        <v>33</v>
      </c>
      <c r="C5382" s="6">
        <v>1964</v>
      </c>
      <c r="D5382" s="6" t="s">
        <v>27</v>
      </c>
      <c r="E5382" s="6" t="s">
        <v>3</v>
      </c>
      <c r="F5382" s="27">
        <v>1.6907578759465359E-4</v>
      </c>
    </row>
    <row r="5383" spans="2:6" x14ac:dyDescent="0.25">
      <c r="B5383" s="6" t="s">
        <v>33</v>
      </c>
      <c r="C5383" s="6">
        <v>1964</v>
      </c>
      <c r="D5383" s="6" t="s">
        <v>28</v>
      </c>
      <c r="E5383" s="6" t="s">
        <v>3</v>
      </c>
      <c r="F5383" s="27">
        <v>7.4694371682765661E-3</v>
      </c>
    </row>
    <row r="5384" spans="2:6" x14ac:dyDescent="0.25">
      <c r="B5384" s="6" t="s">
        <v>33</v>
      </c>
      <c r="C5384" s="6">
        <v>1964</v>
      </c>
      <c r="D5384" s="6" t="s">
        <v>29</v>
      </c>
      <c r="E5384" s="6" t="s">
        <v>3</v>
      </c>
      <c r="F5384" s="27">
        <v>3.5973006072178806E-2</v>
      </c>
    </row>
    <row r="5385" spans="2:6" x14ac:dyDescent="0.25">
      <c r="B5385" s="6" t="s">
        <v>33</v>
      </c>
      <c r="C5385" s="6">
        <v>1964</v>
      </c>
      <c r="D5385" s="6" t="s">
        <v>30</v>
      </c>
      <c r="E5385" s="6" t="s">
        <v>3</v>
      </c>
      <c r="F5385" s="27">
        <v>8.8300708061302764E-5</v>
      </c>
    </row>
    <row r="5386" spans="2:6" x14ac:dyDescent="0.25">
      <c r="B5386" s="6" t="s">
        <v>33</v>
      </c>
      <c r="C5386" s="6">
        <v>1964</v>
      </c>
      <c r="D5386" s="6" t="s">
        <v>31</v>
      </c>
      <c r="E5386" s="6" t="s">
        <v>3</v>
      </c>
      <c r="F5386" s="27">
        <v>1.1990834787870092E-4</v>
      </c>
    </row>
    <row r="5387" spans="2:6" x14ac:dyDescent="0.25">
      <c r="B5387" s="6" t="s">
        <v>33</v>
      </c>
      <c r="C5387" s="6">
        <v>1964</v>
      </c>
      <c r="D5387" s="6" t="s">
        <v>32</v>
      </c>
      <c r="E5387" s="6" t="s">
        <v>3</v>
      </c>
      <c r="F5387" s="27">
        <v>3.486874551284399E-4</v>
      </c>
    </row>
    <row r="5388" spans="2:6" x14ac:dyDescent="0.25">
      <c r="B5388" s="6" t="s">
        <v>33</v>
      </c>
      <c r="C5388" s="6">
        <v>1964</v>
      </c>
      <c r="D5388" s="6" t="s">
        <v>7</v>
      </c>
      <c r="E5388" s="6" t="s">
        <v>4</v>
      </c>
      <c r="F5388" s="27">
        <v>5.339439799757853E-2</v>
      </c>
    </row>
    <row r="5389" spans="2:6" x14ac:dyDescent="0.25">
      <c r="B5389" s="6" t="s">
        <v>33</v>
      </c>
      <c r="C5389" s="6">
        <v>1964</v>
      </c>
      <c r="D5389" s="6" t="s">
        <v>8</v>
      </c>
      <c r="E5389" s="6" t="s">
        <v>4</v>
      </c>
      <c r="F5389" s="27">
        <v>4.0018437263055651E-2</v>
      </c>
    </row>
    <row r="5390" spans="2:6" x14ac:dyDescent="0.25">
      <c r="B5390" s="6" t="s">
        <v>33</v>
      </c>
      <c r="C5390" s="6">
        <v>1964</v>
      </c>
      <c r="D5390" s="6" t="s">
        <v>9</v>
      </c>
      <c r="E5390" s="6" t="s">
        <v>4</v>
      </c>
      <c r="F5390" s="27">
        <v>8.8569896642934298E-2</v>
      </c>
    </row>
    <row r="5391" spans="2:6" x14ac:dyDescent="0.25">
      <c r="B5391" s="6" t="s">
        <v>33</v>
      </c>
      <c r="C5391" s="6">
        <v>1964</v>
      </c>
      <c r="D5391" s="6" t="s">
        <v>10</v>
      </c>
      <c r="E5391" s="6" t="s">
        <v>4</v>
      </c>
      <c r="F5391" s="27">
        <v>9.3012414108084251E-2</v>
      </c>
    </row>
    <row r="5392" spans="2:6" x14ac:dyDescent="0.25">
      <c r="B5392" s="6" t="s">
        <v>33</v>
      </c>
      <c r="C5392" s="6">
        <v>1964</v>
      </c>
      <c r="D5392" s="6" t="s">
        <v>11</v>
      </c>
      <c r="E5392" s="6" t="s">
        <v>4</v>
      </c>
      <c r="F5392" s="27">
        <v>2.6174704643359456E-2</v>
      </c>
    </row>
    <row r="5393" spans="2:6" x14ac:dyDescent="0.25">
      <c r="B5393" s="6" t="s">
        <v>33</v>
      </c>
      <c r="C5393" s="6">
        <v>1964</v>
      </c>
      <c r="D5393" s="6" t="s">
        <v>12</v>
      </c>
      <c r="E5393" s="6" t="s">
        <v>4</v>
      </c>
      <c r="F5393" s="27">
        <v>5.8521472518533292E-3</v>
      </c>
    </row>
    <row r="5394" spans="2:6" x14ac:dyDescent="0.25">
      <c r="B5394" s="6" t="s">
        <v>33</v>
      </c>
      <c r="C5394" s="6">
        <v>1964</v>
      </c>
      <c r="D5394" s="6" t="s">
        <v>13</v>
      </c>
      <c r="E5394" s="6" t="s">
        <v>4</v>
      </c>
      <c r="F5394" s="27">
        <v>1.787372684752794E-2</v>
      </c>
    </row>
    <row r="5395" spans="2:6" x14ac:dyDescent="0.25">
      <c r="B5395" s="6" t="s">
        <v>33</v>
      </c>
      <c r="C5395" s="6">
        <v>1964</v>
      </c>
      <c r="D5395" s="6" t="s">
        <v>14</v>
      </c>
      <c r="E5395" s="6" t="s">
        <v>4</v>
      </c>
      <c r="F5395" s="27">
        <v>9.4417308296400049E-3</v>
      </c>
    </row>
    <row r="5396" spans="2:6" x14ac:dyDescent="0.25">
      <c r="B5396" s="6" t="s">
        <v>33</v>
      </c>
      <c r="C5396" s="6">
        <v>1964</v>
      </c>
      <c r="D5396" s="6" t="s">
        <v>15</v>
      </c>
      <c r="E5396" s="6" t="s">
        <v>4</v>
      </c>
      <c r="F5396" s="27">
        <v>3.654829600015575E-3</v>
      </c>
    </row>
    <row r="5397" spans="2:6" x14ac:dyDescent="0.25">
      <c r="B5397" s="6" t="s">
        <v>33</v>
      </c>
      <c r="C5397" s="6">
        <v>1964</v>
      </c>
      <c r="D5397" s="6" t="s">
        <v>16</v>
      </c>
      <c r="E5397" s="6" t="s">
        <v>4</v>
      </c>
      <c r="F5397" s="27">
        <v>8.4952951830019385E-2</v>
      </c>
    </row>
    <row r="5398" spans="2:6" x14ac:dyDescent="0.25">
      <c r="B5398" s="6" t="s">
        <v>33</v>
      </c>
      <c r="C5398" s="6">
        <v>1964</v>
      </c>
      <c r="D5398" s="6" t="s">
        <v>17</v>
      </c>
      <c r="E5398" s="6" t="s">
        <v>4</v>
      </c>
      <c r="F5398" s="27">
        <v>7.9509118394695294E-2</v>
      </c>
    </row>
    <row r="5399" spans="2:6" x14ac:dyDescent="0.25">
      <c r="B5399" s="6" t="s">
        <v>33</v>
      </c>
      <c r="C5399" s="6">
        <v>1964</v>
      </c>
      <c r="D5399" s="6" t="s">
        <v>18</v>
      </c>
      <c r="E5399" s="6" t="s">
        <v>4</v>
      </c>
      <c r="F5399" s="27">
        <v>0.10468934737666266</v>
      </c>
    </row>
    <row r="5400" spans="2:6" x14ac:dyDescent="0.25">
      <c r="B5400" s="6" t="s">
        <v>33</v>
      </c>
      <c r="C5400" s="6">
        <v>1964</v>
      </c>
      <c r="D5400" s="6" t="s">
        <v>19</v>
      </c>
      <c r="E5400" s="6" t="s">
        <v>4</v>
      </c>
      <c r="F5400" s="27">
        <v>8.9171843815755755E-2</v>
      </c>
    </row>
    <row r="5401" spans="2:6" x14ac:dyDescent="0.25">
      <c r="B5401" s="6" t="s">
        <v>33</v>
      </c>
      <c r="C5401" s="6">
        <v>1964</v>
      </c>
      <c r="D5401" s="6" t="s">
        <v>20</v>
      </c>
      <c r="E5401" s="6" t="s">
        <v>4</v>
      </c>
      <c r="F5401" s="27">
        <v>1.5778487649822495E-2</v>
      </c>
    </row>
    <row r="5402" spans="2:6" x14ac:dyDescent="0.25">
      <c r="B5402" s="6" t="s">
        <v>33</v>
      </c>
      <c r="C5402" s="6">
        <v>1964</v>
      </c>
      <c r="D5402" s="6" t="s">
        <v>21</v>
      </c>
      <c r="E5402" s="6" t="s">
        <v>4</v>
      </c>
      <c r="F5402" s="27">
        <v>1.1097085554899002E-3</v>
      </c>
    </row>
    <row r="5403" spans="2:6" x14ac:dyDescent="0.25">
      <c r="B5403" s="6" t="s">
        <v>33</v>
      </c>
      <c r="C5403" s="6">
        <v>1964</v>
      </c>
      <c r="D5403" s="6" t="s">
        <v>22</v>
      </c>
      <c r="E5403" s="6" t="s">
        <v>4</v>
      </c>
      <c r="F5403" s="27">
        <v>4.3975818982277814E-2</v>
      </c>
    </row>
    <row r="5404" spans="2:6" x14ac:dyDescent="0.25">
      <c r="B5404" s="6" t="s">
        <v>33</v>
      </c>
      <c r="C5404" s="6">
        <v>1964</v>
      </c>
      <c r="D5404" s="6" t="s">
        <v>23</v>
      </c>
      <c r="E5404" s="6" t="s">
        <v>4</v>
      </c>
      <c r="F5404" s="27">
        <v>8.6819303772325054E-5</v>
      </c>
    </row>
    <row r="5405" spans="2:6" x14ac:dyDescent="0.25">
      <c r="B5405" s="6" t="s">
        <v>33</v>
      </c>
      <c r="C5405" s="6">
        <v>1964</v>
      </c>
      <c r="D5405" s="6" t="s">
        <v>24</v>
      </c>
      <c r="E5405" s="6" t="s">
        <v>4</v>
      </c>
      <c r="F5405" s="27">
        <v>4.7111837470053916E-2</v>
      </c>
    </row>
    <row r="5406" spans="2:6" x14ac:dyDescent="0.25">
      <c r="B5406" s="6" t="s">
        <v>33</v>
      </c>
      <c r="C5406" s="6">
        <v>1964</v>
      </c>
      <c r="D5406" s="6" t="s">
        <v>25</v>
      </c>
      <c r="E5406" s="6" t="s">
        <v>4</v>
      </c>
      <c r="F5406" s="27">
        <v>9.5959534837955718E-2</v>
      </c>
    </row>
    <row r="5407" spans="2:6" x14ac:dyDescent="0.25">
      <c r="B5407" s="6" t="s">
        <v>33</v>
      </c>
      <c r="C5407" s="6">
        <v>1964</v>
      </c>
      <c r="D5407" s="6" t="s">
        <v>26</v>
      </c>
      <c r="E5407" s="6" t="s">
        <v>4</v>
      </c>
      <c r="F5407" s="27">
        <v>6.5820608166592035E-2</v>
      </c>
    </row>
    <row r="5408" spans="2:6" x14ac:dyDescent="0.25">
      <c r="B5408" s="6" t="s">
        <v>33</v>
      </c>
      <c r="C5408" s="6">
        <v>1964</v>
      </c>
      <c r="D5408" s="6" t="s">
        <v>27</v>
      </c>
      <c r="E5408" s="6" t="s">
        <v>4</v>
      </c>
      <c r="F5408" s="27">
        <v>1.8626686991153377E-4</v>
      </c>
    </row>
    <row r="5409" spans="2:6" x14ac:dyDescent="0.25">
      <c r="B5409" s="6" t="s">
        <v>33</v>
      </c>
      <c r="C5409" s="6">
        <v>1964</v>
      </c>
      <c r="D5409" s="6" t="s">
        <v>28</v>
      </c>
      <c r="E5409" s="6" t="s">
        <v>4</v>
      </c>
      <c r="F5409" s="27">
        <v>1.9270728371864443E-2</v>
      </c>
    </row>
    <row r="5410" spans="2:6" x14ac:dyDescent="0.25">
      <c r="B5410" s="6" t="s">
        <v>33</v>
      </c>
      <c r="C5410" s="6">
        <v>1964</v>
      </c>
      <c r="D5410" s="6" t="s">
        <v>29</v>
      </c>
      <c r="E5410" s="6" t="s">
        <v>4</v>
      </c>
      <c r="F5410" s="27">
        <v>8.6298387949691104E-3</v>
      </c>
    </row>
    <row r="5411" spans="2:6" x14ac:dyDescent="0.25">
      <c r="B5411" s="6" t="s">
        <v>33</v>
      </c>
      <c r="C5411" s="6">
        <v>1964</v>
      </c>
      <c r="D5411" s="6" t="s">
        <v>30</v>
      </c>
      <c r="E5411" s="6" t="s">
        <v>4</v>
      </c>
      <c r="F5411" s="27">
        <v>3.1044478318588963E-5</v>
      </c>
    </row>
    <row r="5412" spans="2:6" x14ac:dyDescent="0.25">
      <c r="B5412" s="6" t="s">
        <v>33</v>
      </c>
      <c r="C5412" s="6">
        <v>1964</v>
      </c>
      <c r="D5412" s="6" t="s">
        <v>31</v>
      </c>
      <c r="E5412" s="6" t="s">
        <v>4</v>
      </c>
      <c r="F5412" s="27">
        <v>4.7629596227096145E-3</v>
      </c>
    </row>
    <row r="5413" spans="2:6" x14ac:dyDescent="0.25">
      <c r="B5413" s="6" t="s">
        <v>33</v>
      </c>
      <c r="C5413" s="6">
        <v>1964</v>
      </c>
      <c r="D5413" s="6" t="s">
        <v>32</v>
      </c>
      <c r="E5413" s="6" t="s">
        <v>4</v>
      </c>
      <c r="F5413" s="27">
        <v>9.6080029508039734E-4</v>
      </c>
    </row>
    <row r="5414" spans="2:6" x14ac:dyDescent="0.25">
      <c r="B5414" s="6" t="s">
        <v>33</v>
      </c>
      <c r="C5414" s="6">
        <v>1963</v>
      </c>
      <c r="D5414" s="6" t="s">
        <v>7</v>
      </c>
      <c r="E5414" s="6" t="s">
        <v>3</v>
      </c>
      <c r="F5414" s="27">
        <v>4.0201695065410624E-2</v>
      </c>
    </row>
    <row r="5415" spans="2:6" x14ac:dyDescent="0.25">
      <c r="B5415" s="6" t="s">
        <v>33</v>
      </c>
      <c r="C5415" s="6">
        <v>1963</v>
      </c>
      <c r="D5415" s="6" t="s">
        <v>8</v>
      </c>
      <c r="E5415" s="6" t="s">
        <v>3</v>
      </c>
      <c r="F5415" s="27">
        <v>4.5688017403459034E-2</v>
      </c>
    </row>
    <row r="5416" spans="2:6" x14ac:dyDescent="0.25">
      <c r="B5416" s="6" t="s">
        <v>33</v>
      </c>
      <c r="C5416" s="6">
        <v>1963</v>
      </c>
      <c r="D5416" s="6" t="s">
        <v>9</v>
      </c>
      <c r="E5416" s="6" t="s">
        <v>3</v>
      </c>
      <c r="F5416" s="27">
        <v>5.1990372973451847E-2</v>
      </c>
    </row>
    <row r="5417" spans="2:6" x14ac:dyDescent="0.25">
      <c r="B5417" s="6" t="s">
        <v>33</v>
      </c>
      <c r="C5417" s="6">
        <v>1963</v>
      </c>
      <c r="D5417" s="6" t="s">
        <v>10</v>
      </c>
      <c r="E5417" s="6" t="s">
        <v>3</v>
      </c>
      <c r="F5417" s="27">
        <v>0.10797773380976287</v>
      </c>
    </row>
    <row r="5418" spans="2:6" x14ac:dyDescent="0.25">
      <c r="B5418" s="6" t="s">
        <v>33</v>
      </c>
      <c r="C5418" s="6">
        <v>1963</v>
      </c>
      <c r="D5418" s="6" t="s">
        <v>11</v>
      </c>
      <c r="E5418" s="6" t="s">
        <v>3</v>
      </c>
      <c r="F5418" s="27">
        <v>2.7948399925188751E-2</v>
      </c>
    </row>
    <row r="5419" spans="2:6" x14ac:dyDescent="0.25">
      <c r="B5419" s="6" t="s">
        <v>33</v>
      </c>
      <c r="C5419" s="6">
        <v>1963</v>
      </c>
      <c r="D5419" s="6" t="s">
        <v>12</v>
      </c>
      <c r="E5419" s="6" t="s">
        <v>3</v>
      </c>
      <c r="F5419" s="27">
        <v>1.3705716170057782E-2</v>
      </c>
    </row>
    <row r="5420" spans="2:6" x14ac:dyDescent="0.25">
      <c r="B5420" s="6" t="s">
        <v>33</v>
      </c>
      <c r="C5420" s="6">
        <v>1963</v>
      </c>
      <c r="D5420" s="6" t="s">
        <v>13</v>
      </c>
      <c r="E5420" s="6" t="s">
        <v>3</v>
      </c>
      <c r="F5420" s="27">
        <v>4.5085589975292599E-2</v>
      </c>
    </row>
    <row r="5421" spans="2:6" x14ac:dyDescent="0.25">
      <c r="B5421" s="6" t="s">
        <v>33</v>
      </c>
      <c r="C5421" s="6">
        <v>1963</v>
      </c>
      <c r="D5421" s="6" t="s">
        <v>14</v>
      </c>
      <c r="E5421" s="6" t="s">
        <v>3</v>
      </c>
      <c r="F5421" s="27">
        <v>1.1794091880026381E-2</v>
      </c>
    </row>
    <row r="5422" spans="2:6" x14ac:dyDescent="0.25">
      <c r="B5422" s="6" t="s">
        <v>33</v>
      </c>
      <c r="C5422" s="6">
        <v>1963</v>
      </c>
      <c r="D5422" s="6" t="s">
        <v>15</v>
      </c>
      <c r="E5422" s="6" t="s">
        <v>3</v>
      </c>
      <c r="F5422" s="27">
        <v>1.8402582956816192E-3</v>
      </c>
    </row>
    <row r="5423" spans="2:6" x14ac:dyDescent="0.25">
      <c r="B5423" s="6" t="s">
        <v>33</v>
      </c>
      <c r="C5423" s="6">
        <v>1963</v>
      </c>
      <c r="D5423" s="6" t="s">
        <v>16</v>
      </c>
      <c r="E5423" s="6" t="s">
        <v>3</v>
      </c>
      <c r="F5423" s="27">
        <v>0.15452952583448995</v>
      </c>
    </row>
    <row r="5424" spans="2:6" x14ac:dyDescent="0.25">
      <c r="B5424" s="6" t="s">
        <v>33</v>
      </c>
      <c r="C5424" s="6">
        <v>1963</v>
      </c>
      <c r="D5424" s="6" t="s">
        <v>17</v>
      </c>
      <c r="E5424" s="6" t="s">
        <v>3</v>
      </c>
      <c r="F5424" s="27">
        <v>4.7262991071868016E-2</v>
      </c>
    </row>
    <row r="5425" spans="2:6" x14ac:dyDescent="0.25">
      <c r="B5425" s="6" t="s">
        <v>33</v>
      </c>
      <c r="C5425" s="6">
        <v>1963</v>
      </c>
      <c r="D5425" s="6" t="s">
        <v>18</v>
      </c>
      <c r="E5425" s="6" t="s">
        <v>3</v>
      </c>
      <c r="F5425" s="27">
        <v>2.725738022817431E-2</v>
      </c>
    </row>
    <row r="5426" spans="2:6" x14ac:dyDescent="0.25">
      <c r="B5426" s="6" t="s">
        <v>33</v>
      </c>
      <c r="C5426" s="6">
        <v>1963</v>
      </c>
      <c r="D5426" s="6" t="s">
        <v>19</v>
      </c>
      <c r="E5426" s="6" t="s">
        <v>3</v>
      </c>
      <c r="F5426" s="27">
        <v>9.6101940170687766E-2</v>
      </c>
    </row>
    <row r="5427" spans="2:6" x14ac:dyDescent="0.25">
      <c r="B5427" s="6" t="s">
        <v>33</v>
      </c>
      <c r="C5427" s="6">
        <v>1963</v>
      </c>
      <c r="D5427" s="6" t="s">
        <v>20</v>
      </c>
      <c r="E5427" s="6" t="s">
        <v>3</v>
      </c>
      <c r="F5427" s="27">
        <v>7.1469351996771308E-3</v>
      </c>
    </row>
    <row r="5428" spans="2:6" x14ac:dyDescent="0.25">
      <c r="B5428" s="6" t="s">
        <v>33</v>
      </c>
      <c r="C5428" s="6">
        <v>1963</v>
      </c>
      <c r="D5428" s="6" t="s">
        <v>21</v>
      </c>
      <c r="E5428" s="6" t="s">
        <v>3</v>
      </c>
      <c r="F5428" s="27">
        <v>2.2458140152969317E-3</v>
      </c>
    </row>
    <row r="5429" spans="2:6" x14ac:dyDescent="0.25">
      <c r="B5429" s="6" t="s">
        <v>33</v>
      </c>
      <c r="C5429" s="6">
        <v>1963</v>
      </c>
      <c r="D5429" s="6" t="s">
        <v>22</v>
      </c>
      <c r="E5429" s="6" t="s">
        <v>3</v>
      </c>
      <c r="F5429" s="27">
        <v>3.2463160381537369E-2</v>
      </c>
    </row>
    <row r="5430" spans="2:6" x14ac:dyDescent="0.25">
      <c r="B5430" s="6" t="s">
        <v>33</v>
      </c>
      <c r="C5430" s="6">
        <v>1963</v>
      </c>
      <c r="D5430" s="6" t="s">
        <v>23</v>
      </c>
      <c r="E5430" s="6" t="s">
        <v>3</v>
      </c>
      <c r="F5430" s="27">
        <v>4.5526582602447115E-4</v>
      </c>
    </row>
    <row r="5431" spans="2:6" x14ac:dyDescent="0.25">
      <c r="B5431" s="6" t="s">
        <v>33</v>
      </c>
      <c r="C5431" s="6">
        <v>1963</v>
      </c>
      <c r="D5431" s="6" t="s">
        <v>24</v>
      </c>
      <c r="E5431" s="6" t="s">
        <v>3</v>
      </c>
      <c r="F5431" s="27">
        <v>0.11736310033566626</v>
      </c>
    </row>
    <row r="5432" spans="2:6" x14ac:dyDescent="0.25">
      <c r="B5432" s="6" t="s">
        <v>33</v>
      </c>
      <c r="C5432" s="6">
        <v>1963</v>
      </c>
      <c r="D5432" s="6" t="s">
        <v>25</v>
      </c>
      <c r="E5432" s="6" t="s">
        <v>3</v>
      </c>
      <c r="F5432" s="27">
        <v>5.6682317967496482E-2</v>
      </c>
    </row>
    <row r="5433" spans="2:6" x14ac:dyDescent="0.25">
      <c r="B5433" s="6" t="s">
        <v>33</v>
      </c>
      <c r="C5433" s="6">
        <v>1963</v>
      </c>
      <c r="D5433" s="6" t="s">
        <v>26</v>
      </c>
      <c r="E5433" s="6" t="s">
        <v>3</v>
      </c>
      <c r="F5433" s="27">
        <v>6.7767179517467441E-2</v>
      </c>
    </row>
    <row r="5434" spans="2:6" x14ac:dyDescent="0.25">
      <c r="B5434" s="6" t="s">
        <v>33</v>
      </c>
      <c r="C5434" s="6">
        <v>1963</v>
      </c>
      <c r="D5434" s="6" t="s">
        <v>27</v>
      </c>
      <c r="E5434" s="6" t="s">
        <v>3</v>
      </c>
      <c r="F5434" s="27">
        <v>1.6241915955467618E-4</v>
      </c>
    </row>
    <row r="5435" spans="2:6" x14ac:dyDescent="0.25">
      <c r="B5435" s="6" t="s">
        <v>33</v>
      </c>
      <c r="C5435" s="6">
        <v>1963</v>
      </c>
      <c r="D5435" s="6" t="s">
        <v>28</v>
      </c>
      <c r="E5435" s="6" t="s">
        <v>3</v>
      </c>
      <c r="F5435" s="27">
        <v>7.7705263365128114E-3</v>
      </c>
    </row>
    <row r="5436" spans="2:6" x14ac:dyDescent="0.25">
      <c r="B5436" s="6" t="s">
        <v>33</v>
      </c>
      <c r="C5436" s="6">
        <v>1963</v>
      </c>
      <c r="D5436" s="6" t="s">
        <v>29</v>
      </c>
      <c r="E5436" s="6" t="s">
        <v>3</v>
      </c>
      <c r="F5436" s="27">
        <v>3.6016202541613758E-2</v>
      </c>
    </row>
    <row r="5437" spans="2:6" x14ac:dyDescent="0.25">
      <c r="B5437" s="6" t="s">
        <v>33</v>
      </c>
      <c r="C5437" s="6">
        <v>1963</v>
      </c>
      <c r="D5437" s="6" t="s">
        <v>30</v>
      </c>
      <c r="E5437" s="6" t="s">
        <v>3</v>
      </c>
      <c r="F5437" s="27">
        <v>9.0068806662138622E-5</v>
      </c>
    </row>
    <row r="5438" spans="2:6" x14ac:dyDescent="0.25">
      <c r="B5438" s="6" t="s">
        <v>33</v>
      </c>
      <c r="C5438" s="6">
        <v>1963</v>
      </c>
      <c r="D5438" s="6" t="s">
        <v>31</v>
      </c>
      <c r="E5438" s="6" t="s">
        <v>3</v>
      </c>
      <c r="F5438" s="27">
        <v>1.1467777023102895E-4</v>
      </c>
    </row>
    <row r="5439" spans="2:6" x14ac:dyDescent="0.25">
      <c r="B5439" s="6" t="s">
        <v>33</v>
      </c>
      <c r="C5439" s="6">
        <v>1963</v>
      </c>
      <c r="D5439" s="6" t="s">
        <v>32</v>
      </c>
      <c r="E5439" s="6" t="s">
        <v>3</v>
      </c>
      <c r="F5439" s="27">
        <v>3.3861933870793097E-4</v>
      </c>
    </row>
    <row r="5440" spans="2:6" x14ac:dyDescent="0.25">
      <c r="B5440" s="6" t="s">
        <v>33</v>
      </c>
      <c r="C5440" s="6">
        <v>1963</v>
      </c>
      <c r="D5440" s="6" t="s">
        <v>7</v>
      </c>
      <c r="E5440" s="6" t="s">
        <v>4</v>
      </c>
      <c r="F5440" s="27">
        <v>4.9252955379879476E-2</v>
      </c>
    </row>
    <row r="5441" spans="2:6" x14ac:dyDescent="0.25">
      <c r="B5441" s="6" t="s">
        <v>33</v>
      </c>
      <c r="C5441" s="6">
        <v>1963</v>
      </c>
      <c r="D5441" s="6" t="s">
        <v>8</v>
      </c>
      <c r="E5441" s="6" t="s">
        <v>4</v>
      </c>
      <c r="F5441" s="27">
        <v>4.2575336802419463E-2</v>
      </c>
    </row>
    <row r="5442" spans="2:6" x14ac:dyDescent="0.25">
      <c r="B5442" s="6" t="s">
        <v>33</v>
      </c>
      <c r="C5442" s="6">
        <v>1963</v>
      </c>
      <c r="D5442" s="6" t="s">
        <v>9</v>
      </c>
      <c r="E5442" s="6" t="s">
        <v>4</v>
      </c>
      <c r="F5442" s="27">
        <v>8.9615749976498238E-2</v>
      </c>
    </row>
    <row r="5443" spans="2:6" x14ac:dyDescent="0.25">
      <c r="B5443" s="6" t="s">
        <v>33</v>
      </c>
      <c r="C5443" s="6">
        <v>1963</v>
      </c>
      <c r="D5443" s="6" t="s">
        <v>10</v>
      </c>
      <c r="E5443" s="6" t="s">
        <v>4</v>
      </c>
      <c r="F5443" s="27">
        <v>9.1745711381659892E-2</v>
      </c>
    </row>
    <row r="5444" spans="2:6" x14ac:dyDescent="0.25">
      <c r="B5444" s="6" t="s">
        <v>33</v>
      </c>
      <c r="C5444" s="6">
        <v>1963</v>
      </c>
      <c r="D5444" s="6" t="s">
        <v>11</v>
      </c>
      <c r="E5444" s="6" t="s">
        <v>4</v>
      </c>
      <c r="F5444" s="27">
        <v>2.6781109460072183E-2</v>
      </c>
    </row>
    <row r="5445" spans="2:6" x14ac:dyDescent="0.25">
      <c r="B5445" s="6" t="s">
        <v>33</v>
      </c>
      <c r="C5445" s="6">
        <v>1963</v>
      </c>
      <c r="D5445" s="6" t="s">
        <v>12</v>
      </c>
      <c r="E5445" s="6" t="s">
        <v>4</v>
      </c>
      <c r="F5445" s="27">
        <v>5.9806158450223254E-3</v>
      </c>
    </row>
    <row r="5446" spans="2:6" x14ac:dyDescent="0.25">
      <c r="B5446" s="6" t="s">
        <v>33</v>
      </c>
      <c r="C5446" s="6">
        <v>1963</v>
      </c>
      <c r="D5446" s="6" t="s">
        <v>13</v>
      </c>
      <c r="E5446" s="6" t="s">
        <v>4</v>
      </c>
      <c r="F5446" s="27">
        <v>1.8894902687096152E-2</v>
      </c>
    </row>
    <row r="5447" spans="2:6" x14ac:dyDescent="0.25">
      <c r="B5447" s="6" t="s">
        <v>33</v>
      </c>
      <c r="C5447" s="6">
        <v>1963</v>
      </c>
      <c r="D5447" s="6" t="s">
        <v>14</v>
      </c>
      <c r="E5447" s="6" t="s">
        <v>4</v>
      </c>
      <c r="F5447" s="27">
        <v>8.5120549790769339E-3</v>
      </c>
    </row>
    <row r="5448" spans="2:6" x14ac:dyDescent="0.25">
      <c r="B5448" s="6" t="s">
        <v>33</v>
      </c>
      <c r="C5448" s="6">
        <v>1963</v>
      </c>
      <c r="D5448" s="6" t="s">
        <v>15</v>
      </c>
      <c r="E5448" s="6" t="s">
        <v>4</v>
      </c>
      <c r="F5448" s="27">
        <v>3.6122608078272057E-3</v>
      </c>
    </row>
    <row r="5449" spans="2:6" x14ac:dyDescent="0.25">
      <c r="B5449" s="6" t="s">
        <v>33</v>
      </c>
      <c r="C5449" s="6">
        <v>1963</v>
      </c>
      <c r="D5449" s="6" t="s">
        <v>16</v>
      </c>
      <c r="E5449" s="6" t="s">
        <v>4</v>
      </c>
      <c r="F5449" s="27">
        <v>8.387560526792795E-2</v>
      </c>
    </row>
    <row r="5450" spans="2:6" x14ac:dyDescent="0.25">
      <c r="B5450" s="6" t="s">
        <v>33</v>
      </c>
      <c r="C5450" s="6">
        <v>1963</v>
      </c>
      <c r="D5450" s="6" t="s">
        <v>17</v>
      </c>
      <c r="E5450" s="6" t="s">
        <v>4</v>
      </c>
      <c r="F5450" s="27">
        <v>7.7808253613429398E-2</v>
      </c>
    </row>
    <row r="5451" spans="2:6" x14ac:dyDescent="0.25">
      <c r="B5451" s="6" t="s">
        <v>33</v>
      </c>
      <c r="C5451" s="6">
        <v>1963</v>
      </c>
      <c r="D5451" s="6" t="s">
        <v>18</v>
      </c>
      <c r="E5451" s="6" t="s">
        <v>4</v>
      </c>
      <c r="F5451" s="27">
        <v>0.10680917654476736</v>
      </c>
    </row>
    <row r="5452" spans="2:6" x14ac:dyDescent="0.25">
      <c r="B5452" s="6" t="s">
        <v>33</v>
      </c>
      <c r="C5452" s="6">
        <v>1963</v>
      </c>
      <c r="D5452" s="6" t="s">
        <v>19</v>
      </c>
      <c r="E5452" s="6" t="s">
        <v>4</v>
      </c>
      <c r="F5452" s="27">
        <v>8.7794297977497507E-2</v>
      </c>
    </row>
    <row r="5453" spans="2:6" x14ac:dyDescent="0.25">
      <c r="B5453" s="6" t="s">
        <v>33</v>
      </c>
      <c r="C5453" s="6">
        <v>1963</v>
      </c>
      <c r="D5453" s="6" t="s">
        <v>20</v>
      </c>
      <c r="E5453" s="6" t="s">
        <v>4</v>
      </c>
      <c r="F5453" s="27">
        <v>1.6426308061703958E-2</v>
      </c>
    </row>
    <row r="5454" spans="2:6" x14ac:dyDescent="0.25">
      <c r="B5454" s="6" t="s">
        <v>33</v>
      </c>
      <c r="C5454" s="6">
        <v>1963</v>
      </c>
      <c r="D5454" s="6" t="s">
        <v>21</v>
      </c>
      <c r="E5454" s="6" t="s">
        <v>4</v>
      </c>
      <c r="F5454" s="27">
        <v>1.1509374479000845E-3</v>
      </c>
    </row>
    <row r="5455" spans="2:6" x14ac:dyDescent="0.25">
      <c r="B5455" s="6" t="s">
        <v>33</v>
      </c>
      <c r="C5455" s="6">
        <v>1963</v>
      </c>
      <c r="D5455" s="6" t="s">
        <v>22</v>
      </c>
      <c r="E5455" s="6" t="s">
        <v>4</v>
      </c>
      <c r="F5455" s="27">
        <v>4.4717763234092676E-2</v>
      </c>
    </row>
    <row r="5456" spans="2:6" x14ac:dyDescent="0.25">
      <c r="B5456" s="6" t="s">
        <v>33</v>
      </c>
      <c r="C5456" s="6">
        <v>1963</v>
      </c>
      <c r="D5456" s="6" t="s">
        <v>23</v>
      </c>
      <c r="E5456" s="6" t="s">
        <v>4</v>
      </c>
      <c r="F5456" s="27">
        <v>9.4526451045945571E-5</v>
      </c>
    </row>
    <row r="5457" spans="2:6" x14ac:dyDescent="0.25">
      <c r="B5457" s="6" t="s">
        <v>33</v>
      </c>
      <c r="C5457" s="6">
        <v>1963</v>
      </c>
      <c r="D5457" s="6" t="s">
        <v>24</v>
      </c>
      <c r="E5457" s="6" t="s">
        <v>4</v>
      </c>
      <c r="F5457" s="27">
        <v>4.6663346122104286E-2</v>
      </c>
    </row>
    <row r="5458" spans="2:6" x14ac:dyDescent="0.25">
      <c r="B5458" s="6" t="s">
        <v>33</v>
      </c>
      <c r="C5458" s="6">
        <v>1963</v>
      </c>
      <c r="D5458" s="6" t="s">
        <v>25</v>
      </c>
      <c r="E5458" s="6" t="s">
        <v>4</v>
      </c>
      <c r="F5458" s="27">
        <v>9.8178703813830676E-2</v>
      </c>
    </row>
    <row r="5459" spans="2:6" x14ac:dyDescent="0.25">
      <c r="B5459" s="6" t="s">
        <v>33</v>
      </c>
      <c r="C5459" s="6">
        <v>1963</v>
      </c>
      <c r="D5459" s="6" t="s">
        <v>26</v>
      </c>
      <c r="E5459" s="6" t="s">
        <v>4</v>
      </c>
      <c r="F5459" s="27">
        <v>6.5993485984895503E-2</v>
      </c>
    </row>
    <row r="5460" spans="2:6" x14ac:dyDescent="0.25">
      <c r="B5460" s="6" t="s">
        <v>33</v>
      </c>
      <c r="C5460" s="6">
        <v>1963</v>
      </c>
      <c r="D5460" s="6" t="s">
        <v>27</v>
      </c>
      <c r="E5460" s="6" t="s">
        <v>4</v>
      </c>
      <c r="F5460" s="27">
        <v>1.7710725168498592E-4</v>
      </c>
    </row>
    <row r="5461" spans="2:6" x14ac:dyDescent="0.25">
      <c r="B5461" s="6" t="s">
        <v>33</v>
      </c>
      <c r="C5461" s="6">
        <v>1963</v>
      </c>
      <c r="D5461" s="6" t="s">
        <v>28</v>
      </c>
      <c r="E5461" s="6" t="s">
        <v>4</v>
      </c>
      <c r="F5461" s="27">
        <v>1.9638649268952164E-2</v>
      </c>
    </row>
    <row r="5462" spans="2:6" x14ac:dyDescent="0.25">
      <c r="B5462" s="6" t="s">
        <v>33</v>
      </c>
      <c r="C5462" s="6">
        <v>1963</v>
      </c>
      <c r="D5462" s="6" t="s">
        <v>29</v>
      </c>
      <c r="E5462" s="6" t="s">
        <v>4</v>
      </c>
      <c r="F5462" s="27">
        <v>8.3578002759964621E-3</v>
      </c>
    </row>
    <row r="5463" spans="2:6" x14ac:dyDescent="0.25">
      <c r="B5463" s="6" t="s">
        <v>33</v>
      </c>
      <c r="C5463" s="6">
        <v>1963</v>
      </c>
      <c r="D5463" s="6" t="s">
        <v>30</v>
      </c>
      <c r="E5463" s="6" t="s">
        <v>4</v>
      </c>
      <c r="F5463" s="27">
        <v>2.2852548604514312E-5</v>
      </c>
    </row>
    <row r="5464" spans="2:6" x14ac:dyDescent="0.25">
      <c r="B5464" s="6" t="s">
        <v>33</v>
      </c>
      <c r="C5464" s="6">
        <v>1963</v>
      </c>
      <c r="D5464" s="6" t="s">
        <v>31</v>
      </c>
      <c r="E5464" s="6" t="s">
        <v>4</v>
      </c>
      <c r="F5464" s="27">
        <v>4.4162550178223911E-3</v>
      </c>
    </row>
    <row r="5465" spans="2:6" x14ac:dyDescent="0.25">
      <c r="B5465" s="6" t="s">
        <v>33</v>
      </c>
      <c r="C5465" s="6">
        <v>1963</v>
      </c>
      <c r="D5465" s="6" t="s">
        <v>32</v>
      </c>
      <c r="E5465" s="6" t="s">
        <v>4</v>
      </c>
      <c r="F5465" s="27">
        <v>9.0423379819225952E-4</v>
      </c>
    </row>
    <row r="5466" spans="2:6" x14ac:dyDescent="0.25">
      <c r="B5466" s="6" t="s">
        <v>33</v>
      </c>
      <c r="C5466" s="6">
        <v>1962</v>
      </c>
      <c r="D5466" s="6" t="s">
        <v>7</v>
      </c>
      <c r="E5466" s="6" t="s">
        <v>3</v>
      </c>
      <c r="F5466" s="27">
        <v>3.9721997734065963E-2</v>
      </c>
    </row>
    <row r="5467" spans="2:6" x14ac:dyDescent="0.25">
      <c r="B5467" s="6" t="s">
        <v>33</v>
      </c>
      <c r="C5467" s="6">
        <v>1962</v>
      </c>
      <c r="D5467" s="6" t="s">
        <v>8</v>
      </c>
      <c r="E5467" s="6" t="s">
        <v>3</v>
      </c>
      <c r="F5467" s="27">
        <v>4.5390216269097068E-2</v>
      </c>
    </row>
    <row r="5468" spans="2:6" x14ac:dyDescent="0.25">
      <c r="B5468" s="6" t="s">
        <v>33</v>
      </c>
      <c r="C5468" s="6">
        <v>1962</v>
      </c>
      <c r="D5468" s="6" t="s">
        <v>9</v>
      </c>
      <c r="E5468" s="6" t="s">
        <v>3</v>
      </c>
      <c r="F5468" s="27">
        <v>5.1685820125051719E-2</v>
      </c>
    </row>
    <row r="5469" spans="2:6" x14ac:dyDescent="0.25">
      <c r="B5469" s="6" t="s">
        <v>33</v>
      </c>
      <c r="C5469" s="6">
        <v>1962</v>
      </c>
      <c r="D5469" s="6" t="s">
        <v>10</v>
      </c>
      <c r="E5469" s="6" t="s">
        <v>3</v>
      </c>
      <c r="F5469" s="27">
        <v>0.10995918611980063</v>
      </c>
    </row>
    <row r="5470" spans="2:6" x14ac:dyDescent="0.25">
      <c r="B5470" s="6" t="s">
        <v>33</v>
      </c>
      <c r="C5470" s="6">
        <v>1962</v>
      </c>
      <c r="D5470" s="6" t="s">
        <v>11</v>
      </c>
      <c r="E5470" s="6" t="s">
        <v>3</v>
      </c>
      <c r="F5470" s="27">
        <v>2.7439649205569711E-2</v>
      </c>
    </row>
    <row r="5471" spans="2:6" x14ac:dyDescent="0.25">
      <c r="B5471" s="6" t="s">
        <v>33</v>
      </c>
      <c r="C5471" s="6">
        <v>1962</v>
      </c>
      <c r="D5471" s="6" t="s">
        <v>12</v>
      </c>
      <c r="E5471" s="6" t="s">
        <v>3</v>
      </c>
      <c r="F5471" s="27">
        <v>1.3977932277186375E-2</v>
      </c>
    </row>
    <row r="5472" spans="2:6" x14ac:dyDescent="0.25">
      <c r="B5472" s="6" t="s">
        <v>33</v>
      </c>
      <c r="C5472" s="6">
        <v>1962</v>
      </c>
      <c r="D5472" s="6" t="s">
        <v>13</v>
      </c>
      <c r="E5472" s="6" t="s">
        <v>3</v>
      </c>
      <c r="F5472" s="27">
        <v>4.6965929786978999E-2</v>
      </c>
    </row>
    <row r="5473" spans="2:6" x14ac:dyDescent="0.25">
      <c r="B5473" s="6" t="s">
        <v>33</v>
      </c>
      <c r="C5473" s="6">
        <v>1962</v>
      </c>
      <c r="D5473" s="6" t="s">
        <v>14</v>
      </c>
      <c r="E5473" s="6" t="s">
        <v>3</v>
      </c>
      <c r="F5473" s="27">
        <v>1.1916454315908325E-2</v>
      </c>
    </row>
    <row r="5474" spans="2:6" x14ac:dyDescent="0.25">
      <c r="B5474" s="6" t="s">
        <v>33</v>
      </c>
      <c r="C5474" s="6">
        <v>1962</v>
      </c>
      <c r="D5474" s="6" t="s">
        <v>15</v>
      </c>
      <c r="E5474" s="6" t="s">
        <v>3</v>
      </c>
      <c r="F5474" s="27">
        <v>1.8565385344124232E-3</v>
      </c>
    </row>
    <row r="5475" spans="2:6" x14ac:dyDescent="0.25">
      <c r="B5475" s="6" t="s">
        <v>33</v>
      </c>
      <c r="C5475" s="6">
        <v>1962</v>
      </c>
      <c r="D5475" s="6" t="s">
        <v>16</v>
      </c>
      <c r="E5475" s="6" t="s">
        <v>3</v>
      </c>
      <c r="F5475" s="27">
        <v>0.15535665260447076</v>
      </c>
    </row>
    <row r="5476" spans="2:6" x14ac:dyDescent="0.25">
      <c r="B5476" s="6" t="s">
        <v>33</v>
      </c>
      <c r="C5476" s="6">
        <v>1962</v>
      </c>
      <c r="D5476" s="6" t="s">
        <v>17</v>
      </c>
      <c r="E5476" s="6" t="s">
        <v>3</v>
      </c>
      <c r="F5476" s="27">
        <v>4.5274696167632716E-2</v>
      </c>
    </row>
    <row r="5477" spans="2:6" x14ac:dyDescent="0.25">
      <c r="B5477" s="6" t="s">
        <v>33</v>
      </c>
      <c r="C5477" s="6">
        <v>1962</v>
      </c>
      <c r="D5477" s="6" t="s">
        <v>18</v>
      </c>
      <c r="E5477" s="6" t="s">
        <v>3</v>
      </c>
      <c r="F5477" s="27">
        <v>2.7693406750627387E-2</v>
      </c>
    </row>
    <row r="5478" spans="2:6" x14ac:dyDescent="0.25">
      <c r="B5478" s="6" t="s">
        <v>33</v>
      </c>
      <c r="C5478" s="6">
        <v>1962</v>
      </c>
      <c r="D5478" s="6" t="s">
        <v>19</v>
      </c>
      <c r="E5478" s="6" t="s">
        <v>3</v>
      </c>
      <c r="F5478" s="27">
        <v>9.7637203079504895E-2</v>
      </c>
    </row>
    <row r="5479" spans="2:6" x14ac:dyDescent="0.25">
      <c r="B5479" s="6" t="s">
        <v>33</v>
      </c>
      <c r="C5479" s="6">
        <v>1962</v>
      </c>
      <c r="D5479" s="6" t="s">
        <v>20</v>
      </c>
      <c r="E5479" s="6" t="s">
        <v>3</v>
      </c>
      <c r="F5479" s="27">
        <v>7.1646630293140719E-3</v>
      </c>
    </row>
    <row r="5480" spans="2:6" x14ac:dyDescent="0.25">
      <c r="B5480" s="6" t="s">
        <v>33</v>
      </c>
      <c r="C5480" s="6">
        <v>1962</v>
      </c>
      <c r="D5480" s="6" t="s">
        <v>21</v>
      </c>
      <c r="E5480" s="6" t="s">
        <v>3</v>
      </c>
      <c r="F5480" s="27">
        <v>2.1847316260203472E-3</v>
      </c>
    </row>
    <row r="5481" spans="2:6" x14ac:dyDescent="0.25">
      <c r="B5481" s="6" t="s">
        <v>33</v>
      </c>
      <c r="C5481" s="6">
        <v>1962</v>
      </c>
      <c r="D5481" s="6" t="s">
        <v>22</v>
      </c>
      <c r="E5481" s="6" t="s">
        <v>3</v>
      </c>
      <c r="F5481" s="27">
        <v>3.0223248637926168E-2</v>
      </c>
    </row>
    <row r="5482" spans="2:6" x14ac:dyDescent="0.25">
      <c r="B5482" s="6" t="s">
        <v>33</v>
      </c>
      <c r="C5482" s="6">
        <v>1962</v>
      </c>
      <c r="D5482" s="6" t="s">
        <v>23</v>
      </c>
      <c r="E5482" s="6" t="s">
        <v>3</v>
      </c>
      <c r="F5482" s="27">
        <v>2.9290870915228549E-4</v>
      </c>
    </row>
    <row r="5483" spans="2:6" x14ac:dyDescent="0.25">
      <c r="B5483" s="6" t="s">
        <v>33</v>
      </c>
      <c r="C5483" s="6">
        <v>1962</v>
      </c>
      <c r="D5483" s="6" t="s">
        <v>24</v>
      </c>
      <c r="E5483" s="6" t="s">
        <v>3</v>
      </c>
      <c r="F5483" s="27">
        <v>0.11760574681087184</v>
      </c>
    </row>
    <row r="5484" spans="2:6" x14ac:dyDescent="0.25">
      <c r="B5484" s="6" t="s">
        <v>33</v>
      </c>
      <c r="C5484" s="6">
        <v>1962</v>
      </c>
      <c r="D5484" s="6" t="s">
        <v>25</v>
      </c>
      <c r="E5484" s="6" t="s">
        <v>3</v>
      </c>
      <c r="F5484" s="27">
        <v>5.6892924949635167E-2</v>
      </c>
    </row>
    <row r="5485" spans="2:6" x14ac:dyDescent="0.25">
      <c r="B5485" s="6" t="s">
        <v>33</v>
      </c>
      <c r="C5485" s="6">
        <v>1962</v>
      </c>
      <c r="D5485" s="6" t="s">
        <v>26</v>
      </c>
      <c r="E5485" s="6" t="s">
        <v>3</v>
      </c>
      <c r="F5485" s="27">
        <v>6.6427925123640347E-2</v>
      </c>
    </row>
    <row r="5486" spans="2:6" x14ac:dyDescent="0.25">
      <c r="B5486" s="6" t="s">
        <v>33</v>
      </c>
      <c r="C5486" s="6">
        <v>1962</v>
      </c>
      <c r="D5486" s="6" t="s">
        <v>27</v>
      </c>
      <c r="E5486" s="6" t="s">
        <v>3</v>
      </c>
      <c r="F5486" s="27">
        <v>1.7303847834408944E-4</v>
      </c>
    </row>
    <row r="5487" spans="2:6" x14ac:dyDescent="0.25">
      <c r="B5487" s="6" t="s">
        <v>33</v>
      </c>
      <c r="C5487" s="6">
        <v>1962</v>
      </c>
      <c r="D5487" s="6" t="s">
        <v>28</v>
      </c>
      <c r="E5487" s="6" t="s">
        <v>3</v>
      </c>
      <c r="F5487" s="27">
        <v>7.7688476604037696E-3</v>
      </c>
    </row>
    <row r="5488" spans="2:6" x14ac:dyDescent="0.25">
      <c r="B5488" s="6" t="s">
        <v>33</v>
      </c>
      <c r="C5488" s="6">
        <v>1962</v>
      </c>
      <c r="D5488" s="6" t="s">
        <v>29</v>
      </c>
      <c r="E5488" s="6" t="s">
        <v>3</v>
      </c>
      <c r="F5488" s="27">
        <v>3.5825731885094719E-2</v>
      </c>
    </row>
    <row r="5489" spans="2:6" x14ac:dyDescent="0.25">
      <c r="B5489" s="6" t="s">
        <v>33</v>
      </c>
      <c r="C5489" s="6">
        <v>1962</v>
      </c>
      <c r="D5489" s="6" t="s">
        <v>30</v>
      </c>
      <c r="E5489" s="6" t="s">
        <v>3</v>
      </c>
      <c r="F5489" s="27">
        <v>7.5402241959994271E-5</v>
      </c>
    </row>
    <row r="5490" spans="2:6" x14ac:dyDescent="0.25">
      <c r="B5490" s="6" t="s">
        <v>33</v>
      </c>
      <c r="C5490" s="6">
        <v>1962</v>
      </c>
      <c r="D5490" s="6" t="s">
        <v>31</v>
      </c>
      <c r="E5490" s="6" t="s">
        <v>3</v>
      </c>
      <c r="F5490" s="27">
        <v>1.4403761605178393E-4</v>
      </c>
    </row>
    <row r="5491" spans="2:6" x14ac:dyDescent="0.25">
      <c r="B5491" s="6" t="s">
        <v>33</v>
      </c>
      <c r="C5491" s="6">
        <v>1962</v>
      </c>
      <c r="D5491" s="6" t="s">
        <v>32</v>
      </c>
      <c r="E5491" s="6" t="s">
        <v>3</v>
      </c>
      <c r="F5491" s="27">
        <v>3.4511026127843534E-4</v>
      </c>
    </row>
    <row r="5492" spans="2:6" x14ac:dyDescent="0.25">
      <c r="B5492" s="6" t="s">
        <v>33</v>
      </c>
      <c r="C5492" s="6">
        <v>1962</v>
      </c>
      <c r="D5492" s="6" t="s">
        <v>7</v>
      </c>
      <c r="E5492" s="6" t="s">
        <v>4</v>
      </c>
      <c r="F5492" s="27">
        <v>4.6070769210531243E-2</v>
      </c>
    </row>
    <row r="5493" spans="2:6" x14ac:dyDescent="0.25">
      <c r="B5493" s="6" t="s">
        <v>33</v>
      </c>
      <c r="C5493" s="6">
        <v>1962</v>
      </c>
      <c r="D5493" s="6" t="s">
        <v>8</v>
      </c>
      <c r="E5493" s="6" t="s">
        <v>4</v>
      </c>
      <c r="F5493" s="27">
        <v>4.5044703187129047E-2</v>
      </c>
    </row>
    <row r="5494" spans="2:6" x14ac:dyDescent="0.25">
      <c r="B5494" s="6" t="s">
        <v>33</v>
      </c>
      <c r="C5494" s="6">
        <v>1962</v>
      </c>
      <c r="D5494" s="6" t="s">
        <v>9</v>
      </c>
      <c r="E5494" s="6" t="s">
        <v>4</v>
      </c>
      <c r="F5494" s="27">
        <v>9.2094485097504106E-2</v>
      </c>
    </row>
    <row r="5495" spans="2:6" x14ac:dyDescent="0.25">
      <c r="B5495" s="6" t="s">
        <v>33</v>
      </c>
      <c r="C5495" s="6">
        <v>1962</v>
      </c>
      <c r="D5495" s="6" t="s">
        <v>10</v>
      </c>
      <c r="E5495" s="6" t="s">
        <v>4</v>
      </c>
      <c r="F5495" s="27">
        <v>9.4716822473881607E-2</v>
      </c>
    </row>
    <row r="5496" spans="2:6" x14ac:dyDescent="0.25">
      <c r="B5496" s="6" t="s">
        <v>33</v>
      </c>
      <c r="C5496" s="6">
        <v>1962</v>
      </c>
      <c r="D5496" s="6" t="s">
        <v>11</v>
      </c>
      <c r="E5496" s="6" t="s">
        <v>4</v>
      </c>
      <c r="F5496" s="27">
        <v>2.6822418227142077E-2</v>
      </c>
    </row>
    <row r="5497" spans="2:6" x14ac:dyDescent="0.25">
      <c r="B5497" s="6" t="s">
        <v>33</v>
      </c>
      <c r="C5497" s="6">
        <v>1962</v>
      </c>
      <c r="D5497" s="6" t="s">
        <v>12</v>
      </c>
      <c r="E5497" s="6" t="s">
        <v>4</v>
      </c>
      <c r="F5497" s="27">
        <v>5.8644631544649307E-3</v>
      </c>
    </row>
    <row r="5498" spans="2:6" x14ac:dyDescent="0.25">
      <c r="B5498" s="6" t="s">
        <v>33</v>
      </c>
      <c r="C5498" s="6">
        <v>1962</v>
      </c>
      <c r="D5498" s="6" t="s">
        <v>13</v>
      </c>
      <c r="E5498" s="6" t="s">
        <v>4</v>
      </c>
      <c r="F5498" s="27">
        <v>1.9044453247969498E-2</v>
      </c>
    </row>
    <row r="5499" spans="2:6" x14ac:dyDescent="0.25">
      <c r="B5499" s="6" t="s">
        <v>33</v>
      </c>
      <c r="C5499" s="6">
        <v>1962</v>
      </c>
      <c r="D5499" s="6" t="s">
        <v>14</v>
      </c>
      <c r="E5499" s="6" t="s">
        <v>4</v>
      </c>
      <c r="F5499" s="27">
        <v>7.7309116556141949E-3</v>
      </c>
    </row>
    <row r="5500" spans="2:6" x14ac:dyDescent="0.25">
      <c r="B5500" s="6" t="s">
        <v>33</v>
      </c>
      <c r="C5500" s="6">
        <v>1962</v>
      </c>
      <c r="D5500" s="6" t="s">
        <v>15</v>
      </c>
      <c r="E5500" s="6" t="s">
        <v>4</v>
      </c>
      <c r="F5500" s="27">
        <v>3.6645937906815192E-3</v>
      </c>
    </row>
    <row r="5501" spans="2:6" x14ac:dyDescent="0.25">
      <c r="B5501" s="6" t="s">
        <v>33</v>
      </c>
      <c r="C5501" s="6">
        <v>1962</v>
      </c>
      <c r="D5501" s="6" t="s">
        <v>16</v>
      </c>
      <c r="E5501" s="6" t="s">
        <v>4</v>
      </c>
      <c r="F5501" s="27">
        <v>8.6901923165464273E-2</v>
      </c>
    </row>
    <row r="5502" spans="2:6" x14ac:dyDescent="0.25">
      <c r="B5502" s="6" t="s">
        <v>33</v>
      </c>
      <c r="C5502" s="6">
        <v>1962</v>
      </c>
      <c r="D5502" s="6" t="s">
        <v>17</v>
      </c>
      <c r="E5502" s="6" t="s">
        <v>4</v>
      </c>
      <c r="F5502" s="27">
        <v>7.6731321980833614E-2</v>
      </c>
    </row>
    <row r="5503" spans="2:6" x14ac:dyDescent="0.25">
      <c r="B5503" s="6" t="s">
        <v>33</v>
      </c>
      <c r="C5503" s="6">
        <v>1962</v>
      </c>
      <c r="D5503" s="6" t="s">
        <v>18</v>
      </c>
      <c r="E5503" s="6" t="s">
        <v>4</v>
      </c>
      <c r="F5503" s="27">
        <v>0.10676196735511244</v>
      </c>
    </row>
    <row r="5504" spans="2:6" x14ac:dyDescent="0.25">
      <c r="B5504" s="6" t="s">
        <v>33</v>
      </c>
      <c r="C5504" s="6">
        <v>1962</v>
      </c>
      <c r="D5504" s="6" t="s">
        <v>19</v>
      </c>
      <c r="E5504" s="6" t="s">
        <v>4</v>
      </c>
      <c r="F5504" s="27">
        <v>8.6672727944260536E-2</v>
      </c>
    </row>
    <row r="5505" spans="2:6" x14ac:dyDescent="0.25">
      <c r="B5505" s="6" t="s">
        <v>33</v>
      </c>
      <c r="C5505" s="6">
        <v>1962</v>
      </c>
      <c r="D5505" s="6" t="s">
        <v>20</v>
      </c>
      <c r="E5505" s="6" t="s">
        <v>4</v>
      </c>
      <c r="F5505" s="27">
        <v>1.6796012711480658E-2</v>
      </c>
    </row>
    <row r="5506" spans="2:6" x14ac:dyDescent="0.25">
      <c r="B5506" s="6" t="s">
        <v>33</v>
      </c>
      <c r="C5506" s="6">
        <v>1962</v>
      </c>
      <c r="D5506" s="6" t="s">
        <v>21</v>
      </c>
      <c r="E5506" s="6" t="s">
        <v>4</v>
      </c>
      <c r="F5506" s="27">
        <v>1.1707676420871236E-3</v>
      </c>
    </row>
    <row r="5507" spans="2:6" x14ac:dyDescent="0.25">
      <c r="B5507" s="6" t="s">
        <v>33</v>
      </c>
      <c r="C5507" s="6">
        <v>1962</v>
      </c>
      <c r="D5507" s="6" t="s">
        <v>22</v>
      </c>
      <c r="E5507" s="6" t="s">
        <v>4</v>
      </c>
      <c r="F5507" s="27">
        <v>4.3905810377129859E-2</v>
      </c>
    </row>
    <row r="5508" spans="2:6" x14ac:dyDescent="0.25">
      <c r="B5508" s="6" t="s">
        <v>33</v>
      </c>
      <c r="C5508" s="6">
        <v>1962</v>
      </c>
      <c r="D5508" s="6" t="s">
        <v>23</v>
      </c>
      <c r="E5508" s="6" t="s">
        <v>4</v>
      </c>
      <c r="F5508" s="27">
        <v>8.9047149959954085E-5</v>
      </c>
    </row>
    <row r="5509" spans="2:6" x14ac:dyDescent="0.25">
      <c r="B5509" s="6" t="s">
        <v>33</v>
      </c>
      <c r="C5509" s="6">
        <v>1962</v>
      </c>
      <c r="D5509" s="6" t="s">
        <v>24</v>
      </c>
      <c r="E5509" s="6" t="s">
        <v>4</v>
      </c>
      <c r="F5509" s="27">
        <v>4.727543548356903E-2</v>
      </c>
    </row>
    <row r="5510" spans="2:6" x14ac:dyDescent="0.25">
      <c r="B5510" s="6" t="s">
        <v>33</v>
      </c>
      <c r="C5510" s="6">
        <v>1962</v>
      </c>
      <c r="D5510" s="6" t="s">
        <v>25</v>
      </c>
      <c r="E5510" s="6" t="s">
        <v>4</v>
      </c>
      <c r="F5510" s="27">
        <v>9.6565562734982027E-2</v>
      </c>
    </row>
    <row r="5511" spans="2:6" x14ac:dyDescent="0.25">
      <c r="B5511" s="6" t="s">
        <v>33</v>
      </c>
      <c r="C5511" s="6">
        <v>1962</v>
      </c>
      <c r="D5511" s="6" t="s">
        <v>26</v>
      </c>
      <c r="E5511" s="6" t="s">
        <v>4</v>
      </c>
      <c r="F5511" s="27">
        <v>6.2269255307791982E-2</v>
      </c>
    </row>
    <row r="5512" spans="2:6" x14ac:dyDescent="0.25">
      <c r="B5512" s="6" t="s">
        <v>33</v>
      </c>
      <c r="C5512" s="6">
        <v>1962</v>
      </c>
      <c r="D5512" s="6" t="s">
        <v>27</v>
      </c>
      <c r="E5512" s="6" t="s">
        <v>4</v>
      </c>
      <c r="F5512" s="27">
        <v>1.6949315475332167E-4</v>
      </c>
    </row>
    <row r="5513" spans="2:6" x14ac:dyDescent="0.25">
      <c r="B5513" s="6" t="s">
        <v>33</v>
      </c>
      <c r="C5513" s="6">
        <v>1962</v>
      </c>
      <c r="D5513" s="6" t="s">
        <v>28</v>
      </c>
      <c r="E5513" s="6" t="s">
        <v>4</v>
      </c>
      <c r="F5513" s="27">
        <v>2.0615933064876413E-2</v>
      </c>
    </row>
    <row r="5514" spans="2:6" x14ac:dyDescent="0.25">
      <c r="B5514" s="6" t="s">
        <v>33</v>
      </c>
      <c r="C5514" s="6">
        <v>1962</v>
      </c>
      <c r="D5514" s="6" t="s">
        <v>29</v>
      </c>
      <c r="E5514" s="6" t="s">
        <v>4</v>
      </c>
      <c r="F5514" s="27">
        <v>8.2667124045209643E-3</v>
      </c>
    </row>
    <row r="5515" spans="2:6" x14ac:dyDescent="0.25">
      <c r="B5515" s="6" t="s">
        <v>33</v>
      </c>
      <c r="C5515" s="6">
        <v>1962</v>
      </c>
      <c r="D5515" s="6" t="s">
        <v>30</v>
      </c>
      <c r="E5515" s="6" t="s">
        <v>4</v>
      </c>
      <c r="F5515" s="27">
        <v>2.0743938342943847E-5</v>
      </c>
    </row>
    <row r="5516" spans="2:6" x14ac:dyDescent="0.25">
      <c r="B5516" s="6" t="s">
        <v>33</v>
      </c>
      <c r="C5516" s="6">
        <v>1962</v>
      </c>
      <c r="D5516" s="6" t="s">
        <v>31</v>
      </c>
      <c r="E5516" s="6" t="s">
        <v>4</v>
      </c>
      <c r="F5516" s="27">
        <v>4.1826862995394338E-3</v>
      </c>
    </row>
    <row r="5517" spans="2:6" x14ac:dyDescent="0.25">
      <c r="B5517" s="6" t="s">
        <v>33</v>
      </c>
      <c r="C5517" s="6">
        <v>1962</v>
      </c>
      <c r="D5517" s="6" t="s">
        <v>32</v>
      </c>
      <c r="E5517" s="6" t="s">
        <v>4</v>
      </c>
      <c r="F5517" s="27">
        <v>5.5097924037721591E-4</v>
      </c>
    </row>
    <row r="5518" spans="2:6" x14ac:dyDescent="0.25">
      <c r="B5518" s="6" t="s">
        <v>33</v>
      </c>
      <c r="C5518" s="6">
        <v>1961</v>
      </c>
      <c r="D5518" s="6" t="s">
        <v>7</v>
      </c>
      <c r="E5518" s="6" t="s">
        <v>3</v>
      </c>
      <c r="F5518" s="27">
        <v>3.9156789713362214E-2</v>
      </c>
    </row>
    <row r="5519" spans="2:6" x14ac:dyDescent="0.25">
      <c r="B5519" s="6" t="s">
        <v>33</v>
      </c>
      <c r="C5519" s="6">
        <v>1961</v>
      </c>
      <c r="D5519" s="6" t="s">
        <v>8</v>
      </c>
      <c r="E5519" s="6" t="s">
        <v>3</v>
      </c>
      <c r="F5519" s="27">
        <v>4.4559724646797326E-2</v>
      </c>
    </row>
    <row r="5520" spans="2:6" x14ac:dyDescent="0.25">
      <c r="B5520" s="6" t="s">
        <v>33</v>
      </c>
      <c r="C5520" s="6">
        <v>1961</v>
      </c>
      <c r="D5520" s="6" t="s">
        <v>9</v>
      </c>
      <c r="E5520" s="6" t="s">
        <v>3</v>
      </c>
      <c r="F5520" s="27">
        <v>5.2968268888716127E-2</v>
      </c>
    </row>
    <row r="5521" spans="2:6" x14ac:dyDescent="0.25">
      <c r="B5521" s="6" t="s">
        <v>33</v>
      </c>
      <c r="C5521" s="6">
        <v>1961</v>
      </c>
      <c r="D5521" s="6" t="s">
        <v>10</v>
      </c>
      <c r="E5521" s="6" t="s">
        <v>3</v>
      </c>
      <c r="F5521" s="27">
        <v>0.11175693153628145</v>
      </c>
    </row>
    <row r="5522" spans="2:6" x14ac:dyDescent="0.25">
      <c r="B5522" s="6" t="s">
        <v>33</v>
      </c>
      <c r="C5522" s="6">
        <v>1961</v>
      </c>
      <c r="D5522" s="6" t="s">
        <v>11</v>
      </c>
      <c r="E5522" s="6" t="s">
        <v>3</v>
      </c>
      <c r="F5522" s="27">
        <v>2.7072157710855579E-2</v>
      </c>
    </row>
    <row r="5523" spans="2:6" x14ac:dyDescent="0.25">
      <c r="B5523" s="6" t="s">
        <v>33</v>
      </c>
      <c r="C5523" s="6">
        <v>1961</v>
      </c>
      <c r="D5523" s="6" t="s">
        <v>12</v>
      </c>
      <c r="E5523" s="6" t="s">
        <v>3</v>
      </c>
      <c r="F5523" s="27">
        <v>1.4335422983322849E-2</v>
      </c>
    </row>
    <row r="5524" spans="2:6" x14ac:dyDescent="0.25">
      <c r="B5524" s="6" t="s">
        <v>33</v>
      </c>
      <c r="C5524" s="6">
        <v>1961</v>
      </c>
      <c r="D5524" s="6" t="s">
        <v>13</v>
      </c>
      <c r="E5524" s="6" t="s">
        <v>3</v>
      </c>
      <c r="F5524" s="27">
        <v>4.6652201671248818E-2</v>
      </c>
    </row>
    <row r="5525" spans="2:6" x14ac:dyDescent="0.25">
      <c r="B5525" s="6" t="s">
        <v>33</v>
      </c>
      <c r="C5525" s="6">
        <v>1961</v>
      </c>
      <c r="D5525" s="6" t="s">
        <v>14</v>
      </c>
      <c r="E5525" s="6" t="s">
        <v>3</v>
      </c>
      <c r="F5525" s="27">
        <v>1.2304669554954026E-2</v>
      </c>
    </row>
    <row r="5526" spans="2:6" x14ac:dyDescent="0.25">
      <c r="B5526" s="6" t="s">
        <v>33</v>
      </c>
      <c r="C5526" s="6">
        <v>1961</v>
      </c>
      <c r="D5526" s="6" t="s">
        <v>15</v>
      </c>
      <c r="E5526" s="6" t="s">
        <v>3</v>
      </c>
      <c r="F5526" s="27">
        <v>1.840399742739821E-3</v>
      </c>
    </row>
    <row r="5527" spans="2:6" x14ac:dyDescent="0.25">
      <c r="B5527" s="6" t="s">
        <v>33</v>
      </c>
      <c r="C5527" s="6">
        <v>1961</v>
      </c>
      <c r="D5527" s="6" t="s">
        <v>16</v>
      </c>
      <c r="E5527" s="6" t="s">
        <v>3</v>
      </c>
      <c r="F5527" s="27">
        <v>0.15315320409071956</v>
      </c>
    </row>
    <row r="5528" spans="2:6" x14ac:dyDescent="0.25">
      <c r="B5528" s="6" t="s">
        <v>33</v>
      </c>
      <c r="C5528" s="6">
        <v>1961</v>
      </c>
      <c r="D5528" s="6" t="s">
        <v>17</v>
      </c>
      <c r="E5528" s="6" t="s">
        <v>3</v>
      </c>
      <c r="F5528" s="27">
        <v>4.4903209391410057E-2</v>
      </c>
    </row>
    <row r="5529" spans="2:6" x14ac:dyDescent="0.25">
      <c r="B5529" s="6" t="s">
        <v>33</v>
      </c>
      <c r="C5529" s="6">
        <v>1961</v>
      </c>
      <c r="D5529" s="6" t="s">
        <v>18</v>
      </c>
      <c r="E5529" s="6" t="s">
        <v>3</v>
      </c>
      <c r="F5529" s="27">
        <v>2.87782732941789E-2</v>
      </c>
    </row>
    <row r="5530" spans="2:6" x14ac:dyDescent="0.25">
      <c r="B5530" s="6" t="s">
        <v>33</v>
      </c>
      <c r="C5530" s="6">
        <v>1961</v>
      </c>
      <c r="D5530" s="6" t="s">
        <v>19</v>
      </c>
      <c r="E5530" s="6" t="s">
        <v>3</v>
      </c>
      <c r="F5530" s="27">
        <v>9.8917010033618163E-2</v>
      </c>
    </row>
    <row r="5531" spans="2:6" x14ac:dyDescent="0.25">
      <c r="B5531" s="6" t="s">
        <v>33</v>
      </c>
      <c r="C5531" s="6">
        <v>1961</v>
      </c>
      <c r="D5531" s="6" t="s">
        <v>20</v>
      </c>
      <c r="E5531" s="6" t="s">
        <v>3</v>
      </c>
      <c r="F5531" s="27">
        <v>7.1029252743990785E-3</v>
      </c>
    </row>
    <row r="5532" spans="2:6" x14ac:dyDescent="0.25">
      <c r="B5532" s="6" t="s">
        <v>33</v>
      </c>
      <c r="C5532" s="6">
        <v>1961</v>
      </c>
      <c r="D5532" s="6" t="s">
        <v>21</v>
      </c>
      <c r="E5532" s="6" t="s">
        <v>3</v>
      </c>
      <c r="F5532" s="27">
        <v>2.2691667078942597E-3</v>
      </c>
    </row>
    <row r="5533" spans="2:6" x14ac:dyDescent="0.25">
      <c r="B5533" s="6" t="s">
        <v>33</v>
      </c>
      <c r="C5533" s="6">
        <v>1961</v>
      </c>
      <c r="D5533" s="6" t="s">
        <v>22</v>
      </c>
      <c r="E5533" s="6" t="s">
        <v>3</v>
      </c>
      <c r="F5533" s="27">
        <v>3.1268891071988089E-2</v>
      </c>
    </row>
    <row r="5534" spans="2:6" x14ac:dyDescent="0.25">
      <c r="B5534" s="6" t="s">
        <v>33</v>
      </c>
      <c r="C5534" s="6">
        <v>1961</v>
      </c>
      <c r="D5534" s="6" t="s">
        <v>23</v>
      </c>
      <c r="E5534" s="6" t="s">
        <v>3</v>
      </c>
      <c r="F5534" s="27">
        <v>3.034350830323719E-4</v>
      </c>
    </row>
    <row r="5535" spans="2:6" x14ac:dyDescent="0.25">
      <c r="B5535" s="6" t="s">
        <v>33</v>
      </c>
      <c r="C5535" s="6">
        <v>1961</v>
      </c>
      <c r="D5535" s="6" t="s">
        <v>24</v>
      </c>
      <c r="E5535" s="6" t="s">
        <v>3</v>
      </c>
      <c r="F5535" s="27">
        <v>0.12047974782848379</v>
      </c>
    </row>
    <row r="5536" spans="2:6" x14ac:dyDescent="0.25">
      <c r="B5536" s="6" t="s">
        <v>33</v>
      </c>
      <c r="C5536" s="6">
        <v>1961</v>
      </c>
      <c r="D5536" s="6" t="s">
        <v>25</v>
      </c>
      <c r="E5536" s="6" t="s">
        <v>3</v>
      </c>
      <c r="F5536" s="27">
        <v>5.3341437500147242E-2</v>
      </c>
    </row>
    <row r="5537" spans="2:6" x14ac:dyDescent="0.25">
      <c r="B5537" s="6" t="s">
        <v>33</v>
      </c>
      <c r="C5537" s="6">
        <v>1961</v>
      </c>
      <c r="D5537" s="6" t="s">
        <v>26</v>
      </c>
      <c r="E5537" s="6" t="s">
        <v>3</v>
      </c>
      <c r="F5537" s="27">
        <v>6.4273581594117876E-2</v>
      </c>
    </row>
    <row r="5538" spans="2:6" x14ac:dyDescent="0.25">
      <c r="B5538" s="6" t="s">
        <v>33</v>
      </c>
      <c r="C5538" s="6">
        <v>1961</v>
      </c>
      <c r="D5538" s="6" t="s">
        <v>27</v>
      </c>
      <c r="E5538" s="6" t="s">
        <v>3</v>
      </c>
      <c r="F5538" s="27">
        <v>2.1532582755558069E-4</v>
      </c>
    </row>
    <row r="5539" spans="2:6" x14ac:dyDescent="0.25">
      <c r="B5539" s="6" t="s">
        <v>33</v>
      </c>
      <c r="C5539" s="6">
        <v>1961</v>
      </c>
      <c r="D5539" s="6" t="s">
        <v>28</v>
      </c>
      <c r="E5539" s="6" t="s">
        <v>3</v>
      </c>
      <c r="F5539" s="27">
        <v>6.7259872830545174E-3</v>
      </c>
    </row>
    <row r="5540" spans="2:6" x14ac:dyDescent="0.25">
      <c r="B5540" s="6" t="s">
        <v>33</v>
      </c>
      <c r="C5540" s="6">
        <v>1961</v>
      </c>
      <c r="D5540" s="6" t="s">
        <v>29</v>
      </c>
      <c r="E5540" s="6" t="s">
        <v>3</v>
      </c>
      <c r="F5540" s="27">
        <v>3.7022378337373638E-2</v>
      </c>
    </row>
    <row r="5541" spans="2:6" x14ac:dyDescent="0.25">
      <c r="B5541" s="6" t="s">
        <v>33</v>
      </c>
      <c r="C5541" s="6">
        <v>1961</v>
      </c>
      <c r="D5541" s="6" t="s">
        <v>30</v>
      </c>
      <c r="E5541" s="6" t="s">
        <v>3</v>
      </c>
      <c r="F5541" s="27">
        <v>8.2926358095803497E-5</v>
      </c>
    </row>
    <row r="5542" spans="2:6" x14ac:dyDescent="0.25">
      <c r="B5542" s="6" t="s">
        <v>33</v>
      </c>
      <c r="C5542" s="6">
        <v>1961</v>
      </c>
      <c r="D5542" s="6" t="s">
        <v>31</v>
      </c>
      <c r="E5542" s="6" t="s">
        <v>3</v>
      </c>
      <c r="F5542" s="27">
        <v>1.3664002186240351E-4</v>
      </c>
    </row>
    <row r="5543" spans="2:6" x14ac:dyDescent="0.25">
      <c r="B5543" s="6" t="s">
        <v>33</v>
      </c>
      <c r="C5543" s="6">
        <v>1961</v>
      </c>
      <c r="D5543" s="6" t="s">
        <v>32</v>
      </c>
      <c r="E5543" s="6" t="s">
        <v>3</v>
      </c>
      <c r="F5543" s="27">
        <v>3.7929385379046487E-4</v>
      </c>
    </row>
    <row r="5544" spans="2:6" x14ac:dyDescent="0.25">
      <c r="B5544" s="6" t="s">
        <v>33</v>
      </c>
      <c r="C5544" s="6">
        <v>1961</v>
      </c>
      <c r="D5544" s="6" t="s">
        <v>7</v>
      </c>
      <c r="E5544" s="6" t="s">
        <v>4</v>
      </c>
      <c r="F5544" s="27">
        <v>4.4848302033570861E-2</v>
      </c>
    </row>
    <row r="5545" spans="2:6" x14ac:dyDescent="0.25">
      <c r="B5545" s="6" t="s">
        <v>33</v>
      </c>
      <c r="C5545" s="6">
        <v>1961</v>
      </c>
      <c r="D5545" s="6" t="s">
        <v>8</v>
      </c>
      <c r="E5545" s="6" t="s">
        <v>4</v>
      </c>
      <c r="F5545" s="27">
        <v>4.7938174762368051E-2</v>
      </c>
    </row>
    <row r="5546" spans="2:6" x14ac:dyDescent="0.25">
      <c r="B5546" s="6" t="s">
        <v>33</v>
      </c>
      <c r="C5546" s="6">
        <v>1961</v>
      </c>
      <c r="D5546" s="6" t="s">
        <v>9</v>
      </c>
      <c r="E5546" s="6" t="s">
        <v>4</v>
      </c>
      <c r="F5546" s="27">
        <v>9.4544251214392416E-2</v>
      </c>
    </row>
    <row r="5547" spans="2:6" x14ac:dyDescent="0.25">
      <c r="B5547" s="6" t="s">
        <v>33</v>
      </c>
      <c r="C5547" s="6">
        <v>1961</v>
      </c>
      <c r="D5547" s="6" t="s">
        <v>10</v>
      </c>
      <c r="E5547" s="6" t="s">
        <v>4</v>
      </c>
      <c r="F5547" s="27">
        <v>9.8500856065413214E-2</v>
      </c>
    </row>
    <row r="5548" spans="2:6" x14ac:dyDescent="0.25">
      <c r="B5548" s="6" t="s">
        <v>33</v>
      </c>
      <c r="C5548" s="6">
        <v>1961</v>
      </c>
      <c r="D5548" s="6" t="s">
        <v>11</v>
      </c>
      <c r="E5548" s="6" t="s">
        <v>4</v>
      </c>
      <c r="F5548" s="27">
        <v>2.7952234973211677E-2</v>
      </c>
    </row>
    <row r="5549" spans="2:6" x14ac:dyDescent="0.25">
      <c r="B5549" s="6" t="s">
        <v>33</v>
      </c>
      <c r="C5549" s="6">
        <v>1961</v>
      </c>
      <c r="D5549" s="6" t="s">
        <v>12</v>
      </c>
      <c r="E5549" s="6" t="s">
        <v>4</v>
      </c>
      <c r="F5549" s="27">
        <v>6.2789706576199741E-3</v>
      </c>
    </row>
    <row r="5550" spans="2:6" x14ac:dyDescent="0.25">
      <c r="B5550" s="6" t="s">
        <v>33</v>
      </c>
      <c r="C5550" s="6">
        <v>1961</v>
      </c>
      <c r="D5550" s="6" t="s">
        <v>13</v>
      </c>
      <c r="E5550" s="6" t="s">
        <v>4</v>
      </c>
      <c r="F5550" s="27">
        <v>1.9717535623087125E-2</v>
      </c>
    </row>
    <row r="5551" spans="2:6" x14ac:dyDescent="0.25">
      <c r="B5551" s="6" t="s">
        <v>33</v>
      </c>
      <c r="C5551" s="6">
        <v>1961</v>
      </c>
      <c r="D5551" s="6" t="s">
        <v>14</v>
      </c>
      <c r="E5551" s="6" t="s">
        <v>4</v>
      </c>
      <c r="F5551" s="27">
        <v>7.4736420659281995E-3</v>
      </c>
    </row>
    <row r="5552" spans="2:6" x14ac:dyDescent="0.25">
      <c r="B5552" s="6" t="s">
        <v>33</v>
      </c>
      <c r="C5552" s="6">
        <v>1961</v>
      </c>
      <c r="D5552" s="6" t="s">
        <v>15</v>
      </c>
      <c r="E5552" s="6" t="s">
        <v>4</v>
      </c>
      <c r="F5552" s="27">
        <v>3.772045978973188E-3</v>
      </c>
    </row>
    <row r="5553" spans="2:6" x14ac:dyDescent="0.25">
      <c r="B5553" s="6" t="s">
        <v>33</v>
      </c>
      <c r="C5553" s="6">
        <v>1961</v>
      </c>
      <c r="D5553" s="6" t="s">
        <v>16</v>
      </c>
      <c r="E5553" s="6" t="s">
        <v>4</v>
      </c>
      <c r="F5553" s="27">
        <v>9.0020078219225183E-2</v>
      </c>
    </row>
    <row r="5554" spans="2:6" x14ac:dyDescent="0.25">
      <c r="B5554" s="6" t="s">
        <v>33</v>
      </c>
      <c r="C5554" s="6">
        <v>1961</v>
      </c>
      <c r="D5554" s="6" t="s">
        <v>17</v>
      </c>
      <c r="E5554" s="6" t="s">
        <v>4</v>
      </c>
      <c r="F5554" s="27">
        <v>7.297914236682862E-2</v>
      </c>
    </row>
    <row r="5555" spans="2:6" x14ac:dyDescent="0.25">
      <c r="B5555" s="6" t="s">
        <v>33</v>
      </c>
      <c r="C5555" s="6">
        <v>1961</v>
      </c>
      <c r="D5555" s="6" t="s">
        <v>18</v>
      </c>
      <c r="E5555" s="6" t="s">
        <v>4</v>
      </c>
      <c r="F5555" s="27">
        <v>0.12437035409008755</v>
      </c>
    </row>
    <row r="5556" spans="2:6" x14ac:dyDescent="0.25">
      <c r="B5556" s="6" t="s">
        <v>33</v>
      </c>
      <c r="C5556" s="6">
        <v>1961</v>
      </c>
      <c r="D5556" s="6" t="s">
        <v>19</v>
      </c>
      <c r="E5556" s="6" t="s">
        <v>4</v>
      </c>
      <c r="F5556" s="27">
        <v>6.2028153166003262E-2</v>
      </c>
    </row>
    <row r="5557" spans="2:6" x14ac:dyDescent="0.25">
      <c r="B5557" s="6" t="s">
        <v>33</v>
      </c>
      <c r="C5557" s="6">
        <v>1961</v>
      </c>
      <c r="D5557" s="6" t="s">
        <v>20</v>
      </c>
      <c r="E5557" s="6" t="s">
        <v>4</v>
      </c>
      <c r="F5557" s="27">
        <v>1.7648690202553361E-2</v>
      </c>
    </row>
    <row r="5558" spans="2:6" x14ac:dyDescent="0.25">
      <c r="B5558" s="6" t="s">
        <v>33</v>
      </c>
      <c r="C5558" s="6">
        <v>1961</v>
      </c>
      <c r="D5558" s="6" t="s">
        <v>21</v>
      </c>
      <c r="E5558" s="6" t="s">
        <v>4</v>
      </c>
      <c r="F5558" s="27">
        <v>1.1688728563015692E-3</v>
      </c>
    </row>
    <row r="5559" spans="2:6" x14ac:dyDescent="0.25">
      <c r="B5559" s="6" t="s">
        <v>33</v>
      </c>
      <c r="C5559" s="6">
        <v>1961</v>
      </c>
      <c r="D5559" s="6" t="s">
        <v>22</v>
      </c>
      <c r="E5559" s="6" t="s">
        <v>4</v>
      </c>
      <c r="F5559" s="27">
        <v>4.5501203849739311E-2</v>
      </c>
    </row>
    <row r="5560" spans="2:6" x14ac:dyDescent="0.25">
      <c r="B5560" s="6" t="s">
        <v>33</v>
      </c>
      <c r="C5560" s="6">
        <v>1961</v>
      </c>
      <c r="D5560" s="6" t="s">
        <v>23</v>
      </c>
      <c r="E5560" s="6" t="s">
        <v>4</v>
      </c>
      <c r="F5560" s="27">
        <v>8.8806554022912091E-5</v>
      </c>
    </row>
    <row r="5561" spans="2:6" x14ac:dyDescent="0.25">
      <c r="B5561" s="6" t="s">
        <v>33</v>
      </c>
      <c r="C5561" s="6">
        <v>1961</v>
      </c>
      <c r="D5561" s="6" t="s">
        <v>24</v>
      </c>
      <c r="E5561" s="6" t="s">
        <v>4</v>
      </c>
      <c r="F5561" s="27">
        <v>4.798530673238021E-2</v>
      </c>
    </row>
    <row r="5562" spans="2:6" x14ac:dyDescent="0.25">
      <c r="B5562" s="6" t="s">
        <v>33</v>
      </c>
      <c r="C5562" s="6">
        <v>1961</v>
      </c>
      <c r="D5562" s="6" t="s">
        <v>25</v>
      </c>
      <c r="E5562" s="6" t="s">
        <v>4</v>
      </c>
      <c r="F5562" s="27">
        <v>9.3515285890126948E-2</v>
      </c>
    </row>
    <row r="5563" spans="2:6" x14ac:dyDescent="0.25">
      <c r="B5563" s="6" t="s">
        <v>33</v>
      </c>
      <c r="C5563" s="6">
        <v>1961</v>
      </c>
      <c r="D5563" s="6" t="s">
        <v>26</v>
      </c>
      <c r="E5563" s="6" t="s">
        <v>4</v>
      </c>
      <c r="F5563" s="27">
        <v>5.8380138687062079E-2</v>
      </c>
    </row>
    <row r="5564" spans="2:6" x14ac:dyDescent="0.25">
      <c r="B5564" s="6" t="s">
        <v>33</v>
      </c>
      <c r="C5564" s="6">
        <v>1961</v>
      </c>
      <c r="D5564" s="6" t="s">
        <v>27</v>
      </c>
      <c r="E5564" s="6" t="s">
        <v>4</v>
      </c>
      <c r="F5564" s="27">
        <v>1.845588720476162E-4</v>
      </c>
    </row>
    <row r="5565" spans="2:6" x14ac:dyDescent="0.25">
      <c r="B5565" s="6" t="s">
        <v>33</v>
      </c>
      <c r="C5565" s="6">
        <v>1961</v>
      </c>
      <c r="D5565" s="6" t="s">
        <v>28</v>
      </c>
      <c r="E5565" s="6" t="s">
        <v>4</v>
      </c>
      <c r="F5565" s="27">
        <v>2.1972428293668887E-2</v>
      </c>
    </row>
    <row r="5566" spans="2:6" x14ac:dyDescent="0.25">
      <c r="B5566" s="6" t="s">
        <v>33</v>
      </c>
      <c r="C5566" s="6">
        <v>1961</v>
      </c>
      <c r="D5566" s="6" t="s">
        <v>29</v>
      </c>
      <c r="E5566" s="6" t="s">
        <v>4</v>
      </c>
      <c r="F5566" s="27">
        <v>8.4128085841705044E-3</v>
      </c>
    </row>
    <row r="5567" spans="2:6" x14ac:dyDescent="0.25">
      <c r="B5567" s="6" t="s">
        <v>33</v>
      </c>
      <c r="C5567" s="6">
        <v>1961</v>
      </c>
      <c r="D5567" s="6" t="s">
        <v>30</v>
      </c>
      <c r="E5567" s="6" t="s">
        <v>4</v>
      </c>
      <c r="F5567" s="27">
        <v>9.4263940024320098E-6</v>
      </c>
    </row>
    <row r="5568" spans="2:6" x14ac:dyDescent="0.25">
      <c r="B5568" s="6" t="s">
        <v>33</v>
      </c>
      <c r="C5568" s="6">
        <v>1961</v>
      </c>
      <c r="D5568" s="6" t="s">
        <v>31</v>
      </c>
      <c r="E5568" s="6" t="s">
        <v>4</v>
      </c>
      <c r="F5568" s="27">
        <v>4.1843266850795559E-3</v>
      </c>
    </row>
    <row r="5569" spans="2:6" x14ac:dyDescent="0.25">
      <c r="B5569" s="6" t="s">
        <v>33</v>
      </c>
      <c r="C5569" s="6">
        <v>1961</v>
      </c>
      <c r="D5569" s="6" t="s">
        <v>32</v>
      </c>
      <c r="E5569" s="6" t="s">
        <v>4</v>
      </c>
      <c r="F5569" s="27">
        <v>5.2440518213529657E-4</v>
      </c>
    </row>
    <row r="5570" spans="2:6" x14ac:dyDescent="0.25">
      <c r="B5570" s="6" t="s">
        <v>33</v>
      </c>
      <c r="C5570" s="6">
        <v>1960</v>
      </c>
      <c r="D5570" s="6" t="s">
        <v>7</v>
      </c>
      <c r="E5570" s="6" t="s">
        <v>3</v>
      </c>
      <c r="F5570" s="27">
        <v>3.8447237790157109E-2</v>
      </c>
    </row>
    <row r="5571" spans="2:6" x14ac:dyDescent="0.25">
      <c r="B5571" s="6" t="s">
        <v>33</v>
      </c>
      <c r="C5571" s="6">
        <v>1960</v>
      </c>
      <c r="D5571" s="6" t="s">
        <v>8</v>
      </c>
      <c r="E5571" s="6" t="s">
        <v>3</v>
      </c>
      <c r="F5571" s="27">
        <v>4.4737657700067567E-2</v>
      </c>
    </row>
    <row r="5572" spans="2:6" x14ac:dyDescent="0.25">
      <c r="B5572" s="6" t="s">
        <v>33</v>
      </c>
      <c r="C5572" s="6">
        <v>1960</v>
      </c>
      <c r="D5572" s="6" t="s">
        <v>9</v>
      </c>
      <c r="E5572" s="6" t="s">
        <v>3</v>
      </c>
      <c r="F5572" s="27">
        <v>5.2134621362764894E-2</v>
      </c>
    </row>
    <row r="5573" spans="2:6" x14ac:dyDescent="0.25">
      <c r="B5573" s="6" t="s">
        <v>33</v>
      </c>
      <c r="C5573" s="6">
        <v>1960</v>
      </c>
      <c r="D5573" s="6" t="s">
        <v>10</v>
      </c>
      <c r="E5573" s="6" t="s">
        <v>3</v>
      </c>
      <c r="F5573" s="27">
        <v>0.11296592642328018</v>
      </c>
    </row>
    <row r="5574" spans="2:6" x14ac:dyDescent="0.25">
      <c r="B5574" s="6" t="s">
        <v>33</v>
      </c>
      <c r="C5574" s="6">
        <v>1960</v>
      </c>
      <c r="D5574" s="6" t="s">
        <v>11</v>
      </c>
      <c r="E5574" s="6" t="s">
        <v>3</v>
      </c>
      <c r="F5574" s="27">
        <v>2.7324128702291436E-2</v>
      </c>
    </row>
    <row r="5575" spans="2:6" x14ac:dyDescent="0.25">
      <c r="B5575" s="6" t="s">
        <v>33</v>
      </c>
      <c r="C5575" s="6">
        <v>1960</v>
      </c>
      <c r="D5575" s="6" t="s">
        <v>12</v>
      </c>
      <c r="E5575" s="6" t="s">
        <v>3</v>
      </c>
      <c r="F5575" s="27">
        <v>1.4798616070109861E-2</v>
      </c>
    </row>
    <row r="5576" spans="2:6" x14ac:dyDescent="0.25">
      <c r="B5576" s="6" t="s">
        <v>33</v>
      </c>
      <c r="C5576" s="6">
        <v>1960</v>
      </c>
      <c r="D5576" s="6" t="s">
        <v>13</v>
      </c>
      <c r="E5576" s="6" t="s">
        <v>3</v>
      </c>
      <c r="F5576" s="27">
        <v>4.5249668622967254E-2</v>
      </c>
    </row>
    <row r="5577" spans="2:6" x14ac:dyDescent="0.25">
      <c r="B5577" s="6" t="s">
        <v>33</v>
      </c>
      <c r="C5577" s="6">
        <v>1960</v>
      </c>
      <c r="D5577" s="6" t="s">
        <v>14</v>
      </c>
      <c r="E5577" s="6" t="s">
        <v>3</v>
      </c>
      <c r="F5577" s="27">
        <v>1.2965316886467204E-2</v>
      </c>
    </row>
    <row r="5578" spans="2:6" x14ac:dyDescent="0.25">
      <c r="B5578" s="6" t="s">
        <v>33</v>
      </c>
      <c r="C5578" s="6">
        <v>1960</v>
      </c>
      <c r="D5578" s="6" t="s">
        <v>15</v>
      </c>
      <c r="E5578" s="6" t="s">
        <v>3</v>
      </c>
      <c r="F5578" s="27">
        <v>1.8393945517724158E-3</v>
      </c>
    </row>
    <row r="5579" spans="2:6" x14ac:dyDescent="0.25">
      <c r="B5579" s="6" t="s">
        <v>33</v>
      </c>
      <c r="C5579" s="6">
        <v>1960</v>
      </c>
      <c r="D5579" s="6" t="s">
        <v>16</v>
      </c>
      <c r="E5579" s="6" t="s">
        <v>3</v>
      </c>
      <c r="F5579" s="27">
        <v>0.14951422260378186</v>
      </c>
    </row>
    <row r="5580" spans="2:6" x14ac:dyDescent="0.25">
      <c r="B5580" s="6" t="s">
        <v>33</v>
      </c>
      <c r="C5580" s="6">
        <v>1960</v>
      </c>
      <c r="D5580" s="6" t="s">
        <v>17</v>
      </c>
      <c r="E5580" s="6" t="s">
        <v>3</v>
      </c>
      <c r="F5580" s="27">
        <v>4.5432529666859997E-2</v>
      </c>
    </row>
    <row r="5581" spans="2:6" x14ac:dyDescent="0.25">
      <c r="B5581" s="6" t="s">
        <v>33</v>
      </c>
      <c r="C5581" s="6">
        <v>1960</v>
      </c>
      <c r="D5581" s="6" t="s">
        <v>18</v>
      </c>
      <c r="E5581" s="6" t="s">
        <v>3</v>
      </c>
      <c r="F5581" s="27">
        <v>3.0223648434170258E-2</v>
      </c>
    </row>
    <row r="5582" spans="2:6" x14ac:dyDescent="0.25">
      <c r="B5582" s="6" t="s">
        <v>33</v>
      </c>
      <c r="C5582" s="6">
        <v>1960</v>
      </c>
      <c r="D5582" s="6" t="s">
        <v>19</v>
      </c>
      <c r="E5582" s="6" t="s">
        <v>3</v>
      </c>
      <c r="F5582" s="27">
        <v>9.7658581551571269E-2</v>
      </c>
    </row>
    <row r="5583" spans="2:6" x14ac:dyDescent="0.25">
      <c r="B5583" s="6" t="s">
        <v>33</v>
      </c>
      <c r="C5583" s="6">
        <v>1960</v>
      </c>
      <c r="D5583" s="6" t="s">
        <v>20</v>
      </c>
      <c r="E5583" s="6" t="s">
        <v>3</v>
      </c>
      <c r="F5583" s="27">
        <v>7.4368179927765199E-3</v>
      </c>
    </row>
    <row r="5584" spans="2:6" x14ac:dyDescent="0.25">
      <c r="B5584" s="6" t="s">
        <v>33</v>
      </c>
      <c r="C5584" s="6">
        <v>1960</v>
      </c>
      <c r="D5584" s="6" t="s">
        <v>21</v>
      </c>
      <c r="E5584" s="6" t="s">
        <v>3</v>
      </c>
      <c r="F5584" s="27">
        <v>2.221058371589583E-3</v>
      </c>
    </row>
    <row r="5585" spans="2:6" x14ac:dyDescent="0.25">
      <c r="B5585" s="6" t="s">
        <v>33</v>
      </c>
      <c r="C5585" s="6">
        <v>1960</v>
      </c>
      <c r="D5585" s="6" t="s">
        <v>22</v>
      </c>
      <c r="E5585" s="6" t="s">
        <v>3</v>
      </c>
      <c r="F5585" s="27">
        <v>3.1180621230542296E-2</v>
      </c>
    </row>
    <row r="5586" spans="2:6" x14ac:dyDescent="0.25">
      <c r="B5586" s="6" t="s">
        <v>33</v>
      </c>
      <c r="C5586" s="6">
        <v>1960</v>
      </c>
      <c r="D5586" s="6" t="s">
        <v>23</v>
      </c>
      <c r="E5586" s="6" t="s">
        <v>3</v>
      </c>
      <c r="F5586" s="27">
        <v>2.7335381689607915E-4</v>
      </c>
    </row>
    <row r="5587" spans="2:6" x14ac:dyDescent="0.25">
      <c r="B5587" s="6" t="s">
        <v>33</v>
      </c>
      <c r="C5587" s="6">
        <v>1960</v>
      </c>
      <c r="D5587" s="6" t="s">
        <v>24</v>
      </c>
      <c r="E5587" s="6" t="s">
        <v>3</v>
      </c>
      <c r="F5587" s="27">
        <v>0.12356295835410057</v>
      </c>
    </row>
    <row r="5588" spans="2:6" x14ac:dyDescent="0.25">
      <c r="B5588" s="6" t="s">
        <v>33</v>
      </c>
      <c r="C5588" s="6">
        <v>1960</v>
      </c>
      <c r="D5588" s="6" t="s">
        <v>25</v>
      </c>
      <c r="E5588" s="6" t="s">
        <v>3</v>
      </c>
      <c r="F5588" s="27">
        <v>5.2982346407272805E-2</v>
      </c>
    </row>
    <row r="5589" spans="2:6" x14ac:dyDescent="0.25">
      <c r="B5589" s="6" t="s">
        <v>33</v>
      </c>
      <c r="C5589" s="6">
        <v>1960</v>
      </c>
      <c r="D5589" s="6" t="s">
        <v>26</v>
      </c>
      <c r="E5589" s="6" t="s">
        <v>3</v>
      </c>
      <c r="F5589" s="27">
        <v>6.3345409976804781E-2</v>
      </c>
    </row>
    <row r="5590" spans="2:6" x14ac:dyDescent="0.25">
      <c r="B5590" s="6" t="s">
        <v>33</v>
      </c>
      <c r="C5590" s="6">
        <v>1960</v>
      </c>
      <c r="D5590" s="6" t="s">
        <v>27</v>
      </c>
      <c r="E5590" s="6" t="s">
        <v>3</v>
      </c>
      <c r="F5590" s="27">
        <v>2.3209286340233133E-4</v>
      </c>
    </row>
    <row r="5591" spans="2:6" x14ac:dyDescent="0.25">
      <c r="B5591" s="6" t="s">
        <v>33</v>
      </c>
      <c r="C5591" s="6">
        <v>1960</v>
      </c>
      <c r="D5591" s="6" t="s">
        <v>28</v>
      </c>
      <c r="E5591" s="6" t="s">
        <v>3</v>
      </c>
      <c r="F5591" s="27">
        <v>6.7424149004556054E-3</v>
      </c>
    </row>
    <row r="5592" spans="2:6" x14ac:dyDescent="0.25">
      <c r="B5592" s="6" t="s">
        <v>33</v>
      </c>
      <c r="C5592" s="6">
        <v>1960</v>
      </c>
      <c r="D5592" s="6" t="s">
        <v>29</v>
      </c>
      <c r="E5592" s="6" t="s">
        <v>3</v>
      </c>
      <c r="F5592" s="27">
        <v>3.8161224362529993E-2</v>
      </c>
    </row>
    <row r="5593" spans="2:6" x14ac:dyDescent="0.25">
      <c r="B5593" s="6" t="s">
        <v>33</v>
      </c>
      <c r="C5593" s="6">
        <v>1960</v>
      </c>
      <c r="D5593" s="6" t="s">
        <v>30</v>
      </c>
      <c r="E5593" s="6" t="s">
        <v>3</v>
      </c>
      <c r="F5593" s="27">
        <v>5.9078183411502524E-5</v>
      </c>
    </row>
    <row r="5594" spans="2:6" x14ac:dyDescent="0.25">
      <c r="B5594" s="6" t="s">
        <v>33</v>
      </c>
      <c r="C5594" s="6">
        <v>1960</v>
      </c>
      <c r="D5594" s="6" t="s">
        <v>31</v>
      </c>
      <c r="E5594" s="6" t="s">
        <v>3</v>
      </c>
      <c r="F5594" s="27">
        <v>1.6082394373131243E-4</v>
      </c>
    </row>
    <row r="5595" spans="2:6" x14ac:dyDescent="0.25">
      <c r="B5595" s="6" t="s">
        <v>33</v>
      </c>
      <c r="C5595" s="6">
        <v>1960</v>
      </c>
      <c r="D5595" s="6" t="s">
        <v>32</v>
      </c>
      <c r="E5595" s="6" t="s">
        <v>3</v>
      </c>
      <c r="F5595" s="27">
        <v>3.5024923022533637E-4</v>
      </c>
    </row>
    <row r="5596" spans="2:6" x14ac:dyDescent="0.25">
      <c r="B5596" s="6" t="s">
        <v>33</v>
      </c>
      <c r="C5596" s="6">
        <v>1960</v>
      </c>
      <c r="D5596" s="6" t="s">
        <v>7</v>
      </c>
      <c r="E5596" s="6" t="s">
        <v>4</v>
      </c>
      <c r="F5596" s="27">
        <v>4.2955263368954243E-2</v>
      </c>
    </row>
    <row r="5597" spans="2:6" x14ac:dyDescent="0.25">
      <c r="B5597" s="6" t="s">
        <v>33</v>
      </c>
      <c r="C5597" s="6">
        <v>1960</v>
      </c>
      <c r="D5597" s="6" t="s">
        <v>8</v>
      </c>
      <c r="E5597" s="6" t="s">
        <v>4</v>
      </c>
      <c r="F5597" s="27">
        <v>4.8766570777839725E-2</v>
      </c>
    </row>
    <row r="5598" spans="2:6" x14ac:dyDescent="0.25">
      <c r="B5598" s="6" t="s">
        <v>33</v>
      </c>
      <c r="C5598" s="6">
        <v>1960</v>
      </c>
      <c r="D5598" s="6" t="s">
        <v>9</v>
      </c>
      <c r="E5598" s="6" t="s">
        <v>4</v>
      </c>
      <c r="F5598" s="27">
        <v>9.2478444339869681E-2</v>
      </c>
    </row>
    <row r="5599" spans="2:6" x14ac:dyDescent="0.25">
      <c r="B5599" s="6" t="s">
        <v>33</v>
      </c>
      <c r="C5599" s="6">
        <v>1960</v>
      </c>
      <c r="D5599" s="6" t="s">
        <v>10</v>
      </c>
      <c r="E5599" s="6" t="s">
        <v>4</v>
      </c>
      <c r="F5599" s="27">
        <v>0.10227910702603879</v>
      </c>
    </row>
    <row r="5600" spans="2:6" x14ac:dyDescent="0.25">
      <c r="B5600" s="6" t="s">
        <v>33</v>
      </c>
      <c r="C5600" s="6">
        <v>1960</v>
      </c>
      <c r="D5600" s="6" t="s">
        <v>11</v>
      </c>
      <c r="E5600" s="6" t="s">
        <v>4</v>
      </c>
      <c r="F5600" s="27">
        <v>2.8231319796807163E-2</v>
      </c>
    </row>
    <row r="5601" spans="2:6" x14ac:dyDescent="0.25">
      <c r="B5601" s="6" t="s">
        <v>33</v>
      </c>
      <c r="C5601" s="6">
        <v>1960</v>
      </c>
      <c r="D5601" s="6" t="s">
        <v>12</v>
      </c>
      <c r="E5601" s="6" t="s">
        <v>4</v>
      </c>
      <c r="F5601" s="27">
        <v>6.5123555507455464E-3</v>
      </c>
    </row>
    <row r="5602" spans="2:6" x14ac:dyDescent="0.25">
      <c r="B5602" s="6" t="s">
        <v>33</v>
      </c>
      <c r="C5602" s="6">
        <v>1960</v>
      </c>
      <c r="D5602" s="6" t="s">
        <v>13</v>
      </c>
      <c r="E5602" s="6" t="s">
        <v>4</v>
      </c>
      <c r="F5602" s="27">
        <v>1.9543347579765363E-2</v>
      </c>
    </row>
    <row r="5603" spans="2:6" x14ac:dyDescent="0.25">
      <c r="B5603" s="6" t="s">
        <v>33</v>
      </c>
      <c r="C5603" s="6">
        <v>1960</v>
      </c>
      <c r="D5603" s="6" t="s">
        <v>14</v>
      </c>
      <c r="E5603" s="6" t="s">
        <v>4</v>
      </c>
      <c r="F5603" s="27">
        <v>7.3424042810802037E-3</v>
      </c>
    </row>
    <row r="5604" spans="2:6" x14ac:dyDescent="0.25">
      <c r="B5604" s="6" t="s">
        <v>33</v>
      </c>
      <c r="C5604" s="6">
        <v>1960</v>
      </c>
      <c r="D5604" s="6" t="s">
        <v>15</v>
      </c>
      <c r="E5604" s="6" t="s">
        <v>4</v>
      </c>
      <c r="F5604" s="27">
        <v>3.8796806196666469E-3</v>
      </c>
    </row>
    <row r="5605" spans="2:6" x14ac:dyDescent="0.25">
      <c r="B5605" s="6" t="s">
        <v>33</v>
      </c>
      <c r="C5605" s="6">
        <v>1960</v>
      </c>
      <c r="D5605" s="6" t="s">
        <v>16</v>
      </c>
      <c r="E5605" s="6" t="s">
        <v>4</v>
      </c>
      <c r="F5605" s="27">
        <v>8.4660139011420665E-2</v>
      </c>
    </row>
    <row r="5606" spans="2:6" x14ac:dyDescent="0.25">
      <c r="B5606" s="6" t="s">
        <v>33</v>
      </c>
      <c r="C5606" s="6">
        <v>1960</v>
      </c>
      <c r="D5606" s="6" t="s">
        <v>17</v>
      </c>
      <c r="E5606" s="6" t="s">
        <v>4</v>
      </c>
      <c r="F5606" s="27">
        <v>7.2402184216705523E-2</v>
      </c>
    </row>
    <row r="5607" spans="2:6" x14ac:dyDescent="0.25">
      <c r="B5607" s="6" t="s">
        <v>33</v>
      </c>
      <c r="C5607" s="6">
        <v>1960</v>
      </c>
      <c r="D5607" s="6" t="s">
        <v>18</v>
      </c>
      <c r="E5607" s="6" t="s">
        <v>4</v>
      </c>
      <c r="F5607" s="27">
        <v>9.3467448851508247E-2</v>
      </c>
    </row>
    <row r="5608" spans="2:6" x14ac:dyDescent="0.25">
      <c r="B5608" s="6" t="s">
        <v>33</v>
      </c>
      <c r="C5608" s="6">
        <v>1960</v>
      </c>
      <c r="D5608" s="6" t="s">
        <v>19</v>
      </c>
      <c r="E5608" s="6" t="s">
        <v>4</v>
      </c>
      <c r="F5608" s="27">
        <v>0.10653371070434321</v>
      </c>
    </row>
    <row r="5609" spans="2:6" x14ac:dyDescent="0.25">
      <c r="B5609" s="6" t="s">
        <v>33</v>
      </c>
      <c r="C5609" s="6">
        <v>1960</v>
      </c>
      <c r="D5609" s="6" t="s">
        <v>20</v>
      </c>
      <c r="E5609" s="6" t="s">
        <v>4</v>
      </c>
      <c r="F5609" s="27">
        <v>1.7842665664295054E-2</v>
      </c>
    </row>
    <row r="5610" spans="2:6" x14ac:dyDescent="0.25">
      <c r="B5610" s="6" t="s">
        <v>33</v>
      </c>
      <c r="C5610" s="6">
        <v>1960</v>
      </c>
      <c r="D5610" s="6" t="s">
        <v>21</v>
      </c>
      <c r="E5610" s="6" t="s">
        <v>4</v>
      </c>
      <c r="F5610" s="27">
        <v>1.2904890330173865E-3</v>
      </c>
    </row>
    <row r="5611" spans="2:6" x14ac:dyDescent="0.25">
      <c r="B5611" s="6" t="s">
        <v>33</v>
      </c>
      <c r="C5611" s="6">
        <v>1960</v>
      </c>
      <c r="D5611" s="6" t="s">
        <v>22</v>
      </c>
      <c r="E5611" s="6" t="s">
        <v>4</v>
      </c>
      <c r="F5611" s="27">
        <v>4.7555801209610012E-2</v>
      </c>
    </row>
    <row r="5612" spans="2:6" x14ac:dyDescent="0.25">
      <c r="B5612" s="6" t="s">
        <v>33</v>
      </c>
      <c r="C5612" s="6">
        <v>1960</v>
      </c>
      <c r="D5612" s="6" t="s">
        <v>23</v>
      </c>
      <c r="E5612" s="6" t="s">
        <v>4</v>
      </c>
      <c r="F5612" s="27">
        <v>9.6146506016645425E-5</v>
      </c>
    </row>
    <row r="5613" spans="2:6" x14ac:dyDescent="0.25">
      <c r="B5613" s="6" t="s">
        <v>33</v>
      </c>
      <c r="C5613" s="6">
        <v>1960</v>
      </c>
      <c r="D5613" s="6" t="s">
        <v>24</v>
      </c>
      <c r="E5613" s="6" t="s">
        <v>4</v>
      </c>
      <c r="F5613" s="27">
        <v>4.5736747967636798E-2</v>
      </c>
    </row>
    <row r="5614" spans="2:6" x14ac:dyDescent="0.25">
      <c r="B5614" s="6" t="s">
        <v>33</v>
      </c>
      <c r="C5614" s="6">
        <v>1960</v>
      </c>
      <c r="D5614" s="6" t="s">
        <v>25</v>
      </c>
      <c r="E5614" s="6" t="s">
        <v>4</v>
      </c>
      <c r="F5614" s="27">
        <v>9.0078163727353638E-2</v>
      </c>
    </row>
    <row r="5615" spans="2:6" x14ac:dyDescent="0.25">
      <c r="B5615" s="6" t="s">
        <v>33</v>
      </c>
      <c r="C5615" s="6">
        <v>1960</v>
      </c>
      <c r="D5615" s="6" t="s">
        <v>26</v>
      </c>
      <c r="E5615" s="6" t="s">
        <v>4</v>
      </c>
      <c r="F5615" s="27">
        <v>5.398070692322484E-2</v>
      </c>
    </row>
    <row r="5616" spans="2:6" x14ac:dyDescent="0.25">
      <c r="B5616" s="6" t="s">
        <v>33</v>
      </c>
      <c r="C5616" s="6">
        <v>1960</v>
      </c>
      <c r="D5616" s="6" t="s">
        <v>27</v>
      </c>
      <c r="E5616" s="6" t="s">
        <v>4</v>
      </c>
      <c r="F5616" s="27">
        <v>1.6088837438966294E-4</v>
      </c>
    </row>
    <row r="5617" spans="2:6" x14ac:dyDescent="0.25">
      <c r="B5617" s="6" t="s">
        <v>33</v>
      </c>
      <c r="C5617" s="6">
        <v>1960</v>
      </c>
      <c r="D5617" s="6" t="s">
        <v>28</v>
      </c>
      <c r="E5617" s="6" t="s">
        <v>4</v>
      </c>
      <c r="F5617" s="27">
        <v>2.1876470582551197E-2</v>
      </c>
    </row>
    <row r="5618" spans="2:6" x14ac:dyDescent="0.25">
      <c r="B5618" s="6" t="s">
        <v>33</v>
      </c>
      <c r="C5618" s="6">
        <v>1960</v>
      </c>
      <c r="D5618" s="6" t="s">
        <v>29</v>
      </c>
      <c r="E5618" s="6" t="s">
        <v>4</v>
      </c>
      <c r="F5618" s="27">
        <v>8.1565091184573266E-3</v>
      </c>
    </row>
    <row r="5619" spans="2:6" x14ac:dyDescent="0.25">
      <c r="B5619" s="6" t="s">
        <v>33</v>
      </c>
      <c r="C5619" s="6">
        <v>1960</v>
      </c>
      <c r="D5619" s="6" t="s">
        <v>30</v>
      </c>
      <c r="E5619" s="6" t="s">
        <v>4</v>
      </c>
      <c r="F5619" s="27">
        <v>1.304500332889159E-5</v>
      </c>
    </row>
    <row r="5620" spans="2:6" x14ac:dyDescent="0.25">
      <c r="B5620" s="6" t="s">
        <v>33</v>
      </c>
      <c r="C5620" s="6">
        <v>1960</v>
      </c>
      <c r="D5620" s="6" t="s">
        <v>31</v>
      </c>
      <c r="E5620" s="6" t="s">
        <v>4</v>
      </c>
      <c r="F5620" s="27">
        <v>3.6666122319614176E-3</v>
      </c>
    </row>
    <row r="5621" spans="2:6" x14ac:dyDescent="0.25">
      <c r="B5621" s="6" t="s">
        <v>33</v>
      </c>
      <c r="C5621" s="6">
        <v>1960</v>
      </c>
      <c r="D5621" s="6" t="s">
        <v>32</v>
      </c>
      <c r="E5621" s="6" t="s">
        <v>4</v>
      </c>
      <c r="F5621" s="27">
        <v>4.9377753341211866E-4</v>
      </c>
    </row>
    <row r="5622" spans="2:6" x14ac:dyDescent="0.25">
      <c r="B5622" s="6" t="s">
        <v>33</v>
      </c>
      <c r="C5622" s="6">
        <v>1959</v>
      </c>
      <c r="D5622" s="6" t="s">
        <v>7</v>
      </c>
      <c r="E5622" s="6" t="s">
        <v>3</v>
      </c>
      <c r="F5622" s="27">
        <v>3.6827811583347476E-2</v>
      </c>
    </row>
    <row r="5623" spans="2:6" x14ac:dyDescent="0.25">
      <c r="B5623" s="6" t="s">
        <v>33</v>
      </c>
      <c r="C5623" s="6">
        <v>1959</v>
      </c>
      <c r="D5623" s="6" t="s">
        <v>8</v>
      </c>
      <c r="E5623" s="6" t="s">
        <v>3</v>
      </c>
      <c r="F5623" s="27">
        <v>4.4385082884840554E-2</v>
      </c>
    </row>
    <row r="5624" spans="2:6" x14ac:dyDescent="0.25">
      <c r="B5624" s="6" t="s">
        <v>33</v>
      </c>
      <c r="C5624" s="6">
        <v>1959</v>
      </c>
      <c r="D5624" s="6" t="s">
        <v>9</v>
      </c>
      <c r="E5624" s="6" t="s">
        <v>3</v>
      </c>
      <c r="F5624" s="27">
        <v>5.0818817666475113E-2</v>
      </c>
    </row>
    <row r="5625" spans="2:6" x14ac:dyDescent="0.25">
      <c r="B5625" s="6" t="s">
        <v>33</v>
      </c>
      <c r="C5625" s="6">
        <v>1959</v>
      </c>
      <c r="D5625" s="6" t="s">
        <v>10</v>
      </c>
      <c r="E5625" s="6" t="s">
        <v>3</v>
      </c>
      <c r="F5625" s="27">
        <v>0.11156619209709005</v>
      </c>
    </row>
    <row r="5626" spans="2:6" x14ac:dyDescent="0.25">
      <c r="B5626" s="6" t="s">
        <v>33</v>
      </c>
      <c r="C5626" s="6">
        <v>1959</v>
      </c>
      <c r="D5626" s="6" t="s">
        <v>11</v>
      </c>
      <c r="E5626" s="6" t="s">
        <v>3</v>
      </c>
      <c r="F5626" s="27">
        <v>2.7411103746902893E-2</v>
      </c>
    </row>
    <row r="5627" spans="2:6" x14ac:dyDescent="0.25">
      <c r="B5627" s="6" t="s">
        <v>33</v>
      </c>
      <c r="C5627" s="6">
        <v>1959</v>
      </c>
      <c r="D5627" s="6" t="s">
        <v>12</v>
      </c>
      <c r="E5627" s="6" t="s">
        <v>3</v>
      </c>
      <c r="F5627" s="27">
        <v>1.5222349611566661E-2</v>
      </c>
    </row>
    <row r="5628" spans="2:6" x14ac:dyDescent="0.25">
      <c r="B5628" s="6" t="s">
        <v>33</v>
      </c>
      <c r="C5628" s="6">
        <v>1959</v>
      </c>
      <c r="D5628" s="6" t="s">
        <v>13</v>
      </c>
      <c r="E5628" s="6" t="s">
        <v>3</v>
      </c>
      <c r="F5628" s="27">
        <v>4.6214052221714957E-2</v>
      </c>
    </row>
    <row r="5629" spans="2:6" x14ac:dyDescent="0.25">
      <c r="B5629" s="6" t="s">
        <v>33</v>
      </c>
      <c r="C5629" s="6">
        <v>1959</v>
      </c>
      <c r="D5629" s="6" t="s">
        <v>14</v>
      </c>
      <c r="E5629" s="6" t="s">
        <v>3</v>
      </c>
      <c r="F5629" s="27">
        <v>1.3617431362089993E-2</v>
      </c>
    </row>
    <row r="5630" spans="2:6" x14ac:dyDescent="0.25">
      <c r="B5630" s="6" t="s">
        <v>33</v>
      </c>
      <c r="C5630" s="6">
        <v>1959</v>
      </c>
      <c r="D5630" s="6" t="s">
        <v>15</v>
      </c>
      <c r="E5630" s="6" t="s">
        <v>3</v>
      </c>
      <c r="F5630" s="27">
        <v>1.8364689548626117E-3</v>
      </c>
    </row>
    <row r="5631" spans="2:6" x14ac:dyDescent="0.25">
      <c r="B5631" s="6" t="s">
        <v>33</v>
      </c>
      <c r="C5631" s="6">
        <v>1959</v>
      </c>
      <c r="D5631" s="6" t="s">
        <v>16</v>
      </c>
      <c r="E5631" s="6" t="s">
        <v>3</v>
      </c>
      <c r="F5631" s="27">
        <v>0.14798949303519851</v>
      </c>
    </row>
    <row r="5632" spans="2:6" x14ac:dyDescent="0.25">
      <c r="B5632" s="6" t="s">
        <v>33</v>
      </c>
      <c r="C5632" s="6">
        <v>1959</v>
      </c>
      <c r="D5632" s="6" t="s">
        <v>17</v>
      </c>
      <c r="E5632" s="6" t="s">
        <v>3</v>
      </c>
      <c r="F5632" s="27">
        <v>4.2809694381192455E-2</v>
      </c>
    </row>
    <row r="5633" spans="2:6" x14ac:dyDescent="0.25">
      <c r="B5633" s="6" t="s">
        <v>33</v>
      </c>
      <c r="C5633" s="6">
        <v>1959</v>
      </c>
      <c r="D5633" s="6" t="s">
        <v>18</v>
      </c>
      <c r="E5633" s="6" t="s">
        <v>3</v>
      </c>
      <c r="F5633" s="27">
        <v>3.1731352434235381E-2</v>
      </c>
    </row>
    <row r="5634" spans="2:6" x14ac:dyDescent="0.25">
      <c r="B5634" s="6" t="s">
        <v>33</v>
      </c>
      <c r="C5634" s="6">
        <v>1959</v>
      </c>
      <c r="D5634" s="6" t="s">
        <v>19</v>
      </c>
      <c r="E5634" s="6" t="s">
        <v>3</v>
      </c>
      <c r="F5634" s="27">
        <v>9.7173956451593241E-2</v>
      </c>
    </row>
    <row r="5635" spans="2:6" x14ac:dyDescent="0.25">
      <c r="B5635" s="6" t="s">
        <v>33</v>
      </c>
      <c r="C5635" s="6">
        <v>1959</v>
      </c>
      <c r="D5635" s="6" t="s">
        <v>20</v>
      </c>
      <c r="E5635" s="6" t="s">
        <v>3</v>
      </c>
      <c r="F5635" s="27">
        <v>7.5038365233270933E-3</v>
      </c>
    </row>
    <row r="5636" spans="2:6" x14ac:dyDescent="0.25">
      <c r="B5636" s="6" t="s">
        <v>33</v>
      </c>
      <c r="C5636" s="6">
        <v>1959</v>
      </c>
      <c r="D5636" s="6" t="s">
        <v>21</v>
      </c>
      <c r="E5636" s="6" t="s">
        <v>3</v>
      </c>
      <c r="F5636" s="27">
        <v>2.2737904288000332E-3</v>
      </c>
    </row>
    <row r="5637" spans="2:6" x14ac:dyDescent="0.25">
      <c r="B5637" s="6" t="s">
        <v>33</v>
      </c>
      <c r="C5637" s="6">
        <v>1959</v>
      </c>
      <c r="D5637" s="6" t="s">
        <v>22</v>
      </c>
      <c r="E5637" s="6" t="s">
        <v>3</v>
      </c>
      <c r="F5637" s="27">
        <v>3.1681667465063498E-2</v>
      </c>
    </row>
    <row r="5638" spans="2:6" x14ac:dyDescent="0.25">
      <c r="B5638" s="6" t="s">
        <v>33</v>
      </c>
      <c r="C5638" s="6">
        <v>1959</v>
      </c>
      <c r="D5638" s="6" t="s">
        <v>23</v>
      </c>
      <c r="E5638" s="6" t="s">
        <v>3</v>
      </c>
      <c r="F5638" s="27">
        <v>2.3436306213152268E-4</v>
      </c>
    </row>
    <row r="5639" spans="2:6" x14ac:dyDescent="0.25">
      <c r="B5639" s="6" t="s">
        <v>33</v>
      </c>
      <c r="C5639" s="6">
        <v>1959</v>
      </c>
      <c r="D5639" s="6" t="s">
        <v>24</v>
      </c>
      <c r="E5639" s="6" t="s">
        <v>3</v>
      </c>
      <c r="F5639" s="27">
        <v>0.12937684736683724</v>
      </c>
    </row>
    <row r="5640" spans="2:6" x14ac:dyDescent="0.25">
      <c r="B5640" s="6" t="s">
        <v>33</v>
      </c>
      <c r="C5640" s="6">
        <v>1959</v>
      </c>
      <c r="D5640" s="6" t="s">
        <v>25</v>
      </c>
      <c r="E5640" s="6" t="s">
        <v>3</v>
      </c>
      <c r="F5640" s="27">
        <v>5.2074066227251546E-2</v>
      </c>
    </row>
    <row r="5641" spans="2:6" x14ac:dyDescent="0.25">
      <c r="B5641" s="6" t="s">
        <v>33</v>
      </c>
      <c r="C5641" s="6">
        <v>1959</v>
      </c>
      <c r="D5641" s="6" t="s">
        <v>26</v>
      </c>
      <c r="E5641" s="6" t="s">
        <v>3</v>
      </c>
      <c r="F5641" s="27">
        <v>6.2155896434025394E-2</v>
      </c>
    </row>
    <row r="5642" spans="2:6" x14ac:dyDescent="0.25">
      <c r="B5642" s="6" t="s">
        <v>33</v>
      </c>
      <c r="C5642" s="6">
        <v>1959</v>
      </c>
      <c r="D5642" s="6" t="s">
        <v>27</v>
      </c>
      <c r="E5642" s="6" t="s">
        <v>3</v>
      </c>
      <c r="F5642" s="27">
        <v>2.2077000452789435E-4</v>
      </c>
    </row>
    <row r="5643" spans="2:6" x14ac:dyDescent="0.25">
      <c r="B5643" s="6" t="s">
        <v>33</v>
      </c>
      <c r="C5643" s="6">
        <v>1959</v>
      </c>
      <c r="D5643" s="6" t="s">
        <v>28</v>
      </c>
      <c r="E5643" s="6" t="s">
        <v>3</v>
      </c>
      <c r="F5643" s="27">
        <v>6.4342035077588232E-3</v>
      </c>
    </row>
    <row r="5644" spans="2:6" x14ac:dyDescent="0.25">
      <c r="B5644" s="6" t="s">
        <v>33</v>
      </c>
      <c r="C5644" s="6">
        <v>1959</v>
      </c>
      <c r="D5644" s="6" t="s">
        <v>29</v>
      </c>
      <c r="E5644" s="6" t="s">
        <v>3</v>
      </c>
      <c r="F5644" s="27">
        <v>3.9883905913542531E-2</v>
      </c>
    </row>
    <row r="5645" spans="2:6" x14ac:dyDescent="0.25">
      <c r="B5645" s="6" t="s">
        <v>33</v>
      </c>
      <c r="C5645" s="6">
        <v>1959</v>
      </c>
      <c r="D5645" s="6" t="s">
        <v>30</v>
      </c>
      <c r="E5645" s="6" t="s">
        <v>3</v>
      </c>
      <c r="F5645" s="27">
        <v>6.0934396154195897E-5</v>
      </c>
    </row>
    <row r="5646" spans="2:6" x14ac:dyDescent="0.25">
      <c r="B5646" s="6" t="s">
        <v>33</v>
      </c>
      <c r="C5646" s="6">
        <v>1959</v>
      </c>
      <c r="D5646" s="6" t="s">
        <v>31</v>
      </c>
      <c r="E5646" s="6" t="s">
        <v>3</v>
      </c>
      <c r="F5646" s="27">
        <v>1.724912137288007E-4</v>
      </c>
    </row>
    <row r="5647" spans="2:6" x14ac:dyDescent="0.25">
      <c r="B5647" s="6" t="s">
        <v>33</v>
      </c>
      <c r="C5647" s="6">
        <v>1959</v>
      </c>
      <c r="D5647" s="6" t="s">
        <v>32</v>
      </c>
      <c r="E5647" s="6" t="s">
        <v>3</v>
      </c>
      <c r="F5647" s="27">
        <v>3.2342102574150128E-4</v>
      </c>
    </row>
    <row r="5648" spans="2:6" x14ac:dyDescent="0.25">
      <c r="B5648" s="6" t="s">
        <v>33</v>
      </c>
      <c r="C5648" s="6">
        <v>1959</v>
      </c>
      <c r="D5648" s="6" t="s">
        <v>7</v>
      </c>
      <c r="E5648" s="6" t="s">
        <v>4</v>
      </c>
      <c r="F5648" s="27">
        <v>4.1625246727721839E-2</v>
      </c>
    </row>
    <row r="5649" spans="2:6" x14ac:dyDescent="0.25">
      <c r="B5649" s="6" t="s">
        <v>33</v>
      </c>
      <c r="C5649" s="6">
        <v>1959</v>
      </c>
      <c r="D5649" s="6" t="s">
        <v>8</v>
      </c>
      <c r="E5649" s="6" t="s">
        <v>4</v>
      </c>
      <c r="F5649" s="27">
        <v>4.9601108068843026E-2</v>
      </c>
    </row>
    <row r="5650" spans="2:6" x14ac:dyDescent="0.25">
      <c r="B5650" s="6" t="s">
        <v>33</v>
      </c>
      <c r="C5650" s="6">
        <v>1959</v>
      </c>
      <c r="D5650" s="6" t="s">
        <v>9</v>
      </c>
      <c r="E5650" s="6" t="s">
        <v>4</v>
      </c>
      <c r="F5650" s="27">
        <v>9.8321831319059666E-2</v>
      </c>
    </row>
    <row r="5651" spans="2:6" x14ac:dyDescent="0.25">
      <c r="B5651" s="6" t="s">
        <v>33</v>
      </c>
      <c r="C5651" s="6">
        <v>1959</v>
      </c>
      <c r="D5651" s="6" t="s">
        <v>10</v>
      </c>
      <c r="E5651" s="6" t="s">
        <v>4</v>
      </c>
      <c r="F5651" s="27">
        <v>0.11246730687762947</v>
      </c>
    </row>
    <row r="5652" spans="2:6" x14ac:dyDescent="0.25">
      <c r="B5652" s="6" t="s">
        <v>33</v>
      </c>
      <c r="C5652" s="6">
        <v>1959</v>
      </c>
      <c r="D5652" s="6" t="s">
        <v>11</v>
      </c>
      <c r="E5652" s="6" t="s">
        <v>4</v>
      </c>
      <c r="F5652" s="27">
        <v>2.9056159258202877E-2</v>
      </c>
    </row>
    <row r="5653" spans="2:6" x14ac:dyDescent="0.25">
      <c r="B5653" s="6" t="s">
        <v>33</v>
      </c>
      <c r="C5653" s="6">
        <v>1959</v>
      </c>
      <c r="D5653" s="6" t="s">
        <v>12</v>
      </c>
      <c r="E5653" s="6" t="s">
        <v>4</v>
      </c>
      <c r="F5653" s="27">
        <v>6.3515241631277438E-3</v>
      </c>
    </row>
    <row r="5654" spans="2:6" x14ac:dyDescent="0.25">
      <c r="B5654" s="6" t="s">
        <v>33</v>
      </c>
      <c r="C5654" s="6">
        <v>1959</v>
      </c>
      <c r="D5654" s="6" t="s">
        <v>13</v>
      </c>
      <c r="E5654" s="6" t="s">
        <v>4</v>
      </c>
      <c r="F5654" s="27">
        <v>2.093546200924478E-2</v>
      </c>
    </row>
    <row r="5655" spans="2:6" x14ac:dyDescent="0.25">
      <c r="B5655" s="6" t="s">
        <v>33</v>
      </c>
      <c r="C5655" s="6">
        <v>1959</v>
      </c>
      <c r="D5655" s="6" t="s">
        <v>14</v>
      </c>
      <c r="E5655" s="6" t="s">
        <v>4</v>
      </c>
      <c r="F5655" s="27">
        <v>7.303091134411183E-3</v>
      </c>
    </row>
    <row r="5656" spans="2:6" x14ac:dyDescent="0.25">
      <c r="B5656" s="6" t="s">
        <v>33</v>
      </c>
      <c r="C5656" s="6">
        <v>1959</v>
      </c>
      <c r="D5656" s="6" t="s">
        <v>15</v>
      </c>
      <c r="E5656" s="6" t="s">
        <v>4</v>
      </c>
      <c r="F5656" s="27">
        <v>4.042553086314786E-3</v>
      </c>
    </row>
    <row r="5657" spans="2:6" x14ac:dyDescent="0.25">
      <c r="B5657" s="6" t="s">
        <v>33</v>
      </c>
      <c r="C5657" s="6">
        <v>1959</v>
      </c>
      <c r="D5657" s="6" t="s">
        <v>16</v>
      </c>
      <c r="E5657" s="6" t="s">
        <v>4</v>
      </c>
      <c r="F5657" s="27">
        <v>8.7464575756841773E-2</v>
      </c>
    </row>
    <row r="5658" spans="2:6" x14ac:dyDescent="0.25">
      <c r="B5658" s="6" t="s">
        <v>33</v>
      </c>
      <c r="C5658" s="6">
        <v>1959</v>
      </c>
      <c r="D5658" s="6" t="s">
        <v>17</v>
      </c>
      <c r="E5658" s="6" t="s">
        <v>4</v>
      </c>
      <c r="F5658" s="27">
        <v>7.2735802002887817E-2</v>
      </c>
    </row>
    <row r="5659" spans="2:6" x14ac:dyDescent="0.25">
      <c r="B5659" s="6" t="s">
        <v>33</v>
      </c>
      <c r="C5659" s="6">
        <v>1959</v>
      </c>
      <c r="D5659" s="6" t="s">
        <v>18</v>
      </c>
      <c r="E5659" s="6" t="s">
        <v>4</v>
      </c>
      <c r="F5659" s="27">
        <v>8.7688502945408725E-2</v>
      </c>
    </row>
    <row r="5660" spans="2:6" x14ac:dyDescent="0.25">
      <c r="B5660" s="6" t="s">
        <v>33</v>
      </c>
      <c r="C5660" s="6">
        <v>1959</v>
      </c>
      <c r="D5660" s="6" t="s">
        <v>19</v>
      </c>
      <c r="E5660" s="6" t="s">
        <v>4</v>
      </c>
      <c r="F5660" s="27">
        <v>8.5403259252814778E-2</v>
      </c>
    </row>
    <row r="5661" spans="2:6" x14ac:dyDescent="0.25">
      <c r="B5661" s="6" t="s">
        <v>33</v>
      </c>
      <c r="C5661" s="6">
        <v>1959</v>
      </c>
      <c r="D5661" s="6" t="s">
        <v>20</v>
      </c>
      <c r="E5661" s="6" t="s">
        <v>4</v>
      </c>
      <c r="F5661" s="27">
        <v>1.8653678560182779E-2</v>
      </c>
    </row>
    <row r="5662" spans="2:6" x14ac:dyDescent="0.25">
      <c r="B5662" s="6" t="s">
        <v>33</v>
      </c>
      <c r="C5662" s="6">
        <v>1959</v>
      </c>
      <c r="D5662" s="6" t="s">
        <v>21</v>
      </c>
      <c r="E5662" s="6" t="s">
        <v>4</v>
      </c>
      <c r="F5662" s="27">
        <v>1.2891878758998488E-3</v>
      </c>
    </row>
    <row r="5663" spans="2:6" x14ac:dyDescent="0.25">
      <c r="B5663" s="6" t="s">
        <v>33</v>
      </c>
      <c r="C5663" s="6">
        <v>1959</v>
      </c>
      <c r="D5663" s="6" t="s">
        <v>22</v>
      </c>
      <c r="E5663" s="6" t="s">
        <v>4</v>
      </c>
      <c r="F5663" s="27">
        <v>5.2422689508887635E-2</v>
      </c>
    </row>
    <row r="5664" spans="2:6" x14ac:dyDescent="0.25">
      <c r="B5664" s="6" t="s">
        <v>33</v>
      </c>
      <c r="C5664" s="6">
        <v>1959</v>
      </c>
      <c r="D5664" s="6" t="s">
        <v>23</v>
      </c>
      <c r="E5664" s="6" t="s">
        <v>4</v>
      </c>
      <c r="F5664" s="27">
        <v>1.1863692109507811E-4</v>
      </c>
    </row>
    <row r="5665" spans="2:6" x14ac:dyDescent="0.25">
      <c r="B5665" s="6" t="s">
        <v>33</v>
      </c>
      <c r="C5665" s="6">
        <v>1959</v>
      </c>
      <c r="D5665" s="6" t="s">
        <v>24</v>
      </c>
      <c r="E5665" s="6" t="s">
        <v>4</v>
      </c>
      <c r="F5665" s="27">
        <v>4.6123563319243555E-2</v>
      </c>
    </row>
    <row r="5666" spans="2:6" x14ac:dyDescent="0.25">
      <c r="B5666" s="6" t="s">
        <v>33</v>
      </c>
      <c r="C5666" s="6">
        <v>1959</v>
      </c>
      <c r="D5666" s="6" t="s">
        <v>25</v>
      </c>
      <c r="E5666" s="6" t="s">
        <v>4</v>
      </c>
      <c r="F5666" s="27">
        <v>9.1155172643907822E-2</v>
      </c>
    </row>
    <row r="5667" spans="2:6" x14ac:dyDescent="0.25">
      <c r="B5667" s="6" t="s">
        <v>33</v>
      </c>
      <c r="C5667" s="6">
        <v>1959</v>
      </c>
      <c r="D5667" s="6" t="s">
        <v>26</v>
      </c>
      <c r="E5667" s="6" t="s">
        <v>4</v>
      </c>
      <c r="F5667" s="27">
        <v>5.1633259663100804E-2</v>
      </c>
    </row>
    <row r="5668" spans="2:6" x14ac:dyDescent="0.25">
      <c r="B5668" s="6" t="s">
        <v>33</v>
      </c>
      <c r="C5668" s="6">
        <v>1959</v>
      </c>
      <c r="D5668" s="6" t="s">
        <v>27</v>
      </c>
      <c r="E5668" s="6" t="s">
        <v>4</v>
      </c>
      <c r="F5668" s="27">
        <v>1.6065416398291827E-4</v>
      </c>
    </row>
    <row r="5669" spans="2:6" x14ac:dyDescent="0.25">
      <c r="B5669" s="6" t="s">
        <v>33</v>
      </c>
      <c r="C5669" s="6">
        <v>1959</v>
      </c>
      <c r="D5669" s="6" t="s">
        <v>28</v>
      </c>
      <c r="E5669" s="6" t="s">
        <v>4</v>
      </c>
      <c r="F5669" s="27">
        <v>2.3573156221592017E-2</v>
      </c>
    </row>
    <row r="5670" spans="2:6" x14ac:dyDescent="0.25">
      <c r="B5670" s="6" t="s">
        <v>33</v>
      </c>
      <c r="C5670" s="6">
        <v>1959</v>
      </c>
      <c r="D5670" s="6" t="s">
        <v>29</v>
      </c>
      <c r="E5670" s="6" t="s">
        <v>4</v>
      </c>
      <c r="F5670" s="27">
        <v>7.889355252822694E-3</v>
      </c>
    </row>
    <row r="5671" spans="2:6" x14ac:dyDescent="0.25">
      <c r="B5671" s="6" t="s">
        <v>33</v>
      </c>
      <c r="C5671" s="6">
        <v>1959</v>
      </c>
      <c r="D5671" s="6" t="s">
        <v>30</v>
      </c>
      <c r="E5671" s="6" t="s">
        <v>4</v>
      </c>
      <c r="F5671" s="27">
        <v>1.3840974127759112E-5</v>
      </c>
    </row>
    <row r="5672" spans="2:6" x14ac:dyDescent="0.25">
      <c r="B5672" s="6" t="s">
        <v>33</v>
      </c>
      <c r="C5672" s="6">
        <v>1959</v>
      </c>
      <c r="D5672" s="6" t="s">
        <v>31</v>
      </c>
      <c r="E5672" s="6" t="s">
        <v>4</v>
      </c>
      <c r="F5672" s="27">
        <v>3.4879254801952961E-3</v>
      </c>
    </row>
    <row r="5673" spans="2:6" x14ac:dyDescent="0.25">
      <c r="B5673" s="6" t="s">
        <v>33</v>
      </c>
      <c r="C5673" s="6">
        <v>1959</v>
      </c>
      <c r="D5673" s="6" t="s">
        <v>32</v>
      </c>
      <c r="E5673" s="6" t="s">
        <v>4</v>
      </c>
      <c r="F5673" s="27">
        <v>4.824568124533176E-4</v>
      </c>
    </row>
    <row r="5674" spans="2:6" x14ac:dyDescent="0.25">
      <c r="B5674" s="6" t="s">
        <v>33</v>
      </c>
      <c r="C5674" s="6">
        <v>1958</v>
      </c>
      <c r="D5674" s="6" t="s">
        <v>7</v>
      </c>
      <c r="E5674" s="6" t="s">
        <v>3</v>
      </c>
      <c r="F5674" s="27">
        <v>3.6503888529451155E-2</v>
      </c>
    </row>
    <row r="5675" spans="2:6" x14ac:dyDescent="0.25">
      <c r="B5675" s="6" t="s">
        <v>33</v>
      </c>
      <c r="C5675" s="6">
        <v>1958</v>
      </c>
      <c r="D5675" s="6" t="s">
        <v>8</v>
      </c>
      <c r="E5675" s="6" t="s">
        <v>3</v>
      </c>
      <c r="F5675" s="27">
        <v>4.2737513416039645E-2</v>
      </c>
    </row>
    <row r="5676" spans="2:6" x14ac:dyDescent="0.25">
      <c r="B5676" s="6" t="s">
        <v>33</v>
      </c>
      <c r="C5676" s="6">
        <v>1958</v>
      </c>
      <c r="D5676" s="6" t="s">
        <v>9</v>
      </c>
      <c r="E5676" s="6" t="s">
        <v>3</v>
      </c>
      <c r="F5676" s="27">
        <v>4.903338495404122E-2</v>
      </c>
    </row>
    <row r="5677" spans="2:6" x14ac:dyDescent="0.25">
      <c r="B5677" s="6" t="s">
        <v>33</v>
      </c>
      <c r="C5677" s="6">
        <v>1958</v>
      </c>
      <c r="D5677" s="6" t="s">
        <v>10</v>
      </c>
      <c r="E5677" s="6" t="s">
        <v>3</v>
      </c>
      <c r="F5677" s="27">
        <v>0.11106170152164768</v>
      </c>
    </row>
    <row r="5678" spans="2:6" x14ac:dyDescent="0.25">
      <c r="B5678" s="6" t="s">
        <v>33</v>
      </c>
      <c r="C5678" s="6">
        <v>1958</v>
      </c>
      <c r="D5678" s="6" t="s">
        <v>11</v>
      </c>
      <c r="E5678" s="6" t="s">
        <v>3</v>
      </c>
      <c r="F5678" s="27">
        <v>2.708672467551575E-2</v>
      </c>
    </row>
    <row r="5679" spans="2:6" x14ac:dyDescent="0.25">
      <c r="B5679" s="6" t="s">
        <v>33</v>
      </c>
      <c r="C5679" s="6">
        <v>1958</v>
      </c>
      <c r="D5679" s="6" t="s">
        <v>12</v>
      </c>
      <c r="E5679" s="6" t="s">
        <v>3</v>
      </c>
      <c r="F5679" s="27">
        <v>1.5363605326049846E-2</v>
      </c>
    </row>
    <row r="5680" spans="2:6" x14ac:dyDescent="0.25">
      <c r="B5680" s="6" t="s">
        <v>33</v>
      </c>
      <c r="C5680" s="6">
        <v>1958</v>
      </c>
      <c r="D5680" s="6" t="s">
        <v>13</v>
      </c>
      <c r="E5680" s="6" t="s">
        <v>3</v>
      </c>
      <c r="F5680" s="27">
        <v>4.7646510697935865E-2</v>
      </c>
    </row>
    <row r="5681" spans="2:6" x14ac:dyDescent="0.25">
      <c r="B5681" s="6" t="s">
        <v>33</v>
      </c>
      <c r="C5681" s="6">
        <v>1958</v>
      </c>
      <c r="D5681" s="6" t="s">
        <v>14</v>
      </c>
      <c r="E5681" s="6" t="s">
        <v>3</v>
      </c>
      <c r="F5681" s="27">
        <v>1.4422832071738322E-2</v>
      </c>
    </row>
    <row r="5682" spans="2:6" x14ac:dyDescent="0.25">
      <c r="B5682" s="6" t="s">
        <v>33</v>
      </c>
      <c r="C5682" s="6">
        <v>1958</v>
      </c>
      <c r="D5682" s="6" t="s">
        <v>15</v>
      </c>
      <c r="E5682" s="6" t="s">
        <v>3</v>
      </c>
      <c r="F5682" s="27">
        <v>1.9027669579684203E-3</v>
      </c>
    </row>
    <row r="5683" spans="2:6" x14ac:dyDescent="0.25">
      <c r="B5683" s="6" t="s">
        <v>33</v>
      </c>
      <c r="C5683" s="6">
        <v>1958</v>
      </c>
      <c r="D5683" s="6" t="s">
        <v>16</v>
      </c>
      <c r="E5683" s="6" t="s">
        <v>3</v>
      </c>
      <c r="F5683" s="27">
        <v>0.1459976346272463</v>
      </c>
    </row>
    <row r="5684" spans="2:6" x14ac:dyDescent="0.25">
      <c r="B5684" s="6" t="s">
        <v>33</v>
      </c>
      <c r="C5684" s="6">
        <v>1958</v>
      </c>
      <c r="D5684" s="6" t="s">
        <v>17</v>
      </c>
      <c r="E5684" s="6" t="s">
        <v>3</v>
      </c>
      <c r="F5684" s="27">
        <v>4.1403454500527209E-2</v>
      </c>
    </row>
    <row r="5685" spans="2:6" x14ac:dyDescent="0.25">
      <c r="B5685" s="6" t="s">
        <v>33</v>
      </c>
      <c r="C5685" s="6">
        <v>1958</v>
      </c>
      <c r="D5685" s="6" t="s">
        <v>18</v>
      </c>
      <c r="E5685" s="6" t="s">
        <v>3</v>
      </c>
      <c r="F5685" s="27">
        <v>3.3301958506004918E-2</v>
      </c>
    </row>
    <row r="5686" spans="2:6" x14ac:dyDescent="0.25">
      <c r="B5686" s="6" t="s">
        <v>33</v>
      </c>
      <c r="C5686" s="6">
        <v>1958</v>
      </c>
      <c r="D5686" s="6" t="s">
        <v>19</v>
      </c>
      <c r="E5686" s="6" t="s">
        <v>3</v>
      </c>
      <c r="F5686" s="27">
        <v>9.781023825377394E-2</v>
      </c>
    </row>
    <row r="5687" spans="2:6" x14ac:dyDescent="0.25">
      <c r="B5687" s="6" t="s">
        <v>33</v>
      </c>
      <c r="C5687" s="6">
        <v>1958</v>
      </c>
      <c r="D5687" s="6" t="s">
        <v>20</v>
      </c>
      <c r="E5687" s="6" t="s">
        <v>3</v>
      </c>
      <c r="F5687" s="27">
        <v>7.326242245104678E-3</v>
      </c>
    </row>
    <row r="5688" spans="2:6" x14ac:dyDescent="0.25">
      <c r="B5688" s="6" t="s">
        <v>33</v>
      </c>
      <c r="C5688" s="6">
        <v>1958</v>
      </c>
      <c r="D5688" s="6" t="s">
        <v>21</v>
      </c>
      <c r="E5688" s="6" t="s">
        <v>3</v>
      </c>
      <c r="F5688" s="27">
        <v>2.3455670009751976E-3</v>
      </c>
    </row>
    <row r="5689" spans="2:6" x14ac:dyDescent="0.25">
      <c r="B5689" s="6" t="s">
        <v>33</v>
      </c>
      <c r="C5689" s="6">
        <v>1958</v>
      </c>
      <c r="D5689" s="6" t="s">
        <v>22</v>
      </c>
      <c r="E5689" s="6" t="s">
        <v>3</v>
      </c>
      <c r="F5689" s="27">
        <v>3.135769378042777E-2</v>
      </c>
    </row>
    <row r="5690" spans="2:6" x14ac:dyDescent="0.25">
      <c r="B5690" s="6" t="s">
        <v>33</v>
      </c>
      <c r="C5690" s="6">
        <v>1958</v>
      </c>
      <c r="D5690" s="6" t="s">
        <v>23</v>
      </c>
      <c r="E5690" s="6" t="s">
        <v>3</v>
      </c>
      <c r="F5690" s="27">
        <v>2.192779765688514E-4</v>
      </c>
    </row>
    <row r="5691" spans="2:6" x14ac:dyDescent="0.25">
      <c r="B5691" s="6" t="s">
        <v>33</v>
      </c>
      <c r="C5691" s="6">
        <v>1958</v>
      </c>
      <c r="D5691" s="6" t="s">
        <v>24</v>
      </c>
      <c r="E5691" s="6" t="s">
        <v>3</v>
      </c>
      <c r="F5691" s="27">
        <v>0.13359829029197451</v>
      </c>
    </row>
    <row r="5692" spans="2:6" x14ac:dyDescent="0.25">
      <c r="B5692" s="6" t="s">
        <v>33</v>
      </c>
      <c r="C5692" s="6">
        <v>1958</v>
      </c>
      <c r="D5692" s="6" t="s">
        <v>25</v>
      </c>
      <c r="E5692" s="6" t="s">
        <v>3</v>
      </c>
      <c r="F5692" s="27">
        <v>5.1261060569764351E-2</v>
      </c>
    </row>
    <row r="5693" spans="2:6" x14ac:dyDescent="0.25">
      <c r="B5693" s="6" t="s">
        <v>33</v>
      </c>
      <c r="C5693" s="6">
        <v>1958</v>
      </c>
      <c r="D5693" s="6" t="s">
        <v>26</v>
      </c>
      <c r="E5693" s="6" t="s">
        <v>3</v>
      </c>
      <c r="F5693" s="27">
        <v>6.0557503645201634E-2</v>
      </c>
    </row>
    <row r="5694" spans="2:6" x14ac:dyDescent="0.25">
      <c r="B5694" s="6" t="s">
        <v>33</v>
      </c>
      <c r="C5694" s="6">
        <v>1958</v>
      </c>
      <c r="D5694" s="6" t="s">
        <v>27</v>
      </c>
      <c r="E5694" s="6" t="s">
        <v>3</v>
      </c>
      <c r="F5694" s="27">
        <v>2.5888948201354713E-4</v>
      </c>
    </row>
    <row r="5695" spans="2:6" x14ac:dyDescent="0.25">
      <c r="B5695" s="6" t="s">
        <v>33</v>
      </c>
      <c r="C5695" s="6">
        <v>1958</v>
      </c>
      <c r="D5695" s="6" t="s">
        <v>28</v>
      </c>
      <c r="E5695" s="6" t="s">
        <v>3</v>
      </c>
      <c r="F5695" s="27">
        <v>6.5109054247013574E-3</v>
      </c>
    </row>
    <row r="5696" spans="2:6" x14ac:dyDescent="0.25">
      <c r="B5696" s="6" t="s">
        <v>33</v>
      </c>
      <c r="C5696" s="6">
        <v>1958</v>
      </c>
      <c r="D5696" s="6" t="s">
        <v>29</v>
      </c>
      <c r="E5696" s="6" t="s">
        <v>3</v>
      </c>
      <c r="F5696" s="27">
        <v>4.1878321000322551E-2</v>
      </c>
    </row>
    <row r="5697" spans="2:6" x14ac:dyDescent="0.25">
      <c r="B5697" s="6" t="s">
        <v>33</v>
      </c>
      <c r="C5697" s="6">
        <v>1958</v>
      </c>
      <c r="D5697" s="6" t="s">
        <v>30</v>
      </c>
      <c r="E5697" s="6" t="s">
        <v>3</v>
      </c>
      <c r="F5697" s="27">
        <v>3.8196808821670892E-5</v>
      </c>
    </row>
    <row r="5698" spans="2:6" x14ac:dyDescent="0.25">
      <c r="B5698" s="6" t="s">
        <v>33</v>
      </c>
      <c r="C5698" s="6">
        <v>1958</v>
      </c>
      <c r="D5698" s="6" t="s">
        <v>31</v>
      </c>
      <c r="E5698" s="6" t="s">
        <v>3</v>
      </c>
      <c r="F5698" s="27">
        <v>9.0540583873590261E-5</v>
      </c>
    </row>
    <row r="5699" spans="2:6" x14ac:dyDescent="0.25">
      <c r="B5699" s="6" t="s">
        <v>33</v>
      </c>
      <c r="C5699" s="6">
        <v>1958</v>
      </c>
      <c r="D5699" s="6" t="s">
        <v>32</v>
      </c>
      <c r="E5699" s="6" t="s">
        <v>3</v>
      </c>
      <c r="F5699" s="27">
        <v>2.8529715231001096E-4</v>
      </c>
    </row>
    <row r="5700" spans="2:6" x14ac:dyDescent="0.25">
      <c r="B5700" s="6" t="s">
        <v>33</v>
      </c>
      <c r="C5700" s="6">
        <v>1958</v>
      </c>
      <c r="D5700" s="6" t="s">
        <v>7</v>
      </c>
      <c r="E5700" s="6" t="s">
        <v>4</v>
      </c>
      <c r="F5700" s="27">
        <v>3.9263310646229378E-2</v>
      </c>
    </row>
    <row r="5701" spans="2:6" x14ac:dyDescent="0.25">
      <c r="B5701" s="6" t="s">
        <v>33</v>
      </c>
      <c r="C5701" s="6">
        <v>1958</v>
      </c>
      <c r="D5701" s="6" t="s">
        <v>8</v>
      </c>
      <c r="E5701" s="6" t="s">
        <v>4</v>
      </c>
      <c r="F5701" s="27">
        <v>5.0514860997973976E-2</v>
      </c>
    </row>
    <row r="5702" spans="2:6" x14ac:dyDescent="0.25">
      <c r="B5702" s="6" t="s">
        <v>33</v>
      </c>
      <c r="C5702" s="6">
        <v>1958</v>
      </c>
      <c r="D5702" s="6" t="s">
        <v>9</v>
      </c>
      <c r="E5702" s="6" t="s">
        <v>4</v>
      </c>
      <c r="F5702" s="27">
        <v>0.10211186005408701</v>
      </c>
    </row>
    <row r="5703" spans="2:6" x14ac:dyDescent="0.25">
      <c r="B5703" s="6" t="s">
        <v>33</v>
      </c>
      <c r="C5703" s="6">
        <v>1958</v>
      </c>
      <c r="D5703" s="6" t="s">
        <v>10</v>
      </c>
      <c r="E5703" s="6" t="s">
        <v>4</v>
      </c>
      <c r="F5703" s="27">
        <v>0.11171484070788539</v>
      </c>
    </row>
    <row r="5704" spans="2:6" x14ac:dyDescent="0.25">
      <c r="B5704" s="6" t="s">
        <v>33</v>
      </c>
      <c r="C5704" s="6">
        <v>1958</v>
      </c>
      <c r="D5704" s="6" t="s">
        <v>11</v>
      </c>
      <c r="E5704" s="6" t="s">
        <v>4</v>
      </c>
      <c r="F5704" s="27">
        <v>2.9356475969672287E-2</v>
      </c>
    </row>
    <row r="5705" spans="2:6" x14ac:dyDescent="0.25">
      <c r="B5705" s="6" t="s">
        <v>33</v>
      </c>
      <c r="C5705" s="6">
        <v>1958</v>
      </c>
      <c r="D5705" s="6" t="s">
        <v>12</v>
      </c>
      <c r="E5705" s="6" t="s">
        <v>4</v>
      </c>
      <c r="F5705" s="27">
        <v>6.1979258357477548E-3</v>
      </c>
    </row>
    <row r="5706" spans="2:6" x14ac:dyDescent="0.25">
      <c r="B5706" s="6" t="s">
        <v>33</v>
      </c>
      <c r="C5706" s="6">
        <v>1958</v>
      </c>
      <c r="D5706" s="6" t="s">
        <v>13</v>
      </c>
      <c r="E5706" s="6" t="s">
        <v>4</v>
      </c>
      <c r="F5706" s="27">
        <v>2.1059918421908522E-2</v>
      </c>
    </row>
    <row r="5707" spans="2:6" x14ac:dyDescent="0.25">
      <c r="B5707" s="6" t="s">
        <v>33</v>
      </c>
      <c r="C5707" s="6">
        <v>1958</v>
      </c>
      <c r="D5707" s="6" t="s">
        <v>14</v>
      </c>
      <c r="E5707" s="6" t="s">
        <v>4</v>
      </c>
      <c r="F5707" s="27">
        <v>7.5486091840500013E-3</v>
      </c>
    </row>
    <row r="5708" spans="2:6" x14ac:dyDescent="0.25">
      <c r="B5708" s="6" t="s">
        <v>33</v>
      </c>
      <c r="C5708" s="6">
        <v>1958</v>
      </c>
      <c r="D5708" s="6" t="s">
        <v>15</v>
      </c>
      <c r="E5708" s="6" t="s">
        <v>4</v>
      </c>
      <c r="F5708" s="27">
        <v>4.0590123302072676E-3</v>
      </c>
    </row>
    <row r="5709" spans="2:6" x14ac:dyDescent="0.25">
      <c r="B5709" s="6" t="s">
        <v>33</v>
      </c>
      <c r="C5709" s="6">
        <v>1958</v>
      </c>
      <c r="D5709" s="6" t="s">
        <v>16</v>
      </c>
      <c r="E5709" s="6" t="s">
        <v>4</v>
      </c>
      <c r="F5709" s="27">
        <v>9.1016961121604276E-2</v>
      </c>
    </row>
    <row r="5710" spans="2:6" x14ac:dyDescent="0.25">
      <c r="B5710" s="6" t="s">
        <v>33</v>
      </c>
      <c r="C5710" s="6">
        <v>1958</v>
      </c>
      <c r="D5710" s="6" t="s">
        <v>17</v>
      </c>
      <c r="E5710" s="6" t="s">
        <v>4</v>
      </c>
      <c r="F5710" s="27">
        <v>7.3097530676326336E-2</v>
      </c>
    </row>
    <row r="5711" spans="2:6" x14ac:dyDescent="0.25">
      <c r="B5711" s="6" t="s">
        <v>33</v>
      </c>
      <c r="C5711" s="6">
        <v>1958</v>
      </c>
      <c r="D5711" s="6" t="s">
        <v>18</v>
      </c>
      <c r="E5711" s="6" t="s">
        <v>4</v>
      </c>
      <c r="F5711" s="27">
        <v>8.4263047074000147E-2</v>
      </c>
    </row>
    <row r="5712" spans="2:6" x14ac:dyDescent="0.25">
      <c r="B5712" s="6" t="s">
        <v>33</v>
      </c>
      <c r="C5712" s="6">
        <v>1958</v>
      </c>
      <c r="D5712" s="6" t="s">
        <v>19</v>
      </c>
      <c r="E5712" s="6" t="s">
        <v>4</v>
      </c>
      <c r="F5712" s="27">
        <v>8.5907141017110319E-2</v>
      </c>
    </row>
    <row r="5713" spans="2:6" x14ac:dyDescent="0.25">
      <c r="B5713" s="6" t="s">
        <v>33</v>
      </c>
      <c r="C5713" s="6">
        <v>1958</v>
      </c>
      <c r="D5713" s="6" t="s">
        <v>20</v>
      </c>
      <c r="E5713" s="6" t="s">
        <v>4</v>
      </c>
      <c r="F5713" s="27">
        <v>1.9704262012677328E-2</v>
      </c>
    </row>
    <row r="5714" spans="2:6" x14ac:dyDescent="0.25">
      <c r="B5714" s="6" t="s">
        <v>33</v>
      </c>
      <c r="C5714" s="6">
        <v>1958</v>
      </c>
      <c r="D5714" s="6" t="s">
        <v>21</v>
      </c>
      <c r="E5714" s="6" t="s">
        <v>4</v>
      </c>
      <c r="F5714" s="27">
        <v>1.3472022056519831E-3</v>
      </c>
    </row>
    <row r="5715" spans="2:6" x14ac:dyDescent="0.25">
      <c r="B5715" s="6" t="s">
        <v>33</v>
      </c>
      <c r="C5715" s="6">
        <v>1958</v>
      </c>
      <c r="D5715" s="6" t="s">
        <v>22</v>
      </c>
      <c r="E5715" s="6" t="s">
        <v>4</v>
      </c>
      <c r="F5715" s="27">
        <v>5.588079374030875E-2</v>
      </c>
    </row>
    <row r="5716" spans="2:6" x14ac:dyDescent="0.25">
      <c r="B5716" s="6" t="s">
        <v>33</v>
      </c>
      <c r="C5716" s="6">
        <v>1958</v>
      </c>
      <c r="D5716" s="6" t="s">
        <v>23</v>
      </c>
      <c r="E5716" s="6" t="s">
        <v>4</v>
      </c>
      <c r="F5716" s="27">
        <v>9.1007014999746377E-5</v>
      </c>
    </row>
    <row r="5717" spans="2:6" x14ac:dyDescent="0.25">
      <c r="B5717" s="6" t="s">
        <v>33</v>
      </c>
      <c r="C5717" s="6">
        <v>1958</v>
      </c>
      <c r="D5717" s="6" t="s">
        <v>24</v>
      </c>
      <c r="E5717" s="6" t="s">
        <v>4</v>
      </c>
      <c r="F5717" s="27">
        <v>4.5495550602386872E-2</v>
      </c>
    </row>
    <row r="5718" spans="2:6" x14ac:dyDescent="0.25">
      <c r="B5718" s="6" t="s">
        <v>33</v>
      </c>
      <c r="C5718" s="6">
        <v>1958</v>
      </c>
      <c r="D5718" s="6" t="s">
        <v>25</v>
      </c>
      <c r="E5718" s="6" t="s">
        <v>4</v>
      </c>
      <c r="F5718" s="27">
        <v>9.0406269239529463E-2</v>
      </c>
    </row>
    <row r="5719" spans="2:6" x14ac:dyDescent="0.25">
      <c r="B5719" s="6" t="s">
        <v>33</v>
      </c>
      <c r="C5719" s="6">
        <v>1958</v>
      </c>
      <c r="D5719" s="6" t="s">
        <v>26</v>
      </c>
      <c r="E5719" s="6" t="s">
        <v>4</v>
      </c>
      <c r="F5719" s="27">
        <v>4.4777937910339689E-2</v>
      </c>
    </row>
    <row r="5720" spans="2:6" x14ac:dyDescent="0.25">
      <c r="B5720" s="6" t="s">
        <v>33</v>
      </c>
      <c r="C5720" s="6">
        <v>1958</v>
      </c>
      <c r="D5720" s="6" t="s">
        <v>27</v>
      </c>
      <c r="E5720" s="6" t="s">
        <v>4</v>
      </c>
      <c r="F5720" s="27">
        <v>1.9693321278633642E-4</v>
      </c>
    </row>
    <row r="5721" spans="2:6" x14ac:dyDescent="0.25">
      <c r="B5721" s="6" t="s">
        <v>33</v>
      </c>
      <c r="C5721" s="6">
        <v>1958</v>
      </c>
      <c r="D5721" s="6" t="s">
        <v>28</v>
      </c>
      <c r="E5721" s="6" t="s">
        <v>4</v>
      </c>
      <c r="F5721" s="27">
        <v>2.4630078862800213E-2</v>
      </c>
    </row>
    <row r="5722" spans="2:6" x14ac:dyDescent="0.25">
      <c r="B5722" s="6" t="s">
        <v>33</v>
      </c>
      <c r="C5722" s="6">
        <v>1958</v>
      </c>
      <c r="D5722" s="6" t="s">
        <v>29</v>
      </c>
      <c r="E5722" s="6" t="s">
        <v>4</v>
      </c>
      <c r="F5722" s="27">
        <v>7.4650617604436762E-3</v>
      </c>
    </row>
    <row r="5723" spans="2:6" x14ac:dyDescent="0.25">
      <c r="B5723" s="6" t="s">
        <v>33</v>
      </c>
      <c r="C5723" s="6">
        <v>1958</v>
      </c>
      <c r="D5723" s="6" t="s">
        <v>30</v>
      </c>
      <c r="E5723" s="6" t="s">
        <v>4</v>
      </c>
      <c r="F5723" s="27">
        <v>4.9730609289478896E-6</v>
      </c>
    </row>
    <row r="5724" spans="2:6" x14ac:dyDescent="0.25">
      <c r="B5724" s="6" t="s">
        <v>33</v>
      </c>
      <c r="C5724" s="6">
        <v>1958</v>
      </c>
      <c r="D5724" s="6" t="s">
        <v>31</v>
      </c>
      <c r="E5724" s="6" t="s">
        <v>4</v>
      </c>
      <c r="F5724" s="27">
        <v>3.3906329413566708E-3</v>
      </c>
    </row>
    <row r="5725" spans="2:6" x14ac:dyDescent="0.25">
      <c r="B5725" s="6" t="s">
        <v>33</v>
      </c>
      <c r="C5725" s="6">
        <v>1958</v>
      </c>
      <c r="D5725" s="6" t="s">
        <v>32</v>
      </c>
      <c r="E5725" s="6" t="s">
        <v>4</v>
      </c>
      <c r="F5725" s="27">
        <v>4.9780339898768372E-4</v>
      </c>
    </row>
    <row r="5726" spans="2:6" x14ac:dyDescent="0.25">
      <c r="B5726" s="6" t="s">
        <v>33</v>
      </c>
      <c r="C5726" s="6">
        <v>1957</v>
      </c>
      <c r="D5726" s="6" t="s">
        <v>7</v>
      </c>
      <c r="E5726" s="6" t="s">
        <v>3</v>
      </c>
      <c r="F5726" s="27">
        <v>3.615023975069824E-2</v>
      </c>
    </row>
    <row r="5727" spans="2:6" x14ac:dyDescent="0.25">
      <c r="B5727" s="6" t="s">
        <v>33</v>
      </c>
      <c r="C5727" s="6">
        <v>1957</v>
      </c>
      <c r="D5727" s="6" t="s">
        <v>8</v>
      </c>
      <c r="E5727" s="6" t="s">
        <v>3</v>
      </c>
      <c r="F5727" s="27">
        <v>3.9273005931493042E-2</v>
      </c>
    </row>
    <row r="5728" spans="2:6" x14ac:dyDescent="0.25">
      <c r="B5728" s="6" t="s">
        <v>33</v>
      </c>
      <c r="C5728" s="6">
        <v>1957</v>
      </c>
      <c r="D5728" s="6" t="s">
        <v>9</v>
      </c>
      <c r="E5728" s="6" t="s">
        <v>3</v>
      </c>
      <c r="F5728" s="27">
        <v>4.8102752552323262E-2</v>
      </c>
    </row>
    <row r="5729" spans="2:6" x14ac:dyDescent="0.25">
      <c r="B5729" s="6" t="s">
        <v>33</v>
      </c>
      <c r="C5729" s="6">
        <v>1957</v>
      </c>
      <c r="D5729" s="6" t="s">
        <v>10</v>
      </c>
      <c r="E5729" s="6" t="s">
        <v>3</v>
      </c>
      <c r="F5729" s="27">
        <v>0.1101967222087958</v>
      </c>
    </row>
    <row r="5730" spans="2:6" x14ac:dyDescent="0.25">
      <c r="B5730" s="6" t="s">
        <v>33</v>
      </c>
      <c r="C5730" s="6">
        <v>1957</v>
      </c>
      <c r="D5730" s="6" t="s">
        <v>11</v>
      </c>
      <c r="E5730" s="6" t="s">
        <v>3</v>
      </c>
      <c r="F5730" s="27">
        <v>2.7347397532495182E-2</v>
      </c>
    </row>
    <row r="5731" spans="2:6" x14ac:dyDescent="0.25">
      <c r="B5731" s="6" t="s">
        <v>33</v>
      </c>
      <c r="C5731" s="6">
        <v>1957</v>
      </c>
      <c r="D5731" s="6" t="s">
        <v>12</v>
      </c>
      <c r="E5731" s="6" t="s">
        <v>3</v>
      </c>
      <c r="F5731" s="27">
        <v>1.5823963565872415E-2</v>
      </c>
    </row>
    <row r="5732" spans="2:6" x14ac:dyDescent="0.25">
      <c r="B5732" s="6" t="s">
        <v>33</v>
      </c>
      <c r="C5732" s="6">
        <v>1957</v>
      </c>
      <c r="D5732" s="6" t="s">
        <v>13</v>
      </c>
      <c r="E5732" s="6" t="s">
        <v>3</v>
      </c>
      <c r="F5732" s="27">
        <v>5.1033013093630571E-2</v>
      </c>
    </row>
    <row r="5733" spans="2:6" x14ac:dyDescent="0.25">
      <c r="B5733" s="6" t="s">
        <v>33</v>
      </c>
      <c r="C5733" s="6">
        <v>1957</v>
      </c>
      <c r="D5733" s="6" t="s">
        <v>14</v>
      </c>
      <c r="E5733" s="6" t="s">
        <v>3</v>
      </c>
      <c r="F5733" s="27">
        <v>1.5290050334426363E-2</v>
      </c>
    </row>
    <row r="5734" spans="2:6" x14ac:dyDescent="0.25">
      <c r="B5734" s="6" t="s">
        <v>33</v>
      </c>
      <c r="C5734" s="6">
        <v>1957</v>
      </c>
      <c r="D5734" s="6" t="s">
        <v>15</v>
      </c>
      <c r="E5734" s="6" t="s">
        <v>3</v>
      </c>
      <c r="F5734" s="27">
        <v>1.9013990753235139E-3</v>
      </c>
    </row>
    <row r="5735" spans="2:6" x14ac:dyDescent="0.25">
      <c r="B5735" s="6" t="s">
        <v>33</v>
      </c>
      <c r="C5735" s="6">
        <v>1957</v>
      </c>
      <c r="D5735" s="6" t="s">
        <v>16</v>
      </c>
      <c r="E5735" s="6" t="s">
        <v>3</v>
      </c>
      <c r="F5735" s="27">
        <v>0.14779469714224219</v>
      </c>
    </row>
    <row r="5736" spans="2:6" x14ac:dyDescent="0.25">
      <c r="B5736" s="6" t="s">
        <v>33</v>
      </c>
      <c r="C5736" s="6">
        <v>1957</v>
      </c>
      <c r="D5736" s="6" t="s">
        <v>17</v>
      </c>
      <c r="E5736" s="6" t="s">
        <v>3</v>
      </c>
      <c r="F5736" s="27">
        <v>4.110111370310806E-2</v>
      </c>
    </row>
    <row r="5737" spans="2:6" x14ac:dyDescent="0.25">
      <c r="B5737" s="6" t="s">
        <v>33</v>
      </c>
      <c r="C5737" s="6">
        <v>1957</v>
      </c>
      <c r="D5737" s="6" t="s">
        <v>18</v>
      </c>
      <c r="E5737" s="6" t="s">
        <v>3</v>
      </c>
      <c r="F5737" s="27">
        <v>3.5168229054806585E-2</v>
      </c>
    </row>
    <row r="5738" spans="2:6" x14ac:dyDescent="0.25">
      <c r="B5738" s="6" t="s">
        <v>33</v>
      </c>
      <c r="C5738" s="6">
        <v>1957</v>
      </c>
      <c r="D5738" s="6" t="s">
        <v>19</v>
      </c>
      <c r="E5738" s="6" t="s">
        <v>3</v>
      </c>
      <c r="F5738" s="27">
        <v>9.5678549908362678E-2</v>
      </c>
    </row>
    <row r="5739" spans="2:6" x14ac:dyDescent="0.25">
      <c r="B5739" s="6" t="s">
        <v>33</v>
      </c>
      <c r="C5739" s="6">
        <v>1957</v>
      </c>
      <c r="D5739" s="6" t="s">
        <v>20</v>
      </c>
      <c r="E5739" s="6" t="s">
        <v>3</v>
      </c>
      <c r="F5739" s="27">
        <v>7.33655227502237E-3</v>
      </c>
    </row>
    <row r="5740" spans="2:6" x14ac:dyDescent="0.25">
      <c r="B5740" s="6" t="s">
        <v>33</v>
      </c>
      <c r="C5740" s="6">
        <v>1957</v>
      </c>
      <c r="D5740" s="6" t="s">
        <v>21</v>
      </c>
      <c r="E5740" s="6" t="s">
        <v>3</v>
      </c>
      <c r="F5740" s="27">
        <v>2.4770605177427576E-3</v>
      </c>
    </row>
    <row r="5741" spans="2:6" x14ac:dyDescent="0.25">
      <c r="B5741" s="6" t="s">
        <v>33</v>
      </c>
      <c r="C5741" s="6">
        <v>1957</v>
      </c>
      <c r="D5741" s="6" t="s">
        <v>22</v>
      </c>
      <c r="E5741" s="6" t="s">
        <v>3</v>
      </c>
      <c r="F5741" s="27">
        <v>3.1585768684295856E-2</v>
      </c>
    </row>
    <row r="5742" spans="2:6" x14ac:dyDescent="0.25">
      <c r="B5742" s="6" t="s">
        <v>33</v>
      </c>
      <c r="C5742" s="6">
        <v>1957</v>
      </c>
      <c r="D5742" s="6" t="s">
        <v>23</v>
      </c>
      <c r="E5742" s="6" t="s">
        <v>3</v>
      </c>
      <c r="F5742" s="27">
        <v>2.1848230409304099E-4</v>
      </c>
    </row>
    <row r="5743" spans="2:6" x14ac:dyDescent="0.25">
      <c r="B5743" s="6" t="s">
        <v>33</v>
      </c>
      <c r="C5743" s="6">
        <v>1957</v>
      </c>
      <c r="D5743" s="6" t="s">
        <v>24</v>
      </c>
      <c r="E5743" s="6" t="s">
        <v>3</v>
      </c>
      <c r="F5743" s="27">
        <v>0.13620492990707311</v>
      </c>
    </row>
    <row r="5744" spans="2:6" x14ac:dyDescent="0.25">
      <c r="B5744" s="6" t="s">
        <v>33</v>
      </c>
      <c r="C5744" s="6">
        <v>1957</v>
      </c>
      <c r="D5744" s="6" t="s">
        <v>25</v>
      </c>
      <c r="E5744" s="6" t="s">
        <v>3</v>
      </c>
      <c r="F5744" s="27">
        <v>5.0781596089769787E-2</v>
      </c>
    </row>
    <row r="5745" spans="2:6" x14ac:dyDescent="0.25">
      <c r="B5745" s="6" t="s">
        <v>33</v>
      </c>
      <c r="C5745" s="6">
        <v>1957</v>
      </c>
      <c r="D5745" s="6" t="s">
        <v>26</v>
      </c>
      <c r="E5745" s="6" t="s">
        <v>3</v>
      </c>
      <c r="F5745" s="27">
        <v>5.6186133934754967E-2</v>
      </c>
    </row>
    <row r="5746" spans="2:6" x14ac:dyDescent="0.25">
      <c r="B5746" s="6" t="s">
        <v>33</v>
      </c>
      <c r="C5746" s="6">
        <v>1957</v>
      </c>
      <c r="D5746" s="6" t="s">
        <v>27</v>
      </c>
      <c r="E5746" s="6" t="s">
        <v>3</v>
      </c>
      <c r="F5746" s="27">
        <v>3.0800902317999832E-4</v>
      </c>
    </row>
    <row r="5747" spans="2:6" x14ac:dyDescent="0.25">
      <c r="B5747" s="6" t="s">
        <v>33</v>
      </c>
      <c r="C5747" s="6">
        <v>1957</v>
      </c>
      <c r="D5747" s="6" t="s">
        <v>28</v>
      </c>
      <c r="E5747" s="6" t="s">
        <v>3</v>
      </c>
      <c r="F5747" s="27">
        <v>6.4788584740286701E-3</v>
      </c>
    </row>
    <row r="5748" spans="2:6" x14ac:dyDescent="0.25">
      <c r="B5748" s="6" t="s">
        <v>33</v>
      </c>
      <c r="C5748" s="6">
        <v>1957</v>
      </c>
      <c r="D5748" s="6" t="s">
        <v>29</v>
      </c>
      <c r="E5748" s="6" t="s">
        <v>3</v>
      </c>
      <c r="F5748" s="27">
        <v>4.3103172353778051E-2</v>
      </c>
    </row>
    <row r="5749" spans="2:6" x14ac:dyDescent="0.25">
      <c r="B5749" s="6" t="s">
        <v>33</v>
      </c>
      <c r="C5749" s="6">
        <v>1957</v>
      </c>
      <c r="D5749" s="6" t="s">
        <v>30</v>
      </c>
      <c r="E5749" s="6" t="s">
        <v>3</v>
      </c>
      <c r="F5749" s="27">
        <v>5.7983626351656315E-5</v>
      </c>
    </row>
    <row r="5750" spans="2:6" x14ac:dyDescent="0.25">
      <c r="B5750" s="6" t="s">
        <v>33</v>
      </c>
      <c r="C5750" s="6">
        <v>1957</v>
      </c>
      <c r="D5750" s="6" t="s">
        <v>31</v>
      </c>
      <c r="E5750" s="6" t="s">
        <v>3</v>
      </c>
      <c r="F5750" s="27">
        <v>6.5869399535481578E-5</v>
      </c>
    </row>
    <row r="5751" spans="2:6" x14ac:dyDescent="0.25">
      <c r="B5751" s="6" t="s">
        <v>33</v>
      </c>
      <c r="C5751" s="6">
        <v>1957</v>
      </c>
      <c r="D5751" s="6" t="s">
        <v>32</v>
      </c>
      <c r="E5751" s="6" t="s">
        <v>3</v>
      </c>
      <c r="F5751" s="27">
        <v>3.3444955679635361E-4</v>
      </c>
    </row>
    <row r="5752" spans="2:6" x14ac:dyDescent="0.25">
      <c r="B5752" s="6" t="s">
        <v>33</v>
      </c>
      <c r="C5752" s="6">
        <v>1957</v>
      </c>
      <c r="D5752" s="6" t="s">
        <v>7</v>
      </c>
      <c r="E5752" s="6" t="s">
        <v>4</v>
      </c>
      <c r="F5752" s="27">
        <v>3.7149644495626029E-2</v>
      </c>
    </row>
    <row r="5753" spans="2:6" x14ac:dyDescent="0.25">
      <c r="B5753" s="6" t="s">
        <v>33</v>
      </c>
      <c r="C5753" s="6">
        <v>1957</v>
      </c>
      <c r="D5753" s="6" t="s">
        <v>8</v>
      </c>
      <c r="E5753" s="6" t="s">
        <v>4</v>
      </c>
      <c r="F5753" s="27">
        <v>5.1766563705581518E-2</v>
      </c>
    </row>
    <row r="5754" spans="2:6" x14ac:dyDescent="0.25">
      <c r="B5754" s="6" t="s">
        <v>33</v>
      </c>
      <c r="C5754" s="6">
        <v>1957</v>
      </c>
      <c r="D5754" s="6" t="s">
        <v>9</v>
      </c>
      <c r="E5754" s="6" t="s">
        <v>4</v>
      </c>
      <c r="F5754" s="27">
        <v>0.10737142012916936</v>
      </c>
    </row>
    <row r="5755" spans="2:6" x14ac:dyDescent="0.25">
      <c r="B5755" s="6" t="s">
        <v>33</v>
      </c>
      <c r="C5755" s="6">
        <v>1957</v>
      </c>
      <c r="D5755" s="6" t="s">
        <v>10</v>
      </c>
      <c r="E5755" s="6" t="s">
        <v>4</v>
      </c>
      <c r="F5755" s="27">
        <v>0.11675532669516442</v>
      </c>
    </row>
    <row r="5756" spans="2:6" x14ac:dyDescent="0.25">
      <c r="B5756" s="6" t="s">
        <v>33</v>
      </c>
      <c r="C5756" s="6">
        <v>1957</v>
      </c>
      <c r="D5756" s="6" t="s">
        <v>11</v>
      </c>
      <c r="E5756" s="6" t="s">
        <v>4</v>
      </c>
      <c r="F5756" s="27">
        <v>2.9515130583160236E-2</v>
      </c>
    </row>
    <row r="5757" spans="2:6" x14ac:dyDescent="0.25">
      <c r="B5757" s="6" t="s">
        <v>33</v>
      </c>
      <c r="C5757" s="6">
        <v>1957</v>
      </c>
      <c r="D5757" s="6" t="s">
        <v>12</v>
      </c>
      <c r="E5757" s="6" t="s">
        <v>4</v>
      </c>
      <c r="F5757" s="27">
        <v>6.4521084192945876E-3</v>
      </c>
    </row>
    <row r="5758" spans="2:6" x14ac:dyDescent="0.25">
      <c r="B5758" s="6" t="s">
        <v>33</v>
      </c>
      <c r="C5758" s="6">
        <v>1957</v>
      </c>
      <c r="D5758" s="6" t="s">
        <v>13</v>
      </c>
      <c r="E5758" s="6" t="s">
        <v>4</v>
      </c>
      <c r="F5758" s="27">
        <v>2.2769010702799908E-2</v>
      </c>
    </row>
    <row r="5759" spans="2:6" x14ac:dyDescent="0.25">
      <c r="B5759" s="6" t="s">
        <v>33</v>
      </c>
      <c r="C5759" s="6">
        <v>1957</v>
      </c>
      <c r="D5759" s="6" t="s">
        <v>14</v>
      </c>
      <c r="E5759" s="6" t="s">
        <v>4</v>
      </c>
      <c r="F5759" s="27">
        <v>7.4725874671866576E-3</v>
      </c>
    </row>
    <row r="5760" spans="2:6" x14ac:dyDescent="0.25">
      <c r="B5760" s="6" t="s">
        <v>33</v>
      </c>
      <c r="C5760" s="6">
        <v>1957</v>
      </c>
      <c r="D5760" s="6" t="s">
        <v>15</v>
      </c>
      <c r="E5760" s="6" t="s">
        <v>4</v>
      </c>
      <c r="F5760" s="27">
        <v>4.3460862231414904E-3</v>
      </c>
    </row>
    <row r="5761" spans="2:6" x14ac:dyDescent="0.25">
      <c r="B5761" s="6" t="s">
        <v>33</v>
      </c>
      <c r="C5761" s="6">
        <v>1957</v>
      </c>
      <c r="D5761" s="6" t="s">
        <v>16</v>
      </c>
      <c r="E5761" s="6" t="s">
        <v>4</v>
      </c>
      <c r="F5761" s="27">
        <v>9.054036469162062E-2</v>
      </c>
    </row>
    <row r="5762" spans="2:6" x14ac:dyDescent="0.25">
      <c r="B5762" s="6" t="s">
        <v>33</v>
      </c>
      <c r="C5762" s="6">
        <v>1957</v>
      </c>
      <c r="D5762" s="6" t="s">
        <v>17</v>
      </c>
      <c r="E5762" s="6" t="s">
        <v>4</v>
      </c>
      <c r="F5762" s="27">
        <v>6.8579029400167704E-2</v>
      </c>
    </row>
    <row r="5763" spans="2:6" x14ac:dyDescent="0.25">
      <c r="B5763" s="6" t="s">
        <v>33</v>
      </c>
      <c r="C5763" s="6">
        <v>1957</v>
      </c>
      <c r="D5763" s="6" t="s">
        <v>18</v>
      </c>
      <c r="E5763" s="6" t="s">
        <v>4</v>
      </c>
      <c r="F5763" s="27">
        <v>7.9817507428559129E-2</v>
      </c>
    </row>
    <row r="5764" spans="2:6" x14ac:dyDescent="0.25">
      <c r="B5764" s="6" t="s">
        <v>33</v>
      </c>
      <c r="C5764" s="6">
        <v>1957</v>
      </c>
      <c r="D5764" s="6" t="s">
        <v>19</v>
      </c>
      <c r="E5764" s="6" t="s">
        <v>4</v>
      </c>
      <c r="F5764" s="27">
        <v>8.872492953019806E-2</v>
      </c>
    </row>
    <row r="5765" spans="2:6" x14ac:dyDescent="0.25">
      <c r="B5765" s="6" t="s">
        <v>33</v>
      </c>
      <c r="C5765" s="6">
        <v>1957</v>
      </c>
      <c r="D5765" s="6" t="s">
        <v>20</v>
      </c>
      <c r="E5765" s="6" t="s">
        <v>4</v>
      </c>
      <c r="F5765" s="27">
        <v>2.0849375140034578E-2</v>
      </c>
    </row>
    <row r="5766" spans="2:6" x14ac:dyDescent="0.25">
      <c r="B5766" s="6" t="s">
        <v>33</v>
      </c>
      <c r="C5766" s="6">
        <v>1957</v>
      </c>
      <c r="D5766" s="6" t="s">
        <v>21</v>
      </c>
      <c r="E5766" s="6" t="s">
        <v>4</v>
      </c>
      <c r="F5766" s="27">
        <v>1.4304318005927193E-3</v>
      </c>
    </row>
    <row r="5767" spans="2:6" x14ac:dyDescent="0.25">
      <c r="B5767" s="6" t="s">
        <v>33</v>
      </c>
      <c r="C5767" s="6">
        <v>1957</v>
      </c>
      <c r="D5767" s="6" t="s">
        <v>22</v>
      </c>
      <c r="E5767" s="6" t="s">
        <v>4</v>
      </c>
      <c r="F5767" s="27">
        <v>5.2984681073391326E-2</v>
      </c>
    </row>
    <row r="5768" spans="2:6" x14ac:dyDescent="0.25">
      <c r="B5768" s="6" t="s">
        <v>33</v>
      </c>
      <c r="C5768" s="6">
        <v>1957</v>
      </c>
      <c r="D5768" s="6" t="s">
        <v>23</v>
      </c>
      <c r="E5768" s="6" t="s">
        <v>4</v>
      </c>
      <c r="F5768" s="27">
        <v>9.5394733623659463E-5</v>
      </c>
    </row>
    <row r="5769" spans="2:6" x14ac:dyDescent="0.25">
      <c r="B5769" s="6" t="s">
        <v>33</v>
      </c>
      <c r="C5769" s="6">
        <v>1957</v>
      </c>
      <c r="D5769" s="6" t="s">
        <v>24</v>
      </c>
      <c r="E5769" s="6" t="s">
        <v>4</v>
      </c>
      <c r="F5769" s="27">
        <v>4.7177832416402415E-2</v>
      </c>
    </row>
    <row r="5770" spans="2:6" x14ac:dyDescent="0.25">
      <c r="B5770" s="6" t="s">
        <v>33</v>
      </c>
      <c r="C5770" s="6">
        <v>1957</v>
      </c>
      <c r="D5770" s="6" t="s">
        <v>25</v>
      </c>
      <c r="E5770" s="6" t="s">
        <v>4</v>
      </c>
      <c r="F5770" s="27">
        <v>9.1496268842905903E-2</v>
      </c>
    </row>
    <row r="5771" spans="2:6" x14ac:dyDescent="0.25">
      <c r="B5771" s="6" t="s">
        <v>33</v>
      </c>
      <c r="C5771" s="6">
        <v>1957</v>
      </c>
      <c r="D5771" s="6" t="s">
        <v>26</v>
      </c>
      <c r="E5771" s="6" t="s">
        <v>4</v>
      </c>
      <c r="F5771" s="27">
        <v>3.7199054075605462E-2</v>
      </c>
    </row>
    <row r="5772" spans="2:6" x14ac:dyDescent="0.25">
      <c r="B5772" s="6" t="s">
        <v>33</v>
      </c>
      <c r="C5772" s="6">
        <v>1957</v>
      </c>
      <c r="D5772" s="6" t="s">
        <v>27</v>
      </c>
      <c r="E5772" s="6" t="s">
        <v>4</v>
      </c>
      <c r="F5772" s="27">
        <v>2.4362347356196107E-4</v>
      </c>
    </row>
    <row r="5773" spans="2:6" x14ac:dyDescent="0.25">
      <c r="B5773" s="6" t="s">
        <v>33</v>
      </c>
      <c r="C5773" s="6">
        <v>1957</v>
      </c>
      <c r="D5773" s="6" t="s">
        <v>28</v>
      </c>
      <c r="E5773" s="6" t="s">
        <v>4</v>
      </c>
      <c r="F5773" s="27">
        <v>2.5284496447891484E-2</v>
      </c>
    </row>
    <row r="5774" spans="2:6" x14ac:dyDescent="0.25">
      <c r="B5774" s="6" t="s">
        <v>33</v>
      </c>
      <c r="C5774" s="6">
        <v>1957</v>
      </c>
      <c r="D5774" s="6" t="s">
        <v>29</v>
      </c>
      <c r="E5774" s="6" t="s">
        <v>4</v>
      </c>
      <c r="F5774" s="27">
        <v>7.9647264519323059E-3</v>
      </c>
    </row>
    <row r="5775" spans="2:6" x14ac:dyDescent="0.25">
      <c r="B5775" s="6" t="s">
        <v>33</v>
      </c>
      <c r="C5775" s="6">
        <v>1957</v>
      </c>
      <c r="D5775" s="6" t="s">
        <v>30</v>
      </c>
      <c r="E5775" s="6" t="s">
        <v>4</v>
      </c>
      <c r="F5775" s="27">
        <v>0</v>
      </c>
    </row>
    <row r="5776" spans="2:6" x14ac:dyDescent="0.25">
      <c r="B5776" s="6" t="s">
        <v>33</v>
      </c>
      <c r="C5776" s="6">
        <v>1957</v>
      </c>
      <c r="D5776" s="6" t="s">
        <v>31</v>
      </c>
      <c r="E5776" s="6" t="s">
        <v>4</v>
      </c>
      <c r="F5776" s="27">
        <v>3.4973176957720075E-3</v>
      </c>
    </row>
    <row r="5777" spans="2:6" x14ac:dyDescent="0.25">
      <c r="B5777" s="6" t="s">
        <v>33</v>
      </c>
      <c r="C5777" s="6">
        <v>1957</v>
      </c>
      <c r="D5777" s="6" t="s">
        <v>32</v>
      </c>
      <c r="E5777" s="6" t="s">
        <v>4</v>
      </c>
      <c r="F5777" s="27">
        <v>5.1708837661645153E-4</v>
      </c>
    </row>
    <row r="5778" spans="2:6" x14ac:dyDescent="0.25">
      <c r="B5778" s="6" t="s">
        <v>33</v>
      </c>
      <c r="C5778" s="6">
        <v>1956</v>
      </c>
      <c r="D5778" s="6" t="s">
        <v>7</v>
      </c>
      <c r="E5778" s="6" t="s">
        <v>3</v>
      </c>
      <c r="F5778" s="27">
        <v>3.5961505434440627E-2</v>
      </c>
    </row>
    <row r="5779" spans="2:6" x14ac:dyDescent="0.25">
      <c r="B5779" s="6" t="s">
        <v>33</v>
      </c>
      <c r="C5779" s="6">
        <v>1956</v>
      </c>
      <c r="D5779" s="6" t="s">
        <v>8</v>
      </c>
      <c r="E5779" s="6" t="s">
        <v>3</v>
      </c>
      <c r="F5779" s="27">
        <v>3.7217626956982927E-2</v>
      </c>
    </row>
    <row r="5780" spans="2:6" x14ac:dyDescent="0.25">
      <c r="B5780" s="6" t="s">
        <v>33</v>
      </c>
      <c r="C5780" s="6">
        <v>1956</v>
      </c>
      <c r="D5780" s="6" t="s">
        <v>9</v>
      </c>
      <c r="E5780" s="6" t="s">
        <v>3</v>
      </c>
      <c r="F5780" s="27">
        <v>4.8619709327329182E-2</v>
      </c>
    </row>
    <row r="5781" spans="2:6" x14ac:dyDescent="0.25">
      <c r="B5781" s="6" t="s">
        <v>33</v>
      </c>
      <c r="C5781" s="6">
        <v>1956</v>
      </c>
      <c r="D5781" s="6" t="s">
        <v>10</v>
      </c>
      <c r="E5781" s="6" t="s">
        <v>3</v>
      </c>
      <c r="F5781" s="27">
        <v>0.11012519107950279</v>
      </c>
    </row>
    <row r="5782" spans="2:6" x14ac:dyDescent="0.25">
      <c r="B5782" s="6" t="s">
        <v>33</v>
      </c>
      <c r="C5782" s="6">
        <v>1956</v>
      </c>
      <c r="D5782" s="6" t="s">
        <v>11</v>
      </c>
      <c r="E5782" s="6" t="s">
        <v>3</v>
      </c>
      <c r="F5782" s="27">
        <v>2.7626630533262617E-2</v>
      </c>
    </row>
    <row r="5783" spans="2:6" x14ac:dyDescent="0.25">
      <c r="B5783" s="6" t="s">
        <v>33</v>
      </c>
      <c r="C5783" s="6">
        <v>1956</v>
      </c>
      <c r="D5783" s="6" t="s">
        <v>12</v>
      </c>
      <c r="E5783" s="6" t="s">
        <v>3</v>
      </c>
      <c r="F5783" s="27">
        <v>1.638540741627394E-2</v>
      </c>
    </row>
    <row r="5784" spans="2:6" x14ac:dyDescent="0.25">
      <c r="B5784" s="6" t="s">
        <v>33</v>
      </c>
      <c r="C5784" s="6">
        <v>1956</v>
      </c>
      <c r="D5784" s="6" t="s">
        <v>13</v>
      </c>
      <c r="E5784" s="6" t="s">
        <v>3</v>
      </c>
      <c r="F5784" s="27">
        <v>5.2505879642267946E-2</v>
      </c>
    </row>
    <row r="5785" spans="2:6" x14ac:dyDescent="0.25">
      <c r="B5785" s="6" t="s">
        <v>33</v>
      </c>
      <c r="C5785" s="6">
        <v>1956</v>
      </c>
      <c r="D5785" s="6" t="s">
        <v>14</v>
      </c>
      <c r="E5785" s="6" t="s">
        <v>3</v>
      </c>
      <c r="F5785" s="27">
        <v>1.6030097712534105E-2</v>
      </c>
    </row>
    <row r="5786" spans="2:6" x14ac:dyDescent="0.25">
      <c r="B5786" s="6" t="s">
        <v>33</v>
      </c>
      <c r="C5786" s="6">
        <v>1956</v>
      </c>
      <c r="D5786" s="6" t="s">
        <v>15</v>
      </c>
      <c r="E5786" s="6" t="s">
        <v>3</v>
      </c>
      <c r="F5786" s="27">
        <v>2.0225685532460689E-3</v>
      </c>
    </row>
    <row r="5787" spans="2:6" x14ac:dyDescent="0.25">
      <c r="B5787" s="6" t="s">
        <v>33</v>
      </c>
      <c r="C5787" s="6">
        <v>1956</v>
      </c>
      <c r="D5787" s="6" t="s">
        <v>16</v>
      </c>
      <c r="E5787" s="6" t="s">
        <v>3</v>
      </c>
      <c r="F5787" s="27">
        <v>0.14825829643427077</v>
      </c>
    </row>
    <row r="5788" spans="2:6" x14ac:dyDescent="0.25">
      <c r="B5788" s="6" t="s">
        <v>33</v>
      </c>
      <c r="C5788" s="6">
        <v>1956</v>
      </c>
      <c r="D5788" s="6" t="s">
        <v>17</v>
      </c>
      <c r="E5788" s="6" t="s">
        <v>3</v>
      </c>
      <c r="F5788" s="27">
        <v>3.8944971468772724E-2</v>
      </c>
    </row>
    <row r="5789" spans="2:6" x14ac:dyDescent="0.25">
      <c r="B5789" s="6" t="s">
        <v>33</v>
      </c>
      <c r="C5789" s="6">
        <v>1956</v>
      </c>
      <c r="D5789" s="6" t="s">
        <v>18</v>
      </c>
      <c r="E5789" s="6" t="s">
        <v>3</v>
      </c>
      <c r="F5789" s="27">
        <v>3.6348513873400927E-2</v>
      </c>
    </row>
    <row r="5790" spans="2:6" x14ac:dyDescent="0.25">
      <c r="B5790" s="6" t="s">
        <v>33</v>
      </c>
      <c r="C5790" s="6">
        <v>1956</v>
      </c>
      <c r="D5790" s="6" t="s">
        <v>19</v>
      </c>
      <c r="E5790" s="6" t="s">
        <v>3</v>
      </c>
      <c r="F5790" s="27">
        <v>9.2067320543761044E-2</v>
      </c>
    </row>
    <row r="5791" spans="2:6" x14ac:dyDescent="0.25">
      <c r="B5791" s="6" t="s">
        <v>33</v>
      </c>
      <c r="C5791" s="6">
        <v>1956</v>
      </c>
      <c r="D5791" s="6" t="s">
        <v>20</v>
      </c>
      <c r="E5791" s="6" t="s">
        <v>3</v>
      </c>
      <c r="F5791" s="27">
        <v>7.3550528020499143E-3</v>
      </c>
    </row>
    <row r="5792" spans="2:6" x14ac:dyDescent="0.25">
      <c r="B5792" s="6" t="s">
        <v>33</v>
      </c>
      <c r="C5792" s="6">
        <v>1956</v>
      </c>
      <c r="D5792" s="6" t="s">
        <v>21</v>
      </c>
      <c r="E5792" s="6" t="s">
        <v>3</v>
      </c>
      <c r="F5792" s="27">
        <v>2.5018345051614531E-3</v>
      </c>
    </row>
    <row r="5793" spans="2:6" x14ac:dyDescent="0.25">
      <c r="B5793" s="6" t="s">
        <v>33</v>
      </c>
      <c r="C5793" s="6">
        <v>1956</v>
      </c>
      <c r="D5793" s="6" t="s">
        <v>22</v>
      </c>
      <c r="E5793" s="6" t="s">
        <v>3</v>
      </c>
      <c r="F5793" s="27">
        <v>3.1561531739659705E-2</v>
      </c>
    </row>
    <row r="5794" spans="2:6" x14ac:dyDescent="0.25">
      <c r="B5794" s="6" t="s">
        <v>33</v>
      </c>
      <c r="C5794" s="6">
        <v>1956</v>
      </c>
      <c r="D5794" s="6" t="s">
        <v>23</v>
      </c>
      <c r="E5794" s="6" t="s">
        <v>3</v>
      </c>
      <c r="F5794" s="27">
        <v>2.0391275940328786E-4</v>
      </c>
    </row>
    <row r="5795" spans="2:6" x14ac:dyDescent="0.25">
      <c r="B5795" s="6" t="s">
        <v>33</v>
      </c>
      <c r="C5795" s="6">
        <v>1956</v>
      </c>
      <c r="D5795" s="6" t="s">
        <v>24</v>
      </c>
      <c r="E5795" s="6" t="s">
        <v>3</v>
      </c>
      <c r="F5795" s="27">
        <v>0.13924308151448042</v>
      </c>
    </row>
    <row r="5796" spans="2:6" x14ac:dyDescent="0.25">
      <c r="B5796" s="6" t="s">
        <v>33</v>
      </c>
      <c r="C5796" s="6">
        <v>1956</v>
      </c>
      <c r="D5796" s="6" t="s">
        <v>25</v>
      </c>
      <c r="E5796" s="6" t="s">
        <v>3</v>
      </c>
      <c r="F5796" s="27">
        <v>5.0966361964545674E-2</v>
      </c>
    </row>
    <row r="5797" spans="2:6" x14ac:dyDescent="0.25">
      <c r="B5797" s="6" t="s">
        <v>33</v>
      </c>
      <c r="C5797" s="6">
        <v>1956</v>
      </c>
      <c r="D5797" s="6" t="s">
        <v>26</v>
      </c>
      <c r="E5797" s="6" t="s">
        <v>3</v>
      </c>
      <c r="F5797" s="27">
        <v>5.3726990621432415E-2</v>
      </c>
    </row>
    <row r="5798" spans="2:6" x14ac:dyDescent="0.25">
      <c r="B5798" s="6" t="s">
        <v>33</v>
      </c>
      <c r="C5798" s="6">
        <v>1956</v>
      </c>
      <c r="D5798" s="6" t="s">
        <v>27</v>
      </c>
      <c r="E5798" s="6" t="s">
        <v>3</v>
      </c>
      <c r="F5798" s="27">
        <v>3.5389035738668057E-4</v>
      </c>
    </row>
    <row r="5799" spans="2:6" x14ac:dyDescent="0.25">
      <c r="B5799" s="6" t="s">
        <v>33</v>
      </c>
      <c r="C5799" s="6">
        <v>1956</v>
      </c>
      <c r="D5799" s="6" t="s">
        <v>28</v>
      </c>
      <c r="E5799" s="6" t="s">
        <v>3</v>
      </c>
      <c r="F5799" s="27">
        <v>6.354413623075544E-3</v>
      </c>
    </row>
    <row r="5800" spans="2:6" x14ac:dyDescent="0.25">
      <c r="B5800" s="6" t="s">
        <v>33</v>
      </c>
      <c r="C5800" s="6">
        <v>1956</v>
      </c>
      <c r="D5800" s="6" t="s">
        <v>29</v>
      </c>
      <c r="E5800" s="6" t="s">
        <v>3</v>
      </c>
      <c r="F5800" s="27">
        <v>4.5237406967760491E-2</v>
      </c>
    </row>
    <row r="5801" spans="2:6" x14ac:dyDescent="0.25">
      <c r="B5801" s="6" t="s">
        <v>33</v>
      </c>
      <c r="C5801" s="6">
        <v>1956</v>
      </c>
      <c r="D5801" s="6" t="s">
        <v>30</v>
      </c>
      <c r="E5801" s="6" t="s">
        <v>3</v>
      </c>
      <c r="F5801" s="27">
        <v>3.5956774279930108E-5</v>
      </c>
    </row>
    <row r="5802" spans="2:6" x14ac:dyDescent="0.25">
      <c r="B5802" s="6" t="s">
        <v>33</v>
      </c>
      <c r="C5802" s="6">
        <v>1956</v>
      </c>
      <c r="D5802" s="6" t="s">
        <v>31</v>
      </c>
      <c r="E5802" s="6" t="s">
        <v>3</v>
      </c>
      <c r="F5802" s="27">
        <v>5.772008502830886E-5</v>
      </c>
    </row>
    <row r="5803" spans="2:6" x14ac:dyDescent="0.25">
      <c r="B5803" s="6" t="s">
        <v>33</v>
      </c>
      <c r="C5803" s="6">
        <v>1956</v>
      </c>
      <c r="D5803" s="6" t="s">
        <v>32</v>
      </c>
      <c r="E5803" s="6" t="s">
        <v>3</v>
      </c>
      <c r="F5803" s="27">
        <v>2.881273096904926E-4</v>
      </c>
    </row>
    <row r="5804" spans="2:6" x14ac:dyDescent="0.25">
      <c r="B5804" s="6" t="s">
        <v>33</v>
      </c>
      <c r="C5804" s="6">
        <v>1956</v>
      </c>
      <c r="D5804" s="6" t="s">
        <v>7</v>
      </c>
      <c r="E5804" s="6" t="s">
        <v>4</v>
      </c>
      <c r="F5804" s="27">
        <v>3.6778745209816631E-2</v>
      </c>
    </row>
    <row r="5805" spans="2:6" x14ac:dyDescent="0.25">
      <c r="B5805" s="6" t="s">
        <v>33</v>
      </c>
      <c r="C5805" s="6">
        <v>1956</v>
      </c>
      <c r="D5805" s="6" t="s">
        <v>8</v>
      </c>
      <c r="E5805" s="6" t="s">
        <v>4</v>
      </c>
      <c r="F5805" s="27">
        <v>5.1785039135916422E-2</v>
      </c>
    </row>
    <row r="5806" spans="2:6" x14ac:dyDescent="0.25">
      <c r="B5806" s="6" t="s">
        <v>33</v>
      </c>
      <c r="C5806" s="6">
        <v>1956</v>
      </c>
      <c r="D5806" s="6" t="s">
        <v>9</v>
      </c>
      <c r="E5806" s="6" t="s">
        <v>4</v>
      </c>
      <c r="F5806" s="27">
        <v>9.8787491450771134E-2</v>
      </c>
    </row>
    <row r="5807" spans="2:6" x14ac:dyDescent="0.25">
      <c r="B5807" s="6" t="s">
        <v>33</v>
      </c>
      <c r="C5807" s="6">
        <v>1956</v>
      </c>
      <c r="D5807" s="6" t="s">
        <v>10</v>
      </c>
      <c r="E5807" s="6" t="s">
        <v>4</v>
      </c>
      <c r="F5807" s="27">
        <v>0.12260478378234323</v>
      </c>
    </row>
    <row r="5808" spans="2:6" x14ac:dyDescent="0.25">
      <c r="B5808" s="6" t="s">
        <v>33</v>
      </c>
      <c r="C5808" s="6">
        <v>1956</v>
      </c>
      <c r="D5808" s="6" t="s">
        <v>11</v>
      </c>
      <c r="E5808" s="6" t="s">
        <v>4</v>
      </c>
      <c r="F5808" s="27">
        <v>2.9665886422404881E-2</v>
      </c>
    </row>
    <row r="5809" spans="2:6" x14ac:dyDescent="0.25">
      <c r="B5809" s="6" t="s">
        <v>33</v>
      </c>
      <c r="C5809" s="6">
        <v>1956</v>
      </c>
      <c r="D5809" s="6" t="s">
        <v>12</v>
      </c>
      <c r="E5809" s="6" t="s">
        <v>4</v>
      </c>
      <c r="F5809" s="27">
        <v>6.7830939217162116E-3</v>
      </c>
    </row>
    <row r="5810" spans="2:6" x14ac:dyDescent="0.25">
      <c r="B5810" s="6" t="s">
        <v>33</v>
      </c>
      <c r="C5810" s="6">
        <v>1956</v>
      </c>
      <c r="D5810" s="6" t="s">
        <v>13</v>
      </c>
      <c r="E5810" s="6" t="s">
        <v>4</v>
      </c>
      <c r="F5810" s="27">
        <v>2.3781924800659132E-2</v>
      </c>
    </row>
    <row r="5811" spans="2:6" x14ac:dyDescent="0.25">
      <c r="B5811" s="6" t="s">
        <v>33</v>
      </c>
      <c r="C5811" s="6">
        <v>1956</v>
      </c>
      <c r="D5811" s="6" t="s">
        <v>14</v>
      </c>
      <c r="E5811" s="6" t="s">
        <v>4</v>
      </c>
      <c r="F5811" s="27">
        <v>7.799287767666206E-3</v>
      </c>
    </row>
    <row r="5812" spans="2:6" x14ac:dyDescent="0.25">
      <c r="B5812" s="6" t="s">
        <v>33</v>
      </c>
      <c r="C5812" s="6">
        <v>1956</v>
      </c>
      <c r="D5812" s="6" t="s">
        <v>15</v>
      </c>
      <c r="E5812" s="6" t="s">
        <v>4</v>
      </c>
      <c r="F5812" s="27">
        <v>4.3686372691085539E-3</v>
      </c>
    </row>
    <row r="5813" spans="2:6" x14ac:dyDescent="0.25">
      <c r="B5813" s="6" t="s">
        <v>33</v>
      </c>
      <c r="C5813" s="6">
        <v>1956</v>
      </c>
      <c r="D5813" s="6" t="s">
        <v>16</v>
      </c>
      <c r="E5813" s="6" t="s">
        <v>4</v>
      </c>
      <c r="F5813" s="27">
        <v>9.1590447977101766E-2</v>
      </c>
    </row>
    <row r="5814" spans="2:6" x14ac:dyDescent="0.25">
      <c r="B5814" s="6" t="s">
        <v>33</v>
      </c>
      <c r="C5814" s="6">
        <v>1956</v>
      </c>
      <c r="D5814" s="6" t="s">
        <v>17</v>
      </c>
      <c r="E5814" s="6" t="s">
        <v>4</v>
      </c>
      <c r="F5814" s="27">
        <v>6.5537529184439683E-2</v>
      </c>
    </row>
    <row r="5815" spans="2:6" x14ac:dyDescent="0.25">
      <c r="B5815" s="6" t="s">
        <v>33</v>
      </c>
      <c r="C5815" s="6">
        <v>1956</v>
      </c>
      <c r="D5815" s="6" t="s">
        <v>18</v>
      </c>
      <c r="E5815" s="6" t="s">
        <v>4</v>
      </c>
      <c r="F5815" s="27">
        <v>7.8177685479038264E-2</v>
      </c>
    </row>
    <row r="5816" spans="2:6" x14ac:dyDescent="0.25">
      <c r="B5816" s="6" t="s">
        <v>33</v>
      </c>
      <c r="C5816" s="6">
        <v>1956</v>
      </c>
      <c r="D5816" s="6" t="s">
        <v>19</v>
      </c>
      <c r="E5816" s="6" t="s">
        <v>4</v>
      </c>
      <c r="F5816" s="27">
        <v>9.0990694354295978E-2</v>
      </c>
    </row>
    <row r="5817" spans="2:6" x14ac:dyDescent="0.25">
      <c r="B5817" s="6" t="s">
        <v>33</v>
      </c>
      <c r="C5817" s="6">
        <v>1956</v>
      </c>
      <c r="D5817" s="6" t="s">
        <v>20</v>
      </c>
      <c r="E5817" s="6" t="s">
        <v>4</v>
      </c>
      <c r="F5817" s="27">
        <v>2.1829736721111079E-2</v>
      </c>
    </row>
    <row r="5818" spans="2:6" x14ac:dyDescent="0.25">
      <c r="B5818" s="6" t="s">
        <v>33</v>
      </c>
      <c r="C5818" s="6">
        <v>1956</v>
      </c>
      <c r="D5818" s="6" t="s">
        <v>21</v>
      </c>
      <c r="E5818" s="6" t="s">
        <v>4</v>
      </c>
      <c r="F5818" s="27">
        <v>1.5232945004485699E-3</v>
      </c>
    </row>
    <row r="5819" spans="2:6" x14ac:dyDescent="0.25">
      <c r="B5819" s="6" t="s">
        <v>33</v>
      </c>
      <c r="C5819" s="6">
        <v>1956</v>
      </c>
      <c r="D5819" s="6" t="s">
        <v>22</v>
      </c>
      <c r="E5819" s="6" t="s">
        <v>4</v>
      </c>
      <c r="F5819" s="27">
        <v>5.5876215634341572E-2</v>
      </c>
    </row>
    <row r="5820" spans="2:6" x14ac:dyDescent="0.25">
      <c r="B5820" s="6" t="s">
        <v>33</v>
      </c>
      <c r="C5820" s="6">
        <v>1956</v>
      </c>
      <c r="D5820" s="6" t="s">
        <v>23</v>
      </c>
      <c r="E5820" s="6" t="s">
        <v>4</v>
      </c>
      <c r="F5820" s="27">
        <v>1.1706154597953366E-4</v>
      </c>
    </row>
    <row r="5821" spans="2:6" x14ac:dyDescent="0.25">
      <c r="B5821" s="6" t="s">
        <v>33</v>
      </c>
      <c r="C5821" s="6">
        <v>1956</v>
      </c>
      <c r="D5821" s="6" t="s">
        <v>24</v>
      </c>
      <c r="E5821" s="6" t="s">
        <v>4</v>
      </c>
      <c r="F5821" s="27">
        <v>4.8414662880182278E-2</v>
      </c>
    </row>
    <row r="5822" spans="2:6" x14ac:dyDescent="0.25">
      <c r="B5822" s="6" t="s">
        <v>33</v>
      </c>
      <c r="C5822" s="6">
        <v>1956</v>
      </c>
      <c r="D5822" s="6" t="s">
        <v>25</v>
      </c>
      <c r="E5822" s="6" t="s">
        <v>4</v>
      </c>
      <c r="F5822" s="27">
        <v>9.406567700677114E-2</v>
      </c>
    </row>
    <row r="5823" spans="2:6" x14ac:dyDescent="0.25">
      <c r="B5823" s="6" t="s">
        <v>33</v>
      </c>
      <c r="C5823" s="6">
        <v>1956</v>
      </c>
      <c r="D5823" s="6" t="s">
        <v>26</v>
      </c>
      <c r="E5823" s="6" t="s">
        <v>4</v>
      </c>
      <c r="F5823" s="27">
        <v>3.1349580147557322E-2</v>
      </c>
    </row>
    <row r="5824" spans="2:6" x14ac:dyDescent="0.25">
      <c r="B5824" s="6" t="s">
        <v>33</v>
      </c>
      <c r="C5824" s="6">
        <v>1956</v>
      </c>
      <c r="D5824" s="6" t="s">
        <v>27</v>
      </c>
      <c r="E5824" s="6" t="s">
        <v>4</v>
      </c>
      <c r="F5824" s="27">
        <v>3.5467157760607645E-4</v>
      </c>
    </row>
    <row r="5825" spans="2:6" x14ac:dyDescent="0.25">
      <c r="B5825" s="6" t="s">
        <v>33</v>
      </c>
      <c r="C5825" s="6">
        <v>1956</v>
      </c>
      <c r="D5825" s="6" t="s">
        <v>28</v>
      </c>
      <c r="E5825" s="6" t="s">
        <v>4</v>
      </c>
      <c r="F5825" s="27">
        <v>2.5455655841047357E-2</v>
      </c>
    </row>
    <row r="5826" spans="2:6" x14ac:dyDescent="0.25">
      <c r="B5826" s="6" t="s">
        <v>33</v>
      </c>
      <c r="C5826" s="6">
        <v>1956</v>
      </c>
      <c r="D5826" s="6" t="s">
        <v>29</v>
      </c>
      <c r="E5826" s="6" t="s">
        <v>4</v>
      </c>
      <c r="F5826" s="27">
        <v>8.3004108113062525E-3</v>
      </c>
    </row>
    <row r="5827" spans="2:6" x14ac:dyDescent="0.25">
      <c r="B5827" s="6" t="s">
        <v>33</v>
      </c>
      <c r="C5827" s="6">
        <v>1956</v>
      </c>
      <c r="D5827" s="6" t="s">
        <v>30</v>
      </c>
      <c r="E5827" s="6" t="s">
        <v>4</v>
      </c>
      <c r="F5827" s="27">
        <v>3.9850739056862524E-6</v>
      </c>
    </row>
    <row r="5828" spans="2:6" x14ac:dyDescent="0.25">
      <c r="B5828" s="6" t="s">
        <v>33</v>
      </c>
      <c r="C5828" s="6">
        <v>1956</v>
      </c>
      <c r="D5828" s="6" t="s">
        <v>31</v>
      </c>
      <c r="E5828" s="6" t="s">
        <v>4</v>
      </c>
      <c r="F5828" s="27">
        <v>3.5437269706314997E-3</v>
      </c>
    </row>
    <row r="5829" spans="2:6" x14ac:dyDescent="0.25">
      <c r="B5829" s="6" t="s">
        <v>33</v>
      </c>
      <c r="C5829" s="6">
        <v>1956</v>
      </c>
      <c r="D5829" s="6" t="s">
        <v>32</v>
      </c>
      <c r="E5829" s="6" t="s">
        <v>4</v>
      </c>
      <c r="F5829" s="27">
        <v>5.1407453383352654E-4</v>
      </c>
    </row>
    <row r="5830" spans="2:6" x14ac:dyDescent="0.25">
      <c r="B5830" s="6" t="s">
        <v>33</v>
      </c>
      <c r="C5830" s="6">
        <v>1955</v>
      </c>
      <c r="D5830" s="6" t="s">
        <v>7</v>
      </c>
      <c r="E5830" s="6" t="s">
        <v>3</v>
      </c>
      <c r="F5830" s="27">
        <v>3.5853369578211086E-2</v>
      </c>
    </row>
    <row r="5831" spans="2:6" x14ac:dyDescent="0.25">
      <c r="B5831" s="6" t="s">
        <v>33</v>
      </c>
      <c r="C5831" s="6">
        <v>1955</v>
      </c>
      <c r="D5831" s="6" t="s">
        <v>8</v>
      </c>
      <c r="E5831" s="6" t="s">
        <v>3</v>
      </c>
      <c r="F5831" s="27">
        <v>3.3937781786268606E-2</v>
      </c>
    </row>
    <row r="5832" spans="2:6" x14ac:dyDescent="0.25">
      <c r="B5832" s="6" t="s">
        <v>33</v>
      </c>
      <c r="C5832" s="6">
        <v>1955</v>
      </c>
      <c r="D5832" s="6" t="s">
        <v>9</v>
      </c>
      <c r="E5832" s="6" t="s">
        <v>3</v>
      </c>
      <c r="F5832" s="27">
        <v>4.903846434197956E-2</v>
      </c>
    </row>
    <row r="5833" spans="2:6" x14ac:dyDescent="0.25">
      <c r="B5833" s="6" t="s">
        <v>33</v>
      </c>
      <c r="C5833" s="6">
        <v>1955</v>
      </c>
      <c r="D5833" s="6" t="s">
        <v>10</v>
      </c>
      <c r="E5833" s="6" t="s">
        <v>3</v>
      </c>
      <c r="F5833" s="27">
        <v>0.11338899649829386</v>
      </c>
    </row>
    <row r="5834" spans="2:6" x14ac:dyDescent="0.25">
      <c r="B5834" s="6" t="s">
        <v>33</v>
      </c>
      <c r="C5834" s="6">
        <v>1955</v>
      </c>
      <c r="D5834" s="6" t="s">
        <v>11</v>
      </c>
      <c r="E5834" s="6" t="s">
        <v>3</v>
      </c>
      <c r="F5834" s="27">
        <v>2.7556376691446526E-2</v>
      </c>
    </row>
    <row r="5835" spans="2:6" x14ac:dyDescent="0.25">
      <c r="B5835" s="6" t="s">
        <v>33</v>
      </c>
      <c r="C5835" s="6">
        <v>1955</v>
      </c>
      <c r="D5835" s="6" t="s">
        <v>12</v>
      </c>
      <c r="E5835" s="6" t="s">
        <v>3</v>
      </c>
      <c r="F5835" s="27">
        <v>1.7001206110831963E-2</v>
      </c>
    </row>
    <row r="5836" spans="2:6" x14ac:dyDescent="0.25">
      <c r="B5836" s="6" t="s">
        <v>33</v>
      </c>
      <c r="C5836" s="6">
        <v>1955</v>
      </c>
      <c r="D5836" s="6" t="s">
        <v>13</v>
      </c>
      <c r="E5836" s="6" t="s">
        <v>3</v>
      </c>
      <c r="F5836" s="27">
        <v>5.452427626060935E-2</v>
      </c>
    </row>
    <row r="5837" spans="2:6" x14ac:dyDescent="0.25">
      <c r="B5837" s="6" t="s">
        <v>33</v>
      </c>
      <c r="C5837" s="6">
        <v>1955</v>
      </c>
      <c r="D5837" s="6" t="s">
        <v>14</v>
      </c>
      <c r="E5837" s="6" t="s">
        <v>3</v>
      </c>
      <c r="F5837" s="27">
        <v>1.6763579923551427E-2</v>
      </c>
    </row>
    <row r="5838" spans="2:6" x14ac:dyDescent="0.25">
      <c r="B5838" s="6" t="s">
        <v>33</v>
      </c>
      <c r="C5838" s="6">
        <v>1955</v>
      </c>
      <c r="D5838" s="6" t="s">
        <v>15</v>
      </c>
      <c r="E5838" s="6" t="s">
        <v>3</v>
      </c>
      <c r="F5838" s="27">
        <v>2.0395032883771154E-3</v>
      </c>
    </row>
    <row r="5839" spans="2:6" x14ac:dyDescent="0.25">
      <c r="B5839" s="6" t="s">
        <v>33</v>
      </c>
      <c r="C5839" s="6">
        <v>1955</v>
      </c>
      <c r="D5839" s="6" t="s">
        <v>16</v>
      </c>
      <c r="E5839" s="6" t="s">
        <v>3</v>
      </c>
      <c r="F5839" s="27">
        <v>0.14882494093361337</v>
      </c>
    </row>
    <row r="5840" spans="2:6" x14ac:dyDescent="0.25">
      <c r="B5840" s="6" t="s">
        <v>33</v>
      </c>
      <c r="C5840" s="6">
        <v>1955</v>
      </c>
      <c r="D5840" s="6" t="s">
        <v>17</v>
      </c>
      <c r="E5840" s="6" t="s">
        <v>3</v>
      </c>
      <c r="F5840" s="27">
        <v>3.5982144505878451E-2</v>
      </c>
    </row>
    <row r="5841" spans="2:6" x14ac:dyDescent="0.25">
      <c r="B5841" s="6" t="s">
        <v>33</v>
      </c>
      <c r="C5841" s="6">
        <v>1955</v>
      </c>
      <c r="D5841" s="6" t="s">
        <v>18</v>
      </c>
      <c r="E5841" s="6" t="s">
        <v>3</v>
      </c>
      <c r="F5841" s="27">
        <v>3.7782563777605215E-2</v>
      </c>
    </row>
    <row r="5842" spans="2:6" x14ac:dyDescent="0.25">
      <c r="B5842" s="6" t="s">
        <v>33</v>
      </c>
      <c r="C5842" s="6">
        <v>1955</v>
      </c>
      <c r="D5842" s="6" t="s">
        <v>19</v>
      </c>
      <c r="E5842" s="6" t="s">
        <v>3</v>
      </c>
      <c r="F5842" s="27">
        <v>8.8158343594832281E-2</v>
      </c>
    </row>
    <row r="5843" spans="2:6" x14ac:dyDescent="0.25">
      <c r="B5843" s="6" t="s">
        <v>33</v>
      </c>
      <c r="C5843" s="6">
        <v>1955</v>
      </c>
      <c r="D5843" s="6" t="s">
        <v>20</v>
      </c>
      <c r="E5843" s="6" t="s">
        <v>3</v>
      </c>
      <c r="F5843" s="27">
        <v>7.4572831697486798E-3</v>
      </c>
    </row>
    <row r="5844" spans="2:6" x14ac:dyDescent="0.25">
      <c r="B5844" s="6" t="s">
        <v>33</v>
      </c>
      <c r="C5844" s="6">
        <v>1955</v>
      </c>
      <c r="D5844" s="6" t="s">
        <v>21</v>
      </c>
      <c r="E5844" s="6" t="s">
        <v>3</v>
      </c>
      <c r="F5844" s="27">
        <v>2.5298198997596526E-3</v>
      </c>
    </row>
    <row r="5845" spans="2:6" x14ac:dyDescent="0.25">
      <c r="B5845" s="6" t="s">
        <v>33</v>
      </c>
      <c r="C5845" s="6">
        <v>1955</v>
      </c>
      <c r="D5845" s="6" t="s">
        <v>22</v>
      </c>
      <c r="E5845" s="6" t="s">
        <v>3</v>
      </c>
      <c r="F5845" s="27">
        <v>3.1597479704585457E-2</v>
      </c>
    </row>
    <row r="5846" spans="2:6" x14ac:dyDescent="0.25">
      <c r="B5846" s="6" t="s">
        <v>33</v>
      </c>
      <c r="C5846" s="6">
        <v>1955</v>
      </c>
      <c r="D5846" s="6" t="s">
        <v>23</v>
      </c>
      <c r="E5846" s="6" t="s">
        <v>3</v>
      </c>
      <c r="F5846" s="27">
        <v>1.9777885117214342E-4</v>
      </c>
    </row>
    <row r="5847" spans="2:6" x14ac:dyDescent="0.25">
      <c r="B5847" s="6" t="s">
        <v>33</v>
      </c>
      <c r="C5847" s="6">
        <v>1955</v>
      </c>
      <c r="D5847" s="6" t="s">
        <v>24</v>
      </c>
      <c r="E5847" s="6" t="s">
        <v>3</v>
      </c>
      <c r="F5847" s="27">
        <v>0.13967706163799765</v>
      </c>
    </row>
    <row r="5848" spans="2:6" x14ac:dyDescent="0.25">
      <c r="B5848" s="6" t="s">
        <v>33</v>
      </c>
      <c r="C5848" s="6">
        <v>1955</v>
      </c>
      <c r="D5848" s="6" t="s">
        <v>25</v>
      </c>
      <c r="E5848" s="6" t="s">
        <v>3</v>
      </c>
      <c r="F5848" s="27">
        <v>5.0543916137879556E-2</v>
      </c>
    </row>
    <row r="5849" spans="2:6" x14ac:dyDescent="0.25">
      <c r="B5849" s="6" t="s">
        <v>33</v>
      </c>
      <c r="C5849" s="6">
        <v>1955</v>
      </c>
      <c r="D5849" s="6" t="s">
        <v>26</v>
      </c>
      <c r="E5849" s="6" t="s">
        <v>3</v>
      </c>
      <c r="F5849" s="27">
        <v>5.3122330349966516E-2</v>
      </c>
    </row>
    <row r="5850" spans="2:6" x14ac:dyDescent="0.25">
      <c r="B5850" s="6" t="s">
        <v>33</v>
      </c>
      <c r="C5850" s="6">
        <v>1955</v>
      </c>
      <c r="D5850" s="6" t="s">
        <v>27</v>
      </c>
      <c r="E5850" s="6" t="s">
        <v>3</v>
      </c>
      <c r="F5850" s="27">
        <v>3.9118421423482908E-4</v>
      </c>
    </row>
    <row r="5851" spans="2:6" x14ac:dyDescent="0.25">
      <c r="B5851" s="6" t="s">
        <v>33</v>
      </c>
      <c r="C5851" s="6">
        <v>1955</v>
      </c>
      <c r="D5851" s="6" t="s">
        <v>28</v>
      </c>
      <c r="E5851" s="6" t="s">
        <v>3</v>
      </c>
      <c r="F5851" s="27">
        <v>6.1977185942248573E-3</v>
      </c>
    </row>
    <row r="5852" spans="2:6" x14ac:dyDescent="0.25">
      <c r="B5852" s="6" t="s">
        <v>33</v>
      </c>
      <c r="C5852" s="6">
        <v>1955</v>
      </c>
      <c r="D5852" s="6" t="s">
        <v>29</v>
      </c>
      <c r="E5852" s="6" t="s">
        <v>3</v>
      </c>
      <c r="F5852" s="27">
        <v>4.7014997176670452E-2</v>
      </c>
    </row>
    <row r="5853" spans="2:6" x14ac:dyDescent="0.25">
      <c r="B5853" s="6" t="s">
        <v>33</v>
      </c>
      <c r="C5853" s="6">
        <v>1955</v>
      </c>
      <c r="D5853" s="6" t="s">
        <v>30</v>
      </c>
      <c r="E5853" s="6" t="s">
        <v>3</v>
      </c>
      <c r="F5853" s="27">
        <v>5.4425629806584917E-5</v>
      </c>
    </row>
    <row r="5854" spans="2:6" x14ac:dyDescent="0.25">
      <c r="B5854" s="6" t="s">
        <v>33</v>
      </c>
      <c r="C5854" s="6">
        <v>1955</v>
      </c>
      <c r="D5854" s="6" t="s">
        <v>31</v>
      </c>
      <c r="E5854" s="6" t="s">
        <v>3</v>
      </c>
      <c r="F5854" s="27">
        <v>6.2200719778954193E-5</v>
      </c>
    </row>
    <row r="5855" spans="2:6" x14ac:dyDescent="0.25">
      <c r="B5855" s="6" t="s">
        <v>33</v>
      </c>
      <c r="C5855" s="6">
        <v>1955</v>
      </c>
      <c r="D5855" s="6" t="s">
        <v>32</v>
      </c>
      <c r="E5855" s="6" t="s">
        <v>3</v>
      </c>
      <c r="F5855" s="27">
        <v>3.0225662267585553E-4</v>
      </c>
    </row>
    <row r="5856" spans="2:6" x14ac:dyDescent="0.25">
      <c r="B5856" s="6" t="s">
        <v>33</v>
      </c>
      <c r="C5856" s="6">
        <v>1955</v>
      </c>
      <c r="D5856" s="6" t="s">
        <v>7</v>
      </c>
      <c r="E5856" s="6" t="s">
        <v>4</v>
      </c>
      <c r="F5856" s="27">
        <v>3.5220796973809886E-2</v>
      </c>
    </row>
    <row r="5857" spans="2:6" x14ac:dyDescent="0.25">
      <c r="B5857" s="6" t="s">
        <v>33</v>
      </c>
      <c r="C5857" s="6">
        <v>1955</v>
      </c>
      <c r="D5857" s="6" t="s">
        <v>8</v>
      </c>
      <c r="E5857" s="6" t="s">
        <v>4</v>
      </c>
      <c r="F5857" s="27">
        <v>5.4069000940824251E-2</v>
      </c>
    </row>
    <row r="5858" spans="2:6" x14ac:dyDescent="0.25">
      <c r="B5858" s="6" t="s">
        <v>33</v>
      </c>
      <c r="C5858" s="6">
        <v>1955</v>
      </c>
      <c r="D5858" s="6" t="s">
        <v>9</v>
      </c>
      <c r="E5858" s="6" t="s">
        <v>4</v>
      </c>
      <c r="F5858" s="27">
        <v>9.4229764732545504E-2</v>
      </c>
    </row>
    <row r="5859" spans="2:6" x14ac:dyDescent="0.25">
      <c r="B5859" s="6" t="s">
        <v>33</v>
      </c>
      <c r="C5859" s="6">
        <v>1955</v>
      </c>
      <c r="D5859" s="6" t="s">
        <v>10</v>
      </c>
      <c r="E5859" s="6" t="s">
        <v>4</v>
      </c>
      <c r="F5859" s="27">
        <v>0.12502935279579305</v>
      </c>
    </row>
    <row r="5860" spans="2:6" x14ac:dyDescent="0.25">
      <c r="B5860" s="6" t="s">
        <v>33</v>
      </c>
      <c r="C5860" s="6">
        <v>1955</v>
      </c>
      <c r="D5860" s="6" t="s">
        <v>11</v>
      </c>
      <c r="E5860" s="6" t="s">
        <v>4</v>
      </c>
      <c r="F5860" s="27">
        <v>3.115054262384066E-2</v>
      </c>
    </row>
    <row r="5861" spans="2:6" x14ac:dyDescent="0.25">
      <c r="B5861" s="6" t="s">
        <v>33</v>
      </c>
      <c r="C5861" s="6">
        <v>1955</v>
      </c>
      <c r="D5861" s="6" t="s">
        <v>12</v>
      </c>
      <c r="E5861" s="6" t="s">
        <v>4</v>
      </c>
      <c r="F5861" s="27">
        <v>7.1096436276423276E-3</v>
      </c>
    </row>
    <row r="5862" spans="2:6" x14ac:dyDescent="0.25">
      <c r="B5862" s="6" t="s">
        <v>33</v>
      </c>
      <c r="C5862" s="6">
        <v>1955</v>
      </c>
      <c r="D5862" s="6" t="s">
        <v>13</v>
      </c>
      <c r="E5862" s="6" t="s">
        <v>4</v>
      </c>
      <c r="F5862" s="27">
        <v>2.4885031685671591E-2</v>
      </c>
    </row>
    <row r="5863" spans="2:6" x14ac:dyDescent="0.25">
      <c r="B5863" s="6" t="s">
        <v>33</v>
      </c>
      <c r="C5863" s="6">
        <v>1955</v>
      </c>
      <c r="D5863" s="6" t="s">
        <v>14</v>
      </c>
      <c r="E5863" s="6" t="s">
        <v>4</v>
      </c>
      <c r="F5863" s="27">
        <v>8.2883598194886197E-3</v>
      </c>
    </row>
    <row r="5864" spans="2:6" x14ac:dyDescent="0.25">
      <c r="B5864" s="6" t="s">
        <v>33</v>
      </c>
      <c r="C5864" s="6">
        <v>1955</v>
      </c>
      <c r="D5864" s="6" t="s">
        <v>15</v>
      </c>
      <c r="E5864" s="6" t="s">
        <v>4</v>
      </c>
      <c r="F5864" s="27">
        <v>4.5132961130503425E-3</v>
      </c>
    </row>
    <row r="5865" spans="2:6" x14ac:dyDescent="0.25">
      <c r="B5865" s="6" t="s">
        <v>33</v>
      </c>
      <c r="C5865" s="6">
        <v>1955</v>
      </c>
      <c r="D5865" s="6" t="s">
        <v>16</v>
      </c>
      <c r="E5865" s="6" t="s">
        <v>4</v>
      </c>
      <c r="F5865" s="27">
        <v>9.3771886697952445E-2</v>
      </c>
    </row>
    <row r="5866" spans="2:6" x14ac:dyDescent="0.25">
      <c r="B5866" s="6" t="s">
        <v>33</v>
      </c>
      <c r="C5866" s="6">
        <v>1955</v>
      </c>
      <c r="D5866" s="6" t="s">
        <v>17</v>
      </c>
      <c r="E5866" s="6" t="s">
        <v>4</v>
      </c>
      <c r="F5866" s="27">
        <v>5.8283525241357999E-2</v>
      </c>
    </row>
    <row r="5867" spans="2:6" x14ac:dyDescent="0.25">
      <c r="B5867" s="6" t="s">
        <v>33</v>
      </c>
      <c r="C5867" s="6">
        <v>1955</v>
      </c>
      <c r="D5867" s="6" t="s">
        <v>18</v>
      </c>
      <c r="E5867" s="6" t="s">
        <v>4</v>
      </c>
      <c r="F5867" s="27">
        <v>7.7011504249568596E-2</v>
      </c>
    </row>
    <row r="5868" spans="2:6" x14ac:dyDescent="0.25">
      <c r="B5868" s="6" t="s">
        <v>33</v>
      </c>
      <c r="C5868" s="6">
        <v>1955</v>
      </c>
      <c r="D5868" s="6" t="s">
        <v>19</v>
      </c>
      <c r="E5868" s="6" t="s">
        <v>4</v>
      </c>
      <c r="F5868" s="27">
        <v>9.5121987405540273E-2</v>
      </c>
    </row>
    <row r="5869" spans="2:6" x14ac:dyDescent="0.25">
      <c r="B5869" s="6" t="s">
        <v>33</v>
      </c>
      <c r="C5869" s="6">
        <v>1955</v>
      </c>
      <c r="D5869" s="6" t="s">
        <v>20</v>
      </c>
      <c r="E5869" s="6" t="s">
        <v>4</v>
      </c>
      <c r="F5869" s="27">
        <v>2.2865763973337686E-2</v>
      </c>
    </row>
    <row r="5870" spans="2:6" x14ac:dyDescent="0.25">
      <c r="B5870" s="6" t="s">
        <v>33</v>
      </c>
      <c r="C5870" s="6">
        <v>1955</v>
      </c>
      <c r="D5870" s="6" t="s">
        <v>21</v>
      </c>
      <c r="E5870" s="6" t="s">
        <v>4</v>
      </c>
      <c r="F5870" s="27">
        <v>1.6683131517407806E-3</v>
      </c>
    </row>
    <row r="5871" spans="2:6" x14ac:dyDescent="0.25">
      <c r="B5871" s="6" t="s">
        <v>33</v>
      </c>
      <c r="C5871" s="6">
        <v>1955</v>
      </c>
      <c r="D5871" s="6" t="s">
        <v>22</v>
      </c>
      <c r="E5871" s="6" t="s">
        <v>4</v>
      </c>
      <c r="F5871" s="27">
        <v>5.8964458944199757E-2</v>
      </c>
    </row>
    <row r="5872" spans="2:6" x14ac:dyDescent="0.25">
      <c r="B5872" s="6" t="s">
        <v>33</v>
      </c>
      <c r="C5872" s="6">
        <v>1955</v>
      </c>
      <c r="D5872" s="6" t="s">
        <v>23</v>
      </c>
      <c r="E5872" s="6" t="s">
        <v>4</v>
      </c>
      <c r="F5872" s="27">
        <v>1.2789889234443274E-4</v>
      </c>
    </row>
    <row r="5873" spans="2:6" x14ac:dyDescent="0.25">
      <c r="B5873" s="6" t="s">
        <v>33</v>
      </c>
      <c r="C5873" s="6">
        <v>1955</v>
      </c>
      <c r="D5873" s="6" t="s">
        <v>24</v>
      </c>
      <c r="E5873" s="6" t="s">
        <v>4</v>
      </c>
      <c r="F5873" s="27">
        <v>4.7769724695076253E-2</v>
      </c>
    </row>
    <row r="5874" spans="2:6" x14ac:dyDescent="0.25">
      <c r="B5874" s="6" t="s">
        <v>33</v>
      </c>
      <c r="C5874" s="6">
        <v>1955</v>
      </c>
      <c r="D5874" s="6" t="s">
        <v>25</v>
      </c>
      <c r="E5874" s="6" t="s">
        <v>4</v>
      </c>
      <c r="F5874" s="27">
        <v>9.2880687216096436E-2</v>
      </c>
    </row>
    <row r="5875" spans="2:6" x14ac:dyDescent="0.25">
      <c r="B5875" s="6" t="s">
        <v>33</v>
      </c>
      <c r="C5875" s="6">
        <v>1955</v>
      </c>
      <c r="D5875" s="6" t="s">
        <v>26</v>
      </c>
      <c r="E5875" s="6" t="s">
        <v>4</v>
      </c>
      <c r="F5875" s="27">
        <v>2.8439086106138687E-2</v>
      </c>
    </row>
    <row r="5876" spans="2:6" x14ac:dyDescent="0.25">
      <c r="B5876" s="6" t="s">
        <v>33</v>
      </c>
      <c r="C5876" s="6">
        <v>1955</v>
      </c>
      <c r="D5876" s="6" t="s">
        <v>27</v>
      </c>
      <c r="E5876" s="6" t="s">
        <v>4</v>
      </c>
      <c r="F5876" s="27">
        <v>3.9699816183711925E-4</v>
      </c>
    </row>
    <row r="5877" spans="2:6" x14ac:dyDescent="0.25">
      <c r="B5877" s="6" t="s">
        <v>33</v>
      </c>
      <c r="C5877" s="6">
        <v>1955</v>
      </c>
      <c r="D5877" s="6" t="s">
        <v>28</v>
      </c>
      <c r="E5877" s="6" t="s">
        <v>4</v>
      </c>
      <c r="F5877" s="27">
        <v>2.5826367533326615E-2</v>
      </c>
    </row>
    <row r="5878" spans="2:6" x14ac:dyDescent="0.25">
      <c r="B5878" s="6" t="s">
        <v>33</v>
      </c>
      <c r="C5878" s="6">
        <v>1955</v>
      </c>
      <c r="D5878" s="6" t="s">
        <v>29</v>
      </c>
      <c r="E5878" s="6" t="s">
        <v>4</v>
      </c>
      <c r="F5878" s="27">
        <v>8.5359720750674412E-3</v>
      </c>
    </row>
    <row r="5879" spans="2:6" x14ac:dyDescent="0.25">
      <c r="B5879" s="6" t="s">
        <v>33</v>
      </c>
      <c r="C5879" s="6">
        <v>1955</v>
      </c>
      <c r="D5879" s="6" t="s">
        <v>30</v>
      </c>
      <c r="E5879" s="6" t="s">
        <v>4</v>
      </c>
      <c r="F5879" s="27">
        <v>1.0231911387554619E-5</v>
      </c>
    </row>
    <row r="5880" spans="2:6" x14ac:dyDescent="0.25">
      <c r="B5880" s="6" t="s">
        <v>33</v>
      </c>
      <c r="C5880" s="6">
        <v>1955</v>
      </c>
      <c r="D5880" s="6" t="s">
        <v>31</v>
      </c>
      <c r="E5880" s="6" t="s">
        <v>4</v>
      </c>
      <c r="F5880" s="27">
        <v>3.3038841870413867E-3</v>
      </c>
    </row>
    <row r="5881" spans="2:6" x14ac:dyDescent="0.25">
      <c r="B5881" s="6" t="s">
        <v>33</v>
      </c>
      <c r="C5881" s="6">
        <v>1955</v>
      </c>
      <c r="D5881" s="6" t="s">
        <v>32</v>
      </c>
      <c r="E5881" s="6" t="s">
        <v>4</v>
      </c>
      <c r="F5881" s="27">
        <v>5.259202453203074E-4</v>
      </c>
    </row>
    <row r="5882" spans="2:6" x14ac:dyDescent="0.25">
      <c r="B5882" s="6" t="s">
        <v>33</v>
      </c>
      <c r="C5882" s="6">
        <v>1954</v>
      </c>
      <c r="D5882" s="6" t="s">
        <v>7</v>
      </c>
      <c r="E5882" s="6" t="s">
        <v>3</v>
      </c>
      <c r="F5882" s="27">
        <v>3.5690549700828064E-2</v>
      </c>
    </row>
    <row r="5883" spans="2:6" x14ac:dyDescent="0.25">
      <c r="B5883" s="6" t="s">
        <v>33</v>
      </c>
      <c r="C5883" s="6">
        <v>1954</v>
      </c>
      <c r="D5883" s="6" t="s">
        <v>8</v>
      </c>
      <c r="E5883" s="6" t="s">
        <v>3</v>
      </c>
      <c r="F5883" s="27">
        <v>3.337227395216194E-2</v>
      </c>
    </row>
    <row r="5884" spans="2:6" x14ac:dyDescent="0.25">
      <c r="B5884" s="6" t="s">
        <v>33</v>
      </c>
      <c r="C5884" s="6">
        <v>1954</v>
      </c>
      <c r="D5884" s="6" t="s">
        <v>9</v>
      </c>
      <c r="E5884" s="6" t="s">
        <v>3</v>
      </c>
      <c r="F5884" s="27">
        <v>4.8940504297375433E-2</v>
      </c>
    </row>
    <row r="5885" spans="2:6" x14ac:dyDescent="0.25">
      <c r="B5885" s="6" t="s">
        <v>33</v>
      </c>
      <c r="C5885" s="6">
        <v>1954</v>
      </c>
      <c r="D5885" s="6" t="s">
        <v>10</v>
      </c>
      <c r="E5885" s="6" t="s">
        <v>3</v>
      </c>
      <c r="F5885" s="27">
        <v>0.11099401656121613</v>
      </c>
    </row>
    <row r="5886" spans="2:6" x14ac:dyDescent="0.25">
      <c r="B5886" s="6" t="s">
        <v>33</v>
      </c>
      <c r="C5886" s="6">
        <v>1954</v>
      </c>
      <c r="D5886" s="6" t="s">
        <v>11</v>
      </c>
      <c r="E5886" s="6" t="s">
        <v>3</v>
      </c>
      <c r="F5886" s="27">
        <v>2.7974416995125879E-2</v>
      </c>
    </row>
    <row r="5887" spans="2:6" x14ac:dyDescent="0.25">
      <c r="B5887" s="6" t="s">
        <v>33</v>
      </c>
      <c r="C5887" s="6">
        <v>1954</v>
      </c>
      <c r="D5887" s="6" t="s">
        <v>12</v>
      </c>
      <c r="E5887" s="6" t="s">
        <v>3</v>
      </c>
      <c r="F5887" s="27">
        <v>1.7620466403899297E-2</v>
      </c>
    </row>
    <row r="5888" spans="2:6" x14ac:dyDescent="0.25">
      <c r="B5888" s="6" t="s">
        <v>33</v>
      </c>
      <c r="C5888" s="6">
        <v>1954</v>
      </c>
      <c r="D5888" s="6" t="s">
        <v>13</v>
      </c>
      <c r="E5888" s="6" t="s">
        <v>3</v>
      </c>
      <c r="F5888" s="27">
        <v>5.6258559164380134E-2</v>
      </c>
    </row>
    <row r="5889" spans="2:6" x14ac:dyDescent="0.25">
      <c r="B5889" s="6" t="s">
        <v>33</v>
      </c>
      <c r="C5889" s="6">
        <v>1954</v>
      </c>
      <c r="D5889" s="6" t="s">
        <v>14</v>
      </c>
      <c r="E5889" s="6" t="s">
        <v>3</v>
      </c>
      <c r="F5889" s="27">
        <v>1.7490391647728108E-2</v>
      </c>
    </row>
    <row r="5890" spans="2:6" x14ac:dyDescent="0.25">
      <c r="B5890" s="6" t="s">
        <v>33</v>
      </c>
      <c r="C5890" s="6">
        <v>1954</v>
      </c>
      <c r="D5890" s="6" t="s">
        <v>15</v>
      </c>
      <c r="E5890" s="6" t="s">
        <v>3</v>
      </c>
      <c r="F5890" s="27">
        <v>2.0640164139616845E-3</v>
      </c>
    </row>
    <row r="5891" spans="2:6" x14ac:dyDescent="0.25">
      <c r="B5891" s="6" t="s">
        <v>33</v>
      </c>
      <c r="C5891" s="6">
        <v>1954</v>
      </c>
      <c r="D5891" s="6" t="s">
        <v>16</v>
      </c>
      <c r="E5891" s="6" t="s">
        <v>3</v>
      </c>
      <c r="F5891" s="27">
        <v>0.1492099799243112</v>
      </c>
    </row>
    <row r="5892" spans="2:6" x14ac:dyDescent="0.25">
      <c r="B5892" s="6" t="s">
        <v>33</v>
      </c>
      <c r="C5892" s="6">
        <v>1954</v>
      </c>
      <c r="D5892" s="6" t="s">
        <v>17</v>
      </c>
      <c r="E5892" s="6" t="s">
        <v>3</v>
      </c>
      <c r="F5892" s="27">
        <v>3.3223546966803942E-2</v>
      </c>
    </row>
    <row r="5893" spans="2:6" x14ac:dyDescent="0.25">
      <c r="B5893" s="6" t="s">
        <v>33</v>
      </c>
      <c r="C5893" s="6">
        <v>1954</v>
      </c>
      <c r="D5893" s="6" t="s">
        <v>18</v>
      </c>
      <c r="E5893" s="6" t="s">
        <v>3</v>
      </c>
      <c r="F5893" s="27">
        <v>3.962224327415341E-2</v>
      </c>
    </row>
    <row r="5894" spans="2:6" x14ac:dyDescent="0.25">
      <c r="B5894" s="6" t="s">
        <v>33</v>
      </c>
      <c r="C5894" s="6">
        <v>1954</v>
      </c>
      <c r="D5894" s="6" t="s">
        <v>19</v>
      </c>
      <c r="E5894" s="6" t="s">
        <v>3</v>
      </c>
      <c r="F5894" s="27">
        <v>8.5347201429349775E-2</v>
      </c>
    </row>
    <row r="5895" spans="2:6" x14ac:dyDescent="0.25">
      <c r="B5895" s="6" t="s">
        <v>33</v>
      </c>
      <c r="C5895" s="6">
        <v>1954</v>
      </c>
      <c r="D5895" s="6" t="s">
        <v>20</v>
      </c>
      <c r="E5895" s="6" t="s">
        <v>3</v>
      </c>
      <c r="F5895" s="27">
        <v>7.6557583849132917E-3</v>
      </c>
    </row>
    <row r="5896" spans="2:6" x14ac:dyDescent="0.25">
      <c r="B5896" s="6" t="s">
        <v>33</v>
      </c>
      <c r="C5896" s="6">
        <v>1954</v>
      </c>
      <c r="D5896" s="6" t="s">
        <v>21</v>
      </c>
      <c r="E5896" s="6" t="s">
        <v>3</v>
      </c>
      <c r="F5896" s="27">
        <v>2.7551305901467146E-3</v>
      </c>
    </row>
    <row r="5897" spans="2:6" x14ac:dyDescent="0.25">
      <c r="B5897" s="6" t="s">
        <v>33</v>
      </c>
      <c r="C5897" s="6">
        <v>1954</v>
      </c>
      <c r="D5897" s="6" t="s">
        <v>22</v>
      </c>
      <c r="E5897" s="6" t="s">
        <v>3</v>
      </c>
      <c r="F5897" s="27">
        <v>3.1023565619033126E-2</v>
      </c>
    </row>
    <row r="5898" spans="2:6" x14ac:dyDescent="0.25">
      <c r="B5898" s="6" t="s">
        <v>33</v>
      </c>
      <c r="C5898" s="6">
        <v>1954</v>
      </c>
      <c r="D5898" s="6" t="s">
        <v>23</v>
      </c>
      <c r="E5898" s="6" t="s">
        <v>3</v>
      </c>
      <c r="F5898" s="27">
        <v>1.6885175895429714E-4</v>
      </c>
    </row>
    <row r="5899" spans="2:6" x14ac:dyDescent="0.25">
      <c r="B5899" s="6" t="s">
        <v>33</v>
      </c>
      <c r="C5899" s="6">
        <v>1954</v>
      </c>
      <c r="D5899" s="6" t="s">
        <v>24</v>
      </c>
      <c r="E5899" s="6" t="s">
        <v>3</v>
      </c>
      <c r="F5899" s="27">
        <v>0.14345527637204325</v>
      </c>
    </row>
    <row r="5900" spans="2:6" x14ac:dyDescent="0.25">
      <c r="B5900" s="6" t="s">
        <v>33</v>
      </c>
      <c r="C5900" s="6">
        <v>1954</v>
      </c>
      <c r="D5900" s="6" t="s">
        <v>25</v>
      </c>
      <c r="E5900" s="6" t="s">
        <v>3</v>
      </c>
      <c r="F5900" s="27">
        <v>4.9721443682539057E-2</v>
      </c>
    </row>
    <row r="5901" spans="2:6" x14ac:dyDescent="0.25">
      <c r="B5901" s="6" t="s">
        <v>33</v>
      </c>
      <c r="C5901" s="6">
        <v>1954</v>
      </c>
      <c r="D5901" s="6" t="s">
        <v>26</v>
      </c>
      <c r="E5901" s="6" t="s">
        <v>3</v>
      </c>
      <c r="F5901" s="27">
        <v>5.1888047357028212E-2</v>
      </c>
    </row>
    <row r="5902" spans="2:6" x14ac:dyDescent="0.25">
      <c r="B5902" s="6" t="s">
        <v>33</v>
      </c>
      <c r="C5902" s="6">
        <v>1954</v>
      </c>
      <c r="D5902" s="6" t="s">
        <v>27</v>
      </c>
      <c r="E5902" s="6" t="s">
        <v>3</v>
      </c>
      <c r="F5902" s="27">
        <v>4.1378497906532696E-4</v>
      </c>
    </row>
    <row r="5903" spans="2:6" x14ac:dyDescent="0.25">
      <c r="B5903" s="6" t="s">
        <v>33</v>
      </c>
      <c r="C5903" s="6">
        <v>1954</v>
      </c>
      <c r="D5903" s="6" t="s">
        <v>28</v>
      </c>
      <c r="E5903" s="6" t="s">
        <v>3</v>
      </c>
      <c r="F5903" s="27">
        <v>6.1974485713864984E-3</v>
      </c>
    </row>
    <row r="5904" spans="2:6" x14ac:dyDescent="0.25">
      <c r="B5904" s="6" t="s">
        <v>33</v>
      </c>
      <c r="C5904" s="6">
        <v>1954</v>
      </c>
      <c r="D5904" s="6" t="s">
        <v>29</v>
      </c>
      <c r="E5904" s="6" t="s">
        <v>3</v>
      </c>
      <c r="F5904" s="27">
        <v>4.8542917306814447E-2</v>
      </c>
    </row>
    <row r="5905" spans="2:6" x14ac:dyDescent="0.25">
      <c r="B5905" s="6" t="s">
        <v>33</v>
      </c>
      <c r="C5905" s="6">
        <v>1954</v>
      </c>
      <c r="D5905" s="6" t="s">
        <v>30</v>
      </c>
      <c r="E5905" s="6" t="s">
        <v>3</v>
      </c>
      <c r="F5905" s="27">
        <v>5.2520750604970328E-5</v>
      </c>
    </row>
    <row r="5906" spans="2:6" x14ac:dyDescent="0.25">
      <c r="B5906" s="6" t="s">
        <v>33</v>
      </c>
      <c r="C5906" s="6">
        <v>1954</v>
      </c>
      <c r="D5906" s="6" t="s">
        <v>31</v>
      </c>
      <c r="E5906" s="6" t="s">
        <v>3</v>
      </c>
      <c r="F5906" s="27">
        <v>6.1356017061881218E-5</v>
      </c>
    </row>
    <row r="5907" spans="2:6" x14ac:dyDescent="0.25">
      <c r="B5907" s="6" t="s">
        <v>33</v>
      </c>
      <c r="C5907" s="6">
        <v>1954</v>
      </c>
      <c r="D5907" s="6" t="s">
        <v>32</v>
      </c>
      <c r="E5907" s="6" t="s">
        <v>3</v>
      </c>
      <c r="F5907" s="27">
        <v>2.5573187911392096E-4</v>
      </c>
    </row>
    <row r="5908" spans="2:6" x14ac:dyDescent="0.25">
      <c r="B5908" s="6" t="s">
        <v>33</v>
      </c>
      <c r="C5908" s="6">
        <v>1954</v>
      </c>
      <c r="D5908" s="6" t="s">
        <v>7</v>
      </c>
      <c r="E5908" s="6" t="s">
        <v>4</v>
      </c>
      <c r="F5908" s="27">
        <v>3.4604765281827127E-2</v>
      </c>
    </row>
    <row r="5909" spans="2:6" x14ac:dyDescent="0.25">
      <c r="B5909" s="6" t="s">
        <v>33</v>
      </c>
      <c r="C5909" s="6">
        <v>1954</v>
      </c>
      <c r="D5909" s="6" t="s">
        <v>8</v>
      </c>
      <c r="E5909" s="6" t="s">
        <v>4</v>
      </c>
      <c r="F5909" s="27">
        <v>5.6683708706272797E-2</v>
      </c>
    </row>
    <row r="5910" spans="2:6" x14ac:dyDescent="0.25">
      <c r="B5910" s="6" t="s">
        <v>33</v>
      </c>
      <c r="C5910" s="6">
        <v>1954</v>
      </c>
      <c r="D5910" s="6" t="s">
        <v>9</v>
      </c>
      <c r="E5910" s="6" t="s">
        <v>4</v>
      </c>
      <c r="F5910" s="27">
        <v>9.0641092791819824E-2</v>
      </c>
    </row>
    <row r="5911" spans="2:6" x14ac:dyDescent="0.25">
      <c r="B5911" s="6" t="s">
        <v>33</v>
      </c>
      <c r="C5911" s="6">
        <v>1954</v>
      </c>
      <c r="D5911" s="6" t="s">
        <v>10</v>
      </c>
      <c r="E5911" s="6" t="s">
        <v>4</v>
      </c>
      <c r="F5911" s="27">
        <v>0.12039436175784853</v>
      </c>
    </row>
    <row r="5912" spans="2:6" x14ac:dyDescent="0.25">
      <c r="B5912" s="6" t="s">
        <v>33</v>
      </c>
      <c r="C5912" s="6">
        <v>1954</v>
      </c>
      <c r="D5912" s="6" t="s">
        <v>11</v>
      </c>
      <c r="E5912" s="6" t="s">
        <v>4</v>
      </c>
      <c r="F5912" s="27">
        <v>3.1910691266122081E-2</v>
      </c>
    </row>
    <row r="5913" spans="2:6" x14ac:dyDescent="0.25">
      <c r="B5913" s="6" t="s">
        <v>33</v>
      </c>
      <c r="C5913" s="6">
        <v>1954</v>
      </c>
      <c r="D5913" s="6" t="s">
        <v>12</v>
      </c>
      <c r="E5913" s="6" t="s">
        <v>4</v>
      </c>
      <c r="F5913" s="27">
        <v>7.4085747879787953E-3</v>
      </c>
    </row>
    <row r="5914" spans="2:6" x14ac:dyDescent="0.25">
      <c r="B5914" s="6" t="s">
        <v>33</v>
      </c>
      <c r="C5914" s="6">
        <v>1954</v>
      </c>
      <c r="D5914" s="6" t="s">
        <v>13</v>
      </c>
      <c r="E5914" s="6" t="s">
        <v>4</v>
      </c>
      <c r="F5914" s="27">
        <v>2.576443255776345E-2</v>
      </c>
    </row>
    <row r="5915" spans="2:6" x14ac:dyDescent="0.25">
      <c r="B5915" s="6" t="s">
        <v>33</v>
      </c>
      <c r="C5915" s="6">
        <v>1954</v>
      </c>
      <c r="D5915" s="6" t="s">
        <v>14</v>
      </c>
      <c r="E5915" s="6" t="s">
        <v>4</v>
      </c>
      <c r="F5915" s="27">
        <v>8.2624793412265432E-3</v>
      </c>
    </row>
    <row r="5916" spans="2:6" x14ac:dyDescent="0.25">
      <c r="B5916" s="6" t="s">
        <v>33</v>
      </c>
      <c r="C5916" s="6">
        <v>1954</v>
      </c>
      <c r="D5916" s="6" t="s">
        <v>15</v>
      </c>
      <c r="E5916" s="6" t="s">
        <v>4</v>
      </c>
      <c r="F5916" s="27">
        <v>4.5847155205135373E-3</v>
      </c>
    </row>
    <row r="5917" spans="2:6" x14ac:dyDescent="0.25">
      <c r="B5917" s="6" t="s">
        <v>33</v>
      </c>
      <c r="C5917" s="6">
        <v>1954</v>
      </c>
      <c r="D5917" s="6" t="s">
        <v>16</v>
      </c>
      <c r="E5917" s="6" t="s">
        <v>4</v>
      </c>
      <c r="F5917" s="27">
        <v>9.6715248582533886E-2</v>
      </c>
    </row>
    <row r="5918" spans="2:6" x14ac:dyDescent="0.25">
      <c r="B5918" s="6" t="s">
        <v>33</v>
      </c>
      <c r="C5918" s="6">
        <v>1954</v>
      </c>
      <c r="D5918" s="6" t="s">
        <v>17</v>
      </c>
      <c r="E5918" s="6" t="s">
        <v>4</v>
      </c>
      <c r="F5918" s="27">
        <v>5.4874955515074916E-2</v>
      </c>
    </row>
    <row r="5919" spans="2:6" x14ac:dyDescent="0.25">
      <c r="B5919" s="6" t="s">
        <v>33</v>
      </c>
      <c r="C5919" s="6">
        <v>1954</v>
      </c>
      <c r="D5919" s="6" t="s">
        <v>18</v>
      </c>
      <c r="E5919" s="6" t="s">
        <v>4</v>
      </c>
      <c r="F5919" s="27">
        <v>7.6909092126412892E-2</v>
      </c>
    </row>
    <row r="5920" spans="2:6" x14ac:dyDescent="0.25">
      <c r="B5920" s="6" t="s">
        <v>33</v>
      </c>
      <c r="C5920" s="6">
        <v>1954</v>
      </c>
      <c r="D5920" s="6" t="s">
        <v>19</v>
      </c>
      <c r="E5920" s="6" t="s">
        <v>4</v>
      </c>
      <c r="F5920" s="27">
        <v>0.10211678715579225</v>
      </c>
    </row>
    <row r="5921" spans="2:6" x14ac:dyDescent="0.25">
      <c r="B5921" s="6" t="s">
        <v>33</v>
      </c>
      <c r="C5921" s="6">
        <v>1954</v>
      </c>
      <c r="D5921" s="6" t="s">
        <v>20</v>
      </c>
      <c r="E5921" s="6" t="s">
        <v>4</v>
      </c>
      <c r="F5921" s="27">
        <v>2.3323748795495008E-2</v>
      </c>
    </row>
    <row r="5922" spans="2:6" x14ac:dyDescent="0.25">
      <c r="B5922" s="6" t="s">
        <v>33</v>
      </c>
      <c r="C5922" s="6">
        <v>1954</v>
      </c>
      <c r="D5922" s="6" t="s">
        <v>21</v>
      </c>
      <c r="E5922" s="6" t="s">
        <v>4</v>
      </c>
      <c r="F5922" s="27">
        <v>1.8041180036350172E-3</v>
      </c>
    </row>
    <row r="5923" spans="2:6" x14ac:dyDescent="0.25">
      <c r="B5923" s="6" t="s">
        <v>33</v>
      </c>
      <c r="C5923" s="6">
        <v>1954</v>
      </c>
      <c r="D5923" s="6" t="s">
        <v>22</v>
      </c>
      <c r="E5923" s="6" t="s">
        <v>4</v>
      </c>
      <c r="F5923" s="27">
        <v>6.1733488045593768E-2</v>
      </c>
    </row>
    <row r="5924" spans="2:6" x14ac:dyDescent="0.25">
      <c r="B5924" s="6" t="s">
        <v>33</v>
      </c>
      <c r="C5924" s="6">
        <v>1954</v>
      </c>
      <c r="D5924" s="6" t="s">
        <v>23</v>
      </c>
      <c r="E5924" s="6" t="s">
        <v>4</v>
      </c>
      <c r="F5924" s="27">
        <v>1.2927023091989417E-4</v>
      </c>
    </row>
    <row r="5925" spans="2:6" x14ac:dyDescent="0.25">
      <c r="B5925" s="6" t="s">
        <v>33</v>
      </c>
      <c r="C5925" s="6">
        <v>1954</v>
      </c>
      <c r="D5925" s="6" t="s">
        <v>24</v>
      </c>
      <c r="E5925" s="6" t="s">
        <v>4</v>
      </c>
      <c r="F5925" s="27">
        <v>4.7486981560708852E-2</v>
      </c>
    </row>
    <row r="5926" spans="2:6" x14ac:dyDescent="0.25">
      <c r="B5926" s="6" t="s">
        <v>33</v>
      </c>
      <c r="C5926" s="6">
        <v>1954</v>
      </c>
      <c r="D5926" s="6" t="s">
        <v>25</v>
      </c>
      <c r="E5926" s="6" t="s">
        <v>4</v>
      </c>
      <c r="F5926" s="27">
        <v>9.289585403073336E-2</v>
      </c>
    </row>
    <row r="5927" spans="2:6" x14ac:dyDescent="0.25">
      <c r="B5927" s="6" t="s">
        <v>33</v>
      </c>
      <c r="C5927" s="6">
        <v>1954</v>
      </c>
      <c r="D5927" s="6" t="s">
        <v>26</v>
      </c>
      <c r="E5927" s="6" t="s">
        <v>4</v>
      </c>
      <c r="F5927" s="27">
        <v>2.3536452402546468E-2</v>
      </c>
    </row>
    <row r="5928" spans="2:6" x14ac:dyDescent="0.25">
      <c r="B5928" s="6" t="s">
        <v>33</v>
      </c>
      <c r="C5928" s="6">
        <v>1954</v>
      </c>
      <c r="D5928" s="6" t="s">
        <v>27</v>
      </c>
      <c r="E5928" s="6" t="s">
        <v>4</v>
      </c>
      <c r="F5928" s="27">
        <v>4.2592223494323698E-4</v>
      </c>
    </row>
    <row r="5929" spans="2:6" x14ac:dyDescent="0.25">
      <c r="B5929" s="6" t="s">
        <v>33</v>
      </c>
      <c r="C5929" s="6">
        <v>1954</v>
      </c>
      <c r="D5929" s="6" t="s">
        <v>28</v>
      </c>
      <c r="E5929" s="6" t="s">
        <v>4</v>
      </c>
      <c r="F5929" s="27">
        <v>2.5463660387017559E-2</v>
      </c>
    </row>
    <row r="5930" spans="2:6" x14ac:dyDescent="0.25">
      <c r="B5930" s="6" t="s">
        <v>33</v>
      </c>
      <c r="C5930" s="6">
        <v>1954</v>
      </c>
      <c r="D5930" s="6" t="s">
        <v>29</v>
      </c>
      <c r="E5930" s="6" t="s">
        <v>4</v>
      </c>
      <c r="F5930" s="27">
        <v>8.5354403865952437E-3</v>
      </c>
    </row>
    <row r="5931" spans="2:6" x14ac:dyDescent="0.25">
      <c r="B5931" s="6" t="s">
        <v>33</v>
      </c>
      <c r="C5931" s="6">
        <v>1954</v>
      </c>
      <c r="D5931" s="6" t="s">
        <v>30</v>
      </c>
      <c r="E5931" s="6" t="s">
        <v>4</v>
      </c>
      <c r="F5931" s="27">
        <v>5.1502084031830349E-6</v>
      </c>
    </row>
    <row r="5932" spans="2:6" x14ac:dyDescent="0.25">
      <c r="B5932" s="6" t="s">
        <v>33</v>
      </c>
      <c r="C5932" s="6">
        <v>1954</v>
      </c>
      <c r="D5932" s="6" t="s">
        <v>31</v>
      </c>
      <c r="E5932" s="6" t="s">
        <v>4</v>
      </c>
      <c r="F5932" s="27">
        <v>3.2539016691310414E-3</v>
      </c>
    </row>
    <row r="5933" spans="2:6" x14ac:dyDescent="0.25">
      <c r="B5933" s="6" t="s">
        <v>33</v>
      </c>
      <c r="C5933" s="6">
        <v>1954</v>
      </c>
      <c r="D5933" s="6" t="s">
        <v>32</v>
      </c>
      <c r="E5933" s="6" t="s">
        <v>4</v>
      </c>
      <c r="F5933" s="27">
        <v>5.3510665309071729E-4</v>
      </c>
    </row>
    <row r="5934" spans="2:6" x14ac:dyDescent="0.25">
      <c r="B5934" s="6" t="s">
        <v>33</v>
      </c>
      <c r="C5934" s="6">
        <v>1953</v>
      </c>
      <c r="D5934" s="6" t="s">
        <v>7</v>
      </c>
      <c r="E5934" s="6" t="s">
        <v>3</v>
      </c>
      <c r="F5934" s="27">
        <v>3.5849189774087291E-2</v>
      </c>
    </row>
    <row r="5935" spans="2:6" x14ac:dyDescent="0.25">
      <c r="B5935" s="6" t="s">
        <v>33</v>
      </c>
      <c r="C5935" s="6">
        <v>1953</v>
      </c>
      <c r="D5935" s="6" t="s">
        <v>8</v>
      </c>
      <c r="E5935" s="6" t="s">
        <v>3</v>
      </c>
      <c r="F5935" s="27">
        <v>3.2531917259617071E-2</v>
      </c>
    </row>
    <row r="5936" spans="2:6" x14ac:dyDescent="0.25">
      <c r="B5936" s="6" t="s">
        <v>33</v>
      </c>
      <c r="C5936" s="6">
        <v>1953</v>
      </c>
      <c r="D5936" s="6" t="s">
        <v>9</v>
      </c>
      <c r="E5936" s="6" t="s">
        <v>3</v>
      </c>
      <c r="F5936" s="27">
        <v>4.9720497067872321E-2</v>
      </c>
    </row>
    <row r="5937" spans="2:6" x14ac:dyDescent="0.25">
      <c r="B5937" s="6" t="s">
        <v>33</v>
      </c>
      <c r="C5937" s="6">
        <v>1953</v>
      </c>
      <c r="D5937" s="6" t="s">
        <v>10</v>
      </c>
      <c r="E5937" s="6" t="s">
        <v>3</v>
      </c>
      <c r="F5937" s="27">
        <v>0.11157115227108509</v>
      </c>
    </row>
    <row r="5938" spans="2:6" x14ac:dyDescent="0.25">
      <c r="B5938" s="6" t="s">
        <v>33</v>
      </c>
      <c r="C5938" s="6">
        <v>1953</v>
      </c>
      <c r="D5938" s="6" t="s">
        <v>11</v>
      </c>
      <c r="E5938" s="6" t="s">
        <v>3</v>
      </c>
      <c r="F5938" s="27">
        <v>2.843724627282878E-2</v>
      </c>
    </row>
    <row r="5939" spans="2:6" x14ac:dyDescent="0.25">
      <c r="B5939" s="6" t="s">
        <v>33</v>
      </c>
      <c r="C5939" s="6">
        <v>1953</v>
      </c>
      <c r="D5939" s="6" t="s">
        <v>12</v>
      </c>
      <c r="E5939" s="6" t="s">
        <v>3</v>
      </c>
      <c r="F5939" s="27">
        <v>1.8431097157544801E-2</v>
      </c>
    </row>
    <row r="5940" spans="2:6" x14ac:dyDescent="0.25">
      <c r="B5940" s="6" t="s">
        <v>33</v>
      </c>
      <c r="C5940" s="6">
        <v>1953</v>
      </c>
      <c r="D5940" s="6" t="s">
        <v>13</v>
      </c>
      <c r="E5940" s="6" t="s">
        <v>3</v>
      </c>
      <c r="F5940" s="27">
        <v>5.6471829587755387E-2</v>
      </c>
    </row>
    <row r="5941" spans="2:6" x14ac:dyDescent="0.25">
      <c r="B5941" s="6" t="s">
        <v>33</v>
      </c>
      <c r="C5941" s="6">
        <v>1953</v>
      </c>
      <c r="D5941" s="6" t="s">
        <v>14</v>
      </c>
      <c r="E5941" s="6" t="s">
        <v>3</v>
      </c>
      <c r="F5941" s="27">
        <v>1.8597646275062975E-2</v>
      </c>
    </row>
    <row r="5942" spans="2:6" x14ac:dyDescent="0.25">
      <c r="B5942" s="6" t="s">
        <v>33</v>
      </c>
      <c r="C5942" s="6">
        <v>1953</v>
      </c>
      <c r="D5942" s="6" t="s">
        <v>15</v>
      </c>
      <c r="E5942" s="6" t="s">
        <v>3</v>
      </c>
      <c r="F5942" s="27">
        <v>2.0732318500814211E-3</v>
      </c>
    </row>
    <row r="5943" spans="2:6" x14ac:dyDescent="0.25">
      <c r="B5943" s="6" t="s">
        <v>33</v>
      </c>
      <c r="C5943" s="6">
        <v>1953</v>
      </c>
      <c r="D5943" s="6" t="s">
        <v>16</v>
      </c>
      <c r="E5943" s="6" t="s">
        <v>3</v>
      </c>
      <c r="F5943" s="27">
        <v>0.14955247541242486</v>
      </c>
    </row>
    <row r="5944" spans="2:6" x14ac:dyDescent="0.25">
      <c r="B5944" s="6" t="s">
        <v>33</v>
      </c>
      <c r="C5944" s="6">
        <v>1953</v>
      </c>
      <c r="D5944" s="6" t="s">
        <v>17</v>
      </c>
      <c r="E5944" s="6" t="s">
        <v>3</v>
      </c>
      <c r="F5944" s="27">
        <v>2.9666561557924818E-2</v>
      </c>
    </row>
    <row r="5945" spans="2:6" x14ac:dyDescent="0.25">
      <c r="B5945" s="6" t="s">
        <v>33</v>
      </c>
      <c r="C5945" s="6">
        <v>1953</v>
      </c>
      <c r="D5945" s="6" t="s">
        <v>18</v>
      </c>
      <c r="E5945" s="6" t="s">
        <v>3</v>
      </c>
      <c r="F5945" s="27">
        <v>4.1441787275139648E-2</v>
      </c>
    </row>
    <row r="5946" spans="2:6" x14ac:dyDescent="0.25">
      <c r="B5946" s="6" t="s">
        <v>33</v>
      </c>
      <c r="C5946" s="6">
        <v>1953</v>
      </c>
      <c r="D5946" s="6" t="s">
        <v>19</v>
      </c>
      <c r="E5946" s="6" t="s">
        <v>3</v>
      </c>
      <c r="F5946" s="27">
        <v>8.1235347612889072E-2</v>
      </c>
    </row>
    <row r="5947" spans="2:6" x14ac:dyDescent="0.25">
      <c r="B5947" s="6" t="s">
        <v>33</v>
      </c>
      <c r="C5947" s="6">
        <v>1953</v>
      </c>
      <c r="D5947" s="6" t="s">
        <v>20</v>
      </c>
      <c r="E5947" s="6" t="s">
        <v>3</v>
      </c>
      <c r="F5947" s="27">
        <v>7.8125753723616818E-3</v>
      </c>
    </row>
    <row r="5948" spans="2:6" x14ac:dyDescent="0.25">
      <c r="B5948" s="6" t="s">
        <v>33</v>
      </c>
      <c r="C5948" s="6">
        <v>1953</v>
      </c>
      <c r="D5948" s="6" t="s">
        <v>21</v>
      </c>
      <c r="E5948" s="6" t="s">
        <v>3</v>
      </c>
      <c r="F5948" s="27">
        <v>2.8414904318039757E-3</v>
      </c>
    </row>
    <row r="5949" spans="2:6" x14ac:dyDescent="0.25">
      <c r="B5949" s="6" t="s">
        <v>33</v>
      </c>
      <c r="C5949" s="6">
        <v>1953</v>
      </c>
      <c r="D5949" s="6" t="s">
        <v>22</v>
      </c>
      <c r="E5949" s="6" t="s">
        <v>3</v>
      </c>
      <c r="F5949" s="27">
        <v>3.1301586431121534E-2</v>
      </c>
    </row>
    <row r="5950" spans="2:6" x14ac:dyDescent="0.25">
      <c r="B5950" s="6" t="s">
        <v>33</v>
      </c>
      <c r="C5950" s="6">
        <v>1953</v>
      </c>
      <c r="D5950" s="6" t="s">
        <v>23</v>
      </c>
      <c r="E5950" s="6" t="s">
        <v>3</v>
      </c>
      <c r="F5950" s="27">
        <v>1.5944031372166698E-4</v>
      </c>
    </row>
    <row r="5951" spans="2:6" x14ac:dyDescent="0.25">
      <c r="B5951" s="6" t="s">
        <v>33</v>
      </c>
      <c r="C5951" s="6">
        <v>1953</v>
      </c>
      <c r="D5951" s="6" t="s">
        <v>24</v>
      </c>
      <c r="E5951" s="6" t="s">
        <v>3</v>
      </c>
      <c r="F5951" s="27">
        <v>0.14674602122790367</v>
      </c>
    </row>
    <row r="5952" spans="2:6" x14ac:dyDescent="0.25">
      <c r="B5952" s="6" t="s">
        <v>33</v>
      </c>
      <c r="C5952" s="6">
        <v>1953</v>
      </c>
      <c r="D5952" s="6" t="s">
        <v>25</v>
      </c>
      <c r="E5952" s="6" t="s">
        <v>3</v>
      </c>
      <c r="F5952" s="27">
        <v>4.7927047424353442E-2</v>
      </c>
    </row>
    <row r="5953" spans="2:6" x14ac:dyDescent="0.25">
      <c r="B5953" s="6" t="s">
        <v>33</v>
      </c>
      <c r="C5953" s="6">
        <v>1953</v>
      </c>
      <c r="D5953" s="6" t="s">
        <v>26</v>
      </c>
      <c r="E5953" s="6" t="s">
        <v>3</v>
      </c>
      <c r="F5953" s="27">
        <v>5.0296310175389422E-2</v>
      </c>
    </row>
    <row r="5954" spans="2:6" x14ac:dyDescent="0.25">
      <c r="B5954" s="6" t="s">
        <v>33</v>
      </c>
      <c r="C5954" s="6">
        <v>1953</v>
      </c>
      <c r="D5954" s="6" t="s">
        <v>27</v>
      </c>
      <c r="E5954" s="6" t="s">
        <v>3</v>
      </c>
      <c r="F5954" s="27">
        <v>4.1586502209568554E-4</v>
      </c>
    </row>
    <row r="5955" spans="2:6" x14ac:dyDescent="0.25">
      <c r="B5955" s="6" t="s">
        <v>33</v>
      </c>
      <c r="C5955" s="6">
        <v>1953</v>
      </c>
      <c r="D5955" s="6" t="s">
        <v>28</v>
      </c>
      <c r="E5955" s="6" t="s">
        <v>3</v>
      </c>
      <c r="F5955" s="27">
        <v>6.12118784049266E-3</v>
      </c>
    </row>
    <row r="5956" spans="2:6" x14ac:dyDescent="0.25">
      <c r="B5956" s="6" t="s">
        <v>33</v>
      </c>
      <c r="C5956" s="6">
        <v>1953</v>
      </c>
      <c r="D5956" s="6" t="s">
        <v>29</v>
      </c>
      <c r="E5956" s="6" t="s">
        <v>3</v>
      </c>
      <c r="F5956" s="27">
        <v>5.0430361904123561E-2</v>
      </c>
    </row>
    <row r="5957" spans="2:6" x14ac:dyDescent="0.25">
      <c r="B5957" s="6" t="s">
        <v>33</v>
      </c>
      <c r="C5957" s="6">
        <v>1953</v>
      </c>
      <c r="D5957" s="6" t="s">
        <v>30</v>
      </c>
      <c r="E5957" s="6" t="s">
        <v>3</v>
      </c>
      <c r="F5957" s="27">
        <v>5.1284941674803705E-5</v>
      </c>
    </row>
    <row r="5958" spans="2:6" x14ac:dyDescent="0.25">
      <c r="B5958" s="6" t="s">
        <v>33</v>
      </c>
      <c r="C5958" s="6">
        <v>1953</v>
      </c>
      <c r="D5958" s="6" t="s">
        <v>31</v>
      </c>
      <c r="E5958" s="6" t="s">
        <v>3</v>
      </c>
      <c r="F5958" s="27">
        <v>7.4642439863328169E-5</v>
      </c>
    </row>
    <row r="5959" spans="2:6" x14ac:dyDescent="0.25">
      <c r="B5959" s="6" t="s">
        <v>33</v>
      </c>
      <c r="C5959" s="6">
        <v>1953</v>
      </c>
      <c r="D5959" s="6" t="s">
        <v>32</v>
      </c>
      <c r="E5959" s="6" t="s">
        <v>3</v>
      </c>
      <c r="F5959" s="27">
        <v>2.4220710078100364E-4</v>
      </c>
    </row>
    <row r="5960" spans="2:6" x14ac:dyDescent="0.25">
      <c r="B5960" s="6" t="s">
        <v>33</v>
      </c>
      <c r="C5960" s="6">
        <v>1953</v>
      </c>
      <c r="D5960" s="6" t="s">
        <v>7</v>
      </c>
      <c r="E5960" s="6" t="s">
        <v>4</v>
      </c>
      <c r="F5960" s="27">
        <v>3.5206458612547065E-2</v>
      </c>
    </row>
    <row r="5961" spans="2:6" x14ac:dyDescent="0.25">
      <c r="B5961" s="6" t="s">
        <v>33</v>
      </c>
      <c r="C5961" s="6">
        <v>1953</v>
      </c>
      <c r="D5961" s="6" t="s">
        <v>8</v>
      </c>
      <c r="E5961" s="6" t="s">
        <v>4</v>
      </c>
      <c r="F5961" s="27">
        <v>6.0451103027208714E-2</v>
      </c>
    </row>
    <row r="5962" spans="2:6" x14ac:dyDescent="0.25">
      <c r="B5962" s="6" t="s">
        <v>33</v>
      </c>
      <c r="C5962" s="6">
        <v>1953</v>
      </c>
      <c r="D5962" s="6" t="s">
        <v>9</v>
      </c>
      <c r="E5962" s="6" t="s">
        <v>4</v>
      </c>
      <c r="F5962" s="27">
        <v>9.2374539962133295E-2</v>
      </c>
    </row>
    <row r="5963" spans="2:6" x14ac:dyDescent="0.25">
      <c r="B5963" s="6" t="s">
        <v>33</v>
      </c>
      <c r="C5963" s="6">
        <v>1953</v>
      </c>
      <c r="D5963" s="6" t="s">
        <v>10</v>
      </c>
      <c r="E5963" s="6" t="s">
        <v>4</v>
      </c>
      <c r="F5963" s="27">
        <v>0.11386974280426319</v>
      </c>
    </row>
    <row r="5964" spans="2:6" x14ac:dyDescent="0.25">
      <c r="B5964" s="6" t="s">
        <v>33</v>
      </c>
      <c r="C5964" s="6">
        <v>1953</v>
      </c>
      <c r="D5964" s="6" t="s">
        <v>11</v>
      </c>
      <c r="E5964" s="6" t="s">
        <v>4</v>
      </c>
      <c r="F5964" s="27">
        <v>3.2729699831939921E-2</v>
      </c>
    </row>
    <row r="5965" spans="2:6" x14ac:dyDescent="0.25">
      <c r="B5965" s="6" t="s">
        <v>33</v>
      </c>
      <c r="C5965" s="6">
        <v>1953</v>
      </c>
      <c r="D5965" s="6" t="s">
        <v>12</v>
      </c>
      <c r="E5965" s="6" t="s">
        <v>4</v>
      </c>
      <c r="F5965" s="27">
        <v>8.0392282000553116E-3</v>
      </c>
    </row>
    <row r="5966" spans="2:6" x14ac:dyDescent="0.25">
      <c r="B5966" s="6" t="s">
        <v>33</v>
      </c>
      <c r="C5966" s="6">
        <v>1953</v>
      </c>
      <c r="D5966" s="6" t="s">
        <v>13</v>
      </c>
      <c r="E5966" s="6" t="s">
        <v>4</v>
      </c>
      <c r="F5966" s="27">
        <v>2.674761205777863E-2</v>
      </c>
    </row>
    <row r="5967" spans="2:6" x14ac:dyDescent="0.25">
      <c r="B5967" s="6" t="s">
        <v>33</v>
      </c>
      <c r="C5967" s="6">
        <v>1953</v>
      </c>
      <c r="D5967" s="6" t="s">
        <v>14</v>
      </c>
      <c r="E5967" s="6" t="s">
        <v>4</v>
      </c>
      <c r="F5967" s="27">
        <v>8.3668389814282977E-3</v>
      </c>
    </row>
    <row r="5968" spans="2:6" x14ac:dyDescent="0.25">
      <c r="B5968" s="6" t="s">
        <v>33</v>
      </c>
      <c r="C5968" s="6">
        <v>1953</v>
      </c>
      <c r="D5968" s="6" t="s">
        <v>15</v>
      </c>
      <c r="E5968" s="6" t="s">
        <v>4</v>
      </c>
      <c r="F5968" s="27">
        <v>4.923202927223605E-3</v>
      </c>
    </row>
    <row r="5969" spans="2:6" x14ac:dyDescent="0.25">
      <c r="B5969" s="6" t="s">
        <v>33</v>
      </c>
      <c r="C5969" s="6">
        <v>1953</v>
      </c>
      <c r="D5969" s="6" t="s">
        <v>16</v>
      </c>
      <c r="E5969" s="6" t="s">
        <v>4</v>
      </c>
      <c r="F5969" s="27">
        <v>0.10009998510860085</v>
      </c>
    </row>
    <row r="5970" spans="2:6" x14ac:dyDescent="0.25">
      <c r="B5970" s="6" t="s">
        <v>33</v>
      </c>
      <c r="C5970" s="6">
        <v>1953</v>
      </c>
      <c r="D5970" s="6" t="s">
        <v>17</v>
      </c>
      <c r="E5970" s="6" t="s">
        <v>4</v>
      </c>
      <c r="F5970" s="27">
        <v>5.3926011019635373E-2</v>
      </c>
    </row>
    <row r="5971" spans="2:6" x14ac:dyDescent="0.25">
      <c r="B5971" s="6" t="s">
        <v>33</v>
      </c>
      <c r="C5971" s="6">
        <v>1953</v>
      </c>
      <c r="D5971" s="6" t="s">
        <v>18</v>
      </c>
      <c r="E5971" s="6" t="s">
        <v>4</v>
      </c>
      <c r="F5971" s="27">
        <v>7.7668751462548133E-2</v>
      </c>
    </row>
    <row r="5972" spans="2:6" x14ac:dyDescent="0.25">
      <c r="B5972" s="6" t="s">
        <v>33</v>
      </c>
      <c r="C5972" s="6">
        <v>1953</v>
      </c>
      <c r="D5972" s="6" t="s">
        <v>19</v>
      </c>
      <c r="E5972" s="6" t="s">
        <v>4</v>
      </c>
      <c r="F5972" s="27">
        <v>0.10029091411917374</v>
      </c>
    </row>
    <row r="5973" spans="2:6" x14ac:dyDescent="0.25">
      <c r="B5973" s="6" t="s">
        <v>33</v>
      </c>
      <c r="C5973" s="6">
        <v>1953</v>
      </c>
      <c r="D5973" s="6" t="s">
        <v>20</v>
      </c>
      <c r="E5973" s="6" t="s">
        <v>4</v>
      </c>
      <c r="F5973" s="27">
        <v>2.4208096666453932E-2</v>
      </c>
    </row>
    <row r="5974" spans="2:6" x14ac:dyDescent="0.25">
      <c r="B5974" s="6" t="s">
        <v>33</v>
      </c>
      <c r="C5974" s="6">
        <v>1953</v>
      </c>
      <c r="D5974" s="6" t="s">
        <v>21</v>
      </c>
      <c r="E5974" s="6" t="s">
        <v>4</v>
      </c>
      <c r="F5974" s="27">
        <v>1.8672750866892164E-3</v>
      </c>
    </row>
    <row r="5975" spans="2:6" x14ac:dyDescent="0.25">
      <c r="B5975" s="6" t="s">
        <v>33</v>
      </c>
      <c r="C5975" s="6">
        <v>1953</v>
      </c>
      <c r="D5975" s="6" t="s">
        <v>22</v>
      </c>
      <c r="E5975" s="6" t="s">
        <v>4</v>
      </c>
      <c r="F5975" s="27">
        <v>6.4290956666028465E-2</v>
      </c>
    </row>
    <row r="5976" spans="2:6" x14ac:dyDescent="0.25">
      <c r="B5976" s="6" t="s">
        <v>33</v>
      </c>
      <c r="C5976" s="6">
        <v>1953</v>
      </c>
      <c r="D5976" s="6" t="s">
        <v>23</v>
      </c>
      <c r="E5976" s="6" t="s">
        <v>4</v>
      </c>
      <c r="F5976" s="27">
        <v>1.3508626374795243E-4</v>
      </c>
    </row>
    <row r="5977" spans="2:6" x14ac:dyDescent="0.25">
      <c r="B5977" s="6" t="s">
        <v>33</v>
      </c>
      <c r="C5977" s="6">
        <v>1953</v>
      </c>
      <c r="D5977" s="6" t="s">
        <v>24</v>
      </c>
      <c r="E5977" s="6" t="s">
        <v>4</v>
      </c>
      <c r="F5977" s="27">
        <v>4.5495883591805474E-2</v>
      </c>
    </row>
    <row r="5978" spans="2:6" x14ac:dyDescent="0.25">
      <c r="B5978" s="6" t="s">
        <v>33</v>
      </c>
      <c r="C5978" s="6">
        <v>1953</v>
      </c>
      <c r="D5978" s="6" t="s">
        <v>25</v>
      </c>
      <c r="E5978" s="6" t="s">
        <v>4</v>
      </c>
      <c r="F5978" s="27">
        <v>9.1925670644797577E-2</v>
      </c>
    </row>
    <row r="5979" spans="2:6" x14ac:dyDescent="0.25">
      <c r="B5979" s="6" t="s">
        <v>33</v>
      </c>
      <c r="C5979" s="6">
        <v>1953</v>
      </c>
      <c r="D5979" s="6" t="s">
        <v>26</v>
      </c>
      <c r="E5979" s="6" t="s">
        <v>4</v>
      </c>
      <c r="F5979" s="27">
        <v>2.0304422745548535E-2</v>
      </c>
    </row>
    <row r="5980" spans="2:6" x14ac:dyDescent="0.25">
      <c r="B5980" s="6" t="s">
        <v>33</v>
      </c>
      <c r="C5980" s="6">
        <v>1953</v>
      </c>
      <c r="D5980" s="6" t="s">
        <v>27</v>
      </c>
      <c r="E5980" s="6" t="s">
        <v>4</v>
      </c>
      <c r="F5980" s="27">
        <v>3.8930372072244561E-4</v>
      </c>
    </row>
    <row r="5981" spans="2:6" x14ac:dyDescent="0.25">
      <c r="B5981" s="6" t="s">
        <v>33</v>
      </c>
      <c r="C5981" s="6">
        <v>1953</v>
      </c>
      <c r="D5981" s="6" t="s">
        <v>28</v>
      </c>
      <c r="E5981" s="6" t="s">
        <v>4</v>
      </c>
      <c r="F5981" s="27">
        <v>2.4505392813836239E-2</v>
      </c>
    </row>
    <row r="5982" spans="2:6" x14ac:dyDescent="0.25">
      <c r="B5982" s="6" t="s">
        <v>33</v>
      </c>
      <c r="C5982" s="6">
        <v>1953</v>
      </c>
      <c r="D5982" s="6" t="s">
        <v>29</v>
      </c>
      <c r="E5982" s="6" t="s">
        <v>4</v>
      </c>
      <c r="F5982" s="27">
        <v>8.32854681217691E-3</v>
      </c>
    </row>
    <row r="5983" spans="2:6" x14ac:dyDescent="0.25">
      <c r="B5983" s="6" t="s">
        <v>33</v>
      </c>
      <c r="C5983" s="6">
        <v>1953</v>
      </c>
      <c r="D5983" s="6" t="s">
        <v>30</v>
      </c>
      <c r="E5983" s="6" t="s">
        <v>4</v>
      </c>
      <c r="F5983" s="27">
        <v>0</v>
      </c>
    </row>
    <row r="5984" spans="2:6" x14ac:dyDescent="0.25">
      <c r="B5984" s="6" t="s">
        <v>33</v>
      </c>
      <c r="C5984" s="6">
        <v>1953</v>
      </c>
      <c r="D5984" s="6" t="s">
        <v>31</v>
      </c>
      <c r="E5984" s="6" t="s">
        <v>4</v>
      </c>
      <c r="F5984" s="27">
        <v>3.3170591614014935E-3</v>
      </c>
    </row>
    <row r="5985" spans="2:6" x14ac:dyDescent="0.25">
      <c r="B5985" s="6" t="s">
        <v>33</v>
      </c>
      <c r="C5985" s="6">
        <v>1953</v>
      </c>
      <c r="D5985" s="6" t="s">
        <v>32</v>
      </c>
      <c r="E5985" s="6" t="s">
        <v>4</v>
      </c>
      <c r="F5985" s="27">
        <v>5.3821771225562147E-4</v>
      </c>
    </row>
    <row r="5986" spans="2:6" x14ac:dyDescent="0.25">
      <c r="B5986" s="6" t="s">
        <v>33</v>
      </c>
      <c r="C5986" s="6">
        <v>1952</v>
      </c>
      <c r="D5986" s="6" t="s">
        <v>7</v>
      </c>
      <c r="E5986" s="6" t="s">
        <v>3</v>
      </c>
      <c r="F5986" s="27">
        <v>3.6106212359879562E-2</v>
      </c>
    </row>
    <row r="5987" spans="2:6" x14ac:dyDescent="0.25">
      <c r="B5987" s="6" t="s">
        <v>33</v>
      </c>
      <c r="C5987" s="6">
        <v>1952</v>
      </c>
      <c r="D5987" s="6" t="s">
        <v>8</v>
      </c>
      <c r="E5987" s="6" t="s">
        <v>3</v>
      </c>
      <c r="F5987" s="27">
        <v>3.1608052329126786E-2</v>
      </c>
    </row>
    <row r="5988" spans="2:6" x14ac:dyDescent="0.25">
      <c r="B5988" s="6" t="s">
        <v>33</v>
      </c>
      <c r="C5988" s="6">
        <v>1952</v>
      </c>
      <c r="D5988" s="6" t="s">
        <v>9</v>
      </c>
      <c r="E5988" s="6" t="s">
        <v>3</v>
      </c>
      <c r="F5988" s="27">
        <v>5.0803838333833361E-2</v>
      </c>
    </row>
    <row r="5989" spans="2:6" x14ac:dyDescent="0.25">
      <c r="B5989" s="6" t="s">
        <v>33</v>
      </c>
      <c r="C5989" s="6">
        <v>1952</v>
      </c>
      <c r="D5989" s="6" t="s">
        <v>10</v>
      </c>
      <c r="E5989" s="6" t="s">
        <v>3</v>
      </c>
      <c r="F5989" s="27">
        <v>0.11051754313288278</v>
      </c>
    </row>
    <row r="5990" spans="2:6" x14ac:dyDescent="0.25">
      <c r="B5990" s="6" t="s">
        <v>33</v>
      </c>
      <c r="C5990" s="6">
        <v>1952</v>
      </c>
      <c r="D5990" s="6" t="s">
        <v>11</v>
      </c>
      <c r="E5990" s="6" t="s">
        <v>3</v>
      </c>
      <c r="F5990" s="27">
        <v>2.946420898304326E-2</v>
      </c>
    </row>
    <row r="5991" spans="2:6" x14ac:dyDescent="0.25">
      <c r="B5991" s="6" t="s">
        <v>33</v>
      </c>
      <c r="C5991" s="6">
        <v>1952</v>
      </c>
      <c r="D5991" s="6" t="s">
        <v>12</v>
      </c>
      <c r="E5991" s="6" t="s">
        <v>3</v>
      </c>
      <c r="F5991" s="27">
        <v>1.880108416926585E-2</v>
      </c>
    </row>
    <row r="5992" spans="2:6" x14ac:dyDescent="0.25">
      <c r="B5992" s="6" t="s">
        <v>33</v>
      </c>
      <c r="C5992" s="6">
        <v>1952</v>
      </c>
      <c r="D5992" s="6" t="s">
        <v>13</v>
      </c>
      <c r="E5992" s="6" t="s">
        <v>3</v>
      </c>
      <c r="F5992" s="27">
        <v>5.8142101923643975E-2</v>
      </c>
    </row>
    <row r="5993" spans="2:6" x14ac:dyDescent="0.25">
      <c r="B5993" s="6" t="s">
        <v>33</v>
      </c>
      <c r="C5993" s="6">
        <v>1952</v>
      </c>
      <c r="D5993" s="6" t="s">
        <v>14</v>
      </c>
      <c r="E5993" s="6" t="s">
        <v>3</v>
      </c>
      <c r="F5993" s="27">
        <v>1.9685175112273891E-2</v>
      </c>
    </row>
    <row r="5994" spans="2:6" x14ac:dyDescent="0.25">
      <c r="B5994" s="6" t="s">
        <v>33</v>
      </c>
      <c r="C5994" s="6">
        <v>1952</v>
      </c>
      <c r="D5994" s="6" t="s">
        <v>15</v>
      </c>
      <c r="E5994" s="6" t="s">
        <v>3</v>
      </c>
      <c r="F5994" s="27">
        <v>2.2009644722033677E-3</v>
      </c>
    </row>
    <row r="5995" spans="2:6" x14ac:dyDescent="0.25">
      <c r="B5995" s="6" t="s">
        <v>33</v>
      </c>
      <c r="C5995" s="6">
        <v>1952</v>
      </c>
      <c r="D5995" s="6" t="s">
        <v>16</v>
      </c>
      <c r="E5995" s="6" t="s">
        <v>3</v>
      </c>
      <c r="F5995" s="27">
        <v>0.15037934088395716</v>
      </c>
    </row>
    <row r="5996" spans="2:6" x14ac:dyDescent="0.25">
      <c r="B5996" s="6" t="s">
        <v>33</v>
      </c>
      <c r="C5996" s="6">
        <v>1952</v>
      </c>
      <c r="D5996" s="6" t="s">
        <v>17</v>
      </c>
      <c r="E5996" s="6" t="s">
        <v>3</v>
      </c>
      <c r="F5996" s="27">
        <v>2.870619620129073E-2</v>
      </c>
    </row>
    <row r="5997" spans="2:6" x14ac:dyDescent="0.25">
      <c r="B5997" s="6" t="s">
        <v>33</v>
      </c>
      <c r="C5997" s="6">
        <v>1952</v>
      </c>
      <c r="D5997" s="6" t="s">
        <v>18</v>
      </c>
      <c r="E5997" s="6" t="s">
        <v>3</v>
      </c>
      <c r="F5997" s="27">
        <v>4.4271445766578377E-2</v>
      </c>
    </row>
    <row r="5998" spans="2:6" x14ac:dyDescent="0.25">
      <c r="B5998" s="6" t="s">
        <v>33</v>
      </c>
      <c r="C5998" s="6">
        <v>1952</v>
      </c>
      <c r="D5998" s="6" t="s">
        <v>19</v>
      </c>
      <c r="E5998" s="6" t="s">
        <v>3</v>
      </c>
      <c r="F5998" s="27">
        <v>7.7292088106506715E-2</v>
      </c>
    </row>
    <row r="5999" spans="2:6" x14ac:dyDescent="0.25">
      <c r="B5999" s="6" t="s">
        <v>33</v>
      </c>
      <c r="C5999" s="6">
        <v>1952</v>
      </c>
      <c r="D5999" s="6" t="s">
        <v>20</v>
      </c>
      <c r="E5999" s="6" t="s">
        <v>3</v>
      </c>
      <c r="F5999" s="27">
        <v>8.0247463127283876E-3</v>
      </c>
    </row>
    <row r="6000" spans="2:6" x14ac:dyDescent="0.25">
      <c r="B6000" s="6" t="s">
        <v>33</v>
      </c>
      <c r="C6000" s="6">
        <v>1952</v>
      </c>
      <c r="D6000" s="6" t="s">
        <v>21</v>
      </c>
      <c r="E6000" s="6" t="s">
        <v>3</v>
      </c>
      <c r="F6000" s="27">
        <v>2.7948183419538204E-3</v>
      </c>
    </row>
    <row r="6001" spans="2:6" x14ac:dyDescent="0.25">
      <c r="B6001" s="6" t="s">
        <v>33</v>
      </c>
      <c r="C6001" s="6">
        <v>1952</v>
      </c>
      <c r="D6001" s="6" t="s">
        <v>22</v>
      </c>
      <c r="E6001" s="6" t="s">
        <v>3</v>
      </c>
      <c r="F6001" s="27">
        <v>3.0723961386118742E-2</v>
      </c>
    </row>
    <row r="6002" spans="2:6" x14ac:dyDescent="0.25">
      <c r="B6002" s="6" t="s">
        <v>33</v>
      </c>
      <c r="C6002" s="6">
        <v>1952</v>
      </c>
      <c r="D6002" s="6" t="s">
        <v>23</v>
      </c>
      <c r="E6002" s="6" t="s">
        <v>3</v>
      </c>
      <c r="F6002" s="27">
        <v>1.7187798309935113E-4</v>
      </c>
    </row>
    <row r="6003" spans="2:6" x14ac:dyDescent="0.25">
      <c r="B6003" s="6" t="s">
        <v>33</v>
      </c>
      <c r="C6003" s="6">
        <v>1952</v>
      </c>
      <c r="D6003" s="6" t="s">
        <v>24</v>
      </c>
      <c r="E6003" s="6" t="s">
        <v>3</v>
      </c>
      <c r="F6003" s="27">
        <v>0.1432525798422119</v>
      </c>
    </row>
    <row r="6004" spans="2:6" x14ac:dyDescent="0.25">
      <c r="B6004" s="6" t="s">
        <v>33</v>
      </c>
      <c r="C6004" s="6">
        <v>1952</v>
      </c>
      <c r="D6004" s="6" t="s">
        <v>25</v>
      </c>
      <c r="E6004" s="6" t="s">
        <v>3</v>
      </c>
      <c r="F6004" s="27">
        <v>4.7464568177151653E-2</v>
      </c>
    </row>
    <row r="6005" spans="2:6" x14ac:dyDescent="0.25">
      <c r="B6005" s="6" t="s">
        <v>33</v>
      </c>
      <c r="C6005" s="6">
        <v>1952</v>
      </c>
      <c r="D6005" s="6" t="s">
        <v>26</v>
      </c>
      <c r="E6005" s="6" t="s">
        <v>3</v>
      </c>
      <c r="F6005" s="27">
        <v>5.0624241279636731E-2</v>
      </c>
    </row>
    <row r="6006" spans="2:6" x14ac:dyDescent="0.25">
      <c r="B6006" s="6" t="s">
        <v>33</v>
      </c>
      <c r="C6006" s="6">
        <v>1952</v>
      </c>
      <c r="D6006" s="6" t="s">
        <v>27</v>
      </c>
      <c r="E6006" s="6" t="s">
        <v>3</v>
      </c>
      <c r="F6006" s="27">
        <v>3.9470183544072551E-4</v>
      </c>
    </row>
    <row r="6007" spans="2:6" x14ac:dyDescent="0.25">
      <c r="B6007" s="6" t="s">
        <v>33</v>
      </c>
      <c r="C6007" s="6">
        <v>1952</v>
      </c>
      <c r="D6007" s="6" t="s">
        <v>28</v>
      </c>
      <c r="E6007" s="6" t="s">
        <v>3</v>
      </c>
      <c r="F6007" s="27">
        <v>6.1726838541219069E-3</v>
      </c>
    </row>
    <row r="6008" spans="2:6" x14ac:dyDescent="0.25">
      <c r="B6008" s="6" t="s">
        <v>33</v>
      </c>
      <c r="C6008" s="6">
        <v>1952</v>
      </c>
      <c r="D6008" s="6" t="s">
        <v>29</v>
      </c>
      <c r="E6008" s="6" t="s">
        <v>3</v>
      </c>
      <c r="F6008" s="27">
        <v>5.2063590736908839E-2</v>
      </c>
    </row>
    <row r="6009" spans="2:6" x14ac:dyDescent="0.25">
      <c r="B6009" s="6" t="s">
        <v>33</v>
      </c>
      <c r="C6009" s="6">
        <v>1952</v>
      </c>
      <c r="D6009" s="6" t="s">
        <v>30</v>
      </c>
      <c r="E6009" s="6" t="s">
        <v>3</v>
      </c>
      <c r="F6009" s="27">
        <v>4.2712193404928574E-5</v>
      </c>
    </row>
    <row r="6010" spans="2:6" x14ac:dyDescent="0.25">
      <c r="B6010" s="6" t="s">
        <v>33</v>
      </c>
      <c r="C6010" s="6">
        <v>1952</v>
      </c>
      <c r="D6010" s="6" t="s">
        <v>31</v>
      </c>
      <c r="E6010" s="6" t="s">
        <v>3</v>
      </c>
      <c r="F6010" s="27">
        <v>6.6384011436575733E-5</v>
      </c>
    </row>
    <row r="6011" spans="2:6" x14ac:dyDescent="0.25">
      <c r="B6011" s="6" t="s">
        <v>33</v>
      </c>
      <c r="C6011" s="6">
        <v>1952</v>
      </c>
      <c r="D6011" s="6" t="s">
        <v>32</v>
      </c>
      <c r="E6011" s="6" t="s">
        <v>3</v>
      </c>
      <c r="F6011" s="27">
        <v>2.2488227130064805E-4</v>
      </c>
    </row>
    <row r="6012" spans="2:6" x14ac:dyDescent="0.25">
      <c r="B6012" s="6" t="s">
        <v>33</v>
      </c>
      <c r="C6012" s="6">
        <v>1952</v>
      </c>
      <c r="D6012" s="6" t="s">
        <v>7</v>
      </c>
      <c r="E6012" s="6" t="s">
        <v>4</v>
      </c>
      <c r="F6012" s="27">
        <v>3.4937922115323941E-2</v>
      </c>
    </row>
    <row r="6013" spans="2:6" x14ac:dyDescent="0.25">
      <c r="B6013" s="6" t="s">
        <v>33</v>
      </c>
      <c r="C6013" s="6">
        <v>1952</v>
      </c>
      <c r="D6013" s="6" t="s">
        <v>8</v>
      </c>
      <c r="E6013" s="6" t="s">
        <v>4</v>
      </c>
      <c r="F6013" s="27">
        <v>6.3235255255222861E-2</v>
      </c>
    </row>
    <row r="6014" spans="2:6" x14ac:dyDescent="0.25">
      <c r="B6014" s="6" t="s">
        <v>33</v>
      </c>
      <c r="C6014" s="6">
        <v>1952</v>
      </c>
      <c r="D6014" s="6" t="s">
        <v>9</v>
      </c>
      <c r="E6014" s="6" t="s">
        <v>4</v>
      </c>
      <c r="F6014" s="27">
        <v>9.5871919094079772E-2</v>
      </c>
    </row>
    <row r="6015" spans="2:6" x14ac:dyDescent="0.25">
      <c r="B6015" s="6" t="s">
        <v>33</v>
      </c>
      <c r="C6015" s="6">
        <v>1952</v>
      </c>
      <c r="D6015" s="6" t="s">
        <v>10</v>
      </c>
      <c r="E6015" s="6" t="s">
        <v>4</v>
      </c>
      <c r="F6015" s="27">
        <v>0.10684482766989375</v>
      </c>
    </row>
    <row r="6016" spans="2:6" x14ac:dyDescent="0.25">
      <c r="B6016" s="6" t="s">
        <v>33</v>
      </c>
      <c r="C6016" s="6">
        <v>1952</v>
      </c>
      <c r="D6016" s="6" t="s">
        <v>11</v>
      </c>
      <c r="E6016" s="6" t="s">
        <v>4</v>
      </c>
      <c r="F6016" s="27">
        <v>3.3921312822813902E-2</v>
      </c>
    </row>
    <row r="6017" spans="2:6" x14ac:dyDescent="0.25">
      <c r="B6017" s="6" t="s">
        <v>33</v>
      </c>
      <c r="C6017" s="6">
        <v>1952</v>
      </c>
      <c r="D6017" s="6" t="s">
        <v>12</v>
      </c>
      <c r="E6017" s="6" t="s">
        <v>4</v>
      </c>
      <c r="F6017" s="27">
        <v>8.4208686966853151E-3</v>
      </c>
    </row>
    <row r="6018" spans="2:6" x14ac:dyDescent="0.25">
      <c r="B6018" s="6" t="s">
        <v>33</v>
      </c>
      <c r="C6018" s="6">
        <v>1952</v>
      </c>
      <c r="D6018" s="6" t="s">
        <v>13</v>
      </c>
      <c r="E6018" s="6" t="s">
        <v>4</v>
      </c>
      <c r="F6018" s="27">
        <v>2.7801163087321074E-2</v>
      </c>
    </row>
    <row r="6019" spans="2:6" x14ac:dyDescent="0.25">
      <c r="B6019" s="6" t="s">
        <v>33</v>
      </c>
      <c r="C6019" s="6">
        <v>1952</v>
      </c>
      <c r="D6019" s="6" t="s">
        <v>14</v>
      </c>
      <c r="E6019" s="6" t="s">
        <v>4</v>
      </c>
      <c r="F6019" s="27">
        <v>8.3658585386821183E-3</v>
      </c>
    </row>
    <row r="6020" spans="2:6" x14ac:dyDescent="0.25">
      <c r="B6020" s="6" t="s">
        <v>33</v>
      </c>
      <c r="C6020" s="6">
        <v>1952</v>
      </c>
      <c r="D6020" s="6" t="s">
        <v>15</v>
      </c>
      <c r="E6020" s="6" t="s">
        <v>4</v>
      </c>
      <c r="F6020" s="27">
        <v>5.1596292315350583E-3</v>
      </c>
    </row>
    <row r="6021" spans="2:6" x14ac:dyDescent="0.25">
      <c r="B6021" s="6" t="s">
        <v>33</v>
      </c>
      <c r="C6021" s="6">
        <v>1952</v>
      </c>
      <c r="D6021" s="6" t="s">
        <v>16</v>
      </c>
      <c r="E6021" s="6" t="s">
        <v>4</v>
      </c>
      <c r="F6021" s="27">
        <v>0.10164636773859173</v>
      </c>
    </row>
    <row r="6022" spans="2:6" x14ac:dyDescent="0.25">
      <c r="B6022" s="6" t="s">
        <v>33</v>
      </c>
      <c r="C6022" s="6">
        <v>1952</v>
      </c>
      <c r="D6022" s="6" t="s">
        <v>17</v>
      </c>
      <c r="E6022" s="6" t="s">
        <v>4</v>
      </c>
      <c r="F6022" s="27">
        <v>5.4936811125858388E-2</v>
      </c>
    </row>
    <row r="6023" spans="2:6" x14ac:dyDescent="0.25">
      <c r="B6023" s="6" t="s">
        <v>33</v>
      </c>
      <c r="C6023" s="6">
        <v>1952</v>
      </c>
      <c r="D6023" s="6" t="s">
        <v>18</v>
      </c>
      <c r="E6023" s="6" t="s">
        <v>4</v>
      </c>
      <c r="F6023" s="27">
        <v>7.8818770113089021E-2</v>
      </c>
    </row>
    <row r="6024" spans="2:6" x14ac:dyDescent="0.25">
      <c r="B6024" s="6" t="s">
        <v>33</v>
      </c>
      <c r="C6024" s="6">
        <v>1952</v>
      </c>
      <c r="D6024" s="6" t="s">
        <v>19</v>
      </c>
      <c r="E6024" s="6" t="s">
        <v>4</v>
      </c>
      <c r="F6024" s="27">
        <v>0.10131145295310168</v>
      </c>
    </row>
    <row r="6025" spans="2:6" x14ac:dyDescent="0.25">
      <c r="B6025" s="6" t="s">
        <v>33</v>
      </c>
      <c r="C6025" s="6">
        <v>1952</v>
      </c>
      <c r="D6025" s="6" t="s">
        <v>20</v>
      </c>
      <c r="E6025" s="6" t="s">
        <v>4</v>
      </c>
      <c r="F6025" s="27">
        <v>2.5209753193150913E-2</v>
      </c>
    </row>
    <row r="6026" spans="2:6" x14ac:dyDescent="0.25">
      <c r="B6026" s="6" t="s">
        <v>33</v>
      </c>
      <c r="C6026" s="6">
        <v>1952</v>
      </c>
      <c r="D6026" s="6" t="s">
        <v>21</v>
      </c>
      <c r="E6026" s="6" t="s">
        <v>4</v>
      </c>
      <c r="F6026" s="27">
        <v>2.0440048905109097E-3</v>
      </c>
    </row>
    <row r="6027" spans="2:6" x14ac:dyDescent="0.25">
      <c r="B6027" s="6" t="s">
        <v>33</v>
      </c>
      <c r="C6027" s="6">
        <v>1952</v>
      </c>
      <c r="D6027" s="6" t="s">
        <v>22</v>
      </c>
      <c r="E6027" s="6" t="s">
        <v>4</v>
      </c>
      <c r="F6027" s="27">
        <v>6.3247120191262773E-2</v>
      </c>
    </row>
    <row r="6028" spans="2:6" x14ac:dyDescent="0.25">
      <c r="B6028" s="6" t="s">
        <v>33</v>
      </c>
      <c r="C6028" s="6">
        <v>1952</v>
      </c>
      <c r="D6028" s="6" t="s">
        <v>23</v>
      </c>
      <c r="E6028" s="6" t="s">
        <v>4</v>
      </c>
      <c r="F6028" s="27">
        <v>1.5046896159697724E-4</v>
      </c>
    </row>
    <row r="6029" spans="2:6" x14ac:dyDescent="0.25">
      <c r="B6029" s="6" t="s">
        <v>33</v>
      </c>
      <c r="C6029" s="6">
        <v>1952</v>
      </c>
      <c r="D6029" s="6" t="s">
        <v>24</v>
      </c>
      <c r="E6029" s="6" t="s">
        <v>4</v>
      </c>
      <c r="F6029" s="27">
        <v>4.2841587463724309E-2</v>
      </c>
    </row>
    <row r="6030" spans="2:6" x14ac:dyDescent="0.25">
      <c r="B6030" s="6" t="s">
        <v>33</v>
      </c>
      <c r="C6030" s="6">
        <v>1952</v>
      </c>
      <c r="D6030" s="6" t="s">
        <v>25</v>
      </c>
      <c r="E6030" s="6" t="s">
        <v>4</v>
      </c>
      <c r="F6030" s="27">
        <v>8.9984753557188726E-2</v>
      </c>
    </row>
    <row r="6031" spans="2:6" x14ac:dyDescent="0.25">
      <c r="B6031" s="6" t="s">
        <v>33</v>
      </c>
      <c r="C6031" s="6">
        <v>1952</v>
      </c>
      <c r="D6031" s="6" t="s">
        <v>26</v>
      </c>
      <c r="E6031" s="6" t="s">
        <v>4</v>
      </c>
      <c r="F6031" s="27">
        <v>1.8134476106445734E-2</v>
      </c>
    </row>
    <row r="6032" spans="2:6" x14ac:dyDescent="0.25">
      <c r="B6032" s="6" t="s">
        <v>33</v>
      </c>
      <c r="C6032" s="6">
        <v>1952</v>
      </c>
      <c r="D6032" s="6" t="s">
        <v>27</v>
      </c>
      <c r="E6032" s="6" t="s">
        <v>4</v>
      </c>
      <c r="F6032" s="27">
        <v>4.2336249051479262E-4</v>
      </c>
    </row>
    <row r="6033" spans="2:6" x14ac:dyDescent="0.25">
      <c r="B6033" s="6" t="s">
        <v>33</v>
      </c>
      <c r="C6033" s="6">
        <v>1952</v>
      </c>
      <c r="D6033" s="6" t="s">
        <v>28</v>
      </c>
      <c r="E6033" s="6" t="s">
        <v>4</v>
      </c>
      <c r="F6033" s="27">
        <v>2.4505407444600186E-2</v>
      </c>
    </row>
    <row r="6034" spans="2:6" x14ac:dyDescent="0.25">
      <c r="B6034" s="6" t="s">
        <v>33</v>
      </c>
      <c r="C6034" s="6">
        <v>1952</v>
      </c>
      <c r="D6034" s="6" t="s">
        <v>29</v>
      </c>
      <c r="E6034" s="6" t="s">
        <v>4</v>
      </c>
      <c r="F6034" s="27">
        <v>8.4526882978832422E-3</v>
      </c>
    </row>
    <row r="6035" spans="2:6" x14ac:dyDescent="0.25">
      <c r="B6035" s="6" t="s">
        <v>33</v>
      </c>
      <c r="C6035" s="6">
        <v>1952</v>
      </c>
      <c r="D6035" s="6" t="s">
        <v>30</v>
      </c>
      <c r="E6035" s="6" t="s">
        <v>4</v>
      </c>
      <c r="F6035" s="27">
        <v>5.9324680199525077E-6</v>
      </c>
    </row>
    <row r="6036" spans="2:6" x14ac:dyDescent="0.25">
      <c r="B6036" s="6" t="s">
        <v>33</v>
      </c>
      <c r="C6036" s="6">
        <v>1952</v>
      </c>
      <c r="D6036" s="6" t="s">
        <v>31</v>
      </c>
      <c r="E6036" s="6" t="s">
        <v>4</v>
      </c>
      <c r="F6036" s="27">
        <v>3.2520711054830568E-3</v>
      </c>
    </row>
    <row r="6037" spans="2:6" x14ac:dyDescent="0.25">
      <c r="B6037" s="6" t="s">
        <v>33</v>
      </c>
      <c r="C6037" s="6">
        <v>1952</v>
      </c>
      <c r="D6037" s="6" t="s">
        <v>32</v>
      </c>
      <c r="E6037" s="6" t="s">
        <v>4</v>
      </c>
      <c r="F6037" s="27">
        <v>4.7621538741982403E-4</v>
      </c>
    </row>
    <row r="6038" spans="2:6" x14ac:dyDescent="0.25">
      <c r="B6038" s="6" t="s">
        <v>33</v>
      </c>
      <c r="C6038" s="6">
        <v>1951</v>
      </c>
      <c r="D6038" s="6" t="s">
        <v>7</v>
      </c>
      <c r="E6038" s="6" t="s">
        <v>3</v>
      </c>
      <c r="F6038" s="27">
        <v>3.6484576935631528E-2</v>
      </c>
    </row>
    <row r="6039" spans="2:6" x14ac:dyDescent="0.25">
      <c r="B6039" s="6" t="s">
        <v>33</v>
      </c>
      <c r="C6039" s="6">
        <v>1951</v>
      </c>
      <c r="D6039" s="6" t="s">
        <v>8</v>
      </c>
      <c r="E6039" s="6" t="s">
        <v>3</v>
      </c>
      <c r="F6039" s="27">
        <v>3.1286316848253122E-2</v>
      </c>
    </row>
    <row r="6040" spans="2:6" x14ac:dyDescent="0.25">
      <c r="B6040" s="6" t="s">
        <v>33</v>
      </c>
      <c r="C6040" s="6">
        <v>1951</v>
      </c>
      <c r="D6040" s="6" t="s">
        <v>9</v>
      </c>
      <c r="E6040" s="6" t="s">
        <v>3</v>
      </c>
      <c r="F6040" s="27">
        <v>5.1365380587278991E-2</v>
      </c>
    </row>
    <row r="6041" spans="2:6" x14ac:dyDescent="0.25">
      <c r="B6041" s="6" t="s">
        <v>33</v>
      </c>
      <c r="C6041" s="6">
        <v>1951</v>
      </c>
      <c r="D6041" s="6" t="s">
        <v>10</v>
      </c>
      <c r="E6041" s="6" t="s">
        <v>3</v>
      </c>
      <c r="F6041" s="27">
        <v>0.10732615493558262</v>
      </c>
    </row>
    <row r="6042" spans="2:6" x14ac:dyDescent="0.25">
      <c r="B6042" s="6" t="s">
        <v>33</v>
      </c>
      <c r="C6042" s="6">
        <v>1951</v>
      </c>
      <c r="D6042" s="6" t="s">
        <v>11</v>
      </c>
      <c r="E6042" s="6" t="s">
        <v>3</v>
      </c>
      <c r="F6042" s="27">
        <v>3.087536828540351E-2</v>
      </c>
    </row>
    <row r="6043" spans="2:6" x14ac:dyDescent="0.25">
      <c r="B6043" s="6" t="s">
        <v>33</v>
      </c>
      <c r="C6043" s="6">
        <v>1951</v>
      </c>
      <c r="D6043" s="6" t="s">
        <v>12</v>
      </c>
      <c r="E6043" s="6" t="s">
        <v>3</v>
      </c>
      <c r="F6043" s="27">
        <v>1.9601130028803614E-2</v>
      </c>
    </row>
    <row r="6044" spans="2:6" x14ac:dyDescent="0.25">
      <c r="B6044" s="6" t="s">
        <v>33</v>
      </c>
      <c r="C6044" s="6">
        <v>1951</v>
      </c>
      <c r="D6044" s="6" t="s">
        <v>13</v>
      </c>
      <c r="E6044" s="6" t="s">
        <v>3</v>
      </c>
      <c r="F6044" s="27">
        <v>5.9085153007898933E-2</v>
      </c>
    </row>
    <row r="6045" spans="2:6" x14ac:dyDescent="0.25">
      <c r="B6045" s="6" t="s">
        <v>33</v>
      </c>
      <c r="C6045" s="6">
        <v>1951</v>
      </c>
      <c r="D6045" s="6" t="s">
        <v>14</v>
      </c>
      <c r="E6045" s="6" t="s">
        <v>3</v>
      </c>
      <c r="F6045" s="27">
        <v>2.0749446840906023E-2</v>
      </c>
    </row>
    <row r="6046" spans="2:6" x14ac:dyDescent="0.25">
      <c r="B6046" s="6" t="s">
        <v>33</v>
      </c>
      <c r="C6046" s="6">
        <v>1951</v>
      </c>
      <c r="D6046" s="6" t="s">
        <v>15</v>
      </c>
      <c r="E6046" s="6" t="s">
        <v>3</v>
      </c>
      <c r="F6046" s="27">
        <v>2.1982824157608608E-3</v>
      </c>
    </row>
    <row r="6047" spans="2:6" x14ac:dyDescent="0.25">
      <c r="B6047" s="6" t="s">
        <v>33</v>
      </c>
      <c r="C6047" s="6">
        <v>1951</v>
      </c>
      <c r="D6047" s="6" t="s">
        <v>16</v>
      </c>
      <c r="E6047" s="6" t="s">
        <v>3</v>
      </c>
      <c r="F6047" s="27">
        <v>0.15261024107210261</v>
      </c>
    </row>
    <row r="6048" spans="2:6" x14ac:dyDescent="0.25">
      <c r="B6048" s="6" t="s">
        <v>33</v>
      </c>
      <c r="C6048" s="6">
        <v>1951</v>
      </c>
      <c r="D6048" s="6" t="s">
        <v>17</v>
      </c>
      <c r="E6048" s="6" t="s">
        <v>3</v>
      </c>
      <c r="F6048" s="27">
        <v>2.6676569127077204E-2</v>
      </c>
    </row>
    <row r="6049" spans="2:6" x14ac:dyDescent="0.25">
      <c r="B6049" s="6" t="s">
        <v>33</v>
      </c>
      <c r="C6049" s="6">
        <v>1951</v>
      </c>
      <c r="D6049" s="6" t="s">
        <v>18</v>
      </c>
      <c r="E6049" s="6" t="s">
        <v>3</v>
      </c>
      <c r="F6049" s="27">
        <v>4.7127240945575098E-2</v>
      </c>
    </row>
    <row r="6050" spans="2:6" x14ac:dyDescent="0.25">
      <c r="B6050" s="6" t="s">
        <v>33</v>
      </c>
      <c r="C6050" s="6">
        <v>1951</v>
      </c>
      <c r="D6050" s="6" t="s">
        <v>19</v>
      </c>
      <c r="E6050" s="6" t="s">
        <v>3</v>
      </c>
      <c r="F6050" s="27">
        <v>7.3200943746298541E-2</v>
      </c>
    </row>
    <row r="6051" spans="2:6" x14ac:dyDescent="0.25">
      <c r="B6051" s="6" t="s">
        <v>33</v>
      </c>
      <c r="C6051" s="6">
        <v>1951</v>
      </c>
      <c r="D6051" s="6" t="s">
        <v>20</v>
      </c>
      <c r="E6051" s="6" t="s">
        <v>3</v>
      </c>
      <c r="F6051" s="27">
        <v>8.1897317085359283E-3</v>
      </c>
    </row>
    <row r="6052" spans="2:6" x14ac:dyDescent="0.25">
      <c r="B6052" s="6" t="s">
        <v>33</v>
      </c>
      <c r="C6052" s="6">
        <v>1951</v>
      </c>
      <c r="D6052" s="6" t="s">
        <v>21</v>
      </c>
      <c r="E6052" s="6" t="s">
        <v>3</v>
      </c>
      <c r="F6052" s="27">
        <v>2.9143855388636128E-3</v>
      </c>
    </row>
    <row r="6053" spans="2:6" x14ac:dyDescent="0.25">
      <c r="B6053" s="6" t="s">
        <v>33</v>
      </c>
      <c r="C6053" s="6">
        <v>1951</v>
      </c>
      <c r="D6053" s="6" t="s">
        <v>22</v>
      </c>
      <c r="E6053" s="6" t="s">
        <v>3</v>
      </c>
      <c r="F6053" s="27">
        <v>3.0431458777021331E-2</v>
      </c>
    </row>
    <row r="6054" spans="2:6" x14ac:dyDescent="0.25">
      <c r="B6054" s="6" t="s">
        <v>33</v>
      </c>
      <c r="C6054" s="6">
        <v>1951</v>
      </c>
      <c r="D6054" s="6" t="s">
        <v>23</v>
      </c>
      <c r="E6054" s="6" t="s">
        <v>3</v>
      </c>
      <c r="F6054" s="27">
        <v>1.6533635581659679E-4</v>
      </c>
    </row>
    <row r="6055" spans="2:6" x14ac:dyDescent="0.25">
      <c r="B6055" s="6" t="s">
        <v>33</v>
      </c>
      <c r="C6055" s="6">
        <v>1951</v>
      </c>
      <c r="D6055" s="6" t="s">
        <v>24</v>
      </c>
      <c r="E6055" s="6" t="s">
        <v>3</v>
      </c>
      <c r="F6055" s="27">
        <v>0.14248006660237511</v>
      </c>
    </row>
    <row r="6056" spans="2:6" x14ac:dyDescent="0.25">
      <c r="B6056" s="6" t="s">
        <v>33</v>
      </c>
      <c r="C6056" s="6">
        <v>1951</v>
      </c>
      <c r="D6056" s="6" t="s">
        <v>25</v>
      </c>
      <c r="E6056" s="6" t="s">
        <v>3</v>
      </c>
      <c r="F6056" s="27">
        <v>4.5881636181336234E-2</v>
      </c>
    </row>
    <row r="6057" spans="2:6" x14ac:dyDescent="0.25">
      <c r="B6057" s="6" t="s">
        <v>33</v>
      </c>
      <c r="C6057" s="6">
        <v>1951</v>
      </c>
      <c r="D6057" s="6" t="s">
        <v>26</v>
      </c>
      <c r="E6057" s="6" t="s">
        <v>3</v>
      </c>
      <c r="F6057" s="27">
        <v>5.0838005458757884E-2</v>
      </c>
    </row>
    <row r="6058" spans="2:6" x14ac:dyDescent="0.25">
      <c r="B6058" s="6" t="s">
        <v>33</v>
      </c>
      <c r="C6058" s="6">
        <v>1951</v>
      </c>
      <c r="D6058" s="6" t="s">
        <v>27</v>
      </c>
      <c r="E6058" s="6" t="s">
        <v>3</v>
      </c>
      <c r="F6058" s="27">
        <v>4.0191088423584303E-4</v>
      </c>
    </row>
    <row r="6059" spans="2:6" x14ac:dyDescent="0.25">
      <c r="B6059" s="6" t="s">
        <v>33</v>
      </c>
      <c r="C6059" s="6">
        <v>1951</v>
      </c>
      <c r="D6059" s="6" t="s">
        <v>28</v>
      </c>
      <c r="E6059" s="6" t="s">
        <v>3</v>
      </c>
      <c r="F6059" s="27">
        <v>6.0536497867639478E-3</v>
      </c>
    </row>
    <row r="6060" spans="2:6" x14ac:dyDescent="0.25">
      <c r="B6060" s="6" t="s">
        <v>33</v>
      </c>
      <c r="C6060" s="6">
        <v>1951</v>
      </c>
      <c r="D6060" s="6" t="s">
        <v>29</v>
      </c>
      <c r="E6060" s="6" t="s">
        <v>3</v>
      </c>
      <c r="F6060" s="27">
        <v>5.3736973781162711E-2</v>
      </c>
    </row>
    <row r="6061" spans="2:6" x14ac:dyDescent="0.25">
      <c r="B6061" s="6" t="s">
        <v>33</v>
      </c>
      <c r="C6061" s="6">
        <v>1951</v>
      </c>
      <c r="D6061" s="6" t="s">
        <v>30</v>
      </c>
      <c r="E6061" s="6" t="s">
        <v>3</v>
      </c>
      <c r="F6061" s="27">
        <v>4.2530252300089208E-5</v>
      </c>
    </row>
    <row r="6062" spans="2:6" x14ac:dyDescent="0.25">
      <c r="B6062" s="6" t="s">
        <v>33</v>
      </c>
      <c r="C6062" s="6">
        <v>1951</v>
      </c>
      <c r="D6062" s="6" t="s">
        <v>31</v>
      </c>
      <c r="E6062" s="6" t="s">
        <v>3</v>
      </c>
      <c r="F6062" s="27">
        <v>6.0073981373876002E-5</v>
      </c>
    </row>
    <row r="6063" spans="2:6" x14ac:dyDescent="0.25">
      <c r="B6063" s="6" t="s">
        <v>33</v>
      </c>
      <c r="C6063" s="6">
        <v>1951</v>
      </c>
      <c r="D6063" s="6" t="s">
        <v>32</v>
      </c>
      <c r="E6063" s="6" t="s">
        <v>3</v>
      </c>
      <c r="F6063" s="27">
        <v>2.1743591488420608E-4</v>
      </c>
    </row>
    <row r="6064" spans="2:6" x14ac:dyDescent="0.25">
      <c r="B6064" s="6" t="s">
        <v>33</v>
      </c>
      <c r="C6064" s="6">
        <v>1951</v>
      </c>
      <c r="D6064" s="6" t="s">
        <v>7</v>
      </c>
      <c r="E6064" s="6" t="s">
        <v>4</v>
      </c>
      <c r="F6064" s="27">
        <v>3.4913617338531815E-2</v>
      </c>
    </row>
    <row r="6065" spans="2:6" x14ac:dyDescent="0.25">
      <c r="B6065" s="6" t="s">
        <v>33</v>
      </c>
      <c r="C6065" s="6">
        <v>1951</v>
      </c>
      <c r="D6065" s="6" t="s">
        <v>8</v>
      </c>
      <c r="E6065" s="6" t="s">
        <v>4</v>
      </c>
      <c r="F6065" s="27">
        <v>6.629615102993644E-2</v>
      </c>
    </row>
    <row r="6066" spans="2:6" x14ac:dyDescent="0.25">
      <c r="B6066" s="6" t="s">
        <v>33</v>
      </c>
      <c r="C6066" s="6">
        <v>1951</v>
      </c>
      <c r="D6066" s="6" t="s">
        <v>9</v>
      </c>
      <c r="E6066" s="6" t="s">
        <v>4</v>
      </c>
      <c r="F6066" s="27">
        <v>9.32037195266259E-2</v>
      </c>
    </row>
    <row r="6067" spans="2:6" x14ac:dyDescent="0.25">
      <c r="B6067" s="6" t="s">
        <v>33</v>
      </c>
      <c r="C6067" s="6">
        <v>1951</v>
      </c>
      <c r="D6067" s="6" t="s">
        <v>10</v>
      </c>
      <c r="E6067" s="6" t="s">
        <v>4</v>
      </c>
      <c r="F6067" s="27">
        <v>9.6773136208940597E-2</v>
      </c>
    </row>
    <row r="6068" spans="2:6" x14ac:dyDescent="0.25">
      <c r="B6068" s="6" t="s">
        <v>33</v>
      </c>
      <c r="C6068" s="6">
        <v>1951</v>
      </c>
      <c r="D6068" s="6" t="s">
        <v>11</v>
      </c>
      <c r="E6068" s="6" t="s">
        <v>4</v>
      </c>
      <c r="F6068" s="27">
        <v>3.5241392566946701E-2</v>
      </c>
    </row>
    <row r="6069" spans="2:6" x14ac:dyDescent="0.25">
      <c r="B6069" s="6" t="s">
        <v>33</v>
      </c>
      <c r="C6069" s="6">
        <v>1951</v>
      </c>
      <c r="D6069" s="6" t="s">
        <v>12</v>
      </c>
      <c r="E6069" s="6" t="s">
        <v>4</v>
      </c>
      <c r="F6069" s="27">
        <v>9.145484424010036E-3</v>
      </c>
    </row>
    <row r="6070" spans="2:6" x14ac:dyDescent="0.25">
      <c r="B6070" s="6" t="s">
        <v>33</v>
      </c>
      <c r="C6070" s="6">
        <v>1951</v>
      </c>
      <c r="D6070" s="6" t="s">
        <v>13</v>
      </c>
      <c r="E6070" s="6" t="s">
        <v>4</v>
      </c>
      <c r="F6070" s="27">
        <v>2.9327549674613641E-2</v>
      </c>
    </row>
    <row r="6071" spans="2:6" x14ac:dyDescent="0.25">
      <c r="B6071" s="6" t="s">
        <v>33</v>
      </c>
      <c r="C6071" s="6">
        <v>1951</v>
      </c>
      <c r="D6071" s="6" t="s">
        <v>14</v>
      </c>
      <c r="E6071" s="6" t="s">
        <v>4</v>
      </c>
      <c r="F6071" s="27">
        <v>8.7477097400353553E-3</v>
      </c>
    </row>
    <row r="6072" spans="2:6" x14ac:dyDescent="0.25">
      <c r="B6072" s="6" t="s">
        <v>33</v>
      </c>
      <c r="C6072" s="6">
        <v>1951</v>
      </c>
      <c r="D6072" s="6" t="s">
        <v>15</v>
      </c>
      <c r="E6072" s="6" t="s">
        <v>4</v>
      </c>
      <c r="F6072" s="27">
        <v>5.5282903355196129E-3</v>
      </c>
    </row>
    <row r="6073" spans="2:6" x14ac:dyDescent="0.25">
      <c r="B6073" s="6" t="s">
        <v>33</v>
      </c>
      <c r="C6073" s="6">
        <v>1951</v>
      </c>
      <c r="D6073" s="6" t="s">
        <v>16</v>
      </c>
      <c r="E6073" s="6" t="s">
        <v>4</v>
      </c>
      <c r="F6073" s="27">
        <v>0.10236809269261239</v>
      </c>
    </row>
    <row r="6074" spans="2:6" x14ac:dyDescent="0.25">
      <c r="B6074" s="6" t="s">
        <v>33</v>
      </c>
      <c r="C6074" s="6">
        <v>1951</v>
      </c>
      <c r="D6074" s="6" t="s">
        <v>17</v>
      </c>
      <c r="E6074" s="6" t="s">
        <v>4</v>
      </c>
      <c r="F6074" s="27">
        <v>5.4217911638465031E-2</v>
      </c>
    </row>
    <row r="6075" spans="2:6" x14ac:dyDescent="0.25">
      <c r="B6075" s="6" t="s">
        <v>33</v>
      </c>
      <c r="C6075" s="6">
        <v>1951</v>
      </c>
      <c r="D6075" s="6" t="s">
        <v>18</v>
      </c>
      <c r="E6075" s="6" t="s">
        <v>4</v>
      </c>
      <c r="F6075" s="27">
        <v>8.1757697440131019E-2</v>
      </c>
    </row>
    <row r="6076" spans="2:6" x14ac:dyDescent="0.25">
      <c r="B6076" s="6" t="s">
        <v>33</v>
      </c>
      <c r="C6076" s="6">
        <v>1951</v>
      </c>
      <c r="D6076" s="6" t="s">
        <v>19</v>
      </c>
      <c r="E6076" s="6" t="s">
        <v>4</v>
      </c>
      <c r="F6076" s="27">
        <v>0.10271364556053453</v>
      </c>
    </row>
    <row r="6077" spans="2:6" x14ac:dyDescent="0.25">
      <c r="B6077" s="6" t="s">
        <v>33</v>
      </c>
      <c r="C6077" s="6">
        <v>1951</v>
      </c>
      <c r="D6077" s="6" t="s">
        <v>20</v>
      </c>
      <c r="E6077" s="6" t="s">
        <v>4</v>
      </c>
      <c r="F6077" s="27">
        <v>2.4912584013235452E-2</v>
      </c>
    </row>
    <row r="6078" spans="2:6" x14ac:dyDescent="0.25">
      <c r="B6078" s="6" t="s">
        <v>33</v>
      </c>
      <c r="C6078" s="6">
        <v>1951</v>
      </c>
      <c r="D6078" s="6" t="s">
        <v>21</v>
      </c>
      <c r="E6078" s="6" t="s">
        <v>4</v>
      </c>
      <c r="F6078" s="27">
        <v>2.1183168575355524E-3</v>
      </c>
    </row>
    <row r="6079" spans="2:6" x14ac:dyDescent="0.25">
      <c r="B6079" s="6" t="s">
        <v>33</v>
      </c>
      <c r="C6079" s="6">
        <v>1951</v>
      </c>
      <c r="D6079" s="6" t="s">
        <v>22</v>
      </c>
      <c r="E6079" s="6" t="s">
        <v>4</v>
      </c>
      <c r="F6079" s="27">
        <v>6.527615896320807E-2</v>
      </c>
    </row>
    <row r="6080" spans="2:6" x14ac:dyDescent="0.25">
      <c r="B6080" s="6" t="s">
        <v>33</v>
      </c>
      <c r="C6080" s="6">
        <v>1951</v>
      </c>
      <c r="D6080" s="6" t="s">
        <v>23</v>
      </c>
      <c r="E6080" s="6" t="s">
        <v>4</v>
      </c>
      <c r="F6080" s="27">
        <v>1.4499887223099375E-4</v>
      </c>
    </row>
    <row r="6081" spans="2:6" x14ac:dyDescent="0.25">
      <c r="B6081" s="6" t="s">
        <v>33</v>
      </c>
      <c r="C6081" s="6">
        <v>1951</v>
      </c>
      <c r="D6081" s="6" t="s">
        <v>24</v>
      </c>
      <c r="E6081" s="6" t="s">
        <v>4</v>
      </c>
      <c r="F6081" s="27">
        <v>4.1775786188329646E-2</v>
      </c>
    </row>
    <row r="6082" spans="2:6" x14ac:dyDescent="0.25">
      <c r="B6082" s="6" t="s">
        <v>33</v>
      </c>
      <c r="C6082" s="6">
        <v>1951</v>
      </c>
      <c r="D6082" s="6" t="s">
        <v>25</v>
      </c>
      <c r="E6082" s="6" t="s">
        <v>4</v>
      </c>
      <c r="F6082" s="27">
        <v>9.3138720032177533E-2</v>
      </c>
    </row>
    <row r="6083" spans="2:6" x14ac:dyDescent="0.25">
      <c r="B6083" s="6" t="s">
        <v>33</v>
      </c>
      <c r="C6083" s="6">
        <v>1951</v>
      </c>
      <c r="D6083" s="6" t="s">
        <v>26</v>
      </c>
      <c r="E6083" s="6" t="s">
        <v>4</v>
      </c>
      <c r="F6083" s="27">
        <v>1.6479871823219153E-2</v>
      </c>
    </row>
    <row r="6084" spans="2:6" x14ac:dyDescent="0.25">
      <c r="B6084" s="6" t="s">
        <v>33</v>
      </c>
      <c r="C6084" s="6">
        <v>1951</v>
      </c>
      <c r="D6084" s="6" t="s">
        <v>27</v>
      </c>
      <c r="E6084" s="6" t="s">
        <v>4</v>
      </c>
      <c r="F6084" s="27">
        <v>3.8944141545565759E-4</v>
      </c>
    </row>
    <row r="6085" spans="2:6" x14ac:dyDescent="0.25">
      <c r="B6085" s="6" t="s">
        <v>33</v>
      </c>
      <c r="C6085" s="6">
        <v>1951</v>
      </c>
      <c r="D6085" s="6" t="s">
        <v>28</v>
      </c>
      <c r="E6085" s="6" t="s">
        <v>4</v>
      </c>
      <c r="F6085" s="27">
        <v>2.3036487493986159E-2</v>
      </c>
    </row>
    <row r="6086" spans="2:6" x14ac:dyDescent="0.25">
      <c r="B6086" s="6" t="s">
        <v>33</v>
      </c>
      <c r="C6086" s="6">
        <v>1951</v>
      </c>
      <c r="D6086" s="6" t="s">
        <v>29</v>
      </c>
      <c r="E6086" s="6" t="s">
        <v>4</v>
      </c>
      <c r="F6086" s="27">
        <v>8.7615985209003929E-3</v>
      </c>
    </row>
    <row r="6087" spans="2:6" x14ac:dyDescent="0.25">
      <c r="B6087" s="6" t="s">
        <v>33</v>
      </c>
      <c r="C6087" s="6">
        <v>1951</v>
      </c>
      <c r="D6087" s="6" t="s">
        <v>30</v>
      </c>
      <c r="E6087" s="6" t="s">
        <v>4</v>
      </c>
      <c r="F6087" s="27">
        <v>0</v>
      </c>
    </row>
    <row r="6088" spans="2:6" x14ac:dyDescent="0.25">
      <c r="B6088" s="6" t="s">
        <v>33</v>
      </c>
      <c r="C6088" s="6">
        <v>1951</v>
      </c>
      <c r="D6088" s="6" t="s">
        <v>31</v>
      </c>
      <c r="E6088" s="6" t="s">
        <v>4</v>
      </c>
      <c r="F6088" s="27">
        <v>3.1633087298209902E-3</v>
      </c>
    </row>
    <row r="6089" spans="2:6" x14ac:dyDescent="0.25">
      <c r="B6089" s="6" t="s">
        <v>33</v>
      </c>
      <c r="C6089" s="6">
        <v>1951</v>
      </c>
      <c r="D6089" s="6" t="s">
        <v>32</v>
      </c>
      <c r="E6089" s="6" t="s">
        <v>4</v>
      </c>
      <c r="F6089" s="27">
        <v>5.6832891299734331E-4</v>
      </c>
    </row>
    <row r="6090" spans="2:6" x14ac:dyDescent="0.25">
      <c r="B6090" s="6" t="s">
        <v>33</v>
      </c>
      <c r="C6090" s="6">
        <v>1950</v>
      </c>
      <c r="D6090" s="6" t="s">
        <v>7</v>
      </c>
      <c r="E6090" s="6" t="s">
        <v>3</v>
      </c>
      <c r="F6090" s="27">
        <v>3.6203838360821999E-2</v>
      </c>
    </row>
    <row r="6091" spans="2:6" x14ac:dyDescent="0.25">
      <c r="B6091" s="6" t="s">
        <v>33</v>
      </c>
      <c r="C6091" s="6">
        <v>1950</v>
      </c>
      <c r="D6091" s="6" t="s">
        <v>8</v>
      </c>
      <c r="E6091" s="6" t="s">
        <v>3</v>
      </c>
      <c r="F6091" s="27">
        <v>3.1267382868784895E-2</v>
      </c>
    </row>
    <row r="6092" spans="2:6" x14ac:dyDescent="0.25">
      <c r="B6092" s="6" t="s">
        <v>33</v>
      </c>
      <c r="C6092" s="6">
        <v>1950</v>
      </c>
      <c r="D6092" s="6" t="s">
        <v>9</v>
      </c>
      <c r="E6092" s="6" t="s">
        <v>3</v>
      </c>
      <c r="F6092" s="27">
        <v>5.1850374967328583E-2</v>
      </c>
    </row>
    <row r="6093" spans="2:6" x14ac:dyDescent="0.25">
      <c r="B6093" s="6" t="s">
        <v>33</v>
      </c>
      <c r="C6093" s="6">
        <v>1950</v>
      </c>
      <c r="D6093" s="6" t="s">
        <v>10</v>
      </c>
      <c r="E6093" s="6" t="s">
        <v>3</v>
      </c>
      <c r="F6093" s="27">
        <v>0.10588498767980449</v>
      </c>
    </row>
    <row r="6094" spans="2:6" x14ac:dyDescent="0.25">
      <c r="B6094" s="6" t="s">
        <v>33</v>
      </c>
      <c r="C6094" s="6">
        <v>1950</v>
      </c>
      <c r="D6094" s="6" t="s">
        <v>11</v>
      </c>
      <c r="E6094" s="6" t="s">
        <v>3</v>
      </c>
      <c r="F6094" s="27">
        <v>3.1331608729355573E-2</v>
      </c>
    </row>
    <row r="6095" spans="2:6" x14ac:dyDescent="0.25">
      <c r="B6095" s="6" t="s">
        <v>33</v>
      </c>
      <c r="C6095" s="6">
        <v>1950</v>
      </c>
      <c r="D6095" s="6" t="s">
        <v>12</v>
      </c>
      <c r="E6095" s="6" t="s">
        <v>3</v>
      </c>
      <c r="F6095" s="27">
        <v>2.0423265175733125E-2</v>
      </c>
    </row>
    <row r="6096" spans="2:6" x14ac:dyDescent="0.25">
      <c r="B6096" s="6" t="s">
        <v>33</v>
      </c>
      <c r="C6096" s="6">
        <v>1950</v>
      </c>
      <c r="D6096" s="6" t="s">
        <v>13</v>
      </c>
      <c r="E6096" s="6" t="s">
        <v>3</v>
      </c>
      <c r="F6096" s="27">
        <v>5.864826344442732E-2</v>
      </c>
    </row>
    <row r="6097" spans="2:6" x14ac:dyDescent="0.25">
      <c r="B6097" s="6" t="s">
        <v>33</v>
      </c>
      <c r="C6097" s="6">
        <v>1950</v>
      </c>
      <c r="D6097" s="6" t="s">
        <v>14</v>
      </c>
      <c r="E6097" s="6" t="s">
        <v>3</v>
      </c>
      <c r="F6097" s="27">
        <v>2.1785970391319791E-2</v>
      </c>
    </row>
    <row r="6098" spans="2:6" x14ac:dyDescent="0.25">
      <c r="B6098" s="6" t="s">
        <v>33</v>
      </c>
      <c r="C6098" s="6">
        <v>1950</v>
      </c>
      <c r="D6098" s="6" t="s">
        <v>15</v>
      </c>
      <c r="E6098" s="6" t="s">
        <v>3</v>
      </c>
      <c r="F6098" s="27">
        <v>2.3540174113515578E-3</v>
      </c>
    </row>
    <row r="6099" spans="2:6" x14ac:dyDescent="0.25">
      <c r="B6099" s="6" t="s">
        <v>33</v>
      </c>
      <c r="C6099" s="6">
        <v>1950</v>
      </c>
      <c r="D6099" s="6" t="s">
        <v>16</v>
      </c>
      <c r="E6099" s="6" t="s">
        <v>3</v>
      </c>
      <c r="F6099" s="27">
        <v>0.156310107028208</v>
      </c>
    </row>
    <row r="6100" spans="2:6" x14ac:dyDescent="0.25">
      <c r="B6100" s="6" t="s">
        <v>33</v>
      </c>
      <c r="C6100" s="6">
        <v>1950</v>
      </c>
      <c r="D6100" s="6" t="s">
        <v>17</v>
      </c>
      <c r="E6100" s="6" t="s">
        <v>3</v>
      </c>
      <c r="F6100" s="27">
        <v>2.4372317872213993E-2</v>
      </c>
    </row>
    <row r="6101" spans="2:6" x14ac:dyDescent="0.25">
      <c r="B6101" s="6" t="s">
        <v>33</v>
      </c>
      <c r="C6101" s="6">
        <v>1950</v>
      </c>
      <c r="D6101" s="6" t="s">
        <v>18</v>
      </c>
      <c r="E6101" s="6" t="s">
        <v>3</v>
      </c>
      <c r="F6101" s="27">
        <v>4.9758287369956591E-2</v>
      </c>
    </row>
    <row r="6102" spans="2:6" x14ac:dyDescent="0.25">
      <c r="B6102" s="6" t="s">
        <v>33</v>
      </c>
      <c r="C6102" s="6">
        <v>1950</v>
      </c>
      <c r="D6102" s="6" t="s">
        <v>19</v>
      </c>
      <c r="E6102" s="6" t="s">
        <v>3</v>
      </c>
      <c r="F6102" s="27">
        <v>6.9137184204236007E-2</v>
      </c>
    </row>
    <row r="6103" spans="2:6" x14ac:dyDescent="0.25">
      <c r="B6103" s="6" t="s">
        <v>33</v>
      </c>
      <c r="C6103" s="6">
        <v>1950</v>
      </c>
      <c r="D6103" s="6" t="s">
        <v>20</v>
      </c>
      <c r="E6103" s="6" t="s">
        <v>3</v>
      </c>
      <c r="F6103" s="27">
        <v>8.1779067507522802E-3</v>
      </c>
    </row>
    <row r="6104" spans="2:6" x14ac:dyDescent="0.25">
      <c r="B6104" s="6" t="s">
        <v>33</v>
      </c>
      <c r="C6104" s="6">
        <v>1950</v>
      </c>
      <c r="D6104" s="6" t="s">
        <v>21</v>
      </c>
      <c r="E6104" s="6" t="s">
        <v>3</v>
      </c>
      <c r="F6104" s="27">
        <v>3.064411277837722E-3</v>
      </c>
    </row>
    <row r="6105" spans="2:6" x14ac:dyDescent="0.25">
      <c r="B6105" s="6" t="s">
        <v>33</v>
      </c>
      <c r="C6105" s="6">
        <v>1950</v>
      </c>
      <c r="D6105" s="6" t="s">
        <v>22</v>
      </c>
      <c r="E6105" s="6" t="s">
        <v>3</v>
      </c>
      <c r="F6105" s="27">
        <v>3.076753812782175E-2</v>
      </c>
    </row>
    <row r="6106" spans="2:6" x14ac:dyDescent="0.25">
      <c r="B6106" s="6" t="s">
        <v>33</v>
      </c>
      <c r="C6106" s="6">
        <v>1950</v>
      </c>
      <c r="D6106" s="6" t="s">
        <v>23</v>
      </c>
      <c r="E6106" s="6" t="s">
        <v>3</v>
      </c>
      <c r="F6106" s="27">
        <v>1.9379455320023501E-4</v>
      </c>
    </row>
    <row r="6107" spans="2:6" x14ac:dyDescent="0.25">
      <c r="B6107" s="6" t="s">
        <v>33</v>
      </c>
      <c r="C6107" s="6">
        <v>1950</v>
      </c>
      <c r="D6107" s="6" t="s">
        <v>24</v>
      </c>
      <c r="E6107" s="6" t="s">
        <v>3</v>
      </c>
      <c r="F6107" s="27">
        <v>0.14283775542345506</v>
      </c>
    </row>
    <row r="6108" spans="2:6" x14ac:dyDescent="0.25">
      <c r="B6108" s="6" t="s">
        <v>33</v>
      </c>
      <c r="C6108" s="6">
        <v>1950</v>
      </c>
      <c r="D6108" s="6" t="s">
        <v>25</v>
      </c>
      <c r="E6108" s="6" t="s">
        <v>3</v>
      </c>
      <c r="F6108" s="27">
        <v>4.3156985874778557E-2</v>
      </c>
    </row>
    <row r="6109" spans="2:6" x14ac:dyDescent="0.25">
      <c r="B6109" s="6" t="s">
        <v>33</v>
      </c>
      <c r="C6109" s="6">
        <v>1950</v>
      </c>
      <c r="D6109" s="6" t="s">
        <v>26</v>
      </c>
      <c r="E6109" s="6" t="s">
        <v>3</v>
      </c>
      <c r="F6109" s="27">
        <v>5.0092820330668239E-2</v>
      </c>
    </row>
    <row r="6110" spans="2:6" x14ac:dyDescent="0.25">
      <c r="B6110" s="6" t="s">
        <v>33</v>
      </c>
      <c r="C6110" s="6">
        <v>1950</v>
      </c>
      <c r="D6110" s="6" t="s">
        <v>27</v>
      </c>
      <c r="E6110" s="6" t="s">
        <v>3</v>
      </c>
      <c r="F6110" s="27">
        <v>3.7586090577451919E-4</v>
      </c>
    </row>
    <row r="6111" spans="2:6" x14ac:dyDescent="0.25">
      <c r="B6111" s="6" t="s">
        <v>33</v>
      </c>
      <c r="C6111" s="6">
        <v>1950</v>
      </c>
      <c r="D6111" s="6" t="s">
        <v>28</v>
      </c>
      <c r="E6111" s="6" t="s">
        <v>3</v>
      </c>
      <c r="F6111" s="27">
        <v>6.264534591490018E-3</v>
      </c>
    </row>
    <row r="6112" spans="2:6" x14ac:dyDescent="0.25">
      <c r="B6112" s="6" t="s">
        <v>33</v>
      </c>
      <c r="C6112" s="6">
        <v>1950</v>
      </c>
      <c r="D6112" s="6" t="s">
        <v>29</v>
      </c>
      <c r="E6112" s="6" t="s">
        <v>3</v>
      </c>
      <c r="F6112" s="27">
        <v>5.543082707270814E-2</v>
      </c>
    </row>
    <row r="6113" spans="2:6" x14ac:dyDescent="0.25">
      <c r="B6113" s="6" t="s">
        <v>33</v>
      </c>
      <c r="C6113" s="6">
        <v>1950</v>
      </c>
      <c r="D6113" s="6" t="s">
        <v>30</v>
      </c>
      <c r="E6113" s="6" t="s">
        <v>3</v>
      </c>
      <c r="F6113" s="27">
        <v>3.5184601877852463E-5</v>
      </c>
    </row>
    <row r="6114" spans="2:6" x14ac:dyDescent="0.25">
      <c r="B6114" s="6" t="s">
        <v>33</v>
      </c>
      <c r="C6114" s="6">
        <v>1950</v>
      </c>
      <c r="D6114" s="6" t="s">
        <v>31</v>
      </c>
      <c r="E6114" s="6" t="s">
        <v>3</v>
      </c>
      <c r="F6114" s="27">
        <v>6.8693746523426248E-5</v>
      </c>
    </row>
    <row r="6115" spans="2:6" x14ac:dyDescent="0.25">
      <c r="B6115" s="6" t="s">
        <v>33</v>
      </c>
      <c r="C6115" s="6">
        <v>1950</v>
      </c>
      <c r="D6115" s="6" t="s">
        <v>32</v>
      </c>
      <c r="E6115" s="6" t="s">
        <v>3</v>
      </c>
      <c r="F6115" s="27">
        <v>2.0608123957027873E-4</v>
      </c>
    </row>
    <row r="6116" spans="2:6" x14ac:dyDescent="0.25">
      <c r="B6116" s="6" t="s">
        <v>33</v>
      </c>
      <c r="C6116" s="6">
        <v>1950</v>
      </c>
      <c r="D6116" s="6" t="s">
        <v>7</v>
      </c>
      <c r="E6116" s="6" t="s">
        <v>4</v>
      </c>
      <c r="F6116" s="27">
        <v>3.5366875147751116E-2</v>
      </c>
    </row>
    <row r="6117" spans="2:6" x14ac:dyDescent="0.25">
      <c r="B6117" s="6" t="s">
        <v>33</v>
      </c>
      <c r="C6117" s="6">
        <v>1950</v>
      </c>
      <c r="D6117" s="6" t="s">
        <v>8</v>
      </c>
      <c r="E6117" s="6" t="s">
        <v>4</v>
      </c>
      <c r="F6117" s="27">
        <v>6.9428578933390148E-2</v>
      </c>
    </row>
    <row r="6118" spans="2:6" x14ac:dyDescent="0.25">
      <c r="B6118" s="6" t="s">
        <v>33</v>
      </c>
      <c r="C6118" s="6">
        <v>1950</v>
      </c>
      <c r="D6118" s="6" t="s">
        <v>9</v>
      </c>
      <c r="E6118" s="6" t="s">
        <v>4</v>
      </c>
      <c r="F6118" s="27">
        <v>9.377621214288008E-2</v>
      </c>
    </row>
    <row r="6119" spans="2:6" x14ac:dyDescent="0.25">
      <c r="B6119" s="6" t="s">
        <v>33</v>
      </c>
      <c r="C6119" s="6">
        <v>1950</v>
      </c>
      <c r="D6119" s="6" t="s">
        <v>10</v>
      </c>
      <c r="E6119" s="6" t="s">
        <v>4</v>
      </c>
      <c r="F6119" s="27">
        <v>8.1607648911238423E-2</v>
      </c>
    </row>
    <row r="6120" spans="2:6" x14ac:dyDescent="0.25">
      <c r="B6120" s="6" t="s">
        <v>33</v>
      </c>
      <c r="C6120" s="6">
        <v>1950</v>
      </c>
      <c r="D6120" s="6" t="s">
        <v>11</v>
      </c>
      <c r="E6120" s="6" t="s">
        <v>4</v>
      </c>
      <c r="F6120" s="27">
        <v>3.6710571245954171E-2</v>
      </c>
    </row>
    <row r="6121" spans="2:6" x14ac:dyDescent="0.25">
      <c r="B6121" s="6" t="s">
        <v>33</v>
      </c>
      <c r="C6121" s="6">
        <v>1950</v>
      </c>
      <c r="D6121" s="6" t="s">
        <v>12</v>
      </c>
      <c r="E6121" s="6" t="s">
        <v>4</v>
      </c>
      <c r="F6121" s="27">
        <v>9.8617487311644693E-3</v>
      </c>
    </row>
    <row r="6122" spans="2:6" x14ac:dyDescent="0.25">
      <c r="B6122" s="6" t="s">
        <v>33</v>
      </c>
      <c r="C6122" s="6">
        <v>1950</v>
      </c>
      <c r="D6122" s="6" t="s">
        <v>13</v>
      </c>
      <c r="E6122" s="6" t="s">
        <v>4</v>
      </c>
      <c r="F6122" s="27">
        <v>2.916380892898315E-2</v>
      </c>
    </row>
    <row r="6123" spans="2:6" x14ac:dyDescent="0.25">
      <c r="B6123" s="6" t="s">
        <v>33</v>
      </c>
      <c r="C6123" s="6">
        <v>1950</v>
      </c>
      <c r="D6123" s="6" t="s">
        <v>14</v>
      </c>
      <c r="E6123" s="6" t="s">
        <v>4</v>
      </c>
      <c r="F6123" s="27">
        <v>9.1986563039017973E-3</v>
      </c>
    </row>
    <row r="6124" spans="2:6" x14ac:dyDescent="0.25">
      <c r="B6124" s="6" t="s">
        <v>33</v>
      </c>
      <c r="C6124" s="6">
        <v>1950</v>
      </c>
      <c r="D6124" s="6" t="s">
        <v>15</v>
      </c>
      <c r="E6124" s="6" t="s">
        <v>4</v>
      </c>
      <c r="F6124" s="27">
        <v>6.06881335057218E-3</v>
      </c>
    </row>
    <row r="6125" spans="2:6" x14ac:dyDescent="0.25">
      <c r="B6125" s="6" t="s">
        <v>33</v>
      </c>
      <c r="C6125" s="6">
        <v>1950</v>
      </c>
      <c r="D6125" s="6" t="s">
        <v>16</v>
      </c>
      <c r="E6125" s="6" t="s">
        <v>4</v>
      </c>
      <c r="F6125" s="27">
        <v>0.10418022571993101</v>
      </c>
    </row>
    <row r="6126" spans="2:6" x14ac:dyDescent="0.25">
      <c r="B6126" s="6" t="s">
        <v>33</v>
      </c>
      <c r="C6126" s="6">
        <v>1950</v>
      </c>
      <c r="D6126" s="6" t="s">
        <v>17</v>
      </c>
      <c r="E6126" s="6" t="s">
        <v>4</v>
      </c>
      <c r="F6126" s="27">
        <v>5.0975814053940464E-2</v>
      </c>
    </row>
    <row r="6127" spans="2:6" x14ac:dyDescent="0.25">
      <c r="B6127" s="6" t="s">
        <v>33</v>
      </c>
      <c r="C6127" s="6">
        <v>1950</v>
      </c>
      <c r="D6127" s="6" t="s">
        <v>18</v>
      </c>
      <c r="E6127" s="6" t="s">
        <v>4</v>
      </c>
      <c r="F6127" s="27">
        <v>8.7671208888707289E-2</v>
      </c>
    </row>
    <row r="6128" spans="2:6" x14ac:dyDescent="0.25">
      <c r="B6128" s="6" t="s">
        <v>33</v>
      </c>
      <c r="C6128" s="6">
        <v>1950</v>
      </c>
      <c r="D6128" s="6" t="s">
        <v>19</v>
      </c>
      <c r="E6128" s="6" t="s">
        <v>4</v>
      </c>
      <c r="F6128" s="27">
        <v>0.10734217262000309</v>
      </c>
    </row>
    <row r="6129" spans="2:6" x14ac:dyDescent="0.25">
      <c r="B6129" s="6" t="s">
        <v>33</v>
      </c>
      <c r="C6129" s="6">
        <v>1950</v>
      </c>
      <c r="D6129" s="6" t="s">
        <v>20</v>
      </c>
      <c r="E6129" s="6" t="s">
        <v>4</v>
      </c>
      <c r="F6129" s="27">
        <v>2.5824414759643588E-2</v>
      </c>
    </row>
    <row r="6130" spans="2:6" x14ac:dyDescent="0.25">
      <c r="B6130" s="6" t="s">
        <v>33</v>
      </c>
      <c r="C6130" s="6">
        <v>1950</v>
      </c>
      <c r="D6130" s="6" t="s">
        <v>21</v>
      </c>
      <c r="E6130" s="6" t="s">
        <v>4</v>
      </c>
      <c r="F6130" s="27">
        <v>2.2455251476051915E-3</v>
      </c>
    </row>
    <row r="6131" spans="2:6" x14ac:dyDescent="0.25">
      <c r="B6131" s="6" t="s">
        <v>33</v>
      </c>
      <c r="C6131" s="6">
        <v>1950</v>
      </c>
      <c r="D6131" s="6" t="s">
        <v>22</v>
      </c>
      <c r="E6131" s="6" t="s">
        <v>4</v>
      </c>
      <c r="F6131" s="27">
        <v>6.0877838645563676E-2</v>
      </c>
    </row>
    <row r="6132" spans="2:6" x14ac:dyDescent="0.25">
      <c r="B6132" s="6" t="s">
        <v>33</v>
      </c>
      <c r="C6132" s="6">
        <v>1950</v>
      </c>
      <c r="D6132" s="6" t="s">
        <v>23</v>
      </c>
      <c r="E6132" s="6" t="s">
        <v>4</v>
      </c>
      <c r="F6132" s="27">
        <v>1.7978210175783701E-4</v>
      </c>
    </row>
    <row r="6133" spans="2:6" x14ac:dyDescent="0.25">
      <c r="B6133" s="6" t="s">
        <v>33</v>
      </c>
      <c r="C6133" s="6">
        <v>1950</v>
      </c>
      <c r="D6133" s="6" t="s">
        <v>24</v>
      </c>
      <c r="E6133" s="6" t="s">
        <v>4</v>
      </c>
      <c r="F6133" s="27">
        <v>4.0743410664931111E-2</v>
      </c>
    </row>
    <row r="6134" spans="2:6" x14ac:dyDescent="0.25">
      <c r="B6134" s="6" t="s">
        <v>33</v>
      </c>
      <c r="C6134" s="6">
        <v>1950</v>
      </c>
      <c r="D6134" s="6" t="s">
        <v>25</v>
      </c>
      <c r="E6134" s="6" t="s">
        <v>4</v>
      </c>
      <c r="F6134" s="27">
        <v>9.8807776159609145E-2</v>
      </c>
    </row>
    <row r="6135" spans="2:6" x14ac:dyDescent="0.25">
      <c r="B6135" s="6" t="s">
        <v>33</v>
      </c>
      <c r="C6135" s="6">
        <v>1950</v>
      </c>
      <c r="D6135" s="6" t="s">
        <v>26</v>
      </c>
      <c r="E6135" s="6" t="s">
        <v>4</v>
      </c>
      <c r="F6135" s="27">
        <v>1.4968611095707702E-2</v>
      </c>
    </row>
    <row r="6136" spans="2:6" x14ac:dyDescent="0.25">
      <c r="B6136" s="6" t="s">
        <v>33</v>
      </c>
      <c r="C6136" s="6">
        <v>1950</v>
      </c>
      <c r="D6136" s="6" t="s">
        <v>27</v>
      </c>
      <c r="E6136" s="6" t="s">
        <v>4</v>
      </c>
      <c r="F6136" s="27">
        <v>3.8816590152260266E-4</v>
      </c>
    </row>
    <row r="6137" spans="2:6" x14ac:dyDescent="0.25">
      <c r="B6137" s="6" t="s">
        <v>33</v>
      </c>
      <c r="C6137" s="6">
        <v>1950</v>
      </c>
      <c r="D6137" s="6" t="s">
        <v>28</v>
      </c>
      <c r="E6137" s="6" t="s">
        <v>4</v>
      </c>
      <c r="F6137" s="27">
        <v>2.203089567092871E-2</v>
      </c>
    </row>
    <row r="6138" spans="2:6" x14ac:dyDescent="0.25">
      <c r="B6138" s="6" t="s">
        <v>33</v>
      </c>
      <c r="C6138" s="6">
        <v>1950</v>
      </c>
      <c r="D6138" s="6" t="s">
        <v>29</v>
      </c>
      <c r="E6138" s="6" t="s">
        <v>4</v>
      </c>
      <c r="F6138" s="27">
        <v>8.9523314761686575E-3</v>
      </c>
    </row>
    <row r="6139" spans="2:6" x14ac:dyDescent="0.25">
      <c r="B6139" s="6" t="s">
        <v>33</v>
      </c>
      <c r="C6139" s="6">
        <v>1950</v>
      </c>
      <c r="D6139" s="6" t="s">
        <v>30</v>
      </c>
      <c r="E6139" s="6" t="s">
        <v>4</v>
      </c>
      <c r="F6139" s="27">
        <v>5.253373103313419E-6</v>
      </c>
    </row>
    <row r="6140" spans="2:6" x14ac:dyDescent="0.25">
      <c r="B6140" s="6" t="s">
        <v>33</v>
      </c>
      <c r="C6140" s="6">
        <v>1950</v>
      </c>
      <c r="D6140" s="6" t="s">
        <v>31</v>
      </c>
      <c r="E6140" s="6" t="s">
        <v>4</v>
      </c>
      <c r="F6140" s="27">
        <v>3.0895670928708808E-3</v>
      </c>
    </row>
    <row r="6141" spans="2:6" x14ac:dyDescent="0.25">
      <c r="B6141" s="6" t="s">
        <v>33</v>
      </c>
      <c r="C6141" s="6">
        <v>1950</v>
      </c>
      <c r="D6141" s="6" t="s">
        <v>32</v>
      </c>
      <c r="E6141" s="6" t="s">
        <v>4</v>
      </c>
      <c r="F6141" s="27">
        <v>5.3409293217019759E-4</v>
      </c>
    </row>
  </sheetData>
  <sheetProtection selectLockedCells="1" selectUnlockedCell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A2:EM230"/>
  <sheetViews>
    <sheetView topLeftCell="A140" zoomScale="85" zoomScaleNormal="85" workbookViewId="0">
      <selection activeCell="AF193" sqref="AF193"/>
    </sheetView>
  </sheetViews>
  <sheetFormatPr defaultRowHeight="15" x14ac:dyDescent="0.25"/>
  <cols>
    <col min="5" max="5" width="12.7109375" customWidth="1"/>
    <col min="7" max="7" width="19.85546875" customWidth="1"/>
    <col min="34" max="34" width="22.5703125" bestFit="1" customWidth="1"/>
    <col min="35" max="35" width="12.5703125" bestFit="1" customWidth="1"/>
  </cols>
  <sheetData>
    <row r="2" spans="1:143" x14ac:dyDescent="0.25">
      <c r="A2" t="s">
        <v>33</v>
      </c>
      <c r="B2">
        <v>1</v>
      </c>
    </row>
    <row r="3" spans="1:143" x14ac:dyDescent="0.25">
      <c r="A3" t="s">
        <v>133</v>
      </c>
      <c r="D3" t="s">
        <v>132</v>
      </c>
      <c r="F3" s="76" t="s">
        <v>120</v>
      </c>
      <c r="H3" t="s">
        <v>121</v>
      </c>
      <c r="AH3" t="s">
        <v>122</v>
      </c>
      <c r="BI3" t="s">
        <v>123</v>
      </c>
      <c r="CL3" t="s">
        <v>129</v>
      </c>
      <c r="DN3" t="s">
        <v>140</v>
      </c>
    </row>
    <row r="4" spans="1:143" x14ac:dyDescent="0.25">
      <c r="A4" t="s">
        <v>130</v>
      </c>
      <c r="C4" t="s">
        <v>131</v>
      </c>
      <c r="D4" t="s">
        <v>130</v>
      </c>
      <c r="E4" t="s">
        <v>131</v>
      </c>
      <c r="G4" t="s">
        <v>125</v>
      </c>
      <c r="H4" s="29" t="s">
        <v>7</v>
      </c>
      <c r="I4" s="29" t="s">
        <v>8</v>
      </c>
      <c r="J4" s="29" t="s">
        <v>9</v>
      </c>
      <c r="K4" s="29" t="s">
        <v>10</v>
      </c>
      <c r="L4" s="29" t="s">
        <v>11</v>
      </c>
      <c r="M4" s="29" t="s">
        <v>12</v>
      </c>
      <c r="N4" s="29" t="s">
        <v>13</v>
      </c>
      <c r="O4" s="29" t="s">
        <v>14</v>
      </c>
      <c r="P4" s="29" t="s">
        <v>15</v>
      </c>
      <c r="Q4" s="29" t="s">
        <v>16</v>
      </c>
      <c r="R4" s="29" t="s">
        <v>17</v>
      </c>
      <c r="S4" s="29" t="s">
        <v>18</v>
      </c>
      <c r="T4" s="29" t="s">
        <v>19</v>
      </c>
      <c r="U4" s="29" t="s">
        <v>20</v>
      </c>
      <c r="V4" s="29" t="s">
        <v>21</v>
      </c>
      <c r="W4" s="29" t="s">
        <v>22</v>
      </c>
      <c r="X4" s="29" t="s">
        <v>23</v>
      </c>
      <c r="Y4" s="29" t="s">
        <v>24</v>
      </c>
      <c r="Z4" s="29" t="s">
        <v>25</v>
      </c>
      <c r="AA4" s="29" t="s">
        <v>26</v>
      </c>
      <c r="AB4" s="29" t="s">
        <v>27</v>
      </c>
      <c r="AC4" s="29" t="s">
        <v>28</v>
      </c>
      <c r="AD4" s="29" t="s">
        <v>29</v>
      </c>
      <c r="AE4" s="29" t="s">
        <v>30</v>
      </c>
      <c r="AF4" s="29" t="s">
        <v>31</v>
      </c>
      <c r="AG4" s="29" t="s">
        <v>32</v>
      </c>
      <c r="AH4" s="29" t="s">
        <v>7</v>
      </c>
      <c r="AI4" s="29" t="s">
        <v>8</v>
      </c>
      <c r="AJ4" s="29" t="s">
        <v>9</v>
      </c>
      <c r="AK4" s="29" t="s">
        <v>10</v>
      </c>
      <c r="AL4" s="29" t="s">
        <v>11</v>
      </c>
      <c r="AM4" s="29" t="s">
        <v>12</v>
      </c>
      <c r="AN4" s="29" t="s">
        <v>13</v>
      </c>
      <c r="AO4" s="29" t="s">
        <v>14</v>
      </c>
      <c r="AP4" s="29" t="s">
        <v>15</v>
      </c>
      <c r="AQ4" s="29" t="s">
        <v>16</v>
      </c>
      <c r="AR4" s="29" t="s">
        <v>17</v>
      </c>
      <c r="AS4" s="29" t="s">
        <v>18</v>
      </c>
      <c r="AT4" s="29" t="s">
        <v>19</v>
      </c>
      <c r="AU4" s="29" t="s">
        <v>20</v>
      </c>
      <c r="AV4" s="29" t="s">
        <v>21</v>
      </c>
      <c r="AW4" s="29" t="s">
        <v>22</v>
      </c>
      <c r="AX4" s="29" t="s">
        <v>23</v>
      </c>
      <c r="AY4" s="29" t="s">
        <v>24</v>
      </c>
      <c r="AZ4" s="29" t="s">
        <v>25</v>
      </c>
      <c r="BA4" s="29" t="s">
        <v>26</v>
      </c>
      <c r="BB4" s="29" t="s">
        <v>27</v>
      </c>
      <c r="BC4" s="29" t="s">
        <v>28</v>
      </c>
      <c r="BD4" s="29" t="s">
        <v>29</v>
      </c>
      <c r="BE4" s="29" t="s">
        <v>30</v>
      </c>
      <c r="BF4" s="29" t="s">
        <v>31</v>
      </c>
      <c r="BG4" s="29" t="s">
        <v>32</v>
      </c>
      <c r="BH4" s="29"/>
      <c r="BI4" s="29" t="s">
        <v>7</v>
      </c>
      <c r="BJ4" s="29" t="s">
        <v>8</v>
      </c>
      <c r="BK4" s="29" t="s">
        <v>9</v>
      </c>
      <c r="BL4" s="29" t="s">
        <v>10</v>
      </c>
      <c r="BM4" s="29" t="s">
        <v>11</v>
      </c>
      <c r="BN4" s="29" t="s">
        <v>12</v>
      </c>
      <c r="BO4" s="29" t="s">
        <v>13</v>
      </c>
      <c r="BP4" s="29" t="s">
        <v>14</v>
      </c>
      <c r="BQ4" s="29" t="s">
        <v>15</v>
      </c>
      <c r="BR4" s="29" t="s">
        <v>16</v>
      </c>
      <c r="BS4" s="29" t="s">
        <v>17</v>
      </c>
      <c r="BT4" s="29" t="s">
        <v>18</v>
      </c>
      <c r="BU4" s="29" t="s">
        <v>19</v>
      </c>
      <c r="BV4" s="29" t="s">
        <v>20</v>
      </c>
      <c r="BW4" s="29" t="s">
        <v>21</v>
      </c>
      <c r="BX4" s="29" t="s">
        <v>22</v>
      </c>
      <c r="BY4" s="29" t="s">
        <v>23</v>
      </c>
      <c r="BZ4" s="29" t="s">
        <v>24</v>
      </c>
      <c r="CA4" s="29" t="s">
        <v>25</v>
      </c>
      <c r="CB4" s="29" t="s">
        <v>26</v>
      </c>
      <c r="CC4" s="29" t="s">
        <v>27</v>
      </c>
      <c r="CD4" s="29" t="s">
        <v>28</v>
      </c>
      <c r="CE4" s="29" t="s">
        <v>29</v>
      </c>
      <c r="CF4" s="29" t="s">
        <v>30</v>
      </c>
      <c r="CG4" s="29" t="s">
        <v>31</v>
      </c>
      <c r="CH4" s="29" t="s">
        <v>32</v>
      </c>
      <c r="CI4" s="29"/>
      <c r="CJ4" s="29" t="s">
        <v>124</v>
      </c>
      <c r="CK4" s="29"/>
      <c r="CL4" s="29" t="s">
        <v>7</v>
      </c>
      <c r="CM4" s="29" t="s">
        <v>8</v>
      </c>
      <c r="CN4" s="29" t="s">
        <v>9</v>
      </c>
      <c r="CO4" s="29" t="s">
        <v>10</v>
      </c>
      <c r="CP4" s="29" t="s">
        <v>11</v>
      </c>
      <c r="CQ4" s="29" t="s">
        <v>12</v>
      </c>
      <c r="CR4" s="29" t="s">
        <v>13</v>
      </c>
      <c r="CS4" s="29" t="s">
        <v>14</v>
      </c>
      <c r="CT4" s="29" t="s">
        <v>15</v>
      </c>
      <c r="CU4" s="29" t="s">
        <v>16</v>
      </c>
      <c r="CV4" s="29" t="s">
        <v>17</v>
      </c>
      <c r="CW4" s="29" t="s">
        <v>18</v>
      </c>
      <c r="CX4" s="29" t="s">
        <v>19</v>
      </c>
      <c r="CY4" s="29" t="s">
        <v>20</v>
      </c>
      <c r="CZ4" s="29" t="s">
        <v>21</v>
      </c>
      <c r="DA4" s="29" t="s">
        <v>22</v>
      </c>
      <c r="DB4" s="29" t="s">
        <v>23</v>
      </c>
      <c r="DC4" s="29" t="s">
        <v>24</v>
      </c>
      <c r="DD4" s="29" t="s">
        <v>25</v>
      </c>
      <c r="DE4" s="29" t="s">
        <v>26</v>
      </c>
      <c r="DF4" s="29" t="s">
        <v>27</v>
      </c>
      <c r="DG4" s="29" t="s">
        <v>28</v>
      </c>
      <c r="DH4" s="29" t="s">
        <v>29</v>
      </c>
      <c r="DI4" s="29" t="s">
        <v>30</v>
      </c>
      <c r="DJ4" s="29" t="s">
        <v>31</v>
      </c>
      <c r="DK4" s="29" t="s">
        <v>32</v>
      </c>
      <c r="DN4" s="29" t="s">
        <v>7</v>
      </c>
      <c r="DO4" s="29" t="s">
        <v>8</v>
      </c>
      <c r="DP4" s="29" t="s">
        <v>9</v>
      </c>
      <c r="DQ4" s="29" t="s">
        <v>10</v>
      </c>
      <c r="DR4" s="29" t="s">
        <v>11</v>
      </c>
      <c r="DS4" s="29" t="s">
        <v>12</v>
      </c>
      <c r="DT4" s="29" t="s">
        <v>13</v>
      </c>
      <c r="DU4" s="29" t="s">
        <v>14</v>
      </c>
      <c r="DV4" s="29" t="s">
        <v>15</v>
      </c>
      <c r="DW4" s="29" t="s">
        <v>16</v>
      </c>
      <c r="DX4" s="29" t="s">
        <v>17</v>
      </c>
      <c r="DY4" s="29" t="s">
        <v>18</v>
      </c>
      <c r="DZ4" s="29" t="s">
        <v>19</v>
      </c>
      <c r="EA4" s="29" t="s">
        <v>20</v>
      </c>
      <c r="EB4" s="29" t="s">
        <v>21</v>
      </c>
      <c r="EC4" s="29" t="s">
        <v>22</v>
      </c>
      <c r="ED4" s="29" t="s">
        <v>23</v>
      </c>
      <c r="EE4" s="29" t="s">
        <v>24</v>
      </c>
      <c r="EF4" s="29" t="s">
        <v>25</v>
      </c>
      <c r="EG4" s="29" t="s">
        <v>26</v>
      </c>
      <c r="EH4" s="29" t="s">
        <v>27</v>
      </c>
      <c r="EI4" s="29" t="s">
        <v>28</v>
      </c>
      <c r="EJ4" s="29" t="s">
        <v>29</v>
      </c>
      <c r="EK4" s="29" t="s">
        <v>30</v>
      </c>
      <c r="EL4" s="29" t="s">
        <v>31</v>
      </c>
      <c r="EM4" s="29" t="s">
        <v>32</v>
      </c>
    </row>
    <row r="5" spans="1:143" x14ac:dyDescent="0.25">
      <c r="A5" s="79">
        <f>MIN(CL5:DK5)</f>
        <v>1.2965442806646031E-4</v>
      </c>
      <c r="B5">
        <v>1950</v>
      </c>
      <c r="C5" s="79">
        <f>MAX(DN5:EM5)</f>
        <v>0.35229664536020061</v>
      </c>
      <c r="D5" s="81">
        <f>MIN(H5:AG5)</f>
        <v>5.253373103313419E-6</v>
      </c>
      <c r="E5" s="74">
        <f>MAX(H5:AG5)</f>
        <v>0.10734217262000309</v>
      </c>
      <c r="F5">
        <v>1950</v>
      </c>
      <c r="G5" s="72">
        <v>4250000</v>
      </c>
      <c r="H5" s="27">
        <v>3.5366875147751116E-2</v>
      </c>
      <c r="I5" s="27">
        <v>6.9428578933390148E-2</v>
      </c>
      <c r="J5" s="27">
        <v>9.377621214288008E-2</v>
      </c>
      <c r="K5" s="27">
        <v>8.1607648911238423E-2</v>
      </c>
      <c r="L5" s="27">
        <v>3.6710571245954171E-2</v>
      </c>
      <c r="M5" s="27">
        <v>9.8617487311644693E-3</v>
      </c>
      <c r="N5" s="27">
        <v>2.916380892898315E-2</v>
      </c>
      <c r="O5" s="27">
        <v>9.1986563039017973E-3</v>
      </c>
      <c r="P5" s="27">
        <v>6.06881335057218E-3</v>
      </c>
      <c r="Q5" s="27">
        <v>0.10418022571993101</v>
      </c>
      <c r="R5" s="27">
        <v>5.0975814053940464E-2</v>
      </c>
      <c r="S5" s="27">
        <v>8.7671208888707289E-2</v>
      </c>
      <c r="T5" s="27">
        <v>0.10734217262000309</v>
      </c>
      <c r="U5" s="27">
        <v>2.5824414759643588E-2</v>
      </c>
      <c r="V5" s="27">
        <v>2.2455251476051915E-3</v>
      </c>
      <c r="W5" s="27">
        <v>6.0877838645563676E-2</v>
      </c>
      <c r="X5" s="27">
        <v>1.7978210175783701E-4</v>
      </c>
      <c r="Y5" s="27">
        <v>4.0743410664931111E-2</v>
      </c>
      <c r="Z5" s="27">
        <v>9.8807776159609145E-2</v>
      </c>
      <c r="AA5" s="27">
        <v>1.4968611095707702E-2</v>
      </c>
      <c r="AB5" s="27">
        <v>3.8816590152260266E-4</v>
      </c>
      <c r="AC5" s="27">
        <v>2.203089567092871E-2</v>
      </c>
      <c r="AD5" s="27">
        <v>8.9523314761686575E-3</v>
      </c>
      <c r="AE5" s="27">
        <v>5.253373103313419E-6</v>
      </c>
      <c r="AF5" s="27">
        <v>3.0895670928708808E-3</v>
      </c>
      <c r="AG5" s="27">
        <v>5.3409293217019759E-4</v>
      </c>
      <c r="AH5" s="75">
        <f>H5*$G5/200000</f>
        <v>0.75154609688971119</v>
      </c>
      <c r="AI5" s="75">
        <f t="shared" ref="AI5:AI52" si="0">I5*$G5/200000</f>
        <v>1.4753573023345405</v>
      </c>
      <c r="AJ5" s="75">
        <f t="shared" ref="AJ5:AJ52" si="1">J5*$G5/200000</f>
        <v>1.9927445080362016</v>
      </c>
      <c r="AK5" s="75">
        <f t="shared" ref="AK5:AK52" si="2">K5*$G5/200000</f>
        <v>1.7341625393638167</v>
      </c>
      <c r="AL5" s="75">
        <f t="shared" ref="AL5:AL52" si="3">L5*$G5/200000</f>
        <v>0.78009963897652623</v>
      </c>
      <c r="AM5" s="75">
        <f t="shared" ref="AM5:AM52" si="4">M5*$G5/200000</f>
        <v>0.20956216053724497</v>
      </c>
      <c r="AN5" s="75">
        <f t="shared" ref="AN5:AN52" si="5">N5*$G5/200000</f>
        <v>0.61973093974089188</v>
      </c>
      <c r="AO5" s="75">
        <f t="shared" ref="AO5:AO52" si="6">O5*$G5/200000</f>
        <v>0.1954714464579132</v>
      </c>
      <c r="AP5" s="75">
        <f t="shared" ref="AP5:AP52" si="7">P5*$G5/200000</f>
        <v>0.12896228369965881</v>
      </c>
      <c r="AQ5" s="75">
        <f t="shared" ref="AQ5:AQ52" si="8">Q5*$G5/200000</f>
        <v>2.2138297965485338</v>
      </c>
      <c r="AR5" s="75">
        <f t="shared" ref="AR5:AR52" si="9">R5*$G5/200000</f>
        <v>1.0832360486462349</v>
      </c>
      <c r="AS5" s="75">
        <f t="shared" ref="AS5:AS52" si="10">S5*$G5/200000</f>
        <v>1.8630131888850299</v>
      </c>
      <c r="AT5" s="75">
        <f t="shared" ref="AT5:AT52" si="11">T5*$G5/200000</f>
        <v>2.2810211681750654</v>
      </c>
      <c r="AU5" s="75">
        <f t="shared" ref="AU5:AU52" si="12">U5*$G5/200000</f>
        <v>0.54876881364242625</v>
      </c>
      <c r="AV5" s="75">
        <f t="shared" ref="AV5:AV52" si="13">V5*$G5/200000</f>
        <v>4.7717409386610316E-2</v>
      </c>
      <c r="AW5" s="75">
        <f t="shared" ref="AW5:AW52" si="14">W5*$G5/200000</f>
        <v>1.2936540712182281</v>
      </c>
      <c r="AX5" s="75">
        <f t="shared" ref="AX5:AX52" si="15">X5*$G5/200000</f>
        <v>3.8203696623540367E-3</v>
      </c>
      <c r="AY5" s="75">
        <f t="shared" ref="AY5:AY52" si="16">Y5*$G5/200000</f>
        <v>0.86579747662978612</v>
      </c>
      <c r="AZ5" s="75">
        <f t="shared" ref="AZ5:AZ52" si="17">Z5*$G5/200000</f>
        <v>2.0996652433916942</v>
      </c>
      <c r="BA5" s="75">
        <f t="shared" ref="BA5:BA52" si="18">AA5*$G5/200000</f>
        <v>0.31808298578378869</v>
      </c>
      <c r="BB5" s="75">
        <f t="shared" ref="BB5:BB52" si="19">AB5*$G5/200000</f>
        <v>8.2485254073553071E-3</v>
      </c>
      <c r="BC5" s="75">
        <f t="shared" ref="BC5:BC52" si="20">AC5*$G5/200000</f>
        <v>0.46815653300723514</v>
      </c>
      <c r="BD5" s="75">
        <f t="shared" ref="BD5:BD52" si="21">AD5*$G5/200000</f>
        <v>0.19023704386858398</v>
      </c>
      <c r="BE5" s="75">
        <f t="shared" ref="BE5:BE52" si="22">AE5*$G5/200000</f>
        <v>1.1163417844541016E-4</v>
      </c>
      <c r="BF5" s="75">
        <f t="shared" ref="BF5:BF52" si="23">AF5*$G5/200000</f>
        <v>6.5653300723506211E-2</v>
      </c>
      <c r="BG5" s="75">
        <f t="shared" ref="BG5:BG52" si="24">AG5*$G5/200000</f>
        <v>1.1349474808616698E-2</v>
      </c>
      <c r="BH5" s="75"/>
      <c r="BI5" s="73">
        <f t="shared" ref="BI5:BI50" si="25">BI6+AH5</f>
        <v>83.462885633031362</v>
      </c>
      <c r="BJ5" s="73">
        <f t="shared" ref="BJ5:BJ50" si="26">BJ6+AI5</f>
        <v>40.61282477051958</v>
      </c>
      <c r="BK5" s="73">
        <f t="shared" ref="BK5:BK50" si="27">BK6+AJ5</f>
        <v>81.728808826583673</v>
      </c>
      <c r="BL5" s="73">
        <f t="shared" ref="BL5:BL50" si="28">BL6+AK5</f>
        <v>61.903491256337986</v>
      </c>
      <c r="BM5" s="73">
        <f t="shared" ref="BM5:BM50" si="29">BM6+AL5</f>
        <v>34.526234634447185</v>
      </c>
      <c r="BN5" s="73">
        <f t="shared" ref="BN5:BN50" si="30">BN6+AM5</f>
        <v>5.4828921940289579</v>
      </c>
      <c r="BO5" s="73">
        <f t="shared" ref="BO5:BO50" si="31">BO6+AN5</f>
        <v>14.820930382223539</v>
      </c>
      <c r="BP5" s="73">
        <f t="shared" ref="BP5:BP50" si="32">BP6+AO5</f>
        <v>16.629212878535139</v>
      </c>
      <c r="BQ5" s="73">
        <f t="shared" ref="BQ5:BQ50" si="33">BQ6+AP5</f>
        <v>4.0461618261128782</v>
      </c>
      <c r="BR5" s="73">
        <f t="shared" ref="BR5:BR50" si="34">BR6+AQ5</f>
        <v>89.355022676947399</v>
      </c>
      <c r="BS5" s="73">
        <f t="shared" ref="BS5:BS50" si="35">BS6+AR5</f>
        <v>77.846996557444243</v>
      </c>
      <c r="BT5" s="73">
        <f t="shared" ref="BT5:BT50" si="36">BT6+AS5</f>
        <v>68.563046284556279</v>
      </c>
      <c r="BU5" s="73">
        <f t="shared" ref="BU5:BU50" si="37">BU6+AT5</f>
        <v>88.612215138081453</v>
      </c>
      <c r="BV5" s="73">
        <f t="shared" ref="BV5:BV50" si="38">BV6+AU5</f>
        <v>21.875099892488681</v>
      </c>
      <c r="BW5" s="73">
        <f t="shared" ref="BW5:BW50" si="39">BW6+AV5</f>
        <v>1.8981454192915759</v>
      </c>
      <c r="BX5" s="73">
        <f t="shared" ref="BX5:BX50" si="40">BX6+AW5</f>
        <v>27.125768854384983</v>
      </c>
      <c r="BY5" s="73">
        <f t="shared" ref="BY5:BY50" si="41">BY6+AX5</f>
        <v>0.30449963449245487</v>
      </c>
      <c r="BZ5" s="73">
        <f t="shared" ref="BZ5:BZ50" si="42">BZ6+AY5</f>
        <v>38.855639694311087</v>
      </c>
      <c r="CA5" s="73">
        <f t="shared" ref="CA5:CA50" si="43">CA6+AZ5</f>
        <v>87.656121798871482</v>
      </c>
      <c r="CB5" s="73">
        <f t="shared" ref="CB5:CB50" si="44">CB6+BA5</f>
        <v>47.316161945446588</v>
      </c>
      <c r="CC5" s="73">
        <f t="shared" ref="CC5:CC50" si="45">CC6+BB5</f>
        <v>0.25666261733135398</v>
      </c>
      <c r="CD5" s="73">
        <f t="shared" ref="CD5:CD50" si="46">CD6+BC5</f>
        <v>16.770161686179325</v>
      </c>
      <c r="CE5" s="73">
        <f t="shared" ref="CE5:CE50" si="47">CE6+BD5</f>
        <v>6.2699743057665485</v>
      </c>
      <c r="CF5" s="73">
        <f t="shared" ref="CF5:CF50" si="48">CF6+BE5</f>
        <v>0.11937936780050885</v>
      </c>
      <c r="CG5" s="73">
        <f t="shared" ref="CG5:CG50" si="49">CG6+BF5</f>
        <v>3.8496892938538076</v>
      </c>
      <c r="CH5" s="73">
        <f t="shared" ref="CH5:CH50" si="50">CH6+BG5</f>
        <v>0.86238243093195066</v>
      </c>
      <c r="CI5" s="73"/>
      <c r="CJ5" s="73">
        <f>SUM(BI5:CH5)</f>
        <v>920.7504100000001</v>
      </c>
      <c r="CK5" s="73"/>
      <c r="CL5" s="78">
        <f t="shared" ref="CL5:DK5" si="51">BI5/$CJ5</f>
        <v>9.0646590787867645E-2</v>
      </c>
      <c r="CM5" s="78">
        <f t="shared" si="51"/>
        <v>4.4108397161093389E-2</v>
      </c>
      <c r="CN5" s="78">
        <f t="shared" si="51"/>
        <v>8.876326085652643E-2</v>
      </c>
      <c r="CO5" s="78">
        <f t="shared" si="51"/>
        <v>6.7231565236379298E-2</v>
      </c>
      <c r="CP5" s="78">
        <f t="shared" si="51"/>
        <v>3.7497930231111365E-2</v>
      </c>
      <c r="CQ5" s="78">
        <f t="shared" si="51"/>
        <v>5.954808311221884E-3</v>
      </c>
      <c r="CR5" s="78">
        <f t="shared" si="51"/>
        <v>1.6096577553762412E-2</v>
      </c>
      <c r="CS5" s="78">
        <f t="shared" si="51"/>
        <v>1.8060500107227904E-2</v>
      </c>
      <c r="CT5" s="78">
        <f t="shared" si="51"/>
        <v>4.3944176208543613E-3</v>
      </c>
      <c r="CU5" s="78">
        <f t="shared" si="51"/>
        <v>9.7045867920870527E-2</v>
      </c>
      <c r="CV5" s="78">
        <f t="shared" si="51"/>
        <v>8.454733846650607E-2</v>
      </c>
      <c r="CW5" s="78">
        <f t="shared" si="51"/>
        <v>7.4464312521518472E-2</v>
      </c>
      <c r="CX5" s="78">
        <f t="shared" si="51"/>
        <v>9.6239126451305571E-2</v>
      </c>
      <c r="CY5" s="78">
        <f t="shared" si="51"/>
        <v>2.3757904047513462E-2</v>
      </c>
      <c r="CZ5" s="78">
        <f t="shared" si="51"/>
        <v>2.0615200370006632E-3</v>
      </c>
      <c r="DA5" s="78">
        <f t="shared" si="51"/>
        <v>2.9460501521128814E-2</v>
      </c>
      <c r="DB5" s="78">
        <f t="shared" si="51"/>
        <v>3.3070811718938562E-4</v>
      </c>
      <c r="DC5" s="78">
        <f t="shared" si="51"/>
        <v>4.2199970016099243E-2</v>
      </c>
      <c r="DD5" s="78">
        <f t="shared" si="51"/>
        <v>9.5200741533062655E-2</v>
      </c>
      <c r="DE5" s="78">
        <f t="shared" si="51"/>
        <v>5.1388694950943961E-2</v>
      </c>
      <c r="DF5" s="78">
        <f t="shared" si="51"/>
        <v>2.7875373667371375E-4</v>
      </c>
      <c r="DG5" s="78">
        <f t="shared" si="51"/>
        <v>1.8213580470932751E-2</v>
      </c>
      <c r="DH5" s="78">
        <f t="shared" si="51"/>
        <v>6.8096350951030778E-3</v>
      </c>
      <c r="DI5" s="78">
        <f t="shared" si="51"/>
        <v>1.2965442806646031E-4</v>
      </c>
      <c r="DJ5" s="78">
        <f t="shared" si="51"/>
        <v>4.1810345692420677E-3</v>
      </c>
      <c r="DK5" s="78">
        <f t="shared" si="51"/>
        <v>9.3660825079833589E-4</v>
      </c>
      <c r="DL5" s="79">
        <f>SUM(CL5:DK5)</f>
        <v>1.0000000000000002</v>
      </c>
      <c r="DN5" s="78">
        <f>SUM(CL5:CO5)</f>
        <v>0.29074981404186678</v>
      </c>
      <c r="DO5" s="78">
        <f t="shared" ref="DO5:EJ5" si="52">SUM(CM5:CP5)</f>
        <v>0.23760115348511049</v>
      </c>
      <c r="DP5" s="78">
        <f t="shared" si="52"/>
        <v>0.19944756463523897</v>
      </c>
      <c r="DQ5" s="78">
        <f t="shared" si="52"/>
        <v>0.12678088133247495</v>
      </c>
      <c r="DR5" s="78">
        <f t="shared" si="52"/>
        <v>7.7609816203323564E-2</v>
      </c>
      <c r="DS5" s="78">
        <f t="shared" si="52"/>
        <v>4.4506303593066558E-2</v>
      </c>
      <c r="DT5" s="78">
        <f t="shared" si="52"/>
        <v>0.1355973632027152</v>
      </c>
      <c r="DU5" s="78">
        <f t="shared" si="52"/>
        <v>0.20404812411545886</v>
      </c>
      <c r="DV5" s="78">
        <f t="shared" si="52"/>
        <v>0.26045193652974941</v>
      </c>
      <c r="DW5" s="78">
        <f t="shared" si="52"/>
        <v>0.35229664536020061</v>
      </c>
      <c r="DX5" s="78">
        <f t="shared" si="52"/>
        <v>0.27900868148684355</v>
      </c>
      <c r="DY5" s="78">
        <f t="shared" si="52"/>
        <v>0.19652286305733815</v>
      </c>
      <c r="DZ5" s="78">
        <f t="shared" si="52"/>
        <v>0.15151905205694852</v>
      </c>
      <c r="EA5" s="78">
        <f t="shared" si="52"/>
        <v>5.5610633722832321E-2</v>
      </c>
      <c r="EB5" s="78">
        <f t="shared" si="52"/>
        <v>7.4052699691418103E-2</v>
      </c>
      <c r="EC5" s="78">
        <f t="shared" si="52"/>
        <v>0.16719192118748011</v>
      </c>
      <c r="ED5" s="78">
        <f t="shared" si="52"/>
        <v>0.18912011461729522</v>
      </c>
      <c r="EE5" s="78">
        <f t="shared" si="52"/>
        <v>0.18906816023677955</v>
      </c>
      <c r="EF5" s="78">
        <f t="shared" si="52"/>
        <v>0.16508177069161309</v>
      </c>
      <c r="EG5" s="78">
        <f t="shared" si="52"/>
        <v>7.6690664253653507E-2</v>
      </c>
      <c r="EH5" s="78">
        <f t="shared" si="52"/>
        <v>2.5431623730776006E-2</v>
      </c>
      <c r="EI5" s="78">
        <f t="shared" si="52"/>
        <v>2.9333904563344358E-2</v>
      </c>
      <c r="EJ5" s="78">
        <f t="shared" si="52"/>
        <v>1.2056932343209942E-2</v>
      </c>
      <c r="EK5" s="78">
        <f>SUM(DI5:DK5)+CL5</f>
        <v>9.5893888035974512E-2</v>
      </c>
      <c r="EL5" s="78">
        <f>SUM(DJ5:DK5)+CL5+CM5</f>
        <v>0.13987263076900144</v>
      </c>
      <c r="EM5" s="78">
        <f>SUM(DK5:DK5)+CL5+CM5+CN5</f>
        <v>0.22445485705628582</v>
      </c>
    </row>
    <row r="6" spans="1:143" x14ac:dyDescent="0.25">
      <c r="A6" s="79">
        <f t="shared" ref="A6:A52" si="53">MIN(CL6:DK6)</f>
        <v>1.3259330656899133E-4</v>
      </c>
      <c r="B6">
        <v>1951</v>
      </c>
      <c r="C6" s="79">
        <f t="shared" ref="C6:C52" si="54">MAX(DN6:EM6)</f>
        <v>0.35234689938026198</v>
      </c>
      <c r="D6" s="81">
        <f t="shared" ref="D6:D52" si="55">MIN(H6:AG6)</f>
        <v>0</v>
      </c>
      <c r="E6" s="74">
        <f t="shared" ref="E6:E52" si="56">MAX(H6:AG6)</f>
        <v>0.10271364556053453</v>
      </c>
      <c r="F6">
        <v>1951</v>
      </c>
      <c r="G6" s="72">
        <v>4250000</v>
      </c>
      <c r="H6" s="27">
        <v>3.4913617338531815E-2</v>
      </c>
      <c r="I6" s="27">
        <v>6.629615102993644E-2</v>
      </c>
      <c r="J6" s="27">
        <v>9.32037195266259E-2</v>
      </c>
      <c r="K6" s="27">
        <v>9.6773136208940597E-2</v>
      </c>
      <c r="L6" s="27">
        <v>3.5241392566946701E-2</v>
      </c>
      <c r="M6" s="27">
        <v>9.145484424010036E-3</v>
      </c>
      <c r="N6" s="27">
        <v>2.9327549674613641E-2</v>
      </c>
      <c r="O6" s="27">
        <v>8.7477097400353553E-3</v>
      </c>
      <c r="P6" s="27">
        <v>5.5282903355196129E-3</v>
      </c>
      <c r="Q6" s="27">
        <v>0.10236809269261239</v>
      </c>
      <c r="R6" s="27">
        <v>5.4217911638465031E-2</v>
      </c>
      <c r="S6" s="27">
        <v>8.1757697440131019E-2</v>
      </c>
      <c r="T6" s="27">
        <v>0.10271364556053453</v>
      </c>
      <c r="U6" s="27">
        <v>2.4912584013235452E-2</v>
      </c>
      <c r="V6" s="27">
        <v>2.1183168575355524E-3</v>
      </c>
      <c r="W6" s="27">
        <v>6.527615896320807E-2</v>
      </c>
      <c r="X6" s="27">
        <v>1.4499887223099375E-4</v>
      </c>
      <c r="Y6" s="27">
        <v>4.1775786188329646E-2</v>
      </c>
      <c r="Z6" s="27">
        <v>9.3138720032177533E-2</v>
      </c>
      <c r="AA6" s="27">
        <v>1.6479871823219153E-2</v>
      </c>
      <c r="AB6" s="27">
        <v>3.8944141545565759E-4</v>
      </c>
      <c r="AC6" s="27">
        <v>2.3036487493986159E-2</v>
      </c>
      <c r="AD6" s="27">
        <v>8.7615985209003929E-3</v>
      </c>
      <c r="AE6" s="27">
        <v>0</v>
      </c>
      <c r="AF6" s="27">
        <v>3.1633087298209902E-3</v>
      </c>
      <c r="AG6" s="27">
        <v>5.6832891299734331E-4</v>
      </c>
      <c r="AH6" s="75">
        <f t="shared" ref="AH6:AH52" si="57">H6*$G6/200000</f>
        <v>0.7419143684438011</v>
      </c>
      <c r="AI6" s="75">
        <f t="shared" si="0"/>
        <v>1.4087932093861493</v>
      </c>
      <c r="AJ6" s="75">
        <f t="shared" si="1"/>
        <v>1.9805790399408003</v>
      </c>
      <c r="AK6" s="75">
        <f t="shared" si="2"/>
        <v>2.0564291444399876</v>
      </c>
      <c r="AL6" s="75">
        <f t="shared" si="3"/>
        <v>0.74887959204761734</v>
      </c>
      <c r="AM6" s="75">
        <f t="shared" si="4"/>
        <v>0.19434154401021325</v>
      </c>
      <c r="AN6" s="75">
        <f t="shared" si="5"/>
        <v>0.62321043058553982</v>
      </c>
      <c r="AO6" s="75">
        <f t="shared" si="6"/>
        <v>0.18588883197575132</v>
      </c>
      <c r="AP6" s="75">
        <f t="shared" si="7"/>
        <v>0.11747616962979177</v>
      </c>
      <c r="AQ6" s="75">
        <f t="shared" si="8"/>
        <v>2.1753219697180133</v>
      </c>
      <c r="AR6" s="75">
        <f t="shared" si="9"/>
        <v>1.1521306223173819</v>
      </c>
      <c r="AS6" s="75">
        <f t="shared" si="10"/>
        <v>1.7373510706027842</v>
      </c>
      <c r="AT6" s="75">
        <f t="shared" si="11"/>
        <v>2.182664968161359</v>
      </c>
      <c r="AU6" s="75">
        <f t="shared" si="12"/>
        <v>0.52939241028125339</v>
      </c>
      <c r="AV6" s="75">
        <f t="shared" si="13"/>
        <v>4.5014233222630491E-2</v>
      </c>
      <c r="AW6" s="75">
        <f t="shared" si="14"/>
        <v>1.3871183779681715</v>
      </c>
      <c r="AX6" s="75">
        <f t="shared" si="15"/>
        <v>3.0812260349086171E-3</v>
      </c>
      <c r="AY6" s="75">
        <f t="shared" si="16"/>
        <v>0.88773545650200492</v>
      </c>
      <c r="AZ6" s="75">
        <f t="shared" si="17"/>
        <v>1.9791978006837727</v>
      </c>
      <c r="BA6" s="75">
        <f t="shared" si="18"/>
        <v>0.35019727624340696</v>
      </c>
      <c r="BB6" s="75">
        <f t="shared" si="19"/>
        <v>8.2756300784327247E-3</v>
      </c>
      <c r="BC6" s="75">
        <f t="shared" si="20"/>
        <v>0.48952535924720586</v>
      </c>
      <c r="BD6" s="75">
        <f t="shared" si="21"/>
        <v>0.18618396856913336</v>
      </c>
      <c r="BE6" s="75">
        <f t="shared" si="22"/>
        <v>0</v>
      </c>
      <c r="BF6" s="75">
        <f t="shared" si="23"/>
        <v>6.7220310508696035E-2</v>
      </c>
      <c r="BG6" s="75">
        <f t="shared" si="24"/>
        <v>1.2076989401193545E-2</v>
      </c>
      <c r="BH6" s="75"/>
      <c r="BI6" s="73">
        <f t="shared" si="25"/>
        <v>82.711339536141651</v>
      </c>
      <c r="BJ6" s="73">
        <f t="shared" si="26"/>
        <v>39.137467468185037</v>
      </c>
      <c r="BK6" s="73">
        <f t="shared" si="27"/>
        <v>79.736064318547477</v>
      </c>
      <c r="BL6" s="73">
        <f t="shared" si="28"/>
        <v>60.169328716974171</v>
      </c>
      <c r="BM6" s="73">
        <f t="shared" si="29"/>
        <v>33.746134995470662</v>
      </c>
      <c r="BN6" s="73">
        <f t="shared" si="30"/>
        <v>5.273330033491713</v>
      </c>
      <c r="BO6" s="73">
        <f t="shared" si="31"/>
        <v>14.201199442482647</v>
      </c>
      <c r="BP6" s="73">
        <f t="shared" si="32"/>
        <v>16.433741432077227</v>
      </c>
      <c r="BQ6" s="73">
        <f t="shared" si="33"/>
        <v>3.9171995424132193</v>
      </c>
      <c r="BR6" s="73">
        <f t="shared" si="34"/>
        <v>87.141192880398862</v>
      </c>
      <c r="BS6" s="73">
        <f t="shared" si="35"/>
        <v>76.763760508798015</v>
      </c>
      <c r="BT6" s="73">
        <f t="shared" si="36"/>
        <v>66.700033095671245</v>
      </c>
      <c r="BU6" s="73">
        <f t="shared" si="37"/>
        <v>86.331193969906394</v>
      </c>
      <c r="BV6" s="73">
        <f t="shared" si="38"/>
        <v>21.326331078846255</v>
      </c>
      <c r="BW6" s="73">
        <f t="shared" si="39"/>
        <v>1.8504280099049655</v>
      </c>
      <c r="BX6" s="73">
        <f t="shared" si="40"/>
        <v>25.832114783166755</v>
      </c>
      <c r="BY6" s="73">
        <f t="shared" si="41"/>
        <v>0.30067926483010082</v>
      </c>
      <c r="BZ6" s="73">
        <f t="shared" si="42"/>
        <v>37.9898422176813</v>
      </c>
      <c r="CA6" s="73">
        <f t="shared" si="43"/>
        <v>85.556456555479784</v>
      </c>
      <c r="CB6" s="73">
        <f t="shared" si="44"/>
        <v>46.998078959662799</v>
      </c>
      <c r="CC6" s="73">
        <f t="shared" si="45"/>
        <v>0.24841409192399866</v>
      </c>
      <c r="CD6" s="73">
        <f t="shared" si="46"/>
        <v>16.30200515317209</v>
      </c>
      <c r="CE6" s="73">
        <f t="shared" si="47"/>
        <v>6.0797372618979644</v>
      </c>
      <c r="CF6" s="73">
        <f t="shared" si="48"/>
        <v>0.11926773362206344</v>
      </c>
      <c r="CG6" s="73">
        <f t="shared" si="49"/>
        <v>3.7840359931303014</v>
      </c>
      <c r="CH6" s="73">
        <f t="shared" si="50"/>
        <v>0.85103295612333396</v>
      </c>
      <c r="CI6" s="73"/>
      <c r="CJ6" s="73">
        <f t="shared" ref="CJ6:CJ52" si="58">SUM(BI6:CH6)</f>
        <v>899.50041000000033</v>
      </c>
      <c r="CK6" s="73"/>
      <c r="CL6" s="78">
        <f t="shared" ref="CL6:CL52" si="59">BI6/$CJ6</f>
        <v>9.19525312235729E-2</v>
      </c>
      <c r="CM6" s="78">
        <f t="shared" ref="CM6:CM52" si="60">BJ6/$CJ6</f>
        <v>4.3510227491930793E-2</v>
      </c>
      <c r="CN6" s="78">
        <f t="shared" ref="CN6:CN52" si="61">BK6/$CJ6</f>
        <v>8.8644833767832804E-2</v>
      </c>
      <c r="CO6" s="78">
        <f t="shared" ref="CO6:CO52" si="62">BL6/$CJ6</f>
        <v>6.6891941402199187E-2</v>
      </c>
      <c r="CP6" s="78">
        <f t="shared" ref="CP6:CP52" si="63">BM6/$CJ6</f>
        <v>3.7516530976868204E-2</v>
      </c>
      <c r="CQ6" s="78">
        <f t="shared" ref="CQ6:CQ52" si="64">BN6/$CJ6</f>
        <v>5.8625098719985143E-3</v>
      </c>
      <c r="CR6" s="78">
        <f t="shared" ref="CR6:CR52" si="65">BO6/$CJ6</f>
        <v>1.5787874340693901E-2</v>
      </c>
      <c r="CS6" s="78">
        <f t="shared" ref="CS6:CS52" si="66">BP6/$CJ6</f>
        <v>1.8269854298429082E-2</v>
      </c>
      <c r="CT6" s="78">
        <f t="shared" ref="CT6:CT52" si="67">BQ6/$CJ6</f>
        <v>4.3548613195331593E-3</v>
      </c>
      <c r="CU6" s="78">
        <f t="shared" ref="CU6:CU52" si="68">BR6/$CJ6</f>
        <v>9.6877324247577418E-2</v>
      </c>
      <c r="CV6" s="78">
        <f t="shared" ref="CV6:CV52" si="69">BS6/$CJ6</f>
        <v>8.5340439710080832E-2</v>
      </c>
      <c r="CW6" s="78">
        <f t="shared" ref="CW6:CW52" si="70">BT6/$CJ6</f>
        <v>7.4152309831266472E-2</v>
      </c>
      <c r="CX6" s="78">
        <f t="shared" ref="CX6:CX52" si="71">BU6/$CJ6</f>
        <v>9.5976825591337259E-2</v>
      </c>
      <c r="CY6" s="78">
        <f t="shared" ref="CY6:CY52" si="72">BV6/$CJ6</f>
        <v>2.3709084333653888E-2</v>
      </c>
      <c r="CZ6" s="78">
        <f t="shared" ref="CZ6:CZ52" si="73">BW6/$CJ6</f>
        <v>2.0571730588816129E-3</v>
      </c>
      <c r="DA6" s="78">
        <f t="shared" ref="DA6:DA52" si="74">BX6/$CJ6</f>
        <v>2.8718291282565114E-2</v>
      </c>
      <c r="DB6" s="78">
        <f t="shared" ref="DB6:DB52" si="75">BY6/$CJ6</f>
        <v>3.3427362732397277E-4</v>
      </c>
      <c r="DC6" s="78">
        <f t="shared" ref="DC6:DC52" si="76">BZ6/$CJ6</f>
        <v>4.2234380101818174E-2</v>
      </c>
      <c r="DD6" s="78">
        <f t="shared" ref="DD6:DD52" si="77">CA6/$CJ6</f>
        <v>9.5115528135756772E-2</v>
      </c>
      <c r="DE6" s="78">
        <f t="shared" ref="DE6:DE52" si="78">CB6/$CJ6</f>
        <v>5.2249091203485698E-2</v>
      </c>
      <c r="DF6" s="78">
        <f t="shared" ref="DF6:DF52" si="79">CC6/$CJ6</f>
        <v>2.7616895908251846E-4</v>
      </c>
      <c r="DG6" s="78">
        <f t="shared" ref="DG6:DG52" si="80">CD6/$CJ6</f>
        <v>1.8123399358063754E-2</v>
      </c>
      <c r="DH6" s="78">
        <f t="shared" ref="DH6:DH52" si="81">CE6/$CJ6</f>
        <v>6.7590155538650191E-3</v>
      </c>
      <c r="DI6" s="78">
        <f t="shared" ref="DI6:DI52" si="82">CF6/$CJ6</f>
        <v>1.3259330656899133E-4</v>
      </c>
      <c r="DJ6" s="78">
        <f t="shared" ref="DJ6:DJ52" si="83">CG6/$CJ6</f>
        <v>4.2068196423949381E-3</v>
      </c>
      <c r="DK6" s="78">
        <f t="shared" ref="DK6:DK52" si="84">CH6/$CJ6</f>
        <v>9.4611736321869341E-4</v>
      </c>
      <c r="DN6" s="78">
        <f t="shared" ref="DN6:DN69" si="85">SUM(CL6:CO6)</f>
        <v>0.29099953388553568</v>
      </c>
      <c r="DO6" s="78">
        <f t="shared" ref="DO6:DO69" si="86">SUM(CM6:CP6)</f>
        <v>0.23656353363883098</v>
      </c>
      <c r="DP6" s="78">
        <f t="shared" ref="DP6:DP69" si="87">SUM(CN6:CQ6)</f>
        <v>0.19891581601889871</v>
      </c>
      <c r="DQ6" s="78">
        <f t="shared" ref="DQ6:DQ69" si="88">SUM(CO6:CR6)</f>
        <v>0.1260588565917598</v>
      </c>
      <c r="DR6" s="78">
        <f t="shared" ref="DR6:DR69" si="89">SUM(CP6:CS6)</f>
        <v>7.7436769487989693E-2</v>
      </c>
      <c r="DS6" s="78">
        <f t="shared" ref="DS6:DS69" si="90">SUM(CQ6:CT6)</f>
        <v>4.4275099830654654E-2</v>
      </c>
      <c r="DT6" s="78">
        <f t="shared" ref="DT6:DT69" si="91">SUM(CR6:CU6)</f>
        <v>0.13528991420623357</v>
      </c>
      <c r="DU6" s="78">
        <f t="shared" ref="DU6:DU69" si="92">SUM(CS6:CV6)</f>
        <v>0.20484247957562049</v>
      </c>
      <c r="DV6" s="78">
        <f t="shared" ref="DV6:DV69" si="93">SUM(CT6:CW6)</f>
        <v>0.2607249351084579</v>
      </c>
      <c r="DW6" s="78">
        <f t="shared" ref="DW6:DW69" si="94">SUM(CU6:CX6)</f>
        <v>0.35234689938026198</v>
      </c>
      <c r="DX6" s="78">
        <f t="shared" ref="DX6:DX69" si="95">SUM(CV6:CY6)</f>
        <v>0.27917865946633841</v>
      </c>
      <c r="DY6" s="78">
        <f t="shared" ref="DY6:DY69" si="96">SUM(CW6:CZ6)</f>
        <v>0.19589539281513921</v>
      </c>
      <c r="DZ6" s="78">
        <f t="shared" ref="DZ6:DZ69" si="97">SUM(CX6:DA6)</f>
        <v>0.15046137426643788</v>
      </c>
      <c r="EA6" s="78">
        <f t="shared" ref="EA6:EA69" si="98">SUM(CY6:DB6)</f>
        <v>5.4818822302424589E-2</v>
      </c>
      <c r="EB6" s="78">
        <f t="shared" ref="EB6:EB69" si="99">SUM(CZ6:DC6)</f>
        <v>7.3344118070588882E-2</v>
      </c>
      <c r="EC6" s="78">
        <f t="shared" ref="EC6:EC69" si="100">SUM(DA6:DD6)</f>
        <v>0.16640247314746404</v>
      </c>
      <c r="ED6" s="78">
        <f t="shared" ref="ED6:ED69" si="101">SUM(DB6:DE6)</f>
        <v>0.18993327306838462</v>
      </c>
      <c r="EE6" s="78">
        <f t="shared" ref="EE6:EE69" si="102">SUM(DC6:DF6)</f>
        <v>0.18987516840014318</v>
      </c>
      <c r="EF6" s="78">
        <f t="shared" ref="EF6:EF69" si="103">SUM(DD6:DG6)</f>
        <v>0.16576418765638876</v>
      </c>
      <c r="EG6" s="78">
        <f t="shared" ref="EG6:EG69" si="104">SUM(DE6:DH6)</f>
        <v>7.7407675074496987E-2</v>
      </c>
      <c r="EH6" s="78">
        <f t="shared" ref="EH6:EH69" si="105">SUM(DF6:DI6)</f>
        <v>2.5291177177580285E-2</v>
      </c>
      <c r="EI6" s="78">
        <f t="shared" ref="EI6:EI69" si="106">SUM(DG6:DJ6)</f>
        <v>2.9221827860892703E-2</v>
      </c>
      <c r="EJ6" s="78">
        <f t="shared" ref="EJ6:EJ69" si="107">SUM(DH6:DK6)</f>
        <v>1.2044545866047642E-2</v>
      </c>
      <c r="EK6" s="78">
        <f t="shared" ref="EK6:EK69" si="108">SUM(DI6:DK6)+CL6</f>
        <v>9.7238061535755524E-2</v>
      </c>
      <c r="EL6" s="78">
        <f t="shared" ref="EL6:EL69" si="109">SUM(DJ6:DK6)+CL6+CM6</f>
        <v>0.14061569572111732</v>
      </c>
      <c r="EM6" s="78">
        <f t="shared" ref="EM6:EM69" si="110">SUM(DK6:DK6)+CL6+CM6+CN6</f>
        <v>0.22505370984655518</v>
      </c>
    </row>
    <row r="7" spans="1:143" x14ac:dyDescent="0.25">
      <c r="A7" s="79">
        <f t="shared" si="53"/>
        <v>1.3580151203352518E-4</v>
      </c>
      <c r="B7">
        <v>1952</v>
      </c>
      <c r="C7" s="79">
        <f t="shared" si="54"/>
        <v>0.35262005949302655</v>
      </c>
      <c r="D7" s="81">
        <f t="shared" si="55"/>
        <v>5.9324680199525077E-6</v>
      </c>
      <c r="E7" s="74">
        <f t="shared" si="56"/>
        <v>0.10684482766989375</v>
      </c>
      <c r="F7">
        <v>1952</v>
      </c>
      <c r="G7" s="72">
        <v>4250000</v>
      </c>
      <c r="H7" s="27">
        <v>3.4937922115323941E-2</v>
      </c>
      <c r="I7" s="27">
        <v>6.3235255255222861E-2</v>
      </c>
      <c r="J7" s="27">
        <v>9.5871919094079772E-2</v>
      </c>
      <c r="K7" s="27">
        <v>0.10684482766989375</v>
      </c>
      <c r="L7" s="27">
        <v>3.3921312822813902E-2</v>
      </c>
      <c r="M7" s="27">
        <v>8.4208686966853151E-3</v>
      </c>
      <c r="N7" s="27">
        <v>2.7801163087321074E-2</v>
      </c>
      <c r="O7" s="27">
        <v>8.3658585386821183E-3</v>
      </c>
      <c r="P7" s="27">
        <v>5.1596292315350583E-3</v>
      </c>
      <c r="Q7" s="27">
        <v>0.10164636773859173</v>
      </c>
      <c r="R7" s="27">
        <v>5.4936811125858388E-2</v>
      </c>
      <c r="S7" s="27">
        <v>7.8818770113089021E-2</v>
      </c>
      <c r="T7" s="27">
        <v>0.10131145295310168</v>
      </c>
      <c r="U7" s="27">
        <v>2.5209753193150913E-2</v>
      </c>
      <c r="V7" s="27">
        <v>2.0440048905109097E-3</v>
      </c>
      <c r="W7" s="27">
        <v>6.3247120191262773E-2</v>
      </c>
      <c r="X7" s="27">
        <v>1.5046896159697724E-4</v>
      </c>
      <c r="Y7" s="27">
        <v>4.2841587463724309E-2</v>
      </c>
      <c r="Z7" s="27">
        <v>8.9984753557188726E-2</v>
      </c>
      <c r="AA7" s="27">
        <v>1.8134476106445734E-2</v>
      </c>
      <c r="AB7" s="27">
        <v>4.2336249051479262E-4</v>
      </c>
      <c r="AC7" s="27">
        <v>2.4505407444600186E-2</v>
      </c>
      <c r="AD7" s="27">
        <v>8.4526882978832422E-3</v>
      </c>
      <c r="AE7" s="27">
        <v>5.9324680199525077E-6</v>
      </c>
      <c r="AF7" s="27">
        <v>3.2520711054830568E-3</v>
      </c>
      <c r="AG7" s="27">
        <v>4.7621538741982403E-4</v>
      </c>
      <c r="AH7" s="75">
        <f t="shared" si="57"/>
        <v>0.74243084495063372</v>
      </c>
      <c r="AI7" s="75">
        <f t="shared" si="0"/>
        <v>1.3437491741734857</v>
      </c>
      <c r="AJ7" s="75">
        <f t="shared" si="1"/>
        <v>2.0372782807491951</v>
      </c>
      <c r="AK7" s="75">
        <f t="shared" si="2"/>
        <v>2.2704525879852424</v>
      </c>
      <c r="AL7" s="75">
        <f t="shared" si="3"/>
        <v>0.72082789748479537</v>
      </c>
      <c r="AM7" s="75">
        <f t="shared" si="4"/>
        <v>0.17894345980456294</v>
      </c>
      <c r="AN7" s="75">
        <f t="shared" si="5"/>
        <v>0.59077471560557282</v>
      </c>
      <c r="AO7" s="75">
        <f t="shared" si="6"/>
        <v>0.17777449394699502</v>
      </c>
      <c r="AP7" s="75">
        <f t="shared" si="7"/>
        <v>0.10964212117012</v>
      </c>
      <c r="AQ7" s="75">
        <f t="shared" si="8"/>
        <v>2.1599853144450742</v>
      </c>
      <c r="AR7" s="75">
        <f t="shared" si="9"/>
        <v>1.1674072364244907</v>
      </c>
      <c r="AS7" s="75">
        <f t="shared" si="10"/>
        <v>1.6748988649031418</v>
      </c>
      <c r="AT7" s="75">
        <f t="shared" si="11"/>
        <v>2.1528683752534108</v>
      </c>
      <c r="AU7" s="75">
        <f t="shared" si="12"/>
        <v>0.53570725535445696</v>
      </c>
      <c r="AV7" s="75">
        <f t="shared" si="13"/>
        <v>4.3435103923356831E-2</v>
      </c>
      <c r="AW7" s="75">
        <f t="shared" si="14"/>
        <v>1.3440013040643339</v>
      </c>
      <c r="AX7" s="75">
        <f t="shared" si="15"/>
        <v>3.1974654339357663E-3</v>
      </c>
      <c r="AY7" s="75">
        <f t="shared" si="16"/>
        <v>0.9103837336041416</v>
      </c>
      <c r="AZ7" s="75">
        <f t="shared" si="17"/>
        <v>1.9121760130902603</v>
      </c>
      <c r="BA7" s="75">
        <f t="shared" si="18"/>
        <v>0.38535761726197182</v>
      </c>
      <c r="BB7" s="75">
        <f t="shared" si="19"/>
        <v>8.9964529234393426E-3</v>
      </c>
      <c r="BC7" s="75">
        <f t="shared" si="20"/>
        <v>0.52073990819775395</v>
      </c>
      <c r="BD7" s="75">
        <f t="shared" si="21"/>
        <v>0.17961962633001891</v>
      </c>
      <c r="BE7" s="75">
        <f t="shared" si="22"/>
        <v>1.2606494542399078E-4</v>
      </c>
      <c r="BF7" s="75">
        <f t="shared" si="23"/>
        <v>6.9106510991514963E-2</v>
      </c>
      <c r="BG7" s="75">
        <f t="shared" si="24"/>
        <v>1.011957698267126E-2</v>
      </c>
      <c r="BH7" s="75"/>
      <c r="BI7" s="73">
        <f t="shared" si="25"/>
        <v>81.96942516769785</v>
      </c>
      <c r="BJ7" s="73">
        <f t="shared" si="26"/>
        <v>37.72867425879889</v>
      </c>
      <c r="BK7" s="73">
        <f t="shared" si="27"/>
        <v>77.75548527860667</v>
      </c>
      <c r="BL7" s="73">
        <f t="shared" si="28"/>
        <v>58.112899572534182</v>
      </c>
      <c r="BM7" s="73">
        <f t="shared" si="29"/>
        <v>32.997255403423047</v>
      </c>
      <c r="BN7" s="73">
        <f t="shared" si="30"/>
        <v>5.0789884894814996</v>
      </c>
      <c r="BO7" s="73">
        <f t="shared" si="31"/>
        <v>13.577989011897108</v>
      </c>
      <c r="BP7" s="73">
        <f t="shared" si="32"/>
        <v>16.247852600101474</v>
      </c>
      <c r="BQ7" s="73">
        <f t="shared" si="33"/>
        <v>3.7997233727834274</v>
      </c>
      <c r="BR7" s="73">
        <f t="shared" si="34"/>
        <v>84.965870910680849</v>
      </c>
      <c r="BS7" s="73">
        <f t="shared" si="35"/>
        <v>75.611629886480628</v>
      </c>
      <c r="BT7" s="73">
        <f t="shared" si="36"/>
        <v>64.96268202506846</v>
      </c>
      <c r="BU7" s="73">
        <f t="shared" si="37"/>
        <v>84.148529001745032</v>
      </c>
      <c r="BV7" s="73">
        <f t="shared" si="38"/>
        <v>20.796938668565002</v>
      </c>
      <c r="BW7" s="73">
        <f t="shared" si="39"/>
        <v>1.805413776682335</v>
      </c>
      <c r="BX7" s="73">
        <f t="shared" si="40"/>
        <v>24.444996405198584</v>
      </c>
      <c r="BY7" s="73">
        <f t="shared" si="41"/>
        <v>0.2975980387951922</v>
      </c>
      <c r="BZ7" s="73">
        <f t="shared" si="42"/>
        <v>37.102106761179293</v>
      </c>
      <c r="CA7" s="73">
        <f t="shared" si="43"/>
        <v>83.577258754796006</v>
      </c>
      <c r="CB7" s="73">
        <f t="shared" si="44"/>
        <v>46.647881683419392</v>
      </c>
      <c r="CC7" s="73">
        <f t="shared" si="45"/>
        <v>0.24013846184556592</v>
      </c>
      <c r="CD7" s="73">
        <f t="shared" si="46"/>
        <v>15.812479793924885</v>
      </c>
      <c r="CE7" s="73">
        <f t="shared" si="47"/>
        <v>5.8935532933288313</v>
      </c>
      <c r="CF7" s="73">
        <f t="shared" si="48"/>
        <v>0.11926773362206344</v>
      </c>
      <c r="CG7" s="73">
        <f t="shared" si="49"/>
        <v>3.7168156826216054</v>
      </c>
      <c r="CH7" s="73">
        <f t="shared" si="50"/>
        <v>0.83895596672214046</v>
      </c>
      <c r="CI7" s="73"/>
      <c r="CJ7" s="73">
        <f t="shared" si="58"/>
        <v>878.2504100000001</v>
      </c>
      <c r="CK7" s="73"/>
      <c r="CL7" s="78">
        <f t="shared" si="59"/>
        <v>9.3332635242035167E-2</v>
      </c>
      <c r="CM7" s="78">
        <f t="shared" si="60"/>
        <v>4.2958903097806561E-2</v>
      </c>
      <c r="CN7" s="78">
        <f t="shared" si="61"/>
        <v>8.8534527730657883E-2</v>
      </c>
      <c r="CO7" s="78">
        <f t="shared" si="62"/>
        <v>6.616894101140719E-2</v>
      </c>
      <c r="CP7" s="78">
        <f t="shared" si="63"/>
        <v>3.7571579845232343E-2</v>
      </c>
      <c r="CQ7" s="78">
        <f t="shared" si="64"/>
        <v>5.7830755689388166E-3</v>
      </c>
      <c r="CR7" s="78">
        <f t="shared" si="65"/>
        <v>1.5460270621333505E-2</v>
      </c>
      <c r="CS7" s="78">
        <f t="shared" si="66"/>
        <v>1.8500250515227738E-2</v>
      </c>
      <c r="CT7" s="78">
        <f t="shared" si="67"/>
        <v>4.3264692273624183E-3</v>
      </c>
      <c r="CU7" s="78">
        <f t="shared" si="68"/>
        <v>9.674447053281858E-2</v>
      </c>
      <c r="CV7" s="78">
        <f t="shared" si="69"/>
        <v>8.6093475192890165E-2</v>
      </c>
      <c r="CW7" s="78">
        <f t="shared" si="70"/>
        <v>7.396829114496907E-2</v>
      </c>
      <c r="CX7" s="78">
        <f t="shared" si="71"/>
        <v>9.5813822622348707E-2</v>
      </c>
      <c r="CY7" s="78">
        <f t="shared" si="72"/>
        <v>2.3679964656737249E-2</v>
      </c>
      <c r="CZ7" s="78">
        <f t="shared" si="73"/>
        <v>2.0556936337579788E-3</v>
      </c>
      <c r="DA7" s="78">
        <f t="shared" si="74"/>
        <v>2.7833743231840426E-2</v>
      </c>
      <c r="DB7" s="78">
        <f t="shared" si="75"/>
        <v>3.3885328763489237E-4</v>
      </c>
      <c r="DC7" s="78">
        <f t="shared" si="76"/>
        <v>4.2245476163431897E-2</v>
      </c>
      <c r="DD7" s="78">
        <f t="shared" si="77"/>
        <v>9.5163358653935604E-2</v>
      </c>
      <c r="DE7" s="78">
        <f t="shared" si="78"/>
        <v>5.3114557251865542E-2</v>
      </c>
      <c r="DF7" s="78">
        <f t="shared" si="79"/>
        <v>2.7342823767718581E-4</v>
      </c>
      <c r="DG7" s="78">
        <f t="shared" si="80"/>
        <v>1.8004523099425462E-2</v>
      </c>
      <c r="DH7" s="78">
        <f t="shared" si="81"/>
        <v>6.7105613914018331E-3</v>
      </c>
      <c r="DI7" s="78">
        <f t="shared" si="82"/>
        <v>1.3580151203352518E-4</v>
      </c>
      <c r="DJ7" s="78">
        <f t="shared" si="83"/>
        <v>4.2320682578691933E-3</v>
      </c>
      <c r="DK7" s="78">
        <f t="shared" si="84"/>
        <v>9.5525826936094496E-4</v>
      </c>
      <c r="DN7" s="78">
        <f t="shared" si="85"/>
        <v>0.29099500708190679</v>
      </c>
      <c r="DO7" s="78">
        <f t="shared" si="86"/>
        <v>0.23523395168510397</v>
      </c>
      <c r="DP7" s="78">
        <f t="shared" si="87"/>
        <v>0.19805812415623625</v>
      </c>
      <c r="DQ7" s="78">
        <f t="shared" si="88"/>
        <v>0.12498386704691186</v>
      </c>
      <c r="DR7" s="78">
        <f t="shared" si="89"/>
        <v>7.7315176550732403E-2</v>
      </c>
      <c r="DS7" s="78">
        <f t="shared" si="90"/>
        <v>4.407006593286248E-2</v>
      </c>
      <c r="DT7" s="78">
        <f t="shared" si="91"/>
        <v>0.13503146089674223</v>
      </c>
      <c r="DU7" s="78">
        <f t="shared" si="92"/>
        <v>0.20566466546829892</v>
      </c>
      <c r="DV7" s="78">
        <f t="shared" si="93"/>
        <v>0.26113270609804023</v>
      </c>
      <c r="DW7" s="78">
        <f t="shared" si="94"/>
        <v>0.35262005949302655</v>
      </c>
      <c r="DX7" s="78">
        <f t="shared" si="95"/>
        <v>0.27955555361694523</v>
      </c>
      <c r="DY7" s="78">
        <f t="shared" si="96"/>
        <v>0.19551777205781301</v>
      </c>
      <c r="DZ7" s="78">
        <f t="shared" si="97"/>
        <v>0.14938322414468436</v>
      </c>
      <c r="EA7" s="78">
        <f t="shared" si="98"/>
        <v>5.3908254809970545E-2</v>
      </c>
      <c r="EB7" s="78">
        <f t="shared" si="99"/>
        <v>7.2473766316665189E-2</v>
      </c>
      <c r="EC7" s="78">
        <f t="shared" si="100"/>
        <v>0.16558143133684283</v>
      </c>
      <c r="ED7" s="78">
        <f t="shared" si="101"/>
        <v>0.19086224535686794</v>
      </c>
      <c r="EE7" s="78">
        <f t="shared" si="102"/>
        <v>0.1907968203069102</v>
      </c>
      <c r="EF7" s="78">
        <f t="shared" si="103"/>
        <v>0.16655586724290378</v>
      </c>
      <c r="EG7" s="78">
        <f t="shared" si="104"/>
        <v>7.8103069980370018E-2</v>
      </c>
      <c r="EH7" s="78">
        <f t="shared" si="105"/>
        <v>2.5124314240538008E-2</v>
      </c>
      <c r="EI7" s="78">
        <f t="shared" si="106"/>
        <v>2.9082954260730012E-2</v>
      </c>
      <c r="EJ7" s="78">
        <f t="shared" si="107"/>
        <v>1.2033689430665498E-2</v>
      </c>
      <c r="EK7" s="78">
        <f t="shared" si="108"/>
        <v>9.8655763281298825E-2</v>
      </c>
      <c r="EL7" s="78">
        <f t="shared" si="109"/>
        <v>0.14147886486707187</v>
      </c>
      <c r="EM7" s="78">
        <f t="shared" si="110"/>
        <v>0.22578132433986059</v>
      </c>
    </row>
    <row r="8" spans="1:143" x14ac:dyDescent="0.25">
      <c r="A8" s="79">
        <f t="shared" si="53"/>
        <v>1.3902171724356521E-4</v>
      </c>
      <c r="B8">
        <v>1953</v>
      </c>
      <c r="C8" s="79">
        <f t="shared" si="54"/>
        <v>0.35301447759278065</v>
      </c>
      <c r="D8" s="81">
        <f t="shared" si="55"/>
        <v>0</v>
      </c>
      <c r="E8" s="74">
        <f t="shared" si="56"/>
        <v>0.11386974280426319</v>
      </c>
      <c r="F8">
        <v>1953</v>
      </c>
      <c r="G8" s="72">
        <v>4250000</v>
      </c>
      <c r="H8" s="27">
        <v>3.5206458612547065E-2</v>
      </c>
      <c r="I8" s="27">
        <v>6.0451103027208714E-2</v>
      </c>
      <c r="J8" s="27">
        <v>9.2374539962133295E-2</v>
      </c>
      <c r="K8" s="27">
        <v>0.11386974280426319</v>
      </c>
      <c r="L8" s="27">
        <v>3.2729699831939921E-2</v>
      </c>
      <c r="M8" s="27">
        <v>8.0392282000553116E-3</v>
      </c>
      <c r="N8" s="27">
        <v>2.674761205777863E-2</v>
      </c>
      <c r="O8" s="27">
        <v>8.3668389814282977E-3</v>
      </c>
      <c r="P8" s="27">
        <v>4.923202927223605E-3</v>
      </c>
      <c r="Q8" s="27">
        <v>0.10009998510860085</v>
      </c>
      <c r="R8" s="27">
        <v>5.3926011019635373E-2</v>
      </c>
      <c r="S8" s="27">
        <v>7.7668751462548133E-2</v>
      </c>
      <c r="T8" s="27">
        <v>0.10029091411917374</v>
      </c>
      <c r="U8" s="27">
        <v>2.4208096666453932E-2</v>
      </c>
      <c r="V8" s="27">
        <v>1.8672750866892164E-3</v>
      </c>
      <c r="W8" s="27">
        <v>6.4290956666028465E-2</v>
      </c>
      <c r="X8" s="27">
        <v>1.3508626374795243E-4</v>
      </c>
      <c r="Y8" s="27">
        <v>4.5495883591805474E-2</v>
      </c>
      <c r="Z8" s="27">
        <v>9.1925670644797577E-2</v>
      </c>
      <c r="AA8" s="27">
        <v>2.0304422745548535E-2</v>
      </c>
      <c r="AB8" s="27">
        <v>3.8930372072244561E-4</v>
      </c>
      <c r="AC8" s="27">
        <v>2.4505392813836239E-2</v>
      </c>
      <c r="AD8" s="27">
        <v>8.32854681217691E-3</v>
      </c>
      <c r="AE8" s="27">
        <v>0</v>
      </c>
      <c r="AF8" s="27">
        <v>3.3170591614014935E-3</v>
      </c>
      <c r="AG8" s="27">
        <v>5.3821771225562147E-4</v>
      </c>
      <c r="AH8" s="75">
        <f t="shared" si="57"/>
        <v>0.74813724551662508</v>
      </c>
      <c r="AI8" s="75">
        <f t="shared" si="0"/>
        <v>1.2845859393281851</v>
      </c>
      <c r="AJ8" s="75">
        <f t="shared" si="1"/>
        <v>1.9629589741953326</v>
      </c>
      <c r="AK8" s="75">
        <f t="shared" si="2"/>
        <v>2.4197320345905928</v>
      </c>
      <c r="AL8" s="75">
        <f t="shared" si="3"/>
        <v>0.69550612142872326</v>
      </c>
      <c r="AM8" s="75">
        <f t="shared" si="4"/>
        <v>0.17083359925117536</v>
      </c>
      <c r="AN8" s="75">
        <f t="shared" si="5"/>
        <v>0.56838675622779589</v>
      </c>
      <c r="AO8" s="75">
        <f t="shared" si="6"/>
        <v>0.17779532835535133</v>
      </c>
      <c r="AP8" s="75">
        <f t="shared" si="7"/>
        <v>0.10461806220350162</v>
      </c>
      <c r="AQ8" s="75">
        <f t="shared" si="8"/>
        <v>2.127124683557768</v>
      </c>
      <c r="AR8" s="75">
        <f t="shared" si="9"/>
        <v>1.1459277341672516</v>
      </c>
      <c r="AS8" s="75">
        <f t="shared" si="10"/>
        <v>1.6504609685791478</v>
      </c>
      <c r="AT8" s="75">
        <f t="shared" si="11"/>
        <v>2.131181925032442</v>
      </c>
      <c r="AU8" s="75">
        <f t="shared" si="12"/>
        <v>0.51442205416214604</v>
      </c>
      <c r="AV8" s="75">
        <f t="shared" si="13"/>
        <v>3.9679595592145844E-2</v>
      </c>
      <c r="AW8" s="75">
        <f t="shared" si="14"/>
        <v>1.3661828291531051</v>
      </c>
      <c r="AX8" s="75">
        <f t="shared" si="15"/>
        <v>2.8705831046439891E-3</v>
      </c>
      <c r="AY8" s="75">
        <f t="shared" si="16"/>
        <v>0.9667875263258664</v>
      </c>
      <c r="AZ8" s="75">
        <f t="shared" si="17"/>
        <v>1.9534205012019485</v>
      </c>
      <c r="BA8" s="75">
        <f t="shared" si="18"/>
        <v>0.43146898334290634</v>
      </c>
      <c r="BB8" s="75">
        <f t="shared" si="19"/>
        <v>8.2727040653519691E-3</v>
      </c>
      <c r="BC8" s="75">
        <f t="shared" si="20"/>
        <v>0.52073959729402008</v>
      </c>
      <c r="BD8" s="75">
        <f t="shared" si="21"/>
        <v>0.17698161975875934</v>
      </c>
      <c r="BE8" s="75">
        <f t="shared" si="22"/>
        <v>0</v>
      </c>
      <c r="BF8" s="75">
        <f t="shared" si="23"/>
        <v>7.0487507179781736E-2</v>
      </c>
      <c r="BG8" s="75">
        <f t="shared" si="24"/>
        <v>1.1437126385431956E-2</v>
      </c>
      <c r="BH8" s="75"/>
      <c r="BI8" s="73">
        <f t="shared" si="25"/>
        <v>81.226994322747217</v>
      </c>
      <c r="BJ8" s="73">
        <f t="shared" si="26"/>
        <v>36.384925084625401</v>
      </c>
      <c r="BK8" s="73">
        <f t="shared" si="27"/>
        <v>75.718206997857479</v>
      </c>
      <c r="BL8" s="73">
        <f t="shared" si="28"/>
        <v>55.842446984548943</v>
      </c>
      <c r="BM8" s="73">
        <f t="shared" si="29"/>
        <v>32.276427505938251</v>
      </c>
      <c r="BN8" s="73">
        <f t="shared" si="30"/>
        <v>4.9000450296769369</v>
      </c>
      <c r="BO8" s="73">
        <f t="shared" si="31"/>
        <v>12.987214296291535</v>
      </c>
      <c r="BP8" s="73">
        <f t="shared" si="32"/>
        <v>16.07007810615448</v>
      </c>
      <c r="BQ8" s="73">
        <f t="shared" si="33"/>
        <v>3.6900812516133072</v>
      </c>
      <c r="BR8" s="73">
        <f t="shared" si="34"/>
        <v>82.805885596235768</v>
      </c>
      <c r="BS8" s="73">
        <f t="shared" si="35"/>
        <v>74.444222650056133</v>
      </c>
      <c r="BT8" s="73">
        <f t="shared" si="36"/>
        <v>63.287783160165311</v>
      </c>
      <c r="BU8" s="73">
        <f t="shared" si="37"/>
        <v>81.995660626491627</v>
      </c>
      <c r="BV8" s="73">
        <f t="shared" si="38"/>
        <v>20.261231413210545</v>
      </c>
      <c r="BW8" s="73">
        <f t="shared" si="39"/>
        <v>1.7619786727589781</v>
      </c>
      <c r="BX8" s="73">
        <f t="shared" si="40"/>
        <v>23.100995101134249</v>
      </c>
      <c r="BY8" s="73">
        <f t="shared" si="41"/>
        <v>0.29440057336125641</v>
      </c>
      <c r="BZ8" s="73">
        <f t="shared" si="42"/>
        <v>36.191723027575151</v>
      </c>
      <c r="CA8" s="73">
        <f t="shared" si="43"/>
        <v>81.665082741705746</v>
      </c>
      <c r="CB8" s="73">
        <f t="shared" si="44"/>
        <v>46.262524066157418</v>
      </c>
      <c r="CC8" s="73">
        <f t="shared" si="45"/>
        <v>0.23114200892212658</v>
      </c>
      <c r="CD8" s="73">
        <f t="shared" si="46"/>
        <v>15.29173988572713</v>
      </c>
      <c r="CE8" s="73">
        <f t="shared" si="47"/>
        <v>5.7139336669988126</v>
      </c>
      <c r="CF8" s="73">
        <f t="shared" si="48"/>
        <v>0.11914166867663946</v>
      </c>
      <c r="CG8" s="73">
        <f t="shared" si="49"/>
        <v>3.6477091716300905</v>
      </c>
      <c r="CH8" s="73">
        <f t="shared" si="50"/>
        <v>0.82883638973946916</v>
      </c>
      <c r="CI8" s="73"/>
      <c r="CJ8" s="73">
        <f t="shared" si="58"/>
        <v>857.0004100000001</v>
      </c>
      <c r="CK8" s="73"/>
      <c r="CL8" s="78">
        <f t="shared" si="59"/>
        <v>9.4780578136184568E-2</v>
      </c>
      <c r="CM8" s="78">
        <f t="shared" si="60"/>
        <v>4.2456134979708349E-2</v>
      </c>
      <c r="CN8" s="78">
        <f t="shared" si="61"/>
        <v>8.8352591334066533E-2</v>
      </c>
      <c r="CO8" s="78">
        <f t="shared" si="62"/>
        <v>6.5160350372001491E-2</v>
      </c>
      <c r="CP8" s="78">
        <f t="shared" si="63"/>
        <v>3.7662091090409452E-2</v>
      </c>
      <c r="CQ8" s="78">
        <f t="shared" si="64"/>
        <v>5.7176694112397643E-3</v>
      </c>
      <c r="CR8" s="78">
        <f t="shared" si="65"/>
        <v>1.5154268474960863E-2</v>
      </c>
      <c r="CS8" s="78">
        <f t="shared" si="66"/>
        <v>1.8751540744483982E-2</v>
      </c>
      <c r="CT8" s="78">
        <f t="shared" si="67"/>
        <v>4.305810368997731E-3</v>
      </c>
      <c r="CU8" s="78">
        <f t="shared" si="68"/>
        <v>9.6622924131664956E-2</v>
      </c>
      <c r="CV8" s="78">
        <f t="shared" si="69"/>
        <v>8.6866029212350232E-2</v>
      </c>
      <c r="CW8" s="78">
        <f t="shared" si="70"/>
        <v>7.384801969950669E-2</v>
      </c>
      <c r="CX8" s="78">
        <f t="shared" si="71"/>
        <v>9.567750454925876E-2</v>
      </c>
      <c r="CY8" s="78">
        <f t="shared" si="72"/>
        <v>2.364203234536439E-2</v>
      </c>
      <c r="CZ8" s="78">
        <f t="shared" si="73"/>
        <v>2.0559834653509418E-3</v>
      </c>
      <c r="DA8" s="78">
        <f t="shared" si="74"/>
        <v>2.6955640664319224E-2</v>
      </c>
      <c r="DB8" s="78">
        <f t="shared" si="75"/>
        <v>3.4352442533983898E-4</v>
      </c>
      <c r="DC8" s="78">
        <f t="shared" si="76"/>
        <v>4.2230695114340897E-2</v>
      </c>
      <c r="DD8" s="78">
        <f t="shared" si="77"/>
        <v>9.5291766245136023E-2</v>
      </c>
      <c r="DE8" s="78">
        <f t="shared" si="78"/>
        <v>5.3981915908485285E-2</v>
      </c>
      <c r="DF8" s="78">
        <f t="shared" si="79"/>
        <v>2.6971049981426093E-4</v>
      </c>
      <c r="DG8" s="78">
        <f t="shared" si="80"/>
        <v>1.7843328553048335E-2</v>
      </c>
      <c r="DH8" s="78">
        <f t="shared" si="81"/>
        <v>6.6673639829399984E-3</v>
      </c>
      <c r="DI8" s="78">
        <f t="shared" si="82"/>
        <v>1.3902171724356521E-4</v>
      </c>
      <c r="DJ8" s="78">
        <f t="shared" si="83"/>
        <v>4.2563680589488753E-3</v>
      </c>
      <c r="DK8" s="78">
        <f t="shared" si="84"/>
        <v>9.671365148348868E-4</v>
      </c>
      <c r="DN8" s="78">
        <f t="shared" si="85"/>
        <v>0.29074965482196091</v>
      </c>
      <c r="DO8" s="78">
        <f t="shared" si="86"/>
        <v>0.23363116777618581</v>
      </c>
      <c r="DP8" s="78">
        <f t="shared" si="87"/>
        <v>0.19689270220771724</v>
      </c>
      <c r="DQ8" s="78">
        <f t="shared" si="88"/>
        <v>0.12369437934861156</v>
      </c>
      <c r="DR8" s="78">
        <f t="shared" si="89"/>
        <v>7.7285569721094058E-2</v>
      </c>
      <c r="DS8" s="78">
        <f t="shared" si="90"/>
        <v>4.3929288999682334E-2</v>
      </c>
      <c r="DT8" s="78">
        <f t="shared" si="91"/>
        <v>0.13483454372010753</v>
      </c>
      <c r="DU8" s="78">
        <f t="shared" si="92"/>
        <v>0.20654630445749689</v>
      </c>
      <c r="DV8" s="78">
        <f t="shared" si="93"/>
        <v>0.26164278341251956</v>
      </c>
      <c r="DW8" s="78">
        <f t="shared" si="94"/>
        <v>0.35301447759278065</v>
      </c>
      <c r="DX8" s="78">
        <f t="shared" si="95"/>
        <v>0.28003358580648008</v>
      </c>
      <c r="DY8" s="78">
        <f t="shared" si="96"/>
        <v>0.19522354005948075</v>
      </c>
      <c r="DZ8" s="78">
        <f t="shared" si="97"/>
        <v>0.14833116102429331</v>
      </c>
      <c r="EA8" s="78">
        <f t="shared" si="98"/>
        <v>5.2997180900374398E-2</v>
      </c>
      <c r="EB8" s="78">
        <f t="shared" si="99"/>
        <v>7.1585843669350904E-2</v>
      </c>
      <c r="EC8" s="78">
        <f t="shared" si="100"/>
        <v>0.16482162644913598</v>
      </c>
      <c r="ED8" s="78">
        <f t="shared" si="101"/>
        <v>0.19184790169330204</v>
      </c>
      <c r="EE8" s="78">
        <f t="shared" si="102"/>
        <v>0.19177408776777646</v>
      </c>
      <c r="EF8" s="78">
        <f t="shared" si="103"/>
        <v>0.1673867212064839</v>
      </c>
      <c r="EG8" s="78">
        <f t="shared" si="104"/>
        <v>7.8762318944287882E-2</v>
      </c>
      <c r="EH8" s="78">
        <f t="shared" si="105"/>
        <v>2.4919424753046163E-2</v>
      </c>
      <c r="EI8" s="78">
        <f t="shared" si="106"/>
        <v>2.8906082312180774E-2</v>
      </c>
      <c r="EJ8" s="78">
        <f t="shared" si="107"/>
        <v>1.2029890273967326E-2</v>
      </c>
      <c r="EK8" s="78">
        <f t="shared" si="108"/>
        <v>0.1001431044272119</v>
      </c>
      <c r="EL8" s="78">
        <f t="shared" si="109"/>
        <v>0.14246021768967668</v>
      </c>
      <c r="EM8" s="78">
        <f t="shared" si="110"/>
        <v>0.22655644096479433</v>
      </c>
    </row>
    <row r="9" spans="1:143" x14ac:dyDescent="0.25">
      <c r="A9" s="79">
        <f t="shared" si="53"/>
        <v>1.4255651837088475E-4</v>
      </c>
      <c r="B9">
        <v>1954</v>
      </c>
      <c r="C9" s="79">
        <f t="shared" si="54"/>
        <v>0.3535491615512486</v>
      </c>
      <c r="D9" s="81">
        <f t="shared" si="55"/>
        <v>5.1502084031830349E-6</v>
      </c>
      <c r="E9" s="74">
        <f t="shared" si="56"/>
        <v>0.12039436175784853</v>
      </c>
      <c r="F9">
        <v>1954</v>
      </c>
      <c r="G9" s="72">
        <v>4250000</v>
      </c>
      <c r="H9" s="27">
        <v>3.4604765281827127E-2</v>
      </c>
      <c r="I9" s="27">
        <v>5.6683708706272797E-2</v>
      </c>
      <c r="J9" s="27">
        <v>9.0641092791819824E-2</v>
      </c>
      <c r="K9" s="27">
        <v>0.12039436175784853</v>
      </c>
      <c r="L9" s="27">
        <v>3.1910691266122081E-2</v>
      </c>
      <c r="M9" s="27">
        <v>7.4085747879787953E-3</v>
      </c>
      <c r="N9" s="27">
        <v>2.576443255776345E-2</v>
      </c>
      <c r="O9" s="27">
        <v>8.2624793412265432E-3</v>
      </c>
      <c r="P9" s="27">
        <v>4.5847155205135373E-3</v>
      </c>
      <c r="Q9" s="27">
        <v>9.6715248582533886E-2</v>
      </c>
      <c r="R9" s="27">
        <v>5.4874955515074916E-2</v>
      </c>
      <c r="S9" s="27">
        <v>7.6909092126412892E-2</v>
      </c>
      <c r="T9" s="27">
        <v>0.10211678715579225</v>
      </c>
      <c r="U9" s="27">
        <v>2.3323748795495008E-2</v>
      </c>
      <c r="V9" s="27">
        <v>1.8041180036350172E-3</v>
      </c>
      <c r="W9" s="27">
        <v>6.1733488045593768E-2</v>
      </c>
      <c r="X9" s="27">
        <v>1.2927023091989417E-4</v>
      </c>
      <c r="Y9" s="27">
        <v>4.7486981560708852E-2</v>
      </c>
      <c r="Z9" s="27">
        <v>9.289585403073336E-2</v>
      </c>
      <c r="AA9" s="27">
        <v>2.3536452402546468E-2</v>
      </c>
      <c r="AB9" s="27">
        <v>4.2592223494323698E-4</v>
      </c>
      <c r="AC9" s="27">
        <v>2.5463660387017559E-2</v>
      </c>
      <c r="AD9" s="27">
        <v>8.5354403865952437E-3</v>
      </c>
      <c r="AE9" s="27">
        <v>5.1502084031830349E-6</v>
      </c>
      <c r="AF9" s="27">
        <v>3.2539016691310414E-3</v>
      </c>
      <c r="AG9" s="27">
        <v>5.3510665309071729E-4</v>
      </c>
      <c r="AH9" s="75">
        <f t="shared" si="57"/>
        <v>0.73535126223882641</v>
      </c>
      <c r="AI9" s="75">
        <f t="shared" si="0"/>
        <v>1.2045288100082969</v>
      </c>
      <c r="AJ9" s="75">
        <f t="shared" si="1"/>
        <v>1.9261232218261712</v>
      </c>
      <c r="AK9" s="75">
        <f t="shared" si="2"/>
        <v>2.5583801873542811</v>
      </c>
      <c r="AL9" s="75">
        <f t="shared" si="3"/>
        <v>0.67810218940509426</v>
      </c>
      <c r="AM9" s="75">
        <f t="shared" si="4"/>
        <v>0.1574322142445494</v>
      </c>
      <c r="AN9" s="75">
        <f t="shared" si="5"/>
        <v>0.54749419185247328</v>
      </c>
      <c r="AO9" s="75">
        <f t="shared" si="6"/>
        <v>0.17557768600106402</v>
      </c>
      <c r="AP9" s="75">
        <f t="shared" si="7"/>
        <v>9.7425204810912672E-2</v>
      </c>
      <c r="AQ9" s="75">
        <f t="shared" si="8"/>
        <v>2.0551990323788449</v>
      </c>
      <c r="AR9" s="75">
        <f t="shared" si="9"/>
        <v>1.1660928046953418</v>
      </c>
      <c r="AS9" s="75">
        <f t="shared" si="10"/>
        <v>1.6343182076862739</v>
      </c>
      <c r="AT9" s="75">
        <f t="shared" si="11"/>
        <v>2.1699817270605855</v>
      </c>
      <c r="AU9" s="75">
        <f t="shared" si="12"/>
        <v>0.49562966190426894</v>
      </c>
      <c r="AV9" s="75">
        <f t="shared" si="13"/>
        <v>3.8337507577244113E-2</v>
      </c>
      <c r="AW9" s="75">
        <f t="shared" si="14"/>
        <v>1.3118366209688674</v>
      </c>
      <c r="AX9" s="75">
        <f t="shared" si="15"/>
        <v>2.7469924070477507E-3</v>
      </c>
      <c r="AY9" s="75">
        <f t="shared" si="16"/>
        <v>1.0090983581650632</v>
      </c>
      <c r="AZ9" s="75">
        <f t="shared" si="17"/>
        <v>1.974036898153084</v>
      </c>
      <c r="BA9" s="75">
        <f t="shared" si="18"/>
        <v>0.50014961355411247</v>
      </c>
      <c r="BB9" s="75">
        <f t="shared" si="19"/>
        <v>9.050847492543786E-3</v>
      </c>
      <c r="BC9" s="75">
        <f t="shared" si="20"/>
        <v>0.54110278322412309</v>
      </c>
      <c r="BD9" s="75">
        <f t="shared" si="21"/>
        <v>0.18137810821514894</v>
      </c>
      <c r="BE9" s="75">
        <f t="shared" si="22"/>
        <v>1.094419285676395E-4</v>
      </c>
      <c r="BF9" s="75">
        <f t="shared" si="23"/>
        <v>6.9145410469034635E-2</v>
      </c>
      <c r="BG9" s="75">
        <f t="shared" si="24"/>
        <v>1.1371016378177742E-2</v>
      </c>
      <c r="BH9" s="75"/>
      <c r="BI9" s="73">
        <f t="shared" si="25"/>
        <v>80.478857077230586</v>
      </c>
      <c r="BJ9" s="73">
        <f t="shared" si="26"/>
        <v>35.100339145297212</v>
      </c>
      <c r="BK9" s="73">
        <f t="shared" si="27"/>
        <v>73.755248023662148</v>
      </c>
      <c r="BL9" s="73">
        <f t="shared" si="28"/>
        <v>53.422714949958348</v>
      </c>
      <c r="BM9" s="73">
        <f t="shared" si="29"/>
        <v>31.580921384509526</v>
      </c>
      <c r="BN9" s="73">
        <f t="shared" si="30"/>
        <v>4.7292114304257611</v>
      </c>
      <c r="BO9" s="73">
        <f t="shared" si="31"/>
        <v>12.41882754006374</v>
      </c>
      <c r="BP9" s="73">
        <f t="shared" si="32"/>
        <v>15.89228277779913</v>
      </c>
      <c r="BQ9" s="73">
        <f t="shared" si="33"/>
        <v>3.5854631894098055</v>
      </c>
      <c r="BR9" s="73">
        <f t="shared" si="34"/>
        <v>80.678760912678001</v>
      </c>
      <c r="BS9" s="73">
        <f t="shared" si="35"/>
        <v>73.298294915888889</v>
      </c>
      <c r="BT9" s="73">
        <f t="shared" si="36"/>
        <v>61.637322191586165</v>
      </c>
      <c r="BU9" s="73">
        <f t="shared" si="37"/>
        <v>79.864478701459191</v>
      </c>
      <c r="BV9" s="73">
        <f t="shared" si="38"/>
        <v>19.746809359048399</v>
      </c>
      <c r="BW9" s="73">
        <f t="shared" si="39"/>
        <v>1.7222990771668323</v>
      </c>
      <c r="BX9" s="73">
        <f t="shared" si="40"/>
        <v>21.734812271981145</v>
      </c>
      <c r="BY9" s="73">
        <f t="shared" si="41"/>
        <v>0.29152999025661241</v>
      </c>
      <c r="BZ9" s="73">
        <f t="shared" si="42"/>
        <v>35.224935501249284</v>
      </c>
      <c r="CA9" s="73">
        <f t="shared" si="43"/>
        <v>79.711662240503799</v>
      </c>
      <c r="CB9" s="73">
        <f t="shared" si="44"/>
        <v>45.831055082814515</v>
      </c>
      <c r="CC9" s="73">
        <f t="shared" si="45"/>
        <v>0.22286930485677461</v>
      </c>
      <c r="CD9" s="73">
        <f t="shared" si="46"/>
        <v>14.771000288433111</v>
      </c>
      <c r="CE9" s="73">
        <f t="shared" si="47"/>
        <v>5.5369520472400531</v>
      </c>
      <c r="CF9" s="73">
        <f t="shared" si="48"/>
        <v>0.11914166867663946</v>
      </c>
      <c r="CG9" s="73">
        <f t="shared" si="49"/>
        <v>3.5772216644503088</v>
      </c>
      <c r="CH9" s="73">
        <f t="shared" si="50"/>
        <v>0.81739926335403723</v>
      </c>
      <c r="CI9" s="73"/>
      <c r="CJ9" s="73">
        <f t="shared" si="58"/>
        <v>835.75040999999999</v>
      </c>
      <c r="CK9" s="73"/>
      <c r="CL9" s="78">
        <f t="shared" si="59"/>
        <v>9.6295324673822874E-2</v>
      </c>
      <c r="CM9" s="78">
        <f t="shared" si="60"/>
        <v>4.1998590398893386E-2</v>
      </c>
      <c r="CN9" s="78">
        <f t="shared" si="61"/>
        <v>8.8250328257286945E-2</v>
      </c>
      <c r="CO9" s="78">
        <f t="shared" si="62"/>
        <v>6.3921853116360838E-2</v>
      </c>
      <c r="CP9" s="78">
        <f t="shared" si="63"/>
        <v>3.7787503310359759E-2</v>
      </c>
      <c r="CQ9" s="78">
        <f t="shared" si="64"/>
        <v>5.6586408739252199E-3</v>
      </c>
      <c r="CR9" s="78">
        <f t="shared" si="65"/>
        <v>1.4859493206905803E-2</v>
      </c>
      <c r="CS9" s="78">
        <f t="shared" si="66"/>
        <v>1.9015584781823955E-2</v>
      </c>
      <c r="CT9" s="78">
        <f t="shared" si="67"/>
        <v>4.2901123906236615E-3</v>
      </c>
      <c r="CU9" s="78">
        <f t="shared" si="68"/>
        <v>9.6534515505266705E-2</v>
      </c>
      <c r="CV9" s="78">
        <f t="shared" si="69"/>
        <v>8.7703570394765215E-2</v>
      </c>
      <c r="CW9" s="78">
        <f t="shared" si="70"/>
        <v>7.3750872813315355E-2</v>
      </c>
      <c r="CX9" s="78">
        <f t="shared" si="71"/>
        <v>9.5560202837901315E-2</v>
      </c>
      <c r="CY9" s="78">
        <f t="shared" si="72"/>
        <v>2.3627639451649685E-2</v>
      </c>
      <c r="CZ9" s="78">
        <f t="shared" si="73"/>
        <v>2.0607816120207854E-3</v>
      </c>
      <c r="DA9" s="78">
        <f t="shared" si="74"/>
        <v>2.600634353500484E-2</v>
      </c>
      <c r="DB9" s="78">
        <f t="shared" si="75"/>
        <v>3.4882422642976916E-4</v>
      </c>
      <c r="DC9" s="78">
        <f t="shared" si="76"/>
        <v>4.2147673611370749E-2</v>
      </c>
      <c r="DD9" s="78">
        <f t="shared" si="77"/>
        <v>9.5377353437976542E-2</v>
      </c>
      <c r="DE9" s="78">
        <f t="shared" si="78"/>
        <v>5.483820831486582E-2</v>
      </c>
      <c r="DF9" s="78">
        <f t="shared" si="79"/>
        <v>2.6666969251833763E-4</v>
      </c>
      <c r="DG9" s="78">
        <f t="shared" si="80"/>
        <v>1.7673937232568167E-2</v>
      </c>
      <c r="DH9" s="78">
        <f t="shared" si="81"/>
        <v>6.625126330766686E-3</v>
      </c>
      <c r="DI9" s="78">
        <f t="shared" si="82"/>
        <v>1.4255651837088475E-4</v>
      </c>
      <c r="DJ9" s="78">
        <f t="shared" si="83"/>
        <v>4.2802511630838551E-3</v>
      </c>
      <c r="DK9" s="78">
        <f t="shared" si="84"/>
        <v>9.7804231212287088E-4</v>
      </c>
      <c r="DN9" s="78">
        <f t="shared" si="85"/>
        <v>0.29046609644636406</v>
      </c>
      <c r="DO9" s="78">
        <f t="shared" si="86"/>
        <v>0.23195827508290093</v>
      </c>
      <c r="DP9" s="78">
        <f t="shared" si="87"/>
        <v>0.19561832555793279</v>
      </c>
      <c r="DQ9" s="78">
        <f t="shared" si="88"/>
        <v>0.12222749050755162</v>
      </c>
      <c r="DR9" s="78">
        <f t="shared" si="89"/>
        <v>7.7321222173014736E-2</v>
      </c>
      <c r="DS9" s="78">
        <f t="shared" si="90"/>
        <v>4.3823831253278642E-2</v>
      </c>
      <c r="DT9" s="78">
        <f t="shared" si="91"/>
        <v>0.13469970588462013</v>
      </c>
      <c r="DU9" s="78">
        <f t="shared" si="92"/>
        <v>0.20754378307247953</v>
      </c>
      <c r="DV9" s="78">
        <f t="shared" si="93"/>
        <v>0.26227907110397097</v>
      </c>
      <c r="DW9" s="78">
        <f t="shared" si="94"/>
        <v>0.3535491615512486</v>
      </c>
      <c r="DX9" s="78">
        <f t="shared" si="95"/>
        <v>0.28064228549763159</v>
      </c>
      <c r="DY9" s="78">
        <f t="shared" si="96"/>
        <v>0.19499949671488714</v>
      </c>
      <c r="DZ9" s="78">
        <f t="shared" si="97"/>
        <v>0.14725496743657662</v>
      </c>
      <c r="EA9" s="78">
        <f t="shared" si="98"/>
        <v>5.2043588825105076E-2</v>
      </c>
      <c r="EB9" s="78">
        <f t="shared" si="99"/>
        <v>7.0563622984826144E-2</v>
      </c>
      <c r="EC9" s="78">
        <f t="shared" si="100"/>
        <v>0.16388019481078189</v>
      </c>
      <c r="ED9" s="78">
        <f t="shared" si="101"/>
        <v>0.19271205959064289</v>
      </c>
      <c r="EE9" s="78">
        <f t="shared" si="102"/>
        <v>0.19262990505673147</v>
      </c>
      <c r="EF9" s="78">
        <f t="shared" si="103"/>
        <v>0.16815616867792887</v>
      </c>
      <c r="EG9" s="78">
        <f t="shared" si="104"/>
        <v>7.9403941570719019E-2</v>
      </c>
      <c r="EH9" s="78">
        <f t="shared" si="105"/>
        <v>2.4708289774224079E-2</v>
      </c>
      <c r="EI9" s="78">
        <f t="shared" si="106"/>
        <v>2.8721871244789594E-2</v>
      </c>
      <c r="EJ9" s="78">
        <f t="shared" si="107"/>
        <v>1.2025976324344297E-2</v>
      </c>
      <c r="EK9" s="78">
        <f t="shared" si="108"/>
        <v>0.10169617466740048</v>
      </c>
      <c r="EL9" s="78">
        <f t="shared" si="109"/>
        <v>0.143552208547923</v>
      </c>
      <c r="EM9" s="78">
        <f t="shared" si="110"/>
        <v>0.22752228564212607</v>
      </c>
    </row>
    <row r="10" spans="1:143" x14ac:dyDescent="0.25">
      <c r="A10" s="79">
        <f t="shared" si="53"/>
        <v>1.4614139573983985E-4</v>
      </c>
      <c r="B10">
        <v>1955</v>
      </c>
      <c r="C10" s="79">
        <f t="shared" si="54"/>
        <v>0.3541474766719776</v>
      </c>
      <c r="D10" s="81">
        <f t="shared" si="55"/>
        <v>1.0231911387554619E-5</v>
      </c>
      <c r="E10" s="74">
        <f t="shared" si="56"/>
        <v>0.12502935279579305</v>
      </c>
      <c r="F10">
        <v>1955</v>
      </c>
      <c r="G10" s="72">
        <v>4250000</v>
      </c>
      <c r="H10" s="27">
        <v>3.5220796973809886E-2</v>
      </c>
      <c r="I10" s="27">
        <v>5.4069000940824251E-2</v>
      </c>
      <c r="J10" s="27">
        <v>9.4229764732545504E-2</v>
      </c>
      <c r="K10" s="27">
        <v>0.12502935279579305</v>
      </c>
      <c r="L10" s="27">
        <v>3.115054262384066E-2</v>
      </c>
      <c r="M10" s="27">
        <v>7.1096436276423276E-3</v>
      </c>
      <c r="N10" s="27">
        <v>2.4885031685671591E-2</v>
      </c>
      <c r="O10" s="27">
        <v>8.2883598194886197E-3</v>
      </c>
      <c r="P10" s="27">
        <v>4.5132961130503425E-3</v>
      </c>
      <c r="Q10" s="27">
        <v>9.3771886697952445E-2</v>
      </c>
      <c r="R10" s="27">
        <v>5.8283525241357999E-2</v>
      </c>
      <c r="S10" s="27">
        <v>7.7011504249568596E-2</v>
      </c>
      <c r="T10" s="27">
        <v>9.5121987405540273E-2</v>
      </c>
      <c r="U10" s="27">
        <v>2.2865763973337686E-2</v>
      </c>
      <c r="V10" s="27">
        <v>1.6683131517407806E-3</v>
      </c>
      <c r="W10" s="27">
        <v>5.8964458944199757E-2</v>
      </c>
      <c r="X10" s="27">
        <v>1.2789889234443274E-4</v>
      </c>
      <c r="Y10" s="27">
        <v>4.7769724695076253E-2</v>
      </c>
      <c r="Z10" s="27">
        <v>9.2880687216096436E-2</v>
      </c>
      <c r="AA10" s="27">
        <v>2.8439086106138687E-2</v>
      </c>
      <c r="AB10" s="27">
        <v>3.9699816183711925E-4</v>
      </c>
      <c r="AC10" s="27">
        <v>2.5826367533326615E-2</v>
      </c>
      <c r="AD10" s="27">
        <v>8.5359720750674412E-3</v>
      </c>
      <c r="AE10" s="27">
        <v>1.0231911387554619E-5</v>
      </c>
      <c r="AF10" s="27">
        <v>3.3038841870413867E-3</v>
      </c>
      <c r="AG10" s="27">
        <v>5.259202453203074E-4</v>
      </c>
      <c r="AH10" s="75">
        <f t="shared" si="57"/>
        <v>0.74844193569346007</v>
      </c>
      <c r="AI10" s="75">
        <f t="shared" si="0"/>
        <v>1.1489662699925154</v>
      </c>
      <c r="AJ10" s="75">
        <f t="shared" si="1"/>
        <v>2.0023825005665921</v>
      </c>
      <c r="AK10" s="75">
        <f t="shared" si="2"/>
        <v>2.6568737469106023</v>
      </c>
      <c r="AL10" s="75">
        <f t="shared" si="3"/>
        <v>0.66194903075661404</v>
      </c>
      <c r="AM10" s="75">
        <f t="shared" si="4"/>
        <v>0.15107992708739945</v>
      </c>
      <c r="AN10" s="75">
        <f t="shared" si="5"/>
        <v>0.52880692332052126</v>
      </c>
      <c r="AO10" s="75">
        <f t="shared" si="6"/>
        <v>0.17612764616413318</v>
      </c>
      <c r="AP10" s="75">
        <f t="shared" si="7"/>
        <v>9.5907542402319773E-2</v>
      </c>
      <c r="AQ10" s="75">
        <f t="shared" si="8"/>
        <v>1.9926525923314895</v>
      </c>
      <c r="AR10" s="75">
        <f t="shared" si="9"/>
        <v>1.2385249113788575</v>
      </c>
      <c r="AS10" s="75">
        <f t="shared" si="10"/>
        <v>1.6364944653033326</v>
      </c>
      <c r="AT10" s="75">
        <f t="shared" si="11"/>
        <v>2.0213422323677306</v>
      </c>
      <c r="AU10" s="75">
        <f t="shared" si="12"/>
        <v>0.48589748443342584</v>
      </c>
      <c r="AV10" s="75">
        <f t="shared" si="13"/>
        <v>3.5451654474491591E-2</v>
      </c>
      <c r="AW10" s="75">
        <f t="shared" si="14"/>
        <v>1.2529947525642449</v>
      </c>
      <c r="AX10" s="75">
        <f t="shared" si="15"/>
        <v>2.7178514623191954E-3</v>
      </c>
      <c r="AY10" s="75">
        <f t="shared" si="16"/>
        <v>1.0151066497703705</v>
      </c>
      <c r="AZ10" s="75">
        <f t="shared" si="17"/>
        <v>1.9737146033420492</v>
      </c>
      <c r="BA10" s="75">
        <f t="shared" si="18"/>
        <v>0.60433057975544713</v>
      </c>
      <c r="BB10" s="75">
        <f t="shared" si="19"/>
        <v>8.4362109390387838E-3</v>
      </c>
      <c r="BC10" s="75">
        <f t="shared" si="20"/>
        <v>0.54881031008319059</v>
      </c>
      <c r="BD10" s="75">
        <f t="shared" si="21"/>
        <v>0.18138940659518313</v>
      </c>
      <c r="BE10" s="75">
        <f t="shared" si="22"/>
        <v>2.1742811698553563E-4</v>
      </c>
      <c r="BF10" s="75">
        <f t="shared" si="23"/>
        <v>7.0207538974629474E-2</v>
      </c>
      <c r="BG10" s="75">
        <f t="shared" si="24"/>
        <v>1.1175805213056533E-2</v>
      </c>
      <c r="BH10" s="75"/>
      <c r="BI10" s="73">
        <f t="shared" si="25"/>
        <v>79.743505814991764</v>
      </c>
      <c r="BJ10" s="73">
        <f t="shared" si="26"/>
        <v>33.895810335288914</v>
      </c>
      <c r="BK10" s="73">
        <f t="shared" si="27"/>
        <v>71.829124801835974</v>
      </c>
      <c r="BL10" s="73">
        <f t="shared" si="28"/>
        <v>50.864334762604066</v>
      </c>
      <c r="BM10" s="73">
        <f t="shared" si="29"/>
        <v>30.902819195104431</v>
      </c>
      <c r="BN10" s="73">
        <f t="shared" si="30"/>
        <v>4.5717792161812119</v>
      </c>
      <c r="BO10" s="73">
        <f t="shared" si="31"/>
        <v>11.871333348211266</v>
      </c>
      <c r="BP10" s="73">
        <f t="shared" si="32"/>
        <v>15.716705091798065</v>
      </c>
      <c r="BQ10" s="73">
        <f t="shared" si="33"/>
        <v>3.4880379845988929</v>
      </c>
      <c r="BR10" s="73">
        <f t="shared" si="34"/>
        <v>78.62356188029915</v>
      </c>
      <c r="BS10" s="73">
        <f t="shared" si="35"/>
        <v>72.13220211119355</v>
      </c>
      <c r="BT10" s="73">
        <f t="shared" si="36"/>
        <v>60.003003983899887</v>
      </c>
      <c r="BU10" s="73">
        <f t="shared" si="37"/>
        <v>77.694496974398604</v>
      </c>
      <c r="BV10" s="73">
        <f t="shared" si="38"/>
        <v>19.251179697144131</v>
      </c>
      <c r="BW10" s="73">
        <f t="shared" si="39"/>
        <v>1.6839615695895882</v>
      </c>
      <c r="BX10" s="73">
        <f t="shared" si="40"/>
        <v>20.422975651012276</v>
      </c>
      <c r="BY10" s="73">
        <f t="shared" si="41"/>
        <v>0.28878299784956468</v>
      </c>
      <c r="BZ10" s="73">
        <f t="shared" si="42"/>
        <v>34.215837143084222</v>
      </c>
      <c r="CA10" s="73">
        <f t="shared" si="43"/>
        <v>77.737625342350711</v>
      </c>
      <c r="CB10" s="73">
        <f t="shared" si="44"/>
        <v>45.330905469260401</v>
      </c>
      <c r="CC10" s="73">
        <f t="shared" si="45"/>
        <v>0.21381845736423083</v>
      </c>
      <c r="CD10" s="73">
        <f t="shared" si="46"/>
        <v>14.229897505208989</v>
      </c>
      <c r="CE10" s="73">
        <f t="shared" si="47"/>
        <v>5.3555739390249038</v>
      </c>
      <c r="CF10" s="73">
        <f t="shared" si="48"/>
        <v>0.11903222674807182</v>
      </c>
      <c r="CG10" s="73">
        <f t="shared" si="49"/>
        <v>3.5080762539812742</v>
      </c>
      <c r="CH10" s="73">
        <f t="shared" si="50"/>
        <v>0.80602824697585951</v>
      </c>
      <c r="CI10" s="73"/>
      <c r="CJ10" s="73">
        <f t="shared" si="58"/>
        <v>814.5004100000001</v>
      </c>
      <c r="CK10" s="73"/>
      <c r="CL10" s="78">
        <f t="shared" si="59"/>
        <v>9.7904807457361201E-2</v>
      </c>
      <c r="CM10" s="78">
        <f t="shared" si="60"/>
        <v>4.1615461354143346E-2</v>
      </c>
      <c r="CN10" s="78">
        <f t="shared" si="61"/>
        <v>8.8187954137231142E-2</v>
      </c>
      <c r="CO10" s="78">
        <f t="shared" si="62"/>
        <v>6.2448507254408946E-2</v>
      </c>
      <c r="CP10" s="78">
        <f t="shared" si="63"/>
        <v>3.7940827058766523E-2</v>
      </c>
      <c r="CQ10" s="78">
        <f t="shared" si="64"/>
        <v>5.6129857763745159E-3</v>
      </c>
      <c r="CR10" s="78">
        <f t="shared" si="65"/>
        <v>1.4574987565950107E-2</v>
      </c>
      <c r="CS10" s="78">
        <f t="shared" si="66"/>
        <v>1.9296129134911133E-2</v>
      </c>
      <c r="CT10" s="78">
        <f t="shared" si="67"/>
        <v>4.2824263091517569E-3</v>
      </c>
      <c r="CU10" s="78">
        <f t="shared" si="68"/>
        <v>9.6529800249332151E-2</v>
      </c>
      <c r="CV10" s="78">
        <f t="shared" si="69"/>
        <v>8.8560056232744613E-2</v>
      </c>
      <c r="CW10" s="78">
        <f t="shared" si="70"/>
        <v>7.3668476095549024E-2</v>
      </c>
      <c r="CX10" s="78">
        <f t="shared" si="71"/>
        <v>9.5389144094351772E-2</v>
      </c>
      <c r="CY10" s="78">
        <f t="shared" si="72"/>
        <v>2.363556784108203E-2</v>
      </c>
      <c r="CZ10" s="78">
        <f t="shared" si="73"/>
        <v>2.067477866081845E-3</v>
      </c>
      <c r="DA10" s="78">
        <f t="shared" si="74"/>
        <v>2.507423618241306E-2</v>
      </c>
      <c r="DB10" s="78">
        <f t="shared" si="75"/>
        <v>3.5455230507442547E-4</v>
      </c>
      <c r="DC10" s="78">
        <f t="shared" si="76"/>
        <v>4.2008373136465604E-2</v>
      </c>
      <c r="DD10" s="78">
        <f t="shared" si="77"/>
        <v>9.5442094795692864E-2</v>
      </c>
      <c r="DE10" s="78">
        <f t="shared" si="78"/>
        <v>5.5654858994190558E-2</v>
      </c>
      <c r="DF10" s="78">
        <f t="shared" si="79"/>
        <v>2.6251485541208111E-4</v>
      </c>
      <c r="DG10" s="78">
        <f t="shared" si="80"/>
        <v>1.7470706374732196E-2</v>
      </c>
      <c r="DH10" s="78">
        <f t="shared" si="81"/>
        <v>6.5752869774797331E-3</v>
      </c>
      <c r="DI10" s="78">
        <f t="shared" si="82"/>
        <v>1.4614139573983985E-4</v>
      </c>
      <c r="DJ10" s="78">
        <f t="shared" si="83"/>
        <v>4.3070282235723786E-3</v>
      </c>
      <c r="DK10" s="78">
        <f t="shared" si="84"/>
        <v>9.895983317870392E-4</v>
      </c>
      <c r="DN10" s="78">
        <f t="shared" si="85"/>
        <v>0.29015673020314459</v>
      </c>
      <c r="DO10" s="78">
        <f t="shared" si="86"/>
        <v>0.23019274980454996</v>
      </c>
      <c r="DP10" s="78">
        <f t="shared" si="87"/>
        <v>0.19419027422678112</v>
      </c>
      <c r="DQ10" s="78">
        <f t="shared" si="88"/>
        <v>0.12057730765550009</v>
      </c>
      <c r="DR10" s="78">
        <f t="shared" si="89"/>
        <v>7.7424929536002274E-2</v>
      </c>
      <c r="DS10" s="78">
        <f t="shared" si="90"/>
        <v>4.3766528786387517E-2</v>
      </c>
      <c r="DT10" s="78">
        <f t="shared" si="91"/>
        <v>0.13468334325934514</v>
      </c>
      <c r="DU10" s="78">
        <f t="shared" si="92"/>
        <v>0.20866841192613966</v>
      </c>
      <c r="DV10" s="78">
        <f t="shared" si="93"/>
        <v>0.26304075888677758</v>
      </c>
      <c r="DW10" s="78">
        <f t="shared" si="94"/>
        <v>0.3541474766719776</v>
      </c>
      <c r="DX10" s="78">
        <f t="shared" si="95"/>
        <v>0.28125324426372744</v>
      </c>
      <c r="DY10" s="78">
        <f t="shared" si="96"/>
        <v>0.19476066589706467</v>
      </c>
      <c r="DZ10" s="78">
        <f t="shared" si="97"/>
        <v>0.14616642598392871</v>
      </c>
      <c r="EA10" s="78">
        <f t="shared" si="98"/>
        <v>5.1131834194651359E-2</v>
      </c>
      <c r="EB10" s="78">
        <f t="shared" si="99"/>
        <v>6.9504639490034936E-2</v>
      </c>
      <c r="EC10" s="78">
        <f t="shared" si="100"/>
        <v>0.16287925641964596</v>
      </c>
      <c r="ED10" s="78">
        <f t="shared" si="101"/>
        <v>0.19345987923142346</v>
      </c>
      <c r="EE10" s="78">
        <f t="shared" si="102"/>
        <v>0.19336784178176114</v>
      </c>
      <c r="EF10" s="78">
        <f t="shared" si="103"/>
        <v>0.1688301750200277</v>
      </c>
      <c r="EG10" s="78">
        <f t="shared" si="104"/>
        <v>7.9963367201814572E-2</v>
      </c>
      <c r="EH10" s="78">
        <f t="shared" si="105"/>
        <v>2.4454649603363847E-2</v>
      </c>
      <c r="EI10" s="78">
        <f t="shared" si="106"/>
        <v>2.8499162971524147E-2</v>
      </c>
      <c r="EJ10" s="78">
        <f t="shared" si="107"/>
        <v>1.2018054928578992E-2</v>
      </c>
      <c r="EK10" s="78">
        <f t="shared" si="108"/>
        <v>0.10334757540846046</v>
      </c>
      <c r="EL10" s="78">
        <f t="shared" si="109"/>
        <v>0.14481689536686398</v>
      </c>
      <c r="EM10" s="78">
        <f t="shared" si="110"/>
        <v>0.22869782128052274</v>
      </c>
    </row>
    <row r="11" spans="1:143" x14ac:dyDescent="0.25">
      <c r="A11" s="79">
        <f t="shared" si="53"/>
        <v>1.4978220891318072E-4</v>
      </c>
      <c r="B11">
        <v>1956</v>
      </c>
      <c r="C11" s="79">
        <f t="shared" si="54"/>
        <v>0.35495002233709494</v>
      </c>
      <c r="D11" s="81">
        <f t="shared" si="55"/>
        <v>3.9850739056862524E-6</v>
      </c>
      <c r="E11" s="74">
        <f t="shared" si="56"/>
        <v>0.12260478378234323</v>
      </c>
      <c r="F11">
        <v>1956</v>
      </c>
      <c r="G11" s="72">
        <v>4250000</v>
      </c>
      <c r="H11" s="27">
        <v>3.6778745209816631E-2</v>
      </c>
      <c r="I11" s="27">
        <v>5.1785039135916422E-2</v>
      </c>
      <c r="J11" s="27">
        <v>9.8787491450771134E-2</v>
      </c>
      <c r="K11" s="27">
        <v>0.12260478378234323</v>
      </c>
      <c r="L11" s="27">
        <v>2.9665886422404881E-2</v>
      </c>
      <c r="M11" s="27">
        <v>6.7830939217162116E-3</v>
      </c>
      <c r="N11" s="27">
        <v>2.3781924800659132E-2</v>
      </c>
      <c r="O11" s="27">
        <v>7.799287767666206E-3</v>
      </c>
      <c r="P11" s="27">
        <v>4.3686372691085539E-3</v>
      </c>
      <c r="Q11" s="27">
        <v>9.1590447977101766E-2</v>
      </c>
      <c r="R11" s="27">
        <v>6.5537529184439683E-2</v>
      </c>
      <c r="S11" s="27">
        <v>7.8177685479038264E-2</v>
      </c>
      <c r="T11" s="27">
        <v>9.0990694354295978E-2</v>
      </c>
      <c r="U11" s="27">
        <v>2.1829736721111079E-2</v>
      </c>
      <c r="V11" s="27">
        <v>1.5232945004485699E-3</v>
      </c>
      <c r="W11" s="27">
        <v>5.5876215634341572E-2</v>
      </c>
      <c r="X11" s="27">
        <v>1.1706154597953366E-4</v>
      </c>
      <c r="Y11" s="27">
        <v>4.8414662880182278E-2</v>
      </c>
      <c r="Z11" s="27">
        <v>9.406567700677114E-2</v>
      </c>
      <c r="AA11" s="27">
        <v>3.1349580147557322E-2</v>
      </c>
      <c r="AB11" s="27">
        <v>3.5467157760607645E-4</v>
      </c>
      <c r="AC11" s="27">
        <v>2.5455655841047357E-2</v>
      </c>
      <c r="AD11" s="27">
        <v>8.3004108113062525E-3</v>
      </c>
      <c r="AE11" s="27">
        <v>3.9850739056862524E-6</v>
      </c>
      <c r="AF11" s="27">
        <v>3.5437269706314997E-3</v>
      </c>
      <c r="AG11" s="27">
        <v>5.1407453383352654E-4</v>
      </c>
      <c r="AH11" s="75">
        <f t="shared" si="57"/>
        <v>0.78154833570860338</v>
      </c>
      <c r="AI11" s="75">
        <f t="shared" si="0"/>
        <v>1.1004320816382238</v>
      </c>
      <c r="AJ11" s="75">
        <f t="shared" si="1"/>
        <v>2.0992341933288863</v>
      </c>
      <c r="AK11" s="75">
        <f t="shared" si="2"/>
        <v>2.6053516553747937</v>
      </c>
      <c r="AL11" s="75">
        <f t="shared" si="3"/>
        <v>0.63040008647610379</v>
      </c>
      <c r="AM11" s="75">
        <f t="shared" si="4"/>
        <v>0.14414074583646949</v>
      </c>
      <c r="AN11" s="75">
        <f t="shared" si="5"/>
        <v>0.50536590201400655</v>
      </c>
      <c r="AO11" s="75">
        <f t="shared" si="6"/>
        <v>0.16573486506290686</v>
      </c>
      <c r="AP11" s="75">
        <f t="shared" si="7"/>
        <v>9.2833541968556768E-2</v>
      </c>
      <c r="AQ11" s="75">
        <f t="shared" si="8"/>
        <v>1.9462970195134126</v>
      </c>
      <c r="AR11" s="75">
        <f t="shared" si="9"/>
        <v>1.3926724951693432</v>
      </c>
      <c r="AS11" s="75">
        <f t="shared" si="10"/>
        <v>1.6612758164295629</v>
      </c>
      <c r="AT11" s="75">
        <f t="shared" si="11"/>
        <v>1.9335522550287896</v>
      </c>
      <c r="AU11" s="75">
        <f t="shared" si="12"/>
        <v>0.4638819053236104</v>
      </c>
      <c r="AV11" s="75">
        <f t="shared" si="13"/>
        <v>3.2370008134532106E-2</v>
      </c>
      <c r="AW11" s="75">
        <f t="shared" si="14"/>
        <v>1.1873695822297583</v>
      </c>
      <c r="AX11" s="75">
        <f t="shared" si="15"/>
        <v>2.48755785206509E-3</v>
      </c>
      <c r="AY11" s="75">
        <f t="shared" si="16"/>
        <v>1.0288115862038734</v>
      </c>
      <c r="AZ11" s="75">
        <f t="shared" si="17"/>
        <v>1.9988956363938868</v>
      </c>
      <c r="BA11" s="75">
        <f t="shared" si="18"/>
        <v>0.66617857813559311</v>
      </c>
      <c r="BB11" s="75">
        <f t="shared" si="19"/>
        <v>7.5367710241291243E-3</v>
      </c>
      <c r="BC11" s="75">
        <f t="shared" si="20"/>
        <v>0.54093268662225635</v>
      </c>
      <c r="BD11" s="75">
        <f t="shared" si="21"/>
        <v>0.17638372974025787</v>
      </c>
      <c r="BE11" s="75">
        <f t="shared" si="22"/>
        <v>8.468282049583287E-5</v>
      </c>
      <c r="BF11" s="75">
        <f t="shared" si="23"/>
        <v>7.5304198125919361E-2</v>
      </c>
      <c r="BG11" s="75">
        <f t="shared" si="24"/>
        <v>1.0924083843962439E-2</v>
      </c>
      <c r="BH11" s="75"/>
      <c r="BI11" s="73">
        <f t="shared" si="25"/>
        <v>78.9950638792983</v>
      </c>
      <c r="BJ11" s="73">
        <f t="shared" si="26"/>
        <v>32.746844065296401</v>
      </c>
      <c r="BK11" s="73">
        <f t="shared" si="27"/>
        <v>69.826742301269377</v>
      </c>
      <c r="BL11" s="73">
        <f t="shared" si="28"/>
        <v>48.207461015693461</v>
      </c>
      <c r="BM11" s="73">
        <f t="shared" si="29"/>
        <v>30.240870164347818</v>
      </c>
      <c r="BN11" s="73">
        <f t="shared" si="30"/>
        <v>4.4206992890938128</v>
      </c>
      <c r="BO11" s="73">
        <f t="shared" si="31"/>
        <v>11.342526424890744</v>
      </c>
      <c r="BP11" s="73">
        <f t="shared" si="32"/>
        <v>15.540577445633932</v>
      </c>
      <c r="BQ11" s="73">
        <f t="shared" si="33"/>
        <v>3.392130442196573</v>
      </c>
      <c r="BR11" s="73">
        <f t="shared" si="34"/>
        <v>76.630909287967654</v>
      </c>
      <c r="BS11" s="73">
        <f t="shared" si="35"/>
        <v>70.89367719981469</v>
      </c>
      <c r="BT11" s="73">
        <f t="shared" si="36"/>
        <v>58.366509518596558</v>
      </c>
      <c r="BU11" s="73">
        <f t="shared" si="37"/>
        <v>75.673154742030874</v>
      </c>
      <c r="BV11" s="73">
        <f t="shared" si="38"/>
        <v>18.765282212710705</v>
      </c>
      <c r="BW11" s="73">
        <f t="shared" si="39"/>
        <v>1.6485099151150966</v>
      </c>
      <c r="BX11" s="73">
        <f t="shared" si="40"/>
        <v>19.169980898448031</v>
      </c>
      <c r="BY11" s="73">
        <f t="shared" si="41"/>
        <v>0.28606514638724551</v>
      </c>
      <c r="BZ11" s="73">
        <f t="shared" si="42"/>
        <v>33.200730493313849</v>
      </c>
      <c r="CA11" s="73">
        <f t="shared" si="43"/>
        <v>75.763910739008665</v>
      </c>
      <c r="CB11" s="73">
        <f t="shared" si="44"/>
        <v>44.726574889504953</v>
      </c>
      <c r="CC11" s="73">
        <f t="shared" si="45"/>
        <v>0.20538224642519204</v>
      </c>
      <c r="CD11" s="73">
        <f t="shared" si="46"/>
        <v>13.681087195125798</v>
      </c>
      <c r="CE11" s="73">
        <f t="shared" si="47"/>
        <v>5.1741845324297202</v>
      </c>
      <c r="CF11" s="73">
        <f t="shared" si="48"/>
        <v>0.11881479863108628</v>
      </c>
      <c r="CG11" s="73">
        <f t="shared" si="49"/>
        <v>3.4378687150066449</v>
      </c>
      <c r="CH11" s="73">
        <f t="shared" si="50"/>
        <v>0.79485244176280301</v>
      </c>
      <c r="CI11" s="73"/>
      <c r="CJ11" s="73">
        <f t="shared" si="58"/>
        <v>793.2504100000001</v>
      </c>
      <c r="CK11" s="73"/>
      <c r="CL11" s="78">
        <f t="shared" si="59"/>
        <v>9.9584018972392704E-2</v>
      </c>
      <c r="CM11" s="78">
        <f t="shared" si="60"/>
        <v>4.1281849530082682E-2</v>
      </c>
      <c r="CN11" s="78">
        <f t="shared" si="61"/>
        <v>8.8026103007333295E-2</v>
      </c>
      <c r="CO11" s="78">
        <f t="shared" si="62"/>
        <v>6.0772059374912209E-2</v>
      </c>
      <c r="CP11" s="78">
        <f t="shared" si="63"/>
        <v>3.8122728690865491E-2</v>
      </c>
      <c r="CQ11" s="78">
        <f t="shared" si="64"/>
        <v>5.5728925360326162E-3</v>
      </c>
      <c r="CR11" s="78">
        <f t="shared" si="65"/>
        <v>1.4298796800988408E-2</v>
      </c>
      <c r="CS11" s="78">
        <f t="shared" si="66"/>
        <v>1.9591010921297766E-2</v>
      </c>
      <c r="CT11" s="78">
        <f t="shared" si="67"/>
        <v>4.2762416500945425E-3</v>
      </c>
      <c r="CU11" s="78">
        <f t="shared" si="68"/>
        <v>9.6603680656109137E-2</v>
      </c>
      <c r="CV11" s="78">
        <f t="shared" si="69"/>
        <v>8.9371119518002751E-2</v>
      </c>
      <c r="CW11" s="78">
        <f t="shared" si="70"/>
        <v>7.35789213378365E-2</v>
      </c>
      <c r="CX11" s="78">
        <f t="shared" si="71"/>
        <v>9.5396300825146579E-2</v>
      </c>
      <c r="CY11" s="78">
        <f t="shared" si="72"/>
        <v>2.3656189743048103E-2</v>
      </c>
      <c r="CZ11" s="78">
        <f t="shared" si="73"/>
        <v>2.0781708957642977E-3</v>
      </c>
      <c r="DA11" s="78">
        <f t="shared" si="74"/>
        <v>2.4166367463268036E-2</v>
      </c>
      <c r="DB11" s="78">
        <f t="shared" si="75"/>
        <v>3.6062401327626858E-4</v>
      </c>
      <c r="DC11" s="78">
        <f t="shared" si="76"/>
        <v>4.1854035087500102E-2</v>
      </c>
      <c r="DD11" s="78">
        <f t="shared" si="77"/>
        <v>9.551071109942276E-2</v>
      </c>
      <c r="DE11" s="78">
        <f t="shared" si="78"/>
        <v>5.6383929117042556E-2</v>
      </c>
      <c r="DF11" s="78">
        <f t="shared" si="79"/>
        <v>2.5891224742662533E-4</v>
      </c>
      <c r="DG11" s="78">
        <f t="shared" si="80"/>
        <v>1.7246870625791163E-2</v>
      </c>
      <c r="DH11" s="78">
        <f t="shared" si="81"/>
        <v>6.5227631365859864E-3</v>
      </c>
      <c r="DI11" s="78">
        <f t="shared" si="82"/>
        <v>1.4978220891318072E-4</v>
      </c>
      <c r="DJ11" s="78">
        <f t="shared" si="83"/>
        <v>4.3339009620009458E-3</v>
      </c>
      <c r="DK11" s="78">
        <f t="shared" si="84"/>
        <v>1.002019578865144E-3</v>
      </c>
      <c r="DN11" s="78">
        <f t="shared" si="85"/>
        <v>0.28966403088472092</v>
      </c>
      <c r="DO11" s="78">
        <f t="shared" si="86"/>
        <v>0.22820274060319368</v>
      </c>
      <c r="DP11" s="78">
        <f t="shared" si="87"/>
        <v>0.1924937836091436</v>
      </c>
      <c r="DQ11" s="78">
        <f t="shared" si="88"/>
        <v>0.11876647740279872</v>
      </c>
      <c r="DR11" s="78">
        <f t="shared" si="89"/>
        <v>7.7585428949184285E-2</v>
      </c>
      <c r="DS11" s="78">
        <f t="shared" si="90"/>
        <v>4.3738941908413327E-2</v>
      </c>
      <c r="DT11" s="78">
        <f t="shared" si="91"/>
        <v>0.13476973002848985</v>
      </c>
      <c r="DU11" s="78">
        <f t="shared" si="92"/>
        <v>0.20984205274550419</v>
      </c>
      <c r="DV11" s="78">
        <f t="shared" si="93"/>
        <v>0.26382996316204294</v>
      </c>
      <c r="DW11" s="78">
        <f t="shared" si="94"/>
        <v>0.35495002233709494</v>
      </c>
      <c r="DX11" s="78">
        <f t="shared" si="95"/>
        <v>0.28200253142403392</v>
      </c>
      <c r="DY11" s="78">
        <f t="shared" si="96"/>
        <v>0.19470958280179546</v>
      </c>
      <c r="DZ11" s="78">
        <f t="shared" si="97"/>
        <v>0.14529702892722701</v>
      </c>
      <c r="EA11" s="78">
        <f t="shared" si="98"/>
        <v>5.0261352115356699E-2</v>
      </c>
      <c r="EB11" s="78">
        <f t="shared" si="99"/>
        <v>6.8459197459808704E-2</v>
      </c>
      <c r="EC11" s="78">
        <f t="shared" si="100"/>
        <v>0.16189173766346715</v>
      </c>
      <c r="ED11" s="78">
        <f t="shared" si="101"/>
        <v>0.19410929931724169</v>
      </c>
      <c r="EE11" s="78">
        <f t="shared" si="102"/>
        <v>0.19400758755139202</v>
      </c>
      <c r="EF11" s="78">
        <f t="shared" si="103"/>
        <v>0.16940042308968312</v>
      </c>
      <c r="EG11" s="78">
        <f t="shared" si="104"/>
        <v>8.0412475126846322E-2</v>
      </c>
      <c r="EH11" s="78">
        <f t="shared" si="105"/>
        <v>2.4178328218716953E-2</v>
      </c>
      <c r="EI11" s="78">
        <f t="shared" si="106"/>
        <v>2.8253316933291275E-2</v>
      </c>
      <c r="EJ11" s="78">
        <f t="shared" si="107"/>
        <v>1.2008465886365255E-2</v>
      </c>
      <c r="EK11" s="78">
        <f t="shared" si="108"/>
        <v>0.10506972172217198</v>
      </c>
      <c r="EL11" s="78">
        <f t="shared" si="109"/>
        <v>0.14620178904334147</v>
      </c>
      <c r="EM11" s="78">
        <f t="shared" si="110"/>
        <v>0.22989399108867384</v>
      </c>
    </row>
    <row r="12" spans="1:143" x14ac:dyDescent="0.25">
      <c r="A12" s="79">
        <f t="shared" si="53"/>
        <v>1.537954051223761E-4</v>
      </c>
      <c r="B12">
        <v>1957</v>
      </c>
      <c r="C12" s="79">
        <f t="shared" si="54"/>
        <v>0.35573874003806383</v>
      </c>
      <c r="D12" s="81">
        <f t="shared" si="55"/>
        <v>0</v>
      </c>
      <c r="E12" s="74">
        <f t="shared" si="56"/>
        <v>0.11675532669516442</v>
      </c>
      <c r="F12">
        <v>1957</v>
      </c>
      <c r="G12" s="72">
        <v>4250000</v>
      </c>
      <c r="H12" s="27">
        <v>3.7149644495626029E-2</v>
      </c>
      <c r="I12" s="27">
        <v>5.1766563705581518E-2</v>
      </c>
      <c r="J12" s="27">
        <v>0.10737142012916936</v>
      </c>
      <c r="K12" s="27">
        <v>0.11675532669516442</v>
      </c>
      <c r="L12" s="27">
        <v>2.9515130583160236E-2</v>
      </c>
      <c r="M12" s="27">
        <v>6.4521084192945876E-3</v>
      </c>
      <c r="N12" s="27">
        <v>2.2769010702799908E-2</v>
      </c>
      <c r="O12" s="27">
        <v>7.4725874671866576E-3</v>
      </c>
      <c r="P12" s="27">
        <v>4.3460862231414904E-3</v>
      </c>
      <c r="Q12" s="27">
        <v>9.054036469162062E-2</v>
      </c>
      <c r="R12" s="27">
        <v>6.8579029400167704E-2</v>
      </c>
      <c r="S12" s="27">
        <v>7.9817507428559129E-2</v>
      </c>
      <c r="T12" s="27">
        <v>8.872492953019806E-2</v>
      </c>
      <c r="U12" s="27">
        <v>2.0849375140034578E-2</v>
      </c>
      <c r="V12" s="27">
        <v>1.4304318005927193E-3</v>
      </c>
      <c r="W12" s="27">
        <v>5.2984681073391326E-2</v>
      </c>
      <c r="X12" s="27">
        <v>9.5394733623659463E-5</v>
      </c>
      <c r="Y12" s="27">
        <v>4.7177832416402415E-2</v>
      </c>
      <c r="Z12" s="27">
        <v>9.1496268842905903E-2</v>
      </c>
      <c r="AA12" s="27">
        <v>3.7199054075605462E-2</v>
      </c>
      <c r="AB12" s="27">
        <v>2.4362347356196107E-4</v>
      </c>
      <c r="AC12" s="27">
        <v>2.5284496447891484E-2</v>
      </c>
      <c r="AD12" s="27">
        <v>7.9647264519323059E-3</v>
      </c>
      <c r="AE12" s="27">
        <v>0</v>
      </c>
      <c r="AF12" s="27">
        <v>3.4973176957720075E-3</v>
      </c>
      <c r="AG12" s="27">
        <v>5.1708837661645153E-4</v>
      </c>
      <c r="AH12" s="75">
        <f t="shared" si="57"/>
        <v>0.78942994553205315</v>
      </c>
      <c r="AI12" s="75">
        <f t="shared" si="0"/>
        <v>1.1000394787436074</v>
      </c>
      <c r="AJ12" s="75">
        <f t="shared" si="1"/>
        <v>2.2816426777448489</v>
      </c>
      <c r="AK12" s="75">
        <f t="shared" si="2"/>
        <v>2.4810506922722437</v>
      </c>
      <c r="AL12" s="75">
        <f t="shared" si="3"/>
        <v>0.62719652489215494</v>
      </c>
      <c r="AM12" s="75">
        <f t="shared" si="4"/>
        <v>0.13710730391000997</v>
      </c>
      <c r="AN12" s="75">
        <f t="shared" si="5"/>
        <v>0.48384147743449801</v>
      </c>
      <c r="AO12" s="75">
        <f t="shared" si="6"/>
        <v>0.15879248367771648</v>
      </c>
      <c r="AP12" s="75">
        <f t="shared" si="7"/>
        <v>9.2354332241756668E-2</v>
      </c>
      <c r="AQ12" s="75">
        <f t="shared" si="8"/>
        <v>1.9239827496969382</v>
      </c>
      <c r="AR12" s="75">
        <f t="shared" si="9"/>
        <v>1.4573043747535637</v>
      </c>
      <c r="AS12" s="75">
        <f t="shared" si="10"/>
        <v>1.6961220328568816</v>
      </c>
      <c r="AT12" s="75">
        <f t="shared" si="11"/>
        <v>1.8854047525167086</v>
      </c>
      <c r="AU12" s="75">
        <f t="shared" si="12"/>
        <v>0.44304922172573474</v>
      </c>
      <c r="AV12" s="75">
        <f t="shared" si="13"/>
        <v>3.0396675762595287E-2</v>
      </c>
      <c r="AW12" s="75">
        <f t="shared" si="14"/>
        <v>1.1259244728095656</v>
      </c>
      <c r="AX12" s="75">
        <f t="shared" si="15"/>
        <v>2.0271380895027637E-3</v>
      </c>
      <c r="AY12" s="75">
        <f t="shared" si="16"/>
        <v>1.0025289388485514</v>
      </c>
      <c r="AZ12" s="75">
        <f t="shared" si="17"/>
        <v>1.9442957129117504</v>
      </c>
      <c r="BA12" s="75">
        <f t="shared" si="18"/>
        <v>0.79047989910661609</v>
      </c>
      <c r="BB12" s="75">
        <f t="shared" si="19"/>
        <v>5.1769988131916723E-3</v>
      </c>
      <c r="BC12" s="75">
        <f t="shared" si="20"/>
        <v>0.53729554951769398</v>
      </c>
      <c r="BD12" s="75">
        <f t="shared" si="21"/>
        <v>0.1692504371035615</v>
      </c>
      <c r="BE12" s="75">
        <f t="shared" si="22"/>
        <v>0</v>
      </c>
      <c r="BF12" s="75">
        <f t="shared" si="23"/>
        <v>7.4318001035155151E-2</v>
      </c>
      <c r="BG12" s="75">
        <f t="shared" si="24"/>
        <v>1.0988128003099595E-2</v>
      </c>
      <c r="BH12" s="75"/>
      <c r="BI12" s="73">
        <f t="shared" si="25"/>
        <v>78.213515543589693</v>
      </c>
      <c r="BJ12" s="73">
        <f t="shared" si="26"/>
        <v>31.646411983658176</v>
      </c>
      <c r="BK12" s="73">
        <f t="shared" si="27"/>
        <v>67.727508107940494</v>
      </c>
      <c r="BL12" s="73">
        <f t="shared" si="28"/>
        <v>45.602109360318664</v>
      </c>
      <c r="BM12" s="73">
        <f t="shared" si="29"/>
        <v>29.610470077871714</v>
      </c>
      <c r="BN12" s="73">
        <f t="shared" si="30"/>
        <v>4.2765585432573436</v>
      </c>
      <c r="BO12" s="73">
        <f t="shared" si="31"/>
        <v>10.837160522876738</v>
      </c>
      <c r="BP12" s="73">
        <f t="shared" si="32"/>
        <v>15.374842580571025</v>
      </c>
      <c r="BQ12" s="73">
        <f t="shared" si="33"/>
        <v>3.2992969002280161</v>
      </c>
      <c r="BR12" s="73">
        <f t="shared" si="34"/>
        <v>74.684612268454245</v>
      </c>
      <c r="BS12" s="73">
        <f t="shared" si="35"/>
        <v>69.501004704645339</v>
      </c>
      <c r="BT12" s="73">
        <f t="shared" si="36"/>
        <v>56.705233702166993</v>
      </c>
      <c r="BU12" s="73">
        <f t="shared" si="37"/>
        <v>73.739602487002088</v>
      </c>
      <c r="BV12" s="73">
        <f t="shared" si="38"/>
        <v>18.301400307387095</v>
      </c>
      <c r="BW12" s="73">
        <f t="shared" si="39"/>
        <v>1.6161399069805644</v>
      </c>
      <c r="BX12" s="73">
        <f t="shared" si="40"/>
        <v>17.982611316218271</v>
      </c>
      <c r="BY12" s="73">
        <f t="shared" si="41"/>
        <v>0.28357758853518039</v>
      </c>
      <c r="BZ12" s="73">
        <f t="shared" si="42"/>
        <v>32.171918907109976</v>
      </c>
      <c r="CA12" s="73">
        <f t="shared" si="43"/>
        <v>73.765015102614782</v>
      </c>
      <c r="CB12" s="73">
        <f t="shared" si="44"/>
        <v>44.06039631136936</v>
      </c>
      <c r="CC12" s="73">
        <f t="shared" si="45"/>
        <v>0.19784547540106293</v>
      </c>
      <c r="CD12" s="73">
        <f t="shared" si="46"/>
        <v>13.140154508503542</v>
      </c>
      <c r="CE12" s="73">
        <f t="shared" si="47"/>
        <v>4.9978008026894623</v>
      </c>
      <c r="CF12" s="73">
        <f t="shared" si="48"/>
        <v>0.11873011581059045</v>
      </c>
      <c r="CG12" s="73">
        <f t="shared" si="49"/>
        <v>3.3625645168807257</v>
      </c>
      <c r="CH12" s="73">
        <f t="shared" si="50"/>
        <v>0.78392835791884052</v>
      </c>
      <c r="CI12" s="73"/>
      <c r="CJ12" s="73">
        <f t="shared" si="58"/>
        <v>772.00040999999999</v>
      </c>
      <c r="CK12" s="73"/>
      <c r="CL12" s="78">
        <f t="shared" si="59"/>
        <v>0.10131279016236493</v>
      </c>
      <c r="CM12" s="78">
        <f t="shared" si="60"/>
        <v>4.0992739866107297E-2</v>
      </c>
      <c r="CN12" s="78">
        <f t="shared" si="61"/>
        <v>8.7729886190009265E-2</v>
      </c>
      <c r="CO12" s="78">
        <f t="shared" si="62"/>
        <v>5.9070058473568256E-2</v>
      </c>
      <c r="CP12" s="78">
        <f t="shared" si="63"/>
        <v>3.8355510818798288E-2</v>
      </c>
      <c r="CQ12" s="78">
        <f t="shared" si="64"/>
        <v>5.5395806632503519E-3</v>
      </c>
      <c r="CR12" s="78">
        <f t="shared" si="65"/>
        <v>1.4037765242737033E-2</v>
      </c>
      <c r="CS12" s="78">
        <f t="shared" si="66"/>
        <v>1.991558862069908E-2</v>
      </c>
      <c r="CT12" s="78">
        <f t="shared" si="67"/>
        <v>4.2736983782534731E-3</v>
      </c>
      <c r="CU12" s="78">
        <f t="shared" si="68"/>
        <v>9.6741674357989332E-2</v>
      </c>
      <c r="CV12" s="78">
        <f t="shared" si="69"/>
        <v>9.0027160354287039E-2</v>
      </c>
      <c r="CW12" s="78">
        <f t="shared" si="70"/>
        <v>7.3452336252213896E-2</v>
      </c>
      <c r="CX12" s="78">
        <f t="shared" si="71"/>
        <v>9.5517569073573533E-2</v>
      </c>
      <c r="CY12" s="78">
        <f t="shared" si="72"/>
        <v>2.3706464491886858E-2</v>
      </c>
      <c r="CZ12" s="78">
        <f t="shared" si="73"/>
        <v>2.0934443635600717E-3</v>
      </c>
      <c r="DA12" s="78">
        <f t="shared" si="74"/>
        <v>2.3293525603462144E-2</v>
      </c>
      <c r="DB12" s="78">
        <f t="shared" si="75"/>
        <v>3.6732828747484784E-4</v>
      </c>
      <c r="DC12" s="78">
        <f t="shared" si="76"/>
        <v>4.1673447954658438E-2</v>
      </c>
      <c r="DD12" s="78">
        <f t="shared" si="77"/>
        <v>9.555048695196261E-2</v>
      </c>
      <c r="DE12" s="78">
        <f t="shared" si="78"/>
        <v>5.7073021905997903E-2</v>
      </c>
      <c r="DF12" s="78">
        <f t="shared" si="79"/>
        <v>2.562763864349022E-4</v>
      </c>
      <c r="DG12" s="78">
        <f t="shared" si="80"/>
        <v>1.702091648954376E-2</v>
      </c>
      <c r="DH12" s="78">
        <f t="shared" si="81"/>
        <v>6.4738317984694626E-3</v>
      </c>
      <c r="DI12" s="78">
        <f t="shared" si="82"/>
        <v>1.537954051223761E-4</v>
      </c>
      <c r="DJ12" s="78">
        <f t="shared" si="83"/>
        <v>4.3556512060411029E-3</v>
      </c>
      <c r="DK12" s="78">
        <f t="shared" si="84"/>
        <v>1.0154507015337473E-3</v>
      </c>
      <c r="DN12" s="78">
        <f t="shared" si="85"/>
        <v>0.28910547469204978</v>
      </c>
      <c r="DO12" s="78">
        <f t="shared" si="86"/>
        <v>0.2261481953484831</v>
      </c>
      <c r="DP12" s="78">
        <f t="shared" si="87"/>
        <v>0.19069503614562616</v>
      </c>
      <c r="DQ12" s="78">
        <f t="shared" si="88"/>
        <v>0.11700291519835392</v>
      </c>
      <c r="DR12" s="78">
        <f t="shared" si="89"/>
        <v>7.7848445345484754E-2</v>
      </c>
      <c r="DS12" s="78">
        <f t="shared" si="90"/>
        <v>4.3766632904939942E-2</v>
      </c>
      <c r="DT12" s="78">
        <f t="shared" si="91"/>
        <v>0.1349687265996789</v>
      </c>
      <c r="DU12" s="78">
        <f t="shared" si="92"/>
        <v>0.21095812171122891</v>
      </c>
      <c r="DV12" s="78">
        <f t="shared" si="93"/>
        <v>0.26449486934274374</v>
      </c>
      <c r="DW12" s="78">
        <f t="shared" si="94"/>
        <v>0.35573874003806383</v>
      </c>
      <c r="DX12" s="78">
        <f t="shared" si="95"/>
        <v>0.28270353017196131</v>
      </c>
      <c r="DY12" s="78">
        <f t="shared" si="96"/>
        <v>0.19476981418123435</v>
      </c>
      <c r="DZ12" s="78">
        <f t="shared" si="97"/>
        <v>0.1446110035324826</v>
      </c>
      <c r="EA12" s="78">
        <f t="shared" si="98"/>
        <v>4.9460762746383918E-2</v>
      </c>
      <c r="EB12" s="78">
        <f t="shared" si="99"/>
        <v>6.7427746209155509E-2</v>
      </c>
      <c r="EC12" s="78">
        <f t="shared" si="100"/>
        <v>0.16088478879755805</v>
      </c>
      <c r="ED12" s="78">
        <f t="shared" si="101"/>
        <v>0.19466428510009381</v>
      </c>
      <c r="EE12" s="78">
        <f t="shared" si="102"/>
        <v>0.19455323319905385</v>
      </c>
      <c r="EF12" s="78">
        <f t="shared" si="103"/>
        <v>0.16990070173393917</v>
      </c>
      <c r="EG12" s="78">
        <f t="shared" si="104"/>
        <v>8.0824046580446021E-2</v>
      </c>
      <c r="EH12" s="78">
        <f t="shared" si="105"/>
        <v>2.39048200795705E-2</v>
      </c>
      <c r="EI12" s="78">
        <f t="shared" si="106"/>
        <v>2.8004194899176701E-2</v>
      </c>
      <c r="EJ12" s="78">
        <f t="shared" si="107"/>
        <v>1.1998729111166688E-2</v>
      </c>
      <c r="EK12" s="78">
        <f t="shared" si="108"/>
        <v>0.10683768747506216</v>
      </c>
      <c r="EL12" s="78">
        <f t="shared" si="109"/>
        <v>0.14767663193604708</v>
      </c>
      <c r="EM12" s="78">
        <f t="shared" si="110"/>
        <v>0.23105086692001525</v>
      </c>
    </row>
    <row r="13" spans="1:143" x14ac:dyDescent="0.25">
      <c r="A13" s="79">
        <f t="shared" si="53"/>
        <v>1.5814858604018669E-4</v>
      </c>
      <c r="B13">
        <v>1958</v>
      </c>
      <c r="C13" s="79">
        <f t="shared" si="54"/>
        <v>0.35653345730766173</v>
      </c>
      <c r="D13" s="81">
        <f t="shared" si="55"/>
        <v>4.9730609289478896E-6</v>
      </c>
      <c r="E13" s="74">
        <f t="shared" si="56"/>
        <v>0.11171484070788539</v>
      </c>
      <c r="F13">
        <v>1958</v>
      </c>
      <c r="G13" s="72">
        <v>4250000</v>
      </c>
      <c r="H13" s="27">
        <v>3.9263310646229378E-2</v>
      </c>
      <c r="I13" s="27">
        <v>5.0514860997973976E-2</v>
      </c>
      <c r="J13" s="27">
        <v>0.10211186005408701</v>
      </c>
      <c r="K13" s="27">
        <v>0.11171484070788539</v>
      </c>
      <c r="L13" s="27">
        <v>2.9356475969672287E-2</v>
      </c>
      <c r="M13" s="27">
        <v>6.1979258357477548E-3</v>
      </c>
      <c r="N13" s="27">
        <v>2.1059918421908522E-2</v>
      </c>
      <c r="O13" s="27">
        <v>7.5486091840500013E-3</v>
      </c>
      <c r="P13" s="27">
        <v>4.0590123302072676E-3</v>
      </c>
      <c r="Q13" s="27">
        <v>9.1016961121604276E-2</v>
      </c>
      <c r="R13" s="27">
        <v>7.3097530676326336E-2</v>
      </c>
      <c r="S13" s="27">
        <v>8.4263047074000147E-2</v>
      </c>
      <c r="T13" s="27">
        <v>8.5907141017110319E-2</v>
      </c>
      <c r="U13" s="27">
        <v>1.9704262012677328E-2</v>
      </c>
      <c r="V13" s="27">
        <v>1.3472022056519831E-3</v>
      </c>
      <c r="W13" s="27">
        <v>5.588079374030875E-2</v>
      </c>
      <c r="X13" s="27">
        <v>9.1007014999746377E-5</v>
      </c>
      <c r="Y13" s="27">
        <v>4.5495550602386872E-2</v>
      </c>
      <c r="Z13" s="27">
        <v>9.0406269239529463E-2</v>
      </c>
      <c r="AA13" s="27">
        <v>4.4777937910339689E-2</v>
      </c>
      <c r="AB13" s="27">
        <v>1.9693321278633642E-4</v>
      </c>
      <c r="AC13" s="27">
        <v>2.4630078862800213E-2</v>
      </c>
      <c r="AD13" s="27">
        <v>7.4650617604436762E-3</v>
      </c>
      <c r="AE13" s="27">
        <v>4.9730609289478896E-6</v>
      </c>
      <c r="AF13" s="27">
        <v>3.3906329413566708E-3</v>
      </c>
      <c r="AG13" s="27">
        <v>4.9780339898768372E-4</v>
      </c>
      <c r="AH13" s="75">
        <f t="shared" si="57"/>
        <v>0.83434535123237419</v>
      </c>
      <c r="AI13" s="75">
        <f t="shared" si="0"/>
        <v>1.073440796206947</v>
      </c>
      <c r="AJ13" s="75">
        <f t="shared" si="1"/>
        <v>2.169877026149349</v>
      </c>
      <c r="AK13" s="75">
        <f t="shared" si="2"/>
        <v>2.3739403650425643</v>
      </c>
      <c r="AL13" s="75">
        <f t="shared" si="3"/>
        <v>0.62382511435553611</v>
      </c>
      <c r="AM13" s="75">
        <f t="shared" si="4"/>
        <v>0.13170592400963979</v>
      </c>
      <c r="AN13" s="75">
        <f t="shared" si="5"/>
        <v>0.44752326646555607</v>
      </c>
      <c r="AO13" s="75">
        <f t="shared" si="6"/>
        <v>0.16040794516106252</v>
      </c>
      <c r="AP13" s="75">
        <f t="shared" si="7"/>
        <v>8.6254012016904441E-2</v>
      </c>
      <c r="AQ13" s="75">
        <f t="shared" si="8"/>
        <v>1.9341104238340907</v>
      </c>
      <c r="AR13" s="75">
        <f t="shared" si="9"/>
        <v>1.5533225268719346</v>
      </c>
      <c r="AS13" s="75">
        <f t="shared" si="10"/>
        <v>1.790589750322503</v>
      </c>
      <c r="AT13" s="75">
        <f t="shared" si="11"/>
        <v>1.8255267466135943</v>
      </c>
      <c r="AU13" s="75">
        <f t="shared" si="12"/>
        <v>0.41871556776939323</v>
      </c>
      <c r="AV13" s="75">
        <f t="shared" si="13"/>
        <v>2.8628046870104642E-2</v>
      </c>
      <c r="AW13" s="75">
        <f t="shared" si="14"/>
        <v>1.1874668669815609</v>
      </c>
      <c r="AX13" s="75">
        <f t="shared" si="15"/>
        <v>1.9338990687446105E-3</v>
      </c>
      <c r="AY13" s="75">
        <f t="shared" si="16"/>
        <v>0.96678045030072102</v>
      </c>
      <c r="AZ13" s="75">
        <f t="shared" si="17"/>
        <v>1.921133221340001</v>
      </c>
      <c r="BA13" s="75">
        <f t="shared" si="18"/>
        <v>0.95153118059471842</v>
      </c>
      <c r="BB13" s="75">
        <f t="shared" si="19"/>
        <v>4.1848307717096489E-3</v>
      </c>
      <c r="BC13" s="75">
        <f t="shared" si="20"/>
        <v>0.52338917583450451</v>
      </c>
      <c r="BD13" s="75">
        <f t="shared" si="21"/>
        <v>0.15863256240942811</v>
      </c>
      <c r="BE13" s="75">
        <f t="shared" si="22"/>
        <v>1.0567754474014265E-4</v>
      </c>
      <c r="BF13" s="75">
        <f t="shared" si="23"/>
        <v>7.2050950003829259E-2</v>
      </c>
      <c r="BG13" s="75">
        <f t="shared" si="24"/>
        <v>1.057832222848828E-2</v>
      </c>
      <c r="BH13" s="75"/>
      <c r="BI13" s="73">
        <f t="shared" si="25"/>
        <v>77.424085598057644</v>
      </c>
      <c r="BJ13" s="73">
        <f t="shared" si="26"/>
        <v>30.546372504914569</v>
      </c>
      <c r="BK13" s="73">
        <f t="shared" si="27"/>
        <v>65.445865430195639</v>
      </c>
      <c r="BL13" s="73">
        <f t="shared" si="28"/>
        <v>43.121058668046423</v>
      </c>
      <c r="BM13" s="73">
        <f t="shared" si="29"/>
        <v>28.983273552979558</v>
      </c>
      <c r="BN13" s="73">
        <f t="shared" si="30"/>
        <v>4.1394512393473333</v>
      </c>
      <c r="BO13" s="73">
        <f t="shared" si="31"/>
        <v>10.353319045442241</v>
      </c>
      <c r="BP13" s="73">
        <f t="shared" si="32"/>
        <v>15.216050096893309</v>
      </c>
      <c r="BQ13" s="73">
        <f t="shared" si="33"/>
        <v>3.2069425679862595</v>
      </c>
      <c r="BR13" s="73">
        <f t="shared" si="34"/>
        <v>72.760629518757312</v>
      </c>
      <c r="BS13" s="73">
        <f t="shared" si="35"/>
        <v>68.043700329891777</v>
      </c>
      <c r="BT13" s="73">
        <f t="shared" si="36"/>
        <v>55.009111669310109</v>
      </c>
      <c r="BU13" s="73">
        <f t="shared" si="37"/>
        <v>71.854197734485382</v>
      </c>
      <c r="BV13" s="73">
        <f t="shared" si="38"/>
        <v>17.858351085661361</v>
      </c>
      <c r="BW13" s="73">
        <f t="shared" si="39"/>
        <v>1.5857432312179691</v>
      </c>
      <c r="BX13" s="73">
        <f t="shared" si="40"/>
        <v>16.856686843408706</v>
      </c>
      <c r="BY13" s="73">
        <f t="shared" si="41"/>
        <v>0.28155045044567761</v>
      </c>
      <c r="BZ13" s="73">
        <f t="shared" si="42"/>
        <v>31.169389968261427</v>
      </c>
      <c r="CA13" s="73">
        <f t="shared" si="43"/>
        <v>71.820719389703029</v>
      </c>
      <c r="CB13" s="73">
        <f t="shared" si="44"/>
        <v>43.269916412262745</v>
      </c>
      <c r="CC13" s="73">
        <f t="shared" si="45"/>
        <v>0.19266847658787126</v>
      </c>
      <c r="CD13" s="73">
        <f t="shared" si="46"/>
        <v>12.602858958985848</v>
      </c>
      <c r="CE13" s="73">
        <f t="shared" si="47"/>
        <v>4.828550365585901</v>
      </c>
      <c r="CF13" s="73">
        <f t="shared" si="48"/>
        <v>0.11873011581059045</v>
      </c>
      <c r="CG13" s="73">
        <f t="shared" si="49"/>
        <v>3.2882465158455707</v>
      </c>
      <c r="CH13" s="73">
        <f t="shared" si="50"/>
        <v>0.77294022991574096</v>
      </c>
      <c r="CI13" s="73"/>
      <c r="CJ13" s="73">
        <f t="shared" si="58"/>
        <v>750.7504100000001</v>
      </c>
      <c r="CK13" s="73"/>
      <c r="CL13" s="78">
        <f t="shared" si="59"/>
        <v>0.10312892882477098</v>
      </c>
      <c r="CM13" s="78">
        <f t="shared" si="60"/>
        <v>4.0687786643918804E-2</v>
      </c>
      <c r="CN13" s="78">
        <f t="shared" si="61"/>
        <v>8.7173932319524985E-2</v>
      </c>
      <c r="CO13" s="78">
        <f t="shared" si="62"/>
        <v>5.7437276215468756E-2</v>
      </c>
      <c r="CP13" s="78">
        <f t="shared" si="63"/>
        <v>3.8605737894941081E-2</v>
      </c>
      <c r="CQ13" s="78">
        <f t="shared" si="64"/>
        <v>5.5137515533922026E-3</v>
      </c>
      <c r="CR13" s="78">
        <f t="shared" si="65"/>
        <v>1.3790627227818949E-2</v>
      </c>
      <c r="CS13" s="78">
        <f t="shared" si="66"/>
        <v>2.026778792820547E-2</v>
      </c>
      <c r="CT13" s="78">
        <f t="shared" si="67"/>
        <v>4.271649439373945E-3</v>
      </c>
      <c r="CU13" s="78">
        <f t="shared" si="68"/>
        <v>9.6917202507764602E-2</v>
      </c>
      <c r="CV13" s="78">
        <f t="shared" si="69"/>
        <v>9.0634249976489209E-2</v>
      </c>
      <c r="CW13" s="78">
        <f t="shared" si="70"/>
        <v>7.3272170000293568E-2</v>
      </c>
      <c r="CX13" s="78">
        <f t="shared" si="71"/>
        <v>9.5709834823114348E-2</v>
      </c>
      <c r="CY13" s="78">
        <f t="shared" si="72"/>
        <v>2.3787334442696286E-2</v>
      </c>
      <c r="CZ13" s="78">
        <f t="shared" si="73"/>
        <v>2.1122109426726372E-3</v>
      </c>
      <c r="DA13" s="78">
        <f t="shared" si="74"/>
        <v>2.2453117066441167E-2</v>
      </c>
      <c r="DB13" s="78">
        <f t="shared" si="75"/>
        <v>3.7502537021015758E-4</v>
      </c>
      <c r="DC13" s="78">
        <f t="shared" si="76"/>
        <v>4.1517646281753508E-2</v>
      </c>
      <c r="DD13" s="78">
        <f t="shared" si="77"/>
        <v>9.5665241647624299E-2</v>
      </c>
      <c r="DE13" s="78">
        <f t="shared" si="78"/>
        <v>5.7635554820759591E-2</v>
      </c>
      <c r="DF13" s="78">
        <f t="shared" si="79"/>
        <v>2.5663452729632373E-4</v>
      </c>
      <c r="DG13" s="78">
        <f t="shared" si="80"/>
        <v>1.6787015752659857E-2</v>
      </c>
      <c r="DH13" s="78">
        <f t="shared" si="81"/>
        <v>6.4316320061495545E-3</v>
      </c>
      <c r="DI13" s="78">
        <f t="shared" si="82"/>
        <v>1.5814858604018669E-4</v>
      </c>
      <c r="DJ13" s="78">
        <f t="shared" si="83"/>
        <v>4.3799463470763477E-3</v>
      </c>
      <c r="DK13" s="78">
        <f t="shared" si="84"/>
        <v>1.0295568535430314E-3</v>
      </c>
      <c r="DN13" s="78">
        <f t="shared" si="85"/>
        <v>0.2884279240036835</v>
      </c>
      <c r="DO13" s="78">
        <f t="shared" si="86"/>
        <v>0.22390473307385361</v>
      </c>
      <c r="DP13" s="78">
        <f t="shared" si="87"/>
        <v>0.18873069798332701</v>
      </c>
      <c r="DQ13" s="78">
        <f t="shared" si="88"/>
        <v>0.11534739289162098</v>
      </c>
      <c r="DR13" s="78">
        <f t="shared" si="89"/>
        <v>7.8177904604357709E-2</v>
      </c>
      <c r="DS13" s="78">
        <f t="shared" si="90"/>
        <v>4.3843816148790564E-2</v>
      </c>
      <c r="DT13" s="78">
        <f t="shared" si="91"/>
        <v>0.13524726710316295</v>
      </c>
      <c r="DU13" s="78">
        <f t="shared" si="92"/>
        <v>0.21209088985183322</v>
      </c>
      <c r="DV13" s="78">
        <f t="shared" si="93"/>
        <v>0.26509527192392135</v>
      </c>
      <c r="DW13" s="78">
        <f t="shared" si="94"/>
        <v>0.35653345730766173</v>
      </c>
      <c r="DX13" s="78">
        <f t="shared" si="95"/>
        <v>0.2834035892425934</v>
      </c>
      <c r="DY13" s="78">
        <f t="shared" si="96"/>
        <v>0.19488155020877684</v>
      </c>
      <c r="DZ13" s="78">
        <f t="shared" si="97"/>
        <v>0.14406249727492443</v>
      </c>
      <c r="EA13" s="78">
        <f t="shared" si="98"/>
        <v>4.8727687822020249E-2</v>
      </c>
      <c r="EB13" s="78">
        <f t="shared" si="99"/>
        <v>6.6457999661077474E-2</v>
      </c>
      <c r="EC13" s="78">
        <f t="shared" si="100"/>
        <v>0.16001103036602915</v>
      </c>
      <c r="ED13" s="78">
        <f t="shared" si="101"/>
        <v>0.19519346812034755</v>
      </c>
      <c r="EE13" s="78">
        <f t="shared" si="102"/>
        <v>0.1950750772774337</v>
      </c>
      <c r="EF13" s="78">
        <f t="shared" si="103"/>
        <v>0.17034444674834009</v>
      </c>
      <c r="EG13" s="78">
        <f t="shared" si="104"/>
        <v>8.1110837106865327E-2</v>
      </c>
      <c r="EH13" s="78">
        <f t="shared" si="105"/>
        <v>2.3633430872145922E-2</v>
      </c>
      <c r="EI13" s="78">
        <f t="shared" si="106"/>
        <v>2.7756742691925948E-2</v>
      </c>
      <c r="EJ13" s="78">
        <f t="shared" si="107"/>
        <v>1.199928379280912E-2</v>
      </c>
      <c r="EK13" s="78">
        <f t="shared" si="108"/>
        <v>0.10869658061143055</v>
      </c>
      <c r="EL13" s="78">
        <f t="shared" si="109"/>
        <v>0.14922621866930916</v>
      </c>
      <c r="EM13" s="78">
        <f t="shared" si="110"/>
        <v>0.23202020464175782</v>
      </c>
    </row>
    <row r="14" spans="1:143" x14ac:dyDescent="0.25">
      <c r="A14" s="79">
        <f t="shared" si="53"/>
        <v>1.6261051623788712E-4</v>
      </c>
      <c r="B14">
        <v>1959</v>
      </c>
      <c r="C14" s="79">
        <f t="shared" si="54"/>
        <v>0.3571815536125641</v>
      </c>
      <c r="D14" s="81">
        <f t="shared" si="55"/>
        <v>1.3840974127759112E-5</v>
      </c>
      <c r="E14" s="74">
        <f t="shared" si="56"/>
        <v>0.11246730687762947</v>
      </c>
      <c r="F14">
        <v>1959</v>
      </c>
      <c r="G14" s="72">
        <v>4250000</v>
      </c>
      <c r="H14" s="27">
        <v>4.1625246727721839E-2</v>
      </c>
      <c r="I14" s="27">
        <v>4.9601108068843026E-2</v>
      </c>
      <c r="J14" s="27">
        <v>9.8321831319059666E-2</v>
      </c>
      <c r="K14" s="27">
        <v>0.11246730687762947</v>
      </c>
      <c r="L14" s="27">
        <v>2.9056159258202877E-2</v>
      </c>
      <c r="M14" s="27">
        <v>6.3515241631277438E-3</v>
      </c>
      <c r="N14" s="27">
        <v>2.093546200924478E-2</v>
      </c>
      <c r="O14" s="27">
        <v>7.303091134411183E-3</v>
      </c>
      <c r="P14" s="27">
        <v>4.042553086314786E-3</v>
      </c>
      <c r="Q14" s="27">
        <v>8.7464575756841773E-2</v>
      </c>
      <c r="R14" s="27">
        <v>7.2735802002887817E-2</v>
      </c>
      <c r="S14" s="27">
        <v>8.7688502945408725E-2</v>
      </c>
      <c r="T14" s="27">
        <v>8.5403259252814778E-2</v>
      </c>
      <c r="U14" s="27">
        <v>1.8653678560182779E-2</v>
      </c>
      <c r="V14" s="27">
        <v>1.2891878758998488E-3</v>
      </c>
      <c r="W14" s="27">
        <v>5.2422689508887635E-2</v>
      </c>
      <c r="X14" s="27">
        <v>1.1863692109507811E-4</v>
      </c>
      <c r="Y14" s="27">
        <v>4.6123563319243555E-2</v>
      </c>
      <c r="Z14" s="27">
        <v>9.1155172643907822E-2</v>
      </c>
      <c r="AA14" s="27">
        <v>5.1633259663100804E-2</v>
      </c>
      <c r="AB14" s="27">
        <v>1.6065416398291827E-4</v>
      </c>
      <c r="AC14" s="27">
        <v>2.3573156221592017E-2</v>
      </c>
      <c r="AD14" s="27">
        <v>7.889355252822694E-3</v>
      </c>
      <c r="AE14" s="27">
        <v>1.3840974127759112E-5</v>
      </c>
      <c r="AF14" s="27">
        <v>3.4879254801952961E-3</v>
      </c>
      <c r="AG14" s="27">
        <v>4.824568124533176E-4</v>
      </c>
      <c r="AH14" s="75">
        <f t="shared" si="57"/>
        <v>0.88453649296408909</v>
      </c>
      <c r="AI14" s="75">
        <f t="shared" si="0"/>
        <v>1.0540235464629144</v>
      </c>
      <c r="AJ14" s="75">
        <f t="shared" si="1"/>
        <v>2.0893389155300182</v>
      </c>
      <c r="AK14" s="75">
        <f t="shared" si="2"/>
        <v>2.3899302711496264</v>
      </c>
      <c r="AL14" s="75">
        <f t="shared" si="3"/>
        <v>0.61744338423681111</v>
      </c>
      <c r="AM14" s="75">
        <f t="shared" si="4"/>
        <v>0.13496988846646457</v>
      </c>
      <c r="AN14" s="75">
        <f t="shared" si="5"/>
        <v>0.44487856769645157</v>
      </c>
      <c r="AO14" s="75">
        <f t="shared" si="6"/>
        <v>0.15519068660623764</v>
      </c>
      <c r="AP14" s="75">
        <f t="shared" si="7"/>
        <v>8.5904253084189197E-2</v>
      </c>
      <c r="AQ14" s="75">
        <f t="shared" si="8"/>
        <v>1.8586222348328878</v>
      </c>
      <c r="AR14" s="75">
        <f t="shared" si="9"/>
        <v>1.5456357925613662</v>
      </c>
      <c r="AS14" s="75">
        <f t="shared" si="10"/>
        <v>1.8633806875899355</v>
      </c>
      <c r="AT14" s="75">
        <f t="shared" si="11"/>
        <v>1.814819259122314</v>
      </c>
      <c r="AU14" s="75">
        <f t="shared" si="12"/>
        <v>0.39639066940388401</v>
      </c>
      <c r="AV14" s="75">
        <f t="shared" si="13"/>
        <v>2.7395242362871785E-2</v>
      </c>
      <c r="AW14" s="75">
        <f t="shared" si="14"/>
        <v>1.1139821520638622</v>
      </c>
      <c r="AX14" s="75">
        <f t="shared" si="15"/>
        <v>2.52103457327041E-3</v>
      </c>
      <c r="AY14" s="75">
        <f t="shared" si="16"/>
        <v>0.98012572053392544</v>
      </c>
      <c r="AZ14" s="75">
        <f t="shared" si="17"/>
        <v>1.9370474186830411</v>
      </c>
      <c r="BA14" s="75">
        <f t="shared" si="18"/>
        <v>1.0972067678408921</v>
      </c>
      <c r="BB14" s="75">
        <f t="shared" si="19"/>
        <v>3.4139009846370131E-3</v>
      </c>
      <c r="BC14" s="75">
        <f t="shared" si="20"/>
        <v>0.5009295697088304</v>
      </c>
      <c r="BD14" s="75">
        <f t="shared" si="21"/>
        <v>0.16764879912248223</v>
      </c>
      <c r="BE14" s="75">
        <f t="shared" si="22"/>
        <v>2.9412070021488112E-4</v>
      </c>
      <c r="BF14" s="75">
        <f t="shared" si="23"/>
        <v>7.4118416454150043E-2</v>
      </c>
      <c r="BG14" s="75">
        <f t="shared" si="24"/>
        <v>1.0252207264632999E-2</v>
      </c>
      <c r="BH14" s="75"/>
      <c r="BI14" s="73">
        <f t="shared" si="25"/>
        <v>76.589740246825272</v>
      </c>
      <c r="BJ14" s="73">
        <f t="shared" si="26"/>
        <v>29.472931708707623</v>
      </c>
      <c r="BK14" s="73">
        <f t="shared" si="27"/>
        <v>63.275988404046295</v>
      </c>
      <c r="BL14" s="73">
        <f t="shared" si="28"/>
        <v>40.747118303003859</v>
      </c>
      <c r="BM14" s="73">
        <f t="shared" si="29"/>
        <v>28.359448438624021</v>
      </c>
      <c r="BN14" s="73">
        <f t="shared" si="30"/>
        <v>4.0077453153376936</v>
      </c>
      <c r="BO14" s="73">
        <f t="shared" si="31"/>
        <v>9.9057957789766853</v>
      </c>
      <c r="BP14" s="73">
        <f t="shared" si="32"/>
        <v>15.055642151732245</v>
      </c>
      <c r="BQ14" s="73">
        <f t="shared" si="33"/>
        <v>3.1206885559693549</v>
      </c>
      <c r="BR14" s="73">
        <f t="shared" si="34"/>
        <v>70.826519094923228</v>
      </c>
      <c r="BS14" s="73">
        <f t="shared" si="35"/>
        <v>66.49037780301984</v>
      </c>
      <c r="BT14" s="73">
        <f t="shared" si="36"/>
        <v>53.218521918987605</v>
      </c>
      <c r="BU14" s="73">
        <f t="shared" si="37"/>
        <v>70.028670987871791</v>
      </c>
      <c r="BV14" s="73">
        <f t="shared" si="38"/>
        <v>17.439635517891968</v>
      </c>
      <c r="BW14" s="73">
        <f t="shared" si="39"/>
        <v>1.5571151843478646</v>
      </c>
      <c r="BX14" s="73">
        <f t="shared" si="40"/>
        <v>15.669219976427145</v>
      </c>
      <c r="BY14" s="73">
        <f t="shared" si="41"/>
        <v>0.27961655137693298</v>
      </c>
      <c r="BZ14" s="73">
        <f t="shared" si="42"/>
        <v>30.202609517960706</v>
      </c>
      <c r="CA14" s="73">
        <f t="shared" si="43"/>
        <v>69.89958616836303</v>
      </c>
      <c r="CB14" s="73">
        <f t="shared" si="44"/>
        <v>42.318385231668024</v>
      </c>
      <c r="CC14" s="73">
        <f t="shared" si="45"/>
        <v>0.18848364581616162</v>
      </c>
      <c r="CD14" s="73">
        <f t="shared" si="46"/>
        <v>12.079469783151344</v>
      </c>
      <c r="CE14" s="73">
        <f t="shared" si="47"/>
        <v>4.6699178031764728</v>
      </c>
      <c r="CF14" s="73">
        <f t="shared" si="48"/>
        <v>0.11862443826585031</v>
      </c>
      <c r="CG14" s="73">
        <f t="shared" si="49"/>
        <v>3.2161955658417414</v>
      </c>
      <c r="CH14" s="73">
        <f t="shared" si="50"/>
        <v>0.76236190768725265</v>
      </c>
      <c r="CI14" s="73"/>
      <c r="CJ14" s="73">
        <f t="shared" si="58"/>
        <v>729.50040999999999</v>
      </c>
      <c r="CK14" s="73"/>
      <c r="CL14" s="78">
        <f t="shared" si="59"/>
        <v>0.10498930390844506</v>
      </c>
      <c r="CM14" s="78">
        <f t="shared" si="60"/>
        <v>4.0401528641646173E-2</v>
      </c>
      <c r="CN14" s="78">
        <f t="shared" si="61"/>
        <v>8.6738797588950353E-2</v>
      </c>
      <c r="CO14" s="78">
        <f t="shared" si="62"/>
        <v>5.5856196575686447E-2</v>
      </c>
      <c r="CP14" s="78">
        <f t="shared" si="63"/>
        <v>3.8875164495965155E-2</v>
      </c>
      <c r="CQ14" s="78">
        <f t="shared" si="64"/>
        <v>5.4938218819338205E-3</v>
      </c>
      <c r="CR14" s="78">
        <f t="shared" si="65"/>
        <v>1.3578876232539314E-2</v>
      </c>
      <c r="CS14" s="78">
        <f t="shared" si="66"/>
        <v>2.0638291555905013E-2</v>
      </c>
      <c r="CT14" s="78">
        <f t="shared" si="67"/>
        <v>4.277843457235829E-3</v>
      </c>
      <c r="CU14" s="78">
        <f t="shared" si="68"/>
        <v>9.7089073733246059E-2</v>
      </c>
      <c r="CV14" s="78">
        <f t="shared" si="69"/>
        <v>9.1145086269409828E-2</v>
      </c>
      <c r="CW14" s="78">
        <f t="shared" si="70"/>
        <v>7.2952010978290752E-2</v>
      </c>
      <c r="CX14" s="78">
        <f t="shared" si="71"/>
        <v>9.5995382631617429E-2</v>
      </c>
      <c r="CY14" s="78">
        <f t="shared" si="72"/>
        <v>2.3906272400713208E-2</v>
      </c>
      <c r="CZ14" s="78">
        <f t="shared" si="73"/>
        <v>2.1344952833513343E-3</v>
      </c>
      <c r="DA14" s="78">
        <f t="shared" si="74"/>
        <v>2.1479384742809322E-2</v>
      </c>
      <c r="DB14" s="78">
        <f t="shared" si="75"/>
        <v>3.8329868982106942E-4</v>
      </c>
      <c r="DC14" s="78">
        <f t="shared" si="76"/>
        <v>4.1401771820746072E-2</v>
      </c>
      <c r="DD14" s="78">
        <f t="shared" si="77"/>
        <v>9.5818433012755985E-2</v>
      </c>
      <c r="DE14" s="78">
        <f t="shared" si="78"/>
        <v>5.8010091086402579E-2</v>
      </c>
      <c r="DF14" s="78">
        <f t="shared" si="79"/>
        <v>2.5837359819463516E-4</v>
      </c>
      <c r="DG14" s="78">
        <f t="shared" si="80"/>
        <v>1.6558551054346008E-2</v>
      </c>
      <c r="DH14" s="78">
        <f t="shared" si="81"/>
        <v>6.4015286888961078E-3</v>
      </c>
      <c r="DI14" s="78">
        <f t="shared" si="82"/>
        <v>1.6261051623788712E-4</v>
      </c>
      <c r="DJ14" s="78">
        <f t="shared" si="83"/>
        <v>4.4087645760771286E-3</v>
      </c>
      <c r="DK14" s="78">
        <f t="shared" si="84"/>
        <v>1.0450465787774576E-3</v>
      </c>
      <c r="DN14" s="78">
        <f t="shared" si="85"/>
        <v>0.28798582671472805</v>
      </c>
      <c r="DO14" s="78">
        <f t="shared" si="86"/>
        <v>0.2218716873022481</v>
      </c>
      <c r="DP14" s="78">
        <f t="shared" si="87"/>
        <v>0.18696398054253577</v>
      </c>
      <c r="DQ14" s="78">
        <f t="shared" si="88"/>
        <v>0.11380405918612474</v>
      </c>
      <c r="DR14" s="78">
        <f t="shared" si="89"/>
        <v>7.8586154166343292E-2</v>
      </c>
      <c r="DS14" s="78">
        <f t="shared" si="90"/>
        <v>4.3988833127613973E-2</v>
      </c>
      <c r="DT14" s="78">
        <f t="shared" si="91"/>
        <v>0.13558408497892621</v>
      </c>
      <c r="DU14" s="78">
        <f t="shared" si="92"/>
        <v>0.21315029501579674</v>
      </c>
      <c r="DV14" s="78">
        <f t="shared" si="93"/>
        <v>0.26546401443818246</v>
      </c>
      <c r="DW14" s="78">
        <f t="shared" si="94"/>
        <v>0.3571815536125641</v>
      </c>
      <c r="DX14" s="78">
        <f t="shared" si="95"/>
        <v>0.28399875228003119</v>
      </c>
      <c r="DY14" s="78">
        <f t="shared" si="96"/>
        <v>0.19498816129397273</v>
      </c>
      <c r="DZ14" s="78">
        <f t="shared" si="97"/>
        <v>0.14351553505849129</v>
      </c>
      <c r="EA14" s="78">
        <f t="shared" si="98"/>
        <v>4.7903451116694938E-2</v>
      </c>
      <c r="EB14" s="78">
        <f t="shared" si="99"/>
        <v>6.5398950536727798E-2</v>
      </c>
      <c r="EC14" s="78">
        <f t="shared" si="100"/>
        <v>0.15908288826613243</v>
      </c>
      <c r="ED14" s="78">
        <f t="shared" si="101"/>
        <v>0.19561359460972572</v>
      </c>
      <c r="EE14" s="78">
        <f t="shared" si="102"/>
        <v>0.19548866951809929</v>
      </c>
      <c r="EF14" s="78">
        <f t="shared" si="103"/>
        <v>0.17064544875169921</v>
      </c>
      <c r="EG14" s="78">
        <f t="shared" si="104"/>
        <v>8.1228544427839333E-2</v>
      </c>
      <c r="EH14" s="78">
        <f t="shared" si="105"/>
        <v>2.3381063857674637E-2</v>
      </c>
      <c r="EI14" s="78">
        <f t="shared" si="106"/>
        <v>2.7531454835557131E-2</v>
      </c>
      <c r="EJ14" s="78">
        <f t="shared" si="107"/>
        <v>1.201795035998858E-2</v>
      </c>
      <c r="EK14" s="78">
        <f t="shared" si="108"/>
        <v>0.11060572557953753</v>
      </c>
      <c r="EL14" s="78">
        <f t="shared" si="109"/>
        <v>0.15084464370494582</v>
      </c>
      <c r="EM14" s="78">
        <f t="shared" si="110"/>
        <v>0.23317467671781905</v>
      </c>
    </row>
    <row r="15" spans="1:143" x14ac:dyDescent="0.25">
      <c r="A15" s="79">
        <f t="shared" si="53"/>
        <v>1.6707412504799739E-4</v>
      </c>
      <c r="B15">
        <v>1960</v>
      </c>
      <c r="C15" s="79">
        <f t="shared" si="54"/>
        <v>0.35789831993277066</v>
      </c>
      <c r="D15" s="81">
        <f t="shared" si="55"/>
        <v>1.304500332889159E-5</v>
      </c>
      <c r="E15" s="74">
        <f t="shared" si="56"/>
        <v>0.10653371070434321</v>
      </c>
      <c r="F15">
        <v>1960</v>
      </c>
      <c r="G15" s="72">
        <v>4257850</v>
      </c>
      <c r="H15" s="27">
        <v>4.2955263368954243E-2</v>
      </c>
      <c r="I15" s="27">
        <v>4.8766570777839725E-2</v>
      </c>
      <c r="J15" s="27">
        <v>9.2478444339869681E-2</v>
      </c>
      <c r="K15" s="27">
        <v>0.10227910702603879</v>
      </c>
      <c r="L15" s="27">
        <v>2.8231319796807163E-2</v>
      </c>
      <c r="M15" s="27">
        <v>6.5123555507455464E-3</v>
      </c>
      <c r="N15" s="27">
        <v>1.9543347579765363E-2</v>
      </c>
      <c r="O15" s="27">
        <v>7.3424042810802037E-3</v>
      </c>
      <c r="P15" s="27">
        <v>3.8796806196666469E-3</v>
      </c>
      <c r="Q15" s="27">
        <v>8.4660139011420665E-2</v>
      </c>
      <c r="R15" s="27">
        <v>7.2402184216705523E-2</v>
      </c>
      <c r="S15" s="27">
        <v>9.3467448851508247E-2</v>
      </c>
      <c r="T15" s="27">
        <v>0.10653371070434321</v>
      </c>
      <c r="U15" s="27">
        <v>1.7842665664295054E-2</v>
      </c>
      <c r="V15" s="27">
        <v>1.2904890330173865E-3</v>
      </c>
      <c r="W15" s="27">
        <v>4.7555801209610012E-2</v>
      </c>
      <c r="X15" s="27">
        <v>9.6146506016645425E-5</v>
      </c>
      <c r="Y15" s="27">
        <v>4.5736747967636798E-2</v>
      </c>
      <c r="Z15" s="27">
        <v>9.0078163727353638E-2</v>
      </c>
      <c r="AA15" s="27">
        <v>5.398070692322484E-2</v>
      </c>
      <c r="AB15" s="27">
        <v>1.6088837438966294E-4</v>
      </c>
      <c r="AC15" s="27">
        <v>2.1876470582551197E-2</v>
      </c>
      <c r="AD15" s="27">
        <v>8.1565091184573266E-3</v>
      </c>
      <c r="AE15" s="27">
        <v>1.304500332889159E-5</v>
      </c>
      <c r="AF15" s="27">
        <v>3.6666122319614176E-3</v>
      </c>
      <c r="AG15" s="27">
        <v>4.9377753341211866E-4</v>
      </c>
      <c r="AH15" s="75">
        <f t="shared" si="57"/>
        <v>0.91448534067750908</v>
      </c>
      <c r="AI15" s="75">
        <f t="shared" si="0"/>
        <v>1.0382037169321243</v>
      </c>
      <c r="AJ15" s="75">
        <f t="shared" si="1"/>
        <v>1.9687967211625705</v>
      </c>
      <c r="AK15" s="75">
        <f t="shared" si="2"/>
        <v>2.1774454792540965</v>
      </c>
      <c r="AL15" s="75">
        <f t="shared" si="3"/>
        <v>0.60102362498417694</v>
      </c>
      <c r="AM15" s="75">
        <f t="shared" si="4"/>
        <v>0.13864316540870963</v>
      </c>
      <c r="AN15" s="75">
        <f t="shared" si="5"/>
        <v>0.4160632124625197</v>
      </c>
      <c r="AO15" s="75">
        <f t="shared" si="6"/>
        <v>0.15631428034098674</v>
      </c>
      <c r="AP15" s="75">
        <f t="shared" si="7"/>
        <v>8.2595490632238158E-2</v>
      </c>
      <c r="AQ15" s="75">
        <f t="shared" si="8"/>
        <v>1.8023508644488873</v>
      </c>
      <c r="AR15" s="75">
        <f t="shared" si="9"/>
        <v>1.5413882003354979</v>
      </c>
      <c r="AS15" s="75">
        <f t="shared" si="10"/>
        <v>1.989851885461972</v>
      </c>
      <c r="AT15" s="75">
        <f t="shared" si="11"/>
        <v>2.2680228006124388</v>
      </c>
      <c r="AU15" s="75">
        <f t="shared" si="12"/>
        <v>0.37985696999359347</v>
      </c>
      <c r="AV15" s="75">
        <f t="shared" si="13"/>
        <v>2.7473543646165395E-2</v>
      </c>
      <c r="AW15" s="75">
        <f t="shared" si="14"/>
        <v>1.01242734090169</v>
      </c>
      <c r="AX15" s="75">
        <f t="shared" si="15"/>
        <v>2.0468870032148687E-3</v>
      </c>
      <c r="AY15" s="75">
        <f t="shared" si="16"/>
        <v>0.97370106167001169</v>
      </c>
      <c r="AZ15" s="75">
        <f t="shared" si="17"/>
        <v>1.9176965471325633</v>
      </c>
      <c r="BA15" s="75">
        <f t="shared" si="18"/>
        <v>1.1492087648652645</v>
      </c>
      <c r="BB15" s="75">
        <f t="shared" si="19"/>
        <v>3.4251928244751319E-3</v>
      </c>
      <c r="BC15" s="75">
        <f t="shared" si="20"/>
        <v>0.46573365134957806</v>
      </c>
      <c r="BD15" s="75">
        <f t="shared" si="21"/>
        <v>0.17364596175011765</v>
      </c>
      <c r="BE15" s="75">
        <f t="shared" si="22"/>
        <v>2.7771833711960528E-4</v>
      </c>
      <c r="BF15" s="75">
        <f t="shared" si="23"/>
        <v>7.8059424459284613E-2</v>
      </c>
      <c r="BG15" s="75">
        <f t="shared" si="24"/>
        <v>1.0512153353193946E-2</v>
      </c>
      <c r="BH15" s="75"/>
      <c r="BI15" s="73">
        <f t="shared" si="25"/>
        <v>75.705203753861184</v>
      </c>
      <c r="BJ15" s="73">
        <f t="shared" si="26"/>
        <v>28.418908162244708</v>
      </c>
      <c r="BK15" s="73">
        <f t="shared" si="27"/>
        <v>61.186649488516274</v>
      </c>
      <c r="BL15" s="73">
        <f t="shared" si="28"/>
        <v>38.357188031854236</v>
      </c>
      <c r="BM15" s="73">
        <f t="shared" si="29"/>
        <v>27.74200505438721</v>
      </c>
      <c r="BN15" s="73">
        <f t="shared" si="30"/>
        <v>3.8727754268712293</v>
      </c>
      <c r="BO15" s="73">
        <f t="shared" si="31"/>
        <v>9.4609172112802344</v>
      </c>
      <c r="BP15" s="73">
        <f t="shared" si="32"/>
        <v>14.900451465126007</v>
      </c>
      <c r="BQ15" s="73">
        <f t="shared" si="33"/>
        <v>3.0347843028851655</v>
      </c>
      <c r="BR15" s="73">
        <f t="shared" si="34"/>
        <v>68.967896860090335</v>
      </c>
      <c r="BS15" s="73">
        <f t="shared" si="35"/>
        <v>64.944742010458469</v>
      </c>
      <c r="BT15" s="73">
        <f t="shared" si="36"/>
        <v>51.355141231397667</v>
      </c>
      <c r="BU15" s="73">
        <f t="shared" si="37"/>
        <v>68.213851728749475</v>
      </c>
      <c r="BV15" s="73">
        <f t="shared" si="38"/>
        <v>17.043244848488083</v>
      </c>
      <c r="BW15" s="73">
        <f t="shared" si="39"/>
        <v>1.5297199419849927</v>
      </c>
      <c r="BX15" s="73">
        <f t="shared" si="40"/>
        <v>14.555237824363283</v>
      </c>
      <c r="BY15" s="73">
        <f t="shared" si="41"/>
        <v>0.27709551680366257</v>
      </c>
      <c r="BZ15" s="73">
        <f t="shared" si="42"/>
        <v>29.222483797426779</v>
      </c>
      <c r="CA15" s="73">
        <f t="shared" si="43"/>
        <v>67.962538749679993</v>
      </c>
      <c r="CB15" s="73">
        <f t="shared" si="44"/>
        <v>41.22117846382713</v>
      </c>
      <c r="CC15" s="73">
        <f t="shared" si="45"/>
        <v>0.18506974483152461</v>
      </c>
      <c r="CD15" s="73">
        <f t="shared" si="46"/>
        <v>11.578540213442514</v>
      </c>
      <c r="CE15" s="73">
        <f t="shared" si="47"/>
        <v>4.5022690040539901</v>
      </c>
      <c r="CF15" s="73">
        <f t="shared" si="48"/>
        <v>0.11833031756563543</v>
      </c>
      <c r="CG15" s="73">
        <f t="shared" si="49"/>
        <v>3.1420771493875912</v>
      </c>
      <c r="CH15" s="73">
        <f t="shared" si="50"/>
        <v>0.7521097004226196</v>
      </c>
      <c r="CI15" s="73"/>
      <c r="CJ15" s="73">
        <f t="shared" si="58"/>
        <v>708.25040999999999</v>
      </c>
      <c r="CK15" s="73"/>
      <c r="CL15" s="78">
        <f t="shared" si="59"/>
        <v>0.10689044818747254</v>
      </c>
      <c r="CM15" s="78">
        <f t="shared" si="60"/>
        <v>4.012550894569155E-2</v>
      </c>
      <c r="CN15" s="78">
        <f t="shared" si="61"/>
        <v>8.6391265892124619E-2</v>
      </c>
      <c r="CO15" s="78">
        <f t="shared" si="62"/>
        <v>5.4157664422466396E-2</v>
      </c>
      <c r="CP15" s="78">
        <f t="shared" si="63"/>
        <v>3.9169769141944033E-2</v>
      </c>
      <c r="CQ15" s="78">
        <f t="shared" si="64"/>
        <v>5.4680878008545441E-3</v>
      </c>
      <c r="CR15" s="78">
        <f t="shared" si="65"/>
        <v>1.3358152819537703E-2</v>
      </c>
      <c r="CS15" s="78">
        <f t="shared" si="66"/>
        <v>2.1038394407884645E-2</v>
      </c>
      <c r="CT15" s="78">
        <f t="shared" si="67"/>
        <v>4.2849029948110661E-3</v>
      </c>
      <c r="CU15" s="78">
        <f t="shared" si="68"/>
        <v>9.7377842478185553E-2</v>
      </c>
      <c r="CV15" s="78">
        <f t="shared" si="69"/>
        <v>9.1697429459247998E-2</v>
      </c>
      <c r="CW15" s="78">
        <f t="shared" si="70"/>
        <v>7.250986445796434E-2</v>
      </c>
      <c r="CX15" s="78">
        <f t="shared" si="71"/>
        <v>9.6313183537372712E-2</v>
      </c>
      <c r="CY15" s="78">
        <f t="shared" si="72"/>
        <v>2.4063868665445718E-2</v>
      </c>
      <c r="CZ15" s="78">
        <f t="shared" si="73"/>
        <v>2.1598574746818609E-3</v>
      </c>
      <c r="DA15" s="78">
        <f t="shared" si="74"/>
        <v>2.0550976912760678E-2</v>
      </c>
      <c r="DB15" s="78">
        <f t="shared" si="75"/>
        <v>3.9123947249626383E-4</v>
      </c>
      <c r="DC15" s="78">
        <f t="shared" si="76"/>
        <v>4.1260101490695616E-2</v>
      </c>
      <c r="DD15" s="78">
        <f t="shared" si="77"/>
        <v>9.5958347203328825E-2</v>
      </c>
      <c r="DE15" s="78">
        <f t="shared" si="78"/>
        <v>5.8201418427455805E-2</v>
      </c>
      <c r="DF15" s="78">
        <f t="shared" si="79"/>
        <v>2.6130552445642017E-4</v>
      </c>
      <c r="DG15" s="78">
        <f t="shared" si="80"/>
        <v>1.6348088260820792E-2</v>
      </c>
      <c r="DH15" s="78">
        <f t="shared" si="81"/>
        <v>6.3568886660496111E-3</v>
      </c>
      <c r="DI15" s="78">
        <f t="shared" si="82"/>
        <v>1.6707412504799739E-4</v>
      </c>
      <c r="DJ15" s="78">
        <f t="shared" si="83"/>
        <v>4.4363929833624678E-3</v>
      </c>
      <c r="DK15" s="78">
        <f t="shared" si="84"/>
        <v>1.0619262478402513E-3</v>
      </c>
      <c r="DN15" s="78">
        <f t="shared" si="85"/>
        <v>0.2875648874477551</v>
      </c>
      <c r="DO15" s="78">
        <f t="shared" si="86"/>
        <v>0.2198442084022266</v>
      </c>
      <c r="DP15" s="78">
        <f t="shared" si="87"/>
        <v>0.18518678725738957</v>
      </c>
      <c r="DQ15" s="78">
        <f t="shared" si="88"/>
        <v>0.11215367418480267</v>
      </c>
      <c r="DR15" s="78">
        <f t="shared" si="89"/>
        <v>7.9034404170220923E-2</v>
      </c>
      <c r="DS15" s="78">
        <f t="shared" si="90"/>
        <v>4.4149538023087957E-2</v>
      </c>
      <c r="DT15" s="78">
        <f t="shared" si="91"/>
        <v>0.13605929270041897</v>
      </c>
      <c r="DU15" s="78">
        <f t="shared" si="92"/>
        <v>0.21439856934012927</v>
      </c>
      <c r="DV15" s="78">
        <f t="shared" si="93"/>
        <v>0.26587003939020892</v>
      </c>
      <c r="DW15" s="78">
        <f t="shared" si="94"/>
        <v>0.35789831993277066</v>
      </c>
      <c r="DX15" s="78">
        <f t="shared" si="95"/>
        <v>0.28458434612003081</v>
      </c>
      <c r="DY15" s="78">
        <f t="shared" si="96"/>
        <v>0.19504677413546462</v>
      </c>
      <c r="DZ15" s="78">
        <f t="shared" si="97"/>
        <v>0.14308788659026098</v>
      </c>
      <c r="EA15" s="78">
        <f t="shared" si="98"/>
        <v>4.7165942525384523E-2</v>
      </c>
      <c r="EB15" s="78">
        <f t="shared" si="99"/>
        <v>6.4362175350634418E-2</v>
      </c>
      <c r="EC15" s="78">
        <f t="shared" si="100"/>
        <v>0.15816066507928139</v>
      </c>
      <c r="ED15" s="78">
        <f t="shared" si="101"/>
        <v>0.19581110659397649</v>
      </c>
      <c r="EE15" s="78">
        <f t="shared" si="102"/>
        <v>0.19568117264593665</v>
      </c>
      <c r="EF15" s="78">
        <f t="shared" si="103"/>
        <v>0.17076915941606183</v>
      </c>
      <c r="EG15" s="78">
        <f t="shared" si="104"/>
        <v>8.1167700878782625E-2</v>
      </c>
      <c r="EH15" s="78">
        <f t="shared" si="105"/>
        <v>2.3133356576374817E-2</v>
      </c>
      <c r="EI15" s="78">
        <f t="shared" si="106"/>
        <v>2.7308444035280866E-2</v>
      </c>
      <c r="EJ15" s="78">
        <f t="shared" si="107"/>
        <v>1.2022282022300329E-2</v>
      </c>
      <c r="EK15" s="78">
        <f t="shared" si="108"/>
        <v>0.11255584154372325</v>
      </c>
      <c r="EL15" s="78">
        <f t="shared" si="109"/>
        <v>0.15251427636436682</v>
      </c>
      <c r="EM15" s="78">
        <f t="shared" si="110"/>
        <v>0.23446914927312895</v>
      </c>
    </row>
    <row r="16" spans="1:143" x14ac:dyDescent="0.25">
      <c r="A16" s="79">
        <f t="shared" si="53"/>
        <v>1.7184756009861724E-4</v>
      </c>
      <c r="B16">
        <v>1961</v>
      </c>
      <c r="C16" s="79">
        <f t="shared" si="54"/>
        <v>0.35792419192933289</v>
      </c>
      <c r="D16" s="81">
        <f t="shared" si="55"/>
        <v>9.4263940024320098E-6</v>
      </c>
      <c r="E16" s="74">
        <f t="shared" si="56"/>
        <v>0.12437035409008755</v>
      </c>
      <c r="F16">
        <v>1961</v>
      </c>
      <c r="G16" s="72">
        <v>4268326</v>
      </c>
      <c r="H16" s="27">
        <v>4.4848302033570861E-2</v>
      </c>
      <c r="I16" s="27">
        <v>4.7938174762368051E-2</v>
      </c>
      <c r="J16" s="27">
        <v>9.4544251214392416E-2</v>
      </c>
      <c r="K16" s="27">
        <v>9.8500856065413214E-2</v>
      </c>
      <c r="L16" s="27">
        <v>2.7952234973211677E-2</v>
      </c>
      <c r="M16" s="27">
        <v>6.2789706576199741E-3</v>
      </c>
      <c r="N16" s="27">
        <v>1.9717535623087125E-2</v>
      </c>
      <c r="O16" s="27">
        <v>7.4736420659281995E-3</v>
      </c>
      <c r="P16" s="27">
        <v>3.772045978973188E-3</v>
      </c>
      <c r="Q16" s="27">
        <v>9.0020078219225183E-2</v>
      </c>
      <c r="R16" s="27">
        <v>7.297914236682862E-2</v>
      </c>
      <c r="S16" s="27">
        <v>0.12437035409008755</v>
      </c>
      <c r="T16" s="27">
        <v>6.2028153166003262E-2</v>
      </c>
      <c r="U16" s="27">
        <v>1.7648690202553361E-2</v>
      </c>
      <c r="V16" s="27">
        <v>1.1688728563015692E-3</v>
      </c>
      <c r="W16" s="27">
        <v>4.5501203849739311E-2</v>
      </c>
      <c r="X16" s="27">
        <v>8.8806554022912091E-5</v>
      </c>
      <c r="Y16" s="27">
        <v>4.798530673238021E-2</v>
      </c>
      <c r="Z16" s="27">
        <v>9.3515285890126948E-2</v>
      </c>
      <c r="AA16" s="27">
        <v>5.8380138687062079E-2</v>
      </c>
      <c r="AB16" s="27">
        <v>1.845588720476162E-4</v>
      </c>
      <c r="AC16" s="27">
        <v>2.1972428293668887E-2</v>
      </c>
      <c r="AD16" s="27">
        <v>8.4128085841705044E-3</v>
      </c>
      <c r="AE16" s="27">
        <v>9.4263940024320098E-6</v>
      </c>
      <c r="AF16" s="27">
        <v>4.1843266850795559E-3</v>
      </c>
      <c r="AG16" s="27">
        <v>5.2440518213529657E-4</v>
      </c>
      <c r="AH16" s="75">
        <f t="shared" si="57"/>
        <v>0.95713586812871687</v>
      </c>
      <c r="AI16" s="75">
        <f t="shared" si="0"/>
        <v>1.0230787886537969</v>
      </c>
      <c r="AJ16" s="75">
        <f t="shared" si="1"/>
        <v>2.0177284280446135</v>
      </c>
      <c r="AK16" s="75">
        <f t="shared" si="2"/>
        <v>2.1021688248313048</v>
      </c>
      <c r="AL16" s="75">
        <f t="shared" si="3"/>
        <v>0.59654625647134352</v>
      </c>
      <c r="AM16" s="75">
        <f t="shared" si="4"/>
        <v>0.13400346855578216</v>
      </c>
      <c r="AN16" s="75">
        <f t="shared" si="5"/>
        <v>0.4208043497797449</v>
      </c>
      <c r="AO16" s="75">
        <f t="shared" si="6"/>
        <v>0.15949970372347524</v>
      </c>
      <c r="AP16" s="75">
        <f t="shared" si="7"/>
        <v>8.0501609626233553E-2</v>
      </c>
      <c r="AQ16" s="75">
        <f t="shared" si="8"/>
        <v>1.9211752019257629</v>
      </c>
      <c r="AR16" s="75">
        <f t="shared" si="9"/>
        <v>1.5574938541101806</v>
      </c>
      <c r="AS16" s="75">
        <f t="shared" si="10"/>
        <v>2.6542660799596356</v>
      </c>
      <c r="AT16" s="75">
        <f t="shared" si="11"/>
        <v>1.3237818944521702</v>
      </c>
      <c r="AU16" s="75">
        <f t="shared" si="12"/>
        <v>0.37665181628751887</v>
      </c>
      <c r="AV16" s="75">
        <f t="shared" si="13"/>
        <v>2.4945652016231255E-2</v>
      </c>
      <c r="AW16" s="75">
        <f t="shared" si="14"/>
        <v>0.97106985711571192</v>
      </c>
      <c r="AX16" s="75">
        <f t="shared" si="15"/>
        <v>1.8952766175320014E-3</v>
      </c>
      <c r="AY16" s="75">
        <f t="shared" si="16"/>
        <v>1.0240846617189674</v>
      </c>
      <c r="AZ16" s="75">
        <f t="shared" si="17"/>
        <v>1.9957686308113098</v>
      </c>
      <c r="BA16" s="75">
        <f t="shared" si="18"/>
        <v>1.2459273192079645</v>
      </c>
      <c r="BB16" s="75">
        <f t="shared" si="19"/>
        <v>3.9387871604575674E-3</v>
      </c>
      <c r="BC16" s="75">
        <f t="shared" si="20"/>
        <v>0.4689274348450127</v>
      </c>
      <c r="BD16" s="75">
        <f t="shared" si="21"/>
        <v>0.17954304806419077</v>
      </c>
      <c r="BE16" s="75">
        <f t="shared" si="22"/>
        <v>2.0117461303412307E-4</v>
      </c>
      <c r="BF16" s="75">
        <f t="shared" si="23"/>
        <v>8.9300351912094414E-2</v>
      </c>
      <c r="BG16" s="75">
        <f t="shared" si="24"/>
        <v>1.119166136721411E-2</v>
      </c>
      <c r="BH16" s="75"/>
      <c r="BI16" s="73">
        <f t="shared" si="25"/>
        <v>74.790718413183669</v>
      </c>
      <c r="BJ16" s="73">
        <f t="shared" si="26"/>
        <v>27.380704445312585</v>
      </c>
      <c r="BK16" s="73">
        <f t="shared" si="27"/>
        <v>59.217852767353705</v>
      </c>
      <c r="BL16" s="73">
        <f t="shared" si="28"/>
        <v>36.179742552600139</v>
      </c>
      <c r="BM16" s="73">
        <f t="shared" si="29"/>
        <v>27.140981429403034</v>
      </c>
      <c r="BN16" s="73">
        <f t="shared" si="30"/>
        <v>3.7341322614625199</v>
      </c>
      <c r="BO16" s="73">
        <f t="shared" si="31"/>
        <v>9.0448539988177146</v>
      </c>
      <c r="BP16" s="73">
        <f t="shared" si="32"/>
        <v>14.744137184785021</v>
      </c>
      <c r="BQ16" s="73">
        <f t="shared" si="33"/>
        <v>2.9521888122529272</v>
      </c>
      <c r="BR16" s="73">
        <f t="shared" si="34"/>
        <v>67.165545995641452</v>
      </c>
      <c r="BS16" s="73">
        <f t="shared" si="35"/>
        <v>63.403353810122972</v>
      </c>
      <c r="BT16" s="73">
        <f t="shared" si="36"/>
        <v>49.365289345935693</v>
      </c>
      <c r="BU16" s="73">
        <f t="shared" si="37"/>
        <v>65.945828928137033</v>
      </c>
      <c r="BV16" s="73">
        <f t="shared" si="38"/>
        <v>16.66338787849449</v>
      </c>
      <c r="BW16" s="73">
        <f t="shared" si="39"/>
        <v>1.5022463983388272</v>
      </c>
      <c r="BX16" s="73">
        <f t="shared" si="40"/>
        <v>13.542810483461594</v>
      </c>
      <c r="BY16" s="73">
        <f t="shared" si="41"/>
        <v>0.2750486298004477</v>
      </c>
      <c r="BZ16" s="73">
        <f t="shared" si="42"/>
        <v>28.248782735756766</v>
      </c>
      <c r="CA16" s="73">
        <f t="shared" si="43"/>
        <v>66.044842202547429</v>
      </c>
      <c r="CB16" s="73">
        <f t="shared" si="44"/>
        <v>40.071969698961865</v>
      </c>
      <c r="CC16" s="73">
        <f t="shared" si="45"/>
        <v>0.18164455200704949</v>
      </c>
      <c r="CD16" s="73">
        <f t="shared" si="46"/>
        <v>11.112806562092935</v>
      </c>
      <c r="CE16" s="73">
        <f t="shared" si="47"/>
        <v>4.3286230423038727</v>
      </c>
      <c r="CF16" s="73">
        <f t="shared" si="48"/>
        <v>0.11805259922851583</v>
      </c>
      <c r="CG16" s="73">
        <f t="shared" si="49"/>
        <v>3.0640177249283065</v>
      </c>
      <c r="CH16" s="73">
        <f t="shared" si="50"/>
        <v>0.7415975470694256</v>
      </c>
      <c r="CI16" s="73"/>
      <c r="CJ16" s="73">
        <f t="shared" si="58"/>
        <v>686.96116000000006</v>
      </c>
      <c r="CK16" s="73"/>
      <c r="CL16" s="78">
        <f t="shared" si="59"/>
        <v>0.10887182968711602</v>
      </c>
      <c r="CM16" s="78">
        <f t="shared" si="60"/>
        <v>3.9857718368404675E-2</v>
      </c>
      <c r="CN16" s="78">
        <f t="shared" si="61"/>
        <v>8.6202621364144805E-2</v>
      </c>
      <c r="CO16" s="78">
        <f t="shared" si="62"/>
        <v>5.2666358244475041E-2</v>
      </c>
      <c r="CP16" s="78">
        <f t="shared" si="63"/>
        <v>3.9508756840638606E-2</v>
      </c>
      <c r="CQ16" s="78">
        <f t="shared" si="64"/>
        <v>5.4357254512941017E-3</v>
      </c>
      <c r="CR16" s="78">
        <f t="shared" si="65"/>
        <v>1.3166470719855128E-2</v>
      </c>
      <c r="CS16" s="78">
        <f t="shared" si="66"/>
        <v>2.146283959457769E-2</v>
      </c>
      <c r="CT16" s="78">
        <f t="shared" si="67"/>
        <v>4.2974610271313256E-3</v>
      </c>
      <c r="CU16" s="78">
        <f t="shared" si="68"/>
        <v>9.7771970100378663E-2</v>
      </c>
      <c r="CV16" s="78">
        <f t="shared" si="69"/>
        <v>9.2295398199984072E-2</v>
      </c>
      <c r="CW16" s="78">
        <f t="shared" si="70"/>
        <v>7.1860379043752184E-2</v>
      </c>
      <c r="CX16" s="78">
        <f t="shared" si="71"/>
        <v>9.599644458521793E-2</v>
      </c>
      <c r="CY16" s="78">
        <f t="shared" si="72"/>
        <v>2.4256666677479246E-2</v>
      </c>
      <c r="CZ16" s="78">
        <f t="shared" si="73"/>
        <v>2.1867996122791381E-3</v>
      </c>
      <c r="DA16" s="78">
        <f t="shared" si="74"/>
        <v>1.971408468487737E-2</v>
      </c>
      <c r="DB16" s="78">
        <f t="shared" si="75"/>
        <v>4.0038454255615803E-4</v>
      </c>
      <c r="DC16" s="78">
        <f t="shared" si="76"/>
        <v>4.1121368107269358E-2</v>
      </c>
      <c r="DD16" s="78">
        <f t="shared" si="77"/>
        <v>9.6140576859610846E-2</v>
      </c>
      <c r="DE16" s="78">
        <f t="shared" si="78"/>
        <v>5.8332220265497781E-2</v>
      </c>
      <c r="DF16" s="78">
        <f t="shared" si="79"/>
        <v>2.6441749924704548E-4</v>
      </c>
      <c r="DG16" s="78">
        <f t="shared" si="80"/>
        <v>1.6176761088054721E-2</v>
      </c>
      <c r="DH16" s="78">
        <f t="shared" si="81"/>
        <v>6.3011175803649108E-3</v>
      </c>
      <c r="DI16" s="78">
        <f t="shared" si="82"/>
        <v>1.7184756009861724E-4</v>
      </c>
      <c r="DJ16" s="78">
        <f t="shared" si="83"/>
        <v>4.4602488515192128E-3</v>
      </c>
      <c r="DK16" s="78">
        <f t="shared" si="84"/>
        <v>1.0795334441752508E-3</v>
      </c>
      <c r="DN16" s="78">
        <f t="shared" si="85"/>
        <v>0.28759852766414051</v>
      </c>
      <c r="DO16" s="78">
        <f t="shared" si="86"/>
        <v>0.21823545481766315</v>
      </c>
      <c r="DP16" s="78">
        <f t="shared" si="87"/>
        <v>0.18381346190055259</v>
      </c>
      <c r="DQ16" s="78">
        <f t="shared" si="88"/>
        <v>0.11077731125626288</v>
      </c>
      <c r="DR16" s="78">
        <f t="shared" si="89"/>
        <v>7.9573792606365518E-2</v>
      </c>
      <c r="DS16" s="78">
        <f t="shared" si="90"/>
        <v>4.4362496792858246E-2</v>
      </c>
      <c r="DT16" s="78">
        <f t="shared" si="91"/>
        <v>0.1366987414419428</v>
      </c>
      <c r="DU16" s="78">
        <f t="shared" si="92"/>
        <v>0.21582766892207175</v>
      </c>
      <c r="DV16" s="78">
        <f t="shared" si="93"/>
        <v>0.26622520837124625</v>
      </c>
      <c r="DW16" s="78">
        <f t="shared" si="94"/>
        <v>0.35792419192933289</v>
      </c>
      <c r="DX16" s="78">
        <f t="shared" si="95"/>
        <v>0.28440888850643342</v>
      </c>
      <c r="DY16" s="78">
        <f t="shared" si="96"/>
        <v>0.1943002899187285</v>
      </c>
      <c r="DZ16" s="78">
        <f t="shared" si="97"/>
        <v>0.1421539955598537</v>
      </c>
      <c r="EA16" s="78">
        <f t="shared" si="98"/>
        <v>4.6557935517191909E-2</v>
      </c>
      <c r="EB16" s="78">
        <f t="shared" si="99"/>
        <v>6.3422636946982025E-2</v>
      </c>
      <c r="EC16" s="78">
        <f t="shared" si="100"/>
        <v>0.15737641419431372</v>
      </c>
      <c r="ED16" s="78">
        <f t="shared" si="101"/>
        <v>0.19599454977493413</v>
      </c>
      <c r="EE16" s="78">
        <f t="shared" si="102"/>
        <v>0.19585858273162504</v>
      </c>
      <c r="EF16" s="78">
        <f t="shared" si="103"/>
        <v>0.1709139757124104</v>
      </c>
      <c r="EG16" s="78">
        <f t="shared" si="104"/>
        <v>8.1074516433164462E-2</v>
      </c>
      <c r="EH16" s="78">
        <f t="shared" si="105"/>
        <v>2.2914143727765294E-2</v>
      </c>
      <c r="EI16" s="78">
        <f t="shared" si="106"/>
        <v>2.7109975080037461E-2</v>
      </c>
      <c r="EJ16" s="78">
        <f t="shared" si="107"/>
        <v>1.2012747436157991E-2</v>
      </c>
      <c r="EK16" s="78">
        <f t="shared" si="108"/>
        <v>0.11458345954290911</v>
      </c>
      <c r="EL16" s="78">
        <f t="shared" si="109"/>
        <v>0.15426933035121515</v>
      </c>
      <c r="EM16" s="78">
        <f t="shared" si="110"/>
        <v>0.23601170286384074</v>
      </c>
    </row>
    <row r="17" spans="1:143" x14ac:dyDescent="0.25">
      <c r="A17" s="79">
        <f t="shared" si="53"/>
        <v>1.7705523847156605E-4</v>
      </c>
      <c r="B17">
        <v>1962</v>
      </c>
      <c r="C17" s="79">
        <f t="shared" si="54"/>
        <v>0.3581975742950172</v>
      </c>
      <c r="D17" s="81">
        <f t="shared" si="55"/>
        <v>2.0743938342943847E-5</v>
      </c>
      <c r="E17" s="74">
        <f t="shared" si="56"/>
        <v>0.10676196735511244</v>
      </c>
      <c r="F17">
        <v>1962</v>
      </c>
      <c r="G17" s="72">
        <v>4167362</v>
      </c>
      <c r="H17" s="27">
        <v>4.6070769210531243E-2</v>
      </c>
      <c r="I17" s="27">
        <v>4.5044703187129047E-2</v>
      </c>
      <c r="J17" s="27">
        <v>9.2094485097504106E-2</v>
      </c>
      <c r="K17" s="27">
        <v>9.4716822473881607E-2</v>
      </c>
      <c r="L17" s="27">
        <v>2.6822418227142077E-2</v>
      </c>
      <c r="M17" s="27">
        <v>5.8644631544649307E-3</v>
      </c>
      <c r="N17" s="27">
        <v>1.9044453247969498E-2</v>
      </c>
      <c r="O17" s="27">
        <v>7.7309116556141949E-3</v>
      </c>
      <c r="P17" s="27">
        <v>3.6645937906815192E-3</v>
      </c>
      <c r="Q17" s="27">
        <v>8.6901923165464273E-2</v>
      </c>
      <c r="R17" s="27">
        <v>7.6731321980833614E-2</v>
      </c>
      <c r="S17" s="27">
        <v>0.10676196735511244</v>
      </c>
      <c r="T17" s="27">
        <v>8.6672727944260536E-2</v>
      </c>
      <c r="U17" s="27">
        <v>1.6796012711480658E-2</v>
      </c>
      <c r="V17" s="27">
        <v>1.1707676420871236E-3</v>
      </c>
      <c r="W17" s="27">
        <v>4.3905810377129859E-2</v>
      </c>
      <c r="X17" s="27">
        <v>8.9047149959954085E-5</v>
      </c>
      <c r="Y17" s="27">
        <v>4.727543548356903E-2</v>
      </c>
      <c r="Z17" s="27">
        <v>9.6565562734982027E-2</v>
      </c>
      <c r="AA17" s="27">
        <v>6.2269255307791982E-2</v>
      </c>
      <c r="AB17" s="27">
        <v>1.6949315475332167E-4</v>
      </c>
      <c r="AC17" s="27">
        <v>2.0615933064876413E-2</v>
      </c>
      <c r="AD17" s="27">
        <v>8.2667124045209643E-3</v>
      </c>
      <c r="AE17" s="27">
        <v>2.0743938342943847E-5</v>
      </c>
      <c r="AF17" s="27">
        <v>4.1826862995394338E-3</v>
      </c>
      <c r="AG17" s="27">
        <v>5.5097924037721591E-4</v>
      </c>
      <c r="AH17" s="75">
        <f t="shared" si="57"/>
        <v>0.95996786459368944</v>
      </c>
      <c r="AI17" s="75">
        <f t="shared" si="0"/>
        <v>0.93858792181660244</v>
      </c>
      <c r="AJ17" s="75">
        <f t="shared" si="1"/>
        <v>1.9189552880245246</v>
      </c>
      <c r="AK17" s="75">
        <f t="shared" si="2"/>
        <v>1.9735964336920009</v>
      </c>
      <c r="AL17" s="75">
        <f t="shared" si="3"/>
        <v>0.55889363233949629</v>
      </c>
      <c r="AM17" s="75">
        <f t="shared" si="4"/>
        <v>0.12219670450158641</v>
      </c>
      <c r="AN17" s="75">
        <f t="shared" si="5"/>
        <v>0.39682565388182334</v>
      </c>
      <c r="AO17" s="75">
        <f t="shared" si="6"/>
        <v>0.16108753729481842</v>
      </c>
      <c r="AP17" s="75">
        <f t="shared" si="7"/>
        <v>7.6358444543610585E-2</v>
      </c>
      <c r="AQ17" s="75">
        <f t="shared" si="8"/>
        <v>1.8107588616333776</v>
      </c>
      <c r="AR17" s="75">
        <f t="shared" si="9"/>
        <v>1.5988359771634537</v>
      </c>
      <c r="AS17" s="75">
        <f t="shared" si="10"/>
        <v>2.2245788290046806</v>
      </c>
      <c r="AT17" s="75">
        <f t="shared" si="11"/>
        <v>1.8059831643562474</v>
      </c>
      <c r="AU17" s="75">
        <f t="shared" si="12"/>
        <v>0.34997532562670725</v>
      </c>
      <c r="AV17" s="75">
        <f t="shared" si="13"/>
        <v>2.4395062912317397E-2</v>
      </c>
      <c r="AW17" s="75">
        <f t="shared" si="14"/>
        <v>0.91485702872428321</v>
      </c>
      <c r="AX17" s="75">
        <f t="shared" si="15"/>
        <v>1.8554585447570708E-3</v>
      </c>
      <c r="AY17" s="75">
        <f t="shared" si="16"/>
        <v>0.98506926683838592</v>
      </c>
      <c r="AZ17" s="75">
        <f t="shared" si="17"/>
        <v>2.0121182832519007</v>
      </c>
      <c r="BA17" s="75">
        <f t="shared" si="18"/>
        <v>1.297492641689953</v>
      </c>
      <c r="BB17" s="75">
        <f t="shared" si="19"/>
        <v>3.5316966618955605E-3</v>
      </c>
      <c r="BC17" s="75">
        <f t="shared" si="20"/>
        <v>0.4295702802455475</v>
      </c>
      <c r="BD17" s="75">
        <f t="shared" si="21"/>
        <v>0.17225191569764647</v>
      </c>
      <c r="BE17" s="75">
        <f t="shared" si="22"/>
        <v>4.3223750190363581E-4</v>
      </c>
      <c r="BF17" s="75">
        <f t="shared" si="23"/>
        <v>8.7153839713106265E-2</v>
      </c>
      <c r="BG17" s="75">
        <f t="shared" si="24"/>
        <v>1.1480649745684378E-2</v>
      </c>
      <c r="BH17" s="75"/>
      <c r="BI17" s="73">
        <f t="shared" si="25"/>
        <v>73.833582545054952</v>
      </c>
      <c r="BJ17" s="73">
        <f t="shared" si="26"/>
        <v>26.357625656658787</v>
      </c>
      <c r="BK17" s="73">
        <f t="shared" si="27"/>
        <v>57.200124339309092</v>
      </c>
      <c r="BL17" s="73">
        <f t="shared" si="28"/>
        <v>34.077573727768836</v>
      </c>
      <c r="BM17" s="73">
        <f t="shared" si="29"/>
        <v>26.544435172931692</v>
      </c>
      <c r="BN17" s="73">
        <f t="shared" si="30"/>
        <v>3.6001287929067378</v>
      </c>
      <c r="BO17" s="73">
        <f t="shared" si="31"/>
        <v>8.6240496490379694</v>
      </c>
      <c r="BP17" s="73">
        <f t="shared" si="32"/>
        <v>14.584637481061547</v>
      </c>
      <c r="BQ17" s="73">
        <f t="shared" si="33"/>
        <v>2.8716872026266937</v>
      </c>
      <c r="BR17" s="73">
        <f t="shared" si="34"/>
        <v>65.244370793715689</v>
      </c>
      <c r="BS17" s="73">
        <f t="shared" si="35"/>
        <v>61.845859956012795</v>
      </c>
      <c r="BT17" s="73">
        <f t="shared" si="36"/>
        <v>46.71102326597606</v>
      </c>
      <c r="BU17" s="73">
        <f t="shared" si="37"/>
        <v>64.622047033684865</v>
      </c>
      <c r="BV17" s="73">
        <f t="shared" si="38"/>
        <v>16.28673606220697</v>
      </c>
      <c r="BW17" s="73">
        <f t="shared" si="39"/>
        <v>1.477300746322596</v>
      </c>
      <c r="BX17" s="73">
        <f t="shared" si="40"/>
        <v>12.571740626345882</v>
      </c>
      <c r="BY17" s="73">
        <f t="shared" si="41"/>
        <v>0.27315335318291567</v>
      </c>
      <c r="BZ17" s="73">
        <f t="shared" si="42"/>
        <v>27.2246980740378</v>
      </c>
      <c r="CA17" s="73">
        <f t="shared" si="43"/>
        <v>64.049073571736116</v>
      </c>
      <c r="CB17" s="73">
        <f t="shared" si="44"/>
        <v>38.8260423797539</v>
      </c>
      <c r="CC17" s="73">
        <f t="shared" si="45"/>
        <v>0.17770576484659192</v>
      </c>
      <c r="CD17" s="73">
        <f t="shared" si="46"/>
        <v>10.643879127247923</v>
      </c>
      <c r="CE17" s="73">
        <f t="shared" si="47"/>
        <v>4.1490799942396821</v>
      </c>
      <c r="CF17" s="73">
        <f t="shared" si="48"/>
        <v>0.1178514246154817</v>
      </c>
      <c r="CG17" s="73">
        <f t="shared" si="49"/>
        <v>2.9747173730162122</v>
      </c>
      <c r="CH17" s="73">
        <f t="shared" si="50"/>
        <v>0.73040588570221154</v>
      </c>
      <c r="CI17" s="73"/>
      <c r="CJ17" s="73">
        <f t="shared" si="58"/>
        <v>665.61952999999994</v>
      </c>
      <c r="CK17" s="73"/>
      <c r="CL17" s="78">
        <f t="shared" si="59"/>
        <v>0.11092460364715404</v>
      </c>
      <c r="CM17" s="78">
        <f t="shared" si="60"/>
        <v>3.959863626095645E-2</v>
      </c>
      <c r="CN17" s="78">
        <f t="shared" si="61"/>
        <v>8.5935165302780545E-2</v>
      </c>
      <c r="CO17" s="78">
        <f t="shared" si="62"/>
        <v>5.1196775623108357E-2</v>
      </c>
      <c r="CP17" s="78">
        <f t="shared" si="63"/>
        <v>3.9879291361735875E-2</v>
      </c>
      <c r="CQ17" s="78">
        <f t="shared" si="64"/>
        <v>5.4086886436561414E-3</v>
      </c>
      <c r="CR17" s="78">
        <f t="shared" si="65"/>
        <v>1.2956425195393487E-2</v>
      </c>
      <c r="CS17" s="78">
        <f t="shared" si="66"/>
        <v>2.1911372523972589E-2</v>
      </c>
      <c r="CT17" s="78">
        <f t="shared" si="67"/>
        <v>4.3143073080002536E-3</v>
      </c>
      <c r="CU17" s="78">
        <f t="shared" si="68"/>
        <v>9.8020517507525204E-2</v>
      </c>
      <c r="CV17" s="78">
        <f t="shared" si="69"/>
        <v>9.291473156746588E-2</v>
      </c>
      <c r="CW17" s="78">
        <f t="shared" si="70"/>
        <v>7.0176761889748127E-2</v>
      </c>
      <c r="CX17" s="78">
        <f t="shared" si="71"/>
        <v>9.7085563330277985E-2</v>
      </c>
      <c r="CY17" s="78">
        <f t="shared" si="72"/>
        <v>2.4468536946635221E-2</v>
      </c>
      <c r="CZ17" s="78">
        <f t="shared" si="73"/>
        <v>2.2194372005920502E-3</v>
      </c>
      <c r="DA17" s="78">
        <f t="shared" si="74"/>
        <v>1.8887277280379502E-2</v>
      </c>
      <c r="DB17" s="78">
        <f t="shared" si="75"/>
        <v>4.1037460722180986E-4</v>
      </c>
      <c r="DC17" s="78">
        <f t="shared" si="76"/>
        <v>4.090129097329491E-2</v>
      </c>
      <c r="DD17" s="78">
        <f t="shared" si="77"/>
        <v>9.6224751055210361E-2</v>
      </c>
      <c r="DE17" s="78">
        <f t="shared" si="78"/>
        <v>5.8330683866433281E-2</v>
      </c>
      <c r="DF17" s="78">
        <f t="shared" si="79"/>
        <v>2.6697799093513966E-4</v>
      </c>
      <c r="DG17" s="78">
        <f t="shared" si="80"/>
        <v>1.5990935733583303E-2</v>
      </c>
      <c r="DH17" s="78">
        <f t="shared" si="81"/>
        <v>6.2334108409344341E-3</v>
      </c>
      <c r="DI17" s="78">
        <f t="shared" si="82"/>
        <v>1.7705523847156605E-4</v>
      </c>
      <c r="DJ17" s="78">
        <f t="shared" si="83"/>
        <v>4.4690956904708196E-3</v>
      </c>
      <c r="DK17" s="78">
        <f t="shared" si="84"/>
        <v>1.0973324140627478E-3</v>
      </c>
      <c r="DN17" s="78">
        <f t="shared" si="85"/>
        <v>0.28765518083399938</v>
      </c>
      <c r="DO17" s="78">
        <f t="shared" si="86"/>
        <v>0.21660986854858125</v>
      </c>
      <c r="DP17" s="78">
        <f t="shared" si="87"/>
        <v>0.18241992093128093</v>
      </c>
      <c r="DQ17" s="78">
        <f t="shared" si="88"/>
        <v>0.10944118082389385</v>
      </c>
      <c r="DR17" s="78">
        <f t="shared" si="89"/>
        <v>8.0155777724758098E-2</v>
      </c>
      <c r="DS17" s="78">
        <f t="shared" si="90"/>
        <v>4.459079367102247E-2</v>
      </c>
      <c r="DT17" s="78">
        <f t="shared" si="91"/>
        <v>0.13720262253489152</v>
      </c>
      <c r="DU17" s="78">
        <f t="shared" si="92"/>
        <v>0.21716092890696392</v>
      </c>
      <c r="DV17" s="78">
        <f t="shared" si="93"/>
        <v>0.26542631827273949</v>
      </c>
      <c r="DW17" s="78">
        <f t="shared" si="94"/>
        <v>0.3581975742950172</v>
      </c>
      <c r="DX17" s="78">
        <f t="shared" si="95"/>
        <v>0.28464559373412723</v>
      </c>
      <c r="DY17" s="78">
        <f t="shared" si="96"/>
        <v>0.19395029936725339</v>
      </c>
      <c r="DZ17" s="78">
        <f t="shared" si="97"/>
        <v>0.14266081475788475</v>
      </c>
      <c r="EA17" s="78">
        <f t="shared" si="98"/>
        <v>4.5985626034828586E-2</v>
      </c>
      <c r="EB17" s="78">
        <f t="shared" si="99"/>
        <v>6.2418380061488268E-2</v>
      </c>
      <c r="EC17" s="78">
        <f t="shared" si="100"/>
        <v>0.15642369391610658</v>
      </c>
      <c r="ED17" s="78">
        <f t="shared" si="101"/>
        <v>0.19586710050216036</v>
      </c>
      <c r="EE17" s="78">
        <f t="shared" si="102"/>
        <v>0.19572370388587368</v>
      </c>
      <c r="EF17" s="78">
        <f t="shared" si="103"/>
        <v>0.1708133486461621</v>
      </c>
      <c r="EG17" s="78">
        <f t="shared" si="104"/>
        <v>8.0822008431886153E-2</v>
      </c>
      <c r="EH17" s="78">
        <f t="shared" si="105"/>
        <v>2.2668379803924447E-2</v>
      </c>
      <c r="EI17" s="78">
        <f t="shared" si="106"/>
        <v>2.6870497503460124E-2</v>
      </c>
      <c r="EJ17" s="78">
        <f t="shared" si="107"/>
        <v>1.1976894183939567E-2</v>
      </c>
      <c r="EK17" s="78">
        <f t="shared" si="108"/>
        <v>0.11666808699015917</v>
      </c>
      <c r="EL17" s="78">
        <f t="shared" si="109"/>
        <v>0.15608966801264404</v>
      </c>
      <c r="EM17" s="78">
        <f t="shared" si="110"/>
        <v>0.2375557376249538</v>
      </c>
    </row>
    <row r="18" spans="1:143" x14ac:dyDescent="0.25">
      <c r="A18" s="79">
        <f t="shared" si="53"/>
        <v>1.8210659726361475E-4</v>
      </c>
      <c r="B18">
        <v>1963</v>
      </c>
      <c r="C18" s="79">
        <f t="shared" si="54"/>
        <v>0.35823407956285136</v>
      </c>
      <c r="D18" s="81">
        <f t="shared" si="55"/>
        <v>2.2852548604514312E-5</v>
      </c>
      <c r="E18" s="74">
        <f t="shared" si="56"/>
        <v>0.10680917654476736</v>
      </c>
      <c r="F18">
        <v>1963</v>
      </c>
      <c r="G18" s="72">
        <v>4098020</v>
      </c>
      <c r="H18" s="27">
        <v>4.9252955379879476E-2</v>
      </c>
      <c r="I18" s="27">
        <v>4.2575336802419463E-2</v>
      </c>
      <c r="J18" s="27">
        <v>8.9615749976498238E-2</v>
      </c>
      <c r="K18" s="27">
        <v>9.1745711381659892E-2</v>
      </c>
      <c r="L18" s="27">
        <v>2.6781109460072183E-2</v>
      </c>
      <c r="M18" s="27">
        <v>5.9806158450223254E-3</v>
      </c>
      <c r="N18" s="27">
        <v>1.8894902687096152E-2</v>
      </c>
      <c r="O18" s="27">
        <v>8.5120549790769339E-3</v>
      </c>
      <c r="P18" s="27">
        <v>3.6122608078272057E-3</v>
      </c>
      <c r="Q18" s="27">
        <v>8.387560526792795E-2</v>
      </c>
      <c r="R18" s="27">
        <v>7.7808253613429398E-2</v>
      </c>
      <c r="S18" s="27">
        <v>0.10680917654476736</v>
      </c>
      <c r="T18" s="27">
        <v>8.7794297977497507E-2</v>
      </c>
      <c r="U18" s="27">
        <v>1.6426308061703958E-2</v>
      </c>
      <c r="V18" s="27">
        <v>1.1509374479000845E-3</v>
      </c>
      <c r="W18" s="27">
        <v>4.4717763234092676E-2</v>
      </c>
      <c r="X18" s="27">
        <v>9.4526451045945571E-5</v>
      </c>
      <c r="Y18" s="27">
        <v>4.6663346122104286E-2</v>
      </c>
      <c r="Z18" s="27">
        <v>9.8178703813830676E-2</v>
      </c>
      <c r="AA18" s="27">
        <v>6.5993485984895503E-2</v>
      </c>
      <c r="AB18" s="27">
        <v>1.7710725168498592E-4</v>
      </c>
      <c r="AC18" s="27">
        <v>1.9638649268952164E-2</v>
      </c>
      <c r="AD18" s="27">
        <v>8.3578002759964621E-3</v>
      </c>
      <c r="AE18" s="27">
        <v>2.2852548604514312E-5</v>
      </c>
      <c r="AF18" s="27">
        <v>4.4162550178223911E-3</v>
      </c>
      <c r="AG18" s="27">
        <v>9.0423379819225952E-4</v>
      </c>
      <c r="AH18" s="75">
        <f t="shared" si="57"/>
        <v>1.0091979810292684</v>
      </c>
      <c r="AI18" s="75">
        <f t="shared" si="0"/>
        <v>0.87237290861525496</v>
      </c>
      <c r="AJ18" s="75">
        <f t="shared" si="1"/>
        <v>1.8362356785934466</v>
      </c>
      <c r="AK18" s="75">
        <f t="shared" si="2"/>
        <v>1.8798788007813494</v>
      </c>
      <c r="AL18" s="75">
        <f t="shared" si="3"/>
        <v>0.54874761094782498</v>
      </c>
      <c r="AM18" s="75">
        <f t="shared" si="4"/>
        <v>0.12254341672609195</v>
      </c>
      <c r="AN18" s="75">
        <f t="shared" si="5"/>
        <v>0.38715844554886886</v>
      </c>
      <c r="AO18" s="75">
        <f t="shared" si="6"/>
        <v>0.17441285772678428</v>
      </c>
      <c r="AP18" s="75">
        <f t="shared" si="7"/>
        <v>7.4015585178460228E-2</v>
      </c>
      <c r="AQ18" s="75">
        <f t="shared" si="8"/>
        <v>1.7186195395003705</v>
      </c>
      <c r="AR18" s="75">
        <f t="shared" si="9"/>
        <v>1.5942988973645298</v>
      </c>
      <c r="AS18" s="75">
        <f t="shared" si="10"/>
        <v>2.1885307083199379</v>
      </c>
      <c r="AT18" s="75">
        <f t="shared" si="11"/>
        <v>1.7989139449887217</v>
      </c>
      <c r="AU18" s="75">
        <f t="shared" si="12"/>
        <v>0.33657669481512026</v>
      </c>
      <c r="AV18" s="75">
        <f t="shared" si="13"/>
        <v>2.358282340121752E-2</v>
      </c>
      <c r="AW18" s="75">
        <f t="shared" si="14"/>
        <v>0.91627144044288233</v>
      </c>
      <c r="AX18" s="75">
        <f t="shared" si="15"/>
        <v>1.9368564345765293E-3</v>
      </c>
      <c r="AY18" s="75">
        <f t="shared" si="16"/>
        <v>0.95613662837652902</v>
      </c>
      <c r="AZ18" s="75">
        <f t="shared" si="17"/>
        <v>2.011691459015772</v>
      </c>
      <c r="BA18" s="75">
        <f t="shared" si="18"/>
        <v>1.3522131271791074</v>
      </c>
      <c r="BB18" s="75">
        <f t="shared" si="19"/>
        <v>3.6289452977505301E-3</v>
      </c>
      <c r="BC18" s="75">
        <f t="shared" si="20"/>
        <v>0.40239788738575671</v>
      </c>
      <c r="BD18" s="75">
        <f t="shared" si="21"/>
        <v>0.17125216343519511</v>
      </c>
      <c r="BE18" s="75">
        <f t="shared" si="22"/>
        <v>4.6825100616135868E-4</v>
      </c>
      <c r="BF18" s="75">
        <f t="shared" si="23"/>
        <v>9.0489506940682571E-2</v>
      </c>
      <c r="BG18" s="75">
        <f t="shared" si="24"/>
        <v>1.8527840948339216E-2</v>
      </c>
      <c r="BH18" s="75"/>
      <c r="BI18" s="73">
        <f t="shared" si="25"/>
        <v>72.873614680461259</v>
      </c>
      <c r="BJ18" s="73">
        <f t="shared" si="26"/>
        <v>25.419037734842185</v>
      </c>
      <c r="BK18" s="73">
        <f t="shared" si="27"/>
        <v>55.281169051284564</v>
      </c>
      <c r="BL18" s="73">
        <f t="shared" si="28"/>
        <v>32.103977294076834</v>
      </c>
      <c r="BM18" s="73">
        <f t="shared" si="29"/>
        <v>25.985541540592195</v>
      </c>
      <c r="BN18" s="73">
        <f t="shared" si="30"/>
        <v>3.4779320884051512</v>
      </c>
      <c r="BO18" s="73">
        <f t="shared" si="31"/>
        <v>8.2272239951561463</v>
      </c>
      <c r="BP18" s="73">
        <f t="shared" si="32"/>
        <v>14.423549943766728</v>
      </c>
      <c r="BQ18" s="73">
        <f t="shared" si="33"/>
        <v>2.795328758083083</v>
      </c>
      <c r="BR18" s="73">
        <f t="shared" si="34"/>
        <v>63.433611932082314</v>
      </c>
      <c r="BS18" s="73">
        <f t="shared" si="35"/>
        <v>60.247023978849342</v>
      </c>
      <c r="BT18" s="73">
        <f t="shared" si="36"/>
        <v>44.486444436971382</v>
      </c>
      <c r="BU18" s="73">
        <f t="shared" si="37"/>
        <v>62.816063869328623</v>
      </c>
      <c r="BV18" s="73">
        <f t="shared" si="38"/>
        <v>15.936760736580263</v>
      </c>
      <c r="BW18" s="73">
        <f t="shared" si="39"/>
        <v>1.4529056834102787</v>
      </c>
      <c r="BX18" s="73">
        <f t="shared" si="40"/>
        <v>11.656883597621599</v>
      </c>
      <c r="BY18" s="73">
        <f t="shared" si="41"/>
        <v>0.27129789463815862</v>
      </c>
      <c r="BZ18" s="73">
        <f t="shared" si="42"/>
        <v>26.239628807199413</v>
      </c>
      <c r="CA18" s="73">
        <f t="shared" si="43"/>
        <v>62.036955288484222</v>
      </c>
      <c r="CB18" s="73">
        <f t="shared" si="44"/>
        <v>37.528549738063944</v>
      </c>
      <c r="CC18" s="73">
        <f t="shared" si="45"/>
        <v>0.17417406818469636</v>
      </c>
      <c r="CD18" s="73">
        <f t="shared" si="46"/>
        <v>10.214308847002375</v>
      </c>
      <c r="CE18" s="73">
        <f t="shared" si="47"/>
        <v>3.9768280785420353</v>
      </c>
      <c r="CF18" s="73">
        <f t="shared" si="48"/>
        <v>0.11741918711357807</v>
      </c>
      <c r="CG18" s="73">
        <f t="shared" si="49"/>
        <v>2.8875635333031058</v>
      </c>
      <c r="CH18" s="73">
        <f t="shared" si="50"/>
        <v>0.71892523595652713</v>
      </c>
      <c r="CI18" s="73"/>
      <c r="CJ18" s="73">
        <f t="shared" si="58"/>
        <v>644.78271999999993</v>
      </c>
      <c r="CK18" s="73"/>
      <c r="CL18" s="78">
        <f t="shared" si="59"/>
        <v>0.11302042132962445</v>
      </c>
      <c r="CM18" s="78">
        <f t="shared" si="60"/>
        <v>3.9422641064019499E-2</v>
      </c>
      <c r="CN18" s="78">
        <f t="shared" si="61"/>
        <v>8.573612061328903E-2</v>
      </c>
      <c r="CO18" s="78">
        <f t="shared" si="62"/>
        <v>4.9790381004746587E-2</v>
      </c>
      <c r="CP18" s="78">
        <f t="shared" si="63"/>
        <v>4.0301237509268548E-2</v>
      </c>
      <c r="CQ18" s="78">
        <f t="shared" si="64"/>
        <v>5.3939598263507303E-3</v>
      </c>
      <c r="CR18" s="78">
        <f t="shared" si="65"/>
        <v>1.2759684371126056E-2</v>
      </c>
      <c r="CS18" s="78">
        <f t="shared" si="66"/>
        <v>2.236962855295925E-2</v>
      </c>
      <c r="CT18" s="78">
        <f t="shared" si="67"/>
        <v>4.3353034617352702E-3</v>
      </c>
      <c r="CU18" s="78">
        <f t="shared" si="68"/>
        <v>9.837982620266611E-2</v>
      </c>
      <c r="CV18" s="78">
        <f t="shared" si="69"/>
        <v>9.3437714923330056E-2</v>
      </c>
      <c r="CW18" s="78">
        <f t="shared" si="70"/>
        <v>6.8994473730579181E-2</v>
      </c>
      <c r="CX18" s="78">
        <f t="shared" si="71"/>
        <v>9.7422064706275985E-2</v>
      </c>
      <c r="CY18" s="78">
        <f t="shared" si="72"/>
        <v>2.4716482378095157E-2</v>
      </c>
      <c r="CZ18" s="78">
        <f t="shared" si="73"/>
        <v>2.253326024944153E-3</v>
      </c>
      <c r="DA18" s="78">
        <f t="shared" si="74"/>
        <v>1.807877791393293E-2</v>
      </c>
      <c r="DB18" s="78">
        <f t="shared" si="75"/>
        <v>4.2075863112175005E-4</v>
      </c>
      <c r="DC18" s="78">
        <f t="shared" si="76"/>
        <v>4.0695304004424025E-2</v>
      </c>
      <c r="DD18" s="78">
        <f t="shared" si="77"/>
        <v>9.6213737378824646E-2</v>
      </c>
      <c r="DE18" s="78">
        <f t="shared" si="78"/>
        <v>5.8203404920752141E-2</v>
      </c>
      <c r="DF18" s="78">
        <f t="shared" si="79"/>
        <v>2.7012831265809414E-4</v>
      </c>
      <c r="DG18" s="78">
        <f t="shared" si="80"/>
        <v>1.5841474236472058E-2</v>
      </c>
      <c r="DH18" s="78">
        <f t="shared" si="81"/>
        <v>6.1677026309607608E-3</v>
      </c>
      <c r="DI18" s="78">
        <f t="shared" si="82"/>
        <v>1.8210659726361475E-4</v>
      </c>
      <c r="DJ18" s="78">
        <f t="shared" si="83"/>
        <v>4.4783513015099197E-3</v>
      </c>
      <c r="DK18" s="78">
        <f t="shared" si="84"/>
        <v>1.1149883730701207E-3</v>
      </c>
      <c r="DN18" s="78">
        <f t="shared" si="85"/>
        <v>0.28796956401167956</v>
      </c>
      <c r="DO18" s="78">
        <f t="shared" si="86"/>
        <v>0.21525038019132364</v>
      </c>
      <c r="DP18" s="78">
        <f t="shared" si="87"/>
        <v>0.18122169895365489</v>
      </c>
      <c r="DQ18" s="78">
        <f t="shared" si="88"/>
        <v>0.10824526271149192</v>
      </c>
      <c r="DR18" s="78">
        <f t="shared" si="89"/>
        <v>8.0824510259704579E-2</v>
      </c>
      <c r="DS18" s="78">
        <f t="shared" si="90"/>
        <v>4.4858576212171306E-2</v>
      </c>
      <c r="DT18" s="78">
        <f t="shared" si="91"/>
        <v>0.13784444258848669</v>
      </c>
      <c r="DU18" s="78">
        <f t="shared" si="92"/>
        <v>0.21852247314069068</v>
      </c>
      <c r="DV18" s="78">
        <f t="shared" si="93"/>
        <v>0.26514731831831062</v>
      </c>
      <c r="DW18" s="78">
        <f t="shared" si="94"/>
        <v>0.35823407956285136</v>
      </c>
      <c r="DX18" s="78">
        <f t="shared" si="95"/>
        <v>0.28457073573828034</v>
      </c>
      <c r="DY18" s="78">
        <f t="shared" si="96"/>
        <v>0.19338634683989447</v>
      </c>
      <c r="DZ18" s="78">
        <f t="shared" si="97"/>
        <v>0.14247065102324821</v>
      </c>
      <c r="EA18" s="78">
        <f t="shared" si="98"/>
        <v>4.5469344948093994E-2</v>
      </c>
      <c r="EB18" s="78">
        <f t="shared" si="99"/>
        <v>6.1448166574422855E-2</v>
      </c>
      <c r="EC18" s="78">
        <f t="shared" si="100"/>
        <v>0.15540857792830334</v>
      </c>
      <c r="ED18" s="78">
        <f t="shared" si="101"/>
        <v>0.19553320493512255</v>
      </c>
      <c r="EE18" s="78">
        <f t="shared" si="102"/>
        <v>0.19538257461665892</v>
      </c>
      <c r="EF18" s="78">
        <f t="shared" si="103"/>
        <v>0.17052874484870695</v>
      </c>
      <c r="EG18" s="78">
        <f t="shared" si="104"/>
        <v>8.0482710100843055E-2</v>
      </c>
      <c r="EH18" s="78">
        <f t="shared" si="105"/>
        <v>2.2461411777354529E-2</v>
      </c>
      <c r="EI18" s="78">
        <f t="shared" si="106"/>
        <v>2.6669634766206353E-2</v>
      </c>
      <c r="EJ18" s="78">
        <f t="shared" si="107"/>
        <v>1.1943148902804415E-2</v>
      </c>
      <c r="EK18" s="78">
        <f t="shared" si="108"/>
        <v>0.1187958676014681</v>
      </c>
      <c r="EL18" s="78">
        <f t="shared" si="109"/>
        <v>0.15803640206822397</v>
      </c>
      <c r="EM18" s="78">
        <f t="shared" si="110"/>
        <v>0.23929417138000308</v>
      </c>
    </row>
    <row r="19" spans="1:143" x14ac:dyDescent="0.25">
      <c r="A19" s="79">
        <f t="shared" si="53"/>
        <v>1.8733352335226504E-4</v>
      </c>
      <c r="B19">
        <v>1964</v>
      </c>
      <c r="C19" s="79">
        <f t="shared" si="54"/>
        <v>0.35829797431700877</v>
      </c>
      <c r="D19" s="81">
        <f t="shared" si="55"/>
        <v>3.1044478318588963E-5</v>
      </c>
      <c r="E19" s="74">
        <f t="shared" si="56"/>
        <v>0.10468934737666266</v>
      </c>
      <c r="F19">
        <v>1964</v>
      </c>
      <c r="G19" s="72">
        <v>4027490</v>
      </c>
      <c r="H19" s="27">
        <v>5.339439799757853E-2</v>
      </c>
      <c r="I19" s="27">
        <v>4.0018437263055651E-2</v>
      </c>
      <c r="J19" s="27">
        <v>8.8569896642934298E-2</v>
      </c>
      <c r="K19" s="27">
        <v>9.3012414108084251E-2</v>
      </c>
      <c r="L19" s="27">
        <v>2.6174704643359456E-2</v>
      </c>
      <c r="M19" s="27">
        <v>5.8521472518533292E-3</v>
      </c>
      <c r="N19" s="27">
        <v>1.787372684752794E-2</v>
      </c>
      <c r="O19" s="27">
        <v>9.4417308296400049E-3</v>
      </c>
      <c r="P19" s="27">
        <v>3.654829600015575E-3</v>
      </c>
      <c r="Q19" s="27">
        <v>8.4952951830019385E-2</v>
      </c>
      <c r="R19" s="27">
        <v>7.9509118394695294E-2</v>
      </c>
      <c r="S19" s="27">
        <v>0.10468934737666266</v>
      </c>
      <c r="T19" s="27">
        <v>8.9171843815755755E-2</v>
      </c>
      <c r="U19" s="27">
        <v>1.5778487649822495E-2</v>
      </c>
      <c r="V19" s="27">
        <v>1.1097085554899002E-3</v>
      </c>
      <c r="W19" s="27">
        <v>4.3975818982277814E-2</v>
      </c>
      <c r="X19" s="27">
        <v>8.6819303772325054E-5</v>
      </c>
      <c r="Y19" s="27">
        <v>4.7111837470053916E-2</v>
      </c>
      <c r="Z19" s="27">
        <v>9.5959534837955718E-2</v>
      </c>
      <c r="AA19" s="27">
        <v>6.5820608166592035E-2</v>
      </c>
      <c r="AB19" s="27">
        <v>1.8626686991153377E-4</v>
      </c>
      <c r="AC19" s="27">
        <v>1.9270728371864443E-2</v>
      </c>
      <c r="AD19" s="27">
        <v>8.6298387949691104E-3</v>
      </c>
      <c r="AE19" s="27">
        <v>3.1044478318588963E-5</v>
      </c>
      <c r="AF19" s="27">
        <v>4.7629596227096145E-3</v>
      </c>
      <c r="AG19" s="27">
        <v>9.6080029508039734E-4</v>
      </c>
      <c r="AH19" s="75">
        <f t="shared" si="57"/>
        <v>1.0752270199563378</v>
      </c>
      <c r="AI19" s="75">
        <f t="shared" si="0"/>
        <v>0.80586927946291997</v>
      </c>
      <c r="AJ19" s="75">
        <f t="shared" si="1"/>
        <v>1.7835718651522574</v>
      </c>
      <c r="AK19" s="75">
        <f t="shared" si="2"/>
        <v>1.8730328384808412</v>
      </c>
      <c r="AL19" s="75">
        <f t="shared" si="3"/>
        <v>0.52709180602041883</v>
      </c>
      <c r="AM19" s="75">
        <f t="shared" si="4"/>
        <v>0.11784732267683383</v>
      </c>
      <c r="AN19" s="75">
        <f t="shared" si="5"/>
        <v>0.35993128070575148</v>
      </c>
      <c r="AO19" s="75">
        <f t="shared" si="6"/>
        <v>0.19013238249533412</v>
      </c>
      <c r="AP19" s="75">
        <f t="shared" si="7"/>
        <v>7.3598948328833638E-2</v>
      </c>
      <c r="AQ19" s="75">
        <f t="shared" si="8"/>
        <v>1.7107358198294238</v>
      </c>
      <c r="AR19" s="75">
        <f t="shared" si="9"/>
        <v>1.6011108962172567</v>
      </c>
      <c r="AS19" s="75">
        <f t="shared" si="10"/>
        <v>2.1081764983301756</v>
      </c>
      <c r="AT19" s="75">
        <f t="shared" si="11"/>
        <v>1.7956935462475909</v>
      </c>
      <c r="AU19" s="75">
        <f t="shared" si="12"/>
        <v>0.31773850612391802</v>
      </c>
      <c r="AV19" s="75">
        <f t="shared" si="13"/>
        <v>2.2346700550750092E-2</v>
      </c>
      <c r="AW19" s="75">
        <f t="shared" si="14"/>
        <v>0.88556085596467038</v>
      </c>
      <c r="AX19" s="75">
        <f t="shared" si="15"/>
        <v>1.7483193887500069E-3</v>
      </c>
      <c r="AY19" s="75">
        <f t="shared" si="16"/>
        <v>0.94871227146133719</v>
      </c>
      <c r="AZ19" s="75">
        <f t="shared" si="17"/>
        <v>1.9323803348225914</v>
      </c>
      <c r="BA19" s="75">
        <f t="shared" si="18"/>
        <v>1.3254592059243389</v>
      </c>
      <c r="BB19" s="75">
        <f t="shared" si="19"/>
        <v>3.7509397795000153E-3</v>
      </c>
      <c r="BC19" s="75">
        <f t="shared" si="20"/>
        <v>0.38806332905200164</v>
      </c>
      <c r="BD19" s="75">
        <f t="shared" si="21"/>
        <v>0.1737829472417507</v>
      </c>
      <c r="BE19" s="75">
        <f t="shared" si="22"/>
        <v>6.2515662991666926E-4</v>
      </c>
      <c r="BF19" s="75">
        <f t="shared" si="23"/>
        <v>9.5913861254333738E-2</v>
      </c>
      <c r="BG19" s="75">
        <f t="shared" si="24"/>
        <v>1.9348067902166748E-2</v>
      </c>
      <c r="BH19" s="75"/>
      <c r="BI19" s="73">
        <f t="shared" si="25"/>
        <v>71.864416699431985</v>
      </c>
      <c r="BJ19" s="73">
        <f t="shared" si="26"/>
        <v>24.54666482622693</v>
      </c>
      <c r="BK19" s="73">
        <f t="shared" si="27"/>
        <v>53.444933372691118</v>
      </c>
      <c r="BL19" s="73">
        <f t="shared" si="28"/>
        <v>30.224098493295486</v>
      </c>
      <c r="BM19" s="73">
        <f t="shared" si="29"/>
        <v>25.43679392964437</v>
      </c>
      <c r="BN19" s="73">
        <f t="shared" si="30"/>
        <v>3.3553886716790591</v>
      </c>
      <c r="BO19" s="73">
        <f t="shared" si="31"/>
        <v>7.8400655496072771</v>
      </c>
      <c r="BP19" s="73">
        <f t="shared" si="32"/>
        <v>14.249137086039944</v>
      </c>
      <c r="BQ19" s="73">
        <f t="shared" si="33"/>
        <v>2.7213131729046229</v>
      </c>
      <c r="BR19" s="73">
        <f t="shared" si="34"/>
        <v>61.714992392581941</v>
      </c>
      <c r="BS19" s="73">
        <f t="shared" si="35"/>
        <v>58.65272508148481</v>
      </c>
      <c r="BT19" s="73">
        <f t="shared" si="36"/>
        <v>42.297913728651444</v>
      </c>
      <c r="BU19" s="73">
        <f t="shared" si="37"/>
        <v>61.017149924339904</v>
      </c>
      <c r="BV19" s="73">
        <f t="shared" si="38"/>
        <v>15.600184041765143</v>
      </c>
      <c r="BW19" s="73">
        <f t="shared" si="39"/>
        <v>1.4293228600090613</v>
      </c>
      <c r="BX19" s="73">
        <f t="shared" si="40"/>
        <v>10.740612157178717</v>
      </c>
      <c r="BY19" s="73">
        <f t="shared" si="41"/>
        <v>0.26936103820358209</v>
      </c>
      <c r="BZ19" s="73">
        <f t="shared" si="42"/>
        <v>25.283492178822883</v>
      </c>
      <c r="CA19" s="73">
        <f t="shared" si="43"/>
        <v>60.02526382946845</v>
      </c>
      <c r="CB19" s="73">
        <f t="shared" si="44"/>
        <v>36.176336610884839</v>
      </c>
      <c r="CC19" s="73">
        <f t="shared" si="45"/>
        <v>0.17054512288694582</v>
      </c>
      <c r="CD19" s="73">
        <f t="shared" si="46"/>
        <v>9.8119109596166183</v>
      </c>
      <c r="CE19" s="73">
        <f t="shared" si="47"/>
        <v>3.8055759151068402</v>
      </c>
      <c r="CF19" s="73">
        <f t="shared" si="48"/>
        <v>0.11695093610741672</v>
      </c>
      <c r="CG19" s="73">
        <f t="shared" si="49"/>
        <v>2.7970740263624232</v>
      </c>
      <c r="CH19" s="73">
        <f t="shared" si="50"/>
        <v>0.70039739500818787</v>
      </c>
      <c r="CI19" s="73"/>
      <c r="CJ19" s="73">
        <f t="shared" si="58"/>
        <v>624.29261999999994</v>
      </c>
      <c r="CK19" s="73"/>
      <c r="CL19" s="78">
        <f t="shared" si="59"/>
        <v>0.11511335293284741</v>
      </c>
      <c r="CM19" s="78">
        <f t="shared" si="60"/>
        <v>3.9319165467993092E-2</v>
      </c>
      <c r="CN19" s="78">
        <f t="shared" si="61"/>
        <v>8.5608786105290047E-2</v>
      </c>
      <c r="CO19" s="78">
        <f t="shared" si="62"/>
        <v>4.8413352208609303E-2</v>
      </c>
      <c r="CP19" s="78">
        <f t="shared" si="63"/>
        <v>4.0744985788306085E-2</v>
      </c>
      <c r="CQ19" s="78">
        <f t="shared" si="64"/>
        <v>5.3747050088131096E-3</v>
      </c>
      <c r="CR19" s="78">
        <f t="shared" si="65"/>
        <v>1.2558318484699175E-2</v>
      </c>
      <c r="CS19" s="78">
        <f t="shared" si="66"/>
        <v>2.2824452235299442E-2</v>
      </c>
      <c r="CT19" s="78">
        <f t="shared" si="67"/>
        <v>4.3590346669557349E-3</v>
      </c>
      <c r="CU19" s="78">
        <f t="shared" si="68"/>
        <v>9.8855873696828175E-2</v>
      </c>
      <c r="CV19" s="78">
        <f t="shared" si="69"/>
        <v>9.395069427776484E-2</v>
      </c>
      <c r="CW19" s="78">
        <f t="shared" si="70"/>
        <v>6.7753345744582805E-2</v>
      </c>
      <c r="CX19" s="78">
        <f t="shared" si="71"/>
        <v>9.7738060597832965E-2</v>
      </c>
      <c r="CY19" s="78">
        <f t="shared" si="72"/>
        <v>2.4988576737884783E-2</v>
      </c>
      <c r="CZ19" s="78">
        <f t="shared" si="73"/>
        <v>2.2895078593257461E-3</v>
      </c>
      <c r="DA19" s="78">
        <f t="shared" si="74"/>
        <v>1.7204451587428213E-2</v>
      </c>
      <c r="DB19" s="78">
        <f t="shared" si="75"/>
        <v>4.3146599779376234E-4</v>
      </c>
      <c r="DC19" s="78">
        <f t="shared" si="76"/>
        <v>4.0499425059394238E-2</v>
      </c>
      <c r="DD19" s="78">
        <f t="shared" si="77"/>
        <v>9.6149244611394666E-2</v>
      </c>
      <c r="DE19" s="78">
        <f t="shared" si="78"/>
        <v>5.794772427533236E-2</v>
      </c>
      <c r="DF19" s="78">
        <f t="shared" si="79"/>
        <v>2.7318138549666952E-4</v>
      </c>
      <c r="DG19" s="78">
        <f t="shared" si="80"/>
        <v>1.5716845987409907E-2</v>
      </c>
      <c r="DH19" s="78">
        <f t="shared" si="81"/>
        <v>6.0958207628769353E-3</v>
      </c>
      <c r="DI19" s="78">
        <f t="shared" si="82"/>
        <v>1.8733352335226504E-4</v>
      </c>
      <c r="DJ19" s="78">
        <f t="shared" si="83"/>
        <v>4.4803893827263623E-3</v>
      </c>
      <c r="DK19" s="78">
        <f t="shared" si="84"/>
        <v>1.1219056137620014E-3</v>
      </c>
      <c r="DN19" s="78">
        <f t="shared" si="85"/>
        <v>0.28845465671473985</v>
      </c>
      <c r="DO19" s="78">
        <f t="shared" si="86"/>
        <v>0.21408628957019854</v>
      </c>
      <c r="DP19" s="78">
        <f t="shared" si="87"/>
        <v>0.18014182911101856</v>
      </c>
      <c r="DQ19" s="78">
        <f t="shared" si="88"/>
        <v>0.10709136149042767</v>
      </c>
      <c r="DR19" s="78">
        <f t="shared" si="89"/>
        <v>8.1502461517117819E-2</v>
      </c>
      <c r="DS19" s="78">
        <f t="shared" si="90"/>
        <v>4.5116510395767459E-2</v>
      </c>
      <c r="DT19" s="78">
        <f t="shared" si="91"/>
        <v>0.13859767908378251</v>
      </c>
      <c r="DU19" s="78">
        <f t="shared" si="92"/>
        <v>0.2199900548768482</v>
      </c>
      <c r="DV19" s="78">
        <f t="shared" si="93"/>
        <v>0.26491894838613156</v>
      </c>
      <c r="DW19" s="78">
        <f t="shared" si="94"/>
        <v>0.35829797431700877</v>
      </c>
      <c r="DX19" s="78">
        <f t="shared" si="95"/>
        <v>0.28443067735806538</v>
      </c>
      <c r="DY19" s="78">
        <f t="shared" si="96"/>
        <v>0.19276949093962631</v>
      </c>
      <c r="DZ19" s="78">
        <f t="shared" si="97"/>
        <v>0.14222059678247173</v>
      </c>
      <c r="EA19" s="78">
        <f t="shared" si="98"/>
        <v>4.4914002182432501E-2</v>
      </c>
      <c r="EB19" s="78">
        <f t="shared" si="99"/>
        <v>6.042485050394196E-2</v>
      </c>
      <c r="EC19" s="78">
        <f t="shared" si="100"/>
        <v>0.15428458725601088</v>
      </c>
      <c r="ED19" s="78">
        <f t="shared" si="101"/>
        <v>0.19502785994391503</v>
      </c>
      <c r="EE19" s="78">
        <f t="shared" si="102"/>
        <v>0.19486957533161794</v>
      </c>
      <c r="EF19" s="78">
        <f t="shared" si="103"/>
        <v>0.17008699625963361</v>
      </c>
      <c r="EG19" s="78">
        <f t="shared" si="104"/>
        <v>8.0033572411115861E-2</v>
      </c>
      <c r="EH19" s="78">
        <f t="shared" si="105"/>
        <v>2.227318165913578E-2</v>
      </c>
      <c r="EI19" s="78">
        <f t="shared" si="106"/>
        <v>2.6480389656365469E-2</v>
      </c>
      <c r="EJ19" s="78">
        <f t="shared" si="107"/>
        <v>1.1885449282717562E-2</v>
      </c>
      <c r="EK19" s="78">
        <f t="shared" si="108"/>
        <v>0.12090298145268805</v>
      </c>
      <c r="EL19" s="78">
        <f t="shared" si="109"/>
        <v>0.16003481339732886</v>
      </c>
      <c r="EM19" s="78">
        <f t="shared" si="110"/>
        <v>0.24116321011989256</v>
      </c>
    </row>
    <row r="20" spans="1:143" x14ac:dyDescent="0.25">
      <c r="A20" s="79">
        <f t="shared" si="53"/>
        <v>1.9254288509605908E-4</v>
      </c>
      <c r="B20">
        <v>1965</v>
      </c>
      <c r="C20" s="79">
        <f t="shared" si="54"/>
        <v>0.35829713145785652</v>
      </c>
      <c r="D20" s="81">
        <f t="shared" si="55"/>
        <v>4.257500438522545E-5</v>
      </c>
      <c r="E20" s="74">
        <f t="shared" si="56"/>
        <v>0.1010758987441509</v>
      </c>
      <c r="F20">
        <v>1965</v>
      </c>
      <c r="G20" s="72">
        <v>3760358</v>
      </c>
      <c r="H20" s="27">
        <v>5.8848306394708894E-2</v>
      </c>
      <c r="I20" s="27">
        <v>3.8032535250684465E-2</v>
      </c>
      <c r="J20" s="27">
        <v>8.765568969520271E-2</v>
      </c>
      <c r="K20" s="27">
        <v>8.6456777571714757E-2</v>
      </c>
      <c r="L20" s="27">
        <v>2.6424886055096596E-2</v>
      </c>
      <c r="M20" s="27">
        <v>5.9531209465047905E-3</v>
      </c>
      <c r="N20" s="27">
        <v>1.7081091759352452E-2</v>
      </c>
      <c r="O20" s="27">
        <v>9.7990630093034905E-3</v>
      </c>
      <c r="P20" s="27">
        <v>3.5848153692359832E-3</v>
      </c>
      <c r="Q20" s="27">
        <v>8.4095283995147582E-2</v>
      </c>
      <c r="R20" s="27">
        <v>8.8126853077065873E-2</v>
      </c>
      <c r="S20" s="27">
        <v>0.1010758987441509</v>
      </c>
      <c r="T20" s="27">
        <v>9.0318614302817277E-2</v>
      </c>
      <c r="U20" s="27">
        <v>1.4618553505711011E-2</v>
      </c>
      <c r="V20" s="27">
        <v>1.0774314443087721E-3</v>
      </c>
      <c r="W20" s="27">
        <v>4.0860083208588568E-2</v>
      </c>
      <c r="X20" s="27">
        <v>1.0218001052454108E-4</v>
      </c>
      <c r="Y20" s="27">
        <v>4.7639159240166734E-2</v>
      </c>
      <c r="Z20" s="27">
        <v>9.6124141900786622E-2</v>
      </c>
      <c r="AA20" s="27">
        <v>6.6967643564333948E-2</v>
      </c>
      <c r="AB20" s="27">
        <v>2.6339736046326147E-4</v>
      </c>
      <c r="AC20" s="27">
        <v>1.8783524268036332E-2</v>
      </c>
      <c r="AD20" s="27">
        <v>1.0300312727598878E-2</v>
      </c>
      <c r="AE20" s="27">
        <v>4.257500438522545E-5</v>
      </c>
      <c r="AF20" s="27">
        <v>5.026688851082285E-3</v>
      </c>
      <c r="AG20" s="27">
        <v>7.4137274302805924E-4</v>
      </c>
      <c r="AH20" s="75">
        <f t="shared" si="57"/>
        <v>1.1064534986889738</v>
      </c>
      <c r="AI20" s="75">
        <f t="shared" si="0"/>
        <v>0.71507974095096671</v>
      </c>
      <c r="AJ20" s="75">
        <f t="shared" si="1"/>
        <v>1.6480838699543654</v>
      </c>
      <c r="AK20" s="75">
        <f t="shared" si="2"/>
        <v>1.6255421759800908</v>
      </c>
      <c r="AL20" s="75">
        <f t="shared" si="3"/>
        <v>0.49683515838185466</v>
      </c>
      <c r="AM20" s="75">
        <f t="shared" si="4"/>
        <v>0.1119293298807843</v>
      </c>
      <c r="AN20" s="75">
        <f t="shared" si="5"/>
        <v>0.32115510023007532</v>
      </c>
      <c r="AO20" s="75">
        <f t="shared" si="6"/>
        <v>0.18423992489769228</v>
      </c>
      <c r="AP20" s="75">
        <f t="shared" si="7"/>
        <v>6.7400945761147413E-2</v>
      </c>
      <c r="AQ20" s="75">
        <f t="shared" si="8"/>
        <v>1.5811418696671258</v>
      </c>
      <c r="AR20" s="75">
        <f t="shared" si="9"/>
        <v>1.6569425849158463</v>
      </c>
      <c r="AS20" s="75">
        <f t="shared" si="10"/>
        <v>1.900407822248789</v>
      </c>
      <c r="AT20" s="75">
        <f t="shared" si="11"/>
        <v>1.698151619212567</v>
      </c>
      <c r="AU20" s="75">
        <f t="shared" si="12"/>
        <v>0.27485497311814222</v>
      </c>
      <c r="AV20" s="75">
        <f t="shared" si="13"/>
        <v>2.0257639755290227E-2</v>
      </c>
      <c r="AW20" s="75">
        <f t="shared" si="14"/>
        <v>0.76824270387040849</v>
      </c>
      <c r="AX20" s="75">
        <f t="shared" si="15"/>
        <v>1.9211671000802114E-3</v>
      </c>
      <c r="AY20" s="75">
        <f t="shared" si="16"/>
        <v>0.89570146781017446</v>
      </c>
      <c r="AZ20" s="75">
        <f t="shared" si="17"/>
        <v>1.8073059299487908</v>
      </c>
      <c r="BA20" s="75">
        <f t="shared" si="18"/>
        <v>1.2591115710914582</v>
      </c>
      <c r="BB20" s="75">
        <f t="shared" si="19"/>
        <v>4.9523418579845444E-3</v>
      </c>
      <c r="BC20" s="75">
        <f t="shared" si="20"/>
        <v>0.35316387874752281</v>
      </c>
      <c r="BD20" s="75">
        <f t="shared" si="21"/>
        <v>0.19366431683864133</v>
      </c>
      <c r="BE20" s="75">
        <f t="shared" si="22"/>
        <v>8.0048629170008812E-4</v>
      </c>
      <c r="BF20" s="75">
        <f t="shared" si="23"/>
        <v>9.4510748173390405E-2</v>
      </c>
      <c r="BG20" s="75">
        <f t="shared" si="24"/>
        <v>1.3939134626137533E-2</v>
      </c>
      <c r="BH20" s="75"/>
      <c r="BI20" s="73">
        <f t="shared" si="25"/>
        <v>70.789189679475641</v>
      </c>
      <c r="BJ20" s="73">
        <f t="shared" si="26"/>
        <v>23.740795546764009</v>
      </c>
      <c r="BK20" s="73">
        <f t="shared" si="27"/>
        <v>51.661361507538864</v>
      </c>
      <c r="BL20" s="73">
        <f t="shared" si="28"/>
        <v>28.351065654814644</v>
      </c>
      <c r="BM20" s="73">
        <f t="shared" si="29"/>
        <v>24.909702123623951</v>
      </c>
      <c r="BN20" s="73">
        <f t="shared" si="30"/>
        <v>3.2375413490022251</v>
      </c>
      <c r="BO20" s="73">
        <f t="shared" si="31"/>
        <v>7.4801342689015256</v>
      </c>
      <c r="BP20" s="73">
        <f t="shared" si="32"/>
        <v>14.059004703544611</v>
      </c>
      <c r="BQ20" s="73">
        <f t="shared" si="33"/>
        <v>2.6477142245757892</v>
      </c>
      <c r="BR20" s="73">
        <f t="shared" si="34"/>
        <v>60.004256572752517</v>
      </c>
      <c r="BS20" s="73">
        <f t="shared" si="35"/>
        <v>57.051614185267553</v>
      </c>
      <c r="BT20" s="73">
        <f t="shared" si="36"/>
        <v>40.189737230321271</v>
      </c>
      <c r="BU20" s="73">
        <f t="shared" si="37"/>
        <v>59.221456378092313</v>
      </c>
      <c r="BV20" s="73">
        <f t="shared" si="38"/>
        <v>15.282445535641225</v>
      </c>
      <c r="BW20" s="73">
        <f t="shared" si="39"/>
        <v>1.4069761594583112</v>
      </c>
      <c r="BX20" s="73">
        <f t="shared" si="40"/>
        <v>9.855051301214047</v>
      </c>
      <c r="BY20" s="73">
        <f t="shared" si="41"/>
        <v>0.26761271881483206</v>
      </c>
      <c r="BZ20" s="73">
        <f t="shared" si="42"/>
        <v>24.334779907361547</v>
      </c>
      <c r="CA20" s="73">
        <f t="shared" si="43"/>
        <v>58.092883494645861</v>
      </c>
      <c r="CB20" s="73">
        <f t="shared" si="44"/>
        <v>34.850877404960499</v>
      </c>
      <c r="CC20" s="73">
        <f t="shared" si="45"/>
        <v>0.16679418310744579</v>
      </c>
      <c r="CD20" s="73">
        <f t="shared" si="46"/>
        <v>9.4238476305646159</v>
      </c>
      <c r="CE20" s="73">
        <f t="shared" si="47"/>
        <v>3.6317929678650893</v>
      </c>
      <c r="CF20" s="73">
        <f t="shared" si="48"/>
        <v>0.11632577947750004</v>
      </c>
      <c r="CG20" s="73">
        <f t="shared" si="49"/>
        <v>2.7011601651080897</v>
      </c>
      <c r="CH20" s="73">
        <f t="shared" si="50"/>
        <v>0.68104932710602117</v>
      </c>
      <c r="CI20" s="73"/>
      <c r="CJ20" s="73">
        <f t="shared" si="58"/>
        <v>604.15517</v>
      </c>
      <c r="CK20" s="73"/>
      <c r="CL20" s="78">
        <f t="shared" si="59"/>
        <v>0.11717054358646908</v>
      </c>
      <c r="CM20" s="78">
        <f t="shared" si="60"/>
        <v>3.9295857630025757E-2</v>
      </c>
      <c r="CN20" s="78">
        <f t="shared" si="61"/>
        <v>8.5510087594779446E-2</v>
      </c>
      <c r="CO20" s="78">
        <f t="shared" si="62"/>
        <v>4.6926794741845287E-2</v>
      </c>
      <c r="CP20" s="78">
        <f t="shared" si="63"/>
        <v>4.1230636367183535E-2</v>
      </c>
      <c r="CQ20" s="78">
        <f t="shared" si="64"/>
        <v>5.3587911016340804E-3</v>
      </c>
      <c r="CR20" s="78">
        <f t="shared" si="65"/>
        <v>1.2381147493782971E-2</v>
      </c>
      <c r="CS20" s="78">
        <f t="shared" si="66"/>
        <v>2.3270519564608891E-2</v>
      </c>
      <c r="CT20" s="78">
        <f t="shared" si="67"/>
        <v>4.3825069386988595E-3</v>
      </c>
      <c r="CU20" s="78">
        <f t="shared" si="68"/>
        <v>9.9319280132540322E-2</v>
      </c>
      <c r="CV20" s="78">
        <f t="shared" si="69"/>
        <v>9.4432054906138693E-2</v>
      </c>
      <c r="CW20" s="78">
        <f t="shared" si="70"/>
        <v>6.6522210230066006E-2</v>
      </c>
      <c r="CX20" s="78">
        <f t="shared" si="71"/>
        <v>9.80235861891115E-2</v>
      </c>
      <c r="CY20" s="78">
        <f t="shared" si="72"/>
        <v>2.529556361429668E-2</v>
      </c>
      <c r="CZ20" s="78">
        <f t="shared" si="73"/>
        <v>2.328832441272184E-3</v>
      </c>
      <c r="DA20" s="78">
        <f t="shared" si="74"/>
        <v>1.6312119453043904E-2</v>
      </c>
      <c r="DB20" s="78">
        <f t="shared" si="75"/>
        <v>4.4295361871161688E-4</v>
      </c>
      <c r="DC20" s="78">
        <f t="shared" si="76"/>
        <v>4.0279022866528721E-2</v>
      </c>
      <c r="DD20" s="78">
        <f t="shared" si="77"/>
        <v>9.6155567939021136E-2</v>
      </c>
      <c r="DE20" s="78">
        <f t="shared" si="78"/>
        <v>5.7685308568923607E-2</v>
      </c>
      <c r="DF20" s="78">
        <f t="shared" si="79"/>
        <v>2.760783841466519E-4</v>
      </c>
      <c r="DG20" s="78">
        <f t="shared" si="80"/>
        <v>1.5598389451115044E-2</v>
      </c>
      <c r="DH20" s="78">
        <f t="shared" si="81"/>
        <v>6.0113579229407067E-3</v>
      </c>
      <c r="DI20" s="78">
        <f t="shared" si="82"/>
        <v>1.9254288509605908E-4</v>
      </c>
      <c r="DJ20" s="78">
        <f t="shared" si="83"/>
        <v>4.4709708684742191E-3</v>
      </c>
      <c r="DK20" s="78">
        <f t="shared" si="84"/>
        <v>1.1272755095450414E-3</v>
      </c>
      <c r="DN20" s="78">
        <f t="shared" si="85"/>
        <v>0.28890328355311962</v>
      </c>
      <c r="DO20" s="78">
        <f t="shared" si="86"/>
        <v>0.21296337633383405</v>
      </c>
      <c r="DP20" s="78">
        <f t="shared" si="87"/>
        <v>0.17902630980544235</v>
      </c>
      <c r="DQ20" s="78">
        <f t="shared" si="88"/>
        <v>0.10589736970444587</v>
      </c>
      <c r="DR20" s="78">
        <f t="shared" si="89"/>
        <v>8.2241094527209471E-2</v>
      </c>
      <c r="DS20" s="78">
        <f t="shared" si="90"/>
        <v>4.53929650987248E-2</v>
      </c>
      <c r="DT20" s="78">
        <f t="shared" si="91"/>
        <v>0.13935345412963104</v>
      </c>
      <c r="DU20" s="78">
        <f t="shared" si="92"/>
        <v>0.22140436154198678</v>
      </c>
      <c r="DV20" s="78">
        <f t="shared" si="93"/>
        <v>0.26465605220744387</v>
      </c>
      <c r="DW20" s="78">
        <f t="shared" si="94"/>
        <v>0.35829713145785652</v>
      </c>
      <c r="DX20" s="78">
        <f t="shared" si="95"/>
        <v>0.28427341493961289</v>
      </c>
      <c r="DY20" s="78">
        <f t="shared" si="96"/>
        <v>0.19217019247474637</v>
      </c>
      <c r="DZ20" s="78">
        <f t="shared" si="97"/>
        <v>0.14196010169772424</v>
      </c>
      <c r="EA20" s="78">
        <f t="shared" si="98"/>
        <v>4.4379469127324392E-2</v>
      </c>
      <c r="EB20" s="78">
        <f t="shared" si="99"/>
        <v>5.9362928379556423E-2</v>
      </c>
      <c r="EC20" s="78">
        <f t="shared" si="100"/>
        <v>0.15318966387730537</v>
      </c>
      <c r="ED20" s="78">
        <f t="shared" si="101"/>
        <v>0.1945628529931851</v>
      </c>
      <c r="EE20" s="78">
        <f t="shared" si="102"/>
        <v>0.19439597775862014</v>
      </c>
      <c r="EF20" s="78">
        <f t="shared" si="103"/>
        <v>0.16971534434320645</v>
      </c>
      <c r="EG20" s="78">
        <f t="shared" si="104"/>
        <v>7.9571134327126009E-2</v>
      </c>
      <c r="EH20" s="78">
        <f t="shared" si="105"/>
        <v>2.2078368643298461E-2</v>
      </c>
      <c r="EI20" s="78">
        <f t="shared" si="106"/>
        <v>2.6273261127626027E-2</v>
      </c>
      <c r="EJ20" s="78">
        <f t="shared" si="107"/>
        <v>1.1802147186056027E-2</v>
      </c>
      <c r="EK20" s="78">
        <f t="shared" si="108"/>
        <v>0.12296133284958441</v>
      </c>
      <c r="EL20" s="78">
        <f t="shared" si="109"/>
        <v>0.16206464759451411</v>
      </c>
      <c r="EM20" s="78">
        <f t="shared" si="110"/>
        <v>0.24310376432081932</v>
      </c>
    </row>
    <row r="21" spans="1:143" x14ac:dyDescent="0.25">
      <c r="A21" s="79">
        <f t="shared" si="53"/>
        <v>1.9735991476772533E-4</v>
      </c>
      <c r="B21">
        <v>1966</v>
      </c>
      <c r="C21" s="79">
        <f t="shared" si="54"/>
        <v>0.35812626634254552</v>
      </c>
      <c r="D21" s="81">
        <f t="shared" si="55"/>
        <v>4.5633983449680234E-5</v>
      </c>
      <c r="E21" s="74">
        <f t="shared" si="56"/>
        <v>9.7576716948994835E-2</v>
      </c>
      <c r="F21">
        <v>1966</v>
      </c>
      <c r="G21" s="72">
        <v>3606274</v>
      </c>
      <c r="H21" s="27">
        <v>6.0534960668840107E-2</v>
      </c>
      <c r="I21" s="27">
        <v>3.668498150045723E-2</v>
      </c>
      <c r="J21" s="27">
        <v>8.601946615351154E-2</v>
      </c>
      <c r="K21" s="27">
        <v>8.3171787056424348E-2</v>
      </c>
      <c r="L21" s="27">
        <v>2.5996554337924981E-2</v>
      </c>
      <c r="M21" s="27">
        <v>5.9525679190725756E-3</v>
      </c>
      <c r="N21" s="27">
        <v>1.716904546152255E-2</v>
      </c>
      <c r="O21" s="27">
        <v>1.0465591087505237E-2</v>
      </c>
      <c r="P21" s="27">
        <v>3.579600779689203E-3</v>
      </c>
      <c r="Q21" s="27">
        <v>8.3875854229647981E-2</v>
      </c>
      <c r="R21" s="27">
        <v>8.8422065749680409E-2</v>
      </c>
      <c r="S21" s="27">
        <v>9.7460557718395652E-2</v>
      </c>
      <c r="T21" s="27">
        <v>9.7576716948994835E-2</v>
      </c>
      <c r="U21" s="27">
        <v>1.5804767151117824E-2</v>
      </c>
      <c r="V21" s="27">
        <v>1.0555081106997468E-3</v>
      </c>
      <c r="W21" s="27">
        <v>3.7882725403727405E-2</v>
      </c>
      <c r="X21" s="27">
        <v>1.0786214269924419E-4</v>
      </c>
      <c r="Y21" s="27">
        <v>4.5462115200324296E-2</v>
      </c>
      <c r="Z21" s="27">
        <v>9.7043925375991422E-2</v>
      </c>
      <c r="AA21" s="27">
        <v>7.2139623395180222E-2</v>
      </c>
      <c r="AB21" s="27">
        <v>3.0402900661929819E-4</v>
      </c>
      <c r="AC21" s="27">
        <v>1.7685242858726077E-2</v>
      </c>
      <c r="AD21" s="27">
        <v>9.7135193342890794E-3</v>
      </c>
      <c r="AE21" s="27">
        <v>4.5633983449680234E-5</v>
      </c>
      <c r="AF21" s="27">
        <v>5.1957549727707358E-3</v>
      </c>
      <c r="AG21" s="27">
        <v>6.4954345273830565E-4</v>
      </c>
      <c r="AH21" s="75">
        <f t="shared" si="57"/>
        <v>1.0915282737553034</v>
      </c>
      <c r="AI21" s="75">
        <f t="shared" si="0"/>
        <v>0.66148047487789952</v>
      </c>
      <c r="AJ21" s="75">
        <f t="shared" si="1"/>
        <v>1.5510488214164433</v>
      </c>
      <c r="AK21" s="75">
        <f t="shared" si="2"/>
        <v>1.4997012659755984</v>
      </c>
      <c r="AL21" s="75">
        <f t="shared" si="3"/>
        <v>0.46875348999223038</v>
      </c>
      <c r="AM21" s="75">
        <f t="shared" si="4"/>
        <v>0.10733295459892767</v>
      </c>
      <c r="AN21" s="75">
        <f t="shared" si="5"/>
        <v>0.30958141126353389</v>
      </c>
      <c r="AO21" s="75">
        <f t="shared" si="6"/>
        <v>0.1887089451675093</v>
      </c>
      <c r="AP21" s="75">
        <f t="shared" si="7"/>
        <v>6.4545106110864503E-2</v>
      </c>
      <c r="AQ21" s="75">
        <f t="shared" si="8"/>
        <v>1.5123965616808477</v>
      </c>
      <c r="AR21" s="75">
        <f t="shared" si="9"/>
        <v>1.5943709836968147</v>
      </c>
      <c r="AS21" s="75">
        <f t="shared" si="10"/>
        <v>1.7573473766267478</v>
      </c>
      <c r="AT21" s="75">
        <f t="shared" si="11"/>
        <v>1.7594418866925969</v>
      </c>
      <c r="AU21" s="75">
        <f t="shared" si="12"/>
        <v>0.28498160426565139</v>
      </c>
      <c r="AV21" s="75">
        <f t="shared" si="13"/>
        <v>1.9032257282028096E-2</v>
      </c>
      <c r="AW21" s="75">
        <f t="shared" si="14"/>
        <v>0.68307743836300827</v>
      </c>
      <c r="AX21" s="75">
        <f t="shared" si="15"/>
        <v>1.9449022040028709E-3</v>
      </c>
      <c r="AY21" s="75">
        <f t="shared" si="16"/>
        <v>0.81974422015967152</v>
      </c>
      <c r="AZ21" s="75">
        <f t="shared" si="17"/>
        <v>1.7498349247068903</v>
      </c>
      <c r="BA21" s="75">
        <f t="shared" si="18"/>
        <v>1.3007762410991508</v>
      </c>
      <c r="BB21" s="75">
        <f t="shared" si="19"/>
        <v>5.4820595090850147E-3</v>
      </c>
      <c r="BC21" s="75">
        <f t="shared" si="20"/>
        <v>0.31888915752554764</v>
      </c>
      <c r="BD21" s="75">
        <f t="shared" si="21"/>
        <v>0.17514806111872008</v>
      </c>
      <c r="BE21" s="75">
        <f t="shared" si="22"/>
        <v>8.2284324015506074E-4</v>
      </c>
      <c r="BF21" s="75">
        <f t="shared" si="23"/>
        <v>9.3686580343369061E-2</v>
      </c>
      <c r="BG21" s="75">
        <f t="shared" si="24"/>
        <v>1.1712158327401903E-2</v>
      </c>
      <c r="BH21" s="75"/>
      <c r="BI21" s="73">
        <f t="shared" si="25"/>
        <v>69.682736180786662</v>
      </c>
      <c r="BJ21" s="73">
        <f t="shared" si="26"/>
        <v>23.025715805813043</v>
      </c>
      <c r="BK21" s="73">
        <f t="shared" si="27"/>
        <v>50.013277637584501</v>
      </c>
      <c r="BL21" s="73">
        <f t="shared" si="28"/>
        <v>26.725523478834553</v>
      </c>
      <c r="BM21" s="73">
        <f t="shared" si="29"/>
        <v>24.412866965242095</v>
      </c>
      <c r="BN21" s="73">
        <f t="shared" si="30"/>
        <v>3.1256120191214407</v>
      </c>
      <c r="BO21" s="73">
        <f t="shared" si="31"/>
        <v>7.1589791686714506</v>
      </c>
      <c r="BP21" s="73">
        <f t="shared" si="32"/>
        <v>13.874764778646918</v>
      </c>
      <c r="BQ21" s="73">
        <f t="shared" si="33"/>
        <v>2.5803132788146419</v>
      </c>
      <c r="BR21" s="73">
        <f t="shared" si="34"/>
        <v>58.423114703085389</v>
      </c>
      <c r="BS21" s="73">
        <f t="shared" si="35"/>
        <v>55.394671600351707</v>
      </c>
      <c r="BT21" s="73">
        <f t="shared" si="36"/>
        <v>38.289329408072483</v>
      </c>
      <c r="BU21" s="73">
        <f t="shared" si="37"/>
        <v>57.523304758879746</v>
      </c>
      <c r="BV21" s="73">
        <f t="shared" si="38"/>
        <v>15.007590562523083</v>
      </c>
      <c r="BW21" s="73">
        <f t="shared" si="39"/>
        <v>1.386718519703021</v>
      </c>
      <c r="BX21" s="73">
        <f t="shared" si="40"/>
        <v>9.086808597343639</v>
      </c>
      <c r="BY21" s="73">
        <f t="shared" si="41"/>
        <v>0.26569155171475184</v>
      </c>
      <c r="BZ21" s="73">
        <f t="shared" si="42"/>
        <v>23.439078439551373</v>
      </c>
      <c r="CA21" s="73">
        <f t="shared" si="43"/>
        <v>56.285577564697071</v>
      </c>
      <c r="CB21" s="73">
        <f t="shared" si="44"/>
        <v>33.59176583386904</v>
      </c>
      <c r="CC21" s="73">
        <f t="shared" si="45"/>
        <v>0.16184184124946124</v>
      </c>
      <c r="CD21" s="73">
        <f t="shared" si="46"/>
        <v>9.0706837518170929</v>
      </c>
      <c r="CE21" s="73">
        <f t="shared" si="47"/>
        <v>3.4381286510264482</v>
      </c>
      <c r="CF21" s="73">
        <f t="shared" si="48"/>
        <v>0.11552529318579996</v>
      </c>
      <c r="CG21" s="73">
        <f t="shared" si="49"/>
        <v>2.6066494169346992</v>
      </c>
      <c r="CH21" s="73">
        <f t="shared" si="50"/>
        <v>0.66711019247988368</v>
      </c>
      <c r="CI21" s="73"/>
      <c r="CJ21" s="73">
        <f t="shared" si="58"/>
        <v>585.35338000000013</v>
      </c>
      <c r="CK21" s="73"/>
      <c r="CL21" s="78">
        <f t="shared" si="59"/>
        <v>0.1190438777013411</v>
      </c>
      <c r="CM21" s="78">
        <f t="shared" si="60"/>
        <v>3.9336436061602718E-2</v>
      </c>
      <c r="CN21" s="78">
        <f t="shared" si="61"/>
        <v>8.5441169977671413E-2</v>
      </c>
      <c r="CO21" s="78">
        <f t="shared" si="62"/>
        <v>4.5657075523907534E-2</v>
      </c>
      <c r="CP21" s="78">
        <f t="shared" si="63"/>
        <v>4.170620312338863E-2</v>
      </c>
      <c r="CQ21" s="78">
        <f t="shared" si="64"/>
        <v>5.3397009839106762E-3</v>
      </c>
      <c r="CR21" s="78">
        <f t="shared" si="65"/>
        <v>1.2230183361496005E-2</v>
      </c>
      <c r="CS21" s="78">
        <f t="shared" si="66"/>
        <v>2.3703228259563336E-2</v>
      </c>
      <c r="CT21" s="78">
        <f t="shared" si="67"/>
        <v>4.4081291181997471E-3</v>
      </c>
      <c r="CU21" s="78">
        <f t="shared" si="68"/>
        <v>9.9808281115734532E-2</v>
      </c>
      <c r="CV21" s="78">
        <f t="shared" si="69"/>
        <v>9.4634580567983892E-2</v>
      </c>
      <c r="CW21" s="78">
        <f t="shared" si="70"/>
        <v>6.5412331621067049E-2</v>
      </c>
      <c r="CX21" s="78">
        <f t="shared" si="71"/>
        <v>9.8271073037760087E-2</v>
      </c>
      <c r="CY21" s="78">
        <f t="shared" si="72"/>
        <v>2.5638513546335173E-2</v>
      </c>
      <c r="CZ21" s="78">
        <f t="shared" si="73"/>
        <v>2.3690279531708189E-3</v>
      </c>
      <c r="DA21" s="78">
        <f t="shared" si="74"/>
        <v>1.5523628816055759E-2</v>
      </c>
      <c r="DB21" s="78">
        <f t="shared" si="75"/>
        <v>4.5389940639746842E-4</v>
      </c>
      <c r="DC21" s="78">
        <f t="shared" si="76"/>
        <v>4.0042612275599E-2</v>
      </c>
      <c r="DD21" s="78">
        <f t="shared" si="77"/>
        <v>9.6156577356223794E-2</v>
      </c>
      <c r="DE21" s="78">
        <f t="shared" si="78"/>
        <v>5.7387156172001658E-2</v>
      </c>
      <c r="DF21" s="78">
        <f t="shared" si="79"/>
        <v>2.7648570381443976E-4</v>
      </c>
      <c r="DG21" s="78">
        <f t="shared" si="80"/>
        <v>1.5496081617940074E-2</v>
      </c>
      <c r="DH21" s="78">
        <f t="shared" si="81"/>
        <v>5.8735949402503622E-3</v>
      </c>
      <c r="DI21" s="78">
        <f t="shared" si="82"/>
        <v>1.9735991476772533E-4</v>
      </c>
      <c r="DJ21" s="78">
        <f t="shared" si="83"/>
        <v>4.4531209795605842E-3</v>
      </c>
      <c r="DK21" s="78">
        <f t="shared" si="84"/>
        <v>1.1396708642561926E-3</v>
      </c>
      <c r="DN21" s="78">
        <f t="shared" si="85"/>
        <v>0.28947855926452276</v>
      </c>
      <c r="DO21" s="78">
        <f t="shared" si="86"/>
        <v>0.21214088468657027</v>
      </c>
      <c r="DP21" s="78">
        <f t="shared" si="87"/>
        <v>0.17814414960887826</v>
      </c>
      <c r="DQ21" s="78">
        <f t="shared" si="88"/>
        <v>0.10493316299270285</v>
      </c>
      <c r="DR21" s="78">
        <f t="shared" si="89"/>
        <v>8.2979315728358649E-2</v>
      </c>
      <c r="DS21" s="78">
        <f t="shared" si="90"/>
        <v>4.5681241723169765E-2</v>
      </c>
      <c r="DT21" s="78">
        <f t="shared" si="91"/>
        <v>0.14014982185499361</v>
      </c>
      <c r="DU21" s="78">
        <f t="shared" si="92"/>
        <v>0.22255421906148148</v>
      </c>
      <c r="DV21" s="78">
        <f t="shared" si="93"/>
        <v>0.26426332242298523</v>
      </c>
      <c r="DW21" s="78">
        <f t="shared" si="94"/>
        <v>0.35812626634254552</v>
      </c>
      <c r="DX21" s="78">
        <f t="shared" si="95"/>
        <v>0.28395649877314622</v>
      </c>
      <c r="DY21" s="78">
        <f t="shared" si="96"/>
        <v>0.19169094615833313</v>
      </c>
      <c r="DZ21" s="78">
        <f t="shared" si="97"/>
        <v>0.14180224335332184</v>
      </c>
      <c r="EA21" s="78">
        <f t="shared" si="98"/>
        <v>4.3985069721959216E-2</v>
      </c>
      <c r="EB21" s="78">
        <f t="shared" si="99"/>
        <v>5.838916845122305E-2</v>
      </c>
      <c r="EC21" s="78">
        <f t="shared" si="100"/>
        <v>0.15217671785427603</v>
      </c>
      <c r="ED21" s="78">
        <f t="shared" si="101"/>
        <v>0.19404024521022192</v>
      </c>
      <c r="EE21" s="78">
        <f t="shared" si="102"/>
        <v>0.19386283150763889</v>
      </c>
      <c r="EF21" s="78">
        <f t="shared" si="103"/>
        <v>0.16931630084997998</v>
      </c>
      <c r="EG21" s="78">
        <f t="shared" si="104"/>
        <v>7.903331843400653E-2</v>
      </c>
      <c r="EH21" s="78">
        <f t="shared" si="105"/>
        <v>2.1843522176772601E-2</v>
      </c>
      <c r="EI21" s="78">
        <f t="shared" si="106"/>
        <v>2.6020157452518743E-2</v>
      </c>
      <c r="EJ21" s="78">
        <f t="shared" si="107"/>
        <v>1.1663746698834864E-2</v>
      </c>
      <c r="EK21" s="78">
        <f t="shared" si="108"/>
        <v>0.12483402945992561</v>
      </c>
      <c r="EL21" s="78">
        <f t="shared" si="109"/>
        <v>0.16397310560676059</v>
      </c>
      <c r="EM21" s="78">
        <f t="shared" si="110"/>
        <v>0.24496115460487144</v>
      </c>
    </row>
    <row r="22" spans="1:143" x14ac:dyDescent="0.25">
      <c r="A22" s="79">
        <f t="shared" si="53"/>
        <v>2.0218226672651907E-4</v>
      </c>
      <c r="B22">
        <v>1967</v>
      </c>
      <c r="C22" s="79">
        <f t="shared" si="54"/>
        <v>0.35783357614081002</v>
      </c>
      <c r="D22" s="81">
        <f t="shared" si="55"/>
        <v>3.0949832142675084E-5</v>
      </c>
      <c r="E22" s="74">
        <f t="shared" si="56"/>
        <v>0.10166170255633476</v>
      </c>
      <c r="F22">
        <v>1967</v>
      </c>
      <c r="G22" s="72">
        <v>3520959</v>
      </c>
      <c r="H22" s="27">
        <v>6.6386783086584286E-2</v>
      </c>
      <c r="I22" s="27">
        <v>3.4076372048539048E-2</v>
      </c>
      <c r="J22" s="27">
        <v>8.5599953393193956E-2</v>
      </c>
      <c r="K22" s="27">
        <v>7.8245423672859055E-2</v>
      </c>
      <c r="L22" s="27">
        <v>2.6044587177787973E-2</v>
      </c>
      <c r="M22" s="27">
        <v>5.5721835045890716E-3</v>
      </c>
      <c r="N22" s="27">
        <v>1.67966559616659E-2</v>
      </c>
      <c r="O22" s="27">
        <v>1.0513233177249082E-2</v>
      </c>
      <c r="P22" s="27">
        <v>3.5106819401053992E-3</v>
      </c>
      <c r="Q22" s="27">
        <v>7.9510725633986076E-2</v>
      </c>
      <c r="R22" s="27">
        <v>8.8416994977631155E-2</v>
      </c>
      <c r="S22" s="27">
        <v>9.5715693628218482E-2</v>
      </c>
      <c r="T22" s="27">
        <v>0.10166170255633476</v>
      </c>
      <c r="U22" s="27">
        <v>1.5839638603058086E-2</v>
      </c>
      <c r="V22" s="27">
        <v>1.0274130552460573E-3</v>
      </c>
      <c r="W22" s="27">
        <v>3.5382333593069179E-2</v>
      </c>
      <c r="X22" s="27">
        <v>9.4063215335581137E-5</v>
      </c>
      <c r="Y22" s="27">
        <v>4.5016227421794022E-2</v>
      </c>
      <c r="Z22" s="27">
        <v>0.10088310187713766</v>
      </c>
      <c r="AA22" s="27">
        <v>7.46042669501914E-2</v>
      </c>
      <c r="AB22" s="27">
        <v>3.3073840230897885E-4</v>
      </c>
      <c r="AC22" s="27">
        <v>1.7921773388970209E-2</v>
      </c>
      <c r="AD22" s="27">
        <v>1.0766293569474485E-2</v>
      </c>
      <c r="AE22" s="27">
        <v>3.0949832142675084E-5</v>
      </c>
      <c r="AF22" s="27">
        <v>5.4665899596317092E-3</v>
      </c>
      <c r="AG22" s="27">
        <v>5.8561937289571485E-4</v>
      </c>
      <c r="AH22" s="75">
        <f t="shared" si="57"/>
        <v>1.1687257069487835</v>
      </c>
      <c r="AI22" s="75">
        <f t="shared" si="0"/>
        <v>0.59990754425825998</v>
      </c>
      <c r="AJ22" s="75">
        <f t="shared" si="1"/>
        <v>1.506969631496734</v>
      </c>
      <c r="AK22" s="75">
        <f t="shared" si="2"/>
        <v>1.3774946434488307</v>
      </c>
      <c r="AL22" s="75">
        <f t="shared" si="3"/>
        <v>0.45850961812458585</v>
      </c>
      <c r="AM22" s="75">
        <f t="shared" si="4"/>
        <v>9.8097148300672163E-2</v>
      </c>
      <c r="AN22" s="75">
        <f t="shared" si="5"/>
        <v>0.29570168489065601</v>
      </c>
      <c r="AO22" s="75">
        <f t="shared" si="6"/>
        <v>0.18508331487266874</v>
      </c>
      <c r="AP22" s="75">
        <f t="shared" si="7"/>
        <v>6.1804835865757829E-2</v>
      </c>
      <c r="AQ22" s="75">
        <f t="shared" si="8"/>
        <v>1.39977002508757</v>
      </c>
      <c r="AR22" s="75">
        <f t="shared" si="9"/>
        <v>1.556563071097226</v>
      </c>
      <c r="AS22" s="75">
        <f t="shared" si="10"/>
        <v>1.6850551646075924</v>
      </c>
      <c r="AT22" s="75">
        <f t="shared" si="11"/>
        <v>1.7897334328552497</v>
      </c>
      <c r="AU22" s="75">
        <f t="shared" si="12"/>
        <v>0.27885359048092395</v>
      </c>
      <c r="AV22" s="75">
        <f t="shared" si="13"/>
        <v>1.8087396217930513E-2</v>
      </c>
      <c r="AW22" s="75">
        <f t="shared" si="14"/>
        <v>0.62289872952759628</v>
      </c>
      <c r="AX22" s="75">
        <f t="shared" si="15"/>
        <v>1.655963623023762E-3</v>
      </c>
      <c r="AY22" s="75">
        <f t="shared" si="16"/>
        <v>0.79250145543406225</v>
      </c>
      <c r="AZ22" s="75">
        <f t="shared" si="17"/>
        <v>1.7760263275111237</v>
      </c>
      <c r="BA22" s="75">
        <f t="shared" si="18"/>
        <v>1.3133928257833949</v>
      </c>
      <c r="BB22" s="75">
        <f t="shared" si="19"/>
        <v>5.8225817712770989E-3</v>
      </c>
      <c r="BC22" s="75">
        <f t="shared" si="20"/>
        <v>0.31550914654927581</v>
      </c>
      <c r="BD22" s="75">
        <f t="shared" si="21"/>
        <v>0.18953839120041654</v>
      </c>
      <c r="BE22" s="75">
        <f t="shared" si="22"/>
        <v>5.4486545015620567E-4</v>
      </c>
      <c r="BF22" s="75">
        <f t="shared" si="23"/>
        <v>9.6238195588374514E-2</v>
      </c>
      <c r="BG22" s="75">
        <f t="shared" si="24"/>
        <v>1.0309709007857616E-2</v>
      </c>
      <c r="BH22" s="75"/>
      <c r="BI22" s="73">
        <f t="shared" si="25"/>
        <v>68.591207907031361</v>
      </c>
      <c r="BJ22" s="73">
        <f t="shared" si="26"/>
        <v>22.364235330935145</v>
      </c>
      <c r="BK22" s="73">
        <f t="shared" si="27"/>
        <v>48.462228816168057</v>
      </c>
      <c r="BL22" s="73">
        <f t="shared" si="28"/>
        <v>25.225822212858954</v>
      </c>
      <c r="BM22" s="73">
        <f t="shared" si="29"/>
        <v>23.944113475249864</v>
      </c>
      <c r="BN22" s="73">
        <f t="shared" si="30"/>
        <v>3.0182790645225133</v>
      </c>
      <c r="BO22" s="73">
        <f t="shared" si="31"/>
        <v>6.8493977574079166</v>
      </c>
      <c r="BP22" s="73">
        <f t="shared" si="32"/>
        <v>13.68605583347941</v>
      </c>
      <c r="BQ22" s="73">
        <f t="shared" si="33"/>
        <v>2.5157681727037775</v>
      </c>
      <c r="BR22" s="73">
        <f t="shared" si="34"/>
        <v>56.910718141404544</v>
      </c>
      <c r="BS22" s="73">
        <f t="shared" si="35"/>
        <v>53.800300616654894</v>
      </c>
      <c r="BT22" s="73">
        <f t="shared" si="36"/>
        <v>36.531982031445736</v>
      </c>
      <c r="BU22" s="73">
        <f t="shared" si="37"/>
        <v>55.763862872187147</v>
      </c>
      <c r="BV22" s="73">
        <f t="shared" si="38"/>
        <v>14.722608958257432</v>
      </c>
      <c r="BW22" s="73">
        <f t="shared" si="39"/>
        <v>1.3676862624209929</v>
      </c>
      <c r="BX22" s="73">
        <f t="shared" si="40"/>
        <v>8.4037311589806301</v>
      </c>
      <c r="BY22" s="73">
        <f t="shared" si="41"/>
        <v>0.26374664951074894</v>
      </c>
      <c r="BZ22" s="73">
        <f t="shared" si="42"/>
        <v>22.619334219391703</v>
      </c>
      <c r="CA22" s="73">
        <f t="shared" si="43"/>
        <v>54.535742639990183</v>
      </c>
      <c r="CB22" s="73">
        <f t="shared" si="44"/>
        <v>32.29098959276989</v>
      </c>
      <c r="CC22" s="73">
        <f t="shared" si="45"/>
        <v>0.15635978174037624</v>
      </c>
      <c r="CD22" s="73">
        <f t="shared" si="46"/>
        <v>8.751794594291546</v>
      </c>
      <c r="CE22" s="73">
        <f t="shared" si="47"/>
        <v>3.2629805899077282</v>
      </c>
      <c r="CF22" s="73">
        <f t="shared" si="48"/>
        <v>0.11470244994564489</v>
      </c>
      <c r="CG22" s="73">
        <f t="shared" si="49"/>
        <v>2.5129628365913304</v>
      </c>
      <c r="CH22" s="73">
        <f t="shared" si="50"/>
        <v>0.65539803415248177</v>
      </c>
      <c r="CI22" s="73"/>
      <c r="CJ22" s="73">
        <f t="shared" si="58"/>
        <v>567.32200999999986</v>
      </c>
      <c r="CK22" s="73"/>
      <c r="CL22" s="78">
        <f t="shared" si="59"/>
        <v>0.12090348461367006</v>
      </c>
      <c r="CM22" s="78">
        <f t="shared" si="60"/>
        <v>3.9420708057731006E-2</v>
      </c>
      <c r="CN22" s="78">
        <f t="shared" si="61"/>
        <v>8.542278981238198E-2</v>
      </c>
      <c r="CO22" s="78">
        <f t="shared" si="62"/>
        <v>4.4464733904575567E-2</v>
      </c>
      <c r="CP22" s="78">
        <f t="shared" si="63"/>
        <v>4.2205507724351943E-2</v>
      </c>
      <c r="CQ22" s="78">
        <f t="shared" si="64"/>
        <v>5.3202220455407928E-3</v>
      </c>
      <c r="CR22" s="78">
        <f t="shared" si="65"/>
        <v>1.2073209987759717E-2</v>
      </c>
      <c r="CS22" s="78">
        <f t="shared" si="66"/>
        <v>2.4123964154818201E-2</v>
      </c>
      <c r="CT22" s="78">
        <f t="shared" si="67"/>
        <v>4.4344624893079294E-3</v>
      </c>
      <c r="CU22" s="78">
        <f t="shared" si="68"/>
        <v>0.10031466634161533</v>
      </c>
      <c r="CV22" s="78">
        <f t="shared" si="69"/>
        <v>9.4832034837948401E-2</v>
      </c>
      <c r="CW22" s="78">
        <f t="shared" si="70"/>
        <v>6.439373299027433E-2</v>
      </c>
      <c r="CX22" s="78">
        <f t="shared" si="71"/>
        <v>9.8293141970971942E-2</v>
      </c>
      <c r="CY22" s="78">
        <f t="shared" si="72"/>
        <v>2.5951062533705393E-2</v>
      </c>
      <c r="CZ22" s="78">
        <f t="shared" si="73"/>
        <v>2.4107759584737305E-3</v>
      </c>
      <c r="DA22" s="78">
        <f t="shared" si="74"/>
        <v>1.4812982769663091E-2</v>
      </c>
      <c r="DB22" s="78">
        <f t="shared" si="75"/>
        <v>4.6489761521988017E-4</v>
      </c>
      <c r="DC22" s="78">
        <f t="shared" si="76"/>
        <v>3.9870362546645617E-2</v>
      </c>
      <c r="DD22" s="78">
        <f t="shared" si="77"/>
        <v>9.6128374501088354E-2</v>
      </c>
      <c r="DE22" s="78">
        <f t="shared" si="78"/>
        <v>5.6918273967142392E-2</v>
      </c>
      <c r="DF22" s="78">
        <f t="shared" si="79"/>
        <v>2.7561028654674664E-4</v>
      </c>
      <c r="DG22" s="78">
        <f t="shared" si="80"/>
        <v>1.5426502832653273E-2</v>
      </c>
      <c r="DH22" s="78">
        <f t="shared" si="81"/>
        <v>5.751549441749544E-3</v>
      </c>
      <c r="DI22" s="78">
        <f t="shared" si="82"/>
        <v>2.0218226672651907E-4</v>
      </c>
      <c r="DJ22" s="78">
        <f t="shared" si="83"/>
        <v>4.4295176148574436E-3</v>
      </c>
      <c r="DK22" s="78">
        <f t="shared" si="84"/>
        <v>1.1552487345810572E-3</v>
      </c>
      <c r="DN22" s="78">
        <f t="shared" si="85"/>
        <v>0.29021171638835863</v>
      </c>
      <c r="DO22" s="78">
        <f t="shared" si="86"/>
        <v>0.21151373949904048</v>
      </c>
      <c r="DP22" s="78">
        <f t="shared" si="87"/>
        <v>0.17741325348685028</v>
      </c>
      <c r="DQ22" s="78">
        <f t="shared" si="88"/>
        <v>0.10406367366222802</v>
      </c>
      <c r="DR22" s="78">
        <f t="shared" si="89"/>
        <v>8.3722903912470656E-2</v>
      </c>
      <c r="DS22" s="78">
        <f t="shared" si="90"/>
        <v>4.5951858677426641E-2</v>
      </c>
      <c r="DT22" s="78">
        <f t="shared" si="91"/>
        <v>0.14094630297350119</v>
      </c>
      <c r="DU22" s="78">
        <f t="shared" si="92"/>
        <v>0.22370512782368984</v>
      </c>
      <c r="DV22" s="78">
        <f t="shared" si="93"/>
        <v>0.26397489665914597</v>
      </c>
      <c r="DW22" s="78">
        <f t="shared" si="94"/>
        <v>0.35783357614081002</v>
      </c>
      <c r="DX22" s="78">
        <f t="shared" si="95"/>
        <v>0.28346997233290006</v>
      </c>
      <c r="DY22" s="78">
        <f t="shared" si="96"/>
        <v>0.19104871345342539</v>
      </c>
      <c r="DZ22" s="78">
        <f t="shared" si="97"/>
        <v>0.14146796323281416</v>
      </c>
      <c r="EA22" s="78">
        <f t="shared" si="98"/>
        <v>4.3639718877062098E-2</v>
      </c>
      <c r="EB22" s="78">
        <f t="shared" si="99"/>
        <v>5.7559018890002318E-2</v>
      </c>
      <c r="EC22" s="78">
        <f t="shared" si="100"/>
        <v>0.15127661743261694</v>
      </c>
      <c r="ED22" s="78">
        <f t="shared" si="101"/>
        <v>0.19338190863009624</v>
      </c>
      <c r="EE22" s="78">
        <f t="shared" si="102"/>
        <v>0.19319262130142309</v>
      </c>
      <c r="EF22" s="78">
        <f t="shared" si="103"/>
        <v>0.16874876158743074</v>
      </c>
      <c r="EG22" s="78">
        <f t="shared" si="104"/>
        <v>7.8371936528091962E-2</v>
      </c>
      <c r="EH22" s="78">
        <f t="shared" si="105"/>
        <v>2.1655844827676081E-2</v>
      </c>
      <c r="EI22" s="78">
        <f t="shared" si="106"/>
        <v>2.5809752155986777E-2</v>
      </c>
      <c r="EJ22" s="78">
        <f t="shared" si="107"/>
        <v>1.1538498057914563E-2</v>
      </c>
      <c r="EK22" s="78">
        <f t="shared" si="108"/>
        <v>0.12669043322983509</v>
      </c>
      <c r="EL22" s="78">
        <f t="shared" si="109"/>
        <v>0.16590895902083957</v>
      </c>
      <c r="EM22" s="78">
        <f t="shared" si="110"/>
        <v>0.24690223121836413</v>
      </c>
    </row>
    <row r="23" spans="1:143" x14ac:dyDescent="0.25">
      <c r="A23" s="79">
        <f t="shared" si="53"/>
        <v>2.0766601696381058E-4</v>
      </c>
      <c r="B23">
        <v>1968</v>
      </c>
      <c r="C23" s="79">
        <f t="shared" si="54"/>
        <v>0.35759429867599235</v>
      </c>
      <c r="D23" s="81">
        <f t="shared" si="55"/>
        <v>4.402078514738709E-5</v>
      </c>
      <c r="E23" s="74">
        <f t="shared" si="56"/>
        <v>0.10283377690388368</v>
      </c>
      <c r="F23">
        <v>1968</v>
      </c>
      <c r="G23" s="72">
        <v>3501564</v>
      </c>
      <c r="H23" s="27">
        <v>6.7826247515424085E-2</v>
      </c>
      <c r="I23" s="27">
        <v>3.1488923575637186E-2</v>
      </c>
      <c r="J23" s="27">
        <v>8.6832221502808463E-2</v>
      </c>
      <c r="K23" s="27">
        <v>7.4367002508573352E-2</v>
      </c>
      <c r="L23" s="27">
        <v>2.4898645199197111E-2</v>
      </c>
      <c r="M23" s="27">
        <v>5.3136756071658501E-3</v>
      </c>
      <c r="N23" s="27">
        <v>1.5764943680908004E-2</v>
      </c>
      <c r="O23" s="27">
        <v>1.1552399102220542E-2</v>
      </c>
      <c r="P23" s="27">
        <v>3.4641912311818785E-3</v>
      </c>
      <c r="Q23" s="27">
        <v>8.3362527673483164E-2</v>
      </c>
      <c r="R23" s="27">
        <v>9.1675730668608471E-2</v>
      </c>
      <c r="S23" s="27">
        <v>9.4128055241194164E-2</v>
      </c>
      <c r="T23" s="27">
        <v>0.10283377690388368</v>
      </c>
      <c r="U23" s="27">
        <v>1.5077730312773792E-2</v>
      </c>
      <c r="V23" s="27">
        <v>1.03999104910702E-3</v>
      </c>
      <c r="W23" s="27">
        <v>3.2598614201227567E-2</v>
      </c>
      <c r="X23" s="27">
        <v>1.0944056307475401E-4</v>
      </c>
      <c r="Y23" s="27">
        <v>4.5235636537496231E-2</v>
      </c>
      <c r="Z23" s="27">
        <v>9.8739843885176676E-2</v>
      </c>
      <c r="AA23" s="27">
        <v>7.9523548368754776E-2</v>
      </c>
      <c r="AB23" s="27">
        <v>2.934719009825806E-4</v>
      </c>
      <c r="AC23" s="27">
        <v>1.7535557483502905E-2</v>
      </c>
      <c r="AD23" s="27">
        <v>1.00520240084471E-2</v>
      </c>
      <c r="AE23" s="27">
        <v>4.402078514738709E-5</v>
      </c>
      <c r="AF23" s="27">
        <v>5.7171994710168983E-3</v>
      </c>
      <c r="AG23" s="27">
        <v>5.2458102300636286E-4</v>
      </c>
      <c r="AH23" s="75">
        <f t="shared" si="57"/>
        <v>1.1874897327754921</v>
      </c>
      <c r="AI23" s="75">
        <f t="shared" si="0"/>
        <v>0.55130240595601221</v>
      </c>
      <c r="AJ23" s="75">
        <f t="shared" si="1"/>
        <v>1.5202429042713002</v>
      </c>
      <c r="AK23" s="75">
        <f t="shared" si="2"/>
        <v>1.3020040938596507</v>
      </c>
      <c r="AL23" s="75">
        <f t="shared" si="3"/>
        <v>0.43592099839140719</v>
      </c>
      <c r="AM23" s="75">
        <f t="shared" si="4"/>
        <v>9.3030876068650417E-2</v>
      </c>
      <c r="AN23" s="75">
        <f t="shared" si="5"/>
        <v>0.27600979627547478</v>
      </c>
      <c r="AO23" s="75">
        <f t="shared" si="6"/>
        <v>0.20225732404983887</v>
      </c>
      <c r="AP23" s="75">
        <f t="shared" si="7"/>
        <v>6.0650436521110712E-2</v>
      </c>
      <c r="AQ23" s="75">
        <f t="shared" si="8"/>
        <v>1.4594961292523621</v>
      </c>
      <c r="AR23" s="75">
        <f t="shared" si="9"/>
        <v>1.6050421909144768</v>
      </c>
      <c r="AS23" s="75">
        <f t="shared" si="10"/>
        <v>1.6479770481128839</v>
      </c>
      <c r="AT23" s="75">
        <f t="shared" si="11"/>
        <v>1.8003952559533527</v>
      </c>
      <c r="AU23" s="75">
        <f t="shared" si="12"/>
        <v>0.26397818832458725</v>
      </c>
      <c r="AV23" s="75">
        <f t="shared" si="13"/>
        <v>1.8207976089376868E-2</v>
      </c>
      <c r="AW23" s="75">
        <f t="shared" si="14"/>
        <v>0.57073066968453601</v>
      </c>
      <c r="AX23" s="75">
        <f t="shared" si="15"/>
        <v>1.91606567901144E-3</v>
      </c>
      <c r="AY23" s="75">
        <f t="shared" si="16"/>
        <v>0.79197738208390733</v>
      </c>
      <c r="AZ23" s="75">
        <f t="shared" si="17"/>
        <v>1.7287194135697739</v>
      </c>
      <c r="BA23" s="75">
        <f t="shared" si="18"/>
        <v>1.3922839706014523</v>
      </c>
      <c r="BB23" s="75">
        <f t="shared" si="19"/>
        <v>5.1380532174608445E-3</v>
      </c>
      <c r="BC23" s="75">
        <f t="shared" si="20"/>
        <v>0.30700938402082184</v>
      </c>
      <c r="BD23" s="75">
        <f t="shared" si="21"/>
        <v>0.17598902697557031</v>
      </c>
      <c r="BE23" s="75">
        <f t="shared" si="22"/>
        <v>7.7070798261912662E-4</v>
      </c>
      <c r="BF23" s="75">
        <f t="shared" si="23"/>
        <v>0.10009569924265907</v>
      </c>
      <c r="BG23" s="75">
        <f t="shared" si="24"/>
        <v>9.1842701262112598E-3</v>
      </c>
      <c r="BH23" s="75"/>
      <c r="BI23" s="73">
        <f t="shared" si="25"/>
        <v>67.422482200082584</v>
      </c>
      <c r="BJ23" s="73">
        <f t="shared" si="26"/>
        <v>21.764327786676883</v>
      </c>
      <c r="BK23" s="73">
        <f t="shared" si="27"/>
        <v>46.95525918467132</v>
      </c>
      <c r="BL23" s="73">
        <f t="shared" si="28"/>
        <v>23.848327569410124</v>
      </c>
      <c r="BM23" s="73">
        <f t="shared" si="29"/>
        <v>23.485603857125277</v>
      </c>
      <c r="BN23" s="73">
        <f t="shared" si="30"/>
        <v>2.920181916221841</v>
      </c>
      <c r="BO23" s="73">
        <f t="shared" si="31"/>
        <v>6.5536960725172602</v>
      </c>
      <c r="BP23" s="73">
        <f t="shared" si="32"/>
        <v>13.500972518606741</v>
      </c>
      <c r="BQ23" s="73">
        <f t="shared" si="33"/>
        <v>2.4539633368380196</v>
      </c>
      <c r="BR23" s="73">
        <f t="shared" si="34"/>
        <v>55.510948116316975</v>
      </c>
      <c r="BS23" s="73">
        <f t="shared" si="35"/>
        <v>52.243737545557671</v>
      </c>
      <c r="BT23" s="73">
        <f t="shared" si="36"/>
        <v>34.846926866838146</v>
      </c>
      <c r="BU23" s="73">
        <f t="shared" si="37"/>
        <v>53.974129439331897</v>
      </c>
      <c r="BV23" s="73">
        <f t="shared" si="38"/>
        <v>14.443755367776507</v>
      </c>
      <c r="BW23" s="73">
        <f t="shared" si="39"/>
        <v>1.3495988662030625</v>
      </c>
      <c r="BX23" s="73">
        <f t="shared" si="40"/>
        <v>7.7808324294530333</v>
      </c>
      <c r="BY23" s="73">
        <f t="shared" si="41"/>
        <v>0.26209068588772516</v>
      </c>
      <c r="BZ23" s="73">
        <f t="shared" si="42"/>
        <v>21.82683276395764</v>
      </c>
      <c r="CA23" s="73">
        <f t="shared" si="43"/>
        <v>52.759716312479057</v>
      </c>
      <c r="CB23" s="73">
        <f t="shared" si="44"/>
        <v>30.977596766986494</v>
      </c>
      <c r="CC23" s="73">
        <f t="shared" si="45"/>
        <v>0.15053719996909914</v>
      </c>
      <c r="CD23" s="73">
        <f t="shared" si="46"/>
        <v>8.4362854477422697</v>
      </c>
      <c r="CE23" s="73">
        <f t="shared" si="47"/>
        <v>3.0734421987073115</v>
      </c>
      <c r="CF23" s="73">
        <f t="shared" si="48"/>
        <v>0.11415758449548868</v>
      </c>
      <c r="CG23" s="73">
        <f t="shared" si="49"/>
        <v>2.4167246410029559</v>
      </c>
      <c r="CH23" s="73">
        <f t="shared" si="50"/>
        <v>0.64508832514462411</v>
      </c>
      <c r="CI23" s="73"/>
      <c r="CJ23" s="73">
        <f t="shared" si="58"/>
        <v>549.7172149999999</v>
      </c>
      <c r="CK23" s="73"/>
      <c r="CL23" s="78">
        <f t="shared" si="59"/>
        <v>0.12264939201527934</v>
      </c>
      <c r="CM23" s="78">
        <f t="shared" si="60"/>
        <v>3.9591861402188191E-2</v>
      </c>
      <c r="CN23" s="78">
        <f t="shared" si="61"/>
        <v>8.541711611609494E-2</v>
      </c>
      <c r="CO23" s="78">
        <f t="shared" si="62"/>
        <v>4.3382901096539479E-2</v>
      </c>
      <c r="CP23" s="78">
        <f t="shared" si="63"/>
        <v>4.2723064179689699E-2</v>
      </c>
      <c r="CQ23" s="78">
        <f t="shared" si="64"/>
        <v>5.3121529334347693E-3</v>
      </c>
      <c r="CR23" s="78">
        <f t="shared" si="65"/>
        <v>1.192194076097337E-2</v>
      </c>
      <c r="CS23" s="78">
        <f t="shared" si="66"/>
        <v>2.4559850319780769E-2</v>
      </c>
      <c r="CT23" s="78">
        <f t="shared" si="67"/>
        <v>4.464046731441765E-3</v>
      </c>
      <c r="CU23" s="78">
        <f t="shared" si="68"/>
        <v>0.10098091637227877</v>
      </c>
      <c r="CV23" s="78">
        <f t="shared" si="69"/>
        <v>9.5037477670328524E-2</v>
      </c>
      <c r="CW23" s="78">
        <f t="shared" si="70"/>
        <v>6.339064143522985E-2</v>
      </c>
      <c r="CX23" s="78">
        <f t="shared" si="71"/>
        <v>9.8185263198155265E-2</v>
      </c>
      <c r="CY23" s="78">
        <f t="shared" si="72"/>
        <v>2.6274882746352615E-2</v>
      </c>
      <c r="CZ23" s="78">
        <f t="shared" si="73"/>
        <v>2.4550784100932019E-3</v>
      </c>
      <c r="DA23" s="78">
        <f t="shared" si="74"/>
        <v>1.4154245523224218E-2</v>
      </c>
      <c r="DB23" s="78">
        <f t="shared" si="75"/>
        <v>4.7677365513780609E-4</v>
      </c>
      <c r="DC23" s="78">
        <f t="shared" si="76"/>
        <v>3.9705565276789895E-2</v>
      </c>
      <c r="DD23" s="78">
        <f t="shared" si="77"/>
        <v>9.5976103481640221E-2</v>
      </c>
      <c r="DE23" s="78">
        <f t="shared" si="78"/>
        <v>5.6351876786297293E-2</v>
      </c>
      <c r="DF23" s="78">
        <f t="shared" si="79"/>
        <v>2.7384479849171028E-4</v>
      </c>
      <c r="DG23" s="78">
        <f t="shared" si="80"/>
        <v>1.5346591333768348E-2</v>
      </c>
      <c r="DH23" s="78">
        <f t="shared" si="81"/>
        <v>5.590951337966216E-3</v>
      </c>
      <c r="DI23" s="78">
        <f t="shared" si="82"/>
        <v>2.0766601696381058E-4</v>
      </c>
      <c r="DJ23" s="78">
        <f t="shared" si="83"/>
        <v>4.3963051821161473E-3</v>
      </c>
      <c r="DK23" s="78">
        <f t="shared" si="84"/>
        <v>1.1734912197439991E-3</v>
      </c>
      <c r="DN23" s="78">
        <f t="shared" si="85"/>
        <v>0.29104127063010193</v>
      </c>
      <c r="DO23" s="78">
        <f t="shared" si="86"/>
        <v>0.21111494279451232</v>
      </c>
      <c r="DP23" s="78">
        <f t="shared" si="87"/>
        <v>0.1768352343257589</v>
      </c>
      <c r="DQ23" s="78">
        <f t="shared" si="88"/>
        <v>0.10334005897063733</v>
      </c>
      <c r="DR23" s="78">
        <f t="shared" si="89"/>
        <v>8.4517008193878598E-2</v>
      </c>
      <c r="DS23" s="78">
        <f t="shared" si="90"/>
        <v>4.6257990745630681E-2</v>
      </c>
      <c r="DT23" s="78">
        <f t="shared" si="91"/>
        <v>0.14192675418447467</v>
      </c>
      <c r="DU23" s="78">
        <f t="shared" si="92"/>
        <v>0.22504229109382981</v>
      </c>
      <c r="DV23" s="78">
        <f t="shared" si="93"/>
        <v>0.26387308220927891</v>
      </c>
      <c r="DW23" s="78">
        <f t="shared" si="94"/>
        <v>0.35759429867599235</v>
      </c>
      <c r="DX23" s="78">
        <f t="shared" si="95"/>
        <v>0.28288826505006626</v>
      </c>
      <c r="DY23" s="78">
        <f t="shared" si="96"/>
        <v>0.19030586578983094</v>
      </c>
      <c r="DZ23" s="78">
        <f t="shared" si="97"/>
        <v>0.14106946987782532</v>
      </c>
      <c r="EA23" s="78">
        <f t="shared" si="98"/>
        <v>4.3360980334807842E-2</v>
      </c>
      <c r="EB23" s="78">
        <f t="shared" si="99"/>
        <v>5.6791662865245118E-2</v>
      </c>
      <c r="EC23" s="78">
        <f t="shared" si="100"/>
        <v>0.15031268793679214</v>
      </c>
      <c r="ED23" s="78">
        <f t="shared" si="101"/>
        <v>0.19251031919986522</v>
      </c>
      <c r="EE23" s="78">
        <f t="shared" si="102"/>
        <v>0.19230739034321914</v>
      </c>
      <c r="EF23" s="78">
        <f t="shared" si="103"/>
        <v>0.16794841640019756</v>
      </c>
      <c r="EG23" s="78">
        <f t="shared" si="104"/>
        <v>7.7563264256523573E-2</v>
      </c>
      <c r="EH23" s="78">
        <f t="shared" si="105"/>
        <v>2.1419053487190084E-2</v>
      </c>
      <c r="EI23" s="78">
        <f t="shared" si="106"/>
        <v>2.5541513870814523E-2</v>
      </c>
      <c r="EJ23" s="78">
        <f t="shared" si="107"/>
        <v>1.1368413756790173E-2</v>
      </c>
      <c r="EK23" s="78">
        <f t="shared" si="108"/>
        <v>0.12842685443410329</v>
      </c>
      <c r="EL23" s="78">
        <f t="shared" si="109"/>
        <v>0.16781104981932771</v>
      </c>
      <c r="EM23" s="78">
        <f t="shared" si="110"/>
        <v>0.24883186075330649</v>
      </c>
    </row>
    <row r="24" spans="1:143" x14ac:dyDescent="0.25">
      <c r="A24" s="79">
        <f t="shared" si="53"/>
        <v>2.1304937037586408E-4</v>
      </c>
      <c r="B24">
        <v>1969</v>
      </c>
      <c r="C24" s="79">
        <f t="shared" si="54"/>
        <v>0.35712039871789858</v>
      </c>
      <c r="D24" s="81">
        <f t="shared" si="55"/>
        <v>4.620666939957395E-5</v>
      </c>
      <c r="E24" s="74">
        <f t="shared" si="56"/>
        <v>0.11286156718805167</v>
      </c>
      <c r="F24">
        <v>1969</v>
      </c>
      <c r="G24" s="72">
        <v>3600206</v>
      </c>
      <c r="H24" s="27">
        <v>7.0299893132267186E-2</v>
      </c>
      <c r="I24" s="27">
        <v>2.9390996097313615E-2</v>
      </c>
      <c r="J24" s="27">
        <v>8.5520251553847362E-2</v>
      </c>
      <c r="K24" s="27">
        <v>7.1424847814187578E-2</v>
      </c>
      <c r="L24" s="27">
        <v>2.5664250492278749E-2</v>
      </c>
      <c r="M24" s="27">
        <v>5.3232452721098909E-3</v>
      </c>
      <c r="N24" s="27">
        <v>1.510661892767353E-2</v>
      </c>
      <c r="O24" s="27">
        <v>1.4986955501792581E-2</v>
      </c>
      <c r="P24" s="27">
        <v>3.4732013165346418E-3</v>
      </c>
      <c r="Q24" s="27">
        <v>0.11286156718805167</v>
      </c>
      <c r="R24" s="27">
        <v>9.1656260292831804E-2</v>
      </c>
      <c r="S24" s="27">
        <v>6.4875348623396695E-2</v>
      </c>
      <c r="T24" s="27">
        <v>0.10079333296999884</v>
      </c>
      <c r="U24" s="27">
        <v>1.7485077615356729E-2</v>
      </c>
      <c r="V24" s="27">
        <v>1.0349109159109703E-3</v>
      </c>
      <c r="W24" s="27">
        <v>2.9563382517765871E-2</v>
      </c>
      <c r="X24" s="27">
        <v>1.0781556193233921E-4</v>
      </c>
      <c r="Y24" s="27">
        <v>4.5169388910873257E-2</v>
      </c>
      <c r="Z24" s="27">
        <v>0.10082117545027806</v>
      </c>
      <c r="AA24" s="27">
        <v>8.1695761071236467E-2</v>
      </c>
      <c r="AB24" s="27">
        <v>3.0626728307153506E-4</v>
      </c>
      <c r="AC24" s="27">
        <v>1.6791977574363119E-2</v>
      </c>
      <c r="AD24" s="27">
        <v>9.6406068949829032E-3</v>
      </c>
      <c r="AE24" s="27">
        <v>4.620666939957395E-5</v>
      </c>
      <c r="AF24" s="27">
        <v>5.4523869891497266E-3</v>
      </c>
      <c r="AG24" s="27">
        <v>5.0827336339531346E-4</v>
      </c>
      <c r="AH24" s="75">
        <f t="shared" si="57"/>
        <v>1.2654704852707355</v>
      </c>
      <c r="AI24" s="75">
        <f t="shared" si="0"/>
        <v>0.52906820247762532</v>
      </c>
      <c r="AJ24" s="75">
        <f t="shared" si="1"/>
        <v>1.5394526138283531</v>
      </c>
      <c r="AK24" s="75">
        <f t="shared" si="2"/>
        <v>1.285720828248625</v>
      </c>
      <c r="AL24" s="75">
        <f t="shared" si="3"/>
        <v>0.46198294303902454</v>
      </c>
      <c r="AM24" s="75">
        <f t="shared" si="4"/>
        <v>9.582389784060831E-2</v>
      </c>
      <c r="AN24" s="75">
        <f t="shared" si="5"/>
        <v>0.27193470051561902</v>
      </c>
      <c r="AO24" s="75">
        <f t="shared" si="6"/>
        <v>0.26978063559643334</v>
      </c>
      <c r="AP24" s="75">
        <f t="shared" si="7"/>
        <v>6.2521201094979578E-2</v>
      </c>
      <c r="AQ24" s="75">
        <f t="shared" si="8"/>
        <v>2.0316244567991335</v>
      </c>
      <c r="AR24" s="75">
        <f t="shared" si="9"/>
        <v>1.6499070912190743</v>
      </c>
      <c r="AS24" s="75">
        <f t="shared" si="10"/>
        <v>1.1678230968302226</v>
      </c>
      <c r="AT24" s="75">
        <f t="shared" si="11"/>
        <v>1.8143838105929384</v>
      </c>
      <c r="AU24" s="75">
        <f t="shared" si="12"/>
        <v>0.31474940670636492</v>
      </c>
      <c r="AV24" s="75">
        <f t="shared" si="13"/>
        <v>1.8629462444640855E-2</v>
      </c>
      <c r="AW24" s="75">
        <f t="shared" si="14"/>
        <v>0.53217133560377905</v>
      </c>
      <c r="AX24" s="75">
        <f t="shared" si="15"/>
        <v>1.9407911648108961E-3</v>
      </c>
      <c r="AY24" s="75">
        <f t="shared" si="16"/>
        <v>0.81309552486629677</v>
      </c>
      <c r="AZ24" s="75">
        <f t="shared" si="17"/>
        <v>1.8148850039157189</v>
      </c>
      <c r="BA24" s="75">
        <f t="shared" si="18"/>
        <v>1.4706078459161598</v>
      </c>
      <c r="BB24" s="75">
        <f t="shared" si="19"/>
        <v>5.513126550589195E-3</v>
      </c>
      <c r="BC24" s="75">
        <f t="shared" si="20"/>
        <v>0.30227289207543773</v>
      </c>
      <c r="BD24" s="75">
        <f t="shared" si="21"/>
        <v>0.1735408539347941</v>
      </c>
      <c r="BE24" s="75">
        <f t="shared" si="22"/>
        <v>8.3176764206181265E-4</v>
      </c>
      <c r="BF24" s="75">
        <f t="shared" si="23"/>
        <v>9.8148581763293899E-2</v>
      </c>
      <c r="BG24" s="75">
        <f t="shared" si="24"/>
        <v>9.149444062679939E-3</v>
      </c>
      <c r="BH24" s="75"/>
      <c r="BI24" s="73">
        <f t="shared" si="25"/>
        <v>66.234992467307094</v>
      </c>
      <c r="BJ24" s="73">
        <f t="shared" si="26"/>
        <v>21.213025380720872</v>
      </c>
      <c r="BK24" s="73">
        <f t="shared" si="27"/>
        <v>45.435016280400021</v>
      </c>
      <c r="BL24" s="73">
        <f t="shared" si="28"/>
        <v>22.546323475550473</v>
      </c>
      <c r="BM24" s="73">
        <f t="shared" si="29"/>
        <v>23.04968285873387</v>
      </c>
      <c r="BN24" s="73">
        <f t="shared" si="30"/>
        <v>2.8271510401531907</v>
      </c>
      <c r="BO24" s="73">
        <f t="shared" si="31"/>
        <v>6.2776862762417851</v>
      </c>
      <c r="BP24" s="73">
        <f t="shared" si="32"/>
        <v>13.298715194556902</v>
      </c>
      <c r="BQ24" s="73">
        <f t="shared" si="33"/>
        <v>2.3933129003169089</v>
      </c>
      <c r="BR24" s="73">
        <f t="shared" si="34"/>
        <v>54.05145198706461</v>
      </c>
      <c r="BS24" s="73">
        <f t="shared" si="35"/>
        <v>50.638695354643197</v>
      </c>
      <c r="BT24" s="73">
        <f t="shared" si="36"/>
        <v>33.198949818725261</v>
      </c>
      <c r="BU24" s="73">
        <f t="shared" si="37"/>
        <v>52.173734183378542</v>
      </c>
      <c r="BV24" s="73">
        <f t="shared" si="38"/>
        <v>14.17977717945192</v>
      </c>
      <c r="BW24" s="73">
        <f t="shared" si="39"/>
        <v>1.3313908901136855</v>
      </c>
      <c r="BX24" s="73">
        <f t="shared" si="40"/>
        <v>7.2101017597684969</v>
      </c>
      <c r="BY24" s="73">
        <f t="shared" si="41"/>
        <v>0.26017462020871374</v>
      </c>
      <c r="BZ24" s="73">
        <f t="shared" si="42"/>
        <v>21.034855381873733</v>
      </c>
      <c r="CA24" s="73">
        <f t="shared" si="43"/>
        <v>51.030996898909279</v>
      </c>
      <c r="CB24" s="73">
        <f t="shared" si="44"/>
        <v>29.585312796385043</v>
      </c>
      <c r="CC24" s="73">
        <f t="shared" si="45"/>
        <v>0.14539914675163829</v>
      </c>
      <c r="CD24" s="73">
        <f t="shared" si="46"/>
        <v>8.1292760637214485</v>
      </c>
      <c r="CE24" s="73">
        <f t="shared" si="47"/>
        <v>2.8974531717317413</v>
      </c>
      <c r="CF24" s="73">
        <f t="shared" si="48"/>
        <v>0.11338687651286956</v>
      </c>
      <c r="CG24" s="73">
        <f t="shared" si="49"/>
        <v>2.316628941760297</v>
      </c>
      <c r="CH24" s="73">
        <f t="shared" si="50"/>
        <v>0.63590405501841285</v>
      </c>
      <c r="CI24" s="73"/>
      <c r="CJ24" s="73">
        <f t="shared" si="58"/>
        <v>532.20939500000009</v>
      </c>
      <c r="CK24" s="73"/>
      <c r="CL24" s="78">
        <f t="shared" si="59"/>
        <v>0.12445288093290252</v>
      </c>
      <c r="CM24" s="78">
        <f t="shared" si="60"/>
        <v>3.9858419599527864E-2</v>
      </c>
      <c r="CN24" s="78">
        <f t="shared" si="61"/>
        <v>8.5370564118658621E-2</v>
      </c>
      <c r="CO24" s="78">
        <f t="shared" si="62"/>
        <v>4.2363632974856576E-2</v>
      </c>
      <c r="CP24" s="78">
        <f t="shared" si="63"/>
        <v>4.3309424965588719E-2</v>
      </c>
      <c r="CQ24" s="78">
        <f t="shared" si="64"/>
        <v>5.3121028428165769E-3</v>
      </c>
      <c r="CR24" s="78">
        <f t="shared" si="65"/>
        <v>1.1795519461361226E-2</v>
      </c>
      <c r="CS24" s="78">
        <f t="shared" si="66"/>
        <v>2.4987749783253826E-2</v>
      </c>
      <c r="CT24" s="78">
        <f t="shared" si="67"/>
        <v>4.4969384659526886E-3</v>
      </c>
      <c r="CU24" s="78">
        <f t="shared" si="68"/>
        <v>0.10156049948547902</v>
      </c>
      <c r="CV24" s="78">
        <f t="shared" si="69"/>
        <v>9.5148067340380546E-2</v>
      </c>
      <c r="CW24" s="78">
        <f t="shared" si="70"/>
        <v>6.2379488469430824E-2</v>
      </c>
      <c r="CX24" s="78">
        <f t="shared" si="71"/>
        <v>9.8032343422608192E-2</v>
      </c>
      <c r="CY24" s="78">
        <f t="shared" si="72"/>
        <v>2.6643229737520733E-2</v>
      </c>
      <c r="CZ24" s="78">
        <f t="shared" si="73"/>
        <v>2.5016298145463692E-3</v>
      </c>
      <c r="DA24" s="78">
        <f t="shared" si="74"/>
        <v>1.354749056951258E-2</v>
      </c>
      <c r="DB24" s="78">
        <f t="shared" si="75"/>
        <v>4.8885762380935366E-4</v>
      </c>
      <c r="DC24" s="78">
        <f t="shared" si="76"/>
        <v>3.952364535367462E-2</v>
      </c>
      <c r="DD24" s="78">
        <f t="shared" si="77"/>
        <v>9.5885186128496044E-2</v>
      </c>
      <c r="DE24" s="78">
        <f t="shared" si="78"/>
        <v>5.5589610169104658E-2</v>
      </c>
      <c r="DF24" s="78">
        <f t="shared" si="79"/>
        <v>2.7319913574926324E-4</v>
      </c>
      <c r="DG24" s="78">
        <f t="shared" si="80"/>
        <v>1.5274582034992913E-2</v>
      </c>
      <c r="DH24" s="78">
        <f t="shared" si="81"/>
        <v>5.4441977141943178E-3</v>
      </c>
      <c r="DI24" s="78">
        <f t="shared" si="82"/>
        <v>2.1304937037586408E-4</v>
      </c>
      <c r="DJ24" s="78">
        <f t="shared" si="83"/>
        <v>4.3528523989327479E-3</v>
      </c>
      <c r="DK24" s="78">
        <f t="shared" si="84"/>
        <v>1.194838086273191E-3</v>
      </c>
      <c r="DN24" s="78">
        <f t="shared" si="85"/>
        <v>0.29204549762594556</v>
      </c>
      <c r="DO24" s="78">
        <f t="shared" si="86"/>
        <v>0.21090204165863174</v>
      </c>
      <c r="DP24" s="78">
        <f t="shared" si="87"/>
        <v>0.17635572490192047</v>
      </c>
      <c r="DQ24" s="78">
        <f t="shared" si="88"/>
        <v>0.10278068024462311</v>
      </c>
      <c r="DR24" s="78">
        <f t="shared" si="89"/>
        <v>8.5404797053020343E-2</v>
      </c>
      <c r="DS24" s="78">
        <f t="shared" si="90"/>
        <v>4.6592310553384322E-2</v>
      </c>
      <c r="DT24" s="78">
        <f t="shared" si="91"/>
        <v>0.14284070719604675</v>
      </c>
      <c r="DU24" s="78">
        <f t="shared" si="92"/>
        <v>0.2261932550750661</v>
      </c>
      <c r="DV24" s="78">
        <f t="shared" si="93"/>
        <v>0.26358499376124306</v>
      </c>
      <c r="DW24" s="78">
        <f t="shared" si="94"/>
        <v>0.35712039871789858</v>
      </c>
      <c r="DX24" s="78">
        <f t="shared" si="95"/>
        <v>0.28220312896994032</v>
      </c>
      <c r="DY24" s="78">
        <f t="shared" si="96"/>
        <v>0.18955669144410611</v>
      </c>
      <c r="DZ24" s="78">
        <f t="shared" si="97"/>
        <v>0.14072469354418787</v>
      </c>
      <c r="EA24" s="78">
        <f t="shared" si="98"/>
        <v>4.3181207745389034E-2</v>
      </c>
      <c r="EB24" s="78">
        <f t="shared" si="99"/>
        <v>5.6061623361542925E-2</v>
      </c>
      <c r="EC24" s="78">
        <f t="shared" si="100"/>
        <v>0.14944517967549259</v>
      </c>
      <c r="ED24" s="78">
        <f t="shared" si="101"/>
        <v>0.19148729927508468</v>
      </c>
      <c r="EE24" s="78">
        <f t="shared" si="102"/>
        <v>0.1912716407870246</v>
      </c>
      <c r="EF24" s="78">
        <f t="shared" si="103"/>
        <v>0.16702257746834287</v>
      </c>
      <c r="EG24" s="78">
        <f t="shared" si="104"/>
        <v>7.6581589054041152E-2</v>
      </c>
      <c r="EH24" s="78">
        <f t="shared" si="105"/>
        <v>2.1205028255312359E-2</v>
      </c>
      <c r="EI24" s="78">
        <f t="shared" si="106"/>
        <v>2.5284681518495847E-2</v>
      </c>
      <c r="EJ24" s="78">
        <f t="shared" si="107"/>
        <v>1.120493756977612E-2</v>
      </c>
      <c r="EK24" s="78">
        <f t="shared" si="108"/>
        <v>0.13021362078848434</v>
      </c>
      <c r="EL24" s="78">
        <f t="shared" si="109"/>
        <v>0.1698589910176363</v>
      </c>
      <c r="EM24" s="78">
        <f t="shared" si="110"/>
        <v>0.25087670273736218</v>
      </c>
    </row>
    <row r="25" spans="1:143" x14ac:dyDescent="0.25">
      <c r="A25" s="79">
        <f t="shared" si="53"/>
        <v>2.1889007750935309E-4</v>
      </c>
      <c r="B25">
        <v>1970</v>
      </c>
      <c r="C25" s="79">
        <f t="shared" si="54"/>
        <v>0.35666298989198708</v>
      </c>
      <c r="D25" s="81">
        <f t="shared" si="55"/>
        <v>5.742809689541434E-5</v>
      </c>
      <c r="E25" s="74">
        <f t="shared" si="56"/>
        <v>0.10030072990542559</v>
      </c>
      <c r="F25">
        <v>1970</v>
      </c>
      <c r="G25" s="72">
        <v>3731386</v>
      </c>
      <c r="H25" s="27">
        <v>7.6075170535861006E-2</v>
      </c>
      <c r="I25" s="27">
        <v>2.8401321187385607E-2</v>
      </c>
      <c r="J25" s="27">
        <v>8.4254409880816797E-2</v>
      </c>
      <c r="K25" s="27">
        <v>6.7624711366953597E-2</v>
      </c>
      <c r="L25" s="27">
        <v>2.616731135865211E-2</v>
      </c>
      <c r="M25" s="27">
        <v>5.3476361514987313E-3</v>
      </c>
      <c r="N25" s="27">
        <v>1.4520779589258331E-2</v>
      </c>
      <c r="O25" s="27">
        <v>1.7659992687868057E-2</v>
      </c>
      <c r="P25" s="27">
        <v>3.511642835901772E-3</v>
      </c>
      <c r="Q25" s="27">
        <v>9.6490574684671412E-2</v>
      </c>
      <c r="R25" s="27">
        <v>9.1016710439006526E-2</v>
      </c>
      <c r="S25" s="27">
        <v>8.2173920707150253E-2</v>
      </c>
      <c r="T25" s="27">
        <v>9.8771777899962526E-2</v>
      </c>
      <c r="U25" s="27">
        <v>1.8878491813084621E-2</v>
      </c>
      <c r="V25" s="27">
        <v>1.074075990449878E-3</v>
      </c>
      <c r="W25" s="27">
        <v>2.6994048515938573E-2</v>
      </c>
      <c r="X25" s="27">
        <v>1.3646280450395486E-4</v>
      </c>
      <c r="Y25" s="27">
        <v>4.3142147048906565E-2</v>
      </c>
      <c r="Z25" s="27">
        <v>0.10030072990542559</v>
      </c>
      <c r="AA25" s="27">
        <v>8.5640075941550708E-2</v>
      </c>
      <c r="AB25" s="27">
        <v>2.8486610440200575E-4</v>
      </c>
      <c r="AC25" s="27">
        <v>1.6028693579027031E-2</v>
      </c>
      <c r="AD25" s="27">
        <v>9.7076227554000888E-3</v>
      </c>
      <c r="AE25" s="27">
        <v>5.742809689541434E-5</v>
      </c>
      <c r="AF25" s="27">
        <v>5.1264526891985707E-3</v>
      </c>
      <c r="AG25" s="27">
        <v>6.129454302302639E-4</v>
      </c>
      <c r="AH25" s="75">
        <f t="shared" si="57"/>
        <v>1.4193291314256211</v>
      </c>
      <c r="AI25" s="75">
        <f t="shared" si="0"/>
        <v>0.52988146130057012</v>
      </c>
      <c r="AJ25" s="75">
        <f t="shared" si="1"/>
        <v>1.5719286273377073</v>
      </c>
      <c r="AK25" s="75">
        <f t="shared" si="2"/>
        <v>1.2616695062434575</v>
      </c>
      <c r="AL25" s="75">
        <f t="shared" si="3"/>
        <v>0.48820169630657728</v>
      </c>
      <c r="AM25" s="75">
        <f t="shared" si="4"/>
        <v>9.9770473343981231E-2</v>
      </c>
      <c r="AN25" s="75">
        <f t="shared" si="5"/>
        <v>0.27091316834222146</v>
      </c>
      <c r="AO25" s="75">
        <f t="shared" si="6"/>
        <v>0.32948124737806617</v>
      </c>
      <c r="AP25" s="75">
        <f t="shared" si="7"/>
        <v>6.5516474574420849E-2</v>
      </c>
      <c r="AQ25" s="75">
        <f t="shared" si="8"/>
        <v>1.8002178975516867</v>
      </c>
      <c r="AR25" s="75">
        <f t="shared" si="9"/>
        <v>1.698092395490814</v>
      </c>
      <c r="AS25" s="75">
        <f t="shared" si="10"/>
        <v>1.5331130864588527</v>
      </c>
      <c r="AT25" s="75">
        <f t="shared" si="11"/>
        <v>1.8427781462551478</v>
      </c>
      <c r="AU25" s="75">
        <f t="shared" si="12"/>
        <v>0.35221470026229285</v>
      </c>
      <c r="AV25" s="75">
        <f t="shared" si="13"/>
        <v>2.003896056850404E-2</v>
      </c>
      <c r="AW25" s="75">
        <f t="shared" si="14"/>
        <v>0.50362607357846978</v>
      </c>
      <c r="AX25" s="75">
        <f t="shared" si="15"/>
        <v>2.5459769912339705E-3</v>
      </c>
      <c r="AY25" s="75">
        <f t="shared" si="16"/>
        <v>0.80490001754115637</v>
      </c>
      <c r="AZ25" s="75">
        <f t="shared" si="17"/>
        <v>1.8713036967944319</v>
      </c>
      <c r="BA25" s="75">
        <f t="shared" si="18"/>
        <v>1.5977809020361957</v>
      </c>
      <c r="BB25" s="75">
        <f t="shared" si="19"/>
        <v>5.3147269692009128E-3</v>
      </c>
      <c r="BC25" s="75">
        <f t="shared" si="20"/>
        <v>0.29904621409535681</v>
      </c>
      <c r="BD25" s="75">
        <f t="shared" si="21"/>
        <v>0.18111443821390658</v>
      </c>
      <c r="BE25" s="75">
        <f t="shared" si="22"/>
        <v>1.0714319838109627E-3</v>
      </c>
      <c r="BF25" s="75">
        <f t="shared" si="23"/>
        <v>9.5643868970689494E-2</v>
      </c>
      <c r="BG25" s="75">
        <f t="shared" si="24"/>
        <v>1.1435679985625918E-2</v>
      </c>
      <c r="BH25" s="75"/>
      <c r="BI25" s="73">
        <f t="shared" si="25"/>
        <v>64.969521982036355</v>
      </c>
      <c r="BJ25" s="73">
        <f t="shared" si="26"/>
        <v>20.683957178243247</v>
      </c>
      <c r="BK25" s="73">
        <f t="shared" si="27"/>
        <v>43.895563666571668</v>
      </c>
      <c r="BL25" s="73">
        <f t="shared" si="28"/>
        <v>21.260602647301848</v>
      </c>
      <c r="BM25" s="73">
        <f t="shared" si="29"/>
        <v>22.587699915694845</v>
      </c>
      <c r="BN25" s="73">
        <f t="shared" si="30"/>
        <v>2.7313271423125824</v>
      </c>
      <c r="BO25" s="73">
        <f t="shared" si="31"/>
        <v>6.0057515757261664</v>
      </c>
      <c r="BP25" s="73">
        <f t="shared" si="32"/>
        <v>13.028934558960469</v>
      </c>
      <c r="BQ25" s="73">
        <f t="shared" si="33"/>
        <v>2.3307916992219293</v>
      </c>
      <c r="BR25" s="73">
        <f t="shared" si="34"/>
        <v>52.019827530265474</v>
      </c>
      <c r="BS25" s="73">
        <f t="shared" si="35"/>
        <v>48.988788263424119</v>
      </c>
      <c r="BT25" s="73">
        <f t="shared" si="36"/>
        <v>32.031126721895035</v>
      </c>
      <c r="BU25" s="73">
        <f t="shared" si="37"/>
        <v>50.359350372785606</v>
      </c>
      <c r="BV25" s="73">
        <f t="shared" si="38"/>
        <v>13.865027772745554</v>
      </c>
      <c r="BW25" s="73">
        <f t="shared" si="39"/>
        <v>1.3127614276690447</v>
      </c>
      <c r="BX25" s="73">
        <f t="shared" si="40"/>
        <v>6.6779304241647175</v>
      </c>
      <c r="BY25" s="73">
        <f t="shared" si="41"/>
        <v>0.25823382904390285</v>
      </c>
      <c r="BZ25" s="73">
        <f t="shared" si="42"/>
        <v>20.221759857007434</v>
      </c>
      <c r="CA25" s="73">
        <f t="shared" si="43"/>
        <v>49.21611189499356</v>
      </c>
      <c r="CB25" s="73">
        <f t="shared" si="44"/>
        <v>28.114704950468884</v>
      </c>
      <c r="CC25" s="73">
        <f t="shared" si="45"/>
        <v>0.13988602020104909</v>
      </c>
      <c r="CD25" s="73">
        <f t="shared" si="46"/>
        <v>7.8270031716460107</v>
      </c>
      <c r="CE25" s="73">
        <f t="shared" si="47"/>
        <v>2.7239123177969473</v>
      </c>
      <c r="CF25" s="73">
        <f t="shared" si="48"/>
        <v>0.11255510887080775</v>
      </c>
      <c r="CG25" s="73">
        <f t="shared" si="49"/>
        <v>2.2184803599970029</v>
      </c>
      <c r="CH25" s="73">
        <f t="shared" si="50"/>
        <v>0.62675461095573293</v>
      </c>
      <c r="CI25" s="73"/>
      <c r="CJ25" s="73">
        <f t="shared" si="58"/>
        <v>514.20836500000007</v>
      </c>
      <c r="CK25" s="73"/>
      <c r="CL25" s="78">
        <f t="shared" si="59"/>
        <v>0.12634862908548045</v>
      </c>
      <c r="CM25" s="78">
        <f t="shared" si="60"/>
        <v>4.0224855498496692E-2</v>
      </c>
      <c r="CN25" s="78">
        <f t="shared" si="61"/>
        <v>8.536532397051079E-2</v>
      </c>
      <c r="CO25" s="78">
        <f t="shared" si="62"/>
        <v>4.1346279240910139E-2</v>
      </c>
      <c r="CP25" s="78">
        <f t="shared" si="63"/>
        <v>4.3927134315862093E-2</v>
      </c>
      <c r="CQ25" s="78">
        <f t="shared" si="64"/>
        <v>5.3117127768090317E-3</v>
      </c>
      <c r="CR25" s="78">
        <f t="shared" si="65"/>
        <v>1.1679606915235938E-2</v>
      </c>
      <c r="CS25" s="78">
        <f t="shared" si="66"/>
        <v>2.5337850268072684E-2</v>
      </c>
      <c r="CT25" s="78">
        <f t="shared" si="67"/>
        <v>4.5327767066215057E-3</v>
      </c>
      <c r="CU25" s="78">
        <f t="shared" si="68"/>
        <v>0.10116487998063872</v>
      </c>
      <c r="CV25" s="78">
        <f t="shared" si="69"/>
        <v>9.5270305965217253E-2</v>
      </c>
      <c r="CW25" s="78">
        <f t="shared" si="70"/>
        <v>6.2292115224331347E-2</v>
      </c>
      <c r="CX25" s="78">
        <f t="shared" si="71"/>
        <v>9.7935688721799766E-2</v>
      </c>
      <c r="CY25" s="78">
        <f t="shared" si="72"/>
        <v>2.6963831622508809E-2</v>
      </c>
      <c r="CZ25" s="78">
        <f t="shared" si="73"/>
        <v>2.5529756359934839E-3</v>
      </c>
      <c r="DA25" s="78">
        <f t="shared" si="74"/>
        <v>1.298681794911041E-2</v>
      </c>
      <c r="DB25" s="78">
        <f t="shared" si="75"/>
        <v>5.0219686535807871E-4</v>
      </c>
      <c r="DC25" s="78">
        <f t="shared" si="76"/>
        <v>3.9326003296363009E-2</v>
      </c>
      <c r="DD25" s="78">
        <f t="shared" si="77"/>
        <v>9.5712390627860661E-2</v>
      </c>
      <c r="DE25" s="78">
        <f t="shared" si="78"/>
        <v>5.4675705150126992E-2</v>
      </c>
      <c r="DF25" s="78">
        <f t="shared" si="79"/>
        <v>2.7204151025635116E-4</v>
      </c>
      <c r="DG25" s="78">
        <f t="shared" si="80"/>
        <v>1.5221462162806336E-2</v>
      </c>
      <c r="DH25" s="78">
        <f t="shared" si="81"/>
        <v>5.2972928937026278E-3</v>
      </c>
      <c r="DI25" s="78">
        <f t="shared" si="82"/>
        <v>2.1889007750935309E-4</v>
      </c>
      <c r="DJ25" s="78">
        <f t="shared" si="83"/>
        <v>4.3143606969462713E-3</v>
      </c>
      <c r="DK25" s="78">
        <f t="shared" si="84"/>
        <v>1.2188728414710501E-3</v>
      </c>
      <c r="DN25" s="78">
        <f t="shared" si="85"/>
        <v>0.29328508779539808</v>
      </c>
      <c r="DO25" s="78">
        <f t="shared" si="86"/>
        <v>0.2108635930257797</v>
      </c>
      <c r="DP25" s="78">
        <f t="shared" si="87"/>
        <v>0.17595045030409207</v>
      </c>
      <c r="DQ25" s="78">
        <f t="shared" si="88"/>
        <v>0.1022647332488172</v>
      </c>
      <c r="DR25" s="78">
        <f t="shared" si="89"/>
        <v>8.6256304275979745E-2</v>
      </c>
      <c r="DS25" s="78">
        <f t="shared" si="90"/>
        <v>4.6861946666739158E-2</v>
      </c>
      <c r="DT25" s="78">
        <f t="shared" si="91"/>
        <v>0.14271511387056884</v>
      </c>
      <c r="DU25" s="78">
        <f t="shared" si="92"/>
        <v>0.22630581292055019</v>
      </c>
      <c r="DV25" s="78">
        <f t="shared" si="93"/>
        <v>0.26326007787680883</v>
      </c>
      <c r="DW25" s="78">
        <f t="shared" si="94"/>
        <v>0.35666298989198708</v>
      </c>
      <c r="DX25" s="78">
        <f t="shared" si="95"/>
        <v>0.28246194153385717</v>
      </c>
      <c r="DY25" s="78">
        <f t="shared" si="96"/>
        <v>0.18974461120463343</v>
      </c>
      <c r="DZ25" s="78">
        <f t="shared" si="97"/>
        <v>0.14043931392941247</v>
      </c>
      <c r="EA25" s="78">
        <f t="shared" si="98"/>
        <v>4.3005822072970781E-2</v>
      </c>
      <c r="EB25" s="78">
        <f t="shared" si="99"/>
        <v>5.5367993746824981E-2</v>
      </c>
      <c r="EC25" s="78">
        <f t="shared" si="100"/>
        <v>0.14852740873869216</v>
      </c>
      <c r="ED25" s="78">
        <f t="shared" si="101"/>
        <v>0.19021629593970873</v>
      </c>
      <c r="EE25" s="78">
        <f t="shared" si="102"/>
        <v>0.189986140584607</v>
      </c>
      <c r="EF25" s="78">
        <f t="shared" si="103"/>
        <v>0.16588159945105033</v>
      </c>
      <c r="EG25" s="78">
        <f t="shared" si="104"/>
        <v>7.5466501716892315E-2</v>
      </c>
      <c r="EH25" s="78">
        <f t="shared" si="105"/>
        <v>2.1009686644274668E-2</v>
      </c>
      <c r="EI25" s="78">
        <f t="shared" si="106"/>
        <v>2.5052005830964588E-2</v>
      </c>
      <c r="EJ25" s="78">
        <f t="shared" si="107"/>
        <v>1.1049416509629302E-2</v>
      </c>
      <c r="EK25" s="78">
        <f t="shared" si="108"/>
        <v>0.13210075270140711</v>
      </c>
      <c r="EL25" s="78">
        <f t="shared" si="109"/>
        <v>0.17210671812239445</v>
      </c>
      <c r="EM25" s="78">
        <f t="shared" si="110"/>
        <v>0.25315768139595896</v>
      </c>
    </row>
    <row r="26" spans="1:143" x14ac:dyDescent="0.25">
      <c r="A26" s="79">
        <f t="shared" si="53"/>
        <v>2.249689316044394E-4</v>
      </c>
      <c r="B26">
        <v>1971</v>
      </c>
      <c r="C26" s="79">
        <f t="shared" si="54"/>
        <v>0.35621911045946975</v>
      </c>
      <c r="D26" s="81">
        <f t="shared" si="55"/>
        <v>7.7233715809861374E-5</v>
      </c>
      <c r="E26" s="74">
        <f t="shared" si="56"/>
        <v>0.10078341331114112</v>
      </c>
      <c r="F26">
        <v>1971</v>
      </c>
      <c r="G26" s="72">
        <v>3555970</v>
      </c>
      <c r="H26" s="27">
        <v>8.3591427656256087E-2</v>
      </c>
      <c r="I26" s="27">
        <v>2.7432936886882541E-2</v>
      </c>
      <c r="J26" s="27">
        <v>8.3960832327997822E-2</v>
      </c>
      <c r="K26" s="27">
        <v>6.377589050773684E-2</v>
      </c>
      <c r="L26" s="27">
        <v>2.6846798842092973E-2</v>
      </c>
      <c r="M26" s="27">
        <v>5.618303791935962E-3</v>
      </c>
      <c r="N26" s="27">
        <v>1.4096051201762605E-2</v>
      </c>
      <c r="O26" s="27">
        <v>1.8831855016150228E-2</v>
      </c>
      <c r="P26" s="27">
        <v>3.5904697186956483E-3</v>
      </c>
      <c r="Q26" s="27">
        <v>0.10078341331114112</v>
      </c>
      <c r="R26" s="27">
        <v>8.7273500154168071E-2</v>
      </c>
      <c r="S26" s="27">
        <v>7.7443863362181217E-2</v>
      </c>
      <c r="T26" s="27">
        <v>0.10048405782350599</v>
      </c>
      <c r="U26" s="27">
        <v>1.9556295296227221E-2</v>
      </c>
      <c r="V26" s="27">
        <v>1.1225830786317059E-3</v>
      </c>
      <c r="W26" s="27">
        <v>2.4380109623979573E-2</v>
      </c>
      <c r="X26" s="27">
        <v>1.5147387674337151E-4</v>
      </c>
      <c r="Y26" s="27">
        <v>4.3559217005786542E-2</v>
      </c>
      <c r="Z26" s="27">
        <v>0.10038766535648748</v>
      </c>
      <c r="AA26" s="27">
        <v>8.5894070067145431E-2</v>
      </c>
      <c r="AB26" s="27">
        <v>3.4665365468147081E-4</v>
      </c>
      <c r="AC26" s="27">
        <v>1.5231207210874986E-2</v>
      </c>
      <c r="AD26" s="27">
        <v>9.3033698447243084E-3</v>
      </c>
      <c r="AE26" s="27">
        <v>7.7233715809861374E-5</v>
      </c>
      <c r="AF26" s="27">
        <v>5.6356664102187991E-3</v>
      </c>
      <c r="AG26" s="27">
        <v>6.2505425818213387E-4</v>
      </c>
      <c r="AH26" s="75">
        <f t="shared" si="57"/>
        <v>1.4862430450140849</v>
      </c>
      <c r="AI26" s="75">
        <f t="shared" si="0"/>
        <v>0.48775350290823849</v>
      </c>
      <c r="AJ26" s="75">
        <f t="shared" si="1"/>
        <v>1.492811004666952</v>
      </c>
      <c r="AK26" s="75">
        <f t="shared" si="2"/>
        <v>1.1339257668439848</v>
      </c>
      <c r="AL26" s="75">
        <f t="shared" si="3"/>
        <v>0.47733205639258675</v>
      </c>
      <c r="AM26" s="75">
        <f t="shared" si="4"/>
        <v>9.989259867505261E-2</v>
      </c>
      <c r="AN26" s="75">
        <f t="shared" si="5"/>
        <v>0.25062567595965884</v>
      </c>
      <c r="AO26" s="75">
        <f t="shared" si="6"/>
        <v>0.33482755740889864</v>
      </c>
      <c r="AP26" s="75">
        <f t="shared" si="7"/>
        <v>6.3838013027950821E-2</v>
      </c>
      <c r="AQ26" s="75">
        <f t="shared" si="8"/>
        <v>1.7919139711600924</v>
      </c>
      <c r="AR26" s="75">
        <f t="shared" si="9"/>
        <v>1.5517097417160852</v>
      </c>
      <c r="AS26" s="75">
        <f t="shared" si="10"/>
        <v>1.3769402740000776</v>
      </c>
      <c r="AT26" s="75">
        <f t="shared" si="11"/>
        <v>1.786591475493263</v>
      </c>
      <c r="AU26" s="75">
        <f t="shared" si="12"/>
        <v>0.34770799692262555</v>
      </c>
      <c r="AV26" s="75">
        <f t="shared" si="13"/>
        <v>1.9959358750609935E-2</v>
      </c>
      <c r="AW26" s="75">
        <f t="shared" si="14"/>
        <v>0.43347469209791323</v>
      </c>
      <c r="AX26" s="75">
        <f t="shared" si="15"/>
        <v>2.693182807415634E-3</v>
      </c>
      <c r="AY26" s="75">
        <f t="shared" si="16"/>
        <v>0.77447634448033376</v>
      </c>
      <c r="AZ26" s="75">
        <f t="shared" si="17"/>
        <v>1.7848776318885438</v>
      </c>
      <c r="BA26" s="75">
        <f t="shared" si="18"/>
        <v>1.5271836816833357</v>
      </c>
      <c r="BB26" s="75">
        <f t="shared" si="19"/>
        <v>6.1634499821883494E-3</v>
      </c>
      <c r="BC26" s="75">
        <f t="shared" si="20"/>
        <v>0.27080857952827564</v>
      </c>
      <c r="BD26" s="75">
        <f t="shared" si="21"/>
        <v>0.1654125203337215</v>
      </c>
      <c r="BE26" s="75">
        <f t="shared" si="22"/>
        <v>1.3732038820419637E-3</v>
      </c>
      <c r="BF26" s="75">
        <f t="shared" si="23"/>
        <v>0.10020130342372871</v>
      </c>
      <c r="BG26" s="75">
        <f t="shared" si="24"/>
        <v>1.1113370952339613E-2</v>
      </c>
      <c r="BH26" s="75"/>
      <c r="BI26" s="73">
        <f t="shared" si="25"/>
        <v>63.550192850610728</v>
      </c>
      <c r="BJ26" s="73">
        <f t="shared" si="26"/>
        <v>20.154075716942678</v>
      </c>
      <c r="BK26" s="73">
        <f t="shared" si="27"/>
        <v>42.323635039233963</v>
      </c>
      <c r="BL26" s="73">
        <f t="shared" si="28"/>
        <v>19.998933141058391</v>
      </c>
      <c r="BM26" s="73">
        <f t="shared" si="29"/>
        <v>22.099498219388266</v>
      </c>
      <c r="BN26" s="73">
        <f t="shared" si="30"/>
        <v>2.6315566689686012</v>
      </c>
      <c r="BO26" s="73">
        <f t="shared" si="31"/>
        <v>5.7348384073839451</v>
      </c>
      <c r="BP26" s="73">
        <f t="shared" si="32"/>
        <v>12.699453311582403</v>
      </c>
      <c r="BQ26" s="73">
        <f t="shared" si="33"/>
        <v>2.2652752246475085</v>
      </c>
      <c r="BR26" s="73">
        <f t="shared" si="34"/>
        <v>50.219609632713784</v>
      </c>
      <c r="BS26" s="73">
        <f t="shared" si="35"/>
        <v>47.290695867933309</v>
      </c>
      <c r="BT26" s="73">
        <f t="shared" si="36"/>
        <v>30.49801363543618</v>
      </c>
      <c r="BU26" s="73">
        <f t="shared" si="37"/>
        <v>48.516572226530457</v>
      </c>
      <c r="BV26" s="73">
        <f t="shared" si="38"/>
        <v>13.512813072483262</v>
      </c>
      <c r="BW26" s="73">
        <f t="shared" si="39"/>
        <v>1.2927224671005406</v>
      </c>
      <c r="BX26" s="73">
        <f t="shared" si="40"/>
        <v>6.1743043505862474</v>
      </c>
      <c r="BY26" s="73">
        <f t="shared" si="41"/>
        <v>0.25568785205266886</v>
      </c>
      <c r="BZ26" s="73">
        <f t="shared" si="42"/>
        <v>19.416859839466277</v>
      </c>
      <c r="CA26" s="73">
        <f t="shared" si="43"/>
        <v>47.344808198199125</v>
      </c>
      <c r="CB26" s="73">
        <f t="shared" si="44"/>
        <v>26.516924048432688</v>
      </c>
      <c r="CC26" s="73">
        <f t="shared" si="45"/>
        <v>0.13457129323184819</v>
      </c>
      <c r="CD26" s="73">
        <f t="shared" si="46"/>
        <v>7.5279569575506535</v>
      </c>
      <c r="CE26" s="73">
        <f t="shared" si="47"/>
        <v>2.5427978795830408</v>
      </c>
      <c r="CF26" s="73">
        <f t="shared" si="48"/>
        <v>0.11148367688699679</v>
      </c>
      <c r="CG26" s="73">
        <f t="shared" si="49"/>
        <v>2.1228364910263133</v>
      </c>
      <c r="CH26" s="73">
        <f t="shared" si="50"/>
        <v>0.61531893097010704</v>
      </c>
      <c r="CI26" s="73"/>
      <c r="CJ26" s="73">
        <f t="shared" si="58"/>
        <v>495.55143499999997</v>
      </c>
      <c r="CK26" s="73"/>
      <c r="CL26" s="78">
        <f t="shared" si="59"/>
        <v>0.12824136580415862</v>
      </c>
      <c r="CM26" s="78">
        <f t="shared" si="60"/>
        <v>4.0669997690436874E-2</v>
      </c>
      <c r="CN26" s="78">
        <f t="shared" si="61"/>
        <v>8.540714858233428E-2</v>
      </c>
      <c r="CO26" s="78">
        <f t="shared" si="62"/>
        <v>4.0356927109006138E-2</v>
      </c>
      <c r="CP26" s="78">
        <f t="shared" si="63"/>
        <v>4.4595770809115441E-2</v>
      </c>
      <c r="CQ26" s="78">
        <f t="shared" si="64"/>
        <v>5.3103603039079111E-3</v>
      </c>
      <c r="CR26" s="78">
        <f t="shared" si="65"/>
        <v>1.1572640098164473E-2</v>
      </c>
      <c r="CS26" s="78">
        <f t="shared" si="66"/>
        <v>2.5626912596030327E-2</v>
      </c>
      <c r="CT26" s="78">
        <f t="shared" si="67"/>
        <v>4.5712211985573376E-3</v>
      </c>
      <c r="CU26" s="78">
        <f t="shared" si="68"/>
        <v>0.10134086208975217</v>
      </c>
      <c r="CV26" s="78">
        <f t="shared" si="69"/>
        <v>9.543044884520073E-2</v>
      </c>
      <c r="CW26" s="78">
        <f t="shared" si="70"/>
        <v>6.1543588579127374E-2</v>
      </c>
      <c r="CX26" s="78">
        <f t="shared" si="71"/>
        <v>9.7904210945389467E-2</v>
      </c>
      <c r="CY26" s="78">
        <f t="shared" si="72"/>
        <v>2.7268235178217699E-2</v>
      </c>
      <c r="CZ26" s="78">
        <f t="shared" si="73"/>
        <v>2.6086544721650147E-3</v>
      </c>
      <c r="DA26" s="78">
        <f t="shared" si="74"/>
        <v>1.2459462155701855E-2</v>
      </c>
      <c r="DB26" s="78">
        <f t="shared" si="75"/>
        <v>5.1596632356168816E-4</v>
      </c>
      <c r="DC26" s="78">
        <f t="shared" si="76"/>
        <v>3.9182329962310122E-2</v>
      </c>
      <c r="DD26" s="78">
        <f t="shared" si="77"/>
        <v>9.5539645038459284E-2</v>
      </c>
      <c r="DE26" s="78">
        <f t="shared" si="78"/>
        <v>5.3509932926402867E-2</v>
      </c>
      <c r="DF26" s="78">
        <f t="shared" si="79"/>
        <v>2.7155867933638047E-4</v>
      </c>
      <c r="DG26" s="78">
        <f t="shared" si="80"/>
        <v>1.5191070847268668E-2</v>
      </c>
      <c r="DH26" s="78">
        <f t="shared" si="81"/>
        <v>5.1312491499152678E-3</v>
      </c>
      <c r="DI26" s="78">
        <f t="shared" si="82"/>
        <v>2.249689316044394E-4</v>
      </c>
      <c r="DJ26" s="78">
        <f t="shared" si="83"/>
        <v>4.2837863864248794E-3</v>
      </c>
      <c r="DK26" s="78">
        <f t="shared" si="84"/>
        <v>1.2416852974507218E-3</v>
      </c>
      <c r="DN26" s="78">
        <f t="shared" si="85"/>
        <v>0.29467543918593592</v>
      </c>
      <c r="DO26" s="78">
        <f t="shared" si="86"/>
        <v>0.21102984419089274</v>
      </c>
      <c r="DP26" s="78">
        <f t="shared" si="87"/>
        <v>0.17567020680436377</v>
      </c>
      <c r="DQ26" s="78">
        <f t="shared" si="88"/>
        <v>0.10183569832019396</v>
      </c>
      <c r="DR26" s="78">
        <f t="shared" si="89"/>
        <v>8.7105683807218157E-2</v>
      </c>
      <c r="DS26" s="78">
        <f t="shared" si="90"/>
        <v>4.7081134196660046E-2</v>
      </c>
      <c r="DT26" s="78">
        <f t="shared" si="91"/>
        <v>0.14311163598250431</v>
      </c>
      <c r="DU26" s="78">
        <f t="shared" si="92"/>
        <v>0.22696944472954056</v>
      </c>
      <c r="DV26" s="78">
        <f t="shared" si="93"/>
        <v>0.26288612071263762</v>
      </c>
      <c r="DW26" s="78">
        <f t="shared" si="94"/>
        <v>0.35621911045946975</v>
      </c>
      <c r="DX26" s="78">
        <f t="shared" si="95"/>
        <v>0.28214648354793526</v>
      </c>
      <c r="DY26" s="78">
        <f t="shared" si="96"/>
        <v>0.18932468917489956</v>
      </c>
      <c r="DZ26" s="78">
        <f t="shared" si="97"/>
        <v>0.14024056275147403</v>
      </c>
      <c r="EA26" s="78">
        <f t="shared" si="98"/>
        <v>4.2852318129646259E-2</v>
      </c>
      <c r="EB26" s="78">
        <f t="shared" si="99"/>
        <v>5.4766412913738682E-2</v>
      </c>
      <c r="EC26" s="78">
        <f t="shared" si="100"/>
        <v>0.14769740348003296</v>
      </c>
      <c r="ED26" s="78">
        <f t="shared" si="101"/>
        <v>0.18874787425073397</v>
      </c>
      <c r="EE26" s="78">
        <f t="shared" si="102"/>
        <v>0.18850346660650863</v>
      </c>
      <c r="EF26" s="78">
        <f t="shared" si="103"/>
        <v>0.16451220749146719</v>
      </c>
      <c r="EG26" s="78">
        <f t="shared" si="104"/>
        <v>7.4103811602923189E-2</v>
      </c>
      <c r="EH26" s="78">
        <f t="shared" si="105"/>
        <v>2.0818847608124753E-2</v>
      </c>
      <c r="EI26" s="78">
        <f t="shared" si="106"/>
        <v>2.4831075315213252E-2</v>
      </c>
      <c r="EJ26" s="78">
        <f t="shared" si="107"/>
        <v>1.0881689765395308E-2</v>
      </c>
      <c r="EK26" s="78">
        <f t="shared" si="108"/>
        <v>0.13399180641963868</v>
      </c>
      <c r="EL26" s="78">
        <f t="shared" si="109"/>
        <v>0.17443683517847108</v>
      </c>
      <c r="EM26" s="78">
        <f t="shared" si="110"/>
        <v>0.25556019737438052</v>
      </c>
    </row>
    <row r="27" spans="1:143" x14ac:dyDescent="0.25">
      <c r="A27" s="79">
        <f t="shared" si="53"/>
        <v>2.3046676793253584E-4</v>
      </c>
      <c r="B27">
        <v>1972</v>
      </c>
      <c r="C27" s="79">
        <f t="shared" si="54"/>
        <v>0.35585568760905739</v>
      </c>
      <c r="D27" s="81">
        <f t="shared" si="55"/>
        <v>9.2761449131200209E-5</v>
      </c>
      <c r="E27" s="74">
        <f t="shared" si="56"/>
        <v>0.10322901946543089</v>
      </c>
      <c r="F27">
        <v>1972</v>
      </c>
      <c r="G27" s="72">
        <v>3258411</v>
      </c>
      <c r="H27" s="27">
        <v>8.5766183254518999E-2</v>
      </c>
      <c r="I27" s="27">
        <v>2.8461317817829672E-2</v>
      </c>
      <c r="J27" s="27">
        <v>8.5824734807516706E-2</v>
      </c>
      <c r="K27" s="27">
        <v>5.8066035625659526E-2</v>
      </c>
      <c r="L27" s="27">
        <v>2.7190946482564794E-2</v>
      </c>
      <c r="M27" s="27">
        <v>5.5643711826361096E-3</v>
      </c>
      <c r="N27" s="27">
        <v>1.3305018065456689E-2</v>
      </c>
      <c r="O27" s="27">
        <v>2.0906193833271493E-2</v>
      </c>
      <c r="P27" s="27">
        <v>3.4525679790109128E-3</v>
      </c>
      <c r="Q27" s="27">
        <v>0.10322901946543089</v>
      </c>
      <c r="R27" s="27">
        <v>8.7012212932919664E-2</v>
      </c>
      <c r="S27" s="27">
        <v>7.3478909599033707E-2</v>
      </c>
      <c r="T27" s="27">
        <v>0.10152049830661014</v>
      </c>
      <c r="U27" s="27">
        <v>2.5710710592173301E-2</v>
      </c>
      <c r="V27" s="27">
        <v>1.1558997597412679E-3</v>
      </c>
      <c r="W27" s="27">
        <v>2.1425921101453395E-2</v>
      </c>
      <c r="X27" s="27">
        <v>1.8289136779059333E-4</v>
      </c>
      <c r="Y27" s="27">
        <v>4.3953795587976012E-2</v>
      </c>
      <c r="Z27" s="27">
        <v>9.9496851373790482E-2</v>
      </c>
      <c r="AA27" s="27">
        <v>8.4154370840537146E-2</v>
      </c>
      <c r="AB27" s="27">
        <v>3.7894038794022213E-4</v>
      </c>
      <c r="AC27" s="27">
        <v>1.477341206872505E-2</v>
      </c>
      <c r="AD27" s="27">
        <v>8.6070782906630672E-3</v>
      </c>
      <c r="AE27" s="27">
        <v>9.2761449131200209E-5</v>
      </c>
      <c r="AF27" s="27">
        <v>5.6137123789824928E-3</v>
      </c>
      <c r="AG27" s="27">
        <v>6.7564544863647248E-4</v>
      </c>
      <c r="AH27" s="75">
        <f t="shared" si="57"/>
        <v>1.3973073747227027</v>
      </c>
      <c r="AI27" s="75">
        <f t="shared" si="0"/>
        <v>0.46369335526056099</v>
      </c>
      <c r="AJ27" s="75">
        <f t="shared" si="1"/>
        <v>1.3982612998444766</v>
      </c>
      <c r="AK27" s="75">
        <f t="shared" si="2"/>
        <v>0.94601504604520437</v>
      </c>
      <c r="AL27" s="75">
        <f t="shared" si="3"/>
        <v>0.44299639559600218</v>
      </c>
      <c r="AM27" s="75">
        <f t="shared" si="4"/>
        <v>9.0655041347922544E-2</v>
      </c>
      <c r="AN27" s="75">
        <f t="shared" si="5"/>
        <v>0.21676608609841397</v>
      </c>
      <c r="AO27" s="75">
        <f t="shared" si="6"/>
        <v>0.34060485977231997</v>
      </c>
      <c r="AP27" s="75">
        <f t="shared" si="7"/>
        <v>5.6249427405284644E-2</v>
      </c>
      <c r="AQ27" s="75">
        <f t="shared" si="8"/>
        <v>1.6818128627268709</v>
      </c>
      <c r="AR27" s="75">
        <f t="shared" si="9"/>
        <v>1.4176077587748386</v>
      </c>
      <c r="AS27" s="75">
        <f t="shared" si="10"/>
        <v>1.1971224365274851</v>
      </c>
      <c r="AT27" s="75">
        <f t="shared" si="11"/>
        <v>1.6539775420386993</v>
      </c>
      <c r="AU27" s="75">
        <f t="shared" si="12"/>
        <v>0.41888031105676998</v>
      </c>
      <c r="AV27" s="75">
        <f t="shared" si="13"/>
        <v>1.8831982460191524E-2</v>
      </c>
      <c r="AW27" s="75">
        <f t="shared" si="14"/>
        <v>0.34907228501053927</v>
      </c>
      <c r="AX27" s="75">
        <f t="shared" si="15"/>
        <v>2.9796762230695746E-3</v>
      </c>
      <c r="AY27" s="75">
        <f t="shared" si="16"/>
        <v>0.71609765517806256</v>
      </c>
      <c r="AZ27" s="75">
        <f t="shared" si="17"/>
        <v>1.62100817490862</v>
      </c>
      <c r="BA27" s="75">
        <f t="shared" si="18"/>
        <v>1.3710476382244274</v>
      </c>
      <c r="BB27" s="75">
        <f t="shared" si="19"/>
        <v>6.1737176420434354E-3</v>
      </c>
      <c r="BC27" s="75">
        <f t="shared" si="20"/>
        <v>0.24068924196133229</v>
      </c>
      <c r="BD27" s="75">
        <f t="shared" si="21"/>
        <v>0.14022699290078869</v>
      </c>
      <c r="BE27" s="75">
        <f t="shared" si="22"/>
        <v>1.5112746311252161E-3</v>
      </c>
      <c r="BF27" s="75">
        <f t="shared" si="23"/>
        <v>9.145891083256362E-2</v>
      </c>
      <c r="BG27" s="75">
        <f t="shared" si="24"/>
        <v>1.1007652809685084E-2</v>
      </c>
      <c r="BH27" s="75"/>
      <c r="BI27" s="73">
        <f t="shared" si="25"/>
        <v>62.063949805596643</v>
      </c>
      <c r="BJ27" s="73">
        <f t="shared" si="26"/>
        <v>19.666322214034441</v>
      </c>
      <c r="BK27" s="73">
        <f t="shared" si="27"/>
        <v>40.830824034567009</v>
      </c>
      <c r="BL27" s="73">
        <f t="shared" si="28"/>
        <v>18.865007374214407</v>
      </c>
      <c r="BM27" s="73">
        <f t="shared" si="29"/>
        <v>21.622166162995679</v>
      </c>
      <c r="BN27" s="73">
        <f t="shared" si="30"/>
        <v>2.5316640702935485</v>
      </c>
      <c r="BO27" s="73">
        <f t="shared" si="31"/>
        <v>5.4842127314242859</v>
      </c>
      <c r="BP27" s="73">
        <f t="shared" si="32"/>
        <v>12.364625754173504</v>
      </c>
      <c r="BQ27" s="73">
        <f t="shared" si="33"/>
        <v>2.2014372116195577</v>
      </c>
      <c r="BR27" s="73">
        <f t="shared" si="34"/>
        <v>48.427695661553692</v>
      </c>
      <c r="BS27" s="73">
        <f t="shared" si="35"/>
        <v>45.73898612621722</v>
      </c>
      <c r="BT27" s="73">
        <f t="shared" si="36"/>
        <v>29.121073361436103</v>
      </c>
      <c r="BU27" s="73">
        <f t="shared" si="37"/>
        <v>46.729980751037196</v>
      </c>
      <c r="BV27" s="73">
        <f t="shared" si="38"/>
        <v>13.165105075560636</v>
      </c>
      <c r="BW27" s="73">
        <f t="shared" si="39"/>
        <v>1.2727631083499307</v>
      </c>
      <c r="BX27" s="73">
        <f t="shared" si="40"/>
        <v>5.7408296584883338</v>
      </c>
      <c r="BY27" s="73">
        <f t="shared" si="41"/>
        <v>0.25299466924525321</v>
      </c>
      <c r="BZ27" s="73">
        <f t="shared" si="42"/>
        <v>18.642383494985943</v>
      </c>
      <c r="CA27" s="73">
        <f t="shared" si="43"/>
        <v>45.559930566310584</v>
      </c>
      <c r="CB27" s="73">
        <f t="shared" si="44"/>
        <v>24.989740366749352</v>
      </c>
      <c r="CC27" s="73">
        <f t="shared" si="45"/>
        <v>0.12840784324965984</v>
      </c>
      <c r="CD27" s="73">
        <f t="shared" si="46"/>
        <v>7.2571483780223778</v>
      </c>
      <c r="CE27" s="73">
        <f t="shared" si="47"/>
        <v>2.3773853592493195</v>
      </c>
      <c r="CF27" s="73">
        <f t="shared" si="48"/>
        <v>0.11011047300495481</v>
      </c>
      <c r="CG27" s="73">
        <f t="shared" si="49"/>
        <v>2.0226351876025848</v>
      </c>
      <c r="CH27" s="73">
        <f t="shared" si="50"/>
        <v>0.60420556001776737</v>
      </c>
      <c r="CI27" s="73"/>
      <c r="CJ27" s="73">
        <f t="shared" si="58"/>
        <v>477.77158499999996</v>
      </c>
      <c r="CK27" s="73"/>
      <c r="CL27" s="78">
        <f t="shared" si="59"/>
        <v>0.12990297404479725</v>
      </c>
      <c r="CM27" s="78">
        <f t="shared" si="60"/>
        <v>4.1162603284652106E-2</v>
      </c>
      <c r="CN27" s="78">
        <f t="shared" si="61"/>
        <v>8.5460971971715344E-2</v>
      </c>
      <c r="CO27" s="78">
        <f t="shared" si="62"/>
        <v>3.9485410950536981E-2</v>
      </c>
      <c r="CP27" s="78">
        <f t="shared" si="63"/>
        <v>4.5256283215327008E-2</v>
      </c>
      <c r="CQ27" s="78">
        <f t="shared" si="64"/>
        <v>5.2989004574090538E-3</v>
      </c>
      <c r="CR27" s="78">
        <f t="shared" si="65"/>
        <v>1.1478733569775369E-2</v>
      </c>
      <c r="CS27" s="78">
        <f t="shared" si="66"/>
        <v>2.5879784697060846E-2</v>
      </c>
      <c r="CT27" s="78">
        <f t="shared" si="67"/>
        <v>4.6077190036731839E-3</v>
      </c>
      <c r="CU27" s="78">
        <f t="shared" si="68"/>
        <v>0.10136160705654711</v>
      </c>
      <c r="CV27" s="78">
        <f t="shared" si="69"/>
        <v>9.5734002528043233E-2</v>
      </c>
      <c r="CW27" s="78">
        <f t="shared" si="70"/>
        <v>6.0951873815258614E-2</v>
      </c>
      <c r="CX27" s="78">
        <f t="shared" si="71"/>
        <v>9.7808204209208466E-2</v>
      </c>
      <c r="CY27" s="78">
        <f t="shared" si="72"/>
        <v>2.7555228248998184E-2</v>
      </c>
      <c r="CZ27" s="78">
        <f t="shared" si="73"/>
        <v>2.6639573141419258E-3</v>
      </c>
      <c r="DA27" s="78">
        <f t="shared" si="74"/>
        <v>1.2015845727803872E-2</v>
      </c>
      <c r="DB27" s="78">
        <f t="shared" si="75"/>
        <v>5.2953058990574595E-4</v>
      </c>
      <c r="DC27" s="78">
        <f t="shared" si="76"/>
        <v>3.9019447954373308E-2</v>
      </c>
      <c r="DD27" s="78">
        <f t="shared" si="77"/>
        <v>9.5359230219416641E-2</v>
      </c>
      <c r="DE27" s="78">
        <f t="shared" si="78"/>
        <v>5.2304785699529108E-2</v>
      </c>
      <c r="DF27" s="78">
        <f t="shared" si="79"/>
        <v>2.687640857705254E-4</v>
      </c>
      <c r="DG27" s="78">
        <f t="shared" si="80"/>
        <v>1.5189577207741181E-2</v>
      </c>
      <c r="DH27" s="78">
        <f t="shared" si="81"/>
        <v>4.9759873418368317E-3</v>
      </c>
      <c r="DI27" s="78">
        <f t="shared" si="82"/>
        <v>2.3046676793253584E-4</v>
      </c>
      <c r="DJ27" s="78">
        <f t="shared" si="83"/>
        <v>4.2334773584381015E-3</v>
      </c>
      <c r="DK27" s="78">
        <f t="shared" si="84"/>
        <v>1.2646326801075193E-3</v>
      </c>
      <c r="DN27" s="78">
        <f t="shared" si="85"/>
        <v>0.29601196025170168</v>
      </c>
      <c r="DO27" s="78">
        <f t="shared" si="86"/>
        <v>0.21136526942223144</v>
      </c>
      <c r="DP27" s="78">
        <f t="shared" si="87"/>
        <v>0.17550156659498839</v>
      </c>
      <c r="DQ27" s="78">
        <f t="shared" si="88"/>
        <v>0.10151932819304842</v>
      </c>
      <c r="DR27" s="78">
        <f t="shared" si="89"/>
        <v>8.7913701939572278E-2</v>
      </c>
      <c r="DS27" s="78">
        <f t="shared" si="90"/>
        <v>4.7265137727918446E-2</v>
      </c>
      <c r="DT27" s="78">
        <f t="shared" si="91"/>
        <v>0.1433278443270565</v>
      </c>
      <c r="DU27" s="78">
        <f t="shared" si="92"/>
        <v>0.22758311328532438</v>
      </c>
      <c r="DV27" s="78">
        <f t="shared" si="93"/>
        <v>0.26265520240352214</v>
      </c>
      <c r="DW27" s="78">
        <f t="shared" si="94"/>
        <v>0.35585568760905739</v>
      </c>
      <c r="DX27" s="78">
        <f t="shared" si="95"/>
        <v>0.28204930880150852</v>
      </c>
      <c r="DY27" s="78">
        <f t="shared" si="96"/>
        <v>0.18897926358760719</v>
      </c>
      <c r="DZ27" s="78">
        <f t="shared" si="97"/>
        <v>0.14004323550015244</v>
      </c>
      <c r="EA27" s="78">
        <f t="shared" si="98"/>
        <v>4.2764561880849726E-2</v>
      </c>
      <c r="EB27" s="78">
        <f t="shared" si="99"/>
        <v>5.422878158622485E-2</v>
      </c>
      <c r="EC27" s="78">
        <f t="shared" si="100"/>
        <v>0.14692405449149956</v>
      </c>
      <c r="ED27" s="78">
        <f t="shared" si="101"/>
        <v>0.18721299446322481</v>
      </c>
      <c r="EE27" s="78">
        <f t="shared" si="102"/>
        <v>0.18695222795908961</v>
      </c>
      <c r="EF27" s="78">
        <f t="shared" si="103"/>
        <v>0.16312235721245744</v>
      </c>
      <c r="EG27" s="78">
        <f t="shared" si="104"/>
        <v>7.2739114334877661E-2</v>
      </c>
      <c r="EH27" s="78">
        <f t="shared" si="105"/>
        <v>2.0664795403281075E-2</v>
      </c>
      <c r="EI27" s="78">
        <f t="shared" si="106"/>
        <v>2.4629508675948649E-2</v>
      </c>
      <c r="EJ27" s="78">
        <f t="shared" si="107"/>
        <v>1.0704564148314987E-2</v>
      </c>
      <c r="EK27" s="78">
        <f t="shared" si="108"/>
        <v>0.1356315508512754</v>
      </c>
      <c r="EL27" s="78">
        <f t="shared" si="109"/>
        <v>0.17656368736799496</v>
      </c>
      <c r="EM27" s="78">
        <f t="shared" si="110"/>
        <v>0.25779118198127221</v>
      </c>
    </row>
    <row r="28" spans="1:143" x14ac:dyDescent="0.25">
      <c r="A28" s="79">
        <f t="shared" si="53"/>
        <v>2.3532831103869245E-4</v>
      </c>
      <c r="B28">
        <v>1973</v>
      </c>
      <c r="C28" s="79">
        <f t="shared" si="54"/>
        <v>0.35552436161182777</v>
      </c>
      <c r="D28" s="81">
        <f t="shared" si="55"/>
        <v>1.0488244939593193E-4</v>
      </c>
      <c r="E28" s="74">
        <f t="shared" si="56"/>
        <v>0.1050627375279001</v>
      </c>
      <c r="F28">
        <v>1973</v>
      </c>
      <c r="G28" s="72">
        <v>3136965</v>
      </c>
      <c r="H28" s="27">
        <v>9.1360153992113932E-2</v>
      </c>
      <c r="I28" s="27">
        <v>3.0823101010710348E-2</v>
      </c>
      <c r="J28" s="27">
        <v>8.6096837348571681E-2</v>
      </c>
      <c r="K28" s="27">
        <v>5.5190790087031871E-2</v>
      </c>
      <c r="L28" s="27">
        <v>2.918679769889277E-2</v>
      </c>
      <c r="M28" s="27">
        <v>5.3928773163254675E-3</v>
      </c>
      <c r="N28" s="27">
        <v>1.319530894393656E-2</v>
      </c>
      <c r="O28" s="27">
        <v>2.4012596862026794E-2</v>
      </c>
      <c r="P28" s="27">
        <v>3.5934235276697726E-3</v>
      </c>
      <c r="Q28" s="27">
        <v>0.1050627375279001</v>
      </c>
      <c r="R28" s="27">
        <v>8.5718437923300084E-2</v>
      </c>
      <c r="S28" s="27">
        <v>7.004776607237849E-2</v>
      </c>
      <c r="T28" s="27">
        <v>0.10299250878818955</v>
      </c>
      <c r="U28" s="27">
        <v>2.4328615222624996E-2</v>
      </c>
      <c r="V28" s="27">
        <v>1.3257690008609958E-3</v>
      </c>
      <c r="W28" s="27">
        <v>1.9346356123215627E-2</v>
      </c>
      <c r="X28" s="27">
        <v>1.9879679950862914E-4</v>
      </c>
      <c r="Y28" s="27">
        <v>4.4128090947479257E-2</v>
      </c>
      <c r="Z28" s="27">
        <v>9.8073316259658788E-2</v>
      </c>
      <c r="AA28" s="27">
        <v>8.0461290835604646E-2</v>
      </c>
      <c r="AB28" s="27">
        <v>3.5029367085830863E-4</v>
      </c>
      <c r="AC28" s="27">
        <v>1.5141461060505519E-2</v>
      </c>
      <c r="AD28" s="27">
        <v>8.0601819607671096E-3</v>
      </c>
      <c r="AE28" s="27">
        <v>1.0488244939593193E-4</v>
      </c>
      <c r="AF28" s="27">
        <v>5.0960531294729277E-3</v>
      </c>
      <c r="AG28" s="27">
        <v>7.1155544099985198E-4</v>
      </c>
      <c r="AH28" s="75">
        <f t="shared" si="57"/>
        <v>1.4329680273393586</v>
      </c>
      <c r="AI28" s="75">
        <f t="shared" si="0"/>
        <v>0.48345494531031497</v>
      </c>
      <c r="AJ28" s="75">
        <f t="shared" si="1"/>
        <v>1.3504138268658108</v>
      </c>
      <c r="AK28" s="75">
        <f t="shared" si="2"/>
        <v>0.86565788412682976</v>
      </c>
      <c r="AL28" s="75">
        <f t="shared" si="3"/>
        <v>0.45778981421753584</v>
      </c>
      <c r="AM28" s="75">
        <f t="shared" si="4"/>
        <v>8.4586336953034608E-2</v>
      </c>
      <c r="AN28" s="75">
        <f t="shared" si="5"/>
        <v>0.20696611160657977</v>
      </c>
      <c r="AO28" s="75">
        <f t="shared" si="6"/>
        <v>0.37663337957643939</v>
      </c>
      <c r="AP28" s="75">
        <f t="shared" si="7"/>
        <v>5.6362219182383044E-2</v>
      </c>
      <c r="AQ28" s="75">
        <f t="shared" si="8"/>
        <v>1.6478906521460457</v>
      </c>
      <c r="AR28" s="75">
        <f t="shared" si="9"/>
        <v>1.3444786981003252</v>
      </c>
      <c r="AS28" s="75">
        <f t="shared" si="10"/>
        <v>1.098686952486194</v>
      </c>
      <c r="AT28" s="75">
        <f t="shared" si="11"/>
        <v>1.6154194766537153</v>
      </c>
      <c r="AU28" s="75">
        <f t="shared" si="12"/>
        <v>0.3815900722592091</v>
      </c>
      <c r="AV28" s="75">
        <f t="shared" si="13"/>
        <v>2.0794454768929566E-2</v>
      </c>
      <c r="AW28" s="75">
        <f t="shared" si="14"/>
        <v>0.30344421018031559</v>
      </c>
      <c r="AX28" s="75">
        <f t="shared" si="15"/>
        <v>3.1180930108529337E-3</v>
      </c>
      <c r="AY28" s="75">
        <f t="shared" si="16"/>
        <v>0.69214138409529635</v>
      </c>
      <c r="AZ28" s="75">
        <f t="shared" si="17"/>
        <v>1.5382628027024028</v>
      </c>
      <c r="BA28" s="75">
        <f t="shared" si="18"/>
        <v>1.2620212660305627</v>
      </c>
      <c r="BB28" s="75">
        <f t="shared" si="19"/>
        <v>5.4942949260201705E-3</v>
      </c>
      <c r="BC28" s="75">
        <f t="shared" si="20"/>
        <v>0.23749116697834347</v>
      </c>
      <c r="BD28" s="75">
        <f t="shared" si="21"/>
        <v>0.12642254352278898</v>
      </c>
      <c r="BE28" s="75">
        <f t="shared" si="22"/>
        <v>1.6450628643465482E-3</v>
      </c>
      <c r="BF28" s="75">
        <f t="shared" si="23"/>
        <v>7.9930701526485223E-2</v>
      </c>
      <c r="BG28" s="75">
        <f t="shared" si="24"/>
        <v>1.1160622569880504E-2</v>
      </c>
      <c r="BH28" s="75"/>
      <c r="BI28" s="73">
        <f t="shared" si="25"/>
        <v>60.666642430873942</v>
      </c>
      <c r="BJ28" s="73">
        <f t="shared" si="26"/>
        <v>19.202628858773881</v>
      </c>
      <c r="BK28" s="73">
        <f t="shared" si="27"/>
        <v>39.432562734722531</v>
      </c>
      <c r="BL28" s="73">
        <f t="shared" si="28"/>
        <v>17.918992328169203</v>
      </c>
      <c r="BM28" s="73">
        <f t="shared" si="29"/>
        <v>21.179169767399678</v>
      </c>
      <c r="BN28" s="73">
        <f t="shared" si="30"/>
        <v>2.4410090289456261</v>
      </c>
      <c r="BO28" s="73">
        <f t="shared" si="31"/>
        <v>5.2674466453258715</v>
      </c>
      <c r="BP28" s="73">
        <f t="shared" si="32"/>
        <v>12.024020894401184</v>
      </c>
      <c r="BQ28" s="73">
        <f t="shared" si="33"/>
        <v>2.145187784214273</v>
      </c>
      <c r="BR28" s="73">
        <f t="shared" si="34"/>
        <v>46.74588279882682</v>
      </c>
      <c r="BS28" s="73">
        <f t="shared" si="35"/>
        <v>44.321378367442385</v>
      </c>
      <c r="BT28" s="73">
        <f t="shared" si="36"/>
        <v>27.923950924908617</v>
      </c>
      <c r="BU28" s="73">
        <f t="shared" si="37"/>
        <v>45.0760032089985</v>
      </c>
      <c r="BV28" s="73">
        <f t="shared" si="38"/>
        <v>12.746224764503866</v>
      </c>
      <c r="BW28" s="73">
        <f t="shared" si="39"/>
        <v>1.2539311258897392</v>
      </c>
      <c r="BX28" s="73">
        <f t="shared" si="40"/>
        <v>5.3917573734777946</v>
      </c>
      <c r="BY28" s="73">
        <f t="shared" si="41"/>
        <v>0.25001499302218366</v>
      </c>
      <c r="BZ28" s="73">
        <f t="shared" si="42"/>
        <v>17.926285839807878</v>
      </c>
      <c r="CA28" s="73">
        <f t="shared" si="43"/>
        <v>43.938922391401967</v>
      </c>
      <c r="CB28" s="73">
        <f t="shared" si="44"/>
        <v>23.618692728524923</v>
      </c>
      <c r="CC28" s="73">
        <f t="shared" si="45"/>
        <v>0.1222341256076164</v>
      </c>
      <c r="CD28" s="73">
        <f t="shared" si="46"/>
        <v>7.0164591360610453</v>
      </c>
      <c r="CE28" s="73">
        <f t="shared" si="47"/>
        <v>2.2371583663485306</v>
      </c>
      <c r="CF28" s="73">
        <f t="shared" si="48"/>
        <v>0.1085991983738296</v>
      </c>
      <c r="CG28" s="73">
        <f t="shared" si="49"/>
        <v>1.9311762767700213</v>
      </c>
      <c r="CH28" s="73">
        <f t="shared" si="50"/>
        <v>0.5931979072080823</v>
      </c>
      <c r="CI28" s="73"/>
      <c r="CJ28" s="73">
        <f t="shared" si="58"/>
        <v>461.47953000000001</v>
      </c>
      <c r="CK28" s="73"/>
      <c r="CL28" s="78">
        <f t="shared" si="59"/>
        <v>0.13146117755401618</v>
      </c>
      <c r="CM28" s="78">
        <f t="shared" si="60"/>
        <v>4.1611008962356102E-2</v>
      </c>
      <c r="CN28" s="78">
        <f t="shared" si="61"/>
        <v>8.5448129703006609E-2</v>
      </c>
      <c r="CO28" s="78">
        <f t="shared" si="62"/>
        <v>3.8829441314914233E-2</v>
      </c>
      <c r="CP28" s="78">
        <f t="shared" si="63"/>
        <v>4.5894061145896718E-2</v>
      </c>
      <c r="CQ28" s="78">
        <f t="shared" si="64"/>
        <v>5.2895282894684969E-3</v>
      </c>
      <c r="CR28" s="78">
        <f t="shared" si="65"/>
        <v>1.1414258494468588E-2</v>
      </c>
      <c r="CS28" s="78">
        <f t="shared" si="66"/>
        <v>2.6055372151395716E-2</v>
      </c>
      <c r="CT28" s="78">
        <f t="shared" si="67"/>
        <v>4.648500409572388E-3</v>
      </c>
      <c r="CU28" s="78">
        <f t="shared" si="68"/>
        <v>0.10129568000302595</v>
      </c>
      <c r="CV28" s="78">
        <f t="shared" si="69"/>
        <v>9.6041916241533798E-2</v>
      </c>
      <c r="CW28" s="78">
        <f t="shared" si="70"/>
        <v>6.0509619841444789E-2</v>
      </c>
      <c r="CX28" s="78">
        <f t="shared" si="71"/>
        <v>9.7677145525823211E-2</v>
      </c>
      <c r="CY28" s="78">
        <f t="shared" si="72"/>
        <v>2.7620347027101866E-2</v>
      </c>
      <c r="CZ28" s="78">
        <f t="shared" si="73"/>
        <v>2.7171977181517436E-3</v>
      </c>
      <c r="DA28" s="78">
        <f t="shared" si="74"/>
        <v>1.1683632800522689E-2</v>
      </c>
      <c r="DB28" s="78">
        <f t="shared" si="75"/>
        <v>5.4176832723692786E-4</v>
      </c>
      <c r="DC28" s="78">
        <f t="shared" si="76"/>
        <v>3.8845245941478437E-2</v>
      </c>
      <c r="DD28" s="78">
        <f t="shared" si="77"/>
        <v>9.5213155806503413E-2</v>
      </c>
      <c r="DE28" s="78">
        <f t="shared" si="78"/>
        <v>5.1180369210579987E-2</v>
      </c>
      <c r="DF28" s="78">
        <f t="shared" si="79"/>
        <v>2.6487442597424938E-4</v>
      </c>
      <c r="DG28" s="78">
        <f t="shared" si="80"/>
        <v>1.5204269485281493E-2</v>
      </c>
      <c r="DH28" s="78">
        <f t="shared" si="81"/>
        <v>4.847795451184001E-3</v>
      </c>
      <c r="DI28" s="78">
        <f t="shared" si="82"/>
        <v>2.3532831103869245E-4</v>
      </c>
      <c r="DJ28" s="78">
        <f t="shared" si="83"/>
        <v>4.1847495960872227E-3</v>
      </c>
      <c r="DK28" s="78">
        <f t="shared" si="84"/>
        <v>1.2854262619364336E-3</v>
      </c>
      <c r="DN28" s="78">
        <f t="shared" si="85"/>
        <v>0.2973497575342931</v>
      </c>
      <c r="DO28" s="78">
        <f t="shared" si="86"/>
        <v>0.21178264112617368</v>
      </c>
      <c r="DP28" s="78">
        <f t="shared" si="87"/>
        <v>0.17546116045328605</v>
      </c>
      <c r="DQ28" s="78">
        <f t="shared" si="88"/>
        <v>0.10142728924474803</v>
      </c>
      <c r="DR28" s="78">
        <f t="shared" si="89"/>
        <v>8.8653220081229528E-2</v>
      </c>
      <c r="DS28" s="78">
        <f t="shared" si="90"/>
        <v>4.7407659344905193E-2</v>
      </c>
      <c r="DT28" s="78">
        <f t="shared" si="91"/>
        <v>0.14341381105846265</v>
      </c>
      <c r="DU28" s="78">
        <f t="shared" si="92"/>
        <v>0.22804146880552786</v>
      </c>
      <c r="DV28" s="78">
        <f t="shared" si="93"/>
        <v>0.2624957164955769</v>
      </c>
      <c r="DW28" s="78">
        <f t="shared" si="94"/>
        <v>0.35552436161182777</v>
      </c>
      <c r="DX28" s="78">
        <f t="shared" si="95"/>
        <v>0.28184902863590366</v>
      </c>
      <c r="DY28" s="78">
        <f t="shared" si="96"/>
        <v>0.1885243101125216</v>
      </c>
      <c r="DZ28" s="78">
        <f t="shared" si="97"/>
        <v>0.13969832307159952</v>
      </c>
      <c r="EA28" s="78">
        <f t="shared" si="98"/>
        <v>4.2562945873013229E-2</v>
      </c>
      <c r="EB28" s="78">
        <f t="shared" si="99"/>
        <v>5.3787844787389801E-2</v>
      </c>
      <c r="EC28" s="78">
        <f t="shared" si="100"/>
        <v>0.14628380287574147</v>
      </c>
      <c r="ED28" s="78">
        <f t="shared" si="101"/>
        <v>0.1857805392857988</v>
      </c>
      <c r="EE28" s="78">
        <f t="shared" si="102"/>
        <v>0.18550364538453609</v>
      </c>
      <c r="EF28" s="78">
        <f t="shared" si="103"/>
        <v>0.16186266892833917</v>
      </c>
      <c r="EG28" s="78">
        <f t="shared" si="104"/>
        <v>7.1497308573019724E-2</v>
      </c>
      <c r="EH28" s="78">
        <f t="shared" si="105"/>
        <v>2.0552267673478435E-2</v>
      </c>
      <c r="EI28" s="78">
        <f t="shared" si="106"/>
        <v>2.4472142843591407E-2</v>
      </c>
      <c r="EJ28" s="78">
        <f t="shared" si="107"/>
        <v>1.0553299620246349E-2</v>
      </c>
      <c r="EK28" s="78">
        <f t="shared" si="108"/>
        <v>0.13716668172307853</v>
      </c>
      <c r="EL28" s="78">
        <f t="shared" si="109"/>
        <v>0.17854236237439591</v>
      </c>
      <c r="EM28" s="78">
        <f t="shared" si="110"/>
        <v>0.25980574248131527</v>
      </c>
    </row>
    <row r="29" spans="1:143" x14ac:dyDescent="0.25">
      <c r="A29" s="79">
        <f t="shared" si="53"/>
        <v>2.3991791358195485E-4</v>
      </c>
      <c r="B29">
        <v>1974</v>
      </c>
      <c r="C29" s="79">
        <f t="shared" si="54"/>
        <v>0.3552324371389517</v>
      </c>
      <c r="D29" s="81">
        <f t="shared" si="55"/>
        <v>1.1008833050021129E-4</v>
      </c>
      <c r="E29" s="74">
        <f t="shared" si="56"/>
        <v>0.10461605156236538</v>
      </c>
      <c r="F29">
        <v>1974</v>
      </c>
      <c r="G29" s="72">
        <v>3159958</v>
      </c>
      <c r="H29" s="27">
        <v>9.8222039273499068E-2</v>
      </c>
      <c r="I29" s="27">
        <v>2.9163834684251624E-2</v>
      </c>
      <c r="J29" s="27">
        <v>8.6517119761060454E-2</v>
      </c>
      <c r="K29" s="27">
        <v>5.2105285470665223E-2</v>
      </c>
      <c r="L29" s="27">
        <v>3.1775868364442975E-2</v>
      </c>
      <c r="M29" s="27">
        <v>5.3744986194513089E-3</v>
      </c>
      <c r="N29" s="27">
        <v>1.2589728827142176E-2</v>
      </c>
      <c r="O29" s="27">
        <v>2.7406524066950117E-2</v>
      </c>
      <c r="P29" s="27">
        <v>3.4612865154786928E-3</v>
      </c>
      <c r="Q29" s="27">
        <v>0.10461605156236538</v>
      </c>
      <c r="R29" s="27">
        <v>8.500391805052028E-2</v>
      </c>
      <c r="S29" s="27">
        <v>6.7836976276990452E-2</v>
      </c>
      <c r="T29" s="27">
        <v>0.10236026645478652</v>
      </c>
      <c r="U29" s="27">
        <v>2.529980266153924E-2</v>
      </c>
      <c r="V29" s="27">
        <v>1.3648217868224952E-3</v>
      </c>
      <c r="W29" s="27">
        <v>1.7664732485356886E-2</v>
      </c>
      <c r="X29" s="27">
        <v>2.2633066705322942E-4</v>
      </c>
      <c r="Y29" s="27">
        <v>4.4405940120153552E-2</v>
      </c>
      <c r="Z29" s="27">
        <v>9.737552155201297E-2</v>
      </c>
      <c r="AA29" s="27">
        <v>7.8974359675670208E-2</v>
      </c>
      <c r="AB29" s="27">
        <v>2.844518353297385E-4</v>
      </c>
      <c r="AC29" s="27">
        <v>1.4438665756785476E-2</v>
      </c>
      <c r="AD29" s="27">
        <v>7.8080661241112593E-3</v>
      </c>
      <c r="AE29" s="27">
        <v>1.1008833050021129E-4</v>
      </c>
      <c r="AF29" s="27">
        <v>4.8767079076242666E-3</v>
      </c>
      <c r="AG29" s="27">
        <v>7.3711316943619735E-4</v>
      </c>
      <c r="AH29" s="75">
        <f t="shared" si="57"/>
        <v>1.5518875938930377</v>
      </c>
      <c r="AI29" s="75">
        <f t="shared" si="0"/>
        <v>0.46078246360589198</v>
      </c>
      <c r="AJ29" s="75">
        <f t="shared" si="1"/>
        <v>1.3669523236296053</v>
      </c>
      <c r="AK29" s="75">
        <f t="shared" si="2"/>
        <v>0.8232525683265618</v>
      </c>
      <c r="AL29" s="75">
        <f t="shared" si="3"/>
        <v>0.50205204722584251</v>
      </c>
      <c r="AM29" s="75">
        <f t="shared" si="4"/>
        <v>8.4915949542620606E-2</v>
      </c>
      <c r="AN29" s="75">
        <f t="shared" si="5"/>
        <v>0.19891507162579267</v>
      </c>
      <c r="AO29" s="75">
        <f t="shared" si="6"/>
        <v>0.43301732488775779</v>
      </c>
      <c r="AP29" s="75">
        <f t="shared" si="7"/>
        <v>5.4687600074395097E-2</v>
      </c>
      <c r="AQ29" s="75">
        <f t="shared" si="8"/>
        <v>1.6529116453145449</v>
      </c>
      <c r="AR29" s="75">
        <f t="shared" si="9"/>
        <v>1.3430440543754296</v>
      </c>
      <c r="AS29" s="75">
        <f t="shared" si="10"/>
        <v>1.0718099794114311</v>
      </c>
      <c r="AT29" s="75">
        <f t="shared" si="11"/>
        <v>1.6172707143296714</v>
      </c>
      <c r="AU29" s="75">
        <f t="shared" si="12"/>
        <v>0.39973156909376106</v>
      </c>
      <c r="AV29" s="75">
        <f t="shared" si="13"/>
        <v>2.1563897619220191E-2</v>
      </c>
      <c r="AW29" s="75">
        <f t="shared" si="14"/>
        <v>0.27909906367481685</v>
      </c>
      <c r="AX29" s="75">
        <f t="shared" si="15"/>
        <v>3.5759770100009438E-3</v>
      </c>
      <c r="AY29" s="75">
        <f t="shared" si="16"/>
        <v>0.70160452865100087</v>
      </c>
      <c r="AZ29" s="75">
        <f t="shared" si="17"/>
        <v>1.5385127916622789</v>
      </c>
      <c r="BA29" s="75">
        <f t="shared" si="18"/>
        <v>1.2477782982600574</v>
      </c>
      <c r="BB29" s="75">
        <f t="shared" si="19"/>
        <v>4.4942792633244485E-3</v>
      </c>
      <c r="BC29" s="75">
        <f t="shared" si="20"/>
        <v>0.22812788683740159</v>
      </c>
      <c r="BD29" s="75">
        <f t="shared" si="21"/>
        <v>0.12336580506707183</v>
      </c>
      <c r="BE29" s="75">
        <f t="shared" si="22"/>
        <v>1.7393725033539331E-3</v>
      </c>
      <c r="BF29" s="75">
        <f t="shared" si="23"/>
        <v>7.7050960831802809E-2</v>
      </c>
      <c r="BG29" s="75">
        <f t="shared" si="24"/>
        <v>1.1646233283326337E-2</v>
      </c>
      <c r="BH29" s="75"/>
      <c r="BI29" s="73">
        <f t="shared" si="25"/>
        <v>59.233674403534586</v>
      </c>
      <c r="BJ29" s="73">
        <f t="shared" si="26"/>
        <v>18.719173913463568</v>
      </c>
      <c r="BK29" s="73">
        <f t="shared" si="27"/>
        <v>38.08214890785672</v>
      </c>
      <c r="BL29" s="73">
        <f t="shared" si="28"/>
        <v>17.053334444042374</v>
      </c>
      <c r="BM29" s="73">
        <f t="shared" si="29"/>
        <v>20.721379953182144</v>
      </c>
      <c r="BN29" s="73">
        <f t="shared" si="30"/>
        <v>2.3564226919925915</v>
      </c>
      <c r="BO29" s="73">
        <f t="shared" si="31"/>
        <v>5.060480533719292</v>
      </c>
      <c r="BP29" s="73">
        <f t="shared" si="32"/>
        <v>11.647387514824745</v>
      </c>
      <c r="BQ29" s="73">
        <f t="shared" si="33"/>
        <v>2.0888255650318901</v>
      </c>
      <c r="BR29" s="73">
        <f t="shared" si="34"/>
        <v>45.097992146680774</v>
      </c>
      <c r="BS29" s="73">
        <f t="shared" si="35"/>
        <v>42.97689966934206</v>
      </c>
      <c r="BT29" s="73">
        <f t="shared" si="36"/>
        <v>26.825263972422423</v>
      </c>
      <c r="BU29" s="73">
        <f t="shared" si="37"/>
        <v>43.460583732344787</v>
      </c>
      <c r="BV29" s="73">
        <f t="shared" si="38"/>
        <v>12.364634692244657</v>
      </c>
      <c r="BW29" s="73">
        <f t="shared" si="39"/>
        <v>1.2331366711208096</v>
      </c>
      <c r="BX29" s="73">
        <f t="shared" si="40"/>
        <v>5.088313163297479</v>
      </c>
      <c r="BY29" s="73">
        <f t="shared" si="41"/>
        <v>0.24689690001133072</v>
      </c>
      <c r="BZ29" s="73">
        <f t="shared" si="42"/>
        <v>17.234144455712581</v>
      </c>
      <c r="CA29" s="73">
        <f t="shared" si="43"/>
        <v>42.400659588699561</v>
      </c>
      <c r="CB29" s="73">
        <f t="shared" si="44"/>
        <v>22.356671462494361</v>
      </c>
      <c r="CC29" s="73">
        <f t="shared" si="45"/>
        <v>0.11673983068159623</v>
      </c>
      <c r="CD29" s="73">
        <f t="shared" si="46"/>
        <v>6.7789679690827018</v>
      </c>
      <c r="CE29" s="73">
        <f t="shared" si="47"/>
        <v>2.1107358228257418</v>
      </c>
      <c r="CF29" s="73">
        <f t="shared" si="48"/>
        <v>0.10695413550948306</v>
      </c>
      <c r="CG29" s="73">
        <f t="shared" si="49"/>
        <v>1.8512455752435362</v>
      </c>
      <c r="CH29" s="73">
        <f t="shared" si="50"/>
        <v>0.58203728463820181</v>
      </c>
      <c r="CI29" s="73"/>
      <c r="CJ29" s="73">
        <f t="shared" si="58"/>
        <v>445.79470500000002</v>
      </c>
      <c r="CK29" s="73"/>
      <c r="CL29" s="78">
        <f t="shared" si="59"/>
        <v>0.13287209053668456</v>
      </c>
      <c r="CM29" s="78">
        <f t="shared" si="60"/>
        <v>4.1990570330940932E-2</v>
      </c>
      <c r="CN29" s="78">
        <f t="shared" si="61"/>
        <v>8.5425305596343315E-2</v>
      </c>
      <c r="CO29" s="78">
        <f t="shared" si="62"/>
        <v>3.8253784203296837E-2</v>
      </c>
      <c r="CP29" s="78">
        <f t="shared" si="63"/>
        <v>4.6481888907097139E-2</v>
      </c>
      <c r="CQ29" s="78">
        <f t="shared" si="64"/>
        <v>5.2858920609938414E-3</v>
      </c>
      <c r="CR29" s="78">
        <f t="shared" si="65"/>
        <v>1.1351594078981472E-2</v>
      </c>
      <c r="CS29" s="78">
        <f t="shared" si="66"/>
        <v>2.6127245084314639E-2</v>
      </c>
      <c r="CT29" s="78">
        <f t="shared" si="67"/>
        <v>4.6856221969524964E-3</v>
      </c>
      <c r="CU29" s="78">
        <f t="shared" si="68"/>
        <v>0.10116313998543516</v>
      </c>
      <c r="CV29" s="78">
        <f t="shared" si="69"/>
        <v>9.6405137134462054E-2</v>
      </c>
      <c r="CW29" s="78">
        <f t="shared" si="70"/>
        <v>6.0174030044664664E-2</v>
      </c>
      <c r="CX29" s="78">
        <f t="shared" si="71"/>
        <v>9.7490129974389855E-2</v>
      </c>
      <c r="CY29" s="78">
        <f t="shared" si="72"/>
        <v>2.7736163201500241E-2</v>
      </c>
      <c r="CZ29" s="78">
        <f t="shared" si="73"/>
        <v>2.7661536965110645E-3</v>
      </c>
      <c r="DA29" s="78">
        <f t="shared" si="74"/>
        <v>1.1414027816453044E-2</v>
      </c>
      <c r="DB29" s="78">
        <f t="shared" si="75"/>
        <v>5.5383542523532376E-4</v>
      </c>
      <c r="DC29" s="78">
        <f t="shared" si="76"/>
        <v>3.8659374511217176E-2</v>
      </c>
      <c r="DD29" s="78">
        <f t="shared" si="77"/>
        <v>9.5112524023136524E-2</v>
      </c>
      <c r="DE29" s="78">
        <f t="shared" si="78"/>
        <v>5.0150150308524551E-2</v>
      </c>
      <c r="DF29" s="78">
        <f t="shared" si="79"/>
        <v>2.6186903830900421E-4</v>
      </c>
      <c r="DG29" s="78">
        <f t="shared" si="80"/>
        <v>1.5206479334658542E-2</v>
      </c>
      <c r="DH29" s="78">
        <f t="shared" si="81"/>
        <v>4.7347709588110558E-3</v>
      </c>
      <c r="DI29" s="78">
        <f t="shared" si="82"/>
        <v>2.3991791358195485E-4</v>
      </c>
      <c r="DJ29" s="78">
        <f t="shared" si="83"/>
        <v>4.152686325073188E-3</v>
      </c>
      <c r="DK29" s="78">
        <f t="shared" si="84"/>
        <v>1.3056173124312946E-3</v>
      </c>
      <c r="DN29" s="78">
        <f t="shared" si="85"/>
        <v>0.29854175066726563</v>
      </c>
      <c r="DO29" s="78">
        <f t="shared" si="86"/>
        <v>0.21215154903767824</v>
      </c>
      <c r="DP29" s="78">
        <f t="shared" si="87"/>
        <v>0.17544687076773113</v>
      </c>
      <c r="DQ29" s="78">
        <f t="shared" si="88"/>
        <v>0.10137315925036929</v>
      </c>
      <c r="DR29" s="78">
        <f t="shared" si="89"/>
        <v>8.9246620131387094E-2</v>
      </c>
      <c r="DS29" s="78">
        <f t="shared" si="90"/>
        <v>4.7450353421242444E-2</v>
      </c>
      <c r="DT29" s="78">
        <f t="shared" si="91"/>
        <v>0.14332760134568379</v>
      </c>
      <c r="DU29" s="78">
        <f t="shared" si="92"/>
        <v>0.22838114440116436</v>
      </c>
      <c r="DV29" s="78">
        <f t="shared" si="93"/>
        <v>0.26242792936151438</v>
      </c>
      <c r="DW29" s="78">
        <f t="shared" si="94"/>
        <v>0.3552324371389517</v>
      </c>
      <c r="DX29" s="78">
        <f t="shared" si="95"/>
        <v>0.2818054603550168</v>
      </c>
      <c r="DY29" s="78">
        <f t="shared" si="96"/>
        <v>0.18816647691706584</v>
      </c>
      <c r="DZ29" s="78">
        <f t="shared" si="97"/>
        <v>0.1394064746888542</v>
      </c>
      <c r="EA29" s="78">
        <f t="shared" si="98"/>
        <v>4.2470180139699672E-2</v>
      </c>
      <c r="EB29" s="78">
        <f t="shared" si="99"/>
        <v>5.3393391449416606E-2</v>
      </c>
      <c r="EC29" s="78">
        <f t="shared" si="100"/>
        <v>0.14573976177604206</v>
      </c>
      <c r="ED29" s="78">
        <f t="shared" si="101"/>
        <v>0.18447588426811357</v>
      </c>
      <c r="EE29" s="78">
        <f t="shared" si="102"/>
        <v>0.18418391788118724</v>
      </c>
      <c r="EF29" s="78">
        <f t="shared" si="103"/>
        <v>0.16073102270462861</v>
      </c>
      <c r="EG29" s="78">
        <f t="shared" si="104"/>
        <v>7.0353269640303154E-2</v>
      </c>
      <c r="EH29" s="78">
        <f t="shared" si="105"/>
        <v>2.0443037245360559E-2</v>
      </c>
      <c r="EI29" s="78">
        <f t="shared" si="106"/>
        <v>2.4333854532124742E-2</v>
      </c>
      <c r="EJ29" s="78">
        <f t="shared" si="107"/>
        <v>1.0432992509897494E-2</v>
      </c>
      <c r="EK29" s="78">
        <f t="shared" si="108"/>
        <v>0.13857031208777099</v>
      </c>
      <c r="EL29" s="78">
        <f t="shared" si="109"/>
        <v>0.18032096450512997</v>
      </c>
      <c r="EM29" s="78">
        <f t="shared" si="110"/>
        <v>0.26159358377640007</v>
      </c>
    </row>
    <row r="30" spans="1:143" x14ac:dyDescent="0.25">
      <c r="A30" s="79">
        <f t="shared" si="53"/>
        <v>2.4468838894555102E-4</v>
      </c>
      <c r="B30">
        <v>1975</v>
      </c>
      <c r="C30" s="79">
        <f t="shared" si="54"/>
        <v>0.35506397355270813</v>
      </c>
      <c r="D30" s="81">
        <f t="shared" si="55"/>
        <v>1.247482758006166E-4</v>
      </c>
      <c r="E30" s="74">
        <f t="shared" si="56"/>
        <v>0.1080697054981089</v>
      </c>
      <c r="F30">
        <v>1975</v>
      </c>
      <c r="G30" s="72">
        <v>3144198</v>
      </c>
      <c r="H30" s="27">
        <v>0.1080697054981089</v>
      </c>
      <c r="I30" s="27">
        <v>2.9104732346405399E-2</v>
      </c>
      <c r="J30" s="27">
        <v>8.7573975042119681E-2</v>
      </c>
      <c r="K30" s="27">
        <v>4.6776490844710333E-2</v>
      </c>
      <c r="L30" s="27">
        <v>3.3670382154690606E-2</v>
      </c>
      <c r="M30" s="27">
        <v>5.6993511718798195E-3</v>
      </c>
      <c r="N30" s="27">
        <v>1.2211622426724097E-2</v>
      </c>
      <c r="O30" s="27">
        <v>2.7901802544042311E-2</v>
      </c>
      <c r="P30" s="27">
        <v>3.5827430637902363E-3</v>
      </c>
      <c r="Q30" s="27">
        <v>0.10760361303907363</v>
      </c>
      <c r="R30" s="27">
        <v>8.2455868583860309E-2</v>
      </c>
      <c r="S30" s="27">
        <v>6.6819152013313787E-2</v>
      </c>
      <c r="T30" s="27">
        <v>0.10312090027129323</v>
      </c>
      <c r="U30" s="27">
        <v>2.6225240551688969E-2</v>
      </c>
      <c r="V30" s="27">
        <v>1.8287274716266215E-3</v>
      </c>
      <c r="W30" s="27">
        <v>1.5433143834761999E-2</v>
      </c>
      <c r="X30" s="27">
        <v>2.9267864707067741E-4</v>
      </c>
      <c r="Y30" s="27">
        <v>4.373935013002609E-2</v>
      </c>
      <c r="Z30" s="27">
        <v>9.4517381821571586E-2</v>
      </c>
      <c r="AA30" s="27">
        <v>7.5772925237398717E-2</v>
      </c>
      <c r="AB30" s="27">
        <v>3.3243359210603877E-4</v>
      </c>
      <c r="AC30" s="27">
        <v>1.3922455923418267E-2</v>
      </c>
      <c r="AD30" s="27">
        <v>7.6089593937507969E-3</v>
      </c>
      <c r="AE30" s="27">
        <v>1.247482758006166E-4</v>
      </c>
      <c r="AF30" s="27">
        <v>4.7959543174555738E-3</v>
      </c>
      <c r="AG30" s="27">
        <v>8.1566180331172397E-4</v>
      </c>
      <c r="AH30" s="75">
        <f t="shared" si="57"/>
        <v>1.6989627594387151</v>
      </c>
      <c r="AI30" s="75">
        <f t="shared" si="0"/>
        <v>0.45755520617051582</v>
      </c>
      <c r="AJ30" s="75">
        <f t="shared" si="1"/>
        <v>1.3767495858974133</v>
      </c>
      <c r="AK30" s="75">
        <f t="shared" si="2"/>
        <v>0.73537274480478265</v>
      </c>
      <c r="AL30" s="75">
        <f t="shared" si="3"/>
        <v>0.52933174115006953</v>
      </c>
      <c r="AM30" s="75">
        <f t="shared" si="4"/>
        <v>8.9599442779610933E-2</v>
      </c>
      <c r="AN30" s="75">
        <f t="shared" si="5"/>
        <v>0.19197879405430526</v>
      </c>
      <c r="AO30" s="75">
        <f t="shared" si="6"/>
        <v>0.43864395877686374</v>
      </c>
      <c r="AP30" s="75">
        <f t="shared" si="7"/>
        <v>5.6324267878415664E-2</v>
      </c>
      <c r="AQ30" s="75">
        <f t="shared" si="8"/>
        <v>1.6916353245511462</v>
      </c>
      <c r="AR30" s="75">
        <f t="shared" si="9"/>
        <v>1.2962878854481821</v>
      </c>
      <c r="AS30" s="75">
        <f t="shared" si="10"/>
        <v>1.0504632206097859</v>
      </c>
      <c r="AT30" s="75">
        <f t="shared" si="11"/>
        <v>1.6211626419559979</v>
      </c>
      <c r="AU30" s="75">
        <f t="shared" si="12"/>
        <v>0.4122867444606968</v>
      </c>
      <c r="AV30" s="75">
        <f t="shared" si="13"/>
        <v>2.87494062941674E-2</v>
      </c>
      <c r="AW30" s="75">
        <f t="shared" si="14"/>
        <v>0.24262429989485504</v>
      </c>
      <c r="AX30" s="75">
        <f t="shared" si="15"/>
        <v>4.6011980838116485E-3</v>
      </c>
      <c r="AY30" s="75">
        <f t="shared" si="16"/>
        <v>0.6876258860006389</v>
      </c>
      <c r="AZ30" s="75">
        <f t="shared" si="17"/>
        <v>1.4859068144431087</v>
      </c>
      <c r="BA30" s="75">
        <f t="shared" si="18"/>
        <v>1.1912253999278928</v>
      </c>
      <c r="BB30" s="75">
        <f t="shared" si="19"/>
        <v>5.2261851771631144E-3</v>
      </c>
      <c r="BC30" s="75">
        <f t="shared" si="20"/>
        <v>0.21887479034749938</v>
      </c>
      <c r="BD30" s="75">
        <f t="shared" si="21"/>
        <v>0.11962037453956234</v>
      </c>
      <c r="BE30" s="75">
        <f t="shared" si="22"/>
        <v>1.9611663963787357E-3</v>
      </c>
      <c r="BF30" s="75">
        <f t="shared" si="23"/>
        <v>7.53971498651759E-2</v>
      </c>
      <c r="BG30" s="75">
        <f t="shared" si="24"/>
        <v>1.282301105324558E-2</v>
      </c>
      <c r="BH30" s="75"/>
      <c r="BI30" s="73">
        <f t="shared" si="25"/>
        <v>57.681786809641551</v>
      </c>
      <c r="BJ30" s="73">
        <f t="shared" si="26"/>
        <v>18.258391449857676</v>
      </c>
      <c r="BK30" s="73">
        <f t="shared" si="27"/>
        <v>36.715196584227115</v>
      </c>
      <c r="BL30" s="73">
        <f t="shared" si="28"/>
        <v>16.230081875715811</v>
      </c>
      <c r="BM30" s="73">
        <f t="shared" si="29"/>
        <v>20.219327905956302</v>
      </c>
      <c r="BN30" s="73">
        <f t="shared" si="30"/>
        <v>2.2715067424499709</v>
      </c>
      <c r="BO30" s="73">
        <f t="shared" si="31"/>
        <v>4.8615654620934992</v>
      </c>
      <c r="BP30" s="73">
        <f t="shared" si="32"/>
        <v>11.214370189936988</v>
      </c>
      <c r="BQ30" s="73">
        <f t="shared" si="33"/>
        <v>2.0341379649574951</v>
      </c>
      <c r="BR30" s="73">
        <f t="shared" si="34"/>
        <v>43.445080501366228</v>
      </c>
      <c r="BS30" s="73">
        <f t="shared" si="35"/>
        <v>41.633855614966627</v>
      </c>
      <c r="BT30" s="73">
        <f t="shared" si="36"/>
        <v>25.753453993010993</v>
      </c>
      <c r="BU30" s="73">
        <f t="shared" si="37"/>
        <v>41.843313018015117</v>
      </c>
      <c r="BV30" s="73">
        <f t="shared" si="38"/>
        <v>11.964903123150895</v>
      </c>
      <c r="BW30" s="73">
        <f t="shared" si="39"/>
        <v>1.2115727735015893</v>
      </c>
      <c r="BX30" s="73">
        <f t="shared" si="40"/>
        <v>4.809214099622662</v>
      </c>
      <c r="BY30" s="73">
        <f t="shared" si="41"/>
        <v>0.24332092300132976</v>
      </c>
      <c r="BZ30" s="73">
        <f t="shared" si="42"/>
        <v>16.532539927061581</v>
      </c>
      <c r="CA30" s="73">
        <f t="shared" si="43"/>
        <v>40.862146797037283</v>
      </c>
      <c r="CB30" s="73">
        <f t="shared" si="44"/>
        <v>21.108893164234303</v>
      </c>
      <c r="CC30" s="73">
        <f t="shared" si="45"/>
        <v>0.11224555141827178</v>
      </c>
      <c r="CD30" s="73">
        <f t="shared" si="46"/>
        <v>6.5508400822453003</v>
      </c>
      <c r="CE30" s="73">
        <f t="shared" si="47"/>
        <v>1.9873700177586699</v>
      </c>
      <c r="CF30" s="73">
        <f t="shared" si="48"/>
        <v>0.10521476300612913</v>
      </c>
      <c r="CG30" s="73">
        <f t="shared" si="49"/>
        <v>1.7741946144117333</v>
      </c>
      <c r="CH30" s="73">
        <f t="shared" si="50"/>
        <v>0.57039105135487544</v>
      </c>
      <c r="CI30" s="73"/>
      <c r="CJ30" s="73">
        <f t="shared" si="58"/>
        <v>429.99491499999993</v>
      </c>
      <c r="CK30" s="73"/>
      <c r="CL30" s="78">
        <f t="shared" si="59"/>
        <v>0.13414527660086761</v>
      </c>
      <c r="CM30" s="78">
        <f t="shared" si="60"/>
        <v>4.246187760117507E-2</v>
      </c>
      <c r="CN30" s="78">
        <f t="shared" si="61"/>
        <v>8.5385187832342432E-2</v>
      </c>
      <c r="CO30" s="78">
        <f t="shared" si="62"/>
        <v>3.7744822809627446E-2</v>
      </c>
      <c r="CP30" s="78">
        <f t="shared" si="63"/>
        <v>4.7022248869980951E-2</v>
      </c>
      <c r="CQ30" s="78">
        <f t="shared" si="64"/>
        <v>5.2826362898965237E-3</v>
      </c>
      <c r="CR30" s="78">
        <f t="shared" si="65"/>
        <v>1.1306099892119654E-2</v>
      </c>
      <c r="CS30" s="78">
        <f t="shared" si="66"/>
        <v>2.6080239088262215E-2</v>
      </c>
      <c r="CT30" s="78">
        <f t="shared" si="67"/>
        <v>4.7306093490838037E-3</v>
      </c>
      <c r="CU30" s="78">
        <f t="shared" si="68"/>
        <v>0.10103626574599431</v>
      </c>
      <c r="CV30" s="78">
        <f t="shared" si="69"/>
        <v>9.6824065035668233E-2</v>
      </c>
      <c r="CW30" s="78">
        <f t="shared" si="70"/>
        <v>5.9892461735299815E-2</v>
      </c>
      <c r="CX30" s="78">
        <f t="shared" si="71"/>
        <v>9.7311181035745792E-2</v>
      </c>
      <c r="CY30" s="78">
        <f t="shared" si="72"/>
        <v>2.782568515525561E-2</v>
      </c>
      <c r="CZ30" s="78">
        <f t="shared" si="73"/>
        <v>2.8176444214499364E-3</v>
      </c>
      <c r="DA30" s="78">
        <f t="shared" si="74"/>
        <v>1.1184351097786035E-2</v>
      </c>
      <c r="DB30" s="78">
        <f t="shared" si="75"/>
        <v>5.6586930336450559E-4</v>
      </c>
      <c r="DC30" s="78">
        <f t="shared" si="76"/>
        <v>3.8448221944814356E-2</v>
      </c>
      <c r="DD30" s="78">
        <f t="shared" si="77"/>
        <v>9.5029372142778221E-2</v>
      </c>
      <c r="DE30" s="78">
        <f t="shared" si="78"/>
        <v>4.909102974911763E-2</v>
      </c>
      <c r="DF30" s="78">
        <f t="shared" si="79"/>
        <v>2.6103925302993828E-4</v>
      </c>
      <c r="DG30" s="78">
        <f t="shared" si="80"/>
        <v>1.5234691978265141E-2</v>
      </c>
      <c r="DH30" s="78">
        <f t="shared" si="81"/>
        <v>4.6218453949825669E-3</v>
      </c>
      <c r="DI30" s="78">
        <f t="shared" si="82"/>
        <v>2.4468838894555102E-4</v>
      </c>
      <c r="DJ30" s="78">
        <f t="shared" si="83"/>
        <v>4.1260827803317945E-3</v>
      </c>
      <c r="DK30" s="78">
        <f t="shared" si="84"/>
        <v>1.3265065038149939E-3</v>
      </c>
      <c r="DN30" s="78">
        <f t="shared" si="85"/>
        <v>0.29973716484401253</v>
      </c>
      <c r="DO30" s="78">
        <f t="shared" si="86"/>
        <v>0.21261413711312593</v>
      </c>
      <c r="DP30" s="78">
        <f t="shared" si="87"/>
        <v>0.17543489580184737</v>
      </c>
      <c r="DQ30" s="78">
        <f t="shared" si="88"/>
        <v>0.10135580786162458</v>
      </c>
      <c r="DR30" s="78">
        <f t="shared" si="89"/>
        <v>8.9691224140259346E-2</v>
      </c>
      <c r="DS30" s="78">
        <f t="shared" si="90"/>
        <v>4.7399584619362195E-2</v>
      </c>
      <c r="DT30" s="78">
        <f t="shared" si="91"/>
        <v>0.14315321407546</v>
      </c>
      <c r="DU30" s="78">
        <f t="shared" si="92"/>
        <v>0.22867117921900856</v>
      </c>
      <c r="DV30" s="78">
        <f t="shared" si="93"/>
        <v>0.26248340186604618</v>
      </c>
      <c r="DW30" s="78">
        <f t="shared" si="94"/>
        <v>0.35506397355270813</v>
      </c>
      <c r="DX30" s="78">
        <f t="shared" si="95"/>
        <v>0.28185339296196943</v>
      </c>
      <c r="DY30" s="78">
        <f t="shared" si="96"/>
        <v>0.18784697234775113</v>
      </c>
      <c r="DZ30" s="78">
        <f t="shared" si="97"/>
        <v>0.13913886171023737</v>
      </c>
      <c r="EA30" s="78">
        <f t="shared" si="98"/>
        <v>4.2393549977856083E-2</v>
      </c>
      <c r="EB30" s="78">
        <f t="shared" si="99"/>
        <v>5.301608676741483E-2</v>
      </c>
      <c r="EC30" s="78">
        <f t="shared" si="100"/>
        <v>0.14522781448874311</v>
      </c>
      <c r="ED30" s="78">
        <f t="shared" si="101"/>
        <v>0.18313449314007471</v>
      </c>
      <c r="EE30" s="78">
        <f t="shared" si="102"/>
        <v>0.18282966308974016</v>
      </c>
      <c r="EF30" s="78">
        <f t="shared" si="103"/>
        <v>0.15961613312319092</v>
      </c>
      <c r="EG30" s="78">
        <f t="shared" si="104"/>
        <v>6.9208606375395276E-2</v>
      </c>
      <c r="EH30" s="78">
        <f t="shared" si="105"/>
        <v>2.0362265015223199E-2</v>
      </c>
      <c r="EI30" s="78">
        <f t="shared" si="106"/>
        <v>2.4227308542525056E-2</v>
      </c>
      <c r="EJ30" s="78">
        <f t="shared" si="107"/>
        <v>1.0319123068074906E-2</v>
      </c>
      <c r="EK30" s="78">
        <f t="shared" si="108"/>
        <v>0.13984255427395995</v>
      </c>
      <c r="EL30" s="78">
        <f t="shared" si="109"/>
        <v>0.18205974348618947</v>
      </c>
      <c r="EM30" s="78">
        <f t="shared" si="110"/>
        <v>0.26331884853820009</v>
      </c>
    </row>
    <row r="31" spans="1:143" x14ac:dyDescent="0.25">
      <c r="A31" s="79">
        <f t="shared" si="53"/>
        <v>2.4923991199723799E-4</v>
      </c>
      <c r="B31">
        <v>1976</v>
      </c>
      <c r="C31" s="79">
        <f t="shared" si="54"/>
        <v>0.3548766774418492</v>
      </c>
      <c r="D31" s="81">
        <f t="shared" si="55"/>
        <v>1.5021473879705307E-4</v>
      </c>
      <c r="E31" s="74">
        <f t="shared" si="56"/>
        <v>0.1200181623275091</v>
      </c>
      <c r="F31">
        <v>1976</v>
      </c>
      <c r="G31" s="72">
        <v>3167788</v>
      </c>
      <c r="H31" s="27">
        <v>0.11001044675228906</v>
      </c>
      <c r="I31" s="27">
        <v>2.8721058057996546E-2</v>
      </c>
      <c r="J31" s="27">
        <v>8.553158947677475E-2</v>
      </c>
      <c r="K31" s="27">
        <v>4.3589586021835762E-2</v>
      </c>
      <c r="L31" s="27">
        <v>3.5819387260424558E-2</v>
      </c>
      <c r="M31" s="27">
        <v>5.9778638098554526E-3</v>
      </c>
      <c r="N31" s="27">
        <v>1.1464115747284186E-2</v>
      </c>
      <c r="O31" s="27">
        <v>2.7543237946974199E-2</v>
      </c>
      <c r="P31" s="27">
        <v>3.5594065152228984E-3</v>
      </c>
      <c r="Q31" s="27">
        <v>0.1200181623275091</v>
      </c>
      <c r="R31" s="27">
        <v>7.9564650375195445E-2</v>
      </c>
      <c r="S31" s="27">
        <v>6.8078002417091707E-2</v>
      </c>
      <c r="T31" s="27">
        <v>0.10103579890343241</v>
      </c>
      <c r="U31" s="27">
        <v>2.670135261544344E-2</v>
      </c>
      <c r="V31" s="27">
        <v>1.8906573260410906E-3</v>
      </c>
      <c r="W31" s="27">
        <v>1.3264644230047045E-2</v>
      </c>
      <c r="X31" s="27">
        <v>3.7621964125989199E-4</v>
      </c>
      <c r="Y31" s="27">
        <v>4.2815297322763679E-2</v>
      </c>
      <c r="Z31" s="27">
        <v>9.8058133103914466E-2</v>
      </c>
      <c r="AA31" s="27">
        <v>6.987033736864745E-2</v>
      </c>
      <c r="AB31" s="27">
        <v>2.8131123811084481E-4</v>
      </c>
      <c r="AC31" s="27">
        <v>1.3834094648941328E-2</v>
      </c>
      <c r="AD31" s="27">
        <v>6.7248407382371617E-3</v>
      </c>
      <c r="AE31" s="27">
        <v>1.5021473879705307E-4</v>
      </c>
      <c r="AF31" s="27">
        <v>4.3992434639518766E-3</v>
      </c>
      <c r="AG31" s="27">
        <v>7.2034795195859537E-4</v>
      </c>
      <c r="AH31" s="75">
        <f t="shared" si="57"/>
        <v>1.7424488654827013</v>
      </c>
      <c r="AI31" s="75">
        <f t="shared" si="0"/>
        <v>0.45491111531712386</v>
      </c>
      <c r="AJ31" s="75">
        <f t="shared" si="1"/>
        <v>1.3547297138272665</v>
      </c>
      <c r="AK31" s="75">
        <f t="shared" si="2"/>
        <v>0.69041283762469541</v>
      </c>
      <c r="AL31" s="75">
        <f t="shared" si="3"/>
        <v>0.56734112565462891</v>
      </c>
      <c r="AM31" s="75">
        <f t="shared" si="4"/>
        <v>9.4683026212471919E-2</v>
      </c>
      <c r="AN31" s="75">
        <f t="shared" si="5"/>
        <v>0.18157944147428937</v>
      </c>
      <c r="AO31" s="75">
        <f t="shared" si="6"/>
        <v>0.43625569324784752</v>
      </c>
      <c r="AP31" s="75">
        <f t="shared" si="7"/>
        <v>5.6377226230224578E-2</v>
      </c>
      <c r="AQ31" s="75">
        <f t="shared" si="8"/>
        <v>1.900960472015677</v>
      </c>
      <c r="AR31" s="75">
        <f t="shared" si="9"/>
        <v>1.260219723413698</v>
      </c>
      <c r="AS31" s="75">
        <f t="shared" si="10"/>
        <v>1.0782833956041704</v>
      </c>
      <c r="AT31" s="75">
        <f t="shared" si="11"/>
        <v>1.6002999566835316</v>
      </c>
      <c r="AU31" s="75">
        <f t="shared" si="12"/>
        <v>0.42292112199485171</v>
      </c>
      <c r="AV31" s="75">
        <f t="shared" si="13"/>
        <v>2.994600794772527E-2</v>
      </c>
      <c r="AW31" s="75">
        <f t="shared" si="14"/>
        <v>0.21009790408106135</v>
      </c>
      <c r="AX31" s="75">
        <f t="shared" si="15"/>
        <v>5.9589203247369538E-3</v>
      </c>
      <c r="AY31" s="75">
        <f t="shared" si="16"/>
        <v>0.67814892537741456</v>
      </c>
      <c r="AZ31" s="75">
        <f t="shared" si="17"/>
        <v>1.5531368867449151</v>
      </c>
      <c r="BA31" s="75">
        <f t="shared" si="18"/>
        <v>1.1066720813617648</v>
      </c>
      <c r="BB31" s="75">
        <f t="shared" si="19"/>
        <v>4.4556718217633844E-3</v>
      </c>
      <c r="BC31" s="75">
        <f t="shared" si="20"/>
        <v>0.21911739509890274</v>
      </c>
      <c r="BD31" s="75">
        <f t="shared" si="21"/>
        <v>0.10651434896249412</v>
      </c>
      <c r="BE31" s="75">
        <f t="shared" si="22"/>
        <v>2.3792422349221956E-3</v>
      </c>
      <c r="BF31" s="75">
        <f t="shared" si="23"/>
        <v>6.9679353270925934E-2</v>
      </c>
      <c r="BG31" s="75">
        <f t="shared" si="24"/>
        <v>1.1409547990195074E-2</v>
      </c>
      <c r="BH31" s="75"/>
      <c r="BI31" s="73">
        <f t="shared" si="25"/>
        <v>55.982824050202836</v>
      </c>
      <c r="BJ31" s="73">
        <f t="shared" si="26"/>
        <v>17.800836243687161</v>
      </c>
      <c r="BK31" s="73">
        <f t="shared" si="27"/>
        <v>35.338446998329701</v>
      </c>
      <c r="BL31" s="73">
        <f t="shared" si="28"/>
        <v>15.49470913091103</v>
      </c>
      <c r="BM31" s="73">
        <f t="shared" si="29"/>
        <v>19.689996164806232</v>
      </c>
      <c r="BN31" s="73">
        <f t="shared" si="30"/>
        <v>2.1819072996703599</v>
      </c>
      <c r="BO31" s="73">
        <f t="shared" si="31"/>
        <v>4.6695866680391935</v>
      </c>
      <c r="BP31" s="73">
        <f t="shared" si="32"/>
        <v>10.775726231160125</v>
      </c>
      <c r="BQ31" s="73">
        <f t="shared" si="33"/>
        <v>1.9778136970790796</v>
      </c>
      <c r="BR31" s="73">
        <f t="shared" si="34"/>
        <v>41.753445176815084</v>
      </c>
      <c r="BS31" s="73">
        <f t="shared" si="35"/>
        <v>40.337567729518447</v>
      </c>
      <c r="BT31" s="73">
        <f t="shared" si="36"/>
        <v>24.702990772401208</v>
      </c>
      <c r="BU31" s="73">
        <f t="shared" si="37"/>
        <v>40.222150376059119</v>
      </c>
      <c r="BV31" s="73">
        <f t="shared" si="38"/>
        <v>11.552616378690198</v>
      </c>
      <c r="BW31" s="73">
        <f t="shared" si="39"/>
        <v>1.182823367207422</v>
      </c>
      <c r="BX31" s="73">
        <f t="shared" si="40"/>
        <v>4.5665897997278071</v>
      </c>
      <c r="BY31" s="73">
        <f t="shared" si="41"/>
        <v>0.23871972491751811</v>
      </c>
      <c r="BZ31" s="73">
        <f t="shared" si="42"/>
        <v>15.844914041060941</v>
      </c>
      <c r="CA31" s="73">
        <f t="shared" si="43"/>
        <v>39.376239982594171</v>
      </c>
      <c r="CB31" s="73">
        <f t="shared" si="44"/>
        <v>19.917667764306412</v>
      </c>
      <c r="CC31" s="73">
        <f t="shared" si="45"/>
        <v>0.10701936624110867</v>
      </c>
      <c r="CD31" s="73">
        <f t="shared" si="46"/>
        <v>6.3319652918978013</v>
      </c>
      <c r="CE31" s="73">
        <f t="shared" si="47"/>
        <v>1.8677496432191076</v>
      </c>
      <c r="CF31" s="73">
        <f t="shared" si="48"/>
        <v>0.10325359660975039</v>
      </c>
      <c r="CG31" s="73">
        <f t="shared" si="49"/>
        <v>1.6987974645465573</v>
      </c>
      <c r="CH31" s="73">
        <f t="shared" si="50"/>
        <v>0.55756804030162987</v>
      </c>
      <c r="CI31" s="73"/>
      <c r="CJ31" s="73">
        <f t="shared" si="58"/>
        <v>414.27392500000008</v>
      </c>
      <c r="CK31" s="73"/>
      <c r="CL31" s="78">
        <f t="shared" si="59"/>
        <v>0.13513480012096543</v>
      </c>
      <c r="CM31" s="78">
        <f t="shared" si="60"/>
        <v>4.2968758518140283E-2</v>
      </c>
      <c r="CN31" s="78">
        <f t="shared" si="61"/>
        <v>8.5302127084946736E-2</v>
      </c>
      <c r="CO31" s="78">
        <f t="shared" si="62"/>
        <v>3.7402086387433212E-2</v>
      </c>
      <c r="CP31" s="78">
        <f t="shared" si="63"/>
        <v>4.7528929475361567E-2</v>
      </c>
      <c r="CQ31" s="78">
        <f t="shared" si="64"/>
        <v>5.2668226697356333E-3</v>
      </c>
      <c r="CR31" s="78">
        <f t="shared" si="65"/>
        <v>1.1271736853916628E-2</v>
      </c>
      <c r="CS31" s="78">
        <f t="shared" si="66"/>
        <v>2.6011113856997208E-2</v>
      </c>
      <c r="CT31" s="78">
        <f t="shared" si="67"/>
        <v>4.7741689199460946E-3</v>
      </c>
      <c r="CU31" s="78">
        <f t="shared" si="68"/>
        <v>0.10078704609954652</v>
      </c>
      <c r="CV31" s="78">
        <f t="shared" si="69"/>
        <v>9.7369313623874451E-2</v>
      </c>
      <c r="CW31" s="78">
        <f t="shared" si="70"/>
        <v>5.9629605634487381E-2</v>
      </c>
      <c r="CX31" s="78">
        <f t="shared" si="71"/>
        <v>9.7090712083940864E-2</v>
      </c>
      <c r="CY31" s="78">
        <f t="shared" si="72"/>
        <v>2.7886419302615283E-2</v>
      </c>
      <c r="CZ31" s="78">
        <f t="shared" si="73"/>
        <v>2.8551721357008451E-3</v>
      </c>
      <c r="DA31" s="78">
        <f t="shared" si="74"/>
        <v>1.1023116648550367E-2</v>
      </c>
      <c r="DB31" s="78">
        <f t="shared" si="75"/>
        <v>5.7623642356326935E-4</v>
      </c>
      <c r="DC31" s="78">
        <f t="shared" si="76"/>
        <v>3.8247432640277655E-2</v>
      </c>
      <c r="DD31" s="78">
        <f t="shared" si="77"/>
        <v>9.5048801303616107E-2</v>
      </c>
      <c r="DE31" s="78">
        <f t="shared" si="78"/>
        <v>4.8078497251079481E-2</v>
      </c>
      <c r="DF31" s="78">
        <f t="shared" si="79"/>
        <v>2.5832995943712519E-4</v>
      </c>
      <c r="DG31" s="78">
        <f t="shared" si="80"/>
        <v>1.528448910198198E-2</v>
      </c>
      <c r="DH31" s="78">
        <f t="shared" si="81"/>
        <v>4.508489505389718E-3</v>
      </c>
      <c r="DI31" s="78">
        <f t="shared" si="82"/>
        <v>2.4923991199723799E-4</v>
      </c>
      <c r="DJ31" s="78">
        <f t="shared" si="83"/>
        <v>4.1006622962006531E-3</v>
      </c>
      <c r="DK31" s="78">
        <f t="shared" si="84"/>
        <v>1.3458921902980733E-3</v>
      </c>
      <c r="DN31" s="78">
        <f t="shared" si="85"/>
        <v>0.30080777211148563</v>
      </c>
      <c r="DO31" s="78">
        <f t="shared" si="86"/>
        <v>0.2132019014658818</v>
      </c>
      <c r="DP31" s="78">
        <f t="shared" si="87"/>
        <v>0.17549996561747713</v>
      </c>
      <c r="DQ31" s="78">
        <f t="shared" si="88"/>
        <v>0.10146957538644703</v>
      </c>
      <c r="DR31" s="78">
        <f t="shared" si="89"/>
        <v>9.0078602856011034E-2</v>
      </c>
      <c r="DS31" s="78">
        <f t="shared" si="90"/>
        <v>4.732384230059556E-2</v>
      </c>
      <c r="DT31" s="78">
        <f t="shared" si="91"/>
        <v>0.14284406573040645</v>
      </c>
      <c r="DU31" s="78">
        <f t="shared" si="92"/>
        <v>0.22894164250036425</v>
      </c>
      <c r="DV31" s="78">
        <f t="shared" si="93"/>
        <v>0.26256013427785446</v>
      </c>
      <c r="DW31" s="78">
        <f t="shared" si="94"/>
        <v>0.3548766774418492</v>
      </c>
      <c r="DX31" s="78">
        <f t="shared" si="95"/>
        <v>0.28197605064491799</v>
      </c>
      <c r="DY31" s="78">
        <f t="shared" si="96"/>
        <v>0.18746190915674441</v>
      </c>
      <c r="DZ31" s="78">
        <f t="shared" si="97"/>
        <v>0.13885542017080738</v>
      </c>
      <c r="EA31" s="78">
        <f t="shared" si="98"/>
        <v>4.2340944510429766E-2</v>
      </c>
      <c r="EB31" s="78">
        <f t="shared" si="99"/>
        <v>5.2701957848092132E-2</v>
      </c>
      <c r="EC31" s="78">
        <f t="shared" si="100"/>
        <v>0.14489558701600741</v>
      </c>
      <c r="ED31" s="78">
        <f t="shared" si="101"/>
        <v>0.18195096761853652</v>
      </c>
      <c r="EE31" s="78">
        <f t="shared" si="102"/>
        <v>0.18163306115441036</v>
      </c>
      <c r="EF31" s="78">
        <f t="shared" si="103"/>
        <v>0.15867011761611469</v>
      </c>
      <c r="EG31" s="78">
        <f t="shared" si="104"/>
        <v>6.8129805817888314E-2</v>
      </c>
      <c r="EH31" s="78">
        <f t="shared" si="105"/>
        <v>2.0300548478806059E-2</v>
      </c>
      <c r="EI31" s="78">
        <f t="shared" si="106"/>
        <v>2.4142880815569586E-2</v>
      </c>
      <c r="EJ31" s="78">
        <f t="shared" si="107"/>
        <v>1.0204283903885683E-2</v>
      </c>
      <c r="EK31" s="78">
        <f t="shared" si="108"/>
        <v>0.14083059451946139</v>
      </c>
      <c r="EL31" s="78">
        <f t="shared" si="109"/>
        <v>0.18355011312560443</v>
      </c>
      <c r="EM31" s="78">
        <f t="shared" si="110"/>
        <v>0.2647515779143505</v>
      </c>
    </row>
    <row r="32" spans="1:143" x14ac:dyDescent="0.25">
      <c r="A32" s="79">
        <f t="shared" si="53"/>
        <v>2.5317644828510275E-4</v>
      </c>
      <c r="B32">
        <v>1977</v>
      </c>
      <c r="C32" s="79">
        <f t="shared" si="54"/>
        <v>0.3543272950970327</v>
      </c>
      <c r="D32" s="81">
        <f t="shared" si="55"/>
        <v>1.5879561044496098E-4</v>
      </c>
      <c r="E32" s="74">
        <f t="shared" si="56"/>
        <v>0.12071929837172418</v>
      </c>
      <c r="F32">
        <v>1977</v>
      </c>
      <c r="G32" s="72">
        <v>3326632</v>
      </c>
      <c r="H32" s="27">
        <v>0.10889980781156777</v>
      </c>
      <c r="I32" s="27">
        <v>2.8411998151958905E-2</v>
      </c>
      <c r="J32" s="27">
        <v>8.393099513876319E-2</v>
      </c>
      <c r="K32" s="27">
        <v>4.0866671153895168E-2</v>
      </c>
      <c r="L32" s="27">
        <v>4.0247825709074682E-2</v>
      </c>
      <c r="M32" s="27">
        <v>6.5929584929185657E-3</v>
      </c>
      <c r="N32" s="27">
        <v>1.0583760110150569E-2</v>
      </c>
      <c r="O32" s="27">
        <v>2.6798556332252695E-2</v>
      </c>
      <c r="P32" s="27">
        <v>3.4098580053572281E-3</v>
      </c>
      <c r="Q32" s="27">
        <v>0.12071929837172418</v>
      </c>
      <c r="R32" s="27">
        <v>8.8212595301871768E-2</v>
      </c>
      <c r="S32" s="27">
        <v>6.6595480925249084E-2</v>
      </c>
      <c r="T32" s="27">
        <v>0.10177818409704438</v>
      </c>
      <c r="U32" s="27">
        <v>2.7274289683709204E-2</v>
      </c>
      <c r="V32" s="27">
        <v>1.6820572069355126E-3</v>
      </c>
      <c r="W32" s="27">
        <v>1.214492353958683E-2</v>
      </c>
      <c r="X32" s="27">
        <v>5.155956240373424E-4</v>
      </c>
      <c r="Y32" s="27">
        <v>4.2135729077698102E-2</v>
      </c>
      <c r="Z32" s="27">
        <v>0.10118743828699399</v>
      </c>
      <c r="AA32" s="27">
        <v>6.3711020742104815E-2</v>
      </c>
      <c r="AB32" s="27">
        <v>2.6531283061997598E-4</v>
      </c>
      <c r="AC32" s="27">
        <v>1.3076785846148619E-2</v>
      </c>
      <c r="AD32" s="27">
        <v>5.9120324596525185E-3</v>
      </c>
      <c r="AE32" s="27">
        <v>1.5879561044496098E-4</v>
      </c>
      <c r="AF32" s="27">
        <v>4.1966477789199151E-3</v>
      </c>
      <c r="AG32" s="27">
        <v>6.9138171132003589E-4</v>
      </c>
      <c r="AH32" s="75">
        <f t="shared" si="57"/>
        <v>1.8113479272990567</v>
      </c>
      <c r="AI32" s="75">
        <f t="shared" si="0"/>
        <v>0.47258131118123675</v>
      </c>
      <c r="AJ32" s="75">
        <f t="shared" si="1"/>
        <v>1.3960376711022702</v>
      </c>
      <c r="AK32" s="75">
        <f t="shared" si="2"/>
        <v>0.67974187997012292</v>
      </c>
      <c r="AL32" s="75">
        <f t="shared" si="3"/>
        <v>0.66944852467115268</v>
      </c>
      <c r="AM32" s="75">
        <f t="shared" si="4"/>
        <v>0.10966173348607337</v>
      </c>
      <c r="AN32" s="75">
        <f t="shared" si="5"/>
        <v>0.17604137531375202</v>
      </c>
      <c r="AO32" s="75">
        <f t="shared" si="6"/>
        <v>0.44574467524337225</v>
      </c>
      <c r="AP32" s="75">
        <f t="shared" si="7"/>
        <v>5.6716713780387638E-2</v>
      </c>
      <c r="AQ32" s="75">
        <f t="shared" si="8"/>
        <v>2.0079434049046276</v>
      </c>
      <c r="AR32" s="75">
        <f t="shared" si="9"/>
        <v>1.4672542116712814</v>
      </c>
      <c r="AS32" s="75">
        <f t="shared" si="10"/>
        <v>1.1076932895066161</v>
      </c>
      <c r="AT32" s="75">
        <f t="shared" si="11"/>
        <v>1.6928928205955949</v>
      </c>
      <c r="AU32" s="75">
        <f t="shared" si="12"/>
        <v>0.45365762419548461</v>
      </c>
      <c r="AV32" s="75">
        <f t="shared" si="13"/>
        <v>2.797792665211149E-2</v>
      </c>
      <c r="AW32" s="75">
        <f t="shared" si="14"/>
        <v>0.20200845642171408</v>
      </c>
      <c r="AX32" s="75">
        <f t="shared" si="15"/>
        <v>8.5759845099129626E-3</v>
      </c>
      <c r="AY32" s="75">
        <f t="shared" si="16"/>
        <v>0.70085032346600495</v>
      </c>
      <c r="AZ32" s="75">
        <f t="shared" si="17"/>
        <v>1.6830668510176969</v>
      </c>
      <c r="BA32" s="75">
        <f t="shared" si="18"/>
        <v>1.0597156017667482</v>
      </c>
      <c r="BB32" s="75">
        <f t="shared" si="19"/>
        <v>4.4129907617549598E-3</v>
      </c>
      <c r="BC32" s="75">
        <f t="shared" si="20"/>
        <v>0.21750827126472538</v>
      </c>
      <c r="BD32" s="75">
        <f t="shared" si="21"/>
        <v>9.8335781826593888E-2</v>
      </c>
      <c r="BE32" s="75">
        <f t="shared" si="22"/>
        <v>2.6412727958287068E-3</v>
      </c>
      <c r="BF32" s="75">
        <f t="shared" si="23"/>
        <v>6.9803513970419576E-2</v>
      </c>
      <c r="BG32" s="75">
        <f t="shared" si="24"/>
        <v>1.1499862625459968E-2</v>
      </c>
      <c r="BH32" s="75"/>
      <c r="BI32" s="73">
        <f t="shared" si="25"/>
        <v>54.240375184720136</v>
      </c>
      <c r="BJ32" s="73">
        <f t="shared" si="26"/>
        <v>17.345925128370038</v>
      </c>
      <c r="BK32" s="73">
        <f t="shared" si="27"/>
        <v>33.983717284502433</v>
      </c>
      <c r="BL32" s="73">
        <f t="shared" si="28"/>
        <v>14.804296293286335</v>
      </c>
      <c r="BM32" s="73">
        <f t="shared" si="29"/>
        <v>19.122655039151603</v>
      </c>
      <c r="BN32" s="73">
        <f t="shared" si="30"/>
        <v>2.0872242734578879</v>
      </c>
      <c r="BO32" s="73">
        <f t="shared" si="31"/>
        <v>4.4880072265649043</v>
      </c>
      <c r="BP32" s="73">
        <f t="shared" si="32"/>
        <v>10.339470537912277</v>
      </c>
      <c r="BQ32" s="73">
        <f t="shared" si="33"/>
        <v>1.9214364708488549</v>
      </c>
      <c r="BR32" s="73">
        <f t="shared" si="34"/>
        <v>39.852484704799409</v>
      </c>
      <c r="BS32" s="73">
        <f t="shared" si="35"/>
        <v>39.077348006104749</v>
      </c>
      <c r="BT32" s="73">
        <f t="shared" si="36"/>
        <v>23.624707376797037</v>
      </c>
      <c r="BU32" s="73">
        <f t="shared" si="37"/>
        <v>38.62185041937559</v>
      </c>
      <c r="BV32" s="73">
        <f t="shared" si="38"/>
        <v>11.129695256695346</v>
      </c>
      <c r="BW32" s="73">
        <f t="shared" si="39"/>
        <v>1.1528773592596968</v>
      </c>
      <c r="BX32" s="73">
        <f t="shared" si="40"/>
        <v>4.3564918956467453</v>
      </c>
      <c r="BY32" s="73">
        <f t="shared" si="41"/>
        <v>0.23276080459278115</v>
      </c>
      <c r="BZ32" s="73">
        <f t="shared" si="42"/>
        <v>15.166765115683527</v>
      </c>
      <c r="CA32" s="73">
        <f t="shared" si="43"/>
        <v>37.823103095849255</v>
      </c>
      <c r="CB32" s="73">
        <f t="shared" si="44"/>
        <v>18.810995682944647</v>
      </c>
      <c r="CC32" s="73">
        <f t="shared" si="45"/>
        <v>0.10256369441934528</v>
      </c>
      <c r="CD32" s="73">
        <f t="shared" si="46"/>
        <v>6.1128478967988986</v>
      </c>
      <c r="CE32" s="73">
        <f t="shared" si="47"/>
        <v>1.7612352942566134</v>
      </c>
      <c r="CF32" s="73">
        <f t="shared" si="48"/>
        <v>0.1008743543748282</v>
      </c>
      <c r="CG32" s="73">
        <f t="shared" si="49"/>
        <v>1.6291181112756314</v>
      </c>
      <c r="CH32" s="73">
        <f t="shared" si="50"/>
        <v>0.54615849231143476</v>
      </c>
      <c r="CI32" s="73"/>
      <c r="CJ32" s="73">
        <f t="shared" si="58"/>
        <v>398.43498499999998</v>
      </c>
      <c r="CK32" s="73"/>
      <c r="CL32" s="78">
        <f t="shared" si="59"/>
        <v>0.13613356564238488</v>
      </c>
      <c r="CM32" s="78">
        <f t="shared" si="60"/>
        <v>4.3535145711087693E-2</v>
      </c>
      <c r="CN32" s="78">
        <f t="shared" si="61"/>
        <v>8.5293005292952459E-2</v>
      </c>
      <c r="CO32" s="78">
        <f t="shared" si="62"/>
        <v>3.715611542818293E-2</v>
      </c>
      <c r="CP32" s="78">
        <f t="shared" si="63"/>
        <v>4.7994417556358922E-2</v>
      </c>
      <c r="CQ32" s="78">
        <f t="shared" si="64"/>
        <v>5.2385567333096718E-3</v>
      </c>
      <c r="CR32" s="78">
        <f t="shared" si="65"/>
        <v>1.1264089237959123E-2</v>
      </c>
      <c r="CS32" s="78">
        <f t="shared" si="66"/>
        <v>2.5950207504775911E-2</v>
      </c>
      <c r="CT32" s="78">
        <f t="shared" si="67"/>
        <v>4.8224592297005618E-3</v>
      </c>
      <c r="CU32" s="78">
        <f t="shared" si="68"/>
        <v>0.10002255375440841</v>
      </c>
      <c r="CV32" s="78">
        <f t="shared" si="69"/>
        <v>9.8077100348265736E-2</v>
      </c>
      <c r="CW32" s="78">
        <f t="shared" si="70"/>
        <v>5.9293757491694757E-2</v>
      </c>
      <c r="CX32" s="78">
        <f t="shared" si="71"/>
        <v>9.6933883502663784E-2</v>
      </c>
      <c r="CY32" s="78">
        <f t="shared" si="72"/>
        <v>2.793352912193528E-2</v>
      </c>
      <c r="CZ32" s="78">
        <f t="shared" si="73"/>
        <v>2.8935143816743321E-3</v>
      </c>
      <c r="DA32" s="78">
        <f t="shared" si="74"/>
        <v>1.0934009461159003E-2</v>
      </c>
      <c r="DB32" s="78">
        <f t="shared" si="75"/>
        <v>5.8418766763862658E-4</v>
      </c>
      <c r="DC32" s="78">
        <f t="shared" si="76"/>
        <v>3.8065846842449159E-2</v>
      </c>
      <c r="DD32" s="78">
        <f t="shared" si="77"/>
        <v>9.4929171683679481E-2</v>
      </c>
      <c r="DE32" s="78">
        <f t="shared" si="78"/>
        <v>4.7212208744532427E-2</v>
      </c>
      <c r="DF32" s="78">
        <f t="shared" si="79"/>
        <v>2.5741638731685492E-4</v>
      </c>
      <c r="DG32" s="78">
        <f t="shared" si="80"/>
        <v>1.5342146465373513E-2</v>
      </c>
      <c r="DH32" s="78">
        <f t="shared" si="81"/>
        <v>4.4203831504821631E-3</v>
      </c>
      <c r="DI32" s="78">
        <f t="shared" si="82"/>
        <v>2.5317644828510275E-4</v>
      </c>
      <c r="DJ32" s="78">
        <f t="shared" si="83"/>
        <v>4.0887928334797999E-3</v>
      </c>
      <c r="DK32" s="78">
        <f t="shared" si="84"/>
        <v>1.3707593782494648E-3</v>
      </c>
      <c r="DN32" s="78">
        <f t="shared" si="85"/>
        <v>0.30211783207460796</v>
      </c>
      <c r="DO32" s="78">
        <f t="shared" si="86"/>
        <v>0.213978683988582</v>
      </c>
      <c r="DP32" s="78">
        <f t="shared" si="87"/>
        <v>0.17568209501080398</v>
      </c>
      <c r="DQ32" s="78">
        <f t="shared" si="88"/>
        <v>0.10165317895581064</v>
      </c>
      <c r="DR32" s="78">
        <f t="shared" si="89"/>
        <v>9.0447271032403631E-2</v>
      </c>
      <c r="DS32" s="78">
        <f t="shared" si="90"/>
        <v>4.7275312705745268E-2</v>
      </c>
      <c r="DT32" s="78">
        <f t="shared" si="91"/>
        <v>0.142059309726844</v>
      </c>
      <c r="DU32" s="78">
        <f t="shared" si="92"/>
        <v>0.22887232083715064</v>
      </c>
      <c r="DV32" s="78">
        <f t="shared" si="93"/>
        <v>0.26221587082406944</v>
      </c>
      <c r="DW32" s="78">
        <f t="shared" si="94"/>
        <v>0.3543272950970327</v>
      </c>
      <c r="DX32" s="78">
        <f t="shared" si="95"/>
        <v>0.28223827046455952</v>
      </c>
      <c r="DY32" s="78">
        <f t="shared" si="96"/>
        <v>0.18705468449796817</v>
      </c>
      <c r="DZ32" s="78">
        <f t="shared" si="97"/>
        <v>0.13869493646743239</v>
      </c>
      <c r="EA32" s="78">
        <f t="shared" si="98"/>
        <v>4.2345240632407237E-2</v>
      </c>
      <c r="EB32" s="78">
        <f t="shared" si="99"/>
        <v>5.2477558352921123E-2</v>
      </c>
      <c r="EC32" s="78">
        <f t="shared" si="100"/>
        <v>0.14451321565492625</v>
      </c>
      <c r="ED32" s="78">
        <f t="shared" si="101"/>
        <v>0.1807914149382997</v>
      </c>
      <c r="EE32" s="78">
        <f t="shared" si="102"/>
        <v>0.18046464365797793</v>
      </c>
      <c r="EF32" s="78">
        <f t="shared" si="103"/>
        <v>0.15774094328090227</v>
      </c>
      <c r="EG32" s="78">
        <f t="shared" si="104"/>
        <v>6.723215474770497E-2</v>
      </c>
      <c r="EH32" s="78">
        <f t="shared" si="105"/>
        <v>2.0273122451457636E-2</v>
      </c>
      <c r="EI32" s="78">
        <f t="shared" si="106"/>
        <v>2.4104498897620581E-2</v>
      </c>
      <c r="EJ32" s="78">
        <f t="shared" si="107"/>
        <v>1.0133111810496531E-2</v>
      </c>
      <c r="EK32" s="78">
        <f t="shared" si="108"/>
        <v>0.14184629430239926</v>
      </c>
      <c r="EL32" s="78">
        <f t="shared" si="109"/>
        <v>0.18512826356520182</v>
      </c>
      <c r="EM32" s="78">
        <f t="shared" si="110"/>
        <v>0.26633247602467447</v>
      </c>
    </row>
    <row r="33" spans="1:143" x14ac:dyDescent="0.25">
      <c r="A33" s="79">
        <f t="shared" si="53"/>
        <v>2.5707237951937579E-4</v>
      </c>
      <c r="B33">
        <v>1978</v>
      </c>
      <c r="C33" s="79">
        <f t="shared" si="54"/>
        <v>0.35332624924042366</v>
      </c>
      <c r="D33" s="81">
        <f t="shared" si="55"/>
        <v>1.331593558481435E-4</v>
      </c>
      <c r="E33" s="74">
        <f t="shared" si="56"/>
        <v>0.11814368025044403</v>
      </c>
      <c r="F33">
        <v>1978</v>
      </c>
      <c r="G33" s="72">
        <v>3333279</v>
      </c>
      <c r="H33" s="27">
        <v>0.11078140390431064</v>
      </c>
      <c r="I33" s="27">
        <v>2.9454327320056997E-2</v>
      </c>
      <c r="J33" s="27">
        <v>8.83590655085284E-2</v>
      </c>
      <c r="K33" s="27">
        <v>4.0157336917321748E-2</v>
      </c>
      <c r="L33" s="27">
        <v>4.1975875963365508E-2</v>
      </c>
      <c r="M33" s="27">
        <v>5.2441287494312989E-3</v>
      </c>
      <c r="N33" s="27">
        <v>1.0530685724990682E-2</v>
      </c>
      <c r="O33" s="27">
        <v>2.5734351001534598E-2</v>
      </c>
      <c r="P33" s="27">
        <v>3.3120126057523537E-3</v>
      </c>
      <c r="Q33" s="27">
        <v>0.11814368025044403</v>
      </c>
      <c r="R33" s="27">
        <v>8.917760390183023E-2</v>
      </c>
      <c r="S33" s="27">
        <v>6.7065317927753221E-2</v>
      </c>
      <c r="T33" s="27">
        <v>0.1015803535119801</v>
      </c>
      <c r="U33" s="27">
        <v>2.9142316672530467E-2</v>
      </c>
      <c r="V33" s="27">
        <v>1.7617504972261731E-3</v>
      </c>
      <c r="W33" s="27">
        <v>1.1681469765972433E-2</v>
      </c>
      <c r="X33" s="27">
        <v>7.5195871537775156E-4</v>
      </c>
      <c r="Y33" s="27">
        <v>4.1794413703925393E-2</v>
      </c>
      <c r="Z33" s="27">
        <v>9.9045756557282344E-2</v>
      </c>
      <c r="AA33" s="27">
        <v>6.0666488685697573E-2</v>
      </c>
      <c r="AB33" s="27">
        <v>2.2650145332993036E-4</v>
      </c>
      <c r="AC33" s="27">
        <v>1.3190609132251391E-2</v>
      </c>
      <c r="AD33" s="27">
        <v>5.3420400404961101E-3</v>
      </c>
      <c r="AE33" s="27">
        <v>1.331593558481435E-4</v>
      </c>
      <c r="AF33" s="27">
        <v>4.0541801920236237E-3</v>
      </c>
      <c r="AG33" s="27">
        <v>6.9321194073886474E-4</v>
      </c>
      <c r="AH33" s="75">
        <f t="shared" si="57"/>
        <v>1.8463266361237833</v>
      </c>
      <c r="AI33" s="75">
        <f t="shared" si="0"/>
        <v>0.49089745357536135</v>
      </c>
      <c r="AJ33" s="75">
        <f t="shared" si="1"/>
        <v>1.4726270875960101</v>
      </c>
      <c r="AK33" s="75">
        <f t="shared" si="2"/>
        <v>0.66927803921216666</v>
      </c>
      <c r="AL33" s="75">
        <f t="shared" si="3"/>
        <v>0.69958652927645515</v>
      </c>
      <c r="AM33" s="75">
        <f t="shared" si="4"/>
        <v>8.7400721168878065E-2</v>
      </c>
      <c r="AN33" s="75">
        <f t="shared" si="5"/>
        <v>0.17550856791355607</v>
      </c>
      <c r="AO33" s="75">
        <f t="shared" si="6"/>
        <v>0.42889885886022122</v>
      </c>
      <c r="AP33" s="75">
        <f t="shared" si="7"/>
        <v>5.5199310332447994E-2</v>
      </c>
      <c r="AQ33" s="75">
        <f t="shared" si="8"/>
        <v>1.969029241807599</v>
      </c>
      <c r="AR33" s="75">
        <f t="shared" si="9"/>
        <v>1.4862691717814438</v>
      </c>
      <c r="AS33" s="75">
        <f t="shared" si="10"/>
        <v>1.1177370793845167</v>
      </c>
      <c r="AT33" s="75">
        <f t="shared" si="11"/>
        <v>1.6929782958702977</v>
      </c>
      <c r="AU33" s="75">
        <f t="shared" si="12"/>
        <v>0.48569736087947846</v>
      </c>
      <c r="AV33" s="75">
        <f t="shared" si="13"/>
        <v>2.9362029678217806E-2</v>
      </c>
      <c r="AW33" s="75">
        <f t="shared" si="14"/>
        <v>0.19468798930025413</v>
      </c>
      <c r="AX33" s="75">
        <f t="shared" si="15"/>
        <v>1.2532440974178183E-2</v>
      </c>
      <c r="AY33" s="75">
        <f t="shared" si="16"/>
        <v>0.69656220758303355</v>
      </c>
      <c r="AZ33" s="75">
        <f t="shared" si="17"/>
        <v>1.6507357018575077</v>
      </c>
      <c r="BA33" s="75">
        <f t="shared" si="18"/>
        <v>1.0110916636988667</v>
      </c>
      <c r="BB33" s="75">
        <f t="shared" si="19"/>
        <v>3.7749626892706846E-3</v>
      </c>
      <c r="BC33" s="75">
        <f t="shared" si="20"/>
        <v>0.21983990208870891</v>
      </c>
      <c r="BD33" s="75">
        <f t="shared" si="21"/>
        <v>8.9032549420724166E-2</v>
      </c>
      <c r="BE33" s="75">
        <f t="shared" si="22"/>
        <v>2.21928642251072E-3</v>
      </c>
      <c r="BF33" s="75">
        <f t="shared" si="23"/>
        <v>6.7568568481441563E-2</v>
      </c>
      <c r="BG33" s="75">
        <f t="shared" si="24"/>
        <v>1.1553344023070511E-2</v>
      </c>
      <c r="BH33" s="75"/>
      <c r="BI33" s="73">
        <f t="shared" si="25"/>
        <v>52.429027257421076</v>
      </c>
      <c r="BJ33" s="73">
        <f t="shared" si="26"/>
        <v>16.8733438171888</v>
      </c>
      <c r="BK33" s="73">
        <f t="shared" si="27"/>
        <v>32.587679613400162</v>
      </c>
      <c r="BL33" s="73">
        <f t="shared" si="28"/>
        <v>14.124554413316211</v>
      </c>
      <c r="BM33" s="73">
        <f t="shared" si="29"/>
        <v>18.453206514480449</v>
      </c>
      <c r="BN33" s="73">
        <f t="shared" si="30"/>
        <v>1.9775625399718144</v>
      </c>
      <c r="BO33" s="73">
        <f t="shared" si="31"/>
        <v>4.3119658512511521</v>
      </c>
      <c r="BP33" s="73">
        <f t="shared" si="32"/>
        <v>9.8937258626689051</v>
      </c>
      <c r="BQ33" s="73">
        <f t="shared" si="33"/>
        <v>1.8647197570684673</v>
      </c>
      <c r="BR33" s="73">
        <f t="shared" si="34"/>
        <v>37.844541299894779</v>
      </c>
      <c r="BS33" s="73">
        <f t="shared" si="35"/>
        <v>37.610093794433467</v>
      </c>
      <c r="BT33" s="73">
        <f t="shared" si="36"/>
        <v>22.51701408729042</v>
      </c>
      <c r="BU33" s="73">
        <f t="shared" si="37"/>
        <v>36.928957598779995</v>
      </c>
      <c r="BV33" s="73">
        <f t="shared" si="38"/>
        <v>10.676037632499861</v>
      </c>
      <c r="BW33" s="73">
        <f t="shared" si="39"/>
        <v>1.1248994326075854</v>
      </c>
      <c r="BX33" s="73">
        <f t="shared" si="40"/>
        <v>4.1544834392250314</v>
      </c>
      <c r="BY33" s="73">
        <f t="shared" si="41"/>
        <v>0.22418482008286819</v>
      </c>
      <c r="BZ33" s="73">
        <f t="shared" si="42"/>
        <v>14.465914792217522</v>
      </c>
      <c r="CA33" s="73">
        <f t="shared" si="43"/>
        <v>36.140036244831556</v>
      </c>
      <c r="CB33" s="73">
        <f t="shared" si="44"/>
        <v>17.751280081177899</v>
      </c>
      <c r="CC33" s="73">
        <f t="shared" si="45"/>
        <v>9.8150703657590321E-2</v>
      </c>
      <c r="CD33" s="73">
        <f t="shared" si="46"/>
        <v>5.8953396255341728</v>
      </c>
      <c r="CE33" s="73">
        <f t="shared" si="47"/>
        <v>1.6628995124300194</v>
      </c>
      <c r="CF33" s="73">
        <f t="shared" si="48"/>
        <v>9.8233081578999487E-2</v>
      </c>
      <c r="CG33" s="73">
        <f t="shared" si="49"/>
        <v>1.5593145973052118</v>
      </c>
      <c r="CH33" s="73">
        <f t="shared" si="50"/>
        <v>0.53465862968597477</v>
      </c>
      <c r="CI33" s="73"/>
      <c r="CJ33" s="73">
        <f t="shared" si="58"/>
        <v>381.80182500000012</v>
      </c>
      <c r="CK33" s="73"/>
      <c r="CL33" s="78">
        <f t="shared" si="59"/>
        <v>0.1373200016983184</v>
      </c>
      <c r="CM33" s="78">
        <f t="shared" si="60"/>
        <v>4.4193984188495683E-2</v>
      </c>
      <c r="CN33" s="78">
        <f t="shared" si="61"/>
        <v>8.5352341135090576E-2</v>
      </c>
      <c r="CO33" s="78">
        <f t="shared" si="62"/>
        <v>3.6994465422778441E-2</v>
      </c>
      <c r="CP33" s="78">
        <f t="shared" si="63"/>
        <v>4.8331897089492551E-2</v>
      </c>
      <c r="CQ33" s="78">
        <f t="shared" si="64"/>
        <v>5.179552350153941E-3</v>
      </c>
      <c r="CR33" s="78">
        <f t="shared" si="65"/>
        <v>1.1293727711362172E-2</v>
      </c>
      <c r="CS33" s="78">
        <f t="shared" si="66"/>
        <v>2.5913249269222068E-2</v>
      </c>
      <c r="CT33" s="78">
        <f t="shared" si="67"/>
        <v>4.8839990669726809E-3</v>
      </c>
      <c r="CU33" s="78">
        <f t="shared" si="68"/>
        <v>9.9120902054082027E-2</v>
      </c>
      <c r="CV33" s="78">
        <f t="shared" si="69"/>
        <v>9.8506846567413486E-2</v>
      </c>
      <c r="CW33" s="78">
        <f t="shared" si="70"/>
        <v>5.897565860846897E-2</v>
      </c>
      <c r="CX33" s="78">
        <f t="shared" si="71"/>
        <v>9.6722842010459179E-2</v>
      </c>
      <c r="CY33" s="78">
        <f t="shared" si="72"/>
        <v>2.7962248825028162E-2</v>
      </c>
      <c r="CZ33" s="78">
        <f t="shared" si="73"/>
        <v>2.9462913976578951E-3</v>
      </c>
      <c r="DA33" s="78">
        <f t="shared" si="74"/>
        <v>1.0881256105114296E-2</v>
      </c>
      <c r="DB33" s="78">
        <f t="shared" si="75"/>
        <v>5.8717587345966224E-4</v>
      </c>
      <c r="DC33" s="78">
        <f t="shared" si="76"/>
        <v>3.7888542812013842E-2</v>
      </c>
      <c r="DD33" s="78">
        <f t="shared" si="77"/>
        <v>9.4656530897492555E-2</v>
      </c>
      <c r="DE33" s="78">
        <f t="shared" si="78"/>
        <v>4.6493439577398286E-2</v>
      </c>
      <c r="DF33" s="78">
        <f t="shared" si="79"/>
        <v>2.5707237951937579E-4</v>
      </c>
      <c r="DG33" s="78">
        <f t="shared" si="80"/>
        <v>1.5440836684146732E-2</v>
      </c>
      <c r="DH33" s="78">
        <f t="shared" si="81"/>
        <v>4.3553995909527644E-3</v>
      </c>
      <c r="DI33" s="78">
        <f t="shared" si="82"/>
        <v>2.572881404613492E-4</v>
      </c>
      <c r="DJ33" s="78">
        <f t="shared" si="83"/>
        <v>4.0840941430942907E-3</v>
      </c>
      <c r="DK33" s="78">
        <f t="shared" si="84"/>
        <v>1.4003564013502937E-3</v>
      </c>
      <c r="DN33" s="78">
        <f t="shared" si="85"/>
        <v>0.30386079244468311</v>
      </c>
      <c r="DO33" s="78">
        <f t="shared" si="86"/>
        <v>0.21487268783585722</v>
      </c>
      <c r="DP33" s="78">
        <f t="shared" si="87"/>
        <v>0.17585825599751551</v>
      </c>
      <c r="DQ33" s="78">
        <f t="shared" si="88"/>
        <v>0.1017996425737871</v>
      </c>
      <c r="DR33" s="78">
        <f t="shared" si="89"/>
        <v>9.071842642023073E-2</v>
      </c>
      <c r="DS33" s="78">
        <f t="shared" si="90"/>
        <v>4.7270528397710856E-2</v>
      </c>
      <c r="DT33" s="78">
        <f t="shared" si="91"/>
        <v>0.14121187810163893</v>
      </c>
      <c r="DU33" s="78">
        <f t="shared" si="92"/>
        <v>0.22842499695769025</v>
      </c>
      <c r="DV33" s="78">
        <f t="shared" si="93"/>
        <v>0.26148740629693717</v>
      </c>
      <c r="DW33" s="78">
        <f t="shared" si="94"/>
        <v>0.35332624924042366</v>
      </c>
      <c r="DX33" s="78">
        <f t="shared" si="95"/>
        <v>0.28216759601136981</v>
      </c>
      <c r="DY33" s="78">
        <f t="shared" si="96"/>
        <v>0.1866070408416142</v>
      </c>
      <c r="DZ33" s="78">
        <f t="shared" si="97"/>
        <v>0.13851263833825952</v>
      </c>
      <c r="EA33" s="78">
        <f t="shared" si="98"/>
        <v>4.2376972201260014E-2</v>
      </c>
      <c r="EB33" s="78">
        <f t="shared" si="99"/>
        <v>5.2303266188245698E-2</v>
      </c>
      <c r="EC33" s="78">
        <f t="shared" si="100"/>
        <v>0.14401350568808036</v>
      </c>
      <c r="ED33" s="78">
        <f t="shared" si="101"/>
        <v>0.17962568916036434</v>
      </c>
      <c r="EE33" s="78">
        <f t="shared" si="102"/>
        <v>0.17929558566642409</v>
      </c>
      <c r="EF33" s="78">
        <f t="shared" si="103"/>
        <v>0.15684787953855694</v>
      </c>
      <c r="EG33" s="78">
        <f t="shared" si="104"/>
        <v>6.6546748232017158E-2</v>
      </c>
      <c r="EH33" s="78">
        <f t="shared" si="105"/>
        <v>2.0310596795080221E-2</v>
      </c>
      <c r="EI33" s="78">
        <f t="shared" si="106"/>
        <v>2.4137618558655136E-2</v>
      </c>
      <c r="EJ33" s="78">
        <f t="shared" si="107"/>
        <v>1.0097138275858697E-2</v>
      </c>
      <c r="EK33" s="78">
        <f t="shared" si="108"/>
        <v>0.14306174038322433</v>
      </c>
      <c r="EL33" s="78">
        <f t="shared" si="109"/>
        <v>0.18699843643125866</v>
      </c>
      <c r="EM33" s="78">
        <f t="shared" si="110"/>
        <v>0.26826668342325499</v>
      </c>
    </row>
    <row r="34" spans="1:143" x14ac:dyDescent="0.25">
      <c r="A34" s="79">
        <f t="shared" si="53"/>
        <v>2.5846777172053569E-4</v>
      </c>
      <c r="B34">
        <v>1979</v>
      </c>
      <c r="C34" s="79">
        <f t="shared" si="54"/>
        <v>0.35229282732589057</v>
      </c>
      <c r="D34" s="81">
        <f t="shared" si="55"/>
        <v>1.3817923340402052E-4</v>
      </c>
      <c r="E34" s="74">
        <f t="shared" si="56"/>
        <v>0.11991281014858002</v>
      </c>
      <c r="F34">
        <v>1979</v>
      </c>
      <c r="G34" s="72">
        <v>3494398</v>
      </c>
      <c r="H34" s="27">
        <v>0.11991281014858002</v>
      </c>
      <c r="I34" s="27">
        <v>3.1702175202553952E-2</v>
      </c>
      <c r="J34" s="27">
        <v>8.5239781427839625E-2</v>
      </c>
      <c r="K34" s="27">
        <v>3.7970657453057964E-2</v>
      </c>
      <c r="L34" s="27">
        <v>4.3004863037615249E-2</v>
      </c>
      <c r="M34" s="27">
        <v>5.0273588657850166E-3</v>
      </c>
      <c r="N34" s="27">
        <v>1.0107624194810311E-2</v>
      </c>
      <c r="O34" s="27">
        <v>2.4371206684389295E-2</v>
      </c>
      <c r="P34" s="27">
        <v>3.4457668293903496E-3</v>
      </c>
      <c r="Q34" s="27">
        <v>0.11545746351476931</v>
      </c>
      <c r="R34" s="27">
        <v>8.6136701587007175E-2</v>
      </c>
      <c r="S34" s="27">
        <v>6.8672589285881006E-2</v>
      </c>
      <c r="T34" s="27">
        <v>0.10685362773394148</v>
      </c>
      <c r="U34" s="27">
        <v>3.0151704615124154E-2</v>
      </c>
      <c r="V34" s="27">
        <v>1.6805582441029522E-3</v>
      </c>
      <c r="W34" s="27">
        <v>1.1655605066322921E-2</v>
      </c>
      <c r="X34" s="27">
        <v>8.0853524410730922E-4</v>
      </c>
      <c r="Y34" s="27">
        <v>4.1488003615067513E-2</v>
      </c>
      <c r="Z34" s="27">
        <v>9.5197400238639276E-2</v>
      </c>
      <c r="AA34" s="27">
        <v>5.779564287265912E-2</v>
      </c>
      <c r="AB34" s="27">
        <v>2.1660528479549161E-4</v>
      </c>
      <c r="AC34" s="27">
        <v>1.3168107486015577E-2</v>
      </c>
      <c r="AD34" s="27">
        <v>5.0273588657850166E-3</v>
      </c>
      <c r="AE34" s="27">
        <v>1.3817923340402052E-4</v>
      </c>
      <c r="AF34" s="27">
        <v>4.0937153968389319E-3</v>
      </c>
      <c r="AG34" s="27">
        <v>6.7595787151696518E-4</v>
      </c>
      <c r="AH34" s="75">
        <f t="shared" si="57"/>
        <v>2.0951154197878887</v>
      </c>
      <c r="AI34" s="75">
        <f t="shared" si="0"/>
        <v>0.55390008811727065</v>
      </c>
      <c r="AJ34" s="75">
        <f t="shared" si="1"/>
        <v>1.4893086087093996</v>
      </c>
      <c r="AK34" s="75">
        <f t="shared" si="2"/>
        <v>0.66342294731325424</v>
      </c>
      <c r="AL34" s="75">
        <f t="shared" si="3"/>
        <v>0.75138053694458329</v>
      </c>
      <c r="AM34" s="75">
        <f t="shared" si="4"/>
        <v>8.7837963829407145E-2</v>
      </c>
      <c r="AN34" s="75">
        <f t="shared" si="5"/>
        <v>0.17660030885548381</v>
      </c>
      <c r="AO34" s="75">
        <f t="shared" si="6"/>
        <v>0.42581347947758286</v>
      </c>
      <c r="AP34" s="75">
        <f t="shared" si="7"/>
        <v>6.0204403585439895E-2</v>
      </c>
      <c r="AQ34" s="75">
        <f t="shared" si="8"/>
        <v>2.0172716479554142</v>
      </c>
      <c r="AR34" s="75">
        <f t="shared" si="9"/>
        <v>1.5049795887611734</v>
      </c>
      <c r="AS34" s="75">
        <f t="shared" si="10"/>
        <v>1.19984679327702</v>
      </c>
      <c r="AT34" s="75">
        <f t="shared" si="11"/>
        <v>1.8669455152311483</v>
      </c>
      <c r="AU34" s="75">
        <f t="shared" si="12"/>
        <v>0.52681028151840303</v>
      </c>
      <c r="AV34" s="75">
        <f t="shared" si="13"/>
        <v>2.9362696835384339E-2</v>
      </c>
      <c r="AW34" s="75">
        <f t="shared" si="14"/>
        <v>0.20364661516274341</v>
      </c>
      <c r="AX34" s="75">
        <f t="shared" si="15"/>
        <v>1.4126719699690466E-2</v>
      </c>
      <c r="AY34" s="75">
        <f t="shared" si="16"/>
        <v>0.72487798428242345</v>
      </c>
      <c r="AZ34" s="75">
        <f t="shared" si="17"/>
        <v>1.6632880249955031</v>
      </c>
      <c r="BA34" s="75">
        <f t="shared" si="18"/>
        <v>1.0098048943146714</v>
      </c>
      <c r="BB34" s="75">
        <f t="shared" si="19"/>
        <v>3.7845253698939813E-3</v>
      </c>
      <c r="BC34" s="75">
        <f t="shared" si="20"/>
        <v>0.2300730423145893</v>
      </c>
      <c r="BD34" s="75">
        <f t="shared" si="21"/>
        <v>8.7837963829407145E-2</v>
      </c>
      <c r="BE34" s="75">
        <f t="shared" si="22"/>
        <v>2.4142661842427126E-3</v>
      </c>
      <c r="BF34" s="75">
        <f t="shared" si="23"/>
        <v>7.1525354476415851E-2</v>
      </c>
      <c r="BG34" s="75">
        <f t="shared" si="24"/>
        <v>1.1810329171565701E-2</v>
      </c>
      <c r="BH34" s="75"/>
      <c r="BI34" s="73">
        <f t="shared" si="25"/>
        <v>50.582700621297292</v>
      </c>
      <c r="BJ34" s="73">
        <f t="shared" si="26"/>
        <v>16.38244636361344</v>
      </c>
      <c r="BK34" s="73">
        <f t="shared" si="27"/>
        <v>31.115052525804149</v>
      </c>
      <c r="BL34" s="73">
        <f t="shared" si="28"/>
        <v>13.455276374104045</v>
      </c>
      <c r="BM34" s="73">
        <f t="shared" si="29"/>
        <v>17.753619985203994</v>
      </c>
      <c r="BN34" s="73">
        <f t="shared" si="30"/>
        <v>1.8901618188029363</v>
      </c>
      <c r="BO34" s="73">
        <f t="shared" si="31"/>
        <v>4.1364572833375961</v>
      </c>
      <c r="BP34" s="73">
        <f t="shared" si="32"/>
        <v>9.4648270038086846</v>
      </c>
      <c r="BQ34" s="73">
        <f t="shared" si="33"/>
        <v>1.8095204467360193</v>
      </c>
      <c r="BR34" s="73">
        <f t="shared" si="34"/>
        <v>35.875512058087182</v>
      </c>
      <c r="BS34" s="73">
        <f t="shared" si="35"/>
        <v>36.123824622652023</v>
      </c>
      <c r="BT34" s="73">
        <f t="shared" si="36"/>
        <v>21.399277007905901</v>
      </c>
      <c r="BU34" s="73">
        <f t="shared" si="37"/>
        <v>35.235979302909698</v>
      </c>
      <c r="BV34" s="73">
        <f t="shared" si="38"/>
        <v>10.190340271620382</v>
      </c>
      <c r="BW34" s="73">
        <f t="shared" si="39"/>
        <v>1.0955374029293676</v>
      </c>
      <c r="BX34" s="73">
        <f t="shared" si="40"/>
        <v>3.9597954499247772</v>
      </c>
      <c r="BY34" s="73">
        <f t="shared" si="41"/>
        <v>0.21165237910869</v>
      </c>
      <c r="BZ34" s="73">
        <f t="shared" si="42"/>
        <v>13.769352584634488</v>
      </c>
      <c r="CA34" s="73">
        <f t="shared" si="43"/>
        <v>34.48930054297405</v>
      </c>
      <c r="CB34" s="73">
        <f t="shared" si="44"/>
        <v>16.740188417479033</v>
      </c>
      <c r="CC34" s="73">
        <f t="shared" si="45"/>
        <v>9.4375740968319632E-2</v>
      </c>
      <c r="CD34" s="73">
        <f t="shared" si="46"/>
        <v>5.6754997234454638</v>
      </c>
      <c r="CE34" s="73">
        <f t="shared" si="47"/>
        <v>1.5738669630092952</v>
      </c>
      <c r="CF34" s="73">
        <f t="shared" si="48"/>
        <v>9.6013795156488765E-2</v>
      </c>
      <c r="CG34" s="73">
        <f t="shared" si="49"/>
        <v>1.4917460288237703</v>
      </c>
      <c r="CH34" s="73">
        <f t="shared" si="50"/>
        <v>0.52310528566290426</v>
      </c>
      <c r="CI34" s="73"/>
      <c r="CJ34" s="73">
        <f t="shared" si="58"/>
        <v>365.13542999999999</v>
      </c>
      <c r="CK34" s="73"/>
      <c r="CL34" s="78">
        <f t="shared" si="59"/>
        <v>0.1385313406077775</v>
      </c>
      <c r="CM34" s="78">
        <f t="shared" si="60"/>
        <v>4.4866767280330587E-2</v>
      </c>
      <c r="CN34" s="78">
        <f t="shared" si="61"/>
        <v>8.5215100944337693E-2</v>
      </c>
      <c r="CO34" s="78">
        <f t="shared" si="62"/>
        <v>3.6850097987215447E-2</v>
      </c>
      <c r="CP34" s="78">
        <f t="shared" si="63"/>
        <v>4.8622013988628809E-2</v>
      </c>
      <c r="CQ34" s="78">
        <f t="shared" si="64"/>
        <v>5.1766047978497633E-3</v>
      </c>
      <c r="CR34" s="78">
        <f t="shared" si="65"/>
        <v>1.1328556320424989E-2</v>
      </c>
      <c r="CS34" s="78">
        <f t="shared" si="66"/>
        <v>2.5921414976927012E-2</v>
      </c>
      <c r="CT34" s="78">
        <f t="shared" si="67"/>
        <v>4.9557514775709919E-3</v>
      </c>
      <c r="CU34" s="78">
        <f t="shared" si="68"/>
        <v>9.8252618372550657E-2</v>
      </c>
      <c r="CV34" s="78">
        <f t="shared" si="69"/>
        <v>9.8932674439870222E-2</v>
      </c>
      <c r="CW34" s="78">
        <f t="shared" si="70"/>
        <v>5.8606410799154449E-2</v>
      </c>
      <c r="CX34" s="78">
        <f t="shared" si="71"/>
        <v>9.6501123714315254E-2</v>
      </c>
      <c r="CY34" s="78">
        <f t="shared" si="72"/>
        <v>2.7908385312322013E-2</v>
      </c>
      <c r="CZ34" s="78">
        <f t="shared" si="73"/>
        <v>3.0003590802715795E-3</v>
      </c>
      <c r="DA34" s="78">
        <f t="shared" si="74"/>
        <v>1.0844730816521358E-2</v>
      </c>
      <c r="DB34" s="78">
        <f t="shared" si="75"/>
        <v>5.7965445617997138E-4</v>
      </c>
      <c r="DC34" s="78">
        <f t="shared" si="76"/>
        <v>3.7710261599742563E-2</v>
      </c>
      <c r="DD34" s="78">
        <f t="shared" si="77"/>
        <v>9.4456187237086389E-2</v>
      </c>
      <c r="DE34" s="78">
        <f t="shared" si="78"/>
        <v>4.5846518968260717E-2</v>
      </c>
      <c r="DF34" s="78">
        <f t="shared" si="79"/>
        <v>2.5846777172053569E-4</v>
      </c>
      <c r="DG34" s="78">
        <f t="shared" si="80"/>
        <v>1.5543547016090616E-2</v>
      </c>
      <c r="DH34" s="78">
        <f t="shared" si="81"/>
        <v>4.3103649596789202E-3</v>
      </c>
      <c r="DI34" s="78">
        <f t="shared" si="82"/>
        <v>2.6295392686622815E-4</v>
      </c>
      <c r="DJ34" s="78">
        <f t="shared" si="83"/>
        <v>4.0854595480470639E-3</v>
      </c>
      <c r="DK34" s="78">
        <f t="shared" si="84"/>
        <v>1.4326336002586885E-3</v>
      </c>
      <c r="DN34" s="78">
        <f t="shared" si="85"/>
        <v>0.30546330681966122</v>
      </c>
      <c r="DO34" s="78">
        <f t="shared" si="86"/>
        <v>0.21555398020051253</v>
      </c>
      <c r="DP34" s="78">
        <f t="shared" si="87"/>
        <v>0.17586381771803172</v>
      </c>
      <c r="DQ34" s="78">
        <f t="shared" si="88"/>
        <v>0.101977273094119</v>
      </c>
      <c r="DR34" s="78">
        <f t="shared" si="89"/>
        <v>9.1048590083830566E-2</v>
      </c>
      <c r="DS34" s="78">
        <f t="shared" si="90"/>
        <v>4.7382327572772755E-2</v>
      </c>
      <c r="DT34" s="78">
        <f t="shared" si="91"/>
        <v>0.14045834114747363</v>
      </c>
      <c r="DU34" s="78">
        <f t="shared" si="92"/>
        <v>0.22806245926691887</v>
      </c>
      <c r="DV34" s="78">
        <f t="shared" si="93"/>
        <v>0.26074745508914632</v>
      </c>
      <c r="DW34" s="78">
        <f t="shared" si="94"/>
        <v>0.35229282732589057</v>
      </c>
      <c r="DX34" s="78">
        <f t="shared" si="95"/>
        <v>0.28194859426566193</v>
      </c>
      <c r="DY34" s="78">
        <f t="shared" si="96"/>
        <v>0.18601627890606329</v>
      </c>
      <c r="DZ34" s="78">
        <f t="shared" si="97"/>
        <v>0.1382545989234302</v>
      </c>
      <c r="EA34" s="78">
        <f t="shared" si="98"/>
        <v>4.233312966529492E-2</v>
      </c>
      <c r="EB34" s="78">
        <f t="shared" si="99"/>
        <v>5.2135005952715474E-2</v>
      </c>
      <c r="EC34" s="78">
        <f t="shared" si="100"/>
        <v>0.14359083410953027</v>
      </c>
      <c r="ED34" s="78">
        <f t="shared" si="101"/>
        <v>0.17859262226126965</v>
      </c>
      <c r="EE34" s="78">
        <f t="shared" si="102"/>
        <v>0.17827143557681022</v>
      </c>
      <c r="EF34" s="78">
        <f t="shared" si="103"/>
        <v>0.15610472099315825</v>
      </c>
      <c r="EG34" s="78">
        <f t="shared" si="104"/>
        <v>6.595889871575078E-2</v>
      </c>
      <c r="EH34" s="78">
        <f t="shared" si="105"/>
        <v>2.0375333674356302E-2</v>
      </c>
      <c r="EI34" s="78">
        <f t="shared" si="106"/>
        <v>2.4202325450682828E-2</v>
      </c>
      <c r="EJ34" s="78">
        <f t="shared" si="107"/>
        <v>1.0091412034850901E-2</v>
      </c>
      <c r="EK34" s="78">
        <f t="shared" si="108"/>
        <v>0.14431238768294949</v>
      </c>
      <c r="EL34" s="78">
        <f t="shared" si="109"/>
        <v>0.18891620103641385</v>
      </c>
      <c r="EM34" s="78">
        <f t="shared" si="110"/>
        <v>0.27004584243270446</v>
      </c>
    </row>
    <row r="35" spans="1:143" x14ac:dyDescent="0.25">
      <c r="A35" s="79">
        <f t="shared" si="53"/>
        <v>2.6057159072701361E-4</v>
      </c>
      <c r="B35">
        <v>1980</v>
      </c>
      <c r="C35" s="79">
        <f t="shared" si="54"/>
        <v>0.35104510686061796</v>
      </c>
      <c r="D35" s="81">
        <f t="shared" si="55"/>
        <v>1.2662326503515604E-4</v>
      </c>
      <c r="E35" s="74">
        <f t="shared" si="56"/>
        <v>0.12098370599766169</v>
      </c>
      <c r="F35">
        <v>1980</v>
      </c>
      <c r="G35" s="72">
        <v>3612258</v>
      </c>
      <c r="H35" s="27">
        <v>0.12098370599766169</v>
      </c>
      <c r="I35" s="27">
        <v>3.2880444122057595E-2</v>
      </c>
      <c r="J35" s="27">
        <v>8.3174602026092836E-2</v>
      </c>
      <c r="K35" s="27">
        <v>3.6521767443711439E-2</v>
      </c>
      <c r="L35" s="27">
        <v>4.5516843004637424E-2</v>
      </c>
      <c r="M35" s="27">
        <v>4.6127046548521131E-3</v>
      </c>
      <c r="N35" s="27">
        <v>9.8693790575973047E-3</v>
      </c>
      <c r="O35" s="27">
        <v>2.3242001781167261E-2</v>
      </c>
      <c r="P35" s="27">
        <v>3.4767130771081417E-3</v>
      </c>
      <c r="Q35" s="27">
        <v>0.11462058544568073</v>
      </c>
      <c r="R35" s="27">
        <v>8.7403216110338314E-2</v>
      </c>
      <c r="S35" s="27">
        <v>6.97525359323663E-2</v>
      </c>
      <c r="T35" s="27">
        <v>0.103463869860226</v>
      </c>
      <c r="U35" s="27">
        <v>3.0858089689067527E-2</v>
      </c>
      <c r="V35" s="27">
        <v>1.5200821483506114E-3</v>
      </c>
      <c r="W35" s="27">
        <v>1.1370166232228274E-2</v>
      </c>
      <c r="X35" s="27">
        <v>6.4155787617812393E-4</v>
      </c>
      <c r="Y35" s="27">
        <v>4.2672643284776324E-2</v>
      </c>
      <c r="Z35" s="27">
        <v>9.5648199567913178E-2</v>
      </c>
      <c r="AA35" s="27">
        <v>5.877248995003205E-2</v>
      </c>
      <c r="AB35" s="27">
        <v>2.0561206369994388E-4</v>
      </c>
      <c r="AC35" s="27">
        <v>1.3452214490163483E-2</v>
      </c>
      <c r="AD35" s="27">
        <v>4.601248264206075E-3</v>
      </c>
      <c r="AE35" s="27">
        <v>1.2662326503515604E-4</v>
      </c>
      <c r="AF35" s="27">
        <v>3.9337627670921809E-3</v>
      </c>
      <c r="AG35" s="27">
        <v>6.7894188775993194E-4</v>
      </c>
      <c r="AH35" s="75">
        <f t="shared" si="57"/>
        <v>2.185121799298507</v>
      </c>
      <c r="AI35" s="75">
        <f t="shared" si="0"/>
        <v>0.59386323661727769</v>
      </c>
      <c r="AJ35" s="75">
        <f t="shared" si="1"/>
        <v>1.5022406078278503</v>
      </c>
      <c r="AK35" s="75">
        <f t="shared" si="2"/>
        <v>0.65963023311343105</v>
      </c>
      <c r="AL35" s="75">
        <f t="shared" si="3"/>
        <v>0.82209290139122781</v>
      </c>
      <c r="AM35" s="75">
        <f t="shared" si="4"/>
        <v>8.3311396455633929E-2</v>
      </c>
      <c r="AN35" s="75">
        <f t="shared" si="5"/>
        <v>0.17825371727919162</v>
      </c>
      <c r="AO35" s="75">
        <f t="shared" si="6"/>
        <v>0.41978053435017842</v>
      </c>
      <c r="AP35" s="75">
        <f t="shared" si="7"/>
        <v>6.2793923132442503E-2</v>
      </c>
      <c r="AQ35" s="75">
        <f t="shared" si="8"/>
        <v>2.0701956337042189</v>
      </c>
      <c r="AR35" s="75">
        <f t="shared" si="9"/>
        <v>1.5786148331014922</v>
      </c>
      <c r="AS35" s="75">
        <f t="shared" si="10"/>
        <v>1.2598207797098881</v>
      </c>
      <c r="AT35" s="75">
        <f t="shared" si="11"/>
        <v>1.8686909580678013</v>
      </c>
      <c r="AU35" s="75">
        <f t="shared" si="12"/>
        <v>0.55733690672025837</v>
      </c>
      <c r="AV35" s="75">
        <f t="shared" si="13"/>
        <v>2.7454644505183413E-2</v>
      </c>
      <c r="AW35" s="75">
        <f t="shared" si="14"/>
        <v>0.20535986966848221</v>
      </c>
      <c r="AX35" s="75">
        <f t="shared" si="15"/>
        <v>1.1587362853437188E-2</v>
      </c>
      <c r="AY35" s="75">
        <f t="shared" si="16"/>
        <v>0.77072298543289786</v>
      </c>
      <c r="AZ35" s="75">
        <f t="shared" si="17"/>
        <v>1.7275298703739546</v>
      </c>
      <c r="BA35" s="75">
        <f t="shared" si="18"/>
        <v>1.0615069850096144</v>
      </c>
      <c r="BB35" s="75">
        <f t="shared" si="19"/>
        <v>3.7136191099831593E-3</v>
      </c>
      <c r="BC35" s="75">
        <f t="shared" si="20"/>
        <v>0.24296434704904482</v>
      </c>
      <c r="BD35" s="75">
        <f t="shared" si="21"/>
        <v>8.3104479261822545E-2</v>
      </c>
      <c r="BE35" s="75">
        <f t="shared" si="22"/>
        <v>2.2869795105468133E-3</v>
      </c>
      <c r="BF35" s="75">
        <f t="shared" si="23"/>
        <v>7.1048830127654339E-2</v>
      </c>
      <c r="BG35" s="75">
        <f t="shared" si="24"/>
        <v>1.2262566327979582E-2</v>
      </c>
      <c r="BH35" s="75"/>
      <c r="BI35" s="73">
        <f t="shared" si="25"/>
        <v>48.487585201509404</v>
      </c>
      <c r="BJ35" s="73">
        <f t="shared" si="26"/>
        <v>15.828546275496167</v>
      </c>
      <c r="BK35" s="73">
        <f t="shared" si="27"/>
        <v>29.625743917094749</v>
      </c>
      <c r="BL35" s="73">
        <f t="shared" si="28"/>
        <v>12.791853426790791</v>
      </c>
      <c r="BM35" s="73">
        <f t="shared" si="29"/>
        <v>17.002239448259409</v>
      </c>
      <c r="BN35" s="73">
        <f t="shared" si="30"/>
        <v>1.8023238549735292</v>
      </c>
      <c r="BO35" s="73">
        <f t="shared" si="31"/>
        <v>3.9598569744821126</v>
      </c>
      <c r="BP35" s="73">
        <f t="shared" si="32"/>
        <v>9.0390135243311018</v>
      </c>
      <c r="BQ35" s="73">
        <f t="shared" si="33"/>
        <v>1.7493160431505794</v>
      </c>
      <c r="BR35" s="73">
        <f t="shared" si="34"/>
        <v>33.858240410131771</v>
      </c>
      <c r="BS35" s="73">
        <f t="shared" si="35"/>
        <v>34.61884503389085</v>
      </c>
      <c r="BT35" s="73">
        <f t="shared" si="36"/>
        <v>20.19943021462888</v>
      </c>
      <c r="BU35" s="73">
        <f t="shared" si="37"/>
        <v>33.369033787678546</v>
      </c>
      <c r="BV35" s="73">
        <f t="shared" si="38"/>
        <v>9.6635299901019795</v>
      </c>
      <c r="BW35" s="73">
        <f t="shared" si="39"/>
        <v>1.0661747060939832</v>
      </c>
      <c r="BX35" s="73">
        <f t="shared" si="40"/>
        <v>3.7561488347620338</v>
      </c>
      <c r="BY35" s="73">
        <f t="shared" si="41"/>
        <v>0.19752565940899955</v>
      </c>
      <c r="BZ35" s="73">
        <f t="shared" si="42"/>
        <v>13.044474600352064</v>
      </c>
      <c r="CA35" s="73">
        <f t="shared" si="43"/>
        <v>32.826012517978548</v>
      </c>
      <c r="CB35" s="73">
        <f t="shared" si="44"/>
        <v>15.73038352316436</v>
      </c>
      <c r="CC35" s="73">
        <f t="shared" si="45"/>
        <v>9.0591215598425645E-2</v>
      </c>
      <c r="CD35" s="73">
        <f t="shared" si="46"/>
        <v>5.4454266811308747</v>
      </c>
      <c r="CE35" s="73">
        <f t="shared" si="47"/>
        <v>1.4860289991798881</v>
      </c>
      <c r="CF35" s="73">
        <f t="shared" si="48"/>
        <v>9.3599528972246049E-2</v>
      </c>
      <c r="CG35" s="73">
        <f t="shared" si="49"/>
        <v>1.4202206743473544</v>
      </c>
      <c r="CH35" s="73">
        <f t="shared" si="50"/>
        <v>0.5112949564913386</v>
      </c>
      <c r="CI35" s="73"/>
      <c r="CJ35" s="73">
        <f t="shared" si="58"/>
        <v>347.66343999999998</v>
      </c>
      <c r="CK35" s="73"/>
      <c r="CL35" s="78">
        <f t="shared" si="59"/>
        <v>0.13946702362925884</v>
      </c>
      <c r="CM35" s="78">
        <f t="shared" si="60"/>
        <v>4.5528360058498439E-2</v>
      </c>
      <c r="CN35" s="78">
        <f t="shared" si="61"/>
        <v>8.5213860615009587E-2</v>
      </c>
      <c r="CO35" s="78">
        <f t="shared" si="62"/>
        <v>3.6793783743239702E-2</v>
      </c>
      <c r="CP35" s="78">
        <f t="shared" si="63"/>
        <v>4.8904306556534709E-2</v>
      </c>
      <c r="CQ35" s="78">
        <f t="shared" si="64"/>
        <v>5.1841052224919863E-3</v>
      </c>
      <c r="CR35" s="78">
        <f t="shared" si="65"/>
        <v>1.1389914839714273E-2</v>
      </c>
      <c r="CS35" s="78">
        <f t="shared" si="66"/>
        <v>2.599932142514353E-2</v>
      </c>
      <c r="CT35" s="78">
        <f t="shared" si="67"/>
        <v>5.0316364675865241E-3</v>
      </c>
      <c r="CU35" s="78">
        <f t="shared" si="68"/>
        <v>9.7387980772818017E-2</v>
      </c>
      <c r="CV35" s="78">
        <f t="shared" si="69"/>
        <v>9.9575742085192653E-2</v>
      </c>
      <c r="CW35" s="78">
        <f t="shared" si="70"/>
        <v>5.8100530256011043E-2</v>
      </c>
      <c r="CX35" s="78">
        <f t="shared" si="71"/>
        <v>9.5980853746596276E-2</v>
      </c>
      <c r="CY35" s="78">
        <f t="shared" si="72"/>
        <v>2.7795646243683202E-2</v>
      </c>
      <c r="CZ35" s="78">
        <f t="shared" si="73"/>
        <v>3.0666862931977641E-3</v>
      </c>
      <c r="DA35" s="78">
        <f t="shared" si="74"/>
        <v>1.0803979949004802E-2</v>
      </c>
      <c r="DB35" s="78">
        <f t="shared" si="75"/>
        <v>5.6815194433156263E-4</v>
      </c>
      <c r="DC35" s="78">
        <f t="shared" si="76"/>
        <v>3.7520409394649221E-2</v>
      </c>
      <c r="DD35" s="78">
        <f t="shared" si="77"/>
        <v>9.4418937228425717E-2</v>
      </c>
      <c r="DE35" s="78">
        <f t="shared" si="78"/>
        <v>4.5246010115887823E-2</v>
      </c>
      <c r="DF35" s="78">
        <f t="shared" si="79"/>
        <v>2.6057159072701361E-4</v>
      </c>
      <c r="DG35" s="78">
        <f t="shared" si="80"/>
        <v>1.5662925849007522E-2</v>
      </c>
      <c r="DH35" s="78">
        <f t="shared" si="81"/>
        <v>4.2743320930722197E-3</v>
      </c>
      <c r="DI35" s="78">
        <f t="shared" si="82"/>
        <v>2.6922453788136611E-4</v>
      </c>
      <c r="DJ35" s="78">
        <f t="shared" si="83"/>
        <v>4.085044646475783E-3</v>
      </c>
      <c r="DK35" s="78">
        <f t="shared" si="84"/>
        <v>1.4706606955604497E-3</v>
      </c>
      <c r="DN35" s="78">
        <f t="shared" si="85"/>
        <v>0.3070030280460066</v>
      </c>
      <c r="DO35" s="78">
        <f t="shared" si="86"/>
        <v>0.21644031097328242</v>
      </c>
      <c r="DP35" s="78">
        <f t="shared" si="87"/>
        <v>0.176096056137276</v>
      </c>
      <c r="DQ35" s="78">
        <f t="shared" si="88"/>
        <v>0.10227211036198067</v>
      </c>
      <c r="DR35" s="78">
        <f t="shared" si="89"/>
        <v>9.1477648043884502E-2</v>
      </c>
      <c r="DS35" s="78">
        <f t="shared" si="90"/>
        <v>4.760497795493631E-2</v>
      </c>
      <c r="DT35" s="78">
        <f t="shared" si="91"/>
        <v>0.13980885350526234</v>
      </c>
      <c r="DU35" s="78">
        <f t="shared" si="92"/>
        <v>0.22799468075074072</v>
      </c>
      <c r="DV35" s="78">
        <f t="shared" si="93"/>
        <v>0.26009588958160823</v>
      </c>
      <c r="DW35" s="78">
        <f t="shared" si="94"/>
        <v>0.35104510686061796</v>
      </c>
      <c r="DX35" s="78">
        <f t="shared" si="95"/>
        <v>0.28145277233148314</v>
      </c>
      <c r="DY35" s="78">
        <f t="shared" si="96"/>
        <v>0.18494371653948827</v>
      </c>
      <c r="DZ35" s="78">
        <f t="shared" si="97"/>
        <v>0.13764716623248205</v>
      </c>
      <c r="EA35" s="78">
        <f t="shared" si="98"/>
        <v>4.2234464430217326E-2</v>
      </c>
      <c r="EB35" s="78">
        <f t="shared" si="99"/>
        <v>5.1959227581183348E-2</v>
      </c>
      <c r="EC35" s="78">
        <f t="shared" si="100"/>
        <v>0.14331147851641129</v>
      </c>
      <c r="ED35" s="78">
        <f t="shared" si="101"/>
        <v>0.17775350868329434</v>
      </c>
      <c r="EE35" s="78">
        <f t="shared" si="102"/>
        <v>0.17744592832968978</v>
      </c>
      <c r="EF35" s="78">
        <f t="shared" si="103"/>
        <v>0.15558844478404807</v>
      </c>
      <c r="EG35" s="78">
        <f t="shared" si="104"/>
        <v>6.5443839648694588E-2</v>
      </c>
      <c r="EH35" s="78">
        <f t="shared" si="105"/>
        <v>2.046705407068812E-2</v>
      </c>
      <c r="EI35" s="78">
        <f t="shared" si="106"/>
        <v>2.4291527126436889E-2</v>
      </c>
      <c r="EJ35" s="78">
        <f t="shared" si="107"/>
        <v>1.0099261972989819E-2</v>
      </c>
      <c r="EK35" s="78">
        <f t="shared" si="108"/>
        <v>0.14529195350917642</v>
      </c>
      <c r="EL35" s="78">
        <f t="shared" si="109"/>
        <v>0.19055108902979351</v>
      </c>
      <c r="EM35" s="78">
        <f t="shared" si="110"/>
        <v>0.27167990499832734</v>
      </c>
    </row>
    <row r="36" spans="1:143" x14ac:dyDescent="0.25">
      <c r="A36" s="79">
        <f t="shared" si="53"/>
        <v>2.6358322143360568E-4</v>
      </c>
      <c r="B36">
        <v>1981</v>
      </c>
      <c r="C36" s="79">
        <f t="shared" si="54"/>
        <v>0.34971928199420632</v>
      </c>
      <c r="D36" s="81">
        <f t="shared" si="55"/>
        <v>1.8231857652372451E-4</v>
      </c>
      <c r="E36" s="74">
        <f t="shared" si="56"/>
        <v>0.1223927394025828</v>
      </c>
      <c r="F36">
        <v>1981</v>
      </c>
      <c r="G36" s="72">
        <v>3612258</v>
      </c>
      <c r="H36" s="27">
        <v>0.1223927394025828</v>
      </c>
      <c r="I36" s="27">
        <v>3.3463855042338092E-2</v>
      </c>
      <c r="J36" s="27">
        <v>8.3677029838474137E-2</v>
      </c>
      <c r="K36" s="27">
        <v>3.6318580122117465E-2</v>
      </c>
      <c r="L36" s="27">
        <v>4.7267890160254428E-2</v>
      </c>
      <c r="M36" s="27">
        <v>4.8254449562825244E-3</v>
      </c>
      <c r="N36" s="27">
        <v>9.4931603545856426E-3</v>
      </c>
      <c r="O36" s="27">
        <v>2.1491401939893642E-2</v>
      </c>
      <c r="P36" s="27">
        <v>3.3465054506657326E-3</v>
      </c>
      <c r="Q36" s="27">
        <v>0.11955600628759196</v>
      </c>
      <c r="R36" s="27">
        <v>8.6776445639377447E-2</v>
      </c>
      <c r="S36" s="27">
        <v>7.2121990319123475E-2</v>
      </c>
      <c r="T36" s="27">
        <v>9.7000679496536846E-2</v>
      </c>
      <c r="U36" s="27">
        <v>3.0883807291663543E-2</v>
      </c>
      <c r="V36" s="27">
        <v>1.5047279884803446E-3</v>
      </c>
      <c r="W36" s="27">
        <v>1.1538247018881368E-2</v>
      </c>
      <c r="X36" s="27">
        <v>6.381150178330358E-4</v>
      </c>
      <c r="Y36" s="27">
        <v>4.3129738258893581E-2</v>
      </c>
      <c r="Z36" s="27">
        <v>9.5518741330121962E-2</v>
      </c>
      <c r="AA36" s="27">
        <v>5.6214094785268898E-2</v>
      </c>
      <c r="AB36" s="27">
        <v>2.1590357746230533E-4</v>
      </c>
      <c r="AC36" s="27">
        <v>1.388319976298585E-2</v>
      </c>
      <c r="AD36" s="27">
        <v>4.1621411877455529E-3</v>
      </c>
      <c r="AE36" s="27">
        <v>1.8231857652372451E-4</v>
      </c>
      <c r="AF36" s="27">
        <v>3.724336711224767E-3</v>
      </c>
      <c r="AG36" s="27">
        <v>6.7289948309085163E-4</v>
      </c>
      <c r="AH36" s="75">
        <f t="shared" si="57"/>
        <v>2.2105707602444746</v>
      </c>
      <c r="AI36" s="75">
        <f t="shared" si="0"/>
        <v>0.60440039043763061</v>
      </c>
      <c r="AJ36" s="75">
        <f t="shared" si="1"/>
        <v>1.5113151022513345</v>
      </c>
      <c r="AK36" s="75">
        <f t="shared" si="2"/>
        <v>0.65596040797379906</v>
      </c>
      <c r="AL36" s="75">
        <f t="shared" si="3"/>
        <v>0.85371907187250162</v>
      </c>
      <c r="AM36" s="75">
        <f t="shared" si="4"/>
        <v>8.7153760734455993E-2</v>
      </c>
      <c r="AN36" s="75">
        <f t="shared" si="5"/>
        <v>0.17145872218067412</v>
      </c>
      <c r="AO36" s="75">
        <f t="shared" si="6"/>
        <v>0.38816244294298163</v>
      </c>
      <c r="AP36" s="75">
        <f t="shared" si="7"/>
        <v>6.044220543105449E-2</v>
      </c>
      <c r="AQ36" s="75">
        <f t="shared" si="8"/>
        <v>2.1593357008020218</v>
      </c>
      <c r="AR36" s="75">
        <f t="shared" si="9"/>
        <v>1.5672945498620314</v>
      </c>
      <c r="AS36" s="75">
        <f t="shared" si="10"/>
        <v>1.3026161825308817</v>
      </c>
      <c r="AT36" s="75">
        <f t="shared" si="11"/>
        <v>1.7519574025840059</v>
      </c>
      <c r="AU36" s="75">
        <f t="shared" si="12"/>
        <v>0.5578013997988498</v>
      </c>
      <c r="AV36" s="75">
        <f t="shared" si="13"/>
        <v>2.7177328571060165E-2</v>
      </c>
      <c r="AW36" s="75">
        <f t="shared" si="14"/>
        <v>0.20839562549965188</v>
      </c>
      <c r="AX36" s="75">
        <f t="shared" si="15"/>
        <v>1.1525180390437631E-2</v>
      </c>
      <c r="AY36" s="75">
        <f t="shared" si="16"/>
        <v>0.77897871031797195</v>
      </c>
      <c r="AZ36" s="75">
        <f t="shared" si="17"/>
        <v>1.7251916875983184</v>
      </c>
      <c r="BA36" s="75">
        <f t="shared" si="18"/>
        <v>1.0152990680042293</v>
      </c>
      <c r="BB36" s="75">
        <f t="shared" si="19"/>
        <v>3.8994971245841607E-3</v>
      </c>
      <c r="BC36" s="75">
        <f t="shared" si="20"/>
        <v>0.25074849704721869</v>
      </c>
      <c r="BD36" s="75">
        <f t="shared" si="21"/>
        <v>7.5173639012816873E-2</v>
      </c>
      <c r="BE36" s="75">
        <f t="shared" si="22"/>
        <v>3.2929086829821801E-3</v>
      </c>
      <c r="BF36" s="75">
        <f t="shared" si="23"/>
        <v>6.7266325399076773E-2</v>
      </c>
      <c r="BG36" s="75">
        <f t="shared" si="24"/>
        <v>1.2153432704953969E-2</v>
      </c>
      <c r="BH36" s="75"/>
      <c r="BI36" s="73">
        <f t="shared" si="25"/>
        <v>46.302463402210897</v>
      </c>
      <c r="BJ36" s="73">
        <f t="shared" si="26"/>
        <v>15.23468303887889</v>
      </c>
      <c r="BK36" s="73">
        <f t="shared" si="27"/>
        <v>28.123503309266898</v>
      </c>
      <c r="BL36" s="73">
        <f t="shared" si="28"/>
        <v>12.13222319367736</v>
      </c>
      <c r="BM36" s="73">
        <f t="shared" si="29"/>
        <v>16.180146546868183</v>
      </c>
      <c r="BN36" s="73">
        <f t="shared" si="30"/>
        <v>1.7190124585178952</v>
      </c>
      <c r="BO36" s="73">
        <f t="shared" si="31"/>
        <v>3.7816032572029208</v>
      </c>
      <c r="BP36" s="73">
        <f t="shared" si="32"/>
        <v>8.6192329899809241</v>
      </c>
      <c r="BQ36" s="73">
        <f t="shared" si="33"/>
        <v>1.6865221200181368</v>
      </c>
      <c r="BR36" s="73">
        <f t="shared" si="34"/>
        <v>31.788044776427551</v>
      </c>
      <c r="BS36" s="73">
        <f t="shared" si="35"/>
        <v>33.04023020078936</v>
      </c>
      <c r="BT36" s="73">
        <f t="shared" si="36"/>
        <v>18.939609434918992</v>
      </c>
      <c r="BU36" s="73">
        <f t="shared" si="37"/>
        <v>31.500342829610744</v>
      </c>
      <c r="BV36" s="73">
        <f t="shared" si="38"/>
        <v>9.1061930833817204</v>
      </c>
      <c r="BW36" s="73">
        <f t="shared" si="39"/>
        <v>1.0387200615887999</v>
      </c>
      <c r="BX36" s="73">
        <f t="shared" si="40"/>
        <v>3.5507889650935516</v>
      </c>
      <c r="BY36" s="73">
        <f t="shared" si="41"/>
        <v>0.18593829655556235</v>
      </c>
      <c r="BZ36" s="73">
        <f t="shared" si="42"/>
        <v>12.273751614919167</v>
      </c>
      <c r="CA36" s="73">
        <f t="shared" si="43"/>
        <v>31.098482647604595</v>
      </c>
      <c r="CB36" s="73">
        <f t="shared" si="44"/>
        <v>14.668876538154745</v>
      </c>
      <c r="CC36" s="73">
        <f t="shared" si="45"/>
        <v>8.6877596488442482E-2</v>
      </c>
      <c r="CD36" s="73">
        <f t="shared" si="46"/>
        <v>5.2024623340818295</v>
      </c>
      <c r="CE36" s="73">
        <f t="shared" si="47"/>
        <v>1.4029245199180655</v>
      </c>
      <c r="CF36" s="73">
        <f t="shared" si="48"/>
        <v>9.1312549461699241E-2</v>
      </c>
      <c r="CG36" s="73">
        <f t="shared" si="49"/>
        <v>1.3491718442197</v>
      </c>
      <c r="CH36" s="73">
        <f t="shared" si="50"/>
        <v>0.49903239016335899</v>
      </c>
      <c r="CI36" s="73"/>
      <c r="CJ36" s="73">
        <f t="shared" si="58"/>
        <v>329.60214999999988</v>
      </c>
      <c r="CK36" s="73"/>
      <c r="CL36" s="78">
        <f t="shared" si="59"/>
        <v>0.14047985852704817</v>
      </c>
      <c r="CM36" s="78">
        <f t="shared" si="60"/>
        <v>4.622143101578341E-2</v>
      </c>
      <c r="CN36" s="78">
        <f t="shared" si="61"/>
        <v>8.5325606368972129E-2</v>
      </c>
      <c r="CO36" s="78">
        <f t="shared" si="62"/>
        <v>3.6808689487242009E-2</v>
      </c>
      <c r="CP36" s="78">
        <f t="shared" si="63"/>
        <v>4.908993022912074E-2</v>
      </c>
      <c r="CQ36" s="78">
        <f t="shared" si="64"/>
        <v>5.2154163997956198E-3</v>
      </c>
      <c r="CR36" s="78">
        <f t="shared" si="65"/>
        <v>1.1473236012577352E-2</v>
      </c>
      <c r="CS36" s="78">
        <f t="shared" si="66"/>
        <v>2.6150414947174728E-2</v>
      </c>
      <c r="CT36" s="78">
        <f t="shared" si="67"/>
        <v>5.1168419866743512E-3</v>
      </c>
      <c r="CU36" s="78">
        <f t="shared" si="68"/>
        <v>9.6443681500340828E-2</v>
      </c>
      <c r="CV36" s="78">
        <f t="shared" si="69"/>
        <v>0.10024276298194466</v>
      </c>
      <c r="CW36" s="78">
        <f t="shared" si="70"/>
        <v>5.7462032437952844E-2</v>
      </c>
      <c r="CX36" s="78">
        <f t="shared" si="71"/>
        <v>9.5570805073967979E-2</v>
      </c>
      <c r="CY36" s="78">
        <f t="shared" si="72"/>
        <v>2.7627832777734378E-2</v>
      </c>
      <c r="CZ36" s="78">
        <f t="shared" si="73"/>
        <v>3.1514359405386168E-3</v>
      </c>
      <c r="DA36" s="78">
        <f t="shared" si="74"/>
        <v>1.0772954500125539E-2</v>
      </c>
      <c r="DB36" s="78">
        <f t="shared" si="75"/>
        <v>5.641295014476162E-4</v>
      </c>
      <c r="DC36" s="78">
        <f t="shared" si="76"/>
        <v>3.7238081168218022E-2</v>
      </c>
      <c r="DD36" s="78">
        <f t="shared" si="77"/>
        <v>9.4351577037967149E-2</v>
      </c>
      <c r="DE36" s="78">
        <f t="shared" si="78"/>
        <v>4.4504796276828747E-2</v>
      </c>
      <c r="DF36" s="78">
        <f t="shared" si="79"/>
        <v>2.6358322143360568E-4</v>
      </c>
      <c r="DG36" s="78">
        <f t="shared" si="80"/>
        <v>1.5784066742531355E-2</v>
      </c>
      <c r="DH36" s="78">
        <f t="shared" si="81"/>
        <v>4.2564179873161205E-3</v>
      </c>
      <c r="DI36" s="78">
        <f t="shared" si="82"/>
        <v>2.7703869486803796E-4</v>
      </c>
      <c r="DJ36" s="78">
        <f t="shared" si="83"/>
        <v>4.0933344767917941E-3</v>
      </c>
      <c r="DK36" s="78">
        <f t="shared" si="84"/>
        <v>1.5140447056044967E-3</v>
      </c>
      <c r="DN36" s="78">
        <f t="shared" si="85"/>
        <v>0.30883558539904576</v>
      </c>
      <c r="DO36" s="78">
        <f t="shared" si="86"/>
        <v>0.21744565710111829</v>
      </c>
      <c r="DP36" s="78">
        <f t="shared" si="87"/>
        <v>0.1764396424851305</v>
      </c>
      <c r="DQ36" s="78">
        <f t="shared" si="88"/>
        <v>0.10258727212873572</v>
      </c>
      <c r="DR36" s="78">
        <f t="shared" si="89"/>
        <v>9.1928997588668432E-2</v>
      </c>
      <c r="DS36" s="78">
        <f t="shared" si="90"/>
        <v>4.7955909346222049E-2</v>
      </c>
      <c r="DT36" s="78">
        <f t="shared" si="91"/>
        <v>0.13918417444676726</v>
      </c>
      <c r="DU36" s="78">
        <f t="shared" si="92"/>
        <v>0.22795370141613458</v>
      </c>
      <c r="DV36" s="78">
        <f t="shared" si="93"/>
        <v>0.25926531890691268</v>
      </c>
      <c r="DW36" s="78">
        <f t="shared" si="94"/>
        <v>0.34971928199420632</v>
      </c>
      <c r="DX36" s="78">
        <f t="shared" si="95"/>
        <v>0.28090343327159989</v>
      </c>
      <c r="DY36" s="78">
        <f t="shared" si="96"/>
        <v>0.18381210623019381</v>
      </c>
      <c r="DZ36" s="78">
        <f t="shared" si="97"/>
        <v>0.1371230282923665</v>
      </c>
      <c r="EA36" s="78">
        <f t="shared" si="98"/>
        <v>4.2116352719846151E-2</v>
      </c>
      <c r="EB36" s="78">
        <f t="shared" si="99"/>
        <v>5.1726601110329798E-2</v>
      </c>
      <c r="EC36" s="78">
        <f t="shared" si="100"/>
        <v>0.14292674220775833</v>
      </c>
      <c r="ED36" s="78">
        <f t="shared" si="101"/>
        <v>0.17665858398446152</v>
      </c>
      <c r="EE36" s="78">
        <f t="shared" si="102"/>
        <v>0.17635803770444752</v>
      </c>
      <c r="EF36" s="78">
        <f t="shared" si="103"/>
        <v>0.15490402327876085</v>
      </c>
      <c r="EG36" s="78">
        <f t="shared" si="104"/>
        <v>6.480886422810983E-2</v>
      </c>
      <c r="EH36" s="78">
        <f t="shared" si="105"/>
        <v>2.0581106646149119E-2</v>
      </c>
      <c r="EI36" s="78">
        <f t="shared" si="106"/>
        <v>2.4410857901507307E-2</v>
      </c>
      <c r="EJ36" s="78">
        <f t="shared" si="107"/>
        <v>1.014083586458045E-2</v>
      </c>
      <c r="EK36" s="78">
        <f t="shared" si="108"/>
        <v>0.14636427640431249</v>
      </c>
      <c r="EL36" s="78">
        <f t="shared" si="109"/>
        <v>0.19230866872522787</v>
      </c>
      <c r="EM36" s="78">
        <f t="shared" si="110"/>
        <v>0.27354094061740819</v>
      </c>
    </row>
    <row r="37" spans="1:143" x14ac:dyDescent="0.25">
      <c r="A37" s="79">
        <f t="shared" si="53"/>
        <v>2.6634740420199875E-4</v>
      </c>
      <c r="B37">
        <v>1982</v>
      </c>
      <c r="C37" s="79">
        <f t="shared" si="54"/>
        <v>0.34822727075340193</v>
      </c>
      <c r="D37" s="81">
        <f t="shared" si="55"/>
        <v>1.7872244227176346E-4</v>
      </c>
      <c r="E37" s="74">
        <f t="shared" si="56"/>
        <v>0.12399609177811668</v>
      </c>
      <c r="F37">
        <v>1982</v>
      </c>
      <c r="G37" s="72">
        <v>3680537</v>
      </c>
      <c r="H37" s="27">
        <v>0.12399609177811668</v>
      </c>
      <c r="I37" s="27">
        <v>3.1714356560741071E-2</v>
      </c>
      <c r="J37" s="27">
        <v>8.8146263606133618E-2</v>
      </c>
      <c r="K37" s="27">
        <v>3.5196485204208143E-2</v>
      </c>
      <c r="L37" s="27">
        <v>4.9272948819692138E-2</v>
      </c>
      <c r="M37" s="27">
        <v>4.8042012793449527E-3</v>
      </c>
      <c r="N37" s="27">
        <v>9.0237079462246652E-3</v>
      </c>
      <c r="O37" s="27">
        <v>2.1122980569556467E-2</v>
      </c>
      <c r="P37" s="27">
        <v>3.30340620119531E-3</v>
      </c>
      <c r="Q37" s="27">
        <v>0.11820240730844593</v>
      </c>
      <c r="R37" s="27">
        <v>8.9846493992381218E-2</v>
      </c>
      <c r="S37" s="27">
        <v>7.3785737830747475E-2</v>
      </c>
      <c r="T37" s="27">
        <v>9.2763457296876323E-2</v>
      </c>
      <c r="U37" s="27">
        <v>3.1828573220868392E-2</v>
      </c>
      <c r="V37" s="27">
        <v>1.4919181356527009E-3</v>
      </c>
      <c r="W37" s="27">
        <v>1.101214306553965E-2</v>
      </c>
      <c r="X37" s="27">
        <v>5.5747198880795091E-4</v>
      </c>
      <c r="Y37" s="27">
        <v>4.238917581139693E-2</v>
      </c>
      <c r="Z37" s="27">
        <v>9.4096182263750536E-2</v>
      </c>
      <c r="AA37" s="27">
        <v>5.4142247677347995E-2</v>
      </c>
      <c r="AB37" s="27">
        <v>1.9470093876625886E-4</v>
      </c>
      <c r="AC37" s="27">
        <v>1.5060620640311616E-2</v>
      </c>
      <c r="AD37" s="27">
        <v>3.6016714690925576E-3</v>
      </c>
      <c r="AE37" s="27">
        <v>1.7872244227176346E-4</v>
      </c>
      <c r="AF37" s="27">
        <v>3.5880601572639134E-3</v>
      </c>
      <c r="AG37" s="27">
        <v>6.7997379526574904E-4</v>
      </c>
      <c r="AH37" s="75">
        <f t="shared" si="57"/>
        <v>2.2818610182237711</v>
      </c>
      <c r="AI37" s="75">
        <f t="shared" si="0"/>
        <v>0.58362931376500127</v>
      </c>
      <c r="AJ37" s="75">
        <f t="shared" si="1"/>
        <v>1.6221279230706411</v>
      </c>
      <c r="AK37" s="75">
        <f t="shared" si="2"/>
        <v>0.64770983032020313</v>
      </c>
      <c r="AL37" s="75">
        <f t="shared" si="3"/>
        <v>0.90675455614991618</v>
      </c>
      <c r="AM37" s="75">
        <f t="shared" si="4"/>
        <v>8.8410202820382158E-2</v>
      </c>
      <c r="AN37" s="75">
        <f t="shared" si="5"/>
        <v>0.16606045486636944</v>
      </c>
      <c r="AO37" s="75">
        <f t="shared" si="6"/>
        <v>0.38871955768266825</v>
      </c>
      <c r="AP37" s="75">
        <f t="shared" si="7"/>
        <v>6.0791543747643915E-2</v>
      </c>
      <c r="AQ37" s="75">
        <f t="shared" si="8"/>
        <v>2.1752416679390283</v>
      </c>
      <c r="AR37" s="75">
        <f t="shared" si="9"/>
        <v>1.6534167272961837</v>
      </c>
      <c r="AS37" s="75">
        <f t="shared" si="10"/>
        <v>1.3578556907918289</v>
      </c>
      <c r="AT37" s="75">
        <f t="shared" si="11"/>
        <v>1.7070966841453663</v>
      </c>
      <c r="AU37" s="75">
        <f t="shared" si="12"/>
        <v>0.58573120698307646</v>
      </c>
      <c r="AV37" s="75">
        <f t="shared" si="13"/>
        <v>2.7455299496203924E-2</v>
      </c>
      <c r="AW37" s="75">
        <f t="shared" si="14"/>
        <v>0.20265300001006054</v>
      </c>
      <c r="AX37" s="75">
        <f t="shared" si="15"/>
        <v>1.0258981406356248E-2</v>
      </c>
      <c r="AY37" s="75">
        <f t="shared" si="16"/>
        <v>0.78007464986675712</v>
      </c>
      <c r="AZ37" s="75">
        <f t="shared" si="17"/>
        <v>1.731622401902388</v>
      </c>
      <c r="BA37" s="75">
        <f t="shared" si="18"/>
        <v>0.99636272919821689</v>
      </c>
      <c r="BB37" s="75">
        <f t="shared" si="19"/>
        <v>3.5830200453197507E-3</v>
      </c>
      <c r="BC37" s="75">
        <f t="shared" si="20"/>
        <v>0.27715585754815297</v>
      </c>
      <c r="BD37" s="75">
        <f t="shared" si="21"/>
        <v>6.6280425519197564E-2</v>
      </c>
      <c r="BE37" s="75">
        <f t="shared" si="22"/>
        <v>3.2889728075579474E-3</v>
      </c>
      <c r="BF37" s="75">
        <f t="shared" si="23"/>
        <v>6.6029940835178255E-2</v>
      </c>
      <c r="BG37" s="75">
        <f t="shared" si="24"/>
        <v>1.2513343562530073E-2</v>
      </c>
      <c r="BH37" s="75"/>
      <c r="BI37" s="73">
        <f t="shared" si="25"/>
        <v>44.091892641966425</v>
      </c>
      <c r="BJ37" s="73">
        <f t="shared" si="26"/>
        <v>14.630282648441259</v>
      </c>
      <c r="BK37" s="73">
        <f t="shared" si="27"/>
        <v>26.612188207015564</v>
      </c>
      <c r="BL37" s="73">
        <f t="shared" si="28"/>
        <v>11.476262785703561</v>
      </c>
      <c r="BM37" s="73">
        <f t="shared" si="29"/>
        <v>15.326427474995683</v>
      </c>
      <c r="BN37" s="73">
        <f t="shared" si="30"/>
        <v>1.6318586977834393</v>
      </c>
      <c r="BO37" s="73">
        <f t="shared" si="31"/>
        <v>3.6101445350222465</v>
      </c>
      <c r="BP37" s="73">
        <f t="shared" si="32"/>
        <v>8.2310705470379428</v>
      </c>
      <c r="BQ37" s="73">
        <f t="shared" si="33"/>
        <v>1.6260799145870823</v>
      </c>
      <c r="BR37" s="73">
        <f t="shared" si="34"/>
        <v>29.62870907562553</v>
      </c>
      <c r="BS37" s="73">
        <f t="shared" si="35"/>
        <v>31.472935650927329</v>
      </c>
      <c r="BT37" s="73">
        <f t="shared" si="36"/>
        <v>17.636993252388109</v>
      </c>
      <c r="BU37" s="73">
        <f t="shared" si="37"/>
        <v>29.74838542702674</v>
      </c>
      <c r="BV37" s="73">
        <f t="shared" si="38"/>
        <v>8.5483916835828708</v>
      </c>
      <c r="BW37" s="73">
        <f t="shared" si="39"/>
        <v>1.0115427330177398</v>
      </c>
      <c r="BX37" s="73">
        <f t="shared" si="40"/>
        <v>3.3423933395938996</v>
      </c>
      <c r="BY37" s="73">
        <f t="shared" si="41"/>
        <v>0.17441311616512473</v>
      </c>
      <c r="BZ37" s="73">
        <f t="shared" si="42"/>
        <v>11.494772904601195</v>
      </c>
      <c r="CA37" s="73">
        <f t="shared" si="43"/>
        <v>29.373290960006276</v>
      </c>
      <c r="CB37" s="73">
        <f t="shared" si="44"/>
        <v>13.653577470150516</v>
      </c>
      <c r="CC37" s="73">
        <f t="shared" si="45"/>
        <v>8.2978099363858318E-2</v>
      </c>
      <c r="CD37" s="73">
        <f t="shared" si="46"/>
        <v>4.9517138370346112</v>
      </c>
      <c r="CE37" s="73">
        <f t="shared" si="47"/>
        <v>1.3277508809052487</v>
      </c>
      <c r="CF37" s="73">
        <f t="shared" si="48"/>
        <v>8.8019640778717059E-2</v>
      </c>
      <c r="CG37" s="73">
        <f t="shared" si="49"/>
        <v>1.2819055188206232</v>
      </c>
      <c r="CH37" s="73">
        <f t="shared" si="50"/>
        <v>0.48687895745840504</v>
      </c>
      <c r="CI37" s="73"/>
      <c r="CJ37" s="73">
        <f t="shared" si="58"/>
        <v>311.54086000000007</v>
      </c>
      <c r="CK37" s="73"/>
      <c r="CL37" s="78">
        <f t="shared" si="59"/>
        <v>0.14152844234289658</v>
      </c>
      <c r="CM37" s="78">
        <f t="shared" si="60"/>
        <v>4.6961039551734099E-2</v>
      </c>
      <c r="CN37" s="78">
        <f t="shared" si="61"/>
        <v>8.5421181051549888E-2</v>
      </c>
      <c r="CO37" s="78">
        <f t="shared" si="62"/>
        <v>3.683710311932617E-2</v>
      </c>
      <c r="CP37" s="78">
        <f t="shared" si="63"/>
        <v>4.9195561298109272E-2</v>
      </c>
      <c r="CQ37" s="78">
        <f t="shared" si="64"/>
        <v>5.2380246295251256E-3</v>
      </c>
      <c r="CR37" s="78">
        <f t="shared" si="65"/>
        <v>1.158802904704778E-2</v>
      </c>
      <c r="CS37" s="78">
        <f t="shared" si="66"/>
        <v>2.6420516869080805E-2</v>
      </c>
      <c r="CT37" s="78">
        <f t="shared" si="67"/>
        <v>5.2194755916995352E-3</v>
      </c>
      <c r="CU37" s="78">
        <f t="shared" si="68"/>
        <v>9.510376608585315E-2</v>
      </c>
      <c r="CV37" s="78">
        <f t="shared" si="69"/>
        <v>0.10102346013594275</v>
      </c>
      <c r="CW37" s="78">
        <f t="shared" si="70"/>
        <v>5.661213509004278E-2</v>
      </c>
      <c r="CX37" s="78">
        <f t="shared" si="71"/>
        <v>9.5487909441563254E-2</v>
      </c>
      <c r="CY37" s="78">
        <f t="shared" si="72"/>
        <v>2.743907070033404E-2</v>
      </c>
      <c r="CZ37" s="78">
        <f t="shared" si="73"/>
        <v>3.2469022940289105E-3</v>
      </c>
      <c r="DA37" s="78">
        <f t="shared" si="74"/>
        <v>1.0728587382065707E-2</v>
      </c>
      <c r="DB37" s="78">
        <f t="shared" si="75"/>
        <v>5.5984026032772935E-4</v>
      </c>
      <c r="DC37" s="78">
        <f t="shared" si="76"/>
        <v>3.6896517858367575E-2</v>
      </c>
      <c r="DD37" s="78">
        <f t="shared" si="77"/>
        <v>9.4283911779682025E-2</v>
      </c>
      <c r="DE37" s="78">
        <f t="shared" si="78"/>
        <v>4.3825960646544128E-2</v>
      </c>
      <c r="DF37" s="78">
        <f t="shared" si="79"/>
        <v>2.6634740420199875E-4</v>
      </c>
      <c r="DG37" s="78">
        <f t="shared" si="80"/>
        <v>1.5894267727946217E-2</v>
      </c>
      <c r="DH37" s="78">
        <f t="shared" si="81"/>
        <v>4.2618835966018983E-3</v>
      </c>
      <c r="DI37" s="78">
        <f t="shared" si="82"/>
        <v>2.8253000514512621E-4</v>
      </c>
      <c r="DJ37" s="78">
        <f t="shared" si="83"/>
        <v>4.1147267771573298E-3</v>
      </c>
      <c r="DK37" s="78">
        <f t="shared" si="84"/>
        <v>1.5628093132258958E-3</v>
      </c>
      <c r="DN37" s="78">
        <f t="shared" si="85"/>
        <v>0.31074776606550669</v>
      </c>
      <c r="DO37" s="78">
        <f t="shared" si="86"/>
        <v>0.21841488502071943</v>
      </c>
      <c r="DP37" s="78">
        <f t="shared" si="87"/>
        <v>0.17669187009851048</v>
      </c>
      <c r="DQ37" s="78">
        <f t="shared" si="88"/>
        <v>0.10285871809400834</v>
      </c>
      <c r="DR37" s="78">
        <f t="shared" si="89"/>
        <v>9.2442131843762987E-2</v>
      </c>
      <c r="DS37" s="78">
        <f t="shared" si="90"/>
        <v>4.8466046137353253E-2</v>
      </c>
      <c r="DT37" s="78">
        <f t="shared" si="91"/>
        <v>0.13833178759368128</v>
      </c>
      <c r="DU37" s="78">
        <f t="shared" si="92"/>
        <v>0.22776721868257627</v>
      </c>
      <c r="DV37" s="78">
        <f t="shared" si="93"/>
        <v>0.25795883690353821</v>
      </c>
      <c r="DW37" s="78">
        <f t="shared" si="94"/>
        <v>0.34822727075340193</v>
      </c>
      <c r="DX37" s="78">
        <f t="shared" si="95"/>
        <v>0.28056257536788282</v>
      </c>
      <c r="DY37" s="78">
        <f t="shared" si="96"/>
        <v>0.18278601752596899</v>
      </c>
      <c r="DZ37" s="78">
        <f t="shared" si="97"/>
        <v>0.1369024698179919</v>
      </c>
      <c r="EA37" s="78">
        <f t="shared" si="98"/>
        <v>4.1974400636756386E-2</v>
      </c>
      <c r="EB37" s="78">
        <f t="shared" si="99"/>
        <v>5.1431847794789917E-2</v>
      </c>
      <c r="EC37" s="78">
        <f t="shared" si="100"/>
        <v>0.14246885728044303</v>
      </c>
      <c r="ED37" s="78">
        <f t="shared" si="101"/>
        <v>0.17556623054492146</v>
      </c>
      <c r="EE37" s="78">
        <f t="shared" si="102"/>
        <v>0.17527273768879573</v>
      </c>
      <c r="EF37" s="78">
        <f t="shared" si="103"/>
        <v>0.15427048755837439</v>
      </c>
      <c r="EG37" s="78">
        <f t="shared" si="104"/>
        <v>6.4248459375294248E-2</v>
      </c>
      <c r="EH37" s="78">
        <f t="shared" si="105"/>
        <v>2.070502873389524E-2</v>
      </c>
      <c r="EI37" s="78">
        <f t="shared" si="106"/>
        <v>2.4553408106850572E-2</v>
      </c>
      <c r="EJ37" s="78">
        <f t="shared" si="107"/>
        <v>1.022194969213025E-2</v>
      </c>
      <c r="EK37" s="78">
        <f t="shared" si="108"/>
        <v>0.14748850843842493</v>
      </c>
      <c r="EL37" s="78">
        <f t="shared" si="109"/>
        <v>0.1941670179850139</v>
      </c>
      <c r="EM37" s="78">
        <f t="shared" si="110"/>
        <v>0.27547347225940644</v>
      </c>
    </row>
    <row r="38" spans="1:143" x14ac:dyDescent="0.25">
      <c r="A38" s="79">
        <f t="shared" si="53"/>
        <v>2.7084523985502259E-4</v>
      </c>
      <c r="B38">
        <v>1983</v>
      </c>
      <c r="C38" s="79">
        <f t="shared" si="54"/>
        <v>0.34657175796293105</v>
      </c>
      <c r="D38" s="81">
        <f t="shared" si="55"/>
        <v>1.5124606955278577E-4</v>
      </c>
      <c r="E38" s="74">
        <f t="shared" si="56"/>
        <v>0.1339157907498624</v>
      </c>
      <c r="F38">
        <v>1983</v>
      </c>
      <c r="G38" s="72">
        <v>3638933</v>
      </c>
      <c r="H38" s="27">
        <v>0.1339157907498624</v>
      </c>
      <c r="I38" s="27">
        <v>3.0943025245489777E-2</v>
      </c>
      <c r="J38" s="27">
        <v>8.6575170797024772E-2</v>
      </c>
      <c r="K38" s="27">
        <v>3.5751689964763265E-2</v>
      </c>
      <c r="L38" s="27">
        <v>4.9536688875431459E-2</v>
      </c>
      <c r="M38" s="27">
        <v>4.6082036588344808E-3</v>
      </c>
      <c r="N38" s="27">
        <v>8.8647001876771669E-3</v>
      </c>
      <c r="O38" s="27">
        <v>2.4405233834225906E-2</v>
      </c>
      <c r="P38" s="27">
        <v>3.1179497274869926E-3</v>
      </c>
      <c r="Q38" s="27">
        <v>0.11388108817945947</v>
      </c>
      <c r="R38" s="27">
        <v>8.894709328461449E-2</v>
      </c>
      <c r="S38" s="27">
        <v>7.1753055980851771E-2</v>
      </c>
      <c r="T38" s="27">
        <v>9.3776764402436985E-2</v>
      </c>
      <c r="U38" s="27">
        <v>3.1629634386634166E-2</v>
      </c>
      <c r="V38" s="27">
        <v>1.4800508234808323E-3</v>
      </c>
      <c r="W38" s="27">
        <v>1.0474390499346101E-2</v>
      </c>
      <c r="X38" s="27">
        <v>5.2696051217200764E-4</v>
      </c>
      <c r="Y38" s="27">
        <v>4.1005090150459833E-2</v>
      </c>
      <c r="Z38" s="27">
        <v>9.4468775188922549E-2</v>
      </c>
      <c r="AA38" s="27">
        <v>5.1052150485037744E-2</v>
      </c>
      <c r="AB38" s="27">
        <v>1.8605667286255393E-4</v>
      </c>
      <c r="AC38" s="27">
        <v>1.5622758692297675E-2</v>
      </c>
      <c r="AD38" s="27">
        <v>3.4048371133847369E-3</v>
      </c>
      <c r="AE38" s="27">
        <v>1.5124606955278577E-4</v>
      </c>
      <c r="AF38" s="27">
        <v>3.2487895813064658E-3</v>
      </c>
      <c r="AG38" s="27">
        <v>6.7280493638362249E-4</v>
      </c>
      <c r="AH38" s="75">
        <f t="shared" si="57"/>
        <v>2.4365529509038453</v>
      </c>
      <c r="AI38" s="75">
        <f t="shared" si="0"/>
        <v>0.5629979784282293</v>
      </c>
      <c r="AJ38" s="75">
        <f t="shared" si="1"/>
        <v>1.5752062299696488</v>
      </c>
      <c r="AK38" s="75">
        <f t="shared" si="2"/>
        <v>0.65049002209272944</v>
      </c>
      <c r="AL38" s="75">
        <f t="shared" si="3"/>
        <v>0.90130345929770206</v>
      </c>
      <c r="AM38" s="75">
        <f t="shared" si="4"/>
        <v>8.3844721824267665E-2</v>
      </c>
      <c r="AN38" s="75">
        <f t="shared" si="5"/>
        <v>0.16129025024022317</v>
      </c>
      <c r="AO38" s="75">
        <f t="shared" si="6"/>
        <v>0.44404505386040588</v>
      </c>
      <c r="AP38" s="75">
        <f t="shared" si="7"/>
        <v>5.6730050778467121E-2</v>
      </c>
      <c r="AQ38" s="75">
        <f t="shared" si="8"/>
        <v>2.0720282492607249</v>
      </c>
      <c r="AR38" s="75">
        <f t="shared" si="9"/>
        <v>1.6183625650373104</v>
      </c>
      <c r="AS38" s="75">
        <f t="shared" si="10"/>
        <v>1.3055228162978445</v>
      </c>
      <c r="AT38" s="75">
        <f t="shared" si="11"/>
        <v>1.706236813086266</v>
      </c>
      <c r="AU38" s="75">
        <f t="shared" si="12"/>
        <v>0.57549060173728905</v>
      </c>
      <c r="AV38" s="75">
        <f t="shared" si="13"/>
        <v>2.6929028916207878E-2</v>
      </c>
      <c r="AW38" s="75">
        <f t="shared" si="14"/>
        <v>0.19057802621478503</v>
      </c>
      <c r="AX38" s="75">
        <f t="shared" si="15"/>
        <v>9.5878699871981016E-3</v>
      </c>
      <c r="AY38" s="75">
        <f t="shared" si="16"/>
        <v>0.74607387858241625</v>
      </c>
      <c r="AZ38" s="75">
        <f t="shared" si="17"/>
        <v>1.7188277175227575</v>
      </c>
      <c r="BA38" s="75">
        <f t="shared" si="18"/>
        <v>0.92887677560484927</v>
      </c>
      <c r="BB38" s="75">
        <f t="shared" si="19"/>
        <v>3.3852388337487598E-3</v>
      </c>
      <c r="BC38" s="75">
        <f t="shared" si="20"/>
        <v>0.2842508607821943</v>
      </c>
      <c r="BD38" s="75">
        <f t="shared" si="21"/>
        <v>6.1949870657602303E-2</v>
      </c>
      <c r="BE38" s="75">
        <f t="shared" si="22"/>
        <v>2.7518715680796366E-3</v>
      </c>
      <c r="BF38" s="75">
        <f t="shared" si="23"/>
        <v>5.911063808736141E-2</v>
      </c>
      <c r="BG38" s="75">
        <f t="shared" si="24"/>
        <v>1.2241460427846323E-2</v>
      </c>
      <c r="BH38" s="75"/>
      <c r="BI38" s="73">
        <f t="shared" si="25"/>
        <v>41.810031623742653</v>
      </c>
      <c r="BJ38" s="73">
        <f t="shared" si="26"/>
        <v>14.046653334676257</v>
      </c>
      <c r="BK38" s="73">
        <f t="shared" si="27"/>
        <v>24.990060283944921</v>
      </c>
      <c r="BL38" s="73">
        <f t="shared" si="28"/>
        <v>10.828552955383358</v>
      </c>
      <c r="BM38" s="73">
        <f t="shared" si="29"/>
        <v>14.419672918845766</v>
      </c>
      <c r="BN38" s="73">
        <f t="shared" si="30"/>
        <v>1.5434484949630571</v>
      </c>
      <c r="BO38" s="73">
        <f t="shared" si="31"/>
        <v>3.4440840801558772</v>
      </c>
      <c r="BP38" s="73">
        <f t="shared" si="32"/>
        <v>7.8423509893552739</v>
      </c>
      <c r="BQ38" s="73">
        <f t="shared" si="33"/>
        <v>1.5652883708394385</v>
      </c>
      <c r="BR38" s="73">
        <f t="shared" si="34"/>
        <v>27.453467407686503</v>
      </c>
      <c r="BS38" s="73">
        <f t="shared" si="35"/>
        <v>29.819518923631147</v>
      </c>
      <c r="BT38" s="73">
        <f t="shared" si="36"/>
        <v>16.279137561596279</v>
      </c>
      <c r="BU38" s="73">
        <f t="shared" si="37"/>
        <v>28.041288742881374</v>
      </c>
      <c r="BV38" s="73">
        <f t="shared" si="38"/>
        <v>7.9626604765997939</v>
      </c>
      <c r="BW38" s="73">
        <f t="shared" si="39"/>
        <v>0.98408743352153583</v>
      </c>
      <c r="BX38" s="73">
        <f t="shared" si="40"/>
        <v>3.139740339583839</v>
      </c>
      <c r="BY38" s="73">
        <f t="shared" si="41"/>
        <v>0.16415413475876847</v>
      </c>
      <c r="BZ38" s="73">
        <f t="shared" si="42"/>
        <v>10.714698254734438</v>
      </c>
      <c r="CA38" s="73">
        <f t="shared" si="43"/>
        <v>27.641668558103888</v>
      </c>
      <c r="CB38" s="73">
        <f t="shared" si="44"/>
        <v>12.657214740952298</v>
      </c>
      <c r="CC38" s="73">
        <f t="shared" si="45"/>
        <v>7.9395079318538564E-2</v>
      </c>
      <c r="CD38" s="73">
        <f t="shared" si="46"/>
        <v>4.6745579794864582</v>
      </c>
      <c r="CE38" s="73">
        <f t="shared" si="47"/>
        <v>1.2614704553860512</v>
      </c>
      <c r="CF38" s="73">
        <f t="shared" si="48"/>
        <v>8.4730667971159107E-2</v>
      </c>
      <c r="CG38" s="73">
        <f t="shared" si="49"/>
        <v>1.2158755779854449</v>
      </c>
      <c r="CH38" s="73">
        <f t="shared" si="50"/>
        <v>0.47436561389587495</v>
      </c>
      <c r="CI38" s="73"/>
      <c r="CJ38" s="73">
        <f t="shared" si="58"/>
        <v>293.13817499999993</v>
      </c>
      <c r="CK38" s="73"/>
      <c r="CL38" s="78">
        <f t="shared" si="59"/>
        <v>0.14262909163483284</v>
      </c>
      <c r="CM38" s="78">
        <f t="shared" si="60"/>
        <v>4.7918198763010858E-2</v>
      </c>
      <c r="CN38" s="78">
        <f t="shared" si="61"/>
        <v>8.5250105292307712E-2</v>
      </c>
      <c r="CO38" s="78">
        <f t="shared" si="62"/>
        <v>3.6940098147855906E-2</v>
      </c>
      <c r="CP38" s="78">
        <f t="shared" si="63"/>
        <v>4.9190703049323992E-2</v>
      </c>
      <c r="CQ38" s="78">
        <f t="shared" si="64"/>
        <v>5.2652592756404293E-3</v>
      </c>
      <c r="CR38" s="78">
        <f t="shared" si="65"/>
        <v>1.1749012492678165E-2</v>
      </c>
      <c r="CS38" s="78">
        <f t="shared" si="66"/>
        <v>2.6753086626657464E-2</v>
      </c>
      <c r="CT38" s="78">
        <f t="shared" si="67"/>
        <v>5.3397629661828894E-3</v>
      </c>
      <c r="CU38" s="78">
        <f t="shared" si="68"/>
        <v>9.3653675123298114E-2</v>
      </c>
      <c r="CV38" s="78">
        <f t="shared" si="69"/>
        <v>0.10172512987648624</v>
      </c>
      <c r="CW38" s="78">
        <f t="shared" si="70"/>
        <v>5.5534007338335523E-2</v>
      </c>
      <c r="CX38" s="78">
        <f t="shared" si="71"/>
        <v>9.565894562481117E-2</v>
      </c>
      <c r="CY38" s="78">
        <f t="shared" si="72"/>
        <v>2.7163505662815141E-2</v>
      </c>
      <c r="CZ38" s="78">
        <f t="shared" si="73"/>
        <v>3.3570770286795162E-3</v>
      </c>
      <c r="DA38" s="78">
        <f t="shared" si="74"/>
        <v>1.0710786268570581E-2</v>
      </c>
      <c r="DB38" s="78">
        <f t="shared" si="75"/>
        <v>5.5998893613487392E-4</v>
      </c>
      <c r="DC38" s="78">
        <f t="shared" si="76"/>
        <v>3.6551698715919345E-2</v>
      </c>
      <c r="DD38" s="78">
        <f t="shared" si="77"/>
        <v>9.4295697099512521E-2</v>
      </c>
      <c r="DE38" s="78">
        <f t="shared" si="78"/>
        <v>4.3178322785670277E-2</v>
      </c>
      <c r="DF38" s="78">
        <f t="shared" si="79"/>
        <v>2.7084523985502259E-4</v>
      </c>
      <c r="DG38" s="78">
        <f t="shared" si="80"/>
        <v>1.5946602585918599E-2</v>
      </c>
      <c r="DH38" s="78">
        <f t="shared" si="81"/>
        <v>4.3033305211306969E-3</v>
      </c>
      <c r="DI38" s="78">
        <f t="shared" si="82"/>
        <v>2.8904685638831969E-4</v>
      </c>
      <c r="DJ38" s="78">
        <f t="shared" si="83"/>
        <v>4.147789956000938E-3</v>
      </c>
      <c r="DK38" s="78">
        <f t="shared" si="84"/>
        <v>1.6182321319830658E-3</v>
      </c>
      <c r="DN38" s="78">
        <f t="shared" si="85"/>
        <v>0.31273749383800731</v>
      </c>
      <c r="DO38" s="78">
        <f t="shared" si="86"/>
        <v>0.21929910525249846</v>
      </c>
      <c r="DP38" s="78">
        <f t="shared" si="87"/>
        <v>0.17664616576512804</v>
      </c>
      <c r="DQ38" s="78">
        <f t="shared" si="88"/>
        <v>0.10314507296549849</v>
      </c>
      <c r="DR38" s="78">
        <f t="shared" si="89"/>
        <v>9.295806144430005E-2</v>
      </c>
      <c r="DS38" s="78">
        <f t="shared" si="90"/>
        <v>4.9107121361158947E-2</v>
      </c>
      <c r="DT38" s="78">
        <f t="shared" si="91"/>
        <v>0.13749553720881663</v>
      </c>
      <c r="DU38" s="78">
        <f t="shared" si="92"/>
        <v>0.22747165459262469</v>
      </c>
      <c r="DV38" s="78">
        <f t="shared" si="93"/>
        <v>0.25625257530430279</v>
      </c>
      <c r="DW38" s="78">
        <f t="shared" si="94"/>
        <v>0.34657175796293105</v>
      </c>
      <c r="DX38" s="78">
        <f t="shared" si="95"/>
        <v>0.28008158850244802</v>
      </c>
      <c r="DY38" s="78">
        <f t="shared" si="96"/>
        <v>0.18171353565464135</v>
      </c>
      <c r="DZ38" s="78">
        <f t="shared" si="97"/>
        <v>0.13689031458487641</v>
      </c>
      <c r="EA38" s="78">
        <f t="shared" si="98"/>
        <v>4.1791357896200115E-2</v>
      </c>
      <c r="EB38" s="78">
        <f t="shared" si="99"/>
        <v>5.1179550949304313E-2</v>
      </c>
      <c r="EC38" s="78">
        <f t="shared" si="100"/>
        <v>0.14211817102013732</v>
      </c>
      <c r="ED38" s="78">
        <f t="shared" si="101"/>
        <v>0.17458570753723701</v>
      </c>
      <c r="EE38" s="78">
        <f t="shared" si="102"/>
        <v>0.17429656384095715</v>
      </c>
      <c r="EF38" s="78">
        <f t="shared" si="103"/>
        <v>0.1536914677109564</v>
      </c>
      <c r="EG38" s="78">
        <f t="shared" si="104"/>
        <v>6.3699101132574598E-2</v>
      </c>
      <c r="EH38" s="78">
        <f t="shared" si="105"/>
        <v>2.080982520329264E-2</v>
      </c>
      <c r="EI38" s="78">
        <f t="shared" si="106"/>
        <v>2.4686769919438554E-2</v>
      </c>
      <c r="EJ38" s="78">
        <f t="shared" si="107"/>
        <v>1.0358399465503021E-2</v>
      </c>
      <c r="EK38" s="78">
        <f t="shared" si="108"/>
        <v>0.14868416057920517</v>
      </c>
      <c r="EL38" s="78">
        <f t="shared" si="109"/>
        <v>0.19631331248582767</v>
      </c>
      <c r="EM38" s="78">
        <f t="shared" si="110"/>
        <v>0.27741562782213447</v>
      </c>
    </row>
    <row r="39" spans="1:143" x14ac:dyDescent="0.25">
      <c r="A39" s="79">
        <f t="shared" si="53"/>
        <v>2.7645620907651105E-4</v>
      </c>
      <c r="B39">
        <v>1984</v>
      </c>
      <c r="C39" s="79">
        <f t="shared" si="54"/>
        <v>0.34513003122755348</v>
      </c>
      <c r="D39" s="81">
        <f t="shared" si="55"/>
        <v>1.5827049617800552E-4</v>
      </c>
      <c r="E39" s="74">
        <f t="shared" si="56"/>
        <v>0.13608287661981822</v>
      </c>
      <c r="F39">
        <v>1984</v>
      </c>
      <c r="G39" s="72">
        <v>3669141</v>
      </c>
      <c r="H39" s="27">
        <v>0.13608287661981822</v>
      </c>
      <c r="I39" s="27">
        <v>3.2718557572677991E-2</v>
      </c>
      <c r="J39" s="27">
        <v>8.7271898597402101E-2</v>
      </c>
      <c r="K39" s="27">
        <v>3.7490472532631387E-2</v>
      </c>
      <c r="L39" s="27">
        <v>4.7821489920370899E-2</v>
      </c>
      <c r="M39" s="27">
        <v>4.4583489769240425E-3</v>
      </c>
      <c r="N39" s="27">
        <v>8.7435524110368087E-3</v>
      </c>
      <c r="O39" s="27">
        <v>2.4776472674241833E-2</v>
      </c>
      <c r="P39" s="27">
        <v>3.1422048508122071E-3</v>
      </c>
      <c r="Q39" s="27">
        <v>0.11386669697209501</v>
      </c>
      <c r="R39" s="27">
        <v>8.9250874801492505E-2</v>
      </c>
      <c r="S39" s="27">
        <v>7.2478962221546567E-2</v>
      </c>
      <c r="T39" s="27">
        <v>9.2083083680467331E-2</v>
      </c>
      <c r="U39" s="27">
        <v>3.1261398004482743E-2</v>
      </c>
      <c r="V39" s="27">
        <v>1.4416895196966443E-3</v>
      </c>
      <c r="W39" s="27">
        <v>9.9746112704063323E-3</v>
      </c>
      <c r="X39" s="27">
        <v>4.9087653889794949E-4</v>
      </c>
      <c r="Y39" s="27">
        <v>3.9654494316839685E-2</v>
      </c>
      <c r="Z39" s="27">
        <v>9.4120965069225487E-2</v>
      </c>
      <c r="AA39" s="27">
        <v>4.9785591077828026E-2</v>
      </c>
      <c r="AB39" s="27">
        <v>1.7195553908061503E-4</v>
      </c>
      <c r="AC39" s="27">
        <v>1.5647954056335966E-2</v>
      </c>
      <c r="AD39" s="27">
        <v>3.4153107069990665E-3</v>
      </c>
      <c r="AE39" s="27">
        <v>1.5827049617800552E-4</v>
      </c>
      <c r="AF39" s="27">
        <v>2.9964293938061497E-3</v>
      </c>
      <c r="AG39" s="27">
        <v>6.9496217870643022E-4</v>
      </c>
      <c r="AH39" s="75">
        <f t="shared" si="57"/>
        <v>2.4965363100185822</v>
      </c>
      <c r="AI39" s="75">
        <f t="shared" si="0"/>
        <v>0.60024500525386648</v>
      </c>
      <c r="AJ39" s="75">
        <f t="shared" si="1"/>
        <v>1.6010645064578528</v>
      </c>
      <c r="AK39" s="75">
        <f t="shared" si="2"/>
        <v>0.68778914939425828</v>
      </c>
      <c r="AL39" s="75">
        <f t="shared" si="3"/>
        <v>0.87731894673959798</v>
      </c>
      <c r="AM39" s="75">
        <f t="shared" si="4"/>
        <v>8.1791555117700296E-2</v>
      </c>
      <c r="AN39" s="75">
        <f t="shared" si="5"/>
        <v>0.16040663318492002</v>
      </c>
      <c r="AO39" s="75">
        <f t="shared" si="6"/>
        <v>0.45454185862220176</v>
      </c>
      <c r="AP39" s="75">
        <f t="shared" si="7"/>
        <v>5.7645963242569757E-2</v>
      </c>
      <c r="AQ39" s="75">
        <f t="shared" si="8"/>
        <v>2.0889648319744483</v>
      </c>
      <c r="AR39" s="75">
        <f t="shared" si="9"/>
        <v>1.637370220100115</v>
      </c>
      <c r="AS39" s="75">
        <f t="shared" si="10"/>
        <v>1.3296776596226381</v>
      </c>
      <c r="AT39" s="75">
        <f t="shared" si="11"/>
        <v>1.6893290886921679</v>
      </c>
      <c r="AU39" s="75">
        <f t="shared" si="12"/>
        <v>0.57351238567782903</v>
      </c>
      <c r="AV39" s="75">
        <f t="shared" si="13"/>
        <v>2.6448810629946327E-2</v>
      </c>
      <c r="AW39" s="75">
        <f t="shared" si="14"/>
        <v>0.18299127585654981</v>
      </c>
      <c r="AX39" s="75">
        <f t="shared" si="15"/>
        <v>9.0054761740428063E-3</v>
      </c>
      <c r="AY39" s="75">
        <f t="shared" si="16"/>
        <v>0.72748965466091742</v>
      </c>
      <c r="AZ39" s="75">
        <f t="shared" si="17"/>
        <v>1.7267154594753154</v>
      </c>
      <c r="BA39" s="75">
        <f t="shared" si="18"/>
        <v>0.91335176716446498</v>
      </c>
      <c r="BB39" s="75">
        <f t="shared" si="19"/>
        <v>3.1546455930889345E-3</v>
      </c>
      <c r="BC39" s="75">
        <f t="shared" si="20"/>
        <v>0.28707274897109303</v>
      </c>
      <c r="BD39" s="75">
        <f t="shared" si="21"/>
        <v>6.2656282713946312E-2</v>
      </c>
      <c r="BE39" s="75">
        <f t="shared" si="22"/>
        <v>2.9035838330853164E-3</v>
      </c>
      <c r="BF39" s="75">
        <f t="shared" si="23"/>
        <v>5.4971609712096449E-2</v>
      </c>
      <c r="BG39" s="75">
        <f t="shared" si="24"/>
        <v>1.2749571116705452E-2</v>
      </c>
      <c r="BH39" s="75"/>
      <c r="BI39" s="73">
        <f t="shared" si="25"/>
        <v>39.373478672838807</v>
      </c>
      <c r="BJ39" s="73">
        <f t="shared" si="26"/>
        <v>13.483655356248027</v>
      </c>
      <c r="BK39" s="73">
        <f t="shared" si="27"/>
        <v>23.414854053975272</v>
      </c>
      <c r="BL39" s="73">
        <f t="shared" si="28"/>
        <v>10.178062933290629</v>
      </c>
      <c r="BM39" s="73">
        <f t="shared" si="29"/>
        <v>13.518369459548063</v>
      </c>
      <c r="BN39" s="73">
        <f t="shared" si="30"/>
        <v>1.4596037731387894</v>
      </c>
      <c r="BO39" s="73">
        <f t="shared" si="31"/>
        <v>3.2827938299156538</v>
      </c>
      <c r="BP39" s="73">
        <f t="shared" si="32"/>
        <v>7.3983059354948679</v>
      </c>
      <c r="BQ39" s="73">
        <f t="shared" si="33"/>
        <v>1.5085583200609713</v>
      </c>
      <c r="BR39" s="73">
        <f t="shared" si="34"/>
        <v>25.381439158425778</v>
      </c>
      <c r="BS39" s="73">
        <f t="shared" si="35"/>
        <v>28.201156358593838</v>
      </c>
      <c r="BT39" s="73">
        <f t="shared" si="36"/>
        <v>14.973614745298436</v>
      </c>
      <c r="BU39" s="73">
        <f t="shared" si="37"/>
        <v>26.335051929795107</v>
      </c>
      <c r="BV39" s="73">
        <f t="shared" si="38"/>
        <v>7.3871698748625052</v>
      </c>
      <c r="BW39" s="73">
        <f t="shared" si="39"/>
        <v>0.95715840460532797</v>
      </c>
      <c r="BX39" s="73">
        <f t="shared" si="40"/>
        <v>2.9491623133690541</v>
      </c>
      <c r="BY39" s="73">
        <f t="shared" si="41"/>
        <v>0.15456626477157037</v>
      </c>
      <c r="BZ39" s="73">
        <f t="shared" si="42"/>
        <v>9.9686243761520217</v>
      </c>
      <c r="CA39" s="73">
        <f t="shared" si="43"/>
        <v>25.922840840581131</v>
      </c>
      <c r="CB39" s="73">
        <f t="shared" si="44"/>
        <v>11.72833796534745</v>
      </c>
      <c r="CC39" s="73">
        <f t="shared" si="45"/>
        <v>7.6009840484789801E-2</v>
      </c>
      <c r="CD39" s="73">
        <f t="shared" si="46"/>
        <v>4.3903071187042642</v>
      </c>
      <c r="CE39" s="73">
        <f t="shared" si="47"/>
        <v>1.1995205847284489</v>
      </c>
      <c r="CF39" s="73">
        <f t="shared" si="48"/>
        <v>8.1978796403079465E-2</v>
      </c>
      <c r="CG39" s="73">
        <f t="shared" si="49"/>
        <v>1.1567649398980835</v>
      </c>
      <c r="CH39" s="73">
        <f t="shared" si="50"/>
        <v>0.4621241534680286</v>
      </c>
      <c r="CI39" s="73"/>
      <c r="CJ39" s="73">
        <f t="shared" si="58"/>
        <v>274.94351</v>
      </c>
      <c r="CK39" s="73"/>
      <c r="CL39" s="78">
        <f t="shared" si="59"/>
        <v>0.14320570313821485</v>
      </c>
      <c r="CM39" s="78">
        <f t="shared" si="60"/>
        <v>4.9041548048353742E-2</v>
      </c>
      <c r="CN39" s="78">
        <f t="shared" si="61"/>
        <v>8.516241774164908E-2</v>
      </c>
      <c r="CO39" s="78">
        <f t="shared" si="62"/>
        <v>3.7018742261967302E-2</v>
      </c>
      <c r="CP39" s="78">
        <f t="shared" si="63"/>
        <v>4.9167807087165151E-2</v>
      </c>
      <c r="CQ39" s="78">
        <f t="shared" si="64"/>
        <v>5.3087405959820234E-3</v>
      </c>
      <c r="CR39" s="78">
        <f t="shared" si="65"/>
        <v>1.1939884778206454E-2</v>
      </c>
      <c r="CS39" s="78">
        <f t="shared" si="66"/>
        <v>2.6908458161077772E-2</v>
      </c>
      <c r="CT39" s="78">
        <f t="shared" si="67"/>
        <v>5.4867937055905463E-3</v>
      </c>
      <c r="CU39" s="78">
        <f t="shared" si="68"/>
        <v>9.2315105595421318E-2</v>
      </c>
      <c r="CV39" s="78">
        <f t="shared" si="69"/>
        <v>0.10257072937853248</v>
      </c>
      <c r="CW39" s="78">
        <f t="shared" si="70"/>
        <v>5.4460695381747457E-2</v>
      </c>
      <c r="CX39" s="78">
        <f t="shared" si="71"/>
        <v>9.5783500871852209E-2</v>
      </c>
      <c r="CY39" s="78">
        <f t="shared" si="72"/>
        <v>2.6867955075071621E-2</v>
      </c>
      <c r="CZ39" s="78">
        <f t="shared" si="73"/>
        <v>3.4812911372424393E-3</v>
      </c>
      <c r="DA39" s="78">
        <f t="shared" si="74"/>
        <v>1.0726429997816839E-2</v>
      </c>
      <c r="DB39" s="78">
        <f t="shared" si="75"/>
        <v>5.6217462551332953E-4</v>
      </c>
      <c r="DC39" s="78">
        <f t="shared" si="76"/>
        <v>3.6256991031183176E-2</v>
      </c>
      <c r="DD39" s="78">
        <f t="shared" si="77"/>
        <v>9.4284243481801519E-2</v>
      </c>
      <c r="DE39" s="78">
        <f t="shared" si="78"/>
        <v>4.2657264269840192E-2</v>
      </c>
      <c r="DF39" s="78">
        <f t="shared" si="79"/>
        <v>2.7645620907651105E-4</v>
      </c>
      <c r="DG39" s="78">
        <f t="shared" si="80"/>
        <v>1.5968033283288861E-2</v>
      </c>
      <c r="DH39" s="78">
        <f t="shared" si="81"/>
        <v>4.3627892316077908E-3</v>
      </c>
      <c r="DI39" s="78">
        <f t="shared" si="82"/>
        <v>2.9816596290299581E-4</v>
      </c>
      <c r="DJ39" s="78">
        <f t="shared" si="83"/>
        <v>4.2072822155288679E-3</v>
      </c>
      <c r="DK39" s="78">
        <f t="shared" si="84"/>
        <v>1.6807967333654415E-3</v>
      </c>
      <c r="DN39" s="78">
        <f t="shared" si="85"/>
        <v>0.31442841119018494</v>
      </c>
      <c r="DO39" s="78">
        <f t="shared" si="86"/>
        <v>0.22039051513913527</v>
      </c>
      <c r="DP39" s="78">
        <f t="shared" si="87"/>
        <v>0.17665770768676356</v>
      </c>
      <c r="DQ39" s="78">
        <f t="shared" si="88"/>
        <v>0.10343517472332092</v>
      </c>
      <c r="DR39" s="78">
        <f t="shared" si="89"/>
        <v>9.3324890622431406E-2</v>
      </c>
      <c r="DS39" s="78">
        <f t="shared" si="90"/>
        <v>4.9643877240856796E-2</v>
      </c>
      <c r="DT39" s="78">
        <f t="shared" si="91"/>
        <v>0.13665024224029609</v>
      </c>
      <c r="DU39" s="78">
        <f t="shared" si="92"/>
        <v>0.22728108684062212</v>
      </c>
      <c r="DV39" s="78">
        <f t="shared" si="93"/>
        <v>0.25483332406129183</v>
      </c>
      <c r="DW39" s="78">
        <f t="shared" si="94"/>
        <v>0.34513003122755348</v>
      </c>
      <c r="DX39" s="78">
        <f t="shared" si="95"/>
        <v>0.27968288070720376</v>
      </c>
      <c r="DY39" s="78">
        <f t="shared" si="96"/>
        <v>0.18059344246591372</v>
      </c>
      <c r="DZ39" s="78">
        <f t="shared" si="97"/>
        <v>0.13685917708198311</v>
      </c>
      <c r="EA39" s="78">
        <f t="shared" si="98"/>
        <v>4.1637850835644231E-2</v>
      </c>
      <c r="EB39" s="78">
        <f t="shared" si="99"/>
        <v>5.1026886791755779E-2</v>
      </c>
      <c r="EC39" s="78">
        <f t="shared" si="100"/>
        <v>0.14182983913631486</v>
      </c>
      <c r="ED39" s="78">
        <f t="shared" si="101"/>
        <v>0.17376067340833823</v>
      </c>
      <c r="EE39" s="78">
        <f t="shared" si="102"/>
        <v>0.17347495499190141</v>
      </c>
      <c r="EF39" s="78">
        <f t="shared" si="103"/>
        <v>0.15318599724400708</v>
      </c>
      <c r="EG39" s="78">
        <f t="shared" si="104"/>
        <v>6.3264542993813358E-2</v>
      </c>
      <c r="EH39" s="78">
        <f t="shared" si="105"/>
        <v>2.0905444686876159E-2</v>
      </c>
      <c r="EI39" s="78">
        <f t="shared" si="106"/>
        <v>2.4836270693328517E-2</v>
      </c>
      <c r="EJ39" s="78">
        <f t="shared" si="107"/>
        <v>1.0549034143405096E-2</v>
      </c>
      <c r="EK39" s="78">
        <f t="shared" si="108"/>
        <v>0.14939194805001216</v>
      </c>
      <c r="EL39" s="78">
        <f t="shared" si="109"/>
        <v>0.19813533013546292</v>
      </c>
      <c r="EM39" s="78">
        <f t="shared" si="110"/>
        <v>0.27909046566158308</v>
      </c>
    </row>
    <row r="40" spans="1:143" x14ac:dyDescent="0.25">
      <c r="A40" s="79">
        <f t="shared" si="53"/>
        <v>2.8392758422738989E-4</v>
      </c>
      <c r="B40">
        <v>1985</v>
      </c>
      <c r="C40" s="79">
        <f t="shared" si="54"/>
        <v>0.34351782702008615</v>
      </c>
      <c r="D40" s="81">
        <f t="shared" si="55"/>
        <v>1.5601094512474495E-4</v>
      </c>
      <c r="E40" s="74">
        <f t="shared" si="56"/>
        <v>0.14061167889815676</v>
      </c>
      <c r="F40">
        <v>1985</v>
      </c>
      <c r="G40" s="72">
        <v>3760561</v>
      </c>
      <c r="H40" s="27">
        <v>0.14061167889815676</v>
      </c>
      <c r="I40" s="27">
        <v>3.7120165545591735E-2</v>
      </c>
      <c r="J40" s="27">
        <v>8.6802981954927333E-2</v>
      </c>
      <c r="K40" s="27">
        <v>3.7081307800895233E-2</v>
      </c>
      <c r="L40" s="27">
        <v>4.6762685893710729E-2</v>
      </c>
      <c r="M40" s="27">
        <v>5.1761995733767613E-3</v>
      </c>
      <c r="N40" s="27">
        <v>8.5023065261292229E-3</v>
      </c>
      <c r="O40" s="27">
        <v>2.4315668718587573E-2</v>
      </c>
      <c r="P40" s="27">
        <v>3.4850177295709757E-3</v>
      </c>
      <c r="Q40" s="27">
        <v>0.11318855053652686</v>
      </c>
      <c r="R40" s="27">
        <v>9.2707039283439985E-2</v>
      </c>
      <c r="S40" s="27">
        <v>6.90542720900479E-2</v>
      </c>
      <c r="T40" s="27">
        <v>9.0606401204474094E-2</v>
      </c>
      <c r="U40" s="27">
        <v>3.1096055184957064E-2</v>
      </c>
      <c r="V40" s="27">
        <v>1.3582811653611625E-3</v>
      </c>
      <c r="W40" s="27">
        <v>9.8275296101814243E-3</v>
      </c>
      <c r="X40" s="27">
        <v>4.3555472040402777E-4</v>
      </c>
      <c r="Y40" s="27">
        <v>3.8567181560782211E-2</v>
      </c>
      <c r="Z40" s="27">
        <v>9.3375740472023003E-2</v>
      </c>
      <c r="AA40" s="27">
        <v>4.6003509956282135E-2</v>
      </c>
      <c r="AB40" s="27">
        <v>1.5601094512474495E-4</v>
      </c>
      <c r="AC40" s="27">
        <v>1.573680663574286E-2</v>
      </c>
      <c r="AD40" s="27">
        <v>4.08934265455233E-3</v>
      </c>
      <c r="AE40" s="27">
        <v>1.6993013725483374E-4</v>
      </c>
      <c r="AF40" s="27">
        <v>3.0552626725544848E-3</v>
      </c>
      <c r="AG40" s="27">
        <v>7.1451852934455683E-4</v>
      </c>
      <c r="AH40" s="75">
        <f t="shared" si="57"/>
        <v>2.6438939790446563</v>
      </c>
      <c r="AI40" s="75">
        <f t="shared" si="0"/>
        <v>0.69796323432148</v>
      </c>
      <c r="AJ40" s="75">
        <f t="shared" si="1"/>
        <v>1.6321395431170174</v>
      </c>
      <c r="AK40" s="75">
        <f t="shared" si="2"/>
        <v>0.6972325997252119</v>
      </c>
      <c r="AL40" s="75">
        <f t="shared" si="3"/>
        <v>0.87926966413569363</v>
      </c>
      <c r="AM40" s="75">
        <f t="shared" si="4"/>
        <v>9.7327071219286423E-2</v>
      </c>
      <c r="AN40" s="75">
        <f t="shared" si="5"/>
        <v>0.15986721166103518</v>
      </c>
      <c r="AO40" s="75">
        <f t="shared" si="6"/>
        <v>0.45720277736020204</v>
      </c>
      <c r="AP40" s="75">
        <f t="shared" si="7"/>
        <v>6.5528108790665798E-2</v>
      </c>
      <c r="AQ40" s="75">
        <f t="shared" si="8"/>
        <v>2.1282622439709598</v>
      </c>
      <c r="AR40" s="75">
        <f t="shared" si="9"/>
        <v>1.7431523817738617</v>
      </c>
      <c r="AS40" s="75">
        <f t="shared" si="10"/>
        <v>1.298414012526113</v>
      </c>
      <c r="AT40" s="75">
        <f t="shared" si="11"/>
        <v>1.7036544935994915</v>
      </c>
      <c r="AU40" s="75">
        <f t="shared" si="12"/>
        <v>0.58469306191198656</v>
      </c>
      <c r="AV40" s="75">
        <f t="shared" si="13"/>
        <v>2.5539495887458692E-2</v>
      </c>
      <c r="AW40" s="75">
        <f t="shared" si="14"/>
        <v>0.18478512289196733</v>
      </c>
      <c r="AX40" s="75">
        <f t="shared" si="15"/>
        <v>8.1896504745864566E-3</v>
      </c>
      <c r="AY40" s="75">
        <f t="shared" si="16"/>
        <v>0.72517119428698351</v>
      </c>
      <c r="AZ40" s="75">
        <f t="shared" si="17"/>
        <v>1.7557258398260567</v>
      </c>
      <c r="BA40" s="75">
        <f t="shared" si="18"/>
        <v>0.86499502702353148</v>
      </c>
      <c r="BB40" s="75">
        <f t="shared" si="19"/>
        <v>2.93344337904628E-3</v>
      </c>
      <c r="BC40" s="75">
        <f t="shared" si="20"/>
        <v>0.29589610649457904</v>
      </c>
      <c r="BD40" s="75">
        <f t="shared" si="21"/>
        <v>7.6891112511729823E-2</v>
      </c>
      <c r="BE40" s="75">
        <f t="shared" si="22"/>
        <v>3.1951632344258741E-3</v>
      </c>
      <c r="BF40" s="75">
        <f t="shared" si="23"/>
        <v>5.7447508255820831E-2</v>
      </c>
      <c r="BG40" s="75">
        <f t="shared" si="24"/>
        <v>1.343495257615248E-2</v>
      </c>
      <c r="BH40" s="75"/>
      <c r="BI40" s="73">
        <f t="shared" si="25"/>
        <v>36.876942362820223</v>
      </c>
      <c r="BJ40" s="73">
        <f t="shared" si="26"/>
        <v>12.883410350994161</v>
      </c>
      <c r="BK40" s="73">
        <f t="shared" si="27"/>
        <v>21.81378954751742</v>
      </c>
      <c r="BL40" s="73">
        <f t="shared" si="28"/>
        <v>9.490273783896372</v>
      </c>
      <c r="BM40" s="73">
        <f t="shared" si="29"/>
        <v>12.641050512808466</v>
      </c>
      <c r="BN40" s="73">
        <f t="shared" si="30"/>
        <v>1.3778122180210892</v>
      </c>
      <c r="BO40" s="73">
        <f t="shared" si="31"/>
        <v>3.1223871967307337</v>
      </c>
      <c r="BP40" s="73">
        <f t="shared" si="32"/>
        <v>6.9437640768726663</v>
      </c>
      <c r="BQ40" s="73">
        <f t="shared" si="33"/>
        <v>1.4509123568184017</v>
      </c>
      <c r="BR40" s="73">
        <f t="shared" si="34"/>
        <v>23.29247432645133</v>
      </c>
      <c r="BS40" s="73">
        <f t="shared" si="35"/>
        <v>26.563786138493722</v>
      </c>
      <c r="BT40" s="73">
        <f t="shared" si="36"/>
        <v>13.643937085675798</v>
      </c>
      <c r="BU40" s="73">
        <f t="shared" si="37"/>
        <v>24.645722841102938</v>
      </c>
      <c r="BV40" s="73">
        <f t="shared" si="38"/>
        <v>6.813657489184676</v>
      </c>
      <c r="BW40" s="73">
        <f t="shared" si="39"/>
        <v>0.93070959397538167</v>
      </c>
      <c r="BX40" s="73">
        <f t="shared" si="40"/>
        <v>2.7661710375125041</v>
      </c>
      <c r="BY40" s="73">
        <f t="shared" si="41"/>
        <v>0.14556078859752758</v>
      </c>
      <c r="BZ40" s="73">
        <f t="shared" si="42"/>
        <v>9.2411347214911039</v>
      </c>
      <c r="CA40" s="73">
        <f t="shared" si="43"/>
        <v>24.196125381105816</v>
      </c>
      <c r="CB40" s="73">
        <f t="shared" si="44"/>
        <v>10.814986198182984</v>
      </c>
      <c r="CC40" s="73">
        <f t="shared" si="45"/>
        <v>7.2855194891700864E-2</v>
      </c>
      <c r="CD40" s="73">
        <f t="shared" si="46"/>
        <v>4.1032343697331708</v>
      </c>
      <c r="CE40" s="73">
        <f t="shared" si="47"/>
        <v>1.1368643020145026</v>
      </c>
      <c r="CF40" s="73">
        <f t="shared" si="48"/>
        <v>7.9075212569994155E-2</v>
      </c>
      <c r="CG40" s="73">
        <f t="shared" si="49"/>
        <v>1.101793330185987</v>
      </c>
      <c r="CH40" s="73">
        <f t="shared" si="50"/>
        <v>0.44937458235132316</v>
      </c>
      <c r="CI40" s="73"/>
      <c r="CJ40" s="73">
        <f t="shared" si="58"/>
        <v>256.59780499999999</v>
      </c>
      <c r="CK40" s="73"/>
      <c r="CL40" s="78">
        <f t="shared" si="59"/>
        <v>0.14371495641913315</v>
      </c>
      <c r="CM40" s="78">
        <f t="shared" si="60"/>
        <v>5.0208575833274031E-2</v>
      </c>
      <c r="CN40" s="78">
        <f t="shared" si="61"/>
        <v>8.5011598394294216E-2</v>
      </c>
      <c r="CO40" s="78">
        <f t="shared" si="62"/>
        <v>3.6985015455983233E-2</v>
      </c>
      <c r="CP40" s="78">
        <f t="shared" si="63"/>
        <v>4.9264063318111652E-2</v>
      </c>
      <c r="CQ40" s="78">
        <f t="shared" si="64"/>
        <v>5.3695401565149372E-3</v>
      </c>
      <c r="CR40" s="78">
        <f t="shared" si="65"/>
        <v>1.2168409611807606E-2</v>
      </c>
      <c r="CS40" s="78">
        <f t="shared" si="66"/>
        <v>2.7060886498513369E-2</v>
      </c>
      <c r="CT40" s="78">
        <f t="shared" si="67"/>
        <v>5.6544223237544912E-3</v>
      </c>
      <c r="CU40" s="78">
        <f t="shared" si="68"/>
        <v>9.0774253998202867E-2</v>
      </c>
      <c r="CV40" s="78">
        <f t="shared" si="69"/>
        <v>0.10352304509578218</v>
      </c>
      <c r="CW40" s="78">
        <f t="shared" si="70"/>
        <v>5.317246219497395E-2</v>
      </c>
      <c r="CX40" s="78">
        <f t="shared" si="71"/>
        <v>9.6048065731127119E-2</v>
      </c>
      <c r="CY40" s="78">
        <f t="shared" si="72"/>
        <v>2.6553841679139368E-2</v>
      </c>
      <c r="CZ40" s="78">
        <f t="shared" si="73"/>
        <v>3.6271144017595226E-3</v>
      </c>
      <c r="DA40" s="78">
        <f t="shared" si="74"/>
        <v>1.0780181995370165E-2</v>
      </c>
      <c r="DB40" s="78">
        <f t="shared" si="75"/>
        <v>5.6727215027239843E-4</v>
      </c>
      <c r="DC40" s="78">
        <f t="shared" si="76"/>
        <v>3.601408329074017E-2</v>
      </c>
      <c r="DD40" s="78">
        <f t="shared" si="77"/>
        <v>9.4295917227763565E-2</v>
      </c>
      <c r="DE40" s="78">
        <f t="shared" si="78"/>
        <v>4.2147617740467359E-2</v>
      </c>
      <c r="DF40" s="78">
        <f t="shared" si="79"/>
        <v>2.8392758422738989E-4</v>
      </c>
      <c r="DG40" s="78">
        <f t="shared" si="80"/>
        <v>1.5990917653146607E-2</v>
      </c>
      <c r="DH40" s="78">
        <f t="shared" si="81"/>
        <v>4.4305301131258804E-3</v>
      </c>
      <c r="DI40" s="78">
        <f t="shared" si="82"/>
        <v>3.0816792283158522E-4</v>
      </c>
      <c r="DJ40" s="78">
        <f t="shared" si="83"/>
        <v>4.2938532938190449E-3</v>
      </c>
      <c r="DK40" s="78">
        <f t="shared" si="84"/>
        <v>1.7512799158641407E-3</v>
      </c>
      <c r="DN40" s="78">
        <f t="shared" si="85"/>
        <v>0.3159201461026846</v>
      </c>
      <c r="DO40" s="78">
        <f t="shared" si="86"/>
        <v>0.22146925300166312</v>
      </c>
      <c r="DP40" s="78">
        <f t="shared" si="87"/>
        <v>0.17663021732490405</v>
      </c>
      <c r="DQ40" s="78">
        <f t="shared" si="88"/>
        <v>0.10378702854241742</v>
      </c>
      <c r="DR40" s="78">
        <f t="shared" si="89"/>
        <v>9.3862899584947562E-2</v>
      </c>
      <c r="DS40" s="78">
        <f t="shared" si="90"/>
        <v>5.0253258590590405E-2</v>
      </c>
      <c r="DT40" s="78">
        <f t="shared" si="91"/>
        <v>0.13565797243227834</v>
      </c>
      <c r="DU40" s="78">
        <f t="shared" si="92"/>
        <v>0.22701260791625291</v>
      </c>
      <c r="DV40" s="78">
        <f t="shared" si="93"/>
        <v>0.25312418361271349</v>
      </c>
      <c r="DW40" s="78">
        <f t="shared" si="94"/>
        <v>0.34351782702008615</v>
      </c>
      <c r="DX40" s="78">
        <f t="shared" si="95"/>
        <v>0.27929741470102259</v>
      </c>
      <c r="DY40" s="78">
        <f t="shared" si="96"/>
        <v>0.17940148400699998</v>
      </c>
      <c r="DZ40" s="78">
        <f t="shared" si="97"/>
        <v>0.13700920380739617</v>
      </c>
      <c r="EA40" s="78">
        <f t="shared" si="98"/>
        <v>4.1528410226541454E-2</v>
      </c>
      <c r="EB40" s="78">
        <f t="shared" si="99"/>
        <v>5.098865183814226E-2</v>
      </c>
      <c r="EC40" s="78">
        <f t="shared" si="100"/>
        <v>0.14165745466414631</v>
      </c>
      <c r="ED40" s="78">
        <f t="shared" si="101"/>
        <v>0.17302489040924349</v>
      </c>
      <c r="EE40" s="78">
        <f t="shared" si="102"/>
        <v>0.17274154584319845</v>
      </c>
      <c r="EF40" s="78">
        <f t="shared" si="103"/>
        <v>0.15271838020560491</v>
      </c>
      <c r="EG40" s="78">
        <f t="shared" si="104"/>
        <v>6.2852993090967244E-2</v>
      </c>
      <c r="EH40" s="78">
        <f t="shared" si="105"/>
        <v>2.1013543273331461E-2</v>
      </c>
      <c r="EI40" s="78">
        <f t="shared" si="106"/>
        <v>2.5023468982923115E-2</v>
      </c>
      <c r="EJ40" s="78">
        <f t="shared" si="107"/>
        <v>1.0783831245640653E-2</v>
      </c>
      <c r="EK40" s="78">
        <f t="shared" si="108"/>
        <v>0.15006825755164793</v>
      </c>
      <c r="EL40" s="78">
        <f t="shared" si="109"/>
        <v>0.19996866546209038</v>
      </c>
      <c r="EM40" s="78">
        <f t="shared" si="110"/>
        <v>0.28068641056256555</v>
      </c>
    </row>
    <row r="41" spans="1:143" x14ac:dyDescent="0.25">
      <c r="A41" s="79">
        <f t="shared" si="53"/>
        <v>2.9404214349609782E-4</v>
      </c>
      <c r="B41">
        <v>1986</v>
      </c>
      <c r="C41" s="79">
        <f t="shared" si="54"/>
        <v>0.34177521503754643</v>
      </c>
      <c r="D41" s="81">
        <f t="shared" si="55"/>
        <v>1.5717321069942078E-4</v>
      </c>
      <c r="E41" s="74">
        <f t="shared" si="56"/>
        <v>0.14508368018162238</v>
      </c>
      <c r="F41">
        <v>1986</v>
      </c>
      <c r="G41" s="72">
        <v>3731000</v>
      </c>
      <c r="H41" s="27">
        <v>0.14508368018162238</v>
      </c>
      <c r="I41" s="27">
        <v>4.0877841487906394E-2</v>
      </c>
      <c r="J41" s="27">
        <v>8.590272724626713E-2</v>
      </c>
      <c r="K41" s="27">
        <v>3.5127630468317954E-2</v>
      </c>
      <c r="L41" s="27">
        <v>4.6226387635707425E-2</v>
      </c>
      <c r="M41" s="27">
        <v>5.7921238757749514E-3</v>
      </c>
      <c r="N41" s="27">
        <v>8.2545041767325428E-3</v>
      </c>
      <c r="O41" s="27">
        <v>2.3857729138166896E-2</v>
      </c>
      <c r="P41" s="27">
        <v>3.4607212504002096E-3</v>
      </c>
      <c r="Q41" s="27">
        <v>0.10910556800651977</v>
      </c>
      <c r="R41" s="27">
        <v>9.5591582501382541E-2</v>
      </c>
      <c r="S41" s="27">
        <v>6.5214657857205233E-2</v>
      </c>
      <c r="T41" s="27">
        <v>8.8688767936665011E-2</v>
      </c>
      <c r="U41" s="27">
        <v>3.0371103414151411E-2</v>
      </c>
      <c r="V41" s="27">
        <v>1.4890706406263643E-3</v>
      </c>
      <c r="W41" s="27">
        <v>9.6003725587216586E-3</v>
      </c>
      <c r="X41" s="27">
        <v>4.156358238495794E-4</v>
      </c>
      <c r="Y41" s="27">
        <v>3.7739034257938703E-2</v>
      </c>
      <c r="Z41" s="27">
        <v>9.6507261984457318E-2</v>
      </c>
      <c r="AA41" s="27">
        <v>4.3458974881392436E-2</v>
      </c>
      <c r="AB41" s="27">
        <v>1.647408097330966E-4</v>
      </c>
      <c r="AC41" s="27">
        <v>1.5531041709113135E-2</v>
      </c>
      <c r="AD41" s="27">
        <v>7.3248537415955993E-3</v>
      </c>
      <c r="AE41" s="27">
        <v>1.5717321069942078E-4</v>
      </c>
      <c r="AF41" s="27">
        <v>3.2400966324184302E-3</v>
      </c>
      <c r="AG41" s="27">
        <v>8.1671857263439761E-4</v>
      </c>
      <c r="AH41" s="75">
        <f t="shared" si="57"/>
        <v>2.7065360537881653</v>
      </c>
      <c r="AI41" s="75">
        <f t="shared" si="0"/>
        <v>0.76257613295689375</v>
      </c>
      <c r="AJ41" s="75">
        <f t="shared" si="1"/>
        <v>1.6025153767791134</v>
      </c>
      <c r="AK41" s="75">
        <f t="shared" si="2"/>
        <v>0.65530594638647144</v>
      </c>
      <c r="AL41" s="75">
        <f t="shared" si="3"/>
        <v>0.86235326134412205</v>
      </c>
      <c r="AM41" s="75">
        <f t="shared" si="4"/>
        <v>0.10805207090258173</v>
      </c>
      <c r="AN41" s="75">
        <f t="shared" si="5"/>
        <v>0.15398777541694558</v>
      </c>
      <c r="AO41" s="75">
        <f t="shared" si="6"/>
        <v>0.44506593707250341</v>
      </c>
      <c r="AP41" s="75">
        <f t="shared" si="7"/>
        <v>6.4559754926215907E-2</v>
      </c>
      <c r="AQ41" s="75">
        <f t="shared" si="8"/>
        <v>2.0353643711616263</v>
      </c>
      <c r="AR41" s="75">
        <f t="shared" si="9"/>
        <v>1.7832609715632914</v>
      </c>
      <c r="AS41" s="75">
        <f t="shared" si="10"/>
        <v>1.2165794423261636</v>
      </c>
      <c r="AT41" s="75">
        <f t="shared" si="11"/>
        <v>1.6544889658584858</v>
      </c>
      <c r="AU41" s="75">
        <f t="shared" si="12"/>
        <v>0.56657293419099453</v>
      </c>
      <c r="AV41" s="75">
        <f t="shared" si="13"/>
        <v>2.7778612800884825E-2</v>
      </c>
      <c r="AW41" s="75">
        <f t="shared" si="14"/>
        <v>0.17909495008295254</v>
      </c>
      <c r="AX41" s="75">
        <f t="shared" si="15"/>
        <v>7.7536862939139037E-3</v>
      </c>
      <c r="AY41" s="75">
        <f t="shared" si="16"/>
        <v>0.70402168408184651</v>
      </c>
      <c r="AZ41" s="75">
        <f t="shared" si="17"/>
        <v>1.8003429723200512</v>
      </c>
      <c r="BA41" s="75">
        <f t="shared" si="18"/>
        <v>0.81072717641237579</v>
      </c>
      <c r="BB41" s="75">
        <f t="shared" si="19"/>
        <v>3.073239805570917E-3</v>
      </c>
      <c r="BC41" s="75">
        <f t="shared" si="20"/>
        <v>0.28973158308350555</v>
      </c>
      <c r="BD41" s="75">
        <f t="shared" si="21"/>
        <v>0.13664514654946591</v>
      </c>
      <c r="BE41" s="75">
        <f t="shared" si="22"/>
        <v>2.9320662455976946E-3</v>
      </c>
      <c r="BF41" s="75">
        <f t="shared" si="23"/>
        <v>6.0444002677765812E-2</v>
      </c>
      <c r="BG41" s="75">
        <f t="shared" si="24"/>
        <v>1.5235884972494687E-2</v>
      </c>
      <c r="BH41" s="75"/>
      <c r="BI41" s="73">
        <f t="shared" si="25"/>
        <v>34.233048383775568</v>
      </c>
      <c r="BJ41" s="73">
        <f t="shared" si="26"/>
        <v>12.185447116672682</v>
      </c>
      <c r="BK41" s="73">
        <f t="shared" si="27"/>
        <v>20.181650004400403</v>
      </c>
      <c r="BL41" s="73">
        <f t="shared" si="28"/>
        <v>8.7930411841711607</v>
      </c>
      <c r="BM41" s="73">
        <f t="shared" si="29"/>
        <v>11.761780848672773</v>
      </c>
      <c r="BN41" s="73">
        <f t="shared" si="30"/>
        <v>1.2804851468018028</v>
      </c>
      <c r="BO41" s="73">
        <f t="shared" si="31"/>
        <v>2.9625199850696986</v>
      </c>
      <c r="BP41" s="73">
        <f t="shared" si="32"/>
        <v>6.4865612995124646</v>
      </c>
      <c r="BQ41" s="73">
        <f t="shared" si="33"/>
        <v>1.3853842480277359</v>
      </c>
      <c r="BR41" s="73">
        <f t="shared" si="34"/>
        <v>21.164212082480372</v>
      </c>
      <c r="BS41" s="73">
        <f t="shared" si="35"/>
        <v>24.820633756719861</v>
      </c>
      <c r="BT41" s="73">
        <f t="shared" si="36"/>
        <v>12.345523073149685</v>
      </c>
      <c r="BU41" s="73">
        <f t="shared" si="37"/>
        <v>22.942068347503447</v>
      </c>
      <c r="BV41" s="73">
        <f t="shared" si="38"/>
        <v>6.2289644272726896</v>
      </c>
      <c r="BW41" s="73">
        <f t="shared" si="39"/>
        <v>0.90517009808792293</v>
      </c>
      <c r="BX41" s="73">
        <f t="shared" si="40"/>
        <v>2.5813859146205367</v>
      </c>
      <c r="BY41" s="73">
        <f t="shared" si="41"/>
        <v>0.13737113812294113</v>
      </c>
      <c r="BZ41" s="73">
        <f t="shared" si="42"/>
        <v>8.5159635272041196</v>
      </c>
      <c r="CA41" s="73">
        <f t="shared" si="43"/>
        <v>22.44039954127976</v>
      </c>
      <c r="CB41" s="73">
        <f t="shared" si="44"/>
        <v>9.9499911711594518</v>
      </c>
      <c r="CC41" s="73">
        <f t="shared" si="45"/>
        <v>6.992175151265459E-2</v>
      </c>
      <c r="CD41" s="73">
        <f t="shared" si="46"/>
        <v>3.8073382632385915</v>
      </c>
      <c r="CE41" s="73">
        <f t="shared" si="47"/>
        <v>1.0599731895027729</v>
      </c>
      <c r="CF41" s="73">
        <f t="shared" si="48"/>
        <v>7.5880049335568286E-2</v>
      </c>
      <c r="CG41" s="73">
        <f t="shared" si="49"/>
        <v>1.0443458219301662</v>
      </c>
      <c r="CH41" s="73">
        <f t="shared" si="50"/>
        <v>0.4359396297751707</v>
      </c>
      <c r="CI41" s="73"/>
      <c r="CJ41" s="73">
        <f t="shared" si="58"/>
        <v>237.79500000000002</v>
      </c>
      <c r="CK41" s="73"/>
      <c r="CL41" s="78">
        <f t="shared" si="59"/>
        <v>0.14396033719706286</v>
      </c>
      <c r="CM41" s="78">
        <f t="shared" si="60"/>
        <v>5.1243495938403591E-2</v>
      </c>
      <c r="CN41" s="78">
        <f t="shared" si="61"/>
        <v>8.4869951026726384E-2</v>
      </c>
      <c r="CO41" s="78">
        <f t="shared" si="62"/>
        <v>3.6977401476781094E-2</v>
      </c>
      <c r="CP41" s="78">
        <f t="shared" si="63"/>
        <v>4.9461850958484294E-2</v>
      </c>
      <c r="CQ41" s="78">
        <f t="shared" si="64"/>
        <v>5.384827884529964E-3</v>
      </c>
      <c r="CR41" s="78">
        <f t="shared" si="65"/>
        <v>1.2458293845832328E-2</v>
      </c>
      <c r="CS41" s="78">
        <f t="shared" si="66"/>
        <v>2.7277954959155845E-2</v>
      </c>
      <c r="CT41" s="78">
        <f t="shared" si="67"/>
        <v>5.8259603777528366E-3</v>
      </c>
      <c r="CU41" s="78">
        <f t="shared" si="68"/>
        <v>8.9001922170274278E-2</v>
      </c>
      <c r="CV41" s="78">
        <f t="shared" si="69"/>
        <v>0.10437828279282516</v>
      </c>
      <c r="CW41" s="78">
        <f t="shared" si="70"/>
        <v>5.1916663820306082E-2</v>
      </c>
      <c r="CX41" s="78">
        <f t="shared" si="71"/>
        <v>9.6478346254140937E-2</v>
      </c>
      <c r="CY41" s="78">
        <f t="shared" si="72"/>
        <v>2.6194682088659094E-2</v>
      </c>
      <c r="CZ41" s="78">
        <f t="shared" si="73"/>
        <v>3.8065144266612961E-3</v>
      </c>
      <c r="DA41" s="78">
        <f t="shared" si="74"/>
        <v>1.0855509639061109E-2</v>
      </c>
      <c r="DB41" s="78">
        <f t="shared" si="75"/>
        <v>5.776872437306971E-4</v>
      </c>
      <c r="DC41" s="78">
        <f t="shared" si="76"/>
        <v>3.5812206006030904E-2</v>
      </c>
      <c r="DD41" s="78">
        <f t="shared" si="77"/>
        <v>9.4368676975040505E-2</v>
      </c>
      <c r="DE41" s="78">
        <f t="shared" si="78"/>
        <v>4.1842726597108651E-2</v>
      </c>
      <c r="DF41" s="78">
        <f t="shared" si="79"/>
        <v>2.9404214349609782E-4</v>
      </c>
      <c r="DG41" s="78">
        <f t="shared" si="80"/>
        <v>1.6011010589956017E-2</v>
      </c>
      <c r="DH41" s="78">
        <f t="shared" si="81"/>
        <v>4.4575083138954676E-3</v>
      </c>
      <c r="DI41" s="78">
        <f t="shared" si="82"/>
        <v>3.1909859053204771E-4</v>
      </c>
      <c r="DJ41" s="78">
        <f t="shared" si="83"/>
        <v>4.3917904999271062E-3</v>
      </c>
      <c r="DK41" s="78">
        <f t="shared" si="84"/>
        <v>1.8332581836252684E-3</v>
      </c>
      <c r="DN41" s="78">
        <f t="shared" si="85"/>
        <v>0.31705118563897394</v>
      </c>
      <c r="DO41" s="78">
        <f t="shared" si="86"/>
        <v>0.22255269940039538</v>
      </c>
      <c r="DP41" s="78">
        <f t="shared" si="87"/>
        <v>0.17669403134652173</v>
      </c>
      <c r="DQ41" s="78">
        <f t="shared" si="88"/>
        <v>0.10428237416562768</v>
      </c>
      <c r="DR41" s="78">
        <f t="shared" si="89"/>
        <v>9.4582927648002427E-2</v>
      </c>
      <c r="DS41" s="78">
        <f t="shared" si="90"/>
        <v>5.0947037067270967E-2</v>
      </c>
      <c r="DT41" s="78">
        <f t="shared" si="91"/>
        <v>0.13456413135301529</v>
      </c>
      <c r="DU41" s="78">
        <f t="shared" si="92"/>
        <v>0.22648412030000811</v>
      </c>
      <c r="DV41" s="78">
        <f t="shared" si="93"/>
        <v>0.25112282916115836</v>
      </c>
      <c r="DW41" s="78">
        <f t="shared" si="94"/>
        <v>0.34177521503754643</v>
      </c>
      <c r="DX41" s="78">
        <f t="shared" si="95"/>
        <v>0.27896797495593129</v>
      </c>
      <c r="DY41" s="78">
        <f t="shared" si="96"/>
        <v>0.17839620658976743</v>
      </c>
      <c r="DZ41" s="78">
        <f t="shared" si="97"/>
        <v>0.13733505240852245</v>
      </c>
      <c r="EA41" s="78">
        <f t="shared" si="98"/>
        <v>4.1434393398112196E-2</v>
      </c>
      <c r="EB41" s="78">
        <f t="shared" si="99"/>
        <v>5.1051917315484009E-2</v>
      </c>
      <c r="EC41" s="78">
        <f t="shared" si="100"/>
        <v>0.14161407986386321</v>
      </c>
      <c r="ED41" s="78">
        <f t="shared" si="101"/>
        <v>0.17260129682191078</v>
      </c>
      <c r="EE41" s="78">
        <f t="shared" si="102"/>
        <v>0.17231765172167618</v>
      </c>
      <c r="EF41" s="78">
        <f t="shared" si="103"/>
        <v>0.15251645630560129</v>
      </c>
      <c r="EG41" s="78">
        <f t="shared" si="104"/>
        <v>6.2605287644456234E-2</v>
      </c>
      <c r="EH41" s="78">
        <f t="shared" si="105"/>
        <v>2.108165963787963E-2</v>
      </c>
      <c r="EI41" s="78">
        <f t="shared" si="106"/>
        <v>2.5179407994310638E-2</v>
      </c>
      <c r="EJ41" s="78">
        <f t="shared" si="107"/>
        <v>1.100165558797989E-2</v>
      </c>
      <c r="EK41" s="78">
        <f t="shared" si="108"/>
        <v>0.15050448447114728</v>
      </c>
      <c r="EL41" s="78">
        <f t="shared" si="109"/>
        <v>0.2014288818190188</v>
      </c>
      <c r="EM41" s="78">
        <f t="shared" si="110"/>
        <v>0.28190704234581809</v>
      </c>
    </row>
    <row r="42" spans="1:143" x14ac:dyDescent="0.25">
      <c r="A42" s="79">
        <f t="shared" si="53"/>
        <v>3.0504933698587058E-4</v>
      </c>
      <c r="B42">
        <v>1987</v>
      </c>
      <c r="C42" s="79">
        <f t="shared" si="54"/>
        <v>0.3403429018387506</v>
      </c>
      <c r="D42" s="81">
        <f t="shared" si="55"/>
        <v>1.7480550723885182E-4</v>
      </c>
      <c r="E42" s="74">
        <f t="shared" si="56"/>
        <v>0.15021043006193191</v>
      </c>
      <c r="F42">
        <v>1987</v>
      </c>
      <c r="G42" s="72">
        <v>3829000</v>
      </c>
      <c r="H42" s="27">
        <v>0.15021043006193191</v>
      </c>
      <c r="I42" s="27">
        <v>4.2815234040343729E-2</v>
      </c>
      <c r="J42" s="27">
        <v>8.5343163979681017E-2</v>
      </c>
      <c r="K42" s="27">
        <v>3.6164547943150709E-2</v>
      </c>
      <c r="L42" s="27">
        <v>4.5834234764373136E-2</v>
      </c>
      <c r="M42" s="27">
        <v>5.6024299696253799E-3</v>
      </c>
      <c r="N42" s="27">
        <v>8.9595033908229996E-3</v>
      </c>
      <c r="O42" s="27">
        <v>2.3565859272912933E-2</v>
      </c>
      <c r="P42" s="27">
        <v>3.4816872481401675E-3</v>
      </c>
      <c r="Q42" s="27">
        <v>0.10498253387217275</v>
      </c>
      <c r="R42" s="27">
        <v>9.9672600246343071E-2</v>
      </c>
      <c r="S42" s="27">
        <v>6.2656524485751625E-2</v>
      </c>
      <c r="T42" s="27">
        <v>8.7436791655488927E-2</v>
      </c>
      <c r="U42" s="27">
        <v>2.9362709889203309E-2</v>
      </c>
      <c r="V42" s="27">
        <v>1.8265156300930855E-3</v>
      </c>
      <c r="W42" s="27">
        <v>9.9604524174217047E-3</v>
      </c>
      <c r="X42" s="27">
        <v>4.1191792794897757E-4</v>
      </c>
      <c r="Y42" s="27">
        <v>3.7123382111569757E-2</v>
      </c>
      <c r="Z42" s="27">
        <v>9.5636496851481664E-2</v>
      </c>
      <c r="AA42" s="27">
        <v>4.1637171843044267E-2</v>
      </c>
      <c r="AB42" s="27">
        <v>1.7480550723885182E-4</v>
      </c>
      <c r="AC42" s="27">
        <v>1.523980950238122E-2</v>
      </c>
      <c r="AD42" s="27">
        <v>6.8260685202973428E-3</v>
      </c>
      <c r="AE42" s="27">
        <v>1.7480550723885182E-4</v>
      </c>
      <c r="AF42" s="27">
        <v>4.0539877866911283E-3</v>
      </c>
      <c r="AG42" s="27">
        <v>8.4633557465147076E-4</v>
      </c>
      <c r="AH42" s="75">
        <f t="shared" si="57"/>
        <v>2.8757786835356867</v>
      </c>
      <c r="AI42" s="75">
        <f t="shared" si="0"/>
        <v>0.81969765570238073</v>
      </c>
      <c r="AJ42" s="75">
        <f t="shared" si="1"/>
        <v>1.6338948743909929</v>
      </c>
      <c r="AK42" s="75">
        <f t="shared" si="2"/>
        <v>0.69237027037162024</v>
      </c>
      <c r="AL42" s="75">
        <f t="shared" si="3"/>
        <v>0.87749642456392363</v>
      </c>
      <c r="AM42" s="75">
        <f t="shared" si="4"/>
        <v>0.10725852176847789</v>
      </c>
      <c r="AN42" s="75">
        <f t="shared" si="5"/>
        <v>0.17152969241730631</v>
      </c>
      <c r="AO42" s="75">
        <f t="shared" si="6"/>
        <v>0.45116837577991814</v>
      </c>
      <c r="AP42" s="75">
        <f t="shared" si="7"/>
        <v>6.6656902365643506E-2</v>
      </c>
      <c r="AQ42" s="75">
        <f t="shared" si="8"/>
        <v>2.0098906109827475</v>
      </c>
      <c r="AR42" s="75">
        <f t="shared" si="9"/>
        <v>1.908231931716238</v>
      </c>
      <c r="AS42" s="75">
        <f t="shared" si="10"/>
        <v>1.199559161279715</v>
      </c>
      <c r="AT42" s="75">
        <f t="shared" si="11"/>
        <v>1.6739773762443355</v>
      </c>
      <c r="AU42" s="75">
        <f t="shared" si="12"/>
        <v>0.56214908082879733</v>
      </c>
      <c r="AV42" s="75">
        <f t="shared" si="13"/>
        <v>3.4968641738132127E-2</v>
      </c>
      <c r="AW42" s="75">
        <f t="shared" si="14"/>
        <v>0.19069286153153855</v>
      </c>
      <c r="AX42" s="75">
        <f t="shared" si="15"/>
        <v>7.8861687305831745E-3</v>
      </c>
      <c r="AY42" s="75">
        <f t="shared" si="16"/>
        <v>0.71072715052600299</v>
      </c>
      <c r="AZ42" s="75">
        <f t="shared" si="17"/>
        <v>1.8309607322216166</v>
      </c>
      <c r="BA42" s="75">
        <f t="shared" si="18"/>
        <v>0.79714365493508244</v>
      </c>
      <c r="BB42" s="75">
        <f t="shared" si="19"/>
        <v>3.3466514360878182E-3</v>
      </c>
      <c r="BC42" s="75">
        <f t="shared" si="20"/>
        <v>0.29176615292308844</v>
      </c>
      <c r="BD42" s="75">
        <f t="shared" si="21"/>
        <v>0.13068508182109262</v>
      </c>
      <c r="BE42" s="75">
        <f t="shared" si="22"/>
        <v>3.3466514360878182E-3</v>
      </c>
      <c r="BF42" s="75">
        <f t="shared" si="23"/>
        <v>7.7613596176201657E-2</v>
      </c>
      <c r="BG42" s="75">
        <f t="shared" si="24"/>
        <v>1.6203094576702409E-2</v>
      </c>
      <c r="BH42" s="75"/>
      <c r="BI42" s="73">
        <f t="shared" si="25"/>
        <v>31.526512329987405</v>
      </c>
      <c r="BJ42" s="73">
        <f t="shared" si="26"/>
        <v>11.422870983715788</v>
      </c>
      <c r="BK42" s="73">
        <f t="shared" si="27"/>
        <v>18.57913462762129</v>
      </c>
      <c r="BL42" s="73">
        <f t="shared" si="28"/>
        <v>8.137735237784689</v>
      </c>
      <c r="BM42" s="73">
        <f t="shared" si="29"/>
        <v>10.899427587328651</v>
      </c>
      <c r="BN42" s="73">
        <f t="shared" si="30"/>
        <v>1.172433075899221</v>
      </c>
      <c r="BO42" s="73">
        <f t="shared" si="31"/>
        <v>2.808532209652753</v>
      </c>
      <c r="BP42" s="73">
        <f t="shared" si="32"/>
        <v>6.041495362439961</v>
      </c>
      <c r="BQ42" s="73">
        <f t="shared" si="33"/>
        <v>1.3208244931015201</v>
      </c>
      <c r="BR42" s="73">
        <f t="shared" si="34"/>
        <v>19.128847711318745</v>
      </c>
      <c r="BS42" s="73">
        <f t="shared" si="35"/>
        <v>23.03737278515657</v>
      </c>
      <c r="BT42" s="73">
        <f t="shared" si="36"/>
        <v>11.128943630823523</v>
      </c>
      <c r="BU42" s="73">
        <f t="shared" si="37"/>
        <v>21.28757938164496</v>
      </c>
      <c r="BV42" s="73">
        <f t="shared" si="38"/>
        <v>5.662391493081695</v>
      </c>
      <c r="BW42" s="73">
        <f t="shared" si="39"/>
        <v>0.87739148528703814</v>
      </c>
      <c r="BX42" s="73">
        <f t="shared" si="40"/>
        <v>2.4022909645375843</v>
      </c>
      <c r="BY42" s="73">
        <f t="shared" si="41"/>
        <v>0.12961745182902723</v>
      </c>
      <c r="BZ42" s="73">
        <f t="shared" si="42"/>
        <v>7.8119418431222725</v>
      </c>
      <c r="CA42" s="73">
        <f t="shared" si="43"/>
        <v>20.640056568959707</v>
      </c>
      <c r="CB42" s="73">
        <f t="shared" si="44"/>
        <v>9.1392639947470755</v>
      </c>
      <c r="CC42" s="73">
        <f t="shared" si="45"/>
        <v>6.6848511707083669E-2</v>
      </c>
      <c r="CD42" s="73">
        <f t="shared" si="46"/>
        <v>3.5176066801550858</v>
      </c>
      <c r="CE42" s="73">
        <f t="shared" si="47"/>
        <v>0.92332804295330695</v>
      </c>
      <c r="CF42" s="73">
        <f t="shared" si="48"/>
        <v>7.2947983089970594E-2</v>
      </c>
      <c r="CG42" s="73">
        <f t="shared" si="49"/>
        <v>0.98390181925240039</v>
      </c>
      <c r="CH42" s="73">
        <f t="shared" si="50"/>
        <v>0.42070374480267603</v>
      </c>
      <c r="CI42" s="73"/>
      <c r="CJ42" s="73">
        <f t="shared" si="58"/>
        <v>219.13999999999996</v>
      </c>
      <c r="CK42" s="73"/>
      <c r="CL42" s="78">
        <f t="shared" si="59"/>
        <v>0.14386470899875609</v>
      </c>
      <c r="CM42" s="78">
        <f t="shared" si="60"/>
        <v>5.2125905739325497E-2</v>
      </c>
      <c r="CN42" s="78">
        <f t="shared" si="61"/>
        <v>8.4782032616689304E-2</v>
      </c>
      <c r="CO42" s="78">
        <f t="shared" si="62"/>
        <v>3.713486920591718E-2</v>
      </c>
      <c r="CP42" s="78">
        <f t="shared" si="63"/>
        <v>4.9737280219625139E-2</v>
      </c>
      <c r="CQ42" s="78">
        <f t="shared" si="64"/>
        <v>5.3501554983080273E-3</v>
      </c>
      <c r="CR42" s="78">
        <f t="shared" si="65"/>
        <v>1.2816155013474278E-2</v>
      </c>
      <c r="CS42" s="78">
        <f t="shared" si="66"/>
        <v>2.7569112724468204E-2</v>
      </c>
      <c r="CT42" s="78">
        <f t="shared" si="67"/>
        <v>6.0273089947135176E-3</v>
      </c>
      <c r="CU42" s="78">
        <f t="shared" si="68"/>
        <v>8.7290534413246093E-2</v>
      </c>
      <c r="CV42" s="78">
        <f t="shared" si="69"/>
        <v>0.10512627902325716</v>
      </c>
      <c r="CW42" s="78">
        <f t="shared" si="70"/>
        <v>5.0784629144946268E-2</v>
      </c>
      <c r="CX42" s="78">
        <f t="shared" si="71"/>
        <v>9.714145925730111E-2</v>
      </c>
      <c r="CY42" s="78">
        <f t="shared" si="72"/>
        <v>2.5839150739626247E-2</v>
      </c>
      <c r="CZ42" s="78">
        <f t="shared" si="73"/>
        <v>4.0037943108836285E-3</v>
      </c>
      <c r="DA42" s="78">
        <f t="shared" si="74"/>
        <v>1.096235723527236E-2</v>
      </c>
      <c r="DB42" s="78">
        <f t="shared" si="75"/>
        <v>5.9148239403590064E-4</v>
      </c>
      <c r="DC42" s="78">
        <f t="shared" si="76"/>
        <v>3.5648178530265008E-2</v>
      </c>
      <c r="DD42" s="78">
        <f t="shared" si="77"/>
        <v>9.4186623021628696E-2</v>
      </c>
      <c r="DE42" s="78">
        <f t="shared" si="78"/>
        <v>4.1705138243803404E-2</v>
      </c>
      <c r="DF42" s="78">
        <f t="shared" si="79"/>
        <v>3.0504933698587058E-4</v>
      </c>
      <c r="DG42" s="78">
        <f t="shared" si="80"/>
        <v>1.6051869490531563E-2</v>
      </c>
      <c r="DH42" s="78">
        <f t="shared" si="81"/>
        <v>4.2134162770526016E-3</v>
      </c>
      <c r="DI42" s="78">
        <f t="shared" si="82"/>
        <v>3.3288301127119927E-4</v>
      </c>
      <c r="DJ42" s="78">
        <f t="shared" si="83"/>
        <v>4.4898321586766474E-3</v>
      </c>
      <c r="DK42" s="78">
        <f t="shared" si="84"/>
        <v>1.9197943999391992E-3</v>
      </c>
      <c r="DN42" s="78">
        <f t="shared" si="85"/>
        <v>0.31790751656068805</v>
      </c>
      <c r="DO42" s="78">
        <f t="shared" si="86"/>
        <v>0.22378008778155714</v>
      </c>
      <c r="DP42" s="78">
        <f t="shared" si="87"/>
        <v>0.17700433754053965</v>
      </c>
      <c r="DQ42" s="78">
        <f t="shared" si="88"/>
        <v>0.10503845993732462</v>
      </c>
      <c r="DR42" s="78">
        <f t="shared" si="89"/>
        <v>9.5472703455875649E-2</v>
      </c>
      <c r="DS42" s="78">
        <f t="shared" si="90"/>
        <v>5.1762732230964024E-2</v>
      </c>
      <c r="DT42" s="78">
        <f t="shared" si="91"/>
        <v>0.13370311114590208</v>
      </c>
      <c r="DU42" s="78">
        <f t="shared" si="92"/>
        <v>0.22601323515568497</v>
      </c>
      <c r="DV42" s="78">
        <f t="shared" si="93"/>
        <v>0.24922875157616306</v>
      </c>
      <c r="DW42" s="78">
        <f t="shared" si="94"/>
        <v>0.3403429018387506</v>
      </c>
      <c r="DX42" s="78">
        <f t="shared" si="95"/>
        <v>0.27889151816513075</v>
      </c>
      <c r="DY42" s="78">
        <f t="shared" si="96"/>
        <v>0.17776903345275727</v>
      </c>
      <c r="DZ42" s="78">
        <f t="shared" si="97"/>
        <v>0.13794676154308336</v>
      </c>
      <c r="EA42" s="78">
        <f t="shared" si="98"/>
        <v>4.1396784679818131E-2</v>
      </c>
      <c r="EB42" s="78">
        <f t="shared" si="99"/>
        <v>5.1205812470456899E-2</v>
      </c>
      <c r="EC42" s="78">
        <f t="shared" si="100"/>
        <v>0.14138864118120198</v>
      </c>
      <c r="ED42" s="78">
        <f t="shared" si="101"/>
        <v>0.17213142218973299</v>
      </c>
      <c r="EE42" s="78">
        <f t="shared" si="102"/>
        <v>0.17184498913268295</v>
      </c>
      <c r="EF42" s="78">
        <f t="shared" si="103"/>
        <v>0.15224868009294951</v>
      </c>
      <c r="EG42" s="78">
        <f t="shared" si="104"/>
        <v>6.2275473348373439E-2</v>
      </c>
      <c r="EH42" s="78">
        <f t="shared" si="105"/>
        <v>2.0903218115841234E-2</v>
      </c>
      <c r="EI42" s="78">
        <f t="shared" si="106"/>
        <v>2.508800093753201E-2</v>
      </c>
      <c r="EJ42" s="78">
        <f t="shared" si="107"/>
        <v>1.0955925846939647E-2</v>
      </c>
      <c r="EK42" s="78">
        <f t="shared" si="108"/>
        <v>0.15060721856864312</v>
      </c>
      <c r="EL42" s="78">
        <f t="shared" si="109"/>
        <v>0.20240024129669743</v>
      </c>
      <c r="EM42" s="78">
        <f t="shared" si="110"/>
        <v>0.28269244175471009</v>
      </c>
    </row>
    <row r="43" spans="1:143" x14ac:dyDescent="0.25">
      <c r="A43" s="79">
        <f t="shared" si="53"/>
        <v>3.1751723928596134E-4</v>
      </c>
      <c r="B43">
        <v>1988</v>
      </c>
      <c r="C43" s="79">
        <f t="shared" si="54"/>
        <v>0.33896389624100975</v>
      </c>
      <c r="D43" s="81">
        <f t="shared" si="55"/>
        <v>2.0382492677505047E-4</v>
      </c>
      <c r="E43" s="74">
        <f t="shared" si="56"/>
        <v>0.14608785642617203</v>
      </c>
      <c r="F43">
        <v>1988</v>
      </c>
      <c r="G43" s="72">
        <v>3913000</v>
      </c>
      <c r="H43" s="27">
        <v>0.14608785642617203</v>
      </c>
      <c r="I43" s="27">
        <v>4.8670239421092165E-2</v>
      </c>
      <c r="J43" s="27">
        <v>8.8931856034287632E-2</v>
      </c>
      <c r="K43" s="27">
        <v>3.5558440885703764E-2</v>
      </c>
      <c r="L43" s="27">
        <v>4.6643251199019839E-2</v>
      </c>
      <c r="M43" s="27">
        <v>5.3698296316399352E-3</v>
      </c>
      <c r="N43" s="27">
        <v>9.4299996509075844E-3</v>
      </c>
      <c r="O43" s="27">
        <v>2.348153244814007E-2</v>
      </c>
      <c r="P43" s="27">
        <v>3.4931763693713072E-3</v>
      </c>
      <c r="Q43" s="27">
        <v>9.97779321792263E-2</v>
      </c>
      <c r="R43" s="27">
        <v>0.10297156473355804</v>
      </c>
      <c r="S43" s="27">
        <v>6.120885073146122E-2</v>
      </c>
      <c r="T43" s="27">
        <v>8.624328137862225E-2</v>
      </c>
      <c r="U43" s="27">
        <v>2.8838411877250097E-2</v>
      </c>
      <c r="V43" s="27">
        <v>2.0495103134286845E-3</v>
      </c>
      <c r="W43" s="27">
        <v>9.8421539227289568E-3</v>
      </c>
      <c r="X43" s="27">
        <v>4.6339202965708991E-4</v>
      </c>
      <c r="Y43" s="27">
        <v>3.6266760658861259E-2</v>
      </c>
      <c r="Z43" s="27">
        <v>9.5278581378509641E-2</v>
      </c>
      <c r="AA43" s="27">
        <v>4.2994109347005746E-2</v>
      </c>
      <c r="AB43" s="27">
        <v>2.0382492677505047E-4</v>
      </c>
      <c r="AC43" s="27">
        <v>1.5255338580229883E-2</v>
      </c>
      <c r="AD43" s="27">
        <v>6.2814112792885721E-3</v>
      </c>
      <c r="AE43" s="27">
        <v>2.1508597245323006E-4</v>
      </c>
      <c r="AF43" s="27">
        <v>3.5849538916484709E-3</v>
      </c>
      <c r="AG43" s="27">
        <v>8.5865473296119329E-4</v>
      </c>
      <c r="AH43" s="75">
        <f t="shared" si="57"/>
        <v>2.858208910978056</v>
      </c>
      <c r="AI43" s="75">
        <f t="shared" si="0"/>
        <v>0.95223323427366824</v>
      </c>
      <c r="AJ43" s="75">
        <f t="shared" si="1"/>
        <v>1.7399517633108375</v>
      </c>
      <c r="AK43" s="75">
        <f t="shared" si="2"/>
        <v>0.69570089592879425</v>
      </c>
      <c r="AL43" s="75">
        <f t="shared" si="3"/>
        <v>0.91257520970882311</v>
      </c>
      <c r="AM43" s="75">
        <f t="shared" si="4"/>
        <v>0.10506071674303534</v>
      </c>
      <c r="AN43" s="75">
        <f t="shared" si="5"/>
        <v>0.18449794317000687</v>
      </c>
      <c r="AO43" s="75">
        <f t="shared" si="6"/>
        <v>0.45941618234786047</v>
      </c>
      <c r="AP43" s="75">
        <f t="shared" si="7"/>
        <v>6.8343995666749618E-2</v>
      </c>
      <c r="AQ43" s="75">
        <f t="shared" si="8"/>
        <v>1.9521552430865625</v>
      </c>
      <c r="AR43" s="75">
        <f t="shared" si="9"/>
        <v>2.0146386640120628</v>
      </c>
      <c r="AS43" s="75">
        <f t="shared" si="10"/>
        <v>1.1975511645610388</v>
      </c>
      <c r="AT43" s="75">
        <f t="shared" si="11"/>
        <v>1.6873498001727445</v>
      </c>
      <c r="AU43" s="75">
        <f t="shared" si="12"/>
        <v>0.56422352837839806</v>
      </c>
      <c r="AV43" s="75">
        <f t="shared" si="13"/>
        <v>4.0098669282232213E-2</v>
      </c>
      <c r="AW43" s="75">
        <f t="shared" si="14"/>
        <v>0.19256174149819202</v>
      </c>
      <c r="AX43" s="75">
        <f t="shared" si="15"/>
        <v>9.0662650602409637E-3</v>
      </c>
      <c r="AY43" s="75">
        <f t="shared" si="16"/>
        <v>0.70955917229062049</v>
      </c>
      <c r="AZ43" s="75">
        <f t="shared" si="17"/>
        <v>1.8641254446705411</v>
      </c>
      <c r="BA43" s="75">
        <f t="shared" si="18"/>
        <v>0.8411797493741674</v>
      </c>
      <c r="BB43" s="75">
        <f t="shared" si="19"/>
        <v>3.9878346923538626E-3</v>
      </c>
      <c r="BC43" s="75">
        <f t="shared" si="20"/>
        <v>0.29847069932219766</v>
      </c>
      <c r="BD43" s="75">
        <f t="shared" si="21"/>
        <v>0.1228958116792809</v>
      </c>
      <c r="BE43" s="75">
        <f t="shared" si="22"/>
        <v>4.2081570510474463E-3</v>
      </c>
      <c r="BF43" s="75">
        <f t="shared" si="23"/>
        <v>7.0139622890102338E-2</v>
      </c>
      <c r="BG43" s="75">
        <f t="shared" si="24"/>
        <v>1.6799579850385746E-2</v>
      </c>
      <c r="BH43" s="75"/>
      <c r="BI43" s="73">
        <f t="shared" si="25"/>
        <v>28.650733646451719</v>
      </c>
      <c r="BJ43" s="73">
        <f t="shared" si="26"/>
        <v>10.603173328013407</v>
      </c>
      <c r="BK43" s="73">
        <f t="shared" si="27"/>
        <v>16.945239753230297</v>
      </c>
      <c r="BL43" s="73">
        <f t="shared" si="28"/>
        <v>7.4453649674130684</v>
      </c>
      <c r="BM43" s="73">
        <f t="shared" si="29"/>
        <v>10.021931162764727</v>
      </c>
      <c r="BN43" s="73">
        <f t="shared" si="30"/>
        <v>1.0651745541307431</v>
      </c>
      <c r="BO43" s="73">
        <f t="shared" si="31"/>
        <v>2.6370025172354468</v>
      </c>
      <c r="BP43" s="73">
        <f t="shared" si="32"/>
        <v>5.5903269866600427</v>
      </c>
      <c r="BQ43" s="73">
        <f t="shared" si="33"/>
        <v>1.2541675907358765</v>
      </c>
      <c r="BR43" s="73">
        <f t="shared" si="34"/>
        <v>17.118957100335997</v>
      </c>
      <c r="BS43" s="73">
        <f t="shared" si="35"/>
        <v>21.129140853440333</v>
      </c>
      <c r="BT43" s="73">
        <f t="shared" si="36"/>
        <v>9.9293844695438072</v>
      </c>
      <c r="BU43" s="73">
        <f t="shared" si="37"/>
        <v>19.613602005400626</v>
      </c>
      <c r="BV43" s="73">
        <f t="shared" si="38"/>
        <v>5.1002424122528973</v>
      </c>
      <c r="BW43" s="73">
        <f t="shared" si="39"/>
        <v>0.84242284354890606</v>
      </c>
      <c r="BX43" s="73">
        <f t="shared" si="40"/>
        <v>2.2115981030060459</v>
      </c>
      <c r="BY43" s="73">
        <f t="shared" si="41"/>
        <v>0.12173128309844405</v>
      </c>
      <c r="BZ43" s="73">
        <f t="shared" si="42"/>
        <v>7.1012146925962698</v>
      </c>
      <c r="CA43" s="73">
        <f t="shared" si="43"/>
        <v>18.809095836738091</v>
      </c>
      <c r="CB43" s="73">
        <f t="shared" si="44"/>
        <v>8.3421203398119932</v>
      </c>
      <c r="CC43" s="73">
        <f t="shared" si="45"/>
        <v>6.3501860270995844E-2</v>
      </c>
      <c r="CD43" s="73">
        <f t="shared" si="46"/>
        <v>3.2258405272319974</v>
      </c>
      <c r="CE43" s="73">
        <f t="shared" si="47"/>
        <v>0.79264296113221433</v>
      </c>
      <c r="CF43" s="73">
        <f t="shared" si="48"/>
        <v>6.960133165388277E-2</v>
      </c>
      <c r="CG43" s="73">
        <f t="shared" si="49"/>
        <v>0.90628822307619872</v>
      </c>
      <c r="CH43" s="73">
        <f t="shared" si="50"/>
        <v>0.40450065022597359</v>
      </c>
      <c r="CI43" s="73"/>
      <c r="CJ43" s="73">
        <f t="shared" si="58"/>
        <v>199.99500000000003</v>
      </c>
      <c r="CK43" s="73"/>
      <c r="CL43" s="78">
        <f t="shared" si="59"/>
        <v>0.14325724966350017</v>
      </c>
      <c r="CM43" s="78">
        <f t="shared" si="60"/>
        <v>5.3017192069868768E-2</v>
      </c>
      <c r="CN43" s="78">
        <f t="shared" si="61"/>
        <v>8.4728316974075818E-2</v>
      </c>
      <c r="CO43" s="78">
        <f t="shared" si="62"/>
        <v>3.7227755530953609E-2</v>
      </c>
      <c r="CP43" s="78">
        <f t="shared" si="63"/>
        <v>5.0110908586538286E-2</v>
      </c>
      <c r="CQ43" s="78">
        <f t="shared" si="64"/>
        <v>5.3260059208017352E-3</v>
      </c>
      <c r="CR43" s="78">
        <f t="shared" si="65"/>
        <v>1.3185342219732724E-2</v>
      </c>
      <c r="CS43" s="78">
        <f t="shared" si="66"/>
        <v>2.7952333741643749E-2</v>
      </c>
      <c r="CT43" s="78">
        <f t="shared" si="67"/>
        <v>6.2709947285475949E-3</v>
      </c>
      <c r="CU43" s="78">
        <f t="shared" si="68"/>
        <v>8.559692542481559E-2</v>
      </c>
      <c r="CV43" s="78">
        <f t="shared" si="69"/>
        <v>0.10564834547583854</v>
      </c>
      <c r="CW43" s="78">
        <f t="shared" si="70"/>
        <v>4.9648163551807824E-2</v>
      </c>
      <c r="CX43" s="78">
        <f t="shared" si="71"/>
        <v>9.8070461788547822E-2</v>
      </c>
      <c r="CY43" s="78">
        <f t="shared" si="72"/>
        <v>2.5501849607504672E-2</v>
      </c>
      <c r="CZ43" s="78">
        <f t="shared" si="73"/>
        <v>4.2122195232326106E-3</v>
      </c>
      <c r="DA43" s="78">
        <f t="shared" si="74"/>
        <v>1.105826697170452E-2</v>
      </c>
      <c r="DB43" s="78">
        <f t="shared" si="75"/>
        <v>6.0867163228302723E-4</v>
      </c>
      <c r="DC43" s="78">
        <f t="shared" si="76"/>
        <v>3.5506961137009768E-2</v>
      </c>
      <c r="DD43" s="78">
        <f t="shared" si="77"/>
        <v>9.4047830379449929E-2</v>
      </c>
      <c r="DE43" s="78">
        <f t="shared" si="78"/>
        <v>4.1711644490172214E-2</v>
      </c>
      <c r="DF43" s="78">
        <f t="shared" si="79"/>
        <v>3.1751723928596134E-4</v>
      </c>
      <c r="DG43" s="78">
        <f t="shared" si="80"/>
        <v>1.6129605876306893E-2</v>
      </c>
      <c r="DH43" s="78">
        <f t="shared" si="81"/>
        <v>3.9633138885082839E-3</v>
      </c>
      <c r="DI43" s="78">
        <f t="shared" si="82"/>
        <v>3.4801535865338013E-4</v>
      </c>
      <c r="DJ43" s="78">
        <f t="shared" si="83"/>
        <v>4.5315544042410991E-3</v>
      </c>
      <c r="DK43" s="78">
        <f t="shared" si="84"/>
        <v>2.0225538149752421E-3</v>
      </c>
      <c r="DN43" s="78">
        <f t="shared" si="85"/>
        <v>0.31823051423839832</v>
      </c>
      <c r="DO43" s="78">
        <f t="shared" si="86"/>
        <v>0.22508417316143647</v>
      </c>
      <c r="DP43" s="78">
        <f t="shared" si="87"/>
        <v>0.17739298701236944</v>
      </c>
      <c r="DQ43" s="78">
        <f t="shared" si="88"/>
        <v>0.10585001225802634</v>
      </c>
      <c r="DR43" s="78">
        <f t="shared" si="89"/>
        <v>9.6574590468716498E-2</v>
      </c>
      <c r="DS43" s="78">
        <f t="shared" si="90"/>
        <v>5.2734676610725804E-2</v>
      </c>
      <c r="DT43" s="78">
        <f t="shared" si="91"/>
        <v>0.13300559611473967</v>
      </c>
      <c r="DU43" s="78">
        <f t="shared" si="92"/>
        <v>0.22546859937084546</v>
      </c>
      <c r="DV43" s="78">
        <f t="shared" si="93"/>
        <v>0.24716442918100953</v>
      </c>
      <c r="DW43" s="78">
        <f t="shared" si="94"/>
        <v>0.33896389624100975</v>
      </c>
      <c r="DX43" s="78">
        <f t="shared" si="95"/>
        <v>0.27886882042369887</v>
      </c>
      <c r="DY43" s="78">
        <f t="shared" si="96"/>
        <v>0.17743269447109294</v>
      </c>
      <c r="DZ43" s="78">
        <f t="shared" si="97"/>
        <v>0.13884279789098963</v>
      </c>
      <c r="EA43" s="78">
        <f t="shared" si="98"/>
        <v>4.1381007734724827E-2</v>
      </c>
      <c r="EB43" s="78">
        <f t="shared" si="99"/>
        <v>5.1386119264229924E-2</v>
      </c>
      <c r="EC43" s="78">
        <f t="shared" si="100"/>
        <v>0.14122173012044725</v>
      </c>
      <c r="ED43" s="78">
        <f t="shared" si="101"/>
        <v>0.17187510763891495</v>
      </c>
      <c r="EE43" s="78">
        <f t="shared" si="102"/>
        <v>0.17158395324591791</v>
      </c>
      <c r="EF43" s="78">
        <f t="shared" si="103"/>
        <v>0.15220659798521502</v>
      </c>
      <c r="EG43" s="78">
        <f t="shared" si="104"/>
        <v>6.2122081494273354E-2</v>
      </c>
      <c r="EH43" s="78">
        <f t="shared" si="105"/>
        <v>2.0758452362754521E-2</v>
      </c>
      <c r="EI43" s="78">
        <f t="shared" si="106"/>
        <v>2.4972489527709658E-2</v>
      </c>
      <c r="EJ43" s="78">
        <f t="shared" si="107"/>
        <v>1.0865437466378004E-2</v>
      </c>
      <c r="EK43" s="78">
        <f t="shared" si="108"/>
        <v>0.15015937324136991</v>
      </c>
      <c r="EL43" s="78">
        <f t="shared" si="109"/>
        <v>0.20282854995258529</v>
      </c>
      <c r="EM43" s="78">
        <f t="shared" si="110"/>
        <v>0.28302531252242003</v>
      </c>
    </row>
    <row r="44" spans="1:143" x14ac:dyDescent="0.25">
      <c r="A44" s="79">
        <f t="shared" si="53"/>
        <v>3.2984551116023935E-4</v>
      </c>
      <c r="B44">
        <v>1989</v>
      </c>
      <c r="C44" s="79">
        <f t="shared" si="54"/>
        <v>0.33774532814325975</v>
      </c>
      <c r="D44" s="81">
        <f t="shared" si="55"/>
        <v>2.2479707177379551E-4</v>
      </c>
      <c r="E44" s="74">
        <f t="shared" si="56"/>
        <v>0.14609583414102811</v>
      </c>
      <c r="F44">
        <v>1989</v>
      </c>
      <c r="G44" s="72">
        <v>4021000</v>
      </c>
      <c r="H44" s="27">
        <v>0.14609583414102811</v>
      </c>
      <c r="I44" s="27">
        <v>5.7072392801932603E-2</v>
      </c>
      <c r="J44" s="27">
        <v>9.0366250900681511E-2</v>
      </c>
      <c r="K44" s="27">
        <v>3.404372465942429E-2</v>
      </c>
      <c r="L44" s="27">
        <v>4.6581862785822145E-2</v>
      </c>
      <c r="M44" s="27">
        <v>5.2170296270594857E-3</v>
      </c>
      <c r="N44" s="27">
        <v>1.0189171622790514E-2</v>
      </c>
      <c r="O44" s="27">
        <v>2.3433194274081928E-2</v>
      </c>
      <c r="P44" s="27">
        <v>3.9953064108975535E-3</v>
      </c>
      <c r="Q44" s="27">
        <v>9.5626719575426747E-2</v>
      </c>
      <c r="R44" s="27">
        <v>0.10803725549924768</v>
      </c>
      <c r="S44" s="27">
        <v>5.964398442492945E-2</v>
      </c>
      <c r="T44" s="27">
        <v>8.7046964669393559E-2</v>
      </c>
      <c r="U44" s="27">
        <v>2.6938725422322566E-2</v>
      </c>
      <c r="V44" s="27">
        <v>2.1187395508728262E-3</v>
      </c>
      <c r="W44" s="27">
        <v>9.8454601579769565E-3</v>
      </c>
      <c r="X44" s="27">
        <v>4.403633459143675E-4</v>
      </c>
      <c r="Y44" s="27">
        <v>3.5282823494660526E-2</v>
      </c>
      <c r="Z44" s="27">
        <v>9.2833588809232537E-2</v>
      </c>
      <c r="AA44" s="27">
        <v>3.9919398847019075E-2</v>
      </c>
      <c r="AB44" s="27">
        <v>3.6651696484857961E-4</v>
      </c>
      <c r="AC44" s="27">
        <v>1.4704660629725015E-2</v>
      </c>
      <c r="AD44" s="27">
        <v>5.1725046031815842E-3</v>
      </c>
      <c r="AE44" s="27">
        <v>2.2479707177379551E-4</v>
      </c>
      <c r="AF44" s="27">
        <v>3.7439029224162318E-3</v>
      </c>
      <c r="AG44" s="27">
        <v>1.0588267873403411E-3</v>
      </c>
      <c r="AH44" s="75">
        <f t="shared" si="57"/>
        <v>2.93725674540537</v>
      </c>
      <c r="AI44" s="75">
        <f t="shared" si="0"/>
        <v>1.1474404572828552</v>
      </c>
      <c r="AJ44" s="75">
        <f t="shared" si="1"/>
        <v>1.8168134743582018</v>
      </c>
      <c r="AK44" s="75">
        <f t="shared" si="2"/>
        <v>0.68444908427772533</v>
      </c>
      <c r="AL44" s="75">
        <f t="shared" si="3"/>
        <v>0.93652835130895429</v>
      </c>
      <c r="AM44" s="75">
        <f t="shared" si="4"/>
        <v>0.10488838065203096</v>
      </c>
      <c r="AN44" s="75">
        <f t="shared" si="5"/>
        <v>0.20485329547620326</v>
      </c>
      <c r="AO44" s="75">
        <f t="shared" si="6"/>
        <v>0.4711243708804172</v>
      </c>
      <c r="AP44" s="75">
        <f t="shared" si="7"/>
        <v>8.0325635391095315E-2</v>
      </c>
      <c r="AQ44" s="75">
        <f t="shared" si="8"/>
        <v>1.9225751970639549</v>
      </c>
      <c r="AR44" s="75">
        <f t="shared" si="9"/>
        <v>2.1720890218123747</v>
      </c>
      <c r="AS44" s="75">
        <f t="shared" si="10"/>
        <v>1.1991423068632066</v>
      </c>
      <c r="AT44" s="75">
        <f t="shared" si="11"/>
        <v>1.7500792246781576</v>
      </c>
      <c r="AU44" s="75">
        <f t="shared" si="12"/>
        <v>0.54160307461579515</v>
      </c>
      <c r="AV44" s="75">
        <f t="shared" si="13"/>
        <v>4.259725867029817E-2</v>
      </c>
      <c r="AW44" s="75">
        <f t="shared" si="14"/>
        <v>0.19794297647612671</v>
      </c>
      <c r="AX44" s="75">
        <f t="shared" si="15"/>
        <v>8.8535050696083584E-3</v>
      </c>
      <c r="AY44" s="75">
        <f t="shared" si="16"/>
        <v>0.70936116636014979</v>
      </c>
      <c r="AZ44" s="75">
        <f t="shared" si="17"/>
        <v>1.8664193030096201</v>
      </c>
      <c r="BA44" s="75">
        <f t="shared" si="18"/>
        <v>0.80257951381931858</v>
      </c>
      <c r="BB44" s="75">
        <f t="shared" si="19"/>
        <v>7.3688235782806933E-3</v>
      </c>
      <c r="BC44" s="75">
        <f t="shared" si="20"/>
        <v>0.29563720196062143</v>
      </c>
      <c r="BD44" s="75">
        <f t="shared" si="21"/>
        <v>0.10399320504696576</v>
      </c>
      <c r="BE44" s="75">
        <f t="shared" si="22"/>
        <v>4.5195451280121588E-3</v>
      </c>
      <c r="BF44" s="75">
        <f t="shared" si="23"/>
        <v>7.527116825517835E-2</v>
      </c>
      <c r="BG44" s="75">
        <f t="shared" si="24"/>
        <v>2.1287712559477558E-2</v>
      </c>
      <c r="BH44" s="75"/>
      <c r="BI44" s="73">
        <f t="shared" si="25"/>
        <v>25.792524735473663</v>
      </c>
      <c r="BJ44" s="73">
        <f t="shared" si="26"/>
        <v>9.650940093739738</v>
      </c>
      <c r="BK44" s="73">
        <f t="shared" si="27"/>
        <v>15.205287989919459</v>
      </c>
      <c r="BL44" s="73">
        <f t="shared" si="28"/>
        <v>6.7496640714842737</v>
      </c>
      <c r="BM44" s="73">
        <f t="shared" si="29"/>
        <v>9.1093559530559034</v>
      </c>
      <c r="BN44" s="73">
        <f t="shared" si="30"/>
        <v>0.96011383738770772</v>
      </c>
      <c r="BO44" s="73">
        <f t="shared" si="31"/>
        <v>2.4525045740654399</v>
      </c>
      <c r="BP44" s="73">
        <f t="shared" si="32"/>
        <v>5.1309108043121823</v>
      </c>
      <c r="BQ44" s="73">
        <f t="shared" si="33"/>
        <v>1.1858235950691269</v>
      </c>
      <c r="BR44" s="73">
        <f t="shared" si="34"/>
        <v>15.166801857249435</v>
      </c>
      <c r="BS44" s="73">
        <f t="shared" si="35"/>
        <v>19.114502189428272</v>
      </c>
      <c r="BT44" s="73">
        <f t="shared" si="36"/>
        <v>8.7318333049827679</v>
      </c>
      <c r="BU44" s="73">
        <f t="shared" si="37"/>
        <v>17.926252205227883</v>
      </c>
      <c r="BV44" s="73">
        <f t="shared" si="38"/>
        <v>4.5360188838744993</v>
      </c>
      <c r="BW44" s="73">
        <f t="shared" si="39"/>
        <v>0.80232417426667391</v>
      </c>
      <c r="BX44" s="73">
        <f t="shared" si="40"/>
        <v>2.0190363615078537</v>
      </c>
      <c r="BY44" s="73">
        <f t="shared" si="41"/>
        <v>0.11266501803820309</v>
      </c>
      <c r="BZ44" s="73">
        <f t="shared" si="42"/>
        <v>6.3916555203056493</v>
      </c>
      <c r="CA44" s="73">
        <f t="shared" si="43"/>
        <v>16.94497039206755</v>
      </c>
      <c r="CB44" s="73">
        <f t="shared" si="44"/>
        <v>7.5009405904378257</v>
      </c>
      <c r="CC44" s="73">
        <f t="shared" si="45"/>
        <v>5.9514025578641987E-2</v>
      </c>
      <c r="CD44" s="73">
        <f t="shared" si="46"/>
        <v>2.9273698279097999</v>
      </c>
      <c r="CE44" s="73">
        <f t="shared" si="47"/>
        <v>0.66974714945293345</v>
      </c>
      <c r="CF44" s="73">
        <f t="shared" si="48"/>
        <v>6.5393174602835322E-2</v>
      </c>
      <c r="CG44" s="73">
        <f t="shared" si="49"/>
        <v>0.83614860018609638</v>
      </c>
      <c r="CH44" s="73">
        <f t="shared" si="50"/>
        <v>0.38770107037558782</v>
      </c>
      <c r="CI44" s="73"/>
      <c r="CJ44" s="73">
        <f t="shared" si="58"/>
        <v>180.43</v>
      </c>
      <c r="CK44" s="73"/>
      <c r="CL44" s="78">
        <f t="shared" si="59"/>
        <v>0.14295031167474179</v>
      </c>
      <c r="CM44" s="78">
        <f t="shared" si="60"/>
        <v>5.3488555637863644E-2</v>
      </c>
      <c r="CN44" s="78">
        <f t="shared" si="61"/>
        <v>8.4272504516540808E-2</v>
      </c>
      <c r="CO44" s="78">
        <f t="shared" si="62"/>
        <v>3.7408768339435093E-2</v>
      </c>
      <c r="CP44" s="78">
        <f t="shared" si="63"/>
        <v>5.0486925417369079E-2</v>
      </c>
      <c r="CQ44" s="78">
        <f t="shared" si="64"/>
        <v>5.3212538789985464E-3</v>
      </c>
      <c r="CR44" s="78">
        <f t="shared" si="65"/>
        <v>1.359255430951305E-2</v>
      </c>
      <c r="CS44" s="78">
        <f t="shared" si="66"/>
        <v>2.8437126887503088E-2</v>
      </c>
      <c r="CT44" s="78">
        <f t="shared" si="67"/>
        <v>6.5722085854299558E-3</v>
      </c>
      <c r="CU44" s="78">
        <f t="shared" si="68"/>
        <v>8.4059202223850993E-2</v>
      </c>
      <c r="CV44" s="78">
        <f t="shared" si="69"/>
        <v>0.10593860327788213</v>
      </c>
      <c r="CW44" s="78">
        <f t="shared" si="70"/>
        <v>4.8394575763358462E-2</v>
      </c>
      <c r="CX44" s="78">
        <f t="shared" si="71"/>
        <v>9.9352946878168161E-2</v>
      </c>
      <c r="CY44" s="78">
        <f t="shared" si="72"/>
        <v>2.5140048128772925E-2</v>
      </c>
      <c r="CZ44" s="78">
        <f t="shared" si="73"/>
        <v>4.4467337708068164E-3</v>
      </c>
      <c r="DA44" s="78">
        <f t="shared" si="74"/>
        <v>1.119013668185919E-2</v>
      </c>
      <c r="DB44" s="78">
        <f t="shared" si="75"/>
        <v>6.244250847320461E-4</v>
      </c>
      <c r="DC44" s="78">
        <f t="shared" si="76"/>
        <v>3.5424571968661805E-2</v>
      </c>
      <c r="DD44" s="78">
        <f t="shared" si="77"/>
        <v>9.3914373397259596E-2</v>
      </c>
      <c r="DE44" s="78">
        <f t="shared" si="78"/>
        <v>4.1572579894905641E-2</v>
      </c>
      <c r="DF44" s="78">
        <f t="shared" si="79"/>
        <v>3.2984551116023935E-4</v>
      </c>
      <c r="DG44" s="78">
        <f t="shared" si="80"/>
        <v>1.6224407404033695E-2</v>
      </c>
      <c r="DH44" s="78">
        <f t="shared" si="81"/>
        <v>3.7119500607046135E-3</v>
      </c>
      <c r="DI44" s="78">
        <f t="shared" si="82"/>
        <v>3.6242961039092899E-4</v>
      </c>
      <c r="DJ44" s="78">
        <f t="shared" si="83"/>
        <v>4.634199413545953E-3</v>
      </c>
      <c r="DK44" s="78">
        <f t="shared" si="84"/>
        <v>2.1487616825117098E-3</v>
      </c>
      <c r="DN44" s="78">
        <f t="shared" si="85"/>
        <v>0.31812014016858131</v>
      </c>
      <c r="DO44" s="78">
        <f t="shared" si="86"/>
        <v>0.22565675391120862</v>
      </c>
      <c r="DP44" s="78">
        <f t="shared" si="87"/>
        <v>0.17748945215234352</v>
      </c>
      <c r="DQ44" s="78">
        <f t="shared" si="88"/>
        <v>0.10680950194531577</v>
      </c>
      <c r="DR44" s="78">
        <f t="shared" si="89"/>
        <v>9.7837860493383763E-2</v>
      </c>
      <c r="DS44" s="78">
        <f t="shared" si="90"/>
        <v>5.3923143661444642E-2</v>
      </c>
      <c r="DT44" s="78">
        <f t="shared" si="91"/>
        <v>0.13266109200629708</v>
      </c>
      <c r="DU44" s="78">
        <f t="shared" si="92"/>
        <v>0.22500714097466618</v>
      </c>
      <c r="DV44" s="78">
        <f t="shared" si="93"/>
        <v>0.24496458985052152</v>
      </c>
      <c r="DW44" s="78">
        <f t="shared" si="94"/>
        <v>0.33774532814325975</v>
      </c>
      <c r="DX44" s="78">
        <f t="shared" si="95"/>
        <v>0.27882617404818166</v>
      </c>
      <c r="DY44" s="78">
        <f t="shared" si="96"/>
        <v>0.17733430454110638</v>
      </c>
      <c r="DZ44" s="78">
        <f t="shared" si="97"/>
        <v>0.14012986545960709</v>
      </c>
      <c r="EA44" s="78">
        <f t="shared" si="98"/>
        <v>4.140134366617098E-2</v>
      </c>
      <c r="EB44" s="78">
        <f t="shared" si="99"/>
        <v>5.1685867506059857E-2</v>
      </c>
      <c r="EC44" s="78">
        <f t="shared" si="100"/>
        <v>0.14115350713251262</v>
      </c>
      <c r="ED44" s="78">
        <f t="shared" si="101"/>
        <v>0.1715359503455591</v>
      </c>
      <c r="EE44" s="78">
        <f t="shared" si="102"/>
        <v>0.17124137077198728</v>
      </c>
      <c r="EF44" s="78">
        <f t="shared" si="103"/>
        <v>0.15204120620735917</v>
      </c>
      <c r="EG44" s="78">
        <f t="shared" si="104"/>
        <v>6.1838782870804188E-2</v>
      </c>
      <c r="EH44" s="78">
        <f t="shared" si="105"/>
        <v>2.0628632586289476E-2</v>
      </c>
      <c r="EI44" s="78">
        <f t="shared" si="106"/>
        <v>2.4932986488675191E-2</v>
      </c>
      <c r="EJ44" s="78">
        <f t="shared" si="107"/>
        <v>1.0857340767153206E-2</v>
      </c>
      <c r="EK44" s="78">
        <f t="shared" si="108"/>
        <v>0.15009570238119038</v>
      </c>
      <c r="EL44" s="78">
        <f t="shared" si="109"/>
        <v>0.2032218284086631</v>
      </c>
      <c r="EM44" s="78">
        <f t="shared" si="110"/>
        <v>0.28286013351165795</v>
      </c>
    </row>
    <row r="45" spans="1:143" x14ac:dyDescent="0.25">
      <c r="A45" s="79">
        <f t="shared" si="53"/>
        <v>3.2524685482838793E-4</v>
      </c>
      <c r="B45">
        <v>1990</v>
      </c>
      <c r="C45" s="79">
        <f t="shared" si="54"/>
        <v>0.33616406553232914</v>
      </c>
      <c r="D45" s="81">
        <f t="shared" si="55"/>
        <v>2.5546397324595479E-4</v>
      </c>
      <c r="E45" s="74">
        <f t="shared" si="56"/>
        <v>0.16856927507347227</v>
      </c>
      <c r="F45">
        <v>1990</v>
      </c>
      <c r="G45" s="72">
        <v>4179000</v>
      </c>
      <c r="H45" s="27">
        <v>0.16856927507347227</v>
      </c>
      <c r="I45" s="27">
        <v>5.8068966827686384E-2</v>
      </c>
      <c r="J45" s="27">
        <v>9.0496001249873323E-2</v>
      </c>
      <c r="K45" s="27">
        <v>3.4413214032361583E-2</v>
      </c>
      <c r="L45" s="27">
        <v>4.7156327061446478E-2</v>
      </c>
      <c r="M45" s="27">
        <v>5.2195934533662133E-3</v>
      </c>
      <c r="N45" s="27">
        <v>1.1186049555788264E-2</v>
      </c>
      <c r="O45" s="27">
        <v>2.421471219133196E-2</v>
      </c>
      <c r="P45" s="27">
        <v>5.0089940208762626E-3</v>
      </c>
      <c r="Q45" s="27">
        <v>6.9291963652332533E-2</v>
      </c>
      <c r="R45" s="27">
        <v>0.10645827703273317</v>
      </c>
      <c r="S45" s="27">
        <v>5.5994113772252815E-2</v>
      </c>
      <c r="T45" s="27">
        <v>8.9432975543019294E-2</v>
      </c>
      <c r="U45" s="27">
        <v>2.5539535688950444E-2</v>
      </c>
      <c r="V45" s="27">
        <v>3.2371085700773571E-3</v>
      </c>
      <c r="W45" s="27">
        <v>1.0835578319764888E-2</v>
      </c>
      <c r="X45" s="27">
        <v>5.5895939600716146E-4</v>
      </c>
      <c r="Y45" s="27">
        <v>3.6046811134006686E-2</v>
      </c>
      <c r="Z45" s="27">
        <v>9.3436476032834503E-2</v>
      </c>
      <c r="AA45" s="27">
        <v>3.9252778434618114E-2</v>
      </c>
      <c r="AB45" s="27">
        <v>2.5546397324595479E-4</v>
      </c>
      <c r="AC45" s="27">
        <v>1.4782074451913657E-2</v>
      </c>
      <c r="AD45" s="27">
        <v>4.8221464040806676E-3</v>
      </c>
      <c r="AE45" s="27">
        <v>2.5810306387866097E-4</v>
      </c>
      <c r="AF45" s="27">
        <v>4.2257119210890792E-3</v>
      </c>
      <c r="AG45" s="27">
        <v>1.2387891429922642E-3</v>
      </c>
      <c r="AH45" s="75">
        <f t="shared" si="57"/>
        <v>3.5222550026602031</v>
      </c>
      <c r="AI45" s="75">
        <f t="shared" si="0"/>
        <v>1.2133510618645071</v>
      </c>
      <c r="AJ45" s="75">
        <f t="shared" si="1"/>
        <v>1.8909139461161031</v>
      </c>
      <c r="AK45" s="75">
        <f t="shared" si="2"/>
        <v>0.71906410720619529</v>
      </c>
      <c r="AL45" s="75">
        <f t="shared" si="3"/>
        <v>0.98533145394892419</v>
      </c>
      <c r="AM45" s="75">
        <f t="shared" si="4"/>
        <v>0.10906340520808702</v>
      </c>
      <c r="AN45" s="75">
        <f t="shared" si="5"/>
        <v>0.23373250546819577</v>
      </c>
      <c r="AO45" s="75">
        <f t="shared" si="6"/>
        <v>0.50596641123788133</v>
      </c>
      <c r="AP45" s="75">
        <f t="shared" si="7"/>
        <v>0.1046629300662095</v>
      </c>
      <c r="AQ45" s="75">
        <f t="shared" si="8"/>
        <v>1.4478555805154885</v>
      </c>
      <c r="AR45" s="75">
        <f t="shared" si="9"/>
        <v>2.2244456985989594</v>
      </c>
      <c r="AS45" s="75">
        <f t="shared" si="10"/>
        <v>1.1699970072712225</v>
      </c>
      <c r="AT45" s="75">
        <f t="shared" si="11"/>
        <v>1.8687020239713881</v>
      </c>
      <c r="AU45" s="75">
        <f t="shared" si="12"/>
        <v>0.5336485982206195</v>
      </c>
      <c r="AV45" s="75">
        <f t="shared" si="13"/>
        <v>6.7639383571766382E-2</v>
      </c>
      <c r="AW45" s="75">
        <f t="shared" si="14"/>
        <v>0.22640940899148732</v>
      </c>
      <c r="AX45" s="75">
        <f t="shared" si="15"/>
        <v>1.167945657956964E-2</v>
      </c>
      <c r="AY45" s="75">
        <f t="shared" si="16"/>
        <v>0.75319811864506958</v>
      </c>
      <c r="AZ45" s="75">
        <f t="shared" si="17"/>
        <v>1.952355166706077</v>
      </c>
      <c r="BA45" s="75">
        <f t="shared" si="18"/>
        <v>0.82018680539134559</v>
      </c>
      <c r="BB45" s="75">
        <f t="shared" si="19"/>
        <v>5.3379197209742256E-3</v>
      </c>
      <c r="BC45" s="75">
        <f t="shared" si="20"/>
        <v>0.30887144567273589</v>
      </c>
      <c r="BD45" s="75">
        <f t="shared" si="21"/>
        <v>0.10075874911326554</v>
      </c>
      <c r="BE45" s="75">
        <f t="shared" si="22"/>
        <v>5.3930635197446215E-3</v>
      </c>
      <c r="BF45" s="75">
        <f t="shared" si="23"/>
        <v>8.8296250591156311E-2</v>
      </c>
      <c r="BG45" s="75">
        <f t="shared" si="24"/>
        <v>2.5884499142823359E-2</v>
      </c>
      <c r="BH45" s="75"/>
      <c r="BI45" s="73">
        <f t="shared" si="25"/>
        <v>22.855267990068292</v>
      </c>
      <c r="BJ45" s="73">
        <f t="shared" si="26"/>
        <v>8.5034996364568833</v>
      </c>
      <c r="BK45" s="73">
        <f t="shared" si="27"/>
        <v>13.388474515561256</v>
      </c>
      <c r="BL45" s="73">
        <f t="shared" si="28"/>
        <v>6.0652149872065486</v>
      </c>
      <c r="BM45" s="73">
        <f t="shared" si="29"/>
        <v>8.172827601746949</v>
      </c>
      <c r="BN45" s="73">
        <f t="shared" si="30"/>
        <v>0.85522545673567674</v>
      </c>
      <c r="BO45" s="73">
        <f t="shared" si="31"/>
        <v>2.2476512785892364</v>
      </c>
      <c r="BP45" s="73">
        <f t="shared" si="32"/>
        <v>4.6597864334317647</v>
      </c>
      <c r="BQ45" s="73">
        <f t="shared" si="33"/>
        <v>1.1054979596780317</v>
      </c>
      <c r="BR45" s="73">
        <f t="shared" si="34"/>
        <v>13.244226660185481</v>
      </c>
      <c r="BS45" s="73">
        <f t="shared" si="35"/>
        <v>16.942413167615896</v>
      </c>
      <c r="BT45" s="73">
        <f t="shared" si="36"/>
        <v>7.5326909981195609</v>
      </c>
      <c r="BU45" s="73">
        <f t="shared" si="37"/>
        <v>16.176172980549726</v>
      </c>
      <c r="BV45" s="73">
        <f t="shared" si="38"/>
        <v>3.9944158092587045</v>
      </c>
      <c r="BW45" s="73">
        <f t="shared" si="39"/>
        <v>0.75972691559637573</v>
      </c>
      <c r="BX45" s="73">
        <f t="shared" si="40"/>
        <v>1.8210933850317268</v>
      </c>
      <c r="BY45" s="73">
        <f t="shared" si="41"/>
        <v>0.10381151296859473</v>
      </c>
      <c r="BZ45" s="73">
        <f t="shared" si="42"/>
        <v>5.6822943539454993</v>
      </c>
      <c r="CA45" s="73">
        <f t="shared" si="43"/>
        <v>15.07855108905793</v>
      </c>
      <c r="CB45" s="73">
        <f t="shared" si="44"/>
        <v>6.6983610766185073</v>
      </c>
      <c r="CC45" s="73">
        <f t="shared" si="45"/>
        <v>5.2145202000361296E-2</v>
      </c>
      <c r="CD45" s="73">
        <f t="shared" si="46"/>
        <v>2.6317326259491787</v>
      </c>
      <c r="CE45" s="73">
        <f t="shared" si="47"/>
        <v>0.56575394440596771</v>
      </c>
      <c r="CF45" s="73">
        <f t="shared" si="48"/>
        <v>6.0873629474823165E-2</v>
      </c>
      <c r="CG45" s="73">
        <f t="shared" si="49"/>
        <v>0.76087743193091806</v>
      </c>
      <c r="CH45" s="73">
        <f t="shared" si="50"/>
        <v>0.36641335781611029</v>
      </c>
      <c r="CI45" s="73"/>
      <c r="CJ45" s="73">
        <f t="shared" si="58"/>
        <v>160.32499999999999</v>
      </c>
      <c r="CK45" s="73"/>
      <c r="CL45" s="78">
        <f t="shared" si="59"/>
        <v>0.14255585835065207</v>
      </c>
      <c r="CM45" s="78">
        <f t="shared" si="60"/>
        <v>5.3039136980863148E-2</v>
      </c>
      <c r="CN45" s="78">
        <f t="shared" si="61"/>
        <v>8.3508339407835697E-2</v>
      </c>
      <c r="CO45" s="78">
        <f t="shared" si="62"/>
        <v>3.7830749959186331E-2</v>
      </c>
      <c r="CP45" s="78">
        <f t="shared" si="63"/>
        <v>5.0976626238870726E-2</v>
      </c>
      <c r="CQ45" s="78">
        <f t="shared" si="64"/>
        <v>5.3343237594615737E-3</v>
      </c>
      <c r="CR45" s="78">
        <f t="shared" si="65"/>
        <v>1.4019343699293538E-2</v>
      </c>
      <c r="CS45" s="78">
        <f t="shared" si="66"/>
        <v>2.9064627683965477E-2</v>
      </c>
      <c r="CT45" s="78">
        <f t="shared" si="67"/>
        <v>6.8953560559989503E-3</v>
      </c>
      <c r="CU45" s="78">
        <f t="shared" si="68"/>
        <v>8.2608617871108569E-2</v>
      </c>
      <c r="CV45" s="78">
        <f t="shared" si="69"/>
        <v>0.10567542908227599</v>
      </c>
      <c r="CW45" s="78">
        <f t="shared" si="70"/>
        <v>4.698388272645914E-2</v>
      </c>
      <c r="CX45" s="78">
        <f t="shared" si="71"/>
        <v>0.10089613585248543</v>
      </c>
      <c r="CY45" s="78">
        <f t="shared" si="72"/>
        <v>2.491449124752038E-2</v>
      </c>
      <c r="CZ45" s="78">
        <f t="shared" si="73"/>
        <v>4.7386678035014861E-3</v>
      </c>
      <c r="DA45" s="78">
        <f t="shared" si="74"/>
        <v>1.135876117281601E-2</v>
      </c>
      <c r="DB45" s="78">
        <f t="shared" si="75"/>
        <v>6.4750670805298447E-4</v>
      </c>
      <c r="DC45" s="78">
        <f t="shared" si="76"/>
        <v>3.5442347443913925E-2</v>
      </c>
      <c r="DD45" s="78">
        <f t="shared" si="77"/>
        <v>9.4049905436194792E-2</v>
      </c>
      <c r="DE45" s="78">
        <f t="shared" si="78"/>
        <v>4.1779891324612552E-2</v>
      </c>
      <c r="DF45" s="78">
        <f t="shared" si="79"/>
        <v>3.2524685482838793E-4</v>
      </c>
      <c r="DG45" s="78">
        <f t="shared" si="80"/>
        <v>1.641498597192689E-2</v>
      </c>
      <c r="DH45" s="78">
        <f t="shared" si="81"/>
        <v>3.5287942891374879E-3</v>
      </c>
      <c r="DI45" s="78">
        <f t="shared" si="82"/>
        <v>3.7968894105612456E-4</v>
      </c>
      <c r="DJ45" s="78">
        <f t="shared" si="83"/>
        <v>4.745843954036601E-3</v>
      </c>
      <c r="DK45" s="78">
        <f t="shared" si="84"/>
        <v>2.2854411839457996E-3</v>
      </c>
      <c r="DN45" s="78">
        <f t="shared" si="85"/>
        <v>0.31693408469853723</v>
      </c>
      <c r="DO45" s="78">
        <f t="shared" si="86"/>
        <v>0.22535485258675592</v>
      </c>
      <c r="DP45" s="78">
        <f t="shared" si="87"/>
        <v>0.17765003936535434</v>
      </c>
      <c r="DQ45" s="78">
        <f t="shared" si="88"/>
        <v>0.10816104365681219</v>
      </c>
      <c r="DR45" s="78">
        <f t="shared" si="89"/>
        <v>9.9394921381591311E-2</v>
      </c>
      <c r="DS45" s="78">
        <f t="shared" si="90"/>
        <v>5.5313651198719532E-2</v>
      </c>
      <c r="DT45" s="78">
        <f t="shared" si="91"/>
        <v>0.13258794531036655</v>
      </c>
      <c r="DU45" s="78">
        <f t="shared" si="92"/>
        <v>0.22424403069334897</v>
      </c>
      <c r="DV45" s="78">
        <f t="shared" si="93"/>
        <v>0.24216328573584267</v>
      </c>
      <c r="DW45" s="78">
        <f t="shared" si="94"/>
        <v>0.33616406553232914</v>
      </c>
      <c r="DX45" s="78">
        <f t="shared" si="95"/>
        <v>0.27846993890874094</v>
      </c>
      <c r="DY45" s="78">
        <f t="shared" si="96"/>
        <v>0.17753317762996643</v>
      </c>
      <c r="DZ45" s="78">
        <f t="shared" si="97"/>
        <v>0.14190805607632331</v>
      </c>
      <c r="EA45" s="78">
        <f t="shared" si="98"/>
        <v>4.1659426931890856E-2</v>
      </c>
      <c r="EB45" s="78">
        <f t="shared" si="99"/>
        <v>5.2187283128284405E-2</v>
      </c>
      <c r="EC45" s="78">
        <f t="shared" si="100"/>
        <v>0.14149852076097771</v>
      </c>
      <c r="ED45" s="78">
        <f t="shared" si="101"/>
        <v>0.17191965091277425</v>
      </c>
      <c r="EE45" s="78">
        <f t="shared" si="102"/>
        <v>0.17159739105954963</v>
      </c>
      <c r="EF45" s="78">
        <f t="shared" si="103"/>
        <v>0.15257002958756261</v>
      </c>
      <c r="EG45" s="78">
        <f t="shared" si="104"/>
        <v>6.2048918440505314E-2</v>
      </c>
      <c r="EH45" s="78">
        <f t="shared" si="105"/>
        <v>2.0648716056948888E-2</v>
      </c>
      <c r="EI45" s="78">
        <f t="shared" si="106"/>
        <v>2.5069313156157104E-2</v>
      </c>
      <c r="EJ45" s="78">
        <f t="shared" si="107"/>
        <v>1.0939768368176013E-2</v>
      </c>
      <c r="EK45" s="78">
        <f t="shared" si="108"/>
        <v>0.14996683242969058</v>
      </c>
      <c r="EL45" s="78">
        <f t="shared" si="109"/>
        <v>0.20262628046949763</v>
      </c>
      <c r="EM45" s="78">
        <f t="shared" si="110"/>
        <v>0.2813887759232967</v>
      </c>
    </row>
    <row r="46" spans="1:143" x14ac:dyDescent="0.25">
      <c r="A46" s="79">
        <f t="shared" si="53"/>
        <v>3.3570452757216573E-4</v>
      </c>
      <c r="B46">
        <v>1991</v>
      </c>
      <c r="C46" s="79">
        <f t="shared" si="54"/>
        <v>0.33840997989036509</v>
      </c>
      <c r="D46" s="81">
        <f t="shared" si="55"/>
        <v>2.9100728641589754E-4</v>
      </c>
      <c r="E46" s="74">
        <f t="shared" si="56"/>
        <v>0.14145949783055137</v>
      </c>
      <c r="F46">
        <v>1991</v>
      </c>
      <c r="G46" s="72">
        <v>4111000</v>
      </c>
      <c r="H46" s="27">
        <v>0.14145949783055137</v>
      </c>
      <c r="I46" s="27">
        <v>5.3970617892989563E-2</v>
      </c>
      <c r="J46" s="27">
        <v>8.8991526017602726E-2</v>
      </c>
      <c r="K46" s="27">
        <v>3.5023047884072109E-2</v>
      </c>
      <c r="L46" s="27">
        <v>4.7382298518912E-2</v>
      </c>
      <c r="M46" s="27">
        <v>5.4585263797570192E-3</v>
      </c>
      <c r="N46" s="27">
        <v>1.1648315554606929E-2</v>
      </c>
      <c r="O46" s="27">
        <v>2.5179084493216694E-2</v>
      </c>
      <c r="P46" s="27">
        <v>6.178555437690472E-3</v>
      </c>
      <c r="Q46" s="27">
        <v>9.23739507823228E-2</v>
      </c>
      <c r="R46" s="27">
        <v>0.10685049340178424</v>
      </c>
      <c r="S46" s="27">
        <v>5.2396289871074142E-2</v>
      </c>
      <c r="T46" s="27">
        <v>9.4278336700779786E-2</v>
      </c>
      <c r="U46" s="27">
        <v>2.4941571193274309E-2</v>
      </c>
      <c r="V46" s="27">
        <v>3.8365887098801787E-3</v>
      </c>
      <c r="W46" s="27">
        <v>1.0918122639243509E-2</v>
      </c>
      <c r="X46" s="27">
        <v>6.0127240796225894E-4</v>
      </c>
      <c r="Y46" s="27">
        <v>3.6315462597272127E-2</v>
      </c>
      <c r="Z46" s="27">
        <v>9.6510105816454639E-2</v>
      </c>
      <c r="AA46" s="27">
        <v>3.9282239087093024E-2</v>
      </c>
      <c r="AB46" s="27">
        <v>3.8997116139189212E-4</v>
      </c>
      <c r="AC46" s="27">
        <v>1.5701554909704825E-2</v>
      </c>
      <c r="AD46" s="27">
        <v>4.4196731624414438E-3</v>
      </c>
      <c r="AE46" s="27">
        <v>2.9100728641589754E-4</v>
      </c>
      <c r="AF46" s="27">
        <v>4.2265598712720714E-3</v>
      </c>
      <c r="AG46" s="27">
        <v>1.375330392233957E-3</v>
      </c>
      <c r="AH46" s="75">
        <f t="shared" si="57"/>
        <v>2.907699977906983</v>
      </c>
      <c r="AI46" s="75">
        <f t="shared" si="0"/>
        <v>1.1093660507904004</v>
      </c>
      <c r="AJ46" s="75">
        <f t="shared" si="1"/>
        <v>1.8292208172918238</v>
      </c>
      <c r="AK46" s="75">
        <f t="shared" si="2"/>
        <v>0.71989874925710218</v>
      </c>
      <c r="AL46" s="75">
        <f t="shared" si="3"/>
        <v>0.97394314605623611</v>
      </c>
      <c r="AM46" s="75">
        <f t="shared" si="4"/>
        <v>0.11220000973590553</v>
      </c>
      <c r="AN46" s="75">
        <f t="shared" si="5"/>
        <v>0.23943112622494545</v>
      </c>
      <c r="AO46" s="75">
        <f t="shared" si="6"/>
        <v>0.51755608175806911</v>
      </c>
      <c r="AP46" s="75">
        <f t="shared" si="7"/>
        <v>0.12700020702172765</v>
      </c>
      <c r="AQ46" s="75">
        <f t="shared" si="8"/>
        <v>1.8987465583306451</v>
      </c>
      <c r="AR46" s="75">
        <f t="shared" si="9"/>
        <v>2.196311891873675</v>
      </c>
      <c r="AS46" s="75">
        <f t="shared" si="10"/>
        <v>1.077005738299929</v>
      </c>
      <c r="AT46" s="75">
        <f t="shared" si="11"/>
        <v>1.9378912108845283</v>
      </c>
      <c r="AU46" s="75">
        <f t="shared" si="12"/>
        <v>0.51267399587775342</v>
      </c>
      <c r="AV46" s="75">
        <f t="shared" si="13"/>
        <v>7.8861080931587071E-2</v>
      </c>
      <c r="AW46" s="75">
        <f t="shared" si="14"/>
        <v>0.22442201084965033</v>
      </c>
      <c r="AX46" s="75">
        <f t="shared" si="15"/>
        <v>1.2359154345664232E-2</v>
      </c>
      <c r="AY46" s="75">
        <f t="shared" si="16"/>
        <v>0.74646433368692855</v>
      </c>
      <c r="AZ46" s="75">
        <f t="shared" si="17"/>
        <v>1.9837652250572251</v>
      </c>
      <c r="BA46" s="75">
        <f t="shared" si="18"/>
        <v>0.8074464244351971</v>
      </c>
      <c r="BB46" s="75">
        <f t="shared" si="19"/>
        <v>8.0158572224103414E-3</v>
      </c>
      <c r="BC46" s="75">
        <f t="shared" si="20"/>
        <v>0.32274546116898267</v>
      </c>
      <c r="BD46" s="75">
        <f t="shared" si="21"/>
        <v>9.0846381853983874E-2</v>
      </c>
      <c r="BE46" s="75">
        <f t="shared" si="22"/>
        <v>5.9816547722787742E-3</v>
      </c>
      <c r="BF46" s="75">
        <f t="shared" si="23"/>
        <v>8.6876938153997441E-2</v>
      </c>
      <c r="BG46" s="75">
        <f t="shared" si="24"/>
        <v>2.8269916212368986E-2</v>
      </c>
      <c r="BH46" s="75"/>
      <c r="BI46" s="73">
        <f t="shared" si="25"/>
        <v>19.33301298740809</v>
      </c>
      <c r="BJ46" s="73">
        <f t="shared" si="26"/>
        <v>7.2901485745923758</v>
      </c>
      <c r="BK46" s="73">
        <f t="shared" si="27"/>
        <v>11.497560569445152</v>
      </c>
      <c r="BL46" s="73">
        <f t="shared" si="28"/>
        <v>5.3461508800003532</v>
      </c>
      <c r="BM46" s="73">
        <f t="shared" si="29"/>
        <v>7.1874961477980248</v>
      </c>
      <c r="BN46" s="73">
        <f t="shared" si="30"/>
        <v>0.74616205152758974</v>
      </c>
      <c r="BO46" s="73">
        <f t="shared" si="31"/>
        <v>2.0139187731210408</v>
      </c>
      <c r="BP46" s="73">
        <f t="shared" si="32"/>
        <v>4.1538200221938837</v>
      </c>
      <c r="BQ46" s="73">
        <f t="shared" si="33"/>
        <v>1.0008350296118222</v>
      </c>
      <c r="BR46" s="73">
        <f t="shared" si="34"/>
        <v>11.796371079669992</v>
      </c>
      <c r="BS46" s="73">
        <f t="shared" si="35"/>
        <v>14.717967469016935</v>
      </c>
      <c r="BT46" s="73">
        <f t="shared" si="36"/>
        <v>6.3626939908483386</v>
      </c>
      <c r="BU46" s="73">
        <f t="shared" si="37"/>
        <v>14.307470956578337</v>
      </c>
      <c r="BV46" s="73">
        <f t="shared" si="38"/>
        <v>3.4607672110380849</v>
      </c>
      <c r="BW46" s="73">
        <f t="shared" si="39"/>
        <v>0.69208753202460938</v>
      </c>
      <c r="BX46" s="73">
        <f t="shared" si="40"/>
        <v>1.5946839760402394</v>
      </c>
      <c r="BY46" s="73">
        <f t="shared" si="41"/>
        <v>9.213205638902508E-2</v>
      </c>
      <c r="BZ46" s="73">
        <f t="shared" si="42"/>
        <v>4.9290962353004293</v>
      </c>
      <c r="CA46" s="73">
        <f t="shared" si="43"/>
        <v>13.126195922351853</v>
      </c>
      <c r="CB46" s="73">
        <f t="shared" si="44"/>
        <v>5.8781742712271621</v>
      </c>
      <c r="CC46" s="73">
        <f t="shared" si="45"/>
        <v>4.6807282279387068E-2</v>
      </c>
      <c r="CD46" s="73">
        <f t="shared" si="46"/>
        <v>2.3228611802764427</v>
      </c>
      <c r="CE46" s="73">
        <f t="shared" si="47"/>
        <v>0.46499519529270217</v>
      </c>
      <c r="CF46" s="73">
        <f t="shared" si="48"/>
        <v>5.5480565955078547E-2</v>
      </c>
      <c r="CG46" s="73">
        <f t="shared" si="49"/>
        <v>0.67258118133976175</v>
      </c>
      <c r="CH46" s="73">
        <f t="shared" si="50"/>
        <v>0.34052885867328692</v>
      </c>
      <c r="CI46" s="73"/>
      <c r="CJ46" s="73">
        <f t="shared" si="58"/>
        <v>139.43</v>
      </c>
      <c r="CK46" s="73"/>
      <c r="CL46" s="78">
        <f t="shared" si="59"/>
        <v>0.13865748395186178</v>
      </c>
      <c r="CM46" s="78">
        <f t="shared" si="60"/>
        <v>5.2285365951318767E-2</v>
      </c>
      <c r="CN46" s="78">
        <f t="shared" si="61"/>
        <v>8.246116739184646E-2</v>
      </c>
      <c r="CO46" s="78">
        <f t="shared" si="62"/>
        <v>3.8342902388297732E-2</v>
      </c>
      <c r="CP46" s="78">
        <f t="shared" si="63"/>
        <v>5.1549136827067521E-2</v>
      </c>
      <c r="CQ46" s="78">
        <f t="shared" si="64"/>
        <v>5.3515172597546415E-3</v>
      </c>
      <c r="CR46" s="78">
        <f t="shared" si="65"/>
        <v>1.4443941570114327E-2</v>
      </c>
      <c r="CS46" s="78">
        <f t="shared" si="66"/>
        <v>2.979143672232578E-2</v>
      </c>
      <c r="CT46" s="78">
        <f t="shared" si="67"/>
        <v>7.1780465438702019E-3</v>
      </c>
      <c r="CU46" s="78">
        <f t="shared" si="68"/>
        <v>8.4604253601592141E-2</v>
      </c>
      <c r="CV46" s="78">
        <f t="shared" si="69"/>
        <v>0.10555811137500491</v>
      </c>
      <c r="CW46" s="78">
        <f t="shared" si="70"/>
        <v>4.563360819657418E-2</v>
      </c>
      <c r="CX46" s="78">
        <f t="shared" si="71"/>
        <v>0.10261400671719384</v>
      </c>
      <c r="CY46" s="78">
        <f t="shared" si="72"/>
        <v>2.4820821996974E-2</v>
      </c>
      <c r="CZ46" s="78">
        <f t="shared" si="73"/>
        <v>4.963691687761668E-3</v>
      </c>
      <c r="DA46" s="78">
        <f t="shared" si="74"/>
        <v>1.1437165430970661E-2</v>
      </c>
      <c r="DB46" s="78">
        <f t="shared" si="75"/>
        <v>6.6077642106451319E-4</v>
      </c>
      <c r="DC46" s="78">
        <f t="shared" si="76"/>
        <v>3.5351762427744599E-2</v>
      </c>
      <c r="DD46" s="78">
        <f t="shared" si="77"/>
        <v>9.4141834055453288E-2</v>
      </c>
      <c r="DE46" s="78">
        <f t="shared" si="78"/>
        <v>4.2158604828424026E-2</v>
      </c>
      <c r="DF46" s="78">
        <f t="shared" si="79"/>
        <v>3.3570452757216573E-4</v>
      </c>
      <c r="DG46" s="78">
        <f t="shared" si="80"/>
        <v>1.665969432888505E-2</v>
      </c>
      <c r="DH46" s="78">
        <f t="shared" si="81"/>
        <v>3.3349723538169847E-3</v>
      </c>
      <c r="DI46" s="78">
        <f t="shared" si="82"/>
        <v>3.9790981822476182E-4</v>
      </c>
      <c r="DJ46" s="78">
        <f t="shared" si="83"/>
        <v>4.8237910158485386E-3</v>
      </c>
      <c r="DK46" s="78">
        <f t="shared" si="84"/>
        <v>2.4422926104374016E-3</v>
      </c>
      <c r="DN46" s="78">
        <f t="shared" si="85"/>
        <v>0.31174691968332474</v>
      </c>
      <c r="DO46" s="78">
        <f t="shared" si="86"/>
        <v>0.22463857255853048</v>
      </c>
      <c r="DP46" s="78">
        <f t="shared" si="87"/>
        <v>0.17770472386696634</v>
      </c>
      <c r="DQ46" s="78">
        <f t="shared" si="88"/>
        <v>0.10968749804523423</v>
      </c>
      <c r="DR46" s="78">
        <f t="shared" si="89"/>
        <v>0.10113603237926228</v>
      </c>
      <c r="DS46" s="78">
        <f t="shared" si="90"/>
        <v>5.6764942096064946E-2</v>
      </c>
      <c r="DT46" s="78">
        <f t="shared" si="91"/>
        <v>0.13601767843790244</v>
      </c>
      <c r="DU46" s="78">
        <f t="shared" si="92"/>
        <v>0.22713184824279303</v>
      </c>
      <c r="DV46" s="78">
        <f t="shared" si="93"/>
        <v>0.24297401971704147</v>
      </c>
      <c r="DW46" s="78">
        <f t="shared" si="94"/>
        <v>0.33840997989036509</v>
      </c>
      <c r="DX46" s="78">
        <f t="shared" si="95"/>
        <v>0.27862654828574696</v>
      </c>
      <c r="DY46" s="78">
        <f t="shared" si="96"/>
        <v>0.1780321285985037</v>
      </c>
      <c r="DZ46" s="78">
        <f t="shared" si="97"/>
        <v>0.14383568583290018</v>
      </c>
      <c r="EA46" s="78">
        <f t="shared" si="98"/>
        <v>4.1882455536770842E-2</v>
      </c>
      <c r="EB46" s="78">
        <f t="shared" si="99"/>
        <v>5.2413395967541437E-2</v>
      </c>
      <c r="EC46" s="78">
        <f t="shared" si="100"/>
        <v>0.14159153833523305</v>
      </c>
      <c r="ED46" s="78">
        <f t="shared" si="101"/>
        <v>0.17231297773268645</v>
      </c>
      <c r="EE46" s="78">
        <f t="shared" si="102"/>
        <v>0.17198790583919407</v>
      </c>
      <c r="EF46" s="78">
        <f t="shared" si="103"/>
        <v>0.15329583774033456</v>
      </c>
      <c r="EG46" s="78">
        <f t="shared" si="104"/>
        <v>6.2488976038698227E-2</v>
      </c>
      <c r="EH46" s="78">
        <f t="shared" si="105"/>
        <v>2.0728281028498961E-2</v>
      </c>
      <c r="EI46" s="78">
        <f t="shared" si="106"/>
        <v>2.5216367516775334E-2</v>
      </c>
      <c r="EJ46" s="78">
        <f t="shared" si="107"/>
        <v>1.0998965798327688E-2</v>
      </c>
      <c r="EK46" s="78">
        <f t="shared" si="108"/>
        <v>0.1463214773963725</v>
      </c>
      <c r="EL46" s="78">
        <f t="shared" si="109"/>
        <v>0.1982089335294665</v>
      </c>
      <c r="EM46" s="78">
        <f t="shared" si="110"/>
        <v>0.27584630990546444</v>
      </c>
    </row>
    <row r="47" spans="1:143" x14ac:dyDescent="0.25">
      <c r="A47" s="79">
        <f t="shared" si="53"/>
        <v>3.2632113612598719E-4</v>
      </c>
      <c r="B47">
        <v>1992</v>
      </c>
      <c r="C47" s="79">
        <f t="shared" si="54"/>
        <v>0.33711502079263789</v>
      </c>
      <c r="D47" s="81">
        <f t="shared" si="55"/>
        <v>2.9515120384185768E-4</v>
      </c>
      <c r="E47" s="74">
        <f t="shared" si="56"/>
        <v>0.11855783577526111</v>
      </c>
      <c r="F47">
        <v>1992</v>
      </c>
      <c r="G47" s="72">
        <v>4084000</v>
      </c>
      <c r="H47" s="27">
        <v>0.11855783577526111</v>
      </c>
      <c r="I47" s="27">
        <v>5.3113084221368838E-2</v>
      </c>
      <c r="J47" s="27">
        <v>8.986620355649047E-2</v>
      </c>
      <c r="K47" s="27">
        <v>3.7254278469453478E-2</v>
      </c>
      <c r="L47" s="27">
        <v>4.8020502952870928E-2</v>
      </c>
      <c r="M47" s="27">
        <v>5.3306590351327775E-3</v>
      </c>
      <c r="N47" s="27">
        <v>1.2589856691316957E-2</v>
      </c>
      <c r="O47" s="27">
        <v>2.740720810334097E-2</v>
      </c>
      <c r="P47" s="27">
        <v>5.7187584081403028E-3</v>
      </c>
      <c r="Q47" s="27">
        <v>0.10631259393336541</v>
      </c>
      <c r="R47" s="27">
        <v>0.10864499506722436</v>
      </c>
      <c r="S47" s="27">
        <v>4.9700636232935719E-2</v>
      </c>
      <c r="T47" s="27">
        <v>9.5514299613803075E-2</v>
      </c>
      <c r="U47" s="27">
        <v>2.5525958901689644E-2</v>
      </c>
      <c r="V47" s="27">
        <v>4.0864581040204158E-3</v>
      </c>
      <c r="W47" s="27">
        <v>1.1415230997942638E-2</v>
      </c>
      <c r="X47" s="27">
        <v>6.1150111293202557E-4</v>
      </c>
      <c r="Y47" s="27">
        <v>3.570786009941649E-2</v>
      </c>
      <c r="Z47" s="27">
        <v>9.5689324821237848E-2</v>
      </c>
      <c r="AA47" s="27">
        <v>4.1730466616115909E-2</v>
      </c>
      <c r="AB47" s="27">
        <v>3.7668468556612775E-4</v>
      </c>
      <c r="AC47" s="27">
        <v>1.6651311194275261E-2</v>
      </c>
      <c r="AD47" s="27">
        <v>3.6613968859645547E-3</v>
      </c>
      <c r="AE47" s="27">
        <v>2.9515120384185768E-4</v>
      </c>
      <c r="AF47" s="27">
        <v>4.5419584885866716E-3</v>
      </c>
      <c r="AG47" s="27">
        <v>1.6757848277061643E-3</v>
      </c>
      <c r="AH47" s="75">
        <f t="shared" si="57"/>
        <v>2.420951006530832</v>
      </c>
      <c r="AI47" s="75">
        <f t="shared" si="0"/>
        <v>1.0845691798003516</v>
      </c>
      <c r="AJ47" s="75">
        <f t="shared" si="1"/>
        <v>1.8350678766235353</v>
      </c>
      <c r="AK47" s="75">
        <f t="shared" si="2"/>
        <v>0.76073236634623997</v>
      </c>
      <c r="AL47" s="75">
        <f t="shared" si="3"/>
        <v>0.98057867029762436</v>
      </c>
      <c r="AM47" s="75">
        <f t="shared" si="4"/>
        <v>0.10885205749741131</v>
      </c>
      <c r="AN47" s="75">
        <f t="shared" si="5"/>
        <v>0.25708487363669225</v>
      </c>
      <c r="AO47" s="75">
        <f t="shared" si="6"/>
        <v>0.55965518947022264</v>
      </c>
      <c r="AP47" s="75">
        <f t="shared" si="7"/>
        <v>0.11677704669422499</v>
      </c>
      <c r="AQ47" s="75">
        <f t="shared" si="8"/>
        <v>2.1709031681193216</v>
      </c>
      <c r="AR47" s="75">
        <f t="shared" si="9"/>
        <v>2.2185307992727212</v>
      </c>
      <c r="AS47" s="75">
        <f t="shared" si="10"/>
        <v>1.0148869918765473</v>
      </c>
      <c r="AT47" s="75">
        <f t="shared" si="11"/>
        <v>1.9504019981138589</v>
      </c>
      <c r="AU47" s="75">
        <f t="shared" si="12"/>
        <v>0.5212400807725025</v>
      </c>
      <c r="AV47" s="75">
        <f t="shared" si="13"/>
        <v>8.3445474484096879E-2</v>
      </c>
      <c r="AW47" s="75">
        <f t="shared" si="14"/>
        <v>0.23309901697798868</v>
      </c>
      <c r="AX47" s="75">
        <f t="shared" si="15"/>
        <v>1.2486852726071961E-2</v>
      </c>
      <c r="AY47" s="75">
        <f t="shared" si="16"/>
        <v>0.72915450323008468</v>
      </c>
      <c r="AZ47" s="75">
        <f t="shared" si="17"/>
        <v>1.9539760128496768</v>
      </c>
      <c r="BA47" s="75">
        <f t="shared" si="18"/>
        <v>0.85213612830108687</v>
      </c>
      <c r="BB47" s="75">
        <f t="shared" si="19"/>
        <v>7.6919012792603294E-3</v>
      </c>
      <c r="BC47" s="75">
        <f t="shared" si="20"/>
        <v>0.34001977458710086</v>
      </c>
      <c r="BD47" s="75">
        <f t="shared" si="21"/>
        <v>7.4765724411396201E-2</v>
      </c>
      <c r="BE47" s="75">
        <f t="shared" si="22"/>
        <v>6.0269875824507336E-3</v>
      </c>
      <c r="BF47" s="75">
        <f t="shared" si="23"/>
        <v>9.2746792336939832E-2</v>
      </c>
      <c r="BG47" s="75">
        <f t="shared" si="24"/>
        <v>3.4219526181759878E-2</v>
      </c>
      <c r="BH47" s="75"/>
      <c r="BI47" s="73">
        <f t="shared" si="25"/>
        <v>16.425313009501107</v>
      </c>
      <c r="BJ47" s="73">
        <f t="shared" si="26"/>
        <v>6.1807825238019758</v>
      </c>
      <c r="BK47" s="73">
        <f t="shared" si="27"/>
        <v>9.6683397521533276</v>
      </c>
      <c r="BL47" s="73">
        <f t="shared" si="28"/>
        <v>4.6262521307432509</v>
      </c>
      <c r="BM47" s="73">
        <f t="shared" si="29"/>
        <v>6.213553001741789</v>
      </c>
      <c r="BN47" s="73">
        <f t="shared" si="30"/>
        <v>0.63396204179168425</v>
      </c>
      <c r="BO47" s="73">
        <f t="shared" si="31"/>
        <v>1.7744876468960955</v>
      </c>
      <c r="BP47" s="73">
        <f t="shared" si="32"/>
        <v>3.636263940435815</v>
      </c>
      <c r="BQ47" s="73">
        <f t="shared" si="33"/>
        <v>0.87383482259009471</v>
      </c>
      <c r="BR47" s="73">
        <f t="shared" si="34"/>
        <v>9.8976245213393472</v>
      </c>
      <c r="BS47" s="73">
        <f t="shared" si="35"/>
        <v>12.52165557714326</v>
      </c>
      <c r="BT47" s="73">
        <f t="shared" si="36"/>
        <v>5.2856882525484092</v>
      </c>
      <c r="BU47" s="73">
        <f t="shared" si="37"/>
        <v>12.369579745693809</v>
      </c>
      <c r="BV47" s="73">
        <f t="shared" si="38"/>
        <v>2.9480932151603314</v>
      </c>
      <c r="BW47" s="73">
        <f t="shared" si="39"/>
        <v>0.61322645109302232</v>
      </c>
      <c r="BX47" s="73">
        <f t="shared" si="40"/>
        <v>1.370261965190589</v>
      </c>
      <c r="BY47" s="73">
        <f t="shared" si="41"/>
        <v>7.9772902043360849E-2</v>
      </c>
      <c r="BZ47" s="73">
        <f t="shared" si="42"/>
        <v>4.182631901613501</v>
      </c>
      <c r="CA47" s="73">
        <f t="shared" si="43"/>
        <v>11.142430697294628</v>
      </c>
      <c r="CB47" s="73">
        <f t="shared" si="44"/>
        <v>5.0707278467919652</v>
      </c>
      <c r="CC47" s="73">
        <f t="shared" si="45"/>
        <v>3.8791425056976726E-2</v>
      </c>
      <c r="CD47" s="73">
        <f t="shared" si="46"/>
        <v>2.0001157191074599</v>
      </c>
      <c r="CE47" s="73">
        <f t="shared" si="47"/>
        <v>0.37414881343871831</v>
      </c>
      <c r="CF47" s="73">
        <f t="shared" si="48"/>
        <v>4.9498911182799775E-2</v>
      </c>
      <c r="CG47" s="73">
        <f t="shared" si="49"/>
        <v>0.58570424318576431</v>
      </c>
      <c r="CH47" s="73">
        <f t="shared" si="50"/>
        <v>0.31225894246091795</v>
      </c>
      <c r="CI47" s="73"/>
      <c r="CJ47" s="73">
        <f t="shared" si="58"/>
        <v>118.875</v>
      </c>
      <c r="CK47" s="73"/>
      <c r="CL47" s="78">
        <f t="shared" si="59"/>
        <v>0.13817298010095569</v>
      </c>
      <c r="CM47" s="78">
        <f t="shared" si="60"/>
        <v>5.1993964448386755E-2</v>
      </c>
      <c r="CN47" s="78">
        <f t="shared" si="61"/>
        <v>8.1331985296768272E-2</v>
      </c>
      <c r="CO47" s="78">
        <f t="shared" si="62"/>
        <v>3.8916947472077822E-2</v>
      </c>
      <c r="CP47" s="78">
        <f t="shared" si="63"/>
        <v>5.2269636187102328E-2</v>
      </c>
      <c r="CQ47" s="78">
        <f t="shared" si="64"/>
        <v>5.33301402138115E-3</v>
      </c>
      <c r="CR47" s="78">
        <f t="shared" si="65"/>
        <v>1.4927340878200593E-2</v>
      </c>
      <c r="CS47" s="78">
        <f t="shared" si="66"/>
        <v>3.0588971107767107E-2</v>
      </c>
      <c r="CT47" s="78">
        <f t="shared" si="67"/>
        <v>7.3508712731027949E-3</v>
      </c>
      <c r="CU47" s="78">
        <f t="shared" si="68"/>
        <v>8.3260774101697979E-2</v>
      </c>
      <c r="CV47" s="78">
        <f t="shared" si="69"/>
        <v>0.10533464207901796</v>
      </c>
      <c r="CW47" s="78">
        <f t="shared" si="70"/>
        <v>4.4464254490417743E-2</v>
      </c>
      <c r="CX47" s="78">
        <f t="shared" si="71"/>
        <v>0.10405535012150417</v>
      </c>
      <c r="CY47" s="78">
        <f t="shared" si="72"/>
        <v>2.4799942924587436E-2</v>
      </c>
      <c r="CZ47" s="78">
        <f t="shared" si="73"/>
        <v>5.1585821332746353E-3</v>
      </c>
      <c r="DA47" s="78">
        <f t="shared" si="74"/>
        <v>1.1526914533674775E-2</v>
      </c>
      <c r="DB47" s="78">
        <f t="shared" si="75"/>
        <v>6.710654220261691E-4</v>
      </c>
      <c r="DC47" s="78">
        <f t="shared" si="76"/>
        <v>3.5185126406843334E-2</v>
      </c>
      <c r="DD47" s="78">
        <f t="shared" si="77"/>
        <v>9.3732329735391196E-2</v>
      </c>
      <c r="DE47" s="78">
        <f t="shared" si="78"/>
        <v>4.2655965062392977E-2</v>
      </c>
      <c r="DF47" s="78">
        <f t="shared" si="79"/>
        <v>3.2632113612598719E-4</v>
      </c>
      <c r="DG47" s="78">
        <f t="shared" si="80"/>
        <v>1.6825368825299346E-2</v>
      </c>
      <c r="DH47" s="78">
        <f t="shared" si="81"/>
        <v>3.1474137828703961E-3</v>
      </c>
      <c r="DI47" s="78">
        <f t="shared" si="82"/>
        <v>4.1639462614342606E-4</v>
      </c>
      <c r="DJ47" s="78">
        <f t="shared" si="83"/>
        <v>4.9270598795858192E-3</v>
      </c>
      <c r="DK47" s="78">
        <f t="shared" si="84"/>
        <v>2.626783953404147E-3</v>
      </c>
      <c r="DN47" s="78">
        <f t="shared" si="85"/>
        <v>0.31041587731818848</v>
      </c>
      <c r="DO47" s="78">
        <f t="shared" si="86"/>
        <v>0.22451253340433519</v>
      </c>
      <c r="DP47" s="78">
        <f t="shared" si="87"/>
        <v>0.17785158297732956</v>
      </c>
      <c r="DQ47" s="78">
        <f t="shared" si="88"/>
        <v>0.11144693855876188</v>
      </c>
      <c r="DR47" s="78">
        <f t="shared" si="89"/>
        <v>0.10311896219445117</v>
      </c>
      <c r="DS47" s="78">
        <f t="shared" si="90"/>
        <v>5.8200197280451643E-2</v>
      </c>
      <c r="DT47" s="78">
        <f t="shared" si="91"/>
        <v>0.13612795736076846</v>
      </c>
      <c r="DU47" s="78">
        <f t="shared" si="92"/>
        <v>0.22653525856158585</v>
      </c>
      <c r="DV47" s="78">
        <f t="shared" si="93"/>
        <v>0.2404105419442365</v>
      </c>
      <c r="DW47" s="78">
        <f t="shared" si="94"/>
        <v>0.33711502079263789</v>
      </c>
      <c r="DX47" s="78">
        <f t="shared" si="95"/>
        <v>0.27865418961552729</v>
      </c>
      <c r="DY47" s="78">
        <f t="shared" si="96"/>
        <v>0.17847812966978399</v>
      </c>
      <c r="DZ47" s="78">
        <f t="shared" si="97"/>
        <v>0.14554078971304102</v>
      </c>
      <c r="EA47" s="78">
        <f t="shared" si="98"/>
        <v>4.2156505013563016E-2</v>
      </c>
      <c r="EB47" s="78">
        <f t="shared" si="99"/>
        <v>5.2541688495818917E-2</v>
      </c>
      <c r="EC47" s="78">
        <f t="shared" si="100"/>
        <v>0.14111543609793548</v>
      </c>
      <c r="ED47" s="78">
        <f t="shared" si="101"/>
        <v>0.17224448662665368</v>
      </c>
      <c r="EE47" s="78">
        <f t="shared" si="102"/>
        <v>0.1718997423407535</v>
      </c>
      <c r="EF47" s="78">
        <f t="shared" si="103"/>
        <v>0.15353998475920949</v>
      </c>
      <c r="EG47" s="78">
        <f t="shared" si="104"/>
        <v>6.2955068806688705E-2</v>
      </c>
      <c r="EH47" s="78">
        <f t="shared" si="105"/>
        <v>2.0715498370439154E-2</v>
      </c>
      <c r="EI47" s="78">
        <f t="shared" si="106"/>
        <v>2.5316237113898986E-2</v>
      </c>
      <c r="EJ47" s="78">
        <f t="shared" si="107"/>
        <v>1.1117652242003787E-2</v>
      </c>
      <c r="EK47" s="78">
        <f t="shared" si="108"/>
        <v>0.14614321856008908</v>
      </c>
      <c r="EL47" s="78">
        <f t="shared" si="109"/>
        <v>0.1977207883823324</v>
      </c>
      <c r="EM47" s="78">
        <f t="shared" si="110"/>
        <v>0.27412571379951489</v>
      </c>
    </row>
    <row r="48" spans="1:143" x14ac:dyDescent="0.25">
      <c r="A48" s="79">
        <f t="shared" si="53"/>
        <v>3.1587551447581532E-4</v>
      </c>
      <c r="B48">
        <v>1993</v>
      </c>
      <c r="C48" s="79">
        <f t="shared" si="54"/>
        <v>0.33233279304598429</v>
      </c>
      <c r="D48" s="81">
        <f t="shared" si="55"/>
        <v>2.9190110146969713E-4</v>
      </c>
      <c r="E48" s="74">
        <f t="shared" si="56"/>
        <v>0.14054844173554315</v>
      </c>
      <c r="F48">
        <v>1993</v>
      </c>
      <c r="G48" s="72">
        <v>4039000</v>
      </c>
      <c r="H48" s="27">
        <v>0.14054844173554315</v>
      </c>
      <c r="I48" s="27">
        <v>5.353643446404853E-2</v>
      </c>
      <c r="J48" s="27">
        <v>8.4348894376112635E-2</v>
      </c>
      <c r="K48" s="27">
        <v>3.7860736033889328E-2</v>
      </c>
      <c r="L48" s="27">
        <v>4.8987319195793078E-2</v>
      </c>
      <c r="M48" s="27">
        <v>5.3505970402225314E-3</v>
      </c>
      <c r="N48" s="27">
        <v>1.3283438738987241E-2</v>
      </c>
      <c r="O48" s="27">
        <v>2.8493313969267853E-2</v>
      </c>
      <c r="P48" s="27">
        <v>5.9848034181785147E-3</v>
      </c>
      <c r="Q48" s="27">
        <v>8.4371603949471755E-2</v>
      </c>
      <c r="R48" s="27">
        <v>0.10772812320331272</v>
      </c>
      <c r="S48" s="27">
        <v>4.7070852761096398E-2</v>
      </c>
      <c r="T48" s="27">
        <v>9.6174489283850834E-2</v>
      </c>
      <c r="U48" s="27">
        <v>2.5152791117344243E-2</v>
      </c>
      <c r="V48" s="27">
        <v>4.4460913500896752E-3</v>
      </c>
      <c r="W48" s="27">
        <v>1.1567481220290617E-2</v>
      </c>
      <c r="X48" s="27">
        <v>7.0122731396705224E-4</v>
      </c>
      <c r="Y48" s="27">
        <v>3.5971410308816967E-2</v>
      </c>
      <c r="Z48" s="27">
        <v>9.4315073728568538E-2</v>
      </c>
      <c r="AA48" s="27">
        <v>4.5603592765283821E-2</v>
      </c>
      <c r="AB48" s="27">
        <v>3.0187115806638506E-4</v>
      </c>
      <c r="AC48" s="27">
        <v>1.732131166064586E-2</v>
      </c>
      <c r="AD48" s="27">
        <v>3.7587113369513562E-3</v>
      </c>
      <c r="AE48" s="27">
        <v>2.9190110146969713E-4</v>
      </c>
      <c r="AF48" s="27">
        <v>4.9545642365207603E-3</v>
      </c>
      <c r="AG48" s="27">
        <v>1.8749245322104834E-3</v>
      </c>
      <c r="AH48" s="75">
        <f t="shared" si="57"/>
        <v>2.8383757808492938</v>
      </c>
      <c r="AI48" s="75">
        <f t="shared" si="0"/>
        <v>1.08116829400146</v>
      </c>
      <c r="AJ48" s="75">
        <f t="shared" si="1"/>
        <v>1.7034259219255947</v>
      </c>
      <c r="AK48" s="75">
        <f t="shared" si="2"/>
        <v>0.76459756420439506</v>
      </c>
      <c r="AL48" s="75">
        <f t="shared" si="3"/>
        <v>0.98929891115904112</v>
      </c>
      <c r="AM48" s="75">
        <f t="shared" si="4"/>
        <v>0.10805530722729402</v>
      </c>
      <c r="AN48" s="75">
        <f t="shared" si="5"/>
        <v>0.26825904533384731</v>
      </c>
      <c r="AO48" s="75">
        <f t="shared" si="6"/>
        <v>0.57542247560936421</v>
      </c>
      <c r="AP48" s="75">
        <f t="shared" si="7"/>
        <v>0.12086310503011512</v>
      </c>
      <c r="AQ48" s="75">
        <f t="shared" si="8"/>
        <v>1.703884541759582</v>
      </c>
      <c r="AR48" s="75">
        <f t="shared" si="9"/>
        <v>2.1755694480909007</v>
      </c>
      <c r="AS48" s="75">
        <f t="shared" si="10"/>
        <v>0.95059587151034164</v>
      </c>
      <c r="AT48" s="75">
        <f t="shared" si="11"/>
        <v>1.9422438110873677</v>
      </c>
      <c r="AU48" s="75">
        <f t="shared" si="12"/>
        <v>0.50796061661476699</v>
      </c>
      <c r="AV48" s="75">
        <f t="shared" si="13"/>
        <v>8.9788814815060999E-2</v>
      </c>
      <c r="AW48" s="75">
        <f t="shared" si="14"/>
        <v>0.233605283243769</v>
      </c>
      <c r="AX48" s="75">
        <f t="shared" si="15"/>
        <v>1.416128560556462E-2</v>
      </c>
      <c r="AY48" s="75">
        <f t="shared" si="16"/>
        <v>0.72644263118655872</v>
      </c>
      <c r="AZ48" s="75">
        <f t="shared" si="17"/>
        <v>1.9046929139484416</v>
      </c>
      <c r="BA48" s="75">
        <f t="shared" si="18"/>
        <v>0.92096455589490678</v>
      </c>
      <c r="BB48" s="75">
        <f t="shared" si="19"/>
        <v>6.0962880371506472E-3</v>
      </c>
      <c r="BC48" s="75">
        <f t="shared" si="20"/>
        <v>0.34980388898674314</v>
      </c>
      <c r="BD48" s="75">
        <f t="shared" si="21"/>
        <v>7.5907175449732633E-2</v>
      </c>
      <c r="BE48" s="75">
        <f t="shared" si="22"/>
        <v>5.8949427441805334E-3</v>
      </c>
      <c r="BF48" s="75">
        <f t="shared" si="23"/>
        <v>0.10005742475653674</v>
      </c>
      <c r="BG48" s="75">
        <f t="shared" si="24"/>
        <v>3.786410092799071E-2</v>
      </c>
      <c r="BH48" s="75"/>
      <c r="BI48" s="73">
        <f t="shared" si="25"/>
        <v>14.004362002970273</v>
      </c>
      <c r="BJ48" s="73">
        <f t="shared" si="26"/>
        <v>5.0962133440016242</v>
      </c>
      <c r="BK48" s="73">
        <f t="shared" si="27"/>
        <v>7.8332718755297925</v>
      </c>
      <c r="BL48" s="73">
        <f t="shared" si="28"/>
        <v>3.8655197643970109</v>
      </c>
      <c r="BM48" s="73">
        <f t="shared" si="29"/>
        <v>5.232974331444165</v>
      </c>
      <c r="BN48" s="73">
        <f t="shared" si="30"/>
        <v>0.52510998429427291</v>
      </c>
      <c r="BO48" s="73">
        <f t="shared" si="31"/>
        <v>1.5174027732594033</v>
      </c>
      <c r="BP48" s="73">
        <f t="shared" si="32"/>
        <v>3.0766087509655922</v>
      </c>
      <c r="BQ48" s="73">
        <f t="shared" si="33"/>
        <v>0.75705777589586976</v>
      </c>
      <c r="BR48" s="73">
        <f t="shared" si="34"/>
        <v>7.7267213532200252</v>
      </c>
      <c r="BS48" s="73">
        <f t="shared" si="35"/>
        <v>10.30312477787054</v>
      </c>
      <c r="BT48" s="73">
        <f t="shared" si="36"/>
        <v>4.2708012606718615</v>
      </c>
      <c r="BU48" s="73">
        <f t="shared" si="37"/>
        <v>10.419177747579949</v>
      </c>
      <c r="BV48" s="73">
        <f t="shared" si="38"/>
        <v>2.4268531343878288</v>
      </c>
      <c r="BW48" s="73">
        <f t="shared" si="39"/>
        <v>0.52978097660892542</v>
      </c>
      <c r="BX48" s="73">
        <f t="shared" si="40"/>
        <v>1.1371629482126002</v>
      </c>
      <c r="BY48" s="73">
        <f t="shared" si="41"/>
        <v>6.728604931728889E-2</v>
      </c>
      <c r="BZ48" s="73">
        <f t="shared" si="42"/>
        <v>3.4534773983834164</v>
      </c>
      <c r="CA48" s="73">
        <f t="shared" si="43"/>
        <v>9.1884546844449524</v>
      </c>
      <c r="CB48" s="73">
        <f t="shared" si="44"/>
        <v>4.2185917184908783</v>
      </c>
      <c r="CC48" s="73">
        <f t="shared" si="45"/>
        <v>3.1099523777716395E-2</v>
      </c>
      <c r="CD48" s="73">
        <f t="shared" si="46"/>
        <v>1.6600959445203591</v>
      </c>
      <c r="CE48" s="73">
        <f t="shared" si="47"/>
        <v>0.29938308902732214</v>
      </c>
      <c r="CF48" s="73">
        <f t="shared" si="48"/>
        <v>4.3471923600349044E-2</v>
      </c>
      <c r="CG48" s="73">
        <f t="shared" si="49"/>
        <v>0.49295745084882447</v>
      </c>
      <c r="CH48" s="73">
        <f t="shared" si="50"/>
        <v>0.27803941627915807</v>
      </c>
      <c r="CI48" s="73"/>
      <c r="CJ48" s="73">
        <f t="shared" si="58"/>
        <v>98.454999999999984</v>
      </c>
      <c r="CK48" s="73"/>
      <c r="CL48" s="78">
        <f t="shared" si="59"/>
        <v>0.14224124730049542</v>
      </c>
      <c r="CM48" s="78">
        <f t="shared" si="60"/>
        <v>5.1761854085639381E-2</v>
      </c>
      <c r="CN48" s="78">
        <f t="shared" si="61"/>
        <v>7.9561950896651204E-2</v>
      </c>
      <c r="CO48" s="78">
        <f t="shared" si="62"/>
        <v>3.9261792335554435E-2</v>
      </c>
      <c r="CP48" s="78">
        <f t="shared" si="63"/>
        <v>5.3150925107350221E-2</v>
      </c>
      <c r="CQ48" s="78">
        <f t="shared" si="64"/>
        <v>5.3335024558861712E-3</v>
      </c>
      <c r="CR48" s="78">
        <f t="shared" si="65"/>
        <v>1.5412145378694871E-2</v>
      </c>
      <c r="CS48" s="78">
        <f t="shared" si="66"/>
        <v>3.1248882748114291E-2</v>
      </c>
      <c r="CT48" s="78">
        <f t="shared" si="67"/>
        <v>7.6893786592440189E-3</v>
      </c>
      <c r="CU48" s="78">
        <f t="shared" si="68"/>
        <v>7.8479725287898289E-2</v>
      </c>
      <c r="CV48" s="78">
        <f t="shared" si="69"/>
        <v>0.10464806031050268</v>
      </c>
      <c r="CW48" s="78">
        <f t="shared" si="70"/>
        <v>4.3378205887683333E-2</v>
      </c>
      <c r="CX48" s="78">
        <f t="shared" si="71"/>
        <v>0.10582680155989997</v>
      </c>
      <c r="CY48" s="78">
        <f t="shared" si="72"/>
        <v>2.4649364017955706E-2</v>
      </c>
      <c r="CZ48" s="78">
        <f t="shared" si="73"/>
        <v>5.3809453720880147E-3</v>
      </c>
      <c r="DA48" s="78">
        <f t="shared" si="74"/>
        <v>1.1550078190164039E-2</v>
      </c>
      <c r="DB48" s="78">
        <f t="shared" si="75"/>
        <v>6.8341932169304655E-4</v>
      </c>
      <c r="DC48" s="78">
        <f t="shared" si="76"/>
        <v>3.5076709140047908E-2</v>
      </c>
      <c r="DD48" s="78">
        <f t="shared" si="77"/>
        <v>9.3326440347823406E-2</v>
      </c>
      <c r="DE48" s="78">
        <f t="shared" si="78"/>
        <v>4.2847917510445165E-2</v>
      </c>
      <c r="DF48" s="78">
        <f t="shared" si="79"/>
        <v>3.1587551447581532E-4</v>
      </c>
      <c r="DG48" s="78">
        <f t="shared" si="80"/>
        <v>1.6861469143470208E-2</v>
      </c>
      <c r="DH48" s="78">
        <f t="shared" si="81"/>
        <v>3.0408114268175531E-3</v>
      </c>
      <c r="DI48" s="78">
        <f t="shared" si="82"/>
        <v>4.415410451510746E-4</v>
      </c>
      <c r="DJ48" s="78">
        <f t="shared" si="83"/>
        <v>5.0069316017350525E-3</v>
      </c>
      <c r="DK48" s="78">
        <f t="shared" si="84"/>
        <v>2.8240253545188982E-3</v>
      </c>
      <c r="DN48" s="78">
        <f t="shared" si="85"/>
        <v>0.31282684461834043</v>
      </c>
      <c r="DO48" s="78">
        <f t="shared" si="86"/>
        <v>0.22373652242519523</v>
      </c>
      <c r="DP48" s="78">
        <f t="shared" si="87"/>
        <v>0.17730817079544203</v>
      </c>
      <c r="DQ48" s="78">
        <f t="shared" si="88"/>
        <v>0.1131583652774857</v>
      </c>
      <c r="DR48" s="78">
        <f t="shared" si="89"/>
        <v>0.10514545569004555</v>
      </c>
      <c r="DS48" s="78">
        <f t="shared" si="90"/>
        <v>5.9683909241939351E-2</v>
      </c>
      <c r="DT48" s="78">
        <f t="shared" si="91"/>
        <v>0.13283013207395147</v>
      </c>
      <c r="DU48" s="78">
        <f t="shared" si="92"/>
        <v>0.22206604700575927</v>
      </c>
      <c r="DV48" s="78">
        <f t="shared" si="93"/>
        <v>0.23419537014532832</v>
      </c>
      <c r="DW48" s="78">
        <f t="shared" si="94"/>
        <v>0.33233279304598429</v>
      </c>
      <c r="DX48" s="78">
        <f t="shared" si="95"/>
        <v>0.27850243177604167</v>
      </c>
      <c r="DY48" s="78">
        <f t="shared" si="96"/>
        <v>0.17923531683762703</v>
      </c>
      <c r="DZ48" s="78">
        <f t="shared" si="97"/>
        <v>0.14740718914010775</v>
      </c>
      <c r="EA48" s="78">
        <f t="shared" si="98"/>
        <v>4.2263806901900805E-2</v>
      </c>
      <c r="EB48" s="78">
        <f t="shared" si="99"/>
        <v>5.2691152023993007E-2</v>
      </c>
      <c r="EC48" s="78">
        <f t="shared" si="100"/>
        <v>0.14063664699972839</v>
      </c>
      <c r="ED48" s="78">
        <f t="shared" si="101"/>
        <v>0.17193448632000954</v>
      </c>
      <c r="EE48" s="78">
        <f t="shared" si="102"/>
        <v>0.17156694251279231</v>
      </c>
      <c r="EF48" s="78">
        <f t="shared" si="103"/>
        <v>0.15335170251621458</v>
      </c>
      <c r="EG48" s="78">
        <f t="shared" si="104"/>
        <v>6.3066073595208744E-2</v>
      </c>
      <c r="EH48" s="78">
        <f t="shared" si="105"/>
        <v>2.0659697129914653E-2</v>
      </c>
      <c r="EI48" s="78">
        <f t="shared" si="106"/>
        <v>2.535075321717389E-2</v>
      </c>
      <c r="EJ48" s="78">
        <f t="shared" si="107"/>
        <v>1.1313309428222578E-2</v>
      </c>
      <c r="EK48" s="78">
        <f t="shared" si="108"/>
        <v>0.15051374530190045</v>
      </c>
      <c r="EL48" s="78">
        <f t="shared" si="109"/>
        <v>0.20183405834238877</v>
      </c>
      <c r="EM48" s="78">
        <f t="shared" si="110"/>
        <v>0.27638907763730491</v>
      </c>
    </row>
    <row r="49" spans="1:143" x14ac:dyDescent="0.25">
      <c r="A49" s="79">
        <f t="shared" si="53"/>
        <v>3.1948933989989448E-4</v>
      </c>
      <c r="B49">
        <v>1994</v>
      </c>
      <c r="C49" s="79">
        <f t="shared" si="54"/>
        <v>0.33155547491559134</v>
      </c>
      <c r="D49" s="81">
        <f t="shared" si="55"/>
        <v>3.2177200347715922E-4</v>
      </c>
      <c r="E49" s="74">
        <f t="shared" si="56"/>
        <v>0.14215696184334364</v>
      </c>
      <c r="F49">
        <v>1994</v>
      </c>
      <c r="G49" s="72">
        <v>3979000</v>
      </c>
      <c r="H49" s="27">
        <v>0.14215696184334364</v>
      </c>
      <c r="I49" s="27">
        <v>5.2715014454470105E-2</v>
      </c>
      <c r="J49" s="27">
        <v>8.1042181894961943E-2</v>
      </c>
      <c r="K49" s="27">
        <v>3.8969790494417005E-2</v>
      </c>
      <c r="L49" s="27">
        <v>4.9376559723803941E-2</v>
      </c>
      <c r="M49" s="27">
        <v>5.1758683351640087E-3</v>
      </c>
      <c r="N49" s="27">
        <v>1.4757149178667134E-2</v>
      </c>
      <c r="O49" s="27">
        <v>2.9536760626337907E-2</v>
      </c>
      <c r="P49" s="27">
        <v>6.9554415969774767E-3</v>
      </c>
      <c r="Q49" s="27">
        <v>8.2065899804802889E-2</v>
      </c>
      <c r="R49" s="27">
        <v>0.10747241071809628</v>
      </c>
      <c r="S49" s="27">
        <v>4.4622420489183294E-2</v>
      </c>
      <c r="T49" s="27">
        <v>0.10314449303781972</v>
      </c>
      <c r="U49" s="27">
        <v>2.6033769775220074E-2</v>
      </c>
      <c r="V49" s="27">
        <v>4.5946571246947938E-3</v>
      </c>
      <c r="W49" s="27">
        <v>1.1376577693619144E-2</v>
      </c>
      <c r="X49" s="27">
        <v>7.8842564202780379E-4</v>
      </c>
      <c r="Y49" s="27">
        <v>3.5624597083049749E-2</v>
      </c>
      <c r="Z49" s="27">
        <v>9.1474221176977968E-2</v>
      </c>
      <c r="AA49" s="27">
        <v>4.3841856641306763E-2</v>
      </c>
      <c r="AB49" s="27">
        <v>3.2177200347715922E-4</v>
      </c>
      <c r="AC49" s="27">
        <v>1.6947781963247234E-2</v>
      </c>
      <c r="AD49" s="27">
        <v>3.4204420125294537E-3</v>
      </c>
      <c r="AE49" s="27">
        <v>3.6781965493462359E-4</v>
      </c>
      <c r="AF49" s="27">
        <v>4.6884370977849955E-3</v>
      </c>
      <c r="AG49" s="27">
        <v>2.5286899330849008E-3</v>
      </c>
      <c r="AH49" s="75">
        <f t="shared" si="57"/>
        <v>2.8282127558733219</v>
      </c>
      <c r="AI49" s="75">
        <f t="shared" si="0"/>
        <v>1.0487652125716829</v>
      </c>
      <c r="AJ49" s="75">
        <f t="shared" si="1"/>
        <v>1.6123342088002679</v>
      </c>
      <c r="AK49" s="75">
        <f t="shared" si="2"/>
        <v>0.77530398188642635</v>
      </c>
      <c r="AL49" s="75">
        <f t="shared" si="3"/>
        <v>0.98234665570507951</v>
      </c>
      <c r="AM49" s="75">
        <f t="shared" si="4"/>
        <v>0.10297390052808796</v>
      </c>
      <c r="AN49" s="75">
        <f t="shared" si="5"/>
        <v>0.29359348290958265</v>
      </c>
      <c r="AO49" s="75">
        <f t="shared" si="6"/>
        <v>0.58763385266099266</v>
      </c>
      <c r="AP49" s="75">
        <f t="shared" si="7"/>
        <v>0.1383785105718669</v>
      </c>
      <c r="AQ49" s="75">
        <f t="shared" si="8"/>
        <v>1.6327010766165535</v>
      </c>
      <c r="AR49" s="75">
        <f t="shared" si="9"/>
        <v>2.1381636112365254</v>
      </c>
      <c r="AS49" s="75">
        <f t="shared" si="10"/>
        <v>0.88776305563230173</v>
      </c>
      <c r="AT49" s="75">
        <f t="shared" si="11"/>
        <v>2.0520596889874234</v>
      </c>
      <c r="AU49" s="75">
        <f t="shared" si="12"/>
        <v>0.51794184967800339</v>
      </c>
      <c r="AV49" s="75">
        <f t="shared" si="13"/>
        <v>9.1410703495802922E-2</v>
      </c>
      <c r="AW49" s="75">
        <f t="shared" si="14"/>
        <v>0.22633701321455285</v>
      </c>
      <c r="AX49" s="75">
        <f t="shared" si="15"/>
        <v>1.5685728148143157E-2</v>
      </c>
      <c r="AY49" s="75">
        <f t="shared" si="16"/>
        <v>0.7087513589672747</v>
      </c>
      <c r="AZ49" s="75">
        <f t="shared" si="17"/>
        <v>1.8198796303159768</v>
      </c>
      <c r="BA49" s="75">
        <f t="shared" si="18"/>
        <v>0.87223373787879799</v>
      </c>
      <c r="BB49" s="75">
        <f t="shared" si="19"/>
        <v>6.4016540091780825E-3</v>
      </c>
      <c r="BC49" s="75">
        <f t="shared" si="20"/>
        <v>0.33717612215880371</v>
      </c>
      <c r="BD49" s="75">
        <f t="shared" si="21"/>
        <v>6.8049693839273478E-2</v>
      </c>
      <c r="BE49" s="75">
        <f t="shared" si="22"/>
        <v>7.3177720349243362E-3</v>
      </c>
      <c r="BF49" s="75">
        <f t="shared" si="23"/>
        <v>9.3276456060432486E-2</v>
      </c>
      <c r="BG49" s="75">
        <f t="shared" si="24"/>
        <v>5.0308286218724095E-2</v>
      </c>
      <c r="BH49" s="75"/>
      <c r="BI49" s="73">
        <f t="shared" si="25"/>
        <v>11.16598622212098</v>
      </c>
      <c r="BJ49" s="73">
        <f t="shared" si="26"/>
        <v>4.0150450500001647</v>
      </c>
      <c r="BK49" s="73">
        <f t="shared" si="27"/>
        <v>6.1298459536041978</v>
      </c>
      <c r="BL49" s="73">
        <f t="shared" si="28"/>
        <v>3.100922200192616</v>
      </c>
      <c r="BM49" s="73">
        <f t="shared" si="29"/>
        <v>4.2436754202851237</v>
      </c>
      <c r="BN49" s="73">
        <f t="shared" si="30"/>
        <v>0.41705467706697885</v>
      </c>
      <c r="BO49" s="73">
        <f t="shared" si="31"/>
        <v>1.2491437279255559</v>
      </c>
      <c r="BP49" s="73">
        <f t="shared" si="32"/>
        <v>2.5011862753562277</v>
      </c>
      <c r="BQ49" s="73">
        <f t="shared" si="33"/>
        <v>0.63619467086575465</v>
      </c>
      <c r="BR49" s="73">
        <f t="shared" si="34"/>
        <v>6.0228368114604436</v>
      </c>
      <c r="BS49" s="73">
        <f t="shared" si="35"/>
        <v>8.1275553297796392</v>
      </c>
      <c r="BT49" s="73">
        <f t="shared" si="36"/>
        <v>3.3202053891615195</v>
      </c>
      <c r="BU49" s="73">
        <f t="shared" si="37"/>
        <v>8.476933936492582</v>
      </c>
      <c r="BV49" s="73">
        <f t="shared" si="38"/>
        <v>1.9188925177730618</v>
      </c>
      <c r="BW49" s="73">
        <f t="shared" si="39"/>
        <v>0.43999216179386447</v>
      </c>
      <c r="BX49" s="73">
        <f t="shared" si="40"/>
        <v>0.90355766496883128</v>
      </c>
      <c r="BY49" s="73">
        <f t="shared" si="41"/>
        <v>5.3124763711724268E-2</v>
      </c>
      <c r="BZ49" s="73">
        <f t="shared" si="42"/>
        <v>2.7270347671968578</v>
      </c>
      <c r="CA49" s="73">
        <f t="shared" si="43"/>
        <v>7.2837617704965103</v>
      </c>
      <c r="CB49" s="73">
        <f t="shared" si="44"/>
        <v>3.2976271625959712</v>
      </c>
      <c r="CC49" s="73">
        <f t="shared" si="45"/>
        <v>2.500323574056575E-2</v>
      </c>
      <c r="CD49" s="73">
        <f t="shared" si="46"/>
        <v>1.3102920555336159</v>
      </c>
      <c r="CE49" s="73">
        <f t="shared" si="47"/>
        <v>0.22347591357758947</v>
      </c>
      <c r="CF49" s="73">
        <f t="shared" si="48"/>
        <v>3.7576980856168514E-2</v>
      </c>
      <c r="CG49" s="73">
        <f t="shared" si="49"/>
        <v>0.39290002609228775</v>
      </c>
      <c r="CH49" s="73">
        <f t="shared" si="50"/>
        <v>0.24017531535116735</v>
      </c>
      <c r="CI49" s="73"/>
      <c r="CJ49" s="73">
        <f t="shared" si="58"/>
        <v>78.260000000000019</v>
      </c>
      <c r="CK49" s="73"/>
      <c r="CL49" s="78">
        <f t="shared" si="59"/>
        <v>0.14267807592794501</v>
      </c>
      <c r="CM49" s="78">
        <f t="shared" si="60"/>
        <v>5.130392346026276E-2</v>
      </c>
      <c r="CN49" s="78">
        <f t="shared" si="61"/>
        <v>7.8326679703605878E-2</v>
      </c>
      <c r="CO49" s="78">
        <f t="shared" si="62"/>
        <v>3.9623335039517191E-2</v>
      </c>
      <c r="CP49" s="78">
        <f t="shared" si="63"/>
        <v>5.422534398524307E-2</v>
      </c>
      <c r="CQ49" s="78">
        <f t="shared" si="64"/>
        <v>5.3290911968691384E-3</v>
      </c>
      <c r="CR49" s="78">
        <f t="shared" si="65"/>
        <v>1.5961458317474517E-2</v>
      </c>
      <c r="CS49" s="78">
        <f t="shared" si="66"/>
        <v>3.1959957517968658E-2</v>
      </c>
      <c r="CT49" s="78">
        <f t="shared" si="67"/>
        <v>8.1292444526674477E-3</v>
      </c>
      <c r="CU49" s="78">
        <f t="shared" si="68"/>
        <v>7.6959325472277559E-2</v>
      </c>
      <c r="CV49" s="78">
        <f t="shared" si="69"/>
        <v>0.10385324980551543</v>
      </c>
      <c r="CW49" s="78">
        <f t="shared" si="70"/>
        <v>4.2425318031708646E-2</v>
      </c>
      <c r="CX49" s="78">
        <f t="shared" si="71"/>
        <v>0.1083175816060897</v>
      </c>
      <c r="CY49" s="78">
        <f t="shared" si="72"/>
        <v>2.4519454609929228E-2</v>
      </c>
      <c r="CZ49" s="78">
        <f t="shared" si="73"/>
        <v>5.6221845360831125E-3</v>
      </c>
      <c r="DA49" s="78">
        <f t="shared" si="74"/>
        <v>1.1545587336683249E-2</v>
      </c>
      <c r="DB49" s="78">
        <f t="shared" si="75"/>
        <v>6.7882396769389545E-4</v>
      </c>
      <c r="DC49" s="78">
        <f t="shared" si="76"/>
        <v>3.4845831423420098E-2</v>
      </c>
      <c r="DD49" s="78">
        <f t="shared" si="77"/>
        <v>9.3071323415493332E-2</v>
      </c>
      <c r="DE49" s="78">
        <f t="shared" si="78"/>
        <v>4.2136815264451448E-2</v>
      </c>
      <c r="DF49" s="78">
        <f t="shared" si="79"/>
        <v>3.1948933989989448E-4</v>
      </c>
      <c r="DG49" s="78">
        <f t="shared" si="80"/>
        <v>1.6742806740782209E-2</v>
      </c>
      <c r="DH49" s="78">
        <f t="shared" si="81"/>
        <v>2.8555572907946513E-3</v>
      </c>
      <c r="DI49" s="78">
        <f t="shared" si="82"/>
        <v>4.8015564600266424E-4</v>
      </c>
      <c r="DJ49" s="78">
        <f t="shared" si="83"/>
        <v>5.0204450050126198E-3</v>
      </c>
      <c r="DK49" s="78">
        <f t="shared" si="84"/>
        <v>3.0689409066083219E-3</v>
      </c>
      <c r="DN49" s="78">
        <f t="shared" si="85"/>
        <v>0.31193201413133087</v>
      </c>
      <c r="DO49" s="78">
        <f t="shared" si="86"/>
        <v>0.22347928218862892</v>
      </c>
      <c r="DP49" s="78">
        <f t="shared" si="87"/>
        <v>0.17750444992523529</v>
      </c>
      <c r="DQ49" s="78">
        <f t="shared" si="88"/>
        <v>0.11513922853910392</v>
      </c>
      <c r="DR49" s="78">
        <f t="shared" si="89"/>
        <v>0.10747585101755538</v>
      </c>
      <c r="DS49" s="78">
        <f t="shared" si="90"/>
        <v>6.1379751484979761E-2</v>
      </c>
      <c r="DT49" s="78">
        <f t="shared" si="91"/>
        <v>0.13300998576038819</v>
      </c>
      <c r="DU49" s="78">
        <f t="shared" si="92"/>
        <v>0.22090177724842908</v>
      </c>
      <c r="DV49" s="78">
        <f t="shared" si="93"/>
        <v>0.23136713776216908</v>
      </c>
      <c r="DW49" s="78">
        <f t="shared" si="94"/>
        <v>0.33155547491559134</v>
      </c>
      <c r="DX49" s="78">
        <f t="shared" si="95"/>
        <v>0.27911560405324298</v>
      </c>
      <c r="DY49" s="78">
        <f t="shared" si="96"/>
        <v>0.18088453878381069</v>
      </c>
      <c r="DZ49" s="78">
        <f t="shared" si="97"/>
        <v>0.15000480808878533</v>
      </c>
      <c r="EA49" s="78">
        <f t="shared" si="98"/>
        <v>4.2366050450389478E-2</v>
      </c>
      <c r="EB49" s="78">
        <f t="shared" si="99"/>
        <v>5.2692427263880355E-2</v>
      </c>
      <c r="EC49" s="78">
        <f t="shared" si="100"/>
        <v>0.14014156614329057</v>
      </c>
      <c r="ED49" s="78">
        <f t="shared" si="101"/>
        <v>0.17073279407105879</v>
      </c>
      <c r="EE49" s="78">
        <f t="shared" si="102"/>
        <v>0.17037345944326476</v>
      </c>
      <c r="EF49" s="78">
        <f t="shared" si="103"/>
        <v>0.15227043476062688</v>
      </c>
      <c r="EG49" s="78">
        <f t="shared" si="104"/>
        <v>6.2054668635928199E-2</v>
      </c>
      <c r="EH49" s="78">
        <f t="shared" si="105"/>
        <v>2.0398009017479419E-2</v>
      </c>
      <c r="EI49" s="78">
        <f t="shared" si="106"/>
        <v>2.5098964682592144E-2</v>
      </c>
      <c r="EJ49" s="78">
        <f t="shared" si="107"/>
        <v>1.1425098848418257E-2</v>
      </c>
      <c r="EK49" s="78">
        <f t="shared" si="108"/>
        <v>0.15124761748556861</v>
      </c>
      <c r="EL49" s="78">
        <f t="shared" si="109"/>
        <v>0.20207138529982871</v>
      </c>
      <c r="EM49" s="78">
        <f t="shared" si="110"/>
        <v>0.27537761999842192</v>
      </c>
    </row>
    <row r="50" spans="1:143" x14ac:dyDescent="0.25">
      <c r="A50" s="79">
        <f t="shared" si="53"/>
        <v>3.1871124357727527E-4</v>
      </c>
      <c r="B50">
        <v>1995</v>
      </c>
      <c r="C50" s="79">
        <f t="shared" si="54"/>
        <v>0.32959554586518264</v>
      </c>
      <c r="D50" s="81">
        <f t="shared" si="55"/>
        <v>3.7208443638609714E-4</v>
      </c>
      <c r="E50" s="74">
        <f t="shared" si="56"/>
        <v>0.14153966602430343</v>
      </c>
      <c r="F50">
        <v>1995</v>
      </c>
      <c r="G50" s="72">
        <v>3892000</v>
      </c>
      <c r="H50" s="27">
        <v>0.14153966602430343</v>
      </c>
      <c r="I50" s="27">
        <v>5.2732854770829035E-2</v>
      </c>
      <c r="J50" s="27">
        <v>8.0714971925573989E-2</v>
      </c>
      <c r="K50" s="27">
        <v>4.0317314519042406E-2</v>
      </c>
      <c r="L50" s="27">
        <v>6.398484767330416E-2</v>
      </c>
      <c r="M50" s="27">
        <v>5.309468266838673E-3</v>
      </c>
      <c r="N50" s="27">
        <v>1.5325548240490764E-2</v>
      </c>
      <c r="O50" s="27">
        <v>3.1265349195260569E-2</v>
      </c>
      <c r="P50" s="27">
        <v>7.7733168165071012E-3</v>
      </c>
      <c r="Q50" s="27">
        <v>6.5315348682433633E-2</v>
      </c>
      <c r="R50" s="27">
        <v>0.10625489322373272</v>
      </c>
      <c r="S50" s="27">
        <v>4.2089416505506051E-2</v>
      </c>
      <c r="T50" s="27">
        <v>0.1072178682581776</v>
      </c>
      <c r="U50" s="27">
        <v>2.4164975287439501E-2</v>
      </c>
      <c r="V50" s="27">
        <v>5.3277021136447292E-3</v>
      </c>
      <c r="W50" s="27">
        <v>1.153632695110708E-2</v>
      </c>
      <c r="X50" s="27">
        <v>7.282142568168946E-4</v>
      </c>
      <c r="Y50" s="27">
        <v>3.4761119512609275E-2</v>
      </c>
      <c r="Z50" s="27">
        <v>9.3034784481628829E-2</v>
      </c>
      <c r="AA50" s="27">
        <v>4.2732729413132248E-2</v>
      </c>
      <c r="AB50" s="27">
        <v>3.7208443638609714E-4</v>
      </c>
      <c r="AC50" s="27">
        <v>1.6591660978086335E-2</v>
      </c>
      <c r="AD50" s="27">
        <v>2.9800943373649129E-3</v>
      </c>
      <c r="AE50" s="27">
        <v>4.353330924946068E-4</v>
      </c>
      <c r="AF50" s="27">
        <v>4.8011997871198388E-3</v>
      </c>
      <c r="AG50" s="27">
        <v>2.692911250169518E-3</v>
      </c>
      <c r="AH50" s="75">
        <f t="shared" si="57"/>
        <v>2.7543619008329445</v>
      </c>
      <c r="AI50" s="75">
        <f t="shared" si="0"/>
        <v>1.026181353840333</v>
      </c>
      <c r="AJ50" s="75">
        <f t="shared" si="1"/>
        <v>1.57071335367167</v>
      </c>
      <c r="AK50" s="75">
        <f t="shared" si="2"/>
        <v>0.78457494054056531</v>
      </c>
      <c r="AL50" s="75">
        <f t="shared" si="3"/>
        <v>1.245145135722499</v>
      </c>
      <c r="AM50" s="75">
        <f t="shared" si="4"/>
        <v>0.10332225247268058</v>
      </c>
      <c r="AN50" s="75">
        <f t="shared" si="5"/>
        <v>0.29823516875995026</v>
      </c>
      <c r="AO50" s="75">
        <f t="shared" si="6"/>
        <v>0.6084236953397707</v>
      </c>
      <c r="AP50" s="75">
        <f t="shared" si="7"/>
        <v>0.1512687452492282</v>
      </c>
      <c r="AQ50" s="75">
        <f t="shared" si="8"/>
        <v>1.2710366853601585</v>
      </c>
      <c r="AR50" s="75">
        <f t="shared" si="9"/>
        <v>2.0677202221338389</v>
      </c>
      <c r="AS50" s="75">
        <f t="shared" si="10"/>
        <v>0.8190600451971477</v>
      </c>
      <c r="AT50" s="75">
        <f t="shared" si="11"/>
        <v>2.0864597163041361</v>
      </c>
      <c r="AU50" s="75">
        <f t="shared" si="12"/>
        <v>0.47025041909357274</v>
      </c>
      <c r="AV50" s="75">
        <f t="shared" si="13"/>
        <v>0.10367708313152643</v>
      </c>
      <c r="AW50" s="75">
        <f t="shared" si="14"/>
        <v>0.22449692246854377</v>
      </c>
      <c r="AX50" s="75">
        <f t="shared" si="15"/>
        <v>1.4171049437656768E-2</v>
      </c>
      <c r="AY50" s="75">
        <f t="shared" si="16"/>
        <v>0.67645138571537655</v>
      </c>
      <c r="AZ50" s="75">
        <f t="shared" si="17"/>
        <v>1.8104569060124969</v>
      </c>
      <c r="BA50" s="75">
        <f t="shared" si="18"/>
        <v>0.83157891437955356</v>
      </c>
      <c r="BB50" s="75">
        <f t="shared" si="19"/>
        <v>7.2407631320734502E-3</v>
      </c>
      <c r="BC50" s="75">
        <f t="shared" si="20"/>
        <v>0.32287372263356012</v>
      </c>
      <c r="BD50" s="75">
        <f t="shared" si="21"/>
        <v>5.7992635805121207E-2</v>
      </c>
      <c r="BE50" s="75">
        <f t="shared" si="22"/>
        <v>8.4715819799450476E-3</v>
      </c>
      <c r="BF50" s="75">
        <f t="shared" si="23"/>
        <v>9.3431347857352062E-2</v>
      </c>
      <c r="BG50" s="75">
        <f t="shared" si="24"/>
        <v>5.2404052928298826E-2</v>
      </c>
      <c r="BH50" s="75"/>
      <c r="BI50" s="73">
        <f t="shared" si="25"/>
        <v>8.3377734662476577</v>
      </c>
      <c r="BJ50" s="73">
        <f t="shared" si="26"/>
        <v>2.9662798374284813</v>
      </c>
      <c r="BK50" s="73">
        <f t="shared" si="27"/>
        <v>4.5175117448039295</v>
      </c>
      <c r="BL50" s="73">
        <f t="shared" si="28"/>
        <v>2.3256182183061895</v>
      </c>
      <c r="BM50" s="73">
        <f t="shared" si="29"/>
        <v>3.2613287645800444</v>
      </c>
      <c r="BN50" s="73">
        <f t="shared" si="30"/>
        <v>0.31408077653889088</v>
      </c>
      <c r="BO50" s="73">
        <f t="shared" si="31"/>
        <v>0.95555024501597341</v>
      </c>
      <c r="BP50" s="73">
        <f t="shared" si="32"/>
        <v>1.913552422695235</v>
      </c>
      <c r="BQ50" s="73">
        <f t="shared" si="33"/>
        <v>0.49781616029388776</v>
      </c>
      <c r="BR50" s="73">
        <f t="shared" si="34"/>
        <v>4.3901357348438905</v>
      </c>
      <c r="BS50" s="73">
        <f t="shared" si="35"/>
        <v>5.9893917185431134</v>
      </c>
      <c r="BT50" s="73">
        <f t="shared" si="36"/>
        <v>2.4324423335292176</v>
      </c>
      <c r="BU50" s="73">
        <f t="shared" si="37"/>
        <v>6.4248742475051586</v>
      </c>
      <c r="BV50" s="73">
        <f t="shared" si="38"/>
        <v>1.4009506680950583</v>
      </c>
      <c r="BW50" s="73">
        <f t="shared" si="39"/>
        <v>0.34858145829806153</v>
      </c>
      <c r="BX50" s="73">
        <f t="shared" si="40"/>
        <v>0.67722065175427848</v>
      </c>
      <c r="BY50" s="73">
        <f t="shared" si="41"/>
        <v>3.7439035563581108E-2</v>
      </c>
      <c r="BZ50" s="73">
        <f t="shared" si="42"/>
        <v>2.0182834082295833</v>
      </c>
      <c r="CA50" s="73">
        <f t="shared" si="43"/>
        <v>5.4638821401805338</v>
      </c>
      <c r="CB50" s="73">
        <f t="shared" si="44"/>
        <v>2.4253934247171731</v>
      </c>
      <c r="CC50" s="73">
        <f t="shared" si="45"/>
        <v>1.8601581731387668E-2</v>
      </c>
      <c r="CD50" s="73">
        <f t="shared" si="46"/>
        <v>0.97311593337481228</v>
      </c>
      <c r="CE50" s="73">
        <f t="shared" si="47"/>
        <v>0.155426219738316</v>
      </c>
      <c r="CF50" s="73">
        <f t="shared" si="48"/>
        <v>3.025920882124418E-2</v>
      </c>
      <c r="CG50" s="73">
        <f t="shared" si="49"/>
        <v>0.29962357003185525</v>
      </c>
      <c r="CH50" s="73">
        <f t="shared" si="50"/>
        <v>0.18986702913244324</v>
      </c>
      <c r="CI50" s="73"/>
      <c r="CJ50" s="73">
        <f t="shared" si="58"/>
        <v>58.364999999999988</v>
      </c>
      <c r="CK50" s="73"/>
      <c r="CL50" s="78">
        <f t="shared" si="59"/>
        <v>0.14285570917926257</v>
      </c>
      <c r="CM50" s="78">
        <f t="shared" si="60"/>
        <v>5.0822921912592856E-2</v>
      </c>
      <c r="CN50" s="78">
        <f t="shared" si="61"/>
        <v>7.7401040774504076E-2</v>
      </c>
      <c r="CO50" s="78">
        <f t="shared" si="62"/>
        <v>3.9846110139744539E-2</v>
      </c>
      <c r="CP50" s="78">
        <f t="shared" si="63"/>
        <v>5.5878159249208345E-2</v>
      </c>
      <c r="CQ50" s="78">
        <f t="shared" si="64"/>
        <v>5.3813205952007361E-3</v>
      </c>
      <c r="CR50" s="78">
        <f t="shared" si="65"/>
        <v>1.6371973700265118E-2</v>
      </c>
      <c r="CS50" s="78">
        <f t="shared" si="66"/>
        <v>3.2785957726295473E-2</v>
      </c>
      <c r="CT50" s="78">
        <f t="shared" si="67"/>
        <v>8.5293610947295099E-3</v>
      </c>
      <c r="CU50" s="78">
        <f t="shared" si="68"/>
        <v>7.5218636765936625E-2</v>
      </c>
      <c r="CV50" s="78">
        <f t="shared" si="69"/>
        <v>0.10261957883223018</v>
      </c>
      <c r="CW50" s="78">
        <f t="shared" si="70"/>
        <v>4.1676387107499664E-2</v>
      </c>
      <c r="CX50" s="78">
        <f t="shared" si="71"/>
        <v>0.11008094315951615</v>
      </c>
      <c r="CY50" s="78">
        <f t="shared" si="72"/>
        <v>2.4003266822497364E-2</v>
      </c>
      <c r="CZ50" s="78">
        <f t="shared" si="73"/>
        <v>5.9724399605596097E-3</v>
      </c>
      <c r="DA50" s="78">
        <f t="shared" si="74"/>
        <v>1.1603198008297415E-2</v>
      </c>
      <c r="DB50" s="78">
        <f t="shared" si="75"/>
        <v>6.4146381501895174E-4</v>
      </c>
      <c r="DC50" s="78">
        <f t="shared" si="76"/>
        <v>3.4580371939168741E-2</v>
      </c>
      <c r="DD50" s="78">
        <f t="shared" si="77"/>
        <v>9.3615731006262914E-2</v>
      </c>
      <c r="DE50" s="78">
        <f t="shared" si="78"/>
        <v>4.1555614233139269E-2</v>
      </c>
      <c r="DF50" s="78">
        <f t="shared" si="79"/>
        <v>3.1871124357727527E-4</v>
      </c>
      <c r="DG50" s="78">
        <f t="shared" si="80"/>
        <v>1.6672936406661742E-2</v>
      </c>
      <c r="DH50" s="78">
        <f t="shared" si="81"/>
        <v>2.6630038505665388E-3</v>
      </c>
      <c r="DI50" s="78">
        <f t="shared" si="82"/>
        <v>5.1844785095937957E-4</v>
      </c>
      <c r="DJ50" s="78">
        <f t="shared" si="83"/>
        <v>5.1336172369032011E-3</v>
      </c>
      <c r="DK50" s="78">
        <f t="shared" si="84"/>
        <v>3.2530973894019238E-3</v>
      </c>
      <c r="DN50" s="78">
        <f t="shared" si="85"/>
        <v>0.31092578200610405</v>
      </c>
      <c r="DO50" s="78">
        <f t="shared" si="86"/>
        <v>0.2239482320760498</v>
      </c>
      <c r="DP50" s="78">
        <f t="shared" si="87"/>
        <v>0.17850663075865769</v>
      </c>
      <c r="DQ50" s="78">
        <f t="shared" si="88"/>
        <v>0.11747756368441874</v>
      </c>
      <c r="DR50" s="78">
        <f t="shared" si="89"/>
        <v>0.11041741127096967</v>
      </c>
      <c r="DS50" s="78">
        <f t="shared" si="90"/>
        <v>6.306861311649084E-2</v>
      </c>
      <c r="DT50" s="78">
        <f t="shared" si="91"/>
        <v>0.13290592928722672</v>
      </c>
      <c r="DU50" s="78">
        <f t="shared" si="92"/>
        <v>0.21915353441919178</v>
      </c>
      <c r="DV50" s="78">
        <f t="shared" si="93"/>
        <v>0.22804396380039599</v>
      </c>
      <c r="DW50" s="78">
        <f t="shared" si="94"/>
        <v>0.32959554586518264</v>
      </c>
      <c r="DX50" s="78">
        <f t="shared" si="95"/>
        <v>0.27838017592174336</v>
      </c>
      <c r="DY50" s="78">
        <f t="shared" si="96"/>
        <v>0.18173303705007279</v>
      </c>
      <c r="DZ50" s="78">
        <f t="shared" si="97"/>
        <v>0.15165984795087054</v>
      </c>
      <c r="EA50" s="78">
        <f t="shared" si="98"/>
        <v>4.2220368606373342E-2</v>
      </c>
      <c r="EB50" s="78">
        <f t="shared" si="99"/>
        <v>5.2797473723044719E-2</v>
      </c>
      <c r="EC50" s="78">
        <f t="shared" si="100"/>
        <v>0.14044076476874801</v>
      </c>
      <c r="ED50" s="78">
        <f t="shared" si="101"/>
        <v>0.17039318099358988</v>
      </c>
      <c r="EE50" s="78">
        <f t="shared" si="102"/>
        <v>0.1700704284221482</v>
      </c>
      <c r="EF50" s="78">
        <f t="shared" si="103"/>
        <v>0.15216299288964119</v>
      </c>
      <c r="EG50" s="78">
        <f t="shared" si="104"/>
        <v>6.1210265733944828E-2</v>
      </c>
      <c r="EH50" s="78">
        <f t="shared" si="105"/>
        <v>2.0173099351764937E-2</v>
      </c>
      <c r="EI50" s="78">
        <f t="shared" si="106"/>
        <v>2.4988005345090863E-2</v>
      </c>
      <c r="EJ50" s="78">
        <f t="shared" si="107"/>
        <v>1.1568166327831043E-2</v>
      </c>
      <c r="EK50" s="78">
        <f t="shared" si="108"/>
        <v>0.15176087165652707</v>
      </c>
      <c r="EL50" s="78">
        <f t="shared" si="109"/>
        <v>0.20206534571816057</v>
      </c>
      <c r="EM50" s="78">
        <f t="shared" si="110"/>
        <v>0.27433276925576144</v>
      </c>
    </row>
    <row r="51" spans="1:143" x14ac:dyDescent="0.25">
      <c r="A51" s="79">
        <f t="shared" si="53"/>
        <v>2.9201435803403715E-4</v>
      </c>
      <c r="B51">
        <v>1996</v>
      </c>
      <c r="C51" s="79">
        <f t="shared" si="54"/>
        <v>0.33395623609885866</v>
      </c>
      <c r="D51" s="81">
        <f t="shared" si="55"/>
        <v>3.0296356563582979E-4</v>
      </c>
      <c r="E51" s="74">
        <f t="shared" si="56"/>
        <v>0.14177154379050211</v>
      </c>
      <c r="F51">
        <v>1996</v>
      </c>
      <c r="G51" s="72">
        <v>3899000</v>
      </c>
      <c r="H51" s="27">
        <v>0.14177154379050211</v>
      </c>
      <c r="I51" s="27">
        <v>5.0843676505660455E-2</v>
      </c>
      <c r="J51" s="27">
        <v>7.7730979764772473E-2</v>
      </c>
      <c r="K51" s="27">
        <v>3.9612914121525476E-2</v>
      </c>
      <c r="L51" s="27">
        <v>5.1038235028978376E-2</v>
      </c>
      <c r="M51" s="27">
        <v>5.3426569277098121E-3</v>
      </c>
      <c r="N51" s="27">
        <v>1.5868215983924103E-2</v>
      </c>
      <c r="O51" s="27">
        <v>3.3310016740020744E-2</v>
      </c>
      <c r="P51" s="27">
        <v>8.2713047288561665E-3</v>
      </c>
      <c r="Q51" s="27">
        <v>7.9393000229362243E-2</v>
      </c>
      <c r="R51" s="27">
        <v>0.10346348404677164</v>
      </c>
      <c r="S51" s="27">
        <v>4.1187069446552323E-2</v>
      </c>
      <c r="T51" s="27">
        <v>0.11031525327411755</v>
      </c>
      <c r="U51" s="27">
        <v>2.3735569291932497E-2</v>
      </c>
      <c r="V51" s="27">
        <v>5.9120686763059673E-3</v>
      </c>
      <c r="W51" s="27">
        <v>1.1556548063943E-2</v>
      </c>
      <c r="X51" s="27">
        <v>6.0992100125179297E-4</v>
      </c>
      <c r="Y51" s="27">
        <v>3.5235632623299325E-2</v>
      </c>
      <c r="Z51" s="27">
        <v>9.4849277052478309E-2</v>
      </c>
      <c r="AA51" s="27">
        <v>4.1237848650585447E-2</v>
      </c>
      <c r="AB51" s="27">
        <v>3.0296356563582979E-4</v>
      </c>
      <c r="AC51" s="27">
        <v>1.6691523752685879E-2</v>
      </c>
      <c r="AD51" s="27">
        <v>2.6370952925966204E-3</v>
      </c>
      <c r="AE51" s="27">
        <v>5.522951629670118E-4</v>
      </c>
      <c r="AF51" s="27">
        <v>5.2154236411998496E-3</v>
      </c>
      <c r="AG51" s="27">
        <v>3.3154826363649848E-3</v>
      </c>
      <c r="AH51" s="75">
        <f t="shared" si="57"/>
        <v>2.7638362461958383</v>
      </c>
      <c r="AI51" s="75">
        <f t="shared" si="0"/>
        <v>0.99119747347785059</v>
      </c>
      <c r="AJ51" s="75">
        <f t="shared" si="1"/>
        <v>1.5153654505142395</v>
      </c>
      <c r="AK51" s="75">
        <f t="shared" si="2"/>
        <v>0.7722537607991391</v>
      </c>
      <c r="AL51" s="75">
        <f t="shared" si="3"/>
        <v>0.99499039188993343</v>
      </c>
      <c r="AM51" s="75">
        <f t="shared" si="4"/>
        <v>0.10415509680570278</v>
      </c>
      <c r="AN51" s="75">
        <f t="shared" si="5"/>
        <v>0.30935087060660038</v>
      </c>
      <c r="AO51" s="75">
        <f t="shared" si="6"/>
        <v>0.64937877634670438</v>
      </c>
      <c r="AP51" s="75">
        <f t="shared" si="7"/>
        <v>0.16124908568905097</v>
      </c>
      <c r="AQ51" s="75">
        <f t="shared" si="8"/>
        <v>1.5477665394714168</v>
      </c>
      <c r="AR51" s="75">
        <f t="shared" si="9"/>
        <v>2.0170206214918127</v>
      </c>
      <c r="AS51" s="75">
        <f t="shared" si="10"/>
        <v>0.80294191886053756</v>
      </c>
      <c r="AT51" s="75">
        <f t="shared" si="11"/>
        <v>2.1505958625789217</v>
      </c>
      <c r="AU51" s="75">
        <f t="shared" si="12"/>
        <v>0.462724923346224</v>
      </c>
      <c r="AV51" s="75">
        <f t="shared" si="13"/>
        <v>0.11525577884458484</v>
      </c>
      <c r="AW51" s="75">
        <f t="shared" si="14"/>
        <v>0.22529490450656878</v>
      </c>
      <c r="AX51" s="75">
        <f t="shared" si="15"/>
        <v>1.1890409919403704E-2</v>
      </c>
      <c r="AY51" s="75">
        <f t="shared" si="16"/>
        <v>0.68691865799122043</v>
      </c>
      <c r="AZ51" s="75">
        <f t="shared" si="17"/>
        <v>1.8490866561380646</v>
      </c>
      <c r="BA51" s="75">
        <f t="shared" si="18"/>
        <v>0.80393185944316325</v>
      </c>
      <c r="BB51" s="75">
        <f t="shared" si="19"/>
        <v>5.9062747120705019E-3</v>
      </c>
      <c r="BC51" s="75">
        <f t="shared" si="20"/>
        <v>0.32540125555861121</v>
      </c>
      <c r="BD51" s="75">
        <f t="shared" si="21"/>
        <v>5.1410172729171116E-2</v>
      </c>
      <c r="BE51" s="75">
        <f t="shared" si="22"/>
        <v>1.0766994202041894E-2</v>
      </c>
      <c r="BF51" s="75">
        <f t="shared" si="23"/>
        <v>0.10167468388519106</v>
      </c>
      <c r="BG51" s="75">
        <f t="shared" si="24"/>
        <v>6.4635333995935379E-2</v>
      </c>
      <c r="BH51" s="75"/>
      <c r="BI51" s="73">
        <f t="shared" ref="BI51:CH51" si="111">BI52+AH51</f>
        <v>5.5834115654147141</v>
      </c>
      <c r="BJ51" s="73">
        <f t="shared" si="111"/>
        <v>1.9400984835881485</v>
      </c>
      <c r="BK51" s="73">
        <f t="shared" si="111"/>
        <v>2.9467983911322593</v>
      </c>
      <c r="BL51" s="73">
        <f t="shared" si="111"/>
        <v>1.5410432777656244</v>
      </c>
      <c r="BM51" s="73">
        <f t="shared" si="111"/>
        <v>2.0161836288575454</v>
      </c>
      <c r="BN51" s="73">
        <f t="shared" si="111"/>
        <v>0.21075852406621032</v>
      </c>
      <c r="BO51" s="73">
        <f t="shared" si="111"/>
        <v>0.65731507625602315</v>
      </c>
      <c r="BP51" s="73">
        <f t="shared" si="111"/>
        <v>1.3051287273554641</v>
      </c>
      <c r="BQ51" s="73">
        <f t="shared" si="111"/>
        <v>0.34654741504465958</v>
      </c>
      <c r="BR51" s="73">
        <f t="shared" si="111"/>
        <v>3.1190990494837321</v>
      </c>
      <c r="BS51" s="73">
        <f t="shared" si="111"/>
        <v>3.9216714964092745</v>
      </c>
      <c r="BT51" s="73">
        <f t="shared" si="111"/>
        <v>1.6133822883320699</v>
      </c>
      <c r="BU51" s="73">
        <f t="shared" si="111"/>
        <v>4.3384145312010229</v>
      </c>
      <c r="BV51" s="73">
        <f t="shared" si="111"/>
        <v>0.93070024900148551</v>
      </c>
      <c r="BW51" s="73">
        <f t="shared" si="111"/>
        <v>0.24490437516653513</v>
      </c>
      <c r="BX51" s="73">
        <f t="shared" si="111"/>
        <v>0.45272372928573468</v>
      </c>
      <c r="BY51" s="73">
        <f t="shared" si="111"/>
        <v>2.3267986125924338E-2</v>
      </c>
      <c r="BZ51" s="73">
        <f t="shared" si="111"/>
        <v>1.3418320225142066</v>
      </c>
      <c r="CA51" s="73">
        <f t="shared" si="111"/>
        <v>3.6534252341680364</v>
      </c>
      <c r="CB51" s="73">
        <f t="shared" si="111"/>
        <v>1.5938145103376198</v>
      </c>
      <c r="CC51" s="73">
        <f t="shared" si="111"/>
        <v>1.1360818599314218E-2</v>
      </c>
      <c r="CD51" s="73">
        <f t="shared" si="111"/>
        <v>0.65024221074125221</v>
      </c>
      <c r="CE51" s="73">
        <f t="shared" si="111"/>
        <v>9.7433583933194776E-2</v>
      </c>
      <c r="CF51" s="73">
        <f t="shared" si="111"/>
        <v>2.1787626841299132E-2</v>
      </c>
      <c r="CG51" s="73">
        <f t="shared" si="111"/>
        <v>0.20619222217450317</v>
      </c>
      <c r="CH51" s="73">
        <f t="shared" si="111"/>
        <v>0.13746297620414441</v>
      </c>
      <c r="CI51" s="73"/>
      <c r="CJ51" s="73">
        <f t="shared" si="58"/>
        <v>38.905000000000008</v>
      </c>
      <c r="CK51" s="73"/>
      <c r="CL51" s="78">
        <f t="shared" si="59"/>
        <v>0.14351398445995919</v>
      </c>
      <c r="CM51" s="78">
        <f t="shared" si="60"/>
        <v>4.98675872918172E-2</v>
      </c>
      <c r="CN51" s="78">
        <f t="shared" si="61"/>
        <v>7.5743436348342338E-2</v>
      </c>
      <c r="CO51" s="78">
        <f t="shared" si="62"/>
        <v>3.9610417112597975E-2</v>
      </c>
      <c r="CP51" s="78">
        <f t="shared" si="63"/>
        <v>5.1823252251832541E-2</v>
      </c>
      <c r="CQ51" s="78">
        <f t="shared" si="64"/>
        <v>5.4172606108780436E-3</v>
      </c>
      <c r="CR51" s="78">
        <f t="shared" si="65"/>
        <v>1.6895388157204035E-2</v>
      </c>
      <c r="CS51" s="78">
        <f t="shared" si="66"/>
        <v>3.3546555130586402E-2</v>
      </c>
      <c r="CT51" s="78">
        <f t="shared" si="67"/>
        <v>8.9075289819987025E-3</v>
      </c>
      <c r="CU51" s="78">
        <f t="shared" si="68"/>
        <v>8.0172189936607921E-2</v>
      </c>
      <c r="CV51" s="78">
        <f t="shared" si="69"/>
        <v>0.10080122083046585</v>
      </c>
      <c r="CW51" s="78">
        <f t="shared" si="70"/>
        <v>4.1469792785813378E-2</v>
      </c>
      <c r="CX51" s="78">
        <f t="shared" si="71"/>
        <v>0.11151303254597152</v>
      </c>
      <c r="CY51" s="78">
        <f t="shared" si="72"/>
        <v>2.3922381416308581E-2</v>
      </c>
      <c r="CZ51" s="78">
        <f t="shared" si="73"/>
        <v>6.2949331748241889E-3</v>
      </c>
      <c r="DA51" s="78">
        <f t="shared" si="74"/>
        <v>1.1636646428112957E-2</v>
      </c>
      <c r="DB51" s="78">
        <f t="shared" si="75"/>
        <v>5.980718706059461E-4</v>
      </c>
      <c r="DC51" s="78">
        <f t="shared" si="76"/>
        <v>3.4489963308423244E-2</v>
      </c>
      <c r="DD51" s="78">
        <f t="shared" si="77"/>
        <v>9.3906316261869571E-2</v>
      </c>
      <c r="DE51" s="78">
        <f t="shared" si="78"/>
        <v>4.0966829722082494E-2</v>
      </c>
      <c r="DF51" s="78">
        <f t="shared" si="79"/>
        <v>2.9201435803403715E-4</v>
      </c>
      <c r="DG51" s="78">
        <f t="shared" si="80"/>
        <v>1.6713589789005324E-2</v>
      </c>
      <c r="DH51" s="78">
        <f t="shared" si="81"/>
        <v>2.5043974793264299E-3</v>
      </c>
      <c r="DI51" s="78">
        <f t="shared" si="82"/>
        <v>5.600212528286628E-4</v>
      </c>
      <c r="DJ51" s="78">
        <f t="shared" si="83"/>
        <v>5.2998900443260027E-3</v>
      </c>
      <c r="DK51" s="78">
        <f t="shared" si="84"/>
        <v>3.5332984501772109E-3</v>
      </c>
      <c r="DN51" s="78">
        <f t="shared" si="85"/>
        <v>0.30873542521271674</v>
      </c>
      <c r="DO51" s="78">
        <f t="shared" si="86"/>
        <v>0.21704469300459003</v>
      </c>
      <c r="DP51" s="78">
        <f t="shared" si="87"/>
        <v>0.17259436632365091</v>
      </c>
      <c r="DQ51" s="78">
        <f t="shared" si="88"/>
        <v>0.1137463181325126</v>
      </c>
      <c r="DR51" s="78">
        <f t="shared" si="89"/>
        <v>0.10768245615050101</v>
      </c>
      <c r="DS51" s="78">
        <f t="shared" si="90"/>
        <v>6.4766732880667185E-2</v>
      </c>
      <c r="DT51" s="78">
        <f t="shared" si="91"/>
        <v>0.13952166220639706</v>
      </c>
      <c r="DU51" s="78">
        <f t="shared" si="92"/>
        <v>0.22342749487965885</v>
      </c>
      <c r="DV51" s="78">
        <f t="shared" si="93"/>
        <v>0.23135073253488586</v>
      </c>
      <c r="DW51" s="78">
        <f t="shared" si="94"/>
        <v>0.33395623609885866</v>
      </c>
      <c r="DX51" s="78">
        <f t="shared" si="95"/>
        <v>0.27770642757855935</v>
      </c>
      <c r="DY51" s="78">
        <f t="shared" si="96"/>
        <v>0.18320013992291767</v>
      </c>
      <c r="DZ51" s="78">
        <f t="shared" si="97"/>
        <v>0.15336699356521724</v>
      </c>
      <c r="EA51" s="78">
        <f t="shared" si="98"/>
        <v>4.2452032889851672E-2</v>
      </c>
      <c r="EB51" s="78">
        <f t="shared" si="99"/>
        <v>5.3019614781966339E-2</v>
      </c>
      <c r="EC51" s="78">
        <f t="shared" si="100"/>
        <v>0.14063099786901173</v>
      </c>
      <c r="ED51" s="78">
        <f t="shared" si="101"/>
        <v>0.16996118116298126</v>
      </c>
      <c r="EE51" s="78">
        <f t="shared" si="102"/>
        <v>0.16965512365040933</v>
      </c>
      <c r="EF51" s="78">
        <f t="shared" si="103"/>
        <v>0.15187875013099142</v>
      </c>
      <c r="EG51" s="78">
        <f t="shared" si="104"/>
        <v>6.0476831348448293E-2</v>
      </c>
      <c r="EH51" s="78">
        <f t="shared" si="105"/>
        <v>2.0070022879194453E-2</v>
      </c>
      <c r="EI51" s="78">
        <f t="shared" si="106"/>
        <v>2.5077898565486419E-2</v>
      </c>
      <c r="EJ51" s="78">
        <f t="shared" si="107"/>
        <v>1.1897607226658306E-2</v>
      </c>
      <c r="EK51" s="78">
        <f t="shared" si="108"/>
        <v>0.15290719420729107</v>
      </c>
      <c r="EL51" s="78">
        <f t="shared" si="109"/>
        <v>0.2022147602462796</v>
      </c>
      <c r="EM51" s="78">
        <f t="shared" si="110"/>
        <v>0.27265830655029594</v>
      </c>
    </row>
    <row r="52" spans="1:143" x14ac:dyDescent="0.25">
      <c r="A52" s="79">
        <f t="shared" si="53"/>
        <v>2.8101720181575047E-4</v>
      </c>
      <c r="B52">
        <v>1997</v>
      </c>
      <c r="C52" s="79">
        <f t="shared" si="54"/>
        <v>0.33355190226807896</v>
      </c>
      <c r="D52" s="81">
        <f t="shared" si="55"/>
        <v>2.8101720181575041E-4</v>
      </c>
      <c r="E52" s="74">
        <f t="shared" si="56"/>
        <v>0.14526405560117855</v>
      </c>
      <c r="F52">
        <v>1997</v>
      </c>
      <c r="G52" s="72">
        <v>3882000</v>
      </c>
      <c r="H52" s="27">
        <v>0.14526405560117855</v>
      </c>
      <c r="I52" s="27">
        <v>4.8887223601767019E-2</v>
      </c>
      <c r="J52" s="27">
        <v>7.3747189109635208E-2</v>
      </c>
      <c r="K52" s="27">
        <v>3.9607909168803988E-2</v>
      </c>
      <c r="L52" s="27">
        <v>5.2611707211108284E-2</v>
      </c>
      <c r="M52" s="27">
        <v>5.4921909974501564E-3</v>
      </c>
      <c r="N52" s="27">
        <v>1.7927058508471032E-2</v>
      </c>
      <c r="O52" s="27">
        <v>3.3784129366757329E-2</v>
      </c>
      <c r="P52" s="27">
        <v>9.5465393794749408E-3</v>
      </c>
      <c r="Q52" s="27">
        <v>8.095479186050053E-2</v>
      </c>
      <c r="R52" s="27">
        <v>9.8127299068390628E-2</v>
      </c>
      <c r="S52" s="27">
        <v>4.1753754223159842E-2</v>
      </c>
      <c r="T52" s="27">
        <v>0.11271605711602792</v>
      </c>
      <c r="U52" s="27">
        <v>2.4110011625721867E-2</v>
      </c>
      <c r="V52" s="27">
        <v>6.6794743081890944E-3</v>
      </c>
      <c r="W52" s="27">
        <v>1.1717095557916841E-2</v>
      </c>
      <c r="X52" s="27">
        <v>5.8617085041322173E-4</v>
      </c>
      <c r="Y52" s="27">
        <v>3.3741028568932831E-2</v>
      </c>
      <c r="Z52" s="27">
        <v>9.2959226070580714E-2</v>
      </c>
      <c r="AA52" s="27">
        <v>4.0694623951285758E-2</v>
      </c>
      <c r="AB52" s="27">
        <v>2.8101720181575041E-4</v>
      </c>
      <c r="AC52" s="27">
        <v>1.6735752456601808E-2</v>
      </c>
      <c r="AD52" s="27">
        <v>2.3711185576519144E-3</v>
      </c>
      <c r="AE52" s="27">
        <v>5.6778117667476765E-4</v>
      </c>
      <c r="AF52" s="27">
        <v>5.3847263415410665E-3</v>
      </c>
      <c r="AG52" s="27">
        <v>3.7520681199489456E-3</v>
      </c>
      <c r="AH52" s="75">
        <f t="shared" si="57"/>
        <v>2.8195753192188762</v>
      </c>
      <c r="AI52" s="75">
        <f t="shared" si="0"/>
        <v>0.94890101011029782</v>
      </c>
      <c r="AJ52" s="75">
        <f t="shared" si="1"/>
        <v>1.4314329406180195</v>
      </c>
      <c r="AK52" s="75">
        <f t="shared" si="2"/>
        <v>0.76878951696648534</v>
      </c>
      <c r="AL52" s="75">
        <f t="shared" si="3"/>
        <v>1.0211932369676118</v>
      </c>
      <c r="AM52" s="75">
        <f t="shared" si="4"/>
        <v>0.10660342726050755</v>
      </c>
      <c r="AN52" s="75">
        <f t="shared" si="5"/>
        <v>0.34796420564942271</v>
      </c>
      <c r="AO52" s="75">
        <f t="shared" si="6"/>
        <v>0.65574995100875977</v>
      </c>
      <c r="AP52" s="75">
        <f t="shared" si="7"/>
        <v>0.18529832935560858</v>
      </c>
      <c r="AQ52" s="75">
        <f t="shared" si="8"/>
        <v>1.5713325100123152</v>
      </c>
      <c r="AR52" s="75">
        <f t="shared" si="9"/>
        <v>1.904650874917462</v>
      </c>
      <c r="AS52" s="75">
        <f t="shared" si="10"/>
        <v>0.81044036947153242</v>
      </c>
      <c r="AT52" s="75">
        <f t="shared" si="11"/>
        <v>2.1878186686221017</v>
      </c>
      <c r="AU52" s="75">
        <f t="shared" si="12"/>
        <v>0.46797532565526145</v>
      </c>
      <c r="AV52" s="75">
        <f t="shared" si="13"/>
        <v>0.1296485963219503</v>
      </c>
      <c r="AW52" s="75">
        <f t="shared" si="14"/>
        <v>0.22742882477916587</v>
      </c>
      <c r="AX52" s="75">
        <f t="shared" si="15"/>
        <v>1.1377576206520634E-2</v>
      </c>
      <c r="AY52" s="75">
        <f t="shared" si="16"/>
        <v>0.65491336452298621</v>
      </c>
      <c r="AZ52" s="75">
        <f t="shared" si="17"/>
        <v>1.8043385780299717</v>
      </c>
      <c r="BA52" s="75">
        <f t="shared" si="18"/>
        <v>0.78988265089445664</v>
      </c>
      <c r="BB52" s="75">
        <f t="shared" si="19"/>
        <v>5.4545438872437161E-3</v>
      </c>
      <c r="BC52" s="75">
        <f t="shared" si="20"/>
        <v>0.32484095518264106</v>
      </c>
      <c r="BD52" s="75">
        <f t="shared" si="21"/>
        <v>4.6023411204023659E-2</v>
      </c>
      <c r="BE52" s="75">
        <f t="shared" si="22"/>
        <v>1.102063263925724E-2</v>
      </c>
      <c r="BF52" s="75">
        <f t="shared" si="23"/>
        <v>0.10451753828931211</v>
      </c>
      <c r="BG52" s="75">
        <f t="shared" si="24"/>
        <v>7.2827642208209031E-2</v>
      </c>
      <c r="BH52" s="75"/>
      <c r="BI52" s="73">
        <f t="shared" ref="BI52:CH52" si="112">AH52</f>
        <v>2.8195753192188762</v>
      </c>
      <c r="BJ52" s="73">
        <f t="shared" si="112"/>
        <v>0.94890101011029782</v>
      </c>
      <c r="BK52" s="73">
        <f t="shared" si="112"/>
        <v>1.4314329406180195</v>
      </c>
      <c r="BL52" s="73">
        <f t="shared" si="112"/>
        <v>0.76878951696648534</v>
      </c>
      <c r="BM52" s="73">
        <f t="shared" si="112"/>
        <v>1.0211932369676118</v>
      </c>
      <c r="BN52" s="73">
        <f t="shared" si="112"/>
        <v>0.10660342726050755</v>
      </c>
      <c r="BO52" s="73">
        <f t="shared" si="112"/>
        <v>0.34796420564942271</v>
      </c>
      <c r="BP52" s="73">
        <f t="shared" si="112"/>
        <v>0.65574995100875977</v>
      </c>
      <c r="BQ52" s="73">
        <f t="shared" si="112"/>
        <v>0.18529832935560858</v>
      </c>
      <c r="BR52" s="73">
        <f t="shared" si="112"/>
        <v>1.5713325100123152</v>
      </c>
      <c r="BS52" s="73">
        <f t="shared" si="112"/>
        <v>1.904650874917462</v>
      </c>
      <c r="BT52" s="73">
        <f t="shared" si="112"/>
        <v>0.81044036947153242</v>
      </c>
      <c r="BU52" s="73">
        <f t="shared" si="112"/>
        <v>2.1878186686221017</v>
      </c>
      <c r="BV52" s="73">
        <f t="shared" si="112"/>
        <v>0.46797532565526145</v>
      </c>
      <c r="BW52" s="73">
        <f t="shared" si="112"/>
        <v>0.1296485963219503</v>
      </c>
      <c r="BX52" s="73">
        <f t="shared" si="112"/>
        <v>0.22742882477916587</v>
      </c>
      <c r="BY52" s="73">
        <f t="shared" si="112"/>
        <v>1.1377576206520634E-2</v>
      </c>
      <c r="BZ52" s="73">
        <f t="shared" si="112"/>
        <v>0.65491336452298621</v>
      </c>
      <c r="CA52" s="73">
        <f t="shared" si="112"/>
        <v>1.8043385780299717</v>
      </c>
      <c r="CB52" s="73">
        <f t="shared" si="112"/>
        <v>0.78988265089445664</v>
      </c>
      <c r="CC52" s="73">
        <f t="shared" si="112"/>
        <v>5.4545438872437161E-3</v>
      </c>
      <c r="CD52" s="73">
        <f t="shared" si="112"/>
        <v>0.32484095518264106</v>
      </c>
      <c r="CE52" s="73">
        <f t="shared" si="112"/>
        <v>4.6023411204023659E-2</v>
      </c>
      <c r="CF52" s="73">
        <f t="shared" si="112"/>
        <v>1.102063263925724E-2</v>
      </c>
      <c r="CG52" s="73">
        <f t="shared" si="112"/>
        <v>0.10451753828931211</v>
      </c>
      <c r="CH52" s="73">
        <f t="shared" si="112"/>
        <v>7.2827642208209031E-2</v>
      </c>
      <c r="CI52" s="73"/>
      <c r="CJ52" s="73">
        <f t="shared" si="58"/>
        <v>19.409999999999997</v>
      </c>
      <c r="CK52" s="73"/>
      <c r="CL52" s="78">
        <f t="shared" si="59"/>
        <v>0.14526405560117861</v>
      </c>
      <c r="CM52" s="78">
        <f t="shared" si="60"/>
        <v>4.8887223601767026E-2</v>
      </c>
      <c r="CN52" s="78">
        <f t="shared" si="61"/>
        <v>7.3747189109635222E-2</v>
      </c>
      <c r="CO52" s="78">
        <f t="shared" si="62"/>
        <v>3.9607909168803988E-2</v>
      </c>
      <c r="CP52" s="78">
        <f t="shared" si="63"/>
        <v>5.2611707211108291E-2</v>
      </c>
      <c r="CQ52" s="78">
        <f t="shared" si="64"/>
        <v>5.4921909974501582E-3</v>
      </c>
      <c r="CR52" s="78">
        <f t="shared" si="65"/>
        <v>1.7927058508471035E-2</v>
      </c>
      <c r="CS52" s="78">
        <f t="shared" si="66"/>
        <v>3.3784129366757336E-2</v>
      </c>
      <c r="CT52" s="78">
        <f t="shared" si="67"/>
        <v>9.5465393794749408E-3</v>
      </c>
      <c r="CU52" s="78">
        <f t="shared" si="68"/>
        <v>8.0954791860500544E-2</v>
      </c>
      <c r="CV52" s="78">
        <f t="shared" si="69"/>
        <v>9.8127299068390642E-2</v>
      </c>
      <c r="CW52" s="78">
        <f t="shared" si="70"/>
        <v>4.1753754223159842E-2</v>
      </c>
      <c r="CX52" s="78">
        <f t="shared" si="71"/>
        <v>0.11271605711602793</v>
      </c>
      <c r="CY52" s="78">
        <f t="shared" si="72"/>
        <v>2.4110011625721871E-2</v>
      </c>
      <c r="CZ52" s="78">
        <f t="shared" si="73"/>
        <v>6.6794743081890944E-3</v>
      </c>
      <c r="DA52" s="78">
        <f t="shared" si="74"/>
        <v>1.1717095557916843E-2</v>
      </c>
      <c r="DB52" s="78">
        <f t="shared" si="75"/>
        <v>5.8617085041322184E-4</v>
      </c>
      <c r="DC52" s="78">
        <f t="shared" si="76"/>
        <v>3.3741028568932838E-2</v>
      </c>
      <c r="DD52" s="78">
        <f t="shared" si="77"/>
        <v>9.2959226070580728E-2</v>
      </c>
      <c r="DE52" s="78">
        <f t="shared" si="78"/>
        <v>4.0694623951285772E-2</v>
      </c>
      <c r="DF52" s="78">
        <f t="shared" si="79"/>
        <v>2.8101720181575047E-4</v>
      </c>
      <c r="DG52" s="78">
        <f t="shared" si="80"/>
        <v>1.6735752456601808E-2</v>
      </c>
      <c r="DH52" s="78">
        <f t="shared" si="81"/>
        <v>2.3711185576519148E-3</v>
      </c>
      <c r="DI52" s="78">
        <f t="shared" si="82"/>
        <v>5.6778117667476776E-4</v>
      </c>
      <c r="DJ52" s="78">
        <f t="shared" si="83"/>
        <v>5.3847263415410683E-3</v>
      </c>
      <c r="DK52" s="78">
        <f t="shared" si="84"/>
        <v>3.7520681199489461E-3</v>
      </c>
      <c r="DN52" s="78">
        <f t="shared" si="85"/>
        <v>0.30750637748138482</v>
      </c>
      <c r="DO52" s="78">
        <f t="shared" si="86"/>
        <v>0.21485402909131451</v>
      </c>
      <c r="DP52" s="78">
        <f t="shared" si="87"/>
        <v>0.17145899648699767</v>
      </c>
      <c r="DQ52" s="78">
        <f t="shared" si="88"/>
        <v>0.11563886588583347</v>
      </c>
      <c r="DR52" s="78">
        <f t="shared" si="89"/>
        <v>0.10981508608378682</v>
      </c>
      <c r="DS52" s="78">
        <f t="shared" si="90"/>
        <v>6.674991825215347E-2</v>
      </c>
      <c r="DT52" s="78">
        <f t="shared" si="91"/>
        <v>0.14221251911520386</v>
      </c>
      <c r="DU52" s="78">
        <f t="shared" si="92"/>
        <v>0.22241275967512347</v>
      </c>
      <c r="DV52" s="78">
        <f t="shared" si="93"/>
        <v>0.23038238453152599</v>
      </c>
      <c r="DW52" s="78">
        <f t="shared" si="94"/>
        <v>0.33355190226807896</v>
      </c>
      <c r="DX52" s="78">
        <f t="shared" si="95"/>
        <v>0.27670712203330028</v>
      </c>
      <c r="DY52" s="78">
        <f t="shared" si="96"/>
        <v>0.18525929727309876</v>
      </c>
      <c r="DZ52" s="78">
        <f t="shared" si="97"/>
        <v>0.15522263860785573</v>
      </c>
      <c r="EA52" s="78">
        <f t="shared" si="98"/>
        <v>4.3092752342241032E-2</v>
      </c>
      <c r="EB52" s="78">
        <f t="shared" si="99"/>
        <v>5.2723769285451999E-2</v>
      </c>
      <c r="EC52" s="78">
        <f t="shared" si="100"/>
        <v>0.13900352104784364</v>
      </c>
      <c r="ED52" s="78">
        <f t="shared" si="101"/>
        <v>0.16798104944121256</v>
      </c>
      <c r="EE52" s="78">
        <f t="shared" si="102"/>
        <v>0.16767589579261508</v>
      </c>
      <c r="EF52" s="78">
        <f t="shared" si="103"/>
        <v>0.15067061968028406</v>
      </c>
      <c r="EG52" s="78">
        <f t="shared" si="104"/>
        <v>6.0082512167355245E-2</v>
      </c>
      <c r="EH52" s="78">
        <f t="shared" si="105"/>
        <v>1.9955669392744242E-2</v>
      </c>
      <c r="EI52" s="78">
        <f t="shared" si="106"/>
        <v>2.5059378532469562E-2</v>
      </c>
      <c r="EJ52" s="78">
        <f t="shared" si="107"/>
        <v>1.2075694195816696E-2</v>
      </c>
      <c r="EK52" s="78">
        <f t="shared" si="108"/>
        <v>0.1549686312393434</v>
      </c>
      <c r="EL52" s="78">
        <f t="shared" si="109"/>
        <v>0.20328807366443566</v>
      </c>
      <c r="EM52" s="78">
        <f t="shared" si="110"/>
        <v>0.27165053643252979</v>
      </c>
    </row>
    <row r="53" spans="1:143" x14ac:dyDescent="0.25">
      <c r="DN53" s="78"/>
      <c r="DO53" s="78"/>
      <c r="DP53" s="78"/>
      <c r="DQ53" s="78"/>
      <c r="DR53" s="78"/>
      <c r="DS53" s="78"/>
      <c r="DT53" s="78"/>
      <c r="DU53" s="78"/>
      <c r="DV53" s="78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</row>
    <row r="54" spans="1:143" x14ac:dyDescent="0.25">
      <c r="DN54" s="78"/>
      <c r="DO54" s="78"/>
      <c r="DP54" s="78"/>
      <c r="DQ54" s="78"/>
      <c r="DR54" s="78"/>
      <c r="DS54" s="78"/>
      <c r="DT54" s="78"/>
      <c r="DU54" s="78"/>
      <c r="DV54" s="78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</row>
    <row r="55" spans="1:143" x14ac:dyDescent="0.25">
      <c r="A55" t="s">
        <v>33</v>
      </c>
      <c r="B55">
        <v>1</v>
      </c>
      <c r="F55" s="76" t="s">
        <v>126</v>
      </c>
      <c r="H55" t="s">
        <v>121</v>
      </c>
      <c r="AH55" t="s">
        <v>122</v>
      </c>
      <c r="BI55" t="s">
        <v>123</v>
      </c>
      <c r="CL55" t="s">
        <v>129</v>
      </c>
      <c r="DN55" s="78"/>
      <c r="DO55" s="78"/>
      <c r="DP55" s="78"/>
      <c r="DQ55" s="78"/>
      <c r="DR55" s="78"/>
      <c r="DS55" s="78"/>
      <c r="DT55" s="78"/>
      <c r="DU55" s="78"/>
      <c r="DV55" s="78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</row>
    <row r="56" spans="1:143" x14ac:dyDescent="0.25">
      <c r="G56" t="s">
        <v>125</v>
      </c>
      <c r="H56" s="29" t="s">
        <v>7</v>
      </c>
      <c r="I56" s="29" t="s">
        <v>8</v>
      </c>
      <c r="J56" s="29" t="s">
        <v>9</v>
      </c>
      <c r="K56" s="29" t="s">
        <v>10</v>
      </c>
      <c r="L56" s="29" t="s">
        <v>11</v>
      </c>
      <c r="M56" s="29" t="s">
        <v>12</v>
      </c>
      <c r="N56" s="29" t="s">
        <v>13</v>
      </c>
      <c r="O56" s="29" t="s">
        <v>14</v>
      </c>
      <c r="P56" s="29" t="s">
        <v>15</v>
      </c>
      <c r="Q56" s="29" t="s">
        <v>16</v>
      </c>
      <c r="R56" s="29" t="s">
        <v>17</v>
      </c>
      <c r="S56" s="29" t="s">
        <v>18</v>
      </c>
      <c r="T56" s="29" t="s">
        <v>19</v>
      </c>
      <c r="U56" s="29" t="s">
        <v>20</v>
      </c>
      <c r="V56" s="29" t="s">
        <v>21</v>
      </c>
      <c r="W56" s="29" t="s">
        <v>22</v>
      </c>
      <c r="X56" s="29" t="s">
        <v>23</v>
      </c>
      <c r="Y56" s="29" t="s">
        <v>24</v>
      </c>
      <c r="Z56" s="29" t="s">
        <v>25</v>
      </c>
      <c r="AA56" s="29" t="s">
        <v>26</v>
      </c>
      <c r="AB56" s="29" t="s">
        <v>27</v>
      </c>
      <c r="AC56" s="29" t="s">
        <v>28</v>
      </c>
      <c r="AD56" s="29" t="s">
        <v>29</v>
      </c>
      <c r="AE56" s="29" t="s">
        <v>30</v>
      </c>
      <c r="AF56" s="29" t="s">
        <v>31</v>
      </c>
      <c r="AG56" s="29" t="s">
        <v>32</v>
      </c>
      <c r="AH56" s="29" t="s">
        <v>7</v>
      </c>
      <c r="AI56" s="29" t="s">
        <v>8</v>
      </c>
      <c r="AJ56" s="29" t="s">
        <v>9</v>
      </c>
      <c r="AK56" s="29" t="s">
        <v>10</v>
      </c>
      <c r="AL56" s="29" t="s">
        <v>11</v>
      </c>
      <c r="AM56" s="29" t="s">
        <v>12</v>
      </c>
      <c r="AN56" s="29" t="s">
        <v>13</v>
      </c>
      <c r="AO56" s="29" t="s">
        <v>14</v>
      </c>
      <c r="AP56" s="29" t="s">
        <v>15</v>
      </c>
      <c r="AQ56" s="29" t="s">
        <v>16</v>
      </c>
      <c r="AR56" s="29" t="s">
        <v>17</v>
      </c>
      <c r="AS56" s="29" t="s">
        <v>18</v>
      </c>
      <c r="AT56" s="29" t="s">
        <v>19</v>
      </c>
      <c r="AU56" s="29" t="s">
        <v>20</v>
      </c>
      <c r="AV56" s="29" t="s">
        <v>21</v>
      </c>
      <c r="AW56" s="29" t="s">
        <v>22</v>
      </c>
      <c r="AX56" s="29" t="s">
        <v>23</v>
      </c>
      <c r="AY56" s="29" t="s">
        <v>24</v>
      </c>
      <c r="AZ56" s="29" t="s">
        <v>25</v>
      </c>
      <c r="BA56" s="29" t="s">
        <v>26</v>
      </c>
      <c r="BB56" s="29" t="s">
        <v>27</v>
      </c>
      <c r="BC56" s="29" t="s">
        <v>28</v>
      </c>
      <c r="BD56" s="29" t="s">
        <v>29</v>
      </c>
      <c r="BE56" s="29" t="s">
        <v>30</v>
      </c>
      <c r="BF56" s="29" t="s">
        <v>31</v>
      </c>
      <c r="BG56" s="29" t="s">
        <v>32</v>
      </c>
      <c r="BH56" s="29"/>
      <c r="BI56" s="29" t="s">
        <v>7</v>
      </c>
      <c r="BJ56" s="29" t="s">
        <v>8</v>
      </c>
      <c r="BK56" s="29" t="s">
        <v>9</v>
      </c>
      <c r="BL56" s="29" t="s">
        <v>10</v>
      </c>
      <c r="BM56" s="29" t="s">
        <v>11</v>
      </c>
      <c r="BN56" s="29" t="s">
        <v>12</v>
      </c>
      <c r="BO56" s="29" t="s">
        <v>13</v>
      </c>
      <c r="BP56" s="29" t="s">
        <v>14</v>
      </c>
      <c r="BQ56" s="29" t="s">
        <v>15</v>
      </c>
      <c r="BR56" s="29" t="s">
        <v>16</v>
      </c>
      <c r="BS56" s="29" t="s">
        <v>17</v>
      </c>
      <c r="BT56" s="29" t="s">
        <v>18</v>
      </c>
      <c r="BU56" s="29" t="s">
        <v>19</v>
      </c>
      <c r="BV56" s="29" t="s">
        <v>20</v>
      </c>
      <c r="BW56" s="29" t="s">
        <v>21</v>
      </c>
      <c r="BX56" s="29" t="s">
        <v>22</v>
      </c>
      <c r="BY56" s="29" t="s">
        <v>23</v>
      </c>
      <c r="BZ56" s="29" t="s">
        <v>24</v>
      </c>
      <c r="CA56" s="29" t="s">
        <v>25</v>
      </c>
      <c r="CB56" s="29" t="s">
        <v>26</v>
      </c>
      <c r="CC56" s="29" t="s">
        <v>27</v>
      </c>
      <c r="CD56" s="29" t="s">
        <v>28</v>
      </c>
      <c r="CE56" s="29" t="s">
        <v>29</v>
      </c>
      <c r="CF56" s="29" t="s">
        <v>30</v>
      </c>
      <c r="CG56" s="29" t="s">
        <v>31</v>
      </c>
      <c r="CH56" s="29" t="s">
        <v>32</v>
      </c>
      <c r="CI56" s="29"/>
      <c r="CJ56" s="29" t="s">
        <v>124</v>
      </c>
      <c r="CK56" s="29"/>
      <c r="CL56" s="29" t="s">
        <v>7</v>
      </c>
      <c r="CM56" s="29" t="s">
        <v>8</v>
      </c>
      <c r="CN56" s="29" t="s">
        <v>9</v>
      </c>
      <c r="CO56" s="29" t="s">
        <v>10</v>
      </c>
      <c r="CP56" s="29" t="s">
        <v>11</v>
      </c>
      <c r="CQ56" s="29" t="s">
        <v>12</v>
      </c>
      <c r="CR56" s="29" t="s">
        <v>13</v>
      </c>
      <c r="CS56" s="29" t="s">
        <v>14</v>
      </c>
      <c r="CT56" s="29" t="s">
        <v>15</v>
      </c>
      <c r="CU56" s="29" t="s">
        <v>16</v>
      </c>
      <c r="CV56" s="29" t="s">
        <v>17</v>
      </c>
      <c r="CW56" s="29" t="s">
        <v>18</v>
      </c>
      <c r="CX56" s="29" t="s">
        <v>19</v>
      </c>
      <c r="CY56" s="29" t="s">
        <v>20</v>
      </c>
      <c r="CZ56" s="29" t="s">
        <v>21</v>
      </c>
      <c r="DA56" s="29" t="s">
        <v>22</v>
      </c>
      <c r="DB56" s="29" t="s">
        <v>23</v>
      </c>
      <c r="DC56" s="29" t="s">
        <v>24</v>
      </c>
      <c r="DD56" s="29" t="s">
        <v>25</v>
      </c>
      <c r="DE56" s="29" t="s">
        <v>26</v>
      </c>
      <c r="DF56" s="29" t="s">
        <v>27</v>
      </c>
      <c r="DG56" s="29" t="s">
        <v>28</v>
      </c>
      <c r="DH56" s="29" t="s">
        <v>29</v>
      </c>
      <c r="DI56" s="29" t="s">
        <v>30</v>
      </c>
      <c r="DJ56" s="29" t="s">
        <v>31</v>
      </c>
      <c r="DK56" s="29" t="s">
        <v>32</v>
      </c>
      <c r="DN56" s="78"/>
      <c r="DO56" s="78"/>
      <c r="DP56" s="78"/>
      <c r="DQ56" s="78"/>
      <c r="DR56" s="78"/>
      <c r="DS56" s="78"/>
      <c r="DT56" s="78"/>
      <c r="DU56" s="78"/>
      <c r="DV56" s="78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</row>
    <row r="57" spans="1:143" x14ac:dyDescent="0.25">
      <c r="A57" s="79">
        <f>MIN(CL57:DK57)</f>
        <v>3.5184601877854224E-5</v>
      </c>
      <c r="B57">
        <v>1950</v>
      </c>
      <c r="C57" s="79">
        <f t="shared" ref="C57:C104" si="113">MAX(DN57:EM57)</f>
        <v>0.29957789647461375</v>
      </c>
      <c r="D57" s="81">
        <f>MIN(H57:AG57)</f>
        <v>3.5184601877852463E-5</v>
      </c>
      <c r="E57" s="74">
        <f>MAX(H57:AG57)</f>
        <v>0.156310107028208</v>
      </c>
      <c r="F57">
        <v>1950</v>
      </c>
      <c r="G57" s="72">
        <v>4250000</v>
      </c>
      <c r="H57" s="27">
        <v>3.6203838360821999E-2</v>
      </c>
      <c r="I57" s="27">
        <v>3.1267382868784895E-2</v>
      </c>
      <c r="J57" s="27">
        <v>5.1850374967328583E-2</v>
      </c>
      <c r="K57" s="27">
        <v>0.10588498767980449</v>
      </c>
      <c r="L57" s="27">
        <v>3.1331608729355573E-2</v>
      </c>
      <c r="M57" s="27">
        <v>2.0423265175733125E-2</v>
      </c>
      <c r="N57" s="27">
        <v>5.864826344442732E-2</v>
      </c>
      <c r="O57" s="27">
        <v>2.1785970391319791E-2</v>
      </c>
      <c r="P57" s="27">
        <v>2.3540174113515578E-3</v>
      </c>
      <c r="Q57" s="27">
        <v>0.156310107028208</v>
      </c>
      <c r="R57" s="27">
        <v>2.4372317872213993E-2</v>
      </c>
      <c r="S57" s="27">
        <v>4.9758287369956591E-2</v>
      </c>
      <c r="T57" s="27">
        <v>6.9137184204236007E-2</v>
      </c>
      <c r="U57" s="27">
        <v>8.1779067507522802E-3</v>
      </c>
      <c r="V57" s="27">
        <v>3.064411277837722E-3</v>
      </c>
      <c r="W57" s="27">
        <v>3.076753812782175E-2</v>
      </c>
      <c r="X57" s="27">
        <v>1.9379455320023501E-4</v>
      </c>
      <c r="Y57" s="27">
        <v>0.14283775542345506</v>
      </c>
      <c r="Z57" s="27">
        <v>4.3156985874778557E-2</v>
      </c>
      <c r="AA57" s="27">
        <v>5.0092820330668239E-2</v>
      </c>
      <c r="AB57" s="27">
        <v>3.7586090577451919E-4</v>
      </c>
      <c r="AC57" s="27">
        <v>6.264534591490018E-3</v>
      </c>
      <c r="AD57" s="27">
        <v>5.543082707270814E-2</v>
      </c>
      <c r="AE57" s="27">
        <v>3.5184601877852463E-5</v>
      </c>
      <c r="AF57" s="27">
        <v>6.8693746523426248E-5</v>
      </c>
      <c r="AG57" s="27">
        <v>2.0608123957027873E-4</v>
      </c>
      <c r="AH57" s="73">
        <f>H57*$G57/200000</f>
        <v>0.76933156516746748</v>
      </c>
      <c r="AI57" s="73">
        <f t="shared" ref="AI57:BG57" si="114">I57*$G57/200000</f>
        <v>0.66443188596167913</v>
      </c>
      <c r="AJ57" s="73">
        <f t="shared" si="114"/>
        <v>1.1018204680557324</v>
      </c>
      <c r="AK57" s="73">
        <f t="shared" si="114"/>
        <v>2.2500559881958453</v>
      </c>
      <c r="AL57" s="73">
        <f t="shared" si="114"/>
        <v>0.66579668549880588</v>
      </c>
      <c r="AM57" s="73">
        <f t="shared" si="114"/>
        <v>0.43399438498432896</v>
      </c>
      <c r="AN57" s="73">
        <f t="shared" si="114"/>
        <v>1.2462755981940805</v>
      </c>
      <c r="AO57" s="73">
        <f t="shared" si="114"/>
        <v>0.46295187081554556</v>
      </c>
      <c r="AP57" s="73">
        <f t="shared" si="114"/>
        <v>5.0022869991220603E-2</v>
      </c>
      <c r="AQ57" s="73">
        <f t="shared" si="114"/>
        <v>3.3215897743494196</v>
      </c>
      <c r="AR57" s="73">
        <f t="shared" si="114"/>
        <v>0.51791175478454743</v>
      </c>
      <c r="AS57" s="73">
        <f t="shared" si="114"/>
        <v>1.0573636066115775</v>
      </c>
      <c r="AT57" s="73">
        <f t="shared" si="114"/>
        <v>1.469165164340015</v>
      </c>
      <c r="AU57" s="73">
        <f t="shared" si="114"/>
        <v>0.17378051845348597</v>
      </c>
      <c r="AV57" s="73">
        <f t="shared" si="114"/>
        <v>6.5118739654051586E-2</v>
      </c>
      <c r="AW57" s="73">
        <f t="shared" si="114"/>
        <v>0.65381018521621215</v>
      </c>
      <c r="AX57" s="73">
        <f t="shared" si="114"/>
        <v>4.1181342555049938E-3</v>
      </c>
      <c r="AY57" s="73">
        <f t="shared" si="114"/>
        <v>3.0353023027484198</v>
      </c>
      <c r="AZ57" s="73">
        <f t="shared" si="114"/>
        <v>0.91708594983904435</v>
      </c>
      <c r="BA57" s="73">
        <f t="shared" si="114"/>
        <v>1.0644724320267001</v>
      </c>
      <c r="BB57" s="73">
        <f t="shared" si="114"/>
        <v>7.9870442477085329E-3</v>
      </c>
      <c r="BC57" s="73">
        <f t="shared" si="114"/>
        <v>0.13312136006916286</v>
      </c>
      <c r="BD57" s="73">
        <f t="shared" si="114"/>
        <v>1.177905075295048</v>
      </c>
      <c r="BE57" s="73">
        <f t="shared" si="114"/>
        <v>7.476727899043648E-4</v>
      </c>
      <c r="BF57" s="73">
        <f t="shared" si="114"/>
        <v>1.4597421136228078E-3</v>
      </c>
      <c r="BG57" s="73">
        <f t="shared" si="114"/>
        <v>4.3792263408684228E-3</v>
      </c>
      <c r="BH57" s="73"/>
      <c r="BI57" s="73">
        <f t="shared" ref="BI57:BI103" si="115">BI58-AH58</f>
        <v>0.76933156516746692</v>
      </c>
      <c r="BJ57" s="73">
        <f t="shared" ref="BJ57:BJ103" si="116">BJ58-AI58</f>
        <v>0.6644318859616708</v>
      </c>
      <c r="BK57" s="73">
        <f t="shared" ref="BK57:BK103" si="117">BK58-AJ58</f>
        <v>1.101820468055724</v>
      </c>
      <c r="BL57" s="73">
        <f t="shared" ref="BL57:BL103" si="118">BL58-AK58</f>
        <v>2.2500559881958315</v>
      </c>
      <c r="BM57" s="73">
        <f t="shared" ref="BM57:BM103" si="119">BM58-AL58</f>
        <v>0.66579668549880855</v>
      </c>
      <c r="BN57" s="73">
        <f t="shared" ref="BN57:BN103" si="120">BN58-AM58</f>
        <v>0.4339943849843298</v>
      </c>
      <c r="BO57" s="73">
        <f t="shared" ref="BO57:BO103" si="121">BO58-AN58</f>
        <v>1.2462755981940814</v>
      </c>
      <c r="BP57" s="73">
        <f t="shared" ref="BP57:BP103" si="122">BP58-AO58</f>
        <v>0.46295187081554656</v>
      </c>
      <c r="BQ57" s="73">
        <f t="shared" ref="BQ57:BQ103" si="123">BQ58-AP58</f>
        <v>5.002286999122009E-2</v>
      </c>
      <c r="BR57" s="73">
        <f t="shared" ref="BR57:BR103" si="124">BR58-AQ58</f>
        <v>3.3215897743493814</v>
      </c>
      <c r="BS57" s="73">
        <f t="shared" ref="BS57:BS103" si="125">BS58-AR58</f>
        <v>0.51791175478454965</v>
      </c>
      <c r="BT57" s="73">
        <f t="shared" ref="BT57:BT103" si="126">BT58-AS58</f>
        <v>1.0573636066115777</v>
      </c>
      <c r="BU57" s="73">
        <f t="shared" ref="BU57:BU103" si="127">BU58-AT58</f>
        <v>1.469165164340019</v>
      </c>
      <c r="BV57" s="73">
        <f t="shared" ref="BV57:BV103" si="128">BV58-AU58</f>
        <v>0.17378051845348602</v>
      </c>
      <c r="BW57" s="73">
        <f t="shared" ref="BW57:BW103" si="129">BW58-AV58</f>
        <v>6.5118739654051266E-2</v>
      </c>
      <c r="BX57" s="73">
        <f t="shared" ref="BX57:BX103" si="130">BX58-AW58</f>
        <v>0.65381018521620582</v>
      </c>
      <c r="BY57" s="73">
        <f t="shared" ref="BY57:BY103" si="131">BY58-AX58</f>
        <v>4.1181342555050137E-3</v>
      </c>
      <c r="BZ57" s="73">
        <f t="shared" ref="BZ57:BZ103" si="132">BZ58-AY58</f>
        <v>3.0353023027484416</v>
      </c>
      <c r="CA57" s="73">
        <f t="shared" ref="CA57:CA103" si="133">CA58-AZ58</f>
        <v>0.91708594983904168</v>
      </c>
      <c r="CB57" s="73">
        <f t="shared" ref="CB57:CB103" si="134">CB58-BA58</f>
        <v>1.0644724320266985</v>
      </c>
      <c r="CC57" s="73">
        <f t="shared" ref="CC57:CC103" si="135">CC58-BB58</f>
        <v>7.9870442477085191E-3</v>
      </c>
      <c r="CD57" s="73">
        <f t="shared" ref="CD57:CD103" si="136">CD58-BC58</f>
        <v>0.13312136006916286</v>
      </c>
      <c r="CE57" s="73">
        <f t="shared" ref="CE57:CE103" si="137">CE58-BD58</f>
        <v>1.1779050752950466</v>
      </c>
      <c r="CF57" s="73">
        <f t="shared" ref="CF57:CF103" si="138">CF58-BE58</f>
        <v>7.4767278990440068E-4</v>
      </c>
      <c r="CG57" s="73">
        <f t="shared" ref="CG57:CG103" si="139">CG58-BF58</f>
        <v>1.4597421136227813E-3</v>
      </c>
      <c r="CH57" s="73">
        <f t="shared" ref="CH57:CH103" si="140">CH58-BG58</f>
        <v>4.3792263408684836E-3</v>
      </c>
      <c r="CI57" s="73"/>
      <c r="CJ57" s="73">
        <f t="shared" ref="CJ57:CJ103" si="141">SUM(BI57:CH57)</f>
        <v>21.249999999999954</v>
      </c>
      <c r="CK57" s="73"/>
      <c r="CL57" s="78">
        <f t="shared" ref="CL57:CL103" si="142">BI57/$CJ57</f>
        <v>3.6203838360822055E-2</v>
      </c>
      <c r="CM57" s="78">
        <f t="shared" ref="CM57:CM103" si="143">BJ57/$CJ57</f>
        <v>3.1267382868784575E-2</v>
      </c>
      <c r="CN57" s="78">
        <f t="shared" ref="CN57:CN103" si="144">BK57/$CJ57</f>
        <v>5.1850374967328298E-2</v>
      </c>
      <c r="CO57" s="78">
        <f t="shared" ref="CO57:CO103" si="145">BL57/$CJ57</f>
        <v>0.10588498767980406</v>
      </c>
      <c r="CP57" s="78">
        <f t="shared" ref="CP57:CP103" si="146">BM57/$CJ57</f>
        <v>3.1331608729355767E-2</v>
      </c>
      <c r="CQ57" s="78">
        <f t="shared" ref="CQ57:CQ103" si="147">BN57/$CJ57</f>
        <v>2.0423265175733212E-2</v>
      </c>
      <c r="CR57" s="78">
        <f t="shared" ref="CR57:CR103" si="148">BO57/$CJ57</f>
        <v>5.8648263444427487E-2</v>
      </c>
      <c r="CS57" s="78">
        <f t="shared" ref="CS57:CS103" si="149">BP57/$CJ57</f>
        <v>2.1785970391319884E-2</v>
      </c>
      <c r="CT57" s="78">
        <f t="shared" ref="CT57:CT103" si="150">BQ57/$CJ57</f>
        <v>2.3540174113515387E-3</v>
      </c>
      <c r="CU57" s="78">
        <f t="shared" ref="CU57:CU103" si="151">BR57/$CJ57</f>
        <v>0.15631010702820652</v>
      </c>
      <c r="CV57" s="78">
        <f t="shared" ref="CV57:CV103" si="152">BS57/$CJ57</f>
        <v>2.4372317872214153E-2</v>
      </c>
      <c r="CW57" s="78">
        <f t="shared" ref="CW57:CW103" si="153">BT57/$CJ57</f>
        <v>4.9758287369956702E-2</v>
      </c>
      <c r="CX57" s="78">
        <f t="shared" ref="CX57:CX103" si="154">BU57/$CJ57</f>
        <v>6.913718420423634E-2</v>
      </c>
      <c r="CY57" s="78">
        <f t="shared" ref="CY57:CY103" si="155">BV57/$CJ57</f>
        <v>8.177906750752301E-3</v>
      </c>
      <c r="CZ57" s="78">
        <f t="shared" ref="CZ57:CZ103" si="156">BW57/$CJ57</f>
        <v>3.0644112778377133E-3</v>
      </c>
      <c r="DA57" s="78">
        <f t="shared" ref="DA57:DA103" si="157">BX57/$CJ57</f>
        <v>3.0767538127821518E-2</v>
      </c>
      <c r="DB57" s="78">
        <f t="shared" ref="DB57:DB103" si="158">BY57/$CJ57</f>
        <v>1.9379455320023636E-4</v>
      </c>
      <c r="DC57" s="78">
        <f t="shared" ref="DC57:DC103" si="159">BZ57/$CJ57</f>
        <v>0.14283775542345639</v>
      </c>
      <c r="DD57" s="78">
        <f t="shared" ref="DD57:DD103" si="160">CA57/$CJ57</f>
        <v>4.3156985874778529E-2</v>
      </c>
      <c r="DE57" s="78">
        <f t="shared" ref="DE57:DE103" si="161">CB57/$CJ57</f>
        <v>5.0092820330668274E-2</v>
      </c>
      <c r="DF57" s="78">
        <f t="shared" ref="DF57:DF103" si="162">CC57/$CJ57</f>
        <v>3.7586090577451935E-4</v>
      </c>
      <c r="DG57" s="78">
        <f t="shared" ref="DG57:DG103" si="163">CD57/$CJ57</f>
        <v>6.264534591490031E-3</v>
      </c>
      <c r="DH57" s="78">
        <f t="shared" ref="DH57:DH103" si="164">CE57/$CJ57</f>
        <v>5.5430827072708196E-2</v>
      </c>
      <c r="DI57" s="78">
        <f t="shared" ref="DI57:DI103" si="165">CF57/$CJ57</f>
        <v>3.5184601877854224E-5</v>
      </c>
      <c r="DJ57" s="78">
        <f t="shared" ref="DJ57:DJ103" si="166">CG57/$CJ57</f>
        <v>6.869374652342515E-5</v>
      </c>
      <c r="DK57" s="78">
        <f t="shared" ref="DK57:DK103" si="167">CH57/$CJ57</f>
        <v>2.0608123957028204E-4</v>
      </c>
      <c r="DN57" s="78">
        <f t="shared" si="85"/>
        <v>0.225206583876739</v>
      </c>
      <c r="DO57" s="78">
        <f t="shared" si="86"/>
        <v>0.2203343542452727</v>
      </c>
      <c r="DP57" s="78">
        <f t="shared" si="87"/>
        <v>0.20949023655222135</v>
      </c>
      <c r="DQ57" s="78">
        <f t="shared" si="88"/>
        <v>0.21628812502932054</v>
      </c>
      <c r="DR57" s="78">
        <f t="shared" si="89"/>
        <v>0.13218910774083636</v>
      </c>
      <c r="DS57" s="78">
        <f t="shared" si="90"/>
        <v>0.10321151642283212</v>
      </c>
      <c r="DT57" s="78">
        <f t="shared" si="91"/>
        <v>0.23909835827530543</v>
      </c>
      <c r="DU57" s="78">
        <f t="shared" si="92"/>
        <v>0.20482241270309209</v>
      </c>
      <c r="DV57" s="78">
        <f t="shared" si="93"/>
        <v>0.23279472968172893</v>
      </c>
      <c r="DW57" s="78">
        <f t="shared" si="94"/>
        <v>0.29957789647461375</v>
      </c>
      <c r="DX57" s="78">
        <f t="shared" si="95"/>
        <v>0.1514456961971595</v>
      </c>
      <c r="DY57" s="78">
        <f t="shared" si="96"/>
        <v>0.13013778960278305</v>
      </c>
      <c r="DZ57" s="78">
        <f t="shared" si="97"/>
        <v>0.11114704036064788</v>
      </c>
      <c r="EA57" s="78">
        <f t="shared" si="98"/>
        <v>4.2203650709611774E-2</v>
      </c>
      <c r="EB57" s="78">
        <f t="shared" si="99"/>
        <v>0.17686349938231585</v>
      </c>
      <c r="EC57" s="78">
        <f t="shared" si="100"/>
        <v>0.21695607397925668</v>
      </c>
      <c r="ED57" s="78">
        <f t="shared" si="101"/>
        <v>0.23628135618210344</v>
      </c>
      <c r="EE57" s="78">
        <f t="shared" si="102"/>
        <v>0.23646342253467773</v>
      </c>
      <c r="EF57" s="78">
        <f t="shared" si="103"/>
        <v>9.9890201702711345E-2</v>
      </c>
      <c r="EG57" s="78">
        <f t="shared" si="104"/>
        <v>0.11216404290064103</v>
      </c>
      <c r="EH57" s="78">
        <f t="shared" si="105"/>
        <v>6.2106407171850599E-2</v>
      </c>
      <c r="EI57" s="78">
        <f t="shared" si="106"/>
        <v>6.179924001259951E-2</v>
      </c>
      <c r="EJ57" s="78">
        <f t="shared" si="107"/>
        <v>5.5740786660679761E-2</v>
      </c>
      <c r="EK57" s="78">
        <f t="shared" si="108"/>
        <v>3.6513797948793614E-2</v>
      </c>
      <c r="EL57" s="78">
        <f t="shared" si="109"/>
        <v>6.7745996215700335E-2</v>
      </c>
      <c r="EM57" s="78">
        <f t="shared" si="110"/>
        <v>0.11952767743650522</v>
      </c>
    </row>
    <row r="58" spans="1:143" x14ac:dyDescent="0.25">
      <c r="A58" s="79">
        <f t="shared" ref="A58:A104" si="168">MIN(CL58:DK58)</f>
        <v>3.8857427088971723E-5</v>
      </c>
      <c r="B58">
        <v>1951</v>
      </c>
      <c r="C58" s="79">
        <f t="shared" si="113"/>
        <v>0.29959644568283361</v>
      </c>
      <c r="D58" s="81">
        <f t="shared" ref="D58:D104" si="169">MIN(H58:AG58)</f>
        <v>4.2530252300089208E-5</v>
      </c>
      <c r="E58" s="74">
        <f t="shared" ref="E58:E104" si="170">MAX(H58:AG58)</f>
        <v>0.15261024107210261</v>
      </c>
      <c r="F58">
        <v>1951</v>
      </c>
      <c r="G58" s="72">
        <v>4250000</v>
      </c>
      <c r="H58" s="27">
        <v>3.6484576935631528E-2</v>
      </c>
      <c r="I58" s="27">
        <v>3.1286316848253122E-2</v>
      </c>
      <c r="J58" s="27">
        <v>5.1365380587278991E-2</v>
      </c>
      <c r="K58" s="27">
        <v>0.10732615493558262</v>
      </c>
      <c r="L58" s="27">
        <v>3.087536828540351E-2</v>
      </c>
      <c r="M58" s="27">
        <v>1.9601130028803614E-2</v>
      </c>
      <c r="N58" s="27">
        <v>5.9085153007898933E-2</v>
      </c>
      <c r="O58" s="27">
        <v>2.0749446840906023E-2</v>
      </c>
      <c r="P58" s="27">
        <v>2.1982824157608608E-3</v>
      </c>
      <c r="Q58" s="27">
        <v>0.15261024107210261</v>
      </c>
      <c r="R58" s="27">
        <v>2.6676569127077204E-2</v>
      </c>
      <c r="S58" s="27">
        <v>4.7127240945575098E-2</v>
      </c>
      <c r="T58" s="27">
        <v>7.3200943746298541E-2</v>
      </c>
      <c r="U58" s="27">
        <v>8.1897317085359283E-3</v>
      </c>
      <c r="V58" s="27">
        <v>2.9143855388636128E-3</v>
      </c>
      <c r="W58" s="27">
        <v>3.0431458777021331E-2</v>
      </c>
      <c r="X58" s="27">
        <v>1.6533635581659679E-4</v>
      </c>
      <c r="Y58" s="27">
        <v>0.14248006660237511</v>
      </c>
      <c r="Z58" s="27">
        <v>4.5881636181336234E-2</v>
      </c>
      <c r="AA58" s="27">
        <v>5.0838005458757884E-2</v>
      </c>
      <c r="AB58" s="27">
        <v>4.0191088423584303E-4</v>
      </c>
      <c r="AC58" s="27">
        <v>6.0536497867639478E-3</v>
      </c>
      <c r="AD58" s="27">
        <v>5.3736973781162711E-2</v>
      </c>
      <c r="AE58" s="27">
        <v>4.2530252300089208E-5</v>
      </c>
      <c r="AF58" s="27">
        <v>6.0073981373876002E-5</v>
      </c>
      <c r="AG58" s="27">
        <v>2.1743591488420608E-4</v>
      </c>
      <c r="AH58" s="73">
        <f t="shared" ref="AH58:AH104" si="171">H58*$G58/200000</f>
        <v>0.77529725988217002</v>
      </c>
      <c r="AI58" s="73">
        <f t="shared" ref="AI58:AI104" si="172">I58*$G58/200000</f>
        <v>0.66483423302537881</v>
      </c>
      <c r="AJ58" s="73">
        <f t="shared" ref="AJ58:AJ104" si="173">J58*$G58/200000</f>
        <v>1.0915143374796785</v>
      </c>
      <c r="AK58" s="73">
        <f t="shared" ref="AK58:AK104" si="174">K58*$G58/200000</f>
        <v>2.2806807923811308</v>
      </c>
      <c r="AL58" s="73">
        <f t="shared" ref="AL58:AL104" si="175">L58*$G58/200000</f>
        <v>0.65610157606482467</v>
      </c>
      <c r="AM58" s="73">
        <f t="shared" ref="AM58:AM104" si="176">M58*$G58/200000</f>
        <v>0.41652401311207682</v>
      </c>
      <c r="AN58" s="73">
        <f t="shared" ref="AN58:AN104" si="177">N58*$G58/200000</f>
        <v>1.2555595014178522</v>
      </c>
      <c r="AO58" s="73">
        <f t="shared" ref="AO58:AO104" si="178">O58*$G58/200000</f>
        <v>0.440925745369253</v>
      </c>
      <c r="AP58" s="73">
        <f t="shared" ref="AP58:AP104" si="179">P58*$G58/200000</f>
        <v>4.6713501334918292E-2</v>
      </c>
      <c r="AQ58" s="73">
        <f t="shared" ref="AQ58:AQ104" si="180">Q58*$G58/200000</f>
        <v>3.2429676227821806</v>
      </c>
      <c r="AR58" s="73">
        <f t="shared" ref="AR58:AR104" si="181">R58*$G58/200000</f>
        <v>0.56687709395039054</v>
      </c>
      <c r="AS58" s="73">
        <f t="shared" ref="AS58:AS104" si="182">S58*$G58/200000</f>
        <v>1.001453870093471</v>
      </c>
      <c r="AT58" s="73">
        <f t="shared" ref="AT58:AT104" si="183">T58*$G58/200000</f>
        <v>1.5555200546088439</v>
      </c>
      <c r="AU58" s="73">
        <f t="shared" ref="AU58:AU104" si="184">U58*$G58/200000</f>
        <v>0.17403179880638847</v>
      </c>
      <c r="AV58" s="73">
        <f t="shared" ref="AV58:AV104" si="185">V58*$G58/200000</f>
        <v>6.1930692700851768E-2</v>
      </c>
      <c r="AW58" s="73">
        <f t="shared" ref="AW58:AW104" si="186">W58*$G58/200000</f>
        <v>0.6466684990117032</v>
      </c>
      <c r="AX58" s="73">
        <f t="shared" ref="AX58:AX104" si="187">X58*$G58/200000</f>
        <v>3.5133975611026818E-3</v>
      </c>
      <c r="AY58" s="73">
        <f t="shared" ref="AY58:AY104" si="188">Y58*$G58/200000</f>
        <v>3.0277014153004713</v>
      </c>
      <c r="AZ58" s="73">
        <f t="shared" ref="AZ58:AZ104" si="189">Z58*$G58/200000</f>
        <v>0.97498476885339491</v>
      </c>
      <c r="BA58" s="73">
        <f t="shared" ref="BA58:BA104" si="190">AA58*$G58/200000</f>
        <v>1.0803076159986051</v>
      </c>
      <c r="BB58" s="73">
        <f t="shared" ref="BB58:BB104" si="191">AB58*$G58/200000</f>
        <v>8.5406062900116632E-3</v>
      </c>
      <c r="BC58" s="73">
        <f t="shared" ref="BC58:BC104" si="192">AC58*$G58/200000</f>
        <v>0.1286400579687339</v>
      </c>
      <c r="BD58" s="73">
        <f t="shared" ref="BD58:BD104" si="193">AD58*$G58/200000</f>
        <v>1.1419106928497076</v>
      </c>
      <c r="BE58" s="73">
        <f t="shared" ref="BE58:BE104" si="194">AE58*$G58/200000</f>
        <v>9.0376786137689568E-4</v>
      </c>
      <c r="BF58" s="73">
        <f t="shared" ref="BF58:BF104" si="195">AF58*$G58/200000</f>
        <v>1.2765721041948651E-3</v>
      </c>
      <c r="BG58" s="73">
        <f t="shared" ref="BG58:BG104" si="196">AG58*$G58/200000</f>
        <v>4.620513191289379E-3</v>
      </c>
      <c r="BH58" s="73"/>
      <c r="BI58" s="73">
        <f t="shared" si="115"/>
        <v>1.5446288250496369</v>
      </c>
      <c r="BJ58" s="73">
        <f t="shared" si="116"/>
        <v>1.3292661189870496</v>
      </c>
      <c r="BK58" s="73">
        <f t="shared" si="117"/>
        <v>2.1933348055354025</v>
      </c>
      <c r="BL58" s="73">
        <f t="shared" si="118"/>
        <v>4.5307367805769623</v>
      </c>
      <c r="BM58" s="73">
        <f t="shared" si="119"/>
        <v>1.3218982615636332</v>
      </c>
      <c r="BN58" s="73">
        <f t="shared" si="120"/>
        <v>0.85051839809640661</v>
      </c>
      <c r="BO58" s="73">
        <f t="shared" si="121"/>
        <v>2.5018350996119336</v>
      </c>
      <c r="BP58" s="73">
        <f t="shared" si="122"/>
        <v>0.90387761618479956</v>
      </c>
      <c r="BQ58" s="73">
        <f t="shared" si="123"/>
        <v>9.6736371326138382E-2</v>
      </c>
      <c r="BR58" s="73">
        <f t="shared" si="124"/>
        <v>6.5645573971315621</v>
      </c>
      <c r="BS58" s="73">
        <f t="shared" si="125"/>
        <v>1.0847888487349402</v>
      </c>
      <c r="BT58" s="73">
        <f t="shared" si="126"/>
        <v>2.0588174767050487</v>
      </c>
      <c r="BU58" s="73">
        <f t="shared" si="127"/>
        <v>3.0246852189488629</v>
      </c>
      <c r="BV58" s="73">
        <f t="shared" si="128"/>
        <v>0.34781231725987449</v>
      </c>
      <c r="BW58" s="73">
        <f t="shared" si="129"/>
        <v>0.12704943235490304</v>
      </c>
      <c r="BX58" s="73">
        <f t="shared" si="130"/>
        <v>1.300478684227909</v>
      </c>
      <c r="BY58" s="73">
        <f t="shared" si="131"/>
        <v>7.6315318166076951E-3</v>
      </c>
      <c r="BZ58" s="73">
        <f t="shared" si="132"/>
        <v>6.0630037180489129</v>
      </c>
      <c r="CA58" s="73">
        <f t="shared" si="133"/>
        <v>1.8920707186924366</v>
      </c>
      <c r="CB58" s="73">
        <f t="shared" si="134"/>
        <v>2.1447800480253036</v>
      </c>
      <c r="CC58" s="73">
        <f t="shared" si="135"/>
        <v>1.6527650537720182E-2</v>
      </c>
      <c r="CD58" s="73">
        <f t="shared" si="136"/>
        <v>0.26176141803789676</v>
      </c>
      <c r="CE58" s="73">
        <f t="shared" si="137"/>
        <v>2.3198157681447542</v>
      </c>
      <c r="CF58" s="73">
        <f t="shared" si="138"/>
        <v>1.6514406512812964E-3</v>
      </c>
      <c r="CG58" s="73">
        <f t="shared" si="139"/>
        <v>2.7363142178176464E-3</v>
      </c>
      <c r="CH58" s="73">
        <f t="shared" si="140"/>
        <v>8.9997395321578626E-3</v>
      </c>
      <c r="CI58" s="73"/>
      <c r="CJ58" s="73">
        <f t="shared" si="141"/>
        <v>42.49999999999995</v>
      </c>
      <c r="CK58" s="73"/>
      <c r="CL58" s="78">
        <f t="shared" si="142"/>
        <v>3.6344207648226795E-2</v>
      </c>
      <c r="CM58" s="78">
        <f t="shared" si="143"/>
        <v>3.1276849858518849E-2</v>
      </c>
      <c r="CN58" s="78">
        <f t="shared" si="144"/>
        <v>5.1607877777303648E-2</v>
      </c>
      <c r="CO58" s="78">
        <f t="shared" si="145"/>
        <v>0.10660557130769335</v>
      </c>
      <c r="CP58" s="78">
        <f t="shared" si="146"/>
        <v>3.110348850737964E-2</v>
      </c>
      <c r="CQ58" s="78">
        <f t="shared" si="147"/>
        <v>2.0012197602268415E-2</v>
      </c>
      <c r="CR58" s="78">
        <f t="shared" si="148"/>
        <v>5.886670822616321E-2</v>
      </c>
      <c r="CS58" s="78">
        <f t="shared" si="149"/>
        <v>2.1267708616112956E-2</v>
      </c>
      <c r="CT58" s="78">
        <f t="shared" si="150"/>
        <v>2.2761499135561998E-3</v>
      </c>
      <c r="CU58" s="78">
        <f t="shared" si="151"/>
        <v>0.15446017405015458</v>
      </c>
      <c r="CV58" s="78">
        <f t="shared" si="152"/>
        <v>2.552444349964568E-2</v>
      </c>
      <c r="CW58" s="78">
        <f t="shared" si="153"/>
        <v>4.8442764157765911E-2</v>
      </c>
      <c r="CX58" s="78">
        <f t="shared" si="154"/>
        <v>7.1169063975267441E-2</v>
      </c>
      <c r="CY58" s="78">
        <f t="shared" si="155"/>
        <v>8.1838192296441147E-3</v>
      </c>
      <c r="CZ58" s="78">
        <f t="shared" si="156"/>
        <v>2.9893984083506635E-3</v>
      </c>
      <c r="DA58" s="78">
        <f t="shared" si="157"/>
        <v>3.0599498452421426E-2</v>
      </c>
      <c r="DB58" s="78">
        <f t="shared" si="158"/>
        <v>1.7956545450841657E-4</v>
      </c>
      <c r="DC58" s="78">
        <f t="shared" si="159"/>
        <v>0.14265891101291575</v>
      </c>
      <c r="DD58" s="78">
        <f t="shared" si="160"/>
        <v>4.4519311028057382E-2</v>
      </c>
      <c r="DE58" s="78">
        <f t="shared" si="161"/>
        <v>5.0465412894713083E-2</v>
      </c>
      <c r="DF58" s="78">
        <f t="shared" si="162"/>
        <v>3.8888589500518119E-4</v>
      </c>
      <c r="DG58" s="78">
        <f t="shared" si="163"/>
        <v>6.1590921891269898E-3</v>
      </c>
      <c r="DH58" s="78">
        <f t="shared" si="164"/>
        <v>5.4583900426935457E-2</v>
      </c>
      <c r="DI58" s="78">
        <f t="shared" si="165"/>
        <v>3.8857427088971723E-5</v>
      </c>
      <c r="DJ58" s="78">
        <f t="shared" si="166"/>
        <v>6.4383863948650573E-5</v>
      </c>
      <c r="DK58" s="78">
        <f t="shared" si="167"/>
        <v>2.1175857722724407E-4</v>
      </c>
      <c r="DN58" s="78">
        <f t="shared" si="85"/>
        <v>0.22583450659174265</v>
      </c>
      <c r="DO58" s="78">
        <f t="shared" si="86"/>
        <v>0.2205937874508955</v>
      </c>
      <c r="DP58" s="78">
        <f t="shared" si="87"/>
        <v>0.20932913519464508</v>
      </c>
      <c r="DQ58" s="78">
        <f t="shared" si="88"/>
        <v>0.21658796564350463</v>
      </c>
      <c r="DR58" s="78">
        <f t="shared" si="89"/>
        <v>0.13125010295192421</v>
      </c>
      <c r="DS58" s="78">
        <f t="shared" si="90"/>
        <v>0.10242276435810078</v>
      </c>
      <c r="DT58" s="78">
        <f t="shared" si="91"/>
        <v>0.23687074080598694</v>
      </c>
      <c r="DU58" s="78">
        <f t="shared" si="92"/>
        <v>0.20352847607946939</v>
      </c>
      <c r="DV58" s="78">
        <f t="shared" si="93"/>
        <v>0.23070353162112237</v>
      </c>
      <c r="DW58" s="78">
        <f t="shared" si="94"/>
        <v>0.29959644568283361</v>
      </c>
      <c r="DX58" s="78">
        <f t="shared" si="95"/>
        <v>0.15332009086232315</v>
      </c>
      <c r="DY58" s="78">
        <f t="shared" si="96"/>
        <v>0.13078504577102812</v>
      </c>
      <c r="DZ58" s="78">
        <f t="shared" si="97"/>
        <v>0.11294178006568364</v>
      </c>
      <c r="EA58" s="78">
        <f t="shared" si="98"/>
        <v>4.195228154492462E-2</v>
      </c>
      <c r="EB58" s="78">
        <f t="shared" si="99"/>
        <v>0.17642737332819625</v>
      </c>
      <c r="EC58" s="78">
        <f t="shared" si="100"/>
        <v>0.21795728594790298</v>
      </c>
      <c r="ED58" s="78">
        <f t="shared" si="101"/>
        <v>0.23782320039019461</v>
      </c>
      <c r="EE58" s="78">
        <f t="shared" si="102"/>
        <v>0.23803252083069137</v>
      </c>
      <c r="EF58" s="78">
        <f t="shared" si="103"/>
        <v>0.10153270200690265</v>
      </c>
      <c r="EG58" s="78">
        <f t="shared" si="104"/>
        <v>0.1115972914057807</v>
      </c>
      <c r="EH58" s="78">
        <f t="shared" si="105"/>
        <v>6.1170735938156598E-2</v>
      </c>
      <c r="EI58" s="78">
        <f t="shared" si="106"/>
        <v>6.0846233907100068E-2</v>
      </c>
      <c r="EJ58" s="78">
        <f t="shared" si="107"/>
        <v>5.4898900295200323E-2</v>
      </c>
      <c r="EK58" s="78">
        <f t="shared" si="108"/>
        <v>3.6659207516491661E-2</v>
      </c>
      <c r="EL58" s="78">
        <f t="shared" si="109"/>
        <v>6.7897199947921538E-2</v>
      </c>
      <c r="EM58" s="78">
        <f t="shared" si="110"/>
        <v>0.11944069386127654</v>
      </c>
    </row>
    <row r="59" spans="1:143" x14ac:dyDescent="0.25">
      <c r="A59" s="79">
        <f t="shared" si="168"/>
        <v>4.014234919429068E-5</v>
      </c>
      <c r="B59">
        <v>1952</v>
      </c>
      <c r="C59" s="79">
        <f t="shared" si="113"/>
        <v>0.29994732077466674</v>
      </c>
      <c r="D59" s="81">
        <f t="shared" si="169"/>
        <v>4.2712193404928574E-5</v>
      </c>
      <c r="E59" s="74">
        <f t="shared" si="170"/>
        <v>0.15037934088395716</v>
      </c>
      <c r="F59">
        <v>1952</v>
      </c>
      <c r="G59" s="72">
        <v>4250000</v>
      </c>
      <c r="H59" s="27">
        <v>3.6106212359879562E-2</v>
      </c>
      <c r="I59" s="27">
        <v>3.1608052329126786E-2</v>
      </c>
      <c r="J59" s="27">
        <v>5.0803838333833361E-2</v>
      </c>
      <c r="K59" s="27">
        <v>0.11051754313288278</v>
      </c>
      <c r="L59" s="27">
        <v>2.946420898304326E-2</v>
      </c>
      <c r="M59" s="27">
        <v>1.880108416926585E-2</v>
      </c>
      <c r="N59" s="27">
        <v>5.8142101923643975E-2</v>
      </c>
      <c r="O59" s="27">
        <v>1.9685175112273891E-2</v>
      </c>
      <c r="P59" s="27">
        <v>2.2009644722033677E-3</v>
      </c>
      <c r="Q59" s="27">
        <v>0.15037934088395716</v>
      </c>
      <c r="R59" s="27">
        <v>2.870619620129073E-2</v>
      </c>
      <c r="S59" s="27">
        <v>4.4271445766578377E-2</v>
      </c>
      <c r="T59" s="27">
        <v>7.7292088106506715E-2</v>
      </c>
      <c r="U59" s="27">
        <v>8.0247463127283876E-3</v>
      </c>
      <c r="V59" s="27">
        <v>2.7948183419538204E-3</v>
      </c>
      <c r="W59" s="27">
        <v>3.0723961386118742E-2</v>
      </c>
      <c r="X59" s="27">
        <v>1.7187798309935113E-4</v>
      </c>
      <c r="Y59" s="27">
        <v>0.1432525798422119</v>
      </c>
      <c r="Z59" s="27">
        <v>4.7464568177151653E-2</v>
      </c>
      <c r="AA59" s="27">
        <v>5.0624241279636731E-2</v>
      </c>
      <c r="AB59" s="27">
        <v>3.9470183544072551E-4</v>
      </c>
      <c r="AC59" s="27">
        <v>6.1726838541219069E-3</v>
      </c>
      <c r="AD59" s="27">
        <v>5.2063590736908839E-2</v>
      </c>
      <c r="AE59" s="27">
        <v>4.2712193404928574E-5</v>
      </c>
      <c r="AF59" s="27">
        <v>6.6384011436575733E-5</v>
      </c>
      <c r="AG59" s="27">
        <v>2.2488227130064805E-4</v>
      </c>
      <c r="AH59" s="73">
        <f t="shared" si="171"/>
        <v>0.76725701264744073</v>
      </c>
      <c r="AI59" s="73">
        <f t="shared" si="172"/>
        <v>0.67167111199394425</v>
      </c>
      <c r="AJ59" s="73">
        <f t="shared" si="173"/>
        <v>1.0795815645939588</v>
      </c>
      <c r="AK59" s="73">
        <f t="shared" si="174"/>
        <v>2.348497791573759</v>
      </c>
      <c r="AL59" s="73">
        <f t="shared" si="175"/>
        <v>0.62611444088966928</v>
      </c>
      <c r="AM59" s="73">
        <f t="shared" si="176"/>
        <v>0.39952303859689936</v>
      </c>
      <c r="AN59" s="73">
        <f t="shared" si="177"/>
        <v>1.2355196658774346</v>
      </c>
      <c r="AO59" s="73">
        <f t="shared" si="178"/>
        <v>0.41830997113582014</v>
      </c>
      <c r="AP59" s="73">
        <f t="shared" si="179"/>
        <v>4.6770495034321569E-2</v>
      </c>
      <c r="AQ59" s="73">
        <f t="shared" si="180"/>
        <v>3.1955609937840896</v>
      </c>
      <c r="AR59" s="73">
        <f t="shared" si="181"/>
        <v>0.61000666927742797</v>
      </c>
      <c r="AS59" s="73">
        <f t="shared" si="182"/>
        <v>0.94076822253979042</v>
      </c>
      <c r="AT59" s="73">
        <f t="shared" si="183"/>
        <v>1.6424568722632675</v>
      </c>
      <c r="AU59" s="73">
        <f t="shared" si="184"/>
        <v>0.17052585914547824</v>
      </c>
      <c r="AV59" s="73">
        <f t="shared" si="185"/>
        <v>5.9389889766518683E-2</v>
      </c>
      <c r="AW59" s="73">
        <f t="shared" si="186"/>
        <v>0.65288417945502331</v>
      </c>
      <c r="AX59" s="73">
        <f t="shared" si="187"/>
        <v>3.6524071408612115E-3</v>
      </c>
      <c r="AY59" s="73">
        <f t="shared" si="188"/>
        <v>3.0441173216470028</v>
      </c>
      <c r="AZ59" s="73">
        <f t="shared" si="189"/>
        <v>1.0086220737644727</v>
      </c>
      <c r="BA59" s="73">
        <f t="shared" si="190"/>
        <v>1.0757651271922806</v>
      </c>
      <c r="BB59" s="73">
        <f t="shared" si="191"/>
        <v>8.3874140031154169E-3</v>
      </c>
      <c r="BC59" s="73">
        <f t="shared" si="192"/>
        <v>0.13116953190009051</v>
      </c>
      <c r="BD59" s="73">
        <f t="shared" si="193"/>
        <v>1.1063513031593128</v>
      </c>
      <c r="BE59" s="73">
        <f t="shared" si="194"/>
        <v>9.0763410985473213E-4</v>
      </c>
      <c r="BF59" s="73">
        <f t="shared" si="195"/>
        <v>1.4106602430272344E-3</v>
      </c>
      <c r="BG59" s="73">
        <f t="shared" si="196"/>
        <v>4.7787482651387714E-3</v>
      </c>
      <c r="BH59" s="73"/>
      <c r="BI59" s="73">
        <f t="shared" si="115"/>
        <v>2.3118858376970777</v>
      </c>
      <c r="BJ59" s="73">
        <f t="shared" si="116"/>
        <v>2.0009372309809939</v>
      </c>
      <c r="BK59" s="73">
        <f t="shared" si="117"/>
        <v>3.2729163701293613</v>
      </c>
      <c r="BL59" s="73">
        <f t="shared" si="118"/>
        <v>6.8792345721507218</v>
      </c>
      <c r="BM59" s="73">
        <f t="shared" si="119"/>
        <v>1.9480127024533025</v>
      </c>
      <c r="BN59" s="73">
        <f t="shared" si="120"/>
        <v>1.2500414366933059</v>
      </c>
      <c r="BO59" s="73">
        <f t="shared" si="121"/>
        <v>3.7373547654893682</v>
      </c>
      <c r="BP59" s="73">
        <f t="shared" si="122"/>
        <v>1.3221875873206197</v>
      </c>
      <c r="BQ59" s="73">
        <f t="shared" si="123"/>
        <v>0.14350686636045995</v>
      </c>
      <c r="BR59" s="73">
        <f t="shared" si="124"/>
        <v>9.7601183909156521</v>
      </c>
      <c r="BS59" s="73">
        <f t="shared" si="125"/>
        <v>1.6947955180123682</v>
      </c>
      <c r="BT59" s="73">
        <f t="shared" si="126"/>
        <v>2.9995856992448391</v>
      </c>
      <c r="BU59" s="73">
        <f t="shared" si="127"/>
        <v>4.6671420912121304</v>
      </c>
      <c r="BV59" s="73">
        <f t="shared" si="128"/>
        <v>0.51833817640535274</v>
      </c>
      <c r="BW59" s="73">
        <f t="shared" si="129"/>
        <v>0.18643932212142172</v>
      </c>
      <c r="BX59" s="73">
        <f t="shared" si="130"/>
        <v>1.9533628636829323</v>
      </c>
      <c r="BY59" s="73">
        <f t="shared" si="131"/>
        <v>1.1283938957468907E-2</v>
      </c>
      <c r="BZ59" s="73">
        <f t="shared" si="132"/>
        <v>9.1071210396959152</v>
      </c>
      <c r="CA59" s="73">
        <f t="shared" si="133"/>
        <v>2.9006927924569093</v>
      </c>
      <c r="CB59" s="73">
        <f t="shared" si="134"/>
        <v>3.220545175217584</v>
      </c>
      <c r="CC59" s="73">
        <f t="shared" si="135"/>
        <v>2.4915064540835599E-2</v>
      </c>
      <c r="CD59" s="73">
        <f t="shared" si="136"/>
        <v>0.39293094993798727</v>
      </c>
      <c r="CE59" s="73">
        <f t="shared" si="137"/>
        <v>3.4261670713040671</v>
      </c>
      <c r="CF59" s="73">
        <f t="shared" si="138"/>
        <v>2.5590747611360285E-3</v>
      </c>
      <c r="CG59" s="73">
        <f t="shared" si="139"/>
        <v>4.1469744608448808E-3</v>
      </c>
      <c r="CH59" s="73">
        <f t="shared" si="140"/>
        <v>1.3778487797296634E-2</v>
      </c>
      <c r="CI59" s="73"/>
      <c r="CJ59" s="73">
        <f t="shared" si="141"/>
        <v>63.749999999999943</v>
      </c>
      <c r="CK59" s="73"/>
      <c r="CL59" s="78">
        <f t="shared" si="142"/>
        <v>3.6264875885444386E-2</v>
      </c>
      <c r="CM59" s="78">
        <f t="shared" si="143"/>
        <v>3.1387250682054835E-2</v>
      </c>
      <c r="CN59" s="78">
        <f t="shared" si="144"/>
        <v>5.1339864629480224E-2</v>
      </c>
      <c r="CO59" s="78">
        <f t="shared" si="145"/>
        <v>0.10790956191608984</v>
      </c>
      <c r="CP59" s="78">
        <f t="shared" si="146"/>
        <v>3.0557061999267516E-2</v>
      </c>
      <c r="CQ59" s="78">
        <f t="shared" si="147"/>
        <v>1.9608493124600893E-2</v>
      </c>
      <c r="CR59" s="78">
        <f t="shared" si="148"/>
        <v>5.8625172791990143E-2</v>
      </c>
      <c r="CS59" s="78">
        <f t="shared" si="149"/>
        <v>2.0740197448166603E-2</v>
      </c>
      <c r="CT59" s="78">
        <f t="shared" si="150"/>
        <v>2.251088099771923E-3</v>
      </c>
      <c r="CU59" s="78">
        <f t="shared" si="151"/>
        <v>0.15309989632808879</v>
      </c>
      <c r="CV59" s="78">
        <f t="shared" si="152"/>
        <v>2.6585027733527368E-2</v>
      </c>
      <c r="CW59" s="78">
        <f t="shared" si="153"/>
        <v>4.705232469403673E-2</v>
      </c>
      <c r="CX59" s="78">
        <f t="shared" si="154"/>
        <v>7.3210072019013875E-2</v>
      </c>
      <c r="CY59" s="78">
        <f t="shared" si="155"/>
        <v>8.1307949240055407E-3</v>
      </c>
      <c r="CZ59" s="78">
        <f t="shared" si="156"/>
        <v>2.9245383862183828E-3</v>
      </c>
      <c r="DA59" s="78">
        <f t="shared" si="157"/>
        <v>3.0640986096987202E-2</v>
      </c>
      <c r="DB59" s="78">
        <f t="shared" si="158"/>
        <v>1.770029640387281E-4</v>
      </c>
      <c r="DC59" s="78">
        <f t="shared" si="159"/>
        <v>0.14285680062268116</v>
      </c>
      <c r="DD59" s="78">
        <f t="shared" si="160"/>
        <v>4.550106341108881E-2</v>
      </c>
      <c r="DE59" s="78">
        <f t="shared" si="161"/>
        <v>5.0518355689687634E-2</v>
      </c>
      <c r="DF59" s="78">
        <f t="shared" si="162"/>
        <v>3.9082454181702935E-4</v>
      </c>
      <c r="DG59" s="78">
        <f t="shared" si="163"/>
        <v>6.1636227441252958E-3</v>
      </c>
      <c r="DH59" s="78">
        <f t="shared" si="164"/>
        <v>5.3743797196926589E-2</v>
      </c>
      <c r="DI59" s="78">
        <f t="shared" si="165"/>
        <v>4.014234919429068E-5</v>
      </c>
      <c r="DJ59" s="78">
        <f t="shared" si="166"/>
        <v>6.5050579777958968E-5</v>
      </c>
      <c r="DK59" s="78">
        <f t="shared" si="167"/>
        <v>2.1613314191837877E-4</v>
      </c>
      <c r="DN59" s="78">
        <f t="shared" si="85"/>
        <v>0.22690155311306931</v>
      </c>
      <c r="DO59" s="78">
        <f t="shared" si="86"/>
        <v>0.22119373922689242</v>
      </c>
      <c r="DP59" s="78">
        <f t="shared" si="87"/>
        <v>0.20941498166943848</v>
      </c>
      <c r="DQ59" s="78">
        <f t="shared" si="88"/>
        <v>0.21670028983194839</v>
      </c>
      <c r="DR59" s="78">
        <f t="shared" si="89"/>
        <v>0.12953092536402516</v>
      </c>
      <c r="DS59" s="78">
        <f t="shared" si="90"/>
        <v>0.10122495146452956</v>
      </c>
      <c r="DT59" s="78">
        <f t="shared" si="91"/>
        <v>0.23471635466801746</v>
      </c>
      <c r="DU59" s="78">
        <f t="shared" si="92"/>
        <v>0.20267620960955468</v>
      </c>
      <c r="DV59" s="78">
        <f t="shared" si="93"/>
        <v>0.2289883368554248</v>
      </c>
      <c r="DW59" s="78">
        <f t="shared" si="94"/>
        <v>0.29994732077466674</v>
      </c>
      <c r="DX59" s="78">
        <f t="shared" si="95"/>
        <v>0.15497821937058351</v>
      </c>
      <c r="DY59" s="78">
        <f t="shared" si="96"/>
        <v>0.13131773002327454</v>
      </c>
      <c r="DZ59" s="78">
        <f t="shared" si="97"/>
        <v>0.114906391426225</v>
      </c>
      <c r="EA59" s="78">
        <f t="shared" si="98"/>
        <v>4.1873322371249848E-2</v>
      </c>
      <c r="EB59" s="78">
        <f t="shared" si="99"/>
        <v>0.17659932806992548</v>
      </c>
      <c r="EC59" s="78">
        <f t="shared" si="100"/>
        <v>0.2191758530947959</v>
      </c>
      <c r="ED59" s="78">
        <f t="shared" si="101"/>
        <v>0.23905322268749632</v>
      </c>
      <c r="EE59" s="78">
        <f t="shared" si="102"/>
        <v>0.23926704426527462</v>
      </c>
      <c r="EF59" s="78">
        <f t="shared" si="103"/>
        <v>0.10257386638671877</v>
      </c>
      <c r="EG59" s="78">
        <f t="shared" si="104"/>
        <v>0.11081660017255654</v>
      </c>
      <c r="EH59" s="78">
        <f t="shared" si="105"/>
        <v>6.0338386832063204E-2</v>
      </c>
      <c r="EI59" s="78">
        <f t="shared" si="106"/>
        <v>6.0012612870024136E-2</v>
      </c>
      <c r="EJ59" s="78">
        <f t="shared" si="107"/>
        <v>5.4065123267817219E-2</v>
      </c>
      <c r="EK59" s="78">
        <f t="shared" si="108"/>
        <v>3.6586201956335017E-2</v>
      </c>
      <c r="EL59" s="78">
        <f t="shared" si="109"/>
        <v>6.7933310289195553E-2</v>
      </c>
      <c r="EM59" s="78">
        <f t="shared" si="110"/>
        <v>0.11920812433889783</v>
      </c>
    </row>
    <row r="60" spans="1:143" x14ac:dyDescent="0.25">
      <c r="A60" s="79">
        <f t="shared" si="168"/>
        <v>4.2927997314418926E-5</v>
      </c>
      <c r="B60">
        <v>1953</v>
      </c>
      <c r="C60" s="79">
        <f t="shared" si="113"/>
        <v>0.30043453354559463</v>
      </c>
      <c r="D60" s="81">
        <f t="shared" si="169"/>
        <v>5.1284941674803705E-5</v>
      </c>
      <c r="E60" s="74">
        <f t="shared" si="170"/>
        <v>0.14955247541242486</v>
      </c>
      <c r="F60">
        <v>1953</v>
      </c>
      <c r="G60" s="72">
        <v>4250000</v>
      </c>
      <c r="H60" s="27">
        <v>3.5849189774087291E-2</v>
      </c>
      <c r="I60" s="27">
        <v>3.2531917259617071E-2</v>
      </c>
      <c r="J60" s="27">
        <v>4.9720497067872321E-2</v>
      </c>
      <c r="K60" s="27">
        <v>0.11157115227108509</v>
      </c>
      <c r="L60" s="27">
        <v>2.843724627282878E-2</v>
      </c>
      <c r="M60" s="27">
        <v>1.8431097157544801E-2</v>
      </c>
      <c r="N60" s="27">
        <v>5.6471829587755387E-2</v>
      </c>
      <c r="O60" s="27">
        <v>1.8597646275062975E-2</v>
      </c>
      <c r="P60" s="27">
        <v>2.0732318500814211E-3</v>
      </c>
      <c r="Q60" s="27">
        <v>0.14955247541242486</v>
      </c>
      <c r="R60" s="27">
        <v>2.9666561557924818E-2</v>
      </c>
      <c r="S60" s="27">
        <v>4.1441787275139648E-2</v>
      </c>
      <c r="T60" s="27">
        <v>8.1235347612889072E-2</v>
      </c>
      <c r="U60" s="27">
        <v>7.8125753723616818E-3</v>
      </c>
      <c r="V60" s="27">
        <v>2.8414904318039757E-3</v>
      </c>
      <c r="W60" s="27">
        <v>3.1301586431121534E-2</v>
      </c>
      <c r="X60" s="27">
        <v>1.5944031372166698E-4</v>
      </c>
      <c r="Y60" s="27">
        <v>0.14674602122790367</v>
      </c>
      <c r="Z60" s="27">
        <v>4.7927047424353442E-2</v>
      </c>
      <c r="AA60" s="27">
        <v>5.0296310175389422E-2</v>
      </c>
      <c r="AB60" s="27">
        <v>4.1586502209568554E-4</v>
      </c>
      <c r="AC60" s="27">
        <v>6.12118784049266E-3</v>
      </c>
      <c r="AD60" s="27">
        <v>5.0430361904123561E-2</v>
      </c>
      <c r="AE60" s="27">
        <v>5.1284941674803705E-5</v>
      </c>
      <c r="AF60" s="27">
        <v>7.4642439863328169E-5</v>
      </c>
      <c r="AG60" s="27">
        <v>2.4220710078100364E-4</v>
      </c>
      <c r="AH60" s="73">
        <f t="shared" si="171"/>
        <v>0.76179528269935481</v>
      </c>
      <c r="AI60" s="73">
        <f t="shared" si="172"/>
        <v>0.69130324176686275</v>
      </c>
      <c r="AJ60" s="73">
        <f t="shared" si="173"/>
        <v>1.0565605626922867</v>
      </c>
      <c r="AK60" s="73">
        <f t="shared" si="174"/>
        <v>2.3708869857605581</v>
      </c>
      <c r="AL60" s="73">
        <f t="shared" si="175"/>
        <v>0.60429148329761151</v>
      </c>
      <c r="AM60" s="73">
        <f t="shared" si="176"/>
        <v>0.39166081459782703</v>
      </c>
      <c r="AN60" s="73">
        <f t="shared" si="177"/>
        <v>1.200026378739802</v>
      </c>
      <c r="AO60" s="73">
        <f t="shared" si="178"/>
        <v>0.39519998334508821</v>
      </c>
      <c r="AP60" s="73">
        <f t="shared" si="179"/>
        <v>4.40561768142302E-2</v>
      </c>
      <c r="AQ60" s="73">
        <f t="shared" si="180"/>
        <v>3.1779901025140287</v>
      </c>
      <c r="AR60" s="73">
        <f t="shared" si="181"/>
        <v>0.63041443310590239</v>
      </c>
      <c r="AS60" s="73">
        <f t="shared" si="182"/>
        <v>0.88063797959671752</v>
      </c>
      <c r="AT60" s="73">
        <f t="shared" si="183"/>
        <v>1.7262511367738929</v>
      </c>
      <c r="AU60" s="73">
        <f t="shared" si="184"/>
        <v>0.16601722666268576</v>
      </c>
      <c r="AV60" s="73">
        <f t="shared" si="185"/>
        <v>6.0381671675834483E-2</v>
      </c>
      <c r="AW60" s="73">
        <f t="shared" si="186"/>
        <v>0.66515871166133267</v>
      </c>
      <c r="AX60" s="73">
        <f t="shared" si="187"/>
        <v>3.3881066665854232E-3</v>
      </c>
      <c r="AY60" s="73">
        <f t="shared" si="188"/>
        <v>3.1183529510929531</v>
      </c>
      <c r="AZ60" s="73">
        <f t="shared" si="189"/>
        <v>1.0184497577675107</v>
      </c>
      <c r="BA60" s="73">
        <f t="shared" si="190"/>
        <v>1.0687965912270252</v>
      </c>
      <c r="BB60" s="73">
        <f t="shared" si="191"/>
        <v>8.8371317195333181E-3</v>
      </c>
      <c r="BC60" s="73">
        <f t="shared" si="192"/>
        <v>0.13007524161046902</v>
      </c>
      <c r="BD60" s="73">
        <f t="shared" si="193"/>
        <v>1.0716451904626256</v>
      </c>
      <c r="BE60" s="73">
        <f t="shared" si="194"/>
        <v>1.0898050105895788E-3</v>
      </c>
      <c r="BF60" s="73">
        <f t="shared" si="195"/>
        <v>1.5861518470957237E-3</v>
      </c>
      <c r="BG60" s="73">
        <f t="shared" si="196"/>
        <v>5.1469008915963274E-3</v>
      </c>
      <c r="BH60" s="73"/>
      <c r="BI60" s="73">
        <f t="shared" si="115"/>
        <v>3.0736811203964325</v>
      </c>
      <c r="BJ60" s="73">
        <f t="shared" si="116"/>
        <v>2.6922404727478568</v>
      </c>
      <c r="BK60" s="73">
        <f t="shared" si="117"/>
        <v>4.329476932821648</v>
      </c>
      <c r="BL60" s="73">
        <f t="shared" si="118"/>
        <v>9.2501215579112799</v>
      </c>
      <c r="BM60" s="73">
        <f t="shared" si="119"/>
        <v>2.5523041857509141</v>
      </c>
      <c r="BN60" s="73">
        <f t="shared" si="120"/>
        <v>1.641702251291133</v>
      </c>
      <c r="BO60" s="73">
        <f t="shared" si="121"/>
        <v>4.9373811442291702</v>
      </c>
      <c r="BP60" s="73">
        <f t="shared" si="122"/>
        <v>1.7173875706657078</v>
      </c>
      <c r="BQ60" s="73">
        <f t="shared" si="123"/>
        <v>0.18756304317469014</v>
      </c>
      <c r="BR60" s="73">
        <f t="shared" si="124"/>
        <v>12.938108493429681</v>
      </c>
      <c r="BS60" s="73">
        <f t="shared" si="125"/>
        <v>2.3252099511182704</v>
      </c>
      <c r="BT60" s="73">
        <f t="shared" si="126"/>
        <v>3.8802236788415567</v>
      </c>
      <c r="BU60" s="73">
        <f t="shared" si="127"/>
        <v>6.3933932279860235</v>
      </c>
      <c r="BV60" s="73">
        <f t="shared" si="128"/>
        <v>0.68435540306803844</v>
      </c>
      <c r="BW60" s="73">
        <f t="shared" si="129"/>
        <v>0.24682099379725619</v>
      </c>
      <c r="BX60" s="73">
        <f t="shared" si="130"/>
        <v>2.618521575344265</v>
      </c>
      <c r="BY60" s="73">
        <f t="shared" si="131"/>
        <v>1.4672045624054329E-2</v>
      </c>
      <c r="BZ60" s="73">
        <f t="shared" si="132"/>
        <v>12.225473990788869</v>
      </c>
      <c r="CA60" s="73">
        <f t="shared" si="133"/>
        <v>3.9191425502244202</v>
      </c>
      <c r="CB60" s="73">
        <f t="shared" si="134"/>
        <v>4.2893417664446094</v>
      </c>
      <c r="CC60" s="73">
        <f t="shared" si="135"/>
        <v>3.3752196260368919E-2</v>
      </c>
      <c r="CD60" s="73">
        <f t="shared" si="136"/>
        <v>0.52300619154845629</v>
      </c>
      <c r="CE60" s="73">
        <f t="shared" si="137"/>
        <v>4.4978122617666925</v>
      </c>
      <c r="CF60" s="73">
        <f t="shared" si="138"/>
        <v>3.6488797717256073E-3</v>
      </c>
      <c r="CG60" s="73">
        <f t="shared" si="139"/>
        <v>5.7331263079406043E-3</v>
      </c>
      <c r="CH60" s="73">
        <f t="shared" si="140"/>
        <v>1.8925388688892961E-2</v>
      </c>
      <c r="CI60" s="73"/>
      <c r="CJ60" s="73">
        <f t="shared" si="141"/>
        <v>84.999999999999972</v>
      </c>
      <c r="CK60" s="73"/>
      <c r="CL60" s="78">
        <f t="shared" si="142"/>
        <v>3.61609543576051E-2</v>
      </c>
      <c r="CM60" s="78">
        <f t="shared" si="143"/>
        <v>3.1673417326445387E-2</v>
      </c>
      <c r="CN60" s="78">
        <f t="shared" si="144"/>
        <v>5.0935022739078233E-2</v>
      </c>
      <c r="CO60" s="78">
        <f t="shared" si="145"/>
        <v>0.10882495950483863</v>
      </c>
      <c r="CP60" s="78">
        <f t="shared" si="146"/>
        <v>3.0027108067657824E-2</v>
      </c>
      <c r="CQ60" s="78">
        <f t="shared" si="147"/>
        <v>1.9314144132836865E-2</v>
      </c>
      <c r="CR60" s="78">
        <f t="shared" si="148"/>
        <v>5.808683699093143E-2</v>
      </c>
      <c r="CS60" s="78">
        <f t="shared" si="149"/>
        <v>2.0204559654890687E-2</v>
      </c>
      <c r="CT60" s="78">
        <f t="shared" si="150"/>
        <v>2.2066240373492963E-3</v>
      </c>
      <c r="CU60" s="78">
        <f t="shared" si="151"/>
        <v>0.15221304109917277</v>
      </c>
      <c r="CV60" s="78">
        <f t="shared" si="152"/>
        <v>2.735541118962672E-2</v>
      </c>
      <c r="CW60" s="78">
        <f t="shared" si="153"/>
        <v>4.5649690339312446E-2</v>
      </c>
      <c r="CX60" s="78">
        <f t="shared" si="154"/>
        <v>7.5216390917482653E-2</v>
      </c>
      <c r="CY60" s="78">
        <f t="shared" si="155"/>
        <v>8.0512400360945729E-3</v>
      </c>
      <c r="CZ60" s="78">
        <f t="shared" si="156"/>
        <v>2.9037763976147799E-3</v>
      </c>
      <c r="DA60" s="78">
        <f t="shared" si="157"/>
        <v>3.0806136180520773E-2</v>
      </c>
      <c r="DB60" s="78">
        <f t="shared" si="158"/>
        <v>1.7261230145946275E-4</v>
      </c>
      <c r="DC60" s="78">
        <f t="shared" si="159"/>
        <v>0.14382910577398675</v>
      </c>
      <c r="DD60" s="78">
        <f t="shared" si="160"/>
        <v>4.6107559414404961E-2</v>
      </c>
      <c r="DE60" s="78">
        <f t="shared" si="161"/>
        <v>5.0462844311113066E-2</v>
      </c>
      <c r="DF60" s="78">
        <f t="shared" si="162"/>
        <v>3.9708466188669332E-4</v>
      </c>
      <c r="DG60" s="78">
        <f t="shared" si="163"/>
        <v>6.1530140182171345E-3</v>
      </c>
      <c r="DH60" s="78">
        <f t="shared" si="164"/>
        <v>5.2915438373725809E-2</v>
      </c>
      <c r="DI60" s="78">
        <f t="shared" si="165"/>
        <v>4.2927997314418926E-5</v>
      </c>
      <c r="DJ60" s="78">
        <f t="shared" si="166"/>
        <v>6.7448544799301248E-5</v>
      </c>
      <c r="DK60" s="78">
        <f t="shared" si="167"/>
        <v>2.226516316340349E-4</v>
      </c>
      <c r="DN60" s="78">
        <f t="shared" si="85"/>
        <v>0.22759435392796734</v>
      </c>
      <c r="DO60" s="78">
        <f t="shared" si="86"/>
        <v>0.22146050763802008</v>
      </c>
      <c r="DP60" s="78">
        <f t="shared" si="87"/>
        <v>0.20910123444441153</v>
      </c>
      <c r="DQ60" s="78">
        <f t="shared" si="88"/>
        <v>0.21625304869626474</v>
      </c>
      <c r="DR60" s="78">
        <f t="shared" si="89"/>
        <v>0.12763264884631681</v>
      </c>
      <c r="DS60" s="78">
        <f t="shared" si="90"/>
        <v>9.9812164816008284E-2</v>
      </c>
      <c r="DT60" s="78">
        <f t="shared" si="91"/>
        <v>0.23271106178234419</v>
      </c>
      <c r="DU60" s="78">
        <f t="shared" si="92"/>
        <v>0.20197963598103949</v>
      </c>
      <c r="DV60" s="78">
        <f t="shared" si="93"/>
        <v>0.22742476666546124</v>
      </c>
      <c r="DW60" s="78">
        <f t="shared" si="94"/>
        <v>0.30043453354559463</v>
      </c>
      <c r="DX60" s="78">
        <f t="shared" si="95"/>
        <v>0.15627273248251639</v>
      </c>
      <c r="DY60" s="78">
        <f t="shared" si="96"/>
        <v>0.13182109769050446</v>
      </c>
      <c r="DZ60" s="78">
        <f t="shared" si="97"/>
        <v>0.11697754353171279</v>
      </c>
      <c r="EA60" s="78">
        <f t="shared" si="98"/>
        <v>4.1933764915689592E-2</v>
      </c>
      <c r="EB60" s="78">
        <f t="shared" si="99"/>
        <v>0.17771163065358175</v>
      </c>
      <c r="EC60" s="78">
        <f t="shared" si="100"/>
        <v>0.22091541367037193</v>
      </c>
      <c r="ED60" s="78">
        <f t="shared" si="101"/>
        <v>0.24057212180096424</v>
      </c>
      <c r="EE60" s="78">
        <f t="shared" si="102"/>
        <v>0.24079659416139146</v>
      </c>
      <c r="EF60" s="78">
        <f t="shared" si="103"/>
        <v>0.10312050240562186</v>
      </c>
      <c r="EG60" s="78">
        <f t="shared" si="104"/>
        <v>0.10992838136494271</v>
      </c>
      <c r="EH60" s="78">
        <f t="shared" si="105"/>
        <v>5.9508465051144051E-2</v>
      </c>
      <c r="EI60" s="78">
        <f t="shared" si="106"/>
        <v>5.9178828934056661E-2</v>
      </c>
      <c r="EJ60" s="78">
        <f t="shared" si="107"/>
        <v>5.3248466547473561E-2</v>
      </c>
      <c r="EK60" s="78">
        <f t="shared" si="108"/>
        <v>3.6493982531352859E-2</v>
      </c>
      <c r="EL60" s="78">
        <f t="shared" si="109"/>
        <v>6.8124471860483815E-2</v>
      </c>
      <c r="EM60" s="78">
        <f t="shared" si="110"/>
        <v>0.11899204605476277</v>
      </c>
    </row>
    <row r="61" spans="1:143" x14ac:dyDescent="0.25">
      <c r="A61" s="79">
        <f t="shared" si="168"/>
        <v>4.4846547972529213E-5</v>
      </c>
      <c r="B61">
        <v>1954</v>
      </c>
      <c r="C61" s="79">
        <f t="shared" si="113"/>
        <v>0.30182822115539942</v>
      </c>
      <c r="D61" s="81">
        <f t="shared" si="169"/>
        <v>5.2520750604970328E-5</v>
      </c>
      <c r="E61" s="74">
        <f t="shared" si="170"/>
        <v>0.1492099799243112</v>
      </c>
      <c r="F61">
        <v>1954</v>
      </c>
      <c r="G61" s="72">
        <v>4250000</v>
      </c>
      <c r="H61" s="27">
        <v>3.5690549700828064E-2</v>
      </c>
      <c r="I61" s="27">
        <v>3.337227395216194E-2</v>
      </c>
      <c r="J61" s="27">
        <v>4.8940504297375433E-2</v>
      </c>
      <c r="K61" s="27">
        <v>0.11099401656121613</v>
      </c>
      <c r="L61" s="27">
        <v>2.7974416995125879E-2</v>
      </c>
      <c r="M61" s="27">
        <v>1.7620466403899297E-2</v>
      </c>
      <c r="N61" s="27">
        <v>5.6258559164380134E-2</v>
      </c>
      <c r="O61" s="27">
        <v>1.7490391647728108E-2</v>
      </c>
      <c r="P61" s="27">
        <v>2.0640164139616845E-3</v>
      </c>
      <c r="Q61" s="27">
        <v>0.1492099799243112</v>
      </c>
      <c r="R61" s="27">
        <v>3.3223546966803942E-2</v>
      </c>
      <c r="S61" s="27">
        <v>3.962224327415341E-2</v>
      </c>
      <c r="T61" s="27">
        <v>8.5347201429349775E-2</v>
      </c>
      <c r="U61" s="27">
        <v>7.6557583849132917E-3</v>
      </c>
      <c r="V61" s="27">
        <v>2.7551305901467146E-3</v>
      </c>
      <c r="W61" s="27">
        <v>3.1023565619033126E-2</v>
      </c>
      <c r="X61" s="27">
        <v>1.6885175895429714E-4</v>
      </c>
      <c r="Y61" s="27">
        <v>0.14345527637204325</v>
      </c>
      <c r="Z61" s="27">
        <v>4.9721443682539057E-2</v>
      </c>
      <c r="AA61" s="27">
        <v>5.1888047357028212E-2</v>
      </c>
      <c r="AB61" s="27">
        <v>4.1378497906532696E-4</v>
      </c>
      <c r="AC61" s="27">
        <v>6.1974485713864984E-3</v>
      </c>
      <c r="AD61" s="27">
        <v>4.8542917306814447E-2</v>
      </c>
      <c r="AE61" s="27">
        <v>5.2520750604970328E-5</v>
      </c>
      <c r="AF61" s="27">
        <v>6.1356017061881218E-5</v>
      </c>
      <c r="AG61" s="27">
        <v>2.5573187911392096E-4</v>
      </c>
      <c r="AH61" s="73">
        <f t="shared" si="171"/>
        <v>0.75842418114259635</v>
      </c>
      <c r="AI61" s="73">
        <f t="shared" si="172"/>
        <v>0.70916082148344128</v>
      </c>
      <c r="AJ61" s="73">
        <f t="shared" si="173"/>
        <v>1.0399857163192279</v>
      </c>
      <c r="AK61" s="73">
        <f t="shared" si="174"/>
        <v>2.3586228519258428</v>
      </c>
      <c r="AL61" s="73">
        <f t="shared" si="175"/>
        <v>0.59445636114642497</v>
      </c>
      <c r="AM61" s="73">
        <f t="shared" si="176"/>
        <v>0.37443491108286003</v>
      </c>
      <c r="AN61" s="73">
        <f t="shared" si="177"/>
        <v>1.1954943822430779</v>
      </c>
      <c r="AO61" s="73">
        <f t="shared" si="178"/>
        <v>0.37167082251422229</v>
      </c>
      <c r="AP61" s="73">
        <f t="shared" si="179"/>
        <v>4.3860348796685794E-2</v>
      </c>
      <c r="AQ61" s="73">
        <f t="shared" si="180"/>
        <v>3.1707120733916132</v>
      </c>
      <c r="AR61" s="73">
        <f t="shared" si="181"/>
        <v>0.70600037304458385</v>
      </c>
      <c r="AS61" s="73">
        <f t="shared" si="182"/>
        <v>0.84197266957575989</v>
      </c>
      <c r="AT61" s="73">
        <f t="shared" si="183"/>
        <v>1.8136280303736829</v>
      </c>
      <c r="AU61" s="73">
        <f t="shared" si="184"/>
        <v>0.16268486567940746</v>
      </c>
      <c r="AV61" s="73">
        <f t="shared" si="185"/>
        <v>5.8546525040617692E-2</v>
      </c>
      <c r="AW61" s="73">
        <f t="shared" si="186"/>
        <v>0.65925076940445393</v>
      </c>
      <c r="AX61" s="73">
        <f t="shared" si="187"/>
        <v>3.588099877778814E-3</v>
      </c>
      <c r="AY61" s="73">
        <f t="shared" si="188"/>
        <v>3.0484246229059191</v>
      </c>
      <c r="AZ61" s="73">
        <f t="shared" si="189"/>
        <v>1.0565806782539551</v>
      </c>
      <c r="BA61" s="73">
        <f t="shared" si="190"/>
        <v>1.1026210063368496</v>
      </c>
      <c r="BB61" s="73">
        <f t="shared" si="191"/>
        <v>8.7929308051381983E-3</v>
      </c>
      <c r="BC61" s="73">
        <f t="shared" si="192"/>
        <v>0.13169578214196309</v>
      </c>
      <c r="BD61" s="73">
        <f t="shared" si="193"/>
        <v>1.031536992769807</v>
      </c>
      <c r="BE61" s="73">
        <f t="shared" si="194"/>
        <v>1.1160659503556196E-3</v>
      </c>
      <c r="BF61" s="73">
        <f t="shared" si="195"/>
        <v>1.3038153625649759E-3</v>
      </c>
      <c r="BG61" s="73">
        <f t="shared" si="196"/>
        <v>5.4343024311708198E-3</v>
      </c>
      <c r="BH61" s="73"/>
      <c r="BI61" s="73">
        <f t="shared" si="115"/>
        <v>3.8321053015390287</v>
      </c>
      <c r="BJ61" s="73">
        <f t="shared" si="116"/>
        <v>3.4014012942312979</v>
      </c>
      <c r="BK61" s="73">
        <f t="shared" si="117"/>
        <v>5.3694626491408757</v>
      </c>
      <c r="BL61" s="73">
        <f t="shared" si="118"/>
        <v>11.608744409837122</v>
      </c>
      <c r="BM61" s="73">
        <f t="shared" si="119"/>
        <v>3.146760546897339</v>
      </c>
      <c r="BN61" s="73">
        <f t="shared" si="120"/>
        <v>2.016137162373993</v>
      </c>
      <c r="BO61" s="73">
        <f t="shared" si="121"/>
        <v>6.1328755264722483</v>
      </c>
      <c r="BP61" s="73">
        <f t="shared" si="122"/>
        <v>2.08905839317993</v>
      </c>
      <c r="BQ61" s="73">
        <f t="shared" si="123"/>
        <v>0.23142339197137593</v>
      </c>
      <c r="BR61" s="73">
        <f t="shared" si="124"/>
        <v>16.108820566821294</v>
      </c>
      <c r="BS61" s="73">
        <f t="shared" si="125"/>
        <v>3.0312103241628541</v>
      </c>
      <c r="BT61" s="73">
        <f t="shared" si="126"/>
        <v>4.7221963484173166</v>
      </c>
      <c r="BU61" s="73">
        <f t="shared" si="127"/>
        <v>8.2070212583597062</v>
      </c>
      <c r="BV61" s="73">
        <f t="shared" si="128"/>
        <v>0.84704026874744587</v>
      </c>
      <c r="BW61" s="73">
        <f t="shared" si="129"/>
        <v>0.30536751883787389</v>
      </c>
      <c r="BX61" s="73">
        <f t="shared" si="130"/>
        <v>3.277772344748719</v>
      </c>
      <c r="BY61" s="73">
        <f t="shared" si="131"/>
        <v>1.8260145501833143E-2</v>
      </c>
      <c r="BZ61" s="73">
        <f t="shared" si="132"/>
        <v>15.273898613694788</v>
      </c>
      <c r="CA61" s="73">
        <f t="shared" si="133"/>
        <v>4.9757232284783752</v>
      </c>
      <c r="CB61" s="73">
        <f t="shared" si="134"/>
        <v>5.3919627727814587</v>
      </c>
      <c r="CC61" s="73">
        <f t="shared" si="135"/>
        <v>4.2545127065507116E-2</v>
      </c>
      <c r="CD61" s="73">
        <f t="shared" si="136"/>
        <v>0.65470197369041938</v>
      </c>
      <c r="CE61" s="73">
        <f t="shared" si="137"/>
        <v>5.5293492545364993</v>
      </c>
      <c r="CF61" s="73">
        <f t="shared" si="138"/>
        <v>4.7649457220812269E-3</v>
      </c>
      <c r="CG61" s="73">
        <f t="shared" si="139"/>
        <v>7.0369416705055804E-3</v>
      </c>
      <c r="CH61" s="73">
        <f t="shared" si="140"/>
        <v>2.4359691120063781E-2</v>
      </c>
      <c r="CI61" s="73"/>
      <c r="CJ61" s="73">
        <f t="shared" si="141"/>
        <v>106.24999999999996</v>
      </c>
      <c r="CK61" s="73"/>
      <c r="CL61" s="78">
        <f t="shared" si="142"/>
        <v>3.6066873426249695E-2</v>
      </c>
      <c r="CM61" s="78">
        <f t="shared" si="143"/>
        <v>3.2013188651588698E-2</v>
      </c>
      <c r="CN61" s="78">
        <f t="shared" si="144"/>
        <v>5.0536119050737675E-2</v>
      </c>
      <c r="CO61" s="78">
        <f t="shared" si="145"/>
        <v>0.10925877091611413</v>
      </c>
      <c r="CP61" s="78">
        <f t="shared" si="146"/>
        <v>2.9616569853151437E-2</v>
      </c>
      <c r="CQ61" s="78">
        <f t="shared" si="147"/>
        <v>1.8975408587049353E-2</v>
      </c>
      <c r="CR61" s="78">
        <f t="shared" si="148"/>
        <v>5.7721181425621181E-2</v>
      </c>
      <c r="CS61" s="78">
        <f t="shared" si="149"/>
        <v>1.9661726053458173E-2</v>
      </c>
      <c r="CT61" s="78">
        <f t="shared" si="150"/>
        <v>2.1781025126717743E-3</v>
      </c>
      <c r="CU61" s="78">
        <f t="shared" si="151"/>
        <v>0.15161242886420048</v>
      </c>
      <c r="CV61" s="78">
        <f t="shared" si="152"/>
        <v>2.8529038345062166E-2</v>
      </c>
      <c r="CW61" s="78">
        <f t="shared" si="153"/>
        <v>4.4444200926280646E-2</v>
      </c>
      <c r="CX61" s="78">
        <f t="shared" si="154"/>
        <v>7.7242553019856094E-2</v>
      </c>
      <c r="CY61" s="78">
        <f t="shared" si="155"/>
        <v>7.9721437058583172E-3</v>
      </c>
      <c r="CZ61" s="78">
        <f t="shared" si="156"/>
        <v>2.8740472361211671E-3</v>
      </c>
      <c r="DA61" s="78">
        <f t="shared" si="157"/>
        <v>3.084962206822325E-2</v>
      </c>
      <c r="DB61" s="78">
        <f t="shared" si="158"/>
        <v>1.7186019295842964E-4</v>
      </c>
      <c r="DC61" s="78">
        <f t="shared" si="159"/>
        <v>0.14375433989359807</v>
      </c>
      <c r="DD61" s="78">
        <f t="shared" si="160"/>
        <v>4.6830336268031784E-2</v>
      </c>
      <c r="DE61" s="78">
        <f t="shared" si="161"/>
        <v>5.0747884920296103E-2</v>
      </c>
      <c r="DF61" s="78">
        <f t="shared" si="162"/>
        <v>4.004247253224201E-4</v>
      </c>
      <c r="DG61" s="78">
        <f t="shared" si="163"/>
        <v>6.1619009288510088E-3</v>
      </c>
      <c r="DH61" s="78">
        <f t="shared" si="164"/>
        <v>5.2040934160343541E-2</v>
      </c>
      <c r="DI61" s="78">
        <f t="shared" si="165"/>
        <v>4.4846547972529213E-5</v>
      </c>
      <c r="DJ61" s="78">
        <f t="shared" si="166"/>
        <v>6.6230039251817259E-5</v>
      </c>
      <c r="DK61" s="78">
        <f t="shared" si="167"/>
        <v>2.2926768113001216E-4</v>
      </c>
      <c r="DN61" s="78">
        <f t="shared" si="85"/>
        <v>0.22787495204469022</v>
      </c>
      <c r="DO61" s="78">
        <f t="shared" si="86"/>
        <v>0.22142464847159196</v>
      </c>
      <c r="DP61" s="78">
        <f t="shared" si="87"/>
        <v>0.20838686840705262</v>
      </c>
      <c r="DQ61" s="78">
        <f t="shared" si="88"/>
        <v>0.21557193078193612</v>
      </c>
      <c r="DR61" s="78">
        <f t="shared" si="89"/>
        <v>0.12597488591928013</v>
      </c>
      <c r="DS61" s="78">
        <f t="shared" si="90"/>
        <v>9.8536418578800494E-2</v>
      </c>
      <c r="DT61" s="78">
        <f t="shared" si="91"/>
        <v>0.23117343885595162</v>
      </c>
      <c r="DU61" s="78">
        <f t="shared" si="92"/>
        <v>0.20198129577539259</v>
      </c>
      <c r="DV61" s="78">
        <f t="shared" si="93"/>
        <v>0.22676377064821507</v>
      </c>
      <c r="DW61" s="78">
        <f t="shared" si="94"/>
        <v>0.30182822115539942</v>
      </c>
      <c r="DX61" s="78">
        <f t="shared" si="95"/>
        <v>0.15818793599705722</v>
      </c>
      <c r="DY61" s="78">
        <f t="shared" si="96"/>
        <v>0.13253294488811623</v>
      </c>
      <c r="DZ61" s="78">
        <f t="shared" si="97"/>
        <v>0.11893836603005883</v>
      </c>
      <c r="EA61" s="78">
        <f t="shared" si="98"/>
        <v>4.1867673203161163E-2</v>
      </c>
      <c r="EB61" s="78">
        <f t="shared" si="99"/>
        <v>0.17764986939090091</v>
      </c>
      <c r="EC61" s="78">
        <f t="shared" si="100"/>
        <v>0.22160615842281153</v>
      </c>
      <c r="ED61" s="78">
        <f t="shared" si="101"/>
        <v>0.24150442127488439</v>
      </c>
      <c r="EE61" s="78">
        <f t="shared" si="102"/>
        <v>0.24173298580724839</v>
      </c>
      <c r="EF61" s="78">
        <f t="shared" si="103"/>
        <v>0.10414054684250132</v>
      </c>
      <c r="EG61" s="78">
        <f t="shared" si="104"/>
        <v>0.10935114473481307</v>
      </c>
      <c r="EH61" s="78">
        <f t="shared" si="105"/>
        <v>5.8648106362489502E-2</v>
      </c>
      <c r="EI61" s="78">
        <f t="shared" si="106"/>
        <v>5.8313911676418896E-2</v>
      </c>
      <c r="EJ61" s="78">
        <f t="shared" si="107"/>
        <v>5.23812784286979E-2</v>
      </c>
      <c r="EK61" s="78">
        <f t="shared" si="108"/>
        <v>3.6407217694604053E-2</v>
      </c>
      <c r="EL61" s="78">
        <f t="shared" si="109"/>
        <v>6.8375559798220215E-2</v>
      </c>
      <c r="EM61" s="78">
        <f t="shared" si="110"/>
        <v>0.11884544880970607</v>
      </c>
    </row>
    <row r="62" spans="1:143" x14ac:dyDescent="0.25">
      <c r="A62" s="79">
        <f t="shared" si="168"/>
        <v>4.6443061611538485E-5</v>
      </c>
      <c r="B62">
        <v>1955</v>
      </c>
      <c r="C62" s="79">
        <f t="shared" si="113"/>
        <v>0.30331484976482098</v>
      </c>
      <c r="D62" s="81">
        <f t="shared" si="169"/>
        <v>5.4425629806584917E-5</v>
      </c>
      <c r="E62" s="74">
        <f t="shared" si="170"/>
        <v>0.14882494093361337</v>
      </c>
      <c r="F62">
        <v>1955</v>
      </c>
      <c r="G62" s="72">
        <v>4250000</v>
      </c>
      <c r="H62" s="27">
        <v>3.5853369578211086E-2</v>
      </c>
      <c r="I62" s="27">
        <v>3.3937781786268606E-2</v>
      </c>
      <c r="J62" s="27">
        <v>4.903846434197956E-2</v>
      </c>
      <c r="K62" s="27">
        <v>0.11338899649829386</v>
      </c>
      <c r="L62" s="27">
        <v>2.7556376691446526E-2</v>
      </c>
      <c r="M62" s="27">
        <v>1.7001206110831963E-2</v>
      </c>
      <c r="N62" s="27">
        <v>5.452427626060935E-2</v>
      </c>
      <c r="O62" s="27">
        <v>1.6763579923551427E-2</v>
      </c>
      <c r="P62" s="27">
        <v>2.0395032883771154E-3</v>
      </c>
      <c r="Q62" s="27">
        <v>0.14882494093361337</v>
      </c>
      <c r="R62" s="27">
        <v>3.5982144505878451E-2</v>
      </c>
      <c r="S62" s="27">
        <v>3.7782563777605215E-2</v>
      </c>
      <c r="T62" s="27">
        <v>8.8158343594832281E-2</v>
      </c>
      <c r="U62" s="27">
        <v>7.4572831697486798E-3</v>
      </c>
      <c r="V62" s="27">
        <v>2.5298198997596526E-3</v>
      </c>
      <c r="W62" s="27">
        <v>3.1597479704585457E-2</v>
      </c>
      <c r="X62" s="27">
        <v>1.9777885117214342E-4</v>
      </c>
      <c r="Y62" s="27">
        <v>0.13967706163799765</v>
      </c>
      <c r="Z62" s="27">
        <v>5.0543916137879556E-2</v>
      </c>
      <c r="AA62" s="27">
        <v>5.3122330349966516E-2</v>
      </c>
      <c r="AB62" s="27">
        <v>3.9118421423482908E-4</v>
      </c>
      <c r="AC62" s="27">
        <v>6.1977185942248573E-3</v>
      </c>
      <c r="AD62" s="27">
        <v>4.7014997176670452E-2</v>
      </c>
      <c r="AE62" s="27">
        <v>5.4425629806584917E-5</v>
      </c>
      <c r="AF62" s="27">
        <v>6.2200719778954193E-5</v>
      </c>
      <c r="AG62" s="27">
        <v>3.0225662267585553E-4</v>
      </c>
      <c r="AH62" s="73">
        <f t="shared" si="171"/>
        <v>0.76188410353698566</v>
      </c>
      <c r="AI62" s="73">
        <f t="shared" si="172"/>
        <v>0.72117786295820785</v>
      </c>
      <c r="AJ62" s="73">
        <f t="shared" si="173"/>
        <v>1.0420673672670657</v>
      </c>
      <c r="AK62" s="73">
        <f t="shared" si="174"/>
        <v>2.4095161755887444</v>
      </c>
      <c r="AL62" s="73">
        <f t="shared" si="175"/>
        <v>0.5855730046932387</v>
      </c>
      <c r="AM62" s="73">
        <f t="shared" si="176"/>
        <v>0.36127562985517919</v>
      </c>
      <c r="AN62" s="73">
        <f t="shared" si="177"/>
        <v>1.1586408705379487</v>
      </c>
      <c r="AO62" s="73">
        <f t="shared" si="178"/>
        <v>0.3562260733754678</v>
      </c>
      <c r="AP62" s="73">
        <f t="shared" si="179"/>
        <v>4.3339444878013701E-2</v>
      </c>
      <c r="AQ62" s="73">
        <f t="shared" si="180"/>
        <v>3.1625299948392844</v>
      </c>
      <c r="AR62" s="73">
        <f t="shared" si="181"/>
        <v>0.76462057074991707</v>
      </c>
      <c r="AS62" s="73">
        <f t="shared" si="182"/>
        <v>0.80287948027411082</v>
      </c>
      <c r="AT62" s="73">
        <f t="shared" si="183"/>
        <v>1.8733648013901858</v>
      </c>
      <c r="AU62" s="73">
        <f t="shared" si="184"/>
        <v>0.15846726735715946</v>
      </c>
      <c r="AV62" s="73">
        <f t="shared" si="185"/>
        <v>5.3758672869892617E-2</v>
      </c>
      <c r="AW62" s="73">
        <f t="shared" si="186"/>
        <v>0.671446443722441</v>
      </c>
      <c r="AX62" s="73">
        <f t="shared" si="187"/>
        <v>4.2028005874080471E-3</v>
      </c>
      <c r="AY62" s="73">
        <f t="shared" si="188"/>
        <v>2.9681375598074502</v>
      </c>
      <c r="AZ62" s="73">
        <f t="shared" si="189"/>
        <v>1.0740582179299405</v>
      </c>
      <c r="BA62" s="73">
        <f t="shared" si="190"/>
        <v>1.1288495199367885</v>
      </c>
      <c r="BB62" s="73">
        <f t="shared" si="191"/>
        <v>8.312664552490117E-3</v>
      </c>
      <c r="BC62" s="73">
        <f t="shared" si="192"/>
        <v>0.1317015201272782</v>
      </c>
      <c r="BD62" s="73">
        <f t="shared" si="193"/>
        <v>0.99906869000424703</v>
      </c>
      <c r="BE62" s="73">
        <f t="shared" si="194"/>
        <v>1.1565446333899295E-3</v>
      </c>
      <c r="BF62" s="73">
        <f t="shared" si="195"/>
        <v>1.3217652953027767E-3</v>
      </c>
      <c r="BG62" s="73">
        <f t="shared" si="196"/>
        <v>6.4229532318619293E-3</v>
      </c>
      <c r="BH62" s="73"/>
      <c r="BI62" s="73">
        <f t="shared" si="115"/>
        <v>4.5939894050760142</v>
      </c>
      <c r="BJ62" s="73">
        <f t="shared" si="116"/>
        <v>4.1225791571895058</v>
      </c>
      <c r="BK62" s="73">
        <f t="shared" si="117"/>
        <v>6.4115300164079416</v>
      </c>
      <c r="BL62" s="73">
        <f t="shared" si="118"/>
        <v>14.018260585425868</v>
      </c>
      <c r="BM62" s="73">
        <f t="shared" si="119"/>
        <v>3.7323335515905778</v>
      </c>
      <c r="BN62" s="73">
        <f t="shared" si="120"/>
        <v>2.3774127922291721</v>
      </c>
      <c r="BO62" s="73">
        <f t="shared" si="121"/>
        <v>7.2915163970101968</v>
      </c>
      <c r="BP62" s="73">
        <f t="shared" si="122"/>
        <v>2.4452844665553979</v>
      </c>
      <c r="BQ62" s="73">
        <f t="shared" si="123"/>
        <v>0.27476283684938962</v>
      </c>
      <c r="BR62" s="73">
        <f t="shared" si="124"/>
        <v>19.271350561660579</v>
      </c>
      <c r="BS62" s="73">
        <f t="shared" si="125"/>
        <v>3.795830894912771</v>
      </c>
      <c r="BT62" s="73">
        <f t="shared" si="126"/>
        <v>5.5250758286914277</v>
      </c>
      <c r="BU62" s="73">
        <f t="shared" si="127"/>
        <v>10.080386059749893</v>
      </c>
      <c r="BV62" s="73">
        <f t="shared" si="128"/>
        <v>1.0055075361046053</v>
      </c>
      <c r="BW62" s="73">
        <f t="shared" si="129"/>
        <v>0.3591261917077665</v>
      </c>
      <c r="BX62" s="73">
        <f t="shared" si="130"/>
        <v>3.94921878847116</v>
      </c>
      <c r="BY62" s="73">
        <f t="shared" si="131"/>
        <v>2.2462946089241192E-2</v>
      </c>
      <c r="BZ62" s="73">
        <f t="shared" si="132"/>
        <v>18.242036173502239</v>
      </c>
      <c r="CA62" s="73">
        <f t="shared" si="133"/>
        <v>6.0497814464083159</v>
      </c>
      <c r="CB62" s="73">
        <f t="shared" si="134"/>
        <v>6.5208122927182472</v>
      </c>
      <c r="CC62" s="73">
        <f t="shared" si="135"/>
        <v>5.0857791617997229E-2</v>
      </c>
      <c r="CD62" s="73">
        <f t="shared" si="136"/>
        <v>0.78640349381769759</v>
      </c>
      <c r="CE62" s="73">
        <f t="shared" si="137"/>
        <v>6.5284179445407462</v>
      </c>
      <c r="CF62" s="73">
        <f t="shared" si="138"/>
        <v>5.9214903554711566E-3</v>
      </c>
      <c r="CG62" s="73">
        <f t="shared" si="139"/>
        <v>8.3587069658083574E-3</v>
      </c>
      <c r="CH62" s="73">
        <f t="shared" si="140"/>
        <v>3.0782644351925709E-2</v>
      </c>
      <c r="CI62" s="73"/>
      <c r="CJ62" s="73">
        <f t="shared" si="141"/>
        <v>127.49999999999999</v>
      </c>
      <c r="CK62" s="73"/>
      <c r="CL62" s="78">
        <f t="shared" si="142"/>
        <v>3.6031289451576583E-2</v>
      </c>
      <c r="CM62" s="78">
        <f t="shared" si="143"/>
        <v>3.2333954174035347E-2</v>
      </c>
      <c r="CN62" s="78">
        <f t="shared" si="144"/>
        <v>5.0286509932611315E-2</v>
      </c>
      <c r="CO62" s="78">
        <f t="shared" si="145"/>
        <v>0.1099471418464774</v>
      </c>
      <c r="CP62" s="78">
        <f t="shared" si="146"/>
        <v>2.9273204326200612E-2</v>
      </c>
      <c r="CQ62" s="78">
        <f t="shared" si="147"/>
        <v>1.8646374841013117E-2</v>
      </c>
      <c r="CR62" s="78">
        <f t="shared" si="148"/>
        <v>5.7188363898119196E-2</v>
      </c>
      <c r="CS62" s="78">
        <f t="shared" si="149"/>
        <v>1.9178701698473712E-2</v>
      </c>
      <c r="CT62" s="78">
        <f t="shared" si="150"/>
        <v>2.1550026419559971E-3</v>
      </c>
      <c r="CU62" s="78">
        <f t="shared" si="151"/>
        <v>0.15114784754243593</v>
      </c>
      <c r="CV62" s="78">
        <f t="shared" si="152"/>
        <v>2.9771222705198209E-2</v>
      </c>
      <c r="CW62" s="78">
        <f t="shared" si="153"/>
        <v>4.3333928068168062E-2</v>
      </c>
      <c r="CX62" s="78">
        <f t="shared" si="154"/>
        <v>7.9061851449018783E-2</v>
      </c>
      <c r="CY62" s="78">
        <f t="shared" si="155"/>
        <v>7.8863336165067091E-3</v>
      </c>
      <c r="CZ62" s="78">
        <f t="shared" si="156"/>
        <v>2.8166760133942472E-3</v>
      </c>
      <c r="DA62" s="78">
        <f t="shared" si="157"/>
        <v>3.0974265007616946E-2</v>
      </c>
      <c r="DB62" s="78">
        <f t="shared" si="158"/>
        <v>1.7617996932738192E-4</v>
      </c>
      <c r="DC62" s="78">
        <f t="shared" si="159"/>
        <v>0.14307479351766464</v>
      </c>
      <c r="DD62" s="78">
        <f t="shared" si="160"/>
        <v>4.7449266246339737E-2</v>
      </c>
      <c r="DE62" s="78">
        <f t="shared" si="161"/>
        <v>5.1143625825241158E-2</v>
      </c>
      <c r="DF62" s="78">
        <f t="shared" si="162"/>
        <v>3.9888464014115478E-4</v>
      </c>
      <c r="DG62" s="78">
        <f t="shared" si="163"/>
        <v>6.1678705397466482E-3</v>
      </c>
      <c r="DH62" s="78">
        <f t="shared" si="164"/>
        <v>5.1203277996398018E-2</v>
      </c>
      <c r="DI62" s="78">
        <f t="shared" si="165"/>
        <v>4.6443061611538485E-5</v>
      </c>
      <c r="DJ62" s="78">
        <f t="shared" si="166"/>
        <v>6.555848600634007E-5</v>
      </c>
      <c r="DK62" s="78">
        <f t="shared" si="167"/>
        <v>2.4143250472098598E-4</v>
      </c>
      <c r="DN62" s="78">
        <f t="shared" si="85"/>
        <v>0.22859889540470063</v>
      </c>
      <c r="DO62" s="78">
        <f t="shared" si="86"/>
        <v>0.22184081027932467</v>
      </c>
      <c r="DP62" s="78">
        <f t="shared" si="87"/>
        <v>0.20815323094630245</v>
      </c>
      <c r="DQ62" s="78">
        <f t="shared" si="88"/>
        <v>0.2150550849118103</v>
      </c>
      <c r="DR62" s="78">
        <f t="shared" si="89"/>
        <v>0.12428664476380664</v>
      </c>
      <c r="DS62" s="78">
        <f t="shared" si="90"/>
        <v>9.7168443079562017E-2</v>
      </c>
      <c r="DT62" s="78">
        <f t="shared" si="91"/>
        <v>0.22966991578098483</v>
      </c>
      <c r="DU62" s="78">
        <f t="shared" si="92"/>
        <v>0.20225277458806387</v>
      </c>
      <c r="DV62" s="78">
        <f t="shared" si="93"/>
        <v>0.2264080009577582</v>
      </c>
      <c r="DW62" s="78">
        <f t="shared" si="94"/>
        <v>0.30331484976482098</v>
      </c>
      <c r="DX62" s="78">
        <f t="shared" si="95"/>
        <v>0.16005333583889175</v>
      </c>
      <c r="DY62" s="78">
        <f t="shared" si="96"/>
        <v>0.13309878914708781</v>
      </c>
      <c r="DZ62" s="78">
        <f t="shared" si="97"/>
        <v>0.12073912608653668</v>
      </c>
      <c r="EA62" s="78">
        <f t="shared" si="98"/>
        <v>4.1853454606845281E-2</v>
      </c>
      <c r="EB62" s="78">
        <f t="shared" si="99"/>
        <v>0.17704191450800322</v>
      </c>
      <c r="EC62" s="78">
        <f t="shared" si="100"/>
        <v>0.22167450474094871</v>
      </c>
      <c r="ED62" s="78">
        <f t="shared" si="101"/>
        <v>0.24184386555857293</v>
      </c>
      <c r="EE62" s="78">
        <f t="shared" si="102"/>
        <v>0.24206657022938668</v>
      </c>
      <c r="EF62" s="78">
        <f t="shared" si="103"/>
        <v>0.10515964725146869</v>
      </c>
      <c r="EG62" s="78">
        <f t="shared" si="104"/>
        <v>0.10891365900152698</v>
      </c>
      <c r="EH62" s="78">
        <f t="shared" si="105"/>
        <v>5.7816476237897353E-2</v>
      </c>
      <c r="EI62" s="78">
        <f t="shared" si="106"/>
        <v>5.7483150083762542E-2</v>
      </c>
      <c r="EJ62" s="78">
        <f t="shared" si="107"/>
        <v>5.155671204873688E-2</v>
      </c>
      <c r="EK62" s="78">
        <f t="shared" si="108"/>
        <v>3.6384723503915445E-2</v>
      </c>
      <c r="EL62" s="78">
        <f t="shared" si="109"/>
        <v>6.8672234616339256E-2</v>
      </c>
      <c r="EM62" s="78">
        <f t="shared" si="110"/>
        <v>0.11889318606294423</v>
      </c>
    </row>
    <row r="63" spans="1:143" x14ac:dyDescent="0.25">
      <c r="A63" s="79">
        <f t="shared" si="168"/>
        <v>4.4945020564165866E-5</v>
      </c>
      <c r="B63">
        <v>1956</v>
      </c>
      <c r="C63" s="79">
        <f t="shared" si="113"/>
        <v>0.30507260012987591</v>
      </c>
      <c r="D63" s="81">
        <f t="shared" si="169"/>
        <v>3.5956774279930108E-5</v>
      </c>
      <c r="E63" s="74">
        <f t="shared" si="170"/>
        <v>0.14825829643427077</v>
      </c>
      <c r="F63">
        <v>1956</v>
      </c>
      <c r="G63" s="72">
        <v>4250000</v>
      </c>
      <c r="H63" s="27">
        <v>3.5961505434440627E-2</v>
      </c>
      <c r="I63" s="27">
        <v>3.7217626956982927E-2</v>
      </c>
      <c r="J63" s="27">
        <v>4.8619709327329182E-2</v>
      </c>
      <c r="K63" s="27">
        <v>0.11012519107950279</v>
      </c>
      <c r="L63" s="27">
        <v>2.7626630533262617E-2</v>
      </c>
      <c r="M63" s="27">
        <v>1.638540741627394E-2</v>
      </c>
      <c r="N63" s="27">
        <v>5.2505879642267946E-2</v>
      </c>
      <c r="O63" s="27">
        <v>1.6030097712534105E-2</v>
      </c>
      <c r="P63" s="27">
        <v>2.0225685532460689E-3</v>
      </c>
      <c r="Q63" s="27">
        <v>0.14825829643427077</v>
      </c>
      <c r="R63" s="27">
        <v>3.8944971468772724E-2</v>
      </c>
      <c r="S63" s="27">
        <v>3.6348513873400927E-2</v>
      </c>
      <c r="T63" s="27">
        <v>9.2067320543761044E-2</v>
      </c>
      <c r="U63" s="27">
        <v>7.3550528020499143E-3</v>
      </c>
      <c r="V63" s="27">
        <v>2.5018345051614531E-3</v>
      </c>
      <c r="W63" s="27">
        <v>3.1561531739659705E-2</v>
      </c>
      <c r="X63" s="27">
        <v>2.0391275940328786E-4</v>
      </c>
      <c r="Y63" s="27">
        <v>0.13924308151448042</v>
      </c>
      <c r="Z63" s="27">
        <v>5.0966361964545674E-2</v>
      </c>
      <c r="AA63" s="27">
        <v>5.3726990621432415E-2</v>
      </c>
      <c r="AB63" s="27">
        <v>3.5389035738668057E-4</v>
      </c>
      <c r="AC63" s="27">
        <v>6.354413623075544E-3</v>
      </c>
      <c r="AD63" s="27">
        <v>4.5237406967760491E-2</v>
      </c>
      <c r="AE63" s="27">
        <v>3.5956774279930108E-5</v>
      </c>
      <c r="AF63" s="27">
        <v>5.772008502830886E-5</v>
      </c>
      <c r="AG63" s="27">
        <v>2.881273096904926E-4</v>
      </c>
      <c r="AH63" s="73">
        <f t="shared" si="171"/>
        <v>0.7641819904818633</v>
      </c>
      <c r="AI63" s="73">
        <f t="shared" si="172"/>
        <v>0.79087457283588725</v>
      </c>
      <c r="AJ63" s="73">
        <f t="shared" si="173"/>
        <v>1.0331688232057452</v>
      </c>
      <c r="AK63" s="73">
        <f t="shared" si="174"/>
        <v>2.3401603104394342</v>
      </c>
      <c r="AL63" s="73">
        <f t="shared" si="175"/>
        <v>0.58706589883183069</v>
      </c>
      <c r="AM63" s="73">
        <f t="shared" si="176"/>
        <v>0.34818990759582119</v>
      </c>
      <c r="AN63" s="73">
        <f t="shared" si="177"/>
        <v>1.1157499423981938</v>
      </c>
      <c r="AO63" s="73">
        <f t="shared" si="178"/>
        <v>0.34063957639134967</v>
      </c>
      <c r="AP63" s="73">
        <f t="shared" si="179"/>
        <v>4.2979581756478966E-2</v>
      </c>
      <c r="AQ63" s="73">
        <f t="shared" si="180"/>
        <v>3.150488799228254</v>
      </c>
      <c r="AR63" s="73">
        <f t="shared" si="181"/>
        <v>0.82758064371142037</v>
      </c>
      <c r="AS63" s="73">
        <f t="shared" si="182"/>
        <v>0.77240591980976969</v>
      </c>
      <c r="AT63" s="73">
        <f t="shared" si="183"/>
        <v>1.9564305615549222</v>
      </c>
      <c r="AU63" s="73">
        <f t="shared" si="184"/>
        <v>0.15629487204356068</v>
      </c>
      <c r="AV63" s="73">
        <f t="shared" si="185"/>
        <v>5.3163983234680884E-2</v>
      </c>
      <c r="AW63" s="73">
        <f t="shared" si="186"/>
        <v>0.67068254946776873</v>
      </c>
      <c r="AX63" s="73">
        <f t="shared" si="187"/>
        <v>4.3331461373198668E-3</v>
      </c>
      <c r="AY63" s="73">
        <f t="shared" si="188"/>
        <v>2.9589154821827086</v>
      </c>
      <c r="AZ63" s="73">
        <f t="shared" si="189"/>
        <v>1.0830351917465955</v>
      </c>
      <c r="BA63" s="73">
        <f t="shared" si="190"/>
        <v>1.1416985507054389</v>
      </c>
      <c r="BB63" s="73">
        <f t="shared" si="191"/>
        <v>7.5201700944669617E-3</v>
      </c>
      <c r="BC63" s="73">
        <f t="shared" si="192"/>
        <v>0.13503128949035531</v>
      </c>
      <c r="BD63" s="73">
        <f t="shared" si="193"/>
        <v>0.96129489806491042</v>
      </c>
      <c r="BE63" s="73">
        <f t="shared" si="194"/>
        <v>7.6408145344851474E-4</v>
      </c>
      <c r="BF63" s="73">
        <f t="shared" si="195"/>
        <v>1.2265518068515632E-3</v>
      </c>
      <c r="BG63" s="73">
        <f t="shared" si="196"/>
        <v>6.1227053309229678E-3</v>
      </c>
      <c r="BH63" s="73"/>
      <c r="BI63" s="73">
        <f t="shared" si="115"/>
        <v>5.3581713955578776</v>
      </c>
      <c r="BJ63" s="73">
        <f t="shared" si="116"/>
        <v>4.9134537300253935</v>
      </c>
      <c r="BK63" s="73">
        <f t="shared" si="117"/>
        <v>7.4446988396136868</v>
      </c>
      <c r="BL63" s="73">
        <f t="shared" si="118"/>
        <v>16.358420895865301</v>
      </c>
      <c r="BM63" s="73">
        <f t="shared" si="119"/>
        <v>4.3193994504224085</v>
      </c>
      <c r="BN63" s="73">
        <f t="shared" si="120"/>
        <v>2.7256026998249934</v>
      </c>
      <c r="BO63" s="73">
        <f t="shared" si="121"/>
        <v>8.4072663394083911</v>
      </c>
      <c r="BP63" s="73">
        <f t="shared" si="122"/>
        <v>2.7859240429467476</v>
      </c>
      <c r="BQ63" s="73">
        <f t="shared" si="123"/>
        <v>0.3177424186058686</v>
      </c>
      <c r="BR63" s="73">
        <f t="shared" si="124"/>
        <v>22.421839360888832</v>
      </c>
      <c r="BS63" s="73">
        <f t="shared" si="125"/>
        <v>4.6234115386241914</v>
      </c>
      <c r="BT63" s="73">
        <f t="shared" si="126"/>
        <v>6.2974817485011974</v>
      </c>
      <c r="BU63" s="73">
        <f t="shared" si="127"/>
        <v>12.036816621304816</v>
      </c>
      <c r="BV63" s="73">
        <f t="shared" si="128"/>
        <v>1.1618024081481659</v>
      </c>
      <c r="BW63" s="73">
        <f t="shared" si="129"/>
        <v>0.41229017494244741</v>
      </c>
      <c r="BX63" s="73">
        <f t="shared" si="130"/>
        <v>4.6199013379389289</v>
      </c>
      <c r="BY63" s="73">
        <f t="shared" si="131"/>
        <v>2.6796092226561059E-2</v>
      </c>
      <c r="BZ63" s="73">
        <f t="shared" si="132"/>
        <v>21.200951655684946</v>
      </c>
      <c r="CA63" s="73">
        <f t="shared" si="133"/>
        <v>7.1328166381549112</v>
      </c>
      <c r="CB63" s="73">
        <f t="shared" si="134"/>
        <v>7.6625108434236866</v>
      </c>
      <c r="CC63" s="73">
        <f t="shared" si="135"/>
        <v>5.8377961712464191E-2</v>
      </c>
      <c r="CD63" s="73">
        <f t="shared" si="136"/>
        <v>0.92143478330805295</v>
      </c>
      <c r="CE63" s="73">
        <f t="shared" si="137"/>
        <v>7.4897128426056563</v>
      </c>
      <c r="CF63" s="73">
        <f t="shared" si="138"/>
        <v>6.6855718089196712E-3</v>
      </c>
      <c r="CG63" s="73">
        <f t="shared" si="139"/>
        <v>9.5852587726599197E-3</v>
      </c>
      <c r="CH63" s="73">
        <f t="shared" si="140"/>
        <v>3.6905349682848677E-2</v>
      </c>
      <c r="CI63" s="73"/>
      <c r="CJ63" s="73">
        <f t="shared" si="141"/>
        <v>148.74999999999997</v>
      </c>
      <c r="CK63" s="73"/>
      <c r="CL63" s="78">
        <f t="shared" si="142"/>
        <v>3.6021320306271455E-2</v>
      </c>
      <c r="CM63" s="78">
        <f t="shared" si="143"/>
        <v>3.3031621714456436E-2</v>
      </c>
      <c r="CN63" s="78">
        <f t="shared" si="144"/>
        <v>5.0048395560428158E-2</v>
      </c>
      <c r="CO63" s="78">
        <f t="shared" si="145"/>
        <v>0.10997257745119532</v>
      </c>
      <c r="CP63" s="78">
        <f t="shared" si="146"/>
        <v>2.9037979498638046E-2</v>
      </c>
      <c r="CQ63" s="78">
        <f t="shared" si="147"/>
        <v>1.8323379494621806E-2</v>
      </c>
      <c r="CR63" s="78">
        <f t="shared" si="148"/>
        <v>5.6519437575854738E-2</v>
      </c>
      <c r="CS63" s="78">
        <f t="shared" si="149"/>
        <v>1.872890112905377E-2</v>
      </c>
      <c r="CT63" s="78">
        <f t="shared" si="150"/>
        <v>2.136083486426008E-3</v>
      </c>
      <c r="CU63" s="78">
        <f t="shared" si="151"/>
        <v>0.15073505452698377</v>
      </c>
      <c r="CV63" s="78">
        <f t="shared" si="152"/>
        <v>3.1081758242851712E-2</v>
      </c>
      <c r="CW63" s="78">
        <f t="shared" si="153"/>
        <v>4.2336011754629907E-2</v>
      </c>
      <c r="CX63" s="78">
        <f t="shared" si="154"/>
        <v>8.091977560541054E-2</v>
      </c>
      <c r="CY63" s="78">
        <f t="shared" si="155"/>
        <v>7.8104363572985957E-3</v>
      </c>
      <c r="CZ63" s="78">
        <f t="shared" si="156"/>
        <v>2.7716986550752774E-3</v>
      </c>
      <c r="DA63" s="78">
        <f t="shared" si="157"/>
        <v>3.1058160255051627E-2</v>
      </c>
      <c r="DB63" s="78">
        <f t="shared" si="158"/>
        <v>1.8014179648108278E-4</v>
      </c>
      <c r="DC63" s="78">
        <f t="shared" si="159"/>
        <v>0.14252740608863831</v>
      </c>
      <c r="DD63" s="78">
        <f t="shared" si="160"/>
        <v>4.795170849179773E-2</v>
      </c>
      <c r="DE63" s="78">
        <f t="shared" si="161"/>
        <v>5.151267793898278E-2</v>
      </c>
      <c r="DF63" s="78">
        <f t="shared" si="162"/>
        <v>3.9245688546194423E-4</v>
      </c>
      <c r="DG63" s="78">
        <f t="shared" si="163"/>
        <v>6.194519551650777E-3</v>
      </c>
      <c r="DH63" s="78">
        <f t="shared" si="164"/>
        <v>5.0351010706592654E-2</v>
      </c>
      <c r="DI63" s="78">
        <f t="shared" si="165"/>
        <v>4.4945020564165866E-5</v>
      </c>
      <c r="DJ63" s="78">
        <f t="shared" si="166"/>
        <v>6.4438714438049894E-5</v>
      </c>
      <c r="DK63" s="78">
        <f t="shared" si="167"/>
        <v>2.4810319114520124E-4</v>
      </c>
      <c r="DN63" s="78">
        <f t="shared" si="85"/>
        <v>0.22907391503235136</v>
      </c>
      <c r="DO63" s="78">
        <f t="shared" si="86"/>
        <v>0.22209057422471795</v>
      </c>
      <c r="DP63" s="78">
        <f t="shared" si="87"/>
        <v>0.20738233200488335</v>
      </c>
      <c r="DQ63" s="78">
        <f t="shared" si="88"/>
        <v>0.21385337402030991</v>
      </c>
      <c r="DR63" s="78">
        <f t="shared" si="89"/>
        <v>0.12260969769816836</v>
      </c>
      <c r="DS63" s="78">
        <f t="shared" si="90"/>
        <v>9.5707801685956329E-2</v>
      </c>
      <c r="DT63" s="78">
        <f t="shared" si="91"/>
        <v>0.22811947671831828</v>
      </c>
      <c r="DU63" s="78">
        <f t="shared" si="92"/>
        <v>0.20268179738531528</v>
      </c>
      <c r="DV63" s="78">
        <f t="shared" si="93"/>
        <v>0.22628890801089141</v>
      </c>
      <c r="DW63" s="78">
        <f t="shared" si="94"/>
        <v>0.30507260012987591</v>
      </c>
      <c r="DX63" s="78">
        <f t="shared" si="95"/>
        <v>0.16214798196019073</v>
      </c>
      <c r="DY63" s="78">
        <f t="shared" si="96"/>
        <v>0.13383792237241432</v>
      </c>
      <c r="DZ63" s="78">
        <f t="shared" si="97"/>
        <v>0.12256007087283605</v>
      </c>
      <c r="EA63" s="78">
        <f t="shared" si="98"/>
        <v>4.1820437063906583E-2</v>
      </c>
      <c r="EB63" s="78">
        <f t="shared" si="99"/>
        <v>0.17653740679524629</v>
      </c>
      <c r="EC63" s="78">
        <f t="shared" si="100"/>
        <v>0.22171741663196876</v>
      </c>
      <c r="ED63" s="78">
        <f t="shared" si="101"/>
        <v>0.24217193431589989</v>
      </c>
      <c r="EE63" s="78">
        <f t="shared" si="102"/>
        <v>0.24238424940488076</v>
      </c>
      <c r="EF63" s="78">
        <f t="shared" si="103"/>
        <v>0.10605136286789323</v>
      </c>
      <c r="EG63" s="78">
        <f t="shared" si="104"/>
        <v>0.10845066508268816</v>
      </c>
      <c r="EH63" s="78">
        <f t="shared" si="105"/>
        <v>5.6982932164269542E-2</v>
      </c>
      <c r="EI63" s="78">
        <f t="shared" si="106"/>
        <v>5.6654913993245647E-2</v>
      </c>
      <c r="EJ63" s="78">
        <f t="shared" si="107"/>
        <v>5.0708497632740074E-2</v>
      </c>
      <c r="EK63" s="78">
        <f t="shared" si="108"/>
        <v>3.6378807232418875E-2</v>
      </c>
      <c r="EL63" s="78">
        <f t="shared" si="109"/>
        <v>6.9365483926311144E-2</v>
      </c>
      <c r="EM63" s="78">
        <f t="shared" si="110"/>
        <v>0.11934944077230125</v>
      </c>
    </row>
    <row r="64" spans="1:143" x14ac:dyDescent="0.25">
      <c r="A64" s="79">
        <f t="shared" si="168"/>
        <v>4.6574846287602183E-5</v>
      </c>
      <c r="B64">
        <v>1957</v>
      </c>
      <c r="C64" s="79">
        <f t="shared" si="113"/>
        <v>0.30690634883970647</v>
      </c>
      <c r="D64" s="81">
        <f t="shared" si="169"/>
        <v>5.7983626351656315E-5</v>
      </c>
      <c r="E64" s="74">
        <f t="shared" si="170"/>
        <v>0.14779469714224219</v>
      </c>
      <c r="F64">
        <v>1957</v>
      </c>
      <c r="G64" s="72">
        <v>4250000</v>
      </c>
      <c r="H64" s="27">
        <v>3.615023975069824E-2</v>
      </c>
      <c r="I64" s="27">
        <v>3.9273005931493042E-2</v>
      </c>
      <c r="J64" s="27">
        <v>4.8102752552323262E-2</v>
      </c>
      <c r="K64" s="27">
        <v>0.1101967222087958</v>
      </c>
      <c r="L64" s="27">
        <v>2.7347397532495182E-2</v>
      </c>
      <c r="M64" s="27">
        <v>1.5823963565872415E-2</v>
      </c>
      <c r="N64" s="27">
        <v>5.1033013093630571E-2</v>
      </c>
      <c r="O64" s="27">
        <v>1.5290050334426363E-2</v>
      </c>
      <c r="P64" s="27">
        <v>1.9013990753235139E-3</v>
      </c>
      <c r="Q64" s="27">
        <v>0.14779469714224219</v>
      </c>
      <c r="R64" s="27">
        <v>4.110111370310806E-2</v>
      </c>
      <c r="S64" s="27">
        <v>3.5168229054806585E-2</v>
      </c>
      <c r="T64" s="27">
        <v>9.5678549908362678E-2</v>
      </c>
      <c r="U64" s="27">
        <v>7.33655227502237E-3</v>
      </c>
      <c r="V64" s="27">
        <v>2.4770605177427576E-3</v>
      </c>
      <c r="W64" s="27">
        <v>3.1585768684295856E-2</v>
      </c>
      <c r="X64" s="27">
        <v>2.1848230409304099E-4</v>
      </c>
      <c r="Y64" s="27">
        <v>0.13620492990707311</v>
      </c>
      <c r="Z64" s="27">
        <v>5.0781596089769787E-2</v>
      </c>
      <c r="AA64" s="27">
        <v>5.6186133934754967E-2</v>
      </c>
      <c r="AB64" s="27">
        <v>3.0800902317999832E-4</v>
      </c>
      <c r="AC64" s="27">
        <v>6.4788584740286701E-3</v>
      </c>
      <c r="AD64" s="27">
        <v>4.3103172353778051E-2</v>
      </c>
      <c r="AE64" s="27">
        <v>5.7983626351656315E-5</v>
      </c>
      <c r="AF64" s="27">
        <v>6.5869399535481578E-5</v>
      </c>
      <c r="AG64" s="27">
        <v>3.3444955679635361E-4</v>
      </c>
      <c r="AH64" s="73">
        <f t="shared" si="171"/>
        <v>0.76819259470233769</v>
      </c>
      <c r="AI64" s="73">
        <f t="shared" si="172"/>
        <v>0.83455137604422724</v>
      </c>
      <c r="AJ64" s="73">
        <f t="shared" si="173"/>
        <v>1.0221834917368693</v>
      </c>
      <c r="AK64" s="73">
        <f t="shared" si="174"/>
        <v>2.3416803469369105</v>
      </c>
      <c r="AL64" s="73">
        <f t="shared" si="175"/>
        <v>0.5811321975655227</v>
      </c>
      <c r="AM64" s="73">
        <f t="shared" si="176"/>
        <v>0.33625922577478878</v>
      </c>
      <c r="AN64" s="73">
        <f t="shared" si="177"/>
        <v>1.0844515282396496</v>
      </c>
      <c r="AO64" s="73">
        <f t="shared" si="178"/>
        <v>0.3249135696065602</v>
      </c>
      <c r="AP64" s="73">
        <f t="shared" si="179"/>
        <v>4.0404730350624675E-2</v>
      </c>
      <c r="AQ64" s="73">
        <f t="shared" si="180"/>
        <v>3.1406373142726465</v>
      </c>
      <c r="AR64" s="73">
        <f t="shared" si="181"/>
        <v>0.87339866619104622</v>
      </c>
      <c r="AS64" s="73">
        <f t="shared" si="182"/>
        <v>0.74732486741463988</v>
      </c>
      <c r="AT64" s="73">
        <f t="shared" si="183"/>
        <v>2.033169185552707</v>
      </c>
      <c r="AU64" s="73">
        <f t="shared" si="184"/>
        <v>0.15590173584422537</v>
      </c>
      <c r="AV64" s="73">
        <f t="shared" si="185"/>
        <v>5.2637536002033601E-2</v>
      </c>
      <c r="AW64" s="73">
        <f t="shared" si="186"/>
        <v>0.67119758454128697</v>
      </c>
      <c r="AX64" s="73">
        <f t="shared" si="187"/>
        <v>4.6427489619771207E-3</v>
      </c>
      <c r="AY64" s="73">
        <f t="shared" si="188"/>
        <v>2.8943547605253035</v>
      </c>
      <c r="AZ64" s="73">
        <f t="shared" si="189"/>
        <v>1.079108916907608</v>
      </c>
      <c r="BA64" s="73">
        <f t="shared" si="190"/>
        <v>1.193955346113543</v>
      </c>
      <c r="BB64" s="73">
        <f t="shared" si="191"/>
        <v>6.5451917425749639E-3</v>
      </c>
      <c r="BC64" s="73">
        <f t="shared" si="192"/>
        <v>0.13767574257310924</v>
      </c>
      <c r="BD64" s="73">
        <f t="shared" si="193"/>
        <v>0.91594241251778352</v>
      </c>
      <c r="BE64" s="73">
        <f t="shared" si="194"/>
        <v>1.2321520599726965E-3</v>
      </c>
      <c r="BF64" s="73">
        <f t="shared" si="195"/>
        <v>1.3997247401289835E-3</v>
      </c>
      <c r="BG64" s="73">
        <f t="shared" si="196"/>
        <v>7.1070530819225142E-3</v>
      </c>
      <c r="BH64" s="73"/>
      <c r="BI64" s="73">
        <f t="shared" si="115"/>
        <v>6.1263639902602156</v>
      </c>
      <c r="BJ64" s="73">
        <f t="shared" si="116"/>
        <v>5.7480051060696207</v>
      </c>
      <c r="BK64" s="73">
        <f t="shared" si="117"/>
        <v>8.4668823313505559</v>
      </c>
      <c r="BL64" s="73">
        <f t="shared" si="118"/>
        <v>18.700101242802212</v>
      </c>
      <c r="BM64" s="73">
        <f t="shared" si="119"/>
        <v>4.9005316479879308</v>
      </c>
      <c r="BN64" s="73">
        <f t="shared" si="120"/>
        <v>3.0618619255997821</v>
      </c>
      <c r="BO64" s="73">
        <f t="shared" si="121"/>
        <v>9.49171786764804</v>
      </c>
      <c r="BP64" s="73">
        <f t="shared" si="122"/>
        <v>3.1108376125533077</v>
      </c>
      <c r="BQ64" s="73">
        <f t="shared" si="123"/>
        <v>0.3581471489564933</v>
      </c>
      <c r="BR64" s="73">
        <f t="shared" si="124"/>
        <v>25.562476675161477</v>
      </c>
      <c r="BS64" s="73">
        <f t="shared" si="125"/>
        <v>5.4968102048152376</v>
      </c>
      <c r="BT64" s="73">
        <f t="shared" si="126"/>
        <v>7.0448066159158369</v>
      </c>
      <c r="BU64" s="73">
        <f t="shared" si="127"/>
        <v>14.069985806857522</v>
      </c>
      <c r="BV64" s="73">
        <f t="shared" si="128"/>
        <v>1.3177041439923913</v>
      </c>
      <c r="BW64" s="73">
        <f t="shared" si="129"/>
        <v>0.46492771094448099</v>
      </c>
      <c r="BX64" s="73">
        <f t="shared" si="130"/>
        <v>5.2910989224802156</v>
      </c>
      <c r="BY64" s="73">
        <f t="shared" si="131"/>
        <v>3.143884118853818E-2</v>
      </c>
      <c r="BZ64" s="73">
        <f t="shared" si="132"/>
        <v>24.095306416210249</v>
      </c>
      <c r="CA64" s="73">
        <f t="shared" si="133"/>
        <v>8.2119255550625194</v>
      </c>
      <c r="CB64" s="73">
        <f t="shared" si="134"/>
        <v>8.8564661895372296</v>
      </c>
      <c r="CC64" s="73">
        <f t="shared" si="135"/>
        <v>6.4923153455039156E-2</v>
      </c>
      <c r="CD64" s="73">
        <f t="shared" si="136"/>
        <v>1.0591105258811622</v>
      </c>
      <c r="CE64" s="73">
        <f t="shared" si="137"/>
        <v>8.40565525512344</v>
      </c>
      <c r="CF64" s="73">
        <f t="shared" si="138"/>
        <v>7.9177238688923676E-3</v>
      </c>
      <c r="CG64" s="73">
        <f t="shared" si="139"/>
        <v>1.0984983512788904E-2</v>
      </c>
      <c r="CH64" s="73">
        <f t="shared" si="140"/>
        <v>4.401240276477119E-2</v>
      </c>
      <c r="CI64" s="73"/>
      <c r="CJ64" s="73">
        <f t="shared" si="141"/>
        <v>169.99999999999991</v>
      </c>
      <c r="CK64" s="73"/>
      <c r="CL64" s="78">
        <f t="shared" si="142"/>
        <v>3.6037435236824816E-2</v>
      </c>
      <c r="CM64" s="78">
        <f t="shared" si="143"/>
        <v>3.3811794741586021E-2</v>
      </c>
      <c r="CN64" s="78">
        <f t="shared" si="144"/>
        <v>4.9805190184415059E-2</v>
      </c>
      <c r="CO64" s="78">
        <f t="shared" si="145"/>
        <v>0.11000059554589542</v>
      </c>
      <c r="CP64" s="78">
        <f t="shared" si="146"/>
        <v>2.8826656752870196E-2</v>
      </c>
      <c r="CQ64" s="78">
        <f t="shared" si="147"/>
        <v>1.801095250352814E-2</v>
      </c>
      <c r="CR64" s="78">
        <f t="shared" si="148"/>
        <v>5.5833634515576734E-2</v>
      </c>
      <c r="CS64" s="78">
        <f t="shared" si="149"/>
        <v>1.8299044779725347E-2</v>
      </c>
      <c r="CT64" s="78">
        <f t="shared" si="150"/>
        <v>2.106747935038197E-3</v>
      </c>
      <c r="CU64" s="78">
        <f t="shared" si="151"/>
        <v>0.15036750985389111</v>
      </c>
      <c r="CV64" s="78">
        <f t="shared" si="152"/>
        <v>3.2334177675383768E-2</v>
      </c>
      <c r="CW64" s="78">
        <f t="shared" si="153"/>
        <v>4.1440038917152006E-2</v>
      </c>
      <c r="CX64" s="78">
        <f t="shared" si="154"/>
        <v>8.2764622393279585E-2</v>
      </c>
      <c r="CY64" s="78">
        <f t="shared" si="155"/>
        <v>7.7512008470140706E-3</v>
      </c>
      <c r="CZ64" s="78">
        <f t="shared" si="156"/>
        <v>2.7348688879087132E-3</v>
      </c>
      <c r="DA64" s="78">
        <f t="shared" si="157"/>
        <v>3.1124111308707167E-2</v>
      </c>
      <c r="DB64" s="78">
        <f t="shared" si="158"/>
        <v>1.8493435993257763E-4</v>
      </c>
      <c r="DC64" s="78">
        <f t="shared" si="159"/>
        <v>0.14173709656594272</v>
      </c>
      <c r="DD64" s="78">
        <f t="shared" si="160"/>
        <v>4.8305444441544255E-2</v>
      </c>
      <c r="DE64" s="78">
        <f t="shared" si="161"/>
        <v>5.2096859938454317E-2</v>
      </c>
      <c r="DF64" s="78">
        <f t="shared" si="162"/>
        <v>3.8190090267670109E-4</v>
      </c>
      <c r="DG64" s="78">
        <f t="shared" si="163"/>
        <v>6.2300619169480161E-3</v>
      </c>
      <c r="DH64" s="78">
        <f t="shared" si="164"/>
        <v>4.9445030912490848E-2</v>
      </c>
      <c r="DI64" s="78">
        <f t="shared" si="165"/>
        <v>4.6574846287602183E-5</v>
      </c>
      <c r="DJ64" s="78">
        <f t="shared" si="166"/>
        <v>6.4617550075228878E-5</v>
      </c>
      <c r="DK64" s="78">
        <f t="shared" si="167"/>
        <v>2.5889648685159538E-4</v>
      </c>
      <c r="DN64" s="78">
        <f t="shared" si="85"/>
        <v>0.22965501570872132</v>
      </c>
      <c r="DO64" s="78">
        <f t="shared" si="86"/>
        <v>0.22244423722476669</v>
      </c>
      <c r="DP64" s="78">
        <f t="shared" si="87"/>
        <v>0.20664339498670881</v>
      </c>
      <c r="DQ64" s="78">
        <f t="shared" si="88"/>
        <v>0.21267183931787048</v>
      </c>
      <c r="DR64" s="78">
        <f t="shared" si="89"/>
        <v>0.12097028855170042</v>
      </c>
      <c r="DS64" s="78">
        <f t="shared" si="90"/>
        <v>9.425037973386842E-2</v>
      </c>
      <c r="DT64" s="78">
        <f t="shared" si="91"/>
        <v>0.22660693708423138</v>
      </c>
      <c r="DU64" s="78">
        <f t="shared" si="92"/>
        <v>0.20310748024403841</v>
      </c>
      <c r="DV64" s="78">
        <f t="shared" si="93"/>
        <v>0.22624847438146509</v>
      </c>
      <c r="DW64" s="78">
        <f t="shared" si="94"/>
        <v>0.30690634883970647</v>
      </c>
      <c r="DX64" s="78">
        <f t="shared" si="95"/>
        <v>0.16429003983282944</v>
      </c>
      <c r="DY64" s="78">
        <f t="shared" si="96"/>
        <v>0.13469073104535439</v>
      </c>
      <c r="DZ64" s="78">
        <f t="shared" si="97"/>
        <v>0.12437480343690953</v>
      </c>
      <c r="EA64" s="78">
        <f t="shared" si="98"/>
        <v>4.1795115403562524E-2</v>
      </c>
      <c r="EB64" s="78">
        <f t="shared" si="99"/>
        <v>0.17578101112249117</v>
      </c>
      <c r="EC64" s="78">
        <f t="shared" si="100"/>
        <v>0.2213515866761267</v>
      </c>
      <c r="ED64" s="78">
        <f t="shared" si="101"/>
        <v>0.24232433530587386</v>
      </c>
      <c r="EE64" s="78">
        <f t="shared" si="102"/>
        <v>0.24252130184861798</v>
      </c>
      <c r="EF64" s="78">
        <f t="shared" si="103"/>
        <v>0.10701426719962329</v>
      </c>
      <c r="EG64" s="78">
        <f t="shared" si="104"/>
        <v>0.10815385367056989</v>
      </c>
      <c r="EH64" s="78">
        <f t="shared" si="105"/>
        <v>5.6103568578403165E-2</v>
      </c>
      <c r="EI64" s="78">
        <f t="shared" si="106"/>
        <v>5.5786285225801695E-2</v>
      </c>
      <c r="EJ64" s="78">
        <f t="shared" si="107"/>
        <v>4.9815119795705277E-2</v>
      </c>
      <c r="EK64" s="78">
        <f t="shared" si="108"/>
        <v>3.6407524120039246E-2</v>
      </c>
      <c r="EL64" s="78">
        <f t="shared" si="109"/>
        <v>7.0172744015337657E-2</v>
      </c>
      <c r="EM64" s="78">
        <f t="shared" si="110"/>
        <v>0.1199133166496775</v>
      </c>
    </row>
    <row r="65" spans="1:143" x14ac:dyDescent="0.25">
      <c r="A65" s="79">
        <f t="shared" si="168"/>
        <v>4.5643953235832035E-5</v>
      </c>
      <c r="B65">
        <v>1958</v>
      </c>
      <c r="C65" s="79">
        <f t="shared" si="113"/>
        <v>0.30819600851168927</v>
      </c>
      <c r="D65" s="81">
        <f t="shared" si="169"/>
        <v>3.8196808821670892E-5</v>
      </c>
      <c r="E65" s="74">
        <f t="shared" si="170"/>
        <v>0.1459976346272463</v>
      </c>
      <c r="F65">
        <v>1958</v>
      </c>
      <c r="G65" s="72">
        <v>4250000</v>
      </c>
      <c r="H65" s="27">
        <v>3.6503888529451155E-2</v>
      </c>
      <c r="I65" s="27">
        <v>4.2737513416039645E-2</v>
      </c>
      <c r="J65" s="27">
        <v>4.903338495404122E-2</v>
      </c>
      <c r="K65" s="27">
        <v>0.11106170152164768</v>
      </c>
      <c r="L65" s="27">
        <v>2.708672467551575E-2</v>
      </c>
      <c r="M65" s="27">
        <v>1.5363605326049846E-2</v>
      </c>
      <c r="N65" s="27">
        <v>4.7646510697935865E-2</v>
      </c>
      <c r="O65" s="27">
        <v>1.4422832071738322E-2</v>
      </c>
      <c r="P65" s="27">
        <v>1.9027669579684203E-3</v>
      </c>
      <c r="Q65" s="27">
        <v>0.1459976346272463</v>
      </c>
      <c r="R65" s="27">
        <v>4.1403454500527209E-2</v>
      </c>
      <c r="S65" s="27">
        <v>3.3301958506004918E-2</v>
      </c>
      <c r="T65" s="27">
        <v>9.781023825377394E-2</v>
      </c>
      <c r="U65" s="27">
        <v>7.326242245104678E-3</v>
      </c>
      <c r="V65" s="27">
        <v>2.3455670009751976E-3</v>
      </c>
      <c r="W65" s="27">
        <v>3.135769378042777E-2</v>
      </c>
      <c r="X65" s="27">
        <v>2.192779765688514E-4</v>
      </c>
      <c r="Y65" s="27">
        <v>0.13359829029197451</v>
      </c>
      <c r="Z65" s="27">
        <v>5.1261060569764351E-2</v>
      </c>
      <c r="AA65" s="27">
        <v>6.0557503645201634E-2</v>
      </c>
      <c r="AB65" s="27">
        <v>2.5888948201354713E-4</v>
      </c>
      <c r="AC65" s="27">
        <v>6.5109054247013574E-3</v>
      </c>
      <c r="AD65" s="27">
        <v>4.1878321000322551E-2</v>
      </c>
      <c r="AE65" s="27">
        <v>3.8196808821670892E-5</v>
      </c>
      <c r="AF65" s="27">
        <v>9.0540583873590261E-5</v>
      </c>
      <c r="AG65" s="27">
        <v>2.8529715231001096E-4</v>
      </c>
      <c r="AH65" s="73">
        <f t="shared" si="171"/>
        <v>0.77570763125083697</v>
      </c>
      <c r="AI65" s="73">
        <f t="shared" si="172"/>
        <v>0.90817216009084256</v>
      </c>
      <c r="AJ65" s="73">
        <f t="shared" si="173"/>
        <v>1.0419594302733759</v>
      </c>
      <c r="AK65" s="73">
        <f t="shared" si="174"/>
        <v>2.3600611573350134</v>
      </c>
      <c r="AL65" s="73">
        <f t="shared" si="175"/>
        <v>0.5755928993547097</v>
      </c>
      <c r="AM65" s="73">
        <f t="shared" si="176"/>
        <v>0.32647661317855925</v>
      </c>
      <c r="AN65" s="73">
        <f t="shared" si="177"/>
        <v>1.0124883523311372</v>
      </c>
      <c r="AO65" s="73">
        <f t="shared" si="178"/>
        <v>0.30648518152443938</v>
      </c>
      <c r="AP65" s="73">
        <f t="shared" si="179"/>
        <v>4.0433797856828935E-2</v>
      </c>
      <c r="AQ65" s="73">
        <f t="shared" si="180"/>
        <v>3.102449735828984</v>
      </c>
      <c r="AR65" s="73">
        <f t="shared" si="181"/>
        <v>0.87982340813620319</v>
      </c>
      <c r="AS65" s="73">
        <f t="shared" si="182"/>
        <v>0.70766661825260457</v>
      </c>
      <c r="AT65" s="73">
        <f t="shared" si="183"/>
        <v>2.0784675628926963</v>
      </c>
      <c r="AU65" s="73">
        <f t="shared" si="184"/>
        <v>0.15568264770847443</v>
      </c>
      <c r="AV65" s="73">
        <f t="shared" si="185"/>
        <v>4.9843298770722952E-2</v>
      </c>
      <c r="AW65" s="73">
        <f t="shared" si="186"/>
        <v>0.66635099283409016</v>
      </c>
      <c r="AX65" s="73">
        <f t="shared" si="187"/>
        <v>4.6596570020880921E-3</v>
      </c>
      <c r="AY65" s="73">
        <f t="shared" si="188"/>
        <v>2.8389636687044586</v>
      </c>
      <c r="AZ65" s="73">
        <f t="shared" si="189"/>
        <v>1.0892975371074924</v>
      </c>
      <c r="BA65" s="73">
        <f t="shared" si="190"/>
        <v>1.2868469524605346</v>
      </c>
      <c r="BB65" s="73">
        <f t="shared" si="191"/>
        <v>5.501401492787876E-3</v>
      </c>
      <c r="BC65" s="73">
        <f t="shared" si="192"/>
        <v>0.13835674027490383</v>
      </c>
      <c r="BD65" s="73">
        <f t="shared" si="193"/>
        <v>0.88991432125685421</v>
      </c>
      <c r="BE65" s="73">
        <f t="shared" si="194"/>
        <v>8.1168218746050641E-4</v>
      </c>
      <c r="BF65" s="73">
        <f t="shared" si="195"/>
        <v>1.923987407313793E-3</v>
      </c>
      <c r="BG65" s="73">
        <f t="shared" si="196"/>
        <v>6.0625644865877322E-3</v>
      </c>
      <c r="BH65" s="73"/>
      <c r="BI65" s="73">
        <f t="shared" si="115"/>
        <v>6.9020716215110527</v>
      </c>
      <c r="BJ65" s="73">
        <f t="shared" si="116"/>
        <v>6.656177266160463</v>
      </c>
      <c r="BK65" s="73">
        <f t="shared" si="117"/>
        <v>9.5088417616239322</v>
      </c>
      <c r="BL65" s="73">
        <f t="shared" si="118"/>
        <v>21.060162400137227</v>
      </c>
      <c r="BM65" s="73">
        <f t="shared" si="119"/>
        <v>5.476124547342641</v>
      </c>
      <c r="BN65" s="73">
        <f t="shared" si="120"/>
        <v>3.3883385387783411</v>
      </c>
      <c r="BO65" s="73">
        <f t="shared" si="121"/>
        <v>10.504206219979178</v>
      </c>
      <c r="BP65" s="73">
        <f t="shared" si="122"/>
        <v>3.4173227940777471</v>
      </c>
      <c r="BQ65" s="73">
        <f t="shared" si="123"/>
        <v>0.39858094681332223</v>
      </c>
      <c r="BR65" s="73">
        <f t="shared" si="124"/>
        <v>28.664926410990461</v>
      </c>
      <c r="BS65" s="73">
        <f t="shared" si="125"/>
        <v>6.3766336129514407</v>
      </c>
      <c r="BT65" s="73">
        <f t="shared" si="126"/>
        <v>7.7524732341684413</v>
      </c>
      <c r="BU65" s="73">
        <f t="shared" si="127"/>
        <v>16.148453369750218</v>
      </c>
      <c r="BV65" s="73">
        <f t="shared" si="128"/>
        <v>1.4733867917008658</v>
      </c>
      <c r="BW65" s="73">
        <f t="shared" si="129"/>
        <v>0.51477100971520395</v>
      </c>
      <c r="BX65" s="73">
        <f t="shared" si="130"/>
        <v>5.9574499153143057</v>
      </c>
      <c r="BY65" s="73">
        <f t="shared" si="131"/>
        <v>3.6098498190626271E-2</v>
      </c>
      <c r="BZ65" s="73">
        <f t="shared" si="132"/>
        <v>26.934270084914708</v>
      </c>
      <c r="CA65" s="73">
        <f t="shared" si="133"/>
        <v>9.3012230921700123</v>
      </c>
      <c r="CB65" s="73">
        <f t="shared" si="134"/>
        <v>10.143313141997764</v>
      </c>
      <c r="CC65" s="73">
        <f t="shared" si="135"/>
        <v>7.0424554947827039E-2</v>
      </c>
      <c r="CD65" s="73">
        <f t="shared" si="136"/>
        <v>1.1974672661560659</v>
      </c>
      <c r="CE65" s="73">
        <f t="shared" si="137"/>
        <v>9.295569576380295</v>
      </c>
      <c r="CF65" s="73">
        <f t="shared" si="138"/>
        <v>8.7294060563528741E-3</v>
      </c>
      <c r="CG65" s="73">
        <f t="shared" si="139"/>
        <v>1.2908970920102696E-2</v>
      </c>
      <c r="CH65" s="73">
        <f t="shared" si="140"/>
        <v>5.0074967251358925E-2</v>
      </c>
      <c r="CI65" s="73"/>
      <c r="CJ65" s="73">
        <f t="shared" si="141"/>
        <v>191.24999999999994</v>
      </c>
      <c r="CK65" s="73"/>
      <c r="CL65" s="78">
        <f t="shared" si="142"/>
        <v>3.608926338044996E-2</v>
      </c>
      <c r="CM65" s="78">
        <f t="shared" si="143"/>
        <v>3.4803541260969753E-2</v>
      </c>
      <c r="CN65" s="78">
        <f t="shared" si="144"/>
        <v>4.9719434047706852E-2</v>
      </c>
      <c r="CO65" s="78">
        <f t="shared" si="145"/>
        <v>0.11011849620986788</v>
      </c>
      <c r="CP65" s="78">
        <f t="shared" si="146"/>
        <v>2.8633330966497478E-2</v>
      </c>
      <c r="CQ65" s="78">
        <f t="shared" si="147"/>
        <v>1.7716802817141657E-2</v>
      </c>
      <c r="CR65" s="78">
        <f t="shared" si="148"/>
        <v>5.492395409139441E-2</v>
      </c>
      <c r="CS65" s="78">
        <f t="shared" si="149"/>
        <v>1.7868354478837899E-2</v>
      </c>
      <c r="CT65" s="78">
        <f t="shared" si="150"/>
        <v>2.0840833820304438E-3</v>
      </c>
      <c r="CU65" s="78">
        <f t="shared" si="151"/>
        <v>0.14988196816204166</v>
      </c>
      <c r="CV65" s="78">
        <f t="shared" si="152"/>
        <v>3.3341875100399702E-2</v>
      </c>
      <c r="CW65" s="78">
        <f t="shared" si="153"/>
        <v>4.0535807760357874E-2</v>
      </c>
      <c r="CX65" s="78">
        <f t="shared" si="154"/>
        <v>8.4436357488890057E-2</v>
      </c>
      <c r="CY65" s="78">
        <f t="shared" si="155"/>
        <v>7.7039832245796927E-3</v>
      </c>
      <c r="CZ65" s="78">
        <f t="shared" si="156"/>
        <v>2.6916131226938779E-3</v>
      </c>
      <c r="DA65" s="78">
        <f t="shared" si="157"/>
        <v>3.1150064916676119E-2</v>
      </c>
      <c r="DB65" s="78">
        <f t="shared" si="158"/>
        <v>1.8875031733660801E-4</v>
      </c>
      <c r="DC65" s="78">
        <f t="shared" si="159"/>
        <v>0.14083278475772401</v>
      </c>
      <c r="DD65" s="78">
        <f t="shared" si="160"/>
        <v>4.8633846233568707E-2</v>
      </c>
      <c r="DE65" s="78">
        <f t="shared" si="161"/>
        <v>5.3036931461426233E-2</v>
      </c>
      <c r="DF65" s="78">
        <f t="shared" si="162"/>
        <v>3.6823296704746177E-4</v>
      </c>
      <c r="DG65" s="78">
        <f t="shared" si="163"/>
        <v>6.2612667511428299E-3</v>
      </c>
      <c r="DH65" s="78">
        <f t="shared" si="164"/>
        <v>4.8604285366694366E-2</v>
      </c>
      <c r="DI65" s="78">
        <f t="shared" si="165"/>
        <v>4.5643953235832035E-5</v>
      </c>
      <c r="DJ65" s="78">
        <f t="shared" si="166"/>
        <v>6.7497887163935679E-5</v>
      </c>
      <c r="DK65" s="78">
        <f t="shared" si="167"/>
        <v>2.6182989412475263E-4</v>
      </c>
      <c r="DN65" s="78">
        <f t="shared" si="85"/>
        <v>0.23073073489899446</v>
      </c>
      <c r="DO65" s="78">
        <f t="shared" si="86"/>
        <v>0.22327480248504197</v>
      </c>
      <c r="DP65" s="78">
        <f t="shared" si="87"/>
        <v>0.20618806404121387</v>
      </c>
      <c r="DQ65" s="78">
        <f t="shared" si="88"/>
        <v>0.21139258408490144</v>
      </c>
      <c r="DR65" s="78">
        <f t="shared" si="89"/>
        <v>0.11914244235387145</v>
      </c>
      <c r="DS65" s="78">
        <f t="shared" si="90"/>
        <v>9.2593194769404419E-2</v>
      </c>
      <c r="DT65" s="78">
        <f t="shared" si="91"/>
        <v>0.22475836011430442</v>
      </c>
      <c r="DU65" s="78">
        <f t="shared" si="92"/>
        <v>0.20317628112330971</v>
      </c>
      <c r="DV65" s="78">
        <f t="shared" si="93"/>
        <v>0.22584373440482969</v>
      </c>
      <c r="DW65" s="78">
        <f t="shared" si="94"/>
        <v>0.30819600851168927</v>
      </c>
      <c r="DX65" s="78">
        <f t="shared" si="95"/>
        <v>0.16601802357422732</v>
      </c>
      <c r="DY65" s="78">
        <f t="shared" si="96"/>
        <v>0.13536776159652147</v>
      </c>
      <c r="DZ65" s="78">
        <f t="shared" si="97"/>
        <v>0.12598201875283974</v>
      </c>
      <c r="EA65" s="78">
        <f t="shared" si="98"/>
        <v>4.1734411581286303E-2</v>
      </c>
      <c r="EB65" s="78">
        <f t="shared" si="99"/>
        <v>0.17486321311443062</v>
      </c>
      <c r="EC65" s="78">
        <f t="shared" si="100"/>
        <v>0.22080544622530543</v>
      </c>
      <c r="ED65" s="78">
        <f t="shared" si="101"/>
        <v>0.24269231277005557</v>
      </c>
      <c r="EE65" s="78">
        <f t="shared" si="102"/>
        <v>0.24287179541976642</v>
      </c>
      <c r="EF65" s="78">
        <f t="shared" si="103"/>
        <v>0.10830027741318524</v>
      </c>
      <c r="EG65" s="78">
        <f t="shared" si="104"/>
        <v>0.10827071654631089</v>
      </c>
      <c r="EH65" s="78">
        <f t="shared" si="105"/>
        <v>5.5279429038120491E-2</v>
      </c>
      <c r="EI65" s="78">
        <f t="shared" si="106"/>
        <v>5.4978693958236964E-2</v>
      </c>
      <c r="EJ65" s="78">
        <f t="shared" si="107"/>
        <v>4.8979257101218886E-2</v>
      </c>
      <c r="EK65" s="78">
        <f t="shared" si="108"/>
        <v>3.6464235114974479E-2</v>
      </c>
      <c r="EL65" s="78">
        <f t="shared" si="109"/>
        <v>7.1222132422708403E-2</v>
      </c>
      <c r="EM65" s="78">
        <f t="shared" si="110"/>
        <v>0.12087406858325131</v>
      </c>
    </row>
    <row r="66" spans="1:143" x14ac:dyDescent="0.25">
      <c r="A66" s="79">
        <f t="shared" si="168"/>
        <v>4.7172997527668406E-5</v>
      </c>
      <c r="B66">
        <v>1959</v>
      </c>
      <c r="C66" s="79">
        <f t="shared" si="113"/>
        <v>0.30934685729074229</v>
      </c>
      <c r="D66" s="81">
        <f t="shared" si="169"/>
        <v>6.0934396154195897E-5</v>
      </c>
      <c r="E66" s="74">
        <f t="shared" si="170"/>
        <v>0.14798949303519851</v>
      </c>
      <c r="F66">
        <v>1959</v>
      </c>
      <c r="G66" s="72">
        <v>4250000</v>
      </c>
      <c r="H66" s="27">
        <v>3.6827811583347476E-2</v>
      </c>
      <c r="I66" s="27">
        <v>4.4385082884840554E-2</v>
      </c>
      <c r="J66" s="27">
        <v>5.0818817666475113E-2</v>
      </c>
      <c r="K66" s="27">
        <v>0.11156619209709005</v>
      </c>
      <c r="L66" s="27">
        <v>2.7411103746902893E-2</v>
      </c>
      <c r="M66" s="27">
        <v>1.5222349611566661E-2</v>
      </c>
      <c r="N66" s="27">
        <v>4.6214052221714957E-2</v>
      </c>
      <c r="O66" s="27">
        <v>1.3617431362089993E-2</v>
      </c>
      <c r="P66" s="27">
        <v>1.8364689548626117E-3</v>
      </c>
      <c r="Q66" s="27">
        <v>0.14798949303519851</v>
      </c>
      <c r="R66" s="27">
        <v>4.2809694381192455E-2</v>
      </c>
      <c r="S66" s="27">
        <v>3.1731352434235381E-2</v>
      </c>
      <c r="T66" s="27">
        <v>9.7173956451593241E-2</v>
      </c>
      <c r="U66" s="27">
        <v>7.5038365233270933E-3</v>
      </c>
      <c r="V66" s="27">
        <v>2.2737904288000332E-3</v>
      </c>
      <c r="W66" s="27">
        <v>3.1681667465063498E-2</v>
      </c>
      <c r="X66" s="27">
        <v>2.3436306213152268E-4</v>
      </c>
      <c r="Y66" s="27">
        <v>0.12937684736683724</v>
      </c>
      <c r="Z66" s="27">
        <v>5.2074066227251546E-2</v>
      </c>
      <c r="AA66" s="27">
        <v>6.2155896434025394E-2</v>
      </c>
      <c r="AB66" s="27">
        <v>2.2077000452789435E-4</v>
      </c>
      <c r="AC66" s="27">
        <v>6.4342035077588232E-3</v>
      </c>
      <c r="AD66" s="27">
        <v>3.9883905913542531E-2</v>
      </c>
      <c r="AE66" s="27">
        <v>6.0934396154195897E-5</v>
      </c>
      <c r="AF66" s="27">
        <v>1.724912137288007E-4</v>
      </c>
      <c r="AG66" s="27">
        <v>3.2342102574150128E-4</v>
      </c>
      <c r="AH66" s="73">
        <f t="shared" si="171"/>
        <v>0.78259099614613381</v>
      </c>
      <c r="AI66" s="73">
        <f t="shared" si="172"/>
        <v>0.94318301130286186</v>
      </c>
      <c r="AJ66" s="73">
        <f t="shared" si="173"/>
        <v>1.0798998754125961</v>
      </c>
      <c r="AK66" s="73">
        <f t="shared" si="174"/>
        <v>2.3707815820631635</v>
      </c>
      <c r="AL66" s="73">
        <f t="shared" si="175"/>
        <v>0.58248595462168651</v>
      </c>
      <c r="AM66" s="73">
        <f t="shared" si="176"/>
        <v>0.32347492924579158</v>
      </c>
      <c r="AN66" s="73">
        <f t="shared" si="177"/>
        <v>0.98204860971144281</v>
      </c>
      <c r="AO66" s="73">
        <f t="shared" si="178"/>
        <v>0.2893704164444123</v>
      </c>
      <c r="AP66" s="73">
        <f t="shared" si="179"/>
        <v>3.9024965290830493E-2</v>
      </c>
      <c r="AQ66" s="73">
        <f t="shared" si="180"/>
        <v>3.1447767269979687</v>
      </c>
      <c r="AR66" s="73">
        <f t="shared" si="181"/>
        <v>0.90970600560033965</v>
      </c>
      <c r="AS66" s="73">
        <f t="shared" si="182"/>
        <v>0.67429123922750178</v>
      </c>
      <c r="AT66" s="73">
        <f t="shared" si="183"/>
        <v>2.0649465745963562</v>
      </c>
      <c r="AU66" s="73">
        <f t="shared" si="184"/>
        <v>0.15945652612070071</v>
      </c>
      <c r="AV66" s="73">
        <f t="shared" si="185"/>
        <v>4.831804661200071E-2</v>
      </c>
      <c r="AW66" s="73">
        <f t="shared" si="186"/>
        <v>0.6732354336325993</v>
      </c>
      <c r="AX66" s="73">
        <f t="shared" si="187"/>
        <v>4.9802150702948573E-3</v>
      </c>
      <c r="AY66" s="73">
        <f t="shared" si="188"/>
        <v>2.7492580065452912</v>
      </c>
      <c r="AZ66" s="73">
        <f t="shared" si="189"/>
        <v>1.1065739073290954</v>
      </c>
      <c r="BA66" s="73">
        <f t="shared" si="190"/>
        <v>1.3208127992230398</v>
      </c>
      <c r="BB66" s="73">
        <f t="shared" si="191"/>
        <v>4.691362596217755E-3</v>
      </c>
      <c r="BC66" s="73">
        <f t="shared" si="192"/>
        <v>0.136726824539875</v>
      </c>
      <c r="BD66" s="73">
        <f t="shared" si="193"/>
        <v>0.84753300066277881</v>
      </c>
      <c r="BE66" s="73">
        <f t="shared" si="194"/>
        <v>1.2948559182766627E-3</v>
      </c>
      <c r="BF66" s="73">
        <f t="shared" si="195"/>
        <v>3.6654382917370152E-3</v>
      </c>
      <c r="BG66" s="73">
        <f t="shared" si="196"/>
        <v>6.8726967970069016E-3</v>
      </c>
      <c r="BH66" s="73"/>
      <c r="BI66" s="73">
        <f t="shared" si="115"/>
        <v>7.6846626176571862</v>
      </c>
      <c r="BJ66" s="73">
        <f t="shared" si="116"/>
        <v>7.5993602774633251</v>
      </c>
      <c r="BK66" s="73">
        <f t="shared" si="117"/>
        <v>10.588741637036529</v>
      </c>
      <c r="BL66" s="73">
        <f t="shared" si="118"/>
        <v>23.43094398220039</v>
      </c>
      <c r="BM66" s="73">
        <f t="shared" si="119"/>
        <v>6.0586105019643277</v>
      </c>
      <c r="BN66" s="73">
        <f t="shared" si="120"/>
        <v>3.7118134680241326</v>
      </c>
      <c r="BO66" s="73">
        <f t="shared" si="121"/>
        <v>11.486254829690621</v>
      </c>
      <c r="BP66" s="73">
        <f t="shared" si="122"/>
        <v>3.7066932105221593</v>
      </c>
      <c r="BQ66" s="73">
        <f t="shared" si="123"/>
        <v>0.43760591210415273</v>
      </c>
      <c r="BR66" s="73">
        <f t="shared" si="124"/>
        <v>31.809703137988429</v>
      </c>
      <c r="BS66" s="73">
        <f t="shared" si="125"/>
        <v>7.2863396185517804</v>
      </c>
      <c r="BT66" s="73">
        <f t="shared" si="126"/>
        <v>8.4267644733959433</v>
      </c>
      <c r="BU66" s="73">
        <f t="shared" si="127"/>
        <v>18.213399944346573</v>
      </c>
      <c r="BV66" s="73">
        <f t="shared" si="128"/>
        <v>1.6328433178215664</v>
      </c>
      <c r="BW66" s="73">
        <f t="shared" si="129"/>
        <v>0.56308905632720463</v>
      </c>
      <c r="BX66" s="73">
        <f t="shared" si="130"/>
        <v>6.6306853489469049</v>
      </c>
      <c r="BY66" s="73">
        <f t="shared" si="131"/>
        <v>4.1078713260921128E-2</v>
      </c>
      <c r="BZ66" s="73">
        <f t="shared" si="132"/>
        <v>29.683528091459998</v>
      </c>
      <c r="CA66" s="73">
        <f t="shared" si="133"/>
        <v>10.407796999499107</v>
      </c>
      <c r="CB66" s="73">
        <f t="shared" si="134"/>
        <v>11.464125941220804</v>
      </c>
      <c r="CC66" s="73">
        <f t="shared" si="135"/>
        <v>7.51159175440448E-2</v>
      </c>
      <c r="CD66" s="73">
        <f t="shared" si="136"/>
        <v>1.3341940906959409</v>
      </c>
      <c r="CE66" s="73">
        <f t="shared" si="137"/>
        <v>10.143102577043074</v>
      </c>
      <c r="CF66" s="73">
        <f t="shared" si="138"/>
        <v>1.0024261974629536E-2</v>
      </c>
      <c r="CG66" s="73">
        <f t="shared" si="139"/>
        <v>1.6574409211839711E-2</v>
      </c>
      <c r="CH66" s="73">
        <f t="shared" si="140"/>
        <v>5.6947664048365827E-2</v>
      </c>
      <c r="CI66" s="73"/>
      <c r="CJ66" s="73">
        <f t="shared" si="141"/>
        <v>212.5</v>
      </c>
      <c r="CK66" s="73"/>
      <c r="CL66" s="78">
        <f t="shared" si="142"/>
        <v>3.6163118200739697E-2</v>
      </c>
      <c r="CM66" s="78">
        <f t="shared" si="143"/>
        <v>3.5761695423356825E-2</v>
      </c>
      <c r="CN66" s="78">
        <f t="shared" si="144"/>
        <v>4.9829372409583669E-2</v>
      </c>
      <c r="CO66" s="78">
        <f t="shared" si="145"/>
        <v>0.11026326579859007</v>
      </c>
      <c r="CP66" s="78">
        <f t="shared" si="146"/>
        <v>2.8511108244538012E-2</v>
      </c>
      <c r="CQ66" s="78">
        <f t="shared" si="147"/>
        <v>1.7467357496584155E-2</v>
      </c>
      <c r="CR66" s="78">
        <f t="shared" si="148"/>
        <v>5.4052963904426453E-2</v>
      </c>
      <c r="CS66" s="78">
        <f t="shared" si="149"/>
        <v>1.7443262167163104E-2</v>
      </c>
      <c r="CT66" s="78">
        <f t="shared" si="150"/>
        <v>2.0593219393136601E-3</v>
      </c>
      <c r="CU66" s="78">
        <f t="shared" si="151"/>
        <v>0.14969272064935732</v>
      </c>
      <c r="CV66" s="78">
        <f t="shared" si="152"/>
        <v>3.4288657028478969E-2</v>
      </c>
      <c r="CW66" s="78">
        <f t="shared" si="153"/>
        <v>3.9655362227745614E-2</v>
      </c>
      <c r="CX66" s="78">
        <f t="shared" si="154"/>
        <v>8.571011738516035E-2</v>
      </c>
      <c r="CY66" s="78">
        <f t="shared" si="155"/>
        <v>7.6839685544544305E-3</v>
      </c>
      <c r="CZ66" s="78">
        <f t="shared" si="156"/>
        <v>2.6498308533044923E-3</v>
      </c>
      <c r="DA66" s="78">
        <f t="shared" si="157"/>
        <v>3.1203225171514845E-2</v>
      </c>
      <c r="DB66" s="78">
        <f t="shared" si="158"/>
        <v>1.9331159181609943E-4</v>
      </c>
      <c r="DC66" s="78">
        <f t="shared" si="159"/>
        <v>0.13968719101863528</v>
      </c>
      <c r="DD66" s="78">
        <f t="shared" si="160"/>
        <v>4.8977868232936976E-2</v>
      </c>
      <c r="DE66" s="78">
        <f t="shared" si="161"/>
        <v>5.3948827958686135E-2</v>
      </c>
      <c r="DF66" s="78">
        <f t="shared" si="162"/>
        <v>3.5348667079550494E-4</v>
      </c>
      <c r="DG66" s="78">
        <f t="shared" si="163"/>
        <v>6.2785604268044276E-3</v>
      </c>
      <c r="DH66" s="78">
        <f t="shared" si="164"/>
        <v>4.7732247421379173E-2</v>
      </c>
      <c r="DI66" s="78">
        <f t="shared" si="165"/>
        <v>4.7172997527668406E-5</v>
      </c>
      <c r="DJ66" s="78">
        <f t="shared" si="166"/>
        <v>7.7997219820422165E-5</v>
      </c>
      <c r="DK66" s="78">
        <f t="shared" si="167"/>
        <v>2.6798900728642743E-4</v>
      </c>
      <c r="DN66" s="78">
        <f t="shared" si="85"/>
        <v>0.23201745183227027</v>
      </c>
      <c r="DO66" s="78">
        <f t="shared" si="86"/>
        <v>0.22436544187606855</v>
      </c>
      <c r="DP66" s="78">
        <f t="shared" si="87"/>
        <v>0.2060711039492959</v>
      </c>
      <c r="DQ66" s="78">
        <f t="shared" si="88"/>
        <v>0.2102946954441387</v>
      </c>
      <c r="DR66" s="78">
        <f t="shared" si="89"/>
        <v>0.11747469181271172</v>
      </c>
      <c r="DS66" s="78">
        <f t="shared" si="90"/>
        <v>9.1022905507487373E-2</v>
      </c>
      <c r="DT66" s="78">
        <f t="shared" si="91"/>
        <v>0.22324826866026054</v>
      </c>
      <c r="DU66" s="78">
        <f t="shared" si="92"/>
        <v>0.20348396178431305</v>
      </c>
      <c r="DV66" s="78">
        <f t="shared" si="93"/>
        <v>0.22569606184489555</v>
      </c>
      <c r="DW66" s="78">
        <f t="shared" si="94"/>
        <v>0.30934685729074229</v>
      </c>
      <c r="DX66" s="78">
        <f t="shared" si="95"/>
        <v>0.16733810519583939</v>
      </c>
      <c r="DY66" s="78">
        <f t="shared" si="96"/>
        <v>0.13569927902066489</v>
      </c>
      <c r="DZ66" s="78">
        <f t="shared" si="97"/>
        <v>0.1272471419644341</v>
      </c>
      <c r="EA66" s="78">
        <f t="shared" si="98"/>
        <v>4.1730336171089864E-2</v>
      </c>
      <c r="EB66" s="78">
        <f t="shared" si="99"/>
        <v>0.17373355863527071</v>
      </c>
      <c r="EC66" s="78">
        <f t="shared" si="100"/>
        <v>0.22006159601490322</v>
      </c>
      <c r="ED66" s="78">
        <f t="shared" si="101"/>
        <v>0.24280719880207449</v>
      </c>
      <c r="EE66" s="78">
        <f t="shared" si="102"/>
        <v>0.24296737388105391</v>
      </c>
      <c r="EF66" s="78">
        <f t="shared" si="103"/>
        <v>0.10955874328922305</v>
      </c>
      <c r="EG66" s="78">
        <f t="shared" si="104"/>
        <v>0.10831312247766524</v>
      </c>
      <c r="EH66" s="78">
        <f t="shared" si="105"/>
        <v>5.4411467516506773E-2</v>
      </c>
      <c r="EI66" s="78">
        <f t="shared" si="106"/>
        <v>5.4135978065531692E-2</v>
      </c>
      <c r="EJ66" s="78">
        <f t="shared" si="107"/>
        <v>4.812540664601369E-2</v>
      </c>
      <c r="EK66" s="78">
        <f t="shared" si="108"/>
        <v>3.6556277425374213E-2</v>
      </c>
      <c r="EL66" s="78">
        <f t="shared" si="109"/>
        <v>7.2270799851203368E-2</v>
      </c>
      <c r="EM66" s="78">
        <f t="shared" si="110"/>
        <v>0.12202217504096662</v>
      </c>
    </row>
    <row r="67" spans="1:143" x14ac:dyDescent="0.25">
      <c r="A67" s="79">
        <f t="shared" si="168"/>
        <v>4.825710416891653E-5</v>
      </c>
      <c r="B67">
        <v>1960</v>
      </c>
      <c r="C67" s="79">
        <f t="shared" si="113"/>
        <v>0.31057456270886896</v>
      </c>
      <c r="D67" s="81">
        <f t="shared" si="169"/>
        <v>5.9078183411502524E-5</v>
      </c>
      <c r="E67" s="74">
        <f t="shared" si="170"/>
        <v>0.14951422260378186</v>
      </c>
      <c r="F67">
        <v>1960</v>
      </c>
      <c r="G67" s="72">
        <v>4257850</v>
      </c>
      <c r="H67" s="27">
        <v>3.8447237790157109E-2</v>
      </c>
      <c r="I67" s="27">
        <v>4.4737657700067567E-2</v>
      </c>
      <c r="J67" s="27">
        <v>5.2134621362764894E-2</v>
      </c>
      <c r="K67" s="27">
        <v>0.11296592642328018</v>
      </c>
      <c r="L67" s="27">
        <v>2.7324128702291436E-2</v>
      </c>
      <c r="M67" s="27">
        <v>1.4798616070109861E-2</v>
      </c>
      <c r="N67" s="27">
        <v>4.5249668622967254E-2</v>
      </c>
      <c r="O67" s="27">
        <v>1.2965316886467204E-2</v>
      </c>
      <c r="P67" s="27">
        <v>1.8393945517724158E-3</v>
      </c>
      <c r="Q67" s="27">
        <v>0.14951422260378186</v>
      </c>
      <c r="R67" s="27">
        <v>4.5432529666859997E-2</v>
      </c>
      <c r="S67" s="27">
        <v>3.0223648434170258E-2</v>
      </c>
      <c r="T67" s="27">
        <v>9.7658581551571269E-2</v>
      </c>
      <c r="U67" s="27">
        <v>7.4368179927765199E-3</v>
      </c>
      <c r="V67" s="27">
        <v>2.221058371589583E-3</v>
      </c>
      <c r="W67" s="27">
        <v>3.1180621230542296E-2</v>
      </c>
      <c r="X67" s="27">
        <v>2.7335381689607915E-4</v>
      </c>
      <c r="Y67" s="27">
        <v>0.12356295835410057</v>
      </c>
      <c r="Z67" s="27">
        <v>5.2982346407272805E-2</v>
      </c>
      <c r="AA67" s="27">
        <v>6.3345409976804781E-2</v>
      </c>
      <c r="AB67" s="27">
        <v>2.3209286340233133E-4</v>
      </c>
      <c r="AC67" s="27">
        <v>6.7424149004556054E-3</v>
      </c>
      <c r="AD67" s="27">
        <v>3.8161224362529993E-2</v>
      </c>
      <c r="AE67" s="27">
        <v>5.9078183411502524E-5</v>
      </c>
      <c r="AF67" s="27">
        <v>1.6082394373131243E-4</v>
      </c>
      <c r="AG67" s="27">
        <v>3.5024923022533637E-4</v>
      </c>
      <c r="AH67" s="73">
        <f t="shared" si="171"/>
        <v>0.81851285712410216</v>
      </c>
      <c r="AI67" s="73">
        <f t="shared" si="172"/>
        <v>0.95243117919116338</v>
      </c>
      <c r="AJ67" s="73">
        <f t="shared" si="173"/>
        <v>1.1099069878472425</v>
      </c>
      <c r="AK67" s="73">
        <f t="shared" si="174"/>
        <v>2.4049598491068176</v>
      </c>
      <c r="AL67" s="73">
        <f t="shared" si="175"/>
        <v>0.58171020697525799</v>
      </c>
      <c r="AM67" s="73">
        <f t="shared" si="176"/>
        <v>0.31505143717058637</v>
      </c>
      <c r="AN67" s="73">
        <f t="shared" si="177"/>
        <v>0.96333150773150555</v>
      </c>
      <c r="AO67" s="73">
        <f t="shared" si="178"/>
        <v>0.27602187252522192</v>
      </c>
      <c r="AP67" s="73">
        <f t="shared" si="179"/>
        <v>3.9159330461320904E-2</v>
      </c>
      <c r="AQ67" s="73">
        <f t="shared" si="180"/>
        <v>3.183045663567563</v>
      </c>
      <c r="AR67" s="73">
        <f t="shared" si="181"/>
        <v>0.96722448221019919</v>
      </c>
      <c r="AS67" s="73">
        <f t="shared" si="182"/>
        <v>0.6434388074271592</v>
      </c>
      <c r="AT67" s="73">
        <f t="shared" si="183"/>
        <v>2.0790779572967883</v>
      </c>
      <c r="AU67" s="73">
        <f t="shared" si="184"/>
        <v>0.15832427745271752</v>
      </c>
      <c r="AV67" s="73">
        <f t="shared" si="185"/>
        <v>4.728466693736353E-2</v>
      </c>
      <c r="AW67" s="73">
        <f t="shared" si="186"/>
        <v>0.66381204053232257</v>
      </c>
      <c r="AX67" s="73">
        <f t="shared" si="187"/>
        <v>5.8194977463548528E-3</v>
      </c>
      <c r="AY67" s="73">
        <f t="shared" si="188"/>
        <v>2.6305627111400356</v>
      </c>
      <c r="AZ67" s="73">
        <f t="shared" si="189"/>
        <v>1.1279544182510326</v>
      </c>
      <c r="BA67" s="73">
        <f t="shared" si="190"/>
        <v>1.3485762693486913</v>
      </c>
      <c r="BB67" s="73">
        <f t="shared" si="191"/>
        <v>4.941082992188082E-3</v>
      </c>
      <c r="BC67" s="73">
        <f t="shared" si="192"/>
        <v>0.1435409564195245</v>
      </c>
      <c r="BD67" s="73">
        <f t="shared" si="193"/>
        <v>0.81242384575999171</v>
      </c>
      <c r="BE67" s="73">
        <f t="shared" si="194"/>
        <v>1.25773021619333E-3</v>
      </c>
      <c r="BF67" s="73">
        <f t="shared" si="195"/>
        <v>3.4238211440818429E-3</v>
      </c>
      <c r="BG67" s="73">
        <f t="shared" si="196"/>
        <v>7.4565434245747421E-3</v>
      </c>
      <c r="BH67" s="73"/>
      <c r="BI67" s="73">
        <f t="shared" si="115"/>
        <v>8.5031754747812887</v>
      </c>
      <c r="BJ67" s="73">
        <f t="shared" si="116"/>
        <v>8.5517914566544881</v>
      </c>
      <c r="BK67" s="73">
        <f t="shared" si="117"/>
        <v>11.698648624883772</v>
      </c>
      <c r="BL67" s="73">
        <f t="shared" si="118"/>
        <v>25.835903831307206</v>
      </c>
      <c r="BM67" s="73">
        <f t="shared" si="119"/>
        <v>6.6403207089395853</v>
      </c>
      <c r="BN67" s="73">
        <f t="shared" si="120"/>
        <v>4.026864905194719</v>
      </c>
      <c r="BO67" s="73">
        <f t="shared" si="121"/>
        <v>12.449586337422126</v>
      </c>
      <c r="BP67" s="73">
        <f t="shared" si="122"/>
        <v>3.9827150830473812</v>
      </c>
      <c r="BQ67" s="73">
        <f t="shared" si="123"/>
        <v>0.47676524256547365</v>
      </c>
      <c r="BR67" s="73">
        <f t="shared" si="124"/>
        <v>34.99274880155599</v>
      </c>
      <c r="BS67" s="73">
        <f t="shared" si="125"/>
        <v>8.2535641007619791</v>
      </c>
      <c r="BT67" s="73">
        <f t="shared" si="126"/>
        <v>9.0702032808231028</v>
      </c>
      <c r="BU67" s="73">
        <f t="shared" si="127"/>
        <v>20.292477901643363</v>
      </c>
      <c r="BV67" s="73">
        <f t="shared" si="128"/>
        <v>1.791167595274284</v>
      </c>
      <c r="BW67" s="73">
        <f t="shared" si="129"/>
        <v>0.61037372326456818</v>
      </c>
      <c r="BX67" s="73">
        <f t="shared" si="130"/>
        <v>7.2944973894792273</v>
      </c>
      <c r="BY67" s="73">
        <f t="shared" si="131"/>
        <v>4.6898211007275981E-2</v>
      </c>
      <c r="BZ67" s="73">
        <f t="shared" si="132"/>
        <v>32.314090802600035</v>
      </c>
      <c r="CA67" s="73">
        <f t="shared" si="133"/>
        <v>11.53575141775014</v>
      </c>
      <c r="CB67" s="73">
        <f t="shared" si="134"/>
        <v>12.812702210569496</v>
      </c>
      <c r="CC67" s="73">
        <f t="shared" si="135"/>
        <v>8.0057000536232881E-2</v>
      </c>
      <c r="CD67" s="73">
        <f t="shared" si="136"/>
        <v>1.4777350471154653</v>
      </c>
      <c r="CE67" s="73">
        <f t="shared" si="137"/>
        <v>10.955526422803064</v>
      </c>
      <c r="CF67" s="73">
        <f t="shared" si="138"/>
        <v>1.1281992190822867E-2</v>
      </c>
      <c r="CG67" s="73">
        <f t="shared" si="139"/>
        <v>1.9998230355921555E-2</v>
      </c>
      <c r="CH67" s="73">
        <f t="shared" si="140"/>
        <v>6.4404207472940567E-2</v>
      </c>
      <c r="CI67" s="73"/>
      <c r="CJ67" s="73">
        <f t="shared" si="141"/>
        <v>233.78924999999998</v>
      </c>
      <c r="CK67" s="73"/>
      <c r="CL67" s="78">
        <f t="shared" si="142"/>
        <v>3.6371114047293832E-2</v>
      </c>
      <c r="CM67" s="78">
        <f t="shared" si="143"/>
        <v>3.6579061939992913E-2</v>
      </c>
      <c r="CN67" s="78">
        <f t="shared" si="144"/>
        <v>5.0039292332234149E-2</v>
      </c>
      <c r="CO67" s="78">
        <f t="shared" si="145"/>
        <v>0.11050937470951812</v>
      </c>
      <c r="CP67" s="78">
        <f t="shared" si="146"/>
        <v>2.8403019852023075E-2</v>
      </c>
      <c r="CQ67" s="78">
        <f t="shared" si="147"/>
        <v>1.7224337326009299E-2</v>
      </c>
      <c r="CR67" s="78">
        <f t="shared" si="148"/>
        <v>5.3251320740462307E-2</v>
      </c>
      <c r="CS67" s="78">
        <f t="shared" si="149"/>
        <v>1.7035492791252726E-2</v>
      </c>
      <c r="CT67" s="78">
        <f t="shared" si="150"/>
        <v>2.0392949742790724E-3</v>
      </c>
      <c r="CU67" s="78">
        <f t="shared" si="151"/>
        <v>0.14967646631124396</v>
      </c>
      <c r="CV67" s="78">
        <f t="shared" si="152"/>
        <v>3.530343718011833E-2</v>
      </c>
      <c r="CW67" s="78">
        <f t="shared" si="153"/>
        <v>3.8796494196474407E-2</v>
      </c>
      <c r="CX67" s="78">
        <f t="shared" si="154"/>
        <v>8.6798165021032256E-2</v>
      </c>
      <c r="CY67" s="78">
        <f t="shared" si="155"/>
        <v>7.6614626005014523E-3</v>
      </c>
      <c r="CZ67" s="78">
        <f t="shared" si="156"/>
        <v>2.6107860958729636E-3</v>
      </c>
      <c r="DA67" s="78">
        <f t="shared" si="157"/>
        <v>3.1201166817889307E-2</v>
      </c>
      <c r="DB67" s="78">
        <f t="shared" si="158"/>
        <v>2.0060037408595982E-4</v>
      </c>
      <c r="DC67" s="78">
        <f t="shared" si="159"/>
        <v>0.138218890742838</v>
      </c>
      <c r="DD67" s="78">
        <f t="shared" si="160"/>
        <v>4.9342522882254596E-2</v>
      </c>
      <c r="DE67" s="78">
        <f t="shared" si="161"/>
        <v>5.4804496830241328E-2</v>
      </c>
      <c r="DF67" s="78">
        <f t="shared" si="162"/>
        <v>3.424323425317156E-4</v>
      </c>
      <c r="DG67" s="78">
        <f t="shared" si="163"/>
        <v>6.3207998105792524E-3</v>
      </c>
      <c r="DH67" s="78">
        <f t="shared" si="164"/>
        <v>4.6860693649528648E-2</v>
      </c>
      <c r="DI67" s="78">
        <f t="shared" si="165"/>
        <v>4.825710416891653E-5</v>
      </c>
      <c r="DJ67" s="78">
        <f t="shared" si="166"/>
        <v>8.5539563328602822E-5</v>
      </c>
      <c r="DK67" s="78">
        <f t="shared" si="167"/>
        <v>2.754797642446801E-4</v>
      </c>
      <c r="DN67" s="78">
        <f t="shared" si="85"/>
        <v>0.233498843029039</v>
      </c>
      <c r="DO67" s="78">
        <f t="shared" si="86"/>
        <v>0.22553074883376825</v>
      </c>
      <c r="DP67" s="78">
        <f t="shared" si="87"/>
        <v>0.20617602421978465</v>
      </c>
      <c r="DQ67" s="78">
        <f t="shared" si="88"/>
        <v>0.2093880526280128</v>
      </c>
      <c r="DR67" s="78">
        <f t="shared" si="89"/>
        <v>0.11591417070974741</v>
      </c>
      <c r="DS67" s="78">
        <f t="shared" si="90"/>
        <v>8.9550445832003403E-2</v>
      </c>
      <c r="DT67" s="78">
        <f t="shared" si="91"/>
        <v>0.22200257481723806</v>
      </c>
      <c r="DU67" s="78">
        <f t="shared" si="92"/>
        <v>0.20405469125689407</v>
      </c>
      <c r="DV67" s="78">
        <f t="shared" si="93"/>
        <v>0.22581569266211576</v>
      </c>
      <c r="DW67" s="78">
        <f t="shared" si="94"/>
        <v>0.31057456270886896</v>
      </c>
      <c r="DX67" s="78">
        <f t="shared" si="95"/>
        <v>0.16855955899812644</v>
      </c>
      <c r="DY67" s="78">
        <f t="shared" si="96"/>
        <v>0.13586690791388109</v>
      </c>
      <c r="DZ67" s="78">
        <f t="shared" si="97"/>
        <v>0.12827158053529597</v>
      </c>
      <c r="EA67" s="78">
        <f t="shared" si="98"/>
        <v>4.167401588834968E-2</v>
      </c>
      <c r="EB67" s="78">
        <f t="shared" si="99"/>
        <v>0.17223144403068624</v>
      </c>
      <c r="EC67" s="78">
        <f t="shared" si="100"/>
        <v>0.21896318081706787</v>
      </c>
      <c r="ED67" s="78">
        <f t="shared" si="101"/>
        <v>0.24256651082941988</v>
      </c>
      <c r="EE67" s="78">
        <f t="shared" si="102"/>
        <v>0.24270834279786566</v>
      </c>
      <c r="EF67" s="78">
        <f t="shared" si="103"/>
        <v>0.1108102518656069</v>
      </c>
      <c r="EG67" s="78">
        <f t="shared" si="104"/>
        <v>0.10832842263288095</v>
      </c>
      <c r="EH67" s="78">
        <f t="shared" si="105"/>
        <v>5.3572182906808534E-2</v>
      </c>
      <c r="EI67" s="78">
        <f t="shared" si="106"/>
        <v>5.3315290127605421E-2</v>
      </c>
      <c r="EJ67" s="78">
        <f t="shared" si="107"/>
        <v>4.7269970081270853E-2</v>
      </c>
      <c r="EK67" s="78">
        <f t="shared" si="108"/>
        <v>3.6780390479036029E-2</v>
      </c>
      <c r="EL67" s="78">
        <f t="shared" si="109"/>
        <v>7.3311195314860023E-2</v>
      </c>
      <c r="EM67" s="78">
        <f t="shared" si="110"/>
        <v>0.12326494808376556</v>
      </c>
    </row>
    <row r="68" spans="1:143" x14ac:dyDescent="0.25">
      <c r="A68" s="79">
        <f t="shared" si="168"/>
        <v>5.1157178004289455E-5</v>
      </c>
      <c r="B68">
        <v>1961</v>
      </c>
      <c r="C68" s="79">
        <f t="shared" si="113"/>
        <v>0.31184412592460031</v>
      </c>
      <c r="D68" s="81">
        <f t="shared" si="169"/>
        <v>8.2926358095803497E-5</v>
      </c>
      <c r="E68" s="74">
        <f t="shared" si="170"/>
        <v>0.15315320409071956</v>
      </c>
      <c r="F68">
        <v>1961</v>
      </c>
      <c r="G68" s="72">
        <v>4268326</v>
      </c>
      <c r="H68" s="27">
        <v>3.9156789713362214E-2</v>
      </c>
      <c r="I68" s="27">
        <v>4.4559724646797326E-2</v>
      </c>
      <c r="J68" s="27">
        <v>5.2968268888716127E-2</v>
      </c>
      <c r="K68" s="27">
        <v>0.11175693153628145</v>
      </c>
      <c r="L68" s="27">
        <v>2.7072157710855579E-2</v>
      </c>
      <c r="M68" s="27">
        <v>1.4335422983322849E-2</v>
      </c>
      <c r="N68" s="27">
        <v>4.6652201671248818E-2</v>
      </c>
      <c r="O68" s="27">
        <v>1.2304669554954026E-2</v>
      </c>
      <c r="P68" s="27">
        <v>1.840399742739821E-3</v>
      </c>
      <c r="Q68" s="27">
        <v>0.15315320409071956</v>
      </c>
      <c r="R68" s="27">
        <v>4.4903209391410057E-2</v>
      </c>
      <c r="S68" s="27">
        <v>2.87782732941789E-2</v>
      </c>
      <c r="T68" s="27">
        <v>9.8917010033618163E-2</v>
      </c>
      <c r="U68" s="27">
        <v>7.1029252743990785E-3</v>
      </c>
      <c r="V68" s="27">
        <v>2.2691667078942597E-3</v>
      </c>
      <c r="W68" s="27">
        <v>3.1268891071988089E-2</v>
      </c>
      <c r="X68" s="27">
        <v>3.034350830323719E-4</v>
      </c>
      <c r="Y68" s="27">
        <v>0.12047974782848379</v>
      </c>
      <c r="Z68" s="27">
        <v>5.3341437500147242E-2</v>
      </c>
      <c r="AA68" s="27">
        <v>6.4273581594117876E-2</v>
      </c>
      <c r="AB68" s="27">
        <v>2.1532582755558069E-4</v>
      </c>
      <c r="AC68" s="27">
        <v>6.7259872830545174E-3</v>
      </c>
      <c r="AD68" s="27">
        <v>3.7022378337373638E-2</v>
      </c>
      <c r="AE68" s="27">
        <v>8.2926358095803497E-5</v>
      </c>
      <c r="AF68" s="27">
        <v>1.3664002186240351E-4</v>
      </c>
      <c r="AG68" s="27">
        <v>3.7929385379046487E-4</v>
      </c>
      <c r="AH68" s="73">
        <f t="shared" si="171"/>
        <v>0.83566971805038237</v>
      </c>
      <c r="AI68" s="73">
        <f t="shared" si="172"/>
        <v>0.95097715631382918</v>
      </c>
      <c r="AJ68" s="73">
        <f t="shared" si="173"/>
        <v>1.1304291963634907</v>
      </c>
      <c r="AK68" s="73">
        <f t="shared" si="174"/>
        <v>2.3850750827826506</v>
      </c>
      <c r="AL68" s="73">
        <f t="shared" si="175"/>
        <v>0.57776397316672667</v>
      </c>
      <c r="AM68" s="73">
        <f t="shared" si="176"/>
        <v>0.30594129320357244</v>
      </c>
      <c r="AN68" s="73">
        <f t="shared" si="177"/>
        <v>0.99563402675317392</v>
      </c>
      <c r="AO68" s="73">
        <f t="shared" si="178"/>
        <v>0.26260170491409351</v>
      </c>
      <c r="AP68" s="73">
        <f t="shared" si="179"/>
        <v>3.9277130361648448E-2</v>
      </c>
      <c r="AQ68" s="73">
        <f t="shared" si="180"/>
        <v>3.2685390150186233</v>
      </c>
      <c r="AR68" s="73">
        <f t="shared" si="181"/>
        <v>0.95830768064399863</v>
      </c>
      <c r="AS68" s="73">
        <f t="shared" si="182"/>
        <v>0.61417526068324724</v>
      </c>
      <c r="AT68" s="73">
        <f t="shared" si="183"/>
        <v>2.1110502288437663</v>
      </c>
      <c r="AU68" s="73">
        <f t="shared" si="184"/>
        <v>0.1515880031238736</v>
      </c>
      <c r="AV68" s="73">
        <f t="shared" si="185"/>
        <v>4.8427716288197371E-2</v>
      </c>
      <c r="AW68" s="73">
        <f t="shared" si="186"/>
        <v>0.66732910376867327</v>
      </c>
      <c r="AX68" s="73">
        <f t="shared" si="187"/>
        <v>6.4757992710961594E-3</v>
      </c>
      <c r="AY68" s="73">
        <f t="shared" si="188"/>
        <v>2.5712342006488047</v>
      </c>
      <c r="AZ68" s="73">
        <f t="shared" si="189"/>
        <v>1.1383932227962674</v>
      </c>
      <c r="BA68" s="73">
        <f t="shared" si="190"/>
        <v>1.3717029971564738</v>
      </c>
      <c r="BB68" s="73">
        <f t="shared" si="191"/>
        <v>4.5954041411350073E-3</v>
      </c>
      <c r="BC68" s="73">
        <f t="shared" si="192"/>
        <v>0.14354353197965478</v>
      </c>
      <c r="BD68" s="73">
        <f t="shared" si="193"/>
        <v>0.79011790019624328</v>
      </c>
      <c r="BE68" s="73">
        <f t="shared" si="194"/>
        <v>1.7697836517281428E-3</v>
      </c>
      <c r="BF68" s="73">
        <f t="shared" si="195"/>
        <v>2.9161207897793265E-3</v>
      </c>
      <c r="BG68" s="73">
        <f t="shared" si="196"/>
        <v>8.0947490888701994E-3</v>
      </c>
      <c r="BH68" s="73"/>
      <c r="BI68" s="73">
        <f t="shared" si="115"/>
        <v>9.3388451928316716</v>
      </c>
      <c r="BJ68" s="73">
        <f t="shared" si="116"/>
        <v>9.5027686129683175</v>
      </c>
      <c r="BK68" s="73">
        <f t="shared" si="117"/>
        <v>12.829077821247262</v>
      </c>
      <c r="BL68" s="73">
        <f t="shared" si="118"/>
        <v>28.220978914089855</v>
      </c>
      <c r="BM68" s="73">
        <f t="shared" si="119"/>
        <v>7.218084682106312</v>
      </c>
      <c r="BN68" s="73">
        <f t="shared" si="120"/>
        <v>4.3328061983982913</v>
      </c>
      <c r="BO68" s="73">
        <f t="shared" si="121"/>
        <v>13.445220364175301</v>
      </c>
      <c r="BP68" s="73">
        <f t="shared" si="122"/>
        <v>4.2453167879614746</v>
      </c>
      <c r="BQ68" s="73">
        <f t="shared" si="123"/>
        <v>0.51604237292712207</v>
      </c>
      <c r="BR68" s="73">
        <f t="shared" si="124"/>
        <v>38.261287816574615</v>
      </c>
      <c r="BS68" s="73">
        <f t="shared" si="125"/>
        <v>9.2118717814059785</v>
      </c>
      <c r="BT68" s="73">
        <f t="shared" si="126"/>
        <v>9.6843785415063497</v>
      </c>
      <c r="BU68" s="73">
        <f t="shared" si="127"/>
        <v>22.403528130487128</v>
      </c>
      <c r="BV68" s="73">
        <f t="shared" si="128"/>
        <v>1.9427555983981577</v>
      </c>
      <c r="BW68" s="73">
        <f t="shared" si="129"/>
        <v>0.6588014395527656</v>
      </c>
      <c r="BX68" s="73">
        <f t="shared" si="130"/>
        <v>7.9618264932479006</v>
      </c>
      <c r="BY68" s="73">
        <f t="shared" si="131"/>
        <v>5.3374010278372137E-2</v>
      </c>
      <c r="BZ68" s="73">
        <f t="shared" si="132"/>
        <v>34.885325003248838</v>
      </c>
      <c r="CA68" s="73">
        <f t="shared" si="133"/>
        <v>12.674144640546407</v>
      </c>
      <c r="CB68" s="73">
        <f t="shared" si="134"/>
        <v>14.18440520772597</v>
      </c>
      <c r="CC68" s="73">
        <f t="shared" si="135"/>
        <v>8.4652404677367885E-2</v>
      </c>
      <c r="CD68" s="73">
        <f t="shared" si="136"/>
        <v>1.6212785790951201</v>
      </c>
      <c r="CE68" s="73">
        <f t="shared" si="137"/>
        <v>11.745644322999308</v>
      </c>
      <c r="CF68" s="73">
        <f t="shared" si="138"/>
        <v>1.305177584255101E-2</v>
      </c>
      <c r="CG68" s="73">
        <f t="shared" si="139"/>
        <v>2.2914351145700881E-2</v>
      </c>
      <c r="CH68" s="73">
        <f t="shared" si="140"/>
        <v>7.2498956561810768E-2</v>
      </c>
      <c r="CI68" s="73"/>
      <c r="CJ68" s="73">
        <f t="shared" si="141"/>
        <v>255.13087999999996</v>
      </c>
      <c r="CK68" s="73"/>
      <c r="CL68" s="78">
        <f t="shared" si="142"/>
        <v>3.6604135073071802E-2</v>
      </c>
      <c r="CM68" s="78">
        <f t="shared" si="143"/>
        <v>3.7246642244828689E-2</v>
      </c>
      <c r="CN68" s="78">
        <f t="shared" si="144"/>
        <v>5.0284300439238337E-2</v>
      </c>
      <c r="CO68" s="78">
        <f t="shared" si="145"/>
        <v>0.11061373250501805</v>
      </c>
      <c r="CP68" s="78">
        <f t="shared" si="146"/>
        <v>2.8291693589213164E-2</v>
      </c>
      <c r="CQ68" s="78">
        <f t="shared" si="147"/>
        <v>1.6982680412493744E-2</v>
      </c>
      <c r="CR68" s="78">
        <f t="shared" si="148"/>
        <v>5.2699306192081893E-2</v>
      </c>
      <c r="CS68" s="78">
        <f t="shared" si="149"/>
        <v>1.6639760690518823E-2</v>
      </c>
      <c r="CT68" s="78">
        <f t="shared" si="150"/>
        <v>2.0226574412596475E-3</v>
      </c>
      <c r="CU68" s="78">
        <f t="shared" si="151"/>
        <v>0.14996729449831639</v>
      </c>
      <c r="CV68" s="78">
        <f t="shared" si="152"/>
        <v>3.6106455562752653E-2</v>
      </c>
      <c r="CW68" s="78">
        <f t="shared" si="153"/>
        <v>3.7958472692550392E-2</v>
      </c>
      <c r="CX68" s="78">
        <f t="shared" si="154"/>
        <v>8.7811903170980837E-2</v>
      </c>
      <c r="CY68" s="78">
        <f t="shared" si="155"/>
        <v>7.6147411022850628E-3</v>
      </c>
      <c r="CZ68" s="78">
        <f t="shared" si="156"/>
        <v>2.5822097252702837E-3</v>
      </c>
      <c r="DA68" s="78">
        <f t="shared" si="157"/>
        <v>3.1206831933664407E-2</v>
      </c>
      <c r="DB68" s="78">
        <f t="shared" si="158"/>
        <v>2.0920247003566227E-4</v>
      </c>
      <c r="DC68" s="78">
        <f t="shared" si="159"/>
        <v>0.136735016173851</v>
      </c>
      <c r="DD68" s="78">
        <f t="shared" si="160"/>
        <v>4.9677031022455645E-2</v>
      </c>
      <c r="DE68" s="78">
        <f t="shared" si="161"/>
        <v>5.5596583242788843E-2</v>
      </c>
      <c r="DF68" s="78">
        <f t="shared" si="162"/>
        <v>3.317999164874432E-4</v>
      </c>
      <c r="DG68" s="78">
        <f t="shared" si="163"/>
        <v>6.3546936344793716E-3</v>
      </c>
      <c r="DH68" s="78">
        <f t="shared" si="164"/>
        <v>4.6037721200190701E-2</v>
      </c>
      <c r="DI68" s="78">
        <f t="shared" si="165"/>
        <v>5.1157178004289455E-5</v>
      </c>
      <c r="DJ68" s="78">
        <f t="shared" si="166"/>
        <v>8.9814103042724124E-5</v>
      </c>
      <c r="DK68" s="78">
        <f t="shared" si="167"/>
        <v>2.8416378512005592E-4</v>
      </c>
      <c r="DN68" s="78">
        <f t="shared" si="85"/>
        <v>0.23474881026215688</v>
      </c>
      <c r="DO68" s="78">
        <f t="shared" si="86"/>
        <v>0.22643636877829823</v>
      </c>
      <c r="DP68" s="78">
        <f t="shared" si="87"/>
        <v>0.20617240694596328</v>
      </c>
      <c r="DQ68" s="78">
        <f t="shared" si="88"/>
        <v>0.20858741269880682</v>
      </c>
      <c r="DR68" s="78">
        <f t="shared" si="89"/>
        <v>0.11461344088430762</v>
      </c>
      <c r="DS68" s="78">
        <f t="shared" si="90"/>
        <v>8.8344404736354118E-2</v>
      </c>
      <c r="DT68" s="78">
        <f t="shared" si="91"/>
        <v>0.22132901882217676</v>
      </c>
      <c r="DU68" s="78">
        <f t="shared" si="92"/>
        <v>0.20473616819284751</v>
      </c>
      <c r="DV68" s="78">
        <f t="shared" si="93"/>
        <v>0.2260548801948791</v>
      </c>
      <c r="DW68" s="78">
        <f t="shared" si="94"/>
        <v>0.31184412592460031</v>
      </c>
      <c r="DX68" s="78">
        <f t="shared" si="95"/>
        <v>0.16949157252856895</v>
      </c>
      <c r="DY68" s="78">
        <f t="shared" si="96"/>
        <v>0.13596732669108658</v>
      </c>
      <c r="DZ68" s="78">
        <f t="shared" si="97"/>
        <v>0.12921568593220059</v>
      </c>
      <c r="EA68" s="78">
        <f t="shared" si="98"/>
        <v>4.1612985231255416E-2</v>
      </c>
      <c r="EB68" s="78">
        <f t="shared" si="99"/>
        <v>0.17073326030282135</v>
      </c>
      <c r="EC68" s="78">
        <f t="shared" si="100"/>
        <v>0.21782808160000672</v>
      </c>
      <c r="ED68" s="78">
        <f t="shared" si="101"/>
        <v>0.24221783290913115</v>
      </c>
      <c r="EE68" s="78">
        <f t="shared" si="102"/>
        <v>0.24234043035558295</v>
      </c>
      <c r="EF68" s="78">
        <f t="shared" si="103"/>
        <v>0.1119601078162113</v>
      </c>
      <c r="EG68" s="78">
        <f t="shared" si="104"/>
        <v>0.10832079799394637</v>
      </c>
      <c r="EH68" s="78">
        <f t="shared" si="105"/>
        <v>5.2775371929161805E-2</v>
      </c>
      <c r="EI68" s="78">
        <f t="shared" si="106"/>
        <v>5.2533386115717083E-2</v>
      </c>
      <c r="EJ68" s="78">
        <f t="shared" si="107"/>
        <v>4.6462856266357766E-2</v>
      </c>
      <c r="EK68" s="78">
        <f t="shared" si="108"/>
        <v>3.7029270139238873E-2</v>
      </c>
      <c r="EL68" s="78">
        <f t="shared" si="109"/>
        <v>7.4224755206063267E-2</v>
      </c>
      <c r="EM68" s="78">
        <f t="shared" si="110"/>
        <v>0.12441924154225889</v>
      </c>
    </row>
    <row r="69" spans="1:143" x14ac:dyDescent="0.25">
      <c r="A69" s="79">
        <f t="shared" si="168"/>
        <v>5.2987790099070817E-5</v>
      </c>
      <c r="B69">
        <v>1962</v>
      </c>
      <c r="C69" s="79">
        <f t="shared" si="113"/>
        <v>0.31291008620826866</v>
      </c>
      <c r="D69" s="81">
        <f t="shared" si="169"/>
        <v>7.5402241959994271E-5</v>
      </c>
      <c r="E69" s="74">
        <f t="shared" si="170"/>
        <v>0.15535665260447076</v>
      </c>
      <c r="F69">
        <v>1962</v>
      </c>
      <c r="G69" s="72">
        <v>4167362</v>
      </c>
      <c r="H69" s="27">
        <v>3.9721997734065963E-2</v>
      </c>
      <c r="I69" s="27">
        <v>4.5390216269097068E-2</v>
      </c>
      <c r="J69" s="27">
        <v>5.1685820125051719E-2</v>
      </c>
      <c r="K69" s="27">
        <v>0.10995918611980063</v>
      </c>
      <c r="L69" s="27">
        <v>2.7439649205569711E-2</v>
      </c>
      <c r="M69" s="27">
        <v>1.3977932277186375E-2</v>
      </c>
      <c r="N69" s="27">
        <v>4.6965929786978999E-2</v>
      </c>
      <c r="O69" s="27">
        <v>1.1916454315908325E-2</v>
      </c>
      <c r="P69" s="27">
        <v>1.8565385344124232E-3</v>
      </c>
      <c r="Q69" s="27">
        <v>0.15535665260447076</v>
      </c>
      <c r="R69" s="27">
        <v>4.5274696167632716E-2</v>
      </c>
      <c r="S69" s="27">
        <v>2.7693406750627387E-2</v>
      </c>
      <c r="T69" s="27">
        <v>9.7637203079504895E-2</v>
      </c>
      <c r="U69" s="27">
        <v>7.1646630293140719E-3</v>
      </c>
      <c r="V69" s="27">
        <v>2.1847316260203472E-3</v>
      </c>
      <c r="W69" s="27">
        <v>3.0223248637926168E-2</v>
      </c>
      <c r="X69" s="27">
        <v>2.9290870915228549E-4</v>
      </c>
      <c r="Y69" s="27">
        <v>0.11760574681087184</v>
      </c>
      <c r="Z69" s="27">
        <v>5.6892924949635167E-2</v>
      </c>
      <c r="AA69" s="27">
        <v>6.6427925123640347E-2</v>
      </c>
      <c r="AB69" s="27">
        <v>1.7303847834408944E-4</v>
      </c>
      <c r="AC69" s="27">
        <v>7.7688476604037696E-3</v>
      </c>
      <c r="AD69" s="27">
        <v>3.5825731885094719E-2</v>
      </c>
      <c r="AE69" s="27">
        <v>7.5402241959994271E-5</v>
      </c>
      <c r="AF69" s="27">
        <v>1.4403761605178393E-4</v>
      </c>
      <c r="AG69" s="27">
        <v>3.4511026127843534E-4</v>
      </c>
      <c r="AH69" s="73">
        <f t="shared" si="171"/>
        <v>0.82767971960516296</v>
      </c>
      <c r="AI69" s="73">
        <f t="shared" si="172"/>
        <v>0.94578731225808443</v>
      </c>
      <c r="AJ69" s="73">
        <f t="shared" si="173"/>
        <v>1.0769676136398789</v>
      </c>
      <c r="AK69" s="73">
        <f t="shared" si="174"/>
        <v>2.2911986689329229</v>
      </c>
      <c r="AL69" s="73">
        <f t="shared" si="175"/>
        <v>0.57175475696310696</v>
      </c>
      <c r="AM69" s="73">
        <f t="shared" si="176"/>
        <v>0.29125551905259983</v>
      </c>
      <c r="AN69" s="73">
        <f t="shared" si="177"/>
        <v>0.97862015544462189</v>
      </c>
      <c r="AO69" s="73">
        <f t="shared" si="178"/>
        <v>0.24830089445426176</v>
      </c>
      <c r="AP69" s="73">
        <f t="shared" si="179"/>
        <v>3.8684340699230123E-2</v>
      </c>
      <c r="AQ69" s="73">
        <f t="shared" si="180"/>
        <v>3.2371370525553624</v>
      </c>
      <c r="AR69" s="73">
        <f t="shared" si="181"/>
        <v>0.94338024185269109</v>
      </c>
      <c r="AS69" s="73">
        <f t="shared" si="182"/>
        <v>0.57704225471554027</v>
      </c>
      <c r="AT69" s="73">
        <f t="shared" si="183"/>
        <v>2.0344478494990583</v>
      </c>
      <c r="AU69" s="73">
        <f t="shared" si="184"/>
        <v>0.14928872225584175</v>
      </c>
      <c r="AV69" s="73">
        <f t="shared" si="185"/>
        <v>4.5522837792377029E-2</v>
      </c>
      <c r="AW69" s="73">
        <f t="shared" si="186"/>
        <v>0.62975608945122641</v>
      </c>
      <c r="AX69" s="73">
        <f t="shared" si="187"/>
        <v>6.1032831199514343E-3</v>
      </c>
      <c r="AY69" s="73">
        <f t="shared" si="188"/>
        <v>2.4505286012062424</v>
      </c>
      <c r="AZ69" s="73">
        <f t="shared" si="189"/>
        <v>1.1854670675198076</v>
      </c>
      <c r="BA69" s="73">
        <f t="shared" si="190"/>
        <v>1.3841460544955204</v>
      </c>
      <c r="BB69" s="73">
        <f t="shared" si="191"/>
        <v>3.6055698959449062E-3</v>
      </c>
      <c r="BC69" s="73">
        <f t="shared" si="192"/>
        <v>0.16187800261877786</v>
      </c>
      <c r="BD69" s="73">
        <f t="shared" si="193"/>
        <v>0.74649396840066051</v>
      </c>
      <c r="BE69" s="73">
        <f t="shared" si="194"/>
        <v>1.5711421892944282E-3</v>
      </c>
      <c r="BF69" s="73">
        <f t="shared" si="195"/>
        <v>3.0012844385239718E-3</v>
      </c>
      <c r="BG69" s="73">
        <f t="shared" si="196"/>
        <v>7.1909969433091147E-3</v>
      </c>
      <c r="BH69" s="73"/>
      <c r="BI69" s="73">
        <f t="shared" si="115"/>
        <v>10.166524912436834</v>
      </c>
      <c r="BJ69" s="73">
        <f t="shared" si="116"/>
        <v>10.448555925226403</v>
      </c>
      <c r="BK69" s="73">
        <f t="shared" si="117"/>
        <v>13.90604543488714</v>
      </c>
      <c r="BL69" s="73">
        <f t="shared" si="118"/>
        <v>30.512177583022776</v>
      </c>
      <c r="BM69" s="73">
        <f t="shared" si="119"/>
        <v>7.7898394390694188</v>
      </c>
      <c r="BN69" s="73">
        <f t="shared" si="120"/>
        <v>4.6240617174508909</v>
      </c>
      <c r="BO69" s="73">
        <f t="shared" si="121"/>
        <v>14.423840519619922</v>
      </c>
      <c r="BP69" s="73">
        <f t="shared" si="122"/>
        <v>4.4936176824157368</v>
      </c>
      <c r="BQ69" s="73">
        <f t="shared" si="123"/>
        <v>0.55472671362635217</v>
      </c>
      <c r="BR69" s="73">
        <f t="shared" si="124"/>
        <v>41.498424869129977</v>
      </c>
      <c r="BS69" s="73">
        <f t="shared" si="125"/>
        <v>10.155252023258669</v>
      </c>
      <c r="BT69" s="73">
        <f t="shared" si="126"/>
        <v>10.26142079622189</v>
      </c>
      <c r="BU69" s="73">
        <f t="shared" si="127"/>
        <v>24.437975979986188</v>
      </c>
      <c r="BV69" s="73">
        <f t="shared" si="128"/>
        <v>2.0920443206539994</v>
      </c>
      <c r="BW69" s="73">
        <f t="shared" si="129"/>
        <v>0.70432427734514258</v>
      </c>
      <c r="BX69" s="73">
        <f t="shared" si="130"/>
        <v>8.591582582699127</v>
      </c>
      <c r="BY69" s="73">
        <f t="shared" si="131"/>
        <v>5.9477293398323569E-2</v>
      </c>
      <c r="BZ69" s="73">
        <f t="shared" si="132"/>
        <v>37.335853604455082</v>
      </c>
      <c r="CA69" s="73">
        <f t="shared" si="133"/>
        <v>13.859611708066215</v>
      </c>
      <c r="CB69" s="73">
        <f t="shared" si="134"/>
        <v>15.56855126222149</v>
      </c>
      <c r="CC69" s="73">
        <f t="shared" si="135"/>
        <v>8.8257974573312789E-2</v>
      </c>
      <c r="CD69" s="73">
        <f t="shared" si="136"/>
        <v>1.7831565817138979</v>
      </c>
      <c r="CE69" s="73">
        <f t="shared" si="137"/>
        <v>12.492138291399968</v>
      </c>
      <c r="CF69" s="73">
        <f t="shared" si="138"/>
        <v>1.4622918031845438E-2</v>
      </c>
      <c r="CG69" s="73">
        <f t="shared" si="139"/>
        <v>2.5915635584224852E-2</v>
      </c>
      <c r="CH69" s="73">
        <f t="shared" si="140"/>
        <v>7.9689953505119884E-2</v>
      </c>
      <c r="CI69" s="73"/>
      <c r="CJ69" s="73">
        <f t="shared" si="141"/>
        <v>275.96768999999989</v>
      </c>
      <c r="CK69" s="73"/>
      <c r="CL69" s="78">
        <f t="shared" si="142"/>
        <v>3.6839547819662651E-2</v>
      </c>
      <c r="CM69" s="78">
        <f t="shared" si="143"/>
        <v>3.7861518952549869E-2</v>
      </c>
      <c r="CN69" s="78">
        <f t="shared" si="144"/>
        <v>5.0390121520701013E-2</v>
      </c>
      <c r="CO69" s="78">
        <f t="shared" si="145"/>
        <v>0.11056431128956723</v>
      </c>
      <c r="CP69" s="78">
        <f t="shared" si="146"/>
        <v>2.8227360380736678E-2</v>
      </c>
      <c r="CQ69" s="78">
        <f t="shared" si="147"/>
        <v>1.6755808324702404E-2</v>
      </c>
      <c r="CR69" s="78">
        <f t="shared" si="148"/>
        <v>5.2266410316439318E-2</v>
      </c>
      <c r="CS69" s="78">
        <f t="shared" si="149"/>
        <v>1.6283129675128776E-2</v>
      </c>
      <c r="CT69" s="78">
        <f t="shared" si="150"/>
        <v>2.0101147117126371E-3</v>
      </c>
      <c r="CU69" s="78">
        <f t="shared" si="151"/>
        <v>0.15037421543489382</v>
      </c>
      <c r="CV69" s="78">
        <f t="shared" si="152"/>
        <v>3.6798699236344198E-2</v>
      </c>
      <c r="CW69" s="78">
        <f t="shared" si="153"/>
        <v>3.7183413740289287E-2</v>
      </c>
      <c r="CX69" s="78">
        <f t="shared" si="154"/>
        <v>8.8553757796741336E-2</v>
      </c>
      <c r="CY69" s="78">
        <f t="shared" si="155"/>
        <v>7.5807581701104222E-3</v>
      </c>
      <c r="CZ69" s="78">
        <f t="shared" si="156"/>
        <v>2.5521983292505833E-3</v>
      </c>
      <c r="DA69" s="78">
        <f t="shared" si="157"/>
        <v>3.1132566941800797E-2</v>
      </c>
      <c r="DB69" s="78">
        <f t="shared" si="158"/>
        <v>2.1552267005722151E-4</v>
      </c>
      <c r="DC69" s="78">
        <f t="shared" si="159"/>
        <v>0.13529066973186279</v>
      </c>
      <c r="DD69" s="78">
        <f t="shared" si="160"/>
        <v>5.0221863682905127E-2</v>
      </c>
      <c r="DE69" s="78">
        <f t="shared" si="161"/>
        <v>5.6414398592173946E-2</v>
      </c>
      <c r="DF69" s="78">
        <f t="shared" si="162"/>
        <v>3.1981270913748207E-4</v>
      </c>
      <c r="DG69" s="78">
        <f t="shared" si="163"/>
        <v>6.4614686658206206E-3</v>
      </c>
      <c r="DH69" s="78">
        <f t="shared" si="164"/>
        <v>4.5266669773552017E-2</v>
      </c>
      <c r="DI69" s="78">
        <f t="shared" si="165"/>
        <v>5.2987790099070817E-5</v>
      </c>
      <c r="DJ69" s="78">
        <f t="shared" si="166"/>
        <v>9.3908223764256103E-5</v>
      </c>
      <c r="DK69" s="78">
        <f t="shared" si="167"/>
        <v>2.8876551999663409E-4</v>
      </c>
      <c r="DN69" s="78">
        <f t="shared" si="85"/>
        <v>0.23565549958248078</v>
      </c>
      <c r="DO69" s="78">
        <f t="shared" si="86"/>
        <v>0.22704331214355478</v>
      </c>
      <c r="DP69" s="78">
        <f t="shared" si="87"/>
        <v>0.20593760151570734</v>
      </c>
      <c r="DQ69" s="78">
        <f t="shared" si="88"/>
        <v>0.20781389031144565</v>
      </c>
      <c r="DR69" s="78">
        <f t="shared" si="89"/>
        <v>0.11353270869700718</v>
      </c>
      <c r="DS69" s="78">
        <f t="shared" si="90"/>
        <v>8.731546302798314E-2</v>
      </c>
      <c r="DT69" s="78">
        <f t="shared" si="91"/>
        <v>0.22093387013817456</v>
      </c>
      <c r="DU69" s="78">
        <f t="shared" si="92"/>
        <v>0.20546615905807941</v>
      </c>
      <c r="DV69" s="78">
        <f t="shared" si="93"/>
        <v>0.22636644312323995</v>
      </c>
      <c r="DW69" s="78">
        <f t="shared" si="94"/>
        <v>0.31291008620826866</v>
      </c>
      <c r="DX69" s="78">
        <f t="shared" si="95"/>
        <v>0.17011662894348525</v>
      </c>
      <c r="DY69" s="78">
        <f t="shared" si="96"/>
        <v>0.13587012803639162</v>
      </c>
      <c r="DZ69" s="78">
        <f t="shared" si="97"/>
        <v>0.12981928123790312</v>
      </c>
      <c r="EA69" s="78">
        <f t="shared" si="98"/>
        <v>4.1481046111219021E-2</v>
      </c>
      <c r="EB69" s="78">
        <f t="shared" si="99"/>
        <v>0.1691909576729714</v>
      </c>
      <c r="EC69" s="78">
        <f t="shared" si="100"/>
        <v>0.21686062302662593</v>
      </c>
      <c r="ED69" s="78">
        <f t="shared" si="101"/>
        <v>0.2421424546769991</v>
      </c>
      <c r="EE69" s="78">
        <f t="shared" si="102"/>
        <v>0.24224674471607935</v>
      </c>
      <c r="EF69" s="78">
        <f t="shared" si="103"/>
        <v>0.11341754365003719</v>
      </c>
      <c r="EG69" s="78">
        <f t="shared" si="104"/>
        <v>0.10846234974068406</v>
      </c>
      <c r="EH69" s="78">
        <f t="shared" si="105"/>
        <v>5.210093893860919E-2</v>
      </c>
      <c r="EI69" s="78">
        <f t="shared" si="106"/>
        <v>5.1875034453235963E-2</v>
      </c>
      <c r="EJ69" s="78">
        <f t="shared" si="107"/>
        <v>4.5702331307411977E-2</v>
      </c>
      <c r="EK69" s="78">
        <f t="shared" si="108"/>
        <v>3.7275209353522611E-2</v>
      </c>
      <c r="EL69" s="78">
        <f t="shared" si="109"/>
        <v>7.5083740515973413E-2</v>
      </c>
      <c r="EM69" s="78">
        <f t="shared" si="110"/>
        <v>0.12537995381291017</v>
      </c>
    </row>
    <row r="70" spans="1:143" x14ac:dyDescent="0.25">
      <c r="A70" s="79">
        <f t="shared" si="168"/>
        <v>5.5550697073041435E-5</v>
      </c>
      <c r="B70">
        <v>1963</v>
      </c>
      <c r="C70" s="79">
        <f t="shared" si="113"/>
        <v>0.31375619217212825</v>
      </c>
      <c r="D70" s="81">
        <f t="shared" si="169"/>
        <v>9.0068806662138622E-5</v>
      </c>
      <c r="E70" s="74">
        <f t="shared" si="170"/>
        <v>0.15452952583448995</v>
      </c>
      <c r="F70">
        <v>1963</v>
      </c>
      <c r="G70" s="72">
        <v>4098020</v>
      </c>
      <c r="H70" s="27">
        <v>4.0201695065410624E-2</v>
      </c>
      <c r="I70" s="27">
        <v>4.5688017403459034E-2</v>
      </c>
      <c r="J70" s="27">
        <v>5.1990372973451847E-2</v>
      </c>
      <c r="K70" s="27">
        <v>0.10797773380976287</v>
      </c>
      <c r="L70" s="27">
        <v>2.7948399925188751E-2</v>
      </c>
      <c r="M70" s="27">
        <v>1.3705716170057782E-2</v>
      </c>
      <c r="N70" s="27">
        <v>4.5085589975292599E-2</v>
      </c>
      <c r="O70" s="27">
        <v>1.1794091880026381E-2</v>
      </c>
      <c r="P70" s="27">
        <v>1.8402582956816192E-3</v>
      </c>
      <c r="Q70" s="27">
        <v>0.15452952583448995</v>
      </c>
      <c r="R70" s="27">
        <v>4.7262991071868016E-2</v>
      </c>
      <c r="S70" s="27">
        <v>2.725738022817431E-2</v>
      </c>
      <c r="T70" s="27">
        <v>9.6101940170687766E-2</v>
      </c>
      <c r="U70" s="27">
        <v>7.1469351996771308E-3</v>
      </c>
      <c r="V70" s="27">
        <v>2.2458140152969317E-3</v>
      </c>
      <c r="W70" s="27">
        <v>3.2463160381537369E-2</v>
      </c>
      <c r="X70" s="27">
        <v>4.5526582602447115E-4</v>
      </c>
      <c r="Y70" s="27">
        <v>0.11736310033566626</v>
      </c>
      <c r="Z70" s="27">
        <v>5.6682317967496482E-2</v>
      </c>
      <c r="AA70" s="27">
        <v>6.7767179517467441E-2</v>
      </c>
      <c r="AB70" s="27">
        <v>1.6241915955467618E-4</v>
      </c>
      <c r="AC70" s="27">
        <v>7.7705263365128114E-3</v>
      </c>
      <c r="AD70" s="27">
        <v>3.6016202541613758E-2</v>
      </c>
      <c r="AE70" s="27">
        <v>9.0068806662138622E-5</v>
      </c>
      <c r="AF70" s="27">
        <v>1.1467777023102895E-4</v>
      </c>
      <c r="AG70" s="27">
        <v>3.3861933870793097E-4</v>
      </c>
      <c r="AH70" s="73">
        <f t="shared" si="171"/>
        <v>0.82373675205977026</v>
      </c>
      <c r="AI70" s="73">
        <f t="shared" si="172"/>
        <v>0.93615204539861607</v>
      </c>
      <c r="AJ70" s="73">
        <f t="shared" si="173"/>
        <v>1.0652879412633256</v>
      </c>
      <c r="AK70" s="73">
        <f t="shared" si="174"/>
        <v>2.2124745635354222</v>
      </c>
      <c r="AL70" s="73">
        <f t="shared" si="175"/>
        <v>0.57266550930711002</v>
      </c>
      <c r="AM70" s="73">
        <f t="shared" si="176"/>
        <v>0.28083149489610093</v>
      </c>
      <c r="AN70" s="73">
        <f t="shared" si="177"/>
        <v>0.92380824715274279</v>
      </c>
      <c r="AO70" s="73">
        <f t="shared" si="178"/>
        <v>0.24166212203092854</v>
      </c>
      <c r="AP70" s="73">
        <f t="shared" si="179"/>
        <v>3.7707076504345946E-2</v>
      </c>
      <c r="AQ70" s="73">
        <f t="shared" si="180"/>
        <v>3.1663254373012828</v>
      </c>
      <c r="AR70" s="73">
        <f t="shared" si="181"/>
        <v>0.96842341336168281</v>
      </c>
      <c r="AS70" s="73">
        <f t="shared" si="182"/>
        <v>0.5585064466133145</v>
      </c>
      <c r="AT70" s="73">
        <f t="shared" si="183"/>
        <v>1.9691383642914093</v>
      </c>
      <c r="AU70" s="73">
        <f t="shared" si="184"/>
        <v>0.14644141693490437</v>
      </c>
      <c r="AV70" s="73">
        <f t="shared" si="185"/>
        <v>4.6016953754835659E-2</v>
      </c>
      <c r="AW70" s="73">
        <f t="shared" si="186"/>
        <v>0.6651734025337388</v>
      </c>
      <c r="AX70" s="73">
        <f t="shared" si="187"/>
        <v>9.3284423018240165E-3</v>
      </c>
      <c r="AY70" s="73">
        <f t="shared" si="188"/>
        <v>2.4047816621878351</v>
      </c>
      <c r="AZ70" s="73">
        <f t="shared" si="189"/>
        <v>1.1614263633857997</v>
      </c>
      <c r="BA70" s="73">
        <f t="shared" si="190"/>
        <v>1.3885562850308595</v>
      </c>
      <c r="BB70" s="73">
        <f t="shared" si="191"/>
        <v>3.3279848211912708E-3</v>
      </c>
      <c r="BC70" s="73">
        <f t="shared" si="192"/>
        <v>0.15921886168778115</v>
      </c>
      <c r="BD70" s="73">
        <f t="shared" si="193"/>
        <v>0.73797559169792004</v>
      </c>
      <c r="BE70" s="73">
        <f t="shared" si="194"/>
        <v>1.8455188553878866E-3</v>
      </c>
      <c r="BF70" s="73">
        <f t="shared" si="195"/>
        <v>2.3497589798108062E-3</v>
      </c>
      <c r="BG70" s="73">
        <f t="shared" si="196"/>
        <v>6.9383441120593765E-3</v>
      </c>
      <c r="BH70" s="73"/>
      <c r="BI70" s="73">
        <f t="shared" si="115"/>
        <v>10.990261664496604</v>
      </c>
      <c r="BJ70" s="73">
        <f t="shared" si="116"/>
        <v>11.384707970625019</v>
      </c>
      <c r="BK70" s="73">
        <f t="shared" si="117"/>
        <v>14.971333376150465</v>
      </c>
      <c r="BL70" s="73">
        <f t="shared" si="118"/>
        <v>32.724652146558199</v>
      </c>
      <c r="BM70" s="73">
        <f t="shared" si="119"/>
        <v>8.3625049483765288</v>
      </c>
      <c r="BN70" s="73">
        <f t="shared" si="120"/>
        <v>4.9048932123469919</v>
      </c>
      <c r="BO70" s="73">
        <f t="shared" si="121"/>
        <v>15.347648766772664</v>
      </c>
      <c r="BP70" s="73">
        <f t="shared" si="122"/>
        <v>4.7352798044466651</v>
      </c>
      <c r="BQ70" s="73">
        <f t="shared" si="123"/>
        <v>0.59243379013069808</v>
      </c>
      <c r="BR70" s="73">
        <f t="shared" si="124"/>
        <v>44.664750306431259</v>
      </c>
      <c r="BS70" s="73">
        <f t="shared" si="125"/>
        <v>11.123675436620351</v>
      </c>
      <c r="BT70" s="73">
        <f t="shared" si="126"/>
        <v>10.819927242835204</v>
      </c>
      <c r="BU70" s="73">
        <f t="shared" si="127"/>
        <v>26.407114344277598</v>
      </c>
      <c r="BV70" s="73">
        <f t="shared" si="128"/>
        <v>2.2384857375889036</v>
      </c>
      <c r="BW70" s="73">
        <f t="shared" si="129"/>
        <v>0.75034123109997819</v>
      </c>
      <c r="BX70" s="73">
        <f t="shared" si="130"/>
        <v>9.256755985232866</v>
      </c>
      <c r="BY70" s="73">
        <f t="shared" si="131"/>
        <v>6.8805735700147586E-2</v>
      </c>
      <c r="BZ70" s="73">
        <f t="shared" si="132"/>
        <v>39.740635266642919</v>
      </c>
      <c r="CA70" s="73">
        <f t="shared" si="133"/>
        <v>15.021038071452015</v>
      </c>
      <c r="CB70" s="73">
        <f t="shared" si="134"/>
        <v>16.957107547252349</v>
      </c>
      <c r="CC70" s="73">
        <f t="shared" si="135"/>
        <v>9.1585959394504063E-2</v>
      </c>
      <c r="CD70" s="73">
        <f t="shared" si="136"/>
        <v>1.9423754434016791</v>
      </c>
      <c r="CE70" s="73">
        <f t="shared" si="137"/>
        <v>13.230113883097887</v>
      </c>
      <c r="CF70" s="73">
        <f t="shared" si="138"/>
        <v>1.6468436887233324E-2</v>
      </c>
      <c r="CG70" s="73">
        <f t="shared" si="139"/>
        <v>2.8265394564035658E-2</v>
      </c>
      <c r="CH70" s="73">
        <f t="shared" si="140"/>
        <v>8.6628297617179259E-2</v>
      </c>
      <c r="CI70" s="73"/>
      <c r="CJ70" s="73">
        <f t="shared" si="141"/>
        <v>296.45778999999987</v>
      </c>
      <c r="CK70" s="73"/>
      <c r="CL70" s="78">
        <f t="shared" si="142"/>
        <v>3.7071927388032569E-2</v>
      </c>
      <c r="CM70" s="78">
        <f t="shared" si="143"/>
        <v>3.8402458476888141E-2</v>
      </c>
      <c r="CN70" s="78">
        <f t="shared" si="144"/>
        <v>5.0500725166137385E-2</v>
      </c>
      <c r="CO70" s="78">
        <f t="shared" si="145"/>
        <v>0.11038553632393405</v>
      </c>
      <c r="CP70" s="78">
        <f t="shared" si="146"/>
        <v>2.8208079633787096E-2</v>
      </c>
      <c r="CQ70" s="78">
        <f t="shared" si="147"/>
        <v>1.6544996885887175E-2</v>
      </c>
      <c r="CR70" s="78">
        <f t="shared" si="148"/>
        <v>5.1770097749067989E-2</v>
      </c>
      <c r="CS70" s="78">
        <f t="shared" si="149"/>
        <v>1.5972863470535441E-2</v>
      </c>
      <c r="CT70" s="78">
        <f t="shared" si="150"/>
        <v>1.9983748449676373E-3</v>
      </c>
      <c r="CU70" s="78">
        <f t="shared" si="151"/>
        <v>0.15066141559792129</v>
      </c>
      <c r="CV70" s="78">
        <f t="shared" si="152"/>
        <v>3.7521953586108686E-2</v>
      </c>
      <c r="CW70" s="78">
        <f t="shared" si="153"/>
        <v>3.6497361876829781E-2</v>
      </c>
      <c r="CX70" s="78">
        <f t="shared" si="154"/>
        <v>8.9075461111268517E-2</v>
      </c>
      <c r="CY70" s="78">
        <f t="shared" si="155"/>
        <v>7.5507738811279156E-3</v>
      </c>
      <c r="CZ70" s="78">
        <f t="shared" si="156"/>
        <v>2.5310221434895622E-3</v>
      </c>
      <c r="DA70" s="78">
        <f t="shared" si="157"/>
        <v>3.1224532791777438E-2</v>
      </c>
      <c r="DB70" s="78">
        <f t="shared" si="158"/>
        <v>2.3209285780666317E-4</v>
      </c>
      <c r="DC70" s="78">
        <f t="shared" si="159"/>
        <v>0.13405158038398293</v>
      </c>
      <c r="DD70" s="78">
        <f t="shared" si="160"/>
        <v>5.0668387130093702E-2</v>
      </c>
      <c r="DE70" s="78">
        <f t="shared" si="161"/>
        <v>5.7199062123657995E-2</v>
      </c>
      <c r="DF70" s="78">
        <f t="shared" si="162"/>
        <v>3.0893423105698823E-4</v>
      </c>
      <c r="DG70" s="78">
        <f t="shared" si="163"/>
        <v>6.5519460406207571E-3</v>
      </c>
      <c r="DH70" s="78">
        <f t="shared" si="164"/>
        <v>4.462731063028532E-2</v>
      </c>
      <c r="DI70" s="78">
        <f t="shared" si="165"/>
        <v>5.5550697073041435E-5</v>
      </c>
      <c r="DJ70" s="78">
        <f t="shared" si="166"/>
        <v>9.5343740382182807E-5</v>
      </c>
      <c r="DK70" s="78">
        <f t="shared" si="167"/>
        <v>2.9221123727994901E-4</v>
      </c>
      <c r="DN70" s="78">
        <f t="shared" ref="DN70:DN133" si="197">SUM(CL70:CO70)</f>
        <v>0.23636064735499215</v>
      </c>
      <c r="DO70" s="78">
        <f t="shared" ref="DO70:DO133" si="198">SUM(CM70:CP70)</f>
        <v>0.22749679960074667</v>
      </c>
      <c r="DP70" s="78">
        <f t="shared" ref="DP70:DP133" si="199">SUM(CN70:CQ70)</f>
        <v>0.20563933800974571</v>
      </c>
      <c r="DQ70" s="78">
        <f t="shared" ref="DQ70:DQ133" si="200">SUM(CO70:CR70)</f>
        <v>0.20690871059267632</v>
      </c>
      <c r="DR70" s="78">
        <f t="shared" ref="DR70:DR133" si="201">SUM(CP70:CS70)</f>
        <v>0.11249603773927772</v>
      </c>
      <c r="DS70" s="78">
        <f t="shared" ref="DS70:DS133" si="202">SUM(CQ70:CT70)</f>
        <v>8.6286332950458247E-2</v>
      </c>
      <c r="DT70" s="78">
        <f t="shared" ref="DT70:DT133" si="203">SUM(CR70:CU70)</f>
        <v>0.22040275166249235</v>
      </c>
      <c r="DU70" s="78">
        <f t="shared" ref="DU70:DU133" si="204">SUM(CS70:CV70)</f>
        <v>0.20615460749953304</v>
      </c>
      <c r="DV70" s="78">
        <f t="shared" ref="DV70:DV133" si="205">SUM(CT70:CW70)</f>
        <v>0.2266791059058274</v>
      </c>
      <c r="DW70" s="78">
        <f t="shared" ref="DW70:DW133" si="206">SUM(CU70:CX70)</f>
        <v>0.31375619217212825</v>
      </c>
      <c r="DX70" s="78">
        <f t="shared" ref="DX70:DX133" si="207">SUM(CV70:CY70)</f>
        <v>0.17064555045533489</v>
      </c>
      <c r="DY70" s="78">
        <f t="shared" ref="DY70:DY133" si="208">SUM(CW70:CZ70)</f>
        <v>0.13565461901271578</v>
      </c>
      <c r="DZ70" s="78">
        <f t="shared" ref="DZ70:DZ133" si="209">SUM(CX70:DA70)</f>
        <v>0.13038178992766344</v>
      </c>
      <c r="EA70" s="78">
        <f t="shared" ref="EA70:EA133" si="210">SUM(CY70:DB70)</f>
        <v>4.1538421674201575E-2</v>
      </c>
      <c r="EB70" s="78">
        <f t="shared" ref="EB70:EB133" si="211">SUM(CZ70:DC70)</f>
        <v>0.1680392281770566</v>
      </c>
      <c r="EC70" s="78">
        <f t="shared" ref="EC70:EC133" si="212">SUM(DA70:DD70)</f>
        <v>0.21617659316366072</v>
      </c>
      <c r="ED70" s="78">
        <f t="shared" ref="ED70:ED133" si="213">SUM(DB70:DE70)</f>
        <v>0.2421511224955413</v>
      </c>
      <c r="EE70" s="78">
        <f t="shared" ref="EE70:EE133" si="214">SUM(DC70:DF70)</f>
        <v>0.24222796386879161</v>
      </c>
      <c r="EF70" s="78">
        <f t="shared" ref="EF70:EF133" si="215">SUM(DD70:DG70)</f>
        <v>0.11472832952542944</v>
      </c>
      <c r="EG70" s="78">
        <f t="shared" ref="EG70:EG133" si="216">SUM(DE70:DH70)</f>
        <v>0.10868725302562107</v>
      </c>
      <c r="EH70" s="78">
        <f t="shared" ref="EH70:EH133" si="217">SUM(DF70:DI70)</f>
        <v>5.1543741599036103E-2</v>
      </c>
      <c r="EI70" s="78">
        <f t="shared" ref="EI70:EI133" si="218">SUM(DG70:DJ70)</f>
        <v>5.1330151108361304E-2</v>
      </c>
      <c r="EJ70" s="78">
        <f t="shared" ref="EJ70:EJ133" si="219">SUM(DH70:DK70)</f>
        <v>4.507041630502049E-2</v>
      </c>
      <c r="EK70" s="78">
        <f t="shared" ref="EK70:EK133" si="220">SUM(DI70:DK70)+CL70</f>
        <v>3.7515033062767746E-2</v>
      </c>
      <c r="EL70" s="78">
        <f t="shared" ref="EL70:EL133" si="221">SUM(DJ70:DK70)+CL70+CM70</f>
        <v>7.586194084258284E-2</v>
      </c>
      <c r="EM70" s="78">
        <f t="shared" ref="EM70:EM133" si="222">SUM(DK70:DK70)+CL70+CM70+CN70</f>
        <v>0.12626732226833803</v>
      </c>
    </row>
    <row r="71" spans="1:143" x14ac:dyDescent="0.25">
      <c r="A71" s="79">
        <f t="shared" si="168"/>
        <v>5.7633803909314655E-5</v>
      </c>
      <c r="B71">
        <v>1964</v>
      </c>
      <c r="C71" s="79">
        <f t="shared" si="113"/>
        <v>0.31457893031384138</v>
      </c>
      <c r="D71" s="81">
        <f t="shared" si="169"/>
        <v>8.8300708061302764E-5</v>
      </c>
      <c r="E71" s="74">
        <f t="shared" si="170"/>
        <v>0.15843304373042397</v>
      </c>
      <c r="F71">
        <v>1964</v>
      </c>
      <c r="G71" s="72">
        <v>4027490</v>
      </c>
      <c r="H71" s="27">
        <v>4.1688470084874037E-2</v>
      </c>
      <c r="I71" s="27">
        <v>4.4858766529415929E-2</v>
      </c>
      <c r="J71" s="27">
        <v>5.1915799254360726E-2</v>
      </c>
      <c r="K71" s="27">
        <v>0.10595533087930949</v>
      </c>
      <c r="L71" s="27">
        <v>2.9333896584819604E-2</v>
      </c>
      <c r="M71" s="27">
        <v>1.3940975993746704E-2</v>
      </c>
      <c r="N71" s="27">
        <v>4.2208741870439784E-2</v>
      </c>
      <c r="O71" s="27">
        <v>1.1627597784254278E-2</v>
      </c>
      <c r="P71" s="27">
        <v>1.8914413033585876E-3</v>
      </c>
      <c r="Q71" s="27">
        <v>0.15843304373042397</v>
      </c>
      <c r="R71" s="27">
        <v>4.654801927965687E-2</v>
      </c>
      <c r="S71" s="27">
        <v>2.7208659088525974E-2</v>
      </c>
      <c r="T71" s="27">
        <v>9.4501324259766636E-2</v>
      </c>
      <c r="U71" s="27">
        <v>7.0469985535741965E-3</v>
      </c>
      <c r="V71" s="27">
        <v>2.2285894614108345E-3</v>
      </c>
      <c r="W71" s="27">
        <v>3.4652509119807502E-2</v>
      </c>
      <c r="X71" s="27">
        <v>5.3833329403282879E-4</v>
      </c>
      <c r="Y71" s="27">
        <v>0.11605873803236923</v>
      </c>
      <c r="Z71" s="27">
        <v>5.7179725555378841E-2</v>
      </c>
      <c r="AA71" s="27">
        <v>6.801462380135552E-2</v>
      </c>
      <c r="AB71" s="27">
        <v>1.6907578759465359E-4</v>
      </c>
      <c r="AC71" s="27">
        <v>7.4694371682765661E-3</v>
      </c>
      <c r="AD71" s="27">
        <v>3.5973006072178806E-2</v>
      </c>
      <c r="AE71" s="27">
        <v>8.8300708061302764E-5</v>
      </c>
      <c r="AF71" s="27">
        <v>1.1990834787870092E-4</v>
      </c>
      <c r="AG71" s="27">
        <v>3.486874551284399E-4</v>
      </c>
      <c r="AH71" s="73">
        <f t="shared" si="171"/>
        <v>0.83949948191064672</v>
      </c>
      <c r="AI71" s="73">
        <f t="shared" si="172"/>
        <v>0.90334116804778675</v>
      </c>
      <c r="AJ71" s="73">
        <f t="shared" si="173"/>
        <v>1.0454518116947265</v>
      </c>
      <c r="AK71" s="73">
        <f t="shared" si="174"/>
        <v>2.1336701778155507</v>
      </c>
      <c r="AL71" s="73">
        <f t="shared" si="175"/>
        <v>0.59070987578197554</v>
      </c>
      <c r="AM71" s="73">
        <f t="shared" si="176"/>
        <v>0.28073570702527456</v>
      </c>
      <c r="AN71" s="73">
        <f t="shared" si="177"/>
        <v>0.84997642897888759</v>
      </c>
      <c r="AO71" s="73">
        <f t="shared" si="178"/>
        <v>0.23415016900053132</v>
      </c>
      <c r="AP71" s="73">
        <f t="shared" si="179"/>
        <v>3.808880467431839E-2</v>
      </c>
      <c r="AQ71" s="73">
        <f t="shared" si="180"/>
        <v>3.1904374964692264</v>
      </c>
      <c r="AR71" s="73">
        <f t="shared" si="181"/>
        <v>0.93735841084312621</v>
      </c>
      <c r="AS71" s="73">
        <f t="shared" si="182"/>
        <v>0.54791301196223741</v>
      </c>
      <c r="AT71" s="73">
        <f t="shared" si="183"/>
        <v>1.9030156922148378</v>
      </c>
      <c r="AU71" s="73">
        <f t="shared" si="184"/>
        <v>0.1419085810226727</v>
      </c>
      <c r="AV71" s="73">
        <f t="shared" si="185"/>
        <v>4.4878108849687605E-2</v>
      </c>
      <c r="AW71" s="73">
        <f t="shared" si="186"/>
        <v>0.69781316977466767</v>
      </c>
      <c r="AX71" s="73">
        <f t="shared" si="187"/>
        <v>1.0840659791921389E-2</v>
      </c>
      <c r="AY71" s="73">
        <f t="shared" si="188"/>
        <v>2.3371270341899337</v>
      </c>
      <c r="AZ71" s="73">
        <f t="shared" si="189"/>
        <v>1.1514538643851635</v>
      </c>
      <c r="BA71" s="73">
        <f t="shared" si="190"/>
        <v>1.3696410860686068</v>
      </c>
      <c r="BB71" s="73">
        <f t="shared" si="191"/>
        <v>3.4047552188979568E-3</v>
      </c>
      <c r="BC71" s="73">
        <f t="shared" si="192"/>
        <v>0.15041541750431092</v>
      </c>
      <c r="BD71" s="73">
        <f t="shared" si="193"/>
        <v>0.7244046111281971</v>
      </c>
      <c r="BE71" s="73">
        <f t="shared" si="194"/>
        <v>1.7781510935490814E-3</v>
      </c>
      <c r="BF71" s="73">
        <f t="shared" si="195"/>
        <v>2.4146483599899455E-3</v>
      </c>
      <c r="BG71" s="73">
        <f t="shared" si="196"/>
        <v>7.0216761932762016E-3</v>
      </c>
      <c r="BH71" s="73"/>
      <c r="BI71" s="73">
        <f t="shared" si="115"/>
        <v>11.82976114640725</v>
      </c>
      <c r="BJ71" s="73">
        <f t="shared" si="116"/>
        <v>12.288049138672806</v>
      </c>
      <c r="BK71" s="73">
        <f t="shared" si="117"/>
        <v>16.016785187845191</v>
      </c>
      <c r="BL71" s="73">
        <f t="shared" si="118"/>
        <v>34.858322324373752</v>
      </c>
      <c r="BM71" s="73">
        <f t="shared" si="119"/>
        <v>8.9532148241585041</v>
      </c>
      <c r="BN71" s="73">
        <f t="shared" si="120"/>
        <v>5.1856289193722667</v>
      </c>
      <c r="BO71" s="73">
        <f t="shared" si="121"/>
        <v>16.197625195751552</v>
      </c>
      <c r="BP71" s="73">
        <f t="shared" si="122"/>
        <v>4.9694299734471965</v>
      </c>
      <c r="BQ71" s="73">
        <f t="shared" si="123"/>
        <v>0.63052259480501649</v>
      </c>
      <c r="BR71" s="73">
        <f t="shared" si="124"/>
        <v>47.855187802900488</v>
      </c>
      <c r="BS71" s="73">
        <f t="shared" si="125"/>
        <v>12.061033847463477</v>
      </c>
      <c r="BT71" s="73">
        <f t="shared" si="126"/>
        <v>11.367840254797441</v>
      </c>
      <c r="BU71" s="73">
        <f t="shared" si="127"/>
        <v>28.310130036492435</v>
      </c>
      <c r="BV71" s="73">
        <f t="shared" si="128"/>
        <v>2.3803943186115761</v>
      </c>
      <c r="BW71" s="73">
        <f t="shared" si="129"/>
        <v>0.79521933994966576</v>
      </c>
      <c r="BX71" s="73">
        <f t="shared" si="130"/>
        <v>9.9545691550075333</v>
      </c>
      <c r="BY71" s="73">
        <f t="shared" si="131"/>
        <v>7.9646395492068978E-2</v>
      </c>
      <c r="BZ71" s="73">
        <f t="shared" si="132"/>
        <v>42.077762300832852</v>
      </c>
      <c r="CA71" s="73">
        <f t="shared" si="133"/>
        <v>16.172491935837179</v>
      </c>
      <c r="CB71" s="73">
        <f t="shared" si="134"/>
        <v>18.326748633320957</v>
      </c>
      <c r="CC71" s="73">
        <f t="shared" si="135"/>
        <v>9.4990714613402014E-2</v>
      </c>
      <c r="CD71" s="73">
        <f t="shared" si="136"/>
        <v>2.09279086090599</v>
      </c>
      <c r="CE71" s="73">
        <f t="shared" si="137"/>
        <v>13.954518494226084</v>
      </c>
      <c r="CF71" s="73">
        <f t="shared" si="138"/>
        <v>1.8246587980782405E-2</v>
      </c>
      <c r="CG71" s="73">
        <f t="shared" si="139"/>
        <v>3.0680042924025604E-2</v>
      </c>
      <c r="CH71" s="73">
        <f t="shared" si="140"/>
        <v>9.3649973810455464E-2</v>
      </c>
      <c r="CI71" s="73"/>
      <c r="CJ71" s="73">
        <f t="shared" si="141"/>
        <v>316.59523999999988</v>
      </c>
      <c r="CK71" s="73"/>
      <c r="CL71" s="78">
        <f t="shared" si="142"/>
        <v>3.7365568561319035E-2</v>
      </c>
      <c r="CM71" s="78">
        <f t="shared" si="143"/>
        <v>3.8813120306776597E-2</v>
      </c>
      <c r="CN71" s="78">
        <f t="shared" si="144"/>
        <v>5.0590732785007114E-2</v>
      </c>
      <c r="CO71" s="78">
        <f t="shared" si="145"/>
        <v>0.11010374737274561</v>
      </c>
      <c r="CP71" s="78">
        <f t="shared" si="146"/>
        <v>2.8279688678068904E-2</v>
      </c>
      <c r="CQ71" s="78">
        <f t="shared" si="147"/>
        <v>1.6379364766735814E-2</v>
      </c>
      <c r="CR71" s="78">
        <f t="shared" si="148"/>
        <v>5.1161935333429394E-2</v>
      </c>
      <c r="CS71" s="78">
        <f t="shared" si="149"/>
        <v>1.569647722261143E-2</v>
      </c>
      <c r="CT71" s="78">
        <f t="shared" si="150"/>
        <v>1.9915731986526919E-3</v>
      </c>
      <c r="CU71" s="78">
        <f t="shared" si="151"/>
        <v>0.15115574006387622</v>
      </c>
      <c r="CV71" s="78">
        <f t="shared" si="152"/>
        <v>3.8096068176715105E-2</v>
      </c>
      <c r="CW71" s="78">
        <f t="shared" si="153"/>
        <v>3.5906541913888049E-2</v>
      </c>
      <c r="CX71" s="78">
        <f t="shared" si="154"/>
        <v>8.9420580159361981E-2</v>
      </c>
      <c r="CY71" s="78">
        <f t="shared" si="155"/>
        <v>7.5187305993974418E-3</v>
      </c>
      <c r="CZ71" s="78">
        <f t="shared" si="156"/>
        <v>2.511785521316322E-3</v>
      </c>
      <c r="DA71" s="78">
        <f t="shared" si="157"/>
        <v>3.1442573662849568E-2</v>
      </c>
      <c r="DB71" s="78">
        <f t="shared" si="158"/>
        <v>2.5157167711071404E-4</v>
      </c>
      <c r="DC71" s="78">
        <f t="shared" si="159"/>
        <v>0.13290712235860802</v>
      </c>
      <c r="DD71" s="78">
        <f t="shared" si="160"/>
        <v>5.1082549238065565E-2</v>
      </c>
      <c r="DE71" s="78">
        <f t="shared" si="161"/>
        <v>5.788699992242765E-2</v>
      </c>
      <c r="DF71" s="78">
        <f t="shared" si="162"/>
        <v>3.0003835374594403E-4</v>
      </c>
      <c r="DG71" s="78">
        <f t="shared" si="163"/>
        <v>6.6103042512767746E-3</v>
      </c>
      <c r="DH71" s="78">
        <f t="shared" si="164"/>
        <v>4.4076842387858042E-2</v>
      </c>
      <c r="DI71" s="78">
        <f t="shared" si="165"/>
        <v>5.7633803909314655E-5</v>
      </c>
      <c r="DJ71" s="78">
        <f t="shared" si="166"/>
        <v>9.6906204035239493E-5</v>
      </c>
      <c r="DK71" s="78">
        <f t="shared" si="167"/>
        <v>2.9580348021169081E-4</v>
      </c>
      <c r="DN71" s="78">
        <f t="shared" si="197"/>
        <v>0.23687316902584835</v>
      </c>
      <c r="DO71" s="78">
        <f t="shared" si="198"/>
        <v>0.22778728914259821</v>
      </c>
      <c r="DP71" s="78">
        <f t="shared" si="199"/>
        <v>0.20535353360255745</v>
      </c>
      <c r="DQ71" s="78">
        <f t="shared" si="200"/>
        <v>0.20592473615097973</v>
      </c>
      <c r="DR71" s="78">
        <f t="shared" si="201"/>
        <v>0.11151746600084554</v>
      </c>
      <c r="DS71" s="78">
        <f t="shared" si="202"/>
        <v>8.5229350521429326E-2</v>
      </c>
      <c r="DT71" s="78">
        <f t="shared" si="203"/>
        <v>0.22000572581856975</v>
      </c>
      <c r="DU71" s="78">
        <f t="shared" si="204"/>
        <v>0.20693985866185544</v>
      </c>
      <c r="DV71" s="78">
        <f t="shared" si="205"/>
        <v>0.22714992335313205</v>
      </c>
      <c r="DW71" s="78">
        <f t="shared" si="206"/>
        <v>0.31457893031384138</v>
      </c>
      <c r="DX71" s="78">
        <f t="shared" si="207"/>
        <v>0.17094192084936261</v>
      </c>
      <c r="DY71" s="78">
        <f t="shared" si="208"/>
        <v>0.13535763819396379</v>
      </c>
      <c r="DZ71" s="78">
        <f t="shared" si="209"/>
        <v>0.13089366994292531</v>
      </c>
      <c r="EA71" s="78">
        <f t="shared" si="210"/>
        <v>4.1724661460674044E-2</v>
      </c>
      <c r="EB71" s="78">
        <f t="shared" si="211"/>
        <v>0.16711305321988462</v>
      </c>
      <c r="EC71" s="78">
        <f t="shared" si="212"/>
        <v>0.21568381693663388</v>
      </c>
      <c r="ED71" s="78">
        <f t="shared" si="213"/>
        <v>0.24212824319621196</v>
      </c>
      <c r="EE71" s="78">
        <f t="shared" si="214"/>
        <v>0.2421767098728472</v>
      </c>
      <c r="EF71" s="78">
        <f t="shared" si="215"/>
        <v>0.11587989176551593</v>
      </c>
      <c r="EG71" s="78">
        <f t="shared" si="216"/>
        <v>0.10887418491530841</v>
      </c>
      <c r="EH71" s="78">
        <f t="shared" si="217"/>
        <v>5.1044818796790077E-2</v>
      </c>
      <c r="EI71" s="78">
        <f t="shared" si="218"/>
        <v>5.0841686647079373E-2</v>
      </c>
      <c r="EJ71" s="78">
        <f t="shared" si="219"/>
        <v>4.4527185876014293E-2</v>
      </c>
      <c r="EK71" s="78">
        <f t="shared" si="220"/>
        <v>3.7815912049475278E-2</v>
      </c>
      <c r="EL71" s="78">
        <f t="shared" si="221"/>
        <v>7.6571398552342559E-2</v>
      </c>
      <c r="EM71" s="78">
        <f t="shared" si="222"/>
        <v>0.12706522513331445</v>
      </c>
    </row>
    <row r="72" spans="1:143" x14ac:dyDescent="0.25">
      <c r="A72" s="79">
        <f t="shared" si="168"/>
        <v>5.9101053454472235E-5</v>
      </c>
      <c r="B72">
        <v>1965</v>
      </c>
      <c r="C72" s="79">
        <f t="shared" si="113"/>
        <v>0.31496048956557721</v>
      </c>
      <c r="D72" s="81">
        <f t="shared" si="169"/>
        <v>8.380743629829001E-5</v>
      </c>
      <c r="E72" s="74">
        <f t="shared" si="170"/>
        <v>0.1550722301910917</v>
      </c>
      <c r="F72">
        <v>1965</v>
      </c>
      <c r="G72" s="72">
        <v>3760358</v>
      </c>
      <c r="H72" s="27">
        <v>4.2185225178762338E-2</v>
      </c>
      <c r="I72" s="27">
        <v>4.4421701828184008E-2</v>
      </c>
      <c r="J72" s="27">
        <v>5.5201701935629441E-2</v>
      </c>
      <c r="K72" s="27">
        <v>0.1095175162914135</v>
      </c>
      <c r="L72" s="27">
        <v>3.1382661530775055E-2</v>
      </c>
      <c r="M72" s="27">
        <v>1.3614947808381819E-2</v>
      </c>
      <c r="N72" s="27">
        <v>4.0705701591804061E-2</v>
      </c>
      <c r="O72" s="27">
        <v>1.1358056527041329E-2</v>
      </c>
      <c r="P72" s="27">
        <v>1.9743097974116394E-3</v>
      </c>
      <c r="Q72" s="27">
        <v>0.1550722301910917</v>
      </c>
      <c r="R72" s="27">
        <v>4.5752950720153E-2</v>
      </c>
      <c r="S72" s="27">
        <v>2.6188749388904111E-2</v>
      </c>
      <c r="T72" s="27">
        <v>9.4371471089120612E-2</v>
      </c>
      <c r="U72" s="27">
        <v>7.1735942108401693E-3</v>
      </c>
      <c r="V72" s="27">
        <v>2.2031685657646623E-3</v>
      </c>
      <c r="W72" s="27">
        <v>3.3672323668616798E-2</v>
      </c>
      <c r="X72" s="27">
        <v>4.4751022074663828E-4</v>
      </c>
      <c r="Y72" s="27">
        <v>0.11575364911545549</v>
      </c>
      <c r="Z72" s="27">
        <v>5.8342331888192281E-2</v>
      </c>
      <c r="AA72" s="27">
        <v>6.7518708935699279E-2</v>
      </c>
      <c r="AB72" s="27">
        <v>1.4343965058745788E-4</v>
      </c>
      <c r="AC72" s="27">
        <v>7.5442809483133753E-3</v>
      </c>
      <c r="AD72" s="27">
        <v>3.4918153442820225E-2</v>
      </c>
      <c r="AE72" s="27">
        <v>8.380743629829001E-5</v>
      </c>
      <c r="AF72" s="27">
        <v>1.2571115444743501E-4</v>
      </c>
      <c r="AG72" s="27">
        <v>3.2609688354526945E-4</v>
      </c>
      <c r="AH72" s="73">
        <f t="shared" si="171"/>
        <v>0.79315774491380187</v>
      </c>
      <c r="AI72" s="73">
        <f t="shared" si="172"/>
        <v>0.83520750921613185</v>
      </c>
      <c r="AJ72" s="73">
        <f t="shared" si="173"/>
        <v>1.0378908074362982</v>
      </c>
      <c r="AK72" s="73">
        <f t="shared" si="174"/>
        <v>2.0591253426327354</v>
      </c>
      <c r="AL72" s="73">
        <f t="shared" si="175"/>
        <v>0.59005021174271111</v>
      </c>
      <c r="AM72" s="73">
        <f t="shared" si="176"/>
        <v>0.25598538955415517</v>
      </c>
      <c r="AN72" s="73">
        <f t="shared" si="177"/>
        <v>0.76534005313176579</v>
      </c>
      <c r="AO72" s="73">
        <f t="shared" si="178"/>
        <v>0.21355179362956037</v>
      </c>
      <c r="AP72" s="73">
        <f t="shared" si="179"/>
        <v>3.7120558205876189E-2</v>
      </c>
      <c r="AQ72" s="73">
        <f t="shared" si="180"/>
        <v>2.9156355068845663</v>
      </c>
      <c r="AR72" s="73">
        <f t="shared" si="181"/>
        <v>0.86023737132066558</v>
      </c>
      <c r="AS72" s="73">
        <f t="shared" si="182"/>
        <v>0.4923953663728034</v>
      </c>
      <c r="AT72" s="73">
        <f t="shared" si="183"/>
        <v>1.7743525814087171</v>
      </c>
      <c r="AU72" s="73">
        <f t="shared" si="184"/>
        <v>0.1348764118974326</v>
      </c>
      <c r="AV72" s="73">
        <f t="shared" si="185"/>
        <v>4.1423512708108366E-2</v>
      </c>
      <c r="AW72" s="73">
        <f t="shared" si="186"/>
        <v>0.63309995842936262</v>
      </c>
      <c r="AX72" s="73">
        <f t="shared" si="187"/>
        <v>8.4139931933319353E-3</v>
      </c>
      <c r="AY72" s="73">
        <f t="shared" si="188"/>
        <v>2.1763758024024802</v>
      </c>
      <c r="AZ72" s="73">
        <f t="shared" si="189"/>
        <v>1.0969402722720947</v>
      </c>
      <c r="BA72" s="73">
        <f t="shared" si="190"/>
        <v>1.2694725864801413</v>
      </c>
      <c r="BB72" s="73">
        <f t="shared" si="191"/>
        <v>2.6969221880187599E-3</v>
      </c>
      <c r="BC72" s="73">
        <f t="shared" si="192"/>
        <v>0.14184598609118892</v>
      </c>
      <c r="BD72" s="73">
        <f t="shared" si="193"/>
        <v>0.65652378821968294</v>
      </c>
      <c r="BE72" s="73">
        <f t="shared" si="194"/>
        <v>1.5757298177188261E-3</v>
      </c>
      <c r="BF72" s="73">
        <f t="shared" si="195"/>
        <v>2.3635947265782391E-3</v>
      </c>
      <c r="BG72" s="73">
        <f t="shared" si="196"/>
        <v>6.1312051240726114E-3</v>
      </c>
      <c r="BH72" s="73"/>
      <c r="BI72" s="73">
        <f t="shared" si="115"/>
        <v>12.622918891321053</v>
      </c>
      <c r="BJ72" s="73">
        <f t="shared" si="116"/>
        <v>13.123256647888937</v>
      </c>
      <c r="BK72" s="73">
        <f t="shared" si="117"/>
        <v>17.054675995281489</v>
      </c>
      <c r="BL72" s="73">
        <f t="shared" si="118"/>
        <v>36.917447667006485</v>
      </c>
      <c r="BM72" s="73">
        <f t="shared" si="119"/>
        <v>9.5432650359012143</v>
      </c>
      <c r="BN72" s="73">
        <f t="shared" si="120"/>
        <v>5.4416143089264217</v>
      </c>
      <c r="BO72" s="73">
        <f t="shared" si="121"/>
        <v>16.962965248883318</v>
      </c>
      <c r="BP72" s="73">
        <f t="shared" si="122"/>
        <v>5.1829817670767566</v>
      </c>
      <c r="BQ72" s="73">
        <f t="shared" si="123"/>
        <v>0.66764315301089272</v>
      </c>
      <c r="BR72" s="73">
        <f t="shared" si="124"/>
        <v>50.770823309785051</v>
      </c>
      <c r="BS72" s="73">
        <f t="shared" si="125"/>
        <v>12.921271218784144</v>
      </c>
      <c r="BT72" s="73">
        <f t="shared" si="126"/>
        <v>11.860235621170245</v>
      </c>
      <c r="BU72" s="73">
        <f t="shared" si="127"/>
        <v>30.084482617901152</v>
      </c>
      <c r="BV72" s="73">
        <f t="shared" si="128"/>
        <v>2.5152707305090085</v>
      </c>
      <c r="BW72" s="73">
        <f t="shared" si="129"/>
        <v>0.83664285265777416</v>
      </c>
      <c r="BX72" s="73">
        <f t="shared" si="130"/>
        <v>10.587669113436895</v>
      </c>
      <c r="BY72" s="73">
        <f t="shared" si="131"/>
        <v>8.806038868540092E-2</v>
      </c>
      <c r="BZ72" s="73">
        <f t="shared" si="132"/>
        <v>44.254138103235334</v>
      </c>
      <c r="CA72" s="73">
        <f t="shared" si="133"/>
        <v>17.269432208109272</v>
      </c>
      <c r="CB72" s="73">
        <f t="shared" si="134"/>
        <v>19.596221219801098</v>
      </c>
      <c r="CC72" s="73">
        <f t="shared" si="135"/>
        <v>9.7687636801420771E-2</v>
      </c>
      <c r="CD72" s="73">
        <f t="shared" si="136"/>
        <v>2.2346368469971791</v>
      </c>
      <c r="CE72" s="73">
        <f t="shared" si="137"/>
        <v>14.611042282445768</v>
      </c>
      <c r="CF72" s="73">
        <f t="shared" si="138"/>
        <v>1.9822317798501229E-2</v>
      </c>
      <c r="CG72" s="73">
        <f t="shared" si="139"/>
        <v>3.3043637650603842E-2</v>
      </c>
      <c r="CH72" s="73">
        <f t="shared" si="140"/>
        <v>9.9781178934528078E-2</v>
      </c>
      <c r="CI72" s="73"/>
      <c r="CJ72" s="73">
        <f t="shared" si="141"/>
        <v>335.39703000000003</v>
      </c>
      <c r="CK72" s="73"/>
      <c r="CL72" s="78">
        <f t="shared" si="142"/>
        <v>3.7635750356289834E-2</v>
      </c>
      <c r="CM72" s="78">
        <f t="shared" si="143"/>
        <v>3.9127527896979097E-2</v>
      </c>
      <c r="CN72" s="78">
        <f t="shared" si="144"/>
        <v>5.0849215913693353E-2</v>
      </c>
      <c r="CO72" s="78">
        <f t="shared" si="145"/>
        <v>0.11007088425024658</v>
      </c>
      <c r="CP72" s="78">
        <f t="shared" si="146"/>
        <v>2.8453636085868778E-2</v>
      </c>
      <c r="CQ72" s="78">
        <f t="shared" si="147"/>
        <v>1.6224396229526605E-2</v>
      </c>
      <c r="CR72" s="78">
        <f t="shared" si="148"/>
        <v>5.0575776562133891E-2</v>
      </c>
      <c r="CS72" s="78">
        <f t="shared" si="149"/>
        <v>1.5453272699155255E-2</v>
      </c>
      <c r="CT72" s="78">
        <f t="shared" si="150"/>
        <v>1.9906054415893088E-3</v>
      </c>
      <c r="CU72" s="78">
        <f t="shared" si="151"/>
        <v>0.15137529187358947</v>
      </c>
      <c r="CV72" s="78">
        <f t="shared" si="152"/>
        <v>3.8525300056426091E-2</v>
      </c>
      <c r="CW72" s="78">
        <f t="shared" si="153"/>
        <v>3.5361778907732858E-2</v>
      </c>
      <c r="CX72" s="78">
        <f t="shared" si="154"/>
        <v>8.9698118727828777E-2</v>
      </c>
      <c r="CY72" s="78">
        <f t="shared" si="155"/>
        <v>7.4993828374360031E-3</v>
      </c>
      <c r="CZ72" s="78">
        <f t="shared" si="156"/>
        <v>2.4944849769772083E-3</v>
      </c>
      <c r="DA72" s="78">
        <f t="shared" si="157"/>
        <v>3.1567569675369202E-2</v>
      </c>
      <c r="DB72" s="78">
        <f t="shared" si="158"/>
        <v>2.6255566033307125E-4</v>
      </c>
      <c r="DC72" s="78">
        <f t="shared" si="159"/>
        <v>0.13194552767278628</v>
      </c>
      <c r="DD72" s="78">
        <f t="shared" si="160"/>
        <v>5.1489520369662402E-2</v>
      </c>
      <c r="DE72" s="78">
        <f t="shared" si="161"/>
        <v>5.8426937232572085E-2</v>
      </c>
      <c r="DF72" s="78">
        <f t="shared" si="162"/>
        <v>2.9125969541656573E-4</v>
      </c>
      <c r="DG72" s="78">
        <f t="shared" si="163"/>
        <v>6.6626614045961555E-3</v>
      </c>
      <c r="DH72" s="78">
        <f t="shared" si="164"/>
        <v>4.3563421782374656E-2</v>
      </c>
      <c r="DI72" s="78">
        <f t="shared" si="165"/>
        <v>5.9101053454472235E-5</v>
      </c>
      <c r="DJ72" s="78">
        <f t="shared" si="166"/>
        <v>9.8520960816510025E-5</v>
      </c>
      <c r="DK72" s="78">
        <f t="shared" si="167"/>
        <v>2.9750167714522719E-4</v>
      </c>
      <c r="DN72" s="78">
        <f t="shared" si="197"/>
        <v>0.23768337841720885</v>
      </c>
      <c r="DO72" s="78">
        <f t="shared" si="198"/>
        <v>0.22850126414678781</v>
      </c>
      <c r="DP72" s="78">
        <f t="shared" si="199"/>
        <v>0.20559813247933531</v>
      </c>
      <c r="DQ72" s="78">
        <f t="shared" si="200"/>
        <v>0.20532469312777585</v>
      </c>
      <c r="DR72" s="78">
        <f t="shared" si="201"/>
        <v>0.11070708157668452</v>
      </c>
      <c r="DS72" s="78">
        <f t="shared" si="202"/>
        <v>8.4244050932405057E-2</v>
      </c>
      <c r="DT72" s="78">
        <f t="shared" si="203"/>
        <v>0.21939494657646794</v>
      </c>
      <c r="DU72" s="78">
        <f t="shared" si="204"/>
        <v>0.20734447007076015</v>
      </c>
      <c r="DV72" s="78">
        <f t="shared" si="205"/>
        <v>0.22725297627933772</v>
      </c>
      <c r="DW72" s="78">
        <f t="shared" si="206"/>
        <v>0.31496048956557721</v>
      </c>
      <c r="DX72" s="78">
        <f t="shared" si="207"/>
        <v>0.17108458052942371</v>
      </c>
      <c r="DY72" s="78">
        <f t="shared" si="208"/>
        <v>0.13505376544997486</v>
      </c>
      <c r="DZ72" s="78">
        <f t="shared" si="209"/>
        <v>0.13125955621761121</v>
      </c>
      <c r="EA72" s="78">
        <f t="shared" si="210"/>
        <v>4.1823993150115486E-2</v>
      </c>
      <c r="EB72" s="78">
        <f t="shared" si="211"/>
        <v>0.16627013798546575</v>
      </c>
      <c r="EC72" s="78">
        <f t="shared" si="212"/>
        <v>0.21526517337815096</v>
      </c>
      <c r="ED72" s="78">
        <f t="shared" si="213"/>
        <v>0.24212454093535382</v>
      </c>
      <c r="EE72" s="78">
        <f t="shared" si="214"/>
        <v>0.24215324497043733</v>
      </c>
      <c r="EF72" s="78">
        <f t="shared" si="215"/>
        <v>0.1168703787022472</v>
      </c>
      <c r="EG72" s="78">
        <f t="shared" si="216"/>
        <v>0.10894428011495946</v>
      </c>
      <c r="EH72" s="78">
        <f t="shared" si="217"/>
        <v>5.0576443935841847E-2</v>
      </c>
      <c r="EI72" s="78">
        <f t="shared" si="218"/>
        <v>5.0383705201241788E-2</v>
      </c>
      <c r="EJ72" s="78">
        <f t="shared" si="219"/>
        <v>4.401854547379086E-2</v>
      </c>
      <c r="EK72" s="78">
        <f t="shared" si="220"/>
        <v>3.8090874047706044E-2</v>
      </c>
      <c r="EL72" s="78">
        <f t="shared" si="221"/>
        <v>7.7159300891230659E-2</v>
      </c>
      <c r="EM72" s="78">
        <f t="shared" si="222"/>
        <v>0.1279099958441075</v>
      </c>
    </row>
    <row r="73" spans="1:143" x14ac:dyDescent="0.25">
      <c r="A73" s="79">
        <f t="shared" si="168"/>
        <v>6.2148811945757592E-5</v>
      </c>
      <c r="B73">
        <v>1966</v>
      </c>
      <c r="C73" s="79">
        <f t="shared" si="113"/>
        <v>0.31524807275742078</v>
      </c>
      <c r="D73" s="81">
        <f t="shared" si="169"/>
        <v>1.1883940983900623E-4</v>
      </c>
      <c r="E73" s="74">
        <f t="shared" si="170"/>
        <v>0.15524126642450334</v>
      </c>
      <c r="F73">
        <v>1966</v>
      </c>
      <c r="G73" s="72">
        <v>3606274</v>
      </c>
      <c r="H73" s="27">
        <v>4.3413942329252435E-2</v>
      </c>
      <c r="I73" s="27">
        <v>4.6606350060540834E-2</v>
      </c>
      <c r="J73" s="27">
        <v>5.765112785326696E-2</v>
      </c>
      <c r="K73" s="27">
        <v>0.10647562670971793</v>
      </c>
      <c r="L73" s="27">
        <v>3.1014843714964796E-2</v>
      </c>
      <c r="M73" s="27">
        <v>1.3321785730301808E-2</v>
      </c>
      <c r="N73" s="27">
        <v>3.8970357415130726E-2</v>
      </c>
      <c r="O73" s="27">
        <v>1.1281335485896228E-2</v>
      </c>
      <c r="P73" s="27">
        <v>2.1458361361496032E-3</v>
      </c>
      <c r="Q73" s="27">
        <v>0.15524126642450334</v>
      </c>
      <c r="R73" s="27">
        <v>4.539273061572268E-2</v>
      </c>
      <c r="S73" s="27">
        <v>2.5959123727521412E-2</v>
      </c>
      <c r="T73" s="27">
        <v>9.4004215435669766E-2</v>
      </c>
      <c r="U73" s="27">
        <v>7.2424772411318894E-3</v>
      </c>
      <c r="V73" s="27">
        <v>2.3083994797973005E-3</v>
      </c>
      <c r="W73" s="27">
        <v>3.287311090183416E-2</v>
      </c>
      <c r="X73" s="27">
        <v>3.9743934705592179E-4</v>
      </c>
      <c r="Y73" s="27">
        <v>0.11239629579801785</v>
      </c>
      <c r="Z73" s="27">
        <v>6.1793129736759496E-2</v>
      </c>
      <c r="AA73" s="27">
        <v>6.900982106820934E-2</v>
      </c>
      <c r="AB73" s="27">
        <v>1.6592672317144267E-4</v>
      </c>
      <c r="AC73" s="27">
        <v>7.0625364366115068E-3</v>
      </c>
      <c r="AD73" s="27">
        <v>3.4657944302435087E-2</v>
      </c>
      <c r="AE73" s="27">
        <v>1.1883940983900623E-4</v>
      </c>
      <c r="AF73" s="27">
        <v>1.457464460289699E-4</v>
      </c>
      <c r="AG73" s="27">
        <v>3.4979147046952777E-4</v>
      </c>
      <c r="AH73" s="73">
        <f t="shared" si="171"/>
        <v>0.78281285729741246</v>
      </c>
      <c r="AI73" s="73">
        <f t="shared" si="172"/>
        <v>0.84037634229113423</v>
      </c>
      <c r="AJ73" s="73">
        <f t="shared" si="173"/>
        <v>1.0395288172395623</v>
      </c>
      <c r="AK73" s="73">
        <f t="shared" si="174"/>
        <v>1.9199014211848067</v>
      </c>
      <c r="AL73" s="73">
        <f t="shared" si="175"/>
        <v>0.55924012251670474</v>
      </c>
      <c r="AM73" s="73">
        <f t="shared" si="176"/>
        <v>0.24021004756379211</v>
      </c>
      <c r="AN73" s="73">
        <f t="shared" si="177"/>
        <v>0.70268893358446571</v>
      </c>
      <c r="AO73" s="73">
        <f t="shared" si="178"/>
        <v>0.20341793424032464</v>
      </c>
      <c r="AP73" s="73">
        <f t="shared" si="179"/>
        <v>3.8692365330283869E-2</v>
      </c>
      <c r="AQ73" s="73">
        <f t="shared" si="180"/>
        <v>2.7992127141687968</v>
      </c>
      <c r="AR73" s="73">
        <f t="shared" si="181"/>
        <v>0.81849312104242344</v>
      </c>
      <c r="AS73" s="73">
        <f t="shared" si="182"/>
        <v>0.46807856480671778</v>
      </c>
      <c r="AT73" s="73">
        <f t="shared" si="183"/>
        <v>1.6950247900802726</v>
      </c>
      <c r="AU73" s="73">
        <f t="shared" si="184"/>
        <v>0.1305917868514283</v>
      </c>
      <c r="AV73" s="73">
        <f t="shared" si="185"/>
        <v>4.1623605128032648E-2</v>
      </c>
      <c r="AW73" s="73">
        <f t="shared" si="186"/>
        <v>0.59274722572200533</v>
      </c>
      <c r="AX73" s="73">
        <f t="shared" si="187"/>
        <v>7.1663759193237369E-3</v>
      </c>
      <c r="AY73" s="73">
        <f t="shared" si="188"/>
        <v>2.0266591961635054</v>
      </c>
      <c r="AZ73" s="73">
        <f t="shared" si="189"/>
        <v>1.114214785741513</v>
      </c>
      <c r="BA73" s="73">
        <f t="shared" si="190"/>
        <v>1.244341617314678</v>
      </c>
      <c r="BB73" s="73">
        <f t="shared" si="191"/>
        <v>2.9918861383918562E-3</v>
      </c>
      <c r="BC73" s="73">
        <f t="shared" si="192"/>
        <v>0.12734720762702362</v>
      </c>
      <c r="BD73" s="73">
        <f t="shared" si="193"/>
        <v>0.62493021715659891</v>
      </c>
      <c r="BE73" s="73">
        <f t="shared" si="194"/>
        <v>2.1428373693887621E-3</v>
      </c>
      <c r="BF73" s="73">
        <f t="shared" si="195"/>
        <v>2.6280080945333866E-3</v>
      </c>
      <c r="BG73" s="73">
        <f t="shared" si="196"/>
        <v>6.3072194268801287E-3</v>
      </c>
      <c r="BH73" s="73"/>
      <c r="BI73" s="73">
        <f t="shared" si="115"/>
        <v>13.405731748618464</v>
      </c>
      <c r="BJ73" s="73">
        <f t="shared" si="116"/>
        <v>13.963632990180072</v>
      </c>
      <c r="BK73" s="73">
        <f t="shared" si="117"/>
        <v>18.094204812521053</v>
      </c>
      <c r="BL73" s="73">
        <f t="shared" si="118"/>
        <v>38.837349088191289</v>
      </c>
      <c r="BM73" s="73">
        <f t="shared" si="119"/>
        <v>10.10250515841792</v>
      </c>
      <c r="BN73" s="73">
        <f t="shared" si="120"/>
        <v>5.681824356490214</v>
      </c>
      <c r="BO73" s="73">
        <f t="shared" si="121"/>
        <v>17.665654182467783</v>
      </c>
      <c r="BP73" s="73">
        <f t="shared" si="122"/>
        <v>5.3863997013170817</v>
      </c>
      <c r="BQ73" s="73">
        <f t="shared" si="123"/>
        <v>0.70633551834117658</v>
      </c>
      <c r="BR73" s="73">
        <f t="shared" si="124"/>
        <v>53.570036023953847</v>
      </c>
      <c r="BS73" s="73">
        <f t="shared" si="125"/>
        <v>13.739764339826568</v>
      </c>
      <c r="BT73" s="73">
        <f t="shared" si="126"/>
        <v>12.328314185976962</v>
      </c>
      <c r="BU73" s="73">
        <f t="shared" si="127"/>
        <v>31.779507407981423</v>
      </c>
      <c r="BV73" s="73">
        <f t="shared" si="128"/>
        <v>2.6458625173604369</v>
      </c>
      <c r="BW73" s="73">
        <f t="shared" si="129"/>
        <v>0.87826645778580681</v>
      </c>
      <c r="BX73" s="73">
        <f t="shared" si="130"/>
        <v>11.180416339158901</v>
      </c>
      <c r="BY73" s="73">
        <f t="shared" si="131"/>
        <v>9.5226764604724651E-2</v>
      </c>
      <c r="BZ73" s="73">
        <f t="shared" si="132"/>
        <v>46.280797299398841</v>
      </c>
      <c r="CA73" s="73">
        <f t="shared" si="133"/>
        <v>18.383646993850785</v>
      </c>
      <c r="CB73" s="73">
        <f t="shared" si="134"/>
        <v>20.840562837115776</v>
      </c>
      <c r="CC73" s="73">
        <f t="shared" si="135"/>
        <v>0.10067952293981262</v>
      </c>
      <c r="CD73" s="73">
        <f t="shared" si="136"/>
        <v>2.3619840546242026</v>
      </c>
      <c r="CE73" s="73">
        <f t="shared" si="137"/>
        <v>15.235972499602367</v>
      </c>
      <c r="CF73" s="73">
        <f t="shared" si="138"/>
        <v>2.196515516788999E-2</v>
      </c>
      <c r="CG73" s="73">
        <f t="shared" si="139"/>
        <v>3.5671645745137232E-2</v>
      </c>
      <c r="CH73" s="73">
        <f t="shared" si="140"/>
        <v>0.10608839836140821</v>
      </c>
      <c r="CI73" s="73"/>
      <c r="CJ73" s="73">
        <f t="shared" si="141"/>
        <v>353.42839999999995</v>
      </c>
      <c r="CK73" s="73"/>
      <c r="CL73" s="78">
        <f t="shared" si="142"/>
        <v>3.7930544768384394E-2</v>
      </c>
      <c r="CM73" s="78">
        <f t="shared" si="143"/>
        <v>3.950908582949212E-2</v>
      </c>
      <c r="CN73" s="78">
        <f t="shared" si="144"/>
        <v>5.1196238934168997E-2</v>
      </c>
      <c r="CO73" s="78">
        <f t="shared" si="145"/>
        <v>0.10988745977457186</v>
      </c>
      <c r="CP73" s="78">
        <f t="shared" si="146"/>
        <v>2.8584304935364336E-2</v>
      </c>
      <c r="CQ73" s="78">
        <f t="shared" si="147"/>
        <v>1.6076309533954301E-2</v>
      </c>
      <c r="CR73" s="78">
        <f t="shared" si="148"/>
        <v>4.9983686037872975E-2</v>
      </c>
      <c r="CS73" s="78">
        <f t="shared" si="149"/>
        <v>1.524042691905088E-2</v>
      </c>
      <c r="CT73" s="78">
        <f t="shared" si="150"/>
        <v>1.9985250713897827E-3</v>
      </c>
      <c r="CU73" s="78">
        <f t="shared" si="151"/>
        <v>0.15157252791217077</v>
      </c>
      <c r="CV73" s="78">
        <f t="shared" si="152"/>
        <v>3.887566573548297E-2</v>
      </c>
      <c r="CW73" s="78">
        <f t="shared" si="153"/>
        <v>3.4882069992046377E-2</v>
      </c>
      <c r="CX73" s="78">
        <f t="shared" si="154"/>
        <v>8.9917809117720668E-2</v>
      </c>
      <c r="CY73" s="78">
        <f t="shared" si="155"/>
        <v>7.4862759115012752E-3</v>
      </c>
      <c r="CZ73" s="78">
        <f t="shared" si="156"/>
        <v>2.4849911828981682E-3</v>
      </c>
      <c r="DA73" s="78">
        <f t="shared" si="157"/>
        <v>3.1634176368279691E-2</v>
      </c>
      <c r="DB73" s="78">
        <f t="shared" si="158"/>
        <v>2.6943721728283482E-4</v>
      </c>
      <c r="DC73" s="78">
        <f t="shared" si="159"/>
        <v>0.13094815611704902</v>
      </c>
      <c r="DD73" s="78">
        <f t="shared" si="160"/>
        <v>5.2015194573641475E-2</v>
      </c>
      <c r="DE73" s="78">
        <f t="shared" si="161"/>
        <v>5.8966859587729167E-2</v>
      </c>
      <c r="DF73" s="78">
        <f t="shared" si="162"/>
        <v>2.848654011387105E-4</v>
      </c>
      <c r="DG73" s="78">
        <f t="shared" si="163"/>
        <v>6.683062409880482E-3</v>
      </c>
      <c r="DH73" s="78">
        <f t="shared" si="164"/>
        <v>4.3109078103520736E-2</v>
      </c>
      <c r="DI73" s="78">
        <f t="shared" si="165"/>
        <v>6.2148811945757592E-5</v>
      </c>
      <c r="DJ73" s="78">
        <f t="shared" si="166"/>
        <v>1.0093033198559378E-4</v>
      </c>
      <c r="DK73" s="78">
        <f t="shared" si="167"/>
        <v>3.0016942147662219E-4</v>
      </c>
      <c r="DN73" s="78">
        <f t="shared" si="197"/>
        <v>0.23852332930661735</v>
      </c>
      <c r="DO73" s="78">
        <f t="shared" si="198"/>
        <v>0.22917708947359733</v>
      </c>
      <c r="DP73" s="78">
        <f t="shared" si="199"/>
        <v>0.2057443131780595</v>
      </c>
      <c r="DQ73" s="78">
        <f t="shared" si="200"/>
        <v>0.20453176028176348</v>
      </c>
      <c r="DR73" s="78">
        <f t="shared" si="201"/>
        <v>0.10988472742624249</v>
      </c>
      <c r="DS73" s="78">
        <f t="shared" si="202"/>
        <v>8.3298947562267939E-2</v>
      </c>
      <c r="DT73" s="78">
        <f t="shared" si="203"/>
        <v>0.21879516594048443</v>
      </c>
      <c r="DU73" s="78">
        <f t="shared" si="204"/>
        <v>0.20768714563809437</v>
      </c>
      <c r="DV73" s="78">
        <f t="shared" si="205"/>
        <v>0.22732878871108989</v>
      </c>
      <c r="DW73" s="78">
        <f t="shared" si="206"/>
        <v>0.31524807275742078</v>
      </c>
      <c r="DX73" s="78">
        <f t="shared" si="207"/>
        <v>0.17116182075675129</v>
      </c>
      <c r="DY73" s="78">
        <f t="shared" si="208"/>
        <v>0.13477114620416647</v>
      </c>
      <c r="DZ73" s="78">
        <f t="shared" si="209"/>
        <v>0.13152325258039982</v>
      </c>
      <c r="EA73" s="78">
        <f t="shared" si="210"/>
        <v>4.1874880679961972E-2</v>
      </c>
      <c r="EB73" s="78">
        <f t="shared" si="211"/>
        <v>0.16533676088550972</v>
      </c>
      <c r="EC73" s="78">
        <f t="shared" si="212"/>
        <v>0.21486696427625304</v>
      </c>
      <c r="ED73" s="78">
        <f t="shared" si="213"/>
        <v>0.2421996474957025</v>
      </c>
      <c r="EE73" s="78">
        <f t="shared" si="214"/>
        <v>0.24221507567955836</v>
      </c>
      <c r="EF73" s="78">
        <f t="shared" si="215"/>
        <v>0.11794998197238983</v>
      </c>
      <c r="EG73" s="78">
        <f t="shared" si="216"/>
        <v>0.10904386550226911</v>
      </c>
      <c r="EH73" s="78">
        <f t="shared" si="217"/>
        <v>5.0139154726485689E-2</v>
      </c>
      <c r="EI73" s="78">
        <f t="shared" si="218"/>
        <v>4.9955219657332565E-2</v>
      </c>
      <c r="EJ73" s="78">
        <f t="shared" si="219"/>
        <v>4.3572326668928706E-2</v>
      </c>
      <c r="EK73" s="78">
        <f t="shared" si="220"/>
        <v>3.8393793333792371E-2</v>
      </c>
      <c r="EL73" s="78">
        <f t="shared" si="221"/>
        <v>7.7840730351338733E-2</v>
      </c>
      <c r="EM73" s="78">
        <f t="shared" si="222"/>
        <v>0.12893603895352213</v>
      </c>
    </row>
    <row r="74" spans="1:143" x14ac:dyDescent="0.25">
      <c r="A74" s="79">
        <f t="shared" si="168"/>
        <v>6.412272709407941E-5</v>
      </c>
      <c r="B74">
        <v>1967</v>
      </c>
      <c r="C74" s="79">
        <f t="shared" si="113"/>
        <v>0.31552187999089132</v>
      </c>
      <c r="D74" s="81">
        <f t="shared" si="169"/>
        <v>1.0375043492067677E-4</v>
      </c>
      <c r="E74" s="74">
        <f t="shared" si="170"/>
        <v>0.15264153766169447</v>
      </c>
      <c r="F74">
        <v>1967</v>
      </c>
      <c r="G74" s="72">
        <v>3520959</v>
      </c>
      <c r="H74" s="27">
        <v>4.4449323071402654E-2</v>
      </c>
      <c r="I74" s="27">
        <v>4.7014423603281265E-2</v>
      </c>
      <c r="J74" s="27">
        <v>5.8802421913467552E-2</v>
      </c>
      <c r="K74" s="27">
        <v>0.10625305590887388</v>
      </c>
      <c r="L74" s="27">
        <v>3.1652480753147909E-2</v>
      </c>
      <c r="M74" s="27">
        <v>1.3027844667829512E-2</v>
      </c>
      <c r="N74" s="27">
        <v>3.7360474294253432E-2</v>
      </c>
      <c r="O74" s="27">
        <v>1.0859976464127858E-2</v>
      </c>
      <c r="P74" s="27">
        <v>2.1959553380171974E-3</v>
      </c>
      <c r="Q74" s="27">
        <v>0.15264153766169447</v>
      </c>
      <c r="R74" s="27">
        <v>4.4464226448794573E-2</v>
      </c>
      <c r="S74" s="27">
        <v>2.5290458227266187E-2</v>
      </c>
      <c r="T74" s="27">
        <v>9.8622526684210621E-2</v>
      </c>
      <c r="U74" s="27">
        <v>7.472324141579792E-3</v>
      </c>
      <c r="V74" s="27">
        <v>2.3438426982908692E-3</v>
      </c>
      <c r="W74" s="27">
        <v>3.2915255383701783E-2</v>
      </c>
      <c r="X74" s="27">
        <v>3.9207346677206029E-4</v>
      </c>
      <c r="Y74" s="27">
        <v>0.10878376403138651</v>
      </c>
      <c r="Z74" s="27">
        <v>6.4269668589011286E-2</v>
      </c>
      <c r="AA74" s="27">
        <v>6.9544890978928339E-2</v>
      </c>
      <c r="AB74" s="27">
        <v>2.063544561958212E-4</v>
      </c>
      <c r="AC74" s="27">
        <v>6.6887504148584378E-3</v>
      </c>
      <c r="AD74" s="27">
        <v>3.4042179997260072E-2</v>
      </c>
      <c r="AE74" s="27">
        <v>1.0375043492067677E-4</v>
      </c>
      <c r="AF74" s="27">
        <v>1.9087787198113462E-4</v>
      </c>
      <c r="AG74" s="27">
        <v>4.1156249874611009E-4</v>
      </c>
      <c r="AH74" s="73">
        <f t="shared" si="171"/>
        <v>0.78252122056081408</v>
      </c>
      <c r="AI74" s="73">
        <f t="shared" si="172"/>
        <v>0.827679289578928</v>
      </c>
      <c r="AJ74" s="73">
        <f t="shared" si="173"/>
        <v>1.035204583290104</v>
      </c>
      <c r="AK74" s="73">
        <f t="shared" si="174"/>
        <v>1.8705632673992634</v>
      </c>
      <c r="AL74" s="73">
        <f t="shared" si="175"/>
        <v>0.55723543490061456</v>
      </c>
      <c r="AM74" s="73">
        <f t="shared" si="176"/>
        <v>0.22935253466898164</v>
      </c>
      <c r="AN74" s="73">
        <f t="shared" si="177"/>
        <v>0.65772349105310135</v>
      </c>
      <c r="AO74" s="73">
        <f t="shared" si="178"/>
        <v>0.19118765935579579</v>
      </c>
      <c r="AP74" s="73">
        <f t="shared" si="179"/>
        <v>3.8659343554948468E-2</v>
      </c>
      <c r="AQ74" s="73">
        <f t="shared" si="180"/>
        <v>2.6872229790189106</v>
      </c>
      <c r="AR74" s="73">
        <f t="shared" si="181"/>
        <v>0.78278359146460641</v>
      </c>
      <c r="AS74" s="73">
        <f t="shared" si="182"/>
        <v>0.44523333254708464</v>
      </c>
      <c r="AT74" s="73">
        <f t="shared" si="183"/>
        <v>1.7362293646575577</v>
      </c>
      <c r="AU74" s="73">
        <f t="shared" si="184"/>
        <v>0.13154873468606321</v>
      </c>
      <c r="AV74" s="73">
        <f t="shared" si="185"/>
        <v>4.1262870215657603E-2</v>
      </c>
      <c r="AW74" s="73">
        <f t="shared" si="186"/>
        <v>0.5794663234027162</v>
      </c>
      <c r="AX74" s="73">
        <f t="shared" si="187"/>
        <v>6.9023730074614332E-3</v>
      </c>
      <c r="AY74" s="73">
        <f t="shared" si="188"/>
        <v>1.915115865100933</v>
      </c>
      <c r="AZ74" s="73">
        <f t="shared" si="189"/>
        <v>1.1314543402274828</v>
      </c>
      <c r="BA74" s="73">
        <f t="shared" si="190"/>
        <v>1.2243235489813828</v>
      </c>
      <c r="BB74" s="73">
        <f t="shared" si="191"/>
        <v>3.6328278986639123E-3</v>
      </c>
      <c r="BC74" s="73">
        <f t="shared" si="192"/>
        <v>0.11775407985974774</v>
      </c>
      <c r="BD74" s="73">
        <f t="shared" si="193"/>
        <v>0.59930560020486412</v>
      </c>
      <c r="BE74" s="73">
        <f t="shared" si="194"/>
        <v>1.8265051379393557E-3</v>
      </c>
      <c r="BF74" s="73">
        <f t="shared" si="195"/>
        <v>3.3603658062641185E-3</v>
      </c>
      <c r="BG74" s="73">
        <f t="shared" si="196"/>
        <v>7.2454734201130248E-3</v>
      </c>
      <c r="BH74" s="73"/>
      <c r="BI74" s="73">
        <f t="shared" si="115"/>
        <v>14.188252969179279</v>
      </c>
      <c r="BJ74" s="73">
        <f t="shared" si="116"/>
        <v>14.791312279759</v>
      </c>
      <c r="BK74" s="73">
        <f t="shared" si="117"/>
        <v>19.129409395811155</v>
      </c>
      <c r="BL74" s="73">
        <f t="shared" si="118"/>
        <v>40.707912355590551</v>
      </c>
      <c r="BM74" s="73">
        <f t="shared" si="119"/>
        <v>10.659740593318533</v>
      </c>
      <c r="BN74" s="73">
        <f t="shared" si="120"/>
        <v>5.9111768911591955</v>
      </c>
      <c r="BO74" s="73">
        <f t="shared" si="121"/>
        <v>18.323377673520884</v>
      </c>
      <c r="BP74" s="73">
        <f t="shared" si="122"/>
        <v>5.5775873606728776</v>
      </c>
      <c r="BQ74" s="73">
        <f t="shared" si="123"/>
        <v>0.74499486189612507</v>
      </c>
      <c r="BR74" s="73">
        <f t="shared" si="124"/>
        <v>56.257259002972759</v>
      </c>
      <c r="BS74" s="73">
        <f t="shared" si="125"/>
        <v>14.522547931291175</v>
      </c>
      <c r="BT74" s="73">
        <f t="shared" si="126"/>
        <v>12.773547518524047</v>
      </c>
      <c r="BU74" s="73">
        <f t="shared" si="127"/>
        <v>33.515736772638981</v>
      </c>
      <c r="BV74" s="73">
        <f t="shared" si="128"/>
        <v>2.7774112520465</v>
      </c>
      <c r="BW74" s="73">
        <f t="shared" si="129"/>
        <v>0.91952932800146436</v>
      </c>
      <c r="BX74" s="73">
        <f t="shared" si="130"/>
        <v>11.759882662561617</v>
      </c>
      <c r="BY74" s="73">
        <f t="shared" si="131"/>
        <v>0.10212913761218609</v>
      </c>
      <c r="BZ74" s="73">
        <f t="shared" si="132"/>
        <v>48.195913164499771</v>
      </c>
      <c r="CA74" s="73">
        <f t="shared" si="133"/>
        <v>19.515101334078267</v>
      </c>
      <c r="CB74" s="73">
        <f t="shared" si="134"/>
        <v>22.064886386097157</v>
      </c>
      <c r="CC74" s="73">
        <f t="shared" si="135"/>
        <v>0.10431235083847654</v>
      </c>
      <c r="CD74" s="73">
        <f t="shared" si="136"/>
        <v>2.4797381344839504</v>
      </c>
      <c r="CE74" s="73">
        <f t="shared" si="137"/>
        <v>15.835278099807232</v>
      </c>
      <c r="CF74" s="73">
        <f t="shared" si="138"/>
        <v>2.3791660305829347E-2</v>
      </c>
      <c r="CG74" s="73">
        <f t="shared" si="139"/>
        <v>3.9032011551401354E-2</v>
      </c>
      <c r="CH74" s="73">
        <f t="shared" si="140"/>
        <v>0.11333387178152124</v>
      </c>
      <c r="CI74" s="73"/>
      <c r="CJ74" s="73">
        <f t="shared" si="141"/>
        <v>371.03319499999998</v>
      </c>
      <c r="CK74" s="73"/>
      <c r="CL74" s="78">
        <f t="shared" si="142"/>
        <v>3.8239847971498292E-2</v>
      </c>
      <c r="CM74" s="78">
        <f t="shared" si="143"/>
        <v>3.98651993381859E-2</v>
      </c>
      <c r="CN74" s="78">
        <f t="shared" si="144"/>
        <v>5.155713734942545E-2</v>
      </c>
      <c r="CO74" s="78">
        <f t="shared" si="145"/>
        <v>0.10971501446276405</v>
      </c>
      <c r="CP74" s="78">
        <f t="shared" si="146"/>
        <v>2.8729883840497166E-2</v>
      </c>
      <c r="CQ74" s="78">
        <f t="shared" si="147"/>
        <v>1.5931665874691334E-2</v>
      </c>
      <c r="CR74" s="78">
        <f t="shared" si="148"/>
        <v>4.9384739480037319E-2</v>
      </c>
      <c r="CS74" s="78">
        <f t="shared" si="149"/>
        <v>1.5032583164621909E-2</v>
      </c>
      <c r="CT74" s="78">
        <f t="shared" si="150"/>
        <v>2.0078927490466861E-3</v>
      </c>
      <c r="CU74" s="78">
        <f t="shared" si="151"/>
        <v>0.15162325032123544</v>
      </c>
      <c r="CV74" s="78">
        <f t="shared" si="152"/>
        <v>3.9140831944406422E-2</v>
      </c>
      <c r="CW74" s="78">
        <f t="shared" si="153"/>
        <v>3.4426966887757975E-2</v>
      </c>
      <c r="CX74" s="78">
        <f t="shared" si="154"/>
        <v>9.0330830837491466E-2</v>
      </c>
      <c r="CY74" s="78">
        <f t="shared" si="155"/>
        <v>7.4856139274721767E-3</v>
      </c>
      <c r="CZ74" s="78">
        <f t="shared" si="156"/>
        <v>2.4782939650493116E-3</v>
      </c>
      <c r="DA74" s="78">
        <f t="shared" si="157"/>
        <v>3.1694961046710705E-2</v>
      </c>
      <c r="DB74" s="78">
        <f t="shared" si="158"/>
        <v>2.752560660028979E-4</v>
      </c>
      <c r="DC74" s="78">
        <f t="shared" si="159"/>
        <v>0.12989649932669711</v>
      </c>
      <c r="DD74" s="78">
        <f t="shared" si="160"/>
        <v>5.2596645251857498E-2</v>
      </c>
      <c r="DE74" s="78">
        <f t="shared" si="161"/>
        <v>5.9468766362258126E-2</v>
      </c>
      <c r="DF74" s="78">
        <f t="shared" si="162"/>
        <v>2.811402112915437E-4</v>
      </c>
      <c r="DG74" s="78">
        <f t="shared" si="163"/>
        <v>6.6833322945240806E-3</v>
      </c>
      <c r="DH74" s="78">
        <f t="shared" si="164"/>
        <v>4.2678871629820703E-2</v>
      </c>
      <c r="DI74" s="78">
        <f t="shared" si="165"/>
        <v>6.412272709407941E-5</v>
      </c>
      <c r="DJ74" s="78">
        <f t="shared" si="166"/>
        <v>1.0519816576358177E-4</v>
      </c>
      <c r="DK74" s="78">
        <f t="shared" si="167"/>
        <v>3.0545480379867696E-4</v>
      </c>
      <c r="DN74" s="78">
        <f t="shared" si="197"/>
        <v>0.23937719912187369</v>
      </c>
      <c r="DO74" s="78">
        <f t="shared" si="198"/>
        <v>0.22986723499087255</v>
      </c>
      <c r="DP74" s="78">
        <f t="shared" si="199"/>
        <v>0.205933701527378</v>
      </c>
      <c r="DQ74" s="78">
        <f t="shared" si="200"/>
        <v>0.20376130365798986</v>
      </c>
      <c r="DR74" s="78">
        <f t="shared" si="201"/>
        <v>0.10907887235984773</v>
      </c>
      <c r="DS74" s="78">
        <f t="shared" si="202"/>
        <v>8.2356881268397256E-2</v>
      </c>
      <c r="DT74" s="78">
        <f t="shared" si="203"/>
        <v>0.21804846571494135</v>
      </c>
      <c r="DU74" s="78">
        <f t="shared" si="204"/>
        <v>0.20780455817931046</v>
      </c>
      <c r="DV74" s="78">
        <f t="shared" si="205"/>
        <v>0.22719894190244655</v>
      </c>
      <c r="DW74" s="78">
        <f t="shared" si="206"/>
        <v>0.31552187999089132</v>
      </c>
      <c r="DX74" s="78">
        <f t="shared" si="207"/>
        <v>0.17138424359712803</v>
      </c>
      <c r="DY74" s="78">
        <f t="shared" si="208"/>
        <v>0.13472170561777094</v>
      </c>
      <c r="DZ74" s="78">
        <f t="shared" si="209"/>
        <v>0.13198969977672365</v>
      </c>
      <c r="EA74" s="78">
        <f t="shared" si="210"/>
        <v>4.1934125005235093E-2</v>
      </c>
      <c r="EB74" s="78">
        <f t="shared" si="211"/>
        <v>0.16434501040446003</v>
      </c>
      <c r="EC74" s="78">
        <f t="shared" si="212"/>
        <v>0.21446336169126823</v>
      </c>
      <c r="ED74" s="78">
        <f t="shared" si="213"/>
        <v>0.24223716700681563</v>
      </c>
      <c r="EE74" s="78">
        <f t="shared" si="214"/>
        <v>0.24224305115210429</v>
      </c>
      <c r="EF74" s="78">
        <f t="shared" si="215"/>
        <v>0.11902988411993125</v>
      </c>
      <c r="EG74" s="78">
        <f t="shared" si="216"/>
        <v>0.10911211049789446</v>
      </c>
      <c r="EH74" s="78">
        <f t="shared" si="217"/>
        <v>4.9707466862730407E-2</v>
      </c>
      <c r="EI74" s="78">
        <f t="shared" si="218"/>
        <v>4.9531524817202445E-2</v>
      </c>
      <c r="EJ74" s="78">
        <f t="shared" si="219"/>
        <v>4.3153647326477043E-2</v>
      </c>
      <c r="EK74" s="78">
        <f t="shared" si="220"/>
        <v>3.8714623668154632E-2</v>
      </c>
      <c r="EL74" s="78">
        <f t="shared" si="221"/>
        <v>7.8515700279246453E-2</v>
      </c>
      <c r="EM74" s="78">
        <f t="shared" si="222"/>
        <v>0.12996763946290832</v>
      </c>
    </row>
    <row r="75" spans="1:143" x14ac:dyDescent="0.25">
      <c r="A75" s="79">
        <f t="shared" si="168"/>
        <v>6.6675137318775635E-5</v>
      </c>
      <c r="B75">
        <v>1968</v>
      </c>
      <c r="C75" s="79">
        <f t="shared" si="113"/>
        <v>0.31583157334941225</v>
      </c>
      <c r="D75" s="81">
        <f t="shared" si="169"/>
        <v>1.2076690434743604E-4</v>
      </c>
      <c r="E75" s="74">
        <f t="shared" si="170"/>
        <v>0.15434125391701703</v>
      </c>
      <c r="F75">
        <v>1968</v>
      </c>
      <c r="G75" s="72">
        <v>3501564</v>
      </c>
      <c r="H75" s="27">
        <v>4.426624616780734E-2</v>
      </c>
      <c r="I75" s="27">
        <v>4.8296985370527241E-2</v>
      </c>
      <c r="J75" s="27">
        <v>6.1922367583402485E-2</v>
      </c>
      <c r="K75" s="27">
        <v>0.10426151900612288</v>
      </c>
      <c r="L75" s="27">
        <v>3.1832430744493462E-2</v>
      </c>
      <c r="M75" s="27">
        <v>1.2550556764183067E-2</v>
      </c>
      <c r="N75" s="27">
        <v>3.6315758298267803E-2</v>
      </c>
      <c r="O75" s="27">
        <v>1.0641289514499792E-2</v>
      </c>
      <c r="P75" s="27">
        <v>2.215785154527005E-3</v>
      </c>
      <c r="Q75" s="27">
        <v>0.15434125391701703</v>
      </c>
      <c r="R75" s="27">
        <v>4.2405285679863042E-2</v>
      </c>
      <c r="S75" s="27">
        <v>2.5208078500788149E-2</v>
      </c>
      <c r="T75" s="27">
        <v>0.10044010910427187</v>
      </c>
      <c r="U75" s="27">
        <v>7.5973884444475118E-3</v>
      </c>
      <c r="V75" s="27">
        <v>2.502175241979496E-3</v>
      </c>
      <c r="W75" s="27">
        <v>3.2230386448343105E-2</v>
      </c>
      <c r="X75" s="27">
        <v>3.939301403713985E-4</v>
      </c>
      <c r="Y75" s="27">
        <v>0.10772637899990051</v>
      </c>
      <c r="Z75" s="27">
        <v>6.6205567124258222E-2</v>
      </c>
      <c r="AA75" s="27">
        <v>6.821489838040079E-2</v>
      </c>
      <c r="AB75" s="27">
        <v>1.6734842459573278E-4</v>
      </c>
      <c r="AC75" s="27">
        <v>6.2885052335200616E-3</v>
      </c>
      <c r="AD75" s="27">
        <v>3.3246553686352244E-2</v>
      </c>
      <c r="AE75" s="27">
        <v>1.2076690434743604E-4</v>
      </c>
      <c r="AF75" s="27">
        <v>2.047286568937487E-4</v>
      </c>
      <c r="AG75" s="27">
        <v>4.037065088185719E-4</v>
      </c>
      <c r="AH75" s="73">
        <f t="shared" si="171"/>
        <v>0.77500546998166076</v>
      </c>
      <c r="AI75" s="73">
        <f t="shared" si="172"/>
        <v>0.84557492640982423</v>
      </c>
      <c r="AJ75" s="73">
        <f t="shared" si="173"/>
        <v>1.0841256656240457</v>
      </c>
      <c r="AK75" s="73">
        <f t="shared" si="174"/>
        <v>1.8253919076857783</v>
      </c>
      <c r="AL75" s="73">
        <f t="shared" si="175"/>
        <v>0.55731646763705756</v>
      </c>
      <c r="AM75" s="73">
        <f t="shared" si="176"/>
        <v>0.21973288872709956</v>
      </c>
      <c r="AN75" s="73">
        <f t="shared" si="177"/>
        <v>0.63580975944957896</v>
      </c>
      <c r="AO75" s="73">
        <f t="shared" si="178"/>
        <v>0.18630578138774975</v>
      </c>
      <c r="AP75" s="73">
        <f t="shared" si="179"/>
        <v>3.8793567644130993E-2</v>
      </c>
      <c r="AQ75" s="73">
        <f t="shared" si="180"/>
        <v>2.7021788921534293</v>
      </c>
      <c r="AR75" s="73">
        <f t="shared" si="181"/>
        <v>0.74242410873161979</v>
      </c>
      <c r="AS75" s="73">
        <f t="shared" si="182"/>
        <v>0.4413385009376688</v>
      </c>
      <c r="AT75" s="73">
        <f t="shared" si="183"/>
        <v>1.7584873509779533</v>
      </c>
      <c r="AU75" s="73">
        <f t="shared" si="184"/>
        <v>0.13301370935546702</v>
      </c>
      <c r="AV75" s="73">
        <f t="shared" si="185"/>
        <v>4.3807633745033464E-2</v>
      </c>
      <c r="AW75" s="73">
        <f t="shared" si="186"/>
        <v>0.56428380446803039</v>
      </c>
      <c r="AX75" s="73">
        <f t="shared" si="187"/>
        <v>6.8968579901971779E-3</v>
      </c>
      <c r="AY75" s="73">
        <f t="shared" si="188"/>
        <v>1.886054052782038</v>
      </c>
      <c r="AZ75" s="73">
        <f t="shared" si="189"/>
        <v>1.1591151522094305</v>
      </c>
      <c r="BA75" s="73">
        <f t="shared" si="190"/>
        <v>1.1942941621623484</v>
      </c>
      <c r="BB75" s="73">
        <f t="shared" si="191"/>
        <v>2.9299060951056624E-3</v>
      </c>
      <c r="BC75" s="73">
        <f t="shared" si="192"/>
        <v>0.11009801769752721</v>
      </c>
      <c r="BD75" s="73">
        <f t="shared" si="193"/>
        <v>0.58207467756099152</v>
      </c>
      <c r="BE75" s="73">
        <f t="shared" si="194"/>
        <v>2.1143652232721278E-3</v>
      </c>
      <c r="BF75" s="73">
        <f t="shared" si="195"/>
        <v>3.5843524737375117E-3</v>
      </c>
      <c r="BG75" s="73">
        <f t="shared" si="196"/>
        <v>7.0680208892239691E-3</v>
      </c>
      <c r="BH75" s="73"/>
      <c r="BI75" s="73">
        <f t="shared" si="115"/>
        <v>14.96325843916094</v>
      </c>
      <c r="BJ75" s="73">
        <f t="shared" si="116"/>
        <v>15.636887206168824</v>
      </c>
      <c r="BK75" s="73">
        <f t="shared" si="117"/>
        <v>20.213535061435202</v>
      </c>
      <c r="BL75" s="73">
        <f t="shared" si="118"/>
        <v>42.533304263276328</v>
      </c>
      <c r="BM75" s="73">
        <f t="shared" si="119"/>
        <v>11.217057060955591</v>
      </c>
      <c r="BN75" s="73">
        <f t="shared" si="120"/>
        <v>6.130909779886295</v>
      </c>
      <c r="BO75" s="73">
        <f t="shared" si="121"/>
        <v>18.959187432970463</v>
      </c>
      <c r="BP75" s="73">
        <f t="shared" si="122"/>
        <v>5.7638931420606276</v>
      </c>
      <c r="BQ75" s="73">
        <f t="shared" si="123"/>
        <v>0.78378842954025607</v>
      </c>
      <c r="BR75" s="73">
        <f t="shared" si="124"/>
        <v>58.959437895126186</v>
      </c>
      <c r="BS75" s="73">
        <f t="shared" si="125"/>
        <v>15.264972040022794</v>
      </c>
      <c r="BT75" s="73">
        <f t="shared" si="126"/>
        <v>13.214886019461716</v>
      </c>
      <c r="BU75" s="73">
        <f t="shared" si="127"/>
        <v>35.274224123616932</v>
      </c>
      <c r="BV75" s="73">
        <f t="shared" si="128"/>
        <v>2.9104249614019668</v>
      </c>
      <c r="BW75" s="73">
        <f t="shared" si="129"/>
        <v>0.96333696174649786</v>
      </c>
      <c r="BX75" s="73">
        <f t="shared" si="130"/>
        <v>12.324166467029647</v>
      </c>
      <c r="BY75" s="73">
        <f t="shared" si="131"/>
        <v>0.10902599560238327</v>
      </c>
      <c r="BZ75" s="73">
        <f t="shared" si="132"/>
        <v>50.081967217281807</v>
      </c>
      <c r="CA75" s="73">
        <f t="shared" si="133"/>
        <v>20.674216486287698</v>
      </c>
      <c r="CB75" s="73">
        <f t="shared" si="134"/>
        <v>23.259180548259504</v>
      </c>
      <c r="CC75" s="73">
        <f t="shared" si="135"/>
        <v>0.10724225693358219</v>
      </c>
      <c r="CD75" s="73">
        <f t="shared" si="136"/>
        <v>2.5898361521814777</v>
      </c>
      <c r="CE75" s="73">
        <f t="shared" si="137"/>
        <v>16.417352777368222</v>
      </c>
      <c r="CF75" s="73">
        <f t="shared" si="138"/>
        <v>2.5906025529101474E-2</v>
      </c>
      <c r="CG75" s="73">
        <f t="shared" si="139"/>
        <v>4.2616364025138867E-2</v>
      </c>
      <c r="CH75" s="73">
        <f t="shared" si="140"/>
        <v>0.12040189267074521</v>
      </c>
      <c r="CI75" s="73"/>
      <c r="CJ75" s="73">
        <f t="shared" si="141"/>
        <v>388.54101500000013</v>
      </c>
      <c r="CK75" s="73"/>
      <c r="CL75" s="78">
        <f t="shared" si="142"/>
        <v>3.8511399984789085E-2</v>
      </c>
      <c r="CM75" s="78">
        <f t="shared" si="143"/>
        <v>4.0245139129439958E-2</v>
      </c>
      <c r="CN75" s="78">
        <f t="shared" si="144"/>
        <v>5.2024198941867682E-2</v>
      </c>
      <c r="CO75" s="78">
        <f t="shared" si="145"/>
        <v>0.10946927768559084</v>
      </c>
      <c r="CP75" s="78">
        <f t="shared" si="146"/>
        <v>2.8869685896495606E-2</v>
      </c>
      <c r="CQ75" s="78">
        <f t="shared" si="147"/>
        <v>1.5779311689619931E-2</v>
      </c>
      <c r="CR75" s="78">
        <f t="shared" si="148"/>
        <v>4.8795845743519396E-2</v>
      </c>
      <c r="CS75" s="78">
        <f t="shared" si="149"/>
        <v>1.4834709643358052E-2</v>
      </c>
      <c r="CT75" s="78">
        <f t="shared" si="150"/>
        <v>2.017260467444488E-3</v>
      </c>
      <c r="CU75" s="78">
        <f t="shared" si="151"/>
        <v>0.15174572469556699</v>
      </c>
      <c r="CV75" s="78">
        <f t="shared" si="152"/>
        <v>3.9287929589679971E-2</v>
      </c>
      <c r="CW75" s="78">
        <f t="shared" si="153"/>
        <v>3.4011559936501713E-2</v>
      </c>
      <c r="CX75" s="78">
        <f t="shared" si="154"/>
        <v>9.0786359127663571E-2</v>
      </c>
      <c r="CY75" s="78">
        <f t="shared" si="155"/>
        <v>7.4906505337717453E-3</v>
      </c>
      <c r="CZ75" s="78">
        <f t="shared" si="156"/>
        <v>2.4793700653365966E-3</v>
      </c>
      <c r="DA75" s="78">
        <f t="shared" si="157"/>
        <v>3.1719087538363597E-2</v>
      </c>
      <c r="DB75" s="78">
        <f t="shared" si="158"/>
        <v>2.8060356923292445E-4</v>
      </c>
      <c r="DC75" s="78">
        <f t="shared" si="159"/>
        <v>0.12889750446881854</v>
      </c>
      <c r="DD75" s="78">
        <f t="shared" si="160"/>
        <v>5.3209868940831614E-2</v>
      </c>
      <c r="DE75" s="78">
        <f t="shared" si="161"/>
        <v>5.9862870714587228E-2</v>
      </c>
      <c r="DF75" s="78">
        <f t="shared" si="162"/>
        <v>2.7601270597798317E-4</v>
      </c>
      <c r="DG75" s="78">
        <f t="shared" si="163"/>
        <v>6.6655412226724036E-3</v>
      </c>
      <c r="DH75" s="78">
        <f t="shared" si="164"/>
        <v>4.2253847453835001E-2</v>
      </c>
      <c r="DI75" s="78">
        <f t="shared" si="165"/>
        <v>6.6675137318775635E-5</v>
      </c>
      <c r="DJ75" s="78">
        <f t="shared" si="166"/>
        <v>1.0968305115777508E-4</v>
      </c>
      <c r="DK75" s="78">
        <f t="shared" si="167"/>
        <v>3.0988206655800589E-4</v>
      </c>
      <c r="DN75" s="78">
        <f t="shared" si="197"/>
        <v>0.24025001574168756</v>
      </c>
      <c r="DO75" s="78">
        <f t="shared" si="198"/>
        <v>0.23060830165339408</v>
      </c>
      <c r="DP75" s="78">
        <f t="shared" si="199"/>
        <v>0.20614247421357407</v>
      </c>
      <c r="DQ75" s="78">
        <f t="shared" si="200"/>
        <v>0.20291412101522577</v>
      </c>
      <c r="DR75" s="78">
        <f t="shared" si="201"/>
        <v>0.10827955297299298</v>
      </c>
      <c r="DS75" s="78">
        <f t="shared" si="202"/>
        <v>8.1427127543941866E-2</v>
      </c>
      <c r="DT75" s="78">
        <f t="shared" si="203"/>
        <v>0.21739354054988894</v>
      </c>
      <c r="DU75" s="78">
        <f t="shared" si="204"/>
        <v>0.20788562439604952</v>
      </c>
      <c r="DV75" s="78">
        <f t="shared" si="205"/>
        <v>0.22706247468919316</v>
      </c>
      <c r="DW75" s="78">
        <f t="shared" si="206"/>
        <v>0.31583157334941225</v>
      </c>
      <c r="DX75" s="78">
        <f t="shared" si="207"/>
        <v>0.17157649918761697</v>
      </c>
      <c r="DY75" s="78">
        <f t="shared" si="208"/>
        <v>0.13476793966327363</v>
      </c>
      <c r="DZ75" s="78">
        <f t="shared" si="209"/>
        <v>0.13247546726513551</v>
      </c>
      <c r="EA75" s="78">
        <f t="shared" si="210"/>
        <v>4.1969711706704861E-2</v>
      </c>
      <c r="EB75" s="78">
        <f t="shared" si="211"/>
        <v>0.16337656564175165</v>
      </c>
      <c r="EC75" s="78">
        <f t="shared" si="212"/>
        <v>0.21410706451724665</v>
      </c>
      <c r="ED75" s="78">
        <f t="shared" si="213"/>
        <v>0.24225084769347033</v>
      </c>
      <c r="EE75" s="78">
        <f t="shared" si="214"/>
        <v>0.24224625683021539</v>
      </c>
      <c r="EF75" s="78">
        <f t="shared" si="215"/>
        <v>0.12001429358406922</v>
      </c>
      <c r="EG75" s="78">
        <f t="shared" si="216"/>
        <v>0.10905827209707261</v>
      </c>
      <c r="EH75" s="78">
        <f t="shared" si="217"/>
        <v>4.9262076519804167E-2</v>
      </c>
      <c r="EI75" s="78">
        <f t="shared" si="218"/>
        <v>4.9095746864983955E-2</v>
      </c>
      <c r="EJ75" s="78">
        <f t="shared" si="219"/>
        <v>4.2740087708869556E-2</v>
      </c>
      <c r="EK75" s="78">
        <f t="shared" si="220"/>
        <v>3.899764023982364E-2</v>
      </c>
      <c r="EL75" s="78">
        <f t="shared" si="221"/>
        <v>7.9176104231944822E-2</v>
      </c>
      <c r="EM75" s="78">
        <f t="shared" si="222"/>
        <v>0.13109062012265474</v>
      </c>
    </row>
    <row r="76" spans="1:143" x14ac:dyDescent="0.25">
      <c r="A76" s="79">
        <f t="shared" si="168"/>
        <v>6.9289239330443478E-5</v>
      </c>
      <c r="B76">
        <v>1969</v>
      </c>
      <c r="C76" s="79">
        <f t="shared" si="113"/>
        <v>0.31622083561697067</v>
      </c>
      <c r="D76" s="81">
        <f t="shared" si="169"/>
        <v>1.2571300224439614E-4</v>
      </c>
      <c r="E76" s="74">
        <f t="shared" si="170"/>
        <v>0.15849951195418907</v>
      </c>
      <c r="F76">
        <v>1969</v>
      </c>
      <c r="G76" s="72">
        <v>3600206</v>
      </c>
      <c r="H76" s="27">
        <v>4.578802776413559E-2</v>
      </c>
      <c r="I76" s="27">
        <v>5.0051654075811088E-2</v>
      </c>
      <c r="J76" s="27">
        <v>6.7519056694329116E-2</v>
      </c>
      <c r="K76" s="27">
        <v>0.10199235553201463</v>
      </c>
      <c r="L76" s="27">
        <v>3.3079840048363188E-2</v>
      </c>
      <c r="M76" s="27">
        <v>1.2336635953583407E-2</v>
      </c>
      <c r="N76" s="27">
        <v>3.5956153539714972E-2</v>
      </c>
      <c r="O76" s="27">
        <v>1.0116823696174582E-2</v>
      </c>
      <c r="P76" s="27">
        <v>2.3695504111932624E-3</v>
      </c>
      <c r="Q76" s="27">
        <v>0.15849951195418907</v>
      </c>
      <c r="R76" s="27">
        <v>4.0524284679049116E-2</v>
      </c>
      <c r="S76" s="27">
        <v>2.5178358813962076E-2</v>
      </c>
      <c r="T76" s="27">
        <v>0.10042066364173247</v>
      </c>
      <c r="U76" s="27">
        <v>8.083066682087461E-3</v>
      </c>
      <c r="V76" s="27">
        <v>2.6416492204955773E-3</v>
      </c>
      <c r="W76" s="27">
        <v>3.0261075175816617E-2</v>
      </c>
      <c r="X76" s="27">
        <v>4.5368425698866515E-4</v>
      </c>
      <c r="Y76" s="27">
        <v>0.10214097623689022</v>
      </c>
      <c r="Z76" s="27">
        <v>6.8106276095924054E-2</v>
      </c>
      <c r="AA76" s="27">
        <v>6.4487976529103125E-2</v>
      </c>
      <c r="AB76" s="27">
        <v>1.6985223414353967E-4</v>
      </c>
      <c r="AC76" s="27">
        <v>6.3465510777515367E-3</v>
      </c>
      <c r="AD76" s="27">
        <v>3.2677558441181122E-2</v>
      </c>
      <c r="AE76" s="27">
        <v>1.2571300224439614E-4</v>
      </c>
      <c r="AF76" s="27">
        <v>2.2404850622223489E-4</v>
      </c>
      <c r="AG76" s="27">
        <v>4.486557368988893E-4</v>
      </c>
      <c r="AH76" s="73">
        <f t="shared" si="171"/>
        <v>0.82423166142303772</v>
      </c>
      <c r="AI76" s="73">
        <f t="shared" si="172"/>
        <v>0.90098132656829766</v>
      </c>
      <c r="AJ76" s="73">
        <f t="shared" si="173"/>
        <v>1.2154125651263192</v>
      </c>
      <c r="AK76" s="73">
        <f t="shared" si="174"/>
        <v>1.8359674517024613</v>
      </c>
      <c r="AL76" s="73">
        <f t="shared" si="175"/>
        <v>0.59547119310578722</v>
      </c>
      <c r="AM76" s="73">
        <f t="shared" si="176"/>
        <v>0.22207215389953353</v>
      </c>
      <c r="AN76" s="73">
        <f t="shared" si="177"/>
        <v>0.6472477985530154</v>
      </c>
      <c r="AO76" s="73">
        <f t="shared" si="178"/>
        <v>0.18211324685954955</v>
      </c>
      <c r="AP76" s="73">
        <f t="shared" si="179"/>
        <v>4.2654348038402248E-2</v>
      </c>
      <c r="AQ76" s="73">
        <f t="shared" si="180"/>
        <v>2.8531544696727162</v>
      </c>
      <c r="AR76" s="73">
        <f t="shared" si="181"/>
        <v>0.72947886423610353</v>
      </c>
      <c r="AS76" s="73">
        <f t="shared" si="182"/>
        <v>0.45323639236089575</v>
      </c>
      <c r="AT76" s="73">
        <f t="shared" si="183"/>
        <v>1.8076753788347353</v>
      </c>
      <c r="AU76" s="73">
        <f t="shared" si="184"/>
        <v>0.14550352583625684</v>
      </c>
      <c r="AV76" s="73">
        <f t="shared" si="185"/>
        <v>4.7552406867617504E-2</v>
      </c>
      <c r="AW76" s="73">
        <f t="shared" si="186"/>
        <v>0.54473052207213024</v>
      </c>
      <c r="AX76" s="73">
        <f t="shared" si="187"/>
        <v>8.1667839205806711E-3</v>
      </c>
      <c r="AY76" s="73">
        <f t="shared" si="188"/>
        <v>1.8386427774695482</v>
      </c>
      <c r="AZ76" s="73">
        <f t="shared" si="189"/>
        <v>1.2259831191910118</v>
      </c>
      <c r="BA76" s="73">
        <f t="shared" si="190"/>
        <v>1.1608500001396813</v>
      </c>
      <c r="BB76" s="73">
        <f t="shared" si="191"/>
        <v>3.0575151623848818E-3</v>
      </c>
      <c r="BC76" s="73">
        <f t="shared" si="192"/>
        <v>0.11424445634713774</v>
      </c>
      <c r="BD76" s="73">
        <f t="shared" si="193"/>
        <v>0.58822970982645462</v>
      </c>
      <c r="BE76" s="73">
        <f t="shared" si="194"/>
        <v>2.2629635247914423E-3</v>
      </c>
      <c r="BF76" s="73">
        <f t="shared" si="195"/>
        <v>4.0331038819616371E-3</v>
      </c>
      <c r="BG76" s="73">
        <f t="shared" si="196"/>
        <v>8.0762653795890121E-3</v>
      </c>
      <c r="BH76" s="73"/>
      <c r="BI76" s="73">
        <f t="shared" si="115"/>
        <v>15.787490100583979</v>
      </c>
      <c r="BJ76" s="73">
        <f t="shared" si="116"/>
        <v>16.537868532737122</v>
      </c>
      <c r="BK76" s="73">
        <f t="shared" si="117"/>
        <v>21.42894762656152</v>
      </c>
      <c r="BL76" s="73">
        <f t="shared" si="118"/>
        <v>44.369271714978787</v>
      </c>
      <c r="BM76" s="73">
        <f t="shared" si="119"/>
        <v>11.812528254061379</v>
      </c>
      <c r="BN76" s="73">
        <f t="shared" si="120"/>
        <v>6.3529819337858289</v>
      </c>
      <c r="BO76" s="73">
        <f t="shared" si="121"/>
        <v>19.606435231523477</v>
      </c>
      <c r="BP76" s="73">
        <f t="shared" si="122"/>
        <v>5.9460063889201775</v>
      </c>
      <c r="BQ76" s="73">
        <f t="shared" si="123"/>
        <v>0.82644277757865836</v>
      </c>
      <c r="BR76" s="73">
        <f t="shared" si="124"/>
        <v>61.812592364798903</v>
      </c>
      <c r="BS76" s="73">
        <f t="shared" si="125"/>
        <v>15.994450904258898</v>
      </c>
      <c r="BT76" s="73">
        <f t="shared" si="126"/>
        <v>13.668122411822612</v>
      </c>
      <c r="BU76" s="73">
        <f t="shared" si="127"/>
        <v>37.08189950245167</v>
      </c>
      <c r="BV76" s="73">
        <f t="shared" si="128"/>
        <v>3.0559284872382237</v>
      </c>
      <c r="BW76" s="73">
        <f t="shared" si="129"/>
        <v>1.0108893686141154</v>
      </c>
      <c r="BX76" s="73">
        <f t="shared" si="130"/>
        <v>12.868896989101778</v>
      </c>
      <c r="BY76" s="73">
        <f t="shared" si="131"/>
        <v>0.11719277952296393</v>
      </c>
      <c r="BZ76" s="73">
        <f t="shared" si="132"/>
        <v>51.920609994751352</v>
      </c>
      <c r="CA76" s="73">
        <f t="shared" si="133"/>
        <v>21.900199605478708</v>
      </c>
      <c r="CB76" s="73">
        <f t="shared" si="134"/>
        <v>24.420030548399186</v>
      </c>
      <c r="CC76" s="73">
        <f t="shared" si="135"/>
        <v>0.11029977209596707</v>
      </c>
      <c r="CD76" s="73">
        <f t="shared" si="136"/>
        <v>2.7040806085286153</v>
      </c>
      <c r="CE76" s="73">
        <f t="shared" si="137"/>
        <v>17.005582487194676</v>
      </c>
      <c r="CF76" s="73">
        <f t="shared" si="138"/>
        <v>2.8168989053892916E-2</v>
      </c>
      <c r="CG76" s="73">
        <f t="shared" si="139"/>
        <v>4.6649467907100506E-2</v>
      </c>
      <c r="CH76" s="73">
        <f t="shared" si="140"/>
        <v>0.12847815805033422</v>
      </c>
      <c r="CI76" s="73"/>
      <c r="CJ76" s="73">
        <f t="shared" si="141"/>
        <v>406.54204499999992</v>
      </c>
      <c r="CK76" s="73"/>
      <c r="CL76" s="78">
        <f t="shared" si="142"/>
        <v>3.8833597397248253E-2</v>
      </c>
      <c r="CM76" s="78">
        <f t="shared" si="143"/>
        <v>4.0679355889836989E-2</v>
      </c>
      <c r="CN76" s="78">
        <f t="shared" si="144"/>
        <v>5.2710286402385571E-2</v>
      </c>
      <c r="CO76" s="78">
        <f t="shared" si="145"/>
        <v>0.1091382115593451</v>
      </c>
      <c r="CP76" s="78">
        <f t="shared" si="146"/>
        <v>2.9056104772782802E-2</v>
      </c>
      <c r="CQ76" s="78">
        <f t="shared" si="147"/>
        <v>1.5626875527193825E-2</v>
      </c>
      <c r="CR76" s="78">
        <f t="shared" si="148"/>
        <v>4.8227324756836602E-2</v>
      </c>
      <c r="CS76" s="78">
        <f t="shared" si="149"/>
        <v>1.4625809217150416E-2</v>
      </c>
      <c r="CT76" s="78">
        <f t="shared" si="150"/>
        <v>2.0328593013759708E-3</v>
      </c>
      <c r="CU76" s="78">
        <f t="shared" si="151"/>
        <v>0.15204477156796639</v>
      </c>
      <c r="CV76" s="78">
        <f t="shared" si="152"/>
        <v>3.934267341096024E-2</v>
      </c>
      <c r="CW76" s="78">
        <f t="shared" si="153"/>
        <v>3.3620439951844626E-2</v>
      </c>
      <c r="CX76" s="78">
        <f t="shared" si="154"/>
        <v>9.1212950686199445E-2</v>
      </c>
      <c r="CY76" s="78">
        <f t="shared" si="155"/>
        <v>7.5168817710803424E-3</v>
      </c>
      <c r="CZ76" s="78">
        <f t="shared" si="156"/>
        <v>2.4865555261673255E-3</v>
      </c>
      <c r="DA76" s="78">
        <f t="shared" si="157"/>
        <v>3.1654529088379485E-2</v>
      </c>
      <c r="DB76" s="78">
        <f t="shared" si="158"/>
        <v>2.8826730461043446E-4</v>
      </c>
      <c r="DC76" s="78">
        <f t="shared" si="159"/>
        <v>0.12771276829374772</v>
      </c>
      <c r="DD76" s="78">
        <f t="shared" si="160"/>
        <v>5.3869457968311031E-2</v>
      </c>
      <c r="DE76" s="78">
        <f t="shared" si="161"/>
        <v>6.0067662985261935E-2</v>
      </c>
      <c r="DF76" s="78">
        <f t="shared" si="162"/>
        <v>2.7131209047754728E-4</v>
      </c>
      <c r="DG76" s="78">
        <f t="shared" si="163"/>
        <v>6.6514168504480655E-3</v>
      </c>
      <c r="DH76" s="78">
        <f t="shared" si="164"/>
        <v>4.1829824728693635E-2</v>
      </c>
      <c r="DI76" s="78">
        <f t="shared" si="165"/>
        <v>6.9289239330443478E-5</v>
      </c>
      <c r="DJ76" s="78">
        <f t="shared" si="166"/>
        <v>1.1474697016172217E-4</v>
      </c>
      <c r="DK76" s="78">
        <f t="shared" si="167"/>
        <v>3.160267422040794E-4</v>
      </c>
      <c r="DN76" s="78">
        <f t="shared" si="197"/>
        <v>0.24136145124881592</v>
      </c>
      <c r="DO76" s="78">
        <f t="shared" si="198"/>
        <v>0.23158395862435047</v>
      </c>
      <c r="DP76" s="78">
        <f t="shared" si="199"/>
        <v>0.20653147826170731</v>
      </c>
      <c r="DQ76" s="78">
        <f t="shared" si="200"/>
        <v>0.20204851661615833</v>
      </c>
      <c r="DR76" s="78">
        <f t="shared" si="201"/>
        <v>0.10753611427396363</v>
      </c>
      <c r="DS76" s="78">
        <f t="shared" si="202"/>
        <v>8.0512868802556814E-2</v>
      </c>
      <c r="DT76" s="78">
        <f t="shared" si="203"/>
        <v>0.21693076484332938</v>
      </c>
      <c r="DU76" s="78">
        <f t="shared" si="204"/>
        <v>0.208046113497453</v>
      </c>
      <c r="DV76" s="78">
        <f t="shared" si="205"/>
        <v>0.22704074423214723</v>
      </c>
      <c r="DW76" s="78">
        <f t="shared" si="206"/>
        <v>0.31622083561697067</v>
      </c>
      <c r="DX76" s="78">
        <f t="shared" si="207"/>
        <v>0.17169294582008465</v>
      </c>
      <c r="DY76" s="78">
        <f t="shared" si="208"/>
        <v>0.13483682793529175</v>
      </c>
      <c r="DZ76" s="78">
        <f t="shared" si="209"/>
        <v>0.13287091707182658</v>
      </c>
      <c r="EA76" s="78">
        <f t="shared" si="210"/>
        <v>4.1946233690237589E-2</v>
      </c>
      <c r="EB76" s="78">
        <f t="shared" si="211"/>
        <v>0.16214212021290497</v>
      </c>
      <c r="EC76" s="78">
        <f t="shared" si="212"/>
        <v>0.21352502265504866</v>
      </c>
      <c r="ED76" s="78">
        <f t="shared" si="213"/>
        <v>0.24193815655193113</v>
      </c>
      <c r="EE76" s="78">
        <f t="shared" si="214"/>
        <v>0.24192120133779821</v>
      </c>
      <c r="EF76" s="78">
        <f t="shared" si="215"/>
        <v>0.12085984989449859</v>
      </c>
      <c r="EG76" s="78">
        <f t="shared" si="216"/>
        <v>0.10882021665488117</v>
      </c>
      <c r="EH76" s="78">
        <f t="shared" si="217"/>
        <v>4.8821842908949691E-2</v>
      </c>
      <c r="EI76" s="78">
        <f t="shared" si="218"/>
        <v>4.8665277788633866E-2</v>
      </c>
      <c r="EJ76" s="78">
        <f t="shared" si="219"/>
        <v>4.232988768038988E-2</v>
      </c>
      <c r="EK76" s="78">
        <f t="shared" si="220"/>
        <v>3.9333660348944498E-2</v>
      </c>
      <c r="EL76" s="78">
        <f t="shared" si="221"/>
        <v>7.9943726999451042E-2</v>
      </c>
      <c r="EM76" s="78">
        <f t="shared" si="222"/>
        <v>0.13253926643167488</v>
      </c>
    </row>
    <row r="77" spans="1:143" x14ac:dyDescent="0.25">
      <c r="A77" s="79">
        <f t="shared" si="168"/>
        <v>7.1487445791310484E-5</v>
      </c>
      <c r="B77">
        <v>1970</v>
      </c>
      <c r="C77" s="79">
        <f t="shared" si="113"/>
        <v>0.3168771317034999</v>
      </c>
      <c r="D77" s="81">
        <f t="shared" si="169"/>
        <v>1.1938725299073135E-4</v>
      </c>
      <c r="E77" s="74">
        <f t="shared" si="170"/>
        <v>0.16608971790728128</v>
      </c>
      <c r="F77">
        <v>1970</v>
      </c>
      <c r="G77" s="72">
        <v>3731386</v>
      </c>
      <c r="H77" s="27">
        <v>4.8070578302173442E-2</v>
      </c>
      <c r="I77" s="27">
        <v>5.0760555957397036E-2</v>
      </c>
      <c r="J77" s="27">
        <v>7.1389812825525215E-2</v>
      </c>
      <c r="K77" s="27">
        <v>9.768189750442996E-2</v>
      </c>
      <c r="L77" s="27">
        <v>3.4064087292517593E-2</v>
      </c>
      <c r="M77" s="27">
        <v>1.2229126725266807E-2</v>
      </c>
      <c r="N77" s="27">
        <v>3.4583045396734062E-2</v>
      </c>
      <c r="O77" s="27">
        <v>9.9726000876582087E-3</v>
      </c>
      <c r="P77" s="27">
        <v>2.5592970134364437E-3</v>
      </c>
      <c r="Q77" s="27">
        <v>0.16608971790728128</v>
      </c>
      <c r="R77" s="27">
        <v>4.1079432856770251E-2</v>
      </c>
      <c r="S77" s="27">
        <v>2.5097674368578567E-2</v>
      </c>
      <c r="T77" s="27">
        <v>9.8911263541983166E-2</v>
      </c>
      <c r="U77" s="27">
        <v>8.2941874003425661E-3</v>
      </c>
      <c r="V77" s="27">
        <v>2.6975065810878759E-3</v>
      </c>
      <c r="W77" s="27">
        <v>2.879652808961573E-2</v>
      </c>
      <c r="X77" s="27">
        <v>6.0661631249344576E-4</v>
      </c>
      <c r="Y77" s="27">
        <v>9.6399828985826802E-2</v>
      </c>
      <c r="Z77" s="27">
        <v>6.8607336938254743E-2</v>
      </c>
      <c r="AA77" s="27">
        <v>6.2461044530907582E-2</v>
      </c>
      <c r="AB77" s="27">
        <v>1.9413873121465776E-4</v>
      </c>
      <c r="AC77" s="27">
        <v>6.0543319557191605E-3</v>
      </c>
      <c r="AD77" s="27">
        <v>3.2471181691803422E-2</v>
      </c>
      <c r="AE77" s="27">
        <v>1.1938725299073135E-4</v>
      </c>
      <c r="AF77" s="27">
        <v>2.457656514268659E-4</v>
      </c>
      <c r="AG77" s="27">
        <v>5.6305609856439518E-4</v>
      </c>
      <c r="AH77" s="73">
        <f t="shared" si="171"/>
        <v>0.89684941444316879</v>
      </c>
      <c r="AI77" s="73">
        <f t="shared" si="172"/>
        <v>0.94703613925823937</v>
      </c>
      <c r="AJ77" s="73">
        <f t="shared" si="173"/>
        <v>1.3319147405989262</v>
      </c>
      <c r="AK77" s="73">
        <f t="shared" si="174"/>
        <v>1.8224443240073245</v>
      </c>
      <c r="AL77" s="73">
        <f t="shared" si="175"/>
        <v>0.63553129213039028</v>
      </c>
      <c r="AM77" s="73">
        <f t="shared" si="176"/>
        <v>0.22815796127443205</v>
      </c>
      <c r="AN77" s="73">
        <f t="shared" si="177"/>
        <v>0.64521345715368961</v>
      </c>
      <c r="AO77" s="73">
        <f t="shared" si="178"/>
        <v>0.18605810175343307</v>
      </c>
      <c r="AP77" s="73">
        <f t="shared" si="179"/>
        <v>4.774862522889279E-2</v>
      </c>
      <c r="AQ77" s="73">
        <f t="shared" si="180"/>
        <v>3.0987242407158933</v>
      </c>
      <c r="AR77" s="73">
        <f t="shared" si="181"/>
        <v>0.76641610324846265</v>
      </c>
      <c r="AS77" s="73">
        <f t="shared" si="182"/>
        <v>0.46824555385736449</v>
      </c>
      <c r="AT77" s="73">
        <f t="shared" si="183"/>
        <v>1.8453805201143321</v>
      </c>
      <c r="AU77" s="73">
        <f t="shared" si="184"/>
        <v>0.15474407373507323</v>
      </c>
      <c r="AV77" s="73">
        <f t="shared" si="185"/>
        <v>5.0327191457895826E-2</v>
      </c>
      <c r="AW77" s="73">
        <f t="shared" si="186"/>
        <v>0.53725480881099441</v>
      </c>
      <c r="AX77" s="73">
        <f t="shared" si="187"/>
        <v>1.1317598079048344E-2</v>
      </c>
      <c r="AY77" s="73">
        <f t="shared" si="188"/>
        <v>1.7985248614005416</v>
      </c>
      <c r="AZ77" s="73">
        <f t="shared" si="189"/>
        <v>1.280002282743433</v>
      </c>
      <c r="BA77" s="73">
        <f t="shared" si="190"/>
        <v>1.1653313355400257</v>
      </c>
      <c r="BB77" s="73">
        <f t="shared" si="191"/>
        <v>3.6220327185606843E-3</v>
      </c>
      <c r="BC77" s="73">
        <f t="shared" si="192"/>
        <v>0.11295524749461547</v>
      </c>
      <c r="BD77" s="73">
        <f t="shared" si="193"/>
        <v>0.60581256384125803</v>
      </c>
      <c r="BE77" s="73">
        <f t="shared" si="194"/>
        <v>2.2273996219403652E-3</v>
      </c>
      <c r="BF77" s="73">
        <f t="shared" si="195"/>
        <v>4.5852325550754377E-3</v>
      </c>
      <c r="BG77" s="73">
        <f t="shared" si="196"/>
        <v>1.0504898216989023E-2</v>
      </c>
      <c r="BH77" s="73"/>
      <c r="BI77" s="73">
        <f t="shared" si="115"/>
        <v>16.684339515027148</v>
      </c>
      <c r="BJ77" s="73">
        <f t="shared" si="116"/>
        <v>17.484904671995363</v>
      </c>
      <c r="BK77" s="73">
        <f t="shared" si="117"/>
        <v>22.760862367160446</v>
      </c>
      <c r="BL77" s="73">
        <f t="shared" si="118"/>
        <v>46.191716038986108</v>
      </c>
      <c r="BM77" s="73">
        <f t="shared" si="119"/>
        <v>12.448059546191768</v>
      </c>
      <c r="BN77" s="73">
        <f t="shared" si="120"/>
        <v>6.5811398950602609</v>
      </c>
      <c r="BO77" s="73">
        <f t="shared" si="121"/>
        <v>20.251648688677168</v>
      </c>
      <c r="BP77" s="73">
        <f t="shared" si="122"/>
        <v>6.1320644906736108</v>
      </c>
      <c r="BQ77" s="73">
        <f t="shared" si="123"/>
        <v>0.87419140280755114</v>
      </c>
      <c r="BR77" s="73">
        <f t="shared" si="124"/>
        <v>64.911316605514799</v>
      </c>
      <c r="BS77" s="73">
        <f t="shared" si="125"/>
        <v>16.760867007507361</v>
      </c>
      <c r="BT77" s="73">
        <f t="shared" si="126"/>
        <v>14.136367965679977</v>
      </c>
      <c r="BU77" s="73">
        <f t="shared" si="127"/>
        <v>38.927280022566002</v>
      </c>
      <c r="BV77" s="73">
        <f t="shared" si="128"/>
        <v>3.2106725609732969</v>
      </c>
      <c r="BW77" s="73">
        <f t="shared" si="129"/>
        <v>1.0612165600720112</v>
      </c>
      <c r="BX77" s="73">
        <f t="shared" si="130"/>
        <v>13.406151797912772</v>
      </c>
      <c r="BY77" s="73">
        <f t="shared" si="131"/>
        <v>0.12851037760201228</v>
      </c>
      <c r="BZ77" s="73">
        <f t="shared" si="132"/>
        <v>53.719134856151896</v>
      </c>
      <c r="CA77" s="73">
        <f t="shared" si="133"/>
        <v>23.18020188822214</v>
      </c>
      <c r="CB77" s="73">
        <f t="shared" si="134"/>
        <v>25.585361883939211</v>
      </c>
      <c r="CC77" s="73">
        <f t="shared" si="135"/>
        <v>0.11392180481452775</v>
      </c>
      <c r="CD77" s="73">
        <f t="shared" si="136"/>
        <v>2.8170358560232307</v>
      </c>
      <c r="CE77" s="73">
        <f t="shared" si="137"/>
        <v>17.611395051035935</v>
      </c>
      <c r="CF77" s="73">
        <f t="shared" si="138"/>
        <v>3.0396388675833282E-2</v>
      </c>
      <c r="CG77" s="73">
        <f t="shared" si="139"/>
        <v>5.1234700462175944E-2</v>
      </c>
      <c r="CH77" s="73">
        <f t="shared" si="140"/>
        <v>0.13898305626732324</v>
      </c>
      <c r="CI77" s="73"/>
      <c r="CJ77" s="73">
        <f t="shared" si="141"/>
        <v>425.19897499999996</v>
      </c>
      <c r="CK77" s="73"/>
      <c r="CL77" s="78">
        <f t="shared" si="142"/>
        <v>3.9238898718011138E-2</v>
      </c>
      <c r="CM77" s="78">
        <f t="shared" si="143"/>
        <v>4.1121699957050374E-2</v>
      </c>
      <c r="CN77" s="78">
        <f t="shared" si="144"/>
        <v>5.352990883188382E-2</v>
      </c>
      <c r="CO77" s="78">
        <f t="shared" si="145"/>
        <v>0.10863553008091356</v>
      </c>
      <c r="CP77" s="78">
        <f t="shared" si="146"/>
        <v>2.9275845611320604E-2</v>
      </c>
      <c r="CQ77" s="78">
        <f t="shared" si="147"/>
        <v>1.5477788710709525E-2</v>
      </c>
      <c r="CR77" s="78">
        <f t="shared" si="148"/>
        <v>4.7628639482673187E-2</v>
      </c>
      <c r="CS77" s="78">
        <f t="shared" si="149"/>
        <v>1.4421635166626662E-2</v>
      </c>
      <c r="CT77" s="78">
        <f t="shared" si="150"/>
        <v>2.0559583964367533E-3</v>
      </c>
      <c r="CU77" s="78">
        <f t="shared" si="151"/>
        <v>0.15266103735436992</v>
      </c>
      <c r="CV77" s="78">
        <f t="shared" si="152"/>
        <v>3.9418879143599449E-2</v>
      </c>
      <c r="CW77" s="78">
        <f t="shared" si="153"/>
        <v>3.3246477053901595E-2</v>
      </c>
      <c r="CX77" s="78">
        <f t="shared" si="154"/>
        <v>9.155073815162891E-2</v>
      </c>
      <c r="CY77" s="78">
        <f t="shared" si="155"/>
        <v>7.5509884777433837E-3</v>
      </c>
      <c r="CZ77" s="78">
        <f t="shared" si="156"/>
        <v>2.4958116610511848E-3</v>
      </c>
      <c r="DA77" s="78">
        <f t="shared" si="157"/>
        <v>3.1529125388678969E-2</v>
      </c>
      <c r="DB77" s="78">
        <f t="shared" si="158"/>
        <v>3.022358593456447E-4</v>
      </c>
      <c r="DC77" s="78">
        <f t="shared" si="159"/>
        <v>0.12633881550667403</v>
      </c>
      <c r="DD77" s="78">
        <f t="shared" si="160"/>
        <v>5.4516128333146008E-2</v>
      </c>
      <c r="DE77" s="78">
        <f t="shared" si="161"/>
        <v>6.0172680058645983E-2</v>
      </c>
      <c r="DF77" s="78">
        <f t="shared" si="162"/>
        <v>2.6792586885828634E-4</v>
      </c>
      <c r="DG77" s="78">
        <f t="shared" si="163"/>
        <v>6.6252178901024658E-3</v>
      </c>
      <c r="DH77" s="78">
        <f t="shared" si="164"/>
        <v>4.1419185102776729E-2</v>
      </c>
      <c r="DI77" s="78">
        <f t="shared" si="165"/>
        <v>7.1487445791310484E-5</v>
      </c>
      <c r="DJ77" s="78">
        <f t="shared" si="166"/>
        <v>1.2049582307242379E-4</v>
      </c>
      <c r="DK77" s="78">
        <f t="shared" si="167"/>
        <v>3.2686592498799708E-4</v>
      </c>
      <c r="DN77" s="78">
        <f t="shared" si="197"/>
        <v>0.2425260375878589</v>
      </c>
      <c r="DO77" s="78">
        <f t="shared" si="198"/>
        <v>0.23256298448116836</v>
      </c>
      <c r="DP77" s="78">
        <f t="shared" si="199"/>
        <v>0.2069190732348275</v>
      </c>
      <c r="DQ77" s="78">
        <f t="shared" si="200"/>
        <v>0.20101780388561688</v>
      </c>
      <c r="DR77" s="78">
        <f t="shared" si="201"/>
        <v>0.10680390897132998</v>
      </c>
      <c r="DS77" s="78">
        <f t="shared" si="202"/>
        <v>7.9584021756446133E-2</v>
      </c>
      <c r="DT77" s="78">
        <f t="shared" si="203"/>
        <v>0.21676727040010652</v>
      </c>
      <c r="DU77" s="78">
        <f t="shared" si="204"/>
        <v>0.20855751006103279</v>
      </c>
      <c r="DV77" s="78">
        <f t="shared" si="205"/>
        <v>0.22738235194830772</v>
      </c>
      <c r="DW77" s="78">
        <f t="shared" si="206"/>
        <v>0.3168771317034999</v>
      </c>
      <c r="DX77" s="78">
        <f t="shared" si="207"/>
        <v>0.17176708282687334</v>
      </c>
      <c r="DY77" s="78">
        <f t="shared" si="208"/>
        <v>0.13484401534432505</v>
      </c>
      <c r="DZ77" s="78">
        <f t="shared" si="209"/>
        <v>0.13312666367910245</v>
      </c>
      <c r="EA77" s="78">
        <f t="shared" si="210"/>
        <v>4.1878161386819185E-2</v>
      </c>
      <c r="EB77" s="78">
        <f t="shared" si="211"/>
        <v>0.16066598841574983</v>
      </c>
      <c r="EC77" s="78">
        <f t="shared" si="212"/>
        <v>0.21268630508784464</v>
      </c>
      <c r="ED77" s="78">
        <f t="shared" si="213"/>
        <v>0.24132985975781165</v>
      </c>
      <c r="EE77" s="78">
        <f t="shared" si="214"/>
        <v>0.24129554976732431</v>
      </c>
      <c r="EF77" s="78">
        <f t="shared" si="215"/>
        <v>0.12158195215075275</v>
      </c>
      <c r="EG77" s="78">
        <f t="shared" si="216"/>
        <v>0.10848500892038346</v>
      </c>
      <c r="EH77" s="78">
        <f t="shared" si="217"/>
        <v>4.838381630752879E-2</v>
      </c>
      <c r="EI77" s="78">
        <f t="shared" si="218"/>
        <v>4.8236386261742925E-2</v>
      </c>
      <c r="EJ77" s="78">
        <f t="shared" si="219"/>
        <v>4.1938034296628457E-2</v>
      </c>
      <c r="EK77" s="78">
        <f t="shared" si="220"/>
        <v>3.9757747911862866E-2</v>
      </c>
      <c r="EL77" s="78">
        <f t="shared" si="221"/>
        <v>8.0807960423121938E-2</v>
      </c>
      <c r="EM77" s="78">
        <f t="shared" si="222"/>
        <v>0.13421737343193332</v>
      </c>
    </row>
    <row r="78" spans="1:143" x14ac:dyDescent="0.25">
      <c r="A78" s="79">
        <f t="shared" si="168"/>
        <v>7.4879849129983259E-5</v>
      </c>
      <c r="B78">
        <v>1971</v>
      </c>
      <c r="C78" s="79">
        <f t="shared" si="113"/>
        <v>0.31743439979538352</v>
      </c>
      <c r="D78" s="81">
        <f t="shared" si="169"/>
        <v>1.5600800388889516E-4</v>
      </c>
      <c r="E78" s="74">
        <f t="shared" si="170"/>
        <v>0.16932633935132324</v>
      </c>
      <c r="F78">
        <v>1971</v>
      </c>
      <c r="G78" s="72">
        <v>3555970</v>
      </c>
      <c r="H78" s="27">
        <v>5.049798207038448E-2</v>
      </c>
      <c r="I78" s="27">
        <v>5.2257594085261767E-2</v>
      </c>
      <c r="J78" s="27">
        <v>7.9284850266231055E-2</v>
      </c>
      <c r="K78" s="27">
        <v>9.2015329482121253E-2</v>
      </c>
      <c r="L78" s="27">
        <v>3.4401460596674087E-2</v>
      </c>
      <c r="M78" s="27">
        <v>1.2151101665215868E-2</v>
      </c>
      <c r="N78" s="27">
        <v>3.2694981742541575E-2</v>
      </c>
      <c r="O78" s="27">
        <v>1.003142769933414E-2</v>
      </c>
      <c r="P78" s="27">
        <v>2.8697559266084088E-3</v>
      </c>
      <c r="Q78" s="27">
        <v>0.16932633935132324</v>
      </c>
      <c r="R78" s="27">
        <v>4.0533818691567657E-2</v>
      </c>
      <c r="S78" s="27">
        <v>2.4510779248674498E-2</v>
      </c>
      <c r="T78" s="27">
        <v>9.6390336547701141E-2</v>
      </c>
      <c r="U78" s="27">
        <v>8.8393230609222564E-3</v>
      </c>
      <c r="V78" s="27">
        <v>2.8703211729993105E-3</v>
      </c>
      <c r="W78" s="27">
        <v>2.713974021275874E-2</v>
      </c>
      <c r="X78" s="27">
        <v>6.4381563923714342E-4</v>
      </c>
      <c r="Y78" s="27">
        <v>9.2968334897181676E-2</v>
      </c>
      <c r="Z78" s="27">
        <v>7.2477587980600749E-2</v>
      </c>
      <c r="AA78" s="27">
        <v>5.9816634070791457E-2</v>
      </c>
      <c r="AB78" s="27">
        <v>2.0970641102456561E-4</v>
      </c>
      <c r="AC78" s="27">
        <v>5.7632522016346924E-3</v>
      </c>
      <c r="AD78" s="27">
        <v>3.1135466950043524E-2</v>
      </c>
      <c r="AE78" s="27">
        <v>1.5600800388889516E-4</v>
      </c>
      <c r="AF78" s="27">
        <v>2.8827565935991498E-4</v>
      </c>
      <c r="AG78" s="27">
        <v>7.2577636591790364E-4</v>
      </c>
      <c r="AH78" s="73">
        <f t="shared" si="171"/>
        <v>0.89784654651412554</v>
      </c>
      <c r="AI78" s="73">
        <f t="shared" si="172"/>
        <v>0.9291321841968414</v>
      </c>
      <c r="AJ78" s="73">
        <f t="shared" si="173"/>
        <v>1.4096727450060484</v>
      </c>
      <c r="AK78" s="73">
        <f t="shared" si="174"/>
        <v>1.6360187558926935</v>
      </c>
      <c r="AL78" s="73">
        <f t="shared" si="175"/>
        <v>0.61165280918977583</v>
      </c>
      <c r="AM78" s="73">
        <f t="shared" si="176"/>
        <v>0.21604476494228836</v>
      </c>
      <c r="AN78" s="73">
        <f t="shared" si="177"/>
        <v>0.58131187113512783</v>
      </c>
      <c r="AO78" s="73">
        <f t="shared" si="178"/>
        <v>0.17835727978000609</v>
      </c>
      <c r="AP78" s="73">
        <f t="shared" si="179"/>
        <v>5.1023829911708514E-2</v>
      </c>
      <c r="AQ78" s="73">
        <f t="shared" si="180"/>
        <v>3.0105969147156242</v>
      </c>
      <c r="AR78" s="73">
        <f t="shared" si="181"/>
        <v>0.7206852162632692</v>
      </c>
      <c r="AS78" s="73">
        <f t="shared" si="182"/>
        <v>0.43579797842454526</v>
      </c>
      <c r="AT78" s="73">
        <f t="shared" si="183"/>
        <v>1.7138057252676442</v>
      </c>
      <c r="AU78" s="73">
        <f t="shared" si="184"/>
        <v>0.15716183812473858</v>
      </c>
      <c r="AV78" s="73">
        <f t="shared" si="185"/>
        <v>5.1033879907751788E-2</v>
      </c>
      <c r="AW78" s="73">
        <f t="shared" si="186"/>
        <v>0.48254051002181847</v>
      </c>
      <c r="AX78" s="73">
        <f t="shared" si="187"/>
        <v>1.1446945493290525E-2</v>
      </c>
      <c r="AY78" s="73">
        <f t="shared" si="188"/>
        <v>1.6529630492216556</v>
      </c>
      <c r="AZ78" s="73">
        <f t="shared" si="189"/>
        <v>1.2886406426568844</v>
      </c>
      <c r="BA78" s="73">
        <f t="shared" si="190"/>
        <v>1.0635307812835615</v>
      </c>
      <c r="BB78" s="73">
        <f t="shared" si="191"/>
        <v>3.7285485320551225E-3</v>
      </c>
      <c r="BC78" s="73">
        <f t="shared" si="192"/>
        <v>0.10246975965723459</v>
      </c>
      <c r="BD78" s="73">
        <f t="shared" si="193"/>
        <v>0.55358393205173129</v>
      </c>
      <c r="BE78" s="73">
        <f t="shared" si="194"/>
        <v>2.7737989079439727E-3</v>
      </c>
      <c r="BF78" s="73">
        <f t="shared" si="195"/>
        <v>5.1254979820703839E-3</v>
      </c>
      <c r="BG78" s="73">
        <f t="shared" si="196"/>
        <v>1.2904194919565438E-2</v>
      </c>
      <c r="BH78" s="73"/>
      <c r="BI78" s="73">
        <f t="shared" si="115"/>
        <v>17.582186061541272</v>
      </c>
      <c r="BJ78" s="73">
        <f t="shared" si="116"/>
        <v>18.414036856192205</v>
      </c>
      <c r="BK78" s="73">
        <f t="shared" si="117"/>
        <v>24.170535112166494</v>
      </c>
      <c r="BL78" s="73">
        <f t="shared" si="118"/>
        <v>47.827734794878801</v>
      </c>
      <c r="BM78" s="73">
        <f t="shared" si="119"/>
        <v>13.059712355381544</v>
      </c>
      <c r="BN78" s="73">
        <f t="shared" si="120"/>
        <v>6.7971846600025492</v>
      </c>
      <c r="BO78" s="73">
        <f t="shared" si="121"/>
        <v>20.832960559812296</v>
      </c>
      <c r="BP78" s="73">
        <f t="shared" si="122"/>
        <v>6.3104217704536172</v>
      </c>
      <c r="BQ78" s="73">
        <f t="shared" si="123"/>
        <v>0.92521523271925965</v>
      </c>
      <c r="BR78" s="73">
        <f t="shared" si="124"/>
        <v>67.921913520230419</v>
      </c>
      <c r="BS78" s="73">
        <f t="shared" si="125"/>
        <v>17.481552223770631</v>
      </c>
      <c r="BT78" s="73">
        <f t="shared" si="126"/>
        <v>14.572165944104523</v>
      </c>
      <c r="BU78" s="73">
        <f t="shared" si="127"/>
        <v>40.64108574783365</v>
      </c>
      <c r="BV78" s="73">
        <f t="shared" si="128"/>
        <v>3.3678343990980353</v>
      </c>
      <c r="BW78" s="73">
        <f t="shared" si="129"/>
        <v>1.112250439979763</v>
      </c>
      <c r="BX78" s="73">
        <f t="shared" si="130"/>
        <v>13.888692307934591</v>
      </c>
      <c r="BY78" s="73">
        <f t="shared" si="131"/>
        <v>0.13995732309530282</v>
      </c>
      <c r="BZ78" s="73">
        <f t="shared" si="132"/>
        <v>55.37209790537355</v>
      </c>
      <c r="CA78" s="73">
        <f t="shared" si="133"/>
        <v>24.468842530879023</v>
      </c>
      <c r="CB78" s="73">
        <f t="shared" si="134"/>
        <v>26.648892665222771</v>
      </c>
      <c r="CC78" s="73">
        <f t="shared" si="135"/>
        <v>0.11765035334658287</v>
      </c>
      <c r="CD78" s="73">
        <f t="shared" si="136"/>
        <v>2.9195056156804653</v>
      </c>
      <c r="CE78" s="73">
        <f t="shared" si="137"/>
        <v>18.164978983087664</v>
      </c>
      <c r="CF78" s="73">
        <f t="shared" si="138"/>
        <v>3.3170187583777253E-2</v>
      </c>
      <c r="CG78" s="73">
        <f t="shared" si="139"/>
        <v>5.6360198444246327E-2</v>
      </c>
      <c r="CH78" s="73">
        <f t="shared" si="140"/>
        <v>0.15188725118688867</v>
      </c>
      <c r="CI78" s="73"/>
      <c r="CJ78" s="73">
        <f t="shared" si="141"/>
        <v>442.97882499999997</v>
      </c>
      <c r="CK78" s="73"/>
      <c r="CL78" s="78">
        <f t="shared" si="142"/>
        <v>3.9690804772759221E-2</v>
      </c>
      <c r="CM78" s="78">
        <f t="shared" si="143"/>
        <v>4.1568661563432981E-2</v>
      </c>
      <c r="CN78" s="78">
        <f t="shared" si="144"/>
        <v>5.4563635433739967E-2</v>
      </c>
      <c r="CO78" s="78">
        <f t="shared" si="145"/>
        <v>0.10796844475552257</v>
      </c>
      <c r="CP78" s="78">
        <f t="shared" si="146"/>
        <v>2.948157252297905E-2</v>
      </c>
      <c r="CQ78" s="78">
        <f t="shared" si="147"/>
        <v>1.534426540591991E-2</v>
      </c>
      <c r="CR78" s="78">
        <f t="shared" si="148"/>
        <v>4.7029246961888746E-2</v>
      </c>
      <c r="CS78" s="78">
        <f t="shared" si="149"/>
        <v>1.4245425321297508E-2</v>
      </c>
      <c r="CT78" s="78">
        <f t="shared" si="150"/>
        <v>2.0886218042572569E-3</v>
      </c>
      <c r="CU78" s="78">
        <f t="shared" si="151"/>
        <v>0.15332993291548513</v>
      </c>
      <c r="CV78" s="78">
        <f t="shared" si="152"/>
        <v>3.9463629494639232E-2</v>
      </c>
      <c r="CW78" s="78">
        <f t="shared" si="153"/>
        <v>3.2895852175562845E-2</v>
      </c>
      <c r="CX78" s="78">
        <f t="shared" si="154"/>
        <v>9.1744985209696317E-2</v>
      </c>
      <c r="CY78" s="78">
        <f t="shared" si="155"/>
        <v>7.6026983887955268E-3</v>
      </c>
      <c r="CZ78" s="78">
        <f t="shared" si="156"/>
        <v>2.5108433568574368E-3</v>
      </c>
      <c r="DA78" s="78">
        <f t="shared" si="157"/>
        <v>3.135294854767514E-2</v>
      </c>
      <c r="DB78" s="78">
        <f t="shared" si="158"/>
        <v>3.1594585383466767E-4</v>
      </c>
      <c r="DC78" s="78">
        <f t="shared" si="159"/>
        <v>0.12499942385592258</v>
      </c>
      <c r="DD78" s="78">
        <f t="shared" si="160"/>
        <v>5.5237047799923673E-2</v>
      </c>
      <c r="DE78" s="78">
        <f t="shared" si="161"/>
        <v>6.0158389433677267E-2</v>
      </c>
      <c r="DF78" s="78">
        <f t="shared" si="162"/>
        <v>2.6558911330938422E-4</v>
      </c>
      <c r="DG78" s="78">
        <f t="shared" si="163"/>
        <v>6.5906211559445659E-3</v>
      </c>
      <c r="DH78" s="78">
        <f t="shared" si="164"/>
        <v>4.1006427300645049E-2</v>
      </c>
      <c r="DI78" s="78">
        <f t="shared" si="165"/>
        <v>7.4879849129983259E-5</v>
      </c>
      <c r="DJ78" s="78">
        <f t="shared" si="166"/>
        <v>1.2723000573277139E-4</v>
      </c>
      <c r="DK78" s="78">
        <f t="shared" si="167"/>
        <v>3.4287700137108966E-4</v>
      </c>
      <c r="DN78" s="78">
        <f t="shared" si="197"/>
        <v>0.24379154652545476</v>
      </c>
      <c r="DO78" s="78">
        <f t="shared" si="198"/>
        <v>0.23358231427567458</v>
      </c>
      <c r="DP78" s="78">
        <f t="shared" si="199"/>
        <v>0.20735791811816151</v>
      </c>
      <c r="DQ78" s="78">
        <f t="shared" si="200"/>
        <v>0.19982352964631028</v>
      </c>
      <c r="DR78" s="78">
        <f t="shared" si="201"/>
        <v>0.10610051021208521</v>
      </c>
      <c r="DS78" s="78">
        <f t="shared" si="202"/>
        <v>7.8707559493363416E-2</v>
      </c>
      <c r="DT78" s="78">
        <f t="shared" si="203"/>
        <v>0.21669322700292865</v>
      </c>
      <c r="DU78" s="78">
        <f t="shared" si="204"/>
        <v>0.2091276095356791</v>
      </c>
      <c r="DV78" s="78">
        <f t="shared" si="205"/>
        <v>0.22777803638994448</v>
      </c>
      <c r="DW78" s="78">
        <f t="shared" si="206"/>
        <v>0.31743439979538352</v>
      </c>
      <c r="DX78" s="78">
        <f t="shared" si="207"/>
        <v>0.1717071652686939</v>
      </c>
      <c r="DY78" s="78">
        <f t="shared" si="208"/>
        <v>0.13475437913091212</v>
      </c>
      <c r="DZ78" s="78">
        <f t="shared" si="209"/>
        <v>0.13321147550302442</v>
      </c>
      <c r="EA78" s="78">
        <f t="shared" si="210"/>
        <v>4.1782436147162774E-2</v>
      </c>
      <c r="EB78" s="78">
        <f t="shared" si="211"/>
        <v>0.15917916161428983</v>
      </c>
      <c r="EC78" s="78">
        <f t="shared" si="212"/>
        <v>0.21190536605735605</v>
      </c>
      <c r="ED78" s="78">
        <f t="shared" si="213"/>
        <v>0.2407108069433582</v>
      </c>
      <c r="EE78" s="78">
        <f t="shared" si="214"/>
        <v>0.24066045020283289</v>
      </c>
      <c r="EF78" s="78">
        <f t="shared" si="215"/>
        <v>0.12225164750285489</v>
      </c>
      <c r="EG78" s="78">
        <f t="shared" si="216"/>
        <v>0.10802102700357627</v>
      </c>
      <c r="EH78" s="78">
        <f t="shared" si="217"/>
        <v>4.7937517419028984E-2</v>
      </c>
      <c r="EI78" s="78">
        <f t="shared" si="218"/>
        <v>4.7799158311452372E-2</v>
      </c>
      <c r="EJ78" s="78">
        <f t="shared" si="219"/>
        <v>4.1551414156878894E-2</v>
      </c>
      <c r="EK78" s="78">
        <f t="shared" si="220"/>
        <v>4.0235791628993066E-2</v>
      </c>
      <c r="EL78" s="78">
        <f t="shared" si="221"/>
        <v>8.1729573343296058E-2</v>
      </c>
      <c r="EM78" s="78">
        <f t="shared" si="222"/>
        <v>0.13616597877130326</v>
      </c>
    </row>
    <row r="79" spans="1:143" x14ac:dyDescent="0.25">
      <c r="A79" s="79">
        <f t="shared" si="168"/>
        <v>7.7841917276946052E-5</v>
      </c>
      <c r="B79">
        <v>1972</v>
      </c>
      <c r="C79" s="79">
        <f t="shared" si="113"/>
        <v>0.31802935719265529</v>
      </c>
      <c r="D79" s="81">
        <f t="shared" si="169"/>
        <v>1.583801592182799E-4</v>
      </c>
      <c r="E79" s="74">
        <f t="shared" si="170"/>
        <v>0.1735932822161883</v>
      </c>
      <c r="F79">
        <v>1972</v>
      </c>
      <c r="G79" s="72">
        <v>3258411</v>
      </c>
      <c r="H79" s="27">
        <v>5.1293602304338874E-2</v>
      </c>
      <c r="I79" s="27">
        <v>5.7340396554337952E-2</v>
      </c>
      <c r="J79" s="27">
        <v>8.5125329855954168E-2</v>
      </c>
      <c r="K79" s="27">
        <v>9.0893572230596575E-2</v>
      </c>
      <c r="L79" s="27">
        <v>3.486397177998346E-2</v>
      </c>
      <c r="M79" s="27">
        <v>1.1656040200212242E-2</v>
      </c>
      <c r="N79" s="27">
        <v>3.133092332551498E-2</v>
      </c>
      <c r="O79" s="27">
        <v>9.7388391288967986E-3</v>
      </c>
      <c r="P79" s="27">
        <v>3.2440200705253909E-3</v>
      </c>
      <c r="Q79" s="27">
        <v>0.1735932822161883</v>
      </c>
      <c r="R79" s="27">
        <v>3.9850173601909927E-2</v>
      </c>
      <c r="S79" s="27">
        <v>2.3898764881264183E-2</v>
      </c>
      <c r="T79" s="27">
        <v>9.6863949594435866E-2</v>
      </c>
      <c r="U79" s="27">
        <v>9.5336228136450978E-3</v>
      </c>
      <c r="V79" s="27">
        <v>3.0955001546825681E-3</v>
      </c>
      <c r="W79" s="27">
        <v>2.5559599624817738E-2</v>
      </c>
      <c r="X79" s="27">
        <v>6.9699595360262477E-4</v>
      </c>
      <c r="Y79" s="27">
        <v>8.9781213524802825E-2</v>
      </c>
      <c r="Z79" s="27">
        <v>6.7436053240384111E-2</v>
      </c>
      <c r="AA79" s="27">
        <v>5.7662086994462243E-2</v>
      </c>
      <c r="AB79" s="27">
        <v>1.9966992835300659E-4</v>
      </c>
      <c r="AC79" s="27">
        <v>5.5328290640533732E-3</v>
      </c>
      <c r="AD79" s="27">
        <v>2.927074872525541E-2</v>
      </c>
      <c r="AE79" s="27">
        <v>1.583801592182799E-4</v>
      </c>
      <c r="AF79" s="27">
        <v>3.3771333560940616E-4</v>
      </c>
      <c r="AG79" s="27">
        <v>1.0427207369545898E-3</v>
      </c>
      <c r="AH79" s="73">
        <f t="shared" si="171"/>
        <v>0.83567818989041565</v>
      </c>
      <c r="AI79" s="73">
        <f t="shared" si="172"/>
        <v>0.93419289438508435</v>
      </c>
      <c r="AJ79" s="73">
        <f t="shared" si="173"/>
        <v>1.3868665559063473</v>
      </c>
      <c r="AK79" s="73">
        <f t="shared" si="174"/>
        <v>1.480843077927352</v>
      </c>
      <c r="AL79" s="73">
        <f t="shared" si="175"/>
        <v>0.56800574575793839</v>
      </c>
      <c r="AM79" s="73">
        <f t="shared" si="176"/>
        <v>0.18990084802406887</v>
      </c>
      <c r="AN79" s="73">
        <f t="shared" si="177"/>
        <v>0.51044512602007297</v>
      </c>
      <c r="AO79" s="73">
        <f t="shared" si="178"/>
        <v>0.15866570272413874</v>
      </c>
      <c r="AP79" s="73">
        <f t="shared" si="179"/>
        <v>5.285175341010355E-2</v>
      </c>
      <c r="AQ79" s="73">
        <f t="shared" si="180"/>
        <v>2.8281913014966618</v>
      </c>
      <c r="AR79" s="73">
        <f t="shared" si="181"/>
        <v>0.64924122008186469</v>
      </c>
      <c r="AS79" s="73">
        <f t="shared" si="182"/>
        <v>0.38935999187762454</v>
      </c>
      <c r="AT79" s="73">
        <f t="shared" si="183"/>
        <v>1.5781127943097768</v>
      </c>
      <c r="AU79" s="73">
        <f t="shared" si="184"/>
        <v>0.15532230722916068</v>
      </c>
      <c r="AV79" s="73">
        <f t="shared" si="185"/>
        <v>5.0432058772596912E-2</v>
      </c>
      <c r="AW79" s="73">
        <f t="shared" si="186"/>
        <v>0.41641840286550991</v>
      </c>
      <c r="AX79" s="73">
        <f t="shared" si="187"/>
        <v>1.1355496410871409E-2</v>
      </c>
      <c r="AY79" s="73">
        <f t="shared" si="188"/>
        <v>1.4627204687128315</v>
      </c>
      <c r="AZ79" s="73">
        <f t="shared" si="189"/>
        <v>1.0986718883752662</v>
      </c>
      <c r="BA79" s="73">
        <f t="shared" si="190"/>
        <v>0.93943389272856348</v>
      </c>
      <c r="BB79" s="73">
        <f t="shared" si="191"/>
        <v>3.2530334545732426E-3</v>
      </c>
      <c r="BC79" s="73">
        <f t="shared" si="192"/>
        <v>9.0141155417156074E-2</v>
      </c>
      <c r="BD79" s="73">
        <f t="shared" si="193"/>
        <v>0.47688064812304104</v>
      </c>
      <c r="BE79" s="73">
        <f t="shared" si="194"/>
        <v>2.5803382648929732E-3</v>
      </c>
      <c r="BF79" s="73">
        <f t="shared" si="195"/>
        <v>5.5020442379819044E-3</v>
      </c>
      <c r="BG79" s="73">
        <f t="shared" si="196"/>
        <v>1.6988063596104708E-2</v>
      </c>
      <c r="BH79" s="73"/>
      <c r="BI79" s="73">
        <f t="shared" si="115"/>
        <v>18.417864251431688</v>
      </c>
      <c r="BJ79" s="73">
        <f t="shared" si="116"/>
        <v>19.348229750577289</v>
      </c>
      <c r="BK79" s="73">
        <f t="shared" si="117"/>
        <v>25.557401668072842</v>
      </c>
      <c r="BL79" s="73">
        <f t="shared" si="118"/>
        <v>49.308577872806154</v>
      </c>
      <c r="BM79" s="73">
        <f t="shared" si="119"/>
        <v>13.627718101139482</v>
      </c>
      <c r="BN79" s="73">
        <f t="shared" si="120"/>
        <v>6.9870855080266177</v>
      </c>
      <c r="BO79" s="73">
        <f t="shared" si="121"/>
        <v>21.343405685832369</v>
      </c>
      <c r="BP79" s="73">
        <f t="shared" si="122"/>
        <v>6.4690874731777557</v>
      </c>
      <c r="BQ79" s="73">
        <f t="shared" si="123"/>
        <v>0.97806698612936316</v>
      </c>
      <c r="BR79" s="73">
        <f t="shared" si="124"/>
        <v>70.750104821727078</v>
      </c>
      <c r="BS79" s="73">
        <f t="shared" si="125"/>
        <v>18.130793443852497</v>
      </c>
      <c r="BT79" s="73">
        <f t="shared" si="126"/>
        <v>14.961525935982147</v>
      </c>
      <c r="BU79" s="73">
        <f t="shared" si="127"/>
        <v>42.219198542143424</v>
      </c>
      <c r="BV79" s="73">
        <f t="shared" si="128"/>
        <v>3.523156706327196</v>
      </c>
      <c r="BW79" s="73">
        <f t="shared" si="129"/>
        <v>1.1626824987523598</v>
      </c>
      <c r="BX79" s="73">
        <f t="shared" si="130"/>
        <v>14.305110710800101</v>
      </c>
      <c r="BY79" s="73">
        <f t="shared" si="131"/>
        <v>0.15131281950617423</v>
      </c>
      <c r="BZ79" s="73">
        <f t="shared" si="132"/>
        <v>56.834818374086382</v>
      </c>
      <c r="CA79" s="73">
        <f t="shared" si="133"/>
        <v>25.567514419254291</v>
      </c>
      <c r="CB79" s="73">
        <f t="shared" si="134"/>
        <v>27.588326557951333</v>
      </c>
      <c r="CC79" s="73">
        <f t="shared" si="135"/>
        <v>0.12090338680115612</v>
      </c>
      <c r="CD79" s="73">
        <f t="shared" si="136"/>
        <v>3.0096467710976214</v>
      </c>
      <c r="CE79" s="73">
        <f t="shared" si="137"/>
        <v>18.641859631210707</v>
      </c>
      <c r="CF79" s="73">
        <f t="shared" si="138"/>
        <v>3.5750525848670223E-2</v>
      </c>
      <c r="CG79" s="73">
        <f t="shared" si="139"/>
        <v>6.186224268222823E-2</v>
      </c>
      <c r="CH79" s="73">
        <f t="shared" si="140"/>
        <v>0.16887531478299339</v>
      </c>
      <c r="CI79" s="73"/>
      <c r="CJ79" s="73">
        <f t="shared" si="141"/>
        <v>459.27088000000003</v>
      </c>
      <c r="CK79" s="73"/>
      <c r="CL79" s="78">
        <f t="shared" si="142"/>
        <v>4.0102399375792533E-2</v>
      </c>
      <c r="CM79" s="78">
        <f t="shared" si="143"/>
        <v>4.2128143962833625E-2</v>
      </c>
      <c r="CN79" s="78">
        <f t="shared" si="144"/>
        <v>5.5647772983283501E-2</v>
      </c>
      <c r="CO79" s="78">
        <f t="shared" si="145"/>
        <v>0.10736273519628797</v>
      </c>
      <c r="CP79" s="78">
        <f t="shared" si="146"/>
        <v>2.9672506345578629E-2</v>
      </c>
      <c r="CQ79" s="78">
        <f t="shared" si="147"/>
        <v>1.5213430270228796E-2</v>
      </c>
      <c r="CR79" s="78">
        <f t="shared" si="148"/>
        <v>4.6472368737666032E-2</v>
      </c>
      <c r="CS79" s="78">
        <f t="shared" si="149"/>
        <v>1.4085559862140084E-2</v>
      </c>
      <c r="CT79" s="78">
        <f t="shared" si="150"/>
        <v>2.1296080999722061E-3</v>
      </c>
      <c r="CU79" s="78">
        <f t="shared" si="151"/>
        <v>0.15404874966539805</v>
      </c>
      <c r="CV79" s="78">
        <f t="shared" si="152"/>
        <v>3.9477341659136966E-2</v>
      </c>
      <c r="CW79" s="78">
        <f t="shared" si="153"/>
        <v>3.2576691855538818E-2</v>
      </c>
      <c r="CX79" s="78">
        <f t="shared" si="154"/>
        <v>9.1926574012581461E-2</v>
      </c>
      <c r="CY79" s="78">
        <f t="shared" si="155"/>
        <v>7.6711954964947824E-3</v>
      </c>
      <c r="CZ79" s="78">
        <f t="shared" si="156"/>
        <v>2.5315833190912513E-3</v>
      </c>
      <c r="DA79" s="78">
        <f t="shared" si="157"/>
        <v>3.1147436804179921E-2</v>
      </c>
      <c r="DB79" s="78">
        <f t="shared" si="158"/>
        <v>3.294631253481044E-4</v>
      </c>
      <c r="DC79" s="78">
        <f t="shared" si="159"/>
        <v>0.12375010227969685</v>
      </c>
      <c r="DD79" s="78">
        <f t="shared" si="160"/>
        <v>5.5669792126281314E-2</v>
      </c>
      <c r="DE79" s="78">
        <f t="shared" si="161"/>
        <v>6.0069836254263133E-2</v>
      </c>
      <c r="DF79" s="78">
        <f t="shared" si="162"/>
        <v>2.6325071339414359E-4</v>
      </c>
      <c r="DG79" s="78">
        <f t="shared" si="163"/>
        <v>6.5530973161146665E-3</v>
      </c>
      <c r="DH79" s="78">
        <f t="shared" si="164"/>
        <v>4.0590118910240301E-2</v>
      </c>
      <c r="DI79" s="78">
        <f t="shared" si="165"/>
        <v>7.7841917276946052E-5</v>
      </c>
      <c r="DJ79" s="78">
        <f t="shared" si="166"/>
        <v>1.3469663629060965E-4</v>
      </c>
      <c r="DK79" s="78">
        <f t="shared" si="167"/>
        <v>3.6770307488903582E-4</v>
      </c>
      <c r="DN79" s="78">
        <f t="shared" si="197"/>
        <v>0.24524105151819764</v>
      </c>
      <c r="DO79" s="78">
        <f t="shared" si="198"/>
        <v>0.23481115848798373</v>
      </c>
      <c r="DP79" s="78">
        <f t="shared" si="199"/>
        <v>0.20789644479537889</v>
      </c>
      <c r="DQ79" s="78">
        <f t="shared" si="200"/>
        <v>0.19872104054976142</v>
      </c>
      <c r="DR79" s="78">
        <f t="shared" si="201"/>
        <v>0.10544386521561354</v>
      </c>
      <c r="DS79" s="78">
        <f t="shared" si="202"/>
        <v>7.7900966970007118E-2</v>
      </c>
      <c r="DT79" s="78">
        <f t="shared" si="203"/>
        <v>0.21673628636517639</v>
      </c>
      <c r="DU79" s="78">
        <f t="shared" si="204"/>
        <v>0.2097412592866473</v>
      </c>
      <c r="DV79" s="78">
        <f t="shared" si="205"/>
        <v>0.22823239128004605</v>
      </c>
      <c r="DW79" s="78">
        <f t="shared" si="206"/>
        <v>0.31802935719265529</v>
      </c>
      <c r="DX79" s="78">
        <f t="shared" si="207"/>
        <v>0.17165180302375202</v>
      </c>
      <c r="DY79" s="78">
        <f t="shared" si="208"/>
        <v>0.13470604468370631</v>
      </c>
      <c r="DZ79" s="78">
        <f t="shared" si="209"/>
        <v>0.13327678963234743</v>
      </c>
      <c r="EA79" s="78">
        <f t="shared" si="210"/>
        <v>4.1679678745114059E-2</v>
      </c>
      <c r="EB79" s="78">
        <f t="shared" si="211"/>
        <v>0.15775858552831612</v>
      </c>
      <c r="EC79" s="78">
        <f t="shared" si="212"/>
        <v>0.21089679433550618</v>
      </c>
      <c r="ED79" s="78">
        <f t="shared" si="213"/>
        <v>0.23981919378558939</v>
      </c>
      <c r="EE79" s="78">
        <f t="shared" si="214"/>
        <v>0.23975298137363543</v>
      </c>
      <c r="EF79" s="78">
        <f t="shared" si="215"/>
        <v>0.12255597641005325</v>
      </c>
      <c r="EG79" s="78">
        <f t="shared" si="216"/>
        <v>0.10747630319401225</v>
      </c>
      <c r="EH79" s="78">
        <f t="shared" si="217"/>
        <v>4.7484308857026057E-2</v>
      </c>
      <c r="EI79" s="78">
        <f t="shared" si="218"/>
        <v>4.7355754779922515E-2</v>
      </c>
      <c r="EJ79" s="78">
        <f t="shared" si="219"/>
        <v>4.1170360538696889E-2</v>
      </c>
      <c r="EK79" s="78">
        <f t="shared" si="220"/>
        <v>4.0682641004249127E-2</v>
      </c>
      <c r="EL79" s="78">
        <f t="shared" si="221"/>
        <v>8.2732943049805802E-2</v>
      </c>
      <c r="EM79" s="78">
        <f t="shared" si="222"/>
        <v>0.1382460193967987</v>
      </c>
    </row>
    <row r="80" spans="1:143" x14ac:dyDescent="0.25">
      <c r="A80" s="79">
        <f t="shared" si="168"/>
        <v>8.1095704418090531E-5</v>
      </c>
      <c r="B80">
        <v>1973</v>
      </c>
      <c r="C80" s="79">
        <f t="shared" si="113"/>
        <v>0.31886159736886199</v>
      </c>
      <c r="D80" s="81">
        <f t="shared" si="169"/>
        <v>1.7637057574410747E-4</v>
      </c>
      <c r="E80" s="74">
        <f t="shared" si="170"/>
        <v>0.18408919348621777</v>
      </c>
      <c r="F80">
        <v>1973</v>
      </c>
      <c r="G80" s="72">
        <v>3136965</v>
      </c>
      <c r="H80" s="27">
        <v>5.4397174992319865E-2</v>
      </c>
      <c r="I80" s="27">
        <v>5.8515908946605889E-2</v>
      </c>
      <c r="J80" s="27">
        <v>8.3570150915491553E-2</v>
      </c>
      <c r="K80" s="27">
        <v>8.9224912247621718E-2</v>
      </c>
      <c r="L80" s="27">
        <v>3.4461527805302275E-2</v>
      </c>
      <c r="M80" s="27">
        <v>1.1575040549198732E-2</v>
      </c>
      <c r="N80" s="27">
        <v>2.9829715812487934E-2</v>
      </c>
      <c r="O80" s="27">
        <v>9.5547957724935011E-3</v>
      </c>
      <c r="P80" s="27">
        <v>3.4722556257403554E-3</v>
      </c>
      <c r="Q80" s="27">
        <v>0.18408919348621777</v>
      </c>
      <c r="R80" s="27">
        <v>3.8162744505735889E-2</v>
      </c>
      <c r="S80" s="27">
        <v>2.2863398744369771E-2</v>
      </c>
      <c r="T80" s="27">
        <v>9.8115271960221059E-2</v>
      </c>
      <c r="U80" s="27">
        <v>1.1115835704715893E-2</v>
      </c>
      <c r="V80" s="27">
        <v>3.3112773911520973E-3</v>
      </c>
      <c r="W80" s="27">
        <v>2.4952267708728163E-2</v>
      </c>
      <c r="X80" s="27">
        <v>7.5165932644397798E-4</v>
      </c>
      <c r="Y80" s="27">
        <v>8.6598594037904916E-2</v>
      </c>
      <c r="Z80" s="27">
        <v>6.4511225826809224E-2</v>
      </c>
      <c r="AA80" s="27">
        <v>5.529506155974441E-2</v>
      </c>
      <c r="AB80" s="27">
        <v>2.3280915998222183E-4</v>
      </c>
      <c r="AC80" s="27">
        <v>5.5931919675067682E-3</v>
      </c>
      <c r="AD80" s="27">
        <v>2.8008930123260584E-2</v>
      </c>
      <c r="AE80" s="27">
        <v>1.7637057574410747E-4</v>
      </c>
      <c r="AF80" s="27">
        <v>3.944287421186403E-4</v>
      </c>
      <c r="AG80" s="27">
        <v>1.2262565120826671E-3</v>
      </c>
      <c r="AH80" s="73">
        <f t="shared" si="171"/>
        <v>0.85321017024891355</v>
      </c>
      <c r="AI80" s="73">
        <f t="shared" si="172"/>
        <v>0.91781179154344772</v>
      </c>
      <c r="AJ80" s="73">
        <f t="shared" si="173"/>
        <v>1.3107831923330746</v>
      </c>
      <c r="AK80" s="73">
        <f t="shared" si="174"/>
        <v>1.3994771342443035</v>
      </c>
      <c r="AL80" s="73">
        <f t="shared" si="175"/>
        <v>0.54052303285880032</v>
      </c>
      <c r="AM80" s="73">
        <f t="shared" si="176"/>
        <v>0.18155248538208599</v>
      </c>
      <c r="AN80" s="73">
        <f t="shared" si="177"/>
        <v>0.46787387231860605</v>
      </c>
      <c r="AO80" s="73">
        <f t="shared" si="178"/>
        <v>0.14986529960230038</v>
      </c>
      <c r="AP80" s="73">
        <f t="shared" si="179"/>
        <v>5.4461721845002968E-2</v>
      </c>
      <c r="AQ80" s="73">
        <f t="shared" si="180"/>
        <v>2.887406784222466</v>
      </c>
      <c r="AR80" s="73">
        <f t="shared" si="181"/>
        <v>0.59857596909217892</v>
      </c>
      <c r="AS80" s="73">
        <f t="shared" si="182"/>
        <v>0.35860840821065959</v>
      </c>
      <c r="AT80" s="73">
        <f t="shared" si="183"/>
        <v>1.5389208705234743</v>
      </c>
      <c r="AU80" s="73">
        <f t="shared" si="184"/>
        <v>0.17434993775722044</v>
      </c>
      <c r="AV80" s="73">
        <f t="shared" si="185"/>
        <v>5.1936806406677194E-2</v>
      </c>
      <c r="AW80" s="73">
        <f t="shared" si="186"/>
        <v>0.39137195236455219</v>
      </c>
      <c r="AX80" s="73">
        <f t="shared" si="187"/>
        <v>1.1789644994891666E-2</v>
      </c>
      <c r="AY80" s="73">
        <f t="shared" si="188"/>
        <v>1.358283792730582</v>
      </c>
      <c r="AZ80" s="73">
        <f t="shared" si="189"/>
        <v>1.011847287628983</v>
      </c>
      <c r="BA80" s="73">
        <f t="shared" si="190"/>
        <v>0.86729336392881817</v>
      </c>
      <c r="BB80" s="73">
        <f t="shared" si="191"/>
        <v>3.6515709327181525E-3</v>
      </c>
      <c r="BC80" s="73">
        <f t="shared" si="192"/>
        <v>8.772823720174934E-2</v>
      </c>
      <c r="BD80" s="73">
        <f t="shared" si="193"/>
        <v>0.43931516742057064</v>
      </c>
      <c r="BE80" s="73">
        <f t="shared" si="194"/>
        <v>2.7663416156955703E-3</v>
      </c>
      <c r="BF80" s="73">
        <f t="shared" si="195"/>
        <v>6.1865457951010023E-3</v>
      </c>
      <c r="BG80" s="73">
        <f t="shared" si="196"/>
        <v>1.9233618797127018E-2</v>
      </c>
      <c r="BH80" s="73"/>
      <c r="BI80" s="73">
        <f t="shared" si="115"/>
        <v>19.271074421680602</v>
      </c>
      <c r="BJ80" s="73">
        <f t="shared" si="116"/>
        <v>20.266041542120735</v>
      </c>
      <c r="BK80" s="73">
        <f t="shared" si="117"/>
        <v>26.868184860405918</v>
      </c>
      <c r="BL80" s="73">
        <f t="shared" si="118"/>
        <v>50.708055007050454</v>
      </c>
      <c r="BM80" s="73">
        <f t="shared" si="119"/>
        <v>14.168241133998283</v>
      </c>
      <c r="BN80" s="73">
        <f t="shared" si="120"/>
        <v>7.1686379934087032</v>
      </c>
      <c r="BO80" s="73">
        <f t="shared" si="121"/>
        <v>21.811279558150975</v>
      </c>
      <c r="BP80" s="73">
        <f t="shared" si="122"/>
        <v>6.6189527727800561</v>
      </c>
      <c r="BQ80" s="73">
        <f t="shared" si="123"/>
        <v>1.0325287079743661</v>
      </c>
      <c r="BR80" s="73">
        <f t="shared" si="124"/>
        <v>73.637511605949541</v>
      </c>
      <c r="BS80" s="73">
        <f t="shared" si="125"/>
        <v>18.729369412944674</v>
      </c>
      <c r="BT80" s="73">
        <f t="shared" si="126"/>
        <v>15.320134344192807</v>
      </c>
      <c r="BU80" s="73">
        <f t="shared" si="127"/>
        <v>43.7581194126669</v>
      </c>
      <c r="BV80" s="73">
        <f t="shared" si="128"/>
        <v>3.6975066440844166</v>
      </c>
      <c r="BW80" s="73">
        <f t="shared" si="129"/>
        <v>1.214619305159037</v>
      </c>
      <c r="BX80" s="73">
        <f t="shared" si="130"/>
        <v>14.696482663164653</v>
      </c>
      <c r="BY80" s="73">
        <f t="shared" si="131"/>
        <v>0.16310246450106589</v>
      </c>
      <c r="BZ80" s="73">
        <f t="shared" si="132"/>
        <v>58.193102166816963</v>
      </c>
      <c r="CA80" s="73">
        <f t="shared" si="133"/>
        <v>26.579361706883272</v>
      </c>
      <c r="CB80" s="73">
        <f t="shared" si="134"/>
        <v>28.455619921880153</v>
      </c>
      <c r="CC80" s="73">
        <f t="shared" si="135"/>
        <v>0.12455495773387426</v>
      </c>
      <c r="CD80" s="73">
        <f t="shared" si="136"/>
        <v>3.0973750082993705</v>
      </c>
      <c r="CE80" s="73">
        <f t="shared" si="137"/>
        <v>19.081174798631277</v>
      </c>
      <c r="CF80" s="73">
        <f t="shared" si="138"/>
        <v>3.8516867464365792E-2</v>
      </c>
      <c r="CG80" s="73">
        <f t="shared" si="139"/>
        <v>6.8048788477329231E-2</v>
      </c>
      <c r="CH80" s="73">
        <f t="shared" si="140"/>
        <v>0.1881089335801204</v>
      </c>
      <c r="CI80" s="73"/>
      <c r="CJ80" s="73">
        <f t="shared" si="141"/>
        <v>474.95570499999985</v>
      </c>
      <c r="CK80" s="73"/>
      <c r="CL80" s="78">
        <f t="shared" si="142"/>
        <v>4.0574466668803585E-2</v>
      </c>
      <c r="CM80" s="78">
        <f t="shared" si="143"/>
        <v>4.2669329642267884E-2</v>
      </c>
      <c r="CN80" s="78">
        <f t="shared" si="144"/>
        <v>5.6569874995829196E-2</v>
      </c>
      <c r="CO80" s="78">
        <f t="shared" si="145"/>
        <v>0.10676375601604884</v>
      </c>
      <c r="CP80" s="78">
        <f t="shared" si="146"/>
        <v>2.9830657858922416E-2</v>
      </c>
      <c r="CQ80" s="78">
        <f t="shared" si="147"/>
        <v>1.5093276947602315E-2</v>
      </c>
      <c r="CR80" s="78">
        <f t="shared" si="148"/>
        <v>4.5922765699068675E-2</v>
      </c>
      <c r="CS80" s="78">
        <f t="shared" si="149"/>
        <v>1.3935936979175896E-2</v>
      </c>
      <c r="CT80" s="78">
        <f t="shared" si="150"/>
        <v>2.1739473746806904E-3</v>
      </c>
      <c r="CU80" s="78">
        <f t="shared" si="151"/>
        <v>0.15504079818548461</v>
      </c>
      <c r="CV80" s="78">
        <f t="shared" si="152"/>
        <v>3.9433928713299024E-2</v>
      </c>
      <c r="CW80" s="78">
        <f t="shared" si="153"/>
        <v>3.2255922358470905E-2</v>
      </c>
      <c r="CX80" s="78">
        <f t="shared" si="154"/>
        <v>9.2130948111607408E-2</v>
      </c>
      <c r="CY80" s="78">
        <f t="shared" si="155"/>
        <v>7.7849504809809952E-3</v>
      </c>
      <c r="CZ80" s="78">
        <f t="shared" si="156"/>
        <v>2.5573317519347145E-3</v>
      </c>
      <c r="DA80" s="78">
        <f t="shared" si="157"/>
        <v>3.0942849003497405E-2</v>
      </c>
      <c r="DB80" s="78">
        <f t="shared" si="158"/>
        <v>3.4340563295490038E-4</v>
      </c>
      <c r="DC80" s="78">
        <f t="shared" si="159"/>
        <v>0.12252321964806588</v>
      </c>
      <c r="DD80" s="78">
        <f t="shared" si="160"/>
        <v>5.5961769544137341E-2</v>
      </c>
      <c r="DE80" s="78">
        <f t="shared" si="161"/>
        <v>5.99121552227279E-2</v>
      </c>
      <c r="DF80" s="78">
        <f t="shared" si="162"/>
        <v>2.6224541872567738E-4</v>
      </c>
      <c r="DG80" s="78">
        <f t="shared" si="163"/>
        <v>6.5213976286470155E-3</v>
      </c>
      <c r="DH80" s="78">
        <f t="shared" si="164"/>
        <v>4.0174640703876337E-2</v>
      </c>
      <c r="DI80" s="78">
        <f t="shared" si="165"/>
        <v>8.1095704418090531E-5</v>
      </c>
      <c r="DJ80" s="78">
        <f t="shared" si="166"/>
        <v>1.4327396799524548E-4</v>
      </c>
      <c r="DK80" s="78">
        <f t="shared" si="167"/>
        <v>3.9605574077717514E-4</v>
      </c>
      <c r="DN80" s="78">
        <f t="shared" si="197"/>
        <v>0.24657742732294952</v>
      </c>
      <c r="DO80" s="78">
        <f t="shared" si="198"/>
        <v>0.23583361851306833</v>
      </c>
      <c r="DP80" s="78">
        <f t="shared" si="199"/>
        <v>0.20825756581840277</v>
      </c>
      <c r="DQ80" s="78">
        <f t="shared" si="200"/>
        <v>0.19761045652164225</v>
      </c>
      <c r="DR80" s="78">
        <f t="shared" si="201"/>
        <v>0.10478263748476929</v>
      </c>
      <c r="DS80" s="78">
        <f t="shared" si="202"/>
        <v>7.7125927000527561E-2</v>
      </c>
      <c r="DT80" s="78">
        <f t="shared" si="203"/>
        <v>0.21707344823840988</v>
      </c>
      <c r="DU80" s="78">
        <f t="shared" si="204"/>
        <v>0.21058461125264022</v>
      </c>
      <c r="DV80" s="78">
        <f t="shared" si="205"/>
        <v>0.22890459663193524</v>
      </c>
      <c r="DW80" s="78">
        <f t="shared" si="206"/>
        <v>0.31886159736886199</v>
      </c>
      <c r="DX80" s="78">
        <f t="shared" si="207"/>
        <v>0.17160574966435832</v>
      </c>
      <c r="DY80" s="78">
        <f t="shared" si="208"/>
        <v>0.13472915270299402</v>
      </c>
      <c r="DZ80" s="78">
        <f t="shared" si="209"/>
        <v>0.13341607934802052</v>
      </c>
      <c r="EA80" s="78">
        <f t="shared" si="210"/>
        <v>4.1628536869368016E-2</v>
      </c>
      <c r="EB80" s="78">
        <f t="shared" si="211"/>
        <v>0.15636680603645289</v>
      </c>
      <c r="EC80" s="78">
        <f t="shared" si="212"/>
        <v>0.20977124382865553</v>
      </c>
      <c r="ED80" s="78">
        <f t="shared" si="213"/>
        <v>0.23874055004788602</v>
      </c>
      <c r="EE80" s="78">
        <f t="shared" si="214"/>
        <v>0.23865938983365684</v>
      </c>
      <c r="EF80" s="78">
        <f t="shared" si="215"/>
        <v>0.12265756781423794</v>
      </c>
      <c r="EG80" s="78">
        <f t="shared" si="216"/>
        <v>0.10687043897397694</v>
      </c>
      <c r="EH80" s="78">
        <f t="shared" si="217"/>
        <v>4.7039379455667121E-2</v>
      </c>
      <c r="EI80" s="78">
        <f t="shared" si="218"/>
        <v>4.6920408004936687E-2</v>
      </c>
      <c r="EJ80" s="78">
        <f t="shared" si="219"/>
        <v>4.0795066117066847E-2</v>
      </c>
      <c r="EK80" s="78">
        <f t="shared" si="220"/>
        <v>4.1194892081994096E-2</v>
      </c>
      <c r="EL80" s="78">
        <f t="shared" si="221"/>
        <v>8.378312601984389E-2</v>
      </c>
      <c r="EM80" s="78">
        <f t="shared" si="222"/>
        <v>0.14020972704767784</v>
      </c>
    </row>
    <row r="81" spans="1:143" x14ac:dyDescent="0.25">
      <c r="A81" s="79">
        <f t="shared" si="168"/>
        <v>8.4808886464253665E-5</v>
      </c>
      <c r="B81">
        <v>1974</v>
      </c>
      <c r="C81" s="79">
        <f t="shared" si="113"/>
        <v>0.31988092433780413</v>
      </c>
      <c r="D81" s="81">
        <f t="shared" si="169"/>
        <v>1.9643043311321257E-4</v>
      </c>
      <c r="E81" s="74">
        <f t="shared" si="170"/>
        <v>0.1937268129448291</v>
      </c>
      <c r="F81">
        <v>1974</v>
      </c>
      <c r="G81" s="72">
        <v>3159958</v>
      </c>
      <c r="H81" s="27">
        <v>5.7241989579651584E-2</v>
      </c>
      <c r="I81" s="27">
        <v>5.9532406571583318E-2</v>
      </c>
      <c r="J81" s="27">
        <v>8.3172713842179266E-2</v>
      </c>
      <c r="K81" s="27">
        <v>8.7695063684144953E-2</v>
      </c>
      <c r="L81" s="27">
        <v>3.3150972998125965E-2</v>
      </c>
      <c r="M81" s="27">
        <v>1.0928270471356756E-2</v>
      </c>
      <c r="N81" s="27">
        <v>2.8542804034897232E-2</v>
      </c>
      <c r="O81" s="27">
        <v>9.3587340980346781E-3</v>
      </c>
      <c r="P81" s="27">
        <v>3.7836697019088717E-3</v>
      </c>
      <c r="Q81" s="27">
        <v>0.1937268129448291</v>
      </c>
      <c r="R81" s="27">
        <v>3.6551952988921069E-2</v>
      </c>
      <c r="S81" s="27">
        <v>2.230661455644864E-2</v>
      </c>
      <c r="T81" s="27">
        <v>9.7937416882591818E-2</v>
      </c>
      <c r="U81" s="27">
        <v>1.2455215132644576E-2</v>
      </c>
      <c r="V81" s="27">
        <v>3.4416646112457377E-3</v>
      </c>
      <c r="W81" s="27">
        <v>2.4143143751477997E-2</v>
      </c>
      <c r="X81" s="27">
        <v>8.206850781526131E-4</v>
      </c>
      <c r="Y81" s="27">
        <v>8.4617653565371279E-2</v>
      </c>
      <c r="Z81" s="27">
        <v>6.372228678080398E-2</v>
      </c>
      <c r="AA81" s="27">
        <v>5.2982182679031403E-2</v>
      </c>
      <c r="AB81" s="27">
        <v>2.4220063112017474E-4</v>
      </c>
      <c r="AC81" s="27">
        <v>5.2178025727936854E-3</v>
      </c>
      <c r="AD81" s="27">
        <v>2.6532093808563605E-2</v>
      </c>
      <c r="AE81" s="27">
        <v>1.9643043311321257E-4</v>
      </c>
      <c r="AF81" s="27">
        <v>3.6234740088845043E-4</v>
      </c>
      <c r="AG81" s="27">
        <v>1.3368712001200196E-3</v>
      </c>
      <c r="AH81" s="73">
        <f t="shared" si="171"/>
        <v>0.9044114145406833</v>
      </c>
      <c r="AI81" s="73">
        <f t="shared" si="172"/>
        <v>0.94059952202563635</v>
      </c>
      <c r="AJ81" s="73">
        <f t="shared" si="173"/>
        <v>1.3141114124365256</v>
      </c>
      <c r="AK81" s="73">
        <f t="shared" si="174"/>
        <v>1.3855635902461165</v>
      </c>
      <c r="AL81" s="73">
        <f t="shared" si="175"/>
        <v>0.52377841166606065</v>
      </c>
      <c r="AM81" s="73">
        <f t="shared" si="176"/>
        <v>0.17266437851063776</v>
      </c>
      <c r="AN81" s="73">
        <f t="shared" si="177"/>
        <v>0.45097030976252894</v>
      </c>
      <c r="AO81" s="73">
        <f t="shared" si="178"/>
        <v>0.14786603341478732</v>
      </c>
      <c r="AP81" s="73">
        <f t="shared" si="179"/>
        <v>5.9781186719522775E-2</v>
      </c>
      <c r="AQ81" s="73">
        <f t="shared" si="180"/>
        <v>3.0608429618975812</v>
      </c>
      <c r="AR81" s="73">
        <f t="shared" si="181"/>
        <v>0.57751318131482521</v>
      </c>
      <c r="AS81" s="73">
        <f t="shared" si="182"/>
        <v>0.3524398256028316</v>
      </c>
      <c r="AT81" s="73">
        <f t="shared" si="183"/>
        <v>1.5473906198874054</v>
      </c>
      <c r="AU81" s="73">
        <f t="shared" si="184"/>
        <v>0.19678978350060647</v>
      </c>
      <c r="AV81" s="73">
        <f t="shared" si="185"/>
        <v>5.4377578108114291E-2</v>
      </c>
      <c r="AW81" s="73">
        <f t="shared" si="186"/>
        <v>0.38145660121316455</v>
      </c>
      <c r="AX81" s="73">
        <f t="shared" si="187"/>
        <v>1.2966651890944874E-2</v>
      </c>
      <c r="AY81" s="73">
        <f t="shared" si="188"/>
        <v>1.3369411566256175</v>
      </c>
      <c r="AZ81" s="73">
        <f t="shared" si="189"/>
        <v>1.006798749456479</v>
      </c>
      <c r="BA81" s="73">
        <f t="shared" si="190"/>
        <v>0.83710736007033348</v>
      </c>
      <c r="BB81" s="73">
        <f t="shared" si="191"/>
        <v>3.826719109566226E-3</v>
      </c>
      <c r="BC81" s="73">
        <f t="shared" si="192"/>
        <v>8.2440184911599934E-2</v>
      </c>
      <c r="BD81" s="73">
        <f t="shared" si="193"/>
        <v>0.41920151043560516</v>
      </c>
      <c r="BE81" s="73">
        <f t="shared" si="194"/>
        <v>3.1035595927978049E-3</v>
      </c>
      <c r="BF81" s="73">
        <f t="shared" si="195"/>
        <v>5.7250128410833304E-3</v>
      </c>
      <c r="BG81" s="73">
        <f t="shared" si="196"/>
        <v>2.1122284218944281E-2</v>
      </c>
      <c r="BH81" s="73"/>
      <c r="BI81" s="73">
        <f t="shared" si="115"/>
        <v>20.175485836221284</v>
      </c>
      <c r="BJ81" s="73">
        <f t="shared" si="116"/>
        <v>21.206641064146371</v>
      </c>
      <c r="BK81" s="73">
        <f t="shared" si="117"/>
        <v>28.182296272842443</v>
      </c>
      <c r="BL81" s="73">
        <f t="shared" si="118"/>
        <v>52.093618597296569</v>
      </c>
      <c r="BM81" s="73">
        <f t="shared" si="119"/>
        <v>14.692019545664344</v>
      </c>
      <c r="BN81" s="73">
        <f t="shared" si="120"/>
        <v>7.3413023719193413</v>
      </c>
      <c r="BO81" s="73">
        <f t="shared" si="121"/>
        <v>22.262249867913503</v>
      </c>
      <c r="BP81" s="73">
        <f t="shared" si="122"/>
        <v>6.7668188061948431</v>
      </c>
      <c r="BQ81" s="73">
        <f t="shared" si="123"/>
        <v>1.0923098946938889</v>
      </c>
      <c r="BR81" s="73">
        <f t="shared" si="124"/>
        <v>76.698354567847119</v>
      </c>
      <c r="BS81" s="73">
        <f t="shared" si="125"/>
        <v>19.306882594259498</v>
      </c>
      <c r="BT81" s="73">
        <f t="shared" si="126"/>
        <v>15.672574169795638</v>
      </c>
      <c r="BU81" s="73">
        <f t="shared" si="127"/>
        <v>45.305510032554309</v>
      </c>
      <c r="BV81" s="73">
        <f t="shared" si="128"/>
        <v>3.8942964275850231</v>
      </c>
      <c r="BW81" s="73">
        <f t="shared" si="129"/>
        <v>1.2689968832671514</v>
      </c>
      <c r="BX81" s="73">
        <f t="shared" si="130"/>
        <v>15.077939264377818</v>
      </c>
      <c r="BY81" s="73">
        <f t="shared" si="131"/>
        <v>0.17606911639201075</v>
      </c>
      <c r="BZ81" s="73">
        <f t="shared" si="132"/>
        <v>59.530043323442584</v>
      </c>
      <c r="CA81" s="73">
        <f t="shared" si="133"/>
        <v>27.586160456339751</v>
      </c>
      <c r="CB81" s="73">
        <f t="shared" si="134"/>
        <v>29.292727281950487</v>
      </c>
      <c r="CC81" s="73">
        <f t="shared" si="135"/>
        <v>0.12838167684344048</v>
      </c>
      <c r="CD81" s="73">
        <f t="shared" si="136"/>
        <v>3.1798151932109704</v>
      </c>
      <c r="CE81" s="73">
        <f t="shared" si="137"/>
        <v>19.500376309066883</v>
      </c>
      <c r="CF81" s="73">
        <f t="shared" si="138"/>
        <v>4.1620427057163595E-2</v>
      </c>
      <c r="CG81" s="73">
        <f t="shared" si="139"/>
        <v>7.377380131841256E-2</v>
      </c>
      <c r="CH81" s="73">
        <f t="shared" si="140"/>
        <v>0.20923121779906467</v>
      </c>
      <c r="CI81" s="73"/>
      <c r="CJ81" s="73">
        <f t="shared" si="141"/>
        <v>490.75549499999983</v>
      </c>
      <c r="CK81" s="73"/>
      <c r="CL81" s="78">
        <f t="shared" si="142"/>
        <v>4.1111074744504476E-2</v>
      </c>
      <c r="CM81" s="78">
        <f t="shared" si="143"/>
        <v>4.3212233546455509E-2</v>
      </c>
      <c r="CN81" s="78">
        <f t="shared" si="144"/>
        <v>5.7426348884473427E-2</v>
      </c>
      <c r="CO81" s="78">
        <f t="shared" si="145"/>
        <v>0.10614984269772992</v>
      </c>
      <c r="CP81" s="78">
        <f t="shared" si="146"/>
        <v>2.9937554842181337E-2</v>
      </c>
      <c r="CQ81" s="78">
        <f t="shared" si="147"/>
        <v>1.4959185269885452E-2</v>
      </c>
      <c r="CR81" s="78">
        <f t="shared" si="148"/>
        <v>4.5363220778431655E-2</v>
      </c>
      <c r="CS81" s="78">
        <f t="shared" si="149"/>
        <v>1.3788574708052623E-2</v>
      </c>
      <c r="CT81" s="78">
        <f t="shared" si="150"/>
        <v>2.2257721122284926E-3</v>
      </c>
      <c r="CU81" s="78">
        <f t="shared" si="151"/>
        <v>0.1562862878750795</v>
      </c>
      <c r="CV81" s="78">
        <f t="shared" si="152"/>
        <v>3.9341143993221118E-2</v>
      </c>
      <c r="CW81" s="78">
        <f t="shared" si="153"/>
        <v>3.1935606079755957E-2</v>
      </c>
      <c r="CX81" s="78">
        <f t="shared" si="154"/>
        <v>9.2317886389747555E-2</v>
      </c>
      <c r="CY81" s="78">
        <f t="shared" si="155"/>
        <v>7.9353088600363497E-3</v>
      </c>
      <c r="CZ81" s="78">
        <f t="shared" si="156"/>
        <v>2.5858026984846129E-3</v>
      </c>
      <c r="DA81" s="78">
        <f t="shared" si="157"/>
        <v>3.0723933645160354E-2</v>
      </c>
      <c r="DB81" s="78">
        <f t="shared" si="158"/>
        <v>3.5877156381511495E-4</v>
      </c>
      <c r="DC81" s="78">
        <f t="shared" si="159"/>
        <v>0.12130285637136393</v>
      </c>
      <c r="DD81" s="78">
        <f t="shared" si="160"/>
        <v>5.6211618081504641E-2</v>
      </c>
      <c r="DE81" s="78">
        <f t="shared" si="161"/>
        <v>5.9689045931009897E-2</v>
      </c>
      <c r="DF81" s="78">
        <f t="shared" si="162"/>
        <v>2.6160008018543031E-4</v>
      </c>
      <c r="DG81" s="78">
        <f t="shared" si="163"/>
        <v>6.479428606725986E-3</v>
      </c>
      <c r="DH81" s="78">
        <f t="shared" si="164"/>
        <v>3.9735421218394899E-2</v>
      </c>
      <c r="DI81" s="78">
        <f t="shared" si="165"/>
        <v>8.4808886464253665E-5</v>
      </c>
      <c r="DJ81" s="78">
        <f t="shared" si="166"/>
        <v>1.5032700004390698E-4</v>
      </c>
      <c r="DK81" s="78">
        <f t="shared" si="167"/>
        <v>4.2634513506377495E-4</v>
      </c>
      <c r="DN81" s="78">
        <f t="shared" si="197"/>
        <v>0.24789949987316334</v>
      </c>
      <c r="DO81" s="78">
        <f t="shared" si="198"/>
        <v>0.23672597997084019</v>
      </c>
      <c r="DP81" s="78">
        <f t="shared" si="199"/>
        <v>0.20847293169427014</v>
      </c>
      <c r="DQ81" s="78">
        <f t="shared" si="200"/>
        <v>0.19640980358822838</v>
      </c>
      <c r="DR81" s="78">
        <f t="shared" si="201"/>
        <v>0.10404853559855108</v>
      </c>
      <c r="DS81" s="78">
        <f t="shared" si="202"/>
        <v>7.6336752868598229E-2</v>
      </c>
      <c r="DT81" s="78">
        <f t="shared" si="203"/>
        <v>0.21766385547379227</v>
      </c>
      <c r="DU81" s="78">
        <f t="shared" si="204"/>
        <v>0.21164177868858172</v>
      </c>
      <c r="DV81" s="78">
        <f t="shared" si="205"/>
        <v>0.22978881006028506</v>
      </c>
      <c r="DW81" s="78">
        <f t="shared" si="206"/>
        <v>0.31988092433780413</v>
      </c>
      <c r="DX81" s="78">
        <f t="shared" si="207"/>
        <v>0.17152994532276097</v>
      </c>
      <c r="DY81" s="78">
        <f t="shared" si="208"/>
        <v>0.13477460402802446</v>
      </c>
      <c r="DZ81" s="78">
        <f t="shared" si="209"/>
        <v>0.13356293159342889</v>
      </c>
      <c r="EA81" s="78">
        <f t="shared" si="210"/>
        <v>4.1603816767496429E-2</v>
      </c>
      <c r="EB81" s="78">
        <f t="shared" si="211"/>
        <v>0.15497136427882402</v>
      </c>
      <c r="EC81" s="78">
        <f t="shared" si="212"/>
        <v>0.20859717966184405</v>
      </c>
      <c r="ED81" s="78">
        <f t="shared" si="213"/>
        <v>0.2375622919476936</v>
      </c>
      <c r="EE81" s="78">
        <f t="shared" si="214"/>
        <v>0.2374651204640639</v>
      </c>
      <c r="EF81" s="78">
        <f t="shared" si="215"/>
        <v>0.12264169269942594</v>
      </c>
      <c r="EG81" s="78">
        <f t="shared" si="216"/>
        <v>0.10616549583631621</v>
      </c>
      <c r="EH81" s="78">
        <f t="shared" si="217"/>
        <v>4.6561258791770574E-2</v>
      </c>
      <c r="EI81" s="78">
        <f t="shared" si="218"/>
        <v>4.6449985711629047E-2</v>
      </c>
      <c r="EJ81" s="78">
        <f t="shared" si="219"/>
        <v>4.0396902239966836E-2</v>
      </c>
      <c r="EK81" s="78">
        <f t="shared" si="220"/>
        <v>4.1772555766076414E-2</v>
      </c>
      <c r="EL81" s="78">
        <f t="shared" si="221"/>
        <v>8.4899980426067667E-2</v>
      </c>
      <c r="EM81" s="78">
        <f t="shared" si="222"/>
        <v>0.14217600231049718</v>
      </c>
    </row>
    <row r="82" spans="1:143" x14ac:dyDescent="0.25">
      <c r="A82" s="79">
        <f t="shared" si="168"/>
        <v>8.8495125859427168E-5</v>
      </c>
      <c r="B82">
        <v>1975</v>
      </c>
      <c r="C82" s="79">
        <f t="shared" si="113"/>
        <v>0.32087387857433036</v>
      </c>
      <c r="D82" s="81">
        <f t="shared" si="169"/>
        <v>2.0356690181417799E-4</v>
      </c>
      <c r="E82" s="74">
        <f t="shared" si="170"/>
        <v>0.19617831948480929</v>
      </c>
      <c r="F82">
        <v>1975</v>
      </c>
      <c r="G82" s="72">
        <v>3144198</v>
      </c>
      <c r="H82" s="27">
        <v>5.9903721817506757E-2</v>
      </c>
      <c r="I82" s="27">
        <v>6.0588679631787164E-2</v>
      </c>
      <c r="J82" s="27">
        <v>8.2690411870895056E-2</v>
      </c>
      <c r="K82" s="27">
        <v>8.4710717349277279E-2</v>
      </c>
      <c r="L82" s="27">
        <v>3.2781952961962436E-2</v>
      </c>
      <c r="M82" s="27">
        <v>1.1021419335014788E-2</v>
      </c>
      <c r="N82" s="27">
        <v>2.8238826225562369E-2</v>
      </c>
      <c r="O82" s="27">
        <v>9.0977761276198037E-3</v>
      </c>
      <c r="P82" s="27">
        <v>3.9503501606770203E-3</v>
      </c>
      <c r="Q82" s="27">
        <v>0.19617831948480929</v>
      </c>
      <c r="R82" s="27">
        <v>3.5021829029408376E-2</v>
      </c>
      <c r="S82" s="27">
        <v>2.2005069968120655E-2</v>
      </c>
      <c r="T82" s="27">
        <v>9.8665292483388178E-2</v>
      </c>
      <c r="U82" s="27">
        <v>1.3726042480187436E-2</v>
      </c>
      <c r="V82" s="27">
        <v>3.7179766218136657E-3</v>
      </c>
      <c r="W82" s="27">
        <v>2.3924232143085766E-2</v>
      </c>
      <c r="X82" s="27">
        <v>9.5061902262281225E-4</v>
      </c>
      <c r="Y82" s="27">
        <v>8.4341352247557844E-2</v>
      </c>
      <c r="Z82" s="27">
        <v>6.2125673755233209E-2</v>
      </c>
      <c r="AA82" s="27">
        <v>5.2869781197587923E-2</v>
      </c>
      <c r="AB82" s="27">
        <v>2.5861958595260347E-4</v>
      </c>
      <c r="AC82" s="27">
        <v>5.2466488278899454E-3</v>
      </c>
      <c r="AD82" s="27">
        <v>2.570064142778496E-2</v>
      </c>
      <c r="AE82" s="27">
        <v>2.0356690181417799E-4</v>
      </c>
      <c r="AF82" s="27">
        <v>3.9113011637881365E-4</v>
      </c>
      <c r="AG82" s="27">
        <v>1.6893492260616847E-3</v>
      </c>
      <c r="AH82" s="73">
        <f t="shared" si="171"/>
        <v>0.94174581165580562</v>
      </c>
      <c r="AI82" s="73">
        <f t="shared" si="172"/>
        <v>0.95251402660452966</v>
      </c>
      <c r="AJ82" s="73">
        <f t="shared" si="173"/>
        <v>1.2999751381182225</v>
      </c>
      <c r="AK82" s="73">
        <f t="shared" si="174"/>
        <v>1.3317363403408145</v>
      </c>
      <c r="AL82" s="73">
        <f t="shared" si="175"/>
        <v>0.51536475469548182</v>
      </c>
      <c r="AM82" s="73">
        <f t="shared" si="176"/>
        <v>0.17326762315157412</v>
      </c>
      <c r="AN82" s="73">
        <f t="shared" si="177"/>
        <v>0.44394230470380375</v>
      </c>
      <c r="AO82" s="73">
        <f t="shared" si="178"/>
        <v>0.14302604752454967</v>
      </c>
      <c r="AP82" s="73">
        <f t="shared" si="179"/>
        <v>6.210341537250183E-2</v>
      </c>
      <c r="AQ82" s="73">
        <f t="shared" si="180"/>
        <v>3.0841173988374924</v>
      </c>
      <c r="AR82" s="73">
        <f t="shared" si="181"/>
        <v>0.55057782395303878</v>
      </c>
      <c r="AS82" s="73">
        <f t="shared" si="182"/>
        <v>0.34594148491812515</v>
      </c>
      <c r="AT82" s="73">
        <f t="shared" si="183"/>
        <v>1.5511160764784206</v>
      </c>
      <c r="AU82" s="73">
        <f t="shared" si="184"/>
        <v>0.21578697657060186</v>
      </c>
      <c r="AV82" s="73">
        <f t="shared" si="185"/>
        <v>5.8450273291766414E-2</v>
      </c>
      <c r="AW82" s="73">
        <f t="shared" si="186"/>
        <v>0.3761126142791299</v>
      </c>
      <c r="AX82" s="73">
        <f t="shared" si="187"/>
        <v>1.4944672148463005E-2</v>
      </c>
      <c r="AY82" s="73">
        <f t="shared" si="188"/>
        <v>1.3259295552703343</v>
      </c>
      <c r="AZ82" s="73">
        <f t="shared" si="189"/>
        <v>0.97667709584928364</v>
      </c>
      <c r="BA82" s="73">
        <f t="shared" si="190"/>
        <v>0.83116530150946788</v>
      </c>
      <c r="BB82" s="73">
        <f t="shared" si="191"/>
        <v>4.0657559245650199E-3</v>
      </c>
      <c r="BC82" s="73">
        <f t="shared" si="192"/>
        <v>8.2482513756769543E-2</v>
      </c>
      <c r="BD82" s="73">
        <f t="shared" si="193"/>
        <v>0.40403952687979305</v>
      </c>
      <c r="BE82" s="73">
        <f t="shared" si="194"/>
        <v>3.2002732277516743E-3</v>
      </c>
      <c r="BF82" s="73">
        <f t="shared" si="195"/>
        <v>6.1489526482901655E-3</v>
      </c>
      <c r="BG82" s="73">
        <f t="shared" si="196"/>
        <v>2.6558242289423484E-2</v>
      </c>
      <c r="BH82" s="73"/>
      <c r="BI82" s="73">
        <f t="shared" si="115"/>
        <v>21.117231647877091</v>
      </c>
      <c r="BJ82" s="73">
        <f t="shared" si="116"/>
        <v>22.1591550907509</v>
      </c>
      <c r="BK82" s="73">
        <f t="shared" si="117"/>
        <v>29.482271410960667</v>
      </c>
      <c r="BL82" s="73">
        <f t="shared" si="118"/>
        <v>53.425354937637387</v>
      </c>
      <c r="BM82" s="73">
        <f t="shared" si="119"/>
        <v>15.207384300359825</v>
      </c>
      <c r="BN82" s="73">
        <f t="shared" si="120"/>
        <v>7.5145699950709153</v>
      </c>
      <c r="BO82" s="73">
        <f t="shared" si="121"/>
        <v>22.706192172617307</v>
      </c>
      <c r="BP82" s="73">
        <f t="shared" si="122"/>
        <v>6.9098448537193926</v>
      </c>
      <c r="BQ82" s="73">
        <f t="shared" si="123"/>
        <v>1.1544133100663907</v>
      </c>
      <c r="BR82" s="73">
        <f t="shared" si="124"/>
        <v>79.782471966684611</v>
      </c>
      <c r="BS82" s="73">
        <f t="shared" si="125"/>
        <v>19.857460418212536</v>
      </c>
      <c r="BT82" s="73">
        <f t="shared" si="126"/>
        <v>16.018515654713763</v>
      </c>
      <c r="BU82" s="73">
        <f t="shared" si="127"/>
        <v>46.856626109032732</v>
      </c>
      <c r="BV82" s="73">
        <f t="shared" si="128"/>
        <v>4.1100834041556249</v>
      </c>
      <c r="BW82" s="73">
        <f t="shared" si="129"/>
        <v>1.3274471565589179</v>
      </c>
      <c r="BX82" s="73">
        <f t="shared" si="130"/>
        <v>15.454051878656948</v>
      </c>
      <c r="BY82" s="73">
        <f t="shared" si="131"/>
        <v>0.19101378854047377</v>
      </c>
      <c r="BZ82" s="73">
        <f t="shared" si="132"/>
        <v>60.855972878712919</v>
      </c>
      <c r="CA82" s="73">
        <f t="shared" si="133"/>
        <v>28.562837552189034</v>
      </c>
      <c r="CB82" s="73">
        <f t="shared" si="134"/>
        <v>30.123892583459956</v>
      </c>
      <c r="CC82" s="73">
        <f t="shared" si="135"/>
        <v>0.1324474327680055</v>
      </c>
      <c r="CD82" s="73">
        <f t="shared" si="136"/>
        <v>3.2622977069677401</v>
      </c>
      <c r="CE82" s="73">
        <f t="shared" si="137"/>
        <v>19.904415835946676</v>
      </c>
      <c r="CF82" s="73">
        <f t="shared" si="138"/>
        <v>4.482070028491527E-2</v>
      </c>
      <c r="CG82" s="73">
        <f t="shared" si="139"/>
        <v>7.9922753966702731E-2</v>
      </c>
      <c r="CH82" s="73">
        <f t="shared" si="140"/>
        <v>0.23578946008848817</v>
      </c>
      <c r="CI82" s="73"/>
      <c r="CJ82" s="73">
        <f t="shared" si="141"/>
        <v>506.47648499999991</v>
      </c>
      <c r="CK82" s="73"/>
      <c r="CL82" s="78">
        <f t="shared" si="142"/>
        <v>4.1694397021960643E-2</v>
      </c>
      <c r="CM82" s="78">
        <f t="shared" si="143"/>
        <v>4.3751597057365664E-2</v>
      </c>
      <c r="CN82" s="78">
        <f t="shared" si="144"/>
        <v>5.8210543399582849E-2</v>
      </c>
      <c r="CO82" s="78">
        <f t="shared" si="145"/>
        <v>0.10548437394410798</v>
      </c>
      <c r="CP82" s="78">
        <f t="shared" si="146"/>
        <v>3.0025844734647113E-2</v>
      </c>
      <c r="CQ82" s="78">
        <f t="shared" si="147"/>
        <v>1.4836957326993999E-2</v>
      </c>
      <c r="CR82" s="78">
        <f t="shared" si="148"/>
        <v>4.483168092713586E-2</v>
      </c>
      <c r="CS82" s="78">
        <f t="shared" si="149"/>
        <v>1.3642972691455545E-2</v>
      </c>
      <c r="CT82" s="78">
        <f t="shared" si="150"/>
        <v>2.2793028783288745E-3</v>
      </c>
      <c r="CU82" s="78">
        <f t="shared" si="151"/>
        <v>0.1575245333782567</v>
      </c>
      <c r="CV82" s="78">
        <f t="shared" si="152"/>
        <v>3.920707279867601E-2</v>
      </c>
      <c r="CW82" s="78">
        <f t="shared" si="153"/>
        <v>3.1627363024985783E-2</v>
      </c>
      <c r="CX82" s="78">
        <f t="shared" si="154"/>
        <v>9.2514909372411913E-2</v>
      </c>
      <c r="CY82" s="78">
        <f t="shared" si="155"/>
        <v>8.1150527731916819E-3</v>
      </c>
      <c r="CZ82" s="78">
        <f t="shared" si="156"/>
        <v>2.6209452874380104E-3</v>
      </c>
      <c r="DA82" s="78">
        <f t="shared" si="157"/>
        <v>3.0512871448823434E-2</v>
      </c>
      <c r="DB82" s="78">
        <f t="shared" si="158"/>
        <v>3.7714246208384934E-4</v>
      </c>
      <c r="DC82" s="78">
        <f t="shared" si="159"/>
        <v>0.12015557420935925</v>
      </c>
      <c r="DD82" s="78">
        <f t="shared" si="160"/>
        <v>5.6395189901440421E-2</v>
      </c>
      <c r="DE82" s="78">
        <f t="shared" si="161"/>
        <v>5.9477376493520646E-2</v>
      </c>
      <c r="DF82" s="78">
        <f t="shared" si="162"/>
        <v>2.6150756588038933E-4</v>
      </c>
      <c r="DG82" s="78">
        <f t="shared" si="163"/>
        <v>6.4411632199819517E-3</v>
      </c>
      <c r="DH82" s="78">
        <f t="shared" si="164"/>
        <v>3.9299782764735225E-2</v>
      </c>
      <c r="DI82" s="78">
        <f t="shared" si="165"/>
        <v>8.8495125859427168E-5</v>
      </c>
      <c r="DJ82" s="78">
        <f t="shared" si="166"/>
        <v>1.5780150971214931E-4</v>
      </c>
      <c r="DK82" s="78">
        <f t="shared" si="167"/>
        <v>4.6554868206465344E-4</v>
      </c>
      <c r="DN82" s="78">
        <f t="shared" si="197"/>
        <v>0.24914091142301714</v>
      </c>
      <c r="DO82" s="78">
        <f t="shared" si="198"/>
        <v>0.23747235913570361</v>
      </c>
      <c r="DP82" s="78">
        <f t="shared" si="199"/>
        <v>0.20855771940533194</v>
      </c>
      <c r="DQ82" s="78">
        <f t="shared" si="200"/>
        <v>0.19517885693288495</v>
      </c>
      <c r="DR82" s="78">
        <f t="shared" si="201"/>
        <v>0.10333745568023252</v>
      </c>
      <c r="DS82" s="78">
        <f t="shared" si="202"/>
        <v>7.559091382391428E-2</v>
      </c>
      <c r="DT82" s="78">
        <f t="shared" si="203"/>
        <v>0.21827848987517698</v>
      </c>
      <c r="DU82" s="78">
        <f t="shared" si="204"/>
        <v>0.21265388174671712</v>
      </c>
      <c r="DV82" s="78">
        <f t="shared" si="205"/>
        <v>0.23063827208024737</v>
      </c>
      <c r="DW82" s="78">
        <f t="shared" si="206"/>
        <v>0.32087387857433036</v>
      </c>
      <c r="DX82" s="78">
        <f t="shared" si="207"/>
        <v>0.17146439796926538</v>
      </c>
      <c r="DY82" s="78">
        <f t="shared" si="208"/>
        <v>0.13487827045802739</v>
      </c>
      <c r="DZ82" s="78">
        <f t="shared" si="209"/>
        <v>0.13376377888186503</v>
      </c>
      <c r="EA82" s="78">
        <f t="shared" si="210"/>
        <v>4.1626011971536973E-2</v>
      </c>
      <c r="EB82" s="78">
        <f t="shared" si="211"/>
        <v>0.15366653340770453</v>
      </c>
      <c r="EC82" s="78">
        <f t="shared" si="212"/>
        <v>0.20744077802170696</v>
      </c>
      <c r="ED82" s="78">
        <f t="shared" si="213"/>
        <v>0.23640528306640418</v>
      </c>
      <c r="EE82" s="78">
        <f t="shared" si="214"/>
        <v>0.23628964817020071</v>
      </c>
      <c r="EF82" s="78">
        <f t="shared" si="215"/>
        <v>0.12257523718082342</v>
      </c>
      <c r="EG82" s="78">
        <f t="shared" si="216"/>
        <v>0.10547983004411822</v>
      </c>
      <c r="EH82" s="78">
        <f t="shared" si="217"/>
        <v>4.6090948676456994E-2</v>
      </c>
      <c r="EI82" s="78">
        <f t="shared" si="218"/>
        <v>4.5987242620288749E-2</v>
      </c>
      <c r="EJ82" s="78">
        <f t="shared" si="219"/>
        <v>4.001162808237145E-2</v>
      </c>
      <c r="EK82" s="78">
        <f t="shared" si="220"/>
        <v>4.2406242339596875E-2</v>
      </c>
      <c r="EL82" s="78">
        <f t="shared" si="221"/>
        <v>8.6069344271103104E-2</v>
      </c>
      <c r="EM82" s="78">
        <f t="shared" si="222"/>
        <v>0.1441220861609738</v>
      </c>
    </row>
    <row r="83" spans="1:143" x14ac:dyDescent="0.25">
      <c r="A83" s="79">
        <f t="shared" si="168"/>
        <v>9.1703154468621772E-5</v>
      </c>
      <c r="B83">
        <v>1976</v>
      </c>
      <c r="C83" s="79">
        <f t="shared" si="113"/>
        <v>0.32197888897455279</v>
      </c>
      <c r="D83" s="81">
        <f t="shared" si="169"/>
        <v>1.9428521196516625E-4</v>
      </c>
      <c r="E83" s="74">
        <f t="shared" si="170"/>
        <v>0.20389882645361965</v>
      </c>
      <c r="F83">
        <v>1976</v>
      </c>
      <c r="G83" s="72">
        <v>3167788</v>
      </c>
      <c r="H83" s="27">
        <v>6.168651029998274E-2</v>
      </c>
      <c r="I83" s="27">
        <v>6.123041780238582E-2</v>
      </c>
      <c r="J83" s="27">
        <v>8.0413056730644888E-2</v>
      </c>
      <c r="K83" s="27">
        <v>8.4417243099212225E-2</v>
      </c>
      <c r="L83" s="27">
        <v>3.3568025622715957E-2</v>
      </c>
      <c r="M83" s="27">
        <v>1.0433434382876913E-2</v>
      </c>
      <c r="N83" s="27">
        <v>2.7271910753654632E-2</v>
      </c>
      <c r="O83" s="27">
        <v>8.7644925620613857E-3</v>
      </c>
      <c r="P83" s="27">
        <v>4.2093005923469458E-3</v>
      </c>
      <c r="Q83" s="27">
        <v>0.20389882645361965</v>
      </c>
      <c r="R83" s="27">
        <v>3.5100649294808384E-2</v>
      </c>
      <c r="S83" s="27">
        <v>2.1622351589985586E-2</v>
      </c>
      <c r="T83" s="27">
        <v>9.6691609490545949E-2</v>
      </c>
      <c r="U83" s="27">
        <v>1.4623624954374826E-2</v>
      </c>
      <c r="V83" s="27">
        <v>3.6442809759105448E-3</v>
      </c>
      <c r="W83" s="27">
        <v>2.3111659214820203E-2</v>
      </c>
      <c r="X83" s="27">
        <v>1.2103013204387406E-3</v>
      </c>
      <c r="Y83" s="27">
        <v>8.2175000652925712E-2</v>
      </c>
      <c r="Z83" s="27">
        <v>6.0205483684182701E-2</v>
      </c>
      <c r="AA83" s="27">
        <v>5.2378019144418884E-2</v>
      </c>
      <c r="AB83" s="27">
        <v>2.7836930370091033E-4</v>
      </c>
      <c r="AC83" s="27">
        <v>5.1170265826760014E-3</v>
      </c>
      <c r="AD83" s="27">
        <v>2.4908638175324248E-2</v>
      </c>
      <c r="AE83" s="27">
        <v>1.9428521196516625E-4</v>
      </c>
      <c r="AF83" s="27">
        <v>4.2933846840826901E-4</v>
      </c>
      <c r="AG83" s="27">
        <v>2.4161436360127068E-3</v>
      </c>
      <c r="AH83" s="73">
        <f t="shared" si="171"/>
        <v>0.97704893545080862</v>
      </c>
      <c r="AI83" s="73">
        <f t="shared" si="172"/>
        <v>0.96982491374692081</v>
      </c>
      <c r="AJ83" s="73">
        <f t="shared" si="173"/>
        <v>1.2736575807732804</v>
      </c>
      <c r="AK83" s="73">
        <f t="shared" si="174"/>
        <v>1.3370796484138365</v>
      </c>
      <c r="AL83" s="73">
        <f t="shared" si="175"/>
        <v>0.53168194375666067</v>
      </c>
      <c r="AM83" s="73">
        <f t="shared" si="176"/>
        <v>0.16525454118432445</v>
      </c>
      <c r="AN83" s="73">
        <f t="shared" si="177"/>
        <v>0.4319581581124905</v>
      </c>
      <c r="AO83" s="73">
        <f t="shared" si="178"/>
        <v>0.13882027182093656</v>
      </c>
      <c r="AP83" s="73">
        <f t="shared" si="179"/>
        <v>6.6670859524147738E-2</v>
      </c>
      <c r="AQ83" s="73">
        <f t="shared" si="180"/>
        <v>3.2295412782692945</v>
      </c>
      <c r="AR83" s="73">
        <f t="shared" si="181"/>
        <v>0.5559570781415123</v>
      </c>
      <c r="AS83" s="73">
        <f t="shared" si="182"/>
        <v>0.34247512949268633</v>
      </c>
      <c r="AT83" s="73">
        <f t="shared" si="183"/>
        <v>1.5314926012241878</v>
      </c>
      <c r="AU83" s="73">
        <f t="shared" si="184"/>
        <v>0.23162271823484559</v>
      </c>
      <c r="AV83" s="73">
        <f t="shared" si="185"/>
        <v>5.7721547720588566E-2</v>
      </c>
      <c r="AW83" s="73">
        <f t="shared" si="186"/>
        <v>0.36606418360398429</v>
      </c>
      <c r="AX83" s="73">
        <f t="shared" si="187"/>
        <v>1.9169889996349988E-2</v>
      </c>
      <c r="AY83" s="73">
        <f t="shared" si="188"/>
        <v>1.3015649048416511</v>
      </c>
      <c r="AZ83" s="73">
        <f t="shared" si="189"/>
        <v>0.95359104374474879</v>
      </c>
      <c r="BA83" s="73">
        <f t="shared" si="190"/>
        <v>0.82961230254730212</v>
      </c>
      <c r="BB83" s="73">
        <f t="shared" si="191"/>
        <v>4.4090746991604967E-3</v>
      </c>
      <c r="BC83" s="73">
        <f t="shared" si="192"/>
        <v>8.1048277021410223E-2</v>
      </c>
      <c r="BD83" s="73">
        <f t="shared" si="193"/>
        <v>0.39452642554067024</v>
      </c>
      <c r="BE83" s="73">
        <f t="shared" si="194"/>
        <v>3.0772718152035504E-3</v>
      </c>
      <c r="BF83" s="73">
        <f t="shared" si="195"/>
        <v>6.8002662408104689E-3</v>
      </c>
      <c r="BG83" s="73">
        <f t="shared" si="196"/>
        <v>3.8269154082187104E-2</v>
      </c>
      <c r="BH83" s="73"/>
      <c r="BI83" s="73">
        <f t="shared" si="115"/>
        <v>22.094280583327901</v>
      </c>
      <c r="BJ83" s="73">
        <f t="shared" si="116"/>
        <v>23.128980004497823</v>
      </c>
      <c r="BK83" s="73">
        <f t="shared" si="117"/>
        <v>30.755928991733949</v>
      </c>
      <c r="BL83" s="73">
        <f t="shared" si="118"/>
        <v>54.762434586051221</v>
      </c>
      <c r="BM83" s="73">
        <f t="shared" si="119"/>
        <v>15.739066244116486</v>
      </c>
      <c r="BN83" s="73">
        <f t="shared" si="120"/>
        <v>7.6798245362552393</v>
      </c>
      <c r="BO83" s="73">
        <f t="shared" si="121"/>
        <v>23.138150330729797</v>
      </c>
      <c r="BP83" s="73">
        <f t="shared" si="122"/>
        <v>7.048665125540329</v>
      </c>
      <c r="BQ83" s="73">
        <f t="shared" si="123"/>
        <v>1.2210841695905383</v>
      </c>
      <c r="BR83" s="73">
        <f t="shared" si="124"/>
        <v>83.012013244953906</v>
      </c>
      <c r="BS83" s="73">
        <f t="shared" si="125"/>
        <v>20.41341749635405</v>
      </c>
      <c r="BT83" s="73">
        <f t="shared" si="126"/>
        <v>16.36099078420645</v>
      </c>
      <c r="BU83" s="73">
        <f t="shared" si="127"/>
        <v>48.388118710256919</v>
      </c>
      <c r="BV83" s="73">
        <f t="shared" si="128"/>
        <v>4.3417061223904705</v>
      </c>
      <c r="BW83" s="73">
        <f t="shared" si="129"/>
        <v>1.3851687042795064</v>
      </c>
      <c r="BX83" s="73">
        <f t="shared" si="130"/>
        <v>15.820116062260933</v>
      </c>
      <c r="BY83" s="73">
        <f t="shared" si="131"/>
        <v>0.21018367853682376</v>
      </c>
      <c r="BZ83" s="73">
        <f t="shared" si="132"/>
        <v>62.157537783554567</v>
      </c>
      <c r="CA83" s="73">
        <f t="shared" si="133"/>
        <v>29.516428595933782</v>
      </c>
      <c r="CB83" s="73">
        <f t="shared" si="134"/>
        <v>30.953504886007259</v>
      </c>
      <c r="CC83" s="73">
        <f t="shared" si="135"/>
        <v>0.13685650746716599</v>
      </c>
      <c r="CD83" s="73">
        <f t="shared" si="136"/>
        <v>3.3433459839891504</v>
      </c>
      <c r="CE83" s="73">
        <f t="shared" si="137"/>
        <v>20.298942261487348</v>
      </c>
      <c r="CF83" s="73">
        <f t="shared" si="138"/>
        <v>4.789797210011882E-2</v>
      </c>
      <c r="CG83" s="73">
        <f t="shared" si="139"/>
        <v>8.6723020207513199E-2</v>
      </c>
      <c r="CH83" s="73">
        <f t="shared" si="140"/>
        <v>0.27405861417067529</v>
      </c>
      <c r="CI83" s="73"/>
      <c r="CJ83" s="73">
        <f t="shared" si="141"/>
        <v>522.31542499999989</v>
      </c>
      <c r="CK83" s="73"/>
      <c r="CL83" s="78">
        <f t="shared" si="142"/>
        <v>4.2300647321162121E-2</v>
      </c>
      <c r="CM83" s="78">
        <f t="shared" si="143"/>
        <v>4.4281633085022962E-2</v>
      </c>
      <c r="CN83" s="78">
        <f t="shared" si="144"/>
        <v>5.8883822915499685E-2</v>
      </c>
      <c r="CO83" s="78">
        <f t="shared" si="145"/>
        <v>0.10484552430373129</v>
      </c>
      <c r="CP83" s="78">
        <f t="shared" si="146"/>
        <v>3.0133259503328836E-2</v>
      </c>
      <c r="CQ83" s="78">
        <f t="shared" si="147"/>
        <v>1.4703422814394657E-2</v>
      </c>
      <c r="CR83" s="78">
        <f t="shared" si="148"/>
        <v>4.4299190150721285E-2</v>
      </c>
      <c r="CS83" s="78">
        <f t="shared" si="149"/>
        <v>1.3495035352517745E-2</v>
      </c>
      <c r="CT83" s="78">
        <f t="shared" si="150"/>
        <v>2.3378290418869757E-3</v>
      </c>
      <c r="CU83" s="78">
        <f t="shared" si="151"/>
        <v>0.1589308093762575</v>
      </c>
      <c r="CV83" s="78">
        <f t="shared" si="152"/>
        <v>3.9082547670029187E-2</v>
      </c>
      <c r="CW83" s="78">
        <f t="shared" si="153"/>
        <v>3.13239663259159E-2</v>
      </c>
      <c r="CX83" s="78">
        <f t="shared" si="154"/>
        <v>9.2641565602350207E-2</v>
      </c>
      <c r="CY83" s="78">
        <f t="shared" si="155"/>
        <v>8.312421794532435E-3</v>
      </c>
      <c r="CZ83" s="78">
        <f t="shared" si="156"/>
        <v>2.6519774028873583E-3</v>
      </c>
      <c r="DA83" s="78">
        <f t="shared" si="157"/>
        <v>3.0288433588307174E-2</v>
      </c>
      <c r="DB83" s="78">
        <f t="shared" si="158"/>
        <v>4.024075653841236E-4</v>
      </c>
      <c r="DC83" s="78">
        <f t="shared" si="159"/>
        <v>0.11900383333223326</v>
      </c>
      <c r="DD83" s="78">
        <f t="shared" si="160"/>
        <v>5.6510735052356126E-2</v>
      </c>
      <c r="DE83" s="78">
        <f t="shared" si="161"/>
        <v>5.9262092223309824E-2</v>
      </c>
      <c r="DF83" s="78">
        <f t="shared" si="162"/>
        <v>2.6201888919356729E-4</v>
      </c>
      <c r="DG83" s="78">
        <f t="shared" si="163"/>
        <v>6.4010094742829992E-3</v>
      </c>
      <c r="DH83" s="78">
        <f t="shared" si="164"/>
        <v>3.8863378889274332E-2</v>
      </c>
      <c r="DI83" s="78">
        <f t="shared" si="165"/>
        <v>9.1703154468621772E-5</v>
      </c>
      <c r="DJ83" s="78">
        <f t="shared" si="166"/>
        <v>1.6603572488312635E-4</v>
      </c>
      <c r="DK83" s="78">
        <f t="shared" si="167"/>
        <v>5.246994460687722E-4</v>
      </c>
      <c r="DN83" s="78">
        <f t="shared" si="197"/>
        <v>0.25031162762541603</v>
      </c>
      <c r="DO83" s="78">
        <f t="shared" si="198"/>
        <v>0.23814423980758279</v>
      </c>
      <c r="DP83" s="78">
        <f t="shared" si="199"/>
        <v>0.20856602953695447</v>
      </c>
      <c r="DQ83" s="78">
        <f t="shared" si="200"/>
        <v>0.19398139677217607</v>
      </c>
      <c r="DR83" s="78">
        <f t="shared" si="201"/>
        <v>0.10263090782096251</v>
      </c>
      <c r="DS83" s="78">
        <f t="shared" si="202"/>
        <v>7.4835477359520661E-2</v>
      </c>
      <c r="DT83" s="78">
        <f t="shared" si="203"/>
        <v>0.21906286392138352</v>
      </c>
      <c r="DU83" s="78">
        <f t="shared" si="204"/>
        <v>0.2138462214406914</v>
      </c>
      <c r="DV83" s="78">
        <f t="shared" si="205"/>
        <v>0.23167515241408959</v>
      </c>
      <c r="DW83" s="78">
        <f t="shared" si="206"/>
        <v>0.32197888897455279</v>
      </c>
      <c r="DX83" s="78">
        <f t="shared" si="207"/>
        <v>0.17136050139282771</v>
      </c>
      <c r="DY83" s="78">
        <f t="shared" si="208"/>
        <v>0.13492993112568591</v>
      </c>
      <c r="DZ83" s="78">
        <f t="shared" si="209"/>
        <v>0.13389439838807718</v>
      </c>
      <c r="EA83" s="78">
        <f t="shared" si="210"/>
        <v>4.1655240351111088E-2</v>
      </c>
      <c r="EB83" s="78">
        <f t="shared" si="211"/>
        <v>0.15234665188881191</v>
      </c>
      <c r="EC83" s="78">
        <f t="shared" si="212"/>
        <v>0.20620540953828068</v>
      </c>
      <c r="ED83" s="78">
        <f t="shared" si="213"/>
        <v>0.23517906817328335</v>
      </c>
      <c r="EE83" s="78">
        <f t="shared" si="214"/>
        <v>0.23503867949709278</v>
      </c>
      <c r="EF83" s="78">
        <f t="shared" si="215"/>
        <v>0.12243585563914253</v>
      </c>
      <c r="EG83" s="78">
        <f t="shared" si="216"/>
        <v>0.10478849947606073</v>
      </c>
      <c r="EH83" s="78">
        <f t="shared" si="217"/>
        <v>4.5618110407219518E-2</v>
      </c>
      <c r="EI83" s="78">
        <f t="shared" si="218"/>
        <v>4.5522127242909084E-2</v>
      </c>
      <c r="EJ83" s="78">
        <f t="shared" si="219"/>
        <v>3.9645817214694859E-2</v>
      </c>
      <c r="EK83" s="78">
        <f t="shared" si="220"/>
        <v>4.3083085646582642E-2</v>
      </c>
      <c r="EL83" s="78">
        <f t="shared" si="221"/>
        <v>8.7273015577136986E-2</v>
      </c>
      <c r="EM83" s="78">
        <f t="shared" si="222"/>
        <v>0.14599080276775353</v>
      </c>
    </row>
    <row r="84" spans="1:143" x14ac:dyDescent="0.25">
      <c r="A84" s="79">
        <f t="shared" si="168"/>
        <v>9.5369872378019325E-5</v>
      </c>
      <c r="B84">
        <v>1977</v>
      </c>
      <c r="C84" s="79">
        <f t="shared" si="113"/>
        <v>0.32320121547127778</v>
      </c>
      <c r="D84" s="81">
        <f t="shared" si="169"/>
        <v>2.1051235421563156E-4</v>
      </c>
      <c r="E84" s="74">
        <f t="shared" si="170"/>
        <v>0.20741976954372968</v>
      </c>
      <c r="F84">
        <v>1977</v>
      </c>
      <c r="G84" s="72">
        <v>3326632</v>
      </c>
      <c r="H84" s="27">
        <v>6.2444900216535683E-2</v>
      </c>
      <c r="I84" s="27">
        <v>6.1692288129354365E-2</v>
      </c>
      <c r="J84" s="27">
        <v>8.037678060901346E-2</v>
      </c>
      <c r="K84" s="27">
        <v>8.4158701978390232E-2</v>
      </c>
      <c r="L84" s="27">
        <v>3.2165800990381535E-2</v>
      </c>
      <c r="M84" s="27">
        <v>1.0148399041377846E-2</v>
      </c>
      <c r="N84" s="27">
        <v>2.5804799073258909E-2</v>
      </c>
      <c r="O84" s="27">
        <v>8.3760797123890174E-3</v>
      </c>
      <c r="P84" s="27">
        <v>4.5053294305397451E-3</v>
      </c>
      <c r="Q84" s="27">
        <v>0.20741976954372968</v>
      </c>
      <c r="R84" s="27">
        <v>3.7788184416123298E-2</v>
      </c>
      <c r="S84" s="27">
        <v>2.2032612379221578E-2</v>
      </c>
      <c r="T84" s="27">
        <v>9.434421446949974E-2</v>
      </c>
      <c r="U84" s="27">
        <v>1.6962063361784949E-2</v>
      </c>
      <c r="V84" s="27">
        <v>3.6292086499891399E-3</v>
      </c>
      <c r="W84" s="27">
        <v>2.2908733159772186E-2</v>
      </c>
      <c r="X84" s="27">
        <v>1.3373010247571047E-3</v>
      </c>
      <c r="Y84" s="27">
        <v>8.2023765993006856E-2</v>
      </c>
      <c r="Z84" s="27">
        <v>5.7156537838378839E-2</v>
      </c>
      <c r="AA84" s="27">
        <v>5.104863748008194E-2</v>
      </c>
      <c r="AB84" s="27">
        <v>2.5736047928674033E-4</v>
      </c>
      <c r="AC84" s="27">
        <v>4.8703797557691645E-3</v>
      </c>
      <c r="AD84" s="27">
        <v>2.5419062562933154E-2</v>
      </c>
      <c r="AE84" s="27">
        <v>2.1051235421563156E-4</v>
      </c>
      <c r="AF84" s="27">
        <v>4.1372370192667478E-4</v>
      </c>
      <c r="AG84" s="27">
        <v>2.5048536482825297E-3</v>
      </c>
      <c r="AH84" s="73">
        <f t="shared" si="171"/>
        <v>1.0386560164856726</v>
      </c>
      <c r="AI84" s="73">
        <f t="shared" si="172"/>
        <v>1.0261376992216518</v>
      </c>
      <c r="AJ84" s="73">
        <f t="shared" si="173"/>
        <v>1.3369198521546184</v>
      </c>
      <c r="AK84" s="73">
        <f t="shared" si="174"/>
        <v>1.3998251553988812</v>
      </c>
      <c r="AL84" s="73">
        <f t="shared" si="175"/>
        <v>0.53501891440117455</v>
      </c>
      <c r="AM84" s="73">
        <f t="shared" si="176"/>
        <v>0.16879994499908432</v>
      </c>
      <c r="AN84" s="73">
        <f t="shared" si="177"/>
        <v>0.42921535175336711</v>
      </c>
      <c r="AO84" s="73">
        <f t="shared" si="178"/>
        <v>0.13932067402892051</v>
      </c>
      <c r="AP84" s="73">
        <f t="shared" si="179"/>
        <v>7.4937865270876466E-2</v>
      </c>
      <c r="AQ84" s="73">
        <f t="shared" si="180"/>
        <v>3.4500462139839825</v>
      </c>
      <c r="AR84" s="73">
        <f t="shared" si="181"/>
        <v>0.62853691750288543</v>
      </c>
      <c r="AS84" s="73">
        <f t="shared" si="182"/>
        <v>0.36647196692157319</v>
      </c>
      <c r="AT84" s="73">
        <f t="shared" si="183"/>
        <v>1.5692424143455044</v>
      </c>
      <c r="AU84" s="73">
        <f t="shared" si="184"/>
        <v>0.2821327138267069</v>
      </c>
      <c r="AV84" s="73">
        <f t="shared" si="185"/>
        <v>6.0365208148653364E-2</v>
      </c>
      <c r="AW84" s="73">
        <f t="shared" si="186"/>
        <v>0.38104462404379635</v>
      </c>
      <c r="AX84" s="73">
        <f t="shared" si="187"/>
        <v>2.2243541912948885E-2</v>
      </c>
      <c r="AY84" s="73">
        <f t="shared" si="188"/>
        <v>1.3643144235642419</v>
      </c>
      <c r="AZ84" s="73">
        <f t="shared" si="189"/>
        <v>0.95069383891180947</v>
      </c>
      <c r="BA84" s="73">
        <f t="shared" si="190"/>
        <v>0.8491001549881998</v>
      </c>
      <c r="BB84" s="73">
        <f t="shared" si="191"/>
        <v>4.280718029653038E-3</v>
      </c>
      <c r="BC84" s="73">
        <f t="shared" si="192"/>
        <v>8.1009805738469429E-2</v>
      </c>
      <c r="BD84" s="73">
        <f t="shared" si="193"/>
        <v>0.42279933465927722</v>
      </c>
      <c r="BE84" s="73">
        <f t="shared" si="194"/>
        <v>3.5014856696452745E-3</v>
      </c>
      <c r="BF84" s="73">
        <f t="shared" si="195"/>
        <v>6.8815325299386894E-3</v>
      </c>
      <c r="BG84" s="73">
        <f t="shared" si="196"/>
        <v>4.1663631508467039E-2</v>
      </c>
      <c r="BH84" s="73"/>
      <c r="BI84" s="73">
        <f t="shared" si="115"/>
        <v>23.132936599813572</v>
      </c>
      <c r="BJ84" s="73">
        <f t="shared" si="116"/>
        <v>24.155117703719476</v>
      </c>
      <c r="BK84" s="73">
        <f t="shared" si="117"/>
        <v>32.092848843888568</v>
      </c>
      <c r="BL84" s="73">
        <f t="shared" si="118"/>
        <v>56.1622597414501</v>
      </c>
      <c r="BM84" s="73">
        <f t="shared" si="119"/>
        <v>16.274085158517661</v>
      </c>
      <c r="BN84" s="73">
        <f t="shared" si="120"/>
        <v>7.8486244812543235</v>
      </c>
      <c r="BO84" s="73">
        <f t="shared" si="121"/>
        <v>23.567365682483164</v>
      </c>
      <c r="BP84" s="73">
        <f t="shared" si="122"/>
        <v>7.1879857995692493</v>
      </c>
      <c r="BQ84" s="73">
        <f t="shared" si="123"/>
        <v>1.2960220348614149</v>
      </c>
      <c r="BR84" s="73">
        <f t="shared" si="124"/>
        <v>86.462059458937887</v>
      </c>
      <c r="BS84" s="73">
        <f t="shared" si="125"/>
        <v>21.041954413856935</v>
      </c>
      <c r="BT84" s="73">
        <f t="shared" si="126"/>
        <v>16.727462751128023</v>
      </c>
      <c r="BU84" s="73">
        <f t="shared" si="127"/>
        <v>49.957361124602421</v>
      </c>
      <c r="BV84" s="73">
        <f t="shared" si="128"/>
        <v>4.6238388362171774</v>
      </c>
      <c r="BW84" s="73">
        <f t="shared" si="129"/>
        <v>1.4455339124281599</v>
      </c>
      <c r="BX84" s="73">
        <f t="shared" si="130"/>
        <v>16.201160686304728</v>
      </c>
      <c r="BY84" s="73">
        <f t="shared" si="131"/>
        <v>0.23242722044977265</v>
      </c>
      <c r="BZ84" s="73">
        <f t="shared" si="132"/>
        <v>63.521852207118812</v>
      </c>
      <c r="CA84" s="73">
        <f t="shared" si="133"/>
        <v>30.467122434845592</v>
      </c>
      <c r="CB84" s="73">
        <f t="shared" si="134"/>
        <v>31.802605040995459</v>
      </c>
      <c r="CC84" s="73">
        <f t="shared" si="135"/>
        <v>0.14113722549681904</v>
      </c>
      <c r="CD84" s="73">
        <f t="shared" si="136"/>
        <v>3.42435578972762</v>
      </c>
      <c r="CE84" s="73">
        <f t="shared" si="137"/>
        <v>20.721741596146625</v>
      </c>
      <c r="CF84" s="73">
        <f t="shared" si="138"/>
        <v>5.1399457769764095E-2</v>
      </c>
      <c r="CG84" s="73">
        <f t="shared" si="139"/>
        <v>9.3604552737451885E-2</v>
      </c>
      <c r="CH84" s="73">
        <f t="shared" si="140"/>
        <v>0.31572224567914231</v>
      </c>
      <c r="CI84" s="73"/>
      <c r="CJ84" s="73">
        <f t="shared" si="141"/>
        <v>538.94858499999998</v>
      </c>
      <c r="CK84" s="73"/>
      <c r="CL84" s="78">
        <f t="shared" si="142"/>
        <v>4.2922344067038549E-2</v>
      </c>
      <c r="CM84" s="78">
        <f t="shared" si="143"/>
        <v>4.4818964880888365E-2</v>
      </c>
      <c r="CN84" s="78">
        <f t="shared" si="144"/>
        <v>5.9547143711099211E-2</v>
      </c>
      <c r="CO84" s="78">
        <f t="shared" si="145"/>
        <v>0.10420708265047231</v>
      </c>
      <c r="CP84" s="78">
        <f t="shared" si="146"/>
        <v>3.0195988284332655E-2</v>
      </c>
      <c r="CQ84" s="78">
        <f t="shared" si="147"/>
        <v>1.4562844582390589E-2</v>
      </c>
      <c r="CR84" s="78">
        <f t="shared" si="148"/>
        <v>4.3728411834466852E-2</v>
      </c>
      <c r="CS84" s="78">
        <f t="shared" si="149"/>
        <v>1.3337052920491942E-2</v>
      </c>
      <c r="CT84" s="78">
        <f t="shared" si="150"/>
        <v>2.4047229567573962E-3</v>
      </c>
      <c r="CU84" s="78">
        <f t="shared" si="151"/>
        <v>0.16042728725030031</v>
      </c>
      <c r="CV84" s="78">
        <f t="shared" si="152"/>
        <v>3.9042600722027941E-2</v>
      </c>
      <c r="CW84" s="78">
        <f t="shared" si="153"/>
        <v>3.1037214340451463E-2</v>
      </c>
      <c r="CX84" s="78">
        <f t="shared" si="154"/>
        <v>9.2694113158498084E-2</v>
      </c>
      <c r="CY84" s="78">
        <f t="shared" si="155"/>
        <v>8.5793690992196914E-3</v>
      </c>
      <c r="CZ84" s="78">
        <f t="shared" si="156"/>
        <v>2.6821369471229984E-3</v>
      </c>
      <c r="DA84" s="78">
        <f t="shared" si="157"/>
        <v>3.0060679510467085E-2</v>
      </c>
      <c r="DB84" s="78">
        <f t="shared" si="158"/>
        <v>4.3126047069920904E-4</v>
      </c>
      <c r="DC84" s="78">
        <f t="shared" si="159"/>
        <v>0.11786254565844868</v>
      </c>
      <c r="DD84" s="78">
        <f t="shared" si="160"/>
        <v>5.6530665972238506E-2</v>
      </c>
      <c r="DE84" s="78">
        <f t="shared" si="161"/>
        <v>5.9008606620602706E-2</v>
      </c>
      <c r="DF84" s="78">
        <f t="shared" si="162"/>
        <v>2.6187512023399974E-4</v>
      </c>
      <c r="DG84" s="78">
        <f t="shared" si="163"/>
        <v>6.3537708142004309E-3</v>
      </c>
      <c r="DH84" s="78">
        <f t="shared" si="164"/>
        <v>3.8448457186591602E-2</v>
      </c>
      <c r="DI84" s="78">
        <f t="shared" si="165"/>
        <v>9.5369872378019325E-5</v>
      </c>
      <c r="DJ84" s="78">
        <f t="shared" si="166"/>
        <v>1.736799304101557E-4</v>
      </c>
      <c r="DK84" s="78">
        <f t="shared" si="167"/>
        <v>5.8581143817112405E-4</v>
      </c>
      <c r="DN84" s="78">
        <f t="shared" si="197"/>
        <v>0.25149553530949842</v>
      </c>
      <c r="DO84" s="78">
        <f t="shared" si="198"/>
        <v>0.23876917952679252</v>
      </c>
      <c r="DP84" s="78">
        <f t="shared" si="199"/>
        <v>0.20851305922829477</v>
      </c>
      <c r="DQ84" s="78">
        <f t="shared" si="200"/>
        <v>0.19269432735166242</v>
      </c>
      <c r="DR84" s="78">
        <f t="shared" si="201"/>
        <v>0.10182429762168205</v>
      </c>
      <c r="DS84" s="78">
        <f t="shared" si="202"/>
        <v>7.4033032294106765E-2</v>
      </c>
      <c r="DT84" s="78">
        <f t="shared" si="203"/>
        <v>0.2198974749620165</v>
      </c>
      <c r="DU84" s="78">
        <f t="shared" si="204"/>
        <v>0.2152116638495776</v>
      </c>
      <c r="DV84" s="78">
        <f t="shared" si="205"/>
        <v>0.2329118252695371</v>
      </c>
      <c r="DW84" s="78">
        <f t="shared" si="206"/>
        <v>0.32320121547127778</v>
      </c>
      <c r="DX84" s="78">
        <f t="shared" si="207"/>
        <v>0.17135329732019716</v>
      </c>
      <c r="DY84" s="78">
        <f t="shared" si="208"/>
        <v>0.13499283354529223</v>
      </c>
      <c r="DZ84" s="78">
        <f t="shared" si="209"/>
        <v>0.13401629871530785</v>
      </c>
      <c r="EA84" s="78">
        <f t="shared" si="210"/>
        <v>4.1753446027508988E-2</v>
      </c>
      <c r="EB84" s="78">
        <f t="shared" si="211"/>
        <v>0.15103662258673797</v>
      </c>
      <c r="EC84" s="78">
        <f t="shared" si="212"/>
        <v>0.2048851516118535</v>
      </c>
      <c r="ED84" s="78">
        <f t="shared" si="213"/>
        <v>0.23383307872198911</v>
      </c>
      <c r="EE84" s="78">
        <f t="shared" si="214"/>
        <v>0.2336636933715239</v>
      </c>
      <c r="EF84" s="78">
        <f t="shared" si="215"/>
        <v>0.12215491852727564</v>
      </c>
      <c r="EG84" s="78">
        <f t="shared" si="216"/>
        <v>0.10407270974162874</v>
      </c>
      <c r="EH84" s="78">
        <f t="shared" si="217"/>
        <v>4.5159472993404053E-2</v>
      </c>
      <c r="EI84" s="78">
        <f t="shared" si="218"/>
        <v>4.5071277803580209E-2</v>
      </c>
      <c r="EJ84" s="78">
        <f t="shared" si="219"/>
        <v>3.9303318427550901E-2</v>
      </c>
      <c r="EK84" s="78">
        <f t="shared" si="220"/>
        <v>4.3777205307997849E-2</v>
      </c>
      <c r="EL84" s="78">
        <f t="shared" si="221"/>
        <v>8.8500800316508199E-2</v>
      </c>
      <c r="EM84" s="78">
        <f t="shared" si="222"/>
        <v>0.14787426409719726</v>
      </c>
    </row>
    <row r="85" spans="1:143" x14ac:dyDescent="0.25">
      <c r="A85" s="79">
        <f t="shared" si="168"/>
        <v>9.8738048316692975E-5</v>
      </c>
      <c r="B85">
        <v>1978</v>
      </c>
      <c r="C85" s="79">
        <f t="shared" si="113"/>
        <v>0.32429263405833475</v>
      </c>
      <c r="D85" s="81">
        <f t="shared" si="169"/>
        <v>2.0765624305402045E-4</v>
      </c>
      <c r="E85" s="74">
        <f t="shared" si="170"/>
        <v>0.20609851674982052</v>
      </c>
      <c r="F85">
        <v>1978</v>
      </c>
      <c r="G85" s="72">
        <v>3333279</v>
      </c>
      <c r="H85" s="27">
        <v>6.5333769350547494E-2</v>
      </c>
      <c r="I85" s="27">
        <v>5.8496946357094445E-2</v>
      </c>
      <c r="J85" s="27">
        <v>7.9724773268003826E-2</v>
      </c>
      <c r="K85" s="27">
        <v>8.4041709065686962E-2</v>
      </c>
      <c r="L85" s="27">
        <v>3.1686150424720956E-2</v>
      </c>
      <c r="M85" s="27">
        <v>9.9327887989857123E-3</v>
      </c>
      <c r="N85" s="27">
        <v>2.4508917343680825E-2</v>
      </c>
      <c r="O85" s="27">
        <v>8.0218641928170419E-3</v>
      </c>
      <c r="P85" s="27">
        <v>4.5885331126452912E-3</v>
      </c>
      <c r="Q85" s="27">
        <v>0.20609851674982052</v>
      </c>
      <c r="R85" s="27">
        <v>3.6200390101434901E-2</v>
      </c>
      <c r="S85" s="27">
        <v>2.2137008057184025E-2</v>
      </c>
      <c r="T85" s="27">
        <v>9.5150404625192656E-2</v>
      </c>
      <c r="U85" s="27">
        <v>2.4270812971146742E-2</v>
      </c>
      <c r="V85" s="27">
        <v>3.6434231735841772E-3</v>
      </c>
      <c r="W85" s="27">
        <v>2.3648453204574284E-2</v>
      </c>
      <c r="X85" s="27">
        <v>1.1844322367743983E-3</v>
      </c>
      <c r="Y85" s="27">
        <v>8.0183931060563152E-2</v>
      </c>
      <c r="Z85" s="27">
        <v>5.779968419200103E-2</v>
      </c>
      <c r="AA85" s="27">
        <v>5.0554247300925559E-2</v>
      </c>
      <c r="AB85" s="27">
        <v>2.8560345452297828E-4</v>
      </c>
      <c r="AC85" s="27">
        <v>4.8869247815498951E-3</v>
      </c>
      <c r="AD85" s="27">
        <v>2.4116745435977631E-2</v>
      </c>
      <c r="AE85" s="27">
        <v>2.0765624305402045E-4</v>
      </c>
      <c r="AF85" s="27">
        <v>4.4515165299850132E-4</v>
      </c>
      <c r="AG85" s="27">
        <v>2.851162844512973E-3</v>
      </c>
      <c r="AH85" s="73">
        <f t="shared" si="171"/>
        <v>1.0888784068351178</v>
      </c>
      <c r="AI85" s="73">
        <f t="shared" si="172"/>
        <v>0.9749332142811471</v>
      </c>
      <c r="AJ85" s="73">
        <f t="shared" si="173"/>
        <v>1.3287245625699926</v>
      </c>
      <c r="AK85" s="73">
        <f t="shared" si="174"/>
        <v>1.40067231976382</v>
      </c>
      <c r="AL85" s="73">
        <f t="shared" si="175"/>
        <v>0.52809389900781722</v>
      </c>
      <c r="AM85" s="73">
        <f t="shared" si="176"/>
        <v>0.16554378157547148</v>
      </c>
      <c r="AN85" s="73">
        <f t="shared" si="177"/>
        <v>0.40847529747213535</v>
      </c>
      <c r="AO85" s="73">
        <f t="shared" si="178"/>
        <v>0.13369555727384499</v>
      </c>
      <c r="AP85" s="73">
        <f t="shared" si="179"/>
        <v>7.6474305325925918E-2</v>
      </c>
      <c r="AQ85" s="73">
        <f t="shared" si="180"/>
        <v>3.4349192890666251</v>
      </c>
      <c r="AR85" s="73">
        <f t="shared" si="181"/>
        <v>0.60333000058460418</v>
      </c>
      <c r="AS85" s="73">
        <f t="shared" si="182"/>
        <v>0.36894412039921154</v>
      </c>
      <c r="AT85" s="73">
        <f t="shared" si="183"/>
        <v>1.5858142278932876</v>
      </c>
      <c r="AU85" s="73">
        <f t="shared" si="184"/>
        <v>0.4045069559482552</v>
      </c>
      <c r="AV85" s="73">
        <f t="shared" si="185"/>
        <v>6.0722729763107462E-2</v>
      </c>
      <c r="AW85" s="73">
        <f t="shared" si="186"/>
        <v>0.39413446224645088</v>
      </c>
      <c r="AX85" s="73">
        <f t="shared" si="187"/>
        <v>1.9740215508815648E-2</v>
      </c>
      <c r="AY85" s="73">
        <f t="shared" si="188"/>
        <v>1.3363770677081144</v>
      </c>
      <c r="AZ85" s="73">
        <f t="shared" si="189"/>
        <v>0.96331236761914507</v>
      </c>
      <c r="BA85" s="73">
        <f t="shared" si="190"/>
        <v>0.84255705444490925</v>
      </c>
      <c r="BB85" s="73">
        <f t="shared" si="191"/>
        <v>4.7599799864444922E-3</v>
      </c>
      <c r="BC85" s="73">
        <f t="shared" si="192"/>
        <v>8.1447418744599265E-2</v>
      </c>
      <c r="BD85" s="73">
        <f t="shared" si="193"/>
        <v>0.40193920555045043</v>
      </c>
      <c r="BE85" s="73">
        <f t="shared" si="194"/>
        <v>3.4608809709543113E-3</v>
      </c>
      <c r="BF85" s="73">
        <f t="shared" si="195"/>
        <v>7.4190732837759576E-3</v>
      </c>
      <c r="BG85" s="73">
        <f t="shared" si="196"/>
        <v>4.7518606175976794E-2</v>
      </c>
      <c r="BH85" s="73"/>
      <c r="BI85" s="73">
        <f t="shared" si="115"/>
        <v>24.22181500664869</v>
      </c>
      <c r="BJ85" s="73">
        <f t="shared" si="116"/>
        <v>25.130050918000624</v>
      </c>
      <c r="BK85" s="73">
        <f t="shared" si="117"/>
        <v>33.421573406458563</v>
      </c>
      <c r="BL85" s="73">
        <f t="shared" si="118"/>
        <v>57.562932061213921</v>
      </c>
      <c r="BM85" s="73">
        <f t="shared" si="119"/>
        <v>16.802179057525478</v>
      </c>
      <c r="BN85" s="73">
        <f t="shared" si="120"/>
        <v>8.014168262829795</v>
      </c>
      <c r="BO85" s="73">
        <f t="shared" si="121"/>
        <v>23.975840979955301</v>
      </c>
      <c r="BP85" s="73">
        <f t="shared" si="122"/>
        <v>7.3216813568430945</v>
      </c>
      <c r="BQ85" s="73">
        <f t="shared" si="123"/>
        <v>1.3724963401873407</v>
      </c>
      <c r="BR85" s="73">
        <f t="shared" si="124"/>
        <v>89.896978748004514</v>
      </c>
      <c r="BS85" s="73">
        <f t="shared" si="125"/>
        <v>21.645284414441541</v>
      </c>
      <c r="BT85" s="73">
        <f t="shared" si="126"/>
        <v>17.096406871527236</v>
      </c>
      <c r="BU85" s="73">
        <f t="shared" si="127"/>
        <v>51.543175352495709</v>
      </c>
      <c r="BV85" s="73">
        <f t="shared" si="128"/>
        <v>5.0283457921654326</v>
      </c>
      <c r="BW85" s="73">
        <f t="shared" si="129"/>
        <v>1.5062566421912673</v>
      </c>
      <c r="BX85" s="73">
        <f t="shared" si="130"/>
        <v>16.59529514855118</v>
      </c>
      <c r="BY85" s="73">
        <f t="shared" si="131"/>
        <v>0.25216743595858832</v>
      </c>
      <c r="BZ85" s="73">
        <f t="shared" si="132"/>
        <v>64.858229274826925</v>
      </c>
      <c r="CA85" s="73">
        <f t="shared" si="133"/>
        <v>31.430434802464738</v>
      </c>
      <c r="CB85" s="73">
        <f t="shared" si="134"/>
        <v>32.645162095440369</v>
      </c>
      <c r="CC85" s="73">
        <f t="shared" si="135"/>
        <v>0.14589720548326351</v>
      </c>
      <c r="CD85" s="73">
        <f t="shared" si="136"/>
        <v>3.5058032084722193</v>
      </c>
      <c r="CE85" s="73">
        <f t="shared" si="137"/>
        <v>21.123680801697077</v>
      </c>
      <c r="CF85" s="73">
        <f t="shared" si="138"/>
        <v>5.4860338740718405E-2</v>
      </c>
      <c r="CG85" s="73">
        <f t="shared" si="139"/>
        <v>0.10102362602122784</v>
      </c>
      <c r="CH85" s="73">
        <f t="shared" si="140"/>
        <v>0.36324085185511912</v>
      </c>
      <c r="CI85" s="73"/>
      <c r="CJ85" s="73">
        <f t="shared" si="141"/>
        <v>555.61498000000006</v>
      </c>
      <c r="CK85" s="73"/>
      <c r="CL85" s="78">
        <f t="shared" si="142"/>
        <v>4.359460395874979E-2</v>
      </c>
      <c r="CM85" s="78">
        <f t="shared" si="143"/>
        <v>4.5229253750502948E-2</v>
      </c>
      <c r="CN85" s="78">
        <f t="shared" si="144"/>
        <v>6.0152397990526747E-2</v>
      </c>
      <c r="CO85" s="78">
        <f t="shared" si="145"/>
        <v>0.10360219600489158</v>
      </c>
      <c r="CP85" s="78">
        <f t="shared" si="146"/>
        <v>3.024068763863328E-2</v>
      </c>
      <c r="CQ85" s="78">
        <f t="shared" si="147"/>
        <v>1.4423960028633127E-2</v>
      </c>
      <c r="CR85" s="78">
        <f t="shared" si="148"/>
        <v>4.3151898064294987E-2</v>
      </c>
      <c r="CS85" s="78">
        <f t="shared" si="149"/>
        <v>1.3177616911702226E-2</v>
      </c>
      <c r="CT85" s="78">
        <f t="shared" si="150"/>
        <v>2.4702291867424822E-3</v>
      </c>
      <c r="CU85" s="78">
        <f t="shared" si="151"/>
        <v>0.16179725526479596</v>
      </c>
      <c r="CV85" s="78">
        <f t="shared" si="152"/>
        <v>3.8957344912553545E-2</v>
      </c>
      <c r="CW85" s="78">
        <f t="shared" si="153"/>
        <v>3.0770241060684208E-2</v>
      </c>
      <c r="CX85" s="78">
        <f t="shared" si="154"/>
        <v>9.2767792820301037E-2</v>
      </c>
      <c r="CY85" s="78">
        <f t="shared" si="155"/>
        <v>9.0500543958793762E-3</v>
      </c>
      <c r="CZ85" s="78">
        <f t="shared" si="156"/>
        <v>2.7109719795374615E-3</v>
      </c>
      <c r="DA85" s="78">
        <f t="shared" si="157"/>
        <v>2.9868336430654154E-2</v>
      </c>
      <c r="DB85" s="78">
        <f t="shared" si="158"/>
        <v>4.5385283881040843E-4</v>
      </c>
      <c r="DC85" s="78">
        <f t="shared" si="159"/>
        <v>0.11673232653811264</v>
      </c>
      <c r="DD85" s="78">
        <f t="shared" si="160"/>
        <v>5.656873182660542E-2</v>
      </c>
      <c r="DE85" s="78">
        <f t="shared" si="161"/>
        <v>5.8755007101213085E-2</v>
      </c>
      <c r="DF85" s="78">
        <f t="shared" si="162"/>
        <v>2.6258688252657172E-4</v>
      </c>
      <c r="DG85" s="78">
        <f t="shared" si="163"/>
        <v>6.3097708569200541E-3</v>
      </c>
      <c r="DH85" s="78">
        <f t="shared" si="164"/>
        <v>3.8018558825928479E-2</v>
      </c>
      <c r="DI85" s="78">
        <f t="shared" si="165"/>
        <v>9.8738048316692975E-5</v>
      </c>
      <c r="DJ85" s="78">
        <f t="shared" si="166"/>
        <v>1.8182307831446126E-4</v>
      </c>
      <c r="DK85" s="78">
        <f t="shared" si="167"/>
        <v>6.5376360416905801E-4</v>
      </c>
      <c r="DN85" s="78">
        <f t="shared" si="197"/>
        <v>0.25257845170467108</v>
      </c>
      <c r="DO85" s="78">
        <f t="shared" si="198"/>
        <v>0.23922453538455454</v>
      </c>
      <c r="DP85" s="78">
        <f t="shared" si="199"/>
        <v>0.20841924166268475</v>
      </c>
      <c r="DQ85" s="78">
        <f t="shared" si="200"/>
        <v>0.19141874173645299</v>
      </c>
      <c r="DR85" s="78">
        <f t="shared" si="201"/>
        <v>0.10099416264326362</v>
      </c>
      <c r="DS85" s="78">
        <f t="shared" si="202"/>
        <v>7.3223704191372835E-2</v>
      </c>
      <c r="DT85" s="78">
        <f t="shared" si="203"/>
        <v>0.22059699942753566</v>
      </c>
      <c r="DU85" s="78">
        <f t="shared" si="204"/>
        <v>0.21640244627579422</v>
      </c>
      <c r="DV85" s="78">
        <f t="shared" si="205"/>
        <v>0.23399507042477619</v>
      </c>
      <c r="DW85" s="78">
        <f t="shared" si="206"/>
        <v>0.32429263405833475</v>
      </c>
      <c r="DX85" s="78">
        <f t="shared" si="207"/>
        <v>0.17154543318941817</v>
      </c>
      <c r="DY85" s="78">
        <f t="shared" si="208"/>
        <v>0.13529906025640209</v>
      </c>
      <c r="DZ85" s="78">
        <f t="shared" si="209"/>
        <v>0.13439715562637203</v>
      </c>
      <c r="EA85" s="78">
        <f t="shared" si="210"/>
        <v>4.2083215644881398E-2</v>
      </c>
      <c r="EB85" s="78">
        <f t="shared" si="211"/>
        <v>0.14976548778711465</v>
      </c>
      <c r="EC85" s="78">
        <f t="shared" si="212"/>
        <v>0.2036232476341826</v>
      </c>
      <c r="ED85" s="78">
        <f t="shared" si="213"/>
        <v>0.23250991830474158</v>
      </c>
      <c r="EE85" s="78">
        <f t="shared" si="214"/>
        <v>0.23231865234845769</v>
      </c>
      <c r="EF85" s="78">
        <f t="shared" si="215"/>
        <v>0.12189609666726513</v>
      </c>
      <c r="EG85" s="78">
        <f t="shared" si="216"/>
        <v>0.10334592366658818</v>
      </c>
      <c r="EH85" s="78">
        <f t="shared" si="217"/>
        <v>4.4689654613691794E-2</v>
      </c>
      <c r="EI85" s="78">
        <f t="shared" si="218"/>
        <v>4.460889080947969E-2</v>
      </c>
      <c r="EJ85" s="78">
        <f t="shared" si="219"/>
        <v>3.8952883556728692E-2</v>
      </c>
      <c r="EK85" s="78">
        <f t="shared" si="220"/>
        <v>4.4528928689550003E-2</v>
      </c>
      <c r="EL85" s="78">
        <f t="shared" si="221"/>
        <v>8.9659444391736259E-2</v>
      </c>
      <c r="EM85" s="78">
        <f t="shared" si="222"/>
        <v>0.14963001930394854</v>
      </c>
    </row>
    <row r="86" spans="1:143" x14ac:dyDescent="0.25">
      <c r="A86" s="79">
        <f t="shared" si="168"/>
        <v>1.0054415085670681E-4</v>
      </c>
      <c r="B86">
        <v>1979</v>
      </c>
      <c r="C86" s="79">
        <f t="shared" si="113"/>
        <v>0.32537164738927504</v>
      </c>
      <c r="D86" s="81">
        <f t="shared" si="169"/>
        <v>1.5797880063888486E-4</v>
      </c>
      <c r="E86" s="74">
        <f t="shared" si="170"/>
        <v>0.20985741251633513</v>
      </c>
      <c r="F86">
        <v>1979</v>
      </c>
      <c r="G86" s="72">
        <v>3494398</v>
      </c>
      <c r="H86" s="27">
        <v>6.7713663423842024E-2</v>
      </c>
      <c r="I86" s="27">
        <v>5.9653259764774209E-2</v>
      </c>
      <c r="J86" s="27">
        <v>7.9084071438942929E-2</v>
      </c>
      <c r="K86" s="27">
        <v>8.3088717874255841E-2</v>
      </c>
      <c r="L86" s="27">
        <v>3.2249165093654712E-2</v>
      </c>
      <c r="M86" s="27">
        <v>9.7801655292580232E-3</v>
      </c>
      <c r="N86" s="27">
        <v>2.3801945694787281E-2</v>
      </c>
      <c r="O86" s="27">
        <v>7.9355307100333963E-3</v>
      </c>
      <c r="P86" s="27">
        <v>4.9716857848119645E-3</v>
      </c>
      <c r="Q86" s="27">
        <v>0.20985741251633513</v>
      </c>
      <c r="R86" s="27">
        <v>3.4281980543052128E-2</v>
      </c>
      <c r="S86" s="27">
        <v>2.2850588064469289E-2</v>
      </c>
      <c r="T86" s="27">
        <v>9.2694642079279799E-2</v>
      </c>
      <c r="U86" s="27">
        <v>2.7034703063743285E-2</v>
      </c>
      <c r="V86" s="27">
        <v>3.716567445912589E-3</v>
      </c>
      <c r="W86" s="27">
        <v>2.3724117903296066E-2</v>
      </c>
      <c r="X86" s="27">
        <v>1.1540583708436183E-3</v>
      </c>
      <c r="Y86" s="27">
        <v>7.922985334688544E-2</v>
      </c>
      <c r="Z86" s="27">
        <v>5.4463191520255555E-2</v>
      </c>
      <c r="AA86" s="27">
        <v>5.0228546536953682E-2</v>
      </c>
      <c r="AB86" s="27">
        <v>2.8169014084507044E-4</v>
      </c>
      <c r="AC86" s="27">
        <v>4.730071148540729E-3</v>
      </c>
      <c r="AD86" s="27">
        <v>2.3358211122404531E-2</v>
      </c>
      <c r="AE86" s="27">
        <v>1.5797880063888486E-4</v>
      </c>
      <c r="AF86" s="27">
        <v>4.5883548714970235E-4</v>
      </c>
      <c r="AG86" s="27">
        <v>3.4993465950341222E-3</v>
      </c>
      <c r="AH86" s="73">
        <f t="shared" si="171"/>
        <v>1.1830924502047335</v>
      </c>
      <c r="AI86" s="73">
        <f t="shared" si="172"/>
        <v>1.0422611580775374</v>
      </c>
      <c r="AJ86" s="73">
        <f t="shared" si="173"/>
        <v>1.3817561053404965</v>
      </c>
      <c r="AK86" s="73">
        <f t="shared" si="174"/>
        <v>1.4517252478118194</v>
      </c>
      <c r="AL86" s="73">
        <f t="shared" si="175"/>
        <v>0.56345709002468425</v>
      </c>
      <c r="AM86" s="73">
        <f t="shared" si="176"/>
        <v>0.17087895432554087</v>
      </c>
      <c r="AN86" s="73">
        <f t="shared" si="177"/>
        <v>0.41586735715986645</v>
      </c>
      <c r="AO86" s="73">
        <f t="shared" si="178"/>
        <v>0.1386495132103964</v>
      </c>
      <c r="AP86" s="73">
        <f t="shared" si="179"/>
        <v>8.6865244315376802E-2</v>
      </c>
      <c r="AQ86" s="73">
        <f t="shared" si="180"/>
        <v>3.6666266129112826</v>
      </c>
      <c r="AR86" s="73">
        <f t="shared" si="181"/>
        <v>0.59897442122840139</v>
      </c>
      <c r="AS86" s="73">
        <f t="shared" si="182"/>
        <v>0.39924524615652679</v>
      </c>
      <c r="AT86" s="73">
        <f t="shared" si="183"/>
        <v>1.6195598594627558</v>
      </c>
      <c r="AU86" s="73">
        <f t="shared" si="184"/>
        <v>0.47235006158269205</v>
      </c>
      <c r="AV86" s="73">
        <f t="shared" si="185"/>
        <v>6.4935829249310295E-2</v>
      </c>
      <c r="AW86" s="73">
        <f t="shared" si="186"/>
        <v>0.41450755076520984</v>
      </c>
      <c r="AX86" s="73">
        <f t="shared" si="187"/>
        <v>2.016369631479599E-2</v>
      </c>
      <c r="AY86" s="73">
        <f t="shared" si="188"/>
        <v>1.3843032053782489</v>
      </c>
      <c r="AZ86" s="73">
        <f t="shared" si="189"/>
        <v>0.95158033760998983</v>
      </c>
      <c r="BA86" s="73">
        <f t="shared" si="190"/>
        <v>0.87759266280818937</v>
      </c>
      <c r="BB86" s="73">
        <f t="shared" si="191"/>
        <v>4.9216873239436619E-3</v>
      </c>
      <c r="BC86" s="73">
        <f t="shared" si="192"/>
        <v>8.2643755806592126E-2</v>
      </c>
      <c r="BD86" s="73">
        <f t="shared" si="193"/>
        <v>0.40811443114854073</v>
      </c>
      <c r="BE86" s="73">
        <f t="shared" si="194"/>
        <v>2.7602040249745897E-3</v>
      </c>
      <c r="BF86" s="73">
        <f t="shared" si="195"/>
        <v>8.0167690431247277E-3</v>
      </c>
      <c r="BG86" s="73">
        <f t="shared" si="196"/>
        <v>6.1140548714970239E-2</v>
      </c>
      <c r="BH86" s="73"/>
      <c r="BI86" s="73">
        <f t="shared" si="115"/>
        <v>25.404907456853422</v>
      </c>
      <c r="BJ86" s="73">
        <f t="shared" si="116"/>
        <v>26.17231207607816</v>
      </c>
      <c r="BK86" s="73">
        <f t="shared" si="117"/>
        <v>34.803329511799063</v>
      </c>
      <c r="BL86" s="73">
        <f t="shared" si="118"/>
        <v>59.014657309025743</v>
      </c>
      <c r="BM86" s="73">
        <f t="shared" si="119"/>
        <v>17.365636147550163</v>
      </c>
      <c r="BN86" s="73">
        <f t="shared" si="120"/>
        <v>8.1850472171553363</v>
      </c>
      <c r="BO86" s="73">
        <f t="shared" si="121"/>
        <v>24.391708337115166</v>
      </c>
      <c r="BP86" s="73">
        <f t="shared" si="122"/>
        <v>7.4603308700534905</v>
      </c>
      <c r="BQ86" s="73">
        <f t="shared" si="123"/>
        <v>1.4593615845027175</v>
      </c>
      <c r="BR86" s="73">
        <f t="shared" si="124"/>
        <v>93.563605360915801</v>
      </c>
      <c r="BS86" s="73">
        <f t="shared" si="125"/>
        <v>22.244258835669942</v>
      </c>
      <c r="BT86" s="73">
        <f t="shared" si="126"/>
        <v>17.495652117683765</v>
      </c>
      <c r="BU86" s="73">
        <f t="shared" si="127"/>
        <v>53.162735211958463</v>
      </c>
      <c r="BV86" s="73">
        <f t="shared" si="128"/>
        <v>5.500695853748125</v>
      </c>
      <c r="BW86" s="73">
        <f t="shared" si="129"/>
        <v>1.5711924714405776</v>
      </c>
      <c r="BX86" s="73">
        <f t="shared" si="130"/>
        <v>17.009802699316392</v>
      </c>
      <c r="BY86" s="73">
        <f t="shared" si="131"/>
        <v>0.27233113227338429</v>
      </c>
      <c r="BZ86" s="73">
        <f t="shared" si="132"/>
        <v>66.24253248020517</v>
      </c>
      <c r="CA86" s="73">
        <f t="shared" si="133"/>
        <v>32.382015140074728</v>
      </c>
      <c r="CB86" s="73">
        <f t="shared" si="134"/>
        <v>33.52275475824856</v>
      </c>
      <c r="CC86" s="73">
        <f t="shared" si="135"/>
        <v>0.15081889280720717</v>
      </c>
      <c r="CD86" s="73">
        <f t="shared" si="136"/>
        <v>3.5884469642788113</v>
      </c>
      <c r="CE86" s="73">
        <f t="shared" si="137"/>
        <v>21.531795232845617</v>
      </c>
      <c r="CF86" s="73">
        <f t="shared" si="138"/>
        <v>5.7620542765692992E-2</v>
      </c>
      <c r="CG86" s="73">
        <f t="shared" si="139"/>
        <v>0.10904039506435258</v>
      </c>
      <c r="CH86" s="73">
        <f t="shared" si="140"/>
        <v>0.42438140057008938</v>
      </c>
      <c r="CI86" s="73"/>
      <c r="CJ86" s="73">
        <f t="shared" si="141"/>
        <v>573.08696999999984</v>
      </c>
      <c r="CK86" s="73"/>
      <c r="CL86" s="78">
        <f t="shared" si="142"/>
        <v>4.4329933826367456E-2</v>
      </c>
      <c r="CM86" s="78">
        <f t="shared" si="143"/>
        <v>4.5669005659085507E-2</v>
      </c>
      <c r="CN86" s="78">
        <f t="shared" si="144"/>
        <v>6.0729577417890118E-2</v>
      </c>
      <c r="CO86" s="78">
        <f t="shared" si="145"/>
        <v>0.10297679130451311</v>
      </c>
      <c r="CP86" s="78">
        <f t="shared" si="146"/>
        <v>3.0301921098555368E-2</v>
      </c>
      <c r="CQ86" s="78">
        <f t="shared" si="147"/>
        <v>1.4282382335713092E-2</v>
      </c>
      <c r="CR86" s="78">
        <f t="shared" si="148"/>
        <v>4.2561966357593461E-2</v>
      </c>
      <c r="CS86" s="78">
        <f t="shared" si="149"/>
        <v>1.3017798799462309E-2</v>
      </c>
      <c r="CT86" s="78">
        <f t="shared" si="150"/>
        <v>2.5464923491502834E-3</v>
      </c>
      <c r="CU86" s="78">
        <f t="shared" si="151"/>
        <v>0.16326248939304244</v>
      </c>
      <c r="CV86" s="78">
        <f t="shared" si="152"/>
        <v>3.8814804733162837E-2</v>
      </c>
      <c r="CW86" s="78">
        <f t="shared" si="153"/>
        <v>3.0528790626113467E-2</v>
      </c>
      <c r="CX86" s="78">
        <f t="shared" si="154"/>
        <v>9.2765562636956275E-2</v>
      </c>
      <c r="CY86" s="78">
        <f t="shared" si="155"/>
        <v>9.5983614035896267E-3</v>
      </c>
      <c r="CZ86" s="78">
        <f t="shared" si="156"/>
        <v>2.7416300730770029E-3</v>
      </c>
      <c r="DA86" s="78">
        <f t="shared" si="157"/>
        <v>2.9681014557557287E-2</v>
      </c>
      <c r="DB86" s="78">
        <f t="shared" si="158"/>
        <v>4.7520035619268115E-4</v>
      </c>
      <c r="DC86" s="78">
        <f t="shared" si="159"/>
        <v>0.11558896982111666</v>
      </c>
      <c r="DD86" s="78">
        <f t="shared" si="160"/>
        <v>5.650453916283376E-2</v>
      </c>
      <c r="DE86" s="78">
        <f t="shared" si="161"/>
        <v>5.8495056619850508E-2</v>
      </c>
      <c r="DF86" s="78">
        <f t="shared" si="162"/>
        <v>2.6316929314796185E-4</v>
      </c>
      <c r="DG86" s="78">
        <f t="shared" si="163"/>
        <v>6.2616097592985099E-3</v>
      </c>
      <c r="DH86" s="78">
        <f t="shared" si="164"/>
        <v>3.757160144968158E-2</v>
      </c>
      <c r="DI86" s="78">
        <f t="shared" si="165"/>
        <v>1.0054415085670681E-4</v>
      </c>
      <c r="DJ86" s="78">
        <f t="shared" si="166"/>
        <v>1.902684946132218E-4</v>
      </c>
      <c r="DK86" s="78">
        <f t="shared" si="167"/>
        <v>7.4051832057896812E-4</v>
      </c>
      <c r="DN86" s="78">
        <f t="shared" si="197"/>
        <v>0.25370530820785619</v>
      </c>
      <c r="DO86" s="78">
        <f t="shared" si="198"/>
        <v>0.2396772954800441</v>
      </c>
      <c r="DP86" s="78">
        <f t="shared" si="199"/>
        <v>0.20829067215667169</v>
      </c>
      <c r="DQ86" s="78">
        <f t="shared" si="200"/>
        <v>0.19012306109637506</v>
      </c>
      <c r="DR86" s="78">
        <f t="shared" si="201"/>
        <v>0.10016406859132423</v>
      </c>
      <c r="DS86" s="78">
        <f t="shared" si="202"/>
        <v>7.2408639841919156E-2</v>
      </c>
      <c r="DT86" s="78">
        <f t="shared" si="203"/>
        <v>0.22138874689924851</v>
      </c>
      <c r="DU86" s="78">
        <f t="shared" si="204"/>
        <v>0.21764158527481789</v>
      </c>
      <c r="DV86" s="78">
        <f t="shared" si="205"/>
        <v>0.23515257710146903</v>
      </c>
      <c r="DW86" s="78">
        <f t="shared" si="206"/>
        <v>0.32537164738927504</v>
      </c>
      <c r="DX86" s="78">
        <f t="shared" si="207"/>
        <v>0.17170751939982223</v>
      </c>
      <c r="DY86" s="78">
        <f t="shared" si="208"/>
        <v>0.13563434473973637</v>
      </c>
      <c r="DZ86" s="78">
        <f t="shared" si="209"/>
        <v>0.13478656867118019</v>
      </c>
      <c r="EA86" s="78">
        <f t="shared" si="210"/>
        <v>4.2496206390416597E-2</v>
      </c>
      <c r="EB86" s="78">
        <f t="shared" si="211"/>
        <v>0.14848681480794362</v>
      </c>
      <c r="EC86" s="78">
        <f t="shared" si="212"/>
        <v>0.20224972389770041</v>
      </c>
      <c r="ED86" s="78">
        <f t="shared" si="213"/>
        <v>0.23106376595999362</v>
      </c>
      <c r="EE86" s="78">
        <f t="shared" si="214"/>
        <v>0.23085173489694888</v>
      </c>
      <c r="EF86" s="78">
        <f t="shared" si="215"/>
        <v>0.12152437483513073</v>
      </c>
      <c r="EG86" s="78">
        <f t="shared" si="216"/>
        <v>0.10259143712197856</v>
      </c>
      <c r="EH86" s="78">
        <f t="shared" si="217"/>
        <v>4.4196924652984762E-2</v>
      </c>
      <c r="EI86" s="78">
        <f t="shared" si="218"/>
        <v>4.4124023854450016E-2</v>
      </c>
      <c r="EJ86" s="78">
        <f t="shared" si="219"/>
        <v>3.8602932415730477E-2</v>
      </c>
      <c r="EK86" s="78">
        <f t="shared" si="220"/>
        <v>4.5361264792416353E-2</v>
      </c>
      <c r="EL86" s="78">
        <f t="shared" si="221"/>
        <v>9.092972630064515E-2</v>
      </c>
      <c r="EM86" s="78">
        <f t="shared" si="222"/>
        <v>0.15146903522392205</v>
      </c>
    </row>
    <row r="87" spans="1:143" x14ac:dyDescent="0.25">
      <c r="A87" s="79">
        <f t="shared" si="168"/>
        <v>1.0338190992316972E-4</v>
      </c>
      <c r="B87">
        <v>1980</v>
      </c>
      <c r="C87" s="79">
        <f t="shared" si="113"/>
        <v>0.32655134056833318</v>
      </c>
      <c r="D87" s="81">
        <f t="shared" si="169"/>
        <v>1.9342435677991617E-4</v>
      </c>
      <c r="E87" s="74">
        <f t="shared" si="170"/>
        <v>0.21614414992237796</v>
      </c>
      <c r="F87">
        <v>1980</v>
      </c>
      <c r="G87" s="72">
        <v>3612258</v>
      </c>
      <c r="H87" s="27">
        <v>6.8633689589228344E-2</v>
      </c>
      <c r="I87" s="27">
        <v>6.1287488583758071E-2</v>
      </c>
      <c r="J87" s="27">
        <v>7.6339267443092593E-2</v>
      </c>
      <c r="K87" s="27">
        <v>8.4378992881423018E-2</v>
      </c>
      <c r="L87" s="27">
        <v>3.314732824898256E-2</v>
      </c>
      <c r="M87" s="27">
        <v>9.516478353571875E-3</v>
      </c>
      <c r="N87" s="27">
        <v>2.3559647306103295E-2</v>
      </c>
      <c r="O87" s="27">
        <v>7.8597566889786804E-3</v>
      </c>
      <c r="P87" s="27">
        <v>5.149012442512319E-3</v>
      </c>
      <c r="Q87" s="27">
        <v>0.21614414992237796</v>
      </c>
      <c r="R87" s="27">
        <v>3.2752069780780123E-2</v>
      </c>
      <c r="S87" s="27">
        <v>2.3157661034186774E-2</v>
      </c>
      <c r="T87" s="27">
        <v>9.1929270599553831E-2</v>
      </c>
      <c r="U87" s="27">
        <v>2.6512031835967176E-2</v>
      </c>
      <c r="V87" s="27">
        <v>3.6644104229377741E-3</v>
      </c>
      <c r="W87" s="27">
        <v>2.3485641465248373E-2</v>
      </c>
      <c r="X87" s="27">
        <v>1.0994352569432336E-3</v>
      </c>
      <c r="Y87" s="27">
        <v>7.8164744850847401E-2</v>
      </c>
      <c r="Z87" s="27">
        <v>5.1819226156803802E-2</v>
      </c>
      <c r="AA87" s="27">
        <v>4.8808533994751192E-2</v>
      </c>
      <c r="AB87" s="27">
        <v>2.7696125289645968E-4</v>
      </c>
      <c r="AC87" s="27">
        <v>4.9404505273757133E-3</v>
      </c>
      <c r="AD87" s="27">
        <v>2.3199709807399799E-2</v>
      </c>
      <c r="AE87" s="27">
        <v>1.9342435677991617E-4</v>
      </c>
      <c r="AF87" s="27">
        <v>5.4383080022179326E-4</v>
      </c>
      <c r="AG87" s="27">
        <v>3.4367863972779304E-3</v>
      </c>
      <c r="AH87" s="73">
        <f t="shared" si="171"/>
        <v>1.239612971441034</v>
      </c>
      <c r="AI87" s="73">
        <f t="shared" si="172"/>
        <v>1.1069311046829438</v>
      </c>
      <c r="AJ87" s="73">
        <f t="shared" si="173"/>
        <v>1.378785647677254</v>
      </c>
      <c r="AK87" s="73">
        <f t="shared" si="174"/>
        <v>1.5239934603393168</v>
      </c>
      <c r="AL87" s="73">
        <f t="shared" si="175"/>
        <v>0.59868350823006622</v>
      </c>
      <c r="AM87" s="73">
        <f t="shared" si="176"/>
        <v>0.17187987532258417</v>
      </c>
      <c r="AN87" s="73">
        <f t="shared" si="177"/>
        <v>0.42551762229325041</v>
      </c>
      <c r="AO87" s="73">
        <f t="shared" si="178"/>
        <v>0.14195734488908374</v>
      </c>
      <c r="AP87" s="73">
        <f t="shared" si="179"/>
        <v>9.2997806937823321E-2</v>
      </c>
      <c r="AQ87" s="73">
        <f t="shared" si="180"/>
        <v>3.9038421735515456</v>
      </c>
      <c r="AR87" s="73">
        <f t="shared" si="181"/>
        <v>0.59154463041090621</v>
      </c>
      <c r="AS87" s="73">
        <f t="shared" si="182"/>
        <v>0.41825723166014722</v>
      </c>
      <c r="AT87" s="73">
        <f t="shared" si="183"/>
        <v>1.6603612157870158</v>
      </c>
      <c r="AU87" s="73">
        <f t="shared" si="184"/>
        <v>0.47884149547863564</v>
      </c>
      <c r="AV87" s="73">
        <f t="shared" si="185"/>
        <v>6.6183979327701786E-2</v>
      </c>
      <c r="AW87" s="73">
        <f t="shared" si="186"/>
        <v>0.42418098133987581</v>
      </c>
      <c r="AX87" s="73">
        <f t="shared" si="187"/>
        <v>1.9857219011876256E-2</v>
      </c>
      <c r="AY87" s="73">
        <f t="shared" si="188"/>
        <v>1.4117561245271615</v>
      </c>
      <c r="AZ87" s="73">
        <f t="shared" si="189"/>
        <v>0.93592207119361892</v>
      </c>
      <c r="BA87" s="73">
        <f t="shared" si="190"/>
        <v>0.88154508695405975</v>
      </c>
      <c r="BB87" s="73">
        <f t="shared" si="191"/>
        <v>5.0022775073262984E-3</v>
      </c>
      <c r="BC87" s="73">
        <f t="shared" si="192"/>
        <v>8.9230909705585684E-2</v>
      </c>
      <c r="BD87" s="73">
        <f t="shared" si="193"/>
        <v>0.41901668674729192</v>
      </c>
      <c r="BE87" s="73">
        <f t="shared" si="194"/>
        <v>3.493493400865532E-3</v>
      </c>
      <c r="BF87" s="73">
        <f t="shared" si="195"/>
        <v>9.8222857937378723E-3</v>
      </c>
      <c r="BG87" s="73">
        <f t="shared" si="196"/>
        <v>6.207279578929191E-2</v>
      </c>
      <c r="BH87" s="73"/>
      <c r="BI87" s="73">
        <f t="shared" si="115"/>
        <v>26.644520428294456</v>
      </c>
      <c r="BJ87" s="73">
        <f t="shared" si="116"/>
        <v>27.279243180761103</v>
      </c>
      <c r="BK87" s="73">
        <f t="shared" si="117"/>
        <v>36.182115159476318</v>
      </c>
      <c r="BL87" s="73">
        <f t="shared" si="118"/>
        <v>60.538650769365063</v>
      </c>
      <c r="BM87" s="73">
        <f t="shared" si="119"/>
        <v>17.96431965578023</v>
      </c>
      <c r="BN87" s="73">
        <f t="shared" si="120"/>
        <v>8.3569270924779211</v>
      </c>
      <c r="BO87" s="73">
        <f t="shared" si="121"/>
        <v>24.817225959408415</v>
      </c>
      <c r="BP87" s="73">
        <f t="shared" si="122"/>
        <v>7.6022882149425746</v>
      </c>
      <c r="BQ87" s="73">
        <f t="shared" si="123"/>
        <v>1.5523593914405407</v>
      </c>
      <c r="BR87" s="73">
        <f t="shared" si="124"/>
        <v>97.467447534467354</v>
      </c>
      <c r="BS87" s="73">
        <f t="shared" si="125"/>
        <v>22.835803466080847</v>
      </c>
      <c r="BT87" s="73">
        <f t="shared" si="126"/>
        <v>17.913909349343911</v>
      </c>
      <c r="BU87" s="73">
        <f t="shared" si="127"/>
        <v>54.823096427745476</v>
      </c>
      <c r="BV87" s="73">
        <f t="shared" si="128"/>
        <v>5.9795373492267609</v>
      </c>
      <c r="BW87" s="73">
        <f t="shared" si="129"/>
        <v>1.6373764507682793</v>
      </c>
      <c r="BX87" s="73">
        <f t="shared" si="130"/>
        <v>17.433983680656269</v>
      </c>
      <c r="BY87" s="73">
        <f t="shared" si="131"/>
        <v>0.29218835128526055</v>
      </c>
      <c r="BZ87" s="73">
        <f t="shared" si="132"/>
        <v>67.654288604732329</v>
      </c>
      <c r="CA87" s="73">
        <f t="shared" si="133"/>
        <v>33.317937211268344</v>
      </c>
      <c r="CB87" s="73">
        <f t="shared" si="134"/>
        <v>34.404299845202623</v>
      </c>
      <c r="CC87" s="73">
        <f t="shared" si="135"/>
        <v>0.15582117031453346</v>
      </c>
      <c r="CD87" s="73">
        <f t="shared" si="136"/>
        <v>3.6776778739843969</v>
      </c>
      <c r="CE87" s="73">
        <f t="shared" si="137"/>
        <v>21.950811919592908</v>
      </c>
      <c r="CF87" s="73">
        <f t="shared" si="138"/>
        <v>6.1114036166558521E-2</v>
      </c>
      <c r="CG87" s="73">
        <f t="shared" si="139"/>
        <v>0.11886268085809044</v>
      </c>
      <c r="CH87" s="73">
        <f t="shared" si="140"/>
        <v>0.48645419635938131</v>
      </c>
      <c r="CI87" s="73"/>
      <c r="CJ87" s="73">
        <f t="shared" si="141"/>
        <v>591.14826000000005</v>
      </c>
      <c r="CK87" s="73"/>
      <c r="CL87" s="78">
        <f t="shared" si="142"/>
        <v>4.5072483894809154E-2</v>
      </c>
      <c r="CM87" s="78">
        <f t="shared" si="143"/>
        <v>4.6146195508993126E-2</v>
      </c>
      <c r="CN87" s="78">
        <f t="shared" si="144"/>
        <v>6.1206498619274151E-2</v>
      </c>
      <c r="CO87" s="78">
        <f t="shared" si="145"/>
        <v>0.10240857474462507</v>
      </c>
      <c r="CP87" s="78">
        <f t="shared" si="146"/>
        <v>3.038885652100241E-2</v>
      </c>
      <c r="CQ87" s="78">
        <f t="shared" si="147"/>
        <v>1.4136770177548896E-2</v>
      </c>
      <c r="CR87" s="78">
        <f t="shared" si="148"/>
        <v>4.1981390521911396E-2</v>
      </c>
      <c r="CS87" s="78">
        <f t="shared" si="149"/>
        <v>1.2860205686713134E-2</v>
      </c>
      <c r="CT87" s="78">
        <f t="shared" si="150"/>
        <v>2.6260068691406459E-3</v>
      </c>
      <c r="CU87" s="78">
        <f t="shared" si="151"/>
        <v>0.16487817715046196</v>
      </c>
      <c r="CV87" s="78">
        <f t="shared" si="152"/>
        <v>3.8629570636105476E-2</v>
      </c>
      <c r="CW87" s="78">
        <f t="shared" si="153"/>
        <v>3.0303581286602974E-2</v>
      </c>
      <c r="CX87" s="78">
        <f t="shared" si="154"/>
        <v>9.2740011495162769E-2</v>
      </c>
      <c r="CY87" s="78">
        <f t="shared" si="155"/>
        <v>1.0115122979854091E-2</v>
      </c>
      <c r="CZ87" s="78">
        <f t="shared" si="156"/>
        <v>2.7698236830947945E-3</v>
      </c>
      <c r="DA87" s="78">
        <f t="shared" si="157"/>
        <v>2.9491727981498697E-2</v>
      </c>
      <c r="DB87" s="78">
        <f t="shared" si="158"/>
        <v>4.9427253881329284E-4</v>
      </c>
      <c r="DC87" s="78">
        <f t="shared" si="159"/>
        <v>0.11444555145054867</v>
      </c>
      <c r="DD87" s="78">
        <f t="shared" si="160"/>
        <v>5.6361389292202843E-2</v>
      </c>
      <c r="DE87" s="78">
        <f t="shared" si="161"/>
        <v>5.8199105322922919E-2</v>
      </c>
      <c r="DF87" s="78">
        <f t="shared" si="162"/>
        <v>2.6359067742926868E-4</v>
      </c>
      <c r="DG87" s="78">
        <f t="shared" si="163"/>
        <v>6.2212445216101907E-3</v>
      </c>
      <c r="DH87" s="78">
        <f t="shared" si="164"/>
        <v>3.7132498570820301E-2</v>
      </c>
      <c r="DI87" s="78">
        <f t="shared" si="165"/>
        <v>1.0338190992316972E-4</v>
      </c>
      <c r="DJ87" s="78">
        <f t="shared" si="166"/>
        <v>2.0107084618347761E-4</v>
      </c>
      <c r="DK87" s="78">
        <f t="shared" si="167"/>
        <v>8.228971127469465E-4</v>
      </c>
      <c r="DN87" s="78">
        <f t="shared" si="197"/>
        <v>0.25483375276770148</v>
      </c>
      <c r="DO87" s="78">
        <f t="shared" si="198"/>
        <v>0.24015012539389477</v>
      </c>
      <c r="DP87" s="78">
        <f t="shared" si="199"/>
        <v>0.2081407000624505</v>
      </c>
      <c r="DQ87" s="78">
        <f t="shared" si="200"/>
        <v>0.18891559196508778</v>
      </c>
      <c r="DR87" s="78">
        <f t="shared" si="201"/>
        <v>9.9367222907175826E-2</v>
      </c>
      <c r="DS87" s="78">
        <f t="shared" si="202"/>
        <v>7.1604373255314074E-2</v>
      </c>
      <c r="DT87" s="78">
        <f t="shared" si="203"/>
        <v>0.22234578022822715</v>
      </c>
      <c r="DU87" s="78">
        <f t="shared" si="204"/>
        <v>0.21899396034242122</v>
      </c>
      <c r="DV87" s="78">
        <f t="shared" si="205"/>
        <v>0.23643733594231103</v>
      </c>
      <c r="DW87" s="78">
        <f t="shared" si="206"/>
        <v>0.32655134056833318</v>
      </c>
      <c r="DX87" s="78">
        <f t="shared" si="207"/>
        <v>0.17178828639772531</v>
      </c>
      <c r="DY87" s="78">
        <f t="shared" si="208"/>
        <v>0.13592853944471464</v>
      </c>
      <c r="DZ87" s="78">
        <f t="shared" si="209"/>
        <v>0.13511668613961036</v>
      </c>
      <c r="EA87" s="78">
        <f t="shared" si="210"/>
        <v>4.2870947183260871E-2</v>
      </c>
      <c r="EB87" s="78">
        <f t="shared" si="211"/>
        <v>0.14720137565395547</v>
      </c>
      <c r="EC87" s="78">
        <f t="shared" si="212"/>
        <v>0.20079294126306352</v>
      </c>
      <c r="ED87" s="78">
        <f t="shared" si="213"/>
        <v>0.22950031860448772</v>
      </c>
      <c r="EE87" s="78">
        <f t="shared" si="214"/>
        <v>0.22926963674310369</v>
      </c>
      <c r="EF87" s="78">
        <f t="shared" si="215"/>
        <v>0.12104532981416523</v>
      </c>
      <c r="EG87" s="78">
        <f t="shared" si="216"/>
        <v>0.10181643909278268</v>
      </c>
      <c r="EH87" s="78">
        <f t="shared" si="217"/>
        <v>4.3720715679782932E-2</v>
      </c>
      <c r="EI87" s="78">
        <f t="shared" si="218"/>
        <v>4.365819584853714E-2</v>
      </c>
      <c r="EJ87" s="78">
        <f t="shared" si="219"/>
        <v>3.8259848439673894E-2</v>
      </c>
      <c r="EK87" s="78">
        <f t="shared" si="220"/>
        <v>4.6199833763662747E-2</v>
      </c>
      <c r="EL87" s="78">
        <f t="shared" si="221"/>
        <v>9.2242647362732702E-2</v>
      </c>
      <c r="EM87" s="78">
        <f t="shared" si="222"/>
        <v>0.15324807513582339</v>
      </c>
    </row>
    <row r="88" spans="1:143" x14ac:dyDescent="0.25">
      <c r="A88" s="79">
        <f t="shared" si="168"/>
        <v>1.0640972456243162E-4</v>
      </c>
      <c r="B88">
        <v>1981</v>
      </c>
      <c r="C88" s="79">
        <f t="shared" si="113"/>
        <v>0.3277492454269702</v>
      </c>
      <c r="D88" s="81">
        <f t="shared" si="169"/>
        <v>2.0551047293656036E-4</v>
      </c>
      <c r="E88" s="74">
        <f t="shared" si="170"/>
        <v>0.21674150859206898</v>
      </c>
      <c r="F88">
        <v>1981</v>
      </c>
      <c r="G88" s="72">
        <v>3612258</v>
      </c>
      <c r="H88" s="27">
        <v>7.1475760654014744E-2</v>
      </c>
      <c r="I88" s="27">
        <v>6.3500502327908714E-2</v>
      </c>
      <c r="J88" s="27">
        <v>7.54793057096729E-2</v>
      </c>
      <c r="K88" s="27">
        <v>8.2081329652759896E-2</v>
      </c>
      <c r="L88" s="27">
        <v>3.1468791168410809E-2</v>
      </c>
      <c r="M88" s="27">
        <v>9.3920519941496534E-3</v>
      </c>
      <c r="N88" s="27">
        <v>2.3195319275597922E-2</v>
      </c>
      <c r="O88" s="27">
        <v>7.6318101172582449E-3</v>
      </c>
      <c r="P88" s="27">
        <v>5.2997130113259724E-3</v>
      </c>
      <c r="Q88" s="27">
        <v>0.21674150859206898</v>
      </c>
      <c r="R88" s="27">
        <v>3.2481265319046632E-2</v>
      </c>
      <c r="S88" s="27">
        <v>2.2851312614378026E-2</v>
      </c>
      <c r="T88" s="27">
        <v>9.4882733378642434E-2</v>
      </c>
      <c r="U88" s="27">
        <v>2.6075816610942427E-2</v>
      </c>
      <c r="V88" s="27">
        <v>3.6427848232749548E-3</v>
      </c>
      <c r="W88" s="27">
        <v>2.3506935699235423E-2</v>
      </c>
      <c r="X88" s="27">
        <v>1.0415136739855572E-3</v>
      </c>
      <c r="Y88" s="27">
        <v>7.8664718040189582E-2</v>
      </c>
      <c r="Z88" s="27">
        <v>5.1451892399630751E-2</v>
      </c>
      <c r="AA88" s="27">
        <v>4.7197602228895109E-2</v>
      </c>
      <c r="AB88" s="27">
        <v>2.9988892382318727E-4</v>
      </c>
      <c r="AC88" s="27">
        <v>4.9797198021068172E-3</v>
      </c>
      <c r="AD88" s="27">
        <v>2.2107454054727214E-2</v>
      </c>
      <c r="AE88" s="27">
        <v>2.0551047293656036E-4</v>
      </c>
      <c r="AF88" s="27">
        <v>5.9307641918105196E-4</v>
      </c>
      <c r="AG88" s="27">
        <v>3.7516830358364471E-3</v>
      </c>
      <c r="AH88" s="73">
        <f t="shared" si="171"/>
        <v>1.29094444114275</v>
      </c>
      <c r="AI88" s="73">
        <f t="shared" si="172"/>
        <v>1.1469009876900345</v>
      </c>
      <c r="AJ88" s="73">
        <f t="shared" si="173"/>
        <v>1.363253629421058</v>
      </c>
      <c r="AK88" s="73">
        <f t="shared" si="174"/>
        <v>1.4824946984440959</v>
      </c>
      <c r="AL88" s="73">
        <f t="shared" si="175"/>
        <v>0.56836696324210645</v>
      </c>
      <c r="AM88" s="73">
        <f t="shared" si="176"/>
        <v>0.16963257476141519</v>
      </c>
      <c r="AN88" s="73">
        <f t="shared" si="177"/>
        <v>0.41893738807916403</v>
      </c>
      <c r="AO88" s="73">
        <f t="shared" si="178"/>
        <v>0.13784033575273516</v>
      </c>
      <c r="AP88" s="73">
        <f t="shared" si="179"/>
        <v>9.5719653614331671E-2</v>
      </c>
      <c r="AQ88" s="73">
        <f t="shared" si="180"/>
        <v>3.9146312417188498</v>
      </c>
      <c r="AR88" s="73">
        <f t="shared" si="181"/>
        <v>0.58665355249424367</v>
      </c>
      <c r="AS88" s="73">
        <f t="shared" si="182"/>
        <v>0.41272418400893968</v>
      </c>
      <c r="AT88" s="73">
        <f t="shared" si="183"/>
        <v>1.7137045635443409</v>
      </c>
      <c r="AU88" s="73">
        <f t="shared" si="184"/>
        <v>0.47096288579704837</v>
      </c>
      <c r="AV88" s="73">
        <f t="shared" si="185"/>
        <v>6.5793393100767705E-2</v>
      </c>
      <c r="AW88" s="73">
        <f t="shared" si="186"/>
        <v>0.42456558267524369</v>
      </c>
      <c r="AX88" s="73">
        <f t="shared" si="187"/>
        <v>1.8811080504818604E-2</v>
      </c>
      <c r="AY88" s="73">
        <f t="shared" si="188"/>
        <v>1.4207862852920956</v>
      </c>
      <c r="AZ88" s="73">
        <f t="shared" si="189"/>
        <v>0.92928754967852689</v>
      </c>
      <c r="BA88" s="73">
        <f t="shared" si="190"/>
        <v>0.852449581160721</v>
      </c>
      <c r="BB88" s="73">
        <f t="shared" si="191"/>
        <v>5.416380820958494E-3</v>
      </c>
      <c r="BC88" s="73">
        <f t="shared" si="192"/>
        <v>8.9940163464593839E-2</v>
      </c>
      <c r="BD88" s="73">
        <f t="shared" si="193"/>
        <v>0.39928913884410411</v>
      </c>
      <c r="BE88" s="73">
        <f t="shared" si="194"/>
        <v>3.7117842497443685E-3</v>
      </c>
      <c r="BF88" s="73">
        <f t="shared" si="195"/>
        <v>1.0711725198990541E-2</v>
      </c>
      <c r="BG88" s="73">
        <f t="shared" si="196"/>
        <v>6.7760235298322466E-2</v>
      </c>
      <c r="BH88" s="73"/>
      <c r="BI88" s="73">
        <f t="shared" si="115"/>
        <v>27.935464869437205</v>
      </c>
      <c r="BJ88" s="73">
        <f t="shared" si="116"/>
        <v>28.426144168451138</v>
      </c>
      <c r="BK88" s="73">
        <f t="shared" si="117"/>
        <v>37.545368788897377</v>
      </c>
      <c r="BL88" s="73">
        <f t="shared" si="118"/>
        <v>62.021145467809156</v>
      </c>
      <c r="BM88" s="73">
        <f t="shared" si="119"/>
        <v>18.532686619022336</v>
      </c>
      <c r="BN88" s="73">
        <f t="shared" si="120"/>
        <v>8.5265596672393364</v>
      </c>
      <c r="BO88" s="73">
        <f t="shared" si="121"/>
        <v>25.23616334748758</v>
      </c>
      <c r="BP88" s="73">
        <f t="shared" si="122"/>
        <v>7.7401285506953101</v>
      </c>
      <c r="BQ88" s="73">
        <f t="shared" si="123"/>
        <v>1.6480790450548723</v>
      </c>
      <c r="BR88" s="73">
        <f t="shared" si="124"/>
        <v>101.38207877618621</v>
      </c>
      <c r="BS88" s="73">
        <f t="shared" si="125"/>
        <v>23.422457018575091</v>
      </c>
      <c r="BT88" s="73">
        <f t="shared" si="126"/>
        <v>18.326633533352851</v>
      </c>
      <c r="BU88" s="73">
        <f t="shared" si="127"/>
        <v>56.536800991289816</v>
      </c>
      <c r="BV88" s="73">
        <f t="shared" si="128"/>
        <v>6.4505002350238092</v>
      </c>
      <c r="BW88" s="73">
        <f t="shared" si="129"/>
        <v>1.703169843869047</v>
      </c>
      <c r="BX88" s="73">
        <f t="shared" si="130"/>
        <v>17.858549263331511</v>
      </c>
      <c r="BY88" s="73">
        <f t="shared" si="131"/>
        <v>0.31099943179007916</v>
      </c>
      <c r="BZ88" s="73">
        <f t="shared" si="132"/>
        <v>69.075074890024425</v>
      </c>
      <c r="CA88" s="73">
        <f t="shared" si="133"/>
        <v>34.247224760946871</v>
      </c>
      <c r="CB88" s="73">
        <f t="shared" si="134"/>
        <v>35.256749426363342</v>
      </c>
      <c r="CC88" s="73">
        <f t="shared" si="135"/>
        <v>0.16123755113549196</v>
      </c>
      <c r="CD88" s="73">
        <f t="shared" si="136"/>
        <v>3.7676180374489907</v>
      </c>
      <c r="CE88" s="73">
        <f t="shared" si="137"/>
        <v>22.350101058437012</v>
      </c>
      <c r="CF88" s="73">
        <f t="shared" si="138"/>
        <v>6.4825820416302887E-2</v>
      </c>
      <c r="CG88" s="73">
        <f t="shared" si="139"/>
        <v>0.12957440605708098</v>
      </c>
      <c r="CH88" s="73">
        <f t="shared" si="140"/>
        <v>0.55421443165770379</v>
      </c>
      <c r="CI88" s="73"/>
      <c r="CJ88" s="73">
        <f t="shared" si="141"/>
        <v>609.20954999999969</v>
      </c>
      <c r="CK88" s="73"/>
      <c r="CL88" s="78">
        <f t="shared" si="142"/>
        <v>4.5855264201681047E-2</v>
      </c>
      <c r="CM88" s="78">
        <f t="shared" si="143"/>
        <v>4.6660700194951235E-2</v>
      </c>
      <c r="CN88" s="78">
        <f t="shared" si="144"/>
        <v>6.1629645807255315E-2</v>
      </c>
      <c r="CO88" s="78">
        <f t="shared" si="145"/>
        <v>0.1018059310918701</v>
      </c>
      <c r="CP88" s="78">
        <f t="shared" si="146"/>
        <v>3.0420873440054157E-2</v>
      </c>
      <c r="CQ88" s="78">
        <f t="shared" si="147"/>
        <v>1.3996103093326986E-2</v>
      </c>
      <c r="CR88" s="78">
        <f t="shared" si="148"/>
        <v>4.1424438187956165E-2</v>
      </c>
      <c r="CS88" s="78">
        <f t="shared" si="149"/>
        <v>1.2705198975779868E-2</v>
      </c>
      <c r="CT88" s="78">
        <f t="shared" si="150"/>
        <v>2.705274474201649E-3</v>
      </c>
      <c r="CU88" s="78">
        <f t="shared" si="151"/>
        <v>0.16641577397495863</v>
      </c>
      <c r="CV88" s="78">
        <f t="shared" si="152"/>
        <v>3.8447291278633278E-2</v>
      </c>
      <c r="CW88" s="78">
        <f t="shared" si="153"/>
        <v>3.0082643210949105E-2</v>
      </c>
      <c r="CX88" s="78">
        <f t="shared" si="154"/>
        <v>9.280353696242917E-2</v>
      </c>
      <c r="CY88" s="78">
        <f t="shared" si="155"/>
        <v>1.0588311091025759E-2</v>
      </c>
      <c r="CZ88" s="78">
        <f t="shared" si="156"/>
        <v>2.7957044400716436E-3</v>
      </c>
      <c r="DA88" s="78">
        <f t="shared" si="157"/>
        <v>2.9314296309589236E-2</v>
      </c>
      <c r="DB88" s="78">
        <f t="shared" si="158"/>
        <v>5.1049664567812396E-4</v>
      </c>
      <c r="DC88" s="78">
        <f t="shared" si="159"/>
        <v>0.11338475388316624</v>
      </c>
      <c r="DD88" s="78">
        <f t="shared" si="160"/>
        <v>5.621583699885678E-2</v>
      </c>
      <c r="DE88" s="78">
        <f t="shared" si="161"/>
        <v>5.7872942777018779E-2</v>
      </c>
      <c r="DF88" s="78">
        <f t="shared" si="162"/>
        <v>2.6466681478563825E-4</v>
      </c>
      <c r="DG88" s="78">
        <f t="shared" si="163"/>
        <v>6.1844369272428387E-3</v>
      </c>
      <c r="DH88" s="78">
        <f t="shared" si="164"/>
        <v>3.6687049732619957E-2</v>
      </c>
      <c r="DI88" s="78">
        <f t="shared" si="165"/>
        <v>1.0640972456243162E-4</v>
      </c>
      <c r="DJ88" s="78">
        <f t="shared" si="166"/>
        <v>2.1269267045646452E-4</v>
      </c>
      <c r="DK88" s="78">
        <f t="shared" si="167"/>
        <v>9.0972709087981966E-4</v>
      </c>
      <c r="DN88" s="78">
        <f t="shared" si="197"/>
        <v>0.2559515412957577</v>
      </c>
      <c r="DO88" s="78">
        <f t="shared" si="198"/>
        <v>0.24051715053413078</v>
      </c>
      <c r="DP88" s="78">
        <f t="shared" si="199"/>
        <v>0.20785255343250655</v>
      </c>
      <c r="DQ88" s="78">
        <f t="shared" si="200"/>
        <v>0.18764734581320741</v>
      </c>
      <c r="DR88" s="78">
        <f t="shared" si="201"/>
        <v>9.8546613697117175E-2</v>
      </c>
      <c r="DS88" s="78">
        <f t="shared" si="202"/>
        <v>7.0831014731264672E-2</v>
      </c>
      <c r="DT88" s="78">
        <f t="shared" si="203"/>
        <v>0.22325068561289632</v>
      </c>
      <c r="DU88" s="78">
        <f t="shared" si="204"/>
        <v>0.22027353870357341</v>
      </c>
      <c r="DV88" s="78">
        <f t="shared" si="205"/>
        <v>0.23765098293874268</v>
      </c>
      <c r="DW88" s="78">
        <f t="shared" si="206"/>
        <v>0.3277492454269702</v>
      </c>
      <c r="DX88" s="78">
        <f t="shared" si="207"/>
        <v>0.1719217825430373</v>
      </c>
      <c r="DY88" s="78">
        <f t="shared" si="208"/>
        <v>0.13627019570447568</v>
      </c>
      <c r="DZ88" s="78">
        <f t="shared" si="209"/>
        <v>0.1355018488031158</v>
      </c>
      <c r="EA88" s="78">
        <f t="shared" si="210"/>
        <v>4.3208808486364762E-2</v>
      </c>
      <c r="EB88" s="78">
        <f t="shared" si="211"/>
        <v>0.14600525127850525</v>
      </c>
      <c r="EC88" s="78">
        <f t="shared" si="212"/>
        <v>0.19942538383729036</v>
      </c>
      <c r="ED88" s="78">
        <f t="shared" si="213"/>
        <v>0.22798403030471992</v>
      </c>
      <c r="EE88" s="78">
        <f t="shared" si="214"/>
        <v>0.2277382004738274</v>
      </c>
      <c r="EF88" s="78">
        <f t="shared" si="215"/>
        <v>0.12053788351790404</v>
      </c>
      <c r="EG88" s="78">
        <f t="shared" si="216"/>
        <v>0.10100909625166721</v>
      </c>
      <c r="EH88" s="78">
        <f t="shared" si="217"/>
        <v>4.3242563199210868E-2</v>
      </c>
      <c r="EI88" s="78">
        <f t="shared" si="218"/>
        <v>4.3190589054881691E-2</v>
      </c>
      <c r="EJ88" s="78">
        <f t="shared" si="219"/>
        <v>3.7915879218518668E-2</v>
      </c>
      <c r="EK88" s="78">
        <f t="shared" si="220"/>
        <v>4.7084093687579764E-2</v>
      </c>
      <c r="EL88" s="78">
        <f t="shared" si="221"/>
        <v>9.3638384157968574E-2</v>
      </c>
      <c r="EM88" s="78">
        <f t="shared" si="222"/>
        <v>0.15505533729476739</v>
      </c>
    </row>
    <row r="89" spans="1:143" x14ac:dyDescent="0.25">
      <c r="A89" s="79">
        <f t="shared" si="168"/>
        <v>1.1056456216950492E-4</v>
      </c>
      <c r="B89">
        <v>1982</v>
      </c>
      <c r="C89" s="79">
        <f t="shared" si="113"/>
        <v>0.32878944040657165</v>
      </c>
      <c r="D89" s="81">
        <f t="shared" si="169"/>
        <v>2.4810790157504407E-4</v>
      </c>
      <c r="E89" s="74">
        <f t="shared" si="170"/>
        <v>0.21266816891406479</v>
      </c>
      <c r="F89">
        <v>1982</v>
      </c>
      <c r="G89" s="72">
        <v>3680537</v>
      </c>
      <c r="H89" s="27">
        <v>7.3512717184008397E-2</v>
      </c>
      <c r="I89" s="27">
        <v>6.2220499556989557E-2</v>
      </c>
      <c r="J89" s="27">
        <v>8.0916808317900102E-2</v>
      </c>
      <c r="K89" s="27">
        <v>8.1776364359134532E-2</v>
      </c>
      <c r="L89" s="27">
        <v>3.067716365252323E-2</v>
      </c>
      <c r="M89" s="27">
        <v>9.1017005315573961E-3</v>
      </c>
      <c r="N89" s="27">
        <v>2.3262045500783746E-2</v>
      </c>
      <c r="O89" s="27">
        <v>7.474664048117495E-3</v>
      </c>
      <c r="P89" s="27">
        <v>5.6585142085881727E-3</v>
      </c>
      <c r="Q89" s="27">
        <v>0.21266816891406479</v>
      </c>
      <c r="R89" s="27">
        <v>3.3426199201974718E-2</v>
      </c>
      <c r="S89" s="27">
        <v>2.1585938787921224E-2</v>
      </c>
      <c r="T89" s="27">
        <v>9.5544147492979931E-2</v>
      </c>
      <c r="U89" s="27">
        <v>2.570894076120607E-2</v>
      </c>
      <c r="V89" s="27">
        <v>3.6014240290848623E-3</v>
      </c>
      <c r="W89" s="27">
        <v>2.3130823988395166E-2</v>
      </c>
      <c r="X89" s="27">
        <v>1.2956745971141191E-3</v>
      </c>
      <c r="Y89" s="27">
        <v>7.6988984560520959E-2</v>
      </c>
      <c r="Z89" s="27">
        <v>5.0778865838133305E-2</v>
      </c>
      <c r="AA89" s="27">
        <v>4.7687441384508256E-2</v>
      </c>
      <c r="AB89" s="27">
        <v>3.0875649973783264E-4</v>
      </c>
      <c r="AC89" s="27">
        <v>5.0553363323146208E-3</v>
      </c>
      <c r="AD89" s="27">
        <v>2.2269062543591178E-2</v>
      </c>
      <c r="AE89" s="27">
        <v>2.4810790157504407E-4</v>
      </c>
      <c r="AF89" s="27">
        <v>5.596211557748217E-4</v>
      </c>
      <c r="AG89" s="27">
        <v>4.5420286515004743E-3</v>
      </c>
      <c r="AH89" s="73">
        <f t="shared" si="171"/>
        <v>1.3528313778313936</v>
      </c>
      <c r="AI89" s="73">
        <f t="shared" si="172"/>
        <v>1.1450242538899182</v>
      </c>
      <c r="AJ89" s="73">
        <f t="shared" si="173"/>
        <v>1.4890865346796953</v>
      </c>
      <c r="AK89" s="73">
        <f t="shared" si="174"/>
        <v>1.5049046737463796</v>
      </c>
      <c r="AL89" s="73">
        <f t="shared" si="175"/>
        <v>0.5645421793908344</v>
      </c>
      <c r="AM89" s="73">
        <f t="shared" si="176"/>
        <v>0.16749572784658331</v>
      </c>
      <c r="AN89" s="73">
        <f t="shared" si="177"/>
        <v>0.42808409580659057</v>
      </c>
      <c r="AO89" s="73">
        <f t="shared" si="178"/>
        <v>0.13755388795833109</v>
      </c>
      <c r="AP89" s="73">
        <f t="shared" si="179"/>
        <v>0.10413185454867244</v>
      </c>
      <c r="AQ89" s="73">
        <f t="shared" si="180"/>
        <v>3.9136653220523265</v>
      </c>
      <c r="AR89" s="73">
        <f t="shared" si="181"/>
        <v>0.61513181466119216</v>
      </c>
      <c r="AS89" s="73">
        <f t="shared" si="182"/>
        <v>0.39723923194339605</v>
      </c>
      <c r="AT89" s="73">
        <f t="shared" si="183"/>
        <v>1.7582688499068495</v>
      </c>
      <c r="AU89" s="73">
        <f t="shared" si="184"/>
        <v>0.4731135385121355</v>
      </c>
      <c r="AV89" s="73">
        <f t="shared" si="185"/>
        <v>6.6275871958679566E-2</v>
      </c>
      <c r="AW89" s="73">
        <f t="shared" si="186"/>
        <v>0.42566926764887991</v>
      </c>
      <c r="AX89" s="73">
        <f t="shared" si="187"/>
        <v>2.3843891473193043E-2</v>
      </c>
      <c r="AY89" s="73">
        <f t="shared" si="188"/>
        <v>1.4168040313371306</v>
      </c>
      <c r="AZ89" s="73">
        <f t="shared" si="189"/>
        <v>0.93446747267642816</v>
      </c>
      <c r="BA89" s="73">
        <f t="shared" si="190"/>
        <v>0.87757696225506943</v>
      </c>
      <c r="BB89" s="73">
        <f t="shared" si="191"/>
        <v>5.6819486063779167E-3</v>
      </c>
      <c r="BC89" s="73">
        <f t="shared" si="192"/>
        <v>9.3031762092641287E-2</v>
      </c>
      <c r="BD89" s="73">
        <f t="shared" si="193"/>
        <v>0.40981054323500721</v>
      </c>
      <c r="BE89" s="73">
        <f t="shared" si="194"/>
        <v>4.5658515586965397E-3</v>
      </c>
      <c r="BF89" s="73">
        <f t="shared" si="195"/>
        <v>1.0298531849059975E-2</v>
      </c>
      <c r="BG89" s="73">
        <f t="shared" si="196"/>
        <v>8.3585522534538007E-2</v>
      </c>
      <c r="BH89" s="73"/>
      <c r="BI89" s="73">
        <f t="shared" si="115"/>
        <v>29.288296247268597</v>
      </c>
      <c r="BJ89" s="73">
        <f t="shared" si="116"/>
        <v>29.571168422341056</v>
      </c>
      <c r="BK89" s="73">
        <f t="shared" si="117"/>
        <v>39.03445532357707</v>
      </c>
      <c r="BL89" s="73">
        <f t="shared" si="118"/>
        <v>63.526050141555537</v>
      </c>
      <c r="BM89" s="73">
        <f t="shared" si="119"/>
        <v>19.09722879841317</v>
      </c>
      <c r="BN89" s="73">
        <f t="shared" si="120"/>
        <v>8.6940553950859201</v>
      </c>
      <c r="BO89" s="73">
        <f t="shared" si="121"/>
        <v>25.664247443294169</v>
      </c>
      <c r="BP89" s="73">
        <f t="shared" si="122"/>
        <v>7.8776824386536415</v>
      </c>
      <c r="BQ89" s="73">
        <f t="shared" si="123"/>
        <v>1.7522108996035448</v>
      </c>
      <c r="BR89" s="73">
        <f t="shared" si="124"/>
        <v>105.29574409823853</v>
      </c>
      <c r="BS89" s="73">
        <f t="shared" si="125"/>
        <v>24.037588833236285</v>
      </c>
      <c r="BT89" s="73">
        <f t="shared" si="126"/>
        <v>18.723872765296246</v>
      </c>
      <c r="BU89" s="73">
        <f t="shared" si="127"/>
        <v>58.295069841196664</v>
      </c>
      <c r="BV89" s="73">
        <f t="shared" si="128"/>
        <v>6.9236137735359451</v>
      </c>
      <c r="BW89" s="73">
        <f t="shared" si="129"/>
        <v>1.7694457158277266</v>
      </c>
      <c r="BX89" s="73">
        <f t="shared" si="130"/>
        <v>18.28421853098039</v>
      </c>
      <c r="BY89" s="73">
        <f t="shared" si="131"/>
        <v>0.33484332326327221</v>
      </c>
      <c r="BZ89" s="73">
        <f t="shared" si="132"/>
        <v>70.491878921361561</v>
      </c>
      <c r="CA89" s="73">
        <f t="shared" si="133"/>
        <v>35.181692233623302</v>
      </c>
      <c r="CB89" s="73">
        <f t="shared" si="134"/>
        <v>36.134326388618412</v>
      </c>
      <c r="CC89" s="73">
        <f t="shared" si="135"/>
        <v>0.16691949974186987</v>
      </c>
      <c r="CD89" s="73">
        <f t="shared" si="136"/>
        <v>3.860649799541632</v>
      </c>
      <c r="CE89" s="73">
        <f t="shared" si="137"/>
        <v>22.75991160167202</v>
      </c>
      <c r="CF89" s="73">
        <f t="shared" si="138"/>
        <v>6.939167197499943E-2</v>
      </c>
      <c r="CG89" s="73">
        <f t="shared" si="139"/>
        <v>0.13987293790614097</v>
      </c>
      <c r="CH89" s="73">
        <f t="shared" si="140"/>
        <v>0.63779995419224178</v>
      </c>
      <c r="CI89" s="73"/>
      <c r="CJ89" s="73">
        <f t="shared" si="141"/>
        <v>627.61223499999994</v>
      </c>
      <c r="CK89" s="73"/>
      <c r="CL89" s="78">
        <f t="shared" si="142"/>
        <v>4.6666228945120229E-2</v>
      </c>
      <c r="CM89" s="78">
        <f t="shared" si="143"/>
        <v>4.711694064144728E-2</v>
      </c>
      <c r="CN89" s="78">
        <f t="shared" si="144"/>
        <v>6.2195179040091648E-2</v>
      </c>
      <c r="CO89" s="78">
        <f t="shared" si="145"/>
        <v>0.10121862927282727</v>
      </c>
      <c r="CP89" s="78">
        <f t="shared" si="146"/>
        <v>3.0428388315937104E-2</v>
      </c>
      <c r="CQ89" s="78">
        <f t="shared" si="147"/>
        <v>1.38525906766077E-2</v>
      </c>
      <c r="CR89" s="78">
        <f t="shared" si="148"/>
        <v>4.0891885167430128E-2</v>
      </c>
      <c r="CS89" s="78">
        <f t="shared" si="149"/>
        <v>1.2551830572030902E-2</v>
      </c>
      <c r="CT89" s="78">
        <f t="shared" si="150"/>
        <v>2.7918686123184723E-3</v>
      </c>
      <c r="CU89" s="78">
        <f t="shared" si="151"/>
        <v>0.1677719748376775</v>
      </c>
      <c r="CV89" s="78">
        <f t="shared" si="152"/>
        <v>3.8300064104448646E-2</v>
      </c>
      <c r="CW89" s="78">
        <f t="shared" si="153"/>
        <v>2.9833505022884468E-2</v>
      </c>
      <c r="CX89" s="78">
        <f t="shared" si="154"/>
        <v>9.2883896441561031E-2</v>
      </c>
      <c r="CY89" s="78">
        <f t="shared" si="155"/>
        <v>1.1031674316444685E-2</v>
      </c>
      <c r="CZ89" s="78">
        <f t="shared" si="156"/>
        <v>2.8193295432293905E-3</v>
      </c>
      <c r="DA89" s="78">
        <f t="shared" si="157"/>
        <v>2.9132986119973253E-2</v>
      </c>
      <c r="DB89" s="78">
        <f t="shared" si="158"/>
        <v>5.3351943220685016E-4</v>
      </c>
      <c r="DC89" s="78">
        <f t="shared" si="159"/>
        <v>0.11231756646898633</v>
      </c>
      <c r="DD89" s="78">
        <f t="shared" si="160"/>
        <v>5.6056415524823711E-2</v>
      </c>
      <c r="DE89" s="78">
        <f t="shared" si="161"/>
        <v>5.7574286117316395E-2</v>
      </c>
      <c r="DF89" s="78">
        <f t="shared" si="162"/>
        <v>2.6595960122075994E-4</v>
      </c>
      <c r="DG89" s="78">
        <f t="shared" si="163"/>
        <v>6.1513297291625173E-3</v>
      </c>
      <c r="DH89" s="78">
        <f t="shared" si="164"/>
        <v>3.6264289209836743E-2</v>
      </c>
      <c r="DI89" s="78">
        <f t="shared" si="165"/>
        <v>1.1056456216950492E-4</v>
      </c>
      <c r="DJ89" s="78">
        <f t="shared" si="166"/>
        <v>2.2286521853121774E-4</v>
      </c>
      <c r="DK89" s="78">
        <f t="shared" si="167"/>
        <v>1.0162325057162754E-3</v>
      </c>
      <c r="DN89" s="78">
        <f t="shared" si="197"/>
        <v>0.25719697789948642</v>
      </c>
      <c r="DO89" s="78">
        <f t="shared" si="198"/>
        <v>0.2409591372703033</v>
      </c>
      <c r="DP89" s="78">
        <f t="shared" si="199"/>
        <v>0.20769478730546373</v>
      </c>
      <c r="DQ89" s="78">
        <f t="shared" si="200"/>
        <v>0.1863914934328022</v>
      </c>
      <c r="DR89" s="78">
        <f t="shared" si="201"/>
        <v>9.7724694732005846E-2</v>
      </c>
      <c r="DS89" s="78">
        <f t="shared" si="202"/>
        <v>7.0088175028387212E-2</v>
      </c>
      <c r="DT89" s="78">
        <f t="shared" si="203"/>
        <v>0.224007559189457</v>
      </c>
      <c r="DU89" s="78">
        <f t="shared" si="204"/>
        <v>0.22141573812647553</v>
      </c>
      <c r="DV89" s="78">
        <f t="shared" si="205"/>
        <v>0.23869741257732907</v>
      </c>
      <c r="DW89" s="78">
        <f t="shared" si="206"/>
        <v>0.32878944040657165</v>
      </c>
      <c r="DX89" s="78">
        <f t="shared" si="207"/>
        <v>0.17204913988533885</v>
      </c>
      <c r="DY89" s="78">
        <f t="shared" si="208"/>
        <v>0.13656840532411957</v>
      </c>
      <c r="DZ89" s="78">
        <f t="shared" si="209"/>
        <v>0.13586788642120834</v>
      </c>
      <c r="EA89" s="78">
        <f t="shared" si="210"/>
        <v>4.3517509411854179E-2</v>
      </c>
      <c r="EB89" s="78">
        <f t="shared" si="211"/>
        <v>0.14480340156439581</v>
      </c>
      <c r="EC89" s="78">
        <f t="shared" si="212"/>
        <v>0.19804048754599013</v>
      </c>
      <c r="ED89" s="78">
        <f t="shared" si="213"/>
        <v>0.22648178754333331</v>
      </c>
      <c r="EE89" s="78">
        <f t="shared" si="214"/>
        <v>0.2262142277123472</v>
      </c>
      <c r="EF89" s="78">
        <f t="shared" si="215"/>
        <v>0.12004799097252339</v>
      </c>
      <c r="EG89" s="78">
        <f t="shared" si="216"/>
        <v>0.10025586465753641</v>
      </c>
      <c r="EH89" s="78">
        <f t="shared" si="217"/>
        <v>4.2792143102389525E-2</v>
      </c>
      <c r="EI89" s="78">
        <f t="shared" si="218"/>
        <v>4.2749048719699985E-2</v>
      </c>
      <c r="EJ89" s="78">
        <f t="shared" si="219"/>
        <v>3.7613951496253739E-2</v>
      </c>
      <c r="EK89" s="78">
        <f t="shared" si="220"/>
        <v>4.8015891231537225E-2</v>
      </c>
      <c r="EL89" s="78">
        <f t="shared" si="221"/>
        <v>9.5022267310815006E-2</v>
      </c>
      <c r="EM89" s="78">
        <f t="shared" si="222"/>
        <v>0.15699458113237544</v>
      </c>
    </row>
    <row r="90" spans="1:143" x14ac:dyDescent="0.25">
      <c r="A90" s="79">
        <f t="shared" si="168"/>
        <v>1.1562701877783146E-4</v>
      </c>
      <c r="B90">
        <v>1983</v>
      </c>
      <c r="C90" s="79">
        <f t="shared" si="113"/>
        <v>0.32964134586773008</v>
      </c>
      <c r="D90" s="81">
        <f t="shared" si="169"/>
        <v>2.6178580339495441E-4</v>
      </c>
      <c r="E90" s="74">
        <f t="shared" si="170"/>
        <v>0.20439387097476419</v>
      </c>
      <c r="F90">
        <v>1983</v>
      </c>
      <c r="G90" s="72">
        <v>3638933</v>
      </c>
      <c r="H90" s="27">
        <v>7.7573999143753902E-2</v>
      </c>
      <c r="I90" s="27">
        <v>6.349338362895407E-2</v>
      </c>
      <c r="J90" s="27">
        <v>8.0950980189680277E-2</v>
      </c>
      <c r="K90" s="27">
        <v>8.3772015265070679E-2</v>
      </c>
      <c r="L90" s="27">
        <v>3.100012782291893E-2</v>
      </c>
      <c r="M90" s="27">
        <v>8.7980124373374657E-3</v>
      </c>
      <c r="N90" s="27">
        <v>2.2769783108508263E-2</v>
      </c>
      <c r="O90" s="27">
        <v>7.0855202309073589E-3</v>
      </c>
      <c r="P90" s="27">
        <v>5.7073770569582277E-3</v>
      </c>
      <c r="Q90" s="27">
        <v>0.20439387097476419</v>
      </c>
      <c r="R90" s="27">
        <v>3.5198189714887911E-2</v>
      </c>
      <c r="S90" s="27">
        <v>2.083401942796732E-2</v>
      </c>
      <c r="T90" s="27">
        <v>9.8601148396827085E-2</v>
      </c>
      <c r="U90" s="27">
        <v>2.5559001998837871E-2</v>
      </c>
      <c r="V90" s="27">
        <v>3.408797230987178E-3</v>
      </c>
      <c r="W90" s="27">
        <v>2.2917700460106692E-2</v>
      </c>
      <c r="X90" s="27">
        <v>1.485871660207609E-3</v>
      </c>
      <c r="Y90" s="27">
        <v>7.4808781936891208E-2</v>
      </c>
      <c r="Z90" s="27">
        <v>5.0723929845870118E-2</v>
      </c>
      <c r="AA90" s="27">
        <v>4.7632178108120329E-2</v>
      </c>
      <c r="AB90" s="27">
        <v>2.6178580339495441E-4</v>
      </c>
      <c r="AC90" s="27">
        <v>5.0414698854226612E-3</v>
      </c>
      <c r="AD90" s="27">
        <v>2.1776783227400322E-2</v>
      </c>
      <c r="AE90" s="27">
        <v>2.9025291634408591E-4</v>
      </c>
      <c r="AF90" s="27">
        <v>6.0785658826674916E-4</v>
      </c>
      <c r="AG90" s="27">
        <v>5.3071629396145552E-3</v>
      </c>
      <c r="AH90" s="73">
        <f t="shared" si="171"/>
        <v>1.4114329271308892</v>
      </c>
      <c r="AI90" s="73">
        <f t="shared" si="172"/>
        <v>1.1552408448453038</v>
      </c>
      <c r="AJ90" s="73">
        <f t="shared" si="173"/>
        <v>1.472875965972869</v>
      </c>
      <c r="AK90" s="73">
        <f t="shared" si="174"/>
        <v>1.5242037541228473</v>
      </c>
      <c r="AL90" s="73">
        <f t="shared" si="175"/>
        <v>0.56403694069518928</v>
      </c>
      <c r="AM90" s="73">
        <f t="shared" si="176"/>
        <v>0.1600768889631887</v>
      </c>
      <c r="AN90" s="73">
        <f t="shared" si="177"/>
        <v>0.41428857578196648</v>
      </c>
      <c r="AO90" s="73">
        <f t="shared" si="178"/>
        <v>0.12891866695208204</v>
      </c>
      <c r="AP90" s="73">
        <f t="shared" si="179"/>
        <v>0.10384381358004088</v>
      </c>
      <c r="AQ90" s="73">
        <f t="shared" si="180"/>
        <v>3.7188780104390577</v>
      </c>
      <c r="AR90" s="73">
        <f t="shared" si="181"/>
        <v>0.64041927046883107</v>
      </c>
      <c r="AS90" s="73">
        <f t="shared" si="182"/>
        <v>0.37906800409535701</v>
      </c>
      <c r="AT90" s="73">
        <f t="shared" si="183"/>
        <v>1.7940148636955557</v>
      </c>
      <c r="AU90" s="73">
        <f t="shared" si="184"/>
        <v>0.46503747910318549</v>
      </c>
      <c r="AV90" s="73">
        <f t="shared" si="185"/>
        <v>6.2021923670739325E-2</v>
      </c>
      <c r="AW90" s="73">
        <f t="shared" si="186"/>
        <v>0.41697988244198714</v>
      </c>
      <c r="AX90" s="73">
        <f t="shared" si="187"/>
        <v>2.7034937090471275E-2</v>
      </c>
      <c r="AY90" s="73">
        <f t="shared" si="188"/>
        <v>1.3611207263997867</v>
      </c>
      <c r="AZ90" s="73">
        <f t="shared" si="189"/>
        <v>0.92290491102910843</v>
      </c>
      <c r="BA90" s="73">
        <f t="shared" si="190"/>
        <v>0.86665152389758315</v>
      </c>
      <c r="BB90" s="73">
        <f t="shared" si="191"/>
        <v>4.7631049945270577E-3</v>
      </c>
      <c r="BC90" s="73">
        <f t="shared" si="192"/>
        <v>9.1727855672853714E-2</v>
      </c>
      <c r="BD90" s="73">
        <f t="shared" si="193"/>
        <v>0.39622127560016762</v>
      </c>
      <c r="BE90" s="73">
        <f t="shared" si="194"/>
        <v>5.2810545781536676E-3</v>
      </c>
      <c r="BF90" s="73">
        <f t="shared" si="195"/>
        <v>1.1059746991556431E-2</v>
      </c>
      <c r="BG90" s="73">
        <f t="shared" si="196"/>
        <v>9.6562051786702074E-2</v>
      </c>
      <c r="BH90" s="73"/>
      <c r="BI90" s="73">
        <f t="shared" si="115"/>
        <v>30.699729174399486</v>
      </c>
      <c r="BJ90" s="73">
        <f t="shared" si="116"/>
        <v>30.726409267186359</v>
      </c>
      <c r="BK90" s="73">
        <f t="shared" si="117"/>
        <v>40.507331289549938</v>
      </c>
      <c r="BL90" s="73">
        <f t="shared" si="118"/>
        <v>65.050253895678381</v>
      </c>
      <c r="BM90" s="73">
        <f t="shared" si="119"/>
        <v>19.661265739108359</v>
      </c>
      <c r="BN90" s="73">
        <f t="shared" si="120"/>
        <v>8.8541322840491095</v>
      </c>
      <c r="BO90" s="73">
        <f t="shared" si="121"/>
        <v>26.078536019076136</v>
      </c>
      <c r="BP90" s="73">
        <f t="shared" si="122"/>
        <v>8.0066011056057231</v>
      </c>
      <c r="BQ90" s="73">
        <f t="shared" si="123"/>
        <v>1.8560547131835856</v>
      </c>
      <c r="BR90" s="73">
        <f t="shared" si="124"/>
        <v>109.01462210867759</v>
      </c>
      <c r="BS90" s="73">
        <f t="shared" si="125"/>
        <v>24.678008103705118</v>
      </c>
      <c r="BT90" s="73">
        <f t="shared" si="126"/>
        <v>19.102940769391601</v>
      </c>
      <c r="BU90" s="73">
        <f t="shared" si="127"/>
        <v>60.089084704892223</v>
      </c>
      <c r="BV90" s="73">
        <f t="shared" si="128"/>
        <v>7.3886512526391304</v>
      </c>
      <c r="BW90" s="73">
        <f t="shared" si="129"/>
        <v>1.8314676394984659</v>
      </c>
      <c r="BX90" s="73">
        <f t="shared" si="130"/>
        <v>18.701198413422375</v>
      </c>
      <c r="BY90" s="73">
        <f t="shared" si="131"/>
        <v>0.36187826035374349</v>
      </c>
      <c r="BZ90" s="73">
        <f t="shared" si="132"/>
        <v>71.852999647761351</v>
      </c>
      <c r="CA90" s="73">
        <f t="shared" si="133"/>
        <v>36.104597144652409</v>
      </c>
      <c r="CB90" s="73">
        <f t="shared" si="134"/>
        <v>37.000977912515992</v>
      </c>
      <c r="CC90" s="73">
        <f t="shared" si="135"/>
        <v>0.17168260473639693</v>
      </c>
      <c r="CD90" s="73">
        <f t="shared" si="136"/>
        <v>3.9523776552144856</v>
      </c>
      <c r="CE90" s="73">
        <f t="shared" si="137"/>
        <v>23.156132877272189</v>
      </c>
      <c r="CF90" s="73">
        <f t="shared" si="138"/>
        <v>7.4672726553153101E-2</v>
      </c>
      <c r="CG90" s="73">
        <f t="shared" si="139"/>
        <v>0.1509326848976974</v>
      </c>
      <c r="CH90" s="73">
        <f t="shared" si="140"/>
        <v>0.73436200597894385</v>
      </c>
      <c r="CI90" s="73"/>
      <c r="CJ90" s="73">
        <f t="shared" si="141"/>
        <v>645.80689999999981</v>
      </c>
      <c r="CK90" s="73"/>
      <c r="CL90" s="78">
        <f t="shared" si="142"/>
        <v>4.7537010171925222E-2</v>
      </c>
      <c r="CM90" s="78">
        <f t="shared" si="143"/>
        <v>4.7578322974230175E-2</v>
      </c>
      <c r="CN90" s="78">
        <f t="shared" si="144"/>
        <v>6.2723596309593399E-2</v>
      </c>
      <c r="CO90" s="78">
        <f t="shared" si="145"/>
        <v>0.10072709643653296</v>
      </c>
      <c r="CP90" s="78">
        <f t="shared" si="146"/>
        <v>3.0444496240452625E-2</v>
      </c>
      <c r="CQ90" s="78">
        <f t="shared" si="147"/>
        <v>1.3710185326370951E-2</v>
      </c>
      <c r="CR90" s="78">
        <f t="shared" si="148"/>
        <v>4.0381321443106515E-2</v>
      </c>
      <c r="CS90" s="78">
        <f t="shared" si="149"/>
        <v>1.2397825271928382E-2</v>
      </c>
      <c r="CT90" s="78">
        <f t="shared" si="150"/>
        <v>2.8740087991992441E-3</v>
      </c>
      <c r="CU90" s="78">
        <f t="shared" si="151"/>
        <v>0.16880374320664213</v>
      </c>
      <c r="CV90" s="78">
        <f t="shared" si="152"/>
        <v>3.8212673329605373E-2</v>
      </c>
      <c r="CW90" s="78">
        <f t="shared" si="153"/>
        <v>2.9579957676809595E-2</v>
      </c>
      <c r="CX90" s="78">
        <f t="shared" si="154"/>
        <v>9.3044971654673E-2</v>
      </c>
      <c r="CY90" s="78">
        <f t="shared" si="155"/>
        <v>1.1440960529593494E-2</v>
      </c>
      <c r="CZ90" s="78">
        <f t="shared" si="156"/>
        <v>2.835936933313141E-3</v>
      </c>
      <c r="DA90" s="78">
        <f t="shared" si="157"/>
        <v>2.8957879535542869E-2</v>
      </c>
      <c r="DB90" s="78">
        <f t="shared" si="158"/>
        <v>5.6035056354111973E-4</v>
      </c>
      <c r="DC90" s="78">
        <f t="shared" si="159"/>
        <v>0.11126081131644981</v>
      </c>
      <c r="DD90" s="78">
        <f t="shared" si="160"/>
        <v>5.5906180538876901E-2</v>
      </c>
      <c r="DE90" s="78">
        <f t="shared" si="161"/>
        <v>5.7294181763180296E-2</v>
      </c>
      <c r="DF90" s="78">
        <f t="shared" si="162"/>
        <v>2.6584201057064735E-4</v>
      </c>
      <c r="DG90" s="78">
        <f t="shared" si="163"/>
        <v>6.1200610510889347E-3</v>
      </c>
      <c r="DH90" s="78">
        <f t="shared" si="164"/>
        <v>3.5856124914850233E-2</v>
      </c>
      <c r="DI90" s="78">
        <f t="shared" si="165"/>
        <v>1.1562701877783146E-4</v>
      </c>
      <c r="DJ90" s="78">
        <f t="shared" si="166"/>
        <v>2.3371178737436444E-4</v>
      </c>
      <c r="DK90" s="78">
        <f t="shared" si="167"/>
        <v>1.1371231957709713E-3</v>
      </c>
      <c r="DN90" s="78">
        <f t="shared" si="197"/>
        <v>0.25856602589228173</v>
      </c>
      <c r="DO90" s="78">
        <f t="shared" si="198"/>
        <v>0.24147351196080916</v>
      </c>
      <c r="DP90" s="78">
        <f t="shared" si="199"/>
        <v>0.20760537431294993</v>
      </c>
      <c r="DQ90" s="78">
        <f t="shared" si="200"/>
        <v>0.18526309944646305</v>
      </c>
      <c r="DR90" s="78">
        <f t="shared" si="201"/>
        <v>9.6933828281858467E-2</v>
      </c>
      <c r="DS90" s="78">
        <f t="shared" si="202"/>
        <v>6.9363340840605095E-2</v>
      </c>
      <c r="DT90" s="78">
        <f t="shared" si="203"/>
        <v>0.22445689872087626</v>
      </c>
      <c r="DU90" s="78">
        <f t="shared" si="204"/>
        <v>0.22228825060737512</v>
      </c>
      <c r="DV90" s="78">
        <f t="shared" si="205"/>
        <v>0.23947038301225634</v>
      </c>
      <c r="DW90" s="78">
        <f t="shared" si="206"/>
        <v>0.32964134586773008</v>
      </c>
      <c r="DX90" s="78">
        <f t="shared" si="207"/>
        <v>0.17227856319068147</v>
      </c>
      <c r="DY90" s="78">
        <f t="shared" si="208"/>
        <v>0.13690182679438923</v>
      </c>
      <c r="DZ90" s="78">
        <f t="shared" si="209"/>
        <v>0.13627974865312251</v>
      </c>
      <c r="EA90" s="78">
        <f t="shared" si="210"/>
        <v>4.3795127561990624E-2</v>
      </c>
      <c r="EB90" s="78">
        <f t="shared" si="211"/>
        <v>0.14361497834884696</v>
      </c>
      <c r="EC90" s="78">
        <f t="shared" si="212"/>
        <v>0.19668522195441068</v>
      </c>
      <c r="ED90" s="78">
        <f t="shared" si="213"/>
        <v>0.22502152418204813</v>
      </c>
      <c r="EE90" s="78">
        <f t="shared" si="214"/>
        <v>0.22472701562907765</v>
      </c>
      <c r="EF90" s="78">
        <f t="shared" si="215"/>
        <v>0.11958626536371678</v>
      </c>
      <c r="EG90" s="78">
        <f t="shared" si="216"/>
        <v>9.9536209739690129E-2</v>
      </c>
      <c r="EH90" s="78">
        <f t="shared" si="217"/>
        <v>4.2357654995287652E-2</v>
      </c>
      <c r="EI90" s="78">
        <f t="shared" si="218"/>
        <v>4.2325524772091366E-2</v>
      </c>
      <c r="EJ90" s="78">
        <f t="shared" si="219"/>
        <v>3.7342586916773404E-2</v>
      </c>
      <c r="EK90" s="78">
        <f t="shared" si="220"/>
        <v>4.9023472173848393E-2</v>
      </c>
      <c r="EL90" s="78">
        <f t="shared" si="221"/>
        <v>9.6486168129300734E-2</v>
      </c>
      <c r="EM90" s="78">
        <f t="shared" si="222"/>
        <v>0.15897605265151976</v>
      </c>
    </row>
    <row r="91" spans="1:143" x14ac:dyDescent="0.25">
      <c r="A91" s="79">
        <f t="shared" si="168"/>
        <v>1.2113236526520754E-4</v>
      </c>
      <c r="B91">
        <v>1984</v>
      </c>
      <c r="C91" s="79">
        <f t="shared" si="113"/>
        <v>0.33028608404611492</v>
      </c>
      <c r="D91" s="81">
        <f t="shared" si="169"/>
        <v>2.6724862549928918E-4</v>
      </c>
      <c r="E91" s="74">
        <f t="shared" si="170"/>
        <v>0.19921167200055001</v>
      </c>
      <c r="F91">
        <v>1984</v>
      </c>
      <c r="G91" s="72">
        <v>3669141</v>
      </c>
      <c r="H91" s="27">
        <v>7.9131652661064422E-2</v>
      </c>
      <c r="I91" s="27">
        <v>6.4144660239392665E-2</v>
      </c>
      <c r="J91" s="27">
        <v>8.3168104930016348E-2</v>
      </c>
      <c r="K91" s="27">
        <v>8.485809208877533E-2</v>
      </c>
      <c r="L91" s="27">
        <v>3.0960365143682177E-2</v>
      </c>
      <c r="M91" s="27">
        <v>8.5308866222656918E-3</v>
      </c>
      <c r="N91" s="27">
        <v>2.2231537112073648E-2</v>
      </c>
      <c r="O91" s="27">
        <v>6.8187211543366353E-3</v>
      </c>
      <c r="P91" s="27">
        <v>5.5961418613367751E-3</v>
      </c>
      <c r="Q91" s="27">
        <v>0.19921167200055001</v>
      </c>
      <c r="R91" s="27">
        <v>3.5572898993326545E-2</v>
      </c>
      <c r="S91" s="27">
        <v>2.0435094069298346E-2</v>
      </c>
      <c r="T91" s="27">
        <v>9.7762541279377946E-2</v>
      </c>
      <c r="U91" s="27">
        <v>2.5822205366707252E-2</v>
      </c>
      <c r="V91" s="27">
        <v>3.3411622764703665E-3</v>
      </c>
      <c r="W91" s="27">
        <v>2.295621336420554E-2</v>
      </c>
      <c r="X91" s="27">
        <v>1.3284807192869229E-3</v>
      </c>
      <c r="Y91" s="27">
        <v>7.3523312729684112E-2</v>
      </c>
      <c r="Z91" s="27">
        <v>5.0864843166086707E-2</v>
      </c>
      <c r="AA91" s="27">
        <v>4.9691056153260985E-2</v>
      </c>
      <c r="AB91" s="27">
        <v>2.6724862549928918E-4</v>
      </c>
      <c r="AC91" s="27">
        <v>5.1287339955776454E-3</v>
      </c>
      <c r="AD91" s="27">
        <v>2.1291731260992125E-2</v>
      </c>
      <c r="AE91" s="27">
        <v>3.1493199021492997E-4</v>
      </c>
      <c r="AF91" s="27">
        <v>6.4538879684890586E-4</v>
      </c>
      <c r="AG91" s="27">
        <v>6.4023233996686564E-3</v>
      </c>
      <c r="AH91" s="73">
        <f t="shared" si="171"/>
        <v>1.451725955882353</v>
      </c>
      <c r="AI91" s="73">
        <f t="shared" si="172"/>
        <v>1.1767790140771273</v>
      </c>
      <c r="AJ91" s="73">
        <f t="shared" si="173"/>
        <v>1.5257775184551257</v>
      </c>
      <c r="AK91" s="73">
        <f t="shared" si="174"/>
        <v>1.5567815243235061</v>
      </c>
      <c r="AL91" s="73">
        <f t="shared" si="175"/>
        <v>0.56798972561827588</v>
      </c>
      <c r="AM91" s="73">
        <f t="shared" si="176"/>
        <v>0.15650512936053282</v>
      </c>
      <c r="AN91" s="73">
        <f t="shared" si="177"/>
        <v>0.40785322155465509</v>
      </c>
      <c r="AO91" s="73">
        <f t="shared" si="178"/>
        <v>0.12509424677471936</v>
      </c>
      <c r="AP91" s="73">
        <f t="shared" si="179"/>
        <v>0.10266516772623538</v>
      </c>
      <c r="AQ91" s="73">
        <f t="shared" si="180"/>
        <v>3.6546785670788506</v>
      </c>
      <c r="AR91" s="73">
        <f t="shared" si="181"/>
        <v>0.65260991092636578</v>
      </c>
      <c r="AS91" s="73">
        <f t="shared" si="182"/>
        <v>0.374896207442597</v>
      </c>
      <c r="AT91" s="73">
        <f t="shared" si="183"/>
        <v>1.7935227423617905</v>
      </c>
      <c r="AU91" s="73">
        <f t="shared" si="184"/>
        <v>0.47372656210702807</v>
      </c>
      <c r="AV91" s="73">
        <f t="shared" si="185"/>
        <v>6.1295977481253788E-2</v>
      </c>
      <c r="AW91" s="73">
        <f t="shared" si="186"/>
        <v>0.42114791829677239</v>
      </c>
      <c r="AX91" s="73">
        <f t="shared" si="187"/>
        <v>2.43719153742257E-2</v>
      </c>
      <c r="AY91" s="73">
        <f t="shared" si="188"/>
        <v>1.3488370059615296</v>
      </c>
      <c r="AZ91" s="73">
        <f t="shared" si="189"/>
        <v>0.93315140759629267</v>
      </c>
      <c r="BA91" s="73">
        <f t="shared" si="190"/>
        <v>0.91161745732616084</v>
      </c>
      <c r="BB91" s="73">
        <f t="shared" si="191"/>
        <v>4.9028644450654375E-3</v>
      </c>
      <c r="BC91" s="73">
        <f t="shared" si="192"/>
        <v>9.4090240906338787E-2</v>
      </c>
      <c r="BD91" s="73">
        <f t="shared" si="193"/>
        <v>0.39061182065343952</v>
      </c>
      <c r="BE91" s="73">
        <f t="shared" si="194"/>
        <v>5.7776493875459911E-3</v>
      </c>
      <c r="BF91" s="73">
        <f t="shared" si="195"/>
        <v>1.1840112477294957E-2</v>
      </c>
      <c r="BG91" s="73">
        <f t="shared" si="196"/>
        <v>0.11745513640491827</v>
      </c>
      <c r="BH91" s="73"/>
      <c r="BI91" s="73">
        <f t="shared" si="115"/>
        <v>32.151455130281839</v>
      </c>
      <c r="BJ91" s="73">
        <f t="shared" si="116"/>
        <v>31.903188281263485</v>
      </c>
      <c r="BK91" s="73">
        <f t="shared" si="117"/>
        <v>42.033108808005068</v>
      </c>
      <c r="BL91" s="73">
        <f t="shared" si="118"/>
        <v>66.607035420001893</v>
      </c>
      <c r="BM91" s="73">
        <f t="shared" si="119"/>
        <v>20.229255464726634</v>
      </c>
      <c r="BN91" s="73">
        <f t="shared" si="120"/>
        <v>9.0106374134096416</v>
      </c>
      <c r="BO91" s="73">
        <f t="shared" si="121"/>
        <v>26.486389240630793</v>
      </c>
      <c r="BP91" s="73">
        <f t="shared" si="122"/>
        <v>8.1316953523804418</v>
      </c>
      <c r="BQ91" s="73">
        <f t="shared" si="123"/>
        <v>1.958719880909821</v>
      </c>
      <c r="BR91" s="73">
        <f t="shared" si="124"/>
        <v>112.66930067575643</v>
      </c>
      <c r="BS91" s="73">
        <f t="shared" si="125"/>
        <v>25.330618014631483</v>
      </c>
      <c r="BT91" s="73">
        <f t="shared" si="126"/>
        <v>19.477836976834197</v>
      </c>
      <c r="BU91" s="73">
        <f t="shared" si="127"/>
        <v>61.88260744725401</v>
      </c>
      <c r="BV91" s="73">
        <f t="shared" si="128"/>
        <v>7.862377814746158</v>
      </c>
      <c r="BW91" s="73">
        <f t="shared" si="129"/>
        <v>1.8927636169797197</v>
      </c>
      <c r="BX91" s="73">
        <f t="shared" si="130"/>
        <v>19.122346331719147</v>
      </c>
      <c r="BY91" s="73">
        <f t="shared" si="131"/>
        <v>0.38625017572796921</v>
      </c>
      <c r="BZ91" s="73">
        <f t="shared" si="132"/>
        <v>73.201836653722879</v>
      </c>
      <c r="CA91" s="73">
        <f t="shared" si="133"/>
        <v>37.037748552248701</v>
      </c>
      <c r="CB91" s="73">
        <f t="shared" si="134"/>
        <v>37.912595369842151</v>
      </c>
      <c r="CC91" s="73">
        <f t="shared" si="135"/>
        <v>0.17658546918146237</v>
      </c>
      <c r="CD91" s="73">
        <f t="shared" si="136"/>
        <v>4.0464678961208245</v>
      </c>
      <c r="CE91" s="73">
        <f t="shared" si="137"/>
        <v>23.546744697925629</v>
      </c>
      <c r="CF91" s="73">
        <f t="shared" si="138"/>
        <v>8.0450375940699093E-2</v>
      </c>
      <c r="CG91" s="73">
        <f t="shared" si="139"/>
        <v>0.16277279737499237</v>
      </c>
      <c r="CH91" s="73">
        <f t="shared" si="140"/>
        <v>0.85181714238386208</v>
      </c>
      <c r="CI91" s="73"/>
      <c r="CJ91" s="73">
        <f t="shared" si="141"/>
        <v>664.15260499999988</v>
      </c>
      <c r="CK91" s="73"/>
      <c r="CL91" s="78">
        <f t="shared" si="142"/>
        <v>4.8409740304010171E-2</v>
      </c>
      <c r="CM91" s="78">
        <f t="shared" si="143"/>
        <v>4.8035930358601077E-2</v>
      </c>
      <c r="CN91" s="78">
        <f t="shared" si="144"/>
        <v>6.3288329356180228E-2</v>
      </c>
      <c r="CO91" s="78">
        <f t="shared" si="145"/>
        <v>0.10028875128781871</v>
      </c>
      <c r="CP91" s="78">
        <f t="shared" si="146"/>
        <v>3.0458745945484377E-2</v>
      </c>
      <c r="CQ91" s="78">
        <f t="shared" si="147"/>
        <v>1.3567118980749377E-2</v>
      </c>
      <c r="CR91" s="78">
        <f t="shared" si="148"/>
        <v>3.987997493532499E-2</v>
      </c>
      <c r="CS91" s="78">
        <f t="shared" si="149"/>
        <v>1.2243715211175666E-2</v>
      </c>
      <c r="CT91" s="78">
        <f t="shared" si="150"/>
        <v>2.9492015331473724E-3</v>
      </c>
      <c r="CU91" s="78">
        <f t="shared" si="151"/>
        <v>0.16964369307225174</v>
      </c>
      <c r="CV91" s="78">
        <f t="shared" si="152"/>
        <v>3.8139755568122012E-2</v>
      </c>
      <c r="CW91" s="78">
        <f t="shared" si="153"/>
        <v>2.9327351620994094E-2</v>
      </c>
      <c r="CX91" s="78">
        <f t="shared" si="154"/>
        <v>9.3175283784747057E-2</v>
      </c>
      <c r="CY91" s="78">
        <f t="shared" si="155"/>
        <v>1.1838209705954792E-2</v>
      </c>
      <c r="CZ91" s="78">
        <f t="shared" si="156"/>
        <v>2.8498926342082481E-3</v>
      </c>
      <c r="DA91" s="78">
        <f t="shared" si="157"/>
        <v>2.8792097159235187E-2</v>
      </c>
      <c r="DB91" s="78">
        <f t="shared" si="158"/>
        <v>5.8156841186818699E-4</v>
      </c>
      <c r="DC91" s="78">
        <f t="shared" si="159"/>
        <v>0.11021839875750075</v>
      </c>
      <c r="DD91" s="78">
        <f t="shared" si="160"/>
        <v>5.576692506121949E-2</v>
      </c>
      <c r="DE91" s="78">
        <f t="shared" si="161"/>
        <v>5.7084162712637644E-2</v>
      </c>
      <c r="DF91" s="78">
        <f t="shared" si="162"/>
        <v>2.6588086510849777E-4</v>
      </c>
      <c r="DG91" s="78">
        <f t="shared" si="163"/>
        <v>6.0926778961001371E-3</v>
      </c>
      <c r="DH91" s="78">
        <f t="shared" si="164"/>
        <v>3.5453816669025383E-2</v>
      </c>
      <c r="DI91" s="78">
        <f t="shared" si="165"/>
        <v>1.2113236526520754E-4</v>
      </c>
      <c r="DJ91" s="78">
        <f t="shared" si="166"/>
        <v>2.4508342834097955E-4</v>
      </c>
      <c r="DK91" s="78">
        <f t="shared" si="167"/>
        <v>1.282562374928669E-3</v>
      </c>
      <c r="DN91" s="78">
        <f t="shared" si="197"/>
        <v>0.26002275130661018</v>
      </c>
      <c r="DO91" s="78">
        <f t="shared" si="198"/>
        <v>0.24207175694808436</v>
      </c>
      <c r="DP91" s="78">
        <f t="shared" si="199"/>
        <v>0.20760294557023271</v>
      </c>
      <c r="DQ91" s="78">
        <f t="shared" si="200"/>
        <v>0.18419459114937747</v>
      </c>
      <c r="DR91" s="78">
        <f t="shared" si="201"/>
        <v>9.6149555072734413E-2</v>
      </c>
      <c r="DS91" s="78">
        <f t="shared" si="202"/>
        <v>6.8640010660397405E-2</v>
      </c>
      <c r="DT91" s="78">
        <f t="shared" si="203"/>
        <v>0.22471658475189976</v>
      </c>
      <c r="DU91" s="78">
        <f t="shared" si="204"/>
        <v>0.22297636538469681</v>
      </c>
      <c r="DV91" s="78">
        <f t="shared" si="205"/>
        <v>0.24006000179451523</v>
      </c>
      <c r="DW91" s="78">
        <f t="shared" si="206"/>
        <v>0.33028608404611492</v>
      </c>
      <c r="DX91" s="78">
        <f t="shared" si="207"/>
        <v>0.17248060067981796</v>
      </c>
      <c r="DY91" s="78">
        <f t="shared" si="208"/>
        <v>0.13719073774590418</v>
      </c>
      <c r="DZ91" s="78">
        <f t="shared" si="209"/>
        <v>0.13665548328414528</v>
      </c>
      <c r="EA91" s="78">
        <f t="shared" si="210"/>
        <v>4.4061767911266418E-2</v>
      </c>
      <c r="EB91" s="78">
        <f t="shared" si="211"/>
        <v>0.14244195696281237</v>
      </c>
      <c r="EC91" s="78">
        <f t="shared" si="212"/>
        <v>0.19535898938982363</v>
      </c>
      <c r="ED91" s="78">
        <f t="shared" si="213"/>
        <v>0.22365105494322607</v>
      </c>
      <c r="EE91" s="78">
        <f t="shared" si="214"/>
        <v>0.22333536739646639</v>
      </c>
      <c r="EF91" s="78">
        <f t="shared" si="215"/>
        <v>0.11920964653506577</v>
      </c>
      <c r="EG91" s="78">
        <f t="shared" si="216"/>
        <v>9.8896538142871665E-2</v>
      </c>
      <c r="EH91" s="78">
        <f t="shared" si="217"/>
        <v>4.1933507795499224E-2</v>
      </c>
      <c r="EI91" s="78">
        <f t="shared" si="218"/>
        <v>4.191271035873171E-2</v>
      </c>
      <c r="EJ91" s="78">
        <f t="shared" si="219"/>
        <v>3.7102594837560246E-2</v>
      </c>
      <c r="EK91" s="78">
        <f t="shared" si="220"/>
        <v>5.0058518472545027E-2</v>
      </c>
      <c r="EL91" s="78">
        <f t="shared" si="221"/>
        <v>9.7973316465880894E-2</v>
      </c>
      <c r="EM91" s="78">
        <f t="shared" si="222"/>
        <v>0.16101656239372014</v>
      </c>
    </row>
    <row r="92" spans="1:143" x14ac:dyDescent="0.25">
      <c r="A92" s="79">
        <f t="shared" si="168"/>
        <v>1.2787482095136737E-4</v>
      </c>
      <c r="B92">
        <v>1985</v>
      </c>
      <c r="C92" s="79">
        <f t="shared" si="113"/>
        <v>0.33076135385565486</v>
      </c>
      <c r="D92" s="81">
        <f t="shared" si="169"/>
        <v>3.2867057894753941E-4</v>
      </c>
      <c r="E92" s="74">
        <f t="shared" si="170"/>
        <v>0.19590986520715992</v>
      </c>
      <c r="F92">
        <v>1985</v>
      </c>
      <c r="G92" s="72">
        <v>3760561</v>
      </c>
      <c r="H92" s="27">
        <v>8.0698644274471876E-2</v>
      </c>
      <c r="I92" s="27">
        <v>6.5119009071741146E-2</v>
      </c>
      <c r="J92" s="27">
        <v>8.2839064041489385E-2</v>
      </c>
      <c r="K92" s="27">
        <v>8.5987695699775935E-2</v>
      </c>
      <c r="L92" s="27">
        <v>3.0324869479335988E-2</v>
      </c>
      <c r="M92" s="27">
        <v>8.4750443190887755E-3</v>
      </c>
      <c r="N92" s="27">
        <v>2.1880147322390641E-2</v>
      </c>
      <c r="O92" s="27">
        <v>7.0840151307589097E-3</v>
      </c>
      <c r="P92" s="27">
        <v>5.6756589926327972E-3</v>
      </c>
      <c r="Q92" s="27">
        <v>0.19590986520715992</v>
      </c>
      <c r="R92" s="27">
        <v>3.8103045536307001E-2</v>
      </c>
      <c r="S92" s="27">
        <v>2.0248165238456732E-2</v>
      </c>
      <c r="T92" s="27">
        <v>9.328775623580679E-2</v>
      </c>
      <c r="U92" s="27">
        <v>2.6353207705727747E-2</v>
      </c>
      <c r="V92" s="27">
        <v>3.3803796118113483E-3</v>
      </c>
      <c r="W92" s="27">
        <v>2.2951169406671093E-2</v>
      </c>
      <c r="X92" s="27">
        <v>1.2973553659939116E-3</v>
      </c>
      <c r="Y92" s="27">
        <v>7.2864697097844197E-2</v>
      </c>
      <c r="Z92" s="27">
        <v>5.2602995179859155E-2</v>
      </c>
      <c r="AA92" s="27">
        <v>4.9878873791580618E-2</v>
      </c>
      <c r="AB92" s="27">
        <v>3.2867057894753941E-4</v>
      </c>
      <c r="AC92" s="27">
        <v>5.1444796879416338E-3</v>
      </c>
      <c r="AD92" s="27">
        <v>2.0732778365570484E-2</v>
      </c>
      <c r="AE92" s="27">
        <v>3.6603181444569465E-4</v>
      </c>
      <c r="AF92" s="27">
        <v>6.4434594554789437E-4</v>
      </c>
      <c r="AG92" s="27">
        <v>7.8220348986427577E-3</v>
      </c>
      <c r="AH92" s="73">
        <f t="shared" si="171"/>
        <v>1.5173608720572613</v>
      </c>
      <c r="AI92" s="73">
        <f t="shared" si="172"/>
        <v>1.2244200293691798</v>
      </c>
      <c r="AJ92" s="73">
        <f t="shared" si="173"/>
        <v>1.5576067675546368</v>
      </c>
      <c r="AK92" s="73">
        <f t="shared" si="174"/>
        <v>1.6168098746422253</v>
      </c>
      <c r="AL92" s="73">
        <f t="shared" si="175"/>
        <v>0.57019260747040612</v>
      </c>
      <c r="AM92" s="73">
        <f t="shared" si="176"/>
        <v>0.15935460569818402</v>
      </c>
      <c r="AN92" s="73">
        <f t="shared" si="177"/>
        <v>0.41140814347418336</v>
      </c>
      <c r="AO92" s="73">
        <f t="shared" si="178"/>
        <v>0.13319935512070927</v>
      </c>
      <c r="AP92" s="73">
        <f t="shared" si="179"/>
        <v>0.10671830928497093</v>
      </c>
      <c r="AQ92" s="73">
        <f t="shared" si="180"/>
        <v>3.6836549930665123</v>
      </c>
      <c r="AR92" s="73">
        <f t="shared" si="181"/>
        <v>0.71644413512530092</v>
      </c>
      <c r="AS92" s="73">
        <f t="shared" si="182"/>
        <v>0.38072230258648043</v>
      </c>
      <c r="AT92" s="73">
        <f t="shared" si="183"/>
        <v>1.7540714893894089</v>
      </c>
      <c r="AU92" s="73">
        <f t="shared" si="184"/>
        <v>0.49551422561529623</v>
      </c>
      <c r="AV92" s="73">
        <f t="shared" si="185"/>
        <v>6.356061866686448E-2</v>
      </c>
      <c r="AW92" s="73">
        <f t="shared" si="186"/>
        <v>0.43154636287560227</v>
      </c>
      <c r="AX92" s="73">
        <f t="shared" si="187"/>
        <v>2.4393919962487152E-2</v>
      </c>
      <c r="AY92" s="73">
        <f t="shared" si="188"/>
        <v>1.3700606909148305</v>
      </c>
      <c r="AZ92" s="73">
        <f t="shared" si="189"/>
        <v>0.98908386078283161</v>
      </c>
      <c r="BA92" s="73">
        <f t="shared" si="190"/>
        <v>0.93786273752270111</v>
      </c>
      <c r="BB92" s="73">
        <f t="shared" si="191"/>
        <v>6.1799288051876886E-3</v>
      </c>
      <c r="BC92" s="73">
        <f t="shared" si="192"/>
        <v>9.6730648398827404E-2</v>
      </c>
      <c r="BD92" s="73">
        <f t="shared" si="193"/>
        <v>0.38983438871604054</v>
      </c>
      <c r="BE92" s="73">
        <f t="shared" si="194"/>
        <v>6.8824248308185796E-3</v>
      </c>
      <c r="BF92" s="73">
        <f t="shared" si="195"/>
        <v>1.2115511166677678E-2</v>
      </c>
      <c r="BG92" s="73">
        <f t="shared" si="196"/>
        <v>0.14707619690237453</v>
      </c>
      <c r="BH92" s="73"/>
      <c r="BI92" s="73">
        <f t="shared" si="115"/>
        <v>33.668816002339099</v>
      </c>
      <c r="BJ92" s="73">
        <f t="shared" si="116"/>
        <v>33.127608310632667</v>
      </c>
      <c r="BK92" s="73">
        <f t="shared" si="117"/>
        <v>43.590715575559706</v>
      </c>
      <c r="BL92" s="73">
        <f t="shared" si="118"/>
        <v>68.223845294644121</v>
      </c>
      <c r="BM92" s="73">
        <f t="shared" si="119"/>
        <v>20.799448072197041</v>
      </c>
      <c r="BN92" s="73">
        <f t="shared" si="120"/>
        <v>9.1699920191078252</v>
      </c>
      <c r="BO92" s="73">
        <f t="shared" si="121"/>
        <v>26.897797384104976</v>
      </c>
      <c r="BP92" s="73">
        <f t="shared" si="122"/>
        <v>8.264894707501151</v>
      </c>
      <c r="BQ92" s="73">
        <f t="shared" si="123"/>
        <v>2.0654381901947918</v>
      </c>
      <c r="BR92" s="73">
        <f t="shared" si="124"/>
        <v>116.35295566882294</v>
      </c>
      <c r="BS92" s="73">
        <f t="shared" si="125"/>
        <v>26.047062149756783</v>
      </c>
      <c r="BT92" s="73">
        <f t="shared" si="126"/>
        <v>19.858559279420678</v>
      </c>
      <c r="BU92" s="73">
        <f t="shared" si="127"/>
        <v>63.63667893664342</v>
      </c>
      <c r="BV92" s="73">
        <f t="shared" si="128"/>
        <v>8.3578920403614543</v>
      </c>
      <c r="BW92" s="73">
        <f t="shared" si="129"/>
        <v>1.9563242356465842</v>
      </c>
      <c r="BX92" s="73">
        <f t="shared" si="130"/>
        <v>19.553892694594747</v>
      </c>
      <c r="BY92" s="73">
        <f t="shared" si="131"/>
        <v>0.41064409569045635</v>
      </c>
      <c r="BZ92" s="73">
        <f t="shared" si="132"/>
        <v>74.571897344637705</v>
      </c>
      <c r="CA92" s="73">
        <f t="shared" si="133"/>
        <v>38.026832413031535</v>
      </c>
      <c r="CB92" s="73">
        <f t="shared" si="134"/>
        <v>38.850458107364851</v>
      </c>
      <c r="CC92" s="73">
        <f t="shared" si="135"/>
        <v>0.18276539798665006</v>
      </c>
      <c r="CD92" s="73">
        <f t="shared" si="136"/>
        <v>4.1431985445196515</v>
      </c>
      <c r="CE92" s="73">
        <f t="shared" si="137"/>
        <v>23.936579086641668</v>
      </c>
      <c r="CF92" s="73">
        <f t="shared" si="138"/>
        <v>8.7332800771517671E-2</v>
      </c>
      <c r="CG92" s="73">
        <f t="shared" si="139"/>
        <v>0.17488830854167003</v>
      </c>
      <c r="CH92" s="73">
        <f t="shared" si="140"/>
        <v>0.99889333928623658</v>
      </c>
      <c r="CI92" s="73"/>
      <c r="CJ92" s="73">
        <f t="shared" si="141"/>
        <v>682.95540999999992</v>
      </c>
      <c r="CK92" s="73"/>
      <c r="CL92" s="78">
        <f t="shared" si="142"/>
        <v>4.9298703120807114E-2</v>
      </c>
      <c r="CM92" s="78">
        <f t="shared" si="143"/>
        <v>4.8506253593675566E-2</v>
      </c>
      <c r="CN92" s="78">
        <f t="shared" si="144"/>
        <v>6.3826590927158353E-2</v>
      </c>
      <c r="CO92" s="78">
        <f t="shared" si="145"/>
        <v>9.9895021396263814E-2</v>
      </c>
      <c r="CP92" s="78">
        <f t="shared" si="146"/>
        <v>3.0455060122002758E-2</v>
      </c>
      <c r="CQ92" s="78">
        <f t="shared" si="147"/>
        <v>1.3426926392028766E-2</v>
      </c>
      <c r="CR92" s="78">
        <f t="shared" si="148"/>
        <v>3.9384412203579994E-2</v>
      </c>
      <c r="CS92" s="78">
        <f t="shared" si="149"/>
        <v>1.2101660791443401E-2</v>
      </c>
      <c r="CT92" s="78">
        <f t="shared" si="150"/>
        <v>3.0242650690691388E-3</v>
      </c>
      <c r="CU92" s="78">
        <f t="shared" si="151"/>
        <v>0.17036684088764004</v>
      </c>
      <c r="CV92" s="78">
        <f t="shared" si="152"/>
        <v>3.8138744884906595E-2</v>
      </c>
      <c r="CW92" s="78">
        <f t="shared" si="153"/>
        <v>2.9077387760089168E-2</v>
      </c>
      <c r="CX92" s="78">
        <f t="shared" si="154"/>
        <v>9.3178380323019075E-2</v>
      </c>
      <c r="CY92" s="78">
        <f t="shared" si="155"/>
        <v>1.2237829758697505E-2</v>
      </c>
      <c r="CZ92" s="78">
        <f t="shared" si="156"/>
        <v>2.8644977505143188E-3</v>
      </c>
      <c r="DA92" s="78">
        <f t="shared" si="157"/>
        <v>2.8631287501763476E-2</v>
      </c>
      <c r="DB92" s="78">
        <f t="shared" si="158"/>
        <v>6.0127511939682323E-4</v>
      </c>
      <c r="DC92" s="78">
        <f t="shared" si="159"/>
        <v>0.10918999432867471</v>
      </c>
      <c r="DD92" s="78">
        <f t="shared" si="160"/>
        <v>5.5679817241701825E-2</v>
      </c>
      <c r="DE92" s="78">
        <f t="shared" si="161"/>
        <v>5.6885790109437534E-2</v>
      </c>
      <c r="DF92" s="78">
        <f t="shared" si="162"/>
        <v>2.6760956178185935E-4</v>
      </c>
      <c r="DG92" s="78">
        <f t="shared" si="163"/>
        <v>6.0665725519615582E-3</v>
      </c>
      <c r="DH92" s="78">
        <f t="shared" si="164"/>
        <v>3.5048524012192349E-2</v>
      </c>
      <c r="DI92" s="78">
        <f t="shared" si="165"/>
        <v>1.2787482095136737E-4</v>
      </c>
      <c r="DJ92" s="78">
        <f t="shared" si="166"/>
        <v>2.5607573493219722E-4</v>
      </c>
      <c r="DK92" s="78">
        <f t="shared" si="167"/>
        <v>1.4626040363107113E-3</v>
      </c>
      <c r="DN92" s="78">
        <f t="shared" si="197"/>
        <v>0.26152656903790483</v>
      </c>
      <c r="DO92" s="78">
        <f t="shared" si="198"/>
        <v>0.24268292603910049</v>
      </c>
      <c r="DP92" s="78">
        <f t="shared" si="199"/>
        <v>0.20760359883745369</v>
      </c>
      <c r="DQ92" s="78">
        <f t="shared" si="200"/>
        <v>0.18316142011387535</v>
      </c>
      <c r="DR92" s="78">
        <f t="shared" si="201"/>
        <v>9.5368059509054914E-2</v>
      </c>
      <c r="DS92" s="78">
        <f t="shared" si="202"/>
        <v>6.7937264456121291E-2</v>
      </c>
      <c r="DT92" s="78">
        <f t="shared" si="203"/>
        <v>0.22487717895173256</v>
      </c>
      <c r="DU92" s="78">
        <f t="shared" si="204"/>
        <v>0.22363151163305917</v>
      </c>
      <c r="DV92" s="78">
        <f t="shared" si="205"/>
        <v>0.24060723860170494</v>
      </c>
      <c r="DW92" s="78">
        <f t="shared" si="206"/>
        <v>0.33076135385565486</v>
      </c>
      <c r="DX92" s="78">
        <f t="shared" si="207"/>
        <v>0.17263234272671232</v>
      </c>
      <c r="DY92" s="78">
        <f t="shared" si="208"/>
        <v>0.13735809559232007</v>
      </c>
      <c r="DZ92" s="78">
        <f t="shared" si="209"/>
        <v>0.13691199533399437</v>
      </c>
      <c r="EA92" s="78">
        <f t="shared" si="210"/>
        <v>4.4334890130372125E-2</v>
      </c>
      <c r="EB92" s="78">
        <f t="shared" si="211"/>
        <v>0.14128705470034933</v>
      </c>
      <c r="EC92" s="78">
        <f t="shared" si="212"/>
        <v>0.19410237419153684</v>
      </c>
      <c r="ED92" s="78">
        <f t="shared" si="213"/>
        <v>0.2223568767992109</v>
      </c>
      <c r="EE92" s="78">
        <f t="shared" si="214"/>
        <v>0.22202321124159594</v>
      </c>
      <c r="EF92" s="78">
        <f t="shared" si="215"/>
        <v>0.11889978946488276</v>
      </c>
      <c r="EG92" s="78">
        <f t="shared" si="216"/>
        <v>9.8268496235373287E-2</v>
      </c>
      <c r="EH92" s="78">
        <f t="shared" si="217"/>
        <v>4.1510580946887136E-2</v>
      </c>
      <c r="EI92" s="78">
        <f t="shared" si="218"/>
        <v>4.1499047120037477E-2</v>
      </c>
      <c r="EJ92" s="78">
        <f t="shared" si="219"/>
        <v>3.6895078604386629E-2</v>
      </c>
      <c r="EK92" s="78">
        <f t="shared" si="220"/>
        <v>5.1145257713001387E-2</v>
      </c>
      <c r="EL92" s="78">
        <f t="shared" si="221"/>
        <v>9.9523636485725597E-2</v>
      </c>
      <c r="EM92" s="78">
        <f t="shared" si="222"/>
        <v>0.16309415167795174</v>
      </c>
    </row>
    <row r="93" spans="1:143" x14ac:dyDescent="0.25">
      <c r="A93" s="79">
        <f t="shared" si="168"/>
        <v>1.3613638820688881E-4</v>
      </c>
      <c r="B93">
        <v>1986</v>
      </c>
      <c r="C93" s="79">
        <f t="shared" si="113"/>
        <v>0.33119906260552823</v>
      </c>
      <c r="D93" s="81">
        <f t="shared" si="169"/>
        <v>3.2826354562673067E-4</v>
      </c>
      <c r="E93" s="74">
        <f t="shared" si="170"/>
        <v>0.19337711992217327</v>
      </c>
      <c r="F93">
        <v>1986</v>
      </c>
      <c r="G93" s="72">
        <v>3731000</v>
      </c>
      <c r="H93" s="27">
        <v>8.4246882447411256E-2</v>
      </c>
      <c r="I93" s="27">
        <v>6.3761932841843824E-2</v>
      </c>
      <c r="J93" s="27">
        <v>8.2435998119549894E-2</v>
      </c>
      <c r="K93" s="27">
        <v>8.4824604548406651E-2</v>
      </c>
      <c r="L93" s="27">
        <v>2.9879047927021143E-2</v>
      </c>
      <c r="M93" s="27">
        <v>8.4511558518140101E-3</v>
      </c>
      <c r="N93" s="27">
        <v>2.19648529743449E-2</v>
      </c>
      <c r="O93" s="27">
        <v>6.9136433177444381E-3</v>
      </c>
      <c r="P93" s="27">
        <v>5.6978725370043781E-3</v>
      </c>
      <c r="Q93" s="27">
        <v>0.19337711992217327</v>
      </c>
      <c r="R93" s="27">
        <v>4.0136740245165045E-2</v>
      </c>
      <c r="S93" s="27">
        <v>2.0030598075527789E-2</v>
      </c>
      <c r="T93" s="27">
        <v>9.3679024557265414E-2</v>
      </c>
      <c r="U93" s="27">
        <v>2.636651929227684E-2</v>
      </c>
      <c r="V93" s="27">
        <v>3.6440514460715713E-3</v>
      </c>
      <c r="W93" s="27">
        <v>2.286105593252119E-2</v>
      </c>
      <c r="X93" s="27">
        <v>1.3070758729011379E-3</v>
      </c>
      <c r="Y93" s="27">
        <v>7.214189246107984E-2</v>
      </c>
      <c r="Z93" s="27">
        <v>5.3322173822069205E-2</v>
      </c>
      <c r="AA93" s="27">
        <v>4.9671057101008977E-2</v>
      </c>
      <c r="AB93" s="27">
        <v>3.2826354562673067E-4</v>
      </c>
      <c r="AC93" s="27">
        <v>5.081563164917105E-3</v>
      </c>
      <c r="AD93" s="27">
        <v>2.0634407345712057E-2</v>
      </c>
      <c r="AE93" s="27">
        <v>4.385905319880325E-4</v>
      </c>
      <c r="AF93" s="27">
        <v>6.9402739696247521E-4</v>
      </c>
      <c r="AG93" s="27">
        <v>8.1098487215928387E-3</v>
      </c>
      <c r="AH93" s="73">
        <f t="shared" si="171"/>
        <v>1.571625592056457</v>
      </c>
      <c r="AI93" s="73">
        <f t="shared" si="172"/>
        <v>1.1894788571645964</v>
      </c>
      <c r="AJ93" s="73">
        <f t="shared" si="173"/>
        <v>1.5378435449202033</v>
      </c>
      <c r="AK93" s="73">
        <f t="shared" si="174"/>
        <v>1.5824029978505261</v>
      </c>
      <c r="AL93" s="73">
        <f t="shared" si="175"/>
        <v>0.55739363907857942</v>
      </c>
      <c r="AM93" s="73">
        <f t="shared" si="176"/>
        <v>0.15765631241559036</v>
      </c>
      <c r="AN93" s="73">
        <f t="shared" si="177"/>
        <v>0.40975433223640406</v>
      </c>
      <c r="AO93" s="73">
        <f t="shared" si="178"/>
        <v>0.12897401609252249</v>
      </c>
      <c r="AP93" s="73">
        <f t="shared" si="179"/>
        <v>0.10629381217781667</v>
      </c>
      <c r="AQ93" s="73">
        <f t="shared" si="180"/>
        <v>3.6074501721481425</v>
      </c>
      <c r="AR93" s="73">
        <f t="shared" si="181"/>
        <v>0.74875088927355393</v>
      </c>
      <c r="AS93" s="73">
        <f t="shared" si="182"/>
        <v>0.37367080709897094</v>
      </c>
      <c r="AT93" s="73">
        <f t="shared" si="183"/>
        <v>1.7475822031157862</v>
      </c>
      <c r="AU93" s="73">
        <f t="shared" si="184"/>
        <v>0.49186741739742446</v>
      </c>
      <c r="AV93" s="73">
        <f t="shared" si="185"/>
        <v>6.797977972646517E-2</v>
      </c>
      <c r="AW93" s="73">
        <f t="shared" si="186"/>
        <v>0.4264729984211828</v>
      </c>
      <c r="AX93" s="73">
        <f t="shared" si="187"/>
        <v>2.4383500408970728E-2</v>
      </c>
      <c r="AY93" s="73">
        <f t="shared" si="188"/>
        <v>1.3458070038614445</v>
      </c>
      <c r="AZ93" s="73">
        <f t="shared" si="189"/>
        <v>0.99472515265070105</v>
      </c>
      <c r="BA93" s="73">
        <f t="shared" si="190"/>
        <v>0.92661357021932245</v>
      </c>
      <c r="BB93" s="73">
        <f t="shared" si="191"/>
        <v>6.1237564436666609E-3</v>
      </c>
      <c r="BC93" s="73">
        <f t="shared" si="192"/>
        <v>9.4796560841528585E-2</v>
      </c>
      <c r="BD93" s="73">
        <f t="shared" si="193"/>
        <v>0.38493486903425844</v>
      </c>
      <c r="BE93" s="73">
        <f t="shared" si="194"/>
        <v>8.1819063742367467E-3</v>
      </c>
      <c r="BF93" s="73">
        <f t="shared" si="195"/>
        <v>1.2947081090334975E-2</v>
      </c>
      <c r="BG93" s="73">
        <f t="shared" si="196"/>
        <v>0.15128922790131441</v>
      </c>
      <c r="BH93" s="73"/>
      <c r="BI93" s="73">
        <f t="shared" si="115"/>
        <v>35.240441594395556</v>
      </c>
      <c r="BJ93" s="73">
        <f t="shared" si="116"/>
        <v>34.317087167797261</v>
      </c>
      <c r="BK93" s="73">
        <f t="shared" si="117"/>
        <v>45.128559120479906</v>
      </c>
      <c r="BL93" s="73">
        <f t="shared" si="118"/>
        <v>69.806248292494644</v>
      </c>
      <c r="BM93" s="73">
        <f t="shared" si="119"/>
        <v>21.356841711275621</v>
      </c>
      <c r="BN93" s="73">
        <f t="shared" si="120"/>
        <v>9.3276483315234149</v>
      </c>
      <c r="BO93" s="73">
        <f t="shared" si="121"/>
        <v>27.307551716341379</v>
      </c>
      <c r="BP93" s="73">
        <f t="shared" si="122"/>
        <v>8.3938687235936733</v>
      </c>
      <c r="BQ93" s="73">
        <f t="shared" si="123"/>
        <v>2.1717320023726083</v>
      </c>
      <c r="BR93" s="73">
        <f t="shared" si="124"/>
        <v>119.96040584097109</v>
      </c>
      <c r="BS93" s="73">
        <f t="shared" si="125"/>
        <v>26.795813039030339</v>
      </c>
      <c r="BT93" s="73">
        <f t="shared" si="126"/>
        <v>20.23223008651965</v>
      </c>
      <c r="BU93" s="73">
        <f t="shared" si="127"/>
        <v>65.384261139759204</v>
      </c>
      <c r="BV93" s="73">
        <f t="shared" si="128"/>
        <v>8.8497594577588785</v>
      </c>
      <c r="BW93" s="73">
        <f t="shared" si="129"/>
        <v>2.0243040153730494</v>
      </c>
      <c r="BX93" s="73">
        <f t="shared" si="130"/>
        <v>19.98036569301593</v>
      </c>
      <c r="BY93" s="73">
        <f t="shared" si="131"/>
        <v>0.43502759609942709</v>
      </c>
      <c r="BZ93" s="73">
        <f t="shared" si="132"/>
        <v>75.917704348499143</v>
      </c>
      <c r="CA93" s="73">
        <f t="shared" si="133"/>
        <v>39.021557565682237</v>
      </c>
      <c r="CB93" s="73">
        <f t="shared" si="134"/>
        <v>39.777071677584175</v>
      </c>
      <c r="CC93" s="73">
        <f t="shared" si="135"/>
        <v>0.18888915443031673</v>
      </c>
      <c r="CD93" s="73">
        <f t="shared" si="136"/>
        <v>4.23799510536118</v>
      </c>
      <c r="CE93" s="73">
        <f t="shared" si="137"/>
        <v>24.321513955675925</v>
      </c>
      <c r="CF93" s="73">
        <f t="shared" si="138"/>
        <v>9.5514707145754413E-2</v>
      </c>
      <c r="CG93" s="73">
        <f t="shared" si="139"/>
        <v>0.18783538963200502</v>
      </c>
      <c r="CH93" s="73">
        <f t="shared" si="140"/>
        <v>1.150182567187551</v>
      </c>
      <c r="CI93" s="73"/>
      <c r="CJ93" s="73">
        <f t="shared" si="141"/>
        <v>701.61040999999989</v>
      </c>
      <c r="CK93" s="73"/>
      <c r="CL93" s="78">
        <f t="shared" si="142"/>
        <v>5.0227934323830173E-2</v>
      </c>
      <c r="CM93" s="78">
        <f t="shared" si="143"/>
        <v>4.8911884257528716E-2</v>
      </c>
      <c r="CN93" s="78">
        <f t="shared" si="144"/>
        <v>6.4321393293579998E-2</v>
      </c>
      <c r="CO93" s="78">
        <f t="shared" si="145"/>
        <v>9.9494316642899663E-2</v>
      </c>
      <c r="CP93" s="78">
        <f t="shared" si="146"/>
        <v>3.0439744631604915E-2</v>
      </c>
      <c r="CQ93" s="78">
        <f t="shared" si="147"/>
        <v>1.3294626474432466E-2</v>
      </c>
      <c r="CR93" s="78">
        <f t="shared" si="148"/>
        <v>3.8921246502516098E-2</v>
      </c>
      <c r="CS93" s="78">
        <f t="shared" si="149"/>
        <v>1.1963717476189777E-2</v>
      </c>
      <c r="CT93" s="78">
        <f t="shared" si="150"/>
        <v>3.0953531638343401E-3</v>
      </c>
      <c r="CU93" s="78">
        <f t="shared" si="151"/>
        <v>0.17097865728784029</v>
      </c>
      <c r="CV93" s="78">
        <f t="shared" si="152"/>
        <v>3.8191869244115613E-2</v>
      </c>
      <c r="CW93" s="78">
        <f t="shared" si="153"/>
        <v>2.8836844206059673E-2</v>
      </c>
      <c r="CX93" s="78">
        <f t="shared" si="154"/>
        <v>9.3191691867512652E-2</v>
      </c>
      <c r="CY93" s="78">
        <f t="shared" si="155"/>
        <v>1.2613495084485534E-2</v>
      </c>
      <c r="CZ93" s="78">
        <f t="shared" si="156"/>
        <v>2.8852251712927829E-3</v>
      </c>
      <c r="DA93" s="78">
        <f t="shared" si="157"/>
        <v>2.8477863794831568E-2</v>
      </c>
      <c r="DB93" s="78">
        <f t="shared" si="158"/>
        <v>6.2004153572839252E-4</v>
      </c>
      <c r="DC93" s="78">
        <f t="shared" si="159"/>
        <v>0.10820492864194982</v>
      </c>
      <c r="DD93" s="78">
        <f t="shared" si="160"/>
        <v>5.561713026134011E-2</v>
      </c>
      <c r="DE93" s="78">
        <f t="shared" si="161"/>
        <v>5.6693958799134948E-2</v>
      </c>
      <c r="DF93" s="78">
        <f t="shared" si="162"/>
        <v>2.6922228025424646E-4</v>
      </c>
      <c r="DG93" s="78">
        <f t="shared" si="163"/>
        <v>6.0403823047055138E-3</v>
      </c>
      <c r="DH93" s="78">
        <f t="shared" si="164"/>
        <v>3.4665269512856756E-2</v>
      </c>
      <c r="DI93" s="78">
        <f t="shared" si="165"/>
        <v>1.3613638820688881E-4</v>
      </c>
      <c r="DJ93" s="78">
        <f t="shared" si="166"/>
        <v>2.6772035727349751E-4</v>
      </c>
      <c r="DK93" s="78">
        <f t="shared" si="167"/>
        <v>1.6393464959956212E-3</v>
      </c>
      <c r="DN93" s="78">
        <f t="shared" si="197"/>
        <v>0.26295552851783854</v>
      </c>
      <c r="DO93" s="78">
        <f t="shared" si="198"/>
        <v>0.24316733882561331</v>
      </c>
      <c r="DP93" s="78">
        <f t="shared" si="199"/>
        <v>0.20755008104251704</v>
      </c>
      <c r="DQ93" s="78">
        <f t="shared" si="200"/>
        <v>0.18214993425145315</v>
      </c>
      <c r="DR93" s="78">
        <f t="shared" si="201"/>
        <v>9.4619335084743253E-2</v>
      </c>
      <c r="DS93" s="78">
        <f t="shared" si="202"/>
        <v>6.7274943616972685E-2</v>
      </c>
      <c r="DT93" s="78">
        <f t="shared" si="203"/>
        <v>0.22495897443038049</v>
      </c>
      <c r="DU93" s="78">
        <f t="shared" si="204"/>
        <v>0.22422959717198002</v>
      </c>
      <c r="DV93" s="78">
        <f t="shared" si="205"/>
        <v>0.24110272390184989</v>
      </c>
      <c r="DW93" s="78">
        <f t="shared" si="206"/>
        <v>0.33119906260552823</v>
      </c>
      <c r="DX93" s="78">
        <f t="shared" si="207"/>
        <v>0.17283390040217347</v>
      </c>
      <c r="DY93" s="78">
        <f t="shared" si="208"/>
        <v>0.13752725632935064</v>
      </c>
      <c r="DZ93" s="78">
        <f t="shared" si="209"/>
        <v>0.13716827591812253</v>
      </c>
      <c r="EA93" s="78">
        <f t="shared" si="210"/>
        <v>4.4596625586338277E-2</v>
      </c>
      <c r="EB93" s="78">
        <f t="shared" si="211"/>
        <v>0.14018805914380256</v>
      </c>
      <c r="EC93" s="78">
        <f t="shared" si="212"/>
        <v>0.19291996423384988</v>
      </c>
      <c r="ED93" s="78">
        <f t="shared" si="213"/>
        <v>0.22113605923815327</v>
      </c>
      <c r="EE93" s="78">
        <f t="shared" si="214"/>
        <v>0.22078523998267913</v>
      </c>
      <c r="EF93" s="78">
        <f t="shared" si="215"/>
        <v>0.11862069364543482</v>
      </c>
      <c r="EG93" s="78">
        <f t="shared" si="216"/>
        <v>9.7668832896951469E-2</v>
      </c>
      <c r="EH93" s="78">
        <f t="shared" si="217"/>
        <v>4.1111010486023405E-2</v>
      </c>
      <c r="EI93" s="78">
        <f t="shared" si="218"/>
        <v>4.1109508563042657E-2</v>
      </c>
      <c r="EJ93" s="78">
        <f t="shared" si="219"/>
        <v>3.6708472754332762E-2</v>
      </c>
      <c r="EK93" s="78">
        <f t="shared" si="220"/>
        <v>5.2271137565306179E-2</v>
      </c>
      <c r="EL93" s="78">
        <f t="shared" si="221"/>
        <v>0.101046885434628</v>
      </c>
      <c r="EM93" s="78">
        <f t="shared" si="222"/>
        <v>0.16510055837093451</v>
      </c>
    </row>
    <row r="94" spans="1:143" x14ac:dyDescent="0.25">
      <c r="A94" s="79">
        <f t="shared" si="168"/>
        <v>1.4732808935120415E-4</v>
      </c>
      <c r="B94">
        <v>1987</v>
      </c>
      <c r="C94" s="79">
        <f t="shared" si="113"/>
        <v>0.3315710417116457</v>
      </c>
      <c r="D94" s="81">
        <f t="shared" si="169"/>
        <v>3.8165422448880042E-4</v>
      </c>
      <c r="E94" s="74">
        <f t="shared" si="170"/>
        <v>0.19144033195341031</v>
      </c>
      <c r="F94">
        <v>1987</v>
      </c>
      <c r="G94" s="72">
        <v>3829000</v>
      </c>
      <c r="H94" s="27">
        <v>8.6096797588717189E-2</v>
      </c>
      <c r="I94" s="27">
        <v>6.1923933954522038E-2</v>
      </c>
      <c r="J94" s="27">
        <v>8.3539392665913717E-2</v>
      </c>
      <c r="K94" s="27">
        <v>8.5020446910664502E-2</v>
      </c>
      <c r="L94" s="27">
        <v>3.0585941080521001E-2</v>
      </c>
      <c r="M94" s="27">
        <v>8.3872804081127246E-3</v>
      </c>
      <c r="N94" s="27">
        <v>2.1565607808473903E-2</v>
      </c>
      <c r="O94" s="27">
        <v>7.3500600086944265E-3</v>
      </c>
      <c r="P94" s="27">
        <v>5.9354736345006839E-3</v>
      </c>
      <c r="Q94" s="27">
        <v>0.19144033195341031</v>
      </c>
      <c r="R94" s="27">
        <v>4.0524495822440734E-2</v>
      </c>
      <c r="S94" s="27">
        <v>2.0235178334904798E-2</v>
      </c>
      <c r="T94" s="27">
        <v>9.3003023752079125E-2</v>
      </c>
      <c r="U94" s="27">
        <v>2.6150818814481204E-2</v>
      </c>
      <c r="V94" s="27">
        <v>3.780628153538637E-3</v>
      </c>
      <c r="W94" s="27">
        <v>2.2562089835615307E-2</v>
      </c>
      <c r="X94" s="27">
        <v>1.3963613129119735E-3</v>
      </c>
      <c r="Y94" s="27">
        <v>6.9540937507872963E-2</v>
      </c>
      <c r="Z94" s="27">
        <v>5.3360299276947493E-2</v>
      </c>
      <c r="AA94" s="27">
        <v>5.1552802022767387E-2</v>
      </c>
      <c r="AB94" s="27">
        <v>3.8165422448880042E-4</v>
      </c>
      <c r="AC94" s="27">
        <v>5.1228503138194747E-3</v>
      </c>
      <c r="AD94" s="27">
        <v>2.0371330263303893E-2</v>
      </c>
      <c r="AE94" s="27">
        <v>5.5747246273645011E-4</v>
      </c>
      <c r="AF94" s="27">
        <v>6.7111108014041878E-4</v>
      </c>
      <c r="AG94" s="27">
        <v>8.9436808084208362E-3</v>
      </c>
      <c r="AH94" s="73">
        <f t="shared" si="171"/>
        <v>1.6483231898359905</v>
      </c>
      <c r="AI94" s="73">
        <f t="shared" si="172"/>
        <v>1.1855337155593244</v>
      </c>
      <c r="AJ94" s="73">
        <f t="shared" si="173"/>
        <v>1.5993616725889179</v>
      </c>
      <c r="AK94" s="73">
        <f t="shared" si="174"/>
        <v>1.6277164561046717</v>
      </c>
      <c r="AL94" s="73">
        <f t="shared" si="175"/>
        <v>0.58556784198657452</v>
      </c>
      <c r="AM94" s="73">
        <f t="shared" si="176"/>
        <v>0.16057448341331812</v>
      </c>
      <c r="AN94" s="73">
        <f t="shared" si="177"/>
        <v>0.41287356149323284</v>
      </c>
      <c r="AO94" s="73">
        <f t="shared" si="178"/>
        <v>0.1407168988664548</v>
      </c>
      <c r="AP94" s="73">
        <f t="shared" si="179"/>
        <v>0.11363464273251558</v>
      </c>
      <c r="AQ94" s="73">
        <f t="shared" si="180"/>
        <v>3.6651251552480408</v>
      </c>
      <c r="AR94" s="73">
        <f t="shared" si="181"/>
        <v>0.77584147252062785</v>
      </c>
      <c r="AS94" s="73">
        <f t="shared" si="182"/>
        <v>0.38740248922175236</v>
      </c>
      <c r="AT94" s="73">
        <f t="shared" si="183"/>
        <v>1.7805428897335549</v>
      </c>
      <c r="AU94" s="73">
        <f t="shared" si="184"/>
        <v>0.50065742620324261</v>
      </c>
      <c r="AV94" s="73">
        <f t="shared" si="185"/>
        <v>7.2380125999497211E-2</v>
      </c>
      <c r="AW94" s="73">
        <f t="shared" si="186"/>
        <v>0.43195120990285507</v>
      </c>
      <c r="AX94" s="73">
        <f t="shared" si="187"/>
        <v>2.6733337335699735E-2</v>
      </c>
      <c r="AY94" s="73">
        <f t="shared" si="188"/>
        <v>1.3313612485882278</v>
      </c>
      <c r="AZ94" s="73">
        <f t="shared" si="189"/>
        <v>1.0215829296571597</v>
      </c>
      <c r="BA94" s="73">
        <f t="shared" si="190"/>
        <v>0.98697839472588167</v>
      </c>
      <c r="BB94" s="73">
        <f t="shared" si="191"/>
        <v>7.3067701278380845E-3</v>
      </c>
      <c r="BC94" s="73">
        <f t="shared" si="192"/>
        <v>9.807696925807384E-2</v>
      </c>
      <c r="BD94" s="73">
        <f t="shared" si="193"/>
        <v>0.39000911789095305</v>
      </c>
      <c r="BE94" s="73">
        <f t="shared" si="194"/>
        <v>1.0672810299089338E-2</v>
      </c>
      <c r="BF94" s="73">
        <f t="shared" si="195"/>
        <v>1.2848421629288318E-2</v>
      </c>
      <c r="BG94" s="73">
        <f t="shared" si="196"/>
        <v>0.17122676907721693</v>
      </c>
      <c r="BH94" s="73"/>
      <c r="BI94" s="73">
        <f t="shared" si="115"/>
        <v>36.888764784231547</v>
      </c>
      <c r="BJ94" s="73">
        <f t="shared" si="116"/>
        <v>35.502620883356585</v>
      </c>
      <c r="BK94" s="73">
        <f t="shared" si="117"/>
        <v>46.727920793068826</v>
      </c>
      <c r="BL94" s="73">
        <f t="shared" si="118"/>
        <v>71.433964748599323</v>
      </c>
      <c r="BM94" s="73">
        <f t="shared" si="119"/>
        <v>21.942409553262195</v>
      </c>
      <c r="BN94" s="73">
        <f t="shared" si="120"/>
        <v>9.4882228149367336</v>
      </c>
      <c r="BO94" s="73">
        <f t="shared" si="121"/>
        <v>27.720425277834611</v>
      </c>
      <c r="BP94" s="73">
        <f t="shared" si="122"/>
        <v>8.5345856224601278</v>
      </c>
      <c r="BQ94" s="73">
        <f t="shared" si="123"/>
        <v>2.2853666451051238</v>
      </c>
      <c r="BR94" s="73">
        <f t="shared" si="124"/>
        <v>123.62553099621913</v>
      </c>
      <c r="BS94" s="73">
        <f t="shared" si="125"/>
        <v>27.571654511550967</v>
      </c>
      <c r="BT94" s="73">
        <f t="shared" si="126"/>
        <v>20.619632575741402</v>
      </c>
      <c r="BU94" s="73">
        <f t="shared" si="127"/>
        <v>67.164804029492757</v>
      </c>
      <c r="BV94" s="73">
        <f t="shared" si="128"/>
        <v>9.3504168839621205</v>
      </c>
      <c r="BW94" s="73">
        <f t="shared" si="129"/>
        <v>2.0966841413725468</v>
      </c>
      <c r="BX94" s="73">
        <f t="shared" si="130"/>
        <v>20.412316902918786</v>
      </c>
      <c r="BY94" s="73">
        <f t="shared" si="131"/>
        <v>0.46176093343512681</v>
      </c>
      <c r="BZ94" s="73">
        <f t="shared" si="132"/>
        <v>77.249065597087366</v>
      </c>
      <c r="CA94" s="73">
        <f t="shared" si="133"/>
        <v>40.043140495339394</v>
      </c>
      <c r="CB94" s="73">
        <f t="shared" si="134"/>
        <v>40.764050072310056</v>
      </c>
      <c r="CC94" s="73">
        <f t="shared" si="135"/>
        <v>0.19619592455815482</v>
      </c>
      <c r="CD94" s="73">
        <f t="shared" si="136"/>
        <v>4.3360720746192536</v>
      </c>
      <c r="CE94" s="73">
        <f t="shared" si="137"/>
        <v>24.71152307356688</v>
      </c>
      <c r="CF94" s="73">
        <f t="shared" si="138"/>
        <v>0.10618751744484375</v>
      </c>
      <c r="CG94" s="73">
        <f t="shared" si="139"/>
        <v>0.20068381126129334</v>
      </c>
      <c r="CH94" s="73">
        <f t="shared" si="140"/>
        <v>1.3214093362647679</v>
      </c>
      <c r="CI94" s="73"/>
      <c r="CJ94" s="73">
        <f t="shared" si="141"/>
        <v>720.75540999999987</v>
      </c>
      <c r="CK94" s="73"/>
      <c r="CL94" s="78">
        <f t="shared" si="142"/>
        <v>5.1180697740765557E-2</v>
      </c>
      <c r="CM94" s="78">
        <f t="shared" si="143"/>
        <v>4.9257515643700255E-2</v>
      </c>
      <c r="CN94" s="78">
        <f t="shared" si="144"/>
        <v>6.4831869653352775E-2</v>
      </c>
      <c r="CO94" s="78">
        <f t="shared" si="145"/>
        <v>9.9109855795046109E-2</v>
      </c>
      <c r="CP94" s="78">
        <f t="shared" si="146"/>
        <v>3.0443627961477527E-2</v>
      </c>
      <c r="CQ94" s="78">
        <f t="shared" si="147"/>
        <v>1.3164275541042051E-2</v>
      </c>
      <c r="CR94" s="78">
        <f t="shared" si="148"/>
        <v>3.8460238928813055E-2</v>
      </c>
      <c r="CS94" s="78">
        <f t="shared" si="149"/>
        <v>1.1841167619484299E-2</v>
      </c>
      <c r="CT94" s="78">
        <f t="shared" si="150"/>
        <v>3.1707936054272893E-3</v>
      </c>
      <c r="CU94" s="78">
        <f t="shared" si="151"/>
        <v>0.17152216865943351</v>
      </c>
      <c r="CV94" s="78">
        <f t="shared" si="152"/>
        <v>3.8253829425367716E-2</v>
      </c>
      <c r="CW94" s="78">
        <f t="shared" si="153"/>
        <v>2.8608363238982009E-2</v>
      </c>
      <c r="CX94" s="78">
        <f t="shared" si="154"/>
        <v>9.3186680387862458E-2</v>
      </c>
      <c r="CY94" s="78">
        <f t="shared" si="155"/>
        <v>1.29730790143665E-2</v>
      </c>
      <c r="CZ94" s="78">
        <f t="shared" si="156"/>
        <v>2.9090092315402073E-3</v>
      </c>
      <c r="DA94" s="78">
        <f t="shared" si="157"/>
        <v>2.8320726587288174E-2</v>
      </c>
      <c r="DB94" s="78">
        <f t="shared" si="158"/>
        <v>6.4066245917616753E-4</v>
      </c>
      <c r="DC94" s="78">
        <f t="shared" si="159"/>
        <v>0.10717791989530454</v>
      </c>
      <c r="DD94" s="78">
        <f t="shared" si="160"/>
        <v>5.5557183393655556E-2</v>
      </c>
      <c r="DE94" s="78">
        <f t="shared" si="161"/>
        <v>5.6557397290032223E-2</v>
      </c>
      <c r="DF94" s="78">
        <f t="shared" si="162"/>
        <v>2.7220874354332611E-4</v>
      </c>
      <c r="DG94" s="78">
        <f t="shared" si="163"/>
        <v>6.0160104446794985E-3</v>
      </c>
      <c r="DH94" s="78">
        <f t="shared" si="164"/>
        <v>3.4285588052078424E-2</v>
      </c>
      <c r="DI94" s="78">
        <f t="shared" si="165"/>
        <v>1.4732808935120415E-4</v>
      </c>
      <c r="DJ94" s="78">
        <f t="shared" si="166"/>
        <v>2.784353866470366E-4</v>
      </c>
      <c r="DK94" s="78">
        <f t="shared" si="167"/>
        <v>1.8333672115825924E-3</v>
      </c>
      <c r="DN94" s="78">
        <f t="shared" si="197"/>
        <v>0.2643799388328647</v>
      </c>
      <c r="DO94" s="78">
        <f t="shared" si="198"/>
        <v>0.24364286905357668</v>
      </c>
      <c r="DP94" s="78">
        <f t="shared" si="199"/>
        <v>0.20754962895091847</v>
      </c>
      <c r="DQ94" s="78">
        <f t="shared" si="200"/>
        <v>0.18117799822637876</v>
      </c>
      <c r="DR94" s="78">
        <f t="shared" si="201"/>
        <v>9.390931005081693E-2</v>
      </c>
      <c r="DS94" s="78">
        <f t="shared" si="202"/>
        <v>6.6636475694766689E-2</v>
      </c>
      <c r="DT94" s="78">
        <f t="shared" si="203"/>
        <v>0.22499436881315815</v>
      </c>
      <c r="DU94" s="78">
        <f t="shared" si="204"/>
        <v>0.22478795930971279</v>
      </c>
      <c r="DV94" s="78">
        <f t="shared" si="205"/>
        <v>0.24155515492921051</v>
      </c>
      <c r="DW94" s="78">
        <f t="shared" si="206"/>
        <v>0.3315710417116457</v>
      </c>
      <c r="DX94" s="78">
        <f t="shared" si="207"/>
        <v>0.17302195206657869</v>
      </c>
      <c r="DY94" s="78">
        <f t="shared" si="208"/>
        <v>0.13767713187275116</v>
      </c>
      <c r="DZ94" s="78">
        <f t="shared" si="209"/>
        <v>0.13738949522105734</v>
      </c>
      <c r="EA94" s="78">
        <f t="shared" si="210"/>
        <v>4.4843477292371051E-2</v>
      </c>
      <c r="EB94" s="78">
        <f t="shared" si="211"/>
        <v>0.13904831817330909</v>
      </c>
      <c r="EC94" s="78">
        <f t="shared" si="212"/>
        <v>0.19169649233542443</v>
      </c>
      <c r="ED94" s="78">
        <f t="shared" si="213"/>
        <v>0.21993316303816848</v>
      </c>
      <c r="EE94" s="78">
        <f t="shared" si="214"/>
        <v>0.21956470932253566</v>
      </c>
      <c r="EF94" s="78">
        <f t="shared" si="215"/>
        <v>0.1184027998719106</v>
      </c>
      <c r="EG94" s="78">
        <f t="shared" si="216"/>
        <v>9.713120453033347E-2</v>
      </c>
      <c r="EH94" s="78">
        <f t="shared" si="217"/>
        <v>4.072113532965245E-2</v>
      </c>
      <c r="EI94" s="78">
        <f t="shared" si="218"/>
        <v>4.0727361972756157E-2</v>
      </c>
      <c r="EJ94" s="78">
        <f t="shared" si="219"/>
        <v>3.6544718739659254E-2</v>
      </c>
      <c r="EK94" s="78">
        <f t="shared" si="220"/>
        <v>5.3439828428346388E-2</v>
      </c>
      <c r="EL94" s="78">
        <f t="shared" si="221"/>
        <v>0.10255001598269545</v>
      </c>
      <c r="EM94" s="78">
        <f t="shared" si="222"/>
        <v>0.16710345024940118</v>
      </c>
    </row>
    <row r="95" spans="1:143" x14ac:dyDescent="0.25">
      <c r="A95" s="79">
        <f t="shared" si="168"/>
        <v>1.6182765820243699E-4</v>
      </c>
      <c r="B95">
        <v>1988</v>
      </c>
      <c r="C95" s="79">
        <f t="shared" si="113"/>
        <v>0.33189137453888745</v>
      </c>
      <c r="D95" s="81">
        <f t="shared" si="169"/>
        <v>4.5858175357061059E-4</v>
      </c>
      <c r="E95" s="74">
        <f t="shared" si="170"/>
        <v>0.1898889259565639</v>
      </c>
      <c r="F95">
        <v>1988</v>
      </c>
      <c r="G95" s="72">
        <v>3913000</v>
      </c>
      <c r="H95" s="27">
        <v>8.7700492256400017E-2</v>
      </c>
      <c r="I95" s="27">
        <v>5.9871848100153835E-2</v>
      </c>
      <c r="J95" s="27">
        <v>8.4865338017107134E-2</v>
      </c>
      <c r="K95" s="27">
        <v>8.2633608342945947E-2</v>
      </c>
      <c r="L95" s="27">
        <v>3.1008388333512861E-2</v>
      </c>
      <c r="M95" s="27">
        <v>8.5227183596891468E-3</v>
      </c>
      <c r="N95" s="27">
        <v>2.0980768848651288E-2</v>
      </c>
      <c r="O95" s="27">
        <v>7.4345671291527271E-3</v>
      </c>
      <c r="P95" s="27">
        <v>6.6110024063776853E-3</v>
      </c>
      <c r="Q95" s="27">
        <v>0.1898889259565639</v>
      </c>
      <c r="R95" s="27">
        <v>4.0541346086472724E-2</v>
      </c>
      <c r="S95" s="27">
        <v>2.0944165972083508E-2</v>
      </c>
      <c r="T95" s="27">
        <v>9.2317683686307078E-2</v>
      </c>
      <c r="U95" s="27">
        <v>2.7204826559883873E-2</v>
      </c>
      <c r="V95" s="27">
        <v>3.751794848197413E-3</v>
      </c>
      <c r="W95" s="27">
        <v>2.1809039655556473E-2</v>
      </c>
      <c r="X95" s="27">
        <v>1.3977069866524996E-3</v>
      </c>
      <c r="Y95" s="27">
        <v>6.812736546089819E-2</v>
      </c>
      <c r="Z95" s="27">
        <v>5.3020312504902169E-2</v>
      </c>
      <c r="AA95" s="27">
        <v>5.3343463615171997E-2</v>
      </c>
      <c r="AB95" s="27">
        <v>4.5858175357061059E-4</v>
      </c>
      <c r="AC95" s="27">
        <v>5.6927931027630991E-3</v>
      </c>
      <c r="AD95" s="27">
        <v>1.9968960760670524E-2</v>
      </c>
      <c r="AE95" s="27">
        <v>6.9597755302449574E-4</v>
      </c>
      <c r="AF95" s="27">
        <v>7.1218739836165527E-4</v>
      </c>
      <c r="AG95" s="27">
        <v>1.0496136304929153E-2</v>
      </c>
      <c r="AH95" s="73">
        <f t="shared" si="171"/>
        <v>1.7158601309964663</v>
      </c>
      <c r="AI95" s="73">
        <f t="shared" si="172"/>
        <v>1.1713927080795097</v>
      </c>
      <c r="AJ95" s="73">
        <f t="shared" si="173"/>
        <v>1.6603903383047012</v>
      </c>
      <c r="AK95" s="73">
        <f t="shared" si="174"/>
        <v>1.6167265472297374</v>
      </c>
      <c r="AL95" s="73">
        <f t="shared" si="175"/>
        <v>0.60667911774517913</v>
      </c>
      <c r="AM95" s="73">
        <f t="shared" si="176"/>
        <v>0.16674698470731816</v>
      </c>
      <c r="AN95" s="73">
        <f t="shared" si="177"/>
        <v>0.41048874252386247</v>
      </c>
      <c r="AO95" s="73">
        <f t="shared" si="178"/>
        <v>0.14545730588187311</v>
      </c>
      <c r="AP95" s="73">
        <f t="shared" si="179"/>
        <v>0.1293442620807794</v>
      </c>
      <c r="AQ95" s="73">
        <f t="shared" si="180"/>
        <v>3.7151768363401723</v>
      </c>
      <c r="AR95" s="73">
        <f t="shared" si="181"/>
        <v>0.79319143618183885</v>
      </c>
      <c r="AS95" s="73">
        <f t="shared" si="182"/>
        <v>0.40977260724381381</v>
      </c>
      <c r="AT95" s="73">
        <f t="shared" si="183"/>
        <v>1.806195481322598</v>
      </c>
      <c r="AU95" s="73">
        <f t="shared" si="184"/>
        <v>0.53226243164412801</v>
      </c>
      <c r="AV95" s="73">
        <f t="shared" si="185"/>
        <v>7.340386620498239E-2</v>
      </c>
      <c r="AW95" s="73">
        <f t="shared" si="186"/>
        <v>0.42669386086096239</v>
      </c>
      <c r="AX95" s="73">
        <f t="shared" si="187"/>
        <v>2.7346137193856153E-2</v>
      </c>
      <c r="AY95" s="73">
        <f t="shared" si="188"/>
        <v>1.3329119052424729</v>
      </c>
      <c r="AZ95" s="73">
        <f t="shared" si="189"/>
        <v>1.0373424141584109</v>
      </c>
      <c r="BA95" s="73">
        <f t="shared" si="190"/>
        <v>1.04366486563084</v>
      </c>
      <c r="BB95" s="73">
        <f t="shared" si="191"/>
        <v>8.9721520086089961E-3</v>
      </c>
      <c r="BC95" s="73">
        <f t="shared" si="192"/>
        <v>0.11137949705556004</v>
      </c>
      <c r="BD95" s="73">
        <f t="shared" si="193"/>
        <v>0.39069271728251881</v>
      </c>
      <c r="BE95" s="73">
        <f t="shared" si="194"/>
        <v>1.3616800824924259E-2</v>
      </c>
      <c r="BF95" s="73">
        <f t="shared" si="195"/>
        <v>1.3933946448945784E-2</v>
      </c>
      <c r="BG95" s="73">
        <f t="shared" si="196"/>
        <v>0.20535690680593888</v>
      </c>
      <c r="BH95" s="73"/>
      <c r="BI95" s="73">
        <f t="shared" si="115"/>
        <v>38.604624915228015</v>
      </c>
      <c r="BJ95" s="73">
        <f t="shared" si="116"/>
        <v>36.674013591436093</v>
      </c>
      <c r="BK95" s="73">
        <f t="shared" si="117"/>
        <v>48.388311131373527</v>
      </c>
      <c r="BL95" s="73">
        <f t="shared" si="118"/>
        <v>73.050691295829054</v>
      </c>
      <c r="BM95" s="73">
        <f t="shared" si="119"/>
        <v>22.549088671007375</v>
      </c>
      <c r="BN95" s="73">
        <f t="shared" si="120"/>
        <v>9.6549697996440518</v>
      </c>
      <c r="BO95" s="73">
        <f t="shared" si="121"/>
        <v>28.130914020358475</v>
      </c>
      <c r="BP95" s="73">
        <f t="shared" si="122"/>
        <v>8.6800429283420009</v>
      </c>
      <c r="BQ95" s="73">
        <f t="shared" si="123"/>
        <v>2.4147109071859032</v>
      </c>
      <c r="BR95" s="73">
        <f t="shared" si="124"/>
        <v>127.3407078325593</v>
      </c>
      <c r="BS95" s="73">
        <f t="shared" si="125"/>
        <v>28.364845947732807</v>
      </c>
      <c r="BT95" s="73">
        <f t="shared" si="126"/>
        <v>21.029405182985215</v>
      </c>
      <c r="BU95" s="73">
        <f t="shared" si="127"/>
        <v>68.970999510815361</v>
      </c>
      <c r="BV95" s="73">
        <f t="shared" si="128"/>
        <v>9.8826793156062482</v>
      </c>
      <c r="BW95" s="73">
        <f t="shared" si="129"/>
        <v>2.1700880075775291</v>
      </c>
      <c r="BX95" s="73">
        <f t="shared" si="130"/>
        <v>20.839010763779747</v>
      </c>
      <c r="BY95" s="73">
        <f t="shared" si="131"/>
        <v>0.48910707062898295</v>
      </c>
      <c r="BZ95" s="73">
        <f t="shared" si="132"/>
        <v>78.581977502329835</v>
      </c>
      <c r="CA95" s="73">
        <f t="shared" si="133"/>
        <v>41.080482909497803</v>
      </c>
      <c r="CB95" s="73">
        <f t="shared" si="134"/>
        <v>41.807714937940894</v>
      </c>
      <c r="CC95" s="73">
        <f t="shared" si="135"/>
        <v>0.20516807656676381</v>
      </c>
      <c r="CD95" s="73">
        <f t="shared" si="136"/>
        <v>4.4474515716748133</v>
      </c>
      <c r="CE95" s="73">
        <f t="shared" si="137"/>
        <v>25.102215790849399</v>
      </c>
      <c r="CF95" s="73">
        <f t="shared" si="138"/>
        <v>0.11980431826976801</v>
      </c>
      <c r="CG95" s="73">
        <f t="shared" si="139"/>
        <v>0.21461775771023911</v>
      </c>
      <c r="CH95" s="73">
        <f t="shared" si="140"/>
        <v>1.5267662430707067</v>
      </c>
      <c r="CI95" s="73"/>
      <c r="CJ95" s="73">
        <f t="shared" si="141"/>
        <v>740.32040999999992</v>
      </c>
      <c r="CK95" s="73"/>
      <c r="CL95" s="78">
        <f t="shared" si="142"/>
        <v>5.2145833606327317E-2</v>
      </c>
      <c r="CM95" s="78">
        <f t="shared" si="143"/>
        <v>4.9538028529344608E-2</v>
      </c>
      <c r="CN95" s="78">
        <f t="shared" si="144"/>
        <v>6.5361309073423399E-2</v>
      </c>
      <c r="CO95" s="78">
        <f t="shared" si="145"/>
        <v>9.8674425706876109E-2</v>
      </c>
      <c r="CP95" s="78">
        <f t="shared" si="146"/>
        <v>3.045855330532813E-2</v>
      </c>
      <c r="CQ95" s="78">
        <f t="shared" si="147"/>
        <v>1.3041609645267044E-2</v>
      </c>
      <c r="CR95" s="78">
        <f t="shared" si="148"/>
        <v>3.7998295927513977E-2</v>
      </c>
      <c r="CS95" s="78">
        <f t="shared" si="149"/>
        <v>1.1724711099538647E-2</v>
      </c>
      <c r="CT95" s="78">
        <f t="shared" si="150"/>
        <v>3.2617105709484675E-3</v>
      </c>
      <c r="CU95" s="78">
        <f t="shared" si="151"/>
        <v>0.17200756066222639</v>
      </c>
      <c r="CV95" s="78">
        <f t="shared" si="152"/>
        <v>3.8314283335417983E-2</v>
      </c>
      <c r="CW95" s="78">
        <f t="shared" si="153"/>
        <v>2.8405815777772785E-2</v>
      </c>
      <c r="CX95" s="78">
        <f t="shared" si="154"/>
        <v>9.3163714763470282E-2</v>
      </c>
      <c r="CY95" s="78">
        <f t="shared" si="155"/>
        <v>1.3349192028362759E-2</v>
      </c>
      <c r="CZ95" s="78">
        <f t="shared" si="156"/>
        <v>2.9312821560296162E-3</v>
      </c>
      <c r="DA95" s="78">
        <f t="shared" si="157"/>
        <v>2.8148637376861931E-2</v>
      </c>
      <c r="DB95" s="78">
        <f t="shared" si="158"/>
        <v>6.6066943991046115E-4</v>
      </c>
      <c r="DC95" s="78">
        <f t="shared" si="159"/>
        <v>0.10614590174858186</v>
      </c>
      <c r="DD95" s="78">
        <f t="shared" si="160"/>
        <v>5.5490139613330138E-2</v>
      </c>
      <c r="DE95" s="78">
        <f t="shared" si="161"/>
        <v>5.6472460266144622E-2</v>
      </c>
      <c r="DF95" s="78">
        <f t="shared" si="162"/>
        <v>2.7713416217548811E-4</v>
      </c>
      <c r="DG95" s="78">
        <f t="shared" si="163"/>
        <v>6.0074685387571762E-3</v>
      </c>
      <c r="DH95" s="78">
        <f t="shared" si="164"/>
        <v>3.3907231857689027E-2</v>
      </c>
      <c r="DI95" s="78">
        <f t="shared" si="165"/>
        <v>1.6182765820243699E-4</v>
      </c>
      <c r="DJ95" s="78">
        <f t="shared" si="166"/>
        <v>2.8989847478369415E-4</v>
      </c>
      <c r="DK95" s="78">
        <f t="shared" si="167"/>
        <v>2.0623046757156228E-3</v>
      </c>
      <c r="DN95" s="78">
        <f t="shared" si="197"/>
        <v>0.26571959691597147</v>
      </c>
      <c r="DO95" s="78">
        <f t="shared" si="198"/>
        <v>0.24403231661497224</v>
      </c>
      <c r="DP95" s="78">
        <f t="shared" si="199"/>
        <v>0.20753589773089468</v>
      </c>
      <c r="DQ95" s="78">
        <f t="shared" si="200"/>
        <v>0.18017288458498526</v>
      </c>
      <c r="DR95" s="78">
        <f t="shared" si="201"/>
        <v>9.3223169977647791E-2</v>
      </c>
      <c r="DS95" s="78">
        <f t="shared" si="202"/>
        <v>6.6026327243268138E-2</v>
      </c>
      <c r="DT95" s="78">
        <f t="shared" si="203"/>
        <v>0.2249922782602275</v>
      </c>
      <c r="DU95" s="78">
        <f t="shared" si="204"/>
        <v>0.22530826566813147</v>
      </c>
      <c r="DV95" s="78">
        <f t="shared" si="205"/>
        <v>0.24198937034636561</v>
      </c>
      <c r="DW95" s="78">
        <f t="shared" si="206"/>
        <v>0.33189137453888745</v>
      </c>
      <c r="DX95" s="78">
        <f t="shared" si="207"/>
        <v>0.17323300590502383</v>
      </c>
      <c r="DY95" s="78">
        <f t="shared" si="208"/>
        <v>0.13785000472563544</v>
      </c>
      <c r="DZ95" s="78">
        <f t="shared" si="209"/>
        <v>0.13759282632472458</v>
      </c>
      <c r="EA95" s="78">
        <f t="shared" si="210"/>
        <v>4.5089781001164765E-2</v>
      </c>
      <c r="EB95" s="78">
        <f t="shared" si="211"/>
        <v>0.13788649072138387</v>
      </c>
      <c r="EC95" s="78">
        <f t="shared" si="212"/>
        <v>0.19044534817868439</v>
      </c>
      <c r="ED95" s="78">
        <f t="shared" si="213"/>
        <v>0.21876917106796706</v>
      </c>
      <c r="EE95" s="78">
        <f t="shared" si="214"/>
        <v>0.2183856357902321</v>
      </c>
      <c r="EF95" s="78">
        <f t="shared" si="215"/>
        <v>0.11824720258040744</v>
      </c>
      <c r="EG95" s="78">
        <f t="shared" si="216"/>
        <v>9.6664294824766309E-2</v>
      </c>
      <c r="EH95" s="78">
        <f t="shared" si="217"/>
        <v>4.0353662216824134E-2</v>
      </c>
      <c r="EI95" s="78">
        <f t="shared" si="218"/>
        <v>4.0366426529432342E-2</v>
      </c>
      <c r="EJ95" s="78">
        <f t="shared" si="219"/>
        <v>3.6421262666390786E-2</v>
      </c>
      <c r="EK95" s="78">
        <f t="shared" si="220"/>
        <v>5.4659864415029069E-2</v>
      </c>
      <c r="EL95" s="78">
        <f t="shared" si="221"/>
        <v>0.10403606528617124</v>
      </c>
      <c r="EM95" s="78">
        <f t="shared" si="222"/>
        <v>0.16910747588481095</v>
      </c>
    </row>
    <row r="96" spans="1:143" x14ac:dyDescent="0.25">
      <c r="A96" s="79">
        <f t="shared" si="168"/>
        <v>1.7700851926983721E-4</v>
      </c>
      <c r="B96">
        <v>1989</v>
      </c>
      <c r="C96" s="79">
        <f t="shared" si="113"/>
        <v>0.33208679148676251</v>
      </c>
      <c r="D96" s="81">
        <f t="shared" si="169"/>
        <v>6.3200758409100914E-4</v>
      </c>
      <c r="E96" s="74">
        <f t="shared" si="170"/>
        <v>0.18606023272279268</v>
      </c>
      <c r="F96">
        <v>1989</v>
      </c>
      <c r="G96" s="72">
        <v>4021000</v>
      </c>
      <c r="H96" s="27">
        <v>8.8726564718776629E-2</v>
      </c>
      <c r="I96" s="27">
        <v>5.74381892582711E-2</v>
      </c>
      <c r="J96" s="27">
        <v>8.5649027788333457E-2</v>
      </c>
      <c r="K96" s="27">
        <v>8.3391000692008305E-2</v>
      </c>
      <c r="L96" s="27">
        <v>3.2871894462733552E-2</v>
      </c>
      <c r="M96" s="27">
        <v>8.6531038372460473E-3</v>
      </c>
      <c r="N96" s="27">
        <v>2.1212254547054565E-2</v>
      </c>
      <c r="O96" s="27">
        <v>7.7940935291223494E-3</v>
      </c>
      <c r="P96" s="27">
        <v>7.3415880990571883E-3</v>
      </c>
      <c r="Q96" s="27">
        <v>0.18606023272279268</v>
      </c>
      <c r="R96" s="27">
        <v>4.1673000076000909E-2</v>
      </c>
      <c r="S96" s="27">
        <v>2.1078252939035268E-2</v>
      </c>
      <c r="T96" s="27">
        <v>9.0471085653027833E-2</v>
      </c>
      <c r="U96" s="27">
        <v>2.908534902418829E-2</v>
      </c>
      <c r="V96" s="27">
        <v>3.9050468605623268E-3</v>
      </c>
      <c r="W96" s="27">
        <v>2.1385256623079475E-2</v>
      </c>
      <c r="X96" s="27">
        <v>1.6480197762373148E-3</v>
      </c>
      <c r="Y96" s="27">
        <v>6.6338796065552791E-2</v>
      </c>
      <c r="Z96" s="27">
        <v>5.2350128201538421E-2</v>
      </c>
      <c r="AA96" s="27">
        <v>5.3808145697748375E-2</v>
      </c>
      <c r="AB96" s="27">
        <v>6.3200758409100914E-4</v>
      </c>
      <c r="AC96" s="27">
        <v>5.8920707048484584E-3</v>
      </c>
      <c r="AD96" s="27">
        <v>1.955673468081617E-2</v>
      </c>
      <c r="AE96" s="27">
        <v>7.3600883210598526E-4</v>
      </c>
      <c r="AF96" s="27">
        <v>7.6750921011052131E-4</v>
      </c>
      <c r="AG96" s="27">
        <v>1.1534638415660988E-2</v>
      </c>
      <c r="AH96" s="73">
        <f t="shared" si="171"/>
        <v>1.7838475836710042</v>
      </c>
      <c r="AI96" s="73">
        <f t="shared" si="172"/>
        <v>1.1547947950375406</v>
      </c>
      <c r="AJ96" s="73">
        <f t="shared" si="173"/>
        <v>1.7219737036844442</v>
      </c>
      <c r="AK96" s="73">
        <f t="shared" si="174"/>
        <v>1.6765760689128268</v>
      </c>
      <c r="AL96" s="73">
        <f t="shared" si="175"/>
        <v>0.66088943817325807</v>
      </c>
      <c r="AM96" s="73">
        <f t="shared" si="176"/>
        <v>0.17397065264783176</v>
      </c>
      <c r="AN96" s="73">
        <f t="shared" si="177"/>
        <v>0.42647237766853197</v>
      </c>
      <c r="AO96" s="73">
        <f t="shared" si="178"/>
        <v>0.15670025040300484</v>
      </c>
      <c r="AP96" s="73">
        <f t="shared" si="179"/>
        <v>0.14760262873154478</v>
      </c>
      <c r="AQ96" s="73">
        <f t="shared" si="180"/>
        <v>3.7407409788917469</v>
      </c>
      <c r="AR96" s="73">
        <f t="shared" si="181"/>
        <v>0.83783566652799824</v>
      </c>
      <c r="AS96" s="73">
        <f t="shared" si="182"/>
        <v>0.42377827533930407</v>
      </c>
      <c r="AT96" s="73">
        <f t="shared" si="183"/>
        <v>1.8189211770541247</v>
      </c>
      <c r="AU96" s="73">
        <f t="shared" si="184"/>
        <v>0.58476094213130558</v>
      </c>
      <c r="AV96" s="73">
        <f t="shared" si="185"/>
        <v>7.8510967131605588E-2</v>
      </c>
      <c r="AW96" s="73">
        <f t="shared" si="186"/>
        <v>0.42995058440701289</v>
      </c>
      <c r="AX96" s="73">
        <f t="shared" si="187"/>
        <v>3.313343760125121E-2</v>
      </c>
      <c r="AY96" s="73">
        <f t="shared" si="188"/>
        <v>1.3337414948979389</v>
      </c>
      <c r="AZ96" s="73">
        <f t="shared" si="189"/>
        <v>1.0524993274919301</v>
      </c>
      <c r="BA96" s="73">
        <f t="shared" si="190"/>
        <v>1.0818127692532311</v>
      </c>
      <c r="BB96" s="73">
        <f t="shared" si="191"/>
        <v>1.2706512478149738E-2</v>
      </c>
      <c r="BC96" s="73">
        <f t="shared" si="192"/>
        <v>0.11846008152097826</v>
      </c>
      <c r="BD96" s="73">
        <f t="shared" si="193"/>
        <v>0.39318815075780911</v>
      </c>
      <c r="BE96" s="73">
        <f t="shared" si="194"/>
        <v>1.4797457569490835E-2</v>
      </c>
      <c r="BF96" s="73">
        <f t="shared" si="195"/>
        <v>1.5430772669272031E-2</v>
      </c>
      <c r="BG96" s="73">
        <f t="shared" si="196"/>
        <v>0.23190390534686417</v>
      </c>
      <c r="BH96" s="73"/>
      <c r="BI96" s="73">
        <f t="shared" si="115"/>
        <v>40.38847249889902</v>
      </c>
      <c r="BJ96" s="73">
        <f t="shared" si="116"/>
        <v>37.828808386473632</v>
      </c>
      <c r="BK96" s="73">
        <f t="shared" si="117"/>
        <v>50.110284835057975</v>
      </c>
      <c r="BL96" s="73">
        <f t="shared" si="118"/>
        <v>74.727267364741877</v>
      </c>
      <c r="BM96" s="73">
        <f t="shared" si="119"/>
        <v>23.209978109180632</v>
      </c>
      <c r="BN96" s="73">
        <f t="shared" si="120"/>
        <v>9.8289404522918833</v>
      </c>
      <c r="BO96" s="73">
        <f t="shared" si="121"/>
        <v>28.557386398027006</v>
      </c>
      <c r="BP96" s="73">
        <f t="shared" si="122"/>
        <v>8.8367431787450066</v>
      </c>
      <c r="BQ96" s="73">
        <f t="shared" si="123"/>
        <v>2.5623135359174478</v>
      </c>
      <c r="BR96" s="73">
        <f t="shared" si="124"/>
        <v>131.08144881145105</v>
      </c>
      <c r="BS96" s="73">
        <f t="shared" si="125"/>
        <v>29.202681614260804</v>
      </c>
      <c r="BT96" s="73">
        <f t="shared" si="126"/>
        <v>21.453183458324521</v>
      </c>
      <c r="BU96" s="73">
        <f t="shared" si="127"/>
        <v>70.789920687869483</v>
      </c>
      <c r="BV96" s="73">
        <f t="shared" si="128"/>
        <v>10.467440257737554</v>
      </c>
      <c r="BW96" s="73">
        <f t="shared" si="129"/>
        <v>2.2485989747091346</v>
      </c>
      <c r="BX96" s="73">
        <f t="shared" si="130"/>
        <v>21.26896134818676</v>
      </c>
      <c r="BY96" s="73">
        <f t="shared" si="131"/>
        <v>0.52224050823023416</v>
      </c>
      <c r="BZ96" s="73">
        <f t="shared" si="132"/>
        <v>79.915718997227771</v>
      </c>
      <c r="CA96" s="73">
        <f t="shared" si="133"/>
        <v>42.132982236989733</v>
      </c>
      <c r="CB96" s="73">
        <f t="shared" si="134"/>
        <v>42.889527707194127</v>
      </c>
      <c r="CC96" s="73">
        <f t="shared" si="135"/>
        <v>0.21787458904491355</v>
      </c>
      <c r="CD96" s="73">
        <f t="shared" si="136"/>
        <v>4.5659116531957915</v>
      </c>
      <c r="CE96" s="73">
        <f t="shared" si="137"/>
        <v>25.495403941607208</v>
      </c>
      <c r="CF96" s="73">
        <f t="shared" si="138"/>
        <v>0.13460177583925884</v>
      </c>
      <c r="CG96" s="73">
        <f t="shared" si="139"/>
        <v>0.23004853037951115</v>
      </c>
      <c r="CH96" s="73">
        <f t="shared" si="140"/>
        <v>1.7586701484175709</v>
      </c>
      <c r="CI96" s="73"/>
      <c r="CJ96" s="73">
        <f t="shared" si="141"/>
        <v>760.42540999999983</v>
      </c>
      <c r="CK96" s="73"/>
      <c r="CL96" s="78">
        <f t="shared" si="142"/>
        <v>5.3112996972180387E-2</v>
      </c>
      <c r="CM96" s="78">
        <f t="shared" si="143"/>
        <v>4.9746902048517345E-2</v>
      </c>
      <c r="CN96" s="78">
        <f t="shared" si="144"/>
        <v>6.5897699072231142E-2</v>
      </c>
      <c r="CO96" s="78">
        <f t="shared" si="145"/>
        <v>9.8270344970115997E-2</v>
      </c>
      <c r="CP96" s="78">
        <f t="shared" si="146"/>
        <v>3.0522359989496716E-2</v>
      </c>
      <c r="CQ96" s="78">
        <f t="shared" si="147"/>
        <v>1.2925581290467248E-2</v>
      </c>
      <c r="CR96" s="78">
        <f t="shared" si="148"/>
        <v>3.7554487294193674E-2</v>
      </c>
      <c r="CS96" s="78">
        <f t="shared" si="149"/>
        <v>1.162078891964566E-2</v>
      </c>
      <c r="CT96" s="78">
        <f t="shared" si="150"/>
        <v>3.3695790569616135E-3</v>
      </c>
      <c r="CU96" s="78">
        <f t="shared" si="151"/>
        <v>0.17237910133940826</v>
      </c>
      <c r="CV96" s="78">
        <f t="shared" si="152"/>
        <v>3.8403084944598063E-2</v>
      </c>
      <c r="CW96" s="78">
        <f t="shared" si="153"/>
        <v>2.8212081258994916E-2</v>
      </c>
      <c r="CX96" s="78">
        <f t="shared" si="154"/>
        <v>9.3092523943761288E-2</v>
      </c>
      <c r="CY96" s="78">
        <f t="shared" si="155"/>
        <v>1.3765242612996791E-2</v>
      </c>
      <c r="CZ96" s="78">
        <f t="shared" si="156"/>
        <v>2.9570276652237794E-3</v>
      </c>
      <c r="DA96" s="78">
        <f t="shared" si="157"/>
        <v>2.7969819351758334E-2</v>
      </c>
      <c r="DB96" s="78">
        <f t="shared" si="158"/>
        <v>6.867741416350544E-4</v>
      </c>
      <c r="DC96" s="78">
        <f t="shared" si="159"/>
        <v>0.10509343578777541</v>
      </c>
      <c r="DD96" s="78">
        <f t="shared" si="160"/>
        <v>5.540712038671846E-2</v>
      </c>
      <c r="DE96" s="78">
        <f t="shared" si="161"/>
        <v>5.6402018058804924E-2</v>
      </c>
      <c r="DF96" s="78">
        <f t="shared" si="162"/>
        <v>2.865167131184025E-4</v>
      </c>
      <c r="DG96" s="78">
        <f t="shared" si="163"/>
        <v>6.0044175183412039E-3</v>
      </c>
      <c r="DH96" s="78">
        <f t="shared" si="164"/>
        <v>3.3527816938162563E-2</v>
      </c>
      <c r="DI96" s="78">
        <f t="shared" si="165"/>
        <v>1.7700851926983721E-4</v>
      </c>
      <c r="DJ96" s="78">
        <f t="shared" si="166"/>
        <v>3.025260957277995E-4</v>
      </c>
      <c r="DK96" s="78">
        <f t="shared" si="167"/>
        <v>2.3127451098952246E-3</v>
      </c>
      <c r="DN96" s="78">
        <f t="shared" si="197"/>
        <v>0.26702794306304489</v>
      </c>
      <c r="DO96" s="78">
        <f t="shared" si="198"/>
        <v>0.24443730608036118</v>
      </c>
      <c r="DP96" s="78">
        <f t="shared" si="199"/>
        <v>0.2076159853223111</v>
      </c>
      <c r="DQ96" s="78">
        <f t="shared" si="200"/>
        <v>0.17927277354427362</v>
      </c>
      <c r="DR96" s="78">
        <f t="shared" si="201"/>
        <v>9.2623217493803298E-2</v>
      </c>
      <c r="DS96" s="78">
        <f t="shared" si="202"/>
        <v>6.5470436561268192E-2</v>
      </c>
      <c r="DT96" s="78">
        <f t="shared" si="203"/>
        <v>0.2249239566102092</v>
      </c>
      <c r="DU96" s="78">
        <f t="shared" si="204"/>
        <v>0.2257725542606136</v>
      </c>
      <c r="DV96" s="78">
        <f t="shared" si="205"/>
        <v>0.24236384659996285</v>
      </c>
      <c r="DW96" s="78">
        <f t="shared" si="206"/>
        <v>0.33208679148676251</v>
      </c>
      <c r="DX96" s="78">
        <f t="shared" si="207"/>
        <v>0.17347293276035106</v>
      </c>
      <c r="DY96" s="78">
        <f t="shared" si="208"/>
        <v>0.13802687548097678</v>
      </c>
      <c r="DZ96" s="78">
        <f t="shared" si="209"/>
        <v>0.13778461357374019</v>
      </c>
      <c r="EA96" s="78">
        <f t="shared" si="210"/>
        <v>4.5378863771613959E-2</v>
      </c>
      <c r="EB96" s="78">
        <f t="shared" si="211"/>
        <v>0.13670705694639257</v>
      </c>
      <c r="EC96" s="78">
        <f t="shared" si="212"/>
        <v>0.18915714966788727</v>
      </c>
      <c r="ED96" s="78">
        <f t="shared" si="213"/>
        <v>0.21758934837493385</v>
      </c>
      <c r="EE96" s="78">
        <f t="shared" si="214"/>
        <v>0.21718909094641722</v>
      </c>
      <c r="EF96" s="78">
        <f t="shared" si="215"/>
        <v>0.11810007267698298</v>
      </c>
      <c r="EG96" s="78">
        <f t="shared" si="216"/>
        <v>9.6220769228427094E-2</v>
      </c>
      <c r="EH96" s="78">
        <f t="shared" si="217"/>
        <v>3.9995759688892005E-2</v>
      </c>
      <c r="EI96" s="78">
        <f t="shared" si="218"/>
        <v>4.0011769071501398E-2</v>
      </c>
      <c r="EJ96" s="78">
        <f t="shared" si="219"/>
        <v>3.6320096663055419E-2</v>
      </c>
      <c r="EK96" s="78">
        <f t="shared" si="220"/>
        <v>5.590527669707325E-2</v>
      </c>
      <c r="EL96" s="78">
        <f t="shared" si="221"/>
        <v>0.10547517022632075</v>
      </c>
      <c r="EM96" s="78">
        <f t="shared" si="222"/>
        <v>0.1710703432028241</v>
      </c>
    </row>
    <row r="97" spans="1:143" x14ac:dyDescent="0.25">
      <c r="A97" s="79">
        <f t="shared" si="168"/>
        <v>1.9628901417852355E-4</v>
      </c>
      <c r="B97">
        <v>1990</v>
      </c>
      <c r="C97" s="79">
        <f t="shared" si="113"/>
        <v>0.33223234658933121</v>
      </c>
      <c r="D97" s="81">
        <f t="shared" si="169"/>
        <v>5.7200377697894306E-4</v>
      </c>
      <c r="E97" s="74">
        <f t="shared" si="170"/>
        <v>0.18500473096820652</v>
      </c>
      <c r="F97">
        <v>1990</v>
      </c>
      <c r="G97" s="72">
        <v>4179000</v>
      </c>
      <c r="H97" s="27">
        <v>8.7781141805290688E-2</v>
      </c>
      <c r="I97" s="27">
        <v>5.4000274795681612E-2</v>
      </c>
      <c r="J97" s="27">
        <v>8.7148234730081459E-2</v>
      </c>
      <c r="K97" s="27">
        <v>8.3124719235795161E-2</v>
      </c>
      <c r="L97" s="27">
        <v>3.4639847127849177E-2</v>
      </c>
      <c r="M97" s="27">
        <v>8.9055238804268497E-3</v>
      </c>
      <c r="N97" s="27">
        <v>2.1806791351146979E-2</v>
      </c>
      <c r="O97" s="27">
        <v>8.0421587247141678E-3</v>
      </c>
      <c r="P97" s="27">
        <v>8.1454507185127513E-3</v>
      </c>
      <c r="Q97" s="27">
        <v>0.18500473096820652</v>
      </c>
      <c r="R97" s="27">
        <v>4.1765533020793846E-2</v>
      </c>
      <c r="S97" s="27">
        <v>2.1078387904312636E-2</v>
      </c>
      <c r="T97" s="27">
        <v>8.9680837483690101E-2</v>
      </c>
      <c r="U97" s="27">
        <v>2.8562185190851446E-2</v>
      </c>
      <c r="V97" s="27">
        <v>4.3489827200289995E-3</v>
      </c>
      <c r="W97" s="27">
        <v>2.0726610453734445E-2</v>
      </c>
      <c r="X97" s="27">
        <v>1.8426901912558455E-3</v>
      </c>
      <c r="Y97" s="27">
        <v>6.4490258882867857E-2</v>
      </c>
      <c r="Z97" s="27">
        <v>5.2220924034585281E-2</v>
      </c>
      <c r="AA97" s="27">
        <v>5.6320446845062981E-2</v>
      </c>
      <c r="AB97" s="27">
        <v>5.7200377697894306E-4</v>
      </c>
      <c r="AC97" s="27">
        <v>6.1926473640565296E-3</v>
      </c>
      <c r="AD97" s="27">
        <v>1.9147996963605165E-2</v>
      </c>
      <c r="AE97" s="27">
        <v>8.9795822910748897E-4</v>
      </c>
      <c r="AF97" s="27">
        <v>8.1561696990012833E-4</v>
      </c>
      <c r="AG97" s="27">
        <v>1.2738046631462937E-2</v>
      </c>
      <c r="AH97" s="73">
        <f t="shared" si="171"/>
        <v>1.8341869580215489</v>
      </c>
      <c r="AI97" s="73">
        <f t="shared" si="172"/>
        <v>1.1283357418557673</v>
      </c>
      <c r="AJ97" s="73">
        <f t="shared" si="173"/>
        <v>1.8209623646850521</v>
      </c>
      <c r="AK97" s="73">
        <f t="shared" si="174"/>
        <v>1.73689100843194</v>
      </c>
      <c r="AL97" s="73">
        <f t="shared" si="175"/>
        <v>0.72379960573640856</v>
      </c>
      <c r="AM97" s="73">
        <f t="shared" si="176"/>
        <v>0.18608092148151903</v>
      </c>
      <c r="AN97" s="73">
        <f t="shared" si="177"/>
        <v>0.45565290528221608</v>
      </c>
      <c r="AO97" s="73">
        <f t="shared" si="178"/>
        <v>0.16804090655290252</v>
      </c>
      <c r="AP97" s="73">
        <f t="shared" si="179"/>
        <v>0.17019919276332396</v>
      </c>
      <c r="AQ97" s="73">
        <f t="shared" si="180"/>
        <v>3.8656738535806752</v>
      </c>
      <c r="AR97" s="73">
        <f t="shared" si="181"/>
        <v>0.87269081246948743</v>
      </c>
      <c r="AS97" s="73">
        <f t="shared" si="182"/>
        <v>0.44043291526061251</v>
      </c>
      <c r="AT97" s="73">
        <f t="shared" si="183"/>
        <v>1.8738810992217045</v>
      </c>
      <c r="AU97" s="73">
        <f t="shared" si="184"/>
        <v>0.59680685956284096</v>
      </c>
      <c r="AV97" s="73">
        <f t="shared" si="185"/>
        <v>9.0871993935005946E-2</v>
      </c>
      <c r="AW97" s="73">
        <f t="shared" si="186"/>
        <v>0.43308252543078124</v>
      </c>
      <c r="AX97" s="73">
        <f t="shared" si="187"/>
        <v>3.8503011546290891E-2</v>
      </c>
      <c r="AY97" s="73">
        <f t="shared" si="188"/>
        <v>1.3475239593575239</v>
      </c>
      <c r="AZ97" s="73">
        <f t="shared" si="189"/>
        <v>1.0911562077026595</v>
      </c>
      <c r="BA97" s="73">
        <f t="shared" si="190"/>
        <v>1.1768157368275911</v>
      </c>
      <c r="BB97" s="73">
        <f t="shared" si="191"/>
        <v>1.1952018919975015E-2</v>
      </c>
      <c r="BC97" s="73">
        <f t="shared" si="192"/>
        <v>0.12939536667196119</v>
      </c>
      <c r="BD97" s="73">
        <f t="shared" si="193"/>
        <v>0.40009739655452992</v>
      </c>
      <c r="BE97" s="73">
        <f t="shared" si="194"/>
        <v>1.8762837197200982E-2</v>
      </c>
      <c r="BF97" s="73">
        <f t="shared" si="195"/>
        <v>1.7042316586063182E-2</v>
      </c>
      <c r="BG97" s="73">
        <f t="shared" si="196"/>
        <v>0.26616148436441806</v>
      </c>
      <c r="BH97" s="73"/>
      <c r="BI97" s="73">
        <f t="shared" si="115"/>
        <v>42.222659456920567</v>
      </c>
      <c r="BJ97" s="73">
        <f t="shared" si="116"/>
        <v>38.957144128329396</v>
      </c>
      <c r="BK97" s="73">
        <f t="shared" si="117"/>
        <v>51.931247199743026</v>
      </c>
      <c r="BL97" s="73">
        <f t="shared" si="118"/>
        <v>76.464158373173817</v>
      </c>
      <c r="BM97" s="73">
        <f t="shared" si="119"/>
        <v>23.933777714917042</v>
      </c>
      <c r="BN97" s="73">
        <f t="shared" si="120"/>
        <v>10.015021373773402</v>
      </c>
      <c r="BO97" s="73">
        <f t="shared" si="121"/>
        <v>29.013039303309224</v>
      </c>
      <c r="BP97" s="73">
        <f t="shared" si="122"/>
        <v>9.00478408529791</v>
      </c>
      <c r="BQ97" s="73">
        <f t="shared" si="123"/>
        <v>2.732512728680772</v>
      </c>
      <c r="BR97" s="73">
        <f t="shared" si="124"/>
        <v>134.94712266503174</v>
      </c>
      <c r="BS97" s="73">
        <f t="shared" si="125"/>
        <v>30.07537242673029</v>
      </c>
      <c r="BT97" s="73">
        <f t="shared" si="126"/>
        <v>21.893616373585132</v>
      </c>
      <c r="BU97" s="73">
        <f t="shared" si="127"/>
        <v>72.663801787091188</v>
      </c>
      <c r="BV97" s="73">
        <f t="shared" si="128"/>
        <v>11.064247117300395</v>
      </c>
      <c r="BW97" s="73">
        <f t="shared" si="129"/>
        <v>2.3394709686441404</v>
      </c>
      <c r="BX97" s="73">
        <f t="shared" si="130"/>
        <v>21.702043873617541</v>
      </c>
      <c r="BY97" s="73">
        <f t="shared" si="131"/>
        <v>0.56074351977652503</v>
      </c>
      <c r="BZ97" s="73">
        <f t="shared" si="132"/>
        <v>81.263242956585287</v>
      </c>
      <c r="CA97" s="73">
        <f t="shared" si="133"/>
        <v>43.224138444692393</v>
      </c>
      <c r="CB97" s="73">
        <f t="shared" si="134"/>
        <v>44.066343444021719</v>
      </c>
      <c r="CC97" s="73">
        <f t="shared" si="135"/>
        <v>0.22982660796488857</v>
      </c>
      <c r="CD97" s="73">
        <f t="shared" si="136"/>
        <v>4.6953070198677525</v>
      </c>
      <c r="CE97" s="73">
        <f t="shared" si="137"/>
        <v>25.895501338161736</v>
      </c>
      <c r="CF97" s="73">
        <f t="shared" si="138"/>
        <v>0.15336461303645982</v>
      </c>
      <c r="CG97" s="73">
        <f t="shared" si="139"/>
        <v>0.24709084696557432</v>
      </c>
      <c r="CH97" s="73">
        <f t="shared" si="140"/>
        <v>2.0248316327819889</v>
      </c>
      <c r="CI97" s="73"/>
      <c r="CJ97" s="73">
        <f t="shared" si="141"/>
        <v>781.32040999999992</v>
      </c>
      <c r="CK97" s="73"/>
      <c r="CL97" s="78">
        <f t="shared" si="142"/>
        <v>5.4040133748612267E-2</v>
      </c>
      <c r="CM97" s="78">
        <f t="shared" si="143"/>
        <v>4.9860650803080137E-2</v>
      </c>
      <c r="CN97" s="78">
        <f t="shared" si="144"/>
        <v>6.64660061801573E-2</v>
      </c>
      <c r="CO97" s="78">
        <f t="shared" si="145"/>
        <v>9.7865302626836306E-2</v>
      </c>
      <c r="CP97" s="78">
        <f t="shared" si="146"/>
        <v>3.0632474729435321E-2</v>
      </c>
      <c r="CQ97" s="78">
        <f t="shared" si="147"/>
        <v>1.2818072132242652E-2</v>
      </c>
      <c r="CR97" s="78">
        <f t="shared" si="148"/>
        <v>3.7133343673063944E-2</v>
      </c>
      <c r="CS97" s="78">
        <f t="shared" si="149"/>
        <v>1.1525084933206737E-2</v>
      </c>
      <c r="CT97" s="78">
        <f t="shared" si="150"/>
        <v>3.4973010991492877E-3</v>
      </c>
      <c r="CU97" s="78">
        <f t="shared" si="151"/>
        <v>0.17271675094860475</v>
      </c>
      <c r="CV97" s="78">
        <f t="shared" si="152"/>
        <v>3.8493007531609592E-2</v>
      </c>
      <c r="CW97" s="78">
        <f t="shared" si="153"/>
        <v>2.8021303543811348E-2</v>
      </c>
      <c r="CX97" s="78">
        <f t="shared" si="154"/>
        <v>9.3001284565305542E-2</v>
      </c>
      <c r="CY97" s="78">
        <f t="shared" si="155"/>
        <v>1.4160960056451611E-2</v>
      </c>
      <c r="CZ97" s="78">
        <f t="shared" si="156"/>
        <v>2.9942529834132204E-3</v>
      </c>
      <c r="DA97" s="78">
        <f t="shared" si="157"/>
        <v>2.7776112841615828E-2</v>
      </c>
      <c r="DB97" s="78">
        <f t="shared" si="158"/>
        <v>7.1768702391445923E-4</v>
      </c>
      <c r="DC97" s="78">
        <f t="shared" si="159"/>
        <v>0.10400757732232452</v>
      </c>
      <c r="DD97" s="78">
        <f t="shared" si="160"/>
        <v>5.5321911333011765E-2</v>
      </c>
      <c r="DE97" s="78">
        <f t="shared" si="161"/>
        <v>5.6399836584355607E-2</v>
      </c>
      <c r="DF97" s="78">
        <f t="shared" si="162"/>
        <v>2.9415154784563814E-4</v>
      </c>
      <c r="DG97" s="78">
        <f t="shared" si="163"/>
        <v>6.0094513848265568E-3</v>
      </c>
      <c r="DH97" s="78">
        <f t="shared" si="164"/>
        <v>3.3143254683647316E-2</v>
      </c>
      <c r="DI97" s="78">
        <f t="shared" si="165"/>
        <v>1.9628901417852355E-4</v>
      </c>
      <c r="DJ97" s="78">
        <f t="shared" si="166"/>
        <v>3.1624778234780061E-4</v>
      </c>
      <c r="DK97" s="78">
        <f t="shared" si="167"/>
        <v>2.5915509269519646E-3</v>
      </c>
      <c r="DN97" s="78">
        <f t="shared" si="197"/>
        <v>0.26823209335868603</v>
      </c>
      <c r="DO97" s="78">
        <f t="shared" si="198"/>
        <v>0.24482443433950907</v>
      </c>
      <c r="DP97" s="78">
        <f t="shared" si="199"/>
        <v>0.20778185566867155</v>
      </c>
      <c r="DQ97" s="78">
        <f t="shared" si="200"/>
        <v>0.17844919316157823</v>
      </c>
      <c r="DR97" s="78">
        <f t="shared" si="201"/>
        <v>9.2108975467948648E-2</v>
      </c>
      <c r="DS97" s="78">
        <f t="shared" si="202"/>
        <v>6.4973801837662631E-2</v>
      </c>
      <c r="DT97" s="78">
        <f t="shared" si="203"/>
        <v>0.22487248065402471</v>
      </c>
      <c r="DU97" s="78">
        <f t="shared" si="204"/>
        <v>0.22623214451257037</v>
      </c>
      <c r="DV97" s="78">
        <f t="shared" si="205"/>
        <v>0.24272836312317497</v>
      </c>
      <c r="DW97" s="78">
        <f t="shared" si="206"/>
        <v>0.33223234658933121</v>
      </c>
      <c r="DX97" s="78">
        <f t="shared" si="207"/>
        <v>0.1736765556971781</v>
      </c>
      <c r="DY97" s="78">
        <f t="shared" si="208"/>
        <v>0.13817780114898173</v>
      </c>
      <c r="DZ97" s="78">
        <f t="shared" si="209"/>
        <v>0.1379326104467862</v>
      </c>
      <c r="EA97" s="78">
        <f t="shared" si="210"/>
        <v>4.5649012905395123E-2</v>
      </c>
      <c r="EB97" s="78">
        <f t="shared" si="211"/>
        <v>0.13549563017126803</v>
      </c>
      <c r="EC97" s="78">
        <f t="shared" si="212"/>
        <v>0.18782328852086658</v>
      </c>
      <c r="ED97" s="78">
        <f t="shared" si="213"/>
        <v>0.21644701226360635</v>
      </c>
      <c r="EE97" s="78">
        <f t="shared" si="214"/>
        <v>0.21602347678753753</v>
      </c>
      <c r="EF97" s="78">
        <f t="shared" si="215"/>
        <v>0.11802535085003957</v>
      </c>
      <c r="EG97" s="78">
        <f t="shared" si="216"/>
        <v>9.5846694200675112E-2</v>
      </c>
      <c r="EH97" s="78">
        <f t="shared" si="217"/>
        <v>3.9643146630498033E-2</v>
      </c>
      <c r="EI97" s="78">
        <f t="shared" si="218"/>
        <v>3.96652428650002E-2</v>
      </c>
      <c r="EJ97" s="78">
        <f t="shared" si="219"/>
        <v>3.6247342407125606E-2</v>
      </c>
      <c r="EK97" s="78">
        <f t="shared" si="220"/>
        <v>5.7144221472090556E-2</v>
      </c>
      <c r="EL97" s="78">
        <f t="shared" si="221"/>
        <v>0.10680858326099217</v>
      </c>
      <c r="EM97" s="78">
        <f t="shared" si="222"/>
        <v>0.17295834165880167</v>
      </c>
    </row>
    <row r="98" spans="1:143" x14ac:dyDescent="0.25">
      <c r="A98" s="79">
        <f t="shared" si="168"/>
        <v>2.1683512575890461E-4</v>
      </c>
      <c r="B98">
        <v>1991</v>
      </c>
      <c r="C98" s="79">
        <f t="shared" si="113"/>
        <v>0.33223815614151636</v>
      </c>
      <c r="D98" s="81">
        <f t="shared" si="169"/>
        <v>7.0367191952885183E-4</v>
      </c>
      <c r="E98" s="74">
        <f t="shared" si="170"/>
        <v>0.18239166250290309</v>
      </c>
      <c r="F98">
        <v>1991</v>
      </c>
      <c r="G98" s="72">
        <v>4111000</v>
      </c>
      <c r="H98" s="27">
        <v>8.77455609493282E-2</v>
      </c>
      <c r="I98" s="27">
        <v>5.4138665459711688E-2</v>
      </c>
      <c r="J98" s="27">
        <v>8.8716142907299025E-2</v>
      </c>
      <c r="K98" s="27">
        <v>8.6636819620809477E-2</v>
      </c>
      <c r="L98" s="27">
        <v>3.4317500137416579E-2</v>
      </c>
      <c r="M98" s="27">
        <v>8.8961759566050826E-3</v>
      </c>
      <c r="N98" s="27">
        <v>2.1968330306867314E-2</v>
      </c>
      <c r="O98" s="27">
        <v>8.6193620206327891E-3</v>
      </c>
      <c r="P98" s="27">
        <v>8.355918346326421E-3</v>
      </c>
      <c r="Q98" s="27">
        <v>0.18239166250290309</v>
      </c>
      <c r="R98" s="27">
        <v>4.1616672617258432E-2</v>
      </c>
      <c r="S98" s="27">
        <v>2.1608818826516895E-2</v>
      </c>
      <c r="T98" s="27">
        <v>8.6841830299686992E-2</v>
      </c>
      <c r="U98" s="27">
        <v>2.8675744909272872E-2</v>
      </c>
      <c r="V98" s="27">
        <v>4.5216244174651268E-3</v>
      </c>
      <c r="W98" s="27">
        <v>2.0143041992030333E-2</v>
      </c>
      <c r="X98" s="27">
        <v>1.9193753413749681E-3</v>
      </c>
      <c r="Y98" s="27">
        <v>6.1772589676078175E-2</v>
      </c>
      <c r="Z98" s="27">
        <v>5.1103616061546779E-2</v>
      </c>
      <c r="AA98" s="27">
        <v>5.9151027999803901E-2</v>
      </c>
      <c r="AB98" s="27">
        <v>7.0367191952885183E-4</v>
      </c>
      <c r="AC98" s="27">
        <v>6.0557381449108574E-3</v>
      </c>
      <c r="AD98" s="27">
        <v>1.8744116465873397E-2</v>
      </c>
      <c r="AE98" s="27">
        <v>9.9781767617919512E-4</v>
      </c>
      <c r="AF98" s="27">
        <v>8.4480245933583474E-4</v>
      </c>
      <c r="AG98" s="27">
        <v>1.3513372985237745E-2</v>
      </c>
      <c r="AH98" s="73">
        <f t="shared" si="171"/>
        <v>1.8036100053134412</v>
      </c>
      <c r="AI98" s="73">
        <f t="shared" si="172"/>
        <v>1.1128202685243738</v>
      </c>
      <c r="AJ98" s="73">
        <f t="shared" si="173"/>
        <v>1.8235603174595314</v>
      </c>
      <c r="AK98" s="73">
        <f t="shared" si="174"/>
        <v>1.780819827305739</v>
      </c>
      <c r="AL98" s="73">
        <f t="shared" si="175"/>
        <v>0.70539621532459773</v>
      </c>
      <c r="AM98" s="73">
        <f t="shared" si="176"/>
        <v>0.18286089678801748</v>
      </c>
      <c r="AN98" s="73">
        <f t="shared" si="177"/>
        <v>0.45155902945765769</v>
      </c>
      <c r="AO98" s="73">
        <f t="shared" si="178"/>
        <v>0.17717098633410697</v>
      </c>
      <c r="AP98" s="73">
        <f t="shared" si="179"/>
        <v>0.17175590160873958</v>
      </c>
      <c r="AQ98" s="73">
        <f t="shared" si="180"/>
        <v>3.749060622747173</v>
      </c>
      <c r="AR98" s="73">
        <f t="shared" si="181"/>
        <v>0.85543070564774704</v>
      </c>
      <c r="AS98" s="73">
        <f t="shared" si="182"/>
        <v>0.44416927097905479</v>
      </c>
      <c r="AT98" s="73">
        <f t="shared" si="183"/>
        <v>1.7850338218100661</v>
      </c>
      <c r="AU98" s="73">
        <f t="shared" si="184"/>
        <v>0.5894299366101039</v>
      </c>
      <c r="AV98" s="73">
        <f t="shared" si="185"/>
        <v>9.2941989900995683E-2</v>
      </c>
      <c r="AW98" s="73">
        <f t="shared" si="186"/>
        <v>0.41404022814618352</v>
      </c>
      <c r="AX98" s="73">
        <f t="shared" si="187"/>
        <v>3.9452760141962466E-2</v>
      </c>
      <c r="AY98" s="73">
        <f t="shared" si="188"/>
        <v>1.2697355807917869</v>
      </c>
      <c r="AZ98" s="73">
        <f t="shared" si="189"/>
        <v>1.0504348281450941</v>
      </c>
      <c r="BA98" s="73">
        <f t="shared" si="190"/>
        <v>1.2158493805359694</v>
      </c>
      <c r="BB98" s="73">
        <f t="shared" si="191"/>
        <v>1.4463976305915548E-2</v>
      </c>
      <c r="BC98" s="73">
        <f t="shared" si="192"/>
        <v>0.12447569756864268</v>
      </c>
      <c r="BD98" s="73">
        <f t="shared" si="193"/>
        <v>0.38528531395602766</v>
      </c>
      <c r="BE98" s="73">
        <f t="shared" si="194"/>
        <v>2.0510142333863356E-2</v>
      </c>
      <c r="BF98" s="73">
        <f t="shared" si="195"/>
        <v>1.7364914551648084E-2</v>
      </c>
      <c r="BG98" s="73">
        <f t="shared" si="196"/>
        <v>0.27776738171156184</v>
      </c>
      <c r="BH98" s="73"/>
      <c r="BI98" s="73">
        <f t="shared" si="115"/>
        <v>44.026269462234012</v>
      </c>
      <c r="BJ98" s="73">
        <f t="shared" si="116"/>
        <v>40.06996439685377</v>
      </c>
      <c r="BK98" s="73">
        <f t="shared" si="117"/>
        <v>53.754807517202558</v>
      </c>
      <c r="BL98" s="73">
        <f t="shared" si="118"/>
        <v>78.244978200479551</v>
      </c>
      <c r="BM98" s="73">
        <f t="shared" si="119"/>
        <v>24.63917393024164</v>
      </c>
      <c r="BN98" s="73">
        <f t="shared" si="120"/>
        <v>10.19788227056142</v>
      </c>
      <c r="BO98" s="73">
        <f t="shared" si="121"/>
        <v>29.464598332766883</v>
      </c>
      <c r="BP98" s="73">
        <f t="shared" si="122"/>
        <v>9.1819550716320162</v>
      </c>
      <c r="BQ98" s="73">
        <f t="shared" si="123"/>
        <v>2.9042686302895118</v>
      </c>
      <c r="BR98" s="73">
        <f t="shared" si="124"/>
        <v>138.69618328777892</v>
      </c>
      <c r="BS98" s="73">
        <f t="shared" si="125"/>
        <v>30.930803132378038</v>
      </c>
      <c r="BT98" s="73">
        <f t="shared" si="126"/>
        <v>22.337785644564185</v>
      </c>
      <c r="BU98" s="73">
        <f t="shared" si="127"/>
        <v>74.448835608901248</v>
      </c>
      <c r="BV98" s="73">
        <f t="shared" si="128"/>
        <v>11.653677053910499</v>
      </c>
      <c r="BW98" s="73">
        <f t="shared" si="129"/>
        <v>2.432412958545136</v>
      </c>
      <c r="BX98" s="73">
        <f t="shared" si="130"/>
        <v>22.116084101763725</v>
      </c>
      <c r="BY98" s="73">
        <f t="shared" si="131"/>
        <v>0.60019627991848745</v>
      </c>
      <c r="BZ98" s="73">
        <f t="shared" si="132"/>
        <v>82.532978537377076</v>
      </c>
      <c r="CA98" s="73">
        <f t="shared" si="133"/>
        <v>44.274573272837486</v>
      </c>
      <c r="CB98" s="73">
        <f t="shared" si="134"/>
        <v>45.28219282455769</v>
      </c>
      <c r="CC98" s="73">
        <f t="shared" si="135"/>
        <v>0.24429058427080413</v>
      </c>
      <c r="CD98" s="73">
        <f t="shared" si="136"/>
        <v>4.8197827174363947</v>
      </c>
      <c r="CE98" s="73">
        <f t="shared" si="137"/>
        <v>26.280786652117765</v>
      </c>
      <c r="CF98" s="73">
        <f t="shared" si="138"/>
        <v>0.17387475537032318</v>
      </c>
      <c r="CG98" s="73">
        <f t="shared" si="139"/>
        <v>0.26445576151722239</v>
      </c>
      <c r="CH98" s="73">
        <f t="shared" si="140"/>
        <v>2.3025990144935506</v>
      </c>
      <c r="CI98" s="73"/>
      <c r="CJ98" s="73">
        <f t="shared" si="141"/>
        <v>801.87540999999987</v>
      </c>
      <c r="CK98" s="73"/>
      <c r="CL98" s="78">
        <f t="shared" si="142"/>
        <v>5.4904127141439614E-2</v>
      </c>
      <c r="CM98" s="78">
        <f t="shared" si="143"/>
        <v>4.9970311967608254E-2</v>
      </c>
      <c r="CN98" s="78">
        <f t="shared" si="144"/>
        <v>6.7036358574959376E-2</v>
      </c>
      <c r="CO98" s="78">
        <f t="shared" si="145"/>
        <v>9.7577475533860758E-2</v>
      </c>
      <c r="CP98" s="78">
        <f t="shared" si="146"/>
        <v>3.0726935410379578E-2</v>
      </c>
      <c r="CQ98" s="78">
        <f t="shared" si="147"/>
        <v>1.2717539587055578E-2</v>
      </c>
      <c r="CR98" s="78">
        <f t="shared" si="148"/>
        <v>3.6744608907220248E-2</v>
      </c>
      <c r="CS98" s="78">
        <f t="shared" si="149"/>
        <v>1.145060062589027E-2</v>
      </c>
      <c r="CT98" s="78">
        <f t="shared" si="150"/>
        <v>3.6218452319039343E-3</v>
      </c>
      <c r="CU98" s="78">
        <f t="shared" si="151"/>
        <v>0.17296475432234409</v>
      </c>
      <c r="CV98" s="78">
        <f t="shared" si="152"/>
        <v>3.8573078494049395E-2</v>
      </c>
      <c r="CW98" s="78">
        <f t="shared" si="153"/>
        <v>2.7856928103786333E-2</v>
      </c>
      <c r="CX98" s="78">
        <f t="shared" si="154"/>
        <v>9.2843395221336514E-2</v>
      </c>
      <c r="CY98" s="78">
        <f t="shared" si="155"/>
        <v>1.4533027086976643E-2</v>
      </c>
      <c r="CZ98" s="78">
        <f t="shared" si="156"/>
        <v>3.0334051003573438E-3</v>
      </c>
      <c r="DA98" s="78">
        <f t="shared" si="157"/>
        <v>2.7580449314144363E-2</v>
      </c>
      <c r="DB98" s="78">
        <f t="shared" si="158"/>
        <v>7.4849069123903865E-4</v>
      </c>
      <c r="DC98" s="78">
        <f t="shared" si="159"/>
        <v>0.10292494009434344</v>
      </c>
      <c r="DD98" s="78">
        <f t="shared" si="160"/>
        <v>5.5213780994777598E-2</v>
      </c>
      <c r="DE98" s="78">
        <f t="shared" si="161"/>
        <v>5.6470359684128106E-2</v>
      </c>
      <c r="DF98" s="78">
        <f t="shared" si="162"/>
        <v>3.0464905298792513E-4</v>
      </c>
      <c r="DG98" s="78">
        <f t="shared" si="163"/>
        <v>6.0106378838034151E-3</v>
      </c>
      <c r="DH98" s="78">
        <f t="shared" si="164"/>
        <v>3.2774152099411265E-2</v>
      </c>
      <c r="DI98" s="78">
        <f t="shared" si="165"/>
        <v>2.1683512575890461E-4</v>
      </c>
      <c r="DJ98" s="78">
        <f t="shared" si="166"/>
        <v>3.297965721597853E-4</v>
      </c>
      <c r="DK98" s="78">
        <f t="shared" si="167"/>
        <v>2.871517178078264E-3</v>
      </c>
      <c r="DN98" s="78">
        <f t="shared" si="197"/>
        <v>0.269488273217868</v>
      </c>
      <c r="DO98" s="78">
        <f t="shared" si="198"/>
        <v>0.24531108148680797</v>
      </c>
      <c r="DP98" s="78">
        <f t="shared" si="199"/>
        <v>0.20805830910625528</v>
      </c>
      <c r="DQ98" s="78">
        <f t="shared" si="200"/>
        <v>0.17776655943851616</v>
      </c>
      <c r="DR98" s="78">
        <f t="shared" si="201"/>
        <v>9.1639684530545676E-2</v>
      </c>
      <c r="DS98" s="78">
        <f t="shared" si="202"/>
        <v>6.4534594352070027E-2</v>
      </c>
      <c r="DT98" s="78">
        <f t="shared" si="203"/>
        <v>0.22478180908735854</v>
      </c>
      <c r="DU98" s="78">
        <f t="shared" si="204"/>
        <v>0.2266102786741877</v>
      </c>
      <c r="DV98" s="78">
        <f t="shared" si="205"/>
        <v>0.24301660615208376</v>
      </c>
      <c r="DW98" s="78">
        <f t="shared" si="206"/>
        <v>0.33223815614151636</v>
      </c>
      <c r="DX98" s="78">
        <f t="shared" si="207"/>
        <v>0.17380642890614889</v>
      </c>
      <c r="DY98" s="78">
        <f t="shared" si="208"/>
        <v>0.13826675551245685</v>
      </c>
      <c r="DZ98" s="78">
        <f t="shared" si="209"/>
        <v>0.13799027672281486</v>
      </c>
      <c r="EA98" s="78">
        <f t="shared" si="210"/>
        <v>4.5895372192717387E-2</v>
      </c>
      <c r="EB98" s="78">
        <f t="shared" si="211"/>
        <v>0.13428728520008418</v>
      </c>
      <c r="EC98" s="78">
        <f t="shared" si="212"/>
        <v>0.18646766109450447</v>
      </c>
      <c r="ED98" s="78">
        <f t="shared" si="213"/>
        <v>0.2153575714644882</v>
      </c>
      <c r="EE98" s="78">
        <f t="shared" si="214"/>
        <v>0.21491372982623708</v>
      </c>
      <c r="EF98" s="78">
        <f t="shared" si="215"/>
        <v>0.11799942761569704</v>
      </c>
      <c r="EG98" s="78">
        <f t="shared" si="216"/>
        <v>9.5559798720330713E-2</v>
      </c>
      <c r="EH98" s="78">
        <f t="shared" si="217"/>
        <v>3.9306274161961509E-2</v>
      </c>
      <c r="EI98" s="78">
        <f t="shared" si="218"/>
        <v>3.9331421681133363E-2</v>
      </c>
      <c r="EJ98" s="78">
        <f t="shared" si="219"/>
        <v>3.6192300975408216E-2</v>
      </c>
      <c r="EK98" s="78">
        <f t="shared" si="220"/>
        <v>5.8322276017436565E-2</v>
      </c>
      <c r="EL98" s="78">
        <f t="shared" si="221"/>
        <v>0.10807575285928592</v>
      </c>
      <c r="EM98" s="78">
        <f t="shared" si="222"/>
        <v>0.17478231486208551</v>
      </c>
    </row>
    <row r="99" spans="1:143" x14ac:dyDescent="0.25">
      <c r="A99" s="79">
        <f t="shared" si="168"/>
        <v>2.4191458275260195E-4</v>
      </c>
      <c r="B99">
        <v>1992</v>
      </c>
      <c r="C99" s="79">
        <f t="shared" si="113"/>
        <v>0.33194223900165765</v>
      </c>
      <c r="D99" s="81">
        <f t="shared" si="169"/>
        <v>6.5070021654942546E-4</v>
      </c>
      <c r="E99" s="74">
        <f t="shared" si="170"/>
        <v>0.1745664878869074</v>
      </c>
      <c r="F99">
        <v>1992</v>
      </c>
      <c r="G99" s="72">
        <v>4084000</v>
      </c>
      <c r="H99" s="27">
        <v>9.0723339199152833E-2</v>
      </c>
      <c r="I99" s="27">
        <v>5.5517902771662332E-2</v>
      </c>
      <c r="J99" s="27">
        <v>8.9639339762191364E-2</v>
      </c>
      <c r="K99" s="27">
        <v>9.2399931673972646E-2</v>
      </c>
      <c r="L99" s="27">
        <v>3.3176193488890261E-2</v>
      </c>
      <c r="M99" s="27">
        <v>8.9830692712708597E-3</v>
      </c>
      <c r="N99" s="27">
        <v>2.1634905583348487E-2</v>
      </c>
      <c r="O99" s="27">
        <v>9.3081689175684556E-3</v>
      </c>
      <c r="P99" s="27">
        <v>8.7591562637284476E-3</v>
      </c>
      <c r="Q99" s="27">
        <v>0.1745664878869074</v>
      </c>
      <c r="R99" s="27">
        <v>4.0733633186412335E-2</v>
      </c>
      <c r="S99" s="27">
        <v>2.2385289666790396E-2</v>
      </c>
      <c r="T99" s="27">
        <v>8.2636422882005858E-2</v>
      </c>
      <c r="U99" s="27">
        <v>2.9342622467140641E-2</v>
      </c>
      <c r="V99" s="27">
        <v>4.7021731583906518E-3</v>
      </c>
      <c r="W99" s="27">
        <v>1.9215943808354511E-2</v>
      </c>
      <c r="X99" s="27">
        <v>1.89950363445375E-3</v>
      </c>
      <c r="Y99" s="27">
        <v>5.9593920987261004E-2</v>
      </c>
      <c r="Z99" s="27">
        <v>4.9941617313134075E-2</v>
      </c>
      <c r="AA99" s="27">
        <v>6.1777949427719428E-2</v>
      </c>
      <c r="AB99" s="27">
        <v>6.5070021654942546E-4</v>
      </c>
      <c r="AC99" s="27">
        <v>5.8267474356450471E-3</v>
      </c>
      <c r="AD99" s="27">
        <v>1.8322295474001795E-2</v>
      </c>
      <c r="AE99" s="27">
        <v>1.2267627639180468E-3</v>
      </c>
      <c r="AF99" s="27">
        <v>8.7260952827490309E-4</v>
      </c>
      <c r="AG99" s="27">
        <v>1.6163313231255048E-2</v>
      </c>
      <c r="AH99" s="73">
        <f t="shared" si="171"/>
        <v>1.8525705864467008</v>
      </c>
      <c r="AI99" s="73">
        <f t="shared" si="172"/>
        <v>1.1336755745973448</v>
      </c>
      <c r="AJ99" s="73">
        <f t="shared" si="173"/>
        <v>1.8304353179439476</v>
      </c>
      <c r="AK99" s="73">
        <f t="shared" si="174"/>
        <v>1.8868066047825214</v>
      </c>
      <c r="AL99" s="73">
        <f t="shared" si="175"/>
        <v>0.67745787104313915</v>
      </c>
      <c r="AM99" s="73">
        <f t="shared" si="176"/>
        <v>0.18343427451935096</v>
      </c>
      <c r="AN99" s="73">
        <f t="shared" si="177"/>
        <v>0.44178477201197608</v>
      </c>
      <c r="AO99" s="73">
        <f t="shared" si="178"/>
        <v>0.19007280929674789</v>
      </c>
      <c r="AP99" s="73">
        <f t="shared" si="179"/>
        <v>0.1788619709053349</v>
      </c>
      <c r="AQ99" s="73">
        <f t="shared" si="180"/>
        <v>3.5646476826506492</v>
      </c>
      <c r="AR99" s="73">
        <f t="shared" si="181"/>
        <v>0.8317807896665399</v>
      </c>
      <c r="AS99" s="73">
        <f t="shared" si="182"/>
        <v>0.45710761499585989</v>
      </c>
      <c r="AT99" s="73">
        <f t="shared" si="183"/>
        <v>1.6874357552505597</v>
      </c>
      <c r="AU99" s="73">
        <f t="shared" si="184"/>
        <v>0.59917635077901188</v>
      </c>
      <c r="AV99" s="73">
        <f t="shared" si="185"/>
        <v>9.6018375894337107E-2</v>
      </c>
      <c r="AW99" s="73">
        <f t="shared" si="186"/>
        <v>0.39238957256659907</v>
      </c>
      <c r="AX99" s="73">
        <f t="shared" si="187"/>
        <v>3.8787864215545573E-2</v>
      </c>
      <c r="AY99" s="73">
        <f t="shared" si="188"/>
        <v>1.2169078665598698</v>
      </c>
      <c r="AZ99" s="73">
        <f t="shared" si="189"/>
        <v>1.0198078255341978</v>
      </c>
      <c r="BA99" s="73">
        <f t="shared" si="190"/>
        <v>1.2615057273140307</v>
      </c>
      <c r="BB99" s="73">
        <f t="shared" si="191"/>
        <v>1.3287298421939268E-2</v>
      </c>
      <c r="BC99" s="73">
        <f t="shared" si="192"/>
        <v>0.11898218263587187</v>
      </c>
      <c r="BD99" s="73">
        <f t="shared" si="193"/>
        <v>0.3741412735791167</v>
      </c>
      <c r="BE99" s="73">
        <f t="shared" si="194"/>
        <v>2.5050495639206517E-2</v>
      </c>
      <c r="BF99" s="73">
        <f t="shared" si="195"/>
        <v>1.781868656737352E-2</v>
      </c>
      <c r="BG99" s="73">
        <f t="shared" si="196"/>
        <v>0.33005485618222813</v>
      </c>
      <c r="BH99" s="73"/>
      <c r="BI99" s="73">
        <f t="shared" si="115"/>
        <v>45.878840048680715</v>
      </c>
      <c r="BJ99" s="73">
        <f t="shared" si="116"/>
        <v>41.203639971451118</v>
      </c>
      <c r="BK99" s="73">
        <f t="shared" si="117"/>
        <v>55.585242835146502</v>
      </c>
      <c r="BL99" s="73">
        <f t="shared" si="118"/>
        <v>80.131784805262072</v>
      </c>
      <c r="BM99" s="73">
        <f t="shared" si="119"/>
        <v>25.316631801284778</v>
      </c>
      <c r="BN99" s="73">
        <f t="shared" si="120"/>
        <v>10.381316545080772</v>
      </c>
      <c r="BO99" s="73">
        <f t="shared" si="121"/>
        <v>29.906383104778858</v>
      </c>
      <c r="BP99" s="73">
        <f t="shared" si="122"/>
        <v>9.3720278809287638</v>
      </c>
      <c r="BQ99" s="73">
        <f t="shared" si="123"/>
        <v>3.0831306011948465</v>
      </c>
      <c r="BR99" s="73">
        <f t="shared" si="124"/>
        <v>142.26083097042957</v>
      </c>
      <c r="BS99" s="73">
        <f t="shared" si="125"/>
        <v>31.762583922044577</v>
      </c>
      <c r="BT99" s="73">
        <f t="shared" si="126"/>
        <v>22.794893259560045</v>
      </c>
      <c r="BU99" s="73">
        <f t="shared" si="127"/>
        <v>76.13627136415181</v>
      </c>
      <c r="BV99" s="73">
        <f t="shared" si="128"/>
        <v>12.25285340468951</v>
      </c>
      <c r="BW99" s="73">
        <f t="shared" si="129"/>
        <v>2.5284313344394729</v>
      </c>
      <c r="BX99" s="73">
        <f t="shared" si="130"/>
        <v>22.508473674330325</v>
      </c>
      <c r="BY99" s="73">
        <f t="shared" si="131"/>
        <v>0.63898414413403304</v>
      </c>
      <c r="BZ99" s="73">
        <f t="shared" si="132"/>
        <v>83.749886403936941</v>
      </c>
      <c r="CA99" s="73">
        <f t="shared" si="133"/>
        <v>45.294381098371687</v>
      </c>
      <c r="CB99" s="73">
        <f t="shared" si="134"/>
        <v>46.543698551871721</v>
      </c>
      <c r="CC99" s="73">
        <f t="shared" si="135"/>
        <v>0.2575778826927434</v>
      </c>
      <c r="CD99" s="73">
        <f t="shared" si="136"/>
        <v>4.9387649000722664</v>
      </c>
      <c r="CE99" s="73">
        <f t="shared" si="137"/>
        <v>26.654927925696882</v>
      </c>
      <c r="CF99" s="73">
        <f t="shared" si="138"/>
        <v>0.19892525100952971</v>
      </c>
      <c r="CG99" s="73">
        <f t="shared" si="139"/>
        <v>0.2822744480845959</v>
      </c>
      <c r="CH99" s="73">
        <f t="shared" si="140"/>
        <v>2.6326538706757789</v>
      </c>
      <c r="CI99" s="73"/>
      <c r="CJ99" s="73">
        <f t="shared" si="141"/>
        <v>822.29540999999983</v>
      </c>
      <c r="CK99" s="73"/>
      <c r="CL99" s="78">
        <f t="shared" si="142"/>
        <v>5.5793622937382957E-2</v>
      </c>
      <c r="CM99" s="78">
        <f t="shared" si="143"/>
        <v>5.0108074872327366E-2</v>
      </c>
      <c r="CN99" s="78">
        <f t="shared" si="144"/>
        <v>6.7597656704841039E-2</v>
      </c>
      <c r="CO99" s="78">
        <f t="shared" si="145"/>
        <v>9.7448901977042646E-2</v>
      </c>
      <c r="CP99" s="78">
        <f t="shared" si="146"/>
        <v>3.0787757651820995E-2</v>
      </c>
      <c r="CQ99" s="78">
        <f t="shared" si="147"/>
        <v>1.2624801766898801E-2</v>
      </c>
      <c r="CR99" s="78">
        <f t="shared" si="148"/>
        <v>3.6369390782296673E-2</v>
      </c>
      <c r="CS99" s="78">
        <f t="shared" si="149"/>
        <v>1.1397397780596593E-2</v>
      </c>
      <c r="CT99" s="78">
        <f t="shared" si="150"/>
        <v>3.7494196899321708E-3</v>
      </c>
      <c r="CU99" s="78">
        <f t="shared" si="151"/>
        <v>0.17300453005134686</v>
      </c>
      <c r="CV99" s="78">
        <f t="shared" si="152"/>
        <v>3.8626731386041162E-2</v>
      </c>
      <c r="CW99" s="78">
        <f t="shared" si="153"/>
        <v>2.7721051318479389E-2</v>
      </c>
      <c r="CX99" s="78">
        <f t="shared" si="154"/>
        <v>9.2589926245790211E-2</v>
      </c>
      <c r="CY99" s="78">
        <f t="shared" si="155"/>
        <v>1.4900792653931405E-2</v>
      </c>
      <c r="CZ99" s="78">
        <f t="shared" si="156"/>
        <v>3.0748454918889472E-3</v>
      </c>
      <c r="DA99" s="78">
        <f t="shared" si="157"/>
        <v>2.7372734178742808E-2</v>
      </c>
      <c r="DB99" s="78">
        <f t="shared" si="158"/>
        <v>7.7707370898985454E-4</v>
      </c>
      <c r="DC99" s="78">
        <f t="shared" si="159"/>
        <v>0.10184890415956105</v>
      </c>
      <c r="DD99" s="78">
        <f t="shared" si="160"/>
        <v>5.5082857751050436E-2</v>
      </c>
      <c r="DE99" s="78">
        <f t="shared" si="161"/>
        <v>5.6602162660584147E-2</v>
      </c>
      <c r="DF99" s="78">
        <f t="shared" si="162"/>
        <v>3.1324251547596924E-4</v>
      </c>
      <c r="DG99" s="78">
        <f t="shared" si="163"/>
        <v>6.0060713461507313E-3</v>
      </c>
      <c r="DH99" s="78">
        <f t="shared" si="164"/>
        <v>3.2415270232016603E-2</v>
      </c>
      <c r="DI99" s="78">
        <f t="shared" si="165"/>
        <v>2.4191458275260195E-4</v>
      </c>
      <c r="DJ99" s="78">
        <f t="shared" si="166"/>
        <v>3.4327620542670418E-4</v>
      </c>
      <c r="DK99" s="78">
        <f t="shared" si="167"/>
        <v>3.2015913486319711E-3</v>
      </c>
      <c r="DN99" s="78">
        <f t="shared" si="197"/>
        <v>0.27094825649159399</v>
      </c>
      <c r="DO99" s="78">
        <f t="shared" si="198"/>
        <v>0.24594239120603203</v>
      </c>
      <c r="DP99" s="78">
        <f t="shared" si="199"/>
        <v>0.20845911810060347</v>
      </c>
      <c r="DQ99" s="78">
        <f t="shared" si="200"/>
        <v>0.17723085217805912</v>
      </c>
      <c r="DR99" s="78">
        <f t="shared" si="201"/>
        <v>9.1179347981613063E-2</v>
      </c>
      <c r="DS99" s="78">
        <f t="shared" si="202"/>
        <v>6.4141010019724234E-2</v>
      </c>
      <c r="DT99" s="78">
        <f t="shared" si="203"/>
        <v>0.2245207383041723</v>
      </c>
      <c r="DU99" s="78">
        <f t="shared" si="204"/>
        <v>0.22677807890791679</v>
      </c>
      <c r="DV99" s="78">
        <f t="shared" si="205"/>
        <v>0.24310173244579958</v>
      </c>
      <c r="DW99" s="78">
        <f t="shared" si="206"/>
        <v>0.33194223900165765</v>
      </c>
      <c r="DX99" s="78">
        <f t="shared" si="207"/>
        <v>0.17383850160424216</v>
      </c>
      <c r="DY99" s="78">
        <f t="shared" si="208"/>
        <v>0.13828661571008996</v>
      </c>
      <c r="DZ99" s="78">
        <f t="shared" si="209"/>
        <v>0.13793829857035339</v>
      </c>
      <c r="EA99" s="78">
        <f t="shared" si="210"/>
        <v>4.6125446033553015E-2</v>
      </c>
      <c r="EB99" s="78">
        <f t="shared" si="211"/>
        <v>0.13307355753918265</v>
      </c>
      <c r="EC99" s="78">
        <f t="shared" si="212"/>
        <v>0.18508156979834414</v>
      </c>
      <c r="ED99" s="78">
        <f t="shared" si="213"/>
        <v>0.21431099828018549</v>
      </c>
      <c r="EE99" s="78">
        <f t="shared" si="214"/>
        <v>0.21384716708667159</v>
      </c>
      <c r="EF99" s="78">
        <f t="shared" si="215"/>
        <v>0.11800433427326129</v>
      </c>
      <c r="EG99" s="78">
        <f t="shared" si="216"/>
        <v>9.5336746754227458E-2</v>
      </c>
      <c r="EH99" s="78">
        <f t="shared" si="217"/>
        <v>3.8976498676395903E-2</v>
      </c>
      <c r="EI99" s="78">
        <f t="shared" si="218"/>
        <v>3.9006532366346637E-2</v>
      </c>
      <c r="EJ99" s="78">
        <f t="shared" si="219"/>
        <v>3.6202052368827883E-2</v>
      </c>
      <c r="EK99" s="78">
        <f t="shared" si="220"/>
        <v>5.9580405074194237E-2</v>
      </c>
      <c r="EL99" s="78">
        <f t="shared" si="221"/>
        <v>0.109446565363769</v>
      </c>
      <c r="EM99" s="78">
        <f t="shared" si="222"/>
        <v>0.17670094586318336</v>
      </c>
    </row>
    <row r="100" spans="1:143" x14ac:dyDescent="0.25">
      <c r="A100" s="79">
        <f t="shared" si="168"/>
        <v>2.692304050881783E-4</v>
      </c>
      <c r="B100">
        <v>1993</v>
      </c>
      <c r="C100" s="79">
        <f t="shared" si="113"/>
        <v>0.33161767782918117</v>
      </c>
      <c r="D100" s="81">
        <f t="shared" si="169"/>
        <v>6.4329153043697401E-4</v>
      </c>
      <c r="E100" s="74">
        <f t="shared" si="170"/>
        <v>0.17377441740284691</v>
      </c>
      <c r="F100">
        <v>1993</v>
      </c>
      <c r="G100" s="72">
        <v>4039000</v>
      </c>
      <c r="H100" s="27">
        <v>9.402565309904802E-2</v>
      </c>
      <c r="I100" s="27">
        <v>5.4778237870944803E-2</v>
      </c>
      <c r="J100" s="27">
        <v>9.0028675191852384E-2</v>
      </c>
      <c r="K100" s="27">
        <v>9.1562678072125175E-2</v>
      </c>
      <c r="L100" s="27">
        <v>3.2572691687867403E-2</v>
      </c>
      <c r="M100" s="27">
        <v>8.9841452359441312E-3</v>
      </c>
      <c r="N100" s="27">
        <v>2.1936700317462584E-2</v>
      </c>
      <c r="O100" s="27">
        <v>1.0299296358439389E-2</v>
      </c>
      <c r="P100" s="27">
        <v>9.016794449225627E-3</v>
      </c>
      <c r="Q100" s="27">
        <v>0.17377441740284691</v>
      </c>
      <c r="R100" s="27">
        <v>4.044115208870791E-2</v>
      </c>
      <c r="S100" s="27">
        <v>2.3263584750980879E-2</v>
      </c>
      <c r="T100" s="27">
        <v>8.0923115694017694E-2</v>
      </c>
      <c r="U100" s="27">
        <v>3.0195930989766001E-2</v>
      </c>
      <c r="V100" s="27">
        <v>5.1147033181293431E-3</v>
      </c>
      <c r="W100" s="27">
        <v>1.8252950800186303E-2</v>
      </c>
      <c r="X100" s="27">
        <v>1.98701071455354E-3</v>
      </c>
      <c r="Y100" s="27">
        <v>5.7725849657514851E-2</v>
      </c>
      <c r="Z100" s="27">
        <v>4.9647720090132234E-2</v>
      </c>
      <c r="AA100" s="27">
        <v>6.1688647919556416E-2</v>
      </c>
      <c r="AB100" s="27">
        <v>6.4329153043697401E-4</v>
      </c>
      <c r="AC100" s="27">
        <v>5.7227949154972039E-3</v>
      </c>
      <c r="AD100" s="27">
        <v>1.7868302256213681E-2</v>
      </c>
      <c r="AE100" s="27">
        <v>1.3814698369732955E-3</v>
      </c>
      <c r="AF100" s="27">
        <v>1.036612521687495E-3</v>
      </c>
      <c r="AG100" s="27">
        <v>1.7127573229889743E-2</v>
      </c>
      <c r="AH100" s="73">
        <f t="shared" si="171"/>
        <v>1.8988480643352748</v>
      </c>
      <c r="AI100" s="73">
        <f t="shared" si="172"/>
        <v>1.1062465138037303</v>
      </c>
      <c r="AJ100" s="73">
        <f t="shared" si="173"/>
        <v>1.8181290954994589</v>
      </c>
      <c r="AK100" s="73">
        <f t="shared" si="174"/>
        <v>1.849108283666568</v>
      </c>
      <c r="AL100" s="73">
        <f t="shared" si="175"/>
        <v>0.65780550863648224</v>
      </c>
      <c r="AM100" s="73">
        <f t="shared" si="176"/>
        <v>0.18143481303989173</v>
      </c>
      <c r="AN100" s="73">
        <f t="shared" si="177"/>
        <v>0.4430116629111569</v>
      </c>
      <c r="AO100" s="73">
        <f t="shared" si="178"/>
        <v>0.20799428995868344</v>
      </c>
      <c r="AP100" s="73">
        <f t="shared" si="179"/>
        <v>0.18209416390211153</v>
      </c>
      <c r="AQ100" s="73">
        <f t="shared" si="180"/>
        <v>3.5093743594504931</v>
      </c>
      <c r="AR100" s="73">
        <f t="shared" si="181"/>
        <v>0.81670906643145635</v>
      </c>
      <c r="AS100" s="73">
        <f t="shared" si="182"/>
        <v>0.46980809404605883</v>
      </c>
      <c r="AT100" s="73">
        <f t="shared" si="183"/>
        <v>1.6342423214406872</v>
      </c>
      <c r="AU100" s="73">
        <f t="shared" si="184"/>
        <v>0.60980682633832439</v>
      </c>
      <c r="AV100" s="73">
        <f t="shared" si="185"/>
        <v>0.1032914335096221</v>
      </c>
      <c r="AW100" s="73">
        <f t="shared" si="186"/>
        <v>0.36861834140976235</v>
      </c>
      <c r="AX100" s="73">
        <f t="shared" si="187"/>
        <v>4.0127681380408738E-2</v>
      </c>
      <c r="AY100" s="73">
        <f t="shared" si="188"/>
        <v>1.1657735338335125</v>
      </c>
      <c r="AZ100" s="73">
        <f t="shared" si="189"/>
        <v>1.0026357072202206</v>
      </c>
      <c r="BA100" s="73">
        <f t="shared" si="190"/>
        <v>1.2458022447354418</v>
      </c>
      <c r="BB100" s="73">
        <f t="shared" si="191"/>
        <v>1.2991272457174692E-2</v>
      </c>
      <c r="BC100" s="73">
        <f t="shared" si="192"/>
        <v>0.11557184331846604</v>
      </c>
      <c r="BD100" s="73">
        <f t="shared" si="193"/>
        <v>0.36085036406423532</v>
      </c>
      <c r="BE100" s="73">
        <f t="shared" si="194"/>
        <v>2.7898783357675701E-2</v>
      </c>
      <c r="BF100" s="73">
        <f t="shared" si="195"/>
        <v>2.0934389875478961E-2</v>
      </c>
      <c r="BG100" s="73">
        <f t="shared" si="196"/>
        <v>0.34589134137762334</v>
      </c>
      <c r="BH100" s="73"/>
      <c r="BI100" s="73">
        <f t="shared" si="115"/>
        <v>47.777688113015991</v>
      </c>
      <c r="BJ100" s="73">
        <f t="shared" si="116"/>
        <v>42.30988648525485</v>
      </c>
      <c r="BK100" s="73">
        <f t="shared" si="117"/>
        <v>57.40337193064596</v>
      </c>
      <c r="BL100" s="73">
        <f t="shared" si="118"/>
        <v>81.980893088928639</v>
      </c>
      <c r="BM100" s="73">
        <f t="shared" si="119"/>
        <v>25.97443730992126</v>
      </c>
      <c r="BN100" s="73">
        <f t="shared" si="120"/>
        <v>10.562751358120664</v>
      </c>
      <c r="BO100" s="73">
        <f t="shared" si="121"/>
        <v>30.349394767690015</v>
      </c>
      <c r="BP100" s="73">
        <f t="shared" si="122"/>
        <v>9.5800221708874478</v>
      </c>
      <c r="BQ100" s="73">
        <f t="shared" si="123"/>
        <v>3.2652247650969581</v>
      </c>
      <c r="BR100" s="73">
        <f t="shared" si="124"/>
        <v>145.77020532988007</v>
      </c>
      <c r="BS100" s="73">
        <f t="shared" si="125"/>
        <v>32.579292988476034</v>
      </c>
      <c r="BT100" s="73">
        <f t="shared" si="126"/>
        <v>23.264701353606103</v>
      </c>
      <c r="BU100" s="73">
        <f t="shared" si="127"/>
        <v>77.770513685592491</v>
      </c>
      <c r="BV100" s="73">
        <f t="shared" si="128"/>
        <v>12.862660231027835</v>
      </c>
      <c r="BW100" s="73">
        <f t="shared" si="129"/>
        <v>2.6317227679490949</v>
      </c>
      <c r="BX100" s="73">
        <f t="shared" si="130"/>
        <v>22.877092015740089</v>
      </c>
      <c r="BY100" s="73">
        <f t="shared" si="131"/>
        <v>0.67911182551444182</v>
      </c>
      <c r="BZ100" s="73">
        <f t="shared" si="132"/>
        <v>84.915659937770457</v>
      </c>
      <c r="CA100" s="73">
        <f t="shared" si="133"/>
        <v>46.297016805591909</v>
      </c>
      <c r="CB100" s="73">
        <f t="shared" si="134"/>
        <v>47.789500796607165</v>
      </c>
      <c r="CC100" s="73">
        <f t="shared" si="135"/>
        <v>0.27056915514991808</v>
      </c>
      <c r="CD100" s="73">
        <f t="shared" si="136"/>
        <v>5.0543367433907322</v>
      </c>
      <c r="CE100" s="73">
        <f t="shared" si="137"/>
        <v>27.015778289761116</v>
      </c>
      <c r="CF100" s="73">
        <f t="shared" si="138"/>
        <v>0.22682403436720541</v>
      </c>
      <c r="CG100" s="73">
        <f t="shared" si="139"/>
        <v>0.30320883796007486</v>
      </c>
      <c r="CH100" s="73">
        <f t="shared" si="140"/>
        <v>2.9785452120534024</v>
      </c>
      <c r="CI100" s="73"/>
      <c r="CJ100" s="73">
        <f t="shared" si="141"/>
        <v>842.49040999999988</v>
      </c>
      <c r="CK100" s="73"/>
      <c r="CL100" s="78">
        <f t="shared" si="142"/>
        <v>5.6710067611352395E-2</v>
      </c>
      <c r="CM100" s="78">
        <f t="shared" si="143"/>
        <v>5.0220021478054398E-2</v>
      </c>
      <c r="CN100" s="78">
        <f t="shared" si="144"/>
        <v>6.8135341660026688E-2</v>
      </c>
      <c r="CO100" s="78">
        <f t="shared" si="145"/>
        <v>9.7307805662652763E-2</v>
      </c>
      <c r="CP100" s="78">
        <f t="shared" si="146"/>
        <v>3.083054359030777E-2</v>
      </c>
      <c r="CQ100" s="78">
        <f t="shared" si="147"/>
        <v>1.2537533048145515E-2</v>
      </c>
      <c r="CR100" s="78">
        <f t="shared" si="148"/>
        <v>3.602343054289487E-2</v>
      </c>
      <c r="CS100" s="78">
        <f t="shared" si="149"/>
        <v>1.1371075631457275E-2</v>
      </c>
      <c r="CT100" s="78">
        <f t="shared" si="150"/>
        <v>3.875681819448792E-3</v>
      </c>
      <c r="CU100" s="78">
        <f t="shared" si="151"/>
        <v>0.17302298471252639</v>
      </c>
      <c r="CV100" s="78">
        <f t="shared" si="152"/>
        <v>3.8670224137597055E-2</v>
      </c>
      <c r="CW100" s="78">
        <f t="shared" si="153"/>
        <v>2.7614203173667112E-2</v>
      </c>
      <c r="CX100" s="78">
        <f t="shared" si="154"/>
        <v>9.231026580539059E-2</v>
      </c>
      <c r="CY100" s="78">
        <f t="shared" si="155"/>
        <v>1.5267426285633134E-2</v>
      </c>
      <c r="CZ100" s="78">
        <f t="shared" si="156"/>
        <v>3.1237421063927545E-3</v>
      </c>
      <c r="DA100" s="78">
        <f t="shared" si="157"/>
        <v>2.7154127506021218E-2</v>
      </c>
      <c r="DB100" s="78">
        <f t="shared" si="158"/>
        <v>8.0607662408221589E-4</v>
      </c>
      <c r="DC100" s="78">
        <f t="shared" si="159"/>
        <v>0.10079124810188696</v>
      </c>
      <c r="DD100" s="78">
        <f t="shared" si="160"/>
        <v>5.4952574244247973E-2</v>
      </c>
      <c r="DE100" s="78">
        <f t="shared" si="161"/>
        <v>5.6724088760377905E-2</v>
      </c>
      <c r="DF100" s="78">
        <f t="shared" si="162"/>
        <v>3.2115398815034358E-4</v>
      </c>
      <c r="DG100" s="78">
        <f t="shared" si="163"/>
        <v>5.999281040351228E-3</v>
      </c>
      <c r="DH100" s="78">
        <f t="shared" si="164"/>
        <v>3.2066570692194728E-2</v>
      </c>
      <c r="DI100" s="78">
        <f t="shared" si="165"/>
        <v>2.692304050881783E-4</v>
      </c>
      <c r="DJ100" s="78">
        <f t="shared" si="166"/>
        <v>3.5989589241742809E-4</v>
      </c>
      <c r="DK100" s="78">
        <f t="shared" si="167"/>
        <v>3.5354054796343649E-3</v>
      </c>
      <c r="DN100" s="78">
        <f t="shared" si="197"/>
        <v>0.27237323641208622</v>
      </c>
      <c r="DO100" s="78">
        <f t="shared" si="198"/>
        <v>0.24649371239104162</v>
      </c>
      <c r="DP100" s="78">
        <f t="shared" si="199"/>
        <v>0.20881122396113272</v>
      </c>
      <c r="DQ100" s="78">
        <f t="shared" si="200"/>
        <v>0.17669931284400089</v>
      </c>
      <c r="DR100" s="78">
        <f t="shared" si="201"/>
        <v>9.0762582812805429E-2</v>
      </c>
      <c r="DS100" s="78">
        <f t="shared" si="202"/>
        <v>6.3807721041946444E-2</v>
      </c>
      <c r="DT100" s="78">
        <f t="shared" si="203"/>
        <v>0.22429317270632732</v>
      </c>
      <c r="DU100" s="78">
        <f t="shared" si="204"/>
        <v>0.2269399663010295</v>
      </c>
      <c r="DV100" s="78">
        <f t="shared" si="205"/>
        <v>0.24318309384323933</v>
      </c>
      <c r="DW100" s="78">
        <f t="shared" si="206"/>
        <v>0.33161767782918117</v>
      </c>
      <c r="DX100" s="78">
        <f t="shared" si="207"/>
        <v>0.17386211940228788</v>
      </c>
      <c r="DY100" s="78">
        <f t="shared" si="208"/>
        <v>0.1383156373710836</v>
      </c>
      <c r="DZ100" s="78">
        <f t="shared" si="209"/>
        <v>0.13785556170343768</v>
      </c>
      <c r="EA100" s="78">
        <f t="shared" si="210"/>
        <v>4.6351372522129328E-2</v>
      </c>
      <c r="EB100" s="78">
        <f t="shared" si="211"/>
        <v>0.13187519433838316</v>
      </c>
      <c r="EC100" s="78">
        <f t="shared" si="212"/>
        <v>0.18370402647623835</v>
      </c>
      <c r="ED100" s="78">
        <f t="shared" si="213"/>
        <v>0.21327398773059505</v>
      </c>
      <c r="EE100" s="78">
        <f t="shared" si="214"/>
        <v>0.21278906509466317</v>
      </c>
      <c r="EF100" s="78">
        <f t="shared" si="215"/>
        <v>0.11799709803312745</v>
      </c>
      <c r="EG100" s="78">
        <f t="shared" si="216"/>
        <v>9.5111094481074215E-2</v>
      </c>
      <c r="EH100" s="78">
        <f t="shared" si="217"/>
        <v>3.8656236125784477E-2</v>
      </c>
      <c r="EI100" s="78">
        <f t="shared" si="218"/>
        <v>3.8694978030051563E-2</v>
      </c>
      <c r="EJ100" s="78">
        <f t="shared" si="219"/>
        <v>3.6231102469334704E-2</v>
      </c>
      <c r="EK100" s="78">
        <f t="shared" si="220"/>
        <v>6.0874599388492365E-2</v>
      </c>
      <c r="EL100" s="78">
        <f t="shared" si="221"/>
        <v>0.11082539046145859</v>
      </c>
      <c r="EM100" s="78">
        <f t="shared" si="222"/>
        <v>0.17860083622906786</v>
      </c>
    </row>
    <row r="101" spans="1:143" x14ac:dyDescent="0.25">
      <c r="A101" s="79">
        <f t="shared" si="168"/>
        <v>2.9626754447786082E-4</v>
      </c>
      <c r="B101">
        <v>1994</v>
      </c>
      <c r="C101" s="79">
        <f t="shared" si="113"/>
        <v>0.33124564713843957</v>
      </c>
      <c r="D101" s="81">
        <f t="shared" si="169"/>
        <v>7.1878998851903882E-4</v>
      </c>
      <c r="E101" s="74">
        <f t="shared" si="170"/>
        <v>0.17375712252003211</v>
      </c>
      <c r="F101">
        <v>1994</v>
      </c>
      <c r="G101" s="72">
        <v>3979000</v>
      </c>
      <c r="H101" s="27">
        <v>9.8263977176864289E-2</v>
      </c>
      <c r="I101" s="27">
        <v>5.5585044818212935E-2</v>
      </c>
      <c r="J101" s="27">
        <v>8.8142916992702838E-2</v>
      </c>
      <c r="K101" s="27">
        <v>9.2243334232683924E-2</v>
      </c>
      <c r="L101" s="27">
        <v>3.2891892017857895E-2</v>
      </c>
      <c r="M101" s="27">
        <v>9.0977683849441469E-3</v>
      </c>
      <c r="N101" s="27">
        <v>2.2273168160089236E-2</v>
      </c>
      <c r="O101" s="27">
        <v>1.1771480712554952E-2</v>
      </c>
      <c r="P101" s="27">
        <v>9.4416275725353865E-3</v>
      </c>
      <c r="Q101" s="27">
        <v>0.17375712252003211</v>
      </c>
      <c r="R101" s="27">
        <v>3.9933237460144183E-2</v>
      </c>
      <c r="S101" s="27">
        <v>2.3524318457107968E-2</v>
      </c>
      <c r="T101" s="27">
        <v>7.8276644037901161E-2</v>
      </c>
      <c r="U101" s="27">
        <v>3.1018273733663452E-2</v>
      </c>
      <c r="V101" s="27">
        <v>5.2117452769853082E-3</v>
      </c>
      <c r="W101" s="27">
        <v>1.7537854287597816E-2</v>
      </c>
      <c r="X101" s="27">
        <v>2.280138558681072E-3</v>
      </c>
      <c r="Y101" s="27">
        <v>5.5122595639720502E-2</v>
      </c>
      <c r="Z101" s="27">
        <v>4.8100411025658422E-2</v>
      </c>
      <c r="AA101" s="27">
        <v>6.158756265461364E-2</v>
      </c>
      <c r="AB101" s="27">
        <v>7.1878998851903882E-4</v>
      </c>
      <c r="AC101" s="27">
        <v>5.6358727990293228E-3</v>
      </c>
      <c r="AD101" s="27">
        <v>1.7910195787414235E-2</v>
      </c>
      <c r="AE101" s="27">
        <v>1.4412049985940095E-3</v>
      </c>
      <c r="AF101" s="27">
        <v>1.0258811003286859E-3</v>
      </c>
      <c r="AG101" s="27">
        <v>1.7206941605563474E-2</v>
      </c>
      <c r="AH101" s="73">
        <f t="shared" si="171"/>
        <v>1.9549618259337151</v>
      </c>
      <c r="AI101" s="73">
        <f t="shared" si="172"/>
        <v>1.1058644666583464</v>
      </c>
      <c r="AJ101" s="73">
        <f t="shared" si="173"/>
        <v>1.7536033335698229</v>
      </c>
      <c r="AK101" s="73">
        <f t="shared" si="174"/>
        <v>1.8351811345592468</v>
      </c>
      <c r="AL101" s="73">
        <f t="shared" si="175"/>
        <v>0.65438419169528284</v>
      </c>
      <c r="AM101" s="73">
        <f t="shared" si="176"/>
        <v>0.18100010201846381</v>
      </c>
      <c r="AN101" s="73">
        <f t="shared" si="177"/>
        <v>0.44312468054497534</v>
      </c>
      <c r="AO101" s="73">
        <f t="shared" si="178"/>
        <v>0.23419360877628079</v>
      </c>
      <c r="AP101" s="73">
        <f t="shared" si="179"/>
        <v>0.18784118055559151</v>
      </c>
      <c r="AQ101" s="73">
        <f t="shared" si="180"/>
        <v>3.456897952536039</v>
      </c>
      <c r="AR101" s="73">
        <f t="shared" si="181"/>
        <v>0.79447175926956859</v>
      </c>
      <c r="AS101" s="73">
        <f t="shared" si="182"/>
        <v>0.46801631570416308</v>
      </c>
      <c r="AT101" s="73">
        <f t="shared" si="183"/>
        <v>1.5573138331340437</v>
      </c>
      <c r="AU101" s="73">
        <f t="shared" si="184"/>
        <v>0.61710855593123437</v>
      </c>
      <c r="AV101" s="73">
        <f t="shared" si="185"/>
        <v>0.1036876722856227</v>
      </c>
      <c r="AW101" s="73">
        <f t="shared" si="186"/>
        <v>0.34891561105175856</v>
      </c>
      <c r="AX101" s="73">
        <f t="shared" si="187"/>
        <v>4.5363356624959925E-2</v>
      </c>
      <c r="AY101" s="73">
        <f t="shared" si="188"/>
        <v>1.0966640402522394</v>
      </c>
      <c r="AZ101" s="73">
        <f t="shared" si="189"/>
        <v>0.95695767735547432</v>
      </c>
      <c r="BA101" s="73">
        <f t="shared" si="190"/>
        <v>1.2252845590135384</v>
      </c>
      <c r="BB101" s="73">
        <f t="shared" si="191"/>
        <v>1.4300326821586277E-2</v>
      </c>
      <c r="BC101" s="73">
        <f t="shared" si="192"/>
        <v>0.11212568933668837</v>
      </c>
      <c r="BD101" s="73">
        <f t="shared" si="193"/>
        <v>0.35632334519060621</v>
      </c>
      <c r="BE101" s="73">
        <f t="shared" si="194"/>
        <v>2.867277344702782E-2</v>
      </c>
      <c r="BF101" s="73">
        <f t="shared" si="195"/>
        <v>2.0409904491039205E-2</v>
      </c>
      <c r="BG101" s="73">
        <f t="shared" si="196"/>
        <v>0.34233210324268531</v>
      </c>
      <c r="BH101" s="73"/>
      <c r="BI101" s="73">
        <f t="shared" si="115"/>
        <v>49.732649938949706</v>
      </c>
      <c r="BJ101" s="73">
        <f t="shared" si="116"/>
        <v>43.415750951913196</v>
      </c>
      <c r="BK101" s="73">
        <f t="shared" si="117"/>
        <v>59.156975264215781</v>
      </c>
      <c r="BL101" s="73">
        <f t="shared" si="118"/>
        <v>83.816074223487888</v>
      </c>
      <c r="BM101" s="73">
        <f t="shared" si="119"/>
        <v>26.628821501616542</v>
      </c>
      <c r="BN101" s="73">
        <f t="shared" si="120"/>
        <v>10.743751460139128</v>
      </c>
      <c r="BO101" s="73">
        <f t="shared" si="121"/>
        <v>30.792519448234991</v>
      </c>
      <c r="BP101" s="73">
        <f t="shared" si="122"/>
        <v>9.8142157796637282</v>
      </c>
      <c r="BQ101" s="73">
        <f t="shared" si="123"/>
        <v>3.4530659456525497</v>
      </c>
      <c r="BR101" s="73">
        <f t="shared" si="124"/>
        <v>149.22710328241612</v>
      </c>
      <c r="BS101" s="73">
        <f t="shared" si="125"/>
        <v>33.373764747745604</v>
      </c>
      <c r="BT101" s="73">
        <f t="shared" si="126"/>
        <v>23.732717669310265</v>
      </c>
      <c r="BU101" s="73">
        <f t="shared" si="127"/>
        <v>79.327827518726536</v>
      </c>
      <c r="BV101" s="73">
        <f t="shared" si="128"/>
        <v>13.47976878695907</v>
      </c>
      <c r="BW101" s="73">
        <f t="shared" si="129"/>
        <v>2.7354104402347175</v>
      </c>
      <c r="BX101" s="73">
        <f t="shared" si="130"/>
        <v>23.226007626791848</v>
      </c>
      <c r="BY101" s="73">
        <f t="shared" si="131"/>
        <v>0.72447518213940176</v>
      </c>
      <c r="BZ101" s="73">
        <f t="shared" si="132"/>
        <v>86.012323978022692</v>
      </c>
      <c r="CA101" s="73">
        <f t="shared" si="133"/>
        <v>47.253974482947385</v>
      </c>
      <c r="CB101" s="73">
        <f t="shared" si="134"/>
        <v>49.014785355620702</v>
      </c>
      <c r="CC101" s="73">
        <f t="shared" si="135"/>
        <v>0.28486948197150436</v>
      </c>
      <c r="CD101" s="73">
        <f t="shared" si="136"/>
        <v>5.1664624327274202</v>
      </c>
      <c r="CE101" s="73">
        <f t="shared" si="137"/>
        <v>27.372101634951722</v>
      </c>
      <c r="CF101" s="73">
        <f t="shared" si="138"/>
        <v>0.25549680781423323</v>
      </c>
      <c r="CG101" s="73">
        <f t="shared" si="139"/>
        <v>0.32361874245111405</v>
      </c>
      <c r="CH101" s="73">
        <f t="shared" si="140"/>
        <v>3.3208773152960878</v>
      </c>
      <c r="CI101" s="73"/>
      <c r="CJ101" s="73">
        <f t="shared" si="141"/>
        <v>862.38540999999998</v>
      </c>
      <c r="CK101" s="73"/>
      <c r="CL101" s="78">
        <f t="shared" si="142"/>
        <v>5.7668705154635798E-2</v>
      </c>
      <c r="CM101" s="78">
        <f t="shared" si="143"/>
        <v>5.0343791126885133E-2</v>
      </c>
      <c r="CN101" s="78">
        <f t="shared" si="144"/>
        <v>6.8596911054206941E-2</v>
      </c>
      <c r="CO101" s="78">
        <f t="shared" si="145"/>
        <v>9.7190969665741325E-2</v>
      </c>
      <c r="CP101" s="78">
        <f t="shared" si="146"/>
        <v>3.0878098345398192E-2</v>
      </c>
      <c r="CQ101" s="78">
        <f t="shared" si="147"/>
        <v>1.2458178600376749E-2</v>
      </c>
      <c r="CR101" s="78">
        <f t="shared" si="148"/>
        <v>3.5706215679408342E-2</v>
      </c>
      <c r="CS101" s="78">
        <f t="shared" si="149"/>
        <v>1.1380312869235262E-2</v>
      </c>
      <c r="CT101" s="78">
        <f t="shared" si="150"/>
        <v>4.0040866944311476E-3</v>
      </c>
      <c r="CU101" s="78">
        <f t="shared" si="151"/>
        <v>0.17303992107475025</v>
      </c>
      <c r="CV101" s="78">
        <f t="shared" si="152"/>
        <v>3.8699361516036784E-2</v>
      </c>
      <c r="CW101" s="78">
        <f t="shared" si="153"/>
        <v>2.7519850630717727E-2</v>
      </c>
      <c r="CX101" s="78">
        <f t="shared" si="154"/>
        <v>9.1986513916934812E-2</v>
      </c>
      <c r="CY101" s="78">
        <f t="shared" si="155"/>
        <v>1.5630794109746212E-2</v>
      </c>
      <c r="CZ101" s="78">
        <f t="shared" si="156"/>
        <v>3.171911779252756E-3</v>
      </c>
      <c r="DA101" s="78">
        <f t="shared" si="157"/>
        <v>2.6932282663260559E-2</v>
      </c>
      <c r="DB101" s="78">
        <f t="shared" si="158"/>
        <v>8.4008283737012877E-4</v>
      </c>
      <c r="DC101" s="78">
        <f t="shared" si="159"/>
        <v>9.9737684544109681E-2</v>
      </c>
      <c r="DD101" s="78">
        <f t="shared" si="160"/>
        <v>5.4794496677474387E-2</v>
      </c>
      <c r="DE101" s="78">
        <f t="shared" si="161"/>
        <v>5.6836287798074765E-2</v>
      </c>
      <c r="DF101" s="78">
        <f t="shared" si="162"/>
        <v>3.3032734397895757E-4</v>
      </c>
      <c r="DG101" s="78">
        <f t="shared" si="163"/>
        <v>5.9908973097392969E-3</v>
      </c>
      <c r="DH101" s="78">
        <f t="shared" si="164"/>
        <v>3.1739986921800689E-2</v>
      </c>
      <c r="DI101" s="78">
        <f t="shared" si="165"/>
        <v>2.9626754447786082E-4</v>
      </c>
      <c r="DJ101" s="78">
        <f t="shared" si="166"/>
        <v>3.7525999245640538E-4</v>
      </c>
      <c r="DK101" s="78">
        <f t="shared" si="167"/>
        <v>3.8508041494998016E-3</v>
      </c>
      <c r="DN101" s="78">
        <f t="shared" si="197"/>
        <v>0.2738003770014692</v>
      </c>
      <c r="DO101" s="78">
        <f t="shared" si="198"/>
        <v>0.24700977019223161</v>
      </c>
      <c r="DP101" s="78">
        <f t="shared" si="199"/>
        <v>0.20912415766572323</v>
      </c>
      <c r="DQ101" s="78">
        <f t="shared" si="200"/>
        <v>0.17623346229092463</v>
      </c>
      <c r="DR101" s="78">
        <f t="shared" si="201"/>
        <v>9.0422805494418543E-2</v>
      </c>
      <c r="DS101" s="78">
        <f t="shared" si="202"/>
        <v>6.3548793843451495E-2</v>
      </c>
      <c r="DT101" s="78">
        <f t="shared" si="203"/>
        <v>0.22413053631782501</v>
      </c>
      <c r="DU101" s="78">
        <f t="shared" si="204"/>
        <v>0.22712368215445344</v>
      </c>
      <c r="DV101" s="78">
        <f t="shared" si="205"/>
        <v>0.24326321991593591</v>
      </c>
      <c r="DW101" s="78">
        <f t="shared" si="206"/>
        <v>0.33124564713843957</v>
      </c>
      <c r="DX101" s="78">
        <f t="shared" si="207"/>
        <v>0.17383652017343554</v>
      </c>
      <c r="DY101" s="78">
        <f t="shared" si="208"/>
        <v>0.1383090704366515</v>
      </c>
      <c r="DZ101" s="78">
        <f t="shared" si="209"/>
        <v>0.13772150246919435</v>
      </c>
      <c r="EA101" s="78">
        <f t="shared" si="210"/>
        <v>4.6575071389629658E-2</v>
      </c>
      <c r="EB101" s="78">
        <f t="shared" si="211"/>
        <v>0.13068196182399311</v>
      </c>
      <c r="EC101" s="78">
        <f t="shared" si="212"/>
        <v>0.18230454672221474</v>
      </c>
      <c r="ED101" s="78">
        <f t="shared" si="213"/>
        <v>0.21220855185702894</v>
      </c>
      <c r="EE101" s="78">
        <f t="shared" si="214"/>
        <v>0.21169879636363778</v>
      </c>
      <c r="EF101" s="78">
        <f t="shared" si="215"/>
        <v>0.11795200912926741</v>
      </c>
      <c r="EG101" s="78">
        <f t="shared" si="216"/>
        <v>9.4897499373593708E-2</v>
      </c>
      <c r="EH101" s="78">
        <f t="shared" si="217"/>
        <v>3.8357479119996804E-2</v>
      </c>
      <c r="EI101" s="78">
        <f t="shared" si="218"/>
        <v>3.8402411768474254E-2</v>
      </c>
      <c r="EJ101" s="78">
        <f t="shared" si="219"/>
        <v>3.6262318608234756E-2</v>
      </c>
      <c r="EK101" s="78">
        <f t="shared" si="220"/>
        <v>6.2191036841069865E-2</v>
      </c>
      <c r="EL101" s="78">
        <f t="shared" si="221"/>
        <v>0.11223856042347713</v>
      </c>
      <c r="EM101" s="78">
        <f t="shared" si="222"/>
        <v>0.18046021148522767</v>
      </c>
    </row>
    <row r="102" spans="1:143" x14ac:dyDescent="0.25">
      <c r="A102" s="79">
        <f t="shared" si="168"/>
        <v>3.2048810973172854E-4</v>
      </c>
      <c r="B102">
        <v>1995</v>
      </c>
      <c r="C102" s="79">
        <f t="shared" si="113"/>
        <v>0.33088490637628193</v>
      </c>
      <c r="D102" s="81">
        <f t="shared" si="169"/>
        <v>7.8732087530319472E-4</v>
      </c>
      <c r="E102" s="74">
        <f t="shared" si="170"/>
        <v>0.1723791228572705</v>
      </c>
      <c r="F102">
        <v>1995</v>
      </c>
      <c r="G102" s="72">
        <v>3892000</v>
      </c>
      <c r="H102" s="27">
        <v>0.10057787670386907</v>
      </c>
      <c r="I102" s="27">
        <v>5.5279596143283989E-2</v>
      </c>
      <c r="J102" s="27">
        <v>8.9539617008863925E-2</v>
      </c>
      <c r="K102" s="27">
        <v>8.9232151914035912E-2</v>
      </c>
      <c r="L102" s="27">
        <v>3.3609876724892324E-2</v>
      </c>
      <c r="M102" s="27">
        <v>8.7283296236049107E-3</v>
      </c>
      <c r="N102" s="27">
        <v>2.2894849565475613E-2</v>
      </c>
      <c r="O102" s="27">
        <v>1.2424217737845274E-2</v>
      </c>
      <c r="P102" s="27">
        <v>1.1095022481742618E-2</v>
      </c>
      <c r="Q102" s="27">
        <v>0.1723791228572705</v>
      </c>
      <c r="R102" s="27">
        <v>3.9533178637220098E-2</v>
      </c>
      <c r="S102" s="27">
        <v>2.5057091275086655E-2</v>
      </c>
      <c r="T102" s="27">
        <v>7.7928999214255862E-2</v>
      </c>
      <c r="U102" s="27">
        <v>3.3119509317243535E-2</v>
      </c>
      <c r="V102" s="27">
        <v>5.2889252124005666E-3</v>
      </c>
      <c r="W102" s="27">
        <v>1.7061947646840863E-2</v>
      </c>
      <c r="X102" s="27">
        <v>2.5138556385682111E-3</v>
      </c>
      <c r="Y102" s="27">
        <v>5.4041852043591715E-2</v>
      </c>
      <c r="Z102" s="27">
        <v>4.5493796826014177E-2</v>
      </c>
      <c r="AA102" s="27">
        <v>6.1460432921365146E-2</v>
      </c>
      <c r="AB102" s="27">
        <v>7.8732087530319472E-4</v>
      </c>
      <c r="AC102" s="27">
        <v>5.4534321776675224E-3</v>
      </c>
      <c r="AD102" s="27">
        <v>1.7893417356273207E-2</v>
      </c>
      <c r="AE102" s="27">
        <v>1.393841763220342E-3</v>
      </c>
      <c r="AF102" s="27">
        <v>1.0448557410565763E-3</v>
      </c>
      <c r="AG102" s="27">
        <v>1.6166882593008192E-2</v>
      </c>
      <c r="AH102" s="73">
        <f t="shared" si="171"/>
        <v>1.9572454806572921</v>
      </c>
      <c r="AI102" s="73">
        <f t="shared" si="172"/>
        <v>1.0757409409483063</v>
      </c>
      <c r="AJ102" s="73">
        <f t="shared" si="173"/>
        <v>1.742440946992492</v>
      </c>
      <c r="AK102" s="73">
        <f t="shared" si="174"/>
        <v>1.7364576762471389</v>
      </c>
      <c r="AL102" s="73">
        <f t="shared" si="175"/>
        <v>0.6540482010664046</v>
      </c>
      <c r="AM102" s="73">
        <f t="shared" si="176"/>
        <v>0.16985329447535158</v>
      </c>
      <c r="AN102" s="73">
        <f t="shared" si="177"/>
        <v>0.44553377254415544</v>
      </c>
      <c r="AO102" s="73">
        <f t="shared" si="178"/>
        <v>0.24177527717846903</v>
      </c>
      <c r="AP102" s="73">
        <f t="shared" si="179"/>
        <v>0.21590913749471133</v>
      </c>
      <c r="AQ102" s="73">
        <f t="shared" si="180"/>
        <v>3.3544977308024837</v>
      </c>
      <c r="AR102" s="73">
        <f t="shared" si="181"/>
        <v>0.76931565628030307</v>
      </c>
      <c r="AS102" s="73">
        <f t="shared" si="182"/>
        <v>0.48761099621318632</v>
      </c>
      <c r="AT102" s="73">
        <f t="shared" si="183"/>
        <v>1.516498324709419</v>
      </c>
      <c r="AU102" s="73">
        <f t="shared" si="184"/>
        <v>0.64450565131355919</v>
      </c>
      <c r="AV102" s="73">
        <f t="shared" si="185"/>
        <v>0.10292248463331503</v>
      </c>
      <c r="AW102" s="73">
        <f t="shared" si="186"/>
        <v>0.33202550120752317</v>
      </c>
      <c r="AX102" s="73">
        <f t="shared" si="187"/>
        <v>4.8919630726537391E-2</v>
      </c>
      <c r="AY102" s="73">
        <f t="shared" si="188"/>
        <v>1.0516544407682948</v>
      </c>
      <c r="AZ102" s="73">
        <f t="shared" si="189"/>
        <v>0.88530928623423588</v>
      </c>
      <c r="BA102" s="73">
        <f t="shared" si="190"/>
        <v>1.1960200246497656</v>
      </c>
      <c r="BB102" s="73">
        <f t="shared" si="191"/>
        <v>1.532126423340017E-2</v>
      </c>
      <c r="BC102" s="73">
        <f t="shared" si="192"/>
        <v>0.10612379017740999</v>
      </c>
      <c r="BD102" s="73">
        <f t="shared" si="193"/>
        <v>0.34820590175307664</v>
      </c>
      <c r="BE102" s="73">
        <f t="shared" si="194"/>
        <v>2.7124160712267854E-2</v>
      </c>
      <c r="BF102" s="73">
        <f t="shared" si="195"/>
        <v>2.0332892720960973E-2</v>
      </c>
      <c r="BG102" s="73">
        <f t="shared" si="196"/>
        <v>0.3146075352599394</v>
      </c>
      <c r="BH102" s="73"/>
      <c r="BI102" s="73">
        <f t="shared" si="115"/>
        <v>51.689895419606998</v>
      </c>
      <c r="BJ102" s="73">
        <f t="shared" si="116"/>
        <v>44.491491892861504</v>
      </c>
      <c r="BK102" s="73">
        <f t="shared" si="117"/>
        <v>60.899416211208276</v>
      </c>
      <c r="BL102" s="73">
        <f t="shared" si="118"/>
        <v>85.55253189973503</v>
      </c>
      <c r="BM102" s="73">
        <f t="shared" si="119"/>
        <v>27.282869702682948</v>
      </c>
      <c r="BN102" s="73">
        <f t="shared" si="120"/>
        <v>10.913604754614481</v>
      </c>
      <c r="BO102" s="73">
        <f t="shared" si="121"/>
        <v>31.238053220779147</v>
      </c>
      <c r="BP102" s="73">
        <f t="shared" si="122"/>
        <v>10.055991056842197</v>
      </c>
      <c r="BQ102" s="73">
        <f t="shared" si="123"/>
        <v>3.6689750831472612</v>
      </c>
      <c r="BR102" s="73">
        <f t="shared" si="124"/>
        <v>152.5816010132186</v>
      </c>
      <c r="BS102" s="73">
        <f t="shared" si="125"/>
        <v>34.143080404025909</v>
      </c>
      <c r="BT102" s="73">
        <f t="shared" si="126"/>
        <v>24.22032866552345</v>
      </c>
      <c r="BU102" s="73">
        <f t="shared" si="127"/>
        <v>80.844325843435954</v>
      </c>
      <c r="BV102" s="73">
        <f t="shared" si="128"/>
        <v>14.124274438272629</v>
      </c>
      <c r="BW102" s="73">
        <f t="shared" si="129"/>
        <v>2.8383329248680327</v>
      </c>
      <c r="BX102" s="73">
        <f t="shared" si="130"/>
        <v>23.558033127999369</v>
      </c>
      <c r="BY102" s="73">
        <f t="shared" si="131"/>
        <v>0.77339481286593914</v>
      </c>
      <c r="BZ102" s="73">
        <f t="shared" si="132"/>
        <v>87.063978418790981</v>
      </c>
      <c r="CA102" s="73">
        <f t="shared" si="133"/>
        <v>48.139283769181624</v>
      </c>
      <c r="CB102" s="73">
        <f t="shared" si="134"/>
        <v>50.210805380270472</v>
      </c>
      <c r="CC102" s="73">
        <f t="shared" si="135"/>
        <v>0.30019074620490455</v>
      </c>
      <c r="CD102" s="73">
        <f t="shared" si="136"/>
        <v>5.2725862229048301</v>
      </c>
      <c r="CE102" s="73">
        <f t="shared" si="137"/>
        <v>27.720307536704798</v>
      </c>
      <c r="CF102" s="73">
        <f t="shared" si="138"/>
        <v>0.28262096852650109</v>
      </c>
      <c r="CG102" s="73">
        <f t="shared" si="139"/>
        <v>0.343951635172075</v>
      </c>
      <c r="CH102" s="73">
        <f t="shared" si="140"/>
        <v>3.6354848505560273</v>
      </c>
      <c r="CI102" s="73"/>
      <c r="CJ102" s="73">
        <f t="shared" si="141"/>
        <v>881.84540999999979</v>
      </c>
      <c r="CK102" s="73"/>
      <c r="CL102" s="78">
        <f t="shared" si="142"/>
        <v>5.8615597284343762E-2</v>
      </c>
      <c r="CM102" s="78">
        <f t="shared" si="143"/>
        <v>5.0452711312362009E-2</v>
      </c>
      <c r="CN102" s="78">
        <f t="shared" si="144"/>
        <v>6.905906128287076E-2</v>
      </c>
      <c r="CO102" s="78">
        <f t="shared" si="145"/>
        <v>9.7015339570384621E-2</v>
      </c>
      <c r="CP102" s="78">
        <f t="shared" si="146"/>
        <v>3.0938381481945859E-2</v>
      </c>
      <c r="CQ102" s="78">
        <f t="shared" si="147"/>
        <v>1.2375870680797084E-2</v>
      </c>
      <c r="CR102" s="78">
        <f t="shared" si="148"/>
        <v>3.5423502653122788E-2</v>
      </c>
      <c r="CS102" s="78">
        <f t="shared" si="149"/>
        <v>1.1403349093626511E-2</v>
      </c>
      <c r="CT102" s="78">
        <f t="shared" si="150"/>
        <v>4.1605649261668917E-3</v>
      </c>
      <c r="CU102" s="78">
        <f t="shared" si="151"/>
        <v>0.17302533900269282</v>
      </c>
      <c r="CV102" s="78">
        <f t="shared" si="152"/>
        <v>3.8717761658504199E-2</v>
      </c>
      <c r="CW102" s="78">
        <f t="shared" si="153"/>
        <v>2.7465504033777819E-2</v>
      </c>
      <c r="CX102" s="78">
        <f t="shared" si="154"/>
        <v>9.1676301681307124E-2</v>
      </c>
      <c r="CY102" s="78">
        <f t="shared" si="155"/>
        <v>1.6016723881652491E-2</v>
      </c>
      <c r="CZ102" s="78">
        <f t="shared" si="156"/>
        <v>3.2186286765024195E-3</v>
      </c>
      <c r="DA102" s="78">
        <f t="shared" si="157"/>
        <v>2.6714470428552069E-2</v>
      </c>
      <c r="DB102" s="78">
        <f t="shared" si="158"/>
        <v>8.7701858409167132E-4</v>
      </c>
      <c r="DC102" s="78">
        <f t="shared" si="159"/>
        <v>9.8729298164392562E-2</v>
      </c>
      <c r="DD102" s="78">
        <f t="shared" si="160"/>
        <v>5.458925478693781E-2</v>
      </c>
      <c r="DE102" s="78">
        <f t="shared" si="161"/>
        <v>5.6938330472537678E-2</v>
      </c>
      <c r="DF102" s="78">
        <f t="shared" si="162"/>
        <v>3.4041198468664097E-4</v>
      </c>
      <c r="DG102" s="78">
        <f t="shared" si="163"/>
        <v>5.9790368732597146E-3</v>
      </c>
      <c r="DH102" s="78">
        <f t="shared" si="164"/>
        <v>3.1434429688424421E-2</v>
      </c>
      <c r="DI102" s="78">
        <f t="shared" si="165"/>
        <v>3.2048810973172854E-4</v>
      </c>
      <c r="DJ102" s="78">
        <f t="shared" si="166"/>
        <v>3.900362027989408E-4</v>
      </c>
      <c r="DK102" s="78">
        <f t="shared" si="167"/>
        <v>4.1225874845297753E-3</v>
      </c>
      <c r="DN102" s="78">
        <f t="shared" si="197"/>
        <v>0.27514270944996116</v>
      </c>
      <c r="DO102" s="78">
        <f t="shared" si="198"/>
        <v>0.24746549364756323</v>
      </c>
      <c r="DP102" s="78">
        <f t="shared" si="199"/>
        <v>0.20938865301599832</v>
      </c>
      <c r="DQ102" s="78">
        <f t="shared" si="200"/>
        <v>0.17575309438625036</v>
      </c>
      <c r="DR102" s="78">
        <f t="shared" si="201"/>
        <v>9.0141103909492246E-2</v>
      </c>
      <c r="DS102" s="78">
        <f t="shared" si="202"/>
        <v>6.3363287353713271E-2</v>
      </c>
      <c r="DT102" s="78">
        <f t="shared" si="203"/>
        <v>0.22401275567560902</v>
      </c>
      <c r="DU102" s="78">
        <f t="shared" si="204"/>
        <v>0.2273070146809904</v>
      </c>
      <c r="DV102" s="78">
        <f t="shared" si="205"/>
        <v>0.24336916962114172</v>
      </c>
      <c r="DW102" s="78">
        <f t="shared" si="206"/>
        <v>0.33088490637628193</v>
      </c>
      <c r="DX102" s="78">
        <f t="shared" si="207"/>
        <v>0.17387629125524162</v>
      </c>
      <c r="DY102" s="78">
        <f t="shared" si="208"/>
        <v>0.13837715827323985</v>
      </c>
      <c r="DZ102" s="78">
        <f t="shared" si="209"/>
        <v>0.1376261246680141</v>
      </c>
      <c r="EA102" s="78">
        <f t="shared" si="210"/>
        <v>4.6826841570798652E-2</v>
      </c>
      <c r="EB102" s="78">
        <f t="shared" si="211"/>
        <v>0.12953941585353873</v>
      </c>
      <c r="EC102" s="78">
        <f t="shared" si="212"/>
        <v>0.18091004196397409</v>
      </c>
      <c r="ED102" s="78">
        <f t="shared" si="213"/>
        <v>0.21113390200795973</v>
      </c>
      <c r="EE102" s="78">
        <f t="shared" si="214"/>
        <v>0.21059729540855471</v>
      </c>
      <c r="EF102" s="78">
        <f t="shared" si="215"/>
        <v>0.11784703411742184</v>
      </c>
      <c r="EG102" s="78">
        <f t="shared" si="216"/>
        <v>9.4692209018908458E-2</v>
      </c>
      <c r="EH102" s="78">
        <f t="shared" si="217"/>
        <v>3.8074366656102511E-2</v>
      </c>
      <c r="EI102" s="78">
        <f t="shared" si="218"/>
        <v>3.8123990874214808E-2</v>
      </c>
      <c r="EJ102" s="78">
        <f t="shared" si="219"/>
        <v>3.6267541485484868E-2</v>
      </c>
      <c r="EK102" s="78">
        <f t="shared" si="220"/>
        <v>6.3448709081404209E-2</v>
      </c>
      <c r="EL102" s="78">
        <f t="shared" si="221"/>
        <v>0.11358093228403449</v>
      </c>
      <c r="EM102" s="78">
        <f t="shared" si="222"/>
        <v>0.18224995736410632</v>
      </c>
    </row>
    <row r="103" spans="1:143" x14ac:dyDescent="0.25">
      <c r="A103" s="79">
        <f t="shared" si="168"/>
        <v>3.4508779259482039E-4</v>
      </c>
      <c r="B103">
        <v>1996</v>
      </c>
      <c r="C103" s="79">
        <f t="shared" si="113"/>
        <v>0.3305202270775997</v>
      </c>
      <c r="D103" s="81">
        <f t="shared" si="169"/>
        <v>7.6008432234970114E-4</v>
      </c>
      <c r="E103" s="74">
        <f t="shared" si="170"/>
        <v>0.17173099036504647</v>
      </c>
      <c r="F103">
        <v>1996</v>
      </c>
      <c r="G103" s="72">
        <v>3899000</v>
      </c>
      <c r="H103" s="27">
        <v>9.925518074847442E-2</v>
      </c>
      <c r="I103" s="27">
        <v>5.6366670170414176E-2</v>
      </c>
      <c r="J103" s="27">
        <v>9.081290991865143E-2</v>
      </c>
      <c r="K103" s="27">
        <v>8.6645387122724307E-2</v>
      </c>
      <c r="L103" s="27">
        <v>3.417263052031707E-2</v>
      </c>
      <c r="M103" s="27">
        <v>8.4116350475462055E-3</v>
      </c>
      <c r="N103" s="27">
        <v>2.3332317422622203E-2</v>
      </c>
      <c r="O103" s="27">
        <v>1.3210888802146195E-2</v>
      </c>
      <c r="P103" s="27">
        <v>1.2910869417090859E-2</v>
      </c>
      <c r="Q103" s="27">
        <v>0.17173099036504647</v>
      </c>
      <c r="R103" s="27">
        <v>3.8777505518402332E-2</v>
      </c>
      <c r="S103" s="27">
        <v>2.6274937130620939E-2</v>
      </c>
      <c r="T103" s="27">
        <v>7.7240730166896351E-2</v>
      </c>
      <c r="U103" s="27">
        <v>3.454184451706651E-2</v>
      </c>
      <c r="V103" s="27">
        <v>5.7975576943087694E-3</v>
      </c>
      <c r="W103" s="27">
        <v>1.6959546505909803E-2</v>
      </c>
      <c r="X103" s="27">
        <v>2.7434871231996854E-3</v>
      </c>
      <c r="Y103" s="27">
        <v>5.2262003548468709E-2</v>
      </c>
      <c r="Z103" s="27">
        <v>4.4710811420385792E-2</v>
      </c>
      <c r="AA103" s="27">
        <v>6.1112575407601163E-2</v>
      </c>
      <c r="AB103" s="27">
        <v>7.6008432234970114E-4</v>
      </c>
      <c r="AC103" s="27">
        <v>5.3903130712847115E-3</v>
      </c>
      <c r="AD103" s="27">
        <v>1.8019122010172136E-2</v>
      </c>
      <c r="AE103" s="27">
        <v>1.4578406738604414E-3</v>
      </c>
      <c r="AF103" s="27">
        <v>1.1520110542353704E-3</v>
      </c>
      <c r="AG103" s="27">
        <v>1.5950150300204257E-2</v>
      </c>
      <c r="AH103" s="73">
        <f t="shared" si="171"/>
        <v>1.9349797486915088</v>
      </c>
      <c r="AI103" s="73">
        <f t="shared" si="172"/>
        <v>1.0988682349722243</v>
      </c>
      <c r="AJ103" s="73">
        <f t="shared" si="173"/>
        <v>1.7703976788641096</v>
      </c>
      <c r="AK103" s="73">
        <f t="shared" si="174"/>
        <v>1.6891518219575103</v>
      </c>
      <c r="AL103" s="73">
        <f t="shared" si="175"/>
        <v>0.66619543199358133</v>
      </c>
      <c r="AM103" s="73">
        <f t="shared" si="176"/>
        <v>0.16398482525191327</v>
      </c>
      <c r="AN103" s="73">
        <f t="shared" si="177"/>
        <v>0.45486352815401987</v>
      </c>
      <c r="AO103" s="73">
        <f t="shared" si="178"/>
        <v>0.25754627719784007</v>
      </c>
      <c r="AP103" s="73">
        <f t="shared" si="179"/>
        <v>0.25169739928618629</v>
      </c>
      <c r="AQ103" s="73">
        <f t="shared" si="180"/>
        <v>3.347895657166581</v>
      </c>
      <c r="AR103" s="73">
        <f t="shared" si="181"/>
        <v>0.75596747008125342</v>
      </c>
      <c r="AS103" s="73">
        <f t="shared" si="182"/>
        <v>0.51222989936145524</v>
      </c>
      <c r="AT103" s="73">
        <f t="shared" si="183"/>
        <v>1.5058080346036444</v>
      </c>
      <c r="AU103" s="73">
        <f t="shared" si="184"/>
        <v>0.67339325886021162</v>
      </c>
      <c r="AV103" s="73">
        <f t="shared" si="185"/>
        <v>0.11302338725054946</v>
      </c>
      <c r="AW103" s="73">
        <f t="shared" si="186"/>
        <v>0.3306263591327116</v>
      </c>
      <c r="AX103" s="73">
        <f t="shared" si="187"/>
        <v>5.3484281466777868E-2</v>
      </c>
      <c r="AY103" s="73">
        <f t="shared" si="188"/>
        <v>1.0188477591773974</v>
      </c>
      <c r="AZ103" s="73">
        <f t="shared" si="189"/>
        <v>0.8716372686404209</v>
      </c>
      <c r="BA103" s="73">
        <f t="shared" si="190"/>
        <v>1.1913896575711846</v>
      </c>
      <c r="BB103" s="73">
        <f t="shared" si="191"/>
        <v>1.4817843864207423E-2</v>
      </c>
      <c r="BC103" s="73">
        <f t="shared" si="192"/>
        <v>0.10508415332469545</v>
      </c>
      <c r="BD103" s="73">
        <f t="shared" si="193"/>
        <v>0.35128278358830578</v>
      </c>
      <c r="BE103" s="73">
        <f t="shared" si="194"/>
        <v>2.8420603936909306E-2</v>
      </c>
      <c r="BF103" s="73">
        <f t="shared" si="195"/>
        <v>2.2458455502318547E-2</v>
      </c>
      <c r="BG103" s="73">
        <f t="shared" si="196"/>
        <v>0.31094818010248199</v>
      </c>
      <c r="BH103" s="73"/>
      <c r="BI103" s="73">
        <f t="shared" si="115"/>
        <v>53.624875168298509</v>
      </c>
      <c r="BJ103" s="73">
        <f t="shared" si="116"/>
        <v>45.590360127833726</v>
      </c>
      <c r="BK103" s="73">
        <f t="shared" si="117"/>
        <v>62.669813890072383</v>
      </c>
      <c r="BL103" s="73">
        <f t="shared" si="118"/>
        <v>87.241683721692539</v>
      </c>
      <c r="BM103" s="73">
        <f t="shared" si="119"/>
        <v>27.94906513467653</v>
      </c>
      <c r="BN103" s="73">
        <f t="shared" si="120"/>
        <v>11.077589579866395</v>
      </c>
      <c r="BO103" s="73">
        <f t="shared" si="121"/>
        <v>31.692916748933168</v>
      </c>
      <c r="BP103" s="73">
        <f t="shared" si="122"/>
        <v>10.313537334040037</v>
      </c>
      <c r="BQ103" s="73">
        <f t="shared" si="123"/>
        <v>3.9206724824334476</v>
      </c>
      <c r="BR103" s="73">
        <f t="shared" si="124"/>
        <v>155.92949667038519</v>
      </c>
      <c r="BS103" s="73">
        <f t="shared" si="125"/>
        <v>34.899047874107161</v>
      </c>
      <c r="BT103" s="73">
        <f t="shared" si="126"/>
        <v>24.732558564884904</v>
      </c>
      <c r="BU103" s="73">
        <f t="shared" si="127"/>
        <v>82.3501338780396</v>
      </c>
      <c r="BV103" s="73">
        <f t="shared" si="128"/>
        <v>14.797667697132841</v>
      </c>
      <c r="BW103" s="73">
        <f t="shared" si="129"/>
        <v>2.9513563121185822</v>
      </c>
      <c r="BX103" s="73">
        <f t="shared" si="130"/>
        <v>23.888659487132081</v>
      </c>
      <c r="BY103" s="73">
        <f t="shared" si="131"/>
        <v>0.826879094332717</v>
      </c>
      <c r="BZ103" s="73">
        <f t="shared" si="132"/>
        <v>88.082826177968371</v>
      </c>
      <c r="CA103" s="73">
        <f t="shared" si="133"/>
        <v>49.010921037822044</v>
      </c>
      <c r="CB103" s="73">
        <f t="shared" si="134"/>
        <v>51.402195037841658</v>
      </c>
      <c r="CC103" s="73">
        <f t="shared" si="135"/>
        <v>0.31500859006911197</v>
      </c>
      <c r="CD103" s="73">
        <f t="shared" si="136"/>
        <v>5.3776703762295259</v>
      </c>
      <c r="CE103" s="73">
        <f t="shared" si="137"/>
        <v>28.071590320293105</v>
      </c>
      <c r="CF103" s="73">
        <f t="shared" si="138"/>
        <v>0.31104157246341041</v>
      </c>
      <c r="CG103" s="73">
        <f t="shared" si="139"/>
        <v>0.36641009067439356</v>
      </c>
      <c r="CH103" s="73">
        <f t="shared" si="140"/>
        <v>3.9464330306585094</v>
      </c>
      <c r="CI103" s="73"/>
      <c r="CJ103" s="73">
        <f t="shared" si="141"/>
        <v>901.34041000000013</v>
      </c>
      <c r="CK103" s="73"/>
      <c r="CL103" s="78">
        <f t="shared" si="142"/>
        <v>5.9494586699267708E-2</v>
      </c>
      <c r="CM103" s="78">
        <f t="shared" si="143"/>
        <v>5.0580623726649204E-2</v>
      </c>
      <c r="CN103" s="78">
        <f t="shared" si="144"/>
        <v>6.9529573061161629E-2</v>
      </c>
      <c r="CO103" s="78">
        <f t="shared" si="145"/>
        <v>9.6791048924226672E-2</v>
      </c>
      <c r="CP103" s="78">
        <f t="shared" si="146"/>
        <v>3.1008334725252721E-2</v>
      </c>
      <c r="CQ103" s="78">
        <f t="shared" si="147"/>
        <v>1.2290128631719056E-2</v>
      </c>
      <c r="CR103" s="78">
        <f t="shared" si="148"/>
        <v>3.5161983638271763E-2</v>
      </c>
      <c r="CS103" s="78">
        <f t="shared" si="149"/>
        <v>1.1442444186031818E-2</v>
      </c>
      <c r="CT103" s="78">
        <f t="shared" si="150"/>
        <v>4.3498243714973871E-3</v>
      </c>
      <c r="CU103" s="78">
        <f t="shared" si="151"/>
        <v>0.17299734366773278</v>
      </c>
      <c r="CV103" s="78">
        <f t="shared" si="152"/>
        <v>3.8719053852369893E-2</v>
      </c>
      <c r="CW103" s="78">
        <f t="shared" si="153"/>
        <v>2.743975338339141E-2</v>
      </c>
      <c r="CX103" s="78">
        <f t="shared" si="154"/>
        <v>9.1364076174105621E-2</v>
      </c>
      <c r="CY103" s="78">
        <f t="shared" si="155"/>
        <v>1.6417401830605641E-2</v>
      </c>
      <c r="CZ103" s="78">
        <f t="shared" si="156"/>
        <v>3.2744080697753048E-3</v>
      </c>
      <c r="DA103" s="78">
        <f t="shared" si="157"/>
        <v>2.6503482171771349E-2</v>
      </c>
      <c r="DB103" s="78">
        <f t="shared" si="158"/>
        <v>9.1738824217668983E-4</v>
      </c>
      <c r="DC103" s="78">
        <f t="shared" si="159"/>
        <v>9.772426177804272E-2</v>
      </c>
      <c r="DD103" s="78">
        <f t="shared" si="160"/>
        <v>5.437559494067512E-2</v>
      </c>
      <c r="DE103" s="78">
        <f t="shared" si="161"/>
        <v>5.7028614791432293E-2</v>
      </c>
      <c r="DF103" s="78">
        <f t="shared" si="162"/>
        <v>3.4948903496861072E-4</v>
      </c>
      <c r="DG103" s="78">
        <f t="shared" si="163"/>
        <v>5.9663034260602219E-3</v>
      </c>
      <c r="DH103" s="78">
        <f t="shared" si="164"/>
        <v>3.1144271363904675E-2</v>
      </c>
      <c r="DI103" s="78">
        <f t="shared" si="165"/>
        <v>3.4508779259482039E-4</v>
      </c>
      <c r="DJ103" s="78">
        <f t="shared" si="166"/>
        <v>4.0651687931576652E-4</v>
      </c>
      <c r="DK103" s="78">
        <f t="shared" si="167"/>
        <v>4.3784046369989213E-3</v>
      </c>
      <c r="DN103" s="78">
        <f t="shared" si="197"/>
        <v>0.27639583241130522</v>
      </c>
      <c r="DO103" s="78">
        <f t="shared" si="198"/>
        <v>0.24790958043729022</v>
      </c>
      <c r="DP103" s="78">
        <f t="shared" si="199"/>
        <v>0.20961908534236007</v>
      </c>
      <c r="DQ103" s="78">
        <f t="shared" si="200"/>
        <v>0.1752514959194702</v>
      </c>
      <c r="DR103" s="78">
        <f t="shared" si="201"/>
        <v>8.9902891181275368E-2</v>
      </c>
      <c r="DS103" s="78">
        <f t="shared" si="202"/>
        <v>6.3244380827520028E-2</v>
      </c>
      <c r="DT103" s="78">
        <f t="shared" si="203"/>
        <v>0.22395159586353375</v>
      </c>
      <c r="DU103" s="78">
        <f t="shared" si="204"/>
        <v>0.2275086660776319</v>
      </c>
      <c r="DV103" s="78">
        <f t="shared" si="205"/>
        <v>0.24350597527499149</v>
      </c>
      <c r="DW103" s="78">
        <f t="shared" si="206"/>
        <v>0.3305202270775997</v>
      </c>
      <c r="DX103" s="78">
        <f t="shared" si="207"/>
        <v>0.17394028524047256</v>
      </c>
      <c r="DY103" s="78">
        <f t="shared" si="208"/>
        <v>0.13849563945787799</v>
      </c>
      <c r="DZ103" s="78">
        <f t="shared" si="209"/>
        <v>0.13755936824625792</v>
      </c>
      <c r="EA103" s="78">
        <f t="shared" si="210"/>
        <v>4.7112680314328984E-2</v>
      </c>
      <c r="EB103" s="78">
        <f t="shared" si="211"/>
        <v>0.12841954026176605</v>
      </c>
      <c r="EC103" s="78">
        <f t="shared" si="212"/>
        <v>0.17952072713266587</v>
      </c>
      <c r="ED103" s="78">
        <f t="shared" si="213"/>
        <v>0.21004585975232681</v>
      </c>
      <c r="EE103" s="78">
        <f t="shared" si="214"/>
        <v>0.20947796054511875</v>
      </c>
      <c r="EF103" s="78">
        <f t="shared" si="215"/>
        <v>0.11772000219313623</v>
      </c>
      <c r="EG103" s="78">
        <f t="shared" si="216"/>
        <v>9.4488678616365798E-2</v>
      </c>
      <c r="EH103" s="78">
        <f t="shared" si="217"/>
        <v>3.7805151617528322E-2</v>
      </c>
      <c r="EI103" s="78">
        <f t="shared" si="218"/>
        <v>3.7862179461875485E-2</v>
      </c>
      <c r="EJ103" s="78">
        <f t="shared" si="219"/>
        <v>3.6274280672814185E-2</v>
      </c>
      <c r="EK103" s="78">
        <f t="shared" si="220"/>
        <v>6.4624596008177215E-2</v>
      </c>
      <c r="EL103" s="78">
        <f t="shared" si="221"/>
        <v>0.1148601319422316</v>
      </c>
      <c r="EM103" s="78">
        <f t="shared" si="222"/>
        <v>0.18398318812407746</v>
      </c>
    </row>
    <row r="104" spans="1:143" x14ac:dyDescent="0.25">
      <c r="A104" s="79">
        <f t="shared" si="168"/>
        <v>3.5851398062908485E-4</v>
      </c>
      <c r="B104">
        <v>1997</v>
      </c>
      <c r="C104" s="79">
        <f t="shared" si="113"/>
        <v>0.33019899058908747</v>
      </c>
      <c r="D104" s="81">
        <f t="shared" si="169"/>
        <v>7.7760456392838391E-4</v>
      </c>
      <c r="E104" s="74">
        <f t="shared" si="170"/>
        <v>0.17321208010017033</v>
      </c>
      <c r="F104">
        <v>1997</v>
      </c>
      <c r="G104" s="72">
        <v>3882000</v>
      </c>
      <c r="H104" s="27">
        <v>9.9919267130256992E-2</v>
      </c>
      <c r="I104" s="27">
        <v>5.6702500171179164E-2</v>
      </c>
      <c r="J104" s="27">
        <v>8.8074730717928054E-2</v>
      </c>
      <c r="K104" s="27">
        <v>8.6193086909650843E-2</v>
      </c>
      <c r="L104" s="27">
        <v>3.4774582256496982E-2</v>
      </c>
      <c r="M104" s="27">
        <v>8.5345418316754174E-3</v>
      </c>
      <c r="N104" s="27">
        <v>2.4340349821204029E-2</v>
      </c>
      <c r="O104" s="27">
        <v>1.3972465898191658E-2</v>
      </c>
      <c r="P104" s="27">
        <v>1.3712379730051788E-2</v>
      </c>
      <c r="Q104" s="27">
        <v>0.17321208010017033</v>
      </c>
      <c r="R104" s="27">
        <v>3.8541054601640881E-2</v>
      </c>
      <c r="S104" s="27">
        <v>2.6882824811795811E-2</v>
      </c>
      <c r="T104" s="27">
        <v>7.6645801386524673E-2</v>
      </c>
      <c r="U104" s="27">
        <v>3.6402509353813263E-2</v>
      </c>
      <c r="V104" s="27">
        <v>5.9013020762838037E-3</v>
      </c>
      <c r="W104" s="27">
        <v>1.6994773329596584E-2</v>
      </c>
      <c r="X104" s="27">
        <v>2.7654059918545259E-3</v>
      </c>
      <c r="Y104" s="27">
        <v>5.0167967893689512E-2</v>
      </c>
      <c r="Z104" s="27">
        <v>4.4588323404941954E-2</v>
      </c>
      <c r="AA104" s="27">
        <v>5.9292215302514717E-2</v>
      </c>
      <c r="AB104" s="27">
        <v>7.7760456392838391E-4</v>
      </c>
      <c r="AC104" s="27">
        <v>5.3657368851549713E-3</v>
      </c>
      <c r="AD104" s="27">
        <v>1.7555816349441158E-2</v>
      </c>
      <c r="AE104" s="27">
        <v>1.549370458776077E-3</v>
      </c>
      <c r="AF104" s="27">
        <v>1.1608335708610073E-3</v>
      </c>
      <c r="AG104" s="27">
        <v>1.5972475452377427E-2</v>
      </c>
      <c r="AH104" s="73">
        <f t="shared" si="171"/>
        <v>1.9394329749982884</v>
      </c>
      <c r="AI104" s="73">
        <f t="shared" si="172"/>
        <v>1.1005955283225877</v>
      </c>
      <c r="AJ104" s="73">
        <f t="shared" si="173"/>
        <v>1.7095305232349836</v>
      </c>
      <c r="AK104" s="73">
        <f t="shared" si="174"/>
        <v>1.6730078169163229</v>
      </c>
      <c r="AL104" s="73">
        <f t="shared" si="175"/>
        <v>0.67497464159860643</v>
      </c>
      <c r="AM104" s="73">
        <f t="shared" si="176"/>
        <v>0.16565545695281983</v>
      </c>
      <c r="AN104" s="73">
        <f t="shared" si="177"/>
        <v>0.47244619002957022</v>
      </c>
      <c r="AO104" s="73">
        <f t="shared" si="178"/>
        <v>0.27120556308390009</v>
      </c>
      <c r="AP104" s="73">
        <f t="shared" si="179"/>
        <v>0.26615729056030524</v>
      </c>
      <c r="AQ104" s="73">
        <f t="shared" si="180"/>
        <v>3.362046474744306</v>
      </c>
      <c r="AR104" s="73">
        <f t="shared" si="181"/>
        <v>0.74808186981784952</v>
      </c>
      <c r="AS104" s="73">
        <f t="shared" si="182"/>
        <v>0.52179562959695669</v>
      </c>
      <c r="AT104" s="73">
        <f t="shared" si="183"/>
        <v>1.487695004912444</v>
      </c>
      <c r="AU104" s="73">
        <f t="shared" si="184"/>
        <v>0.70657270655751547</v>
      </c>
      <c r="AV104" s="73">
        <f t="shared" si="185"/>
        <v>0.11454427330066863</v>
      </c>
      <c r="AW104" s="73">
        <f t="shared" si="186"/>
        <v>0.3298685503274697</v>
      </c>
      <c r="AX104" s="73">
        <f t="shared" si="187"/>
        <v>5.3676530301896348E-2</v>
      </c>
      <c r="AY104" s="73">
        <f t="shared" si="188"/>
        <v>0.97376025681651346</v>
      </c>
      <c r="AZ104" s="73">
        <f t="shared" si="189"/>
        <v>0.8654593572899234</v>
      </c>
      <c r="BA104" s="73">
        <f t="shared" si="190"/>
        <v>1.1508618990218107</v>
      </c>
      <c r="BB104" s="73">
        <f t="shared" si="191"/>
        <v>1.5093304585849933E-2</v>
      </c>
      <c r="BC104" s="73">
        <f t="shared" si="192"/>
        <v>0.10414895294085799</v>
      </c>
      <c r="BD104" s="73">
        <f t="shared" si="193"/>
        <v>0.3407583953426529</v>
      </c>
      <c r="BE104" s="73">
        <f t="shared" si="194"/>
        <v>3.0073280604843652E-2</v>
      </c>
      <c r="BF104" s="73">
        <f t="shared" si="195"/>
        <v>2.2531779610412153E-2</v>
      </c>
      <c r="BG104" s="73">
        <f t="shared" si="196"/>
        <v>0.31002574853064585</v>
      </c>
      <c r="BH104" s="73"/>
      <c r="BI104" s="77">
        <f>SUM(AH57:AH104)</f>
        <v>55.564308143296799</v>
      </c>
      <c r="BJ104" s="77">
        <f t="shared" ref="BJ104" si="223">SUM(AI57:AI104)</f>
        <v>46.690955656156312</v>
      </c>
      <c r="BK104" s="77">
        <f t="shared" ref="BK104" si="224">SUM(AJ57:AJ104)</f>
        <v>64.379344413307365</v>
      </c>
      <c r="BL104" s="77">
        <f t="shared" ref="BL104" si="225">SUM(AK57:AK104)</f>
        <v>88.914691538608864</v>
      </c>
      <c r="BM104" s="77">
        <f t="shared" ref="BM104" si="226">SUM(AL57:AL104)</f>
        <v>28.624039776275136</v>
      </c>
      <c r="BN104" s="77">
        <f t="shared" ref="BN104" si="227">SUM(AM57:AM104)</f>
        <v>11.243245036819214</v>
      </c>
      <c r="BO104" s="77">
        <f t="shared" ref="BO104" si="228">SUM(AN57:AN104)</f>
        <v>32.165362938962737</v>
      </c>
      <c r="BP104" s="77">
        <f t="shared" ref="BP104" si="229">SUM(AO57:AO104)</f>
        <v>10.584742897123936</v>
      </c>
      <c r="BQ104" s="77">
        <f t="shared" ref="BQ104" si="230">SUM(AP57:AP104)</f>
        <v>4.1868297729937529</v>
      </c>
      <c r="BR104" s="77">
        <f t="shared" ref="BR104" si="231">SUM(AQ57:AQ104)</f>
        <v>159.29154314512951</v>
      </c>
      <c r="BS104" s="77">
        <f t="shared" ref="BS104" si="232">SUM(AR57:AR104)</f>
        <v>35.647129743925014</v>
      </c>
      <c r="BT104" s="77">
        <f t="shared" ref="BT104" si="233">SUM(AS57:AS104)</f>
        <v>25.254354194481859</v>
      </c>
      <c r="BU104" s="77">
        <f t="shared" ref="BU104" si="234">SUM(AT57:AT104)</f>
        <v>83.837828882952039</v>
      </c>
      <c r="BV104" s="77">
        <f t="shared" ref="BV104" si="235">SUM(AU57:AU104)</f>
        <v>15.504240403690357</v>
      </c>
      <c r="BW104" s="77">
        <f t="shared" ref="BW104" si="236">SUM(AV57:AV104)</f>
        <v>3.0659005854192509</v>
      </c>
      <c r="BX104" s="77">
        <f t="shared" ref="BX104" si="237">SUM(AW57:AW104)</f>
        <v>24.218528037459549</v>
      </c>
      <c r="BY104" s="77">
        <f t="shared" ref="BY104" si="238">SUM(AX57:AX104)</f>
        <v>0.88055562463461334</v>
      </c>
      <c r="BZ104" s="77">
        <f t="shared" ref="BZ104" si="239">SUM(AY57:AY104)</f>
        <v>89.05658643478489</v>
      </c>
      <c r="CA104" s="77">
        <f t="shared" ref="CA104" si="240">SUM(AZ57:AZ104)</f>
        <v>49.876380395111966</v>
      </c>
      <c r="CB104" s="77">
        <f t="shared" ref="CB104" si="241">SUM(BA57:BA104)</f>
        <v>52.55305693686347</v>
      </c>
      <c r="CC104" s="77">
        <f t="shared" ref="CC104" si="242">SUM(BB57:BB104)</f>
        <v>0.33010189465496192</v>
      </c>
      <c r="CD104" s="77">
        <f t="shared" ref="CD104" si="243">SUM(BC57:BC104)</f>
        <v>5.4818193291703841</v>
      </c>
      <c r="CE104" s="77">
        <f t="shared" ref="CE104" si="244">SUM(BD57:BD104)</f>
        <v>28.412348715635758</v>
      </c>
      <c r="CF104" s="77">
        <f t="shared" ref="CF104" si="245">SUM(BE57:BE104)</f>
        <v>0.34111485306825406</v>
      </c>
      <c r="CG104" s="77">
        <f t="shared" ref="CG104" si="246">SUM(BF57:BF104)</f>
        <v>0.3889418702848057</v>
      </c>
      <c r="CH104" s="77">
        <f t="shared" ref="CH104" si="247">SUM(BG57:BG104)</f>
        <v>4.2564587791891553</v>
      </c>
      <c r="CI104" s="77"/>
      <c r="CJ104" s="73">
        <f t="shared" ref="CJ104" si="248">SUM(BI104:CH104)</f>
        <v>920.75040999999999</v>
      </c>
      <c r="CK104" s="73"/>
      <c r="CL104" s="78">
        <f t="shared" ref="CL104" si="249">BI104/$CJ104</f>
        <v>6.0346764486693849E-2</v>
      </c>
      <c r="CM104" s="78">
        <f t="shared" ref="CM104" si="250">BJ104/$CJ104</f>
        <v>5.0709676747422043E-2</v>
      </c>
      <c r="CN104" s="78">
        <f t="shared" ref="CN104" si="251">BK104/$CJ104</f>
        <v>6.9920516693885992E-2</v>
      </c>
      <c r="CO104" s="78">
        <f t="shared" ref="CO104" si="252">BL104/$CJ104</f>
        <v>9.656763719345926E-2</v>
      </c>
      <c r="CP104" s="78">
        <f t="shared" ref="CP104" si="253">BM104/$CJ104</f>
        <v>3.1087729601201194E-2</v>
      </c>
      <c r="CQ104" s="78">
        <f t="shared" ref="CQ104" si="254">BN104/$CJ104</f>
        <v>1.2210958490715431E-2</v>
      </c>
      <c r="CR104" s="78">
        <f t="shared" ref="CR104" si="255">BO104/$CJ104</f>
        <v>3.493385676468256E-2</v>
      </c>
      <c r="CS104" s="78">
        <f t="shared" ref="CS104" si="256">BP104/$CJ104</f>
        <v>1.1495778641167194E-2</v>
      </c>
      <c r="CT104" s="78">
        <f t="shared" ref="CT104" si="257">BQ104/$CJ104</f>
        <v>4.5471929499263028E-3</v>
      </c>
      <c r="CU104" s="78">
        <f t="shared" ref="CU104" si="258">BR104/$CJ104</f>
        <v>0.17300187044731211</v>
      </c>
      <c r="CV104" s="78">
        <f t="shared" ref="CV104" si="259">BS104/$CJ104</f>
        <v>3.8715301515776693E-2</v>
      </c>
      <c r="CW104" s="78">
        <f t="shared" ref="CW104" si="260">BT104/$CJ104</f>
        <v>2.7428012977460264E-2</v>
      </c>
      <c r="CX104" s="78">
        <f t="shared" ref="CX104" si="261">BU104/$CJ104</f>
        <v>9.1053805648538391E-2</v>
      </c>
      <c r="CY104" s="78">
        <f t="shared" ref="CY104" si="262">BV104/$CJ104</f>
        <v>1.6838700515691713E-2</v>
      </c>
      <c r="CZ104" s="78">
        <f t="shared" ref="CZ104" si="263">BW104/$CJ104</f>
        <v>3.329784654040231E-3</v>
      </c>
      <c r="DA104" s="78">
        <f t="shared" ref="DA104" si="264">BX104/$CJ104</f>
        <v>2.6303032585627141E-2</v>
      </c>
      <c r="DB104" s="78">
        <f t="shared" ref="DB104" si="265">BY104/$CJ104</f>
        <v>9.5634562316905547E-4</v>
      </c>
      <c r="DC104" s="78">
        <f t="shared" ref="DC104" si="266">BZ104/$CJ104</f>
        <v>9.6721745076154664E-2</v>
      </c>
      <c r="DD104" s="78">
        <f t="shared" ref="DD104" si="267">CA104/$CJ104</f>
        <v>5.4169273077067613E-2</v>
      </c>
      <c r="DE104" s="78">
        <f t="shared" ref="DE104" si="268">CB104/$CJ104</f>
        <v>5.7076332919431955E-2</v>
      </c>
      <c r="DF104" s="78">
        <f t="shared" ref="DF104" si="269">CC104/$CJ104</f>
        <v>3.5851398062908485E-4</v>
      </c>
      <c r="DG104" s="78">
        <f t="shared" ref="DG104" si="270">CD104/$CJ104</f>
        <v>5.953643104183233E-3</v>
      </c>
      <c r="DH104" s="78">
        <f t="shared" ref="DH104" si="271">CE104/$CJ104</f>
        <v>3.0857818152517313E-2</v>
      </c>
      <c r="DI104" s="78">
        <f t="shared" ref="DI104" si="272">CF104/$CJ104</f>
        <v>3.7047483157596865E-4</v>
      </c>
      <c r="DJ104" s="78">
        <f t="shared" ref="DJ104" si="273">CG104/$CJ104</f>
        <v>4.2241835144532351E-4</v>
      </c>
      <c r="DK104" s="78">
        <f t="shared" ref="DK104" si="274">CH104/$CJ104</f>
        <v>4.6228149702253786E-3</v>
      </c>
      <c r="DN104" s="78">
        <f t="shared" si="197"/>
        <v>0.27754459512146112</v>
      </c>
      <c r="DO104" s="78">
        <f t="shared" si="198"/>
        <v>0.24828556023596848</v>
      </c>
      <c r="DP104" s="78">
        <f t="shared" si="199"/>
        <v>0.20978684197926187</v>
      </c>
      <c r="DQ104" s="78">
        <f t="shared" si="200"/>
        <v>0.17480018205005843</v>
      </c>
      <c r="DR104" s="78">
        <f t="shared" si="201"/>
        <v>8.9728323497766382E-2</v>
      </c>
      <c r="DS104" s="78">
        <f t="shared" si="202"/>
        <v>6.3187786846491484E-2</v>
      </c>
      <c r="DT104" s="78">
        <f t="shared" si="203"/>
        <v>0.22397869880308816</v>
      </c>
      <c r="DU104" s="78">
        <f t="shared" si="204"/>
        <v>0.22776014355418228</v>
      </c>
      <c r="DV104" s="78">
        <f t="shared" si="205"/>
        <v>0.24369237789047535</v>
      </c>
      <c r="DW104" s="78">
        <f t="shared" si="206"/>
        <v>0.33019899058908747</v>
      </c>
      <c r="DX104" s="78">
        <f t="shared" si="207"/>
        <v>0.17403582065746706</v>
      </c>
      <c r="DY104" s="78">
        <f t="shared" si="208"/>
        <v>0.13865030379573062</v>
      </c>
      <c r="DZ104" s="78">
        <f t="shared" si="209"/>
        <v>0.13752532340389748</v>
      </c>
      <c r="EA104" s="78">
        <f t="shared" si="210"/>
        <v>4.742786337852814E-2</v>
      </c>
      <c r="EB104" s="78">
        <f t="shared" si="211"/>
        <v>0.12731090793899108</v>
      </c>
      <c r="EC104" s="78">
        <f t="shared" si="212"/>
        <v>0.17815039636201849</v>
      </c>
      <c r="ED104" s="78">
        <f t="shared" si="213"/>
        <v>0.20892369669582328</v>
      </c>
      <c r="EE104" s="78">
        <f t="shared" si="214"/>
        <v>0.20832586505328332</v>
      </c>
      <c r="EF104" s="78">
        <f t="shared" si="215"/>
        <v>0.11755776308131188</v>
      </c>
      <c r="EG104" s="78">
        <f t="shared" si="216"/>
        <v>9.4246308156761577E-2</v>
      </c>
      <c r="EH104" s="78">
        <f t="shared" si="217"/>
        <v>3.7540450068905599E-2</v>
      </c>
      <c r="EI104" s="78">
        <f t="shared" si="218"/>
        <v>3.7604354439721842E-2</v>
      </c>
      <c r="EJ104" s="78">
        <f t="shared" si="219"/>
        <v>3.6273526305763984E-2</v>
      </c>
      <c r="EK104" s="78">
        <f t="shared" si="220"/>
        <v>6.576247263994052E-2</v>
      </c>
      <c r="EL104" s="78">
        <f t="shared" si="221"/>
        <v>0.1161016745557866</v>
      </c>
      <c r="EM104" s="78">
        <f t="shared" si="222"/>
        <v>0.18559977289822727</v>
      </c>
    </row>
    <row r="105" spans="1:143" x14ac:dyDescent="0.25">
      <c r="DN105" s="78"/>
      <c r="DO105" s="78"/>
      <c r="DP105" s="78"/>
      <c r="DQ105" s="78"/>
      <c r="DR105" s="78"/>
      <c r="DS105" s="78"/>
      <c r="DT105" s="78"/>
      <c r="DU105" s="78"/>
      <c r="DV105" s="78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</row>
    <row r="106" spans="1:143" x14ac:dyDescent="0.25">
      <c r="DN106" s="78"/>
      <c r="DO106" s="78"/>
      <c r="DP106" s="78"/>
      <c r="DQ106" s="78"/>
      <c r="DR106" s="78"/>
      <c r="DS106" s="78"/>
      <c r="DT106" s="78"/>
      <c r="DU106" s="78"/>
      <c r="DV106" s="78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</row>
    <row r="107" spans="1:143" x14ac:dyDescent="0.25">
      <c r="F107" s="76" t="s">
        <v>127</v>
      </c>
      <c r="H107" t="s">
        <v>121</v>
      </c>
      <c r="AH107" t="s">
        <v>122</v>
      </c>
      <c r="BI107" t="s">
        <v>123</v>
      </c>
      <c r="CL107" t="s">
        <v>129</v>
      </c>
      <c r="DN107" s="78"/>
      <c r="DO107" s="78"/>
      <c r="DP107" s="78"/>
      <c r="DQ107" s="78"/>
      <c r="DR107" s="78"/>
      <c r="DS107" s="78"/>
      <c r="DT107" s="78"/>
      <c r="DU107" s="78"/>
      <c r="DV107" s="78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</row>
    <row r="108" spans="1:143" x14ac:dyDescent="0.25">
      <c r="G108" t="s">
        <v>125</v>
      </c>
      <c r="H108" s="29" t="s">
        <v>7</v>
      </c>
      <c r="I108" s="29" t="s">
        <v>8</v>
      </c>
      <c r="J108" s="29" t="s">
        <v>9</v>
      </c>
      <c r="K108" s="29" t="s">
        <v>10</v>
      </c>
      <c r="L108" s="29" t="s">
        <v>11</v>
      </c>
      <c r="M108" s="29" t="s">
        <v>12</v>
      </c>
      <c r="N108" s="29" t="s">
        <v>13</v>
      </c>
      <c r="O108" s="29" t="s">
        <v>14</v>
      </c>
      <c r="P108" s="29" t="s">
        <v>15</v>
      </c>
      <c r="Q108" s="29" t="s">
        <v>16</v>
      </c>
      <c r="R108" s="29" t="s">
        <v>17</v>
      </c>
      <c r="S108" s="29" t="s">
        <v>18</v>
      </c>
      <c r="T108" s="29" t="s">
        <v>19</v>
      </c>
      <c r="U108" s="29" t="s">
        <v>20</v>
      </c>
      <c r="V108" s="29" t="s">
        <v>21</v>
      </c>
      <c r="W108" s="29" t="s">
        <v>22</v>
      </c>
      <c r="X108" s="29" t="s">
        <v>23</v>
      </c>
      <c r="Y108" s="29" t="s">
        <v>24</v>
      </c>
      <c r="Z108" s="29" t="s">
        <v>25</v>
      </c>
      <c r="AA108" s="29" t="s">
        <v>26</v>
      </c>
      <c r="AB108" s="82">
        <v>1E-3</v>
      </c>
      <c r="AC108" s="29" t="s">
        <v>28</v>
      </c>
      <c r="AD108" s="29" t="s">
        <v>29</v>
      </c>
      <c r="AE108" s="29" t="s">
        <v>30</v>
      </c>
      <c r="AF108" s="29" t="s">
        <v>31</v>
      </c>
      <c r="AG108" s="29" t="s">
        <v>32</v>
      </c>
      <c r="AH108" s="29" t="s">
        <v>7</v>
      </c>
      <c r="AI108" s="29" t="s">
        <v>8</v>
      </c>
      <c r="AJ108" s="29" t="s">
        <v>9</v>
      </c>
      <c r="AK108" s="29" t="s">
        <v>10</v>
      </c>
      <c r="AL108" s="29" t="s">
        <v>11</v>
      </c>
      <c r="AM108" s="29" t="s">
        <v>12</v>
      </c>
      <c r="AN108" s="29" t="s">
        <v>13</v>
      </c>
      <c r="AO108" s="29" t="s">
        <v>14</v>
      </c>
      <c r="AP108" s="29" t="s">
        <v>15</v>
      </c>
      <c r="AQ108" s="29" t="s">
        <v>16</v>
      </c>
      <c r="AR108" s="29" t="s">
        <v>17</v>
      </c>
      <c r="AS108" s="29" t="s">
        <v>18</v>
      </c>
      <c r="AT108" s="29" t="s">
        <v>19</v>
      </c>
      <c r="AU108" s="29" t="s">
        <v>20</v>
      </c>
      <c r="AV108" s="29" t="s">
        <v>21</v>
      </c>
      <c r="AW108" s="29" t="s">
        <v>22</v>
      </c>
      <c r="AX108" s="29" t="s">
        <v>23</v>
      </c>
      <c r="AY108" s="29" t="s">
        <v>24</v>
      </c>
      <c r="AZ108" s="29" t="s">
        <v>25</v>
      </c>
      <c r="BA108" s="29" t="s">
        <v>26</v>
      </c>
      <c r="BB108" s="29" t="s">
        <v>27</v>
      </c>
      <c r="BC108" s="29" t="s">
        <v>28</v>
      </c>
      <c r="BD108" s="29" t="s">
        <v>29</v>
      </c>
      <c r="BE108" s="29" t="s">
        <v>30</v>
      </c>
      <c r="BF108" s="29" t="s">
        <v>31</v>
      </c>
      <c r="BG108" s="29" t="s">
        <v>32</v>
      </c>
      <c r="BH108" s="29"/>
      <c r="BI108" s="29" t="s">
        <v>7</v>
      </c>
      <c r="BJ108" s="29" t="s">
        <v>8</v>
      </c>
      <c r="BK108" s="29" t="s">
        <v>9</v>
      </c>
      <c r="BL108" s="29" t="s">
        <v>10</v>
      </c>
      <c r="BM108" s="29" t="s">
        <v>11</v>
      </c>
      <c r="BN108" s="29" t="s">
        <v>12</v>
      </c>
      <c r="BO108" s="29" t="s">
        <v>13</v>
      </c>
      <c r="BP108" s="29" t="s">
        <v>14</v>
      </c>
      <c r="BQ108" s="29" t="s">
        <v>15</v>
      </c>
      <c r="BR108" s="29" t="s">
        <v>16</v>
      </c>
      <c r="BS108" s="29" t="s">
        <v>17</v>
      </c>
      <c r="BT108" s="29" t="s">
        <v>18</v>
      </c>
      <c r="BU108" s="29" t="s">
        <v>19</v>
      </c>
      <c r="BV108" s="29" t="s">
        <v>20</v>
      </c>
      <c r="BW108" s="29" t="s">
        <v>21</v>
      </c>
      <c r="BX108" s="29" t="s">
        <v>22</v>
      </c>
      <c r="BY108" s="29" t="s">
        <v>23</v>
      </c>
      <c r="BZ108" s="29" t="s">
        <v>24</v>
      </c>
      <c r="CA108" s="29" t="s">
        <v>25</v>
      </c>
      <c r="CB108" s="29" t="s">
        <v>26</v>
      </c>
      <c r="CC108" s="29" t="s">
        <v>27</v>
      </c>
      <c r="CD108" s="29" t="s">
        <v>28</v>
      </c>
      <c r="CE108" s="29" t="s">
        <v>29</v>
      </c>
      <c r="CF108" s="29" t="s">
        <v>30</v>
      </c>
      <c r="CG108" s="29" t="s">
        <v>31</v>
      </c>
      <c r="CH108" s="29" t="s">
        <v>32</v>
      </c>
      <c r="CI108" s="29"/>
      <c r="CJ108" s="29" t="s">
        <v>124</v>
      </c>
      <c r="CK108" s="29"/>
      <c r="CL108" s="29" t="s">
        <v>7</v>
      </c>
      <c r="CM108" s="29" t="s">
        <v>8</v>
      </c>
      <c r="CN108" s="29" t="s">
        <v>9</v>
      </c>
      <c r="CO108" s="29" t="s">
        <v>10</v>
      </c>
      <c r="CP108" s="29" t="s">
        <v>11</v>
      </c>
      <c r="CQ108" s="29" t="s">
        <v>12</v>
      </c>
      <c r="CR108" s="29" t="s">
        <v>13</v>
      </c>
      <c r="CS108" s="29" t="s">
        <v>14</v>
      </c>
      <c r="CT108" s="29" t="s">
        <v>15</v>
      </c>
      <c r="CU108" s="29" t="s">
        <v>16</v>
      </c>
      <c r="CV108" s="29" t="s">
        <v>17</v>
      </c>
      <c r="CW108" s="29" t="s">
        <v>18</v>
      </c>
      <c r="CX108" s="29" t="s">
        <v>19</v>
      </c>
      <c r="CY108" s="29" t="s">
        <v>20</v>
      </c>
      <c r="CZ108" s="29" t="s">
        <v>21</v>
      </c>
      <c r="DA108" s="29" t="s">
        <v>22</v>
      </c>
      <c r="DB108" s="29" t="s">
        <v>23</v>
      </c>
      <c r="DC108" s="29" t="s">
        <v>24</v>
      </c>
      <c r="DD108" s="29" t="s">
        <v>25</v>
      </c>
      <c r="DE108" s="29" t="s">
        <v>26</v>
      </c>
      <c r="DF108" s="29" t="s">
        <v>27</v>
      </c>
      <c r="DG108" s="29" t="s">
        <v>28</v>
      </c>
      <c r="DH108" s="29" t="s">
        <v>29</v>
      </c>
      <c r="DI108" s="29" t="s">
        <v>30</v>
      </c>
      <c r="DJ108" s="29" t="s">
        <v>31</v>
      </c>
      <c r="DK108" s="29" t="s">
        <v>32</v>
      </c>
      <c r="DN108" s="78"/>
      <c r="DO108" s="78"/>
      <c r="DP108" s="78"/>
      <c r="DQ108" s="78"/>
      <c r="DR108" s="78"/>
      <c r="DS108" s="78"/>
      <c r="DT108" s="78"/>
      <c r="DU108" s="78"/>
      <c r="DV108" s="78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</row>
    <row r="109" spans="1:143" x14ac:dyDescent="0.25">
      <c r="A109" s="79">
        <f>MIN(CL109:DK109)</f>
        <v>8.2729654329957215E-4</v>
      </c>
      <c r="B109">
        <v>1950</v>
      </c>
      <c r="C109" s="79">
        <f t="shared" ref="C109:C156" si="275">MAX(DN109:EM109)</f>
        <v>0.39753860664498986</v>
      </c>
      <c r="D109" s="81">
        <f>MIN(H109:AG109)</f>
        <v>1E-3</v>
      </c>
      <c r="E109" s="74">
        <f>MAX(H109:AG109)</f>
        <v>0.15314901162408878</v>
      </c>
      <c r="F109">
        <v>1950</v>
      </c>
      <c r="G109" s="72">
        <v>230000</v>
      </c>
      <c r="H109" s="27">
        <v>5.4541275366125963E-2</v>
      </c>
      <c r="I109" s="27">
        <v>2.2263085308990609E-2</v>
      </c>
      <c r="J109" s="27">
        <v>7.8905890851776447E-2</v>
      </c>
      <c r="K109" s="27">
        <v>0.11174229986208709</v>
      </c>
      <c r="L109" s="27">
        <v>1.8125697773691468E-2</v>
      </c>
      <c r="M109" s="27">
        <v>9.5553950220003941E-3</v>
      </c>
      <c r="N109" s="27">
        <v>1.0343468838247849E-2</v>
      </c>
      <c r="O109" s="27">
        <v>2.3182504761279307E-2</v>
      </c>
      <c r="P109" s="82">
        <v>1E-3</v>
      </c>
      <c r="Q109" s="27">
        <v>0.15314901162408878</v>
      </c>
      <c r="R109" s="27">
        <v>0.10954226045839627</v>
      </c>
      <c r="S109" s="27">
        <v>8.0416365666250739E-2</v>
      </c>
      <c r="T109" s="27">
        <v>8.6326919288106652E-2</v>
      </c>
      <c r="U109" s="27">
        <v>6.9613187101858539E-3</v>
      </c>
      <c r="V109" s="82">
        <v>1E-3</v>
      </c>
      <c r="W109" s="27">
        <v>2.4725815984763908E-2</v>
      </c>
      <c r="X109" s="82">
        <v>1E-3</v>
      </c>
      <c r="Y109" s="27">
        <v>4.0355946673671768E-2</v>
      </c>
      <c r="Z109" s="27">
        <v>9.9428646483220598E-2</v>
      </c>
      <c r="AA109" s="27">
        <v>2.9125894792145533E-2</v>
      </c>
      <c r="AB109" s="82">
        <v>1E-3</v>
      </c>
      <c r="AC109" s="27">
        <v>2.0555592040454457E-2</v>
      </c>
      <c r="AD109" s="27">
        <v>1.7239114730413081E-2</v>
      </c>
      <c r="AE109" s="82">
        <v>1E-3</v>
      </c>
      <c r="AF109" s="27">
        <v>3.5134957641032379E-3</v>
      </c>
      <c r="AG109" s="82">
        <v>1E-3</v>
      </c>
      <c r="AH109" s="75">
        <f>H109*$G109/200000</f>
        <v>6.2722466671044863E-2</v>
      </c>
      <c r="AI109" s="75">
        <f t="shared" ref="AI109:AI156" si="276">I109*$G109/200000</f>
        <v>2.5602548105339202E-2</v>
      </c>
      <c r="AJ109" s="75">
        <f t="shared" ref="AJ109:AJ156" si="277">J109*$G109/200000</f>
        <v>9.0741774479542917E-2</v>
      </c>
      <c r="AK109" s="75">
        <f t="shared" ref="AK109:AK147" si="278">K109*$G109/200000</f>
        <v>0.12850364484140014</v>
      </c>
      <c r="AL109" s="75">
        <f t="shared" ref="AL109:AL156" si="279">L109*$G109/200000</f>
        <v>2.084455243974519E-2</v>
      </c>
      <c r="AM109" s="75">
        <f t="shared" ref="AM109:AM125" si="280">M109*$G109/200000</f>
        <v>1.0988704275300454E-2</v>
      </c>
      <c r="AN109" s="75">
        <f t="shared" ref="AN109:AN125" si="281">N109*$G109/200000</f>
        <v>1.1894989163985027E-2</v>
      </c>
      <c r="AO109" s="75">
        <f t="shared" ref="AO109:AO156" si="282">O109*$G109/200000</f>
        <v>2.6659880475471204E-2</v>
      </c>
      <c r="AP109" s="80">
        <v>1E-3</v>
      </c>
      <c r="AQ109" s="75">
        <f t="shared" ref="AQ109:AQ156" si="283">Q109*$G109/200000</f>
        <v>0.17612136336770209</v>
      </c>
      <c r="AR109" s="75">
        <f t="shared" ref="AR109:AR156" si="284">R109*$G109/200000</f>
        <v>0.1259735995271557</v>
      </c>
      <c r="AS109" s="75">
        <f t="shared" ref="AS109:AS156" si="285">S109*$G109/200000</f>
        <v>9.2478820516188359E-2</v>
      </c>
      <c r="AT109" s="75">
        <f t="shared" ref="AT109:AT156" si="286">T109*$G109/200000</f>
        <v>9.9275957181322649E-2</v>
      </c>
      <c r="AU109" s="75">
        <f t="shared" ref="AU109:AU156" si="287">U109*$G109/200000</f>
        <v>8.0055165167137315E-3</v>
      </c>
      <c r="AV109" s="80">
        <v>1E-3</v>
      </c>
      <c r="AW109" s="75">
        <f t="shared" ref="AW109:AW143" si="288">W109*$G109/200000</f>
        <v>2.8434688382478493E-2</v>
      </c>
      <c r="AX109" s="80">
        <v>1E-3</v>
      </c>
      <c r="AY109" s="75">
        <f t="shared" ref="AY109:AY156" si="289">Y109*$G109/200000</f>
        <v>4.6409338674722529E-2</v>
      </c>
      <c r="AZ109" s="75">
        <f t="shared" ref="AZ109:AZ156" si="290">Z109*$G109/200000</f>
        <v>0.11434294345570369</v>
      </c>
      <c r="BA109" s="75">
        <f t="shared" ref="BA109:BA156" si="291">AA109*$G109/200000</f>
        <v>3.3494779010967361E-2</v>
      </c>
      <c r="BB109" s="80">
        <v>1E-3</v>
      </c>
      <c r="BC109" s="75">
        <f t="shared" ref="BC109:BC156" si="292">AC109*$G109/200000</f>
        <v>2.3638930846522625E-2</v>
      </c>
      <c r="BD109" s="75">
        <f t="shared" ref="BD109:BD137" si="293">AD109*$G109/200000</f>
        <v>1.9824981939975044E-2</v>
      </c>
      <c r="BE109" s="80">
        <v>1E-3</v>
      </c>
      <c r="BF109" s="75">
        <f t="shared" ref="BF109:BF122" si="294">AF109*$G109/200000</f>
        <v>4.0405201287187237E-3</v>
      </c>
      <c r="BG109" s="80">
        <v>1E-3</v>
      </c>
      <c r="BH109" s="80"/>
      <c r="BI109" s="73">
        <f t="shared" ref="BI109:BI155" si="295">BI110+AH109</f>
        <v>5.0708800879067217</v>
      </c>
      <c r="BJ109" s="73">
        <f t="shared" ref="BJ109:BJ155" si="296">BJ110+AI109</f>
        <v>1.6036552003973421</v>
      </c>
      <c r="BK109" s="73">
        <f t="shared" ref="BK109:BK155" si="297">BK110+AJ109</f>
        <v>3.838593812016529</v>
      </c>
      <c r="BL109" s="73">
        <f t="shared" ref="BL109:BL155" si="298">BL110+AK109</f>
        <v>3.0756615134444965</v>
      </c>
      <c r="BM109" s="73">
        <f t="shared" ref="BM109:BM155" si="299">BM110+AL109</f>
        <v>2.4894742767580356</v>
      </c>
      <c r="BN109" s="73">
        <f t="shared" ref="BN109:BN155" si="300">BN110+AM109</f>
        <v>0.51561590754572528</v>
      </c>
      <c r="BO109" s="73">
        <f t="shared" ref="BO109:BO155" si="301">BO110+AN109</f>
        <v>0.60546789428259673</v>
      </c>
      <c r="BP109" s="73">
        <f t="shared" ref="BP109:BP155" si="302">BP110+AO109</f>
        <v>1.2541231342798154</v>
      </c>
      <c r="BQ109" s="73">
        <f t="shared" ref="BQ109:BQ155" si="303">BQ110+AP109</f>
        <v>0.1190204984951784</v>
      </c>
      <c r="BR109" s="73">
        <f t="shared" ref="BR109:BR155" si="304">BR110+AQ109</f>
        <v>6.8442356420324995</v>
      </c>
      <c r="BS109" s="73">
        <f t="shared" ref="BS109:BS155" si="305">BS110+AR109</f>
        <v>6.5891089957388145</v>
      </c>
      <c r="BT109" s="73">
        <f t="shared" ref="BT109:BT155" si="306">BT110+AS109</f>
        <v>4.360204720789902</v>
      </c>
      <c r="BU109" s="73">
        <f t="shared" ref="BU109:BU155" si="307">BU110+AT109</f>
        <v>5.2717629209436208</v>
      </c>
      <c r="BV109" s="73">
        <f t="shared" ref="BV109:BV155" si="308">BV110+AU109</f>
        <v>2.1638317241601062</v>
      </c>
      <c r="BW109" s="73">
        <f t="shared" ref="BW109:BW155" si="309">BW110+AV109</f>
        <v>0.17100965711645874</v>
      </c>
      <c r="BX109" s="73">
        <f t="shared" ref="BX109:BX155" si="310">BX110+AW109</f>
        <v>0.78561045945946606</v>
      </c>
      <c r="BY109" s="73">
        <f t="shared" ref="BY109:BY155" si="311">BY110+AX109</f>
        <v>4.8000000000000036E-2</v>
      </c>
      <c r="BZ109" s="73">
        <f t="shared" ref="BZ109:BZ155" si="312">BZ110+AY109</f>
        <v>3.0824817056849025</v>
      </c>
      <c r="CA109" s="73">
        <f t="shared" ref="CA109:CA155" si="313">CA110+AZ109</f>
        <v>6.1574591040401803</v>
      </c>
      <c r="CB109" s="73">
        <f t="shared" ref="CB109:CB155" si="314">CB110+BA109</f>
        <v>2.322880102426939</v>
      </c>
      <c r="CC109" s="73">
        <f t="shared" ref="CC109:CC155" si="315">CC110+BB109</f>
        <v>4.8000000000000036E-2</v>
      </c>
      <c r="CD109" s="73">
        <f t="shared" ref="CD109:CD155" si="316">CD110+BC109</f>
        <v>0.88150692067009706</v>
      </c>
      <c r="CE109" s="73">
        <f t="shared" ref="CE109:CE155" si="317">CE110+BD109</f>
        <v>0.44015284460253828</v>
      </c>
      <c r="CF109" s="73">
        <f t="shared" ref="CF109:CF155" si="318">CF110+BE109</f>
        <v>4.8000000000000036E-2</v>
      </c>
      <c r="CG109" s="73">
        <f t="shared" ref="CG109:CG155" si="319">CG110+BF109</f>
        <v>9.1902581530078561E-2</v>
      </c>
      <c r="CH109" s="73">
        <f t="shared" ref="CH109:CH155" si="320">CH110+BG109</f>
        <v>0.14166799400078989</v>
      </c>
      <c r="CI109" s="73"/>
      <c r="CJ109" s="73">
        <f>SUM(BI109:CH109)</f>
        <v>58.020307698322831</v>
      </c>
      <c r="CK109" s="73"/>
      <c r="CL109" s="78">
        <f>BI109/$CJ109</f>
        <v>8.7398366004413724E-2</v>
      </c>
      <c r="CM109" s="78">
        <f t="shared" ref="CM109:CM156" si="321">BJ109/$CJ109</f>
        <v>2.7639550081939641E-2</v>
      </c>
      <c r="CN109" s="78">
        <f t="shared" ref="CN109:CN156" si="322">BK109/$CJ109</f>
        <v>6.6159487329425004E-2</v>
      </c>
      <c r="CO109" s="78">
        <f t="shared" ref="CO109:CO156" si="323">BL109/$CJ109</f>
        <v>5.3010086217336681E-2</v>
      </c>
      <c r="CP109" s="78">
        <f t="shared" ref="CP109:CP156" si="324">BM109/$CJ109</f>
        <v>4.2906947162398415E-2</v>
      </c>
      <c r="CQ109" s="78">
        <f t="shared" ref="CQ109:CQ156" si="325">BN109/$CJ109</f>
        <v>8.8868178746427089E-3</v>
      </c>
      <c r="CR109" s="78">
        <f t="shared" ref="CR109:CR156" si="326">BO109/$CJ109</f>
        <v>1.0435447833726307E-2</v>
      </c>
      <c r="CS109" s="78">
        <f t="shared" ref="CS109:CS156" si="327">BP109/$CJ109</f>
        <v>2.1615244455452411E-2</v>
      </c>
      <c r="CT109" s="78">
        <f t="shared" ref="CT109:CT156" si="328">BQ109/$CJ109</f>
        <v>2.051359312226103E-3</v>
      </c>
      <c r="CU109" s="78">
        <f t="shared" ref="CU109:CU156" si="329">BR109/$CJ109</f>
        <v>0.1179627601704419</v>
      </c>
      <c r="CV109" s="78">
        <f t="shared" ref="CV109:CV156" si="330">BS109/$CJ109</f>
        <v>0.11356556449164235</v>
      </c>
      <c r="CW109" s="78">
        <f t="shared" ref="CW109:CW156" si="331">BT109/$CJ109</f>
        <v>7.5149631116415816E-2</v>
      </c>
      <c r="CX109" s="78">
        <f t="shared" ref="CX109:CX156" si="332">BU109/$CJ109</f>
        <v>9.0860650866489798E-2</v>
      </c>
      <c r="CY109" s="78">
        <f t="shared" ref="CY109:CY156" si="333">BV109/$CJ109</f>
        <v>3.7294385534991828E-2</v>
      </c>
      <c r="CZ109" s="78">
        <f t="shared" ref="CZ109:CZ156" si="334">BW109/$CJ109</f>
        <v>2.9474103792352354E-3</v>
      </c>
      <c r="DA109" s="78">
        <f t="shared" ref="DA109:DA156" si="335">BX109/$CJ109</f>
        <v>1.3540267031058427E-2</v>
      </c>
      <c r="DB109" s="78">
        <f t="shared" ref="DB109:DB156" si="336">BY109/$CJ109</f>
        <v>8.2729654329957215E-4</v>
      </c>
      <c r="DC109" s="78">
        <f t="shared" ref="DC109:DC156" si="337">BZ109/$CJ109</f>
        <v>5.3127634581193482E-2</v>
      </c>
      <c r="DD109" s="78">
        <f t="shared" ref="DD109:DD156" si="338">CA109/$CJ109</f>
        <v>0.1061259298391858</v>
      </c>
      <c r="DE109" s="78">
        <f t="shared" ref="DE109:DE156" si="339">CB109/$CJ109</f>
        <v>4.0035639150774197E-2</v>
      </c>
      <c r="DF109" s="78">
        <f t="shared" ref="DF109:DF156" si="340">CC109/$CJ109</f>
        <v>8.2729654329957215E-4</v>
      </c>
      <c r="DG109" s="78">
        <f t="shared" ref="DG109:DG156" si="341">CD109/$CJ109</f>
        <v>1.5193075590937936E-2</v>
      </c>
      <c r="DH109" s="78">
        <f t="shared" ref="DH109:DH156" si="342">CE109/$CJ109</f>
        <v>7.5861859763156963E-3</v>
      </c>
      <c r="DI109" s="78">
        <f t="shared" ref="DI109:DI156" si="343">CF109/$CJ109</f>
        <v>8.2729654329957215E-4</v>
      </c>
      <c r="DJ109" s="78">
        <f t="shared" ref="DJ109:DJ156" si="344">CG109/$CJ109</f>
        <v>1.5839726670862718E-3</v>
      </c>
      <c r="DK109" s="78">
        <f t="shared" ref="DK109:DK156" si="345">CH109/$CJ109</f>
        <v>2.4416967027716232E-3</v>
      </c>
      <c r="DL109" s="79">
        <f>SUM(CL109:DK109)</f>
        <v>1.0000000000000002</v>
      </c>
      <c r="DN109" s="78">
        <f t="shared" si="197"/>
        <v>0.23420748963311505</v>
      </c>
      <c r="DO109" s="78">
        <f t="shared" si="198"/>
        <v>0.18971607079109976</v>
      </c>
      <c r="DP109" s="78">
        <f t="shared" si="199"/>
        <v>0.17096333858380283</v>
      </c>
      <c r="DQ109" s="78">
        <f t="shared" si="200"/>
        <v>0.11523929908810411</v>
      </c>
      <c r="DR109" s="78">
        <f t="shared" si="201"/>
        <v>8.384445732621984E-2</v>
      </c>
      <c r="DS109" s="78">
        <f t="shared" si="202"/>
        <v>4.2988869476047527E-2</v>
      </c>
      <c r="DT109" s="78">
        <f t="shared" si="203"/>
        <v>0.15206481177184672</v>
      </c>
      <c r="DU109" s="78">
        <f t="shared" si="204"/>
        <v>0.25519492842976277</v>
      </c>
      <c r="DV109" s="78">
        <f t="shared" si="205"/>
        <v>0.30872931509072615</v>
      </c>
      <c r="DW109" s="78">
        <f t="shared" si="206"/>
        <v>0.39753860664498986</v>
      </c>
      <c r="DX109" s="78">
        <f t="shared" si="207"/>
        <v>0.31687023200953979</v>
      </c>
      <c r="DY109" s="78">
        <f t="shared" si="208"/>
        <v>0.20625207789713268</v>
      </c>
      <c r="DZ109" s="78">
        <f t="shared" si="209"/>
        <v>0.14464271381177529</v>
      </c>
      <c r="EA109" s="78">
        <f t="shared" si="210"/>
        <v>5.4609359488585064E-2</v>
      </c>
      <c r="EB109" s="78">
        <f t="shared" si="211"/>
        <v>7.0442608534786719E-2</v>
      </c>
      <c r="EC109" s="78">
        <f t="shared" si="212"/>
        <v>0.17362112799473728</v>
      </c>
      <c r="ED109" s="78">
        <f t="shared" si="213"/>
        <v>0.20011650011445303</v>
      </c>
      <c r="EE109" s="78">
        <f t="shared" si="214"/>
        <v>0.20011650011445306</v>
      </c>
      <c r="EF109" s="78">
        <f t="shared" si="215"/>
        <v>0.16218194112419751</v>
      </c>
      <c r="EG109" s="78">
        <f t="shared" si="216"/>
        <v>6.3642197261327402E-2</v>
      </c>
      <c r="EH109" s="78">
        <f t="shared" si="217"/>
        <v>2.4433854653852779E-2</v>
      </c>
      <c r="EI109" s="78">
        <f t="shared" si="218"/>
        <v>2.5190530777639476E-2</v>
      </c>
      <c r="EJ109" s="78">
        <f t="shared" si="219"/>
        <v>1.2439151889473164E-2</v>
      </c>
      <c r="EK109" s="78">
        <f t="shared" si="220"/>
        <v>9.2251331917571192E-2</v>
      </c>
      <c r="EL109" s="78">
        <f t="shared" si="221"/>
        <v>0.11906358545621126</v>
      </c>
      <c r="EM109" s="78">
        <f t="shared" si="222"/>
        <v>0.18363910011855</v>
      </c>
    </row>
    <row r="110" spans="1:143" x14ac:dyDescent="0.25">
      <c r="A110" s="79">
        <f t="shared" ref="A110:A156" si="346">MIN(CL110:DK110)</f>
        <v>8.2652901094558255E-4</v>
      </c>
      <c r="B110">
        <v>1951</v>
      </c>
      <c r="C110" s="79">
        <f t="shared" si="275"/>
        <v>0.39693550229537394</v>
      </c>
      <c r="D110" s="81">
        <f t="shared" ref="D110:D156" si="347">MIN(H110:AG110)</f>
        <v>1E-3</v>
      </c>
      <c r="E110" s="74">
        <f t="shared" ref="E110:E156" si="348">MAX(H110:AG110)</f>
        <v>0.15314901162408878</v>
      </c>
      <c r="F110">
        <v>1951</v>
      </c>
      <c r="G110" s="72">
        <v>230000</v>
      </c>
      <c r="H110" s="27">
        <v>5.4541275366125963E-2</v>
      </c>
      <c r="I110" s="27">
        <v>2.2263085308990609E-2</v>
      </c>
      <c r="J110" s="27">
        <v>7.8905890851776447E-2</v>
      </c>
      <c r="K110" s="27">
        <v>0.11174229986208709</v>
      </c>
      <c r="L110" s="27">
        <v>1.8125697773691468E-2</v>
      </c>
      <c r="M110" s="27">
        <v>9.5553950220003941E-3</v>
      </c>
      <c r="N110" s="27">
        <v>1.0343468838247849E-2</v>
      </c>
      <c r="O110" s="27">
        <v>2.3182504761279307E-2</v>
      </c>
      <c r="P110" s="82">
        <v>1E-3</v>
      </c>
      <c r="Q110" s="27">
        <v>0.15314901162408878</v>
      </c>
      <c r="R110" s="27">
        <v>0.10954226045839627</v>
      </c>
      <c r="S110" s="27">
        <v>8.0416365666250739E-2</v>
      </c>
      <c r="T110" s="27">
        <v>8.6326919288106652E-2</v>
      </c>
      <c r="U110" s="27">
        <v>6.9613187101858539E-3</v>
      </c>
      <c r="V110" s="82">
        <v>1E-3</v>
      </c>
      <c r="W110" s="27">
        <v>2.4725815984763908E-2</v>
      </c>
      <c r="X110" s="82">
        <v>1E-3</v>
      </c>
      <c r="Y110" s="27">
        <v>4.0355946673671768E-2</v>
      </c>
      <c r="Z110" s="27">
        <v>9.9428646483220598E-2</v>
      </c>
      <c r="AA110" s="27">
        <v>2.9125894792145533E-2</v>
      </c>
      <c r="AB110" s="82">
        <v>1E-3</v>
      </c>
      <c r="AC110" s="27">
        <v>2.0555592040454457E-2</v>
      </c>
      <c r="AD110" s="27">
        <v>1.7239114730413081E-2</v>
      </c>
      <c r="AE110" s="82">
        <v>1E-3</v>
      </c>
      <c r="AF110" s="27">
        <v>3.5134957641032379E-3</v>
      </c>
      <c r="AG110" s="82">
        <v>1E-3</v>
      </c>
      <c r="AH110" s="75">
        <f t="shared" ref="AH110:AH156" si="349">H110*$G110/200000</f>
        <v>6.2722466671044863E-2</v>
      </c>
      <c r="AI110" s="75">
        <f t="shared" si="276"/>
        <v>2.5602548105339202E-2</v>
      </c>
      <c r="AJ110" s="75">
        <f t="shared" si="277"/>
        <v>9.0741774479542917E-2</v>
      </c>
      <c r="AK110" s="75">
        <f t="shared" si="278"/>
        <v>0.12850364484140014</v>
      </c>
      <c r="AL110" s="75">
        <f t="shared" si="279"/>
        <v>2.084455243974519E-2</v>
      </c>
      <c r="AM110" s="75">
        <f t="shared" si="280"/>
        <v>1.0988704275300454E-2</v>
      </c>
      <c r="AN110" s="75">
        <f t="shared" si="281"/>
        <v>1.1894989163985027E-2</v>
      </c>
      <c r="AO110" s="75">
        <f t="shared" si="282"/>
        <v>2.6659880475471204E-2</v>
      </c>
      <c r="AP110" s="80">
        <v>1E-3</v>
      </c>
      <c r="AQ110" s="75">
        <f t="shared" si="283"/>
        <v>0.17612136336770209</v>
      </c>
      <c r="AR110" s="75">
        <f t="shared" si="284"/>
        <v>0.1259735995271557</v>
      </c>
      <c r="AS110" s="75">
        <f t="shared" si="285"/>
        <v>9.2478820516188359E-2</v>
      </c>
      <c r="AT110" s="75">
        <f t="shared" si="286"/>
        <v>9.9275957181322649E-2</v>
      </c>
      <c r="AU110" s="75">
        <f t="shared" si="287"/>
        <v>8.0055165167137315E-3</v>
      </c>
      <c r="AV110" s="80">
        <v>1E-3</v>
      </c>
      <c r="AW110" s="75">
        <f t="shared" si="288"/>
        <v>2.8434688382478493E-2</v>
      </c>
      <c r="AX110" s="80">
        <v>1E-3</v>
      </c>
      <c r="AY110" s="75">
        <f t="shared" si="289"/>
        <v>4.6409338674722529E-2</v>
      </c>
      <c r="AZ110" s="75">
        <f t="shared" si="290"/>
        <v>0.11434294345570369</v>
      </c>
      <c r="BA110" s="75">
        <f t="shared" si="291"/>
        <v>3.3494779010967361E-2</v>
      </c>
      <c r="BB110" s="80">
        <v>1E-3</v>
      </c>
      <c r="BC110" s="75">
        <f t="shared" si="292"/>
        <v>2.3638930846522625E-2</v>
      </c>
      <c r="BD110" s="75">
        <f t="shared" si="293"/>
        <v>1.9824981939975044E-2</v>
      </c>
      <c r="BE110" s="80">
        <v>1E-3</v>
      </c>
      <c r="BF110" s="75">
        <f t="shared" si="294"/>
        <v>4.0405201287187237E-3</v>
      </c>
      <c r="BG110" s="80">
        <v>1E-3</v>
      </c>
      <c r="BH110" s="80"/>
      <c r="BI110" s="73">
        <f t="shared" si="295"/>
        <v>5.0081576212356769</v>
      </c>
      <c r="BJ110" s="73">
        <f t="shared" si="296"/>
        <v>1.5780526522920029</v>
      </c>
      <c r="BK110" s="73">
        <f t="shared" si="297"/>
        <v>3.7478520375369859</v>
      </c>
      <c r="BL110" s="73">
        <f t="shared" si="298"/>
        <v>2.9471578686030964</v>
      </c>
      <c r="BM110" s="73">
        <f t="shared" si="299"/>
        <v>2.4686297243182902</v>
      </c>
      <c r="BN110" s="73">
        <f t="shared" si="300"/>
        <v>0.50462720327042487</v>
      </c>
      <c r="BO110" s="73">
        <f t="shared" si="301"/>
        <v>0.59357290511861172</v>
      </c>
      <c r="BP110" s="73">
        <f t="shared" si="302"/>
        <v>1.2274632538043442</v>
      </c>
      <c r="BQ110" s="73">
        <f t="shared" si="303"/>
        <v>0.1180204984951784</v>
      </c>
      <c r="BR110" s="73">
        <f t="shared" si="304"/>
        <v>6.6681142786647971</v>
      </c>
      <c r="BS110" s="73">
        <f t="shared" si="305"/>
        <v>6.4631353962116584</v>
      </c>
      <c r="BT110" s="73">
        <f t="shared" si="306"/>
        <v>4.2677259002737138</v>
      </c>
      <c r="BU110" s="73">
        <f t="shared" si="307"/>
        <v>5.1724869637622977</v>
      </c>
      <c r="BV110" s="73">
        <f t="shared" si="308"/>
        <v>2.1558262076433925</v>
      </c>
      <c r="BW110" s="73">
        <f t="shared" si="309"/>
        <v>0.17000965711645874</v>
      </c>
      <c r="BX110" s="73">
        <f t="shared" si="310"/>
        <v>0.75717577107698752</v>
      </c>
      <c r="BY110" s="73">
        <f t="shared" si="311"/>
        <v>4.7000000000000035E-2</v>
      </c>
      <c r="BZ110" s="73">
        <f t="shared" si="312"/>
        <v>3.0360723670101799</v>
      </c>
      <c r="CA110" s="73">
        <f t="shared" si="313"/>
        <v>6.0431161605844768</v>
      </c>
      <c r="CB110" s="73">
        <f t="shared" si="314"/>
        <v>2.2893853234159716</v>
      </c>
      <c r="CC110" s="73">
        <f t="shared" si="315"/>
        <v>4.7000000000000035E-2</v>
      </c>
      <c r="CD110" s="73">
        <f t="shared" si="316"/>
        <v>0.85786798982357448</v>
      </c>
      <c r="CE110" s="73">
        <f t="shared" si="317"/>
        <v>0.42032786266256322</v>
      </c>
      <c r="CF110" s="73">
        <f t="shared" si="318"/>
        <v>4.7000000000000035E-2</v>
      </c>
      <c r="CG110" s="73">
        <f t="shared" si="319"/>
        <v>8.7862061401359839E-2</v>
      </c>
      <c r="CH110" s="73">
        <f t="shared" si="320"/>
        <v>0.14066799400078989</v>
      </c>
      <c r="CI110" s="73"/>
      <c r="CJ110" s="73">
        <f t="shared" ref="CJ110:CJ156" si="350">SUM(BI110:CH110)</f>
        <v>56.864307698322818</v>
      </c>
      <c r="CK110" s="73"/>
      <c r="CL110" s="78">
        <f t="shared" ref="CL110:CL156" si="351">BI110/$CJ110</f>
        <v>8.8072075858287288E-2</v>
      </c>
      <c r="CM110" s="78">
        <f t="shared" si="321"/>
        <v>2.7751197828063009E-2</v>
      </c>
      <c r="CN110" s="78">
        <f t="shared" si="322"/>
        <v>6.5908690165017644E-2</v>
      </c>
      <c r="CO110" s="78">
        <f t="shared" si="323"/>
        <v>5.1827903792276739E-2</v>
      </c>
      <c r="CP110" s="78">
        <f t="shared" si="324"/>
        <v>4.3412640094290661E-2</v>
      </c>
      <c r="CQ110" s="78">
        <f t="shared" si="325"/>
        <v>8.8742345364965832E-3</v>
      </c>
      <c r="CR110" s="78">
        <f t="shared" si="326"/>
        <v>1.0438409067910253E-2</v>
      </c>
      <c r="CS110" s="78">
        <f t="shared" si="327"/>
        <v>2.1585829556147882E-2</v>
      </c>
      <c r="CT110" s="78">
        <f t="shared" si="328"/>
        <v>2.0754758700537094E-3</v>
      </c>
      <c r="CU110" s="78">
        <f t="shared" si="329"/>
        <v>0.11726361488546654</v>
      </c>
      <c r="CV110" s="78">
        <f t="shared" si="330"/>
        <v>0.11365891290719583</v>
      </c>
      <c r="CW110" s="78">
        <f t="shared" si="331"/>
        <v>7.5051048241278215E-2</v>
      </c>
      <c r="CX110" s="78">
        <f t="shared" si="332"/>
        <v>9.096192626143336E-2</v>
      </c>
      <c r="CY110" s="78">
        <f t="shared" si="333"/>
        <v>3.7911763897320379E-2</v>
      </c>
      <c r="CZ110" s="78">
        <f t="shared" si="334"/>
        <v>2.989742845694982E-3</v>
      </c>
      <c r="DA110" s="78">
        <f t="shared" si="335"/>
        <v>1.3315483854898317E-2</v>
      </c>
      <c r="DB110" s="78">
        <f t="shared" si="336"/>
        <v>8.2652901094558255E-4</v>
      </c>
      <c r="DC110" s="78">
        <f t="shared" si="337"/>
        <v>5.3391529588598635E-2</v>
      </c>
      <c r="DD110" s="78">
        <f t="shared" si="338"/>
        <v>0.1062725707071734</v>
      </c>
      <c r="DE110" s="78">
        <f t="shared" si="339"/>
        <v>4.0260497596517751E-2</v>
      </c>
      <c r="DF110" s="78">
        <f t="shared" si="340"/>
        <v>8.2652901094558255E-4</v>
      </c>
      <c r="DG110" s="78">
        <f t="shared" si="341"/>
        <v>1.5086229386186246E-2</v>
      </c>
      <c r="DH110" s="78">
        <f t="shared" si="342"/>
        <v>7.3917696297735912E-3</v>
      </c>
      <c r="DI110" s="78">
        <f t="shared" si="343"/>
        <v>8.2652901094558255E-4</v>
      </c>
      <c r="DJ110" s="78">
        <f t="shared" si="344"/>
        <v>1.5451179299937434E-3</v>
      </c>
      <c r="DK110" s="78">
        <f t="shared" si="345"/>
        <v>2.4737484670887644E-3</v>
      </c>
      <c r="DN110" s="78">
        <f t="shared" si="197"/>
        <v>0.23355986764364467</v>
      </c>
      <c r="DO110" s="78">
        <f t="shared" si="198"/>
        <v>0.18890043187964806</v>
      </c>
      <c r="DP110" s="78">
        <f t="shared" si="199"/>
        <v>0.17002346858808162</v>
      </c>
      <c r="DQ110" s="78">
        <f t="shared" si="200"/>
        <v>0.11455318749097423</v>
      </c>
      <c r="DR110" s="78">
        <f t="shared" si="201"/>
        <v>8.4311113254845374E-2</v>
      </c>
      <c r="DS110" s="78">
        <f t="shared" si="202"/>
        <v>4.2973949030608423E-2</v>
      </c>
      <c r="DT110" s="78">
        <f t="shared" si="203"/>
        <v>0.15136332937957839</v>
      </c>
      <c r="DU110" s="78">
        <f t="shared" si="204"/>
        <v>0.25458383321886396</v>
      </c>
      <c r="DV110" s="78">
        <f t="shared" si="205"/>
        <v>0.30804905190399429</v>
      </c>
      <c r="DW110" s="78">
        <f t="shared" si="206"/>
        <v>0.39693550229537394</v>
      </c>
      <c r="DX110" s="78">
        <f t="shared" si="207"/>
        <v>0.31758365130722777</v>
      </c>
      <c r="DY110" s="78">
        <f t="shared" si="208"/>
        <v>0.20691448124572692</v>
      </c>
      <c r="DZ110" s="78">
        <f t="shared" si="209"/>
        <v>0.14517891685934703</v>
      </c>
      <c r="EA110" s="78">
        <f t="shared" si="210"/>
        <v>5.5043519608859261E-2</v>
      </c>
      <c r="EB110" s="78">
        <f t="shared" si="211"/>
        <v>7.0523285300137517E-2</v>
      </c>
      <c r="EC110" s="78">
        <f t="shared" si="212"/>
        <v>0.17380611316161593</v>
      </c>
      <c r="ED110" s="78">
        <f t="shared" si="213"/>
        <v>0.20075112690323538</v>
      </c>
      <c r="EE110" s="78">
        <f t="shared" si="214"/>
        <v>0.20075112690323538</v>
      </c>
      <c r="EF110" s="78">
        <f t="shared" si="215"/>
        <v>0.16244582670082297</v>
      </c>
      <c r="EG110" s="78">
        <f t="shared" si="216"/>
        <v>6.3565025623423171E-2</v>
      </c>
      <c r="EH110" s="78">
        <f t="shared" si="217"/>
        <v>2.4131057037851004E-2</v>
      </c>
      <c r="EI110" s="78">
        <f t="shared" si="218"/>
        <v>2.4849645956899164E-2</v>
      </c>
      <c r="EJ110" s="78">
        <f t="shared" si="219"/>
        <v>1.2237165037801683E-2</v>
      </c>
      <c r="EK110" s="78">
        <f t="shared" si="220"/>
        <v>9.2917471266315374E-2</v>
      </c>
      <c r="EL110" s="78">
        <f t="shared" si="221"/>
        <v>0.1198421400834328</v>
      </c>
      <c r="EM110" s="78">
        <f t="shared" si="222"/>
        <v>0.18420571231845673</v>
      </c>
    </row>
    <row r="111" spans="1:143" x14ac:dyDescent="0.25">
      <c r="A111" s="79">
        <f t="shared" si="346"/>
        <v>8.2572962454906728E-4</v>
      </c>
      <c r="B111">
        <v>1952</v>
      </c>
      <c r="C111" s="79">
        <f t="shared" si="275"/>
        <v>0.3963073679760114</v>
      </c>
      <c r="D111" s="81">
        <f t="shared" si="347"/>
        <v>1E-3</v>
      </c>
      <c r="E111" s="74">
        <f t="shared" si="348"/>
        <v>0.15314901162408878</v>
      </c>
      <c r="F111">
        <v>1952</v>
      </c>
      <c r="G111" s="72">
        <v>230000</v>
      </c>
      <c r="H111" s="27">
        <v>5.4541275366125963E-2</v>
      </c>
      <c r="I111" s="27">
        <v>2.2263085308990609E-2</v>
      </c>
      <c r="J111" s="27">
        <v>7.8905890851776447E-2</v>
      </c>
      <c r="K111" s="27">
        <v>0.11174229986208709</v>
      </c>
      <c r="L111" s="27">
        <v>1.8125697773691468E-2</v>
      </c>
      <c r="M111" s="27">
        <v>9.5553950220003941E-3</v>
      </c>
      <c r="N111" s="27">
        <v>1.0343468838247849E-2</v>
      </c>
      <c r="O111" s="27">
        <v>2.3182504761279307E-2</v>
      </c>
      <c r="P111" s="82">
        <v>1E-3</v>
      </c>
      <c r="Q111" s="27">
        <v>0.15314901162408878</v>
      </c>
      <c r="R111" s="27">
        <v>0.10954226045839627</v>
      </c>
      <c r="S111" s="27">
        <v>8.0416365666250739E-2</v>
      </c>
      <c r="T111" s="27">
        <v>8.6326919288106652E-2</v>
      </c>
      <c r="U111" s="27">
        <v>6.9613187101858539E-3</v>
      </c>
      <c r="V111" s="82">
        <v>1E-3</v>
      </c>
      <c r="W111" s="27">
        <v>2.4725815984763908E-2</v>
      </c>
      <c r="X111" s="82">
        <v>1E-3</v>
      </c>
      <c r="Y111" s="27">
        <v>4.0355946673671768E-2</v>
      </c>
      <c r="Z111" s="27">
        <v>9.9428646483220598E-2</v>
      </c>
      <c r="AA111" s="27">
        <v>2.9125894792145533E-2</v>
      </c>
      <c r="AB111" s="82">
        <v>1E-3</v>
      </c>
      <c r="AC111" s="27">
        <v>2.0555592040454457E-2</v>
      </c>
      <c r="AD111" s="27">
        <v>1.7239114730413081E-2</v>
      </c>
      <c r="AE111" s="82">
        <v>1E-3</v>
      </c>
      <c r="AF111" s="27">
        <v>3.5134957641032379E-3</v>
      </c>
      <c r="AG111" s="82">
        <v>1E-3</v>
      </c>
      <c r="AH111" s="75">
        <f t="shared" si="349"/>
        <v>6.2722466671044863E-2</v>
      </c>
      <c r="AI111" s="75">
        <f t="shared" si="276"/>
        <v>2.5602548105339202E-2</v>
      </c>
      <c r="AJ111" s="75">
        <f t="shared" si="277"/>
        <v>9.0741774479542917E-2</v>
      </c>
      <c r="AK111" s="75">
        <f t="shared" si="278"/>
        <v>0.12850364484140014</v>
      </c>
      <c r="AL111" s="75">
        <f t="shared" si="279"/>
        <v>2.084455243974519E-2</v>
      </c>
      <c r="AM111" s="75">
        <f t="shared" si="280"/>
        <v>1.0988704275300454E-2</v>
      </c>
      <c r="AN111" s="75">
        <f t="shared" si="281"/>
        <v>1.1894989163985027E-2</v>
      </c>
      <c r="AO111" s="75">
        <f t="shared" si="282"/>
        <v>2.6659880475471204E-2</v>
      </c>
      <c r="AP111" s="80">
        <v>1E-3</v>
      </c>
      <c r="AQ111" s="75">
        <f t="shared" si="283"/>
        <v>0.17612136336770209</v>
      </c>
      <c r="AR111" s="75">
        <f t="shared" si="284"/>
        <v>0.1259735995271557</v>
      </c>
      <c r="AS111" s="75">
        <f t="shared" si="285"/>
        <v>9.2478820516188359E-2</v>
      </c>
      <c r="AT111" s="75">
        <f t="shared" si="286"/>
        <v>9.9275957181322649E-2</v>
      </c>
      <c r="AU111" s="75">
        <f t="shared" si="287"/>
        <v>8.0055165167137315E-3</v>
      </c>
      <c r="AV111" s="80">
        <v>1E-3</v>
      </c>
      <c r="AW111" s="75">
        <f t="shared" si="288"/>
        <v>2.8434688382478493E-2</v>
      </c>
      <c r="AX111" s="80">
        <v>1E-3</v>
      </c>
      <c r="AY111" s="75">
        <f t="shared" si="289"/>
        <v>4.6409338674722529E-2</v>
      </c>
      <c r="AZ111" s="75">
        <f t="shared" si="290"/>
        <v>0.11434294345570369</v>
      </c>
      <c r="BA111" s="75">
        <f t="shared" si="291"/>
        <v>3.3494779010967361E-2</v>
      </c>
      <c r="BB111" s="80">
        <v>1E-3</v>
      </c>
      <c r="BC111" s="75">
        <f t="shared" si="292"/>
        <v>2.3638930846522625E-2</v>
      </c>
      <c r="BD111" s="75">
        <f t="shared" si="293"/>
        <v>1.9824981939975044E-2</v>
      </c>
      <c r="BE111" s="80">
        <v>1E-3</v>
      </c>
      <c r="BF111" s="75">
        <f t="shared" si="294"/>
        <v>4.0405201287187237E-3</v>
      </c>
      <c r="BG111" s="80">
        <v>1E-3</v>
      </c>
      <c r="BH111" s="80"/>
      <c r="BI111" s="73">
        <f t="shared" si="295"/>
        <v>4.945435154564632</v>
      </c>
      <c r="BJ111" s="73">
        <f t="shared" si="296"/>
        <v>1.5524501041866636</v>
      </c>
      <c r="BK111" s="73">
        <f t="shared" si="297"/>
        <v>3.6571102630574428</v>
      </c>
      <c r="BL111" s="73">
        <f t="shared" si="298"/>
        <v>2.8186542237616963</v>
      </c>
      <c r="BM111" s="73">
        <f t="shared" si="299"/>
        <v>2.4477851718785448</v>
      </c>
      <c r="BN111" s="73">
        <f t="shared" si="300"/>
        <v>0.49363849899512441</v>
      </c>
      <c r="BO111" s="73">
        <f t="shared" si="301"/>
        <v>0.5816779159546267</v>
      </c>
      <c r="BP111" s="73">
        <f t="shared" si="302"/>
        <v>1.200803373328873</v>
      </c>
      <c r="BQ111" s="73">
        <f t="shared" si="303"/>
        <v>0.1170204984951784</v>
      </c>
      <c r="BR111" s="73">
        <f t="shared" si="304"/>
        <v>6.4919929152970948</v>
      </c>
      <c r="BS111" s="73">
        <f t="shared" si="305"/>
        <v>6.3371617966845024</v>
      </c>
      <c r="BT111" s="73">
        <f t="shared" si="306"/>
        <v>4.1752470797575256</v>
      </c>
      <c r="BU111" s="73">
        <f t="shared" si="307"/>
        <v>5.0732110065809746</v>
      </c>
      <c r="BV111" s="73">
        <f t="shared" si="308"/>
        <v>2.1478206911266788</v>
      </c>
      <c r="BW111" s="73">
        <f t="shared" si="309"/>
        <v>0.16900965711645874</v>
      </c>
      <c r="BX111" s="73">
        <f t="shared" si="310"/>
        <v>0.72874108269450899</v>
      </c>
      <c r="BY111" s="73">
        <f t="shared" si="311"/>
        <v>4.6000000000000034E-2</v>
      </c>
      <c r="BZ111" s="73">
        <f t="shared" si="312"/>
        <v>2.9896630283354573</v>
      </c>
      <c r="CA111" s="73">
        <f t="shared" si="313"/>
        <v>5.9287732171287733</v>
      </c>
      <c r="CB111" s="73">
        <f t="shared" si="314"/>
        <v>2.2558905444050041</v>
      </c>
      <c r="CC111" s="73">
        <f t="shared" si="315"/>
        <v>4.6000000000000034E-2</v>
      </c>
      <c r="CD111" s="73">
        <f t="shared" si="316"/>
        <v>0.83422905897705191</v>
      </c>
      <c r="CE111" s="73">
        <f t="shared" si="317"/>
        <v>0.40050288072258816</v>
      </c>
      <c r="CF111" s="73">
        <f t="shared" si="318"/>
        <v>4.6000000000000034E-2</v>
      </c>
      <c r="CG111" s="73">
        <f t="shared" si="319"/>
        <v>8.3821541272641117E-2</v>
      </c>
      <c r="CH111" s="73">
        <f t="shared" si="320"/>
        <v>0.13966799400078989</v>
      </c>
      <c r="CI111" s="73"/>
      <c r="CJ111" s="73">
        <f t="shared" si="350"/>
        <v>55.708307698322841</v>
      </c>
      <c r="CK111" s="73"/>
      <c r="CL111" s="78">
        <f t="shared" si="351"/>
        <v>8.8773745943704546E-2</v>
      </c>
      <c r="CM111" s="78">
        <f t="shared" si="321"/>
        <v>2.7867479166548113E-2</v>
      </c>
      <c r="CN111" s="78">
        <f t="shared" si="322"/>
        <v>6.5647484444542617E-2</v>
      </c>
      <c r="CO111" s="78">
        <f t="shared" si="323"/>
        <v>5.0596658563486663E-2</v>
      </c>
      <c r="CP111" s="78">
        <f t="shared" si="324"/>
        <v>4.3939320238087901E-2</v>
      </c>
      <c r="CQ111" s="78">
        <f t="shared" si="325"/>
        <v>8.8611289660480205E-3</v>
      </c>
      <c r="CR111" s="78">
        <f t="shared" si="326"/>
        <v>1.0441493198906467E-2</v>
      </c>
      <c r="CS111" s="78">
        <f t="shared" si="327"/>
        <v>2.1555193882958762E-2</v>
      </c>
      <c r="CT111" s="78">
        <f t="shared" si="328"/>
        <v>2.1005933105862668E-3</v>
      </c>
      <c r="CU111" s="78">
        <f t="shared" si="329"/>
        <v>0.11653545375051023</v>
      </c>
      <c r="CV111" s="78">
        <f t="shared" si="330"/>
        <v>0.11375613545832572</v>
      </c>
      <c r="CW111" s="78">
        <f t="shared" si="331"/>
        <v>7.4948373990603667E-2</v>
      </c>
      <c r="CX111" s="78">
        <f t="shared" si="332"/>
        <v>9.1067404776571756E-2</v>
      </c>
      <c r="CY111" s="78">
        <f t="shared" si="333"/>
        <v>3.855476462788586E-2</v>
      </c>
      <c r="CZ111" s="78">
        <f t="shared" si="334"/>
        <v>3.033832189476956E-3</v>
      </c>
      <c r="DA111" s="78">
        <f t="shared" si="335"/>
        <v>1.3081371752322114E-2</v>
      </c>
      <c r="DB111" s="78">
        <f t="shared" si="336"/>
        <v>8.2572962454906728E-4</v>
      </c>
      <c r="DC111" s="78">
        <f t="shared" si="337"/>
        <v>5.3666376737297017E-2</v>
      </c>
      <c r="DD111" s="78">
        <f t="shared" si="338"/>
        <v>0.10642529744818052</v>
      </c>
      <c r="DE111" s="78">
        <f t="shared" si="339"/>
        <v>4.0494688092507253E-2</v>
      </c>
      <c r="DF111" s="78">
        <f t="shared" si="340"/>
        <v>8.2572962454906728E-4</v>
      </c>
      <c r="DG111" s="78">
        <f t="shared" si="341"/>
        <v>1.4974948862109615E-2</v>
      </c>
      <c r="DH111" s="78">
        <f t="shared" si="342"/>
        <v>7.1892846376061378E-3</v>
      </c>
      <c r="DI111" s="78">
        <f t="shared" si="343"/>
        <v>8.2572962454906728E-4</v>
      </c>
      <c r="DJ111" s="78">
        <f t="shared" si="344"/>
        <v>1.504650647917001E-3</v>
      </c>
      <c r="DK111" s="78">
        <f t="shared" si="345"/>
        <v>2.5071304401694246E-3</v>
      </c>
      <c r="DN111" s="78">
        <f t="shared" si="197"/>
        <v>0.23288536811828192</v>
      </c>
      <c r="DO111" s="78">
        <f t="shared" si="198"/>
        <v>0.18805094241266529</v>
      </c>
      <c r="DP111" s="78">
        <f t="shared" si="199"/>
        <v>0.1690445922121652</v>
      </c>
      <c r="DQ111" s="78">
        <f t="shared" si="200"/>
        <v>0.11383860096652905</v>
      </c>
      <c r="DR111" s="78">
        <f t="shared" si="201"/>
        <v>8.4797136286001148E-2</v>
      </c>
      <c r="DS111" s="78">
        <f t="shared" si="202"/>
        <v>4.2958409358499518E-2</v>
      </c>
      <c r="DT111" s="78">
        <f t="shared" si="203"/>
        <v>0.15063273414296174</v>
      </c>
      <c r="DU111" s="78">
        <f t="shared" si="204"/>
        <v>0.25394737640238096</v>
      </c>
      <c r="DV111" s="78">
        <f t="shared" si="205"/>
        <v>0.3073405565100259</v>
      </c>
      <c r="DW111" s="78">
        <f t="shared" si="206"/>
        <v>0.3963073679760114</v>
      </c>
      <c r="DX111" s="78">
        <f t="shared" si="207"/>
        <v>0.318326678853387</v>
      </c>
      <c r="DY111" s="78">
        <f t="shared" si="208"/>
        <v>0.20760437558453826</v>
      </c>
      <c r="DZ111" s="78">
        <f t="shared" si="209"/>
        <v>0.14573737334625667</v>
      </c>
      <c r="EA111" s="78">
        <f t="shared" si="210"/>
        <v>5.5495698194234E-2</v>
      </c>
      <c r="EB111" s="78">
        <f t="shared" si="211"/>
        <v>7.0607310303645157E-2</v>
      </c>
      <c r="EC111" s="78">
        <f t="shared" si="212"/>
        <v>0.17399877556234872</v>
      </c>
      <c r="ED111" s="78">
        <f t="shared" si="213"/>
        <v>0.20141209190253387</v>
      </c>
      <c r="EE111" s="78">
        <f t="shared" si="214"/>
        <v>0.20141209190253387</v>
      </c>
      <c r="EF111" s="78">
        <f t="shared" si="215"/>
        <v>0.16272066402734647</v>
      </c>
      <c r="EG111" s="78">
        <f t="shared" si="216"/>
        <v>6.3484651216772076E-2</v>
      </c>
      <c r="EH111" s="78">
        <f t="shared" si="217"/>
        <v>2.3815692748813885E-2</v>
      </c>
      <c r="EI111" s="78">
        <f t="shared" si="218"/>
        <v>2.449461377218182E-2</v>
      </c>
      <c r="EJ111" s="78">
        <f t="shared" si="219"/>
        <v>1.2026795350241631E-2</v>
      </c>
      <c r="EK111" s="78">
        <f t="shared" si="220"/>
        <v>9.3611256656340042E-2</v>
      </c>
      <c r="EL111" s="78">
        <f t="shared" si="221"/>
        <v>0.12065300619833907</v>
      </c>
      <c r="EM111" s="78">
        <f t="shared" si="222"/>
        <v>0.18479583999496468</v>
      </c>
    </row>
    <row r="112" spans="1:143" x14ac:dyDescent="0.25">
      <c r="A112" s="79">
        <f t="shared" si="346"/>
        <v>8.2489635908442993E-4</v>
      </c>
      <c r="B112">
        <v>1953</v>
      </c>
      <c r="C112" s="79">
        <f t="shared" si="275"/>
        <v>0.39565261248134698</v>
      </c>
      <c r="D112" s="81">
        <f t="shared" si="347"/>
        <v>1E-3</v>
      </c>
      <c r="E112" s="74">
        <f t="shared" si="348"/>
        <v>0.15314901162408878</v>
      </c>
      <c r="F112">
        <v>1953</v>
      </c>
      <c r="G112" s="72">
        <v>230000</v>
      </c>
      <c r="H112" s="27">
        <v>5.4541275366125963E-2</v>
      </c>
      <c r="I112" s="27">
        <v>2.2263085308990609E-2</v>
      </c>
      <c r="J112" s="27">
        <v>7.8905890851776447E-2</v>
      </c>
      <c r="K112" s="27">
        <v>0.11174229986208709</v>
      </c>
      <c r="L112" s="27">
        <v>1.8125697773691468E-2</v>
      </c>
      <c r="M112" s="27">
        <v>9.5553950220003941E-3</v>
      </c>
      <c r="N112" s="27">
        <v>1.0343468838247849E-2</v>
      </c>
      <c r="O112" s="27">
        <v>2.3182504761279307E-2</v>
      </c>
      <c r="P112" s="82">
        <v>1E-3</v>
      </c>
      <c r="Q112" s="27">
        <v>0.15314901162408878</v>
      </c>
      <c r="R112" s="27">
        <v>0.10954226045839627</v>
      </c>
      <c r="S112" s="27">
        <v>8.0416365666250739E-2</v>
      </c>
      <c r="T112" s="27">
        <v>8.6326919288106652E-2</v>
      </c>
      <c r="U112" s="27">
        <v>6.9613187101858539E-3</v>
      </c>
      <c r="V112" s="82">
        <v>1E-3</v>
      </c>
      <c r="W112" s="27">
        <v>2.4725815984763908E-2</v>
      </c>
      <c r="X112" s="82">
        <v>1E-3</v>
      </c>
      <c r="Y112" s="27">
        <v>4.0355946673671768E-2</v>
      </c>
      <c r="Z112" s="27">
        <v>9.9428646483220598E-2</v>
      </c>
      <c r="AA112" s="27">
        <v>2.9125894792145533E-2</v>
      </c>
      <c r="AB112" s="82">
        <v>1E-3</v>
      </c>
      <c r="AC112" s="27">
        <v>2.0555592040454457E-2</v>
      </c>
      <c r="AD112" s="27">
        <v>1.7239114730413081E-2</v>
      </c>
      <c r="AE112" s="82">
        <v>1E-3</v>
      </c>
      <c r="AF112" s="27">
        <v>3.5134957641032379E-3</v>
      </c>
      <c r="AG112" s="82">
        <v>1E-3</v>
      </c>
      <c r="AH112" s="75">
        <f t="shared" si="349"/>
        <v>6.2722466671044863E-2</v>
      </c>
      <c r="AI112" s="75">
        <f t="shared" si="276"/>
        <v>2.5602548105339202E-2</v>
      </c>
      <c r="AJ112" s="75">
        <f t="shared" si="277"/>
        <v>9.0741774479542917E-2</v>
      </c>
      <c r="AK112" s="75">
        <f t="shared" si="278"/>
        <v>0.12850364484140014</v>
      </c>
      <c r="AL112" s="75">
        <f t="shared" si="279"/>
        <v>2.084455243974519E-2</v>
      </c>
      <c r="AM112" s="75">
        <f t="shared" si="280"/>
        <v>1.0988704275300454E-2</v>
      </c>
      <c r="AN112" s="75">
        <f t="shared" si="281"/>
        <v>1.1894989163985027E-2</v>
      </c>
      <c r="AO112" s="75">
        <f t="shared" si="282"/>
        <v>2.6659880475471204E-2</v>
      </c>
      <c r="AP112" s="80">
        <v>1E-3</v>
      </c>
      <c r="AQ112" s="75">
        <f t="shared" si="283"/>
        <v>0.17612136336770209</v>
      </c>
      <c r="AR112" s="75">
        <f t="shared" si="284"/>
        <v>0.1259735995271557</v>
      </c>
      <c r="AS112" s="75">
        <f t="shared" si="285"/>
        <v>9.2478820516188359E-2</v>
      </c>
      <c r="AT112" s="75">
        <f t="shared" si="286"/>
        <v>9.9275957181322649E-2</v>
      </c>
      <c r="AU112" s="75">
        <f t="shared" si="287"/>
        <v>8.0055165167137315E-3</v>
      </c>
      <c r="AV112" s="80">
        <v>1E-3</v>
      </c>
      <c r="AW112" s="75">
        <f t="shared" si="288"/>
        <v>2.8434688382478493E-2</v>
      </c>
      <c r="AX112" s="80">
        <v>1E-3</v>
      </c>
      <c r="AY112" s="75">
        <f t="shared" si="289"/>
        <v>4.6409338674722529E-2</v>
      </c>
      <c r="AZ112" s="75">
        <f t="shared" si="290"/>
        <v>0.11434294345570369</v>
      </c>
      <c r="BA112" s="75">
        <f t="shared" si="291"/>
        <v>3.3494779010967361E-2</v>
      </c>
      <c r="BB112" s="80">
        <v>1E-3</v>
      </c>
      <c r="BC112" s="75">
        <f t="shared" si="292"/>
        <v>2.3638930846522625E-2</v>
      </c>
      <c r="BD112" s="75">
        <f t="shared" si="293"/>
        <v>1.9824981939975044E-2</v>
      </c>
      <c r="BE112" s="80">
        <v>1E-3</v>
      </c>
      <c r="BF112" s="75">
        <f t="shared" si="294"/>
        <v>4.0405201287187237E-3</v>
      </c>
      <c r="BG112" s="80">
        <v>1E-3</v>
      </c>
      <c r="BH112" s="80"/>
      <c r="BI112" s="73">
        <f t="shared" si="295"/>
        <v>4.8827126878935871</v>
      </c>
      <c r="BJ112" s="73">
        <f t="shared" si="296"/>
        <v>1.5268475560813244</v>
      </c>
      <c r="BK112" s="73">
        <f t="shared" si="297"/>
        <v>3.5663684885778997</v>
      </c>
      <c r="BL112" s="73">
        <f t="shared" si="298"/>
        <v>2.6901505789202962</v>
      </c>
      <c r="BM112" s="73">
        <f t="shared" si="299"/>
        <v>2.4269406194387995</v>
      </c>
      <c r="BN112" s="73">
        <f t="shared" si="300"/>
        <v>0.48264979471982394</v>
      </c>
      <c r="BO112" s="73">
        <f t="shared" si="301"/>
        <v>0.56978292679064169</v>
      </c>
      <c r="BP112" s="73">
        <f t="shared" si="302"/>
        <v>1.1741434928534018</v>
      </c>
      <c r="BQ112" s="73">
        <f t="shared" si="303"/>
        <v>0.1160204984951784</v>
      </c>
      <c r="BR112" s="73">
        <f t="shared" si="304"/>
        <v>6.3158715519293924</v>
      </c>
      <c r="BS112" s="73">
        <f t="shared" si="305"/>
        <v>6.2111881971573464</v>
      </c>
      <c r="BT112" s="73">
        <f t="shared" si="306"/>
        <v>4.0827682592413375</v>
      </c>
      <c r="BU112" s="73">
        <f t="shared" si="307"/>
        <v>4.9739350493996515</v>
      </c>
      <c r="BV112" s="73">
        <f t="shared" si="308"/>
        <v>2.1398151746099652</v>
      </c>
      <c r="BW112" s="73">
        <f t="shared" si="309"/>
        <v>0.16800965711645874</v>
      </c>
      <c r="BX112" s="73">
        <f t="shared" si="310"/>
        <v>0.70030639431203046</v>
      </c>
      <c r="BY112" s="73">
        <f t="shared" si="311"/>
        <v>4.5000000000000033E-2</v>
      </c>
      <c r="BZ112" s="73">
        <f t="shared" si="312"/>
        <v>2.9432536896607346</v>
      </c>
      <c r="CA112" s="73">
        <f t="shared" si="313"/>
        <v>5.8144302736730697</v>
      </c>
      <c r="CB112" s="73">
        <f t="shared" si="314"/>
        <v>2.2223957653940367</v>
      </c>
      <c r="CC112" s="73">
        <f t="shared" si="315"/>
        <v>4.5000000000000033E-2</v>
      </c>
      <c r="CD112" s="73">
        <f t="shared" si="316"/>
        <v>0.81059012813052933</v>
      </c>
      <c r="CE112" s="73">
        <f t="shared" si="317"/>
        <v>0.3806778987826131</v>
      </c>
      <c r="CF112" s="73">
        <f t="shared" si="318"/>
        <v>4.5000000000000033E-2</v>
      </c>
      <c r="CG112" s="73">
        <f t="shared" si="319"/>
        <v>7.9781021143922395E-2</v>
      </c>
      <c r="CH112" s="73">
        <f t="shared" si="320"/>
        <v>0.13866799400078988</v>
      </c>
      <c r="CI112" s="73"/>
      <c r="CJ112" s="73">
        <f t="shared" si="350"/>
        <v>54.552307698322842</v>
      </c>
      <c r="CK112" s="73"/>
      <c r="CL112" s="78">
        <f t="shared" si="351"/>
        <v>8.9505153748861505E-2</v>
      </c>
      <c r="CM112" s="78">
        <f t="shared" si="321"/>
        <v>2.7988688664187637E-2</v>
      </c>
      <c r="CN112" s="78">
        <f t="shared" si="322"/>
        <v>6.5375208475141083E-2</v>
      </c>
      <c r="CO112" s="78">
        <f t="shared" si="323"/>
        <v>4.9313231509782715E-2</v>
      </c>
      <c r="CP112" s="78">
        <f t="shared" si="324"/>
        <v>4.4488321793092783E-2</v>
      </c>
      <c r="CQ112" s="78">
        <f t="shared" si="325"/>
        <v>8.8474679639384442E-3</v>
      </c>
      <c r="CR112" s="78">
        <f t="shared" si="326"/>
        <v>1.0444708039512673E-2</v>
      </c>
      <c r="CS112" s="78">
        <f t="shared" si="327"/>
        <v>2.1523259828832131E-2</v>
      </c>
      <c r="CT112" s="78">
        <f t="shared" si="328"/>
        <v>2.1267752619518483E-3</v>
      </c>
      <c r="CU112" s="78">
        <f t="shared" si="329"/>
        <v>0.11577643216958845</v>
      </c>
      <c r="CV112" s="78">
        <f t="shared" si="330"/>
        <v>0.11385747843162836</v>
      </c>
      <c r="CW112" s="78">
        <f t="shared" si="331"/>
        <v>7.4841348267414509E-2</v>
      </c>
      <c r="CX112" s="78">
        <f t="shared" si="332"/>
        <v>9.1177353612715645E-2</v>
      </c>
      <c r="CY112" s="78">
        <f t="shared" si="333"/>
        <v>3.9225016592208284E-2</v>
      </c>
      <c r="CZ112" s="78">
        <f t="shared" si="334"/>
        <v>3.0797900988086711E-3</v>
      </c>
      <c r="DA112" s="78">
        <f t="shared" si="335"/>
        <v>1.2837337664700859E-2</v>
      </c>
      <c r="DB112" s="78">
        <f t="shared" si="336"/>
        <v>8.2489635908442993E-4</v>
      </c>
      <c r="DC112" s="78">
        <f t="shared" si="337"/>
        <v>5.3952872276954514E-2</v>
      </c>
      <c r="DD112" s="78">
        <f t="shared" si="338"/>
        <v>0.10658449695340438</v>
      </c>
      <c r="DE112" s="78">
        <f t="shared" si="339"/>
        <v>4.073880389595988E-2</v>
      </c>
      <c r="DF112" s="78">
        <f t="shared" si="340"/>
        <v>8.2489635908442993E-4</v>
      </c>
      <c r="DG112" s="78">
        <f t="shared" si="341"/>
        <v>1.4858952120103439E-2</v>
      </c>
      <c r="DH112" s="78">
        <f t="shared" si="342"/>
        <v>6.9782180597708554E-3</v>
      </c>
      <c r="DI112" s="78">
        <f t="shared" si="343"/>
        <v>8.2489635908442993E-4</v>
      </c>
      <c r="DJ112" s="78">
        <f t="shared" si="344"/>
        <v>1.4624683081257658E-3</v>
      </c>
      <c r="DK112" s="78">
        <f t="shared" si="345"/>
        <v>2.5419271860620683E-3</v>
      </c>
      <c r="DN112" s="78">
        <f t="shared" si="197"/>
        <v>0.23218228239797295</v>
      </c>
      <c r="DO112" s="78">
        <f t="shared" si="198"/>
        <v>0.1871654504422042</v>
      </c>
      <c r="DP112" s="78">
        <f t="shared" si="199"/>
        <v>0.16802422974195505</v>
      </c>
      <c r="DQ112" s="78">
        <f t="shared" si="200"/>
        <v>0.11309372930632661</v>
      </c>
      <c r="DR112" s="78">
        <f t="shared" si="201"/>
        <v>8.5303757625376023E-2</v>
      </c>
      <c r="DS112" s="78">
        <f t="shared" si="202"/>
        <v>4.2942211094235093E-2</v>
      </c>
      <c r="DT112" s="78">
        <f t="shared" si="203"/>
        <v>0.14987117529988511</v>
      </c>
      <c r="DU112" s="78">
        <f t="shared" si="204"/>
        <v>0.2532839456920008</v>
      </c>
      <c r="DV112" s="78">
        <f t="shared" si="205"/>
        <v>0.30660203413058318</v>
      </c>
      <c r="DW112" s="78">
        <f t="shared" si="206"/>
        <v>0.39565261248134698</v>
      </c>
      <c r="DX112" s="78">
        <f t="shared" si="207"/>
        <v>0.31910119690396682</v>
      </c>
      <c r="DY112" s="78">
        <f t="shared" si="208"/>
        <v>0.20832350857114712</v>
      </c>
      <c r="DZ112" s="78">
        <f t="shared" si="209"/>
        <v>0.14631949796843347</v>
      </c>
      <c r="EA112" s="78">
        <f t="shared" si="210"/>
        <v>5.5967040714802241E-2</v>
      </c>
      <c r="EB112" s="78">
        <f t="shared" si="211"/>
        <v>7.0694896399548471E-2</v>
      </c>
      <c r="EC112" s="78">
        <f t="shared" si="212"/>
        <v>0.17419960325414419</v>
      </c>
      <c r="ED112" s="78">
        <f t="shared" si="213"/>
        <v>0.20210106948540321</v>
      </c>
      <c r="EE112" s="78">
        <f t="shared" si="214"/>
        <v>0.20210106948540318</v>
      </c>
      <c r="EF112" s="78">
        <f t="shared" si="215"/>
        <v>0.16300714932855212</v>
      </c>
      <c r="EG112" s="78">
        <f t="shared" si="216"/>
        <v>6.3400870434918599E-2</v>
      </c>
      <c r="EH112" s="78">
        <f t="shared" si="217"/>
        <v>2.3486962898043157E-2</v>
      </c>
      <c r="EI112" s="78">
        <f t="shared" si="218"/>
        <v>2.4124534847084492E-2</v>
      </c>
      <c r="EJ112" s="78">
        <f t="shared" si="219"/>
        <v>1.1807509913043119E-2</v>
      </c>
      <c r="EK112" s="78">
        <f t="shared" si="220"/>
        <v>9.4334445602133762E-2</v>
      </c>
      <c r="EL112" s="78">
        <f t="shared" si="221"/>
        <v>0.12149823790723698</v>
      </c>
      <c r="EM112" s="78">
        <f t="shared" si="222"/>
        <v>0.18541097807425228</v>
      </c>
    </row>
    <row r="113" spans="1:143" x14ac:dyDescent="0.25">
      <c r="A113" s="79">
        <f t="shared" si="346"/>
        <v>8.2402701416341693E-4</v>
      </c>
      <c r="B113">
        <v>1954</v>
      </c>
      <c r="C113" s="79">
        <f t="shared" si="275"/>
        <v>0.39496950681100729</v>
      </c>
      <c r="D113" s="81">
        <f t="shared" si="347"/>
        <v>1E-3</v>
      </c>
      <c r="E113" s="74">
        <f t="shared" si="348"/>
        <v>0.15314901162408878</v>
      </c>
      <c r="F113">
        <v>1954</v>
      </c>
      <c r="G113" s="72">
        <v>230000</v>
      </c>
      <c r="H113" s="27">
        <v>5.4541275366125963E-2</v>
      </c>
      <c r="I113" s="27">
        <v>2.2263085308990609E-2</v>
      </c>
      <c r="J113" s="27">
        <v>7.8905890851776447E-2</v>
      </c>
      <c r="K113" s="27">
        <v>0.11174229986208709</v>
      </c>
      <c r="L113" s="27">
        <v>1.8125697773691468E-2</v>
      </c>
      <c r="M113" s="27">
        <v>9.5553950220003941E-3</v>
      </c>
      <c r="N113" s="27">
        <v>1.0343468838247849E-2</v>
      </c>
      <c r="O113" s="27">
        <v>2.3182504761279307E-2</v>
      </c>
      <c r="P113" s="82">
        <v>1E-3</v>
      </c>
      <c r="Q113" s="27">
        <v>0.15314901162408878</v>
      </c>
      <c r="R113" s="27">
        <v>0.10954226045839627</v>
      </c>
      <c r="S113" s="27">
        <v>8.0416365666250739E-2</v>
      </c>
      <c r="T113" s="27">
        <v>8.6326919288106652E-2</v>
      </c>
      <c r="U113" s="27">
        <v>6.9613187101858539E-3</v>
      </c>
      <c r="V113" s="82">
        <v>1E-3</v>
      </c>
      <c r="W113" s="27">
        <v>2.4725815984763908E-2</v>
      </c>
      <c r="X113" s="82">
        <v>1E-3</v>
      </c>
      <c r="Y113" s="27">
        <v>4.0355946673671768E-2</v>
      </c>
      <c r="Z113" s="27">
        <v>9.9428646483220598E-2</v>
      </c>
      <c r="AA113" s="27">
        <v>2.9125894792145533E-2</v>
      </c>
      <c r="AB113" s="82">
        <v>1E-3</v>
      </c>
      <c r="AC113" s="27">
        <v>2.0555592040454457E-2</v>
      </c>
      <c r="AD113" s="27">
        <v>1.7239114730413081E-2</v>
      </c>
      <c r="AE113" s="82">
        <v>1E-3</v>
      </c>
      <c r="AF113" s="27">
        <v>3.5134957641032379E-3</v>
      </c>
      <c r="AG113" s="82">
        <v>1E-3</v>
      </c>
      <c r="AH113" s="75">
        <f t="shared" si="349"/>
        <v>6.2722466671044863E-2</v>
      </c>
      <c r="AI113" s="75">
        <f t="shared" si="276"/>
        <v>2.5602548105339202E-2</v>
      </c>
      <c r="AJ113" s="75">
        <f t="shared" si="277"/>
        <v>9.0741774479542917E-2</v>
      </c>
      <c r="AK113" s="75">
        <f t="shared" si="278"/>
        <v>0.12850364484140014</v>
      </c>
      <c r="AL113" s="75">
        <f t="shared" si="279"/>
        <v>2.084455243974519E-2</v>
      </c>
      <c r="AM113" s="75">
        <f t="shared" si="280"/>
        <v>1.0988704275300454E-2</v>
      </c>
      <c r="AN113" s="75">
        <f t="shared" si="281"/>
        <v>1.1894989163985027E-2</v>
      </c>
      <c r="AO113" s="75">
        <f t="shared" si="282"/>
        <v>2.6659880475471204E-2</v>
      </c>
      <c r="AP113" s="80">
        <v>1E-3</v>
      </c>
      <c r="AQ113" s="75">
        <f t="shared" si="283"/>
        <v>0.17612136336770209</v>
      </c>
      <c r="AR113" s="75">
        <f t="shared" si="284"/>
        <v>0.1259735995271557</v>
      </c>
      <c r="AS113" s="75">
        <f t="shared" si="285"/>
        <v>9.2478820516188359E-2</v>
      </c>
      <c r="AT113" s="75">
        <f t="shared" si="286"/>
        <v>9.9275957181322649E-2</v>
      </c>
      <c r="AU113" s="75">
        <f t="shared" si="287"/>
        <v>8.0055165167137315E-3</v>
      </c>
      <c r="AV113" s="80">
        <v>1E-3</v>
      </c>
      <c r="AW113" s="75">
        <f t="shared" si="288"/>
        <v>2.8434688382478493E-2</v>
      </c>
      <c r="AX113" s="80">
        <v>1E-3</v>
      </c>
      <c r="AY113" s="75">
        <f t="shared" si="289"/>
        <v>4.6409338674722529E-2</v>
      </c>
      <c r="AZ113" s="75">
        <f t="shared" si="290"/>
        <v>0.11434294345570369</v>
      </c>
      <c r="BA113" s="75">
        <f t="shared" si="291"/>
        <v>3.3494779010967361E-2</v>
      </c>
      <c r="BB113" s="80">
        <v>1E-3</v>
      </c>
      <c r="BC113" s="75">
        <f t="shared" si="292"/>
        <v>2.3638930846522625E-2</v>
      </c>
      <c r="BD113" s="75">
        <f t="shared" si="293"/>
        <v>1.9824981939975044E-2</v>
      </c>
      <c r="BE113" s="80">
        <v>1E-3</v>
      </c>
      <c r="BF113" s="75">
        <f t="shared" si="294"/>
        <v>4.0405201287187237E-3</v>
      </c>
      <c r="BG113" s="80">
        <v>1E-3</v>
      </c>
      <c r="BH113" s="80"/>
      <c r="BI113" s="73">
        <f t="shared" si="295"/>
        <v>4.8199902212225423</v>
      </c>
      <c r="BJ113" s="73">
        <f t="shared" si="296"/>
        <v>1.5012450079759851</v>
      </c>
      <c r="BK113" s="73">
        <f t="shared" si="297"/>
        <v>3.4756267140983566</v>
      </c>
      <c r="BL113" s="73">
        <f t="shared" si="298"/>
        <v>2.5616469340788961</v>
      </c>
      <c r="BM113" s="73">
        <f t="shared" si="299"/>
        <v>2.4060960669990541</v>
      </c>
      <c r="BN113" s="73">
        <f t="shared" si="300"/>
        <v>0.47166109044452348</v>
      </c>
      <c r="BO113" s="73">
        <f t="shared" si="301"/>
        <v>0.55788793762665667</v>
      </c>
      <c r="BP113" s="73">
        <f t="shared" si="302"/>
        <v>1.1474836123779306</v>
      </c>
      <c r="BQ113" s="73">
        <f t="shared" si="303"/>
        <v>0.1150204984951784</v>
      </c>
      <c r="BR113" s="73">
        <f t="shared" si="304"/>
        <v>6.1397501885616901</v>
      </c>
      <c r="BS113" s="73">
        <f t="shared" si="305"/>
        <v>6.0852145976301903</v>
      </c>
      <c r="BT113" s="73">
        <f t="shared" si="306"/>
        <v>3.9902894387251493</v>
      </c>
      <c r="BU113" s="73">
        <f t="shared" si="307"/>
        <v>4.8746590922183284</v>
      </c>
      <c r="BV113" s="73">
        <f t="shared" si="308"/>
        <v>2.1318096580932515</v>
      </c>
      <c r="BW113" s="73">
        <f t="shared" si="309"/>
        <v>0.16700965711645874</v>
      </c>
      <c r="BX113" s="73">
        <f t="shared" si="310"/>
        <v>0.67187170592955192</v>
      </c>
      <c r="BY113" s="73">
        <f t="shared" si="311"/>
        <v>4.4000000000000032E-2</v>
      </c>
      <c r="BZ113" s="73">
        <f t="shared" si="312"/>
        <v>2.896844350986012</v>
      </c>
      <c r="CA113" s="73">
        <f t="shared" si="313"/>
        <v>5.7000873302173662</v>
      </c>
      <c r="CB113" s="73">
        <f t="shared" si="314"/>
        <v>2.1889009863830693</v>
      </c>
      <c r="CC113" s="73">
        <f t="shared" si="315"/>
        <v>4.4000000000000032E-2</v>
      </c>
      <c r="CD113" s="73">
        <f t="shared" si="316"/>
        <v>0.78695119728400675</v>
      </c>
      <c r="CE113" s="73">
        <f t="shared" si="317"/>
        <v>0.36085291684263804</v>
      </c>
      <c r="CF113" s="73">
        <f t="shared" si="318"/>
        <v>4.4000000000000032E-2</v>
      </c>
      <c r="CG113" s="73">
        <f t="shared" si="319"/>
        <v>7.5740501015203673E-2</v>
      </c>
      <c r="CH113" s="73">
        <f t="shared" si="320"/>
        <v>0.13766799400078988</v>
      </c>
      <c r="CI113" s="73"/>
      <c r="CJ113" s="73">
        <f t="shared" si="350"/>
        <v>53.396307698322829</v>
      </c>
      <c r="CK113" s="73"/>
      <c r="CL113" s="78">
        <f t="shared" si="351"/>
        <v>9.0268230688428999E-2</v>
      </c>
      <c r="CM113" s="78">
        <f t="shared" si="321"/>
        <v>2.8115146396595115E-2</v>
      </c>
      <c r="CN113" s="78">
        <f t="shared" si="322"/>
        <v>6.5091143262842599E-2</v>
      </c>
      <c r="CO113" s="78">
        <f t="shared" si="323"/>
        <v>4.7974233509770509E-2</v>
      </c>
      <c r="CP113" s="78">
        <f t="shared" si="324"/>
        <v>4.5061094497262949E-2</v>
      </c>
      <c r="CQ113" s="78">
        <f t="shared" si="325"/>
        <v>8.8332154558195854E-3</v>
      </c>
      <c r="CR113" s="78">
        <f t="shared" si="326"/>
        <v>1.0448062079097275E-2</v>
      </c>
      <c r="CS113" s="78">
        <f t="shared" si="327"/>
        <v>2.1489943066119024E-2</v>
      </c>
      <c r="CT113" s="78">
        <f t="shared" si="328"/>
        <v>2.1540908623311266E-3</v>
      </c>
      <c r="CU113" s="78">
        <f t="shared" si="329"/>
        <v>0.11498454580885822</v>
      </c>
      <c r="CV113" s="78">
        <f t="shared" si="330"/>
        <v>0.11396320944156456</v>
      </c>
      <c r="CW113" s="78">
        <f t="shared" si="331"/>
        <v>7.4729688450920428E-2</v>
      </c>
      <c r="CX113" s="78">
        <f t="shared" si="332"/>
        <v>9.1292063109664062E-2</v>
      </c>
      <c r="CY113" s="78">
        <f t="shared" si="333"/>
        <v>3.9924289711893532E-2</v>
      </c>
      <c r="CZ113" s="78">
        <f t="shared" si="334"/>
        <v>3.1277379338666236E-3</v>
      </c>
      <c r="DA113" s="78">
        <f t="shared" si="335"/>
        <v>1.2582737175863853E-2</v>
      </c>
      <c r="DB113" s="78">
        <f t="shared" si="336"/>
        <v>8.2402701416341693E-4</v>
      </c>
      <c r="DC113" s="78">
        <f t="shared" si="337"/>
        <v>5.4251772750890069E-2</v>
      </c>
      <c r="DD113" s="78">
        <f t="shared" si="338"/>
        <v>0.10675058961794853</v>
      </c>
      <c r="DE113" s="78">
        <f t="shared" si="339"/>
        <v>4.0993489638831759E-2</v>
      </c>
      <c r="DF113" s="78">
        <f t="shared" si="340"/>
        <v>8.2402701416341693E-4</v>
      </c>
      <c r="DG113" s="78">
        <f t="shared" si="341"/>
        <v>1.4737932849778765E-2</v>
      </c>
      <c r="DH113" s="78">
        <f t="shared" si="342"/>
        <v>6.7580125367726947E-3</v>
      </c>
      <c r="DI113" s="78">
        <f t="shared" si="343"/>
        <v>8.2402701416341693E-4</v>
      </c>
      <c r="DJ113" s="78">
        <f t="shared" si="344"/>
        <v>1.41845952051817E-3</v>
      </c>
      <c r="DK113" s="78">
        <f t="shared" si="345"/>
        <v>2.5782305918713179E-3</v>
      </c>
      <c r="DN113" s="78">
        <f t="shared" si="197"/>
        <v>0.23144875385763722</v>
      </c>
      <c r="DO113" s="78">
        <f t="shared" si="198"/>
        <v>0.18624161766647115</v>
      </c>
      <c r="DP113" s="78">
        <f t="shared" si="199"/>
        <v>0.16695968672569564</v>
      </c>
      <c r="DQ113" s="78">
        <f t="shared" si="200"/>
        <v>0.11231660554195032</v>
      </c>
      <c r="DR113" s="78">
        <f t="shared" si="201"/>
        <v>8.5832315098298834E-2</v>
      </c>
      <c r="DS113" s="78">
        <f t="shared" si="202"/>
        <v>4.2925311463367012E-2</v>
      </c>
      <c r="DT113" s="78">
        <f t="shared" si="203"/>
        <v>0.14907664181640565</v>
      </c>
      <c r="DU113" s="78">
        <f t="shared" si="204"/>
        <v>0.25259178917887293</v>
      </c>
      <c r="DV113" s="78">
        <f t="shared" si="205"/>
        <v>0.30583153456367435</v>
      </c>
      <c r="DW113" s="78">
        <f t="shared" si="206"/>
        <v>0.39496950681100729</v>
      </c>
      <c r="DX113" s="78">
        <f t="shared" si="207"/>
        <v>0.31990925071404264</v>
      </c>
      <c r="DY113" s="78">
        <f t="shared" si="208"/>
        <v>0.20907377920634462</v>
      </c>
      <c r="DZ113" s="78">
        <f t="shared" si="209"/>
        <v>0.14692682793128806</v>
      </c>
      <c r="EA113" s="78">
        <f t="shared" si="210"/>
        <v>5.6458791835787427E-2</v>
      </c>
      <c r="EB113" s="78">
        <f t="shared" si="211"/>
        <v>7.0786274874783964E-2</v>
      </c>
      <c r="EC113" s="78">
        <f t="shared" si="212"/>
        <v>0.17440912655886587</v>
      </c>
      <c r="ED113" s="78">
        <f t="shared" si="213"/>
        <v>0.20281987902183379</v>
      </c>
      <c r="EE113" s="78">
        <f t="shared" si="214"/>
        <v>0.20281987902183379</v>
      </c>
      <c r="EF113" s="78">
        <f t="shared" si="215"/>
        <v>0.16330603912072247</v>
      </c>
      <c r="EG113" s="78">
        <f t="shared" si="216"/>
        <v>6.3313462039546631E-2</v>
      </c>
      <c r="EH113" s="78">
        <f t="shared" si="217"/>
        <v>2.3143999414878297E-2</v>
      </c>
      <c r="EI113" s="78">
        <f t="shared" si="218"/>
        <v>2.3738431921233049E-2</v>
      </c>
      <c r="EJ113" s="78">
        <f t="shared" si="219"/>
        <v>1.15787296633256E-2</v>
      </c>
      <c r="EK113" s="78">
        <f t="shared" si="220"/>
        <v>9.5088947814981908E-2</v>
      </c>
      <c r="EL113" s="78">
        <f t="shared" si="221"/>
        <v>0.12238006719741359</v>
      </c>
      <c r="EM113" s="78">
        <f t="shared" si="222"/>
        <v>0.18605275093973803</v>
      </c>
    </row>
    <row r="114" spans="1:143" x14ac:dyDescent="0.25">
      <c r="A114" s="79">
        <f t="shared" si="346"/>
        <v>8.2311919463254899E-4</v>
      </c>
      <c r="B114">
        <v>1955</v>
      </c>
      <c r="C114" s="79">
        <f t="shared" si="275"/>
        <v>0.39425616892383319</v>
      </c>
      <c r="D114" s="81">
        <f t="shared" si="347"/>
        <v>1E-3</v>
      </c>
      <c r="E114" s="74">
        <f t="shared" si="348"/>
        <v>0.15314901162408878</v>
      </c>
      <c r="F114">
        <v>1955</v>
      </c>
      <c r="G114" s="72">
        <v>230000</v>
      </c>
      <c r="H114" s="27">
        <v>5.4541275366125963E-2</v>
      </c>
      <c r="I114" s="27">
        <v>2.2263085308990609E-2</v>
      </c>
      <c r="J114" s="27">
        <v>7.8905890851776447E-2</v>
      </c>
      <c r="K114" s="27">
        <v>0.11174229986208709</v>
      </c>
      <c r="L114" s="27">
        <v>1.8125697773691468E-2</v>
      </c>
      <c r="M114" s="27">
        <v>9.5553950220003941E-3</v>
      </c>
      <c r="N114" s="27">
        <v>1.0343468838247849E-2</v>
      </c>
      <c r="O114" s="27">
        <v>2.3182504761279307E-2</v>
      </c>
      <c r="P114" s="82">
        <v>1E-3</v>
      </c>
      <c r="Q114" s="27">
        <v>0.15314901162408878</v>
      </c>
      <c r="R114" s="27">
        <v>0.10954226045839627</v>
      </c>
      <c r="S114" s="27">
        <v>8.0416365666250739E-2</v>
      </c>
      <c r="T114" s="27">
        <v>8.6326919288106652E-2</v>
      </c>
      <c r="U114" s="27">
        <v>6.9613187101858539E-3</v>
      </c>
      <c r="V114" s="82">
        <v>1E-3</v>
      </c>
      <c r="W114" s="27">
        <v>2.4725815984763908E-2</v>
      </c>
      <c r="X114" s="82">
        <v>1E-3</v>
      </c>
      <c r="Y114" s="27">
        <v>4.0355946673671768E-2</v>
      </c>
      <c r="Z114" s="27">
        <v>9.9428646483220598E-2</v>
      </c>
      <c r="AA114" s="27">
        <v>2.9125894792145533E-2</v>
      </c>
      <c r="AB114" s="82">
        <v>1E-3</v>
      </c>
      <c r="AC114" s="27">
        <v>2.0555592040454457E-2</v>
      </c>
      <c r="AD114" s="27">
        <v>1.7239114730413081E-2</v>
      </c>
      <c r="AE114" s="82">
        <v>1E-3</v>
      </c>
      <c r="AF114" s="27">
        <v>3.5134957641032379E-3</v>
      </c>
      <c r="AG114" s="82">
        <v>1E-3</v>
      </c>
      <c r="AH114" s="75">
        <f t="shared" si="349"/>
        <v>6.2722466671044863E-2</v>
      </c>
      <c r="AI114" s="75">
        <f t="shared" si="276"/>
        <v>2.5602548105339202E-2</v>
      </c>
      <c r="AJ114" s="75">
        <f t="shared" si="277"/>
        <v>9.0741774479542917E-2</v>
      </c>
      <c r="AK114" s="75">
        <f t="shared" si="278"/>
        <v>0.12850364484140014</v>
      </c>
      <c r="AL114" s="75">
        <f t="shared" si="279"/>
        <v>2.084455243974519E-2</v>
      </c>
      <c r="AM114" s="75">
        <f t="shared" si="280"/>
        <v>1.0988704275300454E-2</v>
      </c>
      <c r="AN114" s="75">
        <f t="shared" si="281"/>
        <v>1.1894989163985027E-2</v>
      </c>
      <c r="AO114" s="75">
        <f t="shared" si="282"/>
        <v>2.6659880475471204E-2</v>
      </c>
      <c r="AP114" s="80">
        <v>1E-3</v>
      </c>
      <c r="AQ114" s="75">
        <f t="shared" si="283"/>
        <v>0.17612136336770209</v>
      </c>
      <c r="AR114" s="75">
        <f t="shared" si="284"/>
        <v>0.1259735995271557</v>
      </c>
      <c r="AS114" s="75">
        <f t="shared" si="285"/>
        <v>9.2478820516188359E-2</v>
      </c>
      <c r="AT114" s="75">
        <f t="shared" si="286"/>
        <v>9.9275957181322649E-2</v>
      </c>
      <c r="AU114" s="75">
        <f t="shared" si="287"/>
        <v>8.0055165167137315E-3</v>
      </c>
      <c r="AV114" s="80">
        <v>1E-3</v>
      </c>
      <c r="AW114" s="75">
        <f t="shared" si="288"/>
        <v>2.8434688382478493E-2</v>
      </c>
      <c r="AX114" s="80">
        <v>1E-3</v>
      </c>
      <c r="AY114" s="75">
        <f t="shared" si="289"/>
        <v>4.6409338674722529E-2</v>
      </c>
      <c r="AZ114" s="75">
        <f t="shared" si="290"/>
        <v>0.11434294345570369</v>
      </c>
      <c r="BA114" s="75">
        <f t="shared" si="291"/>
        <v>3.3494779010967361E-2</v>
      </c>
      <c r="BB114" s="80">
        <v>1E-3</v>
      </c>
      <c r="BC114" s="75">
        <f t="shared" si="292"/>
        <v>2.3638930846522625E-2</v>
      </c>
      <c r="BD114" s="75">
        <f t="shared" si="293"/>
        <v>1.9824981939975044E-2</v>
      </c>
      <c r="BE114" s="80">
        <v>1E-3</v>
      </c>
      <c r="BF114" s="75">
        <f t="shared" si="294"/>
        <v>4.0405201287187237E-3</v>
      </c>
      <c r="BG114" s="80">
        <v>1E-3</v>
      </c>
      <c r="BH114" s="80"/>
      <c r="BI114" s="73">
        <f t="shared" si="295"/>
        <v>4.7572677545514974</v>
      </c>
      <c r="BJ114" s="73">
        <f t="shared" si="296"/>
        <v>1.4756424598706459</v>
      </c>
      <c r="BK114" s="73">
        <f t="shared" si="297"/>
        <v>3.3848849396188134</v>
      </c>
      <c r="BL114" s="73">
        <f t="shared" si="298"/>
        <v>2.433143289237496</v>
      </c>
      <c r="BM114" s="73">
        <f t="shared" si="299"/>
        <v>2.3852515145593087</v>
      </c>
      <c r="BN114" s="73">
        <f t="shared" si="300"/>
        <v>0.46067238616922301</v>
      </c>
      <c r="BO114" s="73">
        <f t="shared" si="301"/>
        <v>0.54599294846267166</v>
      </c>
      <c r="BP114" s="73">
        <f t="shared" si="302"/>
        <v>1.1208237319024594</v>
      </c>
      <c r="BQ114" s="73">
        <f t="shared" si="303"/>
        <v>0.1140204984951784</v>
      </c>
      <c r="BR114" s="73">
        <f t="shared" si="304"/>
        <v>5.9636288251939877</v>
      </c>
      <c r="BS114" s="73">
        <f t="shared" si="305"/>
        <v>5.9592409981030343</v>
      </c>
      <c r="BT114" s="73">
        <f t="shared" si="306"/>
        <v>3.8978106182089611</v>
      </c>
      <c r="BU114" s="73">
        <f t="shared" si="307"/>
        <v>4.7753831350370053</v>
      </c>
      <c r="BV114" s="73">
        <f t="shared" si="308"/>
        <v>2.1238041415765379</v>
      </c>
      <c r="BW114" s="73">
        <f t="shared" si="309"/>
        <v>0.16600965711645874</v>
      </c>
      <c r="BX114" s="73">
        <f t="shared" si="310"/>
        <v>0.64343701754707339</v>
      </c>
      <c r="BY114" s="73">
        <f t="shared" si="311"/>
        <v>4.3000000000000031E-2</v>
      </c>
      <c r="BZ114" s="73">
        <f t="shared" si="312"/>
        <v>2.8504350123112894</v>
      </c>
      <c r="CA114" s="73">
        <f t="shared" si="313"/>
        <v>5.5857443867616627</v>
      </c>
      <c r="CB114" s="73">
        <f t="shared" si="314"/>
        <v>2.1554062073721019</v>
      </c>
      <c r="CC114" s="73">
        <f t="shared" si="315"/>
        <v>4.3000000000000031E-2</v>
      </c>
      <c r="CD114" s="73">
        <f t="shared" si="316"/>
        <v>0.76331226643748418</v>
      </c>
      <c r="CE114" s="73">
        <f t="shared" si="317"/>
        <v>0.34102793490266298</v>
      </c>
      <c r="CF114" s="73">
        <f t="shared" si="318"/>
        <v>4.3000000000000031E-2</v>
      </c>
      <c r="CG114" s="73">
        <f t="shared" si="319"/>
        <v>7.1699980886484951E-2</v>
      </c>
      <c r="CH114" s="73">
        <f t="shared" si="320"/>
        <v>0.13666799400078988</v>
      </c>
      <c r="CI114" s="73"/>
      <c r="CJ114" s="73">
        <f t="shared" si="350"/>
        <v>52.240307698322823</v>
      </c>
      <c r="CK114" s="73"/>
      <c r="CL114" s="78">
        <f t="shared" si="351"/>
        <v>9.1065079134367913E-2</v>
      </c>
      <c r="CM114" s="78">
        <f t="shared" si="321"/>
        <v>2.8247200770565549E-2</v>
      </c>
      <c r="CN114" s="78">
        <f t="shared" si="322"/>
        <v>6.479450617262511E-2</v>
      </c>
      <c r="CO114" s="78">
        <f t="shared" si="323"/>
        <v>4.6575975457273426E-2</v>
      </c>
      <c r="CP114" s="78">
        <f t="shared" si="324"/>
        <v>4.5659216410700566E-2</v>
      </c>
      <c r="CQ114" s="78">
        <f t="shared" si="325"/>
        <v>8.818332174257329E-3</v>
      </c>
      <c r="CR114" s="78">
        <f t="shared" si="326"/>
        <v>1.0451564558456855E-2</v>
      </c>
      <c r="CS114" s="78">
        <f t="shared" si="327"/>
        <v>2.145515180299069E-2</v>
      </c>
      <c r="CT114" s="78">
        <f t="shared" si="328"/>
        <v>2.1826153696035567E-3</v>
      </c>
      <c r="CU114" s="78">
        <f t="shared" si="329"/>
        <v>0.11415761292281688</v>
      </c>
      <c r="CV114" s="78">
        <f t="shared" si="330"/>
        <v>0.11407361979022869</v>
      </c>
      <c r="CW114" s="78">
        <f t="shared" si="331"/>
        <v>7.4613086904426876E-2</v>
      </c>
      <c r="CX114" s="78">
        <f t="shared" si="332"/>
        <v>9.1411849306360787E-2</v>
      </c>
      <c r="CY114" s="78">
        <f t="shared" si="333"/>
        <v>4.0654510571436063E-2</v>
      </c>
      <c r="CZ114" s="78">
        <f t="shared" si="334"/>
        <v>3.1778077969052331E-3</v>
      </c>
      <c r="DA114" s="78">
        <f t="shared" si="335"/>
        <v>1.2316868829770138E-2</v>
      </c>
      <c r="DB114" s="78">
        <f t="shared" si="336"/>
        <v>8.2311919463254899E-4</v>
      </c>
      <c r="DC114" s="78">
        <f t="shared" si="337"/>
        <v>5.4563901667118296E-2</v>
      </c>
      <c r="DD114" s="78">
        <f t="shared" si="338"/>
        <v>0.10692403304777995</v>
      </c>
      <c r="DE114" s="78">
        <f t="shared" si="339"/>
        <v>4.1259447012049304E-2</v>
      </c>
      <c r="DF114" s="78">
        <f t="shared" si="340"/>
        <v>8.2311919463254899E-4</v>
      </c>
      <c r="DG114" s="78">
        <f t="shared" si="341"/>
        <v>1.4611557627980632E-2</v>
      </c>
      <c r="DH114" s="78">
        <f t="shared" si="342"/>
        <v>6.5280613749832813E-3</v>
      </c>
      <c r="DI114" s="78">
        <f t="shared" si="343"/>
        <v>8.2311919463254899E-4</v>
      </c>
      <c r="DJ114" s="78">
        <f t="shared" si="344"/>
        <v>1.3725030354058746E-3</v>
      </c>
      <c r="DK114" s="78">
        <f t="shared" si="345"/>
        <v>2.6161406779994447E-3</v>
      </c>
      <c r="DN114" s="78">
        <f t="shared" si="197"/>
        <v>0.230682761534832</v>
      </c>
      <c r="DO114" s="78">
        <f t="shared" si="198"/>
        <v>0.18527689881116466</v>
      </c>
      <c r="DP114" s="78">
        <f t="shared" si="199"/>
        <v>0.16584803021485645</v>
      </c>
      <c r="DQ114" s="78">
        <f t="shared" si="200"/>
        <v>0.11150508860068818</v>
      </c>
      <c r="DR114" s="78">
        <f t="shared" si="201"/>
        <v>8.6384264946405442E-2</v>
      </c>
      <c r="DS114" s="78">
        <f t="shared" si="202"/>
        <v>4.2907663905308424E-2</v>
      </c>
      <c r="DT114" s="78">
        <f t="shared" si="203"/>
        <v>0.14824694465386798</v>
      </c>
      <c r="DU114" s="78">
        <f t="shared" si="204"/>
        <v>0.25186899988563982</v>
      </c>
      <c r="DV114" s="78">
        <f t="shared" si="205"/>
        <v>0.305026934987076</v>
      </c>
      <c r="DW114" s="78">
        <f t="shared" si="206"/>
        <v>0.39425616892383319</v>
      </c>
      <c r="DX114" s="78">
        <f t="shared" si="207"/>
        <v>0.32075306657245239</v>
      </c>
      <c r="DY114" s="78">
        <f t="shared" si="208"/>
        <v>0.20985725457912899</v>
      </c>
      <c r="DZ114" s="78">
        <f t="shared" si="209"/>
        <v>0.14756103650447225</v>
      </c>
      <c r="EA114" s="78">
        <f t="shared" si="210"/>
        <v>5.6972306392743984E-2</v>
      </c>
      <c r="EB114" s="78">
        <f t="shared" si="211"/>
        <v>7.088169748842621E-2</v>
      </c>
      <c r="EC114" s="78">
        <f t="shared" si="212"/>
        <v>0.17462792273930094</v>
      </c>
      <c r="ED114" s="78">
        <f t="shared" si="213"/>
        <v>0.20357050092158011</v>
      </c>
      <c r="EE114" s="78">
        <f t="shared" si="214"/>
        <v>0.20357050092158011</v>
      </c>
      <c r="EF114" s="78">
        <f t="shared" si="215"/>
        <v>0.16361815688244244</v>
      </c>
      <c r="EG114" s="78">
        <f t="shared" si="216"/>
        <v>6.3222185209645759E-2</v>
      </c>
      <c r="EH114" s="78">
        <f t="shared" si="217"/>
        <v>2.2785857392229013E-2</v>
      </c>
      <c r="EI114" s="78">
        <f t="shared" si="218"/>
        <v>2.3335241233002336E-2</v>
      </c>
      <c r="EJ114" s="78">
        <f t="shared" si="219"/>
        <v>1.133982428302115E-2</v>
      </c>
      <c r="EK114" s="78">
        <f t="shared" si="220"/>
        <v>9.5876842042405777E-2</v>
      </c>
      <c r="EL114" s="78">
        <f t="shared" si="221"/>
        <v>0.12330092361833878</v>
      </c>
      <c r="EM114" s="78">
        <f t="shared" si="222"/>
        <v>0.18672292675555802</v>
      </c>
    </row>
    <row r="115" spans="1:143" x14ac:dyDescent="0.25">
      <c r="A115" s="79">
        <f t="shared" si="346"/>
        <v>8.2217028853615937E-4</v>
      </c>
      <c r="B115">
        <v>1956</v>
      </c>
      <c r="C115" s="79">
        <f t="shared" si="275"/>
        <v>0.39351054642188293</v>
      </c>
      <c r="D115" s="81">
        <f t="shared" si="347"/>
        <v>1E-3</v>
      </c>
      <c r="E115" s="74">
        <f t="shared" si="348"/>
        <v>0.15314901162408878</v>
      </c>
      <c r="F115">
        <v>1956</v>
      </c>
      <c r="G115" s="72">
        <v>230000</v>
      </c>
      <c r="H115" s="27">
        <v>5.4541275366125963E-2</v>
      </c>
      <c r="I115" s="27">
        <v>2.2263085308990609E-2</v>
      </c>
      <c r="J115" s="27">
        <v>7.8905890851776447E-2</v>
      </c>
      <c r="K115" s="27">
        <v>0.11174229986208709</v>
      </c>
      <c r="L115" s="27">
        <v>1.8125697773691468E-2</v>
      </c>
      <c r="M115" s="27">
        <v>9.5553950220003941E-3</v>
      </c>
      <c r="N115" s="27">
        <v>1.0343468838247849E-2</v>
      </c>
      <c r="O115" s="27">
        <v>2.3182504761279307E-2</v>
      </c>
      <c r="P115" s="82">
        <v>1E-3</v>
      </c>
      <c r="Q115" s="27">
        <v>0.15314901162408878</v>
      </c>
      <c r="R115" s="27">
        <v>0.10954226045839627</v>
      </c>
      <c r="S115" s="27">
        <v>8.0416365666250739E-2</v>
      </c>
      <c r="T115" s="27">
        <v>8.6326919288106652E-2</v>
      </c>
      <c r="U115" s="27">
        <v>6.9613187101858539E-3</v>
      </c>
      <c r="V115" s="82">
        <v>1E-3</v>
      </c>
      <c r="W115" s="27">
        <v>2.4725815984763908E-2</v>
      </c>
      <c r="X115" s="82">
        <v>1E-3</v>
      </c>
      <c r="Y115" s="27">
        <v>4.0355946673671768E-2</v>
      </c>
      <c r="Z115" s="27">
        <v>9.9428646483220598E-2</v>
      </c>
      <c r="AA115" s="27">
        <v>2.9125894792145533E-2</v>
      </c>
      <c r="AB115" s="82">
        <v>1E-3</v>
      </c>
      <c r="AC115" s="27">
        <v>2.0555592040454457E-2</v>
      </c>
      <c r="AD115" s="27">
        <v>1.7239114730413081E-2</v>
      </c>
      <c r="AE115" s="82">
        <v>1E-3</v>
      </c>
      <c r="AF115" s="27">
        <v>3.5134957641032379E-3</v>
      </c>
      <c r="AG115" s="82">
        <v>1E-3</v>
      </c>
      <c r="AH115" s="75">
        <f t="shared" si="349"/>
        <v>6.2722466671044863E-2</v>
      </c>
      <c r="AI115" s="75">
        <f t="shared" si="276"/>
        <v>2.5602548105339202E-2</v>
      </c>
      <c r="AJ115" s="75">
        <f t="shared" si="277"/>
        <v>9.0741774479542917E-2</v>
      </c>
      <c r="AK115" s="75">
        <f t="shared" si="278"/>
        <v>0.12850364484140014</v>
      </c>
      <c r="AL115" s="75">
        <f t="shared" si="279"/>
        <v>2.084455243974519E-2</v>
      </c>
      <c r="AM115" s="75">
        <f t="shared" si="280"/>
        <v>1.0988704275300454E-2</v>
      </c>
      <c r="AN115" s="75">
        <f t="shared" si="281"/>
        <v>1.1894989163985027E-2</v>
      </c>
      <c r="AO115" s="75">
        <f t="shared" si="282"/>
        <v>2.6659880475471204E-2</v>
      </c>
      <c r="AP115" s="80">
        <v>1E-3</v>
      </c>
      <c r="AQ115" s="75">
        <f t="shared" si="283"/>
        <v>0.17612136336770209</v>
      </c>
      <c r="AR115" s="75">
        <f t="shared" si="284"/>
        <v>0.1259735995271557</v>
      </c>
      <c r="AS115" s="75">
        <f t="shared" si="285"/>
        <v>9.2478820516188359E-2</v>
      </c>
      <c r="AT115" s="75">
        <f t="shared" si="286"/>
        <v>9.9275957181322649E-2</v>
      </c>
      <c r="AU115" s="75">
        <f t="shared" si="287"/>
        <v>8.0055165167137315E-3</v>
      </c>
      <c r="AV115" s="80">
        <v>1E-3</v>
      </c>
      <c r="AW115" s="75">
        <f t="shared" si="288"/>
        <v>2.8434688382478493E-2</v>
      </c>
      <c r="AX115" s="80">
        <v>1E-3</v>
      </c>
      <c r="AY115" s="75">
        <f t="shared" si="289"/>
        <v>4.6409338674722529E-2</v>
      </c>
      <c r="AZ115" s="75">
        <f t="shared" si="290"/>
        <v>0.11434294345570369</v>
      </c>
      <c r="BA115" s="75">
        <f t="shared" si="291"/>
        <v>3.3494779010967361E-2</v>
      </c>
      <c r="BB115" s="80">
        <v>1E-3</v>
      </c>
      <c r="BC115" s="75">
        <f t="shared" si="292"/>
        <v>2.3638930846522625E-2</v>
      </c>
      <c r="BD115" s="75">
        <f t="shared" si="293"/>
        <v>1.9824981939975044E-2</v>
      </c>
      <c r="BE115" s="80">
        <v>1E-3</v>
      </c>
      <c r="BF115" s="75">
        <f t="shared" si="294"/>
        <v>4.0405201287187237E-3</v>
      </c>
      <c r="BG115" s="80">
        <v>1E-3</v>
      </c>
      <c r="BH115" s="80"/>
      <c r="BI115" s="73">
        <f t="shared" si="295"/>
        <v>4.6945452878804526</v>
      </c>
      <c r="BJ115" s="73">
        <f t="shared" si="296"/>
        <v>1.4500399117653067</v>
      </c>
      <c r="BK115" s="73">
        <f t="shared" si="297"/>
        <v>3.2941431651392703</v>
      </c>
      <c r="BL115" s="73">
        <f t="shared" si="298"/>
        <v>2.3046396443960959</v>
      </c>
      <c r="BM115" s="73">
        <f t="shared" si="299"/>
        <v>2.3644069621195634</v>
      </c>
      <c r="BN115" s="73">
        <f t="shared" si="300"/>
        <v>0.44968368189392255</v>
      </c>
      <c r="BO115" s="73">
        <f t="shared" si="301"/>
        <v>0.53409795929868664</v>
      </c>
      <c r="BP115" s="73">
        <f t="shared" si="302"/>
        <v>1.0941638514269882</v>
      </c>
      <c r="BQ115" s="73">
        <f t="shared" si="303"/>
        <v>0.1130204984951784</v>
      </c>
      <c r="BR115" s="73">
        <f t="shared" si="304"/>
        <v>5.7875074618262854</v>
      </c>
      <c r="BS115" s="73">
        <f t="shared" si="305"/>
        <v>5.8332673985758783</v>
      </c>
      <c r="BT115" s="73">
        <f t="shared" si="306"/>
        <v>3.805331797692773</v>
      </c>
      <c r="BU115" s="73">
        <f t="shared" si="307"/>
        <v>4.6761071778556822</v>
      </c>
      <c r="BV115" s="73">
        <f t="shared" si="308"/>
        <v>2.1157986250598242</v>
      </c>
      <c r="BW115" s="73">
        <f t="shared" si="309"/>
        <v>0.16500965711645874</v>
      </c>
      <c r="BX115" s="73">
        <f t="shared" si="310"/>
        <v>0.61500232916459485</v>
      </c>
      <c r="BY115" s="73">
        <f t="shared" si="311"/>
        <v>4.200000000000003E-2</v>
      </c>
      <c r="BZ115" s="73">
        <f t="shared" si="312"/>
        <v>2.8040256736365667</v>
      </c>
      <c r="CA115" s="73">
        <f t="shared" si="313"/>
        <v>5.4714014433059592</v>
      </c>
      <c r="CB115" s="73">
        <f t="shared" si="314"/>
        <v>2.1219114283611344</v>
      </c>
      <c r="CC115" s="73">
        <f t="shared" si="315"/>
        <v>4.200000000000003E-2</v>
      </c>
      <c r="CD115" s="73">
        <f t="shared" si="316"/>
        <v>0.7396733355909616</v>
      </c>
      <c r="CE115" s="73">
        <f t="shared" si="317"/>
        <v>0.32120295296268792</v>
      </c>
      <c r="CF115" s="73">
        <f t="shared" si="318"/>
        <v>4.200000000000003E-2</v>
      </c>
      <c r="CG115" s="73">
        <f t="shared" si="319"/>
        <v>6.7659460757766229E-2</v>
      </c>
      <c r="CH115" s="73">
        <f t="shared" si="320"/>
        <v>0.13566799400078988</v>
      </c>
      <c r="CI115" s="73"/>
      <c r="CJ115" s="73">
        <f t="shared" si="350"/>
        <v>51.084307698322831</v>
      </c>
      <c r="CK115" s="73"/>
      <c r="CL115" s="78">
        <f t="shared" si="351"/>
        <v>9.1897991759112771E-2</v>
      </c>
      <c r="CM115" s="78">
        <f t="shared" si="321"/>
        <v>2.8385231729643533E-2</v>
      </c>
      <c r="CN115" s="78">
        <f t="shared" si="322"/>
        <v>6.448444372766593E-2</v>
      </c>
      <c r="CO115" s="78">
        <f t="shared" si="323"/>
        <v>4.5114434319166868E-2</v>
      </c>
      <c r="CP115" s="78">
        <f t="shared" si="324"/>
        <v>4.6284408434827243E-2</v>
      </c>
      <c r="CQ115" s="78">
        <f t="shared" si="325"/>
        <v>8.8027752974459174E-3</v>
      </c>
      <c r="CR115" s="78">
        <f t="shared" si="326"/>
        <v>1.0455225554837496E-2</v>
      </c>
      <c r="CS115" s="78">
        <f t="shared" si="327"/>
        <v>2.1418785938894326E-2</v>
      </c>
      <c r="CT115" s="78">
        <f t="shared" si="328"/>
        <v>2.2124308537686027E-3</v>
      </c>
      <c r="CU115" s="78">
        <f t="shared" si="329"/>
        <v>0.11329325428083069</v>
      </c>
      <c r="CV115" s="78">
        <f t="shared" si="330"/>
        <v>0.11418902714751662</v>
      </c>
      <c r="CW115" s="78">
        <f t="shared" si="331"/>
        <v>7.4491208144878265E-2</v>
      </c>
      <c r="CX115" s="78">
        <f t="shared" si="332"/>
        <v>9.1537056848657372E-2</v>
      </c>
      <c r="CY115" s="78">
        <f t="shared" si="333"/>
        <v>4.1417780144043896E-2</v>
      </c>
      <c r="CZ115" s="78">
        <f t="shared" si="334"/>
        <v>3.2301437476831311E-3</v>
      </c>
      <c r="DA115" s="78">
        <f t="shared" si="335"/>
        <v>1.2038967676658682E-2</v>
      </c>
      <c r="DB115" s="78">
        <f t="shared" si="336"/>
        <v>8.2217028853615937E-4</v>
      </c>
      <c r="DC115" s="78">
        <f t="shared" si="337"/>
        <v>5.4890157075156501E-2</v>
      </c>
      <c r="DD115" s="78">
        <f t="shared" si="338"/>
        <v>0.10710532627000038</v>
      </c>
      <c r="DE115" s="78">
        <f t="shared" si="339"/>
        <v>4.1537441221520158E-2</v>
      </c>
      <c r="DF115" s="78">
        <f t="shared" si="340"/>
        <v>8.2217028853615937E-4</v>
      </c>
      <c r="DG115" s="78">
        <f t="shared" si="341"/>
        <v>1.4479462851079141E-2</v>
      </c>
      <c r="DH115" s="78">
        <f t="shared" si="342"/>
        <v>6.2877029646666513E-3</v>
      </c>
      <c r="DI115" s="78">
        <f t="shared" si="343"/>
        <v>8.2217028853615937E-4</v>
      </c>
      <c r="DJ115" s="78">
        <f t="shared" si="344"/>
        <v>1.3244666279384183E-3</v>
      </c>
      <c r="DK115" s="78">
        <f t="shared" si="345"/>
        <v>2.6557665183988399E-3</v>
      </c>
      <c r="DN115" s="78">
        <f t="shared" si="197"/>
        <v>0.22988210153558911</v>
      </c>
      <c r="DO115" s="78">
        <f t="shared" si="198"/>
        <v>0.18426851821130358</v>
      </c>
      <c r="DP115" s="78">
        <f t="shared" si="199"/>
        <v>0.16468606177910597</v>
      </c>
      <c r="DQ115" s="78">
        <f t="shared" si="200"/>
        <v>0.11065684360627752</v>
      </c>
      <c r="DR115" s="78">
        <f t="shared" si="201"/>
        <v>8.6961195226004984E-2</v>
      </c>
      <c r="DS115" s="78">
        <f t="shared" si="202"/>
        <v>4.2889217644946347E-2</v>
      </c>
      <c r="DT115" s="78">
        <f t="shared" si="203"/>
        <v>0.14737969662833111</v>
      </c>
      <c r="DU115" s="78">
        <f t="shared" si="204"/>
        <v>0.25111349822101026</v>
      </c>
      <c r="DV115" s="78">
        <f t="shared" si="205"/>
        <v>0.30418592042699416</v>
      </c>
      <c r="DW115" s="78">
        <f t="shared" si="206"/>
        <v>0.39351054642188293</v>
      </c>
      <c r="DX115" s="78">
        <f t="shared" si="207"/>
        <v>0.32163507228509619</v>
      </c>
      <c r="DY115" s="78">
        <f t="shared" si="208"/>
        <v>0.21067618888526266</v>
      </c>
      <c r="DZ115" s="78">
        <f t="shared" si="209"/>
        <v>0.14822394841704309</v>
      </c>
      <c r="EA115" s="78">
        <f t="shared" si="210"/>
        <v>5.750906185692186E-2</v>
      </c>
      <c r="EB115" s="78">
        <f t="shared" si="211"/>
        <v>7.0981438788034479E-2</v>
      </c>
      <c r="EC115" s="78">
        <f t="shared" si="212"/>
        <v>0.17485662131035173</v>
      </c>
      <c r="ED115" s="78">
        <f t="shared" si="213"/>
        <v>0.20435509485521319</v>
      </c>
      <c r="EE115" s="78">
        <f t="shared" si="214"/>
        <v>0.20435509485521319</v>
      </c>
      <c r="EF115" s="78">
        <f t="shared" si="215"/>
        <v>0.16394440063113586</v>
      </c>
      <c r="EG115" s="78">
        <f t="shared" si="216"/>
        <v>6.3126777325802103E-2</v>
      </c>
      <c r="EH115" s="78">
        <f t="shared" si="217"/>
        <v>2.2411506392818113E-2</v>
      </c>
      <c r="EI115" s="78">
        <f t="shared" si="218"/>
        <v>2.2913802732220375E-2</v>
      </c>
      <c r="EJ115" s="78">
        <f t="shared" si="219"/>
        <v>1.1090106399540068E-2</v>
      </c>
      <c r="EK115" s="78">
        <f t="shared" si="220"/>
        <v>9.6700395193986183E-2</v>
      </c>
      <c r="EL115" s="78">
        <f t="shared" si="221"/>
        <v>0.12426345663509357</v>
      </c>
      <c r="EM115" s="78">
        <f t="shared" si="222"/>
        <v>0.18742343373482107</v>
      </c>
    </row>
    <row r="116" spans="1:143" x14ac:dyDescent="0.25">
      <c r="A116" s="79">
        <f t="shared" si="346"/>
        <v>8.211774420180737E-4</v>
      </c>
      <c r="B116">
        <v>1957</v>
      </c>
      <c r="C116" s="79">
        <f t="shared" si="275"/>
        <v>0.39273039682891014</v>
      </c>
      <c r="D116" s="81">
        <f t="shared" si="347"/>
        <v>1E-3</v>
      </c>
      <c r="E116" s="74">
        <f t="shared" si="348"/>
        <v>0.15314901162408878</v>
      </c>
      <c r="F116">
        <v>1957</v>
      </c>
      <c r="G116" s="72">
        <v>230000</v>
      </c>
      <c r="H116" s="27">
        <v>5.4541275366125963E-2</v>
      </c>
      <c r="I116" s="27">
        <v>2.2263085308990609E-2</v>
      </c>
      <c r="J116" s="27">
        <v>7.8905890851776447E-2</v>
      </c>
      <c r="K116" s="27">
        <v>0.11174229986208709</v>
      </c>
      <c r="L116" s="27">
        <v>1.8125697773691468E-2</v>
      </c>
      <c r="M116" s="27">
        <v>9.5553950220003941E-3</v>
      </c>
      <c r="N116" s="27">
        <v>1.0343468838247849E-2</v>
      </c>
      <c r="O116" s="27">
        <v>2.3182504761279307E-2</v>
      </c>
      <c r="P116" s="82">
        <v>1E-3</v>
      </c>
      <c r="Q116" s="27">
        <v>0.15314901162408878</v>
      </c>
      <c r="R116" s="27">
        <v>0.10954226045839627</v>
      </c>
      <c r="S116" s="27">
        <v>8.0416365666250739E-2</v>
      </c>
      <c r="T116" s="27">
        <v>8.6326919288106652E-2</v>
      </c>
      <c r="U116" s="27">
        <v>6.9613187101858539E-3</v>
      </c>
      <c r="V116" s="82">
        <v>1E-3</v>
      </c>
      <c r="W116" s="27">
        <v>2.4725815984763908E-2</v>
      </c>
      <c r="X116" s="82">
        <v>1E-3</v>
      </c>
      <c r="Y116" s="27">
        <v>4.0355946673671768E-2</v>
      </c>
      <c r="Z116" s="27">
        <v>9.9428646483220598E-2</v>
      </c>
      <c r="AA116" s="27">
        <v>2.9125894792145533E-2</v>
      </c>
      <c r="AB116" s="82">
        <v>1E-3</v>
      </c>
      <c r="AC116" s="27">
        <v>2.0555592040454457E-2</v>
      </c>
      <c r="AD116" s="27">
        <v>1.7239114730413081E-2</v>
      </c>
      <c r="AE116" s="82">
        <v>1E-3</v>
      </c>
      <c r="AF116" s="27">
        <v>3.5134957641032379E-3</v>
      </c>
      <c r="AG116" s="82">
        <v>1E-3</v>
      </c>
      <c r="AH116" s="75">
        <f t="shared" si="349"/>
        <v>6.2722466671044863E-2</v>
      </c>
      <c r="AI116" s="75">
        <f t="shared" si="276"/>
        <v>2.5602548105339202E-2</v>
      </c>
      <c r="AJ116" s="75">
        <f t="shared" si="277"/>
        <v>9.0741774479542917E-2</v>
      </c>
      <c r="AK116" s="75">
        <f t="shared" si="278"/>
        <v>0.12850364484140014</v>
      </c>
      <c r="AL116" s="75">
        <f t="shared" si="279"/>
        <v>2.084455243974519E-2</v>
      </c>
      <c r="AM116" s="75">
        <f t="shared" si="280"/>
        <v>1.0988704275300454E-2</v>
      </c>
      <c r="AN116" s="75">
        <f t="shared" si="281"/>
        <v>1.1894989163985027E-2</v>
      </c>
      <c r="AO116" s="75">
        <f t="shared" si="282"/>
        <v>2.6659880475471204E-2</v>
      </c>
      <c r="AP116" s="80">
        <v>1E-3</v>
      </c>
      <c r="AQ116" s="75">
        <f t="shared" si="283"/>
        <v>0.17612136336770209</v>
      </c>
      <c r="AR116" s="75">
        <f t="shared" si="284"/>
        <v>0.1259735995271557</v>
      </c>
      <c r="AS116" s="75">
        <f t="shared" si="285"/>
        <v>9.2478820516188359E-2</v>
      </c>
      <c r="AT116" s="75">
        <f t="shared" si="286"/>
        <v>9.9275957181322649E-2</v>
      </c>
      <c r="AU116" s="75">
        <f t="shared" si="287"/>
        <v>8.0055165167137315E-3</v>
      </c>
      <c r="AV116" s="80">
        <v>1E-3</v>
      </c>
      <c r="AW116" s="75">
        <f t="shared" si="288"/>
        <v>2.8434688382478493E-2</v>
      </c>
      <c r="AX116" s="80">
        <v>1E-3</v>
      </c>
      <c r="AY116" s="75">
        <f t="shared" si="289"/>
        <v>4.6409338674722529E-2</v>
      </c>
      <c r="AZ116" s="75">
        <f t="shared" si="290"/>
        <v>0.11434294345570369</v>
      </c>
      <c r="BA116" s="75">
        <f t="shared" si="291"/>
        <v>3.3494779010967361E-2</v>
      </c>
      <c r="BB116" s="80">
        <v>1E-3</v>
      </c>
      <c r="BC116" s="75">
        <f t="shared" si="292"/>
        <v>2.3638930846522625E-2</v>
      </c>
      <c r="BD116" s="75">
        <f t="shared" si="293"/>
        <v>1.9824981939975044E-2</v>
      </c>
      <c r="BE116" s="80">
        <v>1E-3</v>
      </c>
      <c r="BF116" s="75">
        <f t="shared" si="294"/>
        <v>4.0405201287187237E-3</v>
      </c>
      <c r="BG116" s="80">
        <v>1E-3</v>
      </c>
      <c r="BH116" s="80"/>
      <c r="BI116" s="73">
        <f t="shared" si="295"/>
        <v>4.6318228212094077</v>
      </c>
      <c r="BJ116" s="73">
        <f t="shared" si="296"/>
        <v>1.4244373636599674</v>
      </c>
      <c r="BK116" s="73">
        <f t="shared" si="297"/>
        <v>3.2034013906597272</v>
      </c>
      <c r="BL116" s="73">
        <f t="shared" si="298"/>
        <v>2.1761359995546958</v>
      </c>
      <c r="BM116" s="73">
        <f t="shared" si="299"/>
        <v>2.343562409679818</v>
      </c>
      <c r="BN116" s="73">
        <f t="shared" si="300"/>
        <v>0.43869497761862208</v>
      </c>
      <c r="BO116" s="73">
        <f t="shared" si="301"/>
        <v>0.52220297013470163</v>
      </c>
      <c r="BP116" s="73">
        <f t="shared" si="302"/>
        <v>1.0675039709515171</v>
      </c>
      <c r="BQ116" s="73">
        <f t="shared" si="303"/>
        <v>0.11202049849517839</v>
      </c>
      <c r="BR116" s="73">
        <f t="shared" si="304"/>
        <v>5.611386098458583</v>
      </c>
      <c r="BS116" s="73">
        <f t="shared" si="305"/>
        <v>5.7072937990487222</v>
      </c>
      <c r="BT116" s="73">
        <f t="shared" si="306"/>
        <v>3.7128529771765848</v>
      </c>
      <c r="BU116" s="73">
        <f t="shared" si="307"/>
        <v>4.5768312206743591</v>
      </c>
      <c r="BV116" s="73">
        <f t="shared" si="308"/>
        <v>2.1077931085431105</v>
      </c>
      <c r="BW116" s="73">
        <f t="shared" si="309"/>
        <v>0.16400965711645873</v>
      </c>
      <c r="BX116" s="73">
        <f t="shared" si="310"/>
        <v>0.58656764078211632</v>
      </c>
      <c r="BY116" s="73">
        <f t="shared" si="311"/>
        <v>4.1000000000000029E-2</v>
      </c>
      <c r="BZ116" s="73">
        <f t="shared" si="312"/>
        <v>2.7576163349618441</v>
      </c>
      <c r="CA116" s="73">
        <f t="shared" si="313"/>
        <v>5.3570584998502557</v>
      </c>
      <c r="CB116" s="73">
        <f t="shared" si="314"/>
        <v>2.088416649350167</v>
      </c>
      <c r="CC116" s="73">
        <f t="shared" si="315"/>
        <v>4.1000000000000029E-2</v>
      </c>
      <c r="CD116" s="73">
        <f t="shared" si="316"/>
        <v>0.71603440474443902</v>
      </c>
      <c r="CE116" s="73">
        <f t="shared" si="317"/>
        <v>0.30137797102271285</v>
      </c>
      <c r="CF116" s="73">
        <f t="shared" si="318"/>
        <v>4.1000000000000029E-2</v>
      </c>
      <c r="CG116" s="73">
        <f t="shared" si="319"/>
        <v>6.3618940629047507E-2</v>
      </c>
      <c r="CH116" s="73">
        <f t="shared" si="320"/>
        <v>0.13466799400078988</v>
      </c>
      <c r="CI116" s="73"/>
      <c r="CJ116" s="73">
        <f t="shared" si="350"/>
        <v>49.928307698322818</v>
      </c>
      <c r="CK116" s="73"/>
      <c r="CL116" s="78">
        <f t="shared" si="351"/>
        <v>9.2769473565894545E-2</v>
      </c>
      <c r="CM116" s="78">
        <f t="shared" si="321"/>
        <v>2.8529654405006339E-2</v>
      </c>
      <c r="CN116" s="78">
        <f t="shared" si="322"/>
        <v>6.4160023408270553E-2</v>
      </c>
      <c r="CO116" s="78">
        <f t="shared" si="323"/>
        <v>4.3585214477994336E-2</v>
      </c>
      <c r="CP116" s="78">
        <f t="shared" si="324"/>
        <v>4.6938550848550843E-2</v>
      </c>
      <c r="CQ116" s="78">
        <f t="shared" si="325"/>
        <v>8.7864980377325829E-3</v>
      </c>
      <c r="CR116" s="78">
        <f t="shared" si="326"/>
        <v>1.0459056078767183E-2</v>
      </c>
      <c r="CS116" s="78">
        <f t="shared" si="327"/>
        <v>2.138073610268542E-2</v>
      </c>
      <c r="CT116" s="78">
        <f t="shared" si="328"/>
        <v>2.2436269855575612E-3</v>
      </c>
      <c r="CU116" s="78">
        <f t="shared" si="329"/>
        <v>0.11238887030507304</v>
      </c>
      <c r="CV116" s="78">
        <f t="shared" si="330"/>
        <v>0.1143097786036205</v>
      </c>
      <c r="CW116" s="78">
        <f t="shared" si="331"/>
        <v>7.4363685619196471E-2</v>
      </c>
      <c r="CX116" s="78">
        <f t="shared" si="332"/>
        <v>9.1668062301020134E-2</v>
      </c>
      <c r="CY116" s="78">
        <f t="shared" si="333"/>
        <v>4.2216393979920837E-2</v>
      </c>
      <c r="CZ116" s="78">
        <f t="shared" si="334"/>
        <v>3.2849031877354839E-3</v>
      </c>
      <c r="DA116" s="78">
        <f t="shared" si="335"/>
        <v>1.1748197922634982E-2</v>
      </c>
      <c r="DB116" s="78">
        <f t="shared" si="336"/>
        <v>8.211774420180737E-4</v>
      </c>
      <c r="DC116" s="78">
        <f t="shared" si="337"/>
        <v>5.5231520195395636E-2</v>
      </c>
      <c r="DD116" s="78">
        <f t="shared" si="338"/>
        <v>0.10729501452800511</v>
      </c>
      <c r="DE116" s="78">
        <f t="shared" si="339"/>
        <v>4.1828308341007932E-2</v>
      </c>
      <c r="DF116" s="78">
        <f t="shared" si="340"/>
        <v>8.211774420180737E-4</v>
      </c>
      <c r="DG116" s="78">
        <f t="shared" si="341"/>
        <v>1.434125124109688E-2</v>
      </c>
      <c r="DH116" s="78">
        <f t="shared" si="342"/>
        <v>6.036214422561666E-3</v>
      </c>
      <c r="DI116" s="78">
        <f t="shared" si="343"/>
        <v>8.211774420180737E-4</v>
      </c>
      <c r="DJ116" s="78">
        <f t="shared" si="344"/>
        <v>1.2742058275527048E-3</v>
      </c>
      <c r="DK116" s="78">
        <f t="shared" si="345"/>
        <v>2.6972272886652158E-3</v>
      </c>
      <c r="DN116" s="78">
        <f t="shared" si="197"/>
        <v>0.22904436585716575</v>
      </c>
      <c r="DO116" s="78">
        <f t="shared" si="198"/>
        <v>0.18321344313982205</v>
      </c>
      <c r="DP116" s="78">
        <f t="shared" si="199"/>
        <v>0.1634702867725483</v>
      </c>
      <c r="DQ116" s="78">
        <f t="shared" si="200"/>
        <v>0.10976931944304495</v>
      </c>
      <c r="DR116" s="78">
        <f t="shared" si="201"/>
        <v>8.7564841067736043E-2</v>
      </c>
      <c r="DS116" s="78">
        <f t="shared" si="202"/>
        <v>4.2869917204742744E-2</v>
      </c>
      <c r="DT116" s="78">
        <f t="shared" si="203"/>
        <v>0.14647228947208318</v>
      </c>
      <c r="DU116" s="78">
        <f t="shared" si="204"/>
        <v>0.25032301199693652</v>
      </c>
      <c r="DV116" s="78">
        <f t="shared" si="205"/>
        <v>0.30330596151344758</v>
      </c>
      <c r="DW116" s="78">
        <f t="shared" si="206"/>
        <v>0.39273039682891014</v>
      </c>
      <c r="DX116" s="78">
        <f t="shared" si="207"/>
        <v>0.32255792050375792</v>
      </c>
      <c r="DY116" s="78">
        <f t="shared" si="208"/>
        <v>0.21153304508787291</v>
      </c>
      <c r="DZ116" s="78">
        <f t="shared" si="209"/>
        <v>0.14891755739131143</v>
      </c>
      <c r="EA116" s="78">
        <f t="shared" si="210"/>
        <v>5.8070672532309381E-2</v>
      </c>
      <c r="EB116" s="78">
        <f t="shared" si="211"/>
        <v>7.1085798747784174E-2</v>
      </c>
      <c r="EC116" s="78">
        <f t="shared" si="212"/>
        <v>0.17509591008805381</v>
      </c>
      <c r="ED116" s="78">
        <f t="shared" si="213"/>
        <v>0.20517602050642675</v>
      </c>
      <c r="EE116" s="78">
        <f t="shared" si="214"/>
        <v>0.20517602050642672</v>
      </c>
      <c r="EF116" s="78">
        <f t="shared" si="215"/>
        <v>0.16428575155212799</v>
      </c>
      <c r="EG116" s="78">
        <f t="shared" si="216"/>
        <v>6.3026951446684548E-2</v>
      </c>
      <c r="EH116" s="78">
        <f t="shared" si="217"/>
        <v>2.2019820547694694E-2</v>
      </c>
      <c r="EI116" s="78">
        <f t="shared" si="218"/>
        <v>2.2472848933229324E-2</v>
      </c>
      <c r="EJ116" s="78">
        <f t="shared" si="219"/>
        <v>1.0828824980797659E-2</v>
      </c>
      <c r="EK116" s="78">
        <f t="shared" si="220"/>
        <v>9.7562084124130533E-2</v>
      </c>
      <c r="EL116" s="78">
        <f t="shared" si="221"/>
        <v>0.12527056108711881</v>
      </c>
      <c r="EM116" s="78">
        <f t="shared" si="222"/>
        <v>0.18815637866783663</v>
      </c>
    </row>
    <row r="117" spans="1:143" x14ac:dyDescent="0.25">
      <c r="A117" s="79">
        <f t="shared" si="346"/>
        <v>8.2013753065400953E-4</v>
      </c>
      <c r="B117">
        <v>1958</v>
      </c>
      <c r="C117" s="79">
        <f t="shared" si="275"/>
        <v>0.39191326506420737</v>
      </c>
      <c r="D117" s="81">
        <f t="shared" si="347"/>
        <v>1E-3</v>
      </c>
      <c r="E117" s="74">
        <f t="shared" si="348"/>
        <v>0.15314901162408878</v>
      </c>
      <c r="F117">
        <v>1958</v>
      </c>
      <c r="G117" s="72">
        <v>230000</v>
      </c>
      <c r="H117" s="27">
        <v>5.4541275366125963E-2</v>
      </c>
      <c r="I117" s="27">
        <v>2.2263085308990609E-2</v>
      </c>
      <c r="J117" s="27">
        <v>7.8905890851776447E-2</v>
      </c>
      <c r="K117" s="27">
        <v>0.11174229986208709</v>
      </c>
      <c r="L117" s="27">
        <v>1.8125697773691468E-2</v>
      </c>
      <c r="M117" s="27">
        <v>9.5553950220003941E-3</v>
      </c>
      <c r="N117" s="27">
        <v>1.0343468838247849E-2</v>
      </c>
      <c r="O117" s="27">
        <v>2.3182504761279307E-2</v>
      </c>
      <c r="P117" s="82">
        <v>1E-3</v>
      </c>
      <c r="Q117" s="27">
        <v>0.15314901162408878</v>
      </c>
      <c r="R117" s="27">
        <v>0.10954226045839627</v>
      </c>
      <c r="S117" s="27">
        <v>8.0416365666250739E-2</v>
      </c>
      <c r="T117" s="27">
        <v>8.6326919288106652E-2</v>
      </c>
      <c r="U117" s="27">
        <v>6.9613187101858539E-3</v>
      </c>
      <c r="V117" s="82">
        <v>1E-3</v>
      </c>
      <c r="W117" s="27">
        <v>2.4725815984763908E-2</v>
      </c>
      <c r="X117" s="82">
        <v>1E-3</v>
      </c>
      <c r="Y117" s="27">
        <v>4.0355946673671768E-2</v>
      </c>
      <c r="Z117" s="27">
        <v>9.9428646483220598E-2</v>
      </c>
      <c r="AA117" s="27">
        <v>2.9125894792145533E-2</v>
      </c>
      <c r="AB117" s="82">
        <v>1E-3</v>
      </c>
      <c r="AC117" s="27">
        <v>2.0555592040454457E-2</v>
      </c>
      <c r="AD117" s="27">
        <v>1.7239114730413081E-2</v>
      </c>
      <c r="AE117" s="82">
        <v>1E-3</v>
      </c>
      <c r="AF117" s="27">
        <v>3.5134957641032379E-3</v>
      </c>
      <c r="AG117" s="82">
        <v>1E-3</v>
      </c>
      <c r="AH117" s="75">
        <f t="shared" si="349"/>
        <v>6.2722466671044863E-2</v>
      </c>
      <c r="AI117" s="75">
        <f t="shared" si="276"/>
        <v>2.5602548105339202E-2</v>
      </c>
      <c r="AJ117" s="75">
        <f t="shared" si="277"/>
        <v>9.0741774479542917E-2</v>
      </c>
      <c r="AK117" s="75">
        <f t="shared" si="278"/>
        <v>0.12850364484140014</v>
      </c>
      <c r="AL117" s="75">
        <f t="shared" si="279"/>
        <v>2.084455243974519E-2</v>
      </c>
      <c r="AM117" s="75">
        <f t="shared" si="280"/>
        <v>1.0988704275300454E-2</v>
      </c>
      <c r="AN117" s="75">
        <f t="shared" si="281"/>
        <v>1.1894989163985027E-2</v>
      </c>
      <c r="AO117" s="75">
        <f t="shared" si="282"/>
        <v>2.6659880475471204E-2</v>
      </c>
      <c r="AP117" s="80">
        <v>1E-3</v>
      </c>
      <c r="AQ117" s="75">
        <f t="shared" si="283"/>
        <v>0.17612136336770209</v>
      </c>
      <c r="AR117" s="75">
        <f t="shared" si="284"/>
        <v>0.1259735995271557</v>
      </c>
      <c r="AS117" s="75">
        <f t="shared" si="285"/>
        <v>9.2478820516188359E-2</v>
      </c>
      <c r="AT117" s="75">
        <f t="shared" si="286"/>
        <v>9.9275957181322649E-2</v>
      </c>
      <c r="AU117" s="75">
        <f t="shared" si="287"/>
        <v>8.0055165167137315E-3</v>
      </c>
      <c r="AV117" s="80">
        <v>1E-3</v>
      </c>
      <c r="AW117" s="75">
        <f t="shared" si="288"/>
        <v>2.8434688382478493E-2</v>
      </c>
      <c r="AX117" s="80">
        <v>1E-3</v>
      </c>
      <c r="AY117" s="75">
        <f t="shared" si="289"/>
        <v>4.6409338674722529E-2</v>
      </c>
      <c r="AZ117" s="75">
        <f t="shared" si="290"/>
        <v>0.11434294345570369</v>
      </c>
      <c r="BA117" s="75">
        <f t="shared" si="291"/>
        <v>3.3494779010967361E-2</v>
      </c>
      <c r="BB117" s="80">
        <v>1E-3</v>
      </c>
      <c r="BC117" s="75">
        <f t="shared" si="292"/>
        <v>2.3638930846522625E-2</v>
      </c>
      <c r="BD117" s="75">
        <f t="shared" si="293"/>
        <v>1.9824981939975044E-2</v>
      </c>
      <c r="BE117" s="80">
        <v>1E-3</v>
      </c>
      <c r="BF117" s="75">
        <f t="shared" si="294"/>
        <v>4.0405201287187237E-3</v>
      </c>
      <c r="BG117" s="80">
        <v>1E-3</v>
      </c>
      <c r="BH117" s="80"/>
      <c r="BI117" s="73">
        <f t="shared" si="295"/>
        <v>4.5691003545383628</v>
      </c>
      <c r="BJ117" s="73">
        <f t="shared" si="296"/>
        <v>1.3988348155546282</v>
      </c>
      <c r="BK117" s="73">
        <f t="shared" si="297"/>
        <v>3.1126596161801841</v>
      </c>
      <c r="BL117" s="73">
        <f t="shared" si="298"/>
        <v>2.0476323547132957</v>
      </c>
      <c r="BM117" s="73">
        <f t="shared" si="299"/>
        <v>2.3227178572400726</v>
      </c>
      <c r="BN117" s="73">
        <f t="shared" si="300"/>
        <v>0.42770627334332162</v>
      </c>
      <c r="BO117" s="73">
        <f t="shared" si="301"/>
        <v>0.51030798097071661</v>
      </c>
      <c r="BP117" s="73">
        <f t="shared" si="302"/>
        <v>1.0408440904760459</v>
      </c>
      <c r="BQ117" s="73">
        <f t="shared" si="303"/>
        <v>0.11102049849517839</v>
      </c>
      <c r="BR117" s="73">
        <f t="shared" si="304"/>
        <v>5.4352647350908807</v>
      </c>
      <c r="BS117" s="73">
        <f t="shared" si="305"/>
        <v>5.5813201995215662</v>
      </c>
      <c r="BT117" s="73">
        <f t="shared" si="306"/>
        <v>3.6203741566603966</v>
      </c>
      <c r="BU117" s="73">
        <f t="shared" si="307"/>
        <v>4.477555263493036</v>
      </c>
      <c r="BV117" s="73">
        <f t="shared" si="308"/>
        <v>2.0997875920263969</v>
      </c>
      <c r="BW117" s="73">
        <f t="shared" si="309"/>
        <v>0.16300965711645873</v>
      </c>
      <c r="BX117" s="73">
        <f t="shared" si="310"/>
        <v>0.55813295239963778</v>
      </c>
      <c r="BY117" s="73">
        <f t="shared" si="311"/>
        <v>4.0000000000000029E-2</v>
      </c>
      <c r="BZ117" s="73">
        <f t="shared" si="312"/>
        <v>2.7112069962871215</v>
      </c>
      <c r="CA117" s="73">
        <f t="shared" si="313"/>
        <v>5.2427155563945522</v>
      </c>
      <c r="CB117" s="73">
        <f t="shared" si="314"/>
        <v>2.0549218703391996</v>
      </c>
      <c r="CC117" s="73">
        <f t="shared" si="315"/>
        <v>4.0000000000000029E-2</v>
      </c>
      <c r="CD117" s="73">
        <f t="shared" si="316"/>
        <v>0.69239547389791645</v>
      </c>
      <c r="CE117" s="73">
        <f t="shared" si="317"/>
        <v>0.28155298908273779</v>
      </c>
      <c r="CF117" s="73">
        <f t="shared" si="318"/>
        <v>4.0000000000000029E-2</v>
      </c>
      <c r="CG117" s="73">
        <f t="shared" si="319"/>
        <v>5.9578420500328785E-2</v>
      </c>
      <c r="CH117" s="73">
        <f t="shared" si="320"/>
        <v>0.13366799400078988</v>
      </c>
      <c r="CI117" s="73"/>
      <c r="CJ117" s="73">
        <f t="shared" si="350"/>
        <v>48.772307698322834</v>
      </c>
      <c r="CK117" s="73"/>
      <c r="CL117" s="78">
        <f t="shared" si="351"/>
        <v>9.368226705203625E-2</v>
      </c>
      <c r="CM117" s="78">
        <f t="shared" si="321"/>
        <v>2.868092328554572E-2</v>
      </c>
      <c r="CN117" s="78">
        <f t="shared" si="322"/>
        <v>6.3820224284511784E-2</v>
      </c>
      <c r="CO117" s="78">
        <f t="shared" si="323"/>
        <v>4.1983503577045403E-2</v>
      </c>
      <c r="CP117" s="78">
        <f t="shared" si="324"/>
        <v>4.7623702196071101E-2</v>
      </c>
      <c r="CQ117" s="78">
        <f t="shared" si="325"/>
        <v>8.7694491716255093E-3</v>
      </c>
      <c r="CR117" s="78">
        <f t="shared" si="326"/>
        <v>1.0463068184658912E-2</v>
      </c>
      <c r="CS117" s="78">
        <f t="shared" si="327"/>
        <v>2.1340882553971055E-2</v>
      </c>
      <c r="CT117" s="78">
        <f t="shared" si="328"/>
        <v>2.276301937195318E-3</v>
      </c>
      <c r="CU117" s="78">
        <f t="shared" si="329"/>
        <v>0.11144161495720628</v>
      </c>
      <c r="CV117" s="78">
        <f t="shared" si="330"/>
        <v>0.11443625415562395</v>
      </c>
      <c r="CW117" s="78">
        <f t="shared" si="331"/>
        <v>7.4230118022176203E-2</v>
      </c>
      <c r="CX117" s="78">
        <f t="shared" si="332"/>
        <v>9.1805277929200971E-2</v>
      </c>
      <c r="CY117" s="78">
        <f t="shared" si="333"/>
        <v>4.3052865265561416E-2</v>
      </c>
      <c r="CZ117" s="78">
        <f t="shared" si="334"/>
        <v>3.342258441506229E-3</v>
      </c>
      <c r="DA117" s="78">
        <f t="shared" si="335"/>
        <v>1.1443644533941762E-2</v>
      </c>
      <c r="DB117" s="78">
        <f t="shared" si="336"/>
        <v>8.2013753065400953E-4</v>
      </c>
      <c r="DC117" s="78">
        <f t="shared" si="337"/>
        <v>5.5589065275669813E-2</v>
      </c>
      <c r="DD117" s="78">
        <f t="shared" si="338"/>
        <v>0.10749369475856967</v>
      </c>
      <c r="DE117" s="78">
        <f t="shared" si="339"/>
        <v>4.2132963710672718E-2</v>
      </c>
      <c r="DF117" s="78">
        <f t="shared" si="340"/>
        <v>8.2013753065400953E-4</v>
      </c>
      <c r="DG117" s="78">
        <f t="shared" si="341"/>
        <v>1.4196487854966237E-2</v>
      </c>
      <c r="DH117" s="78">
        <f t="shared" si="342"/>
        <v>5.7728043303642926E-3</v>
      </c>
      <c r="DI117" s="78">
        <f t="shared" si="343"/>
        <v>8.2013753065400953E-4</v>
      </c>
      <c r="DJ117" s="78">
        <f t="shared" si="344"/>
        <v>1.2215624667351458E-3</v>
      </c>
      <c r="DK117" s="78">
        <f t="shared" si="345"/>
        <v>2.7406534631820674E-3</v>
      </c>
      <c r="DN117" s="78">
        <f t="shared" si="197"/>
        <v>0.22816691819913915</v>
      </c>
      <c r="DO117" s="78">
        <f t="shared" si="198"/>
        <v>0.18210835334317399</v>
      </c>
      <c r="DP117" s="78">
        <f t="shared" si="199"/>
        <v>0.1621968792292538</v>
      </c>
      <c r="DQ117" s="78">
        <f t="shared" si="200"/>
        <v>0.10883972312940093</v>
      </c>
      <c r="DR117" s="78">
        <f t="shared" si="201"/>
        <v>8.8197102106326572E-2</v>
      </c>
      <c r="DS117" s="78">
        <f t="shared" si="202"/>
        <v>4.2849701847450794E-2</v>
      </c>
      <c r="DT117" s="78">
        <f t="shared" si="203"/>
        <v>0.14552186763303157</v>
      </c>
      <c r="DU117" s="78">
        <f t="shared" si="204"/>
        <v>0.2494950536039966</v>
      </c>
      <c r="DV117" s="78">
        <f t="shared" si="205"/>
        <v>0.30238428907220177</v>
      </c>
      <c r="DW117" s="78">
        <f t="shared" si="206"/>
        <v>0.39191326506420737</v>
      </c>
      <c r="DX117" s="78">
        <f t="shared" si="207"/>
        <v>0.32352451537256249</v>
      </c>
      <c r="DY117" s="78">
        <f t="shared" si="208"/>
        <v>0.21243051965844481</v>
      </c>
      <c r="DZ117" s="78">
        <f t="shared" si="209"/>
        <v>0.14964404617021038</v>
      </c>
      <c r="EA117" s="78">
        <f t="shared" si="210"/>
        <v>5.8658905771663418E-2</v>
      </c>
      <c r="EB117" s="78">
        <f t="shared" si="211"/>
        <v>7.1195105781771809E-2</v>
      </c>
      <c r="EC117" s="78">
        <f t="shared" si="212"/>
        <v>0.17534654209883527</v>
      </c>
      <c r="ED117" s="78">
        <f t="shared" si="213"/>
        <v>0.2060358612755662</v>
      </c>
      <c r="EE117" s="78">
        <f t="shared" si="214"/>
        <v>0.20603586127556622</v>
      </c>
      <c r="EF117" s="78">
        <f t="shared" si="215"/>
        <v>0.16464328385486265</v>
      </c>
      <c r="EG117" s="78">
        <f t="shared" si="216"/>
        <v>6.2922393426657258E-2</v>
      </c>
      <c r="EH117" s="78">
        <f t="shared" si="217"/>
        <v>2.160956724663855E-2</v>
      </c>
      <c r="EI117" s="78">
        <f t="shared" si="218"/>
        <v>2.2010992182719683E-2</v>
      </c>
      <c r="EJ117" s="78">
        <f t="shared" si="219"/>
        <v>1.0555157790935514E-2</v>
      </c>
      <c r="EK117" s="78">
        <f t="shared" si="220"/>
        <v>9.8464620512607473E-2</v>
      </c>
      <c r="EL117" s="78">
        <f t="shared" si="221"/>
        <v>0.12632540626749919</v>
      </c>
      <c r="EM117" s="78">
        <f t="shared" si="222"/>
        <v>0.18892406808527581</v>
      </c>
    </row>
    <row r="118" spans="1:143" x14ac:dyDescent="0.25">
      <c r="A118" s="79">
        <f t="shared" si="346"/>
        <v>8.1904712660813288E-4</v>
      </c>
      <c r="B118">
        <v>1959</v>
      </c>
      <c r="C118" s="79">
        <f t="shared" si="275"/>
        <v>0.39105645763519326</v>
      </c>
      <c r="D118" s="81">
        <f t="shared" si="347"/>
        <v>1E-3</v>
      </c>
      <c r="E118" s="74">
        <f t="shared" si="348"/>
        <v>0.15314901162408878</v>
      </c>
      <c r="F118">
        <v>1959</v>
      </c>
      <c r="G118" s="72">
        <v>230000</v>
      </c>
      <c r="H118" s="27">
        <v>5.4541275366125963E-2</v>
      </c>
      <c r="I118" s="27">
        <v>2.2263085308990609E-2</v>
      </c>
      <c r="J118" s="27">
        <v>7.8905890851776447E-2</v>
      </c>
      <c r="K118" s="27">
        <v>0.11174229986208709</v>
      </c>
      <c r="L118" s="27">
        <v>1.8125697773691468E-2</v>
      </c>
      <c r="M118" s="27">
        <v>9.5553950220003941E-3</v>
      </c>
      <c r="N118" s="27">
        <v>1.0343468838247849E-2</v>
      </c>
      <c r="O118" s="27">
        <v>2.3182504761279307E-2</v>
      </c>
      <c r="P118" s="82">
        <v>1E-3</v>
      </c>
      <c r="Q118" s="27">
        <v>0.15314901162408878</v>
      </c>
      <c r="R118" s="27">
        <v>0.10954226045839627</v>
      </c>
      <c r="S118" s="27">
        <v>8.0416365666250739E-2</v>
      </c>
      <c r="T118" s="27">
        <v>8.6326919288106652E-2</v>
      </c>
      <c r="U118" s="27">
        <v>6.9613187101858539E-3</v>
      </c>
      <c r="V118" s="82">
        <v>1E-3</v>
      </c>
      <c r="W118" s="27">
        <v>2.4725815984763908E-2</v>
      </c>
      <c r="X118" s="82">
        <v>1E-3</v>
      </c>
      <c r="Y118" s="27">
        <v>4.0355946673671768E-2</v>
      </c>
      <c r="Z118" s="27">
        <v>9.9428646483220598E-2</v>
      </c>
      <c r="AA118" s="27">
        <v>2.9125894792145533E-2</v>
      </c>
      <c r="AB118" s="82">
        <v>1E-3</v>
      </c>
      <c r="AC118" s="27">
        <v>2.0555592040454457E-2</v>
      </c>
      <c r="AD118" s="27">
        <v>1.7239114730413081E-2</v>
      </c>
      <c r="AE118" s="82">
        <v>1E-3</v>
      </c>
      <c r="AF118" s="27">
        <v>3.5134957641032379E-3</v>
      </c>
      <c r="AG118" s="82">
        <v>1E-3</v>
      </c>
      <c r="AH118" s="75">
        <f t="shared" si="349"/>
        <v>6.2722466671044863E-2</v>
      </c>
      <c r="AI118" s="75">
        <f t="shared" si="276"/>
        <v>2.5602548105339202E-2</v>
      </c>
      <c r="AJ118" s="75">
        <f t="shared" si="277"/>
        <v>9.0741774479542917E-2</v>
      </c>
      <c r="AK118" s="75">
        <f t="shared" si="278"/>
        <v>0.12850364484140014</v>
      </c>
      <c r="AL118" s="75">
        <f t="shared" si="279"/>
        <v>2.084455243974519E-2</v>
      </c>
      <c r="AM118" s="75">
        <f t="shared" si="280"/>
        <v>1.0988704275300454E-2</v>
      </c>
      <c r="AN118" s="75">
        <f t="shared" si="281"/>
        <v>1.1894989163985027E-2</v>
      </c>
      <c r="AO118" s="75">
        <f t="shared" si="282"/>
        <v>2.6659880475471204E-2</v>
      </c>
      <c r="AP118" s="80">
        <v>1E-3</v>
      </c>
      <c r="AQ118" s="75">
        <f t="shared" si="283"/>
        <v>0.17612136336770209</v>
      </c>
      <c r="AR118" s="75">
        <f t="shared" si="284"/>
        <v>0.1259735995271557</v>
      </c>
      <c r="AS118" s="75">
        <f t="shared" si="285"/>
        <v>9.2478820516188359E-2</v>
      </c>
      <c r="AT118" s="75">
        <f t="shared" si="286"/>
        <v>9.9275957181322649E-2</v>
      </c>
      <c r="AU118" s="75">
        <f t="shared" si="287"/>
        <v>8.0055165167137315E-3</v>
      </c>
      <c r="AV118" s="80">
        <v>1E-3</v>
      </c>
      <c r="AW118" s="75">
        <f t="shared" si="288"/>
        <v>2.8434688382478493E-2</v>
      </c>
      <c r="AX118" s="80">
        <v>1E-3</v>
      </c>
      <c r="AY118" s="75">
        <f t="shared" si="289"/>
        <v>4.6409338674722529E-2</v>
      </c>
      <c r="AZ118" s="75">
        <f t="shared" si="290"/>
        <v>0.11434294345570369</v>
      </c>
      <c r="BA118" s="75">
        <f t="shared" si="291"/>
        <v>3.3494779010967361E-2</v>
      </c>
      <c r="BB118" s="80">
        <v>1E-3</v>
      </c>
      <c r="BC118" s="75">
        <f t="shared" si="292"/>
        <v>2.3638930846522625E-2</v>
      </c>
      <c r="BD118" s="75">
        <f t="shared" si="293"/>
        <v>1.9824981939975044E-2</v>
      </c>
      <c r="BE118" s="80">
        <v>1E-3</v>
      </c>
      <c r="BF118" s="75">
        <f t="shared" si="294"/>
        <v>4.0405201287187237E-3</v>
      </c>
      <c r="BG118" s="80">
        <v>1E-3</v>
      </c>
      <c r="BH118" s="80"/>
      <c r="BI118" s="73">
        <f t="shared" si="295"/>
        <v>4.506377887867318</v>
      </c>
      <c r="BJ118" s="73">
        <f t="shared" si="296"/>
        <v>1.3732322674492889</v>
      </c>
      <c r="BK118" s="73">
        <f t="shared" si="297"/>
        <v>3.0219178417006409</v>
      </c>
      <c r="BL118" s="73">
        <f t="shared" si="298"/>
        <v>1.9191287098718954</v>
      </c>
      <c r="BM118" s="73">
        <f t="shared" si="299"/>
        <v>2.3018733048003273</v>
      </c>
      <c r="BN118" s="73">
        <f t="shared" si="300"/>
        <v>0.41671756906802115</v>
      </c>
      <c r="BO118" s="73">
        <f t="shared" si="301"/>
        <v>0.49841299180673154</v>
      </c>
      <c r="BP118" s="73">
        <f t="shared" si="302"/>
        <v>1.0141842100005747</v>
      </c>
      <c r="BQ118" s="73">
        <f t="shared" si="303"/>
        <v>0.11002049849517839</v>
      </c>
      <c r="BR118" s="73">
        <f t="shared" si="304"/>
        <v>5.2591433717231784</v>
      </c>
      <c r="BS118" s="73">
        <f t="shared" si="305"/>
        <v>5.4553465999944102</v>
      </c>
      <c r="BT118" s="73">
        <f t="shared" si="306"/>
        <v>3.5278953361442085</v>
      </c>
      <c r="BU118" s="73">
        <f t="shared" si="307"/>
        <v>4.3782793063117129</v>
      </c>
      <c r="BV118" s="73">
        <f t="shared" si="308"/>
        <v>2.0917820755096832</v>
      </c>
      <c r="BW118" s="73">
        <f t="shared" si="309"/>
        <v>0.16200965711645873</v>
      </c>
      <c r="BX118" s="73">
        <f t="shared" si="310"/>
        <v>0.52969826401715925</v>
      </c>
      <c r="BY118" s="73">
        <f t="shared" si="311"/>
        <v>3.9000000000000028E-2</v>
      </c>
      <c r="BZ118" s="73">
        <f t="shared" si="312"/>
        <v>2.6647976576123988</v>
      </c>
      <c r="CA118" s="73">
        <f t="shared" si="313"/>
        <v>5.1283726129388487</v>
      </c>
      <c r="CB118" s="73">
        <f t="shared" si="314"/>
        <v>2.0214270913282322</v>
      </c>
      <c r="CC118" s="73">
        <f t="shared" si="315"/>
        <v>3.9000000000000028E-2</v>
      </c>
      <c r="CD118" s="73">
        <f t="shared" si="316"/>
        <v>0.66875654305139387</v>
      </c>
      <c r="CE118" s="73">
        <f t="shared" si="317"/>
        <v>0.26172800714276273</v>
      </c>
      <c r="CF118" s="73">
        <f t="shared" si="318"/>
        <v>3.9000000000000028E-2</v>
      </c>
      <c r="CG118" s="73">
        <f t="shared" si="319"/>
        <v>5.5537900371610063E-2</v>
      </c>
      <c r="CH118" s="73">
        <f t="shared" si="320"/>
        <v>0.13266799400078988</v>
      </c>
      <c r="CI118" s="73"/>
      <c r="CJ118" s="73">
        <f t="shared" si="350"/>
        <v>47.616307698322828</v>
      </c>
      <c r="CK118" s="73"/>
      <c r="CL118" s="78">
        <f t="shared" si="351"/>
        <v>9.4639381037644896E-2</v>
      </c>
      <c r="CM118" s="78">
        <f t="shared" si="321"/>
        <v>2.8839536995382314E-2</v>
      </c>
      <c r="CN118" s="78">
        <f t="shared" si="322"/>
        <v>6.3463926284378427E-2</v>
      </c>
      <c r="CO118" s="78">
        <f t="shared" si="323"/>
        <v>4.0304021933634561E-2</v>
      </c>
      <c r="CP118" s="78">
        <f t="shared" si="324"/>
        <v>4.8342120925965987E-2</v>
      </c>
      <c r="CQ118" s="78">
        <f t="shared" si="325"/>
        <v>8.7515725013407337E-3</v>
      </c>
      <c r="CR118" s="78">
        <f t="shared" si="326"/>
        <v>1.0467275097524769E-2</v>
      </c>
      <c r="CS118" s="78">
        <f t="shared" si="327"/>
        <v>2.1299093924418186E-2</v>
      </c>
      <c r="CT118" s="78">
        <f t="shared" si="328"/>
        <v>2.3105634143710308E-3</v>
      </c>
      <c r="CU118" s="78">
        <f t="shared" si="329"/>
        <v>0.11044836582128394</v>
      </c>
      <c r="CV118" s="78">
        <f t="shared" si="330"/>
        <v>0.11456887070197092</v>
      </c>
      <c r="CW118" s="78">
        <f t="shared" si="331"/>
        <v>7.4090065078029357E-2</v>
      </c>
      <c r="CX118" s="78">
        <f t="shared" si="332"/>
        <v>9.1949156033909102E-2</v>
      </c>
      <c r="CY118" s="78">
        <f t="shared" si="333"/>
        <v>4.3929951241964131E-2</v>
      </c>
      <c r="CZ118" s="78">
        <f t="shared" si="334"/>
        <v>3.4023985677949812E-3</v>
      </c>
      <c r="DA118" s="78">
        <f t="shared" si="335"/>
        <v>1.1124303618271028E-2</v>
      </c>
      <c r="DB118" s="78">
        <f t="shared" si="336"/>
        <v>8.1904712660813288E-4</v>
      </c>
      <c r="DC118" s="78">
        <f t="shared" si="337"/>
        <v>5.5963970883577352E-2</v>
      </c>
      <c r="DD118" s="78">
        <f t="shared" si="338"/>
        <v>0.10770202186675393</v>
      </c>
      <c r="DE118" s="78">
        <f t="shared" si="339"/>
        <v>4.245241155898008E-2</v>
      </c>
      <c r="DF118" s="78">
        <f t="shared" si="340"/>
        <v>8.1904712660813288E-4</v>
      </c>
      <c r="DG118" s="78">
        <f t="shared" si="341"/>
        <v>1.404469551247774E-2</v>
      </c>
      <c r="DH118" s="78">
        <f t="shared" si="342"/>
        <v>5.4966044154654498E-3</v>
      </c>
      <c r="DI118" s="78">
        <f t="shared" si="343"/>
        <v>8.1904712660813288E-4</v>
      </c>
      <c r="DJ118" s="78">
        <f t="shared" si="344"/>
        <v>1.1663630183901524E-3</v>
      </c>
      <c r="DK118" s="78">
        <f t="shared" si="345"/>
        <v>2.7861881866464585E-3</v>
      </c>
      <c r="DN118" s="78">
        <f t="shared" si="197"/>
        <v>0.22724686625104021</v>
      </c>
      <c r="DO118" s="78">
        <f t="shared" si="198"/>
        <v>0.18094960613936129</v>
      </c>
      <c r="DP118" s="78">
        <f t="shared" si="199"/>
        <v>0.16086164164531971</v>
      </c>
      <c r="DQ118" s="78">
        <f t="shared" si="200"/>
        <v>0.10786499045846604</v>
      </c>
      <c r="DR118" s="78">
        <f t="shared" si="201"/>
        <v>8.8860062449249669E-2</v>
      </c>
      <c r="DS118" s="78">
        <f t="shared" si="202"/>
        <v>4.2828504937654721E-2</v>
      </c>
      <c r="DT118" s="78">
        <f t="shared" si="203"/>
        <v>0.14452529825759791</v>
      </c>
      <c r="DU118" s="78">
        <f t="shared" si="204"/>
        <v>0.24862689386204406</v>
      </c>
      <c r="DV118" s="78">
        <f t="shared" si="205"/>
        <v>0.30141786501565521</v>
      </c>
      <c r="DW118" s="78">
        <f t="shared" si="206"/>
        <v>0.39105645763519326</v>
      </c>
      <c r="DX118" s="78">
        <f t="shared" si="207"/>
        <v>0.32453804305587347</v>
      </c>
      <c r="DY118" s="78">
        <f t="shared" si="208"/>
        <v>0.21337157092169759</v>
      </c>
      <c r="DZ118" s="78">
        <f t="shared" si="209"/>
        <v>0.15040580946193924</v>
      </c>
      <c r="EA118" s="78">
        <f t="shared" si="210"/>
        <v>5.9275700554638266E-2</v>
      </c>
      <c r="EB118" s="78">
        <f t="shared" si="211"/>
        <v>7.1309720196251494E-2</v>
      </c>
      <c r="EC118" s="78">
        <f t="shared" si="212"/>
        <v>0.17560934349521046</v>
      </c>
      <c r="ED118" s="78">
        <f t="shared" si="213"/>
        <v>0.20693745143591949</v>
      </c>
      <c r="EE118" s="78">
        <f t="shared" si="214"/>
        <v>0.20693745143591949</v>
      </c>
      <c r="EF118" s="78">
        <f t="shared" si="215"/>
        <v>0.16501817606481989</v>
      </c>
      <c r="EG118" s="78">
        <f t="shared" si="216"/>
        <v>6.2812758613531403E-2</v>
      </c>
      <c r="EH118" s="78">
        <f t="shared" si="217"/>
        <v>2.1179394181159456E-2</v>
      </c>
      <c r="EI118" s="78">
        <f t="shared" si="218"/>
        <v>2.1526710072941477E-2</v>
      </c>
      <c r="EJ118" s="78">
        <f t="shared" si="219"/>
        <v>1.0268202747110194E-2</v>
      </c>
      <c r="EK118" s="78">
        <f t="shared" si="220"/>
        <v>9.9410979369289637E-2</v>
      </c>
      <c r="EL118" s="78">
        <f t="shared" si="221"/>
        <v>0.12743146923806381</v>
      </c>
      <c r="EM118" s="78">
        <f t="shared" si="222"/>
        <v>0.1897290325040521</v>
      </c>
    </row>
    <row r="119" spans="1:143" x14ac:dyDescent="0.25">
      <c r="A119" s="79">
        <f t="shared" si="346"/>
        <v>8.1790246088645261E-4</v>
      </c>
      <c r="B119">
        <v>1960</v>
      </c>
      <c r="C119" s="79">
        <f t="shared" si="275"/>
        <v>0.39015701297724092</v>
      </c>
      <c r="D119" s="81">
        <f t="shared" si="347"/>
        <v>1E-3</v>
      </c>
      <c r="E119" s="74">
        <f t="shared" si="348"/>
        <v>0.15314901162408878</v>
      </c>
      <c r="F119">
        <v>1960</v>
      </c>
      <c r="G119" s="72">
        <v>230300</v>
      </c>
      <c r="H119" s="27">
        <v>5.4541275366125963E-2</v>
      </c>
      <c r="I119" s="27">
        <v>2.2263085308990609E-2</v>
      </c>
      <c r="J119" s="27">
        <v>7.8905890851776447E-2</v>
      </c>
      <c r="K119" s="27">
        <v>0.11174229986208709</v>
      </c>
      <c r="L119" s="27">
        <v>1.8125697773691468E-2</v>
      </c>
      <c r="M119" s="27">
        <v>9.5553950220003941E-3</v>
      </c>
      <c r="N119" s="27">
        <v>1.0343468838247849E-2</v>
      </c>
      <c r="O119" s="27">
        <v>2.3182504761279307E-2</v>
      </c>
      <c r="P119" s="82">
        <v>1E-3</v>
      </c>
      <c r="Q119" s="27">
        <v>0.15314901162408878</v>
      </c>
      <c r="R119" s="27">
        <v>0.10954226045839627</v>
      </c>
      <c r="S119" s="27">
        <v>8.0416365666250739E-2</v>
      </c>
      <c r="T119" s="27">
        <v>8.6326919288106652E-2</v>
      </c>
      <c r="U119" s="27">
        <v>6.9613187101858539E-3</v>
      </c>
      <c r="V119" s="82">
        <v>1E-3</v>
      </c>
      <c r="W119" s="27">
        <v>2.4725815984763908E-2</v>
      </c>
      <c r="X119" s="82">
        <v>1E-3</v>
      </c>
      <c r="Y119" s="27">
        <v>4.0355946673671768E-2</v>
      </c>
      <c r="Z119" s="27">
        <v>9.9428646483220598E-2</v>
      </c>
      <c r="AA119" s="27">
        <v>2.9125894792145533E-2</v>
      </c>
      <c r="AB119" s="82">
        <v>1E-3</v>
      </c>
      <c r="AC119" s="27">
        <v>2.0555592040454457E-2</v>
      </c>
      <c r="AD119" s="27">
        <v>1.7239114730413081E-2</v>
      </c>
      <c r="AE119" s="82">
        <v>1E-3</v>
      </c>
      <c r="AF119" s="27">
        <v>3.5134957641032379E-3</v>
      </c>
      <c r="AG119" s="82">
        <v>1E-3</v>
      </c>
      <c r="AH119" s="75">
        <f t="shared" si="349"/>
        <v>6.2804278584094042E-2</v>
      </c>
      <c r="AI119" s="75">
        <f t="shared" si="276"/>
        <v>2.5635942733302688E-2</v>
      </c>
      <c r="AJ119" s="75">
        <f t="shared" si="277"/>
        <v>9.0860133315820588E-2</v>
      </c>
      <c r="AK119" s="75">
        <f t="shared" si="278"/>
        <v>0.12867125829119327</v>
      </c>
      <c r="AL119" s="75">
        <f t="shared" si="279"/>
        <v>2.0871740986405724E-2</v>
      </c>
      <c r="AM119" s="75">
        <f t="shared" si="280"/>
        <v>1.1003037367833453E-2</v>
      </c>
      <c r="AN119" s="75">
        <f t="shared" si="281"/>
        <v>1.19105043672424E-2</v>
      </c>
      <c r="AO119" s="75">
        <f t="shared" si="282"/>
        <v>2.6694654232613121E-2</v>
      </c>
      <c r="AP119" s="80">
        <v>1E-3</v>
      </c>
      <c r="AQ119" s="75">
        <f t="shared" si="283"/>
        <v>0.17635108688513826</v>
      </c>
      <c r="AR119" s="75">
        <f t="shared" si="284"/>
        <v>0.12613791291784329</v>
      </c>
      <c r="AS119" s="75">
        <f t="shared" si="285"/>
        <v>9.259944506468773E-2</v>
      </c>
      <c r="AT119" s="75">
        <f t="shared" si="286"/>
        <v>9.9405447560254809E-2</v>
      </c>
      <c r="AU119" s="75">
        <f t="shared" si="287"/>
        <v>8.0159584947790113E-3</v>
      </c>
      <c r="AV119" s="80">
        <v>1E-3</v>
      </c>
      <c r="AW119" s="75">
        <f t="shared" si="288"/>
        <v>2.847177710645564E-2</v>
      </c>
      <c r="AX119" s="80">
        <v>1E-3</v>
      </c>
      <c r="AY119" s="75">
        <f t="shared" si="289"/>
        <v>4.6469872594733043E-2</v>
      </c>
      <c r="AZ119" s="75">
        <f t="shared" si="290"/>
        <v>0.11449208642542852</v>
      </c>
      <c r="BA119" s="75">
        <f t="shared" si="291"/>
        <v>3.3538467853155583E-2</v>
      </c>
      <c r="BB119" s="80">
        <v>1E-3</v>
      </c>
      <c r="BC119" s="75">
        <f t="shared" si="292"/>
        <v>2.3669764234583307E-2</v>
      </c>
      <c r="BD119" s="75">
        <f t="shared" si="293"/>
        <v>1.9850840612070663E-2</v>
      </c>
      <c r="BE119" s="80">
        <v>1E-3</v>
      </c>
      <c r="BF119" s="75">
        <f t="shared" si="294"/>
        <v>4.045790372364879E-3</v>
      </c>
      <c r="BG119" s="80">
        <v>1E-3</v>
      </c>
      <c r="BH119" s="80"/>
      <c r="BI119" s="73">
        <f t="shared" si="295"/>
        <v>4.4436554211962731</v>
      </c>
      <c r="BJ119" s="73">
        <f t="shared" si="296"/>
        <v>1.3476297193439497</v>
      </c>
      <c r="BK119" s="73">
        <f t="shared" si="297"/>
        <v>2.9311760672210978</v>
      </c>
      <c r="BL119" s="73">
        <f t="shared" si="298"/>
        <v>1.7906250650304953</v>
      </c>
      <c r="BM119" s="73">
        <f t="shared" si="299"/>
        <v>2.2810287523605819</v>
      </c>
      <c r="BN119" s="73">
        <f t="shared" si="300"/>
        <v>0.40572886479272069</v>
      </c>
      <c r="BO119" s="73">
        <f t="shared" si="301"/>
        <v>0.48651800264274653</v>
      </c>
      <c r="BP119" s="73">
        <f t="shared" si="302"/>
        <v>0.98752432952510338</v>
      </c>
      <c r="BQ119" s="73">
        <f t="shared" si="303"/>
        <v>0.10902049849517839</v>
      </c>
      <c r="BR119" s="73">
        <f t="shared" si="304"/>
        <v>5.083022008355476</v>
      </c>
      <c r="BS119" s="73">
        <f t="shared" si="305"/>
        <v>5.3293730004672542</v>
      </c>
      <c r="BT119" s="73">
        <f t="shared" si="306"/>
        <v>3.4354165156280203</v>
      </c>
      <c r="BU119" s="73">
        <f t="shared" si="307"/>
        <v>4.2790033491303898</v>
      </c>
      <c r="BV119" s="73">
        <f t="shared" si="308"/>
        <v>2.0837765589929695</v>
      </c>
      <c r="BW119" s="73">
        <f t="shared" si="309"/>
        <v>0.16100965711645873</v>
      </c>
      <c r="BX119" s="73">
        <f t="shared" si="310"/>
        <v>0.50126357563468071</v>
      </c>
      <c r="BY119" s="73">
        <f t="shared" si="311"/>
        <v>3.8000000000000027E-2</v>
      </c>
      <c r="BZ119" s="73">
        <f t="shared" si="312"/>
        <v>2.6183883189376762</v>
      </c>
      <c r="CA119" s="73">
        <f t="shared" si="313"/>
        <v>5.0140296694831452</v>
      </c>
      <c r="CB119" s="73">
        <f t="shared" si="314"/>
        <v>1.987932312317265</v>
      </c>
      <c r="CC119" s="73">
        <f t="shared" si="315"/>
        <v>3.8000000000000027E-2</v>
      </c>
      <c r="CD119" s="73">
        <f t="shared" si="316"/>
        <v>0.64511761220487129</v>
      </c>
      <c r="CE119" s="73">
        <f t="shared" si="317"/>
        <v>0.24190302520278767</v>
      </c>
      <c r="CF119" s="73">
        <f t="shared" si="318"/>
        <v>3.8000000000000027E-2</v>
      </c>
      <c r="CG119" s="73">
        <f t="shared" si="319"/>
        <v>5.1497380242891341E-2</v>
      </c>
      <c r="CH119" s="73">
        <f t="shared" si="320"/>
        <v>0.13166799400078988</v>
      </c>
      <c r="CI119" s="73"/>
      <c r="CJ119" s="73">
        <f t="shared" si="350"/>
        <v>46.460307698322815</v>
      </c>
      <c r="CK119" s="73"/>
      <c r="CL119" s="78">
        <f t="shared" si="351"/>
        <v>9.5644123798101444E-2</v>
      </c>
      <c r="CM119" s="78">
        <f t="shared" si="321"/>
        <v>2.9006043784608818E-2</v>
      </c>
      <c r="CN119" s="78">
        <f t="shared" si="322"/>
        <v>6.3089897859779157E-2</v>
      </c>
      <c r="CO119" s="78">
        <f t="shared" si="323"/>
        <v>3.8540964400352769E-2</v>
      </c>
      <c r="CP119" s="78">
        <f t="shared" si="324"/>
        <v>4.9096290260749298E-2</v>
      </c>
      <c r="CQ119" s="78">
        <f t="shared" si="325"/>
        <v>8.7328062359640218E-3</v>
      </c>
      <c r="CR119" s="78">
        <f t="shared" si="326"/>
        <v>1.0471691358606941E-2</v>
      </c>
      <c r="CS119" s="78">
        <f t="shared" si="327"/>
        <v>2.1255225771153304E-2</v>
      </c>
      <c r="CT119" s="78">
        <f t="shared" si="328"/>
        <v>2.3465298422703723E-3</v>
      </c>
      <c r="CU119" s="78">
        <f t="shared" si="329"/>
        <v>0.10940568972036682</v>
      </c>
      <c r="CV119" s="78">
        <f t="shared" si="330"/>
        <v>0.11470808663326268</v>
      </c>
      <c r="CW119" s="78">
        <f t="shared" si="331"/>
        <v>7.3943042692160996E-2</v>
      </c>
      <c r="CX119" s="78">
        <f t="shared" si="332"/>
        <v>9.2100193931450414E-2</v>
      </c>
      <c r="CY119" s="78">
        <f t="shared" si="333"/>
        <v>4.48506835667856E-2</v>
      </c>
      <c r="CZ119" s="78">
        <f t="shared" si="334"/>
        <v>3.4655314416325114E-3</v>
      </c>
      <c r="DA119" s="78">
        <f t="shared" si="335"/>
        <v>1.0789071370114409E-2</v>
      </c>
      <c r="DB119" s="78">
        <f t="shared" si="336"/>
        <v>8.1790246088645261E-4</v>
      </c>
      <c r="DC119" s="78">
        <f t="shared" si="337"/>
        <v>5.6357532884617513E-2</v>
      </c>
      <c r="DD119" s="78">
        <f t="shared" si="338"/>
        <v>0.10792071593757757</v>
      </c>
      <c r="DE119" s="78">
        <f t="shared" si="339"/>
        <v>4.2787756061052257E-2</v>
      </c>
      <c r="DF119" s="78">
        <f t="shared" si="340"/>
        <v>8.1790246088645261E-4</v>
      </c>
      <c r="DG119" s="78">
        <f t="shared" si="341"/>
        <v>1.3885349541672528E-2</v>
      </c>
      <c r="DH119" s="78">
        <f t="shared" si="342"/>
        <v>5.2066599897167753E-3</v>
      </c>
      <c r="DI119" s="78">
        <f t="shared" si="343"/>
        <v>8.1790246088645261E-4</v>
      </c>
      <c r="DJ119" s="78">
        <f t="shared" si="344"/>
        <v>1.1084166849964785E-3</v>
      </c>
      <c r="DK119" s="78">
        <f t="shared" si="345"/>
        <v>2.8339888503481222E-3</v>
      </c>
      <c r="DN119" s="78">
        <f t="shared" si="197"/>
        <v>0.22628102984284218</v>
      </c>
      <c r="DO119" s="78">
        <f t="shared" si="198"/>
        <v>0.17973319630549003</v>
      </c>
      <c r="DP119" s="78">
        <f t="shared" si="199"/>
        <v>0.15945995875684527</v>
      </c>
      <c r="DQ119" s="78">
        <f t="shared" si="200"/>
        <v>0.10684175225567302</v>
      </c>
      <c r="DR119" s="78">
        <f t="shared" si="201"/>
        <v>8.9556013626473557E-2</v>
      </c>
      <c r="DS119" s="78">
        <f t="shared" si="202"/>
        <v>4.2806253207994638E-2</v>
      </c>
      <c r="DT119" s="78">
        <f t="shared" si="203"/>
        <v>0.14347913669239742</v>
      </c>
      <c r="DU119" s="78">
        <f t="shared" si="204"/>
        <v>0.24771553196705318</v>
      </c>
      <c r="DV119" s="78">
        <f t="shared" si="205"/>
        <v>0.30040334888806086</v>
      </c>
      <c r="DW119" s="78">
        <f t="shared" si="206"/>
        <v>0.39015701297724092</v>
      </c>
      <c r="DX119" s="78">
        <f t="shared" si="207"/>
        <v>0.3256020068236597</v>
      </c>
      <c r="DY119" s="78">
        <f t="shared" si="208"/>
        <v>0.21435945163202952</v>
      </c>
      <c r="DZ119" s="78">
        <f t="shared" si="209"/>
        <v>0.15120548030998293</v>
      </c>
      <c r="EA119" s="78">
        <f t="shared" si="210"/>
        <v>5.9923188839418967E-2</v>
      </c>
      <c r="EB119" s="78">
        <f t="shared" si="211"/>
        <v>7.143003815725088E-2</v>
      </c>
      <c r="EC119" s="78">
        <f t="shared" si="212"/>
        <v>0.17588522265319595</v>
      </c>
      <c r="ED119" s="78">
        <f t="shared" si="213"/>
        <v>0.20788390734413378</v>
      </c>
      <c r="EE119" s="78">
        <f t="shared" si="214"/>
        <v>0.20788390734413378</v>
      </c>
      <c r="EF119" s="78">
        <f t="shared" si="215"/>
        <v>0.16541172400118881</v>
      </c>
      <c r="EG119" s="78">
        <f t="shared" si="216"/>
        <v>6.2697668053328007E-2</v>
      </c>
      <c r="EH119" s="78">
        <f t="shared" si="217"/>
        <v>2.072781445316221E-2</v>
      </c>
      <c r="EI119" s="78">
        <f t="shared" si="218"/>
        <v>2.1018328677272234E-2</v>
      </c>
      <c r="EJ119" s="78">
        <f t="shared" si="219"/>
        <v>9.9669679859478288E-3</v>
      </c>
      <c r="EK119" s="78">
        <f t="shared" si="220"/>
        <v>0.10040443179433249</v>
      </c>
      <c r="EL119" s="78">
        <f t="shared" si="221"/>
        <v>0.12859257311805486</v>
      </c>
      <c r="EM119" s="78">
        <f t="shared" si="222"/>
        <v>0.19057405429283752</v>
      </c>
    </row>
    <row r="120" spans="1:143" x14ac:dyDescent="0.25">
      <c r="A120" s="79">
        <f t="shared" si="346"/>
        <v>8.1672642116108456E-4</v>
      </c>
      <c r="B120">
        <v>1961</v>
      </c>
      <c r="C120" s="79">
        <f t="shared" si="275"/>
        <v>0.3892103354513719</v>
      </c>
      <c r="D120" s="81">
        <f t="shared" si="347"/>
        <v>1E-3</v>
      </c>
      <c r="E120" s="74">
        <f t="shared" si="348"/>
        <v>0.14911238904863108</v>
      </c>
      <c r="F120">
        <v>1961</v>
      </c>
      <c r="G120" s="72">
        <v>239896</v>
      </c>
      <c r="H120" s="27">
        <v>5.5538192274034254E-2</v>
      </c>
      <c r="I120" s="27">
        <v>2.2002750343792975E-2</v>
      </c>
      <c r="J120" s="27">
        <v>8.1885235654456809E-2</v>
      </c>
      <c r="K120" s="27">
        <v>0.11060757594699337</v>
      </c>
      <c r="L120" s="27">
        <v>1.8689836229528693E-2</v>
      </c>
      <c r="M120" s="27">
        <v>1.2189023627953495E-2</v>
      </c>
      <c r="N120" s="27">
        <v>6.1570196274534318E-3</v>
      </c>
      <c r="O120" s="27">
        <v>2.0877609701212652E-2</v>
      </c>
      <c r="P120" s="82">
        <v>1E-3</v>
      </c>
      <c r="Q120" s="27">
        <v>0.14911238904863108</v>
      </c>
      <c r="R120" s="27">
        <v>0.10682585323165396</v>
      </c>
      <c r="S120" s="27">
        <v>8.8792349043630453E-2</v>
      </c>
      <c r="T120" s="27">
        <v>8.6167020877609704E-2</v>
      </c>
      <c r="U120" s="27">
        <v>8.5010626328291036E-3</v>
      </c>
      <c r="V120" s="82">
        <v>1E-3</v>
      </c>
      <c r="W120" s="27">
        <v>2.1221402675334417E-2</v>
      </c>
      <c r="X120" s="82">
        <v>1E-3</v>
      </c>
      <c r="Y120" s="27">
        <v>3.9192399049881234E-2</v>
      </c>
      <c r="Z120" s="27">
        <v>9.7699712464058008E-2</v>
      </c>
      <c r="AA120" s="27">
        <v>3.3972996624578075E-2</v>
      </c>
      <c r="AB120" s="82">
        <v>1E-3</v>
      </c>
      <c r="AC120" s="27">
        <v>2.044005500687586E-2</v>
      </c>
      <c r="AD120" s="27">
        <v>1.7377172146518315E-2</v>
      </c>
      <c r="AE120" s="82">
        <v>1E-3</v>
      </c>
      <c r="AF120" s="27">
        <v>2.7503437929741218E-3</v>
      </c>
      <c r="AG120" s="82">
        <v>1E-3</v>
      </c>
      <c r="AH120" s="75">
        <f t="shared" si="349"/>
        <v>6.6616950868858604E-2</v>
      </c>
      <c r="AI120" s="75">
        <f t="shared" si="276"/>
        <v>2.6391858982372795E-2</v>
      </c>
      <c r="AJ120" s="75">
        <f t="shared" si="277"/>
        <v>9.8219702462807854E-2</v>
      </c>
      <c r="AK120" s="75">
        <f t="shared" si="278"/>
        <v>0.13267157519689962</v>
      </c>
      <c r="AL120" s="75">
        <f t="shared" si="279"/>
        <v>2.2418084760595074E-2</v>
      </c>
      <c r="AM120" s="75">
        <f t="shared" si="280"/>
        <v>1.4620490061257659E-2</v>
      </c>
      <c r="AN120" s="75">
        <f t="shared" si="281"/>
        <v>7.3852219027378419E-3</v>
      </c>
      <c r="AO120" s="75">
        <f t="shared" si="282"/>
        <v>2.5042275284410553E-2</v>
      </c>
      <c r="AP120" s="80">
        <v>1E-3</v>
      </c>
      <c r="AQ120" s="75">
        <f t="shared" si="283"/>
        <v>0.17885732841605201</v>
      </c>
      <c r="AR120" s="75">
        <f t="shared" si="284"/>
        <v>0.12813547443430429</v>
      </c>
      <c r="AS120" s="75">
        <f t="shared" si="285"/>
        <v>0.10650464683085385</v>
      </c>
      <c r="AT120" s="75">
        <f t="shared" si="286"/>
        <v>0.10335561820227529</v>
      </c>
      <c r="AU120" s="75">
        <f t="shared" si="287"/>
        <v>1.0196854606825853E-2</v>
      </c>
      <c r="AV120" s="80">
        <v>1E-3</v>
      </c>
      <c r="AW120" s="75">
        <f t="shared" si="288"/>
        <v>2.5454648081010129E-2</v>
      </c>
      <c r="AX120" s="80">
        <v>1E-3</v>
      </c>
      <c r="AY120" s="75">
        <f t="shared" si="289"/>
        <v>4.7010498812351545E-2</v>
      </c>
      <c r="AZ120" s="75">
        <f t="shared" si="290"/>
        <v>0.1171888511063883</v>
      </c>
      <c r="BA120" s="75">
        <f t="shared" si="291"/>
        <v>4.0749929991248907E-2</v>
      </c>
      <c r="BB120" s="80">
        <v>1E-3</v>
      </c>
      <c r="BC120" s="75">
        <f t="shared" si="292"/>
        <v>2.4517437179647453E-2</v>
      </c>
      <c r="BD120" s="75">
        <f t="shared" si="293"/>
        <v>2.084357044630579E-2</v>
      </c>
      <c r="BE120" s="80">
        <v>1E-3</v>
      </c>
      <c r="BF120" s="75">
        <f t="shared" si="294"/>
        <v>3.2989823727965994E-3</v>
      </c>
      <c r="BG120" s="80">
        <v>1E-3</v>
      </c>
      <c r="BH120" s="80"/>
      <c r="BI120" s="73">
        <f t="shared" si="295"/>
        <v>4.3808511426121788</v>
      </c>
      <c r="BJ120" s="73">
        <f t="shared" si="296"/>
        <v>1.3219937766106471</v>
      </c>
      <c r="BK120" s="73">
        <f t="shared" si="297"/>
        <v>2.840315933905277</v>
      </c>
      <c r="BL120" s="73">
        <f t="shared" si="298"/>
        <v>1.661953806739302</v>
      </c>
      <c r="BM120" s="73">
        <f t="shared" si="299"/>
        <v>2.2601570113741762</v>
      </c>
      <c r="BN120" s="73">
        <f t="shared" si="300"/>
        <v>0.39472582742488721</v>
      </c>
      <c r="BO120" s="73">
        <f t="shared" si="301"/>
        <v>0.47460749827550414</v>
      </c>
      <c r="BP120" s="73">
        <f t="shared" si="302"/>
        <v>0.9608296752924903</v>
      </c>
      <c r="BQ120" s="73">
        <f t="shared" si="303"/>
        <v>0.10802049849517839</v>
      </c>
      <c r="BR120" s="73">
        <f t="shared" si="304"/>
        <v>4.9066709214703375</v>
      </c>
      <c r="BS120" s="73">
        <f t="shared" si="305"/>
        <v>5.2032350875494107</v>
      </c>
      <c r="BT120" s="73">
        <f t="shared" si="306"/>
        <v>3.3428170705633327</v>
      </c>
      <c r="BU120" s="73">
        <f t="shared" si="307"/>
        <v>4.1795979015701352</v>
      </c>
      <c r="BV120" s="73">
        <f t="shared" si="308"/>
        <v>2.0757606004981906</v>
      </c>
      <c r="BW120" s="73">
        <f t="shared" si="309"/>
        <v>0.16000965711645873</v>
      </c>
      <c r="BX120" s="73">
        <f t="shared" si="310"/>
        <v>0.47279179852822506</v>
      </c>
      <c r="BY120" s="73">
        <f t="shared" si="311"/>
        <v>3.7000000000000026E-2</v>
      </c>
      <c r="BZ120" s="73">
        <f t="shared" si="312"/>
        <v>2.5719184463429432</v>
      </c>
      <c r="CA120" s="73">
        <f t="shared" si="313"/>
        <v>4.8995375830577164</v>
      </c>
      <c r="CB120" s="73">
        <f t="shared" si="314"/>
        <v>1.9543938444641094</v>
      </c>
      <c r="CC120" s="73">
        <f t="shared" si="315"/>
        <v>3.7000000000000026E-2</v>
      </c>
      <c r="CD120" s="73">
        <f t="shared" si="316"/>
        <v>0.62144784797028796</v>
      </c>
      <c r="CE120" s="73">
        <f t="shared" si="317"/>
        <v>0.22205218459071702</v>
      </c>
      <c r="CF120" s="73">
        <f t="shared" si="318"/>
        <v>3.7000000000000026E-2</v>
      </c>
      <c r="CG120" s="73">
        <f t="shared" si="319"/>
        <v>4.7451589870526459E-2</v>
      </c>
      <c r="CH120" s="73">
        <f t="shared" si="320"/>
        <v>0.13066799400078988</v>
      </c>
      <c r="CI120" s="73"/>
      <c r="CJ120" s="73">
        <f t="shared" si="350"/>
        <v>45.302807698322816</v>
      </c>
      <c r="CK120" s="73"/>
      <c r="CL120" s="78">
        <f t="shared" si="351"/>
        <v>9.6701537171488938E-2</v>
      </c>
      <c r="CM120" s="78">
        <f t="shared" si="321"/>
        <v>2.9181276918065931E-2</v>
      </c>
      <c r="CN120" s="78">
        <f t="shared" si="322"/>
        <v>6.2696245072034029E-2</v>
      </c>
      <c r="CO120" s="78">
        <f t="shared" si="323"/>
        <v>3.6685448235492704E-2</v>
      </c>
      <c r="CP120" s="78">
        <f t="shared" si="324"/>
        <v>4.9889998571939528E-2</v>
      </c>
      <c r="CQ120" s="78">
        <f t="shared" si="325"/>
        <v>8.7130543884479938E-3</v>
      </c>
      <c r="CR120" s="78">
        <f t="shared" si="326"/>
        <v>1.0476337392507239E-2</v>
      </c>
      <c r="CS120" s="78">
        <f t="shared" si="327"/>
        <v>2.1209053568837892E-2</v>
      </c>
      <c r="CT120" s="78">
        <f t="shared" si="328"/>
        <v>2.3844106796757653E-3</v>
      </c>
      <c r="CU120" s="78">
        <f t="shared" si="329"/>
        <v>0.10830831841912505</v>
      </c>
      <c r="CV120" s="78">
        <f t="shared" si="330"/>
        <v>0.11485458301389216</v>
      </c>
      <c r="CW120" s="78">
        <f t="shared" si="331"/>
        <v>7.3788297909118103E-2</v>
      </c>
      <c r="CX120" s="78">
        <f t="shared" si="332"/>
        <v>9.225913610923657E-2</v>
      </c>
      <c r="CY120" s="78">
        <f t="shared" si="333"/>
        <v>4.5819689903569459E-2</v>
      </c>
      <c r="CZ120" s="78">
        <f t="shared" si="334"/>
        <v>3.5320030975118247E-3</v>
      </c>
      <c r="DA120" s="78">
        <f t="shared" si="335"/>
        <v>1.0436258204493771E-2</v>
      </c>
      <c r="DB120" s="78">
        <f t="shared" si="336"/>
        <v>8.1672642116108456E-4</v>
      </c>
      <c r="DC120" s="78">
        <f t="shared" si="337"/>
        <v>5.67717229243202E-2</v>
      </c>
      <c r="DD120" s="78">
        <f t="shared" si="338"/>
        <v>0.10815085933932314</v>
      </c>
      <c r="DE120" s="78">
        <f t="shared" si="339"/>
        <v>4.3140678111579032E-2</v>
      </c>
      <c r="DF120" s="78">
        <f t="shared" si="340"/>
        <v>8.1672642116108456E-4</v>
      </c>
      <c r="DG120" s="78">
        <f t="shared" si="341"/>
        <v>1.3717645319217046E-2</v>
      </c>
      <c r="DH120" s="78">
        <f t="shared" si="342"/>
        <v>4.9015104332912627E-3</v>
      </c>
      <c r="DI120" s="78">
        <f t="shared" si="343"/>
        <v>8.1672642116108456E-4</v>
      </c>
      <c r="DJ120" s="78">
        <f t="shared" si="344"/>
        <v>1.0474315452259086E-3</v>
      </c>
      <c r="DK120" s="78">
        <f t="shared" si="345"/>
        <v>2.8843244081233274E-3</v>
      </c>
      <c r="DN120" s="78">
        <f t="shared" si="197"/>
        <v>0.22526450739708159</v>
      </c>
      <c r="DO120" s="78">
        <f t="shared" si="198"/>
        <v>0.1784529687975322</v>
      </c>
      <c r="DP120" s="78">
        <f t="shared" si="199"/>
        <v>0.15798474626791426</v>
      </c>
      <c r="DQ120" s="78">
        <f t="shared" si="200"/>
        <v>0.10576483858838746</v>
      </c>
      <c r="DR120" s="78">
        <f t="shared" si="201"/>
        <v>9.0288443921732658E-2</v>
      </c>
      <c r="DS120" s="78">
        <f t="shared" si="202"/>
        <v>4.2782856029468887E-2</v>
      </c>
      <c r="DT120" s="78">
        <f t="shared" si="203"/>
        <v>0.14237812006014594</v>
      </c>
      <c r="DU120" s="78">
        <f t="shared" si="204"/>
        <v>0.24675636568153086</v>
      </c>
      <c r="DV120" s="78">
        <f t="shared" si="205"/>
        <v>0.29933561002181108</v>
      </c>
      <c r="DW120" s="78">
        <f t="shared" si="206"/>
        <v>0.3892103354513719</v>
      </c>
      <c r="DX120" s="78">
        <f t="shared" si="207"/>
        <v>0.32672170693581626</v>
      </c>
      <c r="DY120" s="78">
        <f t="shared" si="208"/>
        <v>0.21539912701943598</v>
      </c>
      <c r="DZ120" s="78">
        <f t="shared" si="209"/>
        <v>0.15204708731481162</v>
      </c>
      <c r="EA120" s="78">
        <f t="shared" si="210"/>
        <v>6.0604677626736138E-2</v>
      </c>
      <c r="EB120" s="78">
        <f t="shared" si="211"/>
        <v>7.1556710647486879E-2</v>
      </c>
      <c r="EC120" s="78">
        <f t="shared" si="212"/>
        <v>0.1761755668892982</v>
      </c>
      <c r="ED120" s="78">
        <f t="shared" si="213"/>
        <v>0.20887998679638345</v>
      </c>
      <c r="EE120" s="78">
        <f t="shared" si="214"/>
        <v>0.20887998679638348</v>
      </c>
      <c r="EF120" s="78">
        <f t="shared" si="215"/>
        <v>0.16582590919128032</v>
      </c>
      <c r="EG120" s="78">
        <f t="shared" si="216"/>
        <v>6.2576560285248425E-2</v>
      </c>
      <c r="EH120" s="78">
        <f t="shared" si="217"/>
        <v>2.0252608594830478E-2</v>
      </c>
      <c r="EI120" s="78">
        <f t="shared" si="218"/>
        <v>2.04833137188953E-2</v>
      </c>
      <c r="EJ120" s="78">
        <f t="shared" si="219"/>
        <v>9.6499928078015822E-3</v>
      </c>
      <c r="EK120" s="78">
        <f t="shared" si="220"/>
        <v>0.10145001954599926</v>
      </c>
      <c r="EL120" s="78">
        <f t="shared" si="221"/>
        <v>0.12981457004290411</v>
      </c>
      <c r="EM120" s="78">
        <f t="shared" si="222"/>
        <v>0.19146338356971224</v>
      </c>
    </row>
    <row r="121" spans="1:143" x14ac:dyDescent="0.25">
      <c r="A121" s="79">
        <f t="shared" si="346"/>
        <v>8.1637600006698879E-4</v>
      </c>
      <c r="B121">
        <v>1962</v>
      </c>
      <c r="C121" s="79">
        <f t="shared" si="275"/>
        <v>0.38812936761972289</v>
      </c>
      <c r="D121" s="81">
        <f t="shared" si="347"/>
        <v>1E-3</v>
      </c>
      <c r="E121" s="74">
        <f t="shared" si="348"/>
        <v>0.13718341668010969</v>
      </c>
      <c r="F121">
        <v>1962</v>
      </c>
      <c r="G121" s="72">
        <v>237100</v>
      </c>
      <c r="H121" s="27">
        <v>5.558961122761736E-2</v>
      </c>
      <c r="I121" s="27">
        <v>2.1551863203742538E-2</v>
      </c>
      <c r="J121" s="27">
        <v>8.2852072914986294E-2</v>
      </c>
      <c r="K121" s="27">
        <v>0.10066139699951605</v>
      </c>
      <c r="L121" s="27">
        <v>1.8648169059525731E-2</v>
      </c>
      <c r="M121" s="27">
        <v>1.129214389417648E-2</v>
      </c>
      <c r="N121" s="27">
        <v>5.5170188740119377E-3</v>
      </c>
      <c r="O121" s="27">
        <v>2.0390385546055816E-2</v>
      </c>
      <c r="P121" s="82">
        <v>1E-3</v>
      </c>
      <c r="Q121" s="27">
        <v>0.13718341668010969</v>
      </c>
      <c r="R121" s="27">
        <v>0.10821100177447976</v>
      </c>
      <c r="S121" s="27">
        <v>0.10030650104855622</v>
      </c>
      <c r="T121" s="27">
        <v>8.9433779641877723E-2</v>
      </c>
      <c r="U121" s="27">
        <v>8.1303436038070651E-3</v>
      </c>
      <c r="V121" s="82">
        <v>1E-3</v>
      </c>
      <c r="W121" s="27">
        <v>1.6357477012421358E-2</v>
      </c>
      <c r="X121" s="82">
        <v>1E-3</v>
      </c>
      <c r="Y121" s="27">
        <v>3.7005968704629778E-2</v>
      </c>
      <c r="Z121" s="27">
        <v>0.11069527343119857</v>
      </c>
      <c r="AA121" s="27">
        <v>4.1748669140183901E-2</v>
      </c>
      <c r="AB121" s="82">
        <v>1E-3</v>
      </c>
      <c r="AC121" s="27">
        <v>1.4679787062429424E-2</v>
      </c>
      <c r="AD121" s="27">
        <v>1.671237296338119E-2</v>
      </c>
      <c r="AE121" s="82">
        <v>1E-3</v>
      </c>
      <c r="AF121" s="27">
        <v>3.0327472172931116E-3</v>
      </c>
      <c r="AG121" s="82">
        <v>1E-3</v>
      </c>
      <c r="AH121" s="75">
        <f t="shared" si="349"/>
        <v>6.5901484110340386E-2</v>
      </c>
      <c r="AI121" s="75">
        <f t="shared" si="276"/>
        <v>2.554973382803678E-2</v>
      </c>
      <c r="AJ121" s="75">
        <f t="shared" si="277"/>
        <v>9.8221132440716244E-2</v>
      </c>
      <c r="AK121" s="75">
        <f t="shared" si="278"/>
        <v>0.11933408614292627</v>
      </c>
      <c r="AL121" s="75">
        <f t="shared" si="279"/>
        <v>2.2107404420067756E-2</v>
      </c>
      <c r="AM121" s="75">
        <f t="shared" si="280"/>
        <v>1.3386836586546217E-2</v>
      </c>
      <c r="AN121" s="75">
        <f t="shared" si="281"/>
        <v>6.5404258751411521E-3</v>
      </c>
      <c r="AO121" s="75">
        <f t="shared" si="282"/>
        <v>2.4172802064849171E-2</v>
      </c>
      <c r="AP121" s="80">
        <v>1E-3</v>
      </c>
      <c r="AQ121" s="75">
        <f t="shared" si="283"/>
        <v>0.16263094047427004</v>
      </c>
      <c r="AR121" s="75">
        <f t="shared" si="284"/>
        <v>0.12828414260364576</v>
      </c>
      <c r="AS121" s="75">
        <f t="shared" si="285"/>
        <v>0.11891335699306341</v>
      </c>
      <c r="AT121" s="75">
        <f t="shared" si="286"/>
        <v>0.10602374576544604</v>
      </c>
      <c r="AU121" s="75">
        <f t="shared" si="287"/>
        <v>9.638522342313275E-3</v>
      </c>
      <c r="AV121" s="80">
        <v>1E-3</v>
      </c>
      <c r="AW121" s="75">
        <f t="shared" si="288"/>
        <v>1.939178899822552E-2</v>
      </c>
      <c r="AX121" s="80">
        <v>1E-3</v>
      </c>
      <c r="AY121" s="75">
        <f t="shared" si="289"/>
        <v>4.3870575899338599E-2</v>
      </c>
      <c r="AZ121" s="75">
        <f t="shared" si="290"/>
        <v>0.1312292466526859</v>
      </c>
      <c r="BA121" s="75">
        <f t="shared" si="291"/>
        <v>4.9493047265688019E-2</v>
      </c>
      <c r="BB121" s="80">
        <v>1E-3</v>
      </c>
      <c r="BC121" s="75">
        <f t="shared" si="292"/>
        <v>1.7402887562510082E-2</v>
      </c>
      <c r="BD121" s="75">
        <f t="shared" si="293"/>
        <v>1.98125181480884E-2</v>
      </c>
      <c r="BE121" s="80">
        <v>1E-3</v>
      </c>
      <c r="BF121" s="75">
        <f t="shared" si="294"/>
        <v>3.5953218261009839E-3</v>
      </c>
      <c r="BG121" s="80">
        <v>1E-3</v>
      </c>
      <c r="BH121" s="80"/>
      <c r="BI121" s="73">
        <f t="shared" si="295"/>
        <v>4.3142341917433198</v>
      </c>
      <c r="BJ121" s="73">
        <f t="shared" si="296"/>
        <v>1.2956019176282743</v>
      </c>
      <c r="BK121" s="73">
        <f t="shared" si="297"/>
        <v>2.7420962314424693</v>
      </c>
      <c r="BL121" s="73">
        <f t="shared" si="298"/>
        <v>1.5292822315424024</v>
      </c>
      <c r="BM121" s="73">
        <f t="shared" si="299"/>
        <v>2.2377389266135812</v>
      </c>
      <c r="BN121" s="73">
        <f t="shared" si="300"/>
        <v>0.38010533736362956</v>
      </c>
      <c r="BO121" s="73">
        <f t="shared" si="301"/>
        <v>0.46722227637276631</v>
      </c>
      <c r="BP121" s="73">
        <f t="shared" si="302"/>
        <v>0.9357874000080797</v>
      </c>
      <c r="BQ121" s="73">
        <f t="shared" si="303"/>
        <v>0.10702049849517839</v>
      </c>
      <c r="BR121" s="73">
        <f t="shared" si="304"/>
        <v>4.7278135930542851</v>
      </c>
      <c r="BS121" s="73">
        <f t="shared" si="305"/>
        <v>5.075099613115106</v>
      </c>
      <c r="BT121" s="73">
        <f t="shared" si="306"/>
        <v>3.2363124237324787</v>
      </c>
      <c r="BU121" s="73">
        <f t="shared" si="307"/>
        <v>4.0762422833678595</v>
      </c>
      <c r="BV121" s="73">
        <f t="shared" si="308"/>
        <v>2.0655637458913647</v>
      </c>
      <c r="BW121" s="73">
        <f t="shared" si="309"/>
        <v>0.15900965711645873</v>
      </c>
      <c r="BX121" s="73">
        <f t="shared" si="310"/>
        <v>0.44733715044721495</v>
      </c>
      <c r="BY121" s="73">
        <f t="shared" si="311"/>
        <v>3.6000000000000025E-2</v>
      </c>
      <c r="BZ121" s="73">
        <f t="shared" si="312"/>
        <v>2.5249079475305916</v>
      </c>
      <c r="CA121" s="73">
        <f t="shared" si="313"/>
        <v>4.7823487319513278</v>
      </c>
      <c r="CB121" s="73">
        <f t="shared" si="314"/>
        <v>1.9136439144728605</v>
      </c>
      <c r="CC121" s="73">
        <f t="shared" si="315"/>
        <v>3.6000000000000025E-2</v>
      </c>
      <c r="CD121" s="73">
        <f t="shared" si="316"/>
        <v>0.59693041079064046</v>
      </c>
      <c r="CE121" s="73">
        <f t="shared" si="317"/>
        <v>0.20120861414441121</v>
      </c>
      <c r="CF121" s="73">
        <f t="shared" si="318"/>
        <v>3.6000000000000025E-2</v>
      </c>
      <c r="CG121" s="73">
        <f t="shared" si="319"/>
        <v>4.4152607497729861E-2</v>
      </c>
      <c r="CH121" s="73">
        <f t="shared" si="320"/>
        <v>0.12966799400078988</v>
      </c>
      <c r="CI121" s="73"/>
      <c r="CJ121" s="73">
        <f t="shared" si="350"/>
        <v>44.097327698322829</v>
      </c>
      <c r="CK121" s="73"/>
      <c r="CL121" s="78">
        <f t="shared" si="351"/>
        <v>9.7834368133545763E-2</v>
      </c>
      <c r="CM121" s="78">
        <f t="shared" si="321"/>
        <v>2.9380508644235838E-2</v>
      </c>
      <c r="CN121" s="78">
        <f t="shared" si="322"/>
        <v>6.2182820922882374E-2</v>
      </c>
      <c r="CO121" s="78">
        <f t="shared" si="323"/>
        <v>3.4679703087780671E-2</v>
      </c>
      <c r="CP121" s="78">
        <f t="shared" si="324"/>
        <v>5.0745454280638647E-2</v>
      </c>
      <c r="CQ121" s="78">
        <f t="shared" si="325"/>
        <v>8.6196909700286956E-3</v>
      </c>
      <c r="CR121" s="78">
        <f t="shared" si="326"/>
        <v>1.0595251475760886E-2</v>
      </c>
      <c r="CS121" s="78">
        <f t="shared" si="327"/>
        <v>2.12209548481023E-2</v>
      </c>
      <c r="CT121" s="78">
        <f t="shared" si="328"/>
        <v>2.426915735740802E-3</v>
      </c>
      <c r="CU121" s="78">
        <f t="shared" si="329"/>
        <v>0.10721315417111091</v>
      </c>
      <c r="CV121" s="78">
        <f t="shared" si="330"/>
        <v>0.11508859783601194</v>
      </c>
      <c r="CW121" s="78">
        <f t="shared" si="331"/>
        <v>7.3390216429272806E-2</v>
      </c>
      <c r="CX121" s="78">
        <f t="shared" si="332"/>
        <v>9.2437399183327218E-2</v>
      </c>
      <c r="CY121" s="78">
        <f t="shared" si="333"/>
        <v>4.6841018576504925E-2</v>
      </c>
      <c r="CZ121" s="78">
        <f t="shared" si="334"/>
        <v>3.6058796624654967E-3</v>
      </c>
      <c r="DA121" s="78">
        <f t="shared" si="335"/>
        <v>1.0144314265651719E-2</v>
      </c>
      <c r="DB121" s="78">
        <f t="shared" si="336"/>
        <v>8.1637600006698879E-4</v>
      </c>
      <c r="DC121" s="78">
        <f t="shared" si="337"/>
        <v>5.725761807617704E-2</v>
      </c>
      <c r="DD121" s="78">
        <f t="shared" si="338"/>
        <v>0.10844985357544051</v>
      </c>
      <c r="DE121" s="78">
        <f t="shared" si="339"/>
        <v>4.3395915679163545E-2</v>
      </c>
      <c r="DF121" s="78">
        <f t="shared" si="340"/>
        <v>8.1637600006698879E-4</v>
      </c>
      <c r="DG121" s="78">
        <f t="shared" si="341"/>
        <v>1.3536657252211311E-2</v>
      </c>
      <c r="DH121" s="78">
        <f t="shared" si="342"/>
        <v>4.5628300998399015E-3</v>
      </c>
      <c r="DI121" s="78">
        <f t="shared" si="343"/>
        <v>8.1637600006698879E-4</v>
      </c>
      <c r="DJ121" s="78">
        <f t="shared" si="344"/>
        <v>1.001253586153456E-3</v>
      </c>
      <c r="DK121" s="78">
        <f t="shared" si="345"/>
        <v>2.9404955077520852E-3</v>
      </c>
      <c r="DN121" s="78">
        <f t="shared" si="197"/>
        <v>0.22407740078844465</v>
      </c>
      <c r="DO121" s="78">
        <f t="shared" si="198"/>
        <v>0.17698848693553754</v>
      </c>
      <c r="DP121" s="78">
        <f t="shared" si="199"/>
        <v>0.15622766926133036</v>
      </c>
      <c r="DQ121" s="78">
        <f t="shared" si="200"/>
        <v>0.10464009981420891</v>
      </c>
      <c r="DR121" s="78">
        <f t="shared" si="201"/>
        <v>9.1181351574530528E-2</v>
      </c>
      <c r="DS121" s="78">
        <f t="shared" si="202"/>
        <v>4.2862813029632685E-2</v>
      </c>
      <c r="DT121" s="78">
        <f t="shared" si="203"/>
        <v>0.14145627623071488</v>
      </c>
      <c r="DU121" s="78">
        <f t="shared" si="204"/>
        <v>0.24594962259096595</v>
      </c>
      <c r="DV121" s="78">
        <f t="shared" si="205"/>
        <v>0.29811888417213644</v>
      </c>
      <c r="DW121" s="78">
        <f t="shared" si="206"/>
        <v>0.38812936761972289</v>
      </c>
      <c r="DX121" s="78">
        <f t="shared" si="207"/>
        <v>0.32775723202511686</v>
      </c>
      <c r="DY121" s="78">
        <f t="shared" si="208"/>
        <v>0.21627451385157043</v>
      </c>
      <c r="DZ121" s="78">
        <f t="shared" si="209"/>
        <v>0.15302861168794935</v>
      </c>
      <c r="EA121" s="78">
        <f t="shared" si="210"/>
        <v>6.140758850468913E-2</v>
      </c>
      <c r="EB121" s="78">
        <f t="shared" si="211"/>
        <v>7.1824188004361245E-2</v>
      </c>
      <c r="EC121" s="78">
        <f t="shared" si="212"/>
        <v>0.17666816191733625</v>
      </c>
      <c r="ED121" s="78">
        <f t="shared" si="213"/>
        <v>0.20991976333084808</v>
      </c>
      <c r="EE121" s="78">
        <f t="shared" si="214"/>
        <v>0.20991976333084808</v>
      </c>
      <c r="EF121" s="78">
        <f t="shared" si="215"/>
        <v>0.16619880250688235</v>
      </c>
      <c r="EG121" s="78">
        <f t="shared" si="216"/>
        <v>6.2311779031281753E-2</v>
      </c>
      <c r="EH121" s="78">
        <f t="shared" si="217"/>
        <v>1.9732239352185189E-2</v>
      </c>
      <c r="EI121" s="78">
        <f t="shared" si="218"/>
        <v>1.9917116938271657E-2</v>
      </c>
      <c r="EJ121" s="78">
        <f t="shared" si="219"/>
        <v>9.3209551938124319E-3</v>
      </c>
      <c r="EK121" s="78">
        <f t="shared" si="220"/>
        <v>0.10259249322751829</v>
      </c>
      <c r="EL121" s="78">
        <f t="shared" si="221"/>
        <v>0.13115662587168714</v>
      </c>
      <c r="EM121" s="78">
        <f t="shared" si="222"/>
        <v>0.19233819320841608</v>
      </c>
    </row>
    <row r="122" spans="1:143" x14ac:dyDescent="0.25">
      <c r="A122" s="79">
        <f t="shared" si="346"/>
        <v>8.157400026423023E-4</v>
      </c>
      <c r="B122">
        <v>1963</v>
      </c>
      <c r="C122" s="79">
        <f t="shared" si="275"/>
        <v>0.38688487363878965</v>
      </c>
      <c r="D122" s="81">
        <f t="shared" si="347"/>
        <v>1E-3</v>
      </c>
      <c r="E122" s="74">
        <f t="shared" si="348"/>
        <v>0.13565763384005289</v>
      </c>
      <c r="F122">
        <v>1963</v>
      </c>
      <c r="G122" s="72">
        <v>235700</v>
      </c>
      <c r="H122" s="27">
        <v>6.1929940515532057E-2</v>
      </c>
      <c r="I122" s="27">
        <v>2.0819563780568408E-2</v>
      </c>
      <c r="J122" s="27">
        <v>7.4487772637144747E-2</v>
      </c>
      <c r="K122" s="27">
        <v>9.5109054857898209E-2</v>
      </c>
      <c r="L122" s="27">
        <v>1.9695968274950428E-2</v>
      </c>
      <c r="M122" s="27">
        <v>1.3384005287508261E-2</v>
      </c>
      <c r="N122" s="27">
        <v>4.2630535360211504E-3</v>
      </c>
      <c r="O122" s="27">
        <v>1.923331130204891E-2</v>
      </c>
      <c r="P122" s="82">
        <v>1E-3</v>
      </c>
      <c r="Q122" s="27">
        <v>0.13565763384005289</v>
      </c>
      <c r="R122" s="27">
        <v>0.10710508922670192</v>
      </c>
      <c r="S122" s="27">
        <v>0.11047587574355584</v>
      </c>
      <c r="T122" s="27">
        <v>8.5558493060145402E-2</v>
      </c>
      <c r="U122" s="27">
        <v>6.840713813615334E-3</v>
      </c>
      <c r="V122" s="82">
        <v>1E-3</v>
      </c>
      <c r="W122" s="27">
        <v>2.2108393919365497E-2</v>
      </c>
      <c r="X122" s="82">
        <v>1E-3</v>
      </c>
      <c r="Y122" s="27">
        <v>3.5261070720422998E-2</v>
      </c>
      <c r="Z122" s="27">
        <v>0.10723727693324521</v>
      </c>
      <c r="AA122" s="27">
        <v>4.7951090548578983E-2</v>
      </c>
      <c r="AB122" s="82">
        <v>1E-3</v>
      </c>
      <c r="AC122" s="27">
        <v>1.4937210839391937E-2</v>
      </c>
      <c r="AD122" s="27">
        <v>1.5135492399206875E-2</v>
      </c>
      <c r="AE122" s="82">
        <v>1E-3</v>
      </c>
      <c r="AF122" s="27">
        <v>2.8089887640449437E-3</v>
      </c>
      <c r="AG122" s="82">
        <v>1E-3</v>
      </c>
      <c r="AH122" s="75">
        <f t="shared" si="349"/>
        <v>7.2984434897554532E-2</v>
      </c>
      <c r="AI122" s="75">
        <f t="shared" si="276"/>
        <v>2.4535855915399869E-2</v>
      </c>
      <c r="AJ122" s="75">
        <f t="shared" si="277"/>
        <v>8.7783840052875095E-2</v>
      </c>
      <c r="AK122" s="75">
        <f t="shared" si="278"/>
        <v>0.11208602115003305</v>
      </c>
      <c r="AL122" s="75">
        <f t="shared" si="279"/>
        <v>2.321169861202908E-2</v>
      </c>
      <c r="AM122" s="75">
        <f t="shared" si="280"/>
        <v>1.5773050231328488E-2</v>
      </c>
      <c r="AN122" s="75">
        <f t="shared" si="281"/>
        <v>5.0240085922009254E-3</v>
      </c>
      <c r="AO122" s="75">
        <f t="shared" si="282"/>
        <v>2.2666457369464637E-2</v>
      </c>
      <c r="AP122" s="80">
        <v>1E-3</v>
      </c>
      <c r="AQ122" s="75">
        <f t="shared" si="283"/>
        <v>0.15987252148050232</v>
      </c>
      <c r="AR122" s="75">
        <f t="shared" si="284"/>
        <v>0.12622334765366822</v>
      </c>
      <c r="AS122" s="75">
        <f t="shared" si="285"/>
        <v>0.13019581956378057</v>
      </c>
      <c r="AT122" s="75">
        <f t="shared" si="286"/>
        <v>0.10083068407138135</v>
      </c>
      <c r="AU122" s="75">
        <f t="shared" si="287"/>
        <v>8.0617812293456714E-3</v>
      </c>
      <c r="AV122" s="80">
        <v>1E-3</v>
      </c>
      <c r="AW122" s="75">
        <f t="shared" si="288"/>
        <v>2.605474223397224E-2</v>
      </c>
      <c r="AX122" s="80">
        <v>1E-3</v>
      </c>
      <c r="AY122" s="75">
        <f t="shared" si="289"/>
        <v>4.1555171844018503E-2</v>
      </c>
      <c r="AZ122" s="75">
        <f t="shared" si="290"/>
        <v>0.1263791308658295</v>
      </c>
      <c r="BA122" s="75">
        <f t="shared" si="291"/>
        <v>5.6510360211500327E-2</v>
      </c>
      <c r="BB122" s="80">
        <v>1E-3</v>
      </c>
      <c r="BC122" s="75">
        <f t="shared" si="292"/>
        <v>1.7603502974223396E-2</v>
      </c>
      <c r="BD122" s="75">
        <f t="shared" si="293"/>
        <v>1.7837177792465301E-2</v>
      </c>
      <c r="BE122" s="80">
        <v>1E-3</v>
      </c>
      <c r="BF122" s="75">
        <f t="shared" si="294"/>
        <v>3.310393258426966E-3</v>
      </c>
      <c r="BG122" s="80">
        <v>1E-3</v>
      </c>
      <c r="BH122" s="80"/>
      <c r="BI122" s="73">
        <f t="shared" si="295"/>
        <v>4.2483327076329793</v>
      </c>
      <c r="BJ122" s="73">
        <f t="shared" si="296"/>
        <v>1.2700521838002374</v>
      </c>
      <c r="BK122" s="73">
        <f t="shared" si="297"/>
        <v>2.643875099001753</v>
      </c>
      <c r="BL122" s="73">
        <f t="shared" si="298"/>
        <v>1.4099481453994762</v>
      </c>
      <c r="BM122" s="73">
        <f t="shared" si="299"/>
        <v>2.2156315221935134</v>
      </c>
      <c r="BN122" s="73">
        <f t="shared" si="300"/>
        <v>0.36671850077708334</v>
      </c>
      <c r="BO122" s="73">
        <f t="shared" si="301"/>
        <v>0.46068185049762517</v>
      </c>
      <c r="BP122" s="73">
        <f t="shared" si="302"/>
        <v>0.91161459794323052</v>
      </c>
      <c r="BQ122" s="73">
        <f t="shared" si="303"/>
        <v>0.10602049849517839</v>
      </c>
      <c r="BR122" s="73">
        <f t="shared" si="304"/>
        <v>4.565182652580015</v>
      </c>
      <c r="BS122" s="73">
        <f t="shared" si="305"/>
        <v>4.94681547051146</v>
      </c>
      <c r="BT122" s="73">
        <f t="shared" si="306"/>
        <v>3.1173990667394151</v>
      </c>
      <c r="BU122" s="73">
        <f t="shared" si="307"/>
        <v>3.9702185376024133</v>
      </c>
      <c r="BV122" s="73">
        <f t="shared" si="308"/>
        <v>2.0559252235490515</v>
      </c>
      <c r="BW122" s="73">
        <f t="shared" si="309"/>
        <v>0.15800965711645873</v>
      </c>
      <c r="BX122" s="73">
        <f t="shared" si="310"/>
        <v>0.42794536144898943</v>
      </c>
      <c r="BY122" s="73">
        <f t="shared" si="311"/>
        <v>3.5000000000000024E-2</v>
      </c>
      <c r="BZ122" s="73">
        <f t="shared" si="312"/>
        <v>2.481037371631253</v>
      </c>
      <c r="CA122" s="73">
        <f t="shared" si="313"/>
        <v>4.6511194852986417</v>
      </c>
      <c r="CB122" s="73">
        <f t="shared" si="314"/>
        <v>1.8641508672071725</v>
      </c>
      <c r="CC122" s="73">
        <f t="shared" si="315"/>
        <v>3.5000000000000024E-2</v>
      </c>
      <c r="CD122" s="73">
        <f t="shared" si="316"/>
        <v>0.57952752322813039</v>
      </c>
      <c r="CE122" s="73">
        <f t="shared" si="317"/>
        <v>0.18139609599632281</v>
      </c>
      <c r="CF122" s="73">
        <f t="shared" si="318"/>
        <v>3.5000000000000024E-2</v>
      </c>
      <c r="CG122" s="73">
        <f t="shared" si="319"/>
        <v>4.0557285671628876E-2</v>
      </c>
      <c r="CH122" s="73">
        <f t="shared" si="320"/>
        <v>0.12866799400078988</v>
      </c>
      <c r="CI122" s="73"/>
      <c r="CJ122" s="73">
        <f t="shared" si="350"/>
        <v>42.905827698322817</v>
      </c>
      <c r="CK122" s="73"/>
      <c r="CL122" s="78">
        <f t="shared" si="351"/>
        <v>9.9015283832854392E-2</v>
      </c>
      <c r="CM122" s="78">
        <f t="shared" si="321"/>
        <v>2.9600924907687624E-2</v>
      </c>
      <c r="CN122" s="78">
        <f t="shared" si="322"/>
        <v>6.1620419435588741E-2</v>
      </c>
      <c r="CO122" s="78">
        <f t="shared" si="323"/>
        <v>3.2861460110105066E-2</v>
      </c>
      <c r="CP122" s="78">
        <f t="shared" si="324"/>
        <v>5.1639407536242965E-2</v>
      </c>
      <c r="CQ122" s="78">
        <f t="shared" si="325"/>
        <v>8.547055736939398E-3</v>
      </c>
      <c r="CR122" s="78">
        <f t="shared" si="326"/>
        <v>1.0737046112634093E-2</v>
      </c>
      <c r="CS122" s="78">
        <f t="shared" si="327"/>
        <v>2.1246871272427765E-2</v>
      </c>
      <c r="CT122" s="78">
        <f t="shared" si="328"/>
        <v>2.4710046206455707E-3</v>
      </c>
      <c r="CU122" s="78">
        <f t="shared" si="329"/>
        <v>0.10640006025937748</v>
      </c>
      <c r="CV122" s="78">
        <f t="shared" si="330"/>
        <v>0.11529472185674279</v>
      </c>
      <c r="CW122" s="78">
        <f t="shared" si="331"/>
        <v>7.2656774941117705E-2</v>
      </c>
      <c r="CX122" s="78">
        <f t="shared" si="332"/>
        <v>9.2533316581551658E-2</v>
      </c>
      <c r="CY122" s="78">
        <f t="shared" si="333"/>
        <v>4.7917155636865091E-2</v>
      </c>
      <c r="CZ122" s="78">
        <f t="shared" si="334"/>
        <v>3.6827085175339786E-3</v>
      </c>
      <c r="DA122" s="78">
        <f t="shared" si="335"/>
        <v>9.9740614365474121E-3</v>
      </c>
      <c r="DB122" s="78">
        <f t="shared" si="336"/>
        <v>8.157400026423023E-4</v>
      </c>
      <c r="DC122" s="78">
        <f t="shared" si="337"/>
        <v>5.7825183774003655E-2</v>
      </c>
      <c r="DD122" s="78">
        <f t="shared" si="338"/>
        <v>0.10840297774934787</v>
      </c>
      <c r="DE122" s="78">
        <f t="shared" si="339"/>
        <v>4.3447498095463659E-2</v>
      </c>
      <c r="DF122" s="78">
        <f t="shared" si="340"/>
        <v>8.157400026423023E-4</v>
      </c>
      <c r="DG122" s="78">
        <f t="shared" si="341"/>
        <v>1.3506965237982905E-2</v>
      </c>
      <c r="DH122" s="78">
        <f t="shared" si="342"/>
        <v>4.2277729093526742E-3</v>
      </c>
      <c r="DI122" s="78">
        <f t="shared" si="343"/>
        <v>8.157400026423023E-4</v>
      </c>
      <c r="DJ122" s="78">
        <f t="shared" si="344"/>
        <v>9.4526286631254654E-4</v>
      </c>
      <c r="DK122" s="78">
        <f t="shared" si="345"/>
        <v>2.9988465647481145E-3</v>
      </c>
      <c r="DN122" s="78">
        <f t="shared" si="197"/>
        <v>0.22309808828623584</v>
      </c>
      <c r="DO122" s="78">
        <f t="shared" si="198"/>
        <v>0.1757222119896244</v>
      </c>
      <c r="DP122" s="78">
        <f t="shared" si="199"/>
        <v>0.15466834281887618</v>
      </c>
      <c r="DQ122" s="78">
        <f t="shared" si="200"/>
        <v>0.10378496949592153</v>
      </c>
      <c r="DR122" s="78">
        <f t="shared" si="201"/>
        <v>9.2170380658244219E-2</v>
      </c>
      <c r="DS122" s="78">
        <f t="shared" si="202"/>
        <v>4.3001977742646823E-2</v>
      </c>
      <c r="DT122" s="78">
        <f t="shared" si="203"/>
        <v>0.14085498226508492</v>
      </c>
      <c r="DU122" s="78">
        <f t="shared" si="204"/>
        <v>0.2454126580091936</v>
      </c>
      <c r="DV122" s="78">
        <f t="shared" si="205"/>
        <v>0.29682256167788357</v>
      </c>
      <c r="DW122" s="78">
        <f t="shared" si="206"/>
        <v>0.38688487363878965</v>
      </c>
      <c r="DX122" s="78">
        <f t="shared" si="207"/>
        <v>0.32840196901627727</v>
      </c>
      <c r="DY122" s="78">
        <f t="shared" si="208"/>
        <v>0.21678995567706841</v>
      </c>
      <c r="DZ122" s="78">
        <f t="shared" si="209"/>
        <v>0.15410724217249813</v>
      </c>
      <c r="EA122" s="78">
        <f t="shared" si="210"/>
        <v>6.2389665593588793E-2</v>
      </c>
      <c r="EB122" s="78">
        <f t="shared" si="211"/>
        <v>7.229769373072735E-2</v>
      </c>
      <c r="EC122" s="78">
        <f t="shared" si="212"/>
        <v>0.17701796296254124</v>
      </c>
      <c r="ED122" s="78">
        <f t="shared" si="213"/>
        <v>0.21049139962145749</v>
      </c>
      <c r="EE122" s="78">
        <f t="shared" si="214"/>
        <v>0.21049139962145749</v>
      </c>
      <c r="EF122" s="78">
        <f t="shared" si="215"/>
        <v>0.16617318108543674</v>
      </c>
      <c r="EG122" s="78">
        <f t="shared" si="216"/>
        <v>6.1997976245441545E-2</v>
      </c>
      <c r="EH122" s="78">
        <f t="shared" si="217"/>
        <v>1.9366218152620181E-2</v>
      </c>
      <c r="EI122" s="78">
        <f t="shared" si="218"/>
        <v>1.9495741016290431E-2</v>
      </c>
      <c r="EJ122" s="78">
        <f t="shared" si="219"/>
        <v>8.9876223430556366E-3</v>
      </c>
      <c r="EK122" s="78">
        <f t="shared" si="220"/>
        <v>0.10377513326655735</v>
      </c>
      <c r="EL122" s="78">
        <f t="shared" si="221"/>
        <v>0.13256031817160269</v>
      </c>
      <c r="EM122" s="78">
        <f t="shared" si="222"/>
        <v>0.19323547474087888</v>
      </c>
    </row>
    <row r="123" spans="1:143" x14ac:dyDescent="0.25">
      <c r="A123" s="79">
        <f t="shared" si="346"/>
        <v>8.1493092084331767E-4</v>
      </c>
      <c r="B123">
        <v>1964</v>
      </c>
      <c r="C123" s="79">
        <f t="shared" si="275"/>
        <v>0.38547415055802464</v>
      </c>
      <c r="D123" s="81">
        <f t="shared" si="347"/>
        <v>1E-3</v>
      </c>
      <c r="E123" s="74">
        <f t="shared" si="348"/>
        <v>0.12981464440646773</v>
      </c>
      <c r="F123">
        <v>1964</v>
      </c>
      <c r="G123" s="72">
        <v>229100</v>
      </c>
      <c r="H123" s="27">
        <v>5.8564480084133036E-2</v>
      </c>
      <c r="I123" s="27">
        <v>2.0080189299329566E-2</v>
      </c>
      <c r="J123" s="27">
        <v>7.8743262784277637E-2</v>
      </c>
      <c r="K123" s="27">
        <v>9.2283423162876299E-2</v>
      </c>
      <c r="L123" s="27">
        <v>1.9127119758117522E-2</v>
      </c>
      <c r="M123" s="27">
        <v>1.3638753779413698E-2</v>
      </c>
      <c r="N123" s="27">
        <v>4.4367030366767451E-3</v>
      </c>
      <c r="O123" s="27">
        <v>2.0080189299329566E-2</v>
      </c>
      <c r="P123" s="82">
        <v>1E-3</v>
      </c>
      <c r="Q123" s="27">
        <v>0.12981464440646773</v>
      </c>
      <c r="R123" s="27">
        <v>0.10855133429735769</v>
      </c>
      <c r="S123" s="27">
        <v>0.11449980281319837</v>
      </c>
      <c r="T123" s="27">
        <v>9.2513474431444725E-2</v>
      </c>
      <c r="U123" s="27">
        <v>1.3080057841461811E-2</v>
      </c>
      <c r="V123" s="82">
        <v>1E-3</v>
      </c>
      <c r="W123" s="27">
        <v>2.4714079137636388E-2</v>
      </c>
      <c r="X123" s="82">
        <v>1E-3</v>
      </c>
      <c r="Y123" s="27">
        <v>3.145129485999737E-2</v>
      </c>
      <c r="Z123" s="27">
        <v>0.10293151045090049</v>
      </c>
      <c r="AA123" s="27">
        <v>4.5747337978177996E-2</v>
      </c>
      <c r="AB123" s="82">
        <v>1E-3</v>
      </c>
      <c r="AC123" s="27">
        <v>1.6235046667543052E-2</v>
      </c>
      <c r="AD123" s="27">
        <v>1.3507295911660312E-2</v>
      </c>
      <c r="AE123" s="82">
        <v>1E-3</v>
      </c>
      <c r="AF123" s="82">
        <v>1E-3</v>
      </c>
      <c r="AG123" s="82">
        <v>1E-3</v>
      </c>
      <c r="AH123" s="75">
        <f t="shared" si="349"/>
        <v>6.7085611936374384E-2</v>
      </c>
      <c r="AI123" s="75">
        <f t="shared" si="276"/>
        <v>2.3001856842382016E-2</v>
      </c>
      <c r="AJ123" s="75">
        <f t="shared" si="277"/>
        <v>9.0200407519390027E-2</v>
      </c>
      <c r="AK123" s="75">
        <f t="shared" si="278"/>
        <v>0.10571066123307481</v>
      </c>
      <c r="AL123" s="75">
        <f t="shared" si="279"/>
        <v>2.1910115682923621E-2</v>
      </c>
      <c r="AM123" s="75">
        <f t="shared" si="280"/>
        <v>1.5623192454318391E-2</v>
      </c>
      <c r="AN123" s="75">
        <f t="shared" si="281"/>
        <v>5.0822433285132116E-3</v>
      </c>
      <c r="AO123" s="75">
        <f t="shared" si="282"/>
        <v>2.3001856842382016E-2</v>
      </c>
      <c r="AP123" s="80">
        <v>1E-3</v>
      </c>
      <c r="AQ123" s="75">
        <f t="shared" si="283"/>
        <v>0.14870267516760877</v>
      </c>
      <c r="AR123" s="75">
        <f t="shared" si="284"/>
        <v>0.12434555343762324</v>
      </c>
      <c r="AS123" s="75">
        <f t="shared" si="285"/>
        <v>0.13115952412251872</v>
      </c>
      <c r="AT123" s="75">
        <f t="shared" si="286"/>
        <v>0.10597418496121992</v>
      </c>
      <c r="AU123" s="75">
        <f t="shared" si="287"/>
        <v>1.4983206257394504E-2</v>
      </c>
      <c r="AV123" s="80">
        <v>1E-3</v>
      </c>
      <c r="AW123" s="75">
        <f t="shared" si="288"/>
        <v>2.8309977652162484E-2</v>
      </c>
      <c r="AX123" s="80">
        <v>1E-3</v>
      </c>
      <c r="AY123" s="75">
        <f t="shared" si="289"/>
        <v>3.6027458262126985E-2</v>
      </c>
      <c r="AZ123" s="75">
        <f t="shared" si="290"/>
        <v>0.11790804522150651</v>
      </c>
      <c r="BA123" s="75">
        <f t="shared" si="291"/>
        <v>5.2403575654002901E-2</v>
      </c>
      <c r="BB123" s="80">
        <v>1E-3</v>
      </c>
      <c r="BC123" s="75">
        <f t="shared" si="292"/>
        <v>1.8597245957670566E-2</v>
      </c>
      <c r="BD123" s="75">
        <f t="shared" si="293"/>
        <v>1.5472607466806888E-2</v>
      </c>
      <c r="BE123" s="80">
        <v>1E-3</v>
      </c>
      <c r="BF123" s="80">
        <v>1E-3</v>
      </c>
      <c r="BG123" s="80">
        <v>1E-3</v>
      </c>
      <c r="BH123" s="80"/>
      <c r="BI123" s="73">
        <f t="shared" si="295"/>
        <v>4.175348272735425</v>
      </c>
      <c r="BJ123" s="73">
        <f t="shared" si="296"/>
        <v>1.2455163278848376</v>
      </c>
      <c r="BK123" s="73">
        <f t="shared" si="297"/>
        <v>2.5560912589488778</v>
      </c>
      <c r="BL123" s="73">
        <f t="shared" si="298"/>
        <v>1.2978621242494432</v>
      </c>
      <c r="BM123" s="73">
        <f t="shared" si="299"/>
        <v>2.1924198235814845</v>
      </c>
      <c r="BN123" s="73">
        <f t="shared" si="300"/>
        <v>0.35094545054575488</v>
      </c>
      <c r="BO123" s="73">
        <f t="shared" si="301"/>
        <v>0.45565784190542424</v>
      </c>
      <c r="BP123" s="73">
        <f t="shared" si="302"/>
        <v>0.88894814057376592</v>
      </c>
      <c r="BQ123" s="73">
        <f t="shared" si="303"/>
        <v>0.10502049849517839</v>
      </c>
      <c r="BR123" s="73">
        <f t="shared" si="304"/>
        <v>4.4053101310995126</v>
      </c>
      <c r="BS123" s="73">
        <f t="shared" si="305"/>
        <v>4.8205921228577919</v>
      </c>
      <c r="BT123" s="73">
        <f t="shared" si="306"/>
        <v>2.9872032471756347</v>
      </c>
      <c r="BU123" s="73">
        <f t="shared" si="307"/>
        <v>3.8693878535310318</v>
      </c>
      <c r="BV123" s="73">
        <f t="shared" si="308"/>
        <v>2.0478634423197057</v>
      </c>
      <c r="BW123" s="73">
        <f t="shared" si="309"/>
        <v>0.15700965711645873</v>
      </c>
      <c r="BX123" s="73">
        <f t="shared" si="310"/>
        <v>0.40189061921501718</v>
      </c>
      <c r="BY123" s="73">
        <f t="shared" si="311"/>
        <v>3.4000000000000023E-2</v>
      </c>
      <c r="BZ123" s="73">
        <f t="shared" si="312"/>
        <v>2.4394821997872347</v>
      </c>
      <c r="CA123" s="73">
        <f t="shared" si="313"/>
        <v>4.5247403544328124</v>
      </c>
      <c r="CB123" s="73">
        <f t="shared" si="314"/>
        <v>1.8076405069956722</v>
      </c>
      <c r="CC123" s="73">
        <f t="shared" si="315"/>
        <v>3.4000000000000023E-2</v>
      </c>
      <c r="CD123" s="73">
        <f t="shared" si="316"/>
        <v>0.56192402025390698</v>
      </c>
      <c r="CE123" s="73">
        <f t="shared" si="317"/>
        <v>0.16355891820385751</v>
      </c>
      <c r="CF123" s="73">
        <f t="shared" si="318"/>
        <v>3.4000000000000023E-2</v>
      </c>
      <c r="CG123" s="73">
        <f t="shared" si="319"/>
        <v>3.7246892413201907E-2</v>
      </c>
      <c r="CH123" s="73">
        <f t="shared" si="320"/>
        <v>0.12766799400078988</v>
      </c>
      <c r="CI123" s="73"/>
      <c r="CJ123" s="73">
        <f t="shared" si="350"/>
        <v>41.72132769832281</v>
      </c>
      <c r="CK123" s="73"/>
      <c r="CL123" s="78">
        <f t="shared" si="351"/>
        <v>0.1000770709629951</v>
      </c>
      <c r="CM123" s="78">
        <f t="shared" si="321"/>
        <v>2.9853228470840518E-2</v>
      </c>
      <c r="CN123" s="78">
        <f t="shared" si="322"/>
        <v>6.1265817747493019E-2</v>
      </c>
      <c r="CO123" s="78">
        <f t="shared" si="323"/>
        <v>3.1107881648301836E-2</v>
      </c>
      <c r="CP123" s="78">
        <f t="shared" si="324"/>
        <v>5.2549138403129469E-2</v>
      </c>
      <c r="CQ123" s="78">
        <f t="shared" si="325"/>
        <v>8.4116558582066122E-3</v>
      </c>
      <c r="CR123" s="78">
        <f t="shared" si="326"/>
        <v>1.0921460726278412E-2</v>
      </c>
      <c r="CS123" s="78">
        <f t="shared" si="327"/>
        <v>2.1306803728815694E-2</v>
      </c>
      <c r="CT123" s="78">
        <f t="shared" si="328"/>
        <v>2.5171897513558803E-3</v>
      </c>
      <c r="CU123" s="78">
        <f t="shared" si="329"/>
        <v>0.10558892475697999</v>
      </c>
      <c r="CV123" s="78">
        <f t="shared" si="330"/>
        <v>0.1155426346379571</v>
      </c>
      <c r="CW123" s="78">
        <f t="shared" si="331"/>
        <v>7.1598949793146682E-2</v>
      </c>
      <c r="CX123" s="78">
        <f t="shared" si="332"/>
        <v>9.2743641369940885E-2</v>
      </c>
      <c r="CY123" s="78">
        <f t="shared" si="333"/>
        <v>4.9084330612087147E-2</v>
      </c>
      <c r="CZ123" s="78">
        <f t="shared" si="334"/>
        <v>3.7632948369179173E-3</v>
      </c>
      <c r="DA123" s="78">
        <f t="shared" si="335"/>
        <v>9.6327380116230845E-3</v>
      </c>
      <c r="DB123" s="78">
        <f t="shared" si="336"/>
        <v>8.1493092084331767E-4</v>
      </c>
      <c r="DC123" s="78">
        <f t="shared" si="337"/>
        <v>5.8470866925102706E-2</v>
      </c>
      <c r="DD123" s="78">
        <f t="shared" si="338"/>
        <v>0.10845149481220144</v>
      </c>
      <c r="DE123" s="78">
        <f t="shared" si="339"/>
        <v>4.3326533615284227E-2</v>
      </c>
      <c r="DF123" s="78">
        <f t="shared" si="340"/>
        <v>8.1493092084331767E-4</v>
      </c>
      <c r="DG123" s="78">
        <f t="shared" si="341"/>
        <v>1.3468507625573388E-2</v>
      </c>
      <c r="DH123" s="78">
        <f t="shared" si="342"/>
        <v>3.9202711712943055E-3</v>
      </c>
      <c r="DI123" s="78">
        <f t="shared" si="343"/>
        <v>8.1493092084331767E-4</v>
      </c>
      <c r="DJ123" s="78">
        <f t="shared" si="344"/>
        <v>8.927542450836057E-4</v>
      </c>
      <c r="DK123" s="78">
        <f t="shared" si="345"/>
        <v>3.0600175268612581E-3</v>
      </c>
      <c r="DN123" s="78">
        <f t="shared" si="197"/>
        <v>0.22230399882963048</v>
      </c>
      <c r="DO123" s="78">
        <f t="shared" si="198"/>
        <v>0.17477606626976483</v>
      </c>
      <c r="DP123" s="78">
        <f t="shared" si="199"/>
        <v>0.15333449365713095</v>
      </c>
      <c r="DQ123" s="78">
        <f t="shared" si="200"/>
        <v>0.10299013663591632</v>
      </c>
      <c r="DR123" s="78">
        <f t="shared" si="201"/>
        <v>9.3189058716430184E-2</v>
      </c>
      <c r="DS123" s="78">
        <f t="shared" si="202"/>
        <v>4.3157110064656598E-2</v>
      </c>
      <c r="DT123" s="78">
        <f t="shared" si="203"/>
        <v>0.14033437896342998</v>
      </c>
      <c r="DU123" s="78">
        <f t="shared" si="204"/>
        <v>0.24495555287510867</v>
      </c>
      <c r="DV123" s="78">
        <f t="shared" si="205"/>
        <v>0.29524769893943964</v>
      </c>
      <c r="DW123" s="78">
        <f t="shared" si="206"/>
        <v>0.38547415055802464</v>
      </c>
      <c r="DX123" s="78">
        <f t="shared" si="207"/>
        <v>0.32896955641313186</v>
      </c>
      <c r="DY123" s="78">
        <f t="shared" si="208"/>
        <v>0.21719021661209265</v>
      </c>
      <c r="DZ123" s="78">
        <f t="shared" si="209"/>
        <v>0.15522400483056906</v>
      </c>
      <c r="EA123" s="78">
        <f t="shared" si="210"/>
        <v>6.3295294381471467E-2</v>
      </c>
      <c r="EB123" s="78">
        <f t="shared" si="211"/>
        <v>7.2681830694487026E-2</v>
      </c>
      <c r="EC123" s="78">
        <f t="shared" si="212"/>
        <v>0.17737003066977053</v>
      </c>
      <c r="ED123" s="78">
        <f t="shared" si="213"/>
        <v>0.21106382627343168</v>
      </c>
      <c r="EE123" s="78">
        <f t="shared" si="214"/>
        <v>0.2110638262734317</v>
      </c>
      <c r="EF123" s="78">
        <f t="shared" si="215"/>
        <v>0.16606146697390237</v>
      </c>
      <c r="EG123" s="78">
        <f t="shared" si="216"/>
        <v>6.1530243332995241E-2</v>
      </c>
      <c r="EH123" s="78">
        <f t="shared" si="217"/>
        <v>1.9018640638554327E-2</v>
      </c>
      <c r="EI123" s="78">
        <f t="shared" si="218"/>
        <v>1.9096463962794616E-2</v>
      </c>
      <c r="EJ123" s="78">
        <f t="shared" si="219"/>
        <v>8.687973864082486E-3</v>
      </c>
      <c r="EK123" s="78">
        <f t="shared" si="220"/>
        <v>0.10484477365578329</v>
      </c>
      <c r="EL123" s="78">
        <f t="shared" si="221"/>
        <v>0.1338830712057805</v>
      </c>
      <c r="EM123" s="78">
        <f t="shared" si="222"/>
        <v>0.19425613470818989</v>
      </c>
    </row>
    <row r="124" spans="1:143" x14ac:dyDescent="0.25">
      <c r="A124" s="79">
        <f t="shared" si="346"/>
        <v>8.1343242761151553E-4</v>
      </c>
      <c r="B124">
        <v>1965</v>
      </c>
      <c r="C124" s="79">
        <f t="shared" si="275"/>
        <v>0.38384918422522679</v>
      </c>
      <c r="D124" s="81">
        <f t="shared" si="347"/>
        <v>1E-3</v>
      </c>
      <c r="E124" s="74">
        <f t="shared" si="348"/>
        <v>0.1279161582083124</v>
      </c>
      <c r="F124">
        <v>1965</v>
      </c>
      <c r="G124" s="72">
        <v>222854</v>
      </c>
      <c r="H124" s="27">
        <v>6.8121455746177589E-2</v>
      </c>
      <c r="I124" s="27">
        <v>2.0027277295240831E-2</v>
      </c>
      <c r="J124" s="27">
        <v>7.4151173641518908E-2</v>
      </c>
      <c r="K124" s="27">
        <v>8.9799727227047585E-2</v>
      </c>
      <c r="L124" s="27">
        <v>1.9381236092168547E-2</v>
      </c>
      <c r="M124" s="27">
        <v>1.3566865264517981E-2</v>
      </c>
      <c r="N124" s="27">
        <v>3.1584236594645035E-3</v>
      </c>
      <c r="O124" s="27">
        <v>1.8986433134735484E-2</v>
      </c>
      <c r="P124" s="82">
        <v>1E-3</v>
      </c>
      <c r="Q124" s="27">
        <v>0.1279161582083124</v>
      </c>
      <c r="R124" s="27">
        <v>0.11363146938482521</v>
      </c>
      <c r="S124" s="27">
        <v>0.10674036321872084</v>
      </c>
      <c r="T124" s="27">
        <v>9.7013853994688107E-2</v>
      </c>
      <c r="U124" s="27">
        <v>1.6761180101930947E-2</v>
      </c>
      <c r="V124" s="82">
        <v>1E-3</v>
      </c>
      <c r="W124" s="27">
        <v>1.467949178092025E-2</v>
      </c>
      <c r="X124" s="82">
        <v>1E-3</v>
      </c>
      <c r="Y124" s="27">
        <v>3.0076807120809707E-2</v>
      </c>
      <c r="Z124" s="27">
        <v>0.10519704256693704</v>
      </c>
      <c r="AA124" s="27">
        <v>5.3621419854999644E-2</v>
      </c>
      <c r="AB124" s="82">
        <v>1E-3</v>
      </c>
      <c r="AC124" s="27">
        <v>1.3710429976311823E-2</v>
      </c>
      <c r="AD124" s="27">
        <v>1.3459191730672601E-2</v>
      </c>
      <c r="AE124" s="82">
        <v>1E-3</v>
      </c>
      <c r="AF124" s="82">
        <v>1E-3</v>
      </c>
      <c r="AG124" s="82">
        <v>1E-3</v>
      </c>
      <c r="AH124" s="75">
        <f t="shared" si="349"/>
        <v>7.5905694494293297E-2</v>
      </c>
      <c r="AI124" s="75">
        <f t="shared" si="276"/>
        <v>2.2315794271768E-2</v>
      </c>
      <c r="AJ124" s="75">
        <f t="shared" si="277"/>
        <v>8.2624428253535276E-2</v>
      </c>
      <c r="AK124" s="75">
        <f t="shared" si="278"/>
        <v>0.10006114205728231</v>
      </c>
      <c r="AL124" s="75">
        <f t="shared" si="279"/>
        <v>2.1595929940420647E-2</v>
      </c>
      <c r="AM124" s="75">
        <f t="shared" si="280"/>
        <v>1.511715095829445E-2</v>
      </c>
      <c r="AN124" s="75">
        <f t="shared" si="281"/>
        <v>3.5193367310315123E-3</v>
      </c>
      <c r="AO124" s="75">
        <f t="shared" si="282"/>
        <v>2.1156012849041707E-2</v>
      </c>
      <c r="AP124" s="80">
        <v>1E-3</v>
      </c>
      <c r="AQ124" s="75">
        <f t="shared" si="283"/>
        <v>0.14253313760677624</v>
      </c>
      <c r="AR124" s="75">
        <f t="shared" si="284"/>
        <v>0.12661613739142918</v>
      </c>
      <c r="AS124" s="75">
        <f t="shared" si="285"/>
        <v>0.11893758452372408</v>
      </c>
      <c r="AT124" s="75">
        <f t="shared" si="286"/>
        <v>0.10809962709066112</v>
      </c>
      <c r="AU124" s="75">
        <f t="shared" si="287"/>
        <v>1.8676480152178598E-2</v>
      </c>
      <c r="AV124" s="80">
        <v>1E-3</v>
      </c>
      <c r="AW124" s="75">
        <f t="shared" si="288"/>
        <v>1.6356917306726008E-2</v>
      </c>
      <c r="AX124" s="80">
        <v>1E-3</v>
      </c>
      <c r="AY124" s="75">
        <f t="shared" si="289"/>
        <v>3.3513683870504636E-2</v>
      </c>
      <c r="AZ124" s="75">
        <f t="shared" si="290"/>
        <v>0.11721790862106095</v>
      </c>
      <c r="BA124" s="75">
        <f t="shared" si="291"/>
        <v>5.9748739501830447E-2</v>
      </c>
      <c r="BB124" s="80">
        <v>1E-3</v>
      </c>
      <c r="BC124" s="75">
        <f t="shared" si="292"/>
        <v>1.5277120809704975E-2</v>
      </c>
      <c r="BD124" s="75">
        <f t="shared" si="293"/>
        <v>1.4997173569736561E-2</v>
      </c>
      <c r="BE124" s="80">
        <v>1E-3</v>
      </c>
      <c r="BF124" s="80">
        <v>1E-3</v>
      </c>
      <c r="BG124" s="80">
        <v>1E-3</v>
      </c>
      <c r="BH124" s="80"/>
      <c r="BI124" s="73">
        <f t="shared" si="295"/>
        <v>4.1082626607990509</v>
      </c>
      <c r="BJ124" s="73">
        <f t="shared" si="296"/>
        <v>1.2225144710424556</v>
      </c>
      <c r="BK124" s="73">
        <f t="shared" si="297"/>
        <v>2.4658908514294877</v>
      </c>
      <c r="BL124" s="73">
        <f t="shared" si="298"/>
        <v>1.1921514630163685</v>
      </c>
      <c r="BM124" s="73">
        <f t="shared" si="299"/>
        <v>2.1705097078985607</v>
      </c>
      <c r="BN124" s="73">
        <f t="shared" si="300"/>
        <v>0.33532225809143651</v>
      </c>
      <c r="BO124" s="73">
        <f t="shared" si="301"/>
        <v>0.45057559857691104</v>
      </c>
      <c r="BP124" s="73">
        <f t="shared" si="302"/>
        <v>0.86594628373138394</v>
      </c>
      <c r="BQ124" s="73">
        <f t="shared" si="303"/>
        <v>0.10402049849517839</v>
      </c>
      <c r="BR124" s="73">
        <f t="shared" si="304"/>
        <v>4.2566074559319036</v>
      </c>
      <c r="BS124" s="73">
        <f t="shared" si="305"/>
        <v>4.6962465694201683</v>
      </c>
      <c r="BT124" s="73">
        <f t="shared" si="306"/>
        <v>2.8560437230531162</v>
      </c>
      <c r="BU124" s="73">
        <f t="shared" si="307"/>
        <v>3.7634136685698119</v>
      </c>
      <c r="BV124" s="73">
        <f t="shared" si="308"/>
        <v>2.0328802360623111</v>
      </c>
      <c r="BW124" s="73">
        <f t="shared" si="309"/>
        <v>0.15600965711645873</v>
      </c>
      <c r="BX124" s="73">
        <f t="shared" si="310"/>
        <v>0.3735806415628547</v>
      </c>
      <c r="BY124" s="73">
        <f t="shared" si="311"/>
        <v>3.3000000000000022E-2</v>
      </c>
      <c r="BZ124" s="73">
        <f t="shared" si="312"/>
        <v>2.4034547415251075</v>
      </c>
      <c r="CA124" s="73">
        <f t="shared" si="313"/>
        <v>4.406832309211306</v>
      </c>
      <c r="CB124" s="73">
        <f t="shared" si="314"/>
        <v>1.7552369313416694</v>
      </c>
      <c r="CC124" s="73">
        <f t="shared" si="315"/>
        <v>3.3000000000000022E-2</v>
      </c>
      <c r="CD124" s="73">
        <f t="shared" si="316"/>
        <v>0.54332677429623644</v>
      </c>
      <c r="CE124" s="73">
        <f t="shared" si="317"/>
        <v>0.14808631073705061</v>
      </c>
      <c r="CF124" s="73">
        <f t="shared" si="318"/>
        <v>3.3000000000000022E-2</v>
      </c>
      <c r="CG124" s="73">
        <f t="shared" si="319"/>
        <v>3.6246892413201906E-2</v>
      </c>
      <c r="CH124" s="73">
        <f t="shared" si="320"/>
        <v>0.12666799400078987</v>
      </c>
      <c r="CI124" s="73"/>
      <c r="CJ124" s="73">
        <f t="shared" si="350"/>
        <v>40.568827698322821</v>
      </c>
      <c r="CK124" s="73"/>
      <c r="CL124" s="78">
        <f t="shared" si="351"/>
        <v>0.10126648695271254</v>
      </c>
      <c r="CM124" s="78">
        <f t="shared" si="321"/>
        <v>3.013433072637187E-2</v>
      </c>
      <c r="CN124" s="78">
        <f t="shared" si="322"/>
        <v>6.0782896409191323E-2</v>
      </c>
      <c r="CO124" s="78">
        <f t="shared" si="323"/>
        <v>2.9385898746727996E-2</v>
      </c>
      <c r="CP124" s="78">
        <f t="shared" si="324"/>
        <v>5.3501908510614739E-2</v>
      </c>
      <c r="CQ124" s="78">
        <f t="shared" si="325"/>
        <v>8.2655151039846102E-3</v>
      </c>
      <c r="CR124" s="78">
        <f t="shared" si="326"/>
        <v>1.1106448574937219E-2</v>
      </c>
      <c r="CS124" s="78">
        <f t="shared" si="327"/>
        <v>2.1345114780508767E-2</v>
      </c>
      <c r="CT124" s="78">
        <f t="shared" si="328"/>
        <v>2.5640498973422089E-3</v>
      </c>
      <c r="CU124" s="78">
        <f t="shared" si="329"/>
        <v>0.10492310715963524</v>
      </c>
      <c r="CV124" s="78">
        <f t="shared" si="330"/>
        <v>0.11575997720077869</v>
      </c>
      <c r="CW124" s="78">
        <f t="shared" si="331"/>
        <v>7.0399956939628042E-2</v>
      </c>
      <c r="CX124" s="78">
        <f t="shared" si="332"/>
        <v>9.2766142925184827E-2</v>
      </c>
      <c r="CY124" s="78">
        <f t="shared" si="333"/>
        <v>5.0109415317079853E-2</v>
      </c>
      <c r="CZ124" s="78">
        <f t="shared" si="334"/>
        <v>3.8455549733054871E-3</v>
      </c>
      <c r="DA124" s="78">
        <f t="shared" si="335"/>
        <v>9.2085638840951542E-3</v>
      </c>
      <c r="DB124" s="78">
        <f t="shared" si="336"/>
        <v>8.1343242761151553E-4</v>
      </c>
      <c r="DC124" s="78">
        <f t="shared" si="337"/>
        <v>5.9243879547065892E-2</v>
      </c>
      <c r="DD124" s="78">
        <f t="shared" si="338"/>
        <v>0.10862606979874578</v>
      </c>
      <c r="DE124" s="78">
        <f t="shared" si="339"/>
        <v>4.3265655699837577E-2</v>
      </c>
      <c r="DF124" s="78">
        <f t="shared" si="340"/>
        <v>8.1343242761151553E-4</v>
      </c>
      <c r="DG124" s="78">
        <f t="shared" si="341"/>
        <v>1.3392715666730948E-2</v>
      </c>
      <c r="DH124" s="78">
        <f t="shared" si="342"/>
        <v>3.6502487042082495E-3</v>
      </c>
      <c r="DI124" s="78">
        <f t="shared" si="343"/>
        <v>8.1343242761151553E-4</v>
      </c>
      <c r="DJ124" s="78">
        <f t="shared" si="344"/>
        <v>8.9346659663770396E-4</v>
      </c>
      <c r="DK124" s="78">
        <f t="shared" si="345"/>
        <v>3.1222986018407065E-3</v>
      </c>
      <c r="DN124" s="78">
        <f t="shared" si="197"/>
        <v>0.22156961283500373</v>
      </c>
      <c r="DO124" s="78">
        <f t="shared" si="198"/>
        <v>0.17380503439290593</v>
      </c>
      <c r="DP124" s="78">
        <f t="shared" si="199"/>
        <v>0.15193621877051866</v>
      </c>
      <c r="DQ124" s="78">
        <f t="shared" si="200"/>
        <v>0.10225977093626457</v>
      </c>
      <c r="DR124" s="78">
        <f t="shared" si="201"/>
        <v>9.4218986970045326E-2</v>
      </c>
      <c r="DS124" s="78">
        <f t="shared" si="202"/>
        <v>4.3281128356772801E-2</v>
      </c>
      <c r="DT124" s="78">
        <f t="shared" si="203"/>
        <v>0.13993872041242345</v>
      </c>
      <c r="DU124" s="78">
        <f t="shared" si="204"/>
        <v>0.2445922490382649</v>
      </c>
      <c r="DV124" s="78">
        <f t="shared" si="205"/>
        <v>0.29364709119738419</v>
      </c>
      <c r="DW124" s="78">
        <f t="shared" si="206"/>
        <v>0.38384918422522679</v>
      </c>
      <c r="DX124" s="78">
        <f t="shared" si="207"/>
        <v>0.32903549238267138</v>
      </c>
      <c r="DY124" s="78">
        <f t="shared" si="208"/>
        <v>0.21712107015519821</v>
      </c>
      <c r="DZ124" s="78">
        <f t="shared" si="209"/>
        <v>0.15592967709966532</v>
      </c>
      <c r="EA124" s="78">
        <f t="shared" si="210"/>
        <v>6.3976966602092011E-2</v>
      </c>
      <c r="EB124" s="78">
        <f t="shared" si="211"/>
        <v>7.311143083207805E-2</v>
      </c>
      <c r="EC124" s="78">
        <f t="shared" si="212"/>
        <v>0.17789194565751834</v>
      </c>
      <c r="ED124" s="78">
        <f t="shared" si="213"/>
        <v>0.21194903747326077</v>
      </c>
      <c r="EE124" s="78">
        <f t="shared" si="214"/>
        <v>0.21194903747326077</v>
      </c>
      <c r="EF124" s="78">
        <f t="shared" si="215"/>
        <v>0.16609787359292583</v>
      </c>
      <c r="EG124" s="78">
        <f t="shared" si="216"/>
        <v>6.1122052498388292E-2</v>
      </c>
      <c r="EH124" s="78">
        <f t="shared" si="217"/>
        <v>1.8669829226162227E-2</v>
      </c>
      <c r="EI124" s="78">
        <f t="shared" si="218"/>
        <v>1.8749863395188415E-2</v>
      </c>
      <c r="EJ124" s="78">
        <f t="shared" si="219"/>
        <v>8.4794463302981758E-3</v>
      </c>
      <c r="EK124" s="78">
        <f t="shared" si="220"/>
        <v>0.10609568457880246</v>
      </c>
      <c r="EL124" s="78">
        <f t="shared" si="221"/>
        <v>0.13541658287756281</v>
      </c>
      <c r="EM124" s="78">
        <f t="shared" si="222"/>
        <v>0.19530601269011644</v>
      </c>
    </row>
    <row r="125" spans="1:143" x14ac:dyDescent="0.25">
      <c r="A125" s="79">
        <f t="shared" si="346"/>
        <v>8.1120357931209919E-4</v>
      </c>
      <c r="B125">
        <v>1966</v>
      </c>
      <c r="C125" s="79">
        <f t="shared" si="275"/>
        <v>0.38218145330207343</v>
      </c>
      <c r="D125" s="81">
        <f t="shared" si="347"/>
        <v>1E-3</v>
      </c>
      <c r="E125" s="74">
        <f t="shared" si="348"/>
        <v>0.12439982540375381</v>
      </c>
      <c r="F125">
        <v>1966</v>
      </c>
      <c r="G125" s="72">
        <v>223700</v>
      </c>
      <c r="H125" s="27">
        <v>6.678306416412047E-2</v>
      </c>
      <c r="I125" s="27">
        <v>2.2042776080314273E-2</v>
      </c>
      <c r="J125" s="27">
        <v>6.372762985595809E-2</v>
      </c>
      <c r="K125" s="27">
        <v>8.3915320820602352E-2</v>
      </c>
      <c r="L125" s="27">
        <v>1.7168630874436201E-2</v>
      </c>
      <c r="M125" s="27">
        <v>1.2730976284009893E-2</v>
      </c>
      <c r="N125" s="27">
        <v>3.0918085261166886E-3</v>
      </c>
      <c r="O125" s="27">
        <v>1.9241961297832098E-2</v>
      </c>
      <c r="P125" s="82">
        <v>1E-3</v>
      </c>
      <c r="Q125" s="27">
        <v>0.12072602939036811</v>
      </c>
      <c r="R125" s="27">
        <v>0.12439982540375381</v>
      </c>
      <c r="S125" s="27">
        <v>0.1066492070420486</v>
      </c>
      <c r="T125" s="27">
        <v>0.10497599301615015</v>
      </c>
      <c r="U125" s="27">
        <v>1.8077986323294049E-2</v>
      </c>
      <c r="V125" s="82">
        <v>1E-3</v>
      </c>
      <c r="W125" s="27">
        <v>1.7568747271933652E-2</v>
      </c>
      <c r="X125" s="82">
        <v>1E-3</v>
      </c>
      <c r="Y125" s="27">
        <v>2.7207915029826859E-2</v>
      </c>
      <c r="Z125" s="27">
        <v>0.10668558126000291</v>
      </c>
      <c r="AA125" s="27">
        <v>5.8198748726902373E-2</v>
      </c>
      <c r="AB125" s="82">
        <v>1E-3</v>
      </c>
      <c r="AC125" s="27">
        <v>1.4040448130365197E-2</v>
      </c>
      <c r="AD125" s="27">
        <v>1.2767350501964208E-2</v>
      </c>
      <c r="AE125" s="82">
        <v>1E-3</v>
      </c>
      <c r="AF125" s="82">
        <v>1E-3</v>
      </c>
      <c r="AG125" s="82">
        <v>1E-3</v>
      </c>
      <c r="AH125" s="75">
        <f t="shared" si="349"/>
        <v>7.469685726756875E-2</v>
      </c>
      <c r="AI125" s="75">
        <f t="shared" si="276"/>
        <v>2.465484504583151E-2</v>
      </c>
      <c r="AJ125" s="75">
        <f t="shared" si="277"/>
        <v>7.1279353993889127E-2</v>
      </c>
      <c r="AK125" s="75">
        <f t="shared" si="278"/>
        <v>9.3859286337843739E-2</v>
      </c>
      <c r="AL125" s="75">
        <f t="shared" si="279"/>
        <v>1.9203113633056892E-2</v>
      </c>
      <c r="AM125" s="75">
        <f t="shared" si="280"/>
        <v>1.4239596973665065E-2</v>
      </c>
      <c r="AN125" s="75">
        <f t="shared" si="281"/>
        <v>3.4581878364615157E-3</v>
      </c>
      <c r="AO125" s="75">
        <f t="shared" si="282"/>
        <v>2.1522133711625202E-2</v>
      </c>
      <c r="AP125" s="80">
        <v>1E-3</v>
      </c>
      <c r="AQ125" s="75">
        <f t="shared" si="283"/>
        <v>0.13503206387312675</v>
      </c>
      <c r="AR125" s="75">
        <f t="shared" si="284"/>
        <v>0.13914120471409863</v>
      </c>
      <c r="AS125" s="75">
        <f t="shared" si="285"/>
        <v>0.11928713807653135</v>
      </c>
      <c r="AT125" s="75">
        <f t="shared" si="286"/>
        <v>0.11741564818856395</v>
      </c>
      <c r="AU125" s="75">
        <f t="shared" si="287"/>
        <v>2.0220227702604392E-2</v>
      </c>
      <c r="AV125" s="80">
        <v>1E-3</v>
      </c>
      <c r="AW125" s="75">
        <f t="shared" si="288"/>
        <v>1.965064382365779E-2</v>
      </c>
      <c r="AX125" s="80">
        <v>1E-3</v>
      </c>
      <c r="AY125" s="75">
        <f t="shared" si="289"/>
        <v>3.0432052960861343E-2</v>
      </c>
      <c r="AZ125" s="75">
        <f t="shared" si="290"/>
        <v>0.11932782263931326</v>
      </c>
      <c r="BA125" s="75">
        <f t="shared" si="291"/>
        <v>6.5095300451040297E-2</v>
      </c>
      <c r="BB125" s="80">
        <v>1E-3</v>
      </c>
      <c r="BC125" s="75">
        <f t="shared" si="292"/>
        <v>1.5704241233813473E-2</v>
      </c>
      <c r="BD125" s="75">
        <f t="shared" si="293"/>
        <v>1.4280281536446967E-2</v>
      </c>
      <c r="BE125" s="80">
        <v>1E-3</v>
      </c>
      <c r="BF125" s="80">
        <v>1E-3</v>
      </c>
      <c r="BG125" s="80">
        <v>1E-3</v>
      </c>
      <c r="BH125" s="80"/>
      <c r="BI125" s="73">
        <f t="shared" si="295"/>
        <v>4.0323569663047572</v>
      </c>
      <c r="BJ125" s="73">
        <f t="shared" si="296"/>
        <v>1.2001986767706876</v>
      </c>
      <c r="BK125" s="73">
        <f t="shared" si="297"/>
        <v>2.3832664231759524</v>
      </c>
      <c r="BL125" s="73">
        <f t="shared" si="298"/>
        <v>1.0920903209590862</v>
      </c>
      <c r="BM125" s="73">
        <f t="shared" si="299"/>
        <v>2.14891377795814</v>
      </c>
      <c r="BN125" s="73">
        <f t="shared" si="300"/>
        <v>0.32020510713314204</v>
      </c>
      <c r="BO125" s="73">
        <f t="shared" si="301"/>
        <v>0.44705626184587954</v>
      </c>
      <c r="BP125" s="73">
        <f t="shared" si="302"/>
        <v>0.84479027088234226</v>
      </c>
      <c r="BQ125" s="73">
        <f t="shared" si="303"/>
        <v>0.10302049849517839</v>
      </c>
      <c r="BR125" s="73">
        <f t="shared" si="304"/>
        <v>4.1140743183251276</v>
      </c>
      <c r="BS125" s="73">
        <f t="shared" si="305"/>
        <v>4.5696304320287391</v>
      </c>
      <c r="BT125" s="73">
        <f t="shared" si="306"/>
        <v>2.7371061385293922</v>
      </c>
      <c r="BU125" s="73">
        <f t="shared" si="307"/>
        <v>3.6553140414791505</v>
      </c>
      <c r="BV125" s="73">
        <f t="shared" si="308"/>
        <v>2.0142037559101325</v>
      </c>
      <c r="BW125" s="73">
        <f t="shared" si="309"/>
        <v>0.15500965711645873</v>
      </c>
      <c r="BX125" s="73">
        <f t="shared" si="310"/>
        <v>0.35722372425612869</v>
      </c>
      <c r="BY125" s="73">
        <f t="shared" si="311"/>
        <v>3.2000000000000021E-2</v>
      </c>
      <c r="BZ125" s="73">
        <f t="shared" si="312"/>
        <v>2.3699410576546027</v>
      </c>
      <c r="CA125" s="73">
        <f t="shared" si="313"/>
        <v>4.2896144005902448</v>
      </c>
      <c r="CB125" s="73">
        <f t="shared" si="314"/>
        <v>1.695488191839839</v>
      </c>
      <c r="CC125" s="73">
        <f t="shared" si="315"/>
        <v>3.2000000000000021E-2</v>
      </c>
      <c r="CD125" s="73">
        <f t="shared" si="316"/>
        <v>0.52804965348653143</v>
      </c>
      <c r="CE125" s="73">
        <f t="shared" si="317"/>
        <v>0.13308913716731405</v>
      </c>
      <c r="CF125" s="73">
        <f t="shared" si="318"/>
        <v>3.2000000000000021E-2</v>
      </c>
      <c r="CG125" s="73">
        <f t="shared" si="319"/>
        <v>3.5246892413201905E-2</v>
      </c>
      <c r="CH125" s="73">
        <f t="shared" si="320"/>
        <v>0.12566799400078987</v>
      </c>
      <c r="CI125" s="73"/>
      <c r="CJ125" s="73">
        <f t="shared" si="350"/>
        <v>39.447557698322818</v>
      </c>
      <c r="CK125" s="73"/>
      <c r="CL125" s="78">
        <f t="shared" si="351"/>
        <v>0.10222070012907795</v>
      </c>
      <c r="CM125" s="78">
        <f t="shared" si="321"/>
        <v>3.0425170702563321E-2</v>
      </c>
      <c r="CN125" s="78">
        <f t="shared" si="322"/>
        <v>6.0416070404208599E-2</v>
      </c>
      <c r="CO125" s="78">
        <f t="shared" si="323"/>
        <v>2.7684611790440915E-2</v>
      </c>
      <c r="CP125" s="78">
        <f t="shared" si="324"/>
        <v>5.4475204634772734E-2</v>
      </c>
      <c r="CQ125" s="78">
        <f t="shared" si="325"/>
        <v>8.1172352818880879E-3</v>
      </c>
      <c r="CR125" s="78">
        <f t="shared" si="326"/>
        <v>1.1332926242602008E-2</v>
      </c>
      <c r="CS125" s="78">
        <f t="shared" si="327"/>
        <v>2.1415527859618543E-2</v>
      </c>
      <c r="CT125" s="78">
        <f t="shared" si="328"/>
        <v>2.6115811600564182E-3</v>
      </c>
      <c r="CU125" s="78">
        <f t="shared" si="329"/>
        <v>0.10429224414316643</v>
      </c>
      <c r="CV125" s="78">
        <f t="shared" si="330"/>
        <v>0.11584064258110015</v>
      </c>
      <c r="CW125" s="78">
        <f t="shared" si="331"/>
        <v>6.9385946766629999E-2</v>
      </c>
      <c r="CX125" s="78">
        <f t="shared" si="332"/>
        <v>9.2662619811176863E-2</v>
      </c>
      <c r="CY125" s="78">
        <f t="shared" si="333"/>
        <v>5.1060290508067874E-2</v>
      </c>
      <c r="CZ125" s="78">
        <f t="shared" si="334"/>
        <v>3.929512146275389E-3</v>
      </c>
      <c r="DA125" s="78">
        <f t="shared" si="335"/>
        <v>9.0556613666178034E-3</v>
      </c>
      <c r="DB125" s="78">
        <f t="shared" si="336"/>
        <v>8.1120357931209919E-4</v>
      </c>
      <c r="DC125" s="78">
        <f t="shared" si="337"/>
        <v>6.0078270897753576E-2</v>
      </c>
      <c r="DD125" s="78">
        <f t="shared" si="338"/>
        <v>0.10874220486336028</v>
      </c>
      <c r="DE125" s="78">
        <f t="shared" si="339"/>
        <v>4.2980815309433609E-2</v>
      </c>
      <c r="DF125" s="78">
        <f t="shared" si="340"/>
        <v>8.1120357931209919E-4</v>
      </c>
      <c r="DG125" s="78">
        <f t="shared" si="341"/>
        <v>1.3386117780087116E-2</v>
      </c>
      <c r="DH125" s="78">
        <f t="shared" si="342"/>
        <v>3.3738245136776253E-3</v>
      </c>
      <c r="DI125" s="78">
        <f t="shared" si="343"/>
        <v>8.1120357931209919E-4</v>
      </c>
      <c r="DJ125" s="78">
        <f t="shared" si="344"/>
        <v>8.935126651630574E-4</v>
      </c>
      <c r="DK125" s="78">
        <f t="shared" si="345"/>
        <v>3.1856977043253775E-3</v>
      </c>
      <c r="DN125" s="78">
        <f t="shared" si="197"/>
        <v>0.22074655302629079</v>
      </c>
      <c r="DO125" s="78">
        <f t="shared" si="198"/>
        <v>0.17300105753198558</v>
      </c>
      <c r="DP125" s="78">
        <f t="shared" si="199"/>
        <v>0.15069312211131033</v>
      </c>
      <c r="DQ125" s="78">
        <f t="shared" si="200"/>
        <v>0.10160997794970375</v>
      </c>
      <c r="DR125" s="78">
        <f t="shared" si="201"/>
        <v>9.5340894018881364E-2</v>
      </c>
      <c r="DS125" s="78">
        <f t="shared" si="202"/>
        <v>4.3477270544165066E-2</v>
      </c>
      <c r="DT125" s="78">
        <f t="shared" si="203"/>
        <v>0.13965227940544339</v>
      </c>
      <c r="DU125" s="78">
        <f t="shared" si="204"/>
        <v>0.24415999574394154</v>
      </c>
      <c r="DV125" s="78">
        <f t="shared" si="205"/>
        <v>0.29213041465095302</v>
      </c>
      <c r="DW125" s="78">
        <f t="shared" si="206"/>
        <v>0.38218145330207343</v>
      </c>
      <c r="DX125" s="78">
        <f t="shared" si="207"/>
        <v>0.3289494996669749</v>
      </c>
      <c r="DY125" s="78">
        <f t="shared" si="208"/>
        <v>0.21703836923215011</v>
      </c>
      <c r="DZ125" s="78">
        <f t="shared" si="209"/>
        <v>0.15670808383213791</v>
      </c>
      <c r="EA125" s="78">
        <f t="shared" si="210"/>
        <v>6.4856667600273157E-2</v>
      </c>
      <c r="EB125" s="78">
        <f t="shared" si="211"/>
        <v>7.3874647989958867E-2</v>
      </c>
      <c r="EC125" s="78">
        <f t="shared" si="212"/>
        <v>0.17868734070704376</v>
      </c>
      <c r="ED125" s="78">
        <f t="shared" si="213"/>
        <v>0.21261249464985954</v>
      </c>
      <c r="EE125" s="78">
        <f t="shared" si="214"/>
        <v>0.21261249464985957</v>
      </c>
      <c r="EF125" s="78">
        <f t="shared" si="215"/>
        <v>0.16592034153219309</v>
      </c>
      <c r="EG125" s="78">
        <f t="shared" si="216"/>
        <v>6.0551961182510453E-2</v>
      </c>
      <c r="EH125" s="78">
        <f t="shared" si="217"/>
        <v>1.8382349452388938E-2</v>
      </c>
      <c r="EI125" s="78">
        <f t="shared" si="218"/>
        <v>1.8464658538239899E-2</v>
      </c>
      <c r="EJ125" s="78">
        <f t="shared" si="219"/>
        <v>8.2642384624781601E-3</v>
      </c>
      <c r="EK125" s="78">
        <f t="shared" si="220"/>
        <v>0.10711111407787849</v>
      </c>
      <c r="EL125" s="78">
        <f t="shared" si="221"/>
        <v>0.13672508120112972</v>
      </c>
      <c r="EM125" s="78">
        <f t="shared" si="222"/>
        <v>0.19624763894017525</v>
      </c>
    </row>
    <row r="126" spans="1:143" x14ac:dyDescent="0.25">
      <c r="A126" s="79">
        <f t="shared" si="346"/>
        <v>8.0893359756505838E-4</v>
      </c>
      <c r="B126">
        <v>1967</v>
      </c>
      <c r="C126" s="79">
        <f t="shared" si="275"/>
        <v>0.38007481200957388</v>
      </c>
      <c r="D126" s="81">
        <f t="shared" si="347"/>
        <v>1E-3</v>
      </c>
      <c r="E126" s="74">
        <f t="shared" si="348"/>
        <v>0.12443128475482054</v>
      </c>
      <c r="F126">
        <v>1967</v>
      </c>
      <c r="G126" s="72">
        <v>229300</v>
      </c>
      <c r="H126" s="27">
        <v>7.0701234924532383E-2</v>
      </c>
      <c r="I126" s="27">
        <v>2.3218025565104355E-2</v>
      </c>
      <c r="J126" s="27">
        <v>5.7232613562504517E-2</v>
      </c>
      <c r="K126" s="27">
        <v>7.5792590452805661E-2</v>
      </c>
      <c r="L126" s="27">
        <v>1.6935076189788401E-2</v>
      </c>
      <c r="M126" s="27">
        <v>1.4154690546688813E-2</v>
      </c>
      <c r="N126" s="82">
        <v>1E-3</v>
      </c>
      <c r="O126" s="27">
        <v>1.8487759081389471E-2</v>
      </c>
      <c r="P126" s="82">
        <v>1E-3</v>
      </c>
      <c r="Q126" s="27">
        <v>0.12443128475482054</v>
      </c>
      <c r="R126" s="27">
        <v>0.12110926554488337</v>
      </c>
      <c r="S126" s="27">
        <v>0.10587130786451938</v>
      </c>
      <c r="T126" s="27">
        <v>0.11204593052646783</v>
      </c>
      <c r="U126" s="27">
        <v>2.5637322163645556E-2</v>
      </c>
      <c r="V126" s="82">
        <v>1E-3</v>
      </c>
      <c r="W126" s="27">
        <v>1.2204809706073518E-2</v>
      </c>
      <c r="X126" s="82">
        <v>1E-3</v>
      </c>
      <c r="Y126" s="27">
        <v>2.4806817361161262E-2</v>
      </c>
      <c r="Z126" s="27">
        <v>0.10955441611901495</v>
      </c>
      <c r="AA126" s="27">
        <v>6.3804434173467178E-2</v>
      </c>
      <c r="AB126" s="82">
        <v>1E-3</v>
      </c>
      <c r="AC126" s="27">
        <v>1.3251967935292843E-2</v>
      </c>
      <c r="AD126" s="27">
        <v>1.0760453527839966E-2</v>
      </c>
      <c r="AE126" s="82">
        <v>1E-3</v>
      </c>
      <c r="AF126" s="82">
        <v>1E-3</v>
      </c>
      <c r="AG126" s="82">
        <v>1E-3</v>
      </c>
      <c r="AH126" s="75">
        <f t="shared" si="349"/>
        <v>8.1058965840976382E-2</v>
      </c>
      <c r="AI126" s="75">
        <f t="shared" si="276"/>
        <v>2.6619466310392144E-2</v>
      </c>
      <c r="AJ126" s="75">
        <f t="shared" si="277"/>
        <v>6.561719144941143E-2</v>
      </c>
      <c r="AK126" s="75">
        <f t="shared" si="278"/>
        <v>8.6896204954141687E-2</v>
      </c>
      <c r="AL126" s="75">
        <f t="shared" si="279"/>
        <v>1.9416064851592401E-2</v>
      </c>
      <c r="AM126" s="75">
        <f t="shared" ref="AM126:AM145" si="352">M126*$G126/200000</f>
        <v>1.6228352711778724E-2</v>
      </c>
      <c r="AN126" s="80">
        <v>1E-3</v>
      </c>
      <c r="AO126" s="75">
        <f t="shared" si="282"/>
        <v>2.1196215786813029E-2</v>
      </c>
      <c r="AP126" s="80">
        <v>1E-3</v>
      </c>
      <c r="AQ126" s="75">
        <f t="shared" si="283"/>
        <v>0.14266046797140175</v>
      </c>
      <c r="AR126" s="75">
        <f t="shared" si="284"/>
        <v>0.13885177294720877</v>
      </c>
      <c r="AS126" s="75">
        <f t="shared" si="285"/>
        <v>0.12138145446667148</v>
      </c>
      <c r="AT126" s="75">
        <f t="shared" si="286"/>
        <v>0.12846065934859535</v>
      </c>
      <c r="AU126" s="75">
        <f t="shared" si="287"/>
        <v>2.9393189860619631E-2</v>
      </c>
      <c r="AV126" s="80">
        <v>1E-3</v>
      </c>
      <c r="AW126" s="75">
        <f t="shared" si="288"/>
        <v>1.3992814328013288E-2</v>
      </c>
      <c r="AX126" s="80">
        <v>1E-3</v>
      </c>
      <c r="AY126" s="75">
        <f t="shared" si="289"/>
        <v>2.8441016104571386E-2</v>
      </c>
      <c r="AZ126" s="75">
        <f t="shared" si="290"/>
        <v>0.12560413808045065</v>
      </c>
      <c r="BA126" s="75">
        <f t="shared" si="291"/>
        <v>7.3151783779880117E-2</v>
      </c>
      <c r="BB126" s="80">
        <v>1E-3</v>
      </c>
      <c r="BC126" s="75">
        <f t="shared" si="292"/>
        <v>1.5193381237813244E-2</v>
      </c>
      <c r="BD126" s="75">
        <f t="shared" si="293"/>
        <v>1.2336859969668521E-2</v>
      </c>
      <c r="BE126" s="80">
        <v>1E-3</v>
      </c>
      <c r="BF126" s="80">
        <v>1E-3</v>
      </c>
      <c r="BG126" s="80">
        <v>1E-3</v>
      </c>
      <c r="BH126" s="80"/>
      <c r="BI126" s="73">
        <f t="shared" si="295"/>
        <v>3.9576601090371888</v>
      </c>
      <c r="BJ126" s="73">
        <f t="shared" si="296"/>
        <v>1.1755438317248561</v>
      </c>
      <c r="BK126" s="73">
        <f t="shared" si="297"/>
        <v>2.3119870691820634</v>
      </c>
      <c r="BL126" s="73">
        <f t="shared" si="298"/>
        <v>0.99823103462124241</v>
      </c>
      <c r="BM126" s="73">
        <f t="shared" si="299"/>
        <v>2.1297106643250832</v>
      </c>
      <c r="BN126" s="73">
        <f t="shared" si="300"/>
        <v>0.30596551015947698</v>
      </c>
      <c r="BO126" s="73">
        <f t="shared" si="301"/>
        <v>0.44359807400941803</v>
      </c>
      <c r="BP126" s="73">
        <f t="shared" si="302"/>
        <v>0.82326813717071712</v>
      </c>
      <c r="BQ126" s="73">
        <f t="shared" si="303"/>
        <v>0.10202049849517839</v>
      </c>
      <c r="BR126" s="73">
        <f t="shared" si="304"/>
        <v>3.9790422544520005</v>
      </c>
      <c r="BS126" s="73">
        <f t="shared" si="305"/>
        <v>4.4304892273146406</v>
      </c>
      <c r="BT126" s="73">
        <f t="shared" si="306"/>
        <v>2.6178190004528608</v>
      </c>
      <c r="BU126" s="73">
        <f t="shared" si="307"/>
        <v>3.5378983932905865</v>
      </c>
      <c r="BV126" s="73">
        <f t="shared" si="308"/>
        <v>1.993983528207528</v>
      </c>
      <c r="BW126" s="73">
        <f t="shared" si="309"/>
        <v>0.15400965711645873</v>
      </c>
      <c r="BX126" s="73">
        <f t="shared" si="310"/>
        <v>0.33757308043247092</v>
      </c>
      <c r="BY126" s="73">
        <f t="shared" si="311"/>
        <v>3.1000000000000021E-2</v>
      </c>
      <c r="BZ126" s="73">
        <f t="shared" si="312"/>
        <v>2.3395090046937415</v>
      </c>
      <c r="CA126" s="73">
        <f t="shared" si="313"/>
        <v>4.1702865779509315</v>
      </c>
      <c r="CB126" s="73">
        <f t="shared" si="314"/>
        <v>1.6303928913887986</v>
      </c>
      <c r="CC126" s="73">
        <f t="shared" si="315"/>
        <v>3.1000000000000021E-2</v>
      </c>
      <c r="CD126" s="73">
        <f t="shared" si="316"/>
        <v>0.51234541225271801</v>
      </c>
      <c r="CE126" s="73">
        <f t="shared" si="317"/>
        <v>0.11880885563086707</v>
      </c>
      <c r="CF126" s="73">
        <f t="shared" si="318"/>
        <v>3.1000000000000021E-2</v>
      </c>
      <c r="CG126" s="73">
        <f t="shared" si="319"/>
        <v>3.4246892413201904E-2</v>
      </c>
      <c r="CH126" s="73">
        <f t="shared" si="320"/>
        <v>0.12466799400078987</v>
      </c>
      <c r="CI126" s="73"/>
      <c r="CJ126" s="73">
        <f t="shared" si="350"/>
        <v>38.322057698322823</v>
      </c>
      <c r="CK126" s="73"/>
      <c r="CL126" s="78">
        <f t="shared" si="351"/>
        <v>0.10327368483687652</v>
      </c>
      <c r="CM126" s="78">
        <f t="shared" si="321"/>
        <v>3.0675383899761315E-2</v>
      </c>
      <c r="CN126" s="78">
        <f t="shared" si="322"/>
        <v>6.033045217410777E-2</v>
      </c>
      <c r="CO126" s="78">
        <f t="shared" si="323"/>
        <v>2.6048471678621014E-2</v>
      </c>
      <c r="CP126" s="78">
        <f t="shared" si="324"/>
        <v>5.5574016434359962E-2</v>
      </c>
      <c r="CQ126" s="78">
        <f t="shared" si="325"/>
        <v>7.9840574472301272E-3</v>
      </c>
      <c r="CR126" s="78">
        <f t="shared" si="326"/>
        <v>1.1575528576818364E-2</v>
      </c>
      <c r="CS126" s="78">
        <f t="shared" si="327"/>
        <v>2.1482879224586828E-2</v>
      </c>
      <c r="CT126" s="78">
        <f t="shared" si="328"/>
        <v>2.6621873830027492E-3</v>
      </c>
      <c r="CU126" s="78">
        <f t="shared" si="329"/>
        <v>0.103831644056685</v>
      </c>
      <c r="CV126" s="78">
        <f t="shared" si="330"/>
        <v>0.11561198676209243</v>
      </c>
      <c r="CW126" s="78">
        <f t="shared" si="331"/>
        <v>6.8311023929370857E-2</v>
      </c>
      <c r="CX126" s="78">
        <f t="shared" si="332"/>
        <v>9.2320157261425548E-2</v>
      </c>
      <c r="CY126" s="78">
        <f t="shared" si="333"/>
        <v>5.2032266740592983E-2</v>
      </c>
      <c r="CZ126" s="78">
        <f t="shared" si="334"/>
        <v>4.0188253545476761E-3</v>
      </c>
      <c r="DA126" s="78">
        <f t="shared" si="335"/>
        <v>8.8088453675921712E-3</v>
      </c>
      <c r="DB126" s="78">
        <f t="shared" si="336"/>
        <v>8.0893359756505838E-4</v>
      </c>
      <c r="DC126" s="78">
        <f t="shared" si="337"/>
        <v>6.1048626958153419E-2</v>
      </c>
      <c r="DD126" s="78">
        <f t="shared" si="338"/>
        <v>0.10882209433481035</v>
      </c>
      <c r="DE126" s="78">
        <f t="shared" si="339"/>
        <v>4.2544502808891528E-2</v>
      </c>
      <c r="DF126" s="78">
        <f t="shared" si="340"/>
        <v>8.0893359756505838E-4</v>
      </c>
      <c r="DG126" s="78">
        <f t="shared" si="341"/>
        <v>1.3369465081598189E-2</v>
      </c>
      <c r="DH126" s="78">
        <f t="shared" si="342"/>
        <v>3.1002733873569314E-3</v>
      </c>
      <c r="DI126" s="78">
        <f t="shared" si="343"/>
        <v>8.0893359756505838E-4</v>
      </c>
      <c r="DJ126" s="78">
        <f t="shared" si="344"/>
        <v>8.9366006081402906E-4</v>
      </c>
      <c r="DK126" s="78">
        <f t="shared" si="345"/>
        <v>3.2531654480089677E-3</v>
      </c>
      <c r="DN126" s="78">
        <f t="shared" si="197"/>
        <v>0.22032799258936661</v>
      </c>
      <c r="DO126" s="78">
        <f t="shared" si="198"/>
        <v>0.17262832418685006</v>
      </c>
      <c r="DP126" s="78">
        <f t="shared" si="199"/>
        <v>0.14993699773431887</v>
      </c>
      <c r="DQ126" s="78">
        <f t="shared" si="200"/>
        <v>0.10118207413702947</v>
      </c>
      <c r="DR126" s="78">
        <f t="shared" si="201"/>
        <v>9.6616481682995276E-2</v>
      </c>
      <c r="DS126" s="78">
        <f t="shared" si="202"/>
        <v>4.3704652631638072E-2</v>
      </c>
      <c r="DT126" s="78">
        <f t="shared" si="203"/>
        <v>0.13955223924109295</v>
      </c>
      <c r="DU126" s="78">
        <f t="shared" si="204"/>
        <v>0.24358869742636702</v>
      </c>
      <c r="DV126" s="78">
        <f t="shared" si="205"/>
        <v>0.29041684213115104</v>
      </c>
      <c r="DW126" s="78">
        <f t="shared" si="206"/>
        <v>0.38007481200957388</v>
      </c>
      <c r="DX126" s="78">
        <f t="shared" si="207"/>
        <v>0.3282754346934818</v>
      </c>
      <c r="DY126" s="78">
        <f t="shared" si="208"/>
        <v>0.21668227328593703</v>
      </c>
      <c r="DZ126" s="78">
        <f t="shared" si="209"/>
        <v>0.15718009472415836</v>
      </c>
      <c r="EA126" s="78">
        <f t="shared" si="210"/>
        <v>6.5668871060297895E-2</v>
      </c>
      <c r="EB126" s="78">
        <f t="shared" si="211"/>
        <v>7.4685231277858324E-2</v>
      </c>
      <c r="EC126" s="78">
        <f t="shared" si="212"/>
        <v>0.17948850025812102</v>
      </c>
      <c r="ED126" s="78">
        <f t="shared" si="213"/>
        <v>0.21322415769942035</v>
      </c>
      <c r="EE126" s="78">
        <f t="shared" si="214"/>
        <v>0.21322415769942035</v>
      </c>
      <c r="EF126" s="78">
        <f t="shared" si="215"/>
        <v>0.16554499582286514</v>
      </c>
      <c r="EG126" s="78">
        <f t="shared" si="216"/>
        <v>5.9823174875411708E-2</v>
      </c>
      <c r="EH126" s="78">
        <f t="shared" si="217"/>
        <v>1.8087605664085234E-2</v>
      </c>
      <c r="EI126" s="78">
        <f t="shared" si="218"/>
        <v>1.8172332127334205E-2</v>
      </c>
      <c r="EJ126" s="78">
        <f t="shared" si="219"/>
        <v>8.056032493744987E-3</v>
      </c>
      <c r="EK126" s="78">
        <f t="shared" si="220"/>
        <v>0.10822944394326457</v>
      </c>
      <c r="EL126" s="78">
        <f t="shared" si="221"/>
        <v>0.13809589424546082</v>
      </c>
      <c r="EM126" s="78">
        <f t="shared" si="222"/>
        <v>0.19753268635875457</v>
      </c>
    </row>
    <row r="127" spans="1:143" x14ac:dyDescent="0.25">
      <c r="A127" s="79">
        <f t="shared" si="346"/>
        <v>8.071555371891914E-4</v>
      </c>
      <c r="B127">
        <v>1968</v>
      </c>
      <c r="C127" s="79">
        <f t="shared" si="275"/>
        <v>0.37758452235911877</v>
      </c>
      <c r="D127" s="81">
        <f t="shared" si="347"/>
        <v>1E-3</v>
      </c>
      <c r="E127" s="74">
        <f t="shared" si="348"/>
        <v>0.13300823350648433</v>
      </c>
      <c r="F127">
        <v>1968</v>
      </c>
      <c r="G127" s="72">
        <v>240900</v>
      </c>
      <c r="H127" s="27">
        <v>6.1945651789815898E-2</v>
      </c>
      <c r="I127" s="27">
        <v>1.3922753454185661E-2</v>
      </c>
      <c r="J127" s="27">
        <v>5.8447294957418988E-2</v>
      </c>
      <c r="K127" s="27">
        <v>7.0179158274143963E-2</v>
      </c>
      <c r="L127" s="27">
        <v>1.6042969716244391E-2</v>
      </c>
      <c r="M127" s="27">
        <v>1.4806176896710131E-2</v>
      </c>
      <c r="N127" s="82">
        <v>1E-3</v>
      </c>
      <c r="O127" s="27">
        <v>1.696173009646984E-2</v>
      </c>
      <c r="P127" s="82">
        <v>1E-3</v>
      </c>
      <c r="Q127" s="27">
        <v>0.12346726032722004</v>
      </c>
      <c r="R127" s="27">
        <v>0.13300823350648433</v>
      </c>
      <c r="S127" s="27">
        <v>0.11081663663026962</v>
      </c>
      <c r="T127" s="27">
        <v>0.11021590868935298</v>
      </c>
      <c r="U127" s="27">
        <v>3.0213081734336903E-2</v>
      </c>
      <c r="V127" s="82">
        <v>1E-3</v>
      </c>
      <c r="W127" s="27">
        <v>1.8127849040602141E-2</v>
      </c>
      <c r="X127" s="82">
        <v>1E-3</v>
      </c>
      <c r="Y127" s="27">
        <v>2.3145694194141135E-2</v>
      </c>
      <c r="Z127" s="27">
        <v>0.10760097529948055</v>
      </c>
      <c r="AA127" s="27">
        <v>6.5408671684511824E-2</v>
      </c>
      <c r="AB127" s="82">
        <v>1E-3</v>
      </c>
      <c r="AC127" s="27">
        <v>1.576027421463656E-2</v>
      </c>
      <c r="AD127" s="27">
        <v>9.9296794939750521E-3</v>
      </c>
      <c r="AE127" s="82">
        <v>1E-3</v>
      </c>
      <c r="AF127" s="82">
        <v>1E-3</v>
      </c>
      <c r="AG127" s="82">
        <v>1E-3</v>
      </c>
      <c r="AH127" s="75">
        <f t="shared" si="349"/>
        <v>7.461353758083325E-2</v>
      </c>
      <c r="AI127" s="75">
        <f t="shared" si="276"/>
        <v>1.6769956535566628E-2</v>
      </c>
      <c r="AJ127" s="75">
        <f t="shared" si="277"/>
        <v>7.0399766776211167E-2</v>
      </c>
      <c r="AK127" s="75">
        <f t="shared" si="278"/>
        <v>8.4530796141206413E-2</v>
      </c>
      <c r="AL127" s="75">
        <f t="shared" si="279"/>
        <v>1.932375702321637E-2</v>
      </c>
      <c r="AM127" s="75">
        <f t="shared" si="352"/>
        <v>1.7834040072087352E-2</v>
      </c>
      <c r="AN127" s="80">
        <v>1E-3</v>
      </c>
      <c r="AO127" s="75">
        <f t="shared" si="282"/>
        <v>2.0430403901197922E-2</v>
      </c>
      <c r="AP127" s="80">
        <v>1E-3</v>
      </c>
      <c r="AQ127" s="75">
        <f t="shared" si="283"/>
        <v>0.14871631506413654</v>
      </c>
      <c r="AR127" s="75">
        <f t="shared" si="284"/>
        <v>0.16020841725856039</v>
      </c>
      <c r="AS127" s="75">
        <f t="shared" si="285"/>
        <v>0.13347863882115976</v>
      </c>
      <c r="AT127" s="75">
        <f t="shared" si="286"/>
        <v>0.13275506201632567</v>
      </c>
      <c r="AU127" s="75">
        <f t="shared" si="287"/>
        <v>3.6391656949008797E-2</v>
      </c>
      <c r="AV127" s="80">
        <v>1E-3</v>
      </c>
      <c r="AW127" s="75">
        <f t="shared" si="288"/>
        <v>2.1834994169405278E-2</v>
      </c>
      <c r="AX127" s="80">
        <v>1E-3</v>
      </c>
      <c r="AY127" s="75">
        <f t="shared" si="289"/>
        <v>2.7878988656842997E-2</v>
      </c>
      <c r="AZ127" s="75">
        <f t="shared" si="290"/>
        <v>0.12960537474822434</v>
      </c>
      <c r="BA127" s="75">
        <f t="shared" si="291"/>
        <v>7.8784745043994492E-2</v>
      </c>
      <c r="BB127" s="80">
        <v>1E-3</v>
      </c>
      <c r="BC127" s="75">
        <f t="shared" si="292"/>
        <v>1.8983250291529738E-2</v>
      </c>
      <c r="BD127" s="75">
        <f t="shared" si="293"/>
        <v>1.1960298950492949E-2</v>
      </c>
      <c r="BE127" s="80">
        <v>1E-3</v>
      </c>
      <c r="BF127" s="80">
        <v>1E-3</v>
      </c>
      <c r="BG127" s="80">
        <v>1E-3</v>
      </c>
      <c r="BH127" s="80"/>
      <c r="BI127" s="73">
        <f t="shared" si="295"/>
        <v>3.8766011431962126</v>
      </c>
      <c r="BJ127" s="73">
        <f t="shared" si="296"/>
        <v>1.1489243654144639</v>
      </c>
      <c r="BK127" s="73">
        <f t="shared" si="297"/>
        <v>2.246369877732652</v>
      </c>
      <c r="BL127" s="73">
        <f t="shared" si="298"/>
        <v>0.91133482966710067</v>
      </c>
      <c r="BM127" s="73">
        <f t="shared" si="299"/>
        <v>2.110294599473491</v>
      </c>
      <c r="BN127" s="73">
        <f t="shared" si="300"/>
        <v>0.28973715744769823</v>
      </c>
      <c r="BO127" s="73">
        <f t="shared" si="301"/>
        <v>0.44259807400941803</v>
      </c>
      <c r="BP127" s="73">
        <f t="shared" si="302"/>
        <v>0.80207192138390404</v>
      </c>
      <c r="BQ127" s="73">
        <f t="shared" si="303"/>
        <v>0.10102049849517838</v>
      </c>
      <c r="BR127" s="73">
        <f t="shared" si="304"/>
        <v>3.8363817864805987</v>
      </c>
      <c r="BS127" s="73">
        <f t="shared" si="305"/>
        <v>4.2916374543674314</v>
      </c>
      <c r="BT127" s="73">
        <f t="shared" si="306"/>
        <v>2.4964375459861894</v>
      </c>
      <c r="BU127" s="73">
        <f t="shared" si="307"/>
        <v>3.4094377339419912</v>
      </c>
      <c r="BV127" s="73">
        <f t="shared" si="308"/>
        <v>1.9645903383469083</v>
      </c>
      <c r="BW127" s="73">
        <f t="shared" si="309"/>
        <v>0.15300965711645872</v>
      </c>
      <c r="BX127" s="73">
        <f t="shared" si="310"/>
        <v>0.32358026610445761</v>
      </c>
      <c r="BY127" s="73">
        <f t="shared" si="311"/>
        <v>3.000000000000002E-2</v>
      </c>
      <c r="BZ127" s="73">
        <f t="shared" si="312"/>
        <v>2.3110679885891701</v>
      </c>
      <c r="CA127" s="73">
        <f t="shared" si="313"/>
        <v>4.0446824398704813</v>
      </c>
      <c r="CB127" s="73">
        <f t="shared" si="314"/>
        <v>1.5572411076089185</v>
      </c>
      <c r="CC127" s="73">
        <f t="shared" si="315"/>
        <v>3.000000000000002E-2</v>
      </c>
      <c r="CD127" s="73">
        <f t="shared" si="316"/>
        <v>0.49715203101490479</v>
      </c>
      <c r="CE127" s="73">
        <f t="shared" si="317"/>
        <v>0.10647199566119855</v>
      </c>
      <c r="CF127" s="73">
        <f t="shared" si="318"/>
        <v>3.000000000000002E-2</v>
      </c>
      <c r="CG127" s="73">
        <f t="shared" si="319"/>
        <v>3.3246892413201903E-2</v>
      </c>
      <c r="CH127" s="73">
        <f t="shared" si="320"/>
        <v>0.12366799400078987</v>
      </c>
      <c r="CI127" s="73"/>
      <c r="CJ127" s="73">
        <f t="shared" si="350"/>
        <v>37.167557698322817</v>
      </c>
      <c r="CK127" s="73"/>
      <c r="CL127" s="78">
        <f t="shared" si="351"/>
        <v>0.10430066927349235</v>
      </c>
      <c r="CM127" s="78">
        <f t="shared" si="321"/>
        <v>3.0912022111862059E-2</v>
      </c>
      <c r="CN127" s="78">
        <f t="shared" si="322"/>
        <v>6.0438996179563859E-2</v>
      </c>
      <c r="CO127" s="78">
        <f t="shared" si="323"/>
        <v>2.4519631799972279E-2</v>
      </c>
      <c r="CP127" s="78">
        <f t="shared" si="324"/>
        <v>5.6777865702182469E-2</v>
      </c>
      <c r="CQ127" s="78">
        <f t="shared" si="325"/>
        <v>7.7954316987788683E-3</v>
      </c>
      <c r="CR127" s="78">
        <f t="shared" si="326"/>
        <v>1.1908182872865769E-2</v>
      </c>
      <c r="CS127" s="78">
        <f t="shared" si="327"/>
        <v>2.1579893085633052E-2</v>
      </c>
      <c r="CT127" s="78">
        <f t="shared" si="328"/>
        <v>2.7179751576665184E-3</v>
      </c>
      <c r="CU127" s="78">
        <f t="shared" si="329"/>
        <v>0.10321856005765251</v>
      </c>
      <c r="CV127" s="78">
        <f t="shared" si="330"/>
        <v>0.11546729783003985</v>
      </c>
      <c r="CW127" s="78">
        <f t="shared" si="331"/>
        <v>6.716711294965827E-2</v>
      </c>
      <c r="CX127" s="78">
        <f t="shared" si="332"/>
        <v>9.1731551521768179E-2</v>
      </c>
      <c r="CY127" s="78">
        <f t="shared" si="333"/>
        <v>5.2857665663503105E-2</v>
      </c>
      <c r="CZ127" s="78">
        <f t="shared" si="334"/>
        <v>4.116753066165638E-3</v>
      </c>
      <c r="DA127" s="78">
        <f t="shared" si="335"/>
        <v>8.70598678371216E-3</v>
      </c>
      <c r="DB127" s="78">
        <f t="shared" si="336"/>
        <v>8.071555371891914E-4</v>
      </c>
      <c r="DC127" s="78">
        <f t="shared" si="337"/>
        <v>6.2179710793681148E-2</v>
      </c>
      <c r="DD127" s="78">
        <f t="shared" si="338"/>
        <v>0.10882292758377818</v>
      </c>
      <c r="DE127" s="78">
        <f t="shared" si="339"/>
        <v>4.189785942483891E-2</v>
      </c>
      <c r="DF127" s="78">
        <f t="shared" si="340"/>
        <v>8.071555371891914E-4</v>
      </c>
      <c r="DG127" s="78">
        <f t="shared" si="341"/>
        <v>1.3375967155284425E-2</v>
      </c>
      <c r="DH127" s="78">
        <f t="shared" si="342"/>
        <v>2.8646486951173305E-3</v>
      </c>
      <c r="DI127" s="78">
        <f t="shared" si="343"/>
        <v>8.071555371891914E-4</v>
      </c>
      <c r="DJ127" s="78">
        <f t="shared" si="344"/>
        <v>8.945137768549739E-4</v>
      </c>
      <c r="DK127" s="78">
        <f t="shared" si="345"/>
        <v>3.3273102043605727E-3</v>
      </c>
      <c r="DN127" s="78">
        <f t="shared" si="197"/>
        <v>0.22017131936489054</v>
      </c>
      <c r="DO127" s="78">
        <f t="shared" si="198"/>
        <v>0.17264851579358068</v>
      </c>
      <c r="DP127" s="78">
        <f t="shared" si="199"/>
        <v>0.14953192538049748</v>
      </c>
      <c r="DQ127" s="78">
        <f t="shared" si="200"/>
        <v>0.10100111207379939</v>
      </c>
      <c r="DR127" s="78">
        <f t="shared" si="201"/>
        <v>9.8061373359460163E-2</v>
      </c>
      <c r="DS127" s="78">
        <f t="shared" si="202"/>
        <v>4.4001482814944204E-2</v>
      </c>
      <c r="DT127" s="78">
        <f t="shared" si="203"/>
        <v>0.13942461117381785</v>
      </c>
      <c r="DU127" s="78">
        <f t="shared" si="204"/>
        <v>0.24298372613099195</v>
      </c>
      <c r="DV127" s="78">
        <f t="shared" si="205"/>
        <v>0.28857094599501715</v>
      </c>
      <c r="DW127" s="78">
        <f t="shared" si="206"/>
        <v>0.37758452235911877</v>
      </c>
      <c r="DX127" s="78">
        <f t="shared" si="207"/>
        <v>0.32722362796496934</v>
      </c>
      <c r="DY127" s="78">
        <f t="shared" si="208"/>
        <v>0.21587308320109519</v>
      </c>
      <c r="DZ127" s="78">
        <f t="shared" si="209"/>
        <v>0.15741195703514907</v>
      </c>
      <c r="EA127" s="78">
        <f t="shared" si="210"/>
        <v>6.648756105057009E-2</v>
      </c>
      <c r="EB127" s="78">
        <f t="shared" si="211"/>
        <v>7.580960618074814E-2</v>
      </c>
      <c r="EC127" s="78">
        <f t="shared" si="212"/>
        <v>0.18051578069836066</v>
      </c>
      <c r="ED127" s="78">
        <f t="shared" si="213"/>
        <v>0.21370765333948744</v>
      </c>
      <c r="EE127" s="78">
        <f t="shared" si="214"/>
        <v>0.21370765333948744</v>
      </c>
      <c r="EF127" s="78">
        <f t="shared" si="215"/>
        <v>0.16490390970109067</v>
      </c>
      <c r="EG127" s="78">
        <f t="shared" si="216"/>
        <v>5.8945630812429858E-2</v>
      </c>
      <c r="EH127" s="78">
        <f t="shared" si="217"/>
        <v>1.7854926924780138E-2</v>
      </c>
      <c r="EI127" s="78">
        <f t="shared" si="218"/>
        <v>1.7942285164445921E-2</v>
      </c>
      <c r="EJ127" s="78">
        <f t="shared" si="219"/>
        <v>7.8936282135220678E-3</v>
      </c>
      <c r="EK127" s="78">
        <f t="shared" si="220"/>
        <v>0.10932964879189709</v>
      </c>
      <c r="EL127" s="78">
        <f t="shared" si="221"/>
        <v>0.13943451536656998</v>
      </c>
      <c r="EM127" s="78">
        <f t="shared" si="222"/>
        <v>0.19897899776927883</v>
      </c>
    </row>
    <row r="128" spans="1:143" x14ac:dyDescent="0.25">
      <c r="A128" s="79">
        <f t="shared" si="346"/>
        <v>8.0656246593515432E-4</v>
      </c>
      <c r="B128">
        <v>1969</v>
      </c>
      <c r="C128" s="79">
        <f t="shared" si="275"/>
        <v>0.3743210816275182</v>
      </c>
      <c r="D128" s="81">
        <f t="shared" si="347"/>
        <v>1E-3</v>
      </c>
      <c r="E128" s="74">
        <f t="shared" si="348"/>
        <v>0.13878290728729492</v>
      </c>
      <c r="F128">
        <v>1969</v>
      </c>
      <c r="G128" s="72">
        <v>250200</v>
      </c>
      <c r="H128" s="27">
        <v>6.4956123616940101E-2</v>
      </c>
      <c r="I128" s="27">
        <v>1.9776166857433549E-2</v>
      </c>
      <c r="J128" s="27">
        <v>4.8486582729238205E-2</v>
      </c>
      <c r="K128" s="27">
        <v>5.5544957395396159E-2</v>
      </c>
      <c r="L128" s="27">
        <v>1.8154648353045911E-2</v>
      </c>
      <c r="M128" s="27">
        <v>1.8122853872567721E-2</v>
      </c>
      <c r="N128" s="82">
        <v>1E-3</v>
      </c>
      <c r="O128" s="27">
        <v>1.4848022383314256E-2</v>
      </c>
      <c r="P128" s="82">
        <v>1E-3</v>
      </c>
      <c r="Q128" s="27">
        <v>0.12724151087371233</v>
      </c>
      <c r="R128" s="27">
        <v>0.13878290728729492</v>
      </c>
      <c r="S128" s="27">
        <v>9.6687015134172702E-2</v>
      </c>
      <c r="T128" s="27">
        <v>0.11420577387765483</v>
      </c>
      <c r="U128" s="27">
        <v>3.8280554495739541E-2</v>
      </c>
      <c r="V128" s="82">
        <v>1E-3</v>
      </c>
      <c r="W128" s="27">
        <v>1.44346941370978E-2</v>
      </c>
      <c r="X128" s="82">
        <v>1E-3</v>
      </c>
      <c r="Y128" s="27">
        <v>2.4132010682945442E-2</v>
      </c>
      <c r="Z128" s="27">
        <v>0.10972275213023019</v>
      </c>
      <c r="AA128" s="27">
        <v>6.5655602187460263E-2</v>
      </c>
      <c r="AB128" s="82">
        <v>1E-3</v>
      </c>
      <c r="AC128" s="27">
        <v>2.2097163932341346E-2</v>
      </c>
      <c r="AD128" s="27">
        <v>8.8706600534147265E-3</v>
      </c>
      <c r="AE128" s="82">
        <v>1E-3</v>
      </c>
      <c r="AF128" s="82">
        <v>1E-3</v>
      </c>
      <c r="AG128" s="82">
        <v>1E-3</v>
      </c>
      <c r="AH128" s="75">
        <f t="shared" si="349"/>
        <v>8.1260110644792063E-2</v>
      </c>
      <c r="AI128" s="75">
        <f t="shared" si="276"/>
        <v>2.4739984738649367E-2</v>
      </c>
      <c r="AJ128" s="75">
        <f t="shared" si="277"/>
        <v>6.0656714994276988E-2</v>
      </c>
      <c r="AK128" s="75">
        <f t="shared" si="278"/>
        <v>6.9486741701640597E-2</v>
      </c>
      <c r="AL128" s="75">
        <f t="shared" si="279"/>
        <v>2.2711465089660432E-2</v>
      </c>
      <c r="AM128" s="75">
        <f t="shared" si="352"/>
        <v>2.267169019458222E-2</v>
      </c>
      <c r="AN128" s="80">
        <v>1E-3</v>
      </c>
      <c r="AO128" s="75">
        <f t="shared" si="282"/>
        <v>1.8574876001526134E-2</v>
      </c>
      <c r="AP128" s="80">
        <v>1E-3</v>
      </c>
      <c r="AQ128" s="75">
        <f t="shared" si="283"/>
        <v>0.15917913010301413</v>
      </c>
      <c r="AR128" s="75">
        <f t="shared" si="284"/>
        <v>0.17361741701640596</v>
      </c>
      <c r="AS128" s="75">
        <f t="shared" si="285"/>
        <v>0.12095545593285005</v>
      </c>
      <c r="AT128" s="75">
        <f t="shared" si="286"/>
        <v>0.14287142312094619</v>
      </c>
      <c r="AU128" s="75">
        <f t="shared" si="287"/>
        <v>4.7888973674170165E-2</v>
      </c>
      <c r="AV128" s="80">
        <v>1E-3</v>
      </c>
      <c r="AW128" s="75">
        <f t="shared" si="288"/>
        <v>1.8057802365509346E-2</v>
      </c>
      <c r="AX128" s="80">
        <v>1E-3</v>
      </c>
      <c r="AY128" s="75">
        <f t="shared" si="289"/>
        <v>3.0189145364364751E-2</v>
      </c>
      <c r="AZ128" s="75">
        <f t="shared" si="290"/>
        <v>0.13726316291491797</v>
      </c>
      <c r="BA128" s="75">
        <f t="shared" si="291"/>
        <v>8.213515833651279E-2</v>
      </c>
      <c r="BB128" s="80">
        <v>1E-3</v>
      </c>
      <c r="BC128" s="75">
        <f t="shared" si="292"/>
        <v>2.7643552079359025E-2</v>
      </c>
      <c r="BD128" s="75">
        <f t="shared" si="293"/>
        <v>1.1097195726821824E-2</v>
      </c>
      <c r="BE128" s="80">
        <v>1E-3</v>
      </c>
      <c r="BF128" s="80">
        <v>1E-3</v>
      </c>
      <c r="BG128" s="80">
        <v>1E-3</v>
      </c>
      <c r="BH128" s="80"/>
      <c r="BI128" s="73">
        <f t="shared" si="295"/>
        <v>3.8019876056153792</v>
      </c>
      <c r="BJ128" s="73">
        <f t="shared" si="296"/>
        <v>1.1321544088788973</v>
      </c>
      <c r="BK128" s="73">
        <f t="shared" si="297"/>
        <v>2.1759701109564409</v>
      </c>
      <c r="BL128" s="73">
        <f t="shared" si="298"/>
        <v>0.82680403352589427</v>
      </c>
      <c r="BM128" s="73">
        <f t="shared" si="299"/>
        <v>2.0909708424502744</v>
      </c>
      <c r="BN128" s="73">
        <f t="shared" si="300"/>
        <v>0.2719031173756109</v>
      </c>
      <c r="BO128" s="73">
        <f t="shared" si="301"/>
        <v>0.44159807400941803</v>
      </c>
      <c r="BP128" s="73">
        <f t="shared" si="302"/>
        <v>0.78164151748270616</v>
      </c>
      <c r="BQ128" s="73">
        <f t="shared" si="303"/>
        <v>0.10002049849517838</v>
      </c>
      <c r="BR128" s="73">
        <f t="shared" si="304"/>
        <v>3.6876654714164623</v>
      </c>
      <c r="BS128" s="73">
        <f t="shared" si="305"/>
        <v>4.1314290371088713</v>
      </c>
      <c r="BT128" s="73">
        <f t="shared" si="306"/>
        <v>2.3629589071650297</v>
      </c>
      <c r="BU128" s="73">
        <f t="shared" si="307"/>
        <v>3.2766826719256654</v>
      </c>
      <c r="BV128" s="73">
        <f t="shared" si="308"/>
        <v>1.9281986813978995</v>
      </c>
      <c r="BW128" s="73">
        <f t="shared" si="309"/>
        <v>0.15200965711645872</v>
      </c>
      <c r="BX128" s="73">
        <f t="shared" si="310"/>
        <v>0.30174527193505235</v>
      </c>
      <c r="BY128" s="73">
        <f t="shared" si="311"/>
        <v>2.9000000000000019E-2</v>
      </c>
      <c r="BZ128" s="73">
        <f t="shared" si="312"/>
        <v>2.2831889999323272</v>
      </c>
      <c r="CA128" s="73">
        <f t="shared" si="313"/>
        <v>3.9150770651222571</v>
      </c>
      <c r="CB128" s="73">
        <f t="shared" si="314"/>
        <v>1.4784563625649241</v>
      </c>
      <c r="CC128" s="73">
        <f t="shared" si="315"/>
        <v>2.9000000000000019E-2</v>
      </c>
      <c r="CD128" s="73">
        <f t="shared" si="316"/>
        <v>0.47816878072337504</v>
      </c>
      <c r="CE128" s="73">
        <f t="shared" si="317"/>
        <v>9.4511696710705612E-2</v>
      </c>
      <c r="CF128" s="73">
        <f t="shared" si="318"/>
        <v>2.9000000000000019E-2</v>
      </c>
      <c r="CG128" s="73">
        <f t="shared" si="319"/>
        <v>3.2246892413201902E-2</v>
      </c>
      <c r="CH128" s="73">
        <f t="shared" si="320"/>
        <v>0.12266799400078987</v>
      </c>
      <c r="CI128" s="73"/>
      <c r="CJ128" s="73">
        <f t="shared" si="350"/>
        <v>35.955057698322832</v>
      </c>
      <c r="CK128" s="73"/>
      <c r="CL128" s="78">
        <f t="shared" si="351"/>
        <v>0.1057427758151735</v>
      </c>
      <c r="CM128" s="78">
        <f t="shared" si="321"/>
        <v>3.1488043167059304E-2</v>
      </c>
      <c r="CN128" s="78">
        <f t="shared" si="322"/>
        <v>6.0519166154973006E-2</v>
      </c>
      <c r="CO128" s="78">
        <f t="shared" si="323"/>
        <v>2.2995486211233686E-2</v>
      </c>
      <c r="CP128" s="78">
        <f t="shared" si="324"/>
        <v>5.8155124099489634E-2</v>
      </c>
      <c r="CQ128" s="78">
        <f t="shared" si="325"/>
        <v>7.5623051326182177E-3</v>
      </c>
      <c r="CR128" s="78">
        <f t="shared" si="326"/>
        <v>1.2281945914663819E-2</v>
      </c>
      <c r="CS128" s="78">
        <f t="shared" si="327"/>
        <v>2.1739403786832659E-2</v>
      </c>
      <c r="CT128" s="78">
        <f t="shared" si="328"/>
        <v>2.7818199969080835E-3</v>
      </c>
      <c r="CU128" s="78">
        <f t="shared" si="329"/>
        <v>0.1025631915920546</v>
      </c>
      <c r="CV128" s="78">
        <f t="shared" si="330"/>
        <v>0.11490536524160791</v>
      </c>
      <c r="CW128" s="78">
        <f t="shared" si="331"/>
        <v>6.5719791829878013E-2</v>
      </c>
      <c r="CX128" s="78">
        <f t="shared" si="332"/>
        <v>9.1132732963977697E-2</v>
      </c>
      <c r="CY128" s="78">
        <f t="shared" si="333"/>
        <v>5.3628023561420754E-2</v>
      </c>
      <c r="CZ128" s="78">
        <f t="shared" si="334"/>
        <v>4.2277684099933845E-3</v>
      </c>
      <c r="DA128" s="78">
        <f t="shared" si="335"/>
        <v>8.3922900212486003E-3</v>
      </c>
      <c r="DB128" s="78">
        <f t="shared" si="336"/>
        <v>8.0656246593515432E-4</v>
      </c>
      <c r="DC128" s="78">
        <f t="shared" si="337"/>
        <v>6.3501191378670191E-2</v>
      </c>
      <c r="DD128" s="78">
        <f t="shared" si="338"/>
        <v>0.10888807627486802</v>
      </c>
      <c r="DE128" s="78">
        <f t="shared" si="339"/>
        <v>4.1119565847168381E-2</v>
      </c>
      <c r="DF128" s="78">
        <f t="shared" si="340"/>
        <v>8.0656246593515432E-4</v>
      </c>
      <c r="DG128" s="78">
        <f t="shared" si="341"/>
        <v>1.3299068652187973E-2</v>
      </c>
      <c r="DH128" s="78">
        <f t="shared" si="342"/>
        <v>2.6286064537483478E-3</v>
      </c>
      <c r="DI128" s="78">
        <f t="shared" si="343"/>
        <v>8.0656246593515432E-4</v>
      </c>
      <c r="DJ128" s="78">
        <f t="shared" si="344"/>
        <v>8.9686665736336997E-4</v>
      </c>
      <c r="DK128" s="78">
        <f t="shared" si="345"/>
        <v>3.4117034390550253E-3</v>
      </c>
      <c r="DN128" s="78">
        <f t="shared" si="197"/>
        <v>0.2207454713484395</v>
      </c>
      <c r="DO128" s="78">
        <f t="shared" si="198"/>
        <v>0.17315781963275564</v>
      </c>
      <c r="DP128" s="78">
        <f t="shared" si="199"/>
        <v>0.14923208159831455</v>
      </c>
      <c r="DQ128" s="78">
        <f t="shared" si="200"/>
        <v>0.10099486135800535</v>
      </c>
      <c r="DR128" s="78">
        <f t="shared" si="201"/>
        <v>9.9738778933604333E-2</v>
      </c>
      <c r="DS128" s="78">
        <f t="shared" si="202"/>
        <v>4.4365474831022773E-2</v>
      </c>
      <c r="DT128" s="78">
        <f t="shared" si="203"/>
        <v>0.13936636129045915</v>
      </c>
      <c r="DU128" s="78">
        <f t="shared" si="204"/>
        <v>0.24198978061740326</v>
      </c>
      <c r="DV128" s="78">
        <f t="shared" si="205"/>
        <v>0.28597016866044861</v>
      </c>
      <c r="DW128" s="78">
        <f t="shared" si="206"/>
        <v>0.3743210816275182</v>
      </c>
      <c r="DX128" s="78">
        <f t="shared" si="207"/>
        <v>0.32538591359688435</v>
      </c>
      <c r="DY128" s="78">
        <f t="shared" si="208"/>
        <v>0.21470831676526986</v>
      </c>
      <c r="DZ128" s="78">
        <f t="shared" si="209"/>
        <v>0.15738081495664044</v>
      </c>
      <c r="EA128" s="78">
        <f t="shared" si="210"/>
        <v>6.7054644458597892E-2</v>
      </c>
      <c r="EB128" s="78">
        <f t="shared" si="211"/>
        <v>7.6927812275847329E-2</v>
      </c>
      <c r="EC128" s="78">
        <f t="shared" si="212"/>
        <v>0.18158812014072195</v>
      </c>
      <c r="ED128" s="78">
        <f t="shared" si="213"/>
        <v>0.21431539596664176</v>
      </c>
      <c r="EE128" s="78">
        <f t="shared" si="214"/>
        <v>0.21431539596664176</v>
      </c>
      <c r="EF128" s="78">
        <f t="shared" si="215"/>
        <v>0.16411327324015954</v>
      </c>
      <c r="EG128" s="78">
        <f t="shared" si="216"/>
        <v>5.7853803419039861E-2</v>
      </c>
      <c r="EH128" s="78">
        <f t="shared" si="217"/>
        <v>1.7540800037806628E-2</v>
      </c>
      <c r="EI128" s="78">
        <f t="shared" si="218"/>
        <v>1.7631104229234848E-2</v>
      </c>
      <c r="EJ128" s="78">
        <f t="shared" si="219"/>
        <v>7.7437390161018971E-3</v>
      </c>
      <c r="EK128" s="78">
        <f t="shared" si="220"/>
        <v>0.11085790837752704</v>
      </c>
      <c r="EL128" s="78">
        <f t="shared" si="221"/>
        <v>0.14153938907865121</v>
      </c>
      <c r="EM128" s="78">
        <f t="shared" si="222"/>
        <v>0.20116168857626082</v>
      </c>
    </row>
    <row r="129" spans="1:143" x14ac:dyDescent="0.25">
      <c r="A129" s="79">
        <f t="shared" si="346"/>
        <v>8.07008111510995E-4</v>
      </c>
      <c r="B129">
        <v>1970</v>
      </c>
      <c r="C129" s="79">
        <f t="shared" si="275"/>
        <v>0.37070818746259337</v>
      </c>
      <c r="D129" s="81">
        <f t="shared" si="347"/>
        <v>1E-3</v>
      </c>
      <c r="E129" s="74">
        <f t="shared" si="348"/>
        <v>0.14227954689745045</v>
      </c>
      <c r="F129">
        <v>1970</v>
      </c>
      <c r="G129" s="72">
        <v>257516</v>
      </c>
      <c r="H129" s="27">
        <v>6.5024893908510711E-2</v>
      </c>
      <c r="I129" s="27">
        <v>2.2220737127009057E-2</v>
      </c>
      <c r="J129" s="27">
        <v>5.0255622013566342E-2</v>
      </c>
      <c r="K129" s="27">
        <v>5.0088548802085076E-2</v>
      </c>
      <c r="L129" s="27">
        <v>2.0449761085307581E-2</v>
      </c>
      <c r="M129" s="27">
        <v>1.6573662578942092E-2</v>
      </c>
      <c r="N129" s="82">
        <v>1E-3</v>
      </c>
      <c r="O129" s="27">
        <v>9.9241487619875033E-3</v>
      </c>
      <c r="P129" s="82">
        <v>1E-3</v>
      </c>
      <c r="Q129" s="27">
        <v>0.12273198115414174</v>
      </c>
      <c r="R129" s="27">
        <v>0.14227954689745045</v>
      </c>
      <c r="S129" s="27">
        <v>8.8615631369666187E-2</v>
      </c>
      <c r="T129" s="27">
        <v>0.11628295519096468</v>
      </c>
      <c r="U129" s="27">
        <v>4.3338791058241719E-2</v>
      </c>
      <c r="V129" s="82">
        <v>1E-3</v>
      </c>
      <c r="W129" s="27">
        <v>1.8779028970494872E-2</v>
      </c>
      <c r="X129" s="82">
        <v>1E-3</v>
      </c>
      <c r="Y129" s="27">
        <v>3.2445617669662849E-2</v>
      </c>
      <c r="Z129" s="27">
        <v>0.10091221973468774</v>
      </c>
      <c r="AA129" s="27">
        <v>7.3545627694055538E-2</v>
      </c>
      <c r="AB129" s="82">
        <v>1E-3</v>
      </c>
      <c r="AC129" s="27">
        <v>1.7475857920940956E-2</v>
      </c>
      <c r="AD129" s="27">
        <v>9.0553680622848937E-3</v>
      </c>
      <c r="AE129" s="82">
        <v>1E-3</v>
      </c>
      <c r="AF129" s="82">
        <v>1E-3</v>
      </c>
      <c r="AG129" s="82">
        <v>1E-3</v>
      </c>
      <c r="AH129" s="75">
        <f t="shared" si="349"/>
        <v>8.3724752898720223E-2</v>
      </c>
      <c r="AI129" s="75">
        <f t="shared" si="276"/>
        <v>2.861097670999432E-2</v>
      </c>
      <c r="AJ129" s="75">
        <f t="shared" si="277"/>
        <v>6.4708133792227757E-2</v>
      </c>
      <c r="AK129" s="75">
        <f t="shared" si="278"/>
        <v>6.4493013666588703E-2</v>
      </c>
      <c r="AL129" s="75">
        <f t="shared" si="279"/>
        <v>2.6330703378220337E-2</v>
      </c>
      <c r="AM129" s="75">
        <f t="shared" si="352"/>
        <v>2.1339916463394257E-2</v>
      </c>
      <c r="AN129" s="80">
        <v>1E-3</v>
      </c>
      <c r="AO129" s="75">
        <f t="shared" si="282"/>
        <v>1.277813546295987E-2</v>
      </c>
      <c r="AP129" s="80">
        <v>1E-3</v>
      </c>
      <c r="AQ129" s="75">
        <f t="shared" si="283"/>
        <v>0.15802724429444984</v>
      </c>
      <c r="AR129" s="75">
        <f t="shared" si="284"/>
        <v>0.18319629899421924</v>
      </c>
      <c r="AS129" s="75">
        <f t="shared" si="285"/>
        <v>0.1140997146389548</v>
      </c>
      <c r="AT129" s="75">
        <f t="shared" si="286"/>
        <v>0.1497236074447823</v>
      </c>
      <c r="AU129" s="75">
        <f t="shared" si="287"/>
        <v>5.5802160590770873E-2</v>
      </c>
      <c r="AV129" s="80">
        <v>1E-3</v>
      </c>
      <c r="AW129" s="75">
        <f t="shared" si="288"/>
        <v>2.4179502121829788E-2</v>
      </c>
      <c r="AX129" s="80">
        <v>1E-3</v>
      </c>
      <c r="AY129" s="75">
        <f t="shared" si="289"/>
        <v>4.1776328399104494E-2</v>
      </c>
      <c r="AZ129" s="75">
        <f t="shared" si="290"/>
        <v>0.12993255588598923</v>
      </c>
      <c r="BA129" s="75">
        <f t="shared" si="291"/>
        <v>9.4695879306312042E-2</v>
      </c>
      <c r="BB129" s="80">
        <v>1E-3</v>
      </c>
      <c r="BC129" s="75">
        <f t="shared" si="292"/>
        <v>2.2501565141845158E-2</v>
      </c>
      <c r="BD129" s="75">
        <f t="shared" si="293"/>
        <v>1.1659510809636784E-2</v>
      </c>
      <c r="BE129" s="80">
        <v>1E-3</v>
      </c>
      <c r="BF129" s="80">
        <v>1E-3</v>
      </c>
      <c r="BG129" s="80">
        <v>1E-3</v>
      </c>
      <c r="BH129" s="80"/>
      <c r="BI129" s="73">
        <f t="shared" si="295"/>
        <v>3.7207274949705873</v>
      </c>
      <c r="BJ129" s="73">
        <f t="shared" si="296"/>
        <v>1.1074144241402479</v>
      </c>
      <c r="BK129" s="73">
        <f t="shared" si="297"/>
        <v>2.1153133959621639</v>
      </c>
      <c r="BL129" s="73">
        <f t="shared" si="298"/>
        <v>0.75731729182425367</v>
      </c>
      <c r="BM129" s="73">
        <f t="shared" si="299"/>
        <v>2.0682593773606142</v>
      </c>
      <c r="BN129" s="73">
        <f t="shared" si="300"/>
        <v>0.24923142718102867</v>
      </c>
      <c r="BO129" s="73">
        <f t="shared" si="301"/>
        <v>0.44059807400941803</v>
      </c>
      <c r="BP129" s="73">
        <f t="shared" si="302"/>
        <v>0.76306664148117997</v>
      </c>
      <c r="BQ129" s="73">
        <f t="shared" si="303"/>
        <v>9.9020498495178383E-2</v>
      </c>
      <c r="BR129" s="73">
        <f t="shared" si="304"/>
        <v>3.5284863413134482</v>
      </c>
      <c r="BS129" s="73">
        <f t="shared" si="305"/>
        <v>3.9578116200924653</v>
      </c>
      <c r="BT129" s="73">
        <f t="shared" si="306"/>
        <v>2.2420034512321796</v>
      </c>
      <c r="BU129" s="73">
        <f t="shared" si="307"/>
        <v>3.1338112488047192</v>
      </c>
      <c r="BV129" s="73">
        <f t="shared" si="308"/>
        <v>1.8803097077237294</v>
      </c>
      <c r="BW129" s="73">
        <f t="shared" si="309"/>
        <v>0.15100965711645872</v>
      </c>
      <c r="BX129" s="73">
        <f t="shared" si="310"/>
        <v>0.28368746956954299</v>
      </c>
      <c r="BY129" s="73">
        <f t="shared" si="311"/>
        <v>2.8000000000000018E-2</v>
      </c>
      <c r="BZ129" s="73">
        <f t="shared" si="312"/>
        <v>2.2529998545679626</v>
      </c>
      <c r="CA129" s="73">
        <f t="shared" si="313"/>
        <v>3.7778139022073391</v>
      </c>
      <c r="CB129" s="73">
        <f t="shared" si="314"/>
        <v>1.3963212042284112</v>
      </c>
      <c r="CC129" s="73">
        <f t="shared" si="315"/>
        <v>2.8000000000000018E-2</v>
      </c>
      <c r="CD129" s="73">
        <f t="shared" si="316"/>
        <v>0.45052522864401601</v>
      </c>
      <c r="CE129" s="73">
        <f t="shared" si="317"/>
        <v>8.3414500983883783E-2</v>
      </c>
      <c r="CF129" s="73">
        <f t="shared" si="318"/>
        <v>2.8000000000000018E-2</v>
      </c>
      <c r="CG129" s="73">
        <f t="shared" si="319"/>
        <v>3.1246892413201902E-2</v>
      </c>
      <c r="CH129" s="73">
        <f t="shared" si="320"/>
        <v>0.12166799400078987</v>
      </c>
      <c r="CI129" s="73"/>
      <c r="CJ129" s="73">
        <f t="shared" si="350"/>
        <v>34.696057698322818</v>
      </c>
      <c r="CK129" s="73"/>
      <c r="CL129" s="78">
        <f t="shared" si="351"/>
        <v>0.1072377596129731</v>
      </c>
      <c r="CM129" s="78">
        <f t="shared" si="321"/>
        <v>3.1917586538766321E-2</v>
      </c>
      <c r="CN129" s="78">
        <f t="shared" si="322"/>
        <v>6.0966966747476231E-2</v>
      </c>
      <c r="CO129" s="78">
        <f t="shared" si="323"/>
        <v>2.182718562463256E-2</v>
      </c>
      <c r="CP129" s="78">
        <f t="shared" si="324"/>
        <v>5.9610789079953375E-2</v>
      </c>
      <c r="CQ129" s="78">
        <f t="shared" si="325"/>
        <v>7.1832779778054244E-3</v>
      </c>
      <c r="CR129" s="78">
        <f t="shared" si="326"/>
        <v>1.2698793558632923E-2</v>
      </c>
      <c r="CS129" s="78">
        <f t="shared" si="327"/>
        <v>2.1992891760670149E-2</v>
      </c>
      <c r="CT129" s="78">
        <f t="shared" si="328"/>
        <v>2.8539409104096848E-3</v>
      </c>
      <c r="CU129" s="78">
        <f t="shared" si="329"/>
        <v>0.10169703924270372</v>
      </c>
      <c r="CV129" s="78">
        <f t="shared" si="330"/>
        <v>0.11407093147311036</v>
      </c>
      <c r="CW129" s="78">
        <f t="shared" si="331"/>
        <v>6.4618391827857613E-2</v>
      </c>
      <c r="CX129" s="78">
        <f t="shared" si="332"/>
        <v>9.0321824918921712E-2</v>
      </c>
      <c r="CY129" s="78">
        <f t="shared" si="333"/>
        <v>5.4193756653068463E-2</v>
      </c>
      <c r="CZ129" s="78">
        <f t="shared" si="334"/>
        <v>4.3523577931955772E-3</v>
      </c>
      <c r="DA129" s="78">
        <f t="shared" si="335"/>
        <v>8.1763603241660574E-3</v>
      </c>
      <c r="DB129" s="78">
        <f t="shared" si="336"/>
        <v>8.07008111510995E-4</v>
      </c>
      <c r="DC129" s="78">
        <f t="shared" si="337"/>
        <v>6.4935327066765594E-2</v>
      </c>
      <c r="DD129" s="78">
        <f t="shared" si="338"/>
        <v>0.10888308795929734</v>
      </c>
      <c r="DE129" s="78">
        <f t="shared" si="339"/>
        <v>4.0244376360254568E-2</v>
      </c>
      <c r="DF129" s="78">
        <f t="shared" si="340"/>
        <v>8.07008111510995E-4</v>
      </c>
      <c r="DG129" s="78">
        <f t="shared" si="341"/>
        <v>1.2984911212716655E-2</v>
      </c>
      <c r="DH129" s="78">
        <f t="shared" si="342"/>
        <v>2.4041492468441445E-3</v>
      </c>
      <c r="DI129" s="78">
        <f t="shared" si="343"/>
        <v>8.07008111510995E-4</v>
      </c>
      <c r="DJ129" s="78">
        <f t="shared" si="344"/>
        <v>9.0058912989161746E-4</v>
      </c>
      <c r="DK129" s="78">
        <f t="shared" si="345"/>
        <v>3.5066806453538731E-3</v>
      </c>
      <c r="DN129" s="78">
        <f t="shared" si="197"/>
        <v>0.22194949852384821</v>
      </c>
      <c r="DO129" s="78">
        <f t="shared" si="198"/>
        <v>0.17432252799082848</v>
      </c>
      <c r="DP129" s="78">
        <f t="shared" si="199"/>
        <v>0.14958821942986761</v>
      </c>
      <c r="DQ129" s="78">
        <f t="shared" si="200"/>
        <v>0.10132004624102428</v>
      </c>
      <c r="DR129" s="78">
        <f t="shared" si="201"/>
        <v>0.10148575237706187</v>
      </c>
      <c r="DS129" s="78">
        <f t="shared" si="202"/>
        <v>4.4728904207518176E-2</v>
      </c>
      <c r="DT129" s="78">
        <f t="shared" si="203"/>
        <v>0.13924266547241648</v>
      </c>
      <c r="DU129" s="78">
        <f t="shared" si="204"/>
        <v>0.24061480338689389</v>
      </c>
      <c r="DV129" s="78">
        <f t="shared" si="205"/>
        <v>0.28324030345408135</v>
      </c>
      <c r="DW129" s="78">
        <f t="shared" si="206"/>
        <v>0.37070818746259337</v>
      </c>
      <c r="DX129" s="78">
        <f t="shared" si="207"/>
        <v>0.32320490487295817</v>
      </c>
      <c r="DY129" s="78">
        <f t="shared" si="208"/>
        <v>0.21348633119304336</v>
      </c>
      <c r="DZ129" s="78">
        <f t="shared" si="209"/>
        <v>0.1570442996893518</v>
      </c>
      <c r="EA129" s="78">
        <f t="shared" si="210"/>
        <v>6.7529482881941091E-2</v>
      </c>
      <c r="EB129" s="78">
        <f t="shared" si="211"/>
        <v>7.8271053295638229E-2</v>
      </c>
      <c r="EC129" s="78">
        <f t="shared" si="212"/>
        <v>0.18280178346173998</v>
      </c>
      <c r="ED129" s="78">
        <f t="shared" si="213"/>
        <v>0.2148697994978285</v>
      </c>
      <c r="EE129" s="78">
        <f t="shared" si="214"/>
        <v>0.2148697994978285</v>
      </c>
      <c r="EF129" s="78">
        <f t="shared" si="215"/>
        <v>0.16291938364377956</v>
      </c>
      <c r="EG129" s="78">
        <f t="shared" si="216"/>
        <v>5.6440444931326363E-2</v>
      </c>
      <c r="EH129" s="78">
        <f t="shared" si="217"/>
        <v>1.7003076682582791E-2</v>
      </c>
      <c r="EI129" s="78">
        <f t="shared" si="218"/>
        <v>1.7096657700963414E-2</v>
      </c>
      <c r="EJ129" s="78">
        <f t="shared" si="219"/>
        <v>7.6184271336006294E-3</v>
      </c>
      <c r="EK129" s="78">
        <f t="shared" si="220"/>
        <v>0.1124520374997296</v>
      </c>
      <c r="EL129" s="78">
        <f t="shared" si="221"/>
        <v>0.14356261592698491</v>
      </c>
      <c r="EM129" s="78">
        <f t="shared" si="222"/>
        <v>0.20362899354456954</v>
      </c>
    </row>
    <row r="130" spans="1:143" x14ac:dyDescent="0.25">
      <c r="A130" s="79">
        <f t="shared" si="346"/>
        <v>8.0837167192239869E-4</v>
      </c>
      <c r="B130">
        <v>1971</v>
      </c>
      <c r="C130" s="79">
        <f t="shared" si="275"/>
        <v>0.36697276927526945</v>
      </c>
      <c r="D130" s="81">
        <f t="shared" si="347"/>
        <v>1E-3</v>
      </c>
      <c r="E130" s="74">
        <f t="shared" si="348"/>
        <v>0.1440152892944114</v>
      </c>
      <c r="F130">
        <v>1971</v>
      </c>
      <c r="G130" s="72">
        <v>276400</v>
      </c>
      <c r="H130" s="27">
        <v>7.1915169076169044E-2</v>
      </c>
      <c r="I130" s="27">
        <v>2.080700348324651E-2</v>
      </c>
      <c r="J130" s="27">
        <v>4.1429055824419712E-2</v>
      </c>
      <c r="K130" s="27">
        <v>4.2631238247896178E-2</v>
      </c>
      <c r="L130" s="27">
        <v>2.0005548534262198E-2</v>
      </c>
      <c r="M130" s="27">
        <v>1.5474245553466293E-2</v>
      </c>
      <c r="N130" s="82">
        <v>1E-3</v>
      </c>
      <c r="O130" s="27">
        <v>1.1775222712000247E-2</v>
      </c>
      <c r="P130" s="82">
        <v>1E-3</v>
      </c>
      <c r="Q130" s="27">
        <v>0.13735704817977251</v>
      </c>
      <c r="R130" s="27">
        <v>0.1440152892944114</v>
      </c>
      <c r="S130" s="27">
        <v>8.4522671927499154E-2</v>
      </c>
      <c r="T130" s="27">
        <v>0.11639591874479825</v>
      </c>
      <c r="U130" s="27">
        <v>5.3543355630221015E-2</v>
      </c>
      <c r="V130" s="82">
        <v>1E-3</v>
      </c>
      <c r="W130" s="27">
        <v>1.673807835763386E-2</v>
      </c>
      <c r="X130" s="82">
        <v>1E-3</v>
      </c>
      <c r="Y130" s="27">
        <v>2.4382725563330352E-2</v>
      </c>
      <c r="Z130" s="27">
        <v>0.10187725409204401</v>
      </c>
      <c r="AA130" s="27">
        <v>6.8555223328504056E-2</v>
      </c>
      <c r="AB130" s="82">
        <v>1E-3</v>
      </c>
      <c r="AC130" s="27">
        <v>2.1855059954995221E-2</v>
      </c>
      <c r="AD130" s="27">
        <v>6.719891495329984E-3</v>
      </c>
      <c r="AE130" s="82">
        <v>1E-3</v>
      </c>
      <c r="AF130" s="82">
        <v>1E-3</v>
      </c>
      <c r="AG130" s="82">
        <v>1E-3</v>
      </c>
      <c r="AH130" s="75">
        <f t="shared" si="349"/>
        <v>9.9386763663265612E-2</v>
      </c>
      <c r="AI130" s="75">
        <f t="shared" si="276"/>
        <v>2.8755278813846676E-2</v>
      </c>
      <c r="AJ130" s="75">
        <f t="shared" si="277"/>
        <v>5.7254955149348044E-2</v>
      </c>
      <c r="AK130" s="75">
        <f t="shared" si="278"/>
        <v>5.8916371258592518E-2</v>
      </c>
      <c r="AL130" s="75">
        <f t="shared" si="279"/>
        <v>2.7647668074350359E-2</v>
      </c>
      <c r="AM130" s="75">
        <f t="shared" si="352"/>
        <v>2.1385407354890418E-2</v>
      </c>
      <c r="AN130" s="80">
        <v>1E-3</v>
      </c>
      <c r="AO130" s="75">
        <f t="shared" si="282"/>
        <v>1.6273357787984343E-2</v>
      </c>
      <c r="AP130" s="80">
        <v>1E-3</v>
      </c>
      <c r="AQ130" s="75">
        <f t="shared" si="283"/>
        <v>0.18982744058444562</v>
      </c>
      <c r="AR130" s="75">
        <f t="shared" si="284"/>
        <v>0.19902912980487658</v>
      </c>
      <c r="AS130" s="75">
        <f t="shared" si="285"/>
        <v>0.11681033260380383</v>
      </c>
      <c r="AT130" s="75">
        <f t="shared" si="286"/>
        <v>0.16085915970531117</v>
      </c>
      <c r="AU130" s="75">
        <f t="shared" si="287"/>
        <v>7.3996917480965443E-2</v>
      </c>
      <c r="AV130" s="80">
        <v>1E-3</v>
      </c>
      <c r="AW130" s="75">
        <f t="shared" si="288"/>
        <v>2.3132024290249995E-2</v>
      </c>
      <c r="AX130" s="80">
        <v>1E-3</v>
      </c>
      <c r="AY130" s="75">
        <f t="shared" si="289"/>
        <v>3.369692672852255E-2</v>
      </c>
      <c r="AZ130" s="75">
        <f t="shared" si="290"/>
        <v>0.14079436515520483</v>
      </c>
      <c r="BA130" s="75">
        <f t="shared" si="291"/>
        <v>9.4743318639992607E-2</v>
      </c>
      <c r="BB130" s="80">
        <v>1E-3</v>
      </c>
      <c r="BC130" s="75">
        <f t="shared" si="292"/>
        <v>3.0203692857803395E-2</v>
      </c>
      <c r="BD130" s="75">
        <f t="shared" si="293"/>
        <v>9.2868900465460369E-3</v>
      </c>
      <c r="BE130" s="80">
        <v>1E-3</v>
      </c>
      <c r="BF130" s="80">
        <v>1E-3</v>
      </c>
      <c r="BG130" s="80">
        <v>1E-3</v>
      </c>
      <c r="BH130" s="80"/>
      <c r="BI130" s="73">
        <f t="shared" si="295"/>
        <v>3.6370027420718669</v>
      </c>
      <c r="BJ130" s="73">
        <f t="shared" si="296"/>
        <v>1.0788034474302537</v>
      </c>
      <c r="BK130" s="73">
        <f t="shared" si="297"/>
        <v>2.050605262169936</v>
      </c>
      <c r="BL130" s="73">
        <f t="shared" si="298"/>
        <v>0.69282427815766501</v>
      </c>
      <c r="BM130" s="73">
        <f t="shared" si="299"/>
        <v>2.0419286739823939</v>
      </c>
      <c r="BN130" s="73">
        <f t="shared" si="300"/>
        <v>0.22789151071763442</v>
      </c>
      <c r="BO130" s="73">
        <f t="shared" si="301"/>
        <v>0.43959807400941803</v>
      </c>
      <c r="BP130" s="73">
        <f t="shared" si="302"/>
        <v>0.75028850601822006</v>
      </c>
      <c r="BQ130" s="73">
        <f t="shared" si="303"/>
        <v>9.8020498495178382E-2</v>
      </c>
      <c r="BR130" s="73">
        <f t="shared" si="304"/>
        <v>3.3704590970189985</v>
      </c>
      <c r="BS130" s="73">
        <f t="shared" si="305"/>
        <v>3.774615321098246</v>
      </c>
      <c r="BT130" s="73">
        <f t="shared" si="306"/>
        <v>2.127903736593225</v>
      </c>
      <c r="BU130" s="73">
        <f t="shared" si="307"/>
        <v>2.9840876413599369</v>
      </c>
      <c r="BV130" s="73">
        <f t="shared" si="308"/>
        <v>1.8245075471329586</v>
      </c>
      <c r="BW130" s="73">
        <f t="shared" si="309"/>
        <v>0.15000965711645872</v>
      </c>
      <c r="BX130" s="73">
        <f t="shared" si="310"/>
        <v>0.25950796744771321</v>
      </c>
      <c r="BY130" s="73">
        <f t="shared" si="311"/>
        <v>2.7000000000000017E-2</v>
      </c>
      <c r="BZ130" s="73">
        <f t="shared" si="312"/>
        <v>2.2112235261688582</v>
      </c>
      <c r="CA130" s="73">
        <f t="shared" si="313"/>
        <v>3.6478813463213497</v>
      </c>
      <c r="CB130" s="73">
        <f t="shared" si="314"/>
        <v>1.3016253249220993</v>
      </c>
      <c r="CC130" s="73">
        <f t="shared" si="315"/>
        <v>2.7000000000000017E-2</v>
      </c>
      <c r="CD130" s="73">
        <f t="shared" si="316"/>
        <v>0.42802366350217086</v>
      </c>
      <c r="CE130" s="73">
        <f t="shared" si="317"/>
        <v>7.1754990174246996E-2</v>
      </c>
      <c r="CF130" s="73">
        <f t="shared" si="318"/>
        <v>2.7000000000000017E-2</v>
      </c>
      <c r="CG130" s="73">
        <f t="shared" si="319"/>
        <v>3.0246892413201901E-2</v>
      </c>
      <c r="CH130" s="73">
        <f t="shared" si="320"/>
        <v>0.12066799400078987</v>
      </c>
      <c r="CI130" s="73"/>
      <c r="CJ130" s="73">
        <f t="shared" si="350"/>
        <v>33.400477698322831</v>
      </c>
      <c r="CK130" s="73"/>
      <c r="CL130" s="78">
        <f t="shared" si="351"/>
        <v>0.10889074027388822</v>
      </c>
      <c r="CM130" s="78">
        <f t="shared" si="321"/>
        <v>3.2299042462031156E-2</v>
      </c>
      <c r="CN130" s="78">
        <f t="shared" si="322"/>
        <v>6.1394489045673288E-2</v>
      </c>
      <c r="CO130" s="78">
        <f t="shared" si="323"/>
        <v>2.074294518824964E-2</v>
      </c>
      <c r="CP130" s="78">
        <f t="shared" si="324"/>
        <v>6.1134714671608636E-2</v>
      </c>
      <c r="CQ130" s="78">
        <f t="shared" si="325"/>
        <v>6.8230015383605649E-3</v>
      </c>
      <c r="CR130" s="78">
        <f t="shared" si="326"/>
        <v>1.3161430742994792E-2</v>
      </c>
      <c r="CS130" s="78">
        <f t="shared" si="327"/>
        <v>2.246340644570766E-2</v>
      </c>
      <c r="CT130" s="78">
        <f t="shared" si="328"/>
        <v>2.9347034907857136E-3</v>
      </c>
      <c r="CU130" s="78">
        <f t="shared" si="329"/>
        <v>0.10091050575567793</v>
      </c>
      <c r="CV130" s="78">
        <f t="shared" si="330"/>
        <v>0.113010818443707</v>
      </c>
      <c r="CW130" s="78">
        <f t="shared" si="331"/>
        <v>6.3708781527399394E-2</v>
      </c>
      <c r="CX130" s="78">
        <f t="shared" si="332"/>
        <v>8.9342663548485107E-2</v>
      </c>
      <c r="CY130" s="78">
        <f t="shared" si="333"/>
        <v>5.4625193196700124E-2</v>
      </c>
      <c r="CZ130" s="78">
        <f t="shared" si="334"/>
        <v>4.4912428639902746E-3</v>
      </c>
      <c r="DA130" s="78">
        <f t="shared" si="335"/>
        <v>7.7695885008478224E-3</v>
      </c>
      <c r="DB130" s="78">
        <f t="shared" si="336"/>
        <v>8.0837167192239869E-4</v>
      </c>
      <c r="DC130" s="78">
        <f t="shared" si="337"/>
        <v>6.6203350327528165E-2</v>
      </c>
      <c r="DD130" s="78">
        <f t="shared" si="338"/>
        <v>0.10921644232964142</v>
      </c>
      <c r="DE130" s="78">
        <f t="shared" si="339"/>
        <v>3.8970260745326377E-2</v>
      </c>
      <c r="DF130" s="78">
        <f t="shared" si="340"/>
        <v>8.0837167192239869E-4</v>
      </c>
      <c r="DG130" s="78">
        <f t="shared" si="341"/>
        <v>1.2814896462503696E-2</v>
      </c>
      <c r="DH130" s="78">
        <f t="shared" si="342"/>
        <v>2.1483222731826408E-3</v>
      </c>
      <c r="DI130" s="78">
        <f t="shared" si="343"/>
        <v>8.0837167192239869E-4</v>
      </c>
      <c r="DJ130" s="78">
        <f t="shared" si="344"/>
        <v>9.0558262927840449E-4</v>
      </c>
      <c r="DK130" s="78">
        <f t="shared" si="345"/>
        <v>3.6127625206644597E-3</v>
      </c>
      <c r="DN130" s="78">
        <f t="shared" si="197"/>
        <v>0.22332721696984231</v>
      </c>
      <c r="DO130" s="78">
        <f t="shared" si="198"/>
        <v>0.17557119136756272</v>
      </c>
      <c r="DP130" s="78">
        <f t="shared" si="199"/>
        <v>0.15009515044389216</v>
      </c>
      <c r="DQ130" s="78">
        <f t="shared" si="200"/>
        <v>0.10186209214121363</v>
      </c>
      <c r="DR130" s="78">
        <f t="shared" si="201"/>
        <v>0.10358255339867165</v>
      </c>
      <c r="DS130" s="78">
        <f t="shared" si="202"/>
        <v>4.5382542217848737E-2</v>
      </c>
      <c r="DT130" s="78">
        <f t="shared" si="203"/>
        <v>0.13947004643516608</v>
      </c>
      <c r="DU130" s="78">
        <f t="shared" si="204"/>
        <v>0.23931943413587831</v>
      </c>
      <c r="DV130" s="78">
        <f t="shared" si="205"/>
        <v>0.28056480921757004</v>
      </c>
      <c r="DW130" s="78">
        <f t="shared" si="206"/>
        <v>0.36697276927526945</v>
      </c>
      <c r="DX130" s="78">
        <f t="shared" si="207"/>
        <v>0.32068745671629162</v>
      </c>
      <c r="DY130" s="78">
        <f t="shared" si="208"/>
        <v>0.21216788113657489</v>
      </c>
      <c r="DZ130" s="78">
        <f t="shared" si="209"/>
        <v>0.15622868811002333</v>
      </c>
      <c r="EA130" s="78">
        <f t="shared" si="210"/>
        <v>6.7694396233460616E-2</v>
      </c>
      <c r="EB130" s="78">
        <f t="shared" si="211"/>
        <v>7.9272553364288664E-2</v>
      </c>
      <c r="EC130" s="78">
        <f t="shared" si="212"/>
        <v>0.1839977528299398</v>
      </c>
      <c r="ED130" s="78">
        <f t="shared" si="213"/>
        <v>0.21519842507441839</v>
      </c>
      <c r="EE130" s="78">
        <f t="shared" si="214"/>
        <v>0.21519842507441836</v>
      </c>
      <c r="EF130" s="78">
        <f t="shared" si="215"/>
        <v>0.16180997120939389</v>
      </c>
      <c r="EG130" s="78">
        <f t="shared" si="216"/>
        <v>5.4741851152935117E-2</v>
      </c>
      <c r="EH130" s="78">
        <f t="shared" si="217"/>
        <v>1.6579962079531132E-2</v>
      </c>
      <c r="EI130" s="78">
        <f t="shared" si="218"/>
        <v>1.6677173036887143E-2</v>
      </c>
      <c r="EJ130" s="78">
        <f t="shared" si="219"/>
        <v>7.4750390950479037E-3</v>
      </c>
      <c r="EK130" s="78">
        <f t="shared" si="220"/>
        <v>0.11421745709575348</v>
      </c>
      <c r="EL130" s="78">
        <f t="shared" si="221"/>
        <v>0.14570812788586224</v>
      </c>
      <c r="EM130" s="78">
        <f t="shared" si="222"/>
        <v>0.20619703430225714</v>
      </c>
    </row>
    <row r="131" spans="1:143" x14ac:dyDescent="0.25">
      <c r="A131" s="79">
        <f t="shared" si="346"/>
        <v>8.1223405176993892E-4</v>
      </c>
      <c r="B131">
        <v>1972</v>
      </c>
      <c r="C131" s="79">
        <f t="shared" si="275"/>
        <v>0.36208580960912212</v>
      </c>
      <c r="D131" s="81">
        <f t="shared" si="347"/>
        <v>1E-3</v>
      </c>
      <c r="E131" s="74">
        <f t="shared" si="348"/>
        <v>0.14762878566559548</v>
      </c>
      <c r="F131">
        <v>1972</v>
      </c>
      <c r="G131" s="72">
        <v>265000</v>
      </c>
      <c r="H131" s="27">
        <v>7.381439283279774E-2</v>
      </c>
      <c r="I131" s="27">
        <v>1.9281332164767746E-2</v>
      </c>
      <c r="J131" s="27">
        <v>4.0899795501022497E-2</v>
      </c>
      <c r="K131" s="27">
        <v>4.6612782809101826E-2</v>
      </c>
      <c r="L131" s="27">
        <v>1.9183951699289124E-2</v>
      </c>
      <c r="M131" s="27">
        <v>1.5418573700782289E-2</v>
      </c>
      <c r="N131" s="82">
        <v>1E-3</v>
      </c>
      <c r="O131" s="27">
        <v>1.2075177719349498E-2</v>
      </c>
      <c r="P131" s="82">
        <v>1E-3</v>
      </c>
      <c r="Q131" s="27">
        <v>0.12805531210439186</v>
      </c>
      <c r="R131" s="27">
        <v>0.14762878566559548</v>
      </c>
      <c r="S131" s="27">
        <v>7.4528516246307658E-2</v>
      </c>
      <c r="T131" s="27">
        <v>0.11831726555652936</v>
      </c>
      <c r="U131" s="27">
        <v>6.3232382250787159E-2</v>
      </c>
      <c r="V131" s="82">
        <v>1E-3</v>
      </c>
      <c r="W131" s="27">
        <v>1.4639529976953289E-2</v>
      </c>
      <c r="X131" s="82">
        <v>1E-3</v>
      </c>
      <c r="Y131" s="27">
        <v>5.4403220047391829E-2</v>
      </c>
      <c r="Z131" s="27">
        <v>9.8191969357613526E-2</v>
      </c>
      <c r="AA131" s="27">
        <v>4.4730093809848409E-2</v>
      </c>
      <c r="AB131" s="82">
        <v>1E-3</v>
      </c>
      <c r="AC131" s="27">
        <v>2.3046710163274579E-2</v>
      </c>
      <c r="AD131" s="27">
        <v>5.9402083941961243E-3</v>
      </c>
      <c r="AE131" s="82">
        <v>1E-3</v>
      </c>
      <c r="AF131" s="82">
        <v>1E-3</v>
      </c>
      <c r="AG131" s="82">
        <v>1E-3</v>
      </c>
      <c r="AH131" s="75">
        <f t="shared" si="349"/>
        <v>9.7804070503457005E-2</v>
      </c>
      <c r="AI131" s="75">
        <f t="shared" si="276"/>
        <v>2.5547765118317266E-2</v>
      </c>
      <c r="AJ131" s="75">
        <f t="shared" si="277"/>
        <v>5.419222903885481E-2</v>
      </c>
      <c r="AK131" s="75">
        <f t="shared" si="278"/>
        <v>6.1761937222059922E-2</v>
      </c>
      <c r="AL131" s="75">
        <f t="shared" si="279"/>
        <v>2.5418736001558091E-2</v>
      </c>
      <c r="AM131" s="75">
        <f t="shared" si="352"/>
        <v>2.0429610153536535E-2</v>
      </c>
      <c r="AN131" s="80">
        <v>1E-3</v>
      </c>
      <c r="AO131" s="75">
        <f t="shared" si="282"/>
        <v>1.5999610478138082E-2</v>
      </c>
      <c r="AP131" s="80">
        <v>1E-3</v>
      </c>
      <c r="AQ131" s="75">
        <f t="shared" si="283"/>
        <v>0.1696732885383192</v>
      </c>
      <c r="AR131" s="75">
        <f t="shared" si="284"/>
        <v>0.19560814100691401</v>
      </c>
      <c r="AS131" s="75">
        <f t="shared" si="285"/>
        <v>9.8750284026357646E-2</v>
      </c>
      <c r="AT131" s="75">
        <f t="shared" si="286"/>
        <v>0.15677037686240139</v>
      </c>
      <c r="AU131" s="75">
        <f t="shared" si="287"/>
        <v>8.3782906482292988E-2</v>
      </c>
      <c r="AV131" s="80">
        <v>1E-3</v>
      </c>
      <c r="AW131" s="75">
        <f t="shared" si="288"/>
        <v>1.9397377219463108E-2</v>
      </c>
      <c r="AX131" s="80">
        <v>1E-3</v>
      </c>
      <c r="AY131" s="75">
        <f t="shared" si="289"/>
        <v>7.2084266562794166E-2</v>
      </c>
      <c r="AZ131" s="75">
        <f t="shared" si="290"/>
        <v>0.13010435939883791</v>
      </c>
      <c r="BA131" s="75">
        <f t="shared" si="291"/>
        <v>5.9267374298049146E-2</v>
      </c>
      <c r="BB131" s="80">
        <v>1E-3</v>
      </c>
      <c r="BC131" s="75">
        <f t="shared" si="292"/>
        <v>3.0536890966338819E-2</v>
      </c>
      <c r="BD131" s="75">
        <f t="shared" si="293"/>
        <v>7.8707761223098648E-3</v>
      </c>
      <c r="BE131" s="80">
        <v>1E-3</v>
      </c>
      <c r="BF131" s="80">
        <v>1E-3</v>
      </c>
      <c r="BG131" s="80">
        <v>1E-3</v>
      </c>
      <c r="BH131" s="80"/>
      <c r="BI131" s="73">
        <f t="shared" si="295"/>
        <v>3.5376159784086014</v>
      </c>
      <c r="BJ131" s="73">
        <f t="shared" si="296"/>
        <v>1.0500481686164069</v>
      </c>
      <c r="BK131" s="73">
        <f t="shared" si="297"/>
        <v>1.9933503070205878</v>
      </c>
      <c r="BL131" s="73">
        <f t="shared" si="298"/>
        <v>0.6339079068990725</v>
      </c>
      <c r="BM131" s="73">
        <f t="shared" si="299"/>
        <v>2.0142810059080434</v>
      </c>
      <c r="BN131" s="73">
        <f t="shared" si="300"/>
        <v>0.206506103362744</v>
      </c>
      <c r="BO131" s="73">
        <f t="shared" si="301"/>
        <v>0.43859807400941803</v>
      </c>
      <c r="BP131" s="73">
        <f t="shared" si="302"/>
        <v>0.73401514823023573</v>
      </c>
      <c r="BQ131" s="73">
        <f t="shared" si="303"/>
        <v>9.7020498495178381E-2</v>
      </c>
      <c r="BR131" s="73">
        <f t="shared" si="304"/>
        <v>3.1806316564345529</v>
      </c>
      <c r="BS131" s="73">
        <f t="shared" si="305"/>
        <v>3.5755861912933695</v>
      </c>
      <c r="BT131" s="73">
        <f t="shared" si="306"/>
        <v>2.0110934039894213</v>
      </c>
      <c r="BU131" s="73">
        <f t="shared" si="307"/>
        <v>2.8232284816546258</v>
      </c>
      <c r="BV131" s="73">
        <f t="shared" si="308"/>
        <v>1.7505106296519932</v>
      </c>
      <c r="BW131" s="73">
        <f t="shared" si="309"/>
        <v>0.14900965711645872</v>
      </c>
      <c r="BX131" s="73">
        <f t="shared" si="310"/>
        <v>0.23637594315746321</v>
      </c>
      <c r="BY131" s="73">
        <f t="shared" si="311"/>
        <v>2.6000000000000016E-2</v>
      </c>
      <c r="BZ131" s="73">
        <f t="shared" si="312"/>
        <v>2.1775265994403354</v>
      </c>
      <c r="CA131" s="73">
        <f t="shared" si="313"/>
        <v>3.5070869811661449</v>
      </c>
      <c r="CB131" s="73">
        <f t="shared" si="314"/>
        <v>1.2068820062821066</v>
      </c>
      <c r="CC131" s="73">
        <f t="shared" si="315"/>
        <v>2.6000000000000016E-2</v>
      </c>
      <c r="CD131" s="73">
        <f t="shared" si="316"/>
        <v>0.39781997064436747</v>
      </c>
      <c r="CE131" s="73">
        <f t="shared" si="317"/>
        <v>6.246810012770096E-2</v>
      </c>
      <c r="CF131" s="73">
        <f t="shared" si="318"/>
        <v>2.6000000000000016E-2</v>
      </c>
      <c r="CG131" s="73">
        <f t="shared" si="319"/>
        <v>2.92468924132019E-2</v>
      </c>
      <c r="CH131" s="73">
        <f t="shared" si="320"/>
        <v>0.11966799400078987</v>
      </c>
      <c r="CI131" s="73"/>
      <c r="CJ131" s="73">
        <f t="shared" si="350"/>
        <v>32.010477698322823</v>
      </c>
      <c r="CK131" s="73"/>
      <c r="CL131" s="78">
        <f t="shared" si="351"/>
        <v>0.1105143138364959</v>
      </c>
      <c r="CM131" s="78">
        <f t="shared" si="321"/>
        <v>3.2803264559573372E-2</v>
      </c>
      <c r="CN131" s="78">
        <f t="shared" si="322"/>
        <v>6.2271807556468571E-2</v>
      </c>
      <c r="CO131" s="78">
        <f t="shared" si="323"/>
        <v>1.9803137987293638E-2</v>
      </c>
      <c r="CP131" s="78">
        <f t="shared" si="324"/>
        <v>6.2925677801227597E-2</v>
      </c>
      <c r="CQ131" s="78">
        <f t="shared" si="325"/>
        <v>6.4512034249824338E-3</v>
      </c>
      <c r="CR131" s="78">
        <f t="shared" si="326"/>
        <v>1.3701703490429267E-2</v>
      </c>
      <c r="CS131" s="78">
        <f t="shared" si="327"/>
        <v>2.2930465304136782E-2</v>
      </c>
      <c r="CT131" s="78">
        <f t="shared" si="328"/>
        <v>3.0308981768260752E-3</v>
      </c>
      <c r="CU131" s="78">
        <f t="shared" si="329"/>
        <v>9.9362205288214142E-2</v>
      </c>
      <c r="CV131" s="78">
        <f t="shared" si="330"/>
        <v>0.11170049460026368</v>
      </c>
      <c r="CW131" s="78">
        <f t="shared" si="331"/>
        <v>6.2826097846543277E-2</v>
      </c>
      <c r="CX131" s="78">
        <f t="shared" si="332"/>
        <v>8.8197011874101075E-2</v>
      </c>
      <c r="CY131" s="78">
        <f t="shared" si="333"/>
        <v>5.4685551591868636E-2</v>
      </c>
      <c r="CZ131" s="78">
        <f t="shared" si="334"/>
        <v>4.6550275981750199E-3</v>
      </c>
      <c r="DA131" s="78">
        <f t="shared" si="335"/>
        <v>7.384330386604885E-3</v>
      </c>
      <c r="DB131" s="78">
        <f t="shared" si="336"/>
        <v>8.1223405176993892E-4</v>
      </c>
      <c r="DC131" s="78">
        <f t="shared" si="337"/>
        <v>6.8025432796163049E-2</v>
      </c>
      <c r="DD131" s="78">
        <f t="shared" si="338"/>
        <v>0.10956059494700691</v>
      </c>
      <c r="DE131" s="78">
        <f t="shared" si="339"/>
        <v>3.770271776810568E-2</v>
      </c>
      <c r="DF131" s="78">
        <f t="shared" si="340"/>
        <v>8.1223405176993892E-4</v>
      </c>
      <c r="DG131" s="78">
        <f t="shared" si="341"/>
        <v>1.2427804870441253E-2</v>
      </c>
      <c r="DH131" s="78">
        <f t="shared" si="342"/>
        <v>1.9514891566574139E-3</v>
      </c>
      <c r="DI131" s="78">
        <f t="shared" si="343"/>
        <v>8.1223405176993892E-4</v>
      </c>
      <c r="DJ131" s="78">
        <f t="shared" si="344"/>
        <v>9.136662279405558E-4</v>
      </c>
      <c r="DK131" s="78">
        <f t="shared" si="345"/>
        <v>3.7384007551708553E-3</v>
      </c>
      <c r="DN131" s="78">
        <f t="shared" si="197"/>
        <v>0.2253925239398315</v>
      </c>
      <c r="DO131" s="78">
        <f t="shared" si="198"/>
        <v>0.17780388790456317</v>
      </c>
      <c r="DP131" s="78">
        <f t="shared" si="199"/>
        <v>0.15145182676997224</v>
      </c>
      <c r="DQ131" s="78">
        <f t="shared" si="200"/>
        <v>0.10288172270393292</v>
      </c>
      <c r="DR131" s="78">
        <f t="shared" si="201"/>
        <v>0.10600905002077607</v>
      </c>
      <c r="DS131" s="78">
        <f t="shared" si="202"/>
        <v>4.6114270396374557E-2</v>
      </c>
      <c r="DT131" s="78">
        <f t="shared" si="203"/>
        <v>0.13902527225960626</v>
      </c>
      <c r="DU131" s="78">
        <f t="shared" si="204"/>
        <v>0.23702406336944068</v>
      </c>
      <c r="DV131" s="78">
        <f t="shared" si="205"/>
        <v>0.27691969591184717</v>
      </c>
      <c r="DW131" s="78">
        <f t="shared" si="206"/>
        <v>0.36208580960912212</v>
      </c>
      <c r="DX131" s="78">
        <f t="shared" si="207"/>
        <v>0.31740915591277663</v>
      </c>
      <c r="DY131" s="78">
        <f t="shared" si="208"/>
        <v>0.21036368891068802</v>
      </c>
      <c r="DZ131" s="78">
        <f t="shared" si="209"/>
        <v>0.15492192145074962</v>
      </c>
      <c r="EA131" s="78">
        <f t="shared" si="210"/>
        <v>6.7537143628418492E-2</v>
      </c>
      <c r="EB131" s="78">
        <f t="shared" si="211"/>
        <v>8.087702483271289E-2</v>
      </c>
      <c r="EC131" s="78">
        <f t="shared" si="212"/>
        <v>0.1857825921815448</v>
      </c>
      <c r="ED131" s="78">
        <f t="shared" si="213"/>
        <v>0.21610097956304558</v>
      </c>
      <c r="EE131" s="78">
        <f t="shared" si="214"/>
        <v>0.21610097956304558</v>
      </c>
      <c r="EF131" s="78">
        <f t="shared" si="215"/>
        <v>0.16050335163732379</v>
      </c>
      <c r="EG131" s="78">
        <f t="shared" si="216"/>
        <v>5.2894245846974289E-2</v>
      </c>
      <c r="EH131" s="78">
        <f t="shared" si="217"/>
        <v>1.6003762130638543E-2</v>
      </c>
      <c r="EI131" s="78">
        <f t="shared" si="218"/>
        <v>1.6105194306809161E-2</v>
      </c>
      <c r="EJ131" s="78">
        <f t="shared" si="219"/>
        <v>7.4157901915387642E-3</v>
      </c>
      <c r="EK131" s="78">
        <f t="shared" si="220"/>
        <v>0.11597861487137726</v>
      </c>
      <c r="EL131" s="78">
        <f t="shared" si="221"/>
        <v>0.14796964537918067</v>
      </c>
      <c r="EM131" s="78">
        <f t="shared" si="222"/>
        <v>0.20932778670770871</v>
      </c>
    </row>
    <row r="132" spans="1:143" x14ac:dyDescent="0.25">
      <c r="A132" s="79">
        <f t="shared" si="346"/>
        <v>8.1493010102870358E-4</v>
      </c>
      <c r="B132">
        <v>1973</v>
      </c>
      <c r="C132" s="79">
        <f t="shared" si="275"/>
        <v>0.35758277622471257</v>
      </c>
      <c r="D132" s="81">
        <f t="shared" si="347"/>
        <v>1E-3</v>
      </c>
      <c r="E132" s="74">
        <f t="shared" si="348"/>
        <v>0.15698671238748393</v>
      </c>
      <c r="F132">
        <v>1973</v>
      </c>
      <c r="G132" s="72">
        <v>247700</v>
      </c>
      <c r="H132" s="27">
        <v>6.8188312616088015E-2</v>
      </c>
      <c r="I132" s="27">
        <v>2.6753821974567795E-2</v>
      </c>
      <c r="J132" s="27">
        <v>4.0327189598514071E-2</v>
      </c>
      <c r="K132" s="27">
        <v>3.9362766109444204E-2</v>
      </c>
      <c r="L132" s="27">
        <v>2.1681668809829975E-2</v>
      </c>
      <c r="M132" s="27">
        <v>1.4573510501500214E-2</v>
      </c>
      <c r="N132" s="27">
        <v>3.1790255750821545E-3</v>
      </c>
      <c r="O132" s="27">
        <v>1.3216173739105587E-2</v>
      </c>
      <c r="P132" s="82">
        <v>1E-3</v>
      </c>
      <c r="Q132" s="27">
        <v>8.8905557936848123E-2</v>
      </c>
      <c r="R132" s="27">
        <v>0.15698671238748393</v>
      </c>
      <c r="S132" s="27">
        <v>7.6260894413487643E-2</v>
      </c>
      <c r="T132" s="27">
        <v>0.12226746678096871</v>
      </c>
      <c r="U132" s="27">
        <v>6.7723960565795119E-2</v>
      </c>
      <c r="V132" s="82">
        <v>1E-3</v>
      </c>
      <c r="W132" s="27">
        <v>1.7752536076582368E-2</v>
      </c>
      <c r="X132" s="82">
        <v>1E-3</v>
      </c>
      <c r="Y132" s="27">
        <v>6.0937276753821976E-2</v>
      </c>
      <c r="Z132" s="27">
        <v>9.43706243749107E-2</v>
      </c>
      <c r="AA132" s="27">
        <v>6.2794684954993574E-2</v>
      </c>
      <c r="AB132" s="82">
        <v>1E-3</v>
      </c>
      <c r="AC132" s="27">
        <v>1.6323760537219602E-2</v>
      </c>
      <c r="AD132" s="27">
        <v>4.9649949992856121E-3</v>
      </c>
      <c r="AE132" s="82">
        <v>1E-3</v>
      </c>
      <c r="AF132" s="27">
        <v>3.4290612944706386E-3</v>
      </c>
      <c r="AG132" s="82">
        <v>1E-3</v>
      </c>
      <c r="AH132" s="75">
        <f t="shared" si="349"/>
        <v>8.4451225175025013E-2</v>
      </c>
      <c r="AI132" s="75">
        <f t="shared" si="276"/>
        <v>3.3134608515502213E-2</v>
      </c>
      <c r="AJ132" s="75">
        <f t="shared" si="277"/>
        <v>4.9945224317759676E-2</v>
      </c>
      <c r="AK132" s="75">
        <f t="shared" si="278"/>
        <v>4.8750785826546641E-2</v>
      </c>
      <c r="AL132" s="75">
        <f t="shared" si="279"/>
        <v>2.6852746820974424E-2</v>
      </c>
      <c r="AM132" s="75">
        <f t="shared" si="352"/>
        <v>1.8049292756108015E-2</v>
      </c>
      <c r="AN132" s="75">
        <f>N132*$G132/200000</f>
        <v>3.9372231747392484E-3</v>
      </c>
      <c r="AO132" s="75">
        <f t="shared" si="282"/>
        <v>1.6368231175882271E-2</v>
      </c>
      <c r="AP132" s="80">
        <v>1E-3</v>
      </c>
      <c r="AQ132" s="75">
        <f t="shared" si="283"/>
        <v>0.11010953350478639</v>
      </c>
      <c r="AR132" s="75">
        <f t="shared" si="284"/>
        <v>0.19442804329189886</v>
      </c>
      <c r="AS132" s="75">
        <f t="shared" si="285"/>
        <v>9.4449117731104454E-2</v>
      </c>
      <c r="AT132" s="75">
        <f t="shared" si="286"/>
        <v>0.15142825760822975</v>
      </c>
      <c r="AU132" s="75">
        <f t="shared" si="287"/>
        <v>8.3876125160737253E-2</v>
      </c>
      <c r="AV132" s="80">
        <v>1E-3</v>
      </c>
      <c r="AW132" s="75">
        <f t="shared" si="288"/>
        <v>2.1986515930847262E-2</v>
      </c>
      <c r="AX132" s="80">
        <v>1E-3</v>
      </c>
      <c r="AY132" s="75">
        <f t="shared" si="289"/>
        <v>7.5470817259608525E-2</v>
      </c>
      <c r="AZ132" s="75">
        <f t="shared" si="290"/>
        <v>0.11687801828832689</v>
      </c>
      <c r="BA132" s="75">
        <f t="shared" si="291"/>
        <v>7.7771217316759539E-2</v>
      </c>
      <c r="BB132" s="80">
        <v>1E-3</v>
      </c>
      <c r="BC132" s="75">
        <f t="shared" si="292"/>
        <v>2.0216977425346477E-2</v>
      </c>
      <c r="BD132" s="75">
        <f t="shared" si="293"/>
        <v>6.14914630661523E-3</v>
      </c>
      <c r="BE132" s="80">
        <v>1E-3</v>
      </c>
      <c r="BF132" s="75">
        <f>AF132*$G132/200000</f>
        <v>4.2468924132018863E-3</v>
      </c>
      <c r="BG132" s="80">
        <v>1E-3</v>
      </c>
      <c r="BH132" s="80"/>
      <c r="BI132" s="73">
        <f t="shared" si="295"/>
        <v>3.4398119079051446</v>
      </c>
      <c r="BJ132" s="73">
        <f t="shared" si="296"/>
        <v>1.0245004034980896</v>
      </c>
      <c r="BK132" s="73">
        <f t="shared" si="297"/>
        <v>1.939158077981733</v>
      </c>
      <c r="BL132" s="73">
        <f t="shared" si="298"/>
        <v>0.57214596967701259</v>
      </c>
      <c r="BM132" s="73">
        <f t="shared" si="299"/>
        <v>1.9888622699064851</v>
      </c>
      <c r="BN132" s="73">
        <f t="shared" si="300"/>
        <v>0.18607649320920747</v>
      </c>
      <c r="BO132" s="73">
        <f t="shared" si="301"/>
        <v>0.43759807400941803</v>
      </c>
      <c r="BP132" s="73">
        <f t="shared" si="302"/>
        <v>0.7180155377520977</v>
      </c>
      <c r="BQ132" s="73">
        <f t="shared" si="303"/>
        <v>9.602049849517838E-2</v>
      </c>
      <c r="BR132" s="73">
        <f t="shared" si="304"/>
        <v>3.0109583678962339</v>
      </c>
      <c r="BS132" s="73">
        <f t="shared" si="305"/>
        <v>3.3799780502864554</v>
      </c>
      <c r="BT132" s="73">
        <f t="shared" si="306"/>
        <v>1.9123431199630636</v>
      </c>
      <c r="BU132" s="73">
        <f t="shared" si="307"/>
        <v>2.6664581047922242</v>
      </c>
      <c r="BV132" s="73">
        <f t="shared" si="308"/>
        <v>1.6667277231697002</v>
      </c>
      <c r="BW132" s="73">
        <f t="shared" si="309"/>
        <v>0.14800965711645872</v>
      </c>
      <c r="BX132" s="73">
        <f t="shared" si="310"/>
        <v>0.21697856593800011</v>
      </c>
      <c r="BY132" s="73">
        <f t="shared" si="311"/>
        <v>2.5000000000000015E-2</v>
      </c>
      <c r="BZ132" s="73">
        <f t="shared" si="312"/>
        <v>2.1054423328775411</v>
      </c>
      <c r="CA132" s="73">
        <f t="shared" si="313"/>
        <v>3.3769826217673069</v>
      </c>
      <c r="CB132" s="73">
        <f t="shared" si="314"/>
        <v>1.1476146319840574</v>
      </c>
      <c r="CC132" s="73">
        <f t="shared" si="315"/>
        <v>2.5000000000000015E-2</v>
      </c>
      <c r="CD132" s="73">
        <f t="shared" si="316"/>
        <v>0.36728307967802865</v>
      </c>
      <c r="CE132" s="73">
        <f t="shared" si="317"/>
        <v>5.4597324005391093E-2</v>
      </c>
      <c r="CF132" s="73">
        <f t="shared" si="318"/>
        <v>2.5000000000000015E-2</v>
      </c>
      <c r="CG132" s="73">
        <f t="shared" si="319"/>
        <v>2.8246892413201899E-2</v>
      </c>
      <c r="CH132" s="73">
        <f t="shared" si="320"/>
        <v>0.11866799400078987</v>
      </c>
      <c r="CI132" s="73"/>
      <c r="CJ132" s="73">
        <f t="shared" si="350"/>
        <v>30.677477698322818</v>
      </c>
      <c r="CK132" s="73"/>
      <c r="CL132" s="78">
        <f t="shared" si="351"/>
        <v>0.11212825062515501</v>
      </c>
      <c r="CM132" s="78">
        <f t="shared" si="321"/>
        <v>3.3395848693065812E-2</v>
      </c>
      <c r="CN132" s="78">
        <f t="shared" si="322"/>
        <v>6.321113153601117E-2</v>
      </c>
      <c r="CO132" s="78">
        <f t="shared" si="323"/>
        <v>1.8650358914882127E-2</v>
      </c>
      <c r="CP132" s="78">
        <f t="shared" si="324"/>
        <v>6.4831349221882703E-2</v>
      </c>
      <c r="CQ132" s="78">
        <f t="shared" si="325"/>
        <v>6.0655734164018491E-3</v>
      </c>
      <c r="CR132" s="78">
        <f t="shared" si="326"/>
        <v>1.4264473706498438E-2</v>
      </c>
      <c r="CS132" s="78">
        <f t="shared" si="327"/>
        <v>2.3405298988819823E-2</v>
      </c>
      <c r="CT132" s="78">
        <f t="shared" si="328"/>
        <v>3.1299997815800859E-3</v>
      </c>
      <c r="CU132" s="78">
        <f t="shared" si="329"/>
        <v>9.8148824277715874E-2</v>
      </c>
      <c r="CV132" s="78">
        <f t="shared" si="330"/>
        <v>0.1101778341597896</v>
      </c>
      <c r="CW132" s="78">
        <f t="shared" si="331"/>
        <v>6.2337038878121788E-2</v>
      </c>
      <c r="CX132" s="78">
        <f t="shared" si="332"/>
        <v>8.6919078909085262E-2</v>
      </c>
      <c r="CY132" s="78">
        <f t="shared" si="333"/>
        <v>5.4330663673200962E-2</v>
      </c>
      <c r="CZ132" s="78">
        <f t="shared" si="334"/>
        <v>4.8247009930855759E-3</v>
      </c>
      <c r="DA132" s="78">
        <f t="shared" si="335"/>
        <v>7.0728945864367019E-3</v>
      </c>
      <c r="DB132" s="78">
        <f t="shared" si="336"/>
        <v>8.1493010102870358E-4</v>
      </c>
      <c r="DC132" s="78">
        <f t="shared" si="337"/>
        <v>6.8631533321680122E-2</v>
      </c>
      <c r="DD132" s="78">
        <f t="shared" si="338"/>
        <v>0.11008019156516025</v>
      </c>
      <c r="DE132" s="78">
        <f t="shared" si="339"/>
        <v>3.7409028319391434E-2</v>
      </c>
      <c r="DF132" s="78">
        <f t="shared" si="340"/>
        <v>8.1493010102870358E-4</v>
      </c>
      <c r="DG132" s="78">
        <f t="shared" si="341"/>
        <v>1.1972401489125964E-2</v>
      </c>
      <c r="DH132" s="78">
        <f t="shared" si="342"/>
        <v>1.7797201107044079E-3</v>
      </c>
      <c r="DI132" s="78">
        <f t="shared" si="343"/>
        <v>8.1493010102870358E-4</v>
      </c>
      <c r="DJ132" s="78">
        <f t="shared" si="344"/>
        <v>9.207697155215012E-4</v>
      </c>
      <c r="DK132" s="78">
        <f t="shared" si="345"/>
        <v>3.8682448135974887E-3</v>
      </c>
      <c r="DN132" s="78">
        <f t="shared" si="197"/>
        <v>0.22738558976911413</v>
      </c>
      <c r="DO132" s="78">
        <f t="shared" si="198"/>
        <v>0.1800886883658418</v>
      </c>
      <c r="DP132" s="78">
        <f t="shared" si="199"/>
        <v>0.15275841308917787</v>
      </c>
      <c r="DQ132" s="78">
        <f t="shared" si="200"/>
        <v>0.10381175525966513</v>
      </c>
      <c r="DR132" s="78">
        <f t="shared" si="201"/>
        <v>0.10856669533360282</v>
      </c>
      <c r="DS132" s="78">
        <f t="shared" si="202"/>
        <v>4.68653458933002E-2</v>
      </c>
      <c r="DT132" s="78">
        <f t="shared" si="203"/>
        <v>0.13894859675461421</v>
      </c>
      <c r="DU132" s="78">
        <f t="shared" si="204"/>
        <v>0.23486195720790537</v>
      </c>
      <c r="DV132" s="78">
        <f t="shared" si="205"/>
        <v>0.27379369709720736</v>
      </c>
      <c r="DW132" s="78">
        <f t="shared" si="206"/>
        <v>0.35758277622471257</v>
      </c>
      <c r="DX132" s="78">
        <f t="shared" si="207"/>
        <v>0.31376461562019758</v>
      </c>
      <c r="DY132" s="78">
        <f t="shared" si="208"/>
        <v>0.20841148245349359</v>
      </c>
      <c r="DZ132" s="78">
        <f t="shared" si="209"/>
        <v>0.15314733816180851</v>
      </c>
      <c r="EA132" s="78">
        <f t="shared" si="210"/>
        <v>6.7043189353751947E-2</v>
      </c>
      <c r="EB132" s="78">
        <f t="shared" si="211"/>
        <v>8.1344059002231101E-2</v>
      </c>
      <c r="EC132" s="78">
        <f t="shared" si="212"/>
        <v>0.18659954957430577</v>
      </c>
      <c r="ED132" s="78">
        <f t="shared" si="213"/>
        <v>0.21693568330726051</v>
      </c>
      <c r="EE132" s="78">
        <f t="shared" si="214"/>
        <v>0.21693568330726051</v>
      </c>
      <c r="EF132" s="78">
        <f t="shared" si="215"/>
        <v>0.16027655147470635</v>
      </c>
      <c r="EG132" s="78">
        <f t="shared" si="216"/>
        <v>5.197608002025051E-2</v>
      </c>
      <c r="EH132" s="78">
        <f t="shared" si="217"/>
        <v>1.5381981801887778E-2</v>
      </c>
      <c r="EI132" s="78">
        <f t="shared" si="218"/>
        <v>1.5487821416380576E-2</v>
      </c>
      <c r="EJ132" s="78">
        <f t="shared" si="219"/>
        <v>7.3836647408521017E-3</v>
      </c>
      <c r="EK132" s="78">
        <f t="shared" si="220"/>
        <v>0.11773219525530271</v>
      </c>
      <c r="EL132" s="78">
        <f t="shared" si="221"/>
        <v>0.15031311384733981</v>
      </c>
      <c r="EM132" s="78">
        <f t="shared" si="222"/>
        <v>0.2126034756678295</v>
      </c>
    </row>
    <row r="133" spans="1:143" x14ac:dyDescent="0.25">
      <c r="A133" s="79">
        <f t="shared" si="346"/>
        <v>8.1541189090655962E-4</v>
      </c>
      <c r="B133">
        <v>1974</v>
      </c>
      <c r="C133" s="79">
        <f t="shared" si="275"/>
        <v>0.35400165071968509</v>
      </c>
      <c r="D133" s="81">
        <f t="shared" si="347"/>
        <v>1E-3</v>
      </c>
      <c r="E133" s="74">
        <f t="shared" si="348"/>
        <v>0.15898532803048027</v>
      </c>
      <c r="F133">
        <v>1974</v>
      </c>
      <c r="G133" s="72">
        <v>245200</v>
      </c>
      <c r="H133" s="27">
        <v>6.6642157681895658E-2</v>
      </c>
      <c r="I133" s="27">
        <v>3.686374118512082E-2</v>
      </c>
      <c r="J133" s="27">
        <v>4.4717756759466598E-2</v>
      </c>
      <c r="K133" s="27">
        <v>3.3822398983991177E-2</v>
      </c>
      <c r="L133" s="27">
        <v>2.2091507636776846E-2</v>
      </c>
      <c r="M133" s="27">
        <v>1.3535643862170382E-2</v>
      </c>
      <c r="N133" s="82">
        <v>1E-3</v>
      </c>
      <c r="O133" s="27">
        <v>1.5607767120082884E-2</v>
      </c>
      <c r="P133" s="82">
        <v>1E-3</v>
      </c>
      <c r="Q133" s="27">
        <v>0.10099929815179974</v>
      </c>
      <c r="R133" s="27">
        <v>0.15898532803048027</v>
      </c>
      <c r="S133" s="27">
        <v>6.1829484308679523E-2</v>
      </c>
      <c r="T133" s="27">
        <v>0.12797032184753182</v>
      </c>
      <c r="U133" s="27">
        <v>6.6909528424852108E-2</v>
      </c>
      <c r="V133" s="82">
        <v>1E-3</v>
      </c>
      <c r="W133" s="27">
        <v>1.6109087263126234E-2</v>
      </c>
      <c r="X133" s="82">
        <v>1E-3</v>
      </c>
      <c r="Y133" s="27">
        <v>7.1889308512416025E-2</v>
      </c>
      <c r="Z133" s="27">
        <v>8.6494435346412213E-2</v>
      </c>
      <c r="AA133" s="27">
        <v>5.2638615019551485E-2</v>
      </c>
      <c r="AB133" s="82">
        <v>1E-3</v>
      </c>
      <c r="AC133" s="27">
        <v>1.7379098292169378E-2</v>
      </c>
      <c r="AD133" s="27">
        <v>5.5145215734768221E-3</v>
      </c>
      <c r="AE133" s="82">
        <v>1E-3</v>
      </c>
      <c r="AF133" s="82">
        <v>1E-3</v>
      </c>
      <c r="AG133" s="82">
        <v>1E-3</v>
      </c>
      <c r="AH133" s="75">
        <f t="shared" si="349"/>
        <v>8.1703285318004068E-2</v>
      </c>
      <c r="AI133" s="75">
        <f t="shared" si="276"/>
        <v>4.5194946692958128E-2</v>
      </c>
      <c r="AJ133" s="75">
        <f t="shared" si="277"/>
        <v>5.4823969787106054E-2</v>
      </c>
      <c r="AK133" s="75">
        <f t="shared" si="278"/>
        <v>4.1466261154373178E-2</v>
      </c>
      <c r="AL133" s="75">
        <f t="shared" si="279"/>
        <v>2.7084188362688416E-2</v>
      </c>
      <c r="AM133" s="75">
        <f t="shared" si="352"/>
        <v>1.659469937502089E-2</v>
      </c>
      <c r="AN133" s="80">
        <v>1E-3</v>
      </c>
      <c r="AO133" s="75">
        <f t="shared" si="282"/>
        <v>1.9135122489221616E-2</v>
      </c>
      <c r="AP133" s="80">
        <v>1E-3</v>
      </c>
      <c r="AQ133" s="75">
        <f t="shared" si="283"/>
        <v>0.12382513953410647</v>
      </c>
      <c r="AR133" s="75">
        <f t="shared" si="284"/>
        <v>0.1949160121653688</v>
      </c>
      <c r="AS133" s="75">
        <f t="shared" si="285"/>
        <v>7.5802947762441106E-2</v>
      </c>
      <c r="AT133" s="75">
        <f t="shared" si="286"/>
        <v>0.156891614585074</v>
      </c>
      <c r="AU133" s="75">
        <f t="shared" si="287"/>
        <v>8.2031081848868689E-2</v>
      </c>
      <c r="AV133" s="80">
        <v>1E-3</v>
      </c>
      <c r="AW133" s="75">
        <f t="shared" si="288"/>
        <v>1.9749740984592763E-2</v>
      </c>
      <c r="AX133" s="80">
        <v>1E-3</v>
      </c>
      <c r="AY133" s="75">
        <f t="shared" si="289"/>
        <v>8.8136292236222047E-2</v>
      </c>
      <c r="AZ133" s="75">
        <f t="shared" si="290"/>
        <v>0.10604217773470138</v>
      </c>
      <c r="BA133" s="75">
        <f t="shared" si="291"/>
        <v>6.4534942013970115E-2</v>
      </c>
      <c r="BB133" s="80">
        <v>1E-3</v>
      </c>
      <c r="BC133" s="75">
        <f t="shared" si="292"/>
        <v>2.1306774506199659E-2</v>
      </c>
      <c r="BD133" s="75">
        <f t="shared" si="293"/>
        <v>6.7608034490825846E-3</v>
      </c>
      <c r="BE133" s="80">
        <v>1E-3</v>
      </c>
      <c r="BF133" s="80">
        <v>1E-3</v>
      </c>
      <c r="BG133" s="80">
        <v>1E-3</v>
      </c>
      <c r="BH133" s="80"/>
      <c r="BI133" s="73">
        <f t="shared" si="295"/>
        <v>3.3553606827301197</v>
      </c>
      <c r="BJ133" s="73">
        <f t="shared" si="296"/>
        <v>0.99136579498258726</v>
      </c>
      <c r="BK133" s="73">
        <f t="shared" si="297"/>
        <v>1.8892128536639734</v>
      </c>
      <c r="BL133" s="73">
        <f t="shared" si="298"/>
        <v>0.52339518385046591</v>
      </c>
      <c r="BM133" s="73">
        <f t="shared" si="299"/>
        <v>1.9620095230855106</v>
      </c>
      <c r="BN133" s="73">
        <f t="shared" si="300"/>
        <v>0.16802720045309946</v>
      </c>
      <c r="BO133" s="73">
        <f t="shared" si="301"/>
        <v>0.43366085083467876</v>
      </c>
      <c r="BP133" s="73">
        <f t="shared" si="302"/>
        <v>0.70164730657621543</v>
      </c>
      <c r="BQ133" s="73">
        <f t="shared" si="303"/>
        <v>9.5020498495178379E-2</v>
      </c>
      <c r="BR133" s="73">
        <f t="shared" si="304"/>
        <v>2.9008488343914474</v>
      </c>
      <c r="BS133" s="73">
        <f t="shared" si="305"/>
        <v>3.1855500069945566</v>
      </c>
      <c r="BT133" s="73">
        <f t="shared" si="306"/>
        <v>1.8178940022319592</v>
      </c>
      <c r="BU133" s="73">
        <f t="shared" si="307"/>
        <v>2.5150298471839947</v>
      </c>
      <c r="BV133" s="73">
        <f t="shared" si="308"/>
        <v>1.582851598008963</v>
      </c>
      <c r="BW133" s="73">
        <f t="shared" si="309"/>
        <v>0.14700965711645872</v>
      </c>
      <c r="BX133" s="73">
        <f t="shared" si="310"/>
        <v>0.19499205000715283</v>
      </c>
      <c r="BY133" s="73">
        <f t="shared" si="311"/>
        <v>2.4000000000000014E-2</v>
      </c>
      <c r="BZ133" s="73">
        <f t="shared" si="312"/>
        <v>2.0299715156179325</v>
      </c>
      <c r="CA133" s="73">
        <f t="shared" si="313"/>
        <v>3.2601046034789802</v>
      </c>
      <c r="CB133" s="73">
        <f t="shared" si="314"/>
        <v>1.0698434146672979</v>
      </c>
      <c r="CC133" s="73">
        <f t="shared" si="315"/>
        <v>2.4000000000000014E-2</v>
      </c>
      <c r="CD133" s="73">
        <f t="shared" si="316"/>
        <v>0.34706610225268214</v>
      </c>
      <c r="CE133" s="73">
        <f t="shared" si="317"/>
        <v>4.8448177698775866E-2</v>
      </c>
      <c r="CF133" s="73">
        <f t="shared" si="318"/>
        <v>2.4000000000000014E-2</v>
      </c>
      <c r="CG133" s="73">
        <f t="shared" si="319"/>
        <v>2.4000000000000014E-2</v>
      </c>
      <c r="CH133" s="73">
        <f t="shared" si="320"/>
        <v>0.11766799400078987</v>
      </c>
      <c r="CI133" s="73"/>
      <c r="CJ133" s="73">
        <f t="shared" si="350"/>
        <v>29.432977698322826</v>
      </c>
      <c r="CK133" s="73"/>
      <c r="CL133" s="78">
        <f t="shared" si="351"/>
        <v>0.11400004162410375</v>
      </c>
      <c r="CM133" s="78">
        <f t="shared" si="321"/>
        <v>3.3682144061118156E-2</v>
      </c>
      <c r="CN133" s="78">
        <f t="shared" si="322"/>
        <v>6.4186942722129881E-2</v>
      </c>
      <c r="CO133" s="78">
        <f t="shared" si="323"/>
        <v>1.7782610689787273E-2</v>
      </c>
      <c r="CP133" s="78">
        <f t="shared" si="324"/>
        <v>6.6660245633159684E-2</v>
      </c>
      <c r="CQ133" s="78">
        <f t="shared" si="325"/>
        <v>5.7088073852165537E-3</v>
      </c>
      <c r="CR133" s="78">
        <f t="shared" si="326"/>
        <v>1.4733842266302194E-2</v>
      </c>
      <c r="CS133" s="78">
        <f t="shared" si="327"/>
        <v>2.3838814875200252E-2</v>
      </c>
      <c r="CT133" s="78">
        <f t="shared" si="328"/>
        <v>3.2283685147015523E-3</v>
      </c>
      <c r="CU133" s="78">
        <f t="shared" si="329"/>
        <v>9.855777638688408E-2</v>
      </c>
      <c r="CV133" s="78">
        <f t="shared" si="330"/>
        <v>0.10823063978253475</v>
      </c>
      <c r="CW133" s="78">
        <f t="shared" si="331"/>
        <v>6.1763849409485601E-2</v>
      </c>
      <c r="CX133" s="78">
        <f t="shared" si="332"/>
        <v>8.5449385140780654E-2</v>
      </c>
      <c r="CY133" s="78">
        <f t="shared" si="333"/>
        <v>5.3778167273206556E-2</v>
      </c>
      <c r="CZ133" s="78">
        <f t="shared" si="334"/>
        <v>4.9947259371190206E-3</v>
      </c>
      <c r="DA133" s="78">
        <f t="shared" si="335"/>
        <v>6.6249515086699512E-3</v>
      </c>
      <c r="DB133" s="78">
        <f t="shared" si="336"/>
        <v>8.1541189090655962E-4</v>
      </c>
      <c r="DC133" s="78">
        <f t="shared" si="337"/>
        <v>6.8969288001519677E-2</v>
      </c>
      <c r="DD133" s="78">
        <f t="shared" si="338"/>
        <v>0.11076366913649889</v>
      </c>
      <c r="DE133" s="78">
        <f t="shared" si="339"/>
        <v>3.6348460071991308E-2</v>
      </c>
      <c r="DF133" s="78">
        <f t="shared" si="340"/>
        <v>8.1541189090655962E-4</v>
      </c>
      <c r="DG133" s="78">
        <f t="shared" si="341"/>
        <v>1.1791742779476198E-2</v>
      </c>
      <c r="DH133" s="78">
        <f t="shared" si="342"/>
        <v>1.646050841180659E-3</v>
      </c>
      <c r="DI133" s="78">
        <f t="shared" si="343"/>
        <v>8.1541189090655962E-4</v>
      </c>
      <c r="DJ133" s="78">
        <f t="shared" si="344"/>
        <v>8.1541189090655962E-4</v>
      </c>
      <c r="DK133" s="78">
        <f t="shared" si="345"/>
        <v>3.9978283953069045E-3</v>
      </c>
      <c r="DN133" s="78">
        <f t="shared" si="197"/>
        <v>0.22965173909713904</v>
      </c>
      <c r="DO133" s="78">
        <f t="shared" si="198"/>
        <v>0.182311943106195</v>
      </c>
      <c r="DP133" s="78">
        <f t="shared" si="199"/>
        <v>0.1543386064302934</v>
      </c>
      <c r="DQ133" s="78">
        <f t="shared" si="200"/>
        <v>0.10488550597446571</v>
      </c>
      <c r="DR133" s="78">
        <f t="shared" si="201"/>
        <v>0.11094171015987869</v>
      </c>
      <c r="DS133" s="78">
        <f t="shared" si="202"/>
        <v>4.7509833041420556E-2</v>
      </c>
      <c r="DT133" s="78">
        <f t="shared" si="203"/>
        <v>0.14035880204308809</v>
      </c>
      <c r="DU133" s="78">
        <f t="shared" si="204"/>
        <v>0.23385559955932064</v>
      </c>
      <c r="DV133" s="78">
        <f t="shared" si="205"/>
        <v>0.27178063409360598</v>
      </c>
      <c r="DW133" s="78">
        <f t="shared" si="206"/>
        <v>0.35400165071968509</v>
      </c>
      <c r="DX133" s="78">
        <f t="shared" si="207"/>
        <v>0.30922204160600758</v>
      </c>
      <c r="DY133" s="78">
        <f t="shared" si="208"/>
        <v>0.20598612776059183</v>
      </c>
      <c r="DZ133" s="78">
        <f t="shared" si="209"/>
        <v>0.15084722985977619</v>
      </c>
      <c r="EA133" s="78">
        <f t="shared" si="210"/>
        <v>6.6213256609902085E-2</v>
      </c>
      <c r="EB133" s="78">
        <f t="shared" si="211"/>
        <v>8.1404377338215206E-2</v>
      </c>
      <c r="EC133" s="78">
        <f t="shared" si="212"/>
        <v>0.18717332053759508</v>
      </c>
      <c r="ED133" s="78">
        <f t="shared" si="213"/>
        <v>0.21689682910091643</v>
      </c>
      <c r="EE133" s="78">
        <f t="shared" si="214"/>
        <v>0.21689682910091643</v>
      </c>
      <c r="EF133" s="78">
        <f t="shared" si="215"/>
        <v>0.15971928387887296</v>
      </c>
      <c r="EG133" s="78">
        <f t="shared" si="216"/>
        <v>5.0601665583554722E-2</v>
      </c>
      <c r="EH133" s="78">
        <f t="shared" si="217"/>
        <v>1.5068617402469975E-2</v>
      </c>
      <c r="EI133" s="78">
        <f t="shared" si="218"/>
        <v>1.5068617402469975E-2</v>
      </c>
      <c r="EJ133" s="78">
        <f t="shared" si="219"/>
        <v>7.2747030183006826E-3</v>
      </c>
      <c r="EK133" s="78">
        <f t="shared" si="220"/>
        <v>0.11962869380122378</v>
      </c>
      <c r="EL133" s="78">
        <f t="shared" si="221"/>
        <v>0.15249542597143537</v>
      </c>
      <c r="EM133" s="78">
        <f t="shared" si="222"/>
        <v>0.21586695680265869</v>
      </c>
    </row>
    <row r="134" spans="1:143" x14ac:dyDescent="0.25">
      <c r="A134" s="79">
        <f t="shared" si="346"/>
        <v>8.1563240504878211E-4</v>
      </c>
      <c r="B134">
        <v>1975</v>
      </c>
      <c r="C134" s="79">
        <f t="shared" si="275"/>
        <v>0.34993775598261762</v>
      </c>
      <c r="D134" s="81">
        <f t="shared" si="347"/>
        <v>1E-3</v>
      </c>
      <c r="E134" s="74">
        <f t="shared" si="348"/>
        <v>0.15199617118015396</v>
      </c>
      <c r="F134">
        <v>1975</v>
      </c>
      <c r="G134" s="72">
        <v>233012</v>
      </c>
      <c r="H134" s="27">
        <v>7.6616280461053718E-2</v>
      </c>
      <c r="I134" s="27">
        <v>3.1707414350097718E-2</v>
      </c>
      <c r="J134" s="27">
        <v>3.4060543213815658E-2</v>
      </c>
      <c r="K134" s="27">
        <v>3.3701591353248517E-2</v>
      </c>
      <c r="L134" s="27">
        <v>2.6163602281338492E-2</v>
      </c>
      <c r="M134" s="27">
        <v>1.2603198659913054E-2</v>
      </c>
      <c r="N134" s="27">
        <v>3.3901009053563594E-3</v>
      </c>
      <c r="O134" s="27">
        <v>1.1127507677581461E-2</v>
      </c>
      <c r="P134" s="82">
        <v>1E-3</v>
      </c>
      <c r="Q134" s="27">
        <v>8.9977266382164078E-2</v>
      </c>
      <c r="R134" s="27">
        <v>0.15199617118015396</v>
      </c>
      <c r="S134" s="27">
        <v>7.2548159374626095E-2</v>
      </c>
      <c r="T134" s="27">
        <v>0.12164479719219878</v>
      </c>
      <c r="U134" s="27">
        <v>7.0593865911538309E-2</v>
      </c>
      <c r="V134" s="82">
        <v>1E-3</v>
      </c>
      <c r="W134" s="27">
        <v>1.7947593028357196E-2</v>
      </c>
      <c r="X134" s="82">
        <v>1E-3</v>
      </c>
      <c r="Y134" s="27">
        <v>6.8998524309017664E-2</v>
      </c>
      <c r="Z134" s="27">
        <v>9.9469548917161893E-2</v>
      </c>
      <c r="AA134" s="27">
        <v>5.7751366011247161E-2</v>
      </c>
      <c r="AB134" s="82">
        <v>1E-3</v>
      </c>
      <c r="AC134" s="27">
        <v>1.4677142743189885E-2</v>
      </c>
      <c r="AD134" s="27">
        <v>5.0253260479400149E-3</v>
      </c>
      <c r="AE134" s="82">
        <v>1E-3</v>
      </c>
      <c r="AF134" s="82">
        <v>1E-3</v>
      </c>
      <c r="AG134" s="82">
        <v>1E-3</v>
      </c>
      <c r="AH134" s="75">
        <f t="shared" si="349"/>
        <v>8.9262563713955245E-2</v>
      </c>
      <c r="AI134" s="75">
        <f t="shared" si="276"/>
        <v>3.6941040162724849E-2</v>
      </c>
      <c r="AJ134" s="75">
        <f t="shared" si="277"/>
        <v>3.9682576476688075E-2</v>
      </c>
      <c r="AK134" s="75">
        <f t="shared" si="278"/>
        <v>3.9264376022015719E-2</v>
      </c>
      <c r="AL134" s="75">
        <f t="shared" si="279"/>
        <v>3.0482166473896222E-2</v>
      </c>
      <c r="AM134" s="75">
        <f t="shared" si="352"/>
        <v>1.4683482630718303E-2</v>
      </c>
      <c r="AN134" s="75">
        <f>N134*$G134/200000</f>
        <v>3.9496709607944802E-3</v>
      </c>
      <c r="AO134" s="75">
        <f t="shared" si="282"/>
        <v>1.2964214094843057E-2</v>
      </c>
      <c r="AP134" s="80">
        <v>1E-3</v>
      </c>
      <c r="AQ134" s="75">
        <f t="shared" si="283"/>
        <v>0.10482891397120407</v>
      </c>
      <c r="AR134" s="75">
        <f t="shared" si="284"/>
        <v>0.17708465919515015</v>
      </c>
      <c r="AS134" s="75">
        <f t="shared" si="285"/>
        <v>8.4522958561001865E-2</v>
      </c>
      <c r="AT134" s="75">
        <f t="shared" si="286"/>
        <v>0.14172348741674312</v>
      </c>
      <c r="AU134" s="75">
        <f t="shared" si="287"/>
        <v>8.2246089418896828E-2</v>
      </c>
      <c r="AV134" s="80">
        <v>1E-3</v>
      </c>
      <c r="AW134" s="75">
        <f t="shared" si="288"/>
        <v>2.0910022733617833E-2</v>
      </c>
      <c r="AX134" s="80">
        <v>1E-3</v>
      </c>
      <c r="AY134" s="75">
        <f t="shared" si="289"/>
        <v>8.0387420731464113E-2</v>
      </c>
      <c r="AZ134" s="75">
        <f t="shared" si="290"/>
        <v>0.11588799266142863</v>
      </c>
      <c r="BA134" s="75">
        <f t="shared" si="291"/>
        <v>6.7283806485063616E-2</v>
      </c>
      <c r="BB134" s="80">
        <v>1E-3</v>
      </c>
      <c r="BC134" s="75">
        <f t="shared" si="292"/>
        <v>1.7099751924380808E-2</v>
      </c>
      <c r="BD134" s="75">
        <f t="shared" si="293"/>
        <v>5.8548063654129939E-3</v>
      </c>
      <c r="BE134" s="80">
        <v>1E-3</v>
      </c>
      <c r="BF134" s="80">
        <v>1E-3</v>
      </c>
      <c r="BG134" s="80">
        <v>1E-3</v>
      </c>
      <c r="BH134" s="80"/>
      <c r="BI134" s="73">
        <f t="shared" si="295"/>
        <v>3.2736573974121157</v>
      </c>
      <c r="BJ134" s="73">
        <f t="shared" si="296"/>
        <v>0.94617084828962916</v>
      </c>
      <c r="BK134" s="73">
        <f t="shared" si="297"/>
        <v>1.8343888838768674</v>
      </c>
      <c r="BL134" s="73">
        <f t="shared" si="298"/>
        <v>0.48192892269609272</v>
      </c>
      <c r="BM134" s="73">
        <f t="shared" si="299"/>
        <v>1.9349253347228221</v>
      </c>
      <c r="BN134" s="73">
        <f t="shared" si="300"/>
        <v>0.15143250107807857</v>
      </c>
      <c r="BO134" s="73">
        <f t="shared" si="301"/>
        <v>0.43266085083467876</v>
      </c>
      <c r="BP134" s="73">
        <f t="shared" si="302"/>
        <v>0.68251218408699377</v>
      </c>
      <c r="BQ134" s="73">
        <f t="shared" si="303"/>
        <v>9.4020498495178378E-2</v>
      </c>
      <c r="BR134" s="73">
        <f t="shared" si="304"/>
        <v>2.7770236948573408</v>
      </c>
      <c r="BS134" s="73">
        <f t="shared" si="305"/>
        <v>2.9906339948291878</v>
      </c>
      <c r="BT134" s="73">
        <f t="shared" si="306"/>
        <v>1.7420910544695181</v>
      </c>
      <c r="BU134" s="73">
        <f t="shared" si="307"/>
        <v>2.3581382325989209</v>
      </c>
      <c r="BV134" s="73">
        <f t="shared" si="308"/>
        <v>1.5008205161600943</v>
      </c>
      <c r="BW134" s="73">
        <f t="shared" si="309"/>
        <v>0.14600965711645872</v>
      </c>
      <c r="BX134" s="73">
        <f t="shared" si="310"/>
        <v>0.17524230902256008</v>
      </c>
      <c r="BY134" s="73">
        <f t="shared" si="311"/>
        <v>2.3000000000000013E-2</v>
      </c>
      <c r="BZ134" s="73">
        <f t="shared" si="312"/>
        <v>1.9418352233817104</v>
      </c>
      <c r="CA134" s="73">
        <f t="shared" si="313"/>
        <v>3.1540624257442786</v>
      </c>
      <c r="CB134" s="73">
        <f t="shared" si="314"/>
        <v>1.0053084726533279</v>
      </c>
      <c r="CC134" s="73">
        <f t="shared" si="315"/>
        <v>2.3000000000000013E-2</v>
      </c>
      <c r="CD134" s="73">
        <f t="shared" si="316"/>
        <v>0.32575932774648247</v>
      </c>
      <c r="CE134" s="73">
        <f t="shared" si="317"/>
        <v>4.1687374249693279E-2</v>
      </c>
      <c r="CF134" s="73">
        <f t="shared" si="318"/>
        <v>2.3000000000000013E-2</v>
      </c>
      <c r="CG134" s="73">
        <f t="shared" si="319"/>
        <v>2.3000000000000013E-2</v>
      </c>
      <c r="CH134" s="73">
        <f t="shared" si="320"/>
        <v>0.11666799400078987</v>
      </c>
      <c r="CI134" s="73"/>
      <c r="CJ134" s="73">
        <f t="shared" si="350"/>
        <v>28.198977698322821</v>
      </c>
      <c r="CK134" s="73"/>
      <c r="CL134" s="78">
        <f t="shared" si="351"/>
        <v>0.11609135027639039</v>
      </c>
      <c r="CM134" s="78">
        <f t="shared" si="321"/>
        <v>3.3553374112065923E-2</v>
      </c>
      <c r="CN134" s="78">
        <f t="shared" si="322"/>
        <v>6.5051609441358238E-2</v>
      </c>
      <c r="CO134" s="78">
        <f t="shared" si="323"/>
        <v>1.7090297664399238E-2</v>
      </c>
      <c r="CP134" s="78">
        <f t="shared" si="324"/>
        <v>6.8616861058686709E-2</v>
      </c>
      <c r="CQ134" s="78">
        <f t="shared" si="325"/>
        <v>5.3701415242115406E-3</v>
      </c>
      <c r="CR134" s="78">
        <f t="shared" si="326"/>
        <v>1.5343139579858313E-2</v>
      </c>
      <c r="CS134" s="78">
        <f t="shared" si="327"/>
        <v>2.4203437138346589E-2</v>
      </c>
      <c r="CT134" s="78">
        <f t="shared" si="328"/>
        <v>3.3341811005003345E-3</v>
      </c>
      <c r="CU134" s="78">
        <f t="shared" si="329"/>
        <v>9.847958761364986E-2</v>
      </c>
      <c r="CV134" s="78">
        <f t="shared" si="330"/>
        <v>0.1060546955575294</v>
      </c>
      <c r="CW134" s="78">
        <f t="shared" si="331"/>
        <v>6.1778518111780048E-2</v>
      </c>
      <c r="CX134" s="78">
        <f t="shared" si="332"/>
        <v>8.3624954699658305E-2</v>
      </c>
      <c r="CY134" s="78">
        <f t="shared" si="333"/>
        <v>5.3222515093139633E-2</v>
      </c>
      <c r="CZ134" s="78">
        <f t="shared" si="334"/>
        <v>5.1778351214889209E-3</v>
      </c>
      <c r="DA134" s="78">
        <f t="shared" si="335"/>
        <v>6.2144915641031513E-3</v>
      </c>
      <c r="DB134" s="78">
        <f t="shared" si="336"/>
        <v>8.1563240504878211E-4</v>
      </c>
      <c r="DC134" s="78">
        <f t="shared" si="337"/>
        <v>6.8861901454576643E-2</v>
      </c>
      <c r="DD134" s="78">
        <f t="shared" si="338"/>
        <v>0.11185024008625219</v>
      </c>
      <c r="DE134" s="78">
        <f t="shared" si="339"/>
        <v>3.565052901591962E-2</v>
      </c>
      <c r="DF134" s="78">
        <f t="shared" si="340"/>
        <v>8.1563240504878211E-4</v>
      </c>
      <c r="DG134" s="78">
        <f t="shared" si="341"/>
        <v>1.155216799812773E-2</v>
      </c>
      <c r="DH134" s="78">
        <f t="shared" si="342"/>
        <v>1.4783292747585209E-3</v>
      </c>
      <c r="DI134" s="78">
        <f t="shared" si="343"/>
        <v>8.1563240504878211E-4</v>
      </c>
      <c r="DJ134" s="78">
        <f t="shared" si="344"/>
        <v>8.1563240504878211E-4</v>
      </c>
      <c r="DK134" s="78">
        <f t="shared" si="345"/>
        <v>4.1373128930035251E-3</v>
      </c>
      <c r="DN134" s="78">
        <f t="shared" ref="DN134:DN197" si="353">SUM(CL134:CO134)</f>
        <v>0.2317866314942138</v>
      </c>
      <c r="DO134" s="78">
        <f t="shared" ref="DO134:DO197" si="354">SUM(CM134:CP134)</f>
        <v>0.1843121422765101</v>
      </c>
      <c r="DP134" s="78">
        <f t="shared" ref="DP134:DP197" si="355">SUM(CN134:CQ134)</f>
        <v>0.1561289096886557</v>
      </c>
      <c r="DQ134" s="78">
        <f t="shared" ref="DQ134:DQ197" si="356">SUM(CO134:CR134)</f>
        <v>0.10642043982715579</v>
      </c>
      <c r="DR134" s="78">
        <f t="shared" ref="DR134:DR197" si="357">SUM(CP134:CS134)</f>
        <v>0.11353357930110315</v>
      </c>
      <c r="DS134" s="78">
        <f t="shared" ref="DS134:DS197" si="358">SUM(CQ134:CT134)</f>
        <v>4.8250899342916778E-2</v>
      </c>
      <c r="DT134" s="78">
        <f t="shared" ref="DT134:DT197" si="359">SUM(CR134:CU134)</f>
        <v>0.14136034543235509</v>
      </c>
      <c r="DU134" s="78">
        <f t="shared" ref="DU134:DU197" si="360">SUM(CS134:CV134)</f>
        <v>0.2320719014100262</v>
      </c>
      <c r="DV134" s="78">
        <f t="shared" ref="DV134:DV197" si="361">SUM(CT134:CW134)</f>
        <v>0.26964698238345963</v>
      </c>
      <c r="DW134" s="78">
        <f t="shared" ref="DW134:DW197" si="362">SUM(CU134:CX134)</f>
        <v>0.34993775598261762</v>
      </c>
      <c r="DX134" s="78">
        <f t="shared" ref="DX134:DX197" si="363">SUM(CV134:CY134)</f>
        <v>0.30468068346210736</v>
      </c>
      <c r="DY134" s="78">
        <f t="shared" ref="DY134:DY197" si="364">SUM(CW134:CZ134)</f>
        <v>0.20380382302606689</v>
      </c>
      <c r="DZ134" s="78">
        <f t="shared" ref="DZ134:DZ197" si="365">SUM(CX134:DA134)</f>
        <v>0.14823979647839</v>
      </c>
      <c r="EA134" s="78">
        <f t="shared" ref="EA134:EA197" si="366">SUM(CY134:DB134)</f>
        <v>6.5430474183780493E-2</v>
      </c>
      <c r="EB134" s="78">
        <f t="shared" ref="EB134:EB197" si="367">SUM(CZ134:DC134)</f>
        <v>8.1069860545217504E-2</v>
      </c>
      <c r="EC134" s="78">
        <f t="shared" ref="EC134:EC197" si="368">SUM(DA134:DD134)</f>
        <v>0.18774226550998077</v>
      </c>
      <c r="ED134" s="78">
        <f t="shared" ref="ED134:ED197" si="369">SUM(DB134:DE134)</f>
        <v>0.21717830296179721</v>
      </c>
      <c r="EE134" s="78">
        <f t="shared" ref="EE134:EE197" si="370">SUM(DC134:DF134)</f>
        <v>0.21717830296179721</v>
      </c>
      <c r="EF134" s="78">
        <f t="shared" ref="EF134:EF197" si="371">SUM(DD134:DG134)</f>
        <v>0.15986856950534831</v>
      </c>
      <c r="EG134" s="78">
        <f t="shared" ref="EG134:EG197" si="372">SUM(DE134:DH134)</f>
        <v>4.9496658693854653E-2</v>
      </c>
      <c r="EH134" s="78">
        <f t="shared" ref="EH134:EH197" si="373">SUM(DF134:DI134)</f>
        <v>1.4661762082983816E-2</v>
      </c>
      <c r="EI134" s="78">
        <f t="shared" ref="EI134:EI197" si="374">SUM(DG134:DJ134)</f>
        <v>1.4661762082983816E-2</v>
      </c>
      <c r="EJ134" s="78">
        <f t="shared" ref="EJ134:EJ197" si="375">SUM(DH134:DK134)</f>
        <v>7.2469069778596101E-3</v>
      </c>
      <c r="EK134" s="78">
        <f t="shared" ref="EK134:EK197" si="376">SUM(DI134:DK134)+CL134</f>
        <v>0.12185992797949148</v>
      </c>
      <c r="EL134" s="78">
        <f t="shared" ref="EL134:EL197" si="377">SUM(DJ134:DK134)+CL134+CM134</f>
        <v>0.15459766968650862</v>
      </c>
      <c r="EM134" s="78">
        <f t="shared" ref="EM134:EM197" si="378">SUM(DK134:DK134)+CL134+CM134+CN134</f>
        <v>0.21883364672281808</v>
      </c>
    </row>
    <row r="135" spans="1:143" x14ac:dyDescent="0.25">
      <c r="A135" s="79">
        <f t="shared" si="346"/>
        <v>8.1400329277523363E-4</v>
      </c>
      <c r="B135">
        <v>1976</v>
      </c>
      <c r="C135" s="79">
        <f t="shared" si="275"/>
        <v>0.34631129831692553</v>
      </c>
      <c r="D135" s="81">
        <f t="shared" si="347"/>
        <v>1E-3</v>
      </c>
      <c r="E135" s="74">
        <f t="shared" si="348"/>
        <v>0.13469212615318601</v>
      </c>
      <c r="F135">
        <v>1976</v>
      </c>
      <c r="G135" s="72">
        <v>227810</v>
      </c>
      <c r="H135" s="27">
        <v>9.4958163484230848E-2</v>
      </c>
      <c r="I135" s="27">
        <v>4.0248873632267756E-2</v>
      </c>
      <c r="J135" s="27">
        <v>3.668740613602231E-2</v>
      </c>
      <c r="K135" s="27">
        <v>3.1967388972323534E-2</v>
      </c>
      <c r="L135" s="27">
        <v>3.0293928341557606E-2</v>
      </c>
      <c r="M135" s="27">
        <v>1.7077880283201029E-2</v>
      </c>
      <c r="N135" s="82">
        <v>1E-3</v>
      </c>
      <c r="O135" s="27">
        <v>1.2014589143960523E-2</v>
      </c>
      <c r="P135" s="82">
        <v>1E-3</v>
      </c>
      <c r="Q135" s="27">
        <v>9.1182149753271824E-2</v>
      </c>
      <c r="R135" s="27">
        <v>0.13469212615318601</v>
      </c>
      <c r="S135" s="27">
        <v>4.2823428448830726E-2</v>
      </c>
      <c r="T135" s="27">
        <v>0.12701137095043982</v>
      </c>
      <c r="U135" s="27">
        <v>7.2087534863763139E-2</v>
      </c>
      <c r="V135" s="82">
        <v>1E-3</v>
      </c>
      <c r="W135" s="27">
        <v>1.6305513838232141E-2</v>
      </c>
      <c r="X135" s="82">
        <v>1E-3</v>
      </c>
      <c r="Y135" s="27">
        <v>8.0411928770650079E-2</v>
      </c>
      <c r="Z135" s="27">
        <v>0.10113709504398198</v>
      </c>
      <c r="AA135" s="27">
        <v>5.2778373739540869E-2</v>
      </c>
      <c r="AB135" s="82">
        <v>1E-3</v>
      </c>
      <c r="AC135" s="27">
        <v>1.3044411070585711E-2</v>
      </c>
      <c r="AD135" s="27">
        <v>5.2778373739540869E-3</v>
      </c>
      <c r="AE135" s="82">
        <v>1E-3</v>
      </c>
      <c r="AF135" s="82">
        <v>1E-3</v>
      </c>
      <c r="AG135" s="82">
        <v>1E-3</v>
      </c>
      <c r="AH135" s="75">
        <f t="shared" si="349"/>
        <v>0.10816209611671315</v>
      </c>
      <c r="AI135" s="75">
        <f t="shared" si="276"/>
        <v>4.5845479510834584E-2</v>
      </c>
      <c r="AJ135" s="75">
        <f t="shared" si="277"/>
        <v>4.1788789959236211E-2</v>
      </c>
      <c r="AK135" s="75">
        <f t="shared" si="278"/>
        <v>3.641245440892512E-2</v>
      </c>
      <c r="AL135" s="75">
        <f t="shared" si="279"/>
        <v>3.4506299077451189E-2</v>
      </c>
      <c r="AM135" s="75">
        <f t="shared" si="352"/>
        <v>1.9452559536580132E-2</v>
      </c>
      <c r="AN135" s="80">
        <v>1E-3</v>
      </c>
      <c r="AO135" s="75">
        <f t="shared" si="282"/>
        <v>1.3685217764428236E-2</v>
      </c>
      <c r="AP135" s="80">
        <v>1E-3</v>
      </c>
      <c r="AQ135" s="75">
        <f t="shared" si="283"/>
        <v>0.10386102767646427</v>
      </c>
      <c r="AR135" s="75">
        <f t="shared" si="284"/>
        <v>0.15342106629478652</v>
      </c>
      <c r="AS135" s="75">
        <f t="shared" si="285"/>
        <v>4.8778026174640637E-2</v>
      </c>
      <c r="AT135" s="75">
        <f t="shared" si="286"/>
        <v>0.14467230208109849</v>
      </c>
      <c r="AU135" s="75">
        <f t="shared" si="287"/>
        <v>8.2111306586569413E-2</v>
      </c>
      <c r="AV135" s="80">
        <v>1E-3</v>
      </c>
      <c r="AW135" s="75">
        <f t="shared" si="288"/>
        <v>1.8572795537438319E-2</v>
      </c>
      <c r="AX135" s="80">
        <v>1E-3</v>
      </c>
      <c r="AY135" s="75">
        <f t="shared" si="289"/>
        <v>9.159320746620897E-2</v>
      </c>
      <c r="AZ135" s="75">
        <f t="shared" si="290"/>
        <v>0.11520020810984768</v>
      </c>
      <c r="BA135" s="75">
        <f t="shared" si="291"/>
        <v>6.0117206608024026E-2</v>
      </c>
      <c r="BB135" s="80">
        <v>1E-3</v>
      </c>
      <c r="BC135" s="75">
        <f t="shared" si="292"/>
        <v>1.4858236429950655E-2</v>
      </c>
      <c r="BD135" s="75">
        <f t="shared" si="293"/>
        <v>6.0117206608024023E-3</v>
      </c>
      <c r="BE135" s="80">
        <v>1E-3</v>
      </c>
      <c r="BF135" s="80">
        <v>1E-3</v>
      </c>
      <c r="BG135" s="80">
        <v>1E-3</v>
      </c>
      <c r="BH135" s="80"/>
      <c r="BI135" s="73">
        <f t="shared" si="295"/>
        <v>3.1843948336981605</v>
      </c>
      <c r="BJ135" s="73">
        <f t="shared" si="296"/>
        <v>0.90922980812690435</v>
      </c>
      <c r="BK135" s="73">
        <f t="shared" si="297"/>
        <v>1.7947063074001792</v>
      </c>
      <c r="BL135" s="73">
        <f t="shared" si="298"/>
        <v>0.44266454667407701</v>
      </c>
      <c r="BM135" s="73">
        <f t="shared" si="299"/>
        <v>1.904443168248926</v>
      </c>
      <c r="BN135" s="73">
        <f t="shared" si="300"/>
        <v>0.13674901844736026</v>
      </c>
      <c r="BO135" s="73">
        <f t="shared" si="301"/>
        <v>0.4287111798738843</v>
      </c>
      <c r="BP135" s="73">
        <f t="shared" si="302"/>
        <v>0.66954796999215072</v>
      </c>
      <c r="BQ135" s="73">
        <f t="shared" si="303"/>
        <v>9.3020498495178378E-2</v>
      </c>
      <c r="BR135" s="73">
        <f t="shared" si="304"/>
        <v>2.6721947808861368</v>
      </c>
      <c r="BS135" s="73">
        <f t="shared" si="305"/>
        <v>2.8135493356340375</v>
      </c>
      <c r="BT135" s="73">
        <f t="shared" si="306"/>
        <v>1.6575680959085162</v>
      </c>
      <c r="BU135" s="73">
        <f t="shared" si="307"/>
        <v>2.2164147451821776</v>
      </c>
      <c r="BV135" s="73">
        <f t="shared" si="308"/>
        <v>1.4185744267411975</v>
      </c>
      <c r="BW135" s="73">
        <f t="shared" si="309"/>
        <v>0.14500965711645872</v>
      </c>
      <c r="BX135" s="73">
        <f t="shared" si="310"/>
        <v>0.15433228628894224</v>
      </c>
      <c r="BY135" s="73">
        <f t="shared" si="311"/>
        <v>2.2000000000000013E-2</v>
      </c>
      <c r="BZ135" s="73">
        <f t="shared" si="312"/>
        <v>1.8614478026502463</v>
      </c>
      <c r="CA135" s="73">
        <f t="shared" si="313"/>
        <v>3.0381744330828502</v>
      </c>
      <c r="CB135" s="73">
        <f t="shared" si="314"/>
        <v>0.93802466616826419</v>
      </c>
      <c r="CC135" s="73">
        <f t="shared" si="315"/>
        <v>2.2000000000000013E-2</v>
      </c>
      <c r="CD135" s="73">
        <f t="shared" si="316"/>
        <v>0.30865957582210168</v>
      </c>
      <c r="CE135" s="73">
        <f t="shared" si="317"/>
        <v>3.5832567884280284E-2</v>
      </c>
      <c r="CF135" s="73">
        <f t="shared" si="318"/>
        <v>2.2000000000000013E-2</v>
      </c>
      <c r="CG135" s="73">
        <f t="shared" si="319"/>
        <v>2.2000000000000013E-2</v>
      </c>
      <c r="CH135" s="73">
        <f t="shared" si="320"/>
        <v>0.11566799400078986</v>
      </c>
      <c r="CI135" s="73"/>
      <c r="CJ135" s="73">
        <f t="shared" si="350"/>
        <v>27.026917698322819</v>
      </c>
      <c r="CK135" s="73"/>
      <c r="CL135" s="78">
        <f t="shared" si="351"/>
        <v>0.11782308546030652</v>
      </c>
      <c r="CM135" s="78">
        <f t="shared" si="321"/>
        <v>3.3641638986576981E-2</v>
      </c>
      <c r="CN135" s="78">
        <f t="shared" si="322"/>
        <v>6.6404401990373896E-2</v>
      </c>
      <c r="CO135" s="78">
        <f t="shared" si="323"/>
        <v>1.6378654481252482E-2</v>
      </c>
      <c r="CP135" s="78">
        <f t="shared" si="324"/>
        <v>7.046468226626923E-2</v>
      </c>
      <c r="CQ135" s="78">
        <f t="shared" si="325"/>
        <v>5.0597341499969252E-3</v>
      </c>
      <c r="CR135" s="78">
        <f t="shared" si="326"/>
        <v>1.5862377821222594E-2</v>
      </c>
      <c r="CS135" s="78">
        <f t="shared" si="327"/>
        <v>2.477337510202653E-2</v>
      </c>
      <c r="CT135" s="78">
        <f t="shared" si="328"/>
        <v>3.4417723668485828E-3</v>
      </c>
      <c r="CU135" s="78">
        <f t="shared" si="329"/>
        <v>9.8871606844459461E-2</v>
      </c>
      <c r="CV135" s="78">
        <f t="shared" si="330"/>
        <v>0.10410174652689437</v>
      </c>
      <c r="CW135" s="78">
        <f t="shared" si="331"/>
        <v>6.1330267639486617E-2</v>
      </c>
      <c r="CX135" s="78">
        <f t="shared" si="332"/>
        <v>8.2007677306085089E-2</v>
      </c>
      <c r="CY135" s="78">
        <f t="shared" si="333"/>
        <v>5.2487466109730617E-2</v>
      </c>
      <c r="CZ135" s="78">
        <f t="shared" si="334"/>
        <v>5.3653790171365873E-3</v>
      </c>
      <c r="DA135" s="78">
        <f t="shared" si="335"/>
        <v>5.7103176918513162E-3</v>
      </c>
      <c r="DB135" s="78">
        <f t="shared" si="336"/>
        <v>8.1400329277523363E-4</v>
      </c>
      <c r="DC135" s="78">
        <f t="shared" si="337"/>
        <v>6.8873847303932853E-2</v>
      </c>
      <c r="DD135" s="78">
        <f t="shared" si="338"/>
        <v>0.11241290875249851</v>
      </c>
      <c r="DE135" s="78">
        <f t="shared" si="339"/>
        <v>3.4707053043879811E-2</v>
      </c>
      <c r="DF135" s="78">
        <f t="shared" si="340"/>
        <v>8.1400329277523363E-4</v>
      </c>
      <c r="DG135" s="78">
        <f t="shared" si="341"/>
        <v>1.1420450502990795E-2</v>
      </c>
      <c r="DH135" s="78">
        <f t="shared" si="342"/>
        <v>1.3258103748361918E-3</v>
      </c>
      <c r="DI135" s="78">
        <f t="shared" si="343"/>
        <v>8.1400329277523363E-4</v>
      </c>
      <c r="DJ135" s="78">
        <f t="shared" si="344"/>
        <v>8.1400329277523363E-4</v>
      </c>
      <c r="DK135" s="78">
        <f t="shared" si="345"/>
        <v>4.2797330902431298E-3</v>
      </c>
      <c r="DN135" s="78">
        <f t="shared" si="353"/>
        <v>0.23424778091850987</v>
      </c>
      <c r="DO135" s="78">
        <f t="shared" si="354"/>
        <v>0.18688937772447259</v>
      </c>
      <c r="DP135" s="78">
        <f t="shared" si="355"/>
        <v>0.15830747288789251</v>
      </c>
      <c r="DQ135" s="78">
        <f t="shared" si="356"/>
        <v>0.10776544871874122</v>
      </c>
      <c r="DR135" s="78">
        <f t="shared" si="357"/>
        <v>0.11616016933951527</v>
      </c>
      <c r="DS135" s="78">
        <f t="shared" si="358"/>
        <v>4.913725944009463E-2</v>
      </c>
      <c r="DT135" s="78">
        <f t="shared" si="359"/>
        <v>0.14294913213455718</v>
      </c>
      <c r="DU135" s="78">
        <f t="shared" si="360"/>
        <v>0.23118850084022896</v>
      </c>
      <c r="DV135" s="78">
        <f t="shared" si="361"/>
        <v>0.26774539337768904</v>
      </c>
      <c r="DW135" s="78">
        <f t="shared" si="362"/>
        <v>0.34631129831692553</v>
      </c>
      <c r="DX135" s="78">
        <f t="shared" si="363"/>
        <v>0.29992715758219668</v>
      </c>
      <c r="DY135" s="78">
        <f t="shared" si="364"/>
        <v>0.2011907900724389</v>
      </c>
      <c r="DZ135" s="78">
        <f t="shared" si="365"/>
        <v>0.14557084012480359</v>
      </c>
      <c r="EA135" s="78">
        <f t="shared" si="366"/>
        <v>6.4377166111493744E-2</v>
      </c>
      <c r="EB135" s="78">
        <f t="shared" si="367"/>
        <v>8.0763547305695987E-2</v>
      </c>
      <c r="EC135" s="78">
        <f t="shared" si="368"/>
        <v>0.18781107704105793</v>
      </c>
      <c r="ED135" s="78">
        <f t="shared" si="369"/>
        <v>0.21680781239308641</v>
      </c>
      <c r="EE135" s="78">
        <f t="shared" si="370"/>
        <v>0.21680781239308639</v>
      </c>
      <c r="EF135" s="78">
        <f t="shared" si="371"/>
        <v>0.15935441559214433</v>
      </c>
      <c r="EG135" s="78">
        <f t="shared" si="372"/>
        <v>4.8267317214482033E-2</v>
      </c>
      <c r="EH135" s="78">
        <f t="shared" si="373"/>
        <v>1.4374267463377454E-2</v>
      </c>
      <c r="EI135" s="78">
        <f t="shared" si="374"/>
        <v>1.4374267463377454E-2</v>
      </c>
      <c r="EJ135" s="78">
        <f t="shared" si="375"/>
        <v>7.2335500506297886E-3</v>
      </c>
      <c r="EK135" s="78">
        <f t="shared" si="376"/>
        <v>0.12373082513610012</v>
      </c>
      <c r="EL135" s="78">
        <f t="shared" si="377"/>
        <v>0.15655846082990188</v>
      </c>
      <c r="EM135" s="78">
        <f t="shared" si="378"/>
        <v>0.22214885952750052</v>
      </c>
    </row>
    <row r="136" spans="1:143" x14ac:dyDescent="0.25">
      <c r="A136" s="79">
        <f t="shared" si="346"/>
        <v>8.1144155158725708E-4</v>
      </c>
      <c r="B136">
        <v>1977</v>
      </c>
      <c r="C136" s="79">
        <f t="shared" si="275"/>
        <v>0.34424420708925163</v>
      </c>
      <c r="D136" s="81">
        <f t="shared" si="347"/>
        <v>1E-3</v>
      </c>
      <c r="E136" s="74">
        <f t="shared" si="348"/>
        <v>0.15532963916401238</v>
      </c>
      <c r="F136">
        <v>1977</v>
      </c>
      <c r="G136" s="72">
        <v>226300</v>
      </c>
      <c r="H136" s="27">
        <v>0.10650551943802086</v>
      </c>
      <c r="I136" s="27">
        <v>1.5140276626379859E-2</v>
      </c>
      <c r="J136" s="27">
        <v>3.3116628125136348E-2</v>
      </c>
      <c r="K136" s="27">
        <v>2.7793533749290982E-2</v>
      </c>
      <c r="L136" s="27">
        <v>3.3945634626292596E-2</v>
      </c>
      <c r="M136" s="27">
        <v>1.4791221257471966E-2</v>
      </c>
      <c r="N136" s="27">
        <v>3.7087132946463631E-3</v>
      </c>
      <c r="O136" s="27">
        <v>1.1998778306208822E-2</v>
      </c>
      <c r="P136" s="82">
        <v>1E-3</v>
      </c>
      <c r="Q136" s="27">
        <v>8.5867620751341675E-2</v>
      </c>
      <c r="R136" s="27">
        <v>0.15532963916401238</v>
      </c>
      <c r="S136" s="27">
        <v>6.8676643832627948E-2</v>
      </c>
      <c r="T136" s="27">
        <v>0.12278022601335137</v>
      </c>
      <c r="U136" s="27">
        <v>7.0465552598280898E-2</v>
      </c>
      <c r="V136" s="82">
        <v>1E-3</v>
      </c>
      <c r="W136" s="27">
        <v>1.2391465596230201E-2</v>
      </c>
      <c r="X136" s="82">
        <v>1E-3</v>
      </c>
      <c r="Y136" s="27">
        <v>7.6748549238622982E-2</v>
      </c>
      <c r="Z136" s="27">
        <v>0.10358218072341725</v>
      </c>
      <c r="AA136" s="27">
        <v>4.027226318774816E-2</v>
      </c>
      <c r="AB136" s="82">
        <v>1E-3</v>
      </c>
      <c r="AC136" s="27">
        <v>1.1736986779527902E-2</v>
      </c>
      <c r="AD136" s="27">
        <v>5.1485666913914218E-3</v>
      </c>
      <c r="AE136" s="82">
        <v>1E-3</v>
      </c>
      <c r="AF136" s="82">
        <v>1E-3</v>
      </c>
      <c r="AG136" s="82">
        <v>1E-3</v>
      </c>
      <c r="AH136" s="75">
        <f t="shared" si="349"/>
        <v>0.12051099524412061</v>
      </c>
      <c r="AI136" s="75">
        <f t="shared" si="276"/>
        <v>1.7131223002748813E-2</v>
      </c>
      <c r="AJ136" s="75">
        <f t="shared" si="277"/>
        <v>3.7471464723591773E-2</v>
      </c>
      <c r="AK136" s="75">
        <f t="shared" si="278"/>
        <v>3.1448383437322744E-2</v>
      </c>
      <c r="AL136" s="75">
        <f t="shared" si="279"/>
        <v>3.8409485579650071E-2</v>
      </c>
      <c r="AM136" s="75">
        <f t="shared" si="352"/>
        <v>1.6736266852829529E-2</v>
      </c>
      <c r="AN136" s="75">
        <f>N136*$G136/200000</f>
        <v>4.1964090928923595E-3</v>
      </c>
      <c r="AO136" s="75">
        <f t="shared" si="282"/>
        <v>1.3576617653475282E-2</v>
      </c>
      <c r="AP136" s="80">
        <v>1E-3</v>
      </c>
      <c r="AQ136" s="75">
        <f t="shared" si="283"/>
        <v>9.715921288014312E-2</v>
      </c>
      <c r="AR136" s="75">
        <f t="shared" si="284"/>
        <v>0.17575548671408001</v>
      </c>
      <c r="AS136" s="75">
        <f t="shared" si="285"/>
        <v>7.7707622496618528E-2</v>
      </c>
      <c r="AT136" s="75">
        <f t="shared" si="286"/>
        <v>0.13892582573410708</v>
      </c>
      <c r="AU136" s="75">
        <f t="shared" si="287"/>
        <v>7.9731772764954842E-2</v>
      </c>
      <c r="AV136" s="80">
        <v>1E-3</v>
      </c>
      <c r="AW136" s="75">
        <f t="shared" si="288"/>
        <v>1.4020943322134475E-2</v>
      </c>
      <c r="AX136" s="80">
        <v>1E-3</v>
      </c>
      <c r="AY136" s="75">
        <f t="shared" si="289"/>
        <v>8.68409834635019E-2</v>
      </c>
      <c r="AZ136" s="75">
        <f t="shared" si="290"/>
        <v>0.11720323748854662</v>
      </c>
      <c r="BA136" s="75">
        <f t="shared" si="291"/>
        <v>4.5568065796937042E-2</v>
      </c>
      <c r="BB136" s="80">
        <v>1E-3</v>
      </c>
      <c r="BC136" s="75">
        <f t="shared" si="292"/>
        <v>1.3280400541035822E-2</v>
      </c>
      <c r="BD136" s="75">
        <f t="shared" si="293"/>
        <v>5.825603211309394E-3</v>
      </c>
      <c r="BE136" s="80">
        <v>1E-3</v>
      </c>
      <c r="BF136" s="80">
        <v>1E-3</v>
      </c>
      <c r="BG136" s="80">
        <v>1E-3</v>
      </c>
      <c r="BH136" s="80"/>
      <c r="BI136" s="73">
        <f t="shared" si="295"/>
        <v>3.0762327375814471</v>
      </c>
      <c r="BJ136" s="73">
        <f t="shared" si="296"/>
        <v>0.86338432861606973</v>
      </c>
      <c r="BK136" s="73">
        <f t="shared" si="297"/>
        <v>1.752917517440943</v>
      </c>
      <c r="BL136" s="73">
        <f t="shared" si="298"/>
        <v>0.40625209226515191</v>
      </c>
      <c r="BM136" s="73">
        <f t="shared" si="299"/>
        <v>1.8699368691714748</v>
      </c>
      <c r="BN136" s="73">
        <f t="shared" si="300"/>
        <v>0.11729645891078014</v>
      </c>
      <c r="BO136" s="73">
        <f t="shared" si="301"/>
        <v>0.4277111798738843</v>
      </c>
      <c r="BP136" s="73">
        <f t="shared" si="302"/>
        <v>0.6558627522277225</v>
      </c>
      <c r="BQ136" s="73">
        <f t="shared" si="303"/>
        <v>9.2020498495178377E-2</v>
      </c>
      <c r="BR136" s="73">
        <f t="shared" si="304"/>
        <v>2.5683337532096724</v>
      </c>
      <c r="BS136" s="73">
        <f t="shared" si="305"/>
        <v>2.6601282693392512</v>
      </c>
      <c r="BT136" s="73">
        <f t="shared" si="306"/>
        <v>1.6087900697338755</v>
      </c>
      <c r="BU136" s="73">
        <f t="shared" si="307"/>
        <v>2.0717424431010789</v>
      </c>
      <c r="BV136" s="73">
        <f t="shared" si="308"/>
        <v>1.336463120154628</v>
      </c>
      <c r="BW136" s="73">
        <f t="shared" si="309"/>
        <v>0.14400965711645872</v>
      </c>
      <c r="BX136" s="73">
        <f t="shared" si="310"/>
        <v>0.13575949075150393</v>
      </c>
      <c r="BY136" s="73">
        <f t="shared" si="311"/>
        <v>2.1000000000000012E-2</v>
      </c>
      <c r="BZ136" s="73">
        <f t="shared" si="312"/>
        <v>1.7698545951840374</v>
      </c>
      <c r="CA136" s="73">
        <f t="shared" si="313"/>
        <v>2.9229742249730024</v>
      </c>
      <c r="CB136" s="73">
        <f t="shared" si="314"/>
        <v>0.87790745956024019</v>
      </c>
      <c r="CC136" s="73">
        <f t="shared" si="315"/>
        <v>2.1000000000000012E-2</v>
      </c>
      <c r="CD136" s="73">
        <f t="shared" si="316"/>
        <v>0.29380133939215103</v>
      </c>
      <c r="CE136" s="73">
        <f t="shared" si="317"/>
        <v>2.982084722347788E-2</v>
      </c>
      <c r="CF136" s="73">
        <f t="shared" si="318"/>
        <v>2.1000000000000012E-2</v>
      </c>
      <c r="CG136" s="73">
        <f t="shared" si="319"/>
        <v>2.1000000000000012E-2</v>
      </c>
      <c r="CH136" s="73">
        <f t="shared" si="320"/>
        <v>0.11466799400078986</v>
      </c>
      <c r="CI136" s="73"/>
      <c r="CJ136" s="73">
        <f t="shared" si="350"/>
        <v>25.87986769832283</v>
      </c>
      <c r="CK136" s="73"/>
      <c r="CL136" s="78">
        <f t="shared" si="351"/>
        <v>0.1188658602679335</v>
      </c>
      <c r="CM136" s="78">
        <f t="shared" si="321"/>
        <v>3.3361234248968828E-2</v>
      </c>
      <c r="CN136" s="78">
        <f t="shared" si="322"/>
        <v>6.7732862388417178E-2</v>
      </c>
      <c r="CO136" s="78">
        <f t="shared" si="323"/>
        <v>1.5697610861104962E-2</v>
      </c>
      <c r="CP136" s="78">
        <f t="shared" si="324"/>
        <v>7.2254498785272306E-2</v>
      </c>
      <c r="CQ136" s="78">
        <f t="shared" si="325"/>
        <v>4.5323438387740158E-3</v>
      </c>
      <c r="CR136" s="78">
        <f t="shared" si="326"/>
        <v>1.6526791591813375E-2</v>
      </c>
      <c r="CS136" s="78">
        <f t="shared" si="327"/>
        <v>2.5342585204569123E-2</v>
      </c>
      <c r="CT136" s="78">
        <f t="shared" si="328"/>
        <v>3.5556788607981121E-3</v>
      </c>
      <c r="CU136" s="78">
        <f t="shared" si="329"/>
        <v>9.9240605985637081E-2</v>
      </c>
      <c r="CV136" s="78">
        <f t="shared" si="330"/>
        <v>0.1027875528711317</v>
      </c>
      <c r="CW136" s="78">
        <f t="shared" si="331"/>
        <v>6.2163767160144129E-2</v>
      </c>
      <c r="CX136" s="78">
        <f t="shared" si="332"/>
        <v>8.0052281072338721E-2</v>
      </c>
      <c r="CY136" s="78">
        <f t="shared" si="333"/>
        <v>5.1641033707496072E-2</v>
      </c>
      <c r="CZ136" s="78">
        <f t="shared" si="334"/>
        <v>5.5645437911489553E-3</v>
      </c>
      <c r="DA136" s="78">
        <f t="shared" si="335"/>
        <v>5.2457567532426738E-3</v>
      </c>
      <c r="DB136" s="78">
        <f t="shared" si="336"/>
        <v>8.1144155158725708E-4</v>
      </c>
      <c r="DC136" s="78">
        <f t="shared" si="337"/>
        <v>6.8387312323808153E-2</v>
      </c>
      <c r="DD136" s="78">
        <f t="shared" si="338"/>
        <v>0.11294394001722152</v>
      </c>
      <c r="DE136" s="78">
        <f t="shared" si="339"/>
        <v>3.3922409101694667E-2</v>
      </c>
      <c r="DF136" s="78">
        <f t="shared" si="340"/>
        <v>8.1144155158725708E-4</v>
      </c>
      <c r="DG136" s="78">
        <f t="shared" si="341"/>
        <v>1.1352505461656249E-2</v>
      </c>
      <c r="DH136" s="78">
        <f t="shared" si="342"/>
        <v>1.1522797400316867E-3</v>
      </c>
      <c r="DI136" s="78">
        <f t="shared" si="343"/>
        <v>8.1144155158725708E-4</v>
      </c>
      <c r="DJ136" s="78">
        <f t="shared" si="344"/>
        <v>8.1144155158725708E-4</v>
      </c>
      <c r="DK136" s="78">
        <f t="shared" si="345"/>
        <v>4.4307797604475792E-3</v>
      </c>
      <c r="DN136" s="78">
        <f t="shared" si="353"/>
        <v>0.23565756776642446</v>
      </c>
      <c r="DO136" s="78">
        <f t="shared" si="354"/>
        <v>0.18904620628376329</v>
      </c>
      <c r="DP136" s="78">
        <f t="shared" si="355"/>
        <v>0.16021731587356847</v>
      </c>
      <c r="DQ136" s="78">
        <f t="shared" si="356"/>
        <v>0.10901124507696466</v>
      </c>
      <c r="DR136" s="78">
        <f t="shared" si="357"/>
        <v>0.11865621942042882</v>
      </c>
      <c r="DS136" s="78">
        <f t="shared" si="358"/>
        <v>4.9957399495954631E-2</v>
      </c>
      <c r="DT136" s="78">
        <f t="shared" si="359"/>
        <v>0.14466566164281769</v>
      </c>
      <c r="DU136" s="78">
        <f t="shared" si="360"/>
        <v>0.23092642292213603</v>
      </c>
      <c r="DV136" s="78">
        <f t="shared" si="361"/>
        <v>0.26774760487771099</v>
      </c>
      <c r="DW136" s="78">
        <f t="shared" si="362"/>
        <v>0.34424420708925163</v>
      </c>
      <c r="DX136" s="78">
        <f t="shared" si="363"/>
        <v>0.29664463481111064</v>
      </c>
      <c r="DY136" s="78">
        <f t="shared" si="364"/>
        <v>0.19942162573112787</v>
      </c>
      <c r="DZ136" s="78">
        <f t="shared" si="365"/>
        <v>0.14250361532422642</v>
      </c>
      <c r="EA136" s="78">
        <f t="shared" si="366"/>
        <v>6.326277580347496E-2</v>
      </c>
      <c r="EB136" s="78">
        <f t="shared" si="367"/>
        <v>8.0009054419787035E-2</v>
      </c>
      <c r="EC136" s="78">
        <f t="shared" si="368"/>
        <v>0.1873884506458596</v>
      </c>
      <c r="ED136" s="78">
        <f t="shared" si="369"/>
        <v>0.21606510299431161</v>
      </c>
      <c r="EE136" s="78">
        <f t="shared" si="370"/>
        <v>0.21606510299431159</v>
      </c>
      <c r="EF136" s="78">
        <f t="shared" si="371"/>
        <v>0.15903029613215969</v>
      </c>
      <c r="EG136" s="78">
        <f t="shared" si="372"/>
        <v>4.723863585496986E-2</v>
      </c>
      <c r="EH136" s="78">
        <f t="shared" si="373"/>
        <v>1.4127668304862447E-2</v>
      </c>
      <c r="EI136" s="78">
        <f t="shared" si="374"/>
        <v>1.4127668304862447E-2</v>
      </c>
      <c r="EJ136" s="78">
        <f t="shared" si="375"/>
        <v>7.2059426036537796E-3</v>
      </c>
      <c r="EK136" s="78">
        <f t="shared" si="376"/>
        <v>0.12491952313155559</v>
      </c>
      <c r="EL136" s="78">
        <f t="shared" si="377"/>
        <v>0.15746931582893717</v>
      </c>
      <c r="EM136" s="78">
        <f t="shared" si="378"/>
        <v>0.22439073666576709</v>
      </c>
    </row>
    <row r="137" spans="1:143" x14ac:dyDescent="0.25">
      <c r="A137" s="79">
        <f t="shared" si="346"/>
        <v>8.0836274873178422E-4</v>
      </c>
      <c r="B137">
        <v>1978</v>
      </c>
      <c r="C137" s="79">
        <f t="shared" si="275"/>
        <v>0.34029834123235114</v>
      </c>
      <c r="D137" s="81">
        <f t="shared" si="347"/>
        <v>1E-3</v>
      </c>
      <c r="E137" s="74">
        <f t="shared" si="348"/>
        <v>0.1508205150177814</v>
      </c>
      <c r="F137">
        <v>1978</v>
      </c>
      <c r="G137" s="72">
        <v>224200</v>
      </c>
      <c r="H137" s="27">
        <v>9.9575817301512493E-2</v>
      </c>
      <c r="I137" s="27">
        <v>3.8347829812759755E-2</v>
      </c>
      <c r="J137" s="27">
        <v>3.6376879900595571E-2</v>
      </c>
      <c r="K137" s="27">
        <v>2.7593298770298643E-2</v>
      </c>
      <c r="L137" s="27">
        <v>4.3189511118728312E-2</v>
      </c>
      <c r="M137" s="27">
        <v>1.3882342859591243E-2</v>
      </c>
      <c r="N137" s="27">
        <v>3.5134324521187712E-3</v>
      </c>
      <c r="O137" s="27">
        <v>1.0711684305240155E-2</v>
      </c>
      <c r="P137" s="82">
        <v>1E-3</v>
      </c>
      <c r="Q137" s="27">
        <v>7.9652084493765804E-2</v>
      </c>
      <c r="R137" s="27">
        <v>0.1508205150177814</v>
      </c>
      <c r="S137" s="27">
        <v>7.2539526115086336E-2</v>
      </c>
      <c r="T137" s="27">
        <v>0.11577188397103561</v>
      </c>
      <c r="U137" s="27">
        <v>6.6583829641372813E-2</v>
      </c>
      <c r="V137" s="27">
        <v>5.6129225759458416E-3</v>
      </c>
      <c r="W137" s="27">
        <v>1.0883071254123999E-2</v>
      </c>
      <c r="X137" s="82">
        <v>1E-3</v>
      </c>
      <c r="Y137" s="27">
        <v>7.1382664210120406E-2</v>
      </c>
      <c r="Z137" s="27">
        <v>9.1306397017867094E-2</v>
      </c>
      <c r="AA137" s="27">
        <v>4.6574403359184197E-2</v>
      </c>
      <c r="AB137" s="82">
        <v>1E-3</v>
      </c>
      <c r="AC137" s="27">
        <v>1.1225845151891683E-2</v>
      </c>
      <c r="AD137" s="27">
        <v>4.4560606709799049E-3</v>
      </c>
      <c r="AE137" s="82">
        <v>1E-3</v>
      </c>
      <c r="AF137" s="82">
        <v>1E-3</v>
      </c>
      <c r="AG137" s="82">
        <v>1E-3</v>
      </c>
      <c r="AH137" s="75">
        <f t="shared" si="349"/>
        <v>0.1116244911949955</v>
      </c>
      <c r="AI137" s="75">
        <f t="shared" si="276"/>
        <v>4.2987917220103679E-2</v>
      </c>
      <c r="AJ137" s="75">
        <f t="shared" si="277"/>
        <v>4.0778482368567633E-2</v>
      </c>
      <c r="AK137" s="75">
        <f t="shared" si="278"/>
        <v>3.0932087921504779E-2</v>
      </c>
      <c r="AL137" s="75">
        <f t="shared" si="279"/>
        <v>4.8415441964094433E-2</v>
      </c>
      <c r="AM137" s="75">
        <f t="shared" si="352"/>
        <v>1.5562106345601782E-2</v>
      </c>
      <c r="AN137" s="75">
        <f>N137*$G137/200000</f>
        <v>3.938557778825142E-3</v>
      </c>
      <c r="AO137" s="75">
        <f t="shared" si="282"/>
        <v>1.2007798106174214E-2</v>
      </c>
      <c r="AP137" s="80">
        <v>1E-3</v>
      </c>
      <c r="AQ137" s="75">
        <f t="shared" si="283"/>
        <v>8.9289986717511469E-2</v>
      </c>
      <c r="AR137" s="75">
        <f t="shared" si="284"/>
        <v>0.16906979733493296</v>
      </c>
      <c r="AS137" s="75">
        <f t="shared" si="285"/>
        <v>8.1316808775011781E-2</v>
      </c>
      <c r="AT137" s="75">
        <f t="shared" si="286"/>
        <v>0.12978028193153091</v>
      </c>
      <c r="AU137" s="75">
        <f t="shared" si="287"/>
        <v>7.4640473027978924E-2</v>
      </c>
      <c r="AV137" s="75">
        <f>V137*$G137/200000</f>
        <v>6.2920862076352889E-3</v>
      </c>
      <c r="AW137" s="75">
        <f t="shared" si="288"/>
        <v>1.2199922875873003E-2</v>
      </c>
      <c r="AX137" s="80">
        <v>1E-3</v>
      </c>
      <c r="AY137" s="75">
        <f t="shared" si="289"/>
        <v>8.0019966579544966E-2</v>
      </c>
      <c r="AZ137" s="75">
        <f t="shared" si="290"/>
        <v>0.10235447105702901</v>
      </c>
      <c r="BA137" s="75">
        <f t="shared" si="291"/>
        <v>5.2209906165645491E-2</v>
      </c>
      <c r="BB137" s="80">
        <v>1E-3</v>
      </c>
      <c r="BC137" s="75">
        <f t="shared" si="292"/>
        <v>1.2584172415270578E-2</v>
      </c>
      <c r="BD137" s="75">
        <f t="shared" si="293"/>
        <v>4.9952440121684731E-3</v>
      </c>
      <c r="BE137" s="80">
        <v>1E-3</v>
      </c>
      <c r="BF137" s="80">
        <v>1E-3</v>
      </c>
      <c r="BG137" s="80">
        <v>1E-3</v>
      </c>
      <c r="BH137" s="80"/>
      <c r="BI137" s="73">
        <f t="shared" si="295"/>
        <v>2.9557217423373263</v>
      </c>
      <c r="BJ137" s="73">
        <f t="shared" si="296"/>
        <v>0.8462531056133209</v>
      </c>
      <c r="BK137" s="73">
        <f t="shared" si="297"/>
        <v>1.7154460527173512</v>
      </c>
      <c r="BL137" s="73">
        <f t="shared" si="298"/>
        <v>0.37480370882782915</v>
      </c>
      <c r="BM137" s="73">
        <f t="shared" si="299"/>
        <v>1.8315273835918247</v>
      </c>
      <c r="BN137" s="73">
        <f t="shared" si="300"/>
        <v>0.10056019205795061</v>
      </c>
      <c r="BO137" s="73">
        <f t="shared" si="301"/>
        <v>0.42351477078099192</v>
      </c>
      <c r="BP137" s="73">
        <f t="shared" si="302"/>
        <v>0.64228613457424721</v>
      </c>
      <c r="BQ137" s="73">
        <f t="shared" si="303"/>
        <v>9.1020498495178376E-2</v>
      </c>
      <c r="BR137" s="73">
        <f t="shared" si="304"/>
        <v>2.4711745403295291</v>
      </c>
      <c r="BS137" s="73">
        <f t="shared" si="305"/>
        <v>2.4843727826251714</v>
      </c>
      <c r="BT137" s="73">
        <f t="shared" si="306"/>
        <v>1.5310824472372571</v>
      </c>
      <c r="BU137" s="73">
        <f t="shared" si="307"/>
        <v>1.9328166173669716</v>
      </c>
      <c r="BV137" s="73">
        <f t="shared" si="308"/>
        <v>1.2567313473896731</v>
      </c>
      <c r="BW137" s="73">
        <f t="shared" si="309"/>
        <v>0.14300965711645872</v>
      </c>
      <c r="BX137" s="73">
        <f t="shared" si="310"/>
        <v>0.12173854742936946</v>
      </c>
      <c r="BY137" s="73">
        <f t="shared" si="311"/>
        <v>2.0000000000000011E-2</v>
      </c>
      <c r="BZ137" s="73">
        <f t="shared" si="312"/>
        <v>1.6830136117205354</v>
      </c>
      <c r="CA137" s="73">
        <f t="shared" si="313"/>
        <v>2.8057709874844559</v>
      </c>
      <c r="CB137" s="73">
        <f t="shared" si="314"/>
        <v>0.83233939376330313</v>
      </c>
      <c r="CC137" s="73">
        <f t="shared" si="315"/>
        <v>2.0000000000000011E-2</v>
      </c>
      <c r="CD137" s="73">
        <f t="shared" si="316"/>
        <v>0.28052093885111523</v>
      </c>
      <c r="CE137" s="73">
        <f t="shared" si="317"/>
        <v>2.3995244012168484E-2</v>
      </c>
      <c r="CF137" s="73">
        <f t="shared" si="318"/>
        <v>2.0000000000000011E-2</v>
      </c>
      <c r="CG137" s="73">
        <f t="shared" si="319"/>
        <v>2.0000000000000011E-2</v>
      </c>
      <c r="CH137" s="73">
        <f t="shared" si="320"/>
        <v>0.11366799400078986</v>
      </c>
      <c r="CI137" s="73"/>
      <c r="CJ137" s="73">
        <f t="shared" si="350"/>
        <v>24.741367698322819</v>
      </c>
      <c r="CK137" s="73"/>
      <c r="CL137" s="78">
        <f t="shared" si="351"/>
        <v>0.11946476760610492</v>
      </c>
      <c r="CM137" s="78">
        <f t="shared" si="321"/>
        <v>3.4203974328819629E-2</v>
      </c>
      <c r="CN137" s="78">
        <f t="shared" si="322"/>
        <v>6.9335134323784325E-2</v>
      </c>
      <c r="CO137" s="78">
        <f t="shared" si="323"/>
        <v>1.5148867815146556E-2</v>
      </c>
      <c r="CP137" s="78">
        <f t="shared" si="324"/>
        <v>7.4026925508890978E-2</v>
      </c>
      <c r="CQ137" s="78">
        <f t="shared" si="325"/>
        <v>4.0644556632480526E-3</v>
      </c>
      <c r="CR137" s="78">
        <f t="shared" si="326"/>
        <v>1.71176782118517E-2</v>
      </c>
      <c r="CS137" s="78">
        <f t="shared" si="327"/>
        <v>2.5960009260837542E-2</v>
      </c>
      <c r="CT137" s="78">
        <f t="shared" si="328"/>
        <v>3.678879017724979E-3</v>
      </c>
      <c r="CU137" s="78">
        <f t="shared" si="329"/>
        <v>9.9880272200839018E-2</v>
      </c>
      <c r="CV137" s="78">
        <f t="shared" si="330"/>
        <v>0.10041372057186569</v>
      </c>
      <c r="CW137" s="78">
        <f t="shared" si="331"/>
        <v>6.1883500779184773E-2</v>
      </c>
      <c r="CX137" s="78">
        <f t="shared" si="332"/>
        <v>7.812084768046168E-2</v>
      </c>
      <c r="CY137" s="78">
        <f t="shared" si="333"/>
        <v>5.0794740319665715E-2</v>
      </c>
      <c r="CZ137" s="78">
        <f t="shared" si="334"/>
        <v>5.7801839760925232E-3</v>
      </c>
      <c r="DA137" s="78">
        <f t="shared" si="335"/>
        <v>4.9204453413309859E-3</v>
      </c>
      <c r="DB137" s="78">
        <f t="shared" si="336"/>
        <v>8.0836274873178422E-4</v>
      </c>
      <c r="DC137" s="78">
        <f t="shared" si="337"/>
        <v>6.8024275466170958E-2</v>
      </c>
      <c r="DD137" s="78">
        <f t="shared" si="338"/>
        <v>0.1134040373877413</v>
      </c>
      <c r="DE137" s="78">
        <f t="shared" si="339"/>
        <v>3.3641608011012514E-2</v>
      </c>
      <c r="DF137" s="78">
        <f t="shared" si="340"/>
        <v>8.0836274873178422E-4</v>
      </c>
      <c r="DG137" s="78">
        <f t="shared" si="341"/>
        <v>1.1338133860325407E-2</v>
      </c>
      <c r="DH137" s="78">
        <f t="shared" si="342"/>
        <v>9.6984307030831957E-4</v>
      </c>
      <c r="DI137" s="78">
        <f t="shared" si="343"/>
        <v>8.0836274873178422E-4</v>
      </c>
      <c r="DJ137" s="78">
        <f t="shared" si="344"/>
        <v>8.0836274873178422E-4</v>
      </c>
      <c r="DK137" s="78">
        <f t="shared" si="345"/>
        <v>4.5942486036653204E-3</v>
      </c>
      <c r="DN137" s="78">
        <f t="shared" si="353"/>
        <v>0.23815274407385542</v>
      </c>
      <c r="DO137" s="78">
        <f t="shared" si="354"/>
        <v>0.19271490197664148</v>
      </c>
      <c r="DP137" s="78">
        <f t="shared" si="355"/>
        <v>0.16257538331106994</v>
      </c>
      <c r="DQ137" s="78">
        <f t="shared" si="356"/>
        <v>0.11035792719913728</v>
      </c>
      <c r="DR137" s="78">
        <f t="shared" si="357"/>
        <v>0.12116906864482827</v>
      </c>
      <c r="DS137" s="78">
        <f t="shared" si="358"/>
        <v>5.0821022153662271E-2</v>
      </c>
      <c r="DT137" s="78">
        <f t="shared" si="359"/>
        <v>0.14663683869125324</v>
      </c>
      <c r="DU137" s="78">
        <f t="shared" si="360"/>
        <v>0.22993288105126725</v>
      </c>
      <c r="DV137" s="78">
        <f t="shared" si="361"/>
        <v>0.26585637256961447</v>
      </c>
      <c r="DW137" s="78">
        <f t="shared" si="362"/>
        <v>0.34029834123235114</v>
      </c>
      <c r="DX137" s="78">
        <f t="shared" si="363"/>
        <v>0.29121280935117788</v>
      </c>
      <c r="DY137" s="78">
        <f t="shared" si="364"/>
        <v>0.19657927275540471</v>
      </c>
      <c r="DZ137" s="78">
        <f t="shared" si="365"/>
        <v>0.13961621731755092</v>
      </c>
      <c r="EA137" s="78">
        <f t="shared" si="366"/>
        <v>6.2303732385821008E-2</v>
      </c>
      <c r="EB137" s="78">
        <f t="shared" si="367"/>
        <v>7.9533267532326257E-2</v>
      </c>
      <c r="EC137" s="78">
        <f t="shared" si="368"/>
        <v>0.18715712094397502</v>
      </c>
      <c r="ED137" s="78">
        <f t="shared" si="369"/>
        <v>0.21587828361365655</v>
      </c>
      <c r="EE137" s="78">
        <f t="shared" si="370"/>
        <v>0.21587828361365655</v>
      </c>
      <c r="EF137" s="78">
        <f t="shared" si="371"/>
        <v>0.15919214200781098</v>
      </c>
      <c r="EG137" s="78">
        <f t="shared" si="372"/>
        <v>4.6757947690378027E-2</v>
      </c>
      <c r="EH137" s="78">
        <f t="shared" si="373"/>
        <v>1.3924702428097296E-2</v>
      </c>
      <c r="EI137" s="78">
        <f t="shared" si="374"/>
        <v>1.3924702428097296E-2</v>
      </c>
      <c r="EJ137" s="78">
        <f t="shared" si="375"/>
        <v>7.1808171714372081E-3</v>
      </c>
      <c r="EK137" s="78">
        <f t="shared" si="376"/>
        <v>0.12567574170723381</v>
      </c>
      <c r="EL137" s="78">
        <f t="shared" si="377"/>
        <v>0.15907135328732164</v>
      </c>
      <c r="EM137" s="78">
        <f t="shared" si="378"/>
        <v>0.22759812486237418</v>
      </c>
    </row>
    <row r="138" spans="1:143" x14ac:dyDescent="0.25">
      <c r="A138" s="79">
        <f t="shared" si="346"/>
        <v>8.0459490775818909E-4</v>
      </c>
      <c r="B138">
        <v>1979</v>
      </c>
      <c r="C138" s="79">
        <f t="shared" si="275"/>
        <v>0.33665900414367561</v>
      </c>
      <c r="D138" s="81">
        <f t="shared" si="347"/>
        <v>1E-3</v>
      </c>
      <c r="E138" s="74">
        <f t="shared" si="348"/>
        <v>0.18122769736578326</v>
      </c>
      <c r="F138">
        <v>1979</v>
      </c>
      <c r="G138" s="72">
        <v>223100</v>
      </c>
      <c r="H138" s="27">
        <v>0.10845595605629285</v>
      </c>
      <c r="I138" s="27">
        <v>4.229982759311976E-2</v>
      </c>
      <c r="J138" s="27">
        <v>4.8674872699570985E-2</v>
      </c>
      <c r="K138" s="27">
        <v>2.7945952447776753E-2</v>
      </c>
      <c r="L138" s="27">
        <v>4.4505031875225531E-2</v>
      </c>
      <c r="M138" s="27">
        <v>1.455434826189808E-2</v>
      </c>
      <c r="N138" s="82">
        <v>1E-3</v>
      </c>
      <c r="O138" s="27">
        <v>1.5837376207850529E-2</v>
      </c>
      <c r="P138" s="82">
        <v>1E-3</v>
      </c>
      <c r="Q138" s="27">
        <v>6.6958020929393375E-2</v>
      </c>
      <c r="R138" s="27">
        <v>0.18122769736578326</v>
      </c>
      <c r="S138" s="27">
        <v>7.5377891824706306E-2</v>
      </c>
      <c r="T138" s="27">
        <v>0.10540876468465579</v>
      </c>
      <c r="U138" s="27">
        <v>3.2757307245098434E-2</v>
      </c>
      <c r="V138" s="27">
        <v>4.2500300709674829E-3</v>
      </c>
      <c r="W138" s="27">
        <v>8.6203440118680086E-3</v>
      </c>
      <c r="X138" s="82">
        <v>1E-3</v>
      </c>
      <c r="Y138" s="27">
        <v>8.1833126177779561E-2</v>
      </c>
      <c r="Z138" s="27">
        <v>9.2378012108576241E-2</v>
      </c>
      <c r="AA138" s="27">
        <v>3.732809430255403E-2</v>
      </c>
      <c r="AB138" s="82">
        <v>1E-3</v>
      </c>
      <c r="AC138" s="27">
        <v>1.1587346136883043E-2</v>
      </c>
      <c r="AD138" s="82">
        <v>1E-3</v>
      </c>
      <c r="AE138" s="82">
        <v>1E-3</v>
      </c>
      <c r="AF138" s="82">
        <v>1E-3</v>
      </c>
      <c r="AG138" s="82">
        <v>1E-3</v>
      </c>
      <c r="AH138" s="75">
        <f t="shared" si="349"/>
        <v>0.12098261898079467</v>
      </c>
      <c r="AI138" s="75">
        <f t="shared" si="276"/>
        <v>4.7185457680125088E-2</v>
      </c>
      <c r="AJ138" s="75">
        <f t="shared" si="277"/>
        <v>5.429682049637144E-2</v>
      </c>
      <c r="AK138" s="75">
        <f t="shared" si="278"/>
        <v>3.1173709955494969E-2</v>
      </c>
      <c r="AL138" s="75">
        <f t="shared" si="279"/>
        <v>4.9645363056814079E-2</v>
      </c>
      <c r="AM138" s="75">
        <f t="shared" si="352"/>
        <v>1.6235375486147306E-2</v>
      </c>
      <c r="AN138" s="80">
        <v>1E-3</v>
      </c>
      <c r="AO138" s="75">
        <f t="shared" si="282"/>
        <v>1.7666593159857264E-2</v>
      </c>
      <c r="AP138" s="80">
        <v>1E-3</v>
      </c>
      <c r="AQ138" s="75">
        <f t="shared" si="283"/>
        <v>7.4691672346738305E-2</v>
      </c>
      <c r="AR138" s="75">
        <f t="shared" si="284"/>
        <v>0.20215949641153122</v>
      </c>
      <c r="AS138" s="75">
        <f t="shared" si="285"/>
        <v>8.4084038330459882E-2</v>
      </c>
      <c r="AT138" s="75">
        <f t="shared" si="286"/>
        <v>0.11758347700573353</v>
      </c>
      <c r="AU138" s="75">
        <f t="shared" si="287"/>
        <v>3.6540776231907303E-2</v>
      </c>
      <c r="AV138" s="75">
        <f>V138*$G138/200000</f>
        <v>4.740908544164227E-3</v>
      </c>
      <c r="AW138" s="75">
        <f t="shared" si="288"/>
        <v>9.6159937452387628E-3</v>
      </c>
      <c r="AX138" s="80">
        <v>1E-3</v>
      </c>
      <c r="AY138" s="75">
        <f t="shared" si="289"/>
        <v>9.1284852251313095E-2</v>
      </c>
      <c r="AZ138" s="75">
        <f t="shared" si="290"/>
        <v>0.1030476725071168</v>
      </c>
      <c r="BA138" s="75">
        <f t="shared" si="291"/>
        <v>4.1639489194499023E-2</v>
      </c>
      <c r="BB138" s="80">
        <v>1E-3</v>
      </c>
      <c r="BC138" s="75">
        <f t="shared" si="292"/>
        <v>1.2925684615693035E-2</v>
      </c>
      <c r="BD138" s="80">
        <v>1E-3</v>
      </c>
      <c r="BE138" s="80">
        <v>1E-3</v>
      </c>
      <c r="BF138" s="80">
        <v>1E-3</v>
      </c>
      <c r="BG138" s="80">
        <v>1E-3</v>
      </c>
      <c r="BH138" s="80"/>
      <c r="BI138" s="73">
        <f t="shared" si="295"/>
        <v>2.844097251142331</v>
      </c>
      <c r="BJ138" s="73">
        <f t="shared" si="296"/>
        <v>0.80326518839321726</v>
      </c>
      <c r="BK138" s="73">
        <f t="shared" si="297"/>
        <v>1.6746675703487834</v>
      </c>
      <c r="BL138" s="73">
        <f t="shared" si="298"/>
        <v>0.34387162090632439</v>
      </c>
      <c r="BM138" s="73">
        <f t="shared" si="299"/>
        <v>1.7831119416277301</v>
      </c>
      <c r="BN138" s="73">
        <f t="shared" si="300"/>
        <v>8.499808571234882E-2</v>
      </c>
      <c r="BO138" s="73">
        <f t="shared" si="301"/>
        <v>0.4195762130021668</v>
      </c>
      <c r="BP138" s="73">
        <f t="shared" si="302"/>
        <v>0.63027833646807296</v>
      </c>
      <c r="BQ138" s="73">
        <f t="shared" si="303"/>
        <v>9.0020498495178375E-2</v>
      </c>
      <c r="BR138" s="73">
        <f t="shared" si="304"/>
        <v>2.3818845536120175</v>
      </c>
      <c r="BS138" s="73">
        <f t="shared" si="305"/>
        <v>2.3153029852902383</v>
      </c>
      <c r="BT138" s="73">
        <f t="shared" si="306"/>
        <v>1.4497656384622453</v>
      </c>
      <c r="BU138" s="73">
        <f t="shared" si="307"/>
        <v>1.8030363354354406</v>
      </c>
      <c r="BV138" s="73">
        <f t="shared" si="308"/>
        <v>1.1820908743616942</v>
      </c>
      <c r="BW138" s="73">
        <f t="shared" si="309"/>
        <v>0.13671757090882342</v>
      </c>
      <c r="BX138" s="73">
        <f t="shared" si="310"/>
        <v>0.10953862455349646</v>
      </c>
      <c r="BY138" s="73">
        <f t="shared" si="311"/>
        <v>1.900000000000001E-2</v>
      </c>
      <c r="BZ138" s="73">
        <f t="shared" si="312"/>
        <v>1.6029936451409905</v>
      </c>
      <c r="CA138" s="73">
        <f t="shared" si="313"/>
        <v>2.7034165164274269</v>
      </c>
      <c r="CB138" s="73">
        <f t="shared" si="314"/>
        <v>0.78012948759765766</v>
      </c>
      <c r="CC138" s="73">
        <f t="shared" si="315"/>
        <v>1.900000000000001E-2</v>
      </c>
      <c r="CD138" s="73">
        <f t="shared" si="316"/>
        <v>0.26793676643584463</v>
      </c>
      <c r="CE138" s="73">
        <f t="shared" si="317"/>
        <v>1.900000000000001E-2</v>
      </c>
      <c r="CF138" s="73">
        <f t="shared" si="318"/>
        <v>1.900000000000001E-2</v>
      </c>
      <c r="CG138" s="73">
        <f t="shared" si="319"/>
        <v>1.900000000000001E-2</v>
      </c>
      <c r="CH138" s="73">
        <f t="shared" si="320"/>
        <v>0.11266799400078986</v>
      </c>
      <c r="CI138" s="73"/>
      <c r="CJ138" s="73">
        <f t="shared" si="350"/>
        <v>23.61436769832282</v>
      </c>
      <c r="CK138" s="73"/>
      <c r="CL138" s="78">
        <f t="shared" si="351"/>
        <v>0.12043927186516747</v>
      </c>
      <c r="CM138" s="78">
        <f t="shared" si="321"/>
        <v>3.4015951587400249E-2</v>
      </c>
      <c r="CN138" s="78">
        <f t="shared" si="322"/>
        <v>7.0917315752126814E-2</v>
      </c>
      <c r="CO138" s="78">
        <f t="shared" si="323"/>
        <v>1.4561966058093838E-2</v>
      </c>
      <c r="CP138" s="78">
        <f t="shared" si="324"/>
        <v>7.5509620431394114E-2</v>
      </c>
      <c r="CQ138" s="78">
        <f t="shared" si="325"/>
        <v>3.5994224701763112E-3</v>
      </c>
      <c r="CR138" s="78">
        <f t="shared" si="326"/>
        <v>1.7767836020947819E-2</v>
      </c>
      <c r="CS138" s="78">
        <f t="shared" si="327"/>
        <v>2.6690459999605988E-2</v>
      </c>
      <c r="CT138" s="78">
        <f t="shared" si="328"/>
        <v>3.8121070885828532E-3</v>
      </c>
      <c r="CU138" s="78">
        <f t="shared" si="329"/>
        <v>0.10086590435284819</v>
      </c>
      <c r="CV138" s="78">
        <f t="shared" si="330"/>
        <v>9.804636799378201E-2</v>
      </c>
      <c r="CW138" s="78">
        <f t="shared" si="331"/>
        <v>6.1393371060501148E-2</v>
      </c>
      <c r="CX138" s="78">
        <f t="shared" si="332"/>
        <v>7.6353360736544265E-2</v>
      </c>
      <c r="CY138" s="78">
        <f t="shared" si="333"/>
        <v>5.0058120948360214E-2</v>
      </c>
      <c r="CZ138" s="78">
        <f t="shared" si="334"/>
        <v>5.7895927028583372E-3</v>
      </c>
      <c r="DA138" s="78">
        <f t="shared" si="335"/>
        <v>4.638643132556808E-3</v>
      </c>
      <c r="DB138" s="78">
        <f t="shared" si="336"/>
        <v>8.0459490775818909E-4</v>
      </c>
      <c r="DC138" s="78">
        <f t="shared" si="337"/>
        <v>6.7882132844693577E-2</v>
      </c>
      <c r="DD138" s="78">
        <f t="shared" si="338"/>
        <v>0.11448185066667839</v>
      </c>
      <c r="DE138" s="78">
        <f t="shared" si="339"/>
        <v>3.3036221742793706E-2</v>
      </c>
      <c r="DF138" s="78">
        <f t="shared" si="340"/>
        <v>8.0459490775818909E-4</v>
      </c>
      <c r="DG138" s="78">
        <f t="shared" si="341"/>
        <v>1.1346345151340829E-2</v>
      </c>
      <c r="DH138" s="78">
        <f t="shared" si="342"/>
        <v>8.0459490775818909E-4</v>
      </c>
      <c r="DI138" s="78">
        <f t="shared" si="343"/>
        <v>8.0459490775818909E-4</v>
      </c>
      <c r="DJ138" s="78">
        <f t="shared" si="344"/>
        <v>8.0459490775818909E-4</v>
      </c>
      <c r="DK138" s="78">
        <f t="shared" si="345"/>
        <v>4.7711628547560886E-3</v>
      </c>
      <c r="DN138" s="78">
        <f t="shared" si="353"/>
        <v>0.23993450526278837</v>
      </c>
      <c r="DO138" s="78">
        <f t="shared" si="354"/>
        <v>0.19500485382901503</v>
      </c>
      <c r="DP138" s="78">
        <f t="shared" si="355"/>
        <v>0.16458832471179108</v>
      </c>
      <c r="DQ138" s="78">
        <f t="shared" si="356"/>
        <v>0.11143884498061209</v>
      </c>
      <c r="DR138" s="78">
        <f t="shared" si="357"/>
        <v>0.12356733892212424</v>
      </c>
      <c r="DS138" s="78">
        <f t="shared" si="358"/>
        <v>5.1869825579312974E-2</v>
      </c>
      <c r="DT138" s="78">
        <f t="shared" si="359"/>
        <v>0.14913630746198484</v>
      </c>
      <c r="DU138" s="78">
        <f t="shared" si="360"/>
        <v>0.22941483943481905</v>
      </c>
      <c r="DV138" s="78">
        <f t="shared" si="361"/>
        <v>0.26411775049571418</v>
      </c>
      <c r="DW138" s="78">
        <f t="shared" si="362"/>
        <v>0.33665900414367561</v>
      </c>
      <c r="DX138" s="78">
        <f t="shared" si="363"/>
        <v>0.28585122073918762</v>
      </c>
      <c r="DY138" s="78">
        <f t="shared" si="364"/>
        <v>0.19359444544826396</v>
      </c>
      <c r="DZ138" s="78">
        <f t="shared" si="365"/>
        <v>0.13683971752031962</v>
      </c>
      <c r="EA138" s="78">
        <f t="shared" si="366"/>
        <v>6.1290951691533549E-2</v>
      </c>
      <c r="EB138" s="78">
        <f t="shared" si="367"/>
        <v>7.9114963587866904E-2</v>
      </c>
      <c r="EC138" s="78">
        <f t="shared" si="368"/>
        <v>0.18780722155168694</v>
      </c>
      <c r="ED138" s="78">
        <f t="shared" si="369"/>
        <v>0.21620480016192384</v>
      </c>
      <c r="EE138" s="78">
        <f t="shared" si="370"/>
        <v>0.21620480016192384</v>
      </c>
      <c r="EF138" s="78">
        <f t="shared" si="371"/>
        <v>0.15966901246857113</v>
      </c>
      <c r="EG138" s="78">
        <f t="shared" si="372"/>
        <v>4.5991756709650909E-2</v>
      </c>
      <c r="EH138" s="78">
        <f t="shared" si="373"/>
        <v>1.3760129874615395E-2</v>
      </c>
      <c r="EI138" s="78">
        <f t="shared" si="374"/>
        <v>1.3760129874615395E-2</v>
      </c>
      <c r="EJ138" s="78">
        <f t="shared" si="375"/>
        <v>7.184947578030656E-3</v>
      </c>
      <c r="EK138" s="78">
        <f t="shared" si="376"/>
        <v>0.12681962453543993</v>
      </c>
      <c r="EL138" s="78">
        <f t="shared" si="377"/>
        <v>0.160030981215082</v>
      </c>
      <c r="EM138" s="78">
        <f t="shared" si="378"/>
        <v>0.23014370205945062</v>
      </c>
    </row>
    <row r="139" spans="1:143" x14ac:dyDescent="0.25">
      <c r="A139" s="79">
        <f t="shared" si="346"/>
        <v>8.0032483590405435E-4</v>
      </c>
      <c r="B139">
        <v>1980</v>
      </c>
      <c r="C139" s="79">
        <f t="shared" si="275"/>
        <v>0.33220020360809099</v>
      </c>
      <c r="D139" s="81">
        <f t="shared" si="347"/>
        <v>1E-3</v>
      </c>
      <c r="E139" s="74">
        <f t="shared" si="348"/>
        <v>0.17170043753451425</v>
      </c>
      <c r="F139">
        <v>1980</v>
      </c>
      <c r="G139" s="72">
        <v>225527</v>
      </c>
      <c r="H139" s="27">
        <v>0.12357164096682384</v>
      </c>
      <c r="I139" s="27">
        <v>3.4577970349602818E-2</v>
      </c>
      <c r="J139" s="27">
        <v>3.7339110488084616E-2</v>
      </c>
      <c r="K139" s="27">
        <v>2.4000679665264858E-2</v>
      </c>
      <c r="L139" s="27">
        <v>4.906333630686887E-2</v>
      </c>
      <c r="M139" s="27">
        <v>9.4303555498916787E-3</v>
      </c>
      <c r="N139" s="82">
        <v>1E-3</v>
      </c>
      <c r="O139" s="27">
        <v>1.4485365957266046E-2</v>
      </c>
      <c r="P139" s="82">
        <v>1E-3</v>
      </c>
      <c r="Q139" s="27">
        <v>7.4848137292383501E-2</v>
      </c>
      <c r="R139" s="27">
        <v>0.17170043753451425</v>
      </c>
      <c r="S139" s="27">
        <v>7.2809141497812327E-2</v>
      </c>
      <c r="T139" s="27">
        <v>9.404868102459539E-2</v>
      </c>
      <c r="U139" s="27">
        <v>6.2444246208742192E-2</v>
      </c>
      <c r="V139" s="27">
        <v>3.9080752729280833E-3</v>
      </c>
      <c r="W139" s="27">
        <v>4.0779915891423473E-3</v>
      </c>
      <c r="X139" s="82">
        <v>1E-3</v>
      </c>
      <c r="Y139" s="27">
        <v>8.1729748099061209E-2</v>
      </c>
      <c r="Z139" s="27">
        <v>9.5450490633363069E-2</v>
      </c>
      <c r="AA139" s="27">
        <v>3.2156662843549552E-2</v>
      </c>
      <c r="AB139" s="82">
        <v>1E-3</v>
      </c>
      <c r="AC139" s="27">
        <v>1.4357928720105348E-2</v>
      </c>
      <c r="AD139" s="82">
        <v>1E-3</v>
      </c>
      <c r="AE139" s="82">
        <v>1E-3</v>
      </c>
      <c r="AF139" s="82">
        <v>1E-3</v>
      </c>
      <c r="AG139" s="82">
        <v>1E-3</v>
      </c>
      <c r="AH139" s="75">
        <f t="shared" si="349"/>
        <v>0.13934370736162441</v>
      </c>
      <c r="AI139" s="75">
        <f t="shared" si="276"/>
        <v>3.8991329595174373E-2</v>
      </c>
      <c r="AJ139" s="75">
        <f t="shared" si="277"/>
        <v>4.2104887855231303E-2</v>
      </c>
      <c r="AK139" s="75">
        <f t="shared" si="278"/>
        <v>2.7064006414340938E-2</v>
      </c>
      <c r="AL139" s="75">
        <f t="shared" si="279"/>
        <v>5.5325535236396078E-2</v>
      </c>
      <c r="AM139" s="75">
        <f t="shared" si="352"/>
        <v>1.0633998980502104E-2</v>
      </c>
      <c r="AN139" s="80">
        <v>1E-3</v>
      </c>
      <c r="AO139" s="75">
        <f t="shared" si="282"/>
        <v>1.6334205641221698E-2</v>
      </c>
      <c r="AP139" s="80">
        <v>1E-3</v>
      </c>
      <c r="AQ139" s="75">
        <f t="shared" si="283"/>
        <v>8.4401379295696854E-2</v>
      </c>
      <c r="AR139" s="75">
        <f t="shared" si="284"/>
        <v>0.193615422879232</v>
      </c>
      <c r="AS139" s="75">
        <f t="shared" si="285"/>
        <v>8.2102136272885595E-2</v>
      </c>
      <c r="AT139" s="75">
        <f t="shared" si="286"/>
        <v>0.10605258442716962</v>
      </c>
      <c r="AU139" s="75">
        <f t="shared" si="287"/>
        <v>7.0414317573594995E-2</v>
      </c>
      <c r="AV139" s="75">
        <f>V139*$G139/200000</f>
        <v>4.4068824603882596E-3</v>
      </c>
      <c r="AW139" s="75">
        <f t="shared" si="288"/>
        <v>4.5984860456225306E-3</v>
      </c>
      <c r="AX139" s="80">
        <v>1E-3</v>
      </c>
      <c r="AY139" s="75">
        <f t="shared" si="289"/>
        <v>9.2161324497684896E-2</v>
      </c>
      <c r="AZ139" s="75">
        <f t="shared" si="290"/>
        <v>0.10763331400535237</v>
      </c>
      <c r="BA139" s="75">
        <f t="shared" si="291"/>
        <v>3.6260978505585996E-2</v>
      </c>
      <c r="BB139" s="80">
        <v>1E-3</v>
      </c>
      <c r="BC139" s="75">
        <f t="shared" si="292"/>
        <v>1.6190502952295995E-2</v>
      </c>
      <c r="BD139" s="80">
        <v>1E-3</v>
      </c>
      <c r="BE139" s="80">
        <v>1E-3</v>
      </c>
      <c r="BF139" s="80">
        <v>1E-3</v>
      </c>
      <c r="BG139" s="80">
        <v>1E-3</v>
      </c>
      <c r="BH139" s="80"/>
      <c r="BI139" s="73">
        <f t="shared" si="295"/>
        <v>2.7231146321615363</v>
      </c>
      <c r="BJ139" s="73">
        <f t="shared" si="296"/>
        <v>0.7560797307130922</v>
      </c>
      <c r="BK139" s="73">
        <f t="shared" si="297"/>
        <v>1.620370749852412</v>
      </c>
      <c r="BL139" s="73">
        <f t="shared" si="298"/>
        <v>0.31269791095082944</v>
      </c>
      <c r="BM139" s="73">
        <f t="shared" si="299"/>
        <v>1.733466578570916</v>
      </c>
      <c r="BN139" s="73">
        <f t="shared" si="300"/>
        <v>6.8762710226201507E-2</v>
      </c>
      <c r="BO139" s="73">
        <f t="shared" si="301"/>
        <v>0.4185762130021668</v>
      </c>
      <c r="BP139" s="73">
        <f t="shared" si="302"/>
        <v>0.61261174330821566</v>
      </c>
      <c r="BQ139" s="73">
        <f t="shared" si="303"/>
        <v>8.9020498495178374E-2</v>
      </c>
      <c r="BR139" s="73">
        <f t="shared" si="304"/>
        <v>2.3071928812652791</v>
      </c>
      <c r="BS139" s="73">
        <f t="shared" si="305"/>
        <v>2.1131434888787068</v>
      </c>
      <c r="BT139" s="73">
        <f t="shared" si="306"/>
        <v>1.3656816001317853</v>
      </c>
      <c r="BU139" s="73">
        <f t="shared" si="307"/>
        <v>1.685452858429707</v>
      </c>
      <c r="BV139" s="73">
        <f t="shared" si="308"/>
        <v>1.145550098129787</v>
      </c>
      <c r="BW139" s="73">
        <f t="shared" si="309"/>
        <v>0.13197666236465919</v>
      </c>
      <c r="BX139" s="73">
        <f t="shared" si="310"/>
        <v>9.9922630808257695E-2</v>
      </c>
      <c r="BY139" s="73">
        <f t="shared" si="311"/>
        <v>1.8000000000000009E-2</v>
      </c>
      <c r="BZ139" s="73">
        <f t="shared" si="312"/>
        <v>1.5117087928896775</v>
      </c>
      <c r="CA139" s="73">
        <f t="shared" si="313"/>
        <v>2.6003688439203101</v>
      </c>
      <c r="CB139" s="73">
        <f t="shared" si="314"/>
        <v>0.73848999840315865</v>
      </c>
      <c r="CC139" s="73">
        <f t="shared" si="315"/>
        <v>1.8000000000000009E-2</v>
      </c>
      <c r="CD139" s="73">
        <f t="shared" si="316"/>
        <v>0.25501108182015159</v>
      </c>
      <c r="CE139" s="73">
        <f t="shared" si="317"/>
        <v>1.8000000000000009E-2</v>
      </c>
      <c r="CF139" s="73">
        <f t="shared" si="318"/>
        <v>1.8000000000000009E-2</v>
      </c>
      <c r="CG139" s="73">
        <f t="shared" si="319"/>
        <v>1.8000000000000009E-2</v>
      </c>
      <c r="CH139" s="73">
        <f t="shared" si="320"/>
        <v>0.11166799400078986</v>
      </c>
      <c r="CI139" s="73"/>
      <c r="CJ139" s="73">
        <f t="shared" si="350"/>
        <v>22.490867698322823</v>
      </c>
      <c r="CK139" s="73"/>
      <c r="CL139" s="78">
        <f t="shared" si="351"/>
        <v>0.1210764595073672</v>
      </c>
      <c r="CM139" s="78">
        <f t="shared" si="321"/>
        <v>3.3617188134074265E-2</v>
      </c>
      <c r="CN139" s="78">
        <f t="shared" si="322"/>
        <v>7.2045719693297802E-2</v>
      </c>
      <c r="CO139" s="78">
        <f t="shared" si="323"/>
        <v>1.3903328014959058E-2</v>
      </c>
      <c r="CP139" s="78">
        <f t="shared" si="324"/>
        <v>7.7074241946662778E-2</v>
      </c>
      <c r="CQ139" s="78">
        <f t="shared" si="325"/>
        <v>3.0573613765612628E-3</v>
      </c>
      <c r="CR139" s="78">
        <f t="shared" si="326"/>
        <v>1.8610941054683302E-2</v>
      </c>
      <c r="CS139" s="78">
        <f t="shared" si="327"/>
        <v>2.7238244052002449E-2</v>
      </c>
      <c r="CT139" s="78">
        <f t="shared" si="328"/>
        <v>3.958073102791706E-3</v>
      </c>
      <c r="CU139" s="78">
        <f t="shared" si="329"/>
        <v>0.10258354244986866</v>
      </c>
      <c r="CV139" s="78">
        <f t="shared" si="330"/>
        <v>9.3955623109920616E-2</v>
      </c>
      <c r="CW139" s="78">
        <f t="shared" si="331"/>
        <v>6.072160569570316E-2</v>
      </c>
      <c r="CX139" s="78">
        <f t="shared" si="332"/>
        <v>7.4939432352598548E-2</v>
      </c>
      <c r="CY139" s="78">
        <f t="shared" si="333"/>
        <v>5.0934010794755256E-2</v>
      </c>
      <c r="CZ139" s="78">
        <f t="shared" si="334"/>
        <v>5.8680111472311442E-3</v>
      </c>
      <c r="DA139" s="78">
        <f t="shared" si="335"/>
        <v>4.4428090613733446E-3</v>
      </c>
      <c r="DB139" s="78">
        <f t="shared" si="336"/>
        <v>8.0032483590405435E-4</v>
      </c>
      <c r="DC139" s="78">
        <f t="shared" si="337"/>
        <v>6.7214338422452585E-2</v>
      </c>
      <c r="DD139" s="78">
        <f t="shared" si="338"/>
        <v>0.11561887601669647</v>
      </c>
      <c r="DE139" s="78">
        <f t="shared" si="339"/>
        <v>3.2835104821599612E-2</v>
      </c>
      <c r="DF139" s="78">
        <f t="shared" si="340"/>
        <v>8.0032483590405435E-4</v>
      </c>
      <c r="DG139" s="78">
        <f t="shared" si="341"/>
        <v>1.1338427900634893E-2</v>
      </c>
      <c r="DH139" s="78">
        <f t="shared" si="342"/>
        <v>8.0032483590405435E-4</v>
      </c>
      <c r="DI139" s="78">
        <f t="shared" si="343"/>
        <v>8.0032483590405435E-4</v>
      </c>
      <c r="DJ139" s="78">
        <f t="shared" si="344"/>
        <v>8.0032483590405435E-4</v>
      </c>
      <c r="DK139" s="78">
        <f t="shared" si="345"/>
        <v>4.9650371652453897E-3</v>
      </c>
      <c r="DN139" s="78">
        <f t="shared" si="353"/>
        <v>0.24064269534969832</v>
      </c>
      <c r="DO139" s="78">
        <f t="shared" si="354"/>
        <v>0.19664047778899391</v>
      </c>
      <c r="DP139" s="78">
        <f t="shared" si="355"/>
        <v>0.1660806510314809</v>
      </c>
      <c r="DQ139" s="78">
        <f t="shared" si="356"/>
        <v>0.1126458723928664</v>
      </c>
      <c r="DR139" s="78">
        <f t="shared" si="357"/>
        <v>0.12598078842990978</v>
      </c>
      <c r="DS139" s="78">
        <f t="shared" si="358"/>
        <v>5.2864619586038719E-2</v>
      </c>
      <c r="DT139" s="78">
        <f t="shared" si="359"/>
        <v>0.15239080065934613</v>
      </c>
      <c r="DU139" s="78">
        <f t="shared" si="360"/>
        <v>0.22773548271458344</v>
      </c>
      <c r="DV139" s="78">
        <f t="shared" si="361"/>
        <v>0.26121884435828413</v>
      </c>
      <c r="DW139" s="78">
        <f t="shared" si="362"/>
        <v>0.33220020360809099</v>
      </c>
      <c r="DX139" s="78">
        <f t="shared" si="363"/>
        <v>0.28055067195297756</v>
      </c>
      <c r="DY139" s="78">
        <f t="shared" si="364"/>
        <v>0.19246305999028812</v>
      </c>
      <c r="DZ139" s="78">
        <f t="shared" si="365"/>
        <v>0.13618426335595829</v>
      </c>
      <c r="EA139" s="78">
        <f t="shared" si="366"/>
        <v>6.2045155839263795E-2</v>
      </c>
      <c r="EB139" s="78">
        <f t="shared" si="367"/>
        <v>7.8325483466961124E-2</v>
      </c>
      <c r="EC139" s="78">
        <f t="shared" si="368"/>
        <v>0.18807634833642645</v>
      </c>
      <c r="ED139" s="78">
        <f t="shared" si="369"/>
        <v>0.21646864409665273</v>
      </c>
      <c r="EE139" s="78">
        <f t="shared" si="370"/>
        <v>0.21646864409665276</v>
      </c>
      <c r="EF139" s="78">
        <f t="shared" si="371"/>
        <v>0.16059273357483503</v>
      </c>
      <c r="EG139" s="78">
        <f t="shared" si="372"/>
        <v>4.5774182394042608E-2</v>
      </c>
      <c r="EH139" s="78">
        <f t="shared" si="373"/>
        <v>1.3739402408347055E-2</v>
      </c>
      <c r="EI139" s="78">
        <f t="shared" si="374"/>
        <v>1.3739402408347055E-2</v>
      </c>
      <c r="EJ139" s="78">
        <f t="shared" si="375"/>
        <v>7.366011672957553E-3</v>
      </c>
      <c r="EK139" s="78">
        <f t="shared" si="376"/>
        <v>0.1276421463444207</v>
      </c>
      <c r="EL139" s="78">
        <f t="shared" si="377"/>
        <v>0.16045900964259091</v>
      </c>
      <c r="EM139" s="78">
        <f t="shared" si="378"/>
        <v>0.23170440449998464</v>
      </c>
    </row>
    <row r="140" spans="1:143" x14ac:dyDescent="0.25">
      <c r="A140" s="79">
        <f t="shared" si="346"/>
        <v>7.9605782058910293E-4</v>
      </c>
      <c r="B140">
        <v>1981</v>
      </c>
      <c r="C140" s="79">
        <f t="shared" si="275"/>
        <v>0.32803666458669273</v>
      </c>
      <c r="D140" s="81">
        <f t="shared" si="347"/>
        <v>1E-3</v>
      </c>
      <c r="E140" s="74">
        <f t="shared" si="348"/>
        <v>0.14257977376329561</v>
      </c>
      <c r="F140">
        <v>1981</v>
      </c>
      <c r="G140" s="72">
        <v>235842</v>
      </c>
      <c r="H140" s="27">
        <v>0.12468343744723957</v>
      </c>
      <c r="I140" s="27">
        <v>3.8367381394563568E-2</v>
      </c>
      <c r="J140" s="27">
        <v>4.9468174911362482E-2</v>
      </c>
      <c r="K140" s="27">
        <v>2.5240587540097923E-2</v>
      </c>
      <c r="L140" s="27">
        <v>5.9851426641904439E-2</v>
      </c>
      <c r="M140" s="27">
        <v>7.8929596488266085E-3</v>
      </c>
      <c r="N140" s="82">
        <v>1E-3</v>
      </c>
      <c r="O140" s="27">
        <v>1.5448252574708762E-2</v>
      </c>
      <c r="P140" s="82">
        <v>1E-3</v>
      </c>
      <c r="Q140" s="27">
        <v>6.8672969778828294E-2</v>
      </c>
      <c r="R140" s="27">
        <v>0.14257977376329561</v>
      </c>
      <c r="S140" s="27">
        <v>6.6098261016376836E-2</v>
      </c>
      <c r="T140" s="27">
        <v>9.8767516461252744E-2</v>
      </c>
      <c r="U140" s="27">
        <v>6.2004052000675332E-2</v>
      </c>
      <c r="V140" s="27">
        <v>3.9253756542292758E-3</v>
      </c>
      <c r="W140" s="27">
        <v>3.6299172716528784E-3</v>
      </c>
      <c r="X140" s="82">
        <v>1E-3</v>
      </c>
      <c r="Y140" s="27">
        <v>8.2010805335134218E-2</v>
      </c>
      <c r="Z140" s="27">
        <v>0.10315718385953064</v>
      </c>
      <c r="AA140" s="27">
        <v>3.2753672125612018E-2</v>
      </c>
      <c r="AB140" s="82">
        <v>1E-3</v>
      </c>
      <c r="AC140" s="27">
        <v>1.135404355900726E-2</v>
      </c>
      <c r="AD140" s="82">
        <v>1E-3</v>
      </c>
      <c r="AE140" s="82">
        <v>1E-3</v>
      </c>
      <c r="AF140" s="82">
        <v>1E-3</v>
      </c>
      <c r="AG140" s="82">
        <v>1E-3</v>
      </c>
      <c r="AH140" s="75">
        <f t="shared" si="349"/>
        <v>0.14702795627215937</v>
      </c>
      <c r="AI140" s="75">
        <f t="shared" si="276"/>
        <v>4.5243199814283305E-2</v>
      </c>
      <c r="AJ140" s="75">
        <f t="shared" si="277"/>
        <v>5.8333366537227746E-2</v>
      </c>
      <c r="AK140" s="75">
        <f t="shared" si="278"/>
        <v>2.9763953233158873E-2</v>
      </c>
      <c r="AL140" s="75">
        <f t="shared" si="279"/>
        <v>7.0577400810400134E-2</v>
      </c>
      <c r="AM140" s="75">
        <f t="shared" si="352"/>
        <v>9.3074569474928259E-3</v>
      </c>
      <c r="AN140" s="80">
        <v>1E-3</v>
      </c>
      <c r="AO140" s="75">
        <f t="shared" si="282"/>
        <v>1.8216733918622319E-2</v>
      </c>
      <c r="AP140" s="80">
        <v>1E-3</v>
      </c>
      <c r="AQ140" s="75">
        <f t="shared" si="283"/>
        <v>8.097985269289211E-2</v>
      </c>
      <c r="AR140" s="75">
        <f t="shared" si="284"/>
        <v>0.16813149501941582</v>
      </c>
      <c r="AS140" s="75">
        <f t="shared" si="285"/>
        <v>7.7943730373121731E-2</v>
      </c>
      <c r="AT140" s="75">
        <f t="shared" si="286"/>
        <v>0.11646764308627386</v>
      </c>
      <c r="AU140" s="75">
        <f t="shared" si="287"/>
        <v>7.3115798159716361E-2</v>
      </c>
      <c r="AV140" s="75">
        <f>V140*$G140/200000</f>
        <v>4.6288422252237045E-3</v>
      </c>
      <c r="AW140" s="75">
        <f t="shared" si="288"/>
        <v>4.2804347459057908E-3</v>
      </c>
      <c r="AX140" s="80">
        <v>1E-3</v>
      </c>
      <c r="AY140" s="75">
        <f t="shared" si="289"/>
        <v>9.6707961759243621E-2</v>
      </c>
      <c r="AZ140" s="75">
        <f t="shared" si="290"/>
        <v>0.12164398277899713</v>
      </c>
      <c r="BA140" s="75">
        <f t="shared" si="291"/>
        <v>3.8623457707242945E-2</v>
      </c>
      <c r="BB140" s="80">
        <v>1E-3</v>
      </c>
      <c r="BC140" s="75">
        <f t="shared" si="292"/>
        <v>1.3388801705216951E-2</v>
      </c>
      <c r="BD140" s="80">
        <v>1E-3</v>
      </c>
      <c r="BE140" s="80">
        <v>1E-3</v>
      </c>
      <c r="BF140" s="80">
        <v>1E-3</v>
      </c>
      <c r="BG140" s="75">
        <f>AG140*$G140/200000</f>
        <v>1.17921E-3</v>
      </c>
      <c r="BH140" s="75"/>
      <c r="BI140" s="73">
        <f t="shared" si="295"/>
        <v>2.5837709247999117</v>
      </c>
      <c r="BJ140" s="73">
        <f t="shared" si="296"/>
        <v>0.71708840111791783</v>
      </c>
      <c r="BK140" s="73">
        <f t="shared" si="297"/>
        <v>1.5782658619971808</v>
      </c>
      <c r="BL140" s="73">
        <f t="shared" si="298"/>
        <v>0.28563390453648851</v>
      </c>
      <c r="BM140" s="73">
        <f t="shared" si="299"/>
        <v>1.6781410433345199</v>
      </c>
      <c r="BN140" s="73">
        <f t="shared" si="300"/>
        <v>5.8128711245699405E-2</v>
      </c>
      <c r="BO140" s="73">
        <f t="shared" si="301"/>
        <v>0.4175762130021668</v>
      </c>
      <c r="BP140" s="73">
        <f t="shared" si="302"/>
        <v>0.59627753766699398</v>
      </c>
      <c r="BQ140" s="73">
        <f t="shared" si="303"/>
        <v>8.8020498495178373E-2</v>
      </c>
      <c r="BR140" s="73">
        <f t="shared" si="304"/>
        <v>2.2227915019695823</v>
      </c>
      <c r="BS140" s="73">
        <f t="shared" si="305"/>
        <v>1.9195280659994749</v>
      </c>
      <c r="BT140" s="73">
        <f t="shared" si="306"/>
        <v>1.2835794638588998</v>
      </c>
      <c r="BU140" s="73">
        <f t="shared" si="307"/>
        <v>1.5794002740025375</v>
      </c>
      <c r="BV140" s="73">
        <f t="shared" si="308"/>
        <v>1.0751357805561921</v>
      </c>
      <c r="BW140" s="73">
        <f t="shared" si="309"/>
        <v>0.12756977990427093</v>
      </c>
      <c r="BX140" s="73">
        <f t="shared" si="310"/>
        <v>9.5324144762635163E-2</v>
      </c>
      <c r="BY140" s="73">
        <f t="shared" si="311"/>
        <v>1.7000000000000008E-2</v>
      </c>
      <c r="BZ140" s="73">
        <f t="shared" si="312"/>
        <v>1.4195474683919926</v>
      </c>
      <c r="CA140" s="73">
        <f t="shared" si="313"/>
        <v>2.4927355299149578</v>
      </c>
      <c r="CB140" s="73">
        <f t="shared" si="314"/>
        <v>0.70222901989757269</v>
      </c>
      <c r="CC140" s="73">
        <f t="shared" si="315"/>
        <v>1.7000000000000008E-2</v>
      </c>
      <c r="CD140" s="73">
        <f t="shared" si="316"/>
        <v>0.23882057886785557</v>
      </c>
      <c r="CE140" s="73">
        <f t="shared" si="317"/>
        <v>1.7000000000000008E-2</v>
      </c>
      <c r="CF140" s="73">
        <f t="shared" si="318"/>
        <v>1.7000000000000008E-2</v>
      </c>
      <c r="CG140" s="73">
        <f t="shared" si="319"/>
        <v>1.7000000000000008E-2</v>
      </c>
      <c r="CH140" s="73">
        <f t="shared" si="320"/>
        <v>0.11066799400078986</v>
      </c>
      <c r="CI140" s="73"/>
      <c r="CJ140" s="73">
        <f t="shared" si="350"/>
        <v>21.355232698322816</v>
      </c>
      <c r="CK140" s="73"/>
      <c r="CL140" s="78">
        <f t="shared" si="351"/>
        <v>0.12099006184104162</v>
      </c>
      <c r="CM140" s="78">
        <f t="shared" si="321"/>
        <v>3.3579048809626692E-2</v>
      </c>
      <c r="CN140" s="78">
        <f t="shared" si="322"/>
        <v>7.3905346024215113E-2</v>
      </c>
      <c r="CO140" s="78">
        <f t="shared" si="323"/>
        <v>1.3375359031274871E-2</v>
      </c>
      <c r="CP140" s="78">
        <f t="shared" si="324"/>
        <v>7.8582194211647097E-2</v>
      </c>
      <c r="CQ140" s="78">
        <f t="shared" si="325"/>
        <v>2.721989128700278E-3</v>
      </c>
      <c r="CR140" s="78">
        <f t="shared" si="326"/>
        <v>1.9553812356020928E-2</v>
      </c>
      <c r="CS140" s="78">
        <f t="shared" si="327"/>
        <v>2.7921846888319043E-2</v>
      </c>
      <c r="CT140" s="78">
        <f t="shared" si="328"/>
        <v>4.1217297764257694E-3</v>
      </c>
      <c r="CU140" s="78">
        <f t="shared" si="329"/>
        <v>0.10408650345187551</v>
      </c>
      <c r="CV140" s="78">
        <f t="shared" si="330"/>
        <v>8.9885607575244525E-2</v>
      </c>
      <c r="CW140" s="78">
        <f t="shared" si="331"/>
        <v>6.0106086503084966E-2</v>
      </c>
      <c r="CX140" s="78">
        <f t="shared" si="332"/>
        <v>7.3958467056487731E-2</v>
      </c>
      <c r="CY140" s="78">
        <f t="shared" si="333"/>
        <v>5.034530860628976E-2</v>
      </c>
      <c r="CZ140" s="78">
        <f t="shared" si="334"/>
        <v>5.9737012331544355E-3</v>
      </c>
      <c r="DA140" s="78">
        <f t="shared" si="335"/>
        <v>4.4637371134860857E-3</v>
      </c>
      <c r="DB140" s="78">
        <f t="shared" si="336"/>
        <v>7.9605782058910293E-4</v>
      </c>
      <c r="DC140" s="78">
        <f t="shared" si="337"/>
        <v>6.6473050818288679E-2</v>
      </c>
      <c r="DD140" s="78">
        <f t="shared" si="338"/>
        <v>0.11672715372053664</v>
      </c>
      <c r="DE140" s="78">
        <f t="shared" si="339"/>
        <v>3.288322959612254E-2</v>
      </c>
      <c r="DF140" s="78">
        <f t="shared" si="340"/>
        <v>7.9605782058910293E-4</v>
      </c>
      <c r="DG140" s="78">
        <f t="shared" si="341"/>
        <v>1.1183234677963116E-2</v>
      </c>
      <c r="DH140" s="78">
        <f t="shared" si="342"/>
        <v>7.9605782058910293E-4</v>
      </c>
      <c r="DI140" s="78">
        <f t="shared" si="343"/>
        <v>7.9605782058910293E-4</v>
      </c>
      <c r="DJ140" s="78">
        <f t="shared" si="344"/>
        <v>7.9605782058910293E-4</v>
      </c>
      <c r="DK140" s="78">
        <f t="shared" si="345"/>
        <v>5.1822424772492151E-3</v>
      </c>
      <c r="DN140" s="78">
        <f t="shared" si="353"/>
        <v>0.24184981570615829</v>
      </c>
      <c r="DO140" s="78">
        <f t="shared" si="354"/>
        <v>0.1994419480767638</v>
      </c>
      <c r="DP140" s="78">
        <f t="shared" si="355"/>
        <v>0.16858488839583738</v>
      </c>
      <c r="DQ140" s="78">
        <f t="shared" si="356"/>
        <v>0.11423335472764318</v>
      </c>
      <c r="DR140" s="78">
        <f t="shared" si="357"/>
        <v>0.12877984258468733</v>
      </c>
      <c r="DS140" s="78">
        <f t="shared" si="358"/>
        <v>5.4319378149466017E-2</v>
      </c>
      <c r="DT140" s="78">
        <f t="shared" si="359"/>
        <v>0.15568389247264125</v>
      </c>
      <c r="DU140" s="78">
        <f t="shared" si="360"/>
        <v>0.22601568769186484</v>
      </c>
      <c r="DV140" s="78">
        <f t="shared" si="361"/>
        <v>0.25819992730663077</v>
      </c>
      <c r="DW140" s="78">
        <f t="shared" si="362"/>
        <v>0.32803666458669273</v>
      </c>
      <c r="DX140" s="78">
        <f t="shared" si="363"/>
        <v>0.27429546974110697</v>
      </c>
      <c r="DY140" s="78">
        <f t="shared" si="364"/>
        <v>0.19038356339901691</v>
      </c>
      <c r="DZ140" s="78">
        <f t="shared" si="365"/>
        <v>0.13474121400941799</v>
      </c>
      <c r="EA140" s="78">
        <f t="shared" si="366"/>
        <v>6.1578804773519388E-2</v>
      </c>
      <c r="EB140" s="78">
        <f t="shared" si="367"/>
        <v>7.7706546985518307E-2</v>
      </c>
      <c r="EC140" s="78">
        <f t="shared" si="368"/>
        <v>0.18845999947290051</v>
      </c>
      <c r="ED140" s="78">
        <f t="shared" si="369"/>
        <v>0.21687949195553696</v>
      </c>
      <c r="EE140" s="78">
        <f t="shared" si="370"/>
        <v>0.21687949195553696</v>
      </c>
      <c r="EF140" s="78">
        <f t="shared" si="371"/>
        <v>0.16158967581521141</v>
      </c>
      <c r="EG140" s="78">
        <f t="shared" si="372"/>
        <v>4.5658579915263856E-2</v>
      </c>
      <c r="EH140" s="78">
        <f t="shared" si="373"/>
        <v>1.3571408139730425E-2</v>
      </c>
      <c r="EI140" s="78">
        <f t="shared" si="374"/>
        <v>1.3571408139730425E-2</v>
      </c>
      <c r="EJ140" s="78">
        <f t="shared" si="375"/>
        <v>7.5704159390165239E-3</v>
      </c>
      <c r="EK140" s="78">
        <f t="shared" si="376"/>
        <v>0.12776441995946905</v>
      </c>
      <c r="EL140" s="78">
        <f t="shared" si="377"/>
        <v>0.16054741094850664</v>
      </c>
      <c r="EM140" s="78">
        <f t="shared" si="378"/>
        <v>0.23365669915213264</v>
      </c>
    </row>
    <row r="141" spans="1:143" x14ac:dyDescent="0.25">
      <c r="A141" s="79">
        <f t="shared" si="346"/>
        <v>7.9315226359715841E-4</v>
      </c>
      <c r="B141">
        <v>1982</v>
      </c>
      <c r="C141" s="79">
        <f t="shared" si="275"/>
        <v>0.32528049695880934</v>
      </c>
      <c r="D141" s="81">
        <f t="shared" si="347"/>
        <v>1E-3</v>
      </c>
      <c r="E141" s="74">
        <f t="shared" si="348"/>
        <v>0.16770133150661473</v>
      </c>
      <c r="F141">
        <v>1982</v>
      </c>
      <c r="G141" s="72">
        <v>239903</v>
      </c>
      <c r="H141" s="27">
        <v>9.4361433403262404E-2</v>
      </c>
      <c r="I141" s="27">
        <v>3.4165346577043287E-2</v>
      </c>
      <c r="J141" s="27">
        <v>5.4416234961681721E-2</v>
      </c>
      <c r="K141" s="27">
        <v>2.1021535299910091E-2</v>
      </c>
      <c r="L141" s="27">
        <v>6.3278674487305731E-2</v>
      </c>
      <c r="M141" s="27">
        <v>7.0642633899901525E-3</v>
      </c>
      <c r="N141" s="82">
        <v>1E-3</v>
      </c>
      <c r="O141" s="27">
        <v>1.9694310056942246E-2</v>
      </c>
      <c r="P141" s="82">
        <v>1E-3</v>
      </c>
      <c r="Q141" s="27">
        <v>9.2777325855204013E-2</v>
      </c>
      <c r="R141" s="27">
        <v>0.16770133150661473</v>
      </c>
      <c r="S141" s="27">
        <v>5.9639508498522925E-2</v>
      </c>
      <c r="T141" s="27">
        <v>9.6416491843986818E-2</v>
      </c>
      <c r="U141" s="27">
        <v>6.4648713447788678E-2</v>
      </c>
      <c r="V141" s="82">
        <v>1E-3</v>
      </c>
      <c r="W141" s="27">
        <v>8.0061651753221726E-3</v>
      </c>
      <c r="X141" s="82">
        <v>1E-3</v>
      </c>
      <c r="Y141" s="27">
        <v>7.4453054758744697E-2</v>
      </c>
      <c r="Z141" s="27">
        <v>9.9327824635013065E-2</v>
      </c>
      <c r="AA141" s="27">
        <v>2.6073553966690928E-2</v>
      </c>
      <c r="AB141" s="82">
        <v>1E-3</v>
      </c>
      <c r="AC141" s="27">
        <v>1.2715674101982275E-2</v>
      </c>
      <c r="AD141" s="82">
        <v>1E-3</v>
      </c>
      <c r="AE141" s="82">
        <v>1E-3</v>
      </c>
      <c r="AF141" s="82">
        <v>1E-3</v>
      </c>
      <c r="AG141" s="82">
        <v>1E-3</v>
      </c>
      <c r="AH141" s="75">
        <f t="shared" si="349"/>
        <v>0.11318795478871431</v>
      </c>
      <c r="AI141" s="75">
        <f t="shared" si="276"/>
        <v>4.0981845699362078E-2</v>
      </c>
      <c r="AJ141" s="75">
        <f t="shared" si="277"/>
        <v>6.5273090080061644E-2</v>
      </c>
      <c r="AK141" s="75">
        <f t="shared" si="278"/>
        <v>2.5215646915271655E-2</v>
      </c>
      <c r="AL141" s="75">
        <f t="shared" si="279"/>
        <v>7.5903719227640526E-2</v>
      </c>
      <c r="AM141" s="75">
        <f t="shared" si="352"/>
        <v>8.4736899002440368E-3</v>
      </c>
      <c r="AN141" s="80">
        <v>1E-3</v>
      </c>
      <c r="AO141" s="75">
        <f t="shared" si="282"/>
        <v>2.3623620327953076E-2</v>
      </c>
      <c r="AP141" s="80">
        <v>1E-3</v>
      </c>
      <c r="AQ141" s="75">
        <f t="shared" si="283"/>
        <v>0.11128779402320504</v>
      </c>
      <c r="AR141" s="75">
        <f t="shared" si="284"/>
        <v>0.20116026266215697</v>
      </c>
      <c r="AS141" s="75">
        <f t="shared" si="285"/>
        <v>7.1538485036605731E-2</v>
      </c>
      <c r="AT141" s="75">
        <f t="shared" si="286"/>
        <v>0.11565302821423984</v>
      </c>
      <c r="AU141" s="75">
        <f t="shared" si="287"/>
        <v>7.754710151132424E-2</v>
      </c>
      <c r="AV141" s="80">
        <v>1E-3</v>
      </c>
      <c r="AW141" s="75">
        <f t="shared" si="288"/>
        <v>9.6035152202765747E-3</v>
      </c>
      <c r="AX141" s="80">
        <v>1E-3</v>
      </c>
      <c r="AY141" s="75">
        <f t="shared" si="289"/>
        <v>8.9307555978935652E-2</v>
      </c>
      <c r="AZ141" s="75">
        <f t="shared" si="290"/>
        <v>0.1191452155670677</v>
      </c>
      <c r="BA141" s="75">
        <f t="shared" si="291"/>
        <v>3.1275619086355268E-2</v>
      </c>
      <c r="BB141" s="80">
        <v>1E-3</v>
      </c>
      <c r="BC141" s="75">
        <f t="shared" si="292"/>
        <v>1.5252641820439269E-2</v>
      </c>
      <c r="BD141" s="80">
        <v>1E-3</v>
      </c>
      <c r="BE141" s="80">
        <v>1E-3</v>
      </c>
      <c r="BF141" s="80">
        <v>1E-3</v>
      </c>
      <c r="BG141" s="75">
        <f>AG141*$G141/200000</f>
        <v>1.199515E-3</v>
      </c>
      <c r="BH141" s="75"/>
      <c r="BI141" s="73">
        <f t="shared" si="295"/>
        <v>2.4367429685277524</v>
      </c>
      <c r="BJ141" s="73">
        <f t="shared" si="296"/>
        <v>0.67184520130363456</v>
      </c>
      <c r="BK141" s="73">
        <f t="shared" si="297"/>
        <v>1.5199324954599531</v>
      </c>
      <c r="BL141" s="73">
        <f t="shared" si="298"/>
        <v>0.25586995130332962</v>
      </c>
      <c r="BM141" s="73">
        <f t="shared" si="299"/>
        <v>1.6075636425241198</v>
      </c>
      <c r="BN141" s="73">
        <f t="shared" si="300"/>
        <v>4.8821254298206579E-2</v>
      </c>
      <c r="BO141" s="73">
        <f t="shared" si="301"/>
        <v>0.4165762130021668</v>
      </c>
      <c r="BP141" s="73">
        <f t="shared" si="302"/>
        <v>0.57806080374837165</v>
      </c>
      <c r="BQ141" s="73">
        <f t="shared" si="303"/>
        <v>8.7020498495178372E-2</v>
      </c>
      <c r="BR141" s="73">
        <f t="shared" si="304"/>
        <v>2.1418116492766903</v>
      </c>
      <c r="BS141" s="73">
        <f t="shared" si="305"/>
        <v>1.7513965709800592</v>
      </c>
      <c r="BT141" s="73">
        <f t="shared" si="306"/>
        <v>1.2056357334857781</v>
      </c>
      <c r="BU141" s="73">
        <f t="shared" si="307"/>
        <v>1.4629326309162636</v>
      </c>
      <c r="BV141" s="73">
        <f t="shared" si="308"/>
        <v>1.0020199823964757</v>
      </c>
      <c r="BW141" s="73">
        <f t="shared" si="309"/>
        <v>0.12294093767904724</v>
      </c>
      <c r="BX141" s="73">
        <f t="shared" si="310"/>
        <v>9.1043710016729368E-2</v>
      </c>
      <c r="BY141" s="73">
        <f t="shared" si="311"/>
        <v>1.6000000000000007E-2</v>
      </c>
      <c r="BZ141" s="73">
        <f t="shared" si="312"/>
        <v>1.322839506632749</v>
      </c>
      <c r="CA141" s="73">
        <f t="shared" si="313"/>
        <v>2.3710915471359608</v>
      </c>
      <c r="CB141" s="73">
        <f t="shared" si="314"/>
        <v>0.66360556219032973</v>
      </c>
      <c r="CC141" s="73">
        <f t="shared" si="315"/>
        <v>1.6000000000000007E-2</v>
      </c>
      <c r="CD141" s="73">
        <f t="shared" si="316"/>
        <v>0.22543177716263862</v>
      </c>
      <c r="CE141" s="73">
        <f t="shared" si="317"/>
        <v>1.6000000000000007E-2</v>
      </c>
      <c r="CF141" s="73">
        <f t="shared" si="318"/>
        <v>1.6000000000000007E-2</v>
      </c>
      <c r="CG141" s="73">
        <f t="shared" si="319"/>
        <v>1.6000000000000007E-2</v>
      </c>
      <c r="CH141" s="73">
        <f t="shared" si="320"/>
        <v>0.10948878400078986</v>
      </c>
      <c r="CI141" s="73"/>
      <c r="CJ141" s="73">
        <f t="shared" si="350"/>
        <v>20.172671420536219</v>
      </c>
      <c r="CK141" s="73"/>
      <c r="CL141" s="78">
        <f t="shared" si="351"/>
        <v>0.12079426258076534</v>
      </c>
      <c r="CM141" s="78">
        <f t="shared" si="321"/>
        <v>3.330472138755413E-2</v>
      </c>
      <c r="CN141" s="78">
        <f t="shared" si="322"/>
        <v>7.5346118705558685E-2</v>
      </c>
      <c r="CO141" s="78">
        <f t="shared" si="323"/>
        <v>1.2683989441420657E-2</v>
      </c>
      <c r="CP141" s="78">
        <f t="shared" si="324"/>
        <v>7.9690171371531143E-2</v>
      </c>
      <c r="CQ141" s="78">
        <f t="shared" si="325"/>
        <v>2.4201680223921896E-3</v>
      </c>
      <c r="CR141" s="78">
        <f t="shared" si="326"/>
        <v>2.065052289396253E-2</v>
      </c>
      <c r="CS141" s="78">
        <f t="shared" si="327"/>
        <v>2.8655639686863348E-2</v>
      </c>
      <c r="CT141" s="78">
        <f t="shared" si="328"/>
        <v>4.3137815850502383E-3</v>
      </c>
      <c r="CU141" s="78">
        <f t="shared" si="329"/>
        <v>0.10617392236391059</v>
      </c>
      <c r="CV141" s="78">
        <f t="shared" si="330"/>
        <v>8.6820259670570915E-2</v>
      </c>
      <c r="CW141" s="78">
        <f t="shared" si="331"/>
        <v>5.9765794442991557E-2</v>
      </c>
      <c r="CX141" s="78">
        <f t="shared" si="332"/>
        <v>7.2520520481336267E-2</v>
      </c>
      <c r="CY141" s="78">
        <f t="shared" si="333"/>
        <v>4.9672151075459324E-2</v>
      </c>
      <c r="CZ141" s="78">
        <f t="shared" si="334"/>
        <v>6.0944301880558414E-3</v>
      </c>
      <c r="DA141" s="78">
        <f t="shared" si="335"/>
        <v>4.5132202928782599E-3</v>
      </c>
      <c r="DB141" s="78">
        <f t="shared" si="336"/>
        <v>7.9315226359715841E-4</v>
      </c>
      <c r="DC141" s="78">
        <f t="shared" si="337"/>
        <v>6.557582181634454E-2</v>
      </c>
      <c r="DD141" s="78">
        <f t="shared" si="338"/>
        <v>0.11753978923793594</v>
      </c>
      <c r="DE141" s="78">
        <f t="shared" si="339"/>
        <v>3.2896265861682795E-2</v>
      </c>
      <c r="DF141" s="78">
        <f t="shared" si="340"/>
        <v>7.9315226359715841E-4</v>
      </c>
      <c r="DG141" s="78">
        <f t="shared" si="341"/>
        <v>1.117510777145481E-2</v>
      </c>
      <c r="DH141" s="78">
        <f t="shared" si="342"/>
        <v>7.9315226359715841E-4</v>
      </c>
      <c r="DI141" s="78">
        <f t="shared" si="343"/>
        <v>7.9315226359715841E-4</v>
      </c>
      <c r="DJ141" s="78">
        <f t="shared" si="344"/>
        <v>7.9315226359715841E-4</v>
      </c>
      <c r="DK141" s="78">
        <f t="shared" si="345"/>
        <v>5.4275798042954237E-3</v>
      </c>
      <c r="DN141" s="78">
        <f t="shared" si="353"/>
        <v>0.24212909211529882</v>
      </c>
      <c r="DO141" s="78">
        <f t="shared" si="354"/>
        <v>0.20102500090606462</v>
      </c>
      <c r="DP141" s="78">
        <f t="shared" si="355"/>
        <v>0.17014044754090268</v>
      </c>
      <c r="DQ141" s="78">
        <f t="shared" si="356"/>
        <v>0.11544485172930652</v>
      </c>
      <c r="DR141" s="78">
        <f t="shared" si="357"/>
        <v>0.13141650197474922</v>
      </c>
      <c r="DS141" s="78">
        <f t="shared" si="358"/>
        <v>5.6040112188268307E-2</v>
      </c>
      <c r="DT141" s="78">
        <f t="shared" si="359"/>
        <v>0.15979386652978669</v>
      </c>
      <c r="DU141" s="78">
        <f t="shared" si="360"/>
        <v>0.22596360330639509</v>
      </c>
      <c r="DV141" s="78">
        <f t="shared" si="361"/>
        <v>0.25707375806252331</v>
      </c>
      <c r="DW141" s="78">
        <f t="shared" si="362"/>
        <v>0.32528049695880934</v>
      </c>
      <c r="DX141" s="78">
        <f t="shared" si="363"/>
        <v>0.26877872567035804</v>
      </c>
      <c r="DY141" s="78">
        <f t="shared" si="364"/>
        <v>0.18805289618784299</v>
      </c>
      <c r="DZ141" s="78">
        <f t="shared" si="365"/>
        <v>0.13280032203772968</v>
      </c>
      <c r="EA141" s="78">
        <f t="shared" si="366"/>
        <v>6.1072953819990582E-2</v>
      </c>
      <c r="EB141" s="78">
        <f t="shared" si="367"/>
        <v>7.6976624560875798E-2</v>
      </c>
      <c r="EC141" s="78">
        <f t="shared" si="368"/>
        <v>0.18842198361075591</v>
      </c>
      <c r="ED141" s="78">
        <f t="shared" si="369"/>
        <v>0.21680502917956043</v>
      </c>
      <c r="EE141" s="78">
        <f t="shared" si="370"/>
        <v>0.21680502917956043</v>
      </c>
      <c r="EF141" s="78">
        <f t="shared" si="371"/>
        <v>0.16240431513467071</v>
      </c>
      <c r="EG141" s="78">
        <f t="shared" si="372"/>
        <v>4.5657678160331915E-2</v>
      </c>
      <c r="EH141" s="78">
        <f t="shared" si="373"/>
        <v>1.3554564562246284E-2</v>
      </c>
      <c r="EI141" s="78">
        <f t="shared" si="374"/>
        <v>1.3554564562246284E-2</v>
      </c>
      <c r="EJ141" s="78">
        <f t="shared" si="375"/>
        <v>7.8070365950868989E-3</v>
      </c>
      <c r="EK141" s="78">
        <f t="shared" si="376"/>
        <v>0.12780814691225509</v>
      </c>
      <c r="EL141" s="78">
        <f t="shared" si="377"/>
        <v>0.16031971603621206</v>
      </c>
      <c r="EM141" s="78">
        <f t="shared" si="378"/>
        <v>0.23487268247817358</v>
      </c>
    </row>
    <row r="142" spans="1:143" x14ac:dyDescent="0.25">
      <c r="A142" s="79">
        <f t="shared" si="346"/>
        <v>7.9076216375527949E-4</v>
      </c>
      <c r="B142">
        <v>1983</v>
      </c>
      <c r="C142" s="79">
        <f t="shared" si="275"/>
        <v>0.31958057218286662</v>
      </c>
      <c r="D142" s="81">
        <f t="shared" si="347"/>
        <v>1E-3</v>
      </c>
      <c r="E142" s="74">
        <f t="shared" si="348"/>
        <v>0.13039591315453383</v>
      </c>
      <c r="F142">
        <v>1983</v>
      </c>
      <c r="G142" s="72">
        <v>242570</v>
      </c>
      <c r="H142" s="27">
        <v>0.13039591315453383</v>
      </c>
      <c r="I142" s="27">
        <v>3.2524478501489998E-2</v>
      </c>
      <c r="J142" s="27">
        <v>5.7002979991485736E-2</v>
      </c>
      <c r="K142" s="27">
        <v>1.1919965942954448E-2</v>
      </c>
      <c r="L142" s="27">
        <v>6.8114091102596849E-2</v>
      </c>
      <c r="M142" s="27">
        <v>8.2162622392507444E-3</v>
      </c>
      <c r="N142" s="82">
        <v>1E-3</v>
      </c>
      <c r="O142" s="27">
        <v>2.3925074499787143E-2</v>
      </c>
      <c r="P142" s="82">
        <v>1E-3</v>
      </c>
      <c r="Q142" s="27">
        <v>0.10391656023839932</v>
      </c>
      <c r="R142" s="27">
        <v>0.12877820349084718</v>
      </c>
      <c r="S142" s="27">
        <v>8.8420604512558537E-2</v>
      </c>
      <c r="T142" s="27">
        <v>6.8326947637292468E-2</v>
      </c>
      <c r="U142" s="27">
        <v>5.7811834823329078E-2</v>
      </c>
      <c r="V142" s="27">
        <v>3.6611323967645805E-3</v>
      </c>
      <c r="W142" s="27">
        <v>3.5759897828863347E-3</v>
      </c>
      <c r="X142" s="82">
        <v>1E-3</v>
      </c>
      <c r="Y142" s="27">
        <v>7.6500638569604082E-2</v>
      </c>
      <c r="Z142" s="27">
        <v>0.10391656023839932</v>
      </c>
      <c r="AA142" s="27">
        <v>2.0689655172413793E-2</v>
      </c>
      <c r="AB142" s="82">
        <v>1E-3</v>
      </c>
      <c r="AC142" s="27">
        <v>8.2162622392507444E-3</v>
      </c>
      <c r="AD142" s="82">
        <v>1E-3</v>
      </c>
      <c r="AE142" s="82">
        <v>1E-3</v>
      </c>
      <c r="AF142" s="82">
        <v>1E-3</v>
      </c>
      <c r="AG142" s="82">
        <v>1E-3</v>
      </c>
      <c r="AH142" s="75">
        <f t="shared" si="349"/>
        <v>0.15815068326947634</v>
      </c>
      <c r="AI142" s="75">
        <f t="shared" si="276"/>
        <v>3.9447313750532141E-2</v>
      </c>
      <c r="AJ142" s="75">
        <f t="shared" si="277"/>
        <v>6.9136064282673479E-2</v>
      </c>
      <c r="AK142" s="75">
        <f t="shared" si="278"/>
        <v>1.4457130693912301E-2</v>
      </c>
      <c r="AL142" s="75">
        <f t="shared" si="279"/>
        <v>8.2612175393784584E-2</v>
      </c>
      <c r="AM142" s="75">
        <f t="shared" si="352"/>
        <v>9.9650936568752655E-3</v>
      </c>
      <c r="AN142" s="80">
        <v>1E-3</v>
      </c>
      <c r="AO142" s="75">
        <f t="shared" si="282"/>
        <v>2.901752660706684E-2</v>
      </c>
      <c r="AP142" s="80">
        <v>1E-3</v>
      </c>
      <c r="AQ142" s="75">
        <f t="shared" si="283"/>
        <v>0.1260352000851426</v>
      </c>
      <c r="AR142" s="75">
        <f t="shared" si="284"/>
        <v>0.15618864410387398</v>
      </c>
      <c r="AS142" s="75">
        <f t="shared" si="285"/>
        <v>0.10724093018305662</v>
      </c>
      <c r="AT142" s="75">
        <f t="shared" si="286"/>
        <v>8.2870338441890165E-2</v>
      </c>
      <c r="AU142" s="75">
        <f t="shared" si="287"/>
        <v>7.0117083865474675E-2</v>
      </c>
      <c r="AV142" s="75">
        <f>V142*$G142/200000</f>
        <v>4.4404044274159215E-3</v>
      </c>
      <c r="AW142" s="75">
        <f t="shared" si="288"/>
        <v>4.3371392081736912E-3</v>
      </c>
      <c r="AX142" s="80">
        <v>1E-3</v>
      </c>
      <c r="AY142" s="75">
        <f t="shared" si="289"/>
        <v>9.2783799489144309E-2</v>
      </c>
      <c r="AZ142" s="75">
        <f t="shared" si="290"/>
        <v>0.1260352000851426</v>
      </c>
      <c r="BA142" s="75">
        <f t="shared" si="291"/>
        <v>2.509344827586207E-2</v>
      </c>
      <c r="BB142" s="80">
        <v>1E-3</v>
      </c>
      <c r="BC142" s="75">
        <f t="shared" si="292"/>
        <v>9.9650936568752655E-3</v>
      </c>
      <c r="BD142" s="80">
        <v>1E-3</v>
      </c>
      <c r="BE142" s="80">
        <v>1E-3</v>
      </c>
      <c r="BF142" s="80">
        <v>1E-3</v>
      </c>
      <c r="BG142" s="75">
        <f>AG142*$G142/200000</f>
        <v>1.2128499999999999E-3</v>
      </c>
      <c r="BH142" s="75"/>
      <c r="BI142" s="73">
        <f t="shared" si="295"/>
        <v>2.3235550137390382</v>
      </c>
      <c r="BJ142" s="73">
        <f t="shared" si="296"/>
        <v>0.63086335560427254</v>
      </c>
      <c r="BK142" s="73">
        <f t="shared" si="297"/>
        <v>1.4546594053798916</v>
      </c>
      <c r="BL142" s="73">
        <f t="shared" si="298"/>
        <v>0.23065430438805795</v>
      </c>
      <c r="BM142" s="73">
        <f t="shared" si="299"/>
        <v>1.5316599232964792</v>
      </c>
      <c r="BN142" s="73">
        <f t="shared" si="300"/>
        <v>4.034756439796254E-2</v>
      </c>
      <c r="BO142" s="73">
        <f t="shared" si="301"/>
        <v>0.41557621300216679</v>
      </c>
      <c r="BP142" s="73">
        <f t="shared" si="302"/>
        <v>0.55443718342041859</v>
      </c>
      <c r="BQ142" s="73">
        <f t="shared" si="303"/>
        <v>8.6020498495178371E-2</v>
      </c>
      <c r="BR142" s="73">
        <f t="shared" si="304"/>
        <v>2.0305238552534854</v>
      </c>
      <c r="BS142" s="73">
        <f t="shared" si="305"/>
        <v>1.5502363083179023</v>
      </c>
      <c r="BT142" s="73">
        <f t="shared" si="306"/>
        <v>1.1340972484491725</v>
      </c>
      <c r="BU142" s="73">
        <f t="shared" si="307"/>
        <v>1.3472796027020237</v>
      </c>
      <c r="BV142" s="73">
        <f t="shared" si="308"/>
        <v>0.92447288088515145</v>
      </c>
      <c r="BW142" s="73">
        <f t="shared" si="309"/>
        <v>0.12194093767904723</v>
      </c>
      <c r="BX142" s="73">
        <f t="shared" si="310"/>
        <v>8.14401947964528E-2</v>
      </c>
      <c r="BY142" s="73">
        <f t="shared" si="311"/>
        <v>1.5000000000000006E-2</v>
      </c>
      <c r="BZ142" s="73">
        <f t="shared" si="312"/>
        <v>1.2335319506538134</v>
      </c>
      <c r="CA142" s="73">
        <f t="shared" si="313"/>
        <v>2.251946331568893</v>
      </c>
      <c r="CB142" s="73">
        <f t="shared" si="314"/>
        <v>0.6323299431039745</v>
      </c>
      <c r="CC142" s="73">
        <f t="shared" si="315"/>
        <v>1.5000000000000006E-2</v>
      </c>
      <c r="CD142" s="73">
        <f t="shared" si="316"/>
        <v>0.21017913534219937</v>
      </c>
      <c r="CE142" s="73">
        <f t="shared" si="317"/>
        <v>1.5000000000000006E-2</v>
      </c>
      <c r="CF142" s="73">
        <f t="shared" si="318"/>
        <v>1.5000000000000006E-2</v>
      </c>
      <c r="CG142" s="73">
        <f t="shared" si="319"/>
        <v>1.5000000000000006E-2</v>
      </c>
      <c r="CH142" s="73">
        <f t="shared" si="320"/>
        <v>0.10828926900078986</v>
      </c>
      <c r="CI142" s="73"/>
      <c r="CJ142" s="73">
        <f t="shared" si="350"/>
        <v>18.969041119476373</v>
      </c>
      <c r="CK142" s="73"/>
      <c r="CL142" s="78">
        <f t="shared" si="351"/>
        <v>0.12249195935124729</v>
      </c>
      <c r="CM142" s="78">
        <f t="shared" si="321"/>
        <v>3.3257524807436711E-2</v>
      </c>
      <c r="CN142" s="78">
        <f t="shared" si="322"/>
        <v>7.6685974595011391E-2</v>
      </c>
      <c r="CO142" s="78">
        <f t="shared" si="323"/>
        <v>1.2159513121157966E-2</v>
      </c>
      <c r="CP142" s="78">
        <f t="shared" si="324"/>
        <v>8.0745247672211251E-2</v>
      </c>
      <c r="CQ142" s="78">
        <f t="shared" si="325"/>
        <v>2.1270218217058884E-3</v>
      </c>
      <c r="CR142" s="78">
        <f t="shared" si="326"/>
        <v>2.1908129693254546E-2</v>
      </c>
      <c r="CS142" s="78">
        <f t="shared" si="327"/>
        <v>2.9228529788527521E-2</v>
      </c>
      <c r="CT142" s="78">
        <f t="shared" si="328"/>
        <v>4.5347837011569993E-3</v>
      </c>
      <c r="CU142" s="78">
        <f t="shared" si="329"/>
        <v>0.10704409582246384</v>
      </c>
      <c r="CV142" s="78">
        <f t="shared" si="330"/>
        <v>8.1724547833164032E-2</v>
      </c>
      <c r="CW142" s="78">
        <f t="shared" si="331"/>
        <v>5.9786746272838406E-2</v>
      </c>
      <c r="CX142" s="78">
        <f t="shared" si="332"/>
        <v>7.102518225440034E-2</v>
      </c>
      <c r="CY142" s="78">
        <f t="shared" si="333"/>
        <v>4.8735878374787926E-2</v>
      </c>
      <c r="CZ142" s="78">
        <f t="shared" si="334"/>
        <v>6.4284186486287366E-3</v>
      </c>
      <c r="DA142" s="78">
        <f t="shared" si="335"/>
        <v>4.2933216435929629E-3</v>
      </c>
      <c r="DB142" s="78">
        <f t="shared" si="336"/>
        <v>7.9076216375527949E-4</v>
      </c>
      <c r="DC142" s="78">
        <f t="shared" si="337"/>
        <v>6.5028692957351988E-2</v>
      </c>
      <c r="DD142" s="78">
        <f t="shared" si="338"/>
        <v>0.11871693025414541</v>
      </c>
      <c r="DE142" s="78">
        <f t="shared" si="339"/>
        <v>3.3334839601076763E-2</v>
      </c>
      <c r="DF142" s="78">
        <f t="shared" si="340"/>
        <v>7.9076216375527949E-4</v>
      </c>
      <c r="DG142" s="78">
        <f t="shared" si="341"/>
        <v>1.1080113855960749E-2</v>
      </c>
      <c r="DH142" s="78">
        <f t="shared" si="342"/>
        <v>7.9076216375527949E-4</v>
      </c>
      <c r="DI142" s="78">
        <f t="shared" si="343"/>
        <v>7.9076216375527949E-4</v>
      </c>
      <c r="DJ142" s="78">
        <f t="shared" si="344"/>
        <v>7.9076216375527949E-4</v>
      </c>
      <c r="DK142" s="78">
        <f t="shared" si="345"/>
        <v>5.7087371111028051E-3</v>
      </c>
      <c r="DN142" s="78">
        <f t="shared" si="353"/>
        <v>0.24459497187485335</v>
      </c>
      <c r="DO142" s="78">
        <f t="shared" si="354"/>
        <v>0.20284826019581731</v>
      </c>
      <c r="DP142" s="78">
        <f t="shared" si="355"/>
        <v>0.17171775721008647</v>
      </c>
      <c r="DQ142" s="78">
        <f t="shared" si="356"/>
        <v>0.11693991230832966</v>
      </c>
      <c r="DR142" s="78">
        <f t="shared" si="357"/>
        <v>0.13400892897569922</v>
      </c>
      <c r="DS142" s="78">
        <f t="shared" si="358"/>
        <v>5.7798465004644951E-2</v>
      </c>
      <c r="DT142" s="78">
        <f t="shared" si="359"/>
        <v>0.16271553900540292</v>
      </c>
      <c r="DU142" s="78">
        <f t="shared" si="360"/>
        <v>0.22253195714531238</v>
      </c>
      <c r="DV142" s="78">
        <f t="shared" si="361"/>
        <v>0.25309017362962327</v>
      </c>
      <c r="DW142" s="78">
        <f t="shared" si="362"/>
        <v>0.31958057218286662</v>
      </c>
      <c r="DX142" s="78">
        <f t="shared" si="363"/>
        <v>0.26127235473519073</v>
      </c>
      <c r="DY142" s="78">
        <f t="shared" si="364"/>
        <v>0.18597622555065541</v>
      </c>
      <c r="DZ142" s="78">
        <f t="shared" si="365"/>
        <v>0.13048280092140996</v>
      </c>
      <c r="EA142" s="78">
        <f t="shared" si="366"/>
        <v>6.0248380830764912E-2</v>
      </c>
      <c r="EB142" s="78">
        <f t="shared" si="367"/>
        <v>7.6541195413328961E-2</v>
      </c>
      <c r="EC142" s="78">
        <f t="shared" si="368"/>
        <v>0.18882970701884566</v>
      </c>
      <c r="ED142" s="78">
        <f t="shared" si="369"/>
        <v>0.21787122497632944</v>
      </c>
      <c r="EE142" s="78">
        <f t="shared" si="370"/>
        <v>0.21787122497632944</v>
      </c>
      <c r="EF142" s="78">
        <f t="shared" si="371"/>
        <v>0.16392264587493821</v>
      </c>
      <c r="EG142" s="78">
        <f t="shared" si="372"/>
        <v>4.5996477784548073E-2</v>
      </c>
      <c r="EH142" s="78">
        <f t="shared" si="373"/>
        <v>1.3452400347226586E-2</v>
      </c>
      <c r="EI142" s="78">
        <f t="shared" si="374"/>
        <v>1.3452400347226586E-2</v>
      </c>
      <c r="EJ142" s="78">
        <f t="shared" si="375"/>
        <v>8.0810236023686442E-3</v>
      </c>
      <c r="EK142" s="78">
        <f t="shared" si="376"/>
        <v>0.12978222078986065</v>
      </c>
      <c r="EL142" s="78">
        <f t="shared" si="377"/>
        <v>0.16224898343354208</v>
      </c>
      <c r="EM142" s="78">
        <f t="shared" si="378"/>
        <v>0.23814419586479821</v>
      </c>
    </row>
    <row r="143" spans="1:143" x14ac:dyDescent="0.25">
      <c r="A143" s="79">
        <f t="shared" si="346"/>
        <v>7.8860199735987372E-4</v>
      </c>
      <c r="B143">
        <v>1984</v>
      </c>
      <c r="C143" s="79">
        <f t="shared" si="275"/>
        <v>0.31486635319222556</v>
      </c>
      <c r="D143" s="81">
        <f t="shared" si="347"/>
        <v>1E-3</v>
      </c>
      <c r="E143" s="74">
        <f t="shared" si="348"/>
        <v>0.14755380147442104</v>
      </c>
      <c r="F143">
        <v>1984</v>
      </c>
      <c r="G143" s="72">
        <v>234034</v>
      </c>
      <c r="H143" s="27">
        <v>8.9470548812271955E-2</v>
      </c>
      <c r="I143" s="27">
        <v>2.6249162260778912E-2</v>
      </c>
      <c r="J143" s="27">
        <v>5.998212822995011E-2</v>
      </c>
      <c r="K143" s="27">
        <v>1.3478293245960235E-2</v>
      </c>
      <c r="L143" s="27">
        <v>6.7875493335319087E-2</v>
      </c>
      <c r="M143" s="27">
        <v>5.8827909747561245E-3</v>
      </c>
      <c r="N143" s="27">
        <v>5.2125995978851737E-3</v>
      </c>
      <c r="O143" s="27">
        <v>2.9525653436592449E-2</v>
      </c>
      <c r="P143" s="82">
        <v>1E-3</v>
      </c>
      <c r="Q143" s="27">
        <v>0.11169856281182515</v>
      </c>
      <c r="R143" s="27">
        <v>0.14755380147442104</v>
      </c>
      <c r="S143" s="27">
        <v>9.0401370169037154E-2</v>
      </c>
      <c r="T143" s="27">
        <v>8.4593044902822254E-2</v>
      </c>
      <c r="U143" s="27">
        <v>5.5216322883312234E-2</v>
      </c>
      <c r="V143" s="82">
        <v>1E-3</v>
      </c>
      <c r="W143" s="27">
        <v>7.5582694169335019E-3</v>
      </c>
      <c r="X143" s="82">
        <v>1E-3</v>
      </c>
      <c r="Y143" s="27">
        <v>6.2997989425869386E-2</v>
      </c>
      <c r="Z143" s="27">
        <v>0.10265097922406732</v>
      </c>
      <c r="AA143" s="27">
        <v>2.7291682180355947E-2</v>
      </c>
      <c r="AB143" s="82">
        <v>1E-3</v>
      </c>
      <c r="AC143" s="27">
        <v>1.2361307617841984E-2</v>
      </c>
      <c r="AD143" s="82">
        <v>1E-3</v>
      </c>
      <c r="AE143" s="82">
        <v>1E-3</v>
      </c>
      <c r="AF143" s="82">
        <v>1E-3</v>
      </c>
      <c r="AG143" s="82">
        <v>1E-3</v>
      </c>
      <c r="AH143" s="75">
        <f t="shared" si="349"/>
        <v>0.10469575210365627</v>
      </c>
      <c r="AI143" s="75">
        <f t="shared" si="276"/>
        <v>3.0715982202695658E-2</v>
      </c>
      <c r="AJ143" s="75">
        <f t="shared" si="277"/>
        <v>7.0189286990840719E-2</v>
      </c>
      <c r="AK143" s="75">
        <f t="shared" si="278"/>
        <v>1.5771894407625289E-2</v>
      </c>
      <c r="AL143" s="75">
        <f t="shared" si="279"/>
        <v>7.942586603619034E-2</v>
      </c>
      <c r="AM143" s="75">
        <f t="shared" si="352"/>
        <v>6.8838655149303747E-3</v>
      </c>
      <c r="AN143" s="75">
        <f t="shared" ref="AN143:AN156" si="379">N143*$G143/200000</f>
        <v>6.0996276714572932E-3</v>
      </c>
      <c r="AO143" s="75">
        <f t="shared" si="282"/>
        <v>3.4550033881897382E-2</v>
      </c>
      <c r="AP143" s="80">
        <v>1E-3</v>
      </c>
      <c r="AQ143" s="75">
        <f t="shared" si="283"/>
        <v>0.13070630724551344</v>
      </c>
      <c r="AR143" s="75">
        <f t="shared" si="284"/>
        <v>0.17266303187132326</v>
      </c>
      <c r="AS143" s="75">
        <f t="shared" si="285"/>
        <v>0.10578497133070221</v>
      </c>
      <c r="AT143" s="75">
        <f t="shared" si="286"/>
        <v>9.8988243353935523E-2</v>
      </c>
      <c r="AU143" s="75">
        <f t="shared" si="287"/>
        <v>6.4612484548365476E-2</v>
      </c>
      <c r="AV143" s="80">
        <v>1E-3</v>
      </c>
      <c r="AW143" s="75">
        <f t="shared" si="288"/>
        <v>8.8444601236130748E-3</v>
      </c>
      <c r="AX143" s="80">
        <v>1E-3</v>
      </c>
      <c r="AY143" s="75">
        <f t="shared" si="289"/>
        <v>7.3718357286469582E-2</v>
      </c>
      <c r="AZ143" s="75">
        <f t="shared" si="290"/>
        <v>0.12011909635862687</v>
      </c>
      <c r="BA143" s="75">
        <f t="shared" si="291"/>
        <v>3.1935907736987117E-2</v>
      </c>
      <c r="BB143" s="80">
        <v>1E-3</v>
      </c>
      <c r="BC143" s="75">
        <f t="shared" si="292"/>
        <v>1.4464831335170155E-2</v>
      </c>
      <c r="BD143" s="80">
        <v>1E-3</v>
      </c>
      <c r="BE143" s="80">
        <v>1E-3</v>
      </c>
      <c r="BF143" s="80">
        <v>1E-3</v>
      </c>
      <c r="BG143" s="80">
        <v>1E-3</v>
      </c>
      <c r="BH143" s="80"/>
      <c r="BI143" s="73">
        <f t="shared" si="295"/>
        <v>2.165404330469562</v>
      </c>
      <c r="BJ143" s="73">
        <f t="shared" si="296"/>
        <v>0.59141604185374042</v>
      </c>
      <c r="BK143" s="73">
        <f t="shared" si="297"/>
        <v>1.3855233410972181</v>
      </c>
      <c r="BL143" s="73">
        <f t="shared" si="298"/>
        <v>0.21619717369414565</v>
      </c>
      <c r="BM143" s="73">
        <f t="shared" si="299"/>
        <v>1.4490477479026946</v>
      </c>
      <c r="BN143" s="73">
        <f t="shared" si="300"/>
        <v>3.0382470741087273E-2</v>
      </c>
      <c r="BO143" s="73">
        <f t="shared" si="301"/>
        <v>0.41457621300216679</v>
      </c>
      <c r="BP143" s="73">
        <f t="shared" si="302"/>
        <v>0.52541965681335179</v>
      </c>
      <c r="BQ143" s="73">
        <f t="shared" si="303"/>
        <v>8.502049849517837E-2</v>
      </c>
      <c r="BR143" s="73">
        <f t="shared" si="304"/>
        <v>1.9044886551683429</v>
      </c>
      <c r="BS143" s="73">
        <f t="shared" si="305"/>
        <v>1.3940476642140283</v>
      </c>
      <c r="BT143" s="73">
        <f t="shared" si="306"/>
        <v>1.0268563182661159</v>
      </c>
      <c r="BU143" s="73">
        <f t="shared" si="307"/>
        <v>1.2644092642601337</v>
      </c>
      <c r="BV143" s="73">
        <f t="shared" si="308"/>
        <v>0.85435579701967679</v>
      </c>
      <c r="BW143" s="73">
        <f t="shared" si="309"/>
        <v>0.11750053325163132</v>
      </c>
      <c r="BX143" s="73">
        <f t="shared" si="310"/>
        <v>7.710305558827911E-2</v>
      </c>
      <c r="BY143" s="73">
        <f t="shared" si="311"/>
        <v>1.4000000000000005E-2</v>
      </c>
      <c r="BZ143" s="73">
        <f t="shared" si="312"/>
        <v>1.1407481511646691</v>
      </c>
      <c r="CA143" s="73">
        <f t="shared" si="313"/>
        <v>2.1259111314837504</v>
      </c>
      <c r="CB143" s="73">
        <f t="shared" si="314"/>
        <v>0.60723649482811248</v>
      </c>
      <c r="CC143" s="73">
        <f t="shared" si="315"/>
        <v>1.4000000000000005E-2</v>
      </c>
      <c r="CD143" s="73">
        <f t="shared" si="316"/>
        <v>0.20021404168532411</v>
      </c>
      <c r="CE143" s="73">
        <f t="shared" si="317"/>
        <v>1.4000000000000005E-2</v>
      </c>
      <c r="CF143" s="73">
        <f t="shared" si="318"/>
        <v>1.4000000000000005E-2</v>
      </c>
      <c r="CG143" s="73">
        <f t="shared" si="319"/>
        <v>1.4000000000000005E-2</v>
      </c>
      <c r="CH143" s="73">
        <f t="shared" si="320"/>
        <v>0.10707641900078986</v>
      </c>
      <c r="CI143" s="73"/>
      <c r="CJ143" s="73">
        <f t="shared" si="350"/>
        <v>17.752934999999994</v>
      </c>
      <c r="CK143" s="73"/>
      <c r="CL143" s="78">
        <f t="shared" si="351"/>
        <v>0.12197444143571544</v>
      </c>
      <c r="CM143" s="78">
        <f t="shared" si="321"/>
        <v>3.331370513403787E-2</v>
      </c>
      <c r="CN143" s="78">
        <f t="shared" si="322"/>
        <v>7.8044748155570817E-2</v>
      </c>
      <c r="CO143" s="78">
        <f t="shared" si="323"/>
        <v>1.2178108785625912E-2</v>
      </c>
      <c r="CP143" s="78">
        <f t="shared" si="324"/>
        <v>8.1622996304706527E-2</v>
      </c>
      <c r="CQ143" s="78">
        <f t="shared" si="325"/>
        <v>1.7114055079392385E-3</v>
      </c>
      <c r="CR143" s="78">
        <f t="shared" si="326"/>
        <v>2.3352544973671504E-2</v>
      </c>
      <c r="CS143" s="78">
        <f t="shared" si="327"/>
        <v>2.9596213629653461E-2</v>
      </c>
      <c r="CT143" s="78">
        <f t="shared" si="328"/>
        <v>4.789095352130698E-3</v>
      </c>
      <c r="CU143" s="78">
        <f t="shared" si="329"/>
        <v>0.10727739695821246</v>
      </c>
      <c r="CV143" s="78">
        <f t="shared" si="330"/>
        <v>7.85249123152892E-2</v>
      </c>
      <c r="CW143" s="78">
        <f t="shared" si="331"/>
        <v>5.7841495970447493E-2</v>
      </c>
      <c r="CX143" s="78">
        <f t="shared" si="332"/>
        <v>7.1222547948276385E-2</v>
      </c>
      <c r="CY143" s="78">
        <f t="shared" si="333"/>
        <v>4.8124763427550267E-2</v>
      </c>
      <c r="CZ143" s="78">
        <f t="shared" si="334"/>
        <v>6.6186539437919061E-3</v>
      </c>
      <c r="DA143" s="78">
        <f t="shared" si="335"/>
        <v>4.3431159742475895E-3</v>
      </c>
      <c r="DB143" s="78">
        <f t="shared" si="336"/>
        <v>7.8860199735987372E-4</v>
      </c>
      <c r="DC143" s="78">
        <f t="shared" si="337"/>
        <v>6.4256876463788637E-2</v>
      </c>
      <c r="DD143" s="78">
        <f t="shared" si="338"/>
        <v>0.11974984032126244</v>
      </c>
      <c r="DE143" s="78">
        <f t="shared" si="339"/>
        <v>3.4204850906518425E-2</v>
      </c>
      <c r="DF143" s="78">
        <f t="shared" si="340"/>
        <v>7.8860199735987372E-4</v>
      </c>
      <c r="DG143" s="78">
        <f t="shared" si="341"/>
        <v>1.1277799512324254E-2</v>
      </c>
      <c r="DH143" s="78">
        <f t="shared" si="342"/>
        <v>7.8860199735987372E-4</v>
      </c>
      <c r="DI143" s="78">
        <f t="shared" si="343"/>
        <v>7.8860199735987372E-4</v>
      </c>
      <c r="DJ143" s="78">
        <f t="shared" si="344"/>
        <v>7.8860199735987372E-4</v>
      </c>
      <c r="DK143" s="78">
        <f t="shared" si="345"/>
        <v>6.031476992440399E-3</v>
      </c>
      <c r="DN143" s="78">
        <f t="shared" si="353"/>
        <v>0.24551100351095007</v>
      </c>
      <c r="DO143" s="78">
        <f t="shared" si="354"/>
        <v>0.20515955837994115</v>
      </c>
      <c r="DP143" s="78">
        <f t="shared" si="355"/>
        <v>0.17355725875384248</v>
      </c>
      <c r="DQ143" s="78">
        <f t="shared" si="356"/>
        <v>0.11886505557194318</v>
      </c>
      <c r="DR143" s="78">
        <f t="shared" si="357"/>
        <v>0.13628316041597072</v>
      </c>
      <c r="DS143" s="78">
        <f t="shared" si="358"/>
        <v>5.9449259463394903E-2</v>
      </c>
      <c r="DT143" s="78">
        <f t="shared" si="359"/>
        <v>0.16501525091366814</v>
      </c>
      <c r="DU143" s="78">
        <f t="shared" si="360"/>
        <v>0.22018761825528582</v>
      </c>
      <c r="DV143" s="78">
        <f t="shared" si="361"/>
        <v>0.24843290059607984</v>
      </c>
      <c r="DW143" s="78">
        <f t="shared" si="362"/>
        <v>0.31486635319222556</v>
      </c>
      <c r="DX143" s="78">
        <f t="shared" si="363"/>
        <v>0.25571371966156337</v>
      </c>
      <c r="DY143" s="78">
        <f t="shared" si="364"/>
        <v>0.18380746129006606</v>
      </c>
      <c r="DZ143" s="78">
        <f t="shared" si="365"/>
        <v>0.13030908129386615</v>
      </c>
      <c r="EA143" s="78">
        <f t="shared" si="366"/>
        <v>5.9875135342949637E-2</v>
      </c>
      <c r="EB143" s="78">
        <f t="shared" si="367"/>
        <v>7.6007248379188E-2</v>
      </c>
      <c r="EC143" s="78">
        <f t="shared" si="368"/>
        <v>0.18913843475665854</v>
      </c>
      <c r="ED143" s="78">
        <f t="shared" si="369"/>
        <v>0.21900016968892938</v>
      </c>
      <c r="EE143" s="78">
        <f t="shared" si="370"/>
        <v>0.21900016968892938</v>
      </c>
      <c r="EF143" s="78">
        <f t="shared" si="371"/>
        <v>0.16602109273746499</v>
      </c>
      <c r="EG143" s="78">
        <f t="shared" si="372"/>
        <v>4.7059854413562432E-2</v>
      </c>
      <c r="EH143" s="78">
        <f t="shared" si="373"/>
        <v>1.3643605504403874E-2</v>
      </c>
      <c r="EI143" s="78">
        <f t="shared" si="374"/>
        <v>1.3643605504403874E-2</v>
      </c>
      <c r="EJ143" s="78">
        <f t="shared" si="375"/>
        <v>8.39728298452002E-3</v>
      </c>
      <c r="EK143" s="78">
        <f t="shared" si="376"/>
        <v>0.12958312242287559</v>
      </c>
      <c r="EL143" s="78">
        <f t="shared" si="377"/>
        <v>0.16210822555955356</v>
      </c>
      <c r="EM143" s="78">
        <f t="shared" si="378"/>
        <v>0.23936437171776453</v>
      </c>
    </row>
    <row r="144" spans="1:143" x14ac:dyDescent="0.25">
      <c r="A144" s="79">
        <f t="shared" si="346"/>
        <v>7.8432484563129565E-4</v>
      </c>
      <c r="B144">
        <v>1985</v>
      </c>
      <c r="C144" s="79">
        <f t="shared" si="275"/>
        <v>0.30659012951961279</v>
      </c>
      <c r="D144" s="81">
        <f t="shared" si="347"/>
        <v>0</v>
      </c>
      <c r="E144" s="74">
        <f t="shared" si="348"/>
        <v>0.13120355342957205</v>
      </c>
      <c r="F144">
        <v>1985</v>
      </c>
      <c r="G144" s="72">
        <v>247348</v>
      </c>
      <c r="H144" s="27">
        <v>0.13034936362859828</v>
      </c>
      <c r="I144" s="27">
        <v>2.5582984539164601E-2</v>
      </c>
      <c r="J144" s="27">
        <v>7.055607756043393E-2</v>
      </c>
      <c r="K144" s="27">
        <v>1.2599299564363202E-2</v>
      </c>
      <c r="L144" s="27">
        <v>6.15016656701119E-2</v>
      </c>
      <c r="M144" s="27">
        <v>5.6803621764756132E-3</v>
      </c>
      <c r="N144" s="27">
        <v>5.5949431963782355E-3</v>
      </c>
      <c r="O144" s="27">
        <v>2.8060134961988555E-2</v>
      </c>
      <c r="P144" s="82">
        <v>1E-3</v>
      </c>
      <c r="Q144" s="27">
        <v>0.10826855727342616</v>
      </c>
      <c r="R144" s="27">
        <v>0.13120355342957205</v>
      </c>
      <c r="S144" s="27">
        <v>5.7017169214999573E-2</v>
      </c>
      <c r="T144" s="27">
        <v>7.2093619202186723E-2</v>
      </c>
      <c r="U144" s="27">
        <v>5.9152643717434013E-2</v>
      </c>
      <c r="V144" s="82">
        <v>1E-3</v>
      </c>
      <c r="W144" s="27">
        <v>0</v>
      </c>
      <c r="X144" s="82">
        <v>1E-3</v>
      </c>
      <c r="Y144" s="27">
        <v>7.1751943281797209E-2</v>
      </c>
      <c r="Z144" s="27">
        <v>0.11360724352951226</v>
      </c>
      <c r="AA144" s="27">
        <v>2.8871615272913643E-2</v>
      </c>
      <c r="AB144" s="82">
        <v>1E-3</v>
      </c>
      <c r="AC144" s="27">
        <v>1.2898265994704023E-2</v>
      </c>
      <c r="AD144" s="82">
        <v>1E-3</v>
      </c>
      <c r="AE144" s="82">
        <v>1E-3</v>
      </c>
      <c r="AF144" s="82">
        <v>1E-3</v>
      </c>
      <c r="AG144" s="27">
        <v>5.2105577859400355E-3</v>
      </c>
      <c r="AH144" s="75">
        <f t="shared" si="349"/>
        <v>0.16120827197403262</v>
      </c>
      <c r="AI144" s="75">
        <f t="shared" si="276"/>
        <v>3.1639500298966429E-2</v>
      </c>
      <c r="AJ144" s="75">
        <f t="shared" si="277"/>
        <v>8.7259523362091057E-2</v>
      </c>
      <c r="AK144" s="75">
        <f t="shared" si="278"/>
        <v>1.5582057743230546E-2</v>
      </c>
      <c r="AL144" s="75">
        <f t="shared" si="279"/>
        <v>7.6061570000854187E-2</v>
      </c>
      <c r="AM144" s="75">
        <f t="shared" si="352"/>
        <v>7.0251311181344497E-3</v>
      </c>
      <c r="AN144" s="75">
        <f t="shared" si="379"/>
        <v>6.9194900486888181E-3</v>
      </c>
      <c r="AO144" s="75">
        <f t="shared" si="282"/>
        <v>3.4703091312889726E-2</v>
      </c>
      <c r="AP144" s="80">
        <v>1E-3</v>
      </c>
      <c r="AQ144" s="75">
        <f t="shared" si="283"/>
        <v>0.13390005552233705</v>
      </c>
      <c r="AR144" s="75">
        <f t="shared" si="284"/>
        <v>0.16226468266848892</v>
      </c>
      <c r="AS144" s="75">
        <f t="shared" si="285"/>
        <v>7.0515413854958575E-2</v>
      </c>
      <c r="AT144" s="75">
        <f t="shared" si="286"/>
        <v>8.9161062612112402E-2</v>
      </c>
      <c r="AU144" s="75">
        <f t="shared" si="287"/>
        <v>7.3156440591099339E-2</v>
      </c>
      <c r="AV144" s="80">
        <v>1E-3</v>
      </c>
      <c r="AW144" s="80">
        <v>1E-3</v>
      </c>
      <c r="AX144" s="80">
        <v>1E-3</v>
      </c>
      <c r="AY144" s="75">
        <f t="shared" si="289"/>
        <v>8.8738498334329882E-2</v>
      </c>
      <c r="AZ144" s="75">
        <f t="shared" si="290"/>
        <v>0.14050262236268901</v>
      </c>
      <c r="BA144" s="75">
        <f t="shared" si="291"/>
        <v>3.5706681472623215E-2</v>
      </c>
      <c r="BB144" s="80">
        <v>1E-3</v>
      </c>
      <c r="BC144" s="75">
        <f t="shared" si="292"/>
        <v>1.5951801486290253E-2</v>
      </c>
      <c r="BD144" s="80">
        <v>1E-3</v>
      </c>
      <c r="BE144" s="80">
        <v>1E-3</v>
      </c>
      <c r="BF144" s="80">
        <v>1E-3</v>
      </c>
      <c r="BG144" s="75">
        <f t="shared" ref="BG144:BG156" si="380">AG144*$G144/200000</f>
        <v>6.4441052361834793E-3</v>
      </c>
      <c r="BH144" s="75"/>
      <c r="BI144" s="73">
        <f t="shared" si="295"/>
        <v>2.0607085783659058</v>
      </c>
      <c r="BJ144" s="73">
        <f t="shared" si="296"/>
        <v>0.56070005965104475</v>
      </c>
      <c r="BK144" s="73">
        <f t="shared" si="297"/>
        <v>1.3153340541063774</v>
      </c>
      <c r="BL144" s="73">
        <f t="shared" si="298"/>
        <v>0.20042527928652037</v>
      </c>
      <c r="BM144" s="73">
        <f t="shared" si="299"/>
        <v>1.3696218818665042</v>
      </c>
      <c r="BN144" s="73">
        <f t="shared" si="300"/>
        <v>2.3498605226156898E-2</v>
      </c>
      <c r="BO144" s="73">
        <f t="shared" si="301"/>
        <v>0.40847658533070952</v>
      </c>
      <c r="BP144" s="73">
        <f t="shared" si="302"/>
        <v>0.49086962293145442</v>
      </c>
      <c r="BQ144" s="73">
        <f t="shared" si="303"/>
        <v>8.402049849517837E-2</v>
      </c>
      <c r="BR144" s="73">
        <f t="shared" si="304"/>
        <v>1.7737823479228294</v>
      </c>
      <c r="BS144" s="73">
        <f t="shared" si="305"/>
        <v>1.2213846323427049</v>
      </c>
      <c r="BT144" s="73">
        <f t="shared" si="306"/>
        <v>0.9210713469354137</v>
      </c>
      <c r="BU144" s="73">
        <f t="shared" si="307"/>
        <v>1.1654210209061981</v>
      </c>
      <c r="BV144" s="73">
        <f t="shared" si="308"/>
        <v>0.78974331247131135</v>
      </c>
      <c r="BW144" s="73">
        <f t="shared" si="309"/>
        <v>0.11650053325163132</v>
      </c>
      <c r="BX144" s="73">
        <f t="shared" si="310"/>
        <v>6.8258595464666033E-2</v>
      </c>
      <c r="BY144" s="73">
        <f t="shared" si="311"/>
        <v>1.3000000000000005E-2</v>
      </c>
      <c r="BZ144" s="73">
        <f t="shared" si="312"/>
        <v>1.0670297938781996</v>
      </c>
      <c r="CA144" s="73">
        <f t="shared" si="313"/>
        <v>2.0057920351251237</v>
      </c>
      <c r="CB144" s="73">
        <f t="shared" si="314"/>
        <v>0.57530058709112541</v>
      </c>
      <c r="CC144" s="73">
        <f t="shared" si="315"/>
        <v>1.3000000000000005E-2</v>
      </c>
      <c r="CD144" s="73">
        <f t="shared" si="316"/>
        <v>0.18574921035015396</v>
      </c>
      <c r="CE144" s="73">
        <f t="shared" si="317"/>
        <v>1.3000000000000005E-2</v>
      </c>
      <c r="CF144" s="73">
        <f t="shared" si="318"/>
        <v>1.3000000000000005E-2</v>
      </c>
      <c r="CG144" s="73">
        <f t="shared" si="319"/>
        <v>1.3000000000000005E-2</v>
      </c>
      <c r="CH144" s="73">
        <f t="shared" si="320"/>
        <v>0.10607641900078986</v>
      </c>
      <c r="CI144" s="73"/>
      <c r="CJ144" s="73">
        <f t="shared" si="350"/>
        <v>16.574765000000003</v>
      </c>
      <c r="CK144" s="73"/>
      <c r="CL144" s="78">
        <f t="shared" si="351"/>
        <v>0.12432807212445579</v>
      </c>
      <c r="CM144" s="78">
        <f t="shared" si="321"/>
        <v>3.3828537517789525E-2</v>
      </c>
      <c r="CN144" s="78">
        <f t="shared" si="322"/>
        <v>7.9357629149274647E-2</v>
      </c>
      <c r="CO144" s="78">
        <f t="shared" si="323"/>
        <v>1.2092194325923797E-2</v>
      </c>
      <c r="CP144" s="78">
        <f t="shared" si="324"/>
        <v>8.2632959312937709E-2</v>
      </c>
      <c r="CQ144" s="78">
        <f t="shared" si="325"/>
        <v>1.417733839735097E-3</v>
      </c>
      <c r="CR144" s="78">
        <f t="shared" si="326"/>
        <v>2.4644487287192877E-2</v>
      </c>
      <c r="CS144" s="78">
        <f t="shared" si="327"/>
        <v>2.9615480094677321E-2</v>
      </c>
      <c r="CT144" s="78">
        <f t="shared" si="328"/>
        <v>5.0691818855457893E-3</v>
      </c>
      <c r="CU144" s="78">
        <f t="shared" si="329"/>
        <v>0.10701704355523768</v>
      </c>
      <c r="CV144" s="78">
        <f t="shared" si="330"/>
        <v>7.368940870912527E-2</v>
      </c>
      <c r="CW144" s="78">
        <f t="shared" si="331"/>
        <v>5.5570703230809822E-2</v>
      </c>
      <c r="CX144" s="78">
        <f t="shared" si="332"/>
        <v>7.0312974024440048E-2</v>
      </c>
      <c r="CY144" s="78">
        <f t="shared" si="333"/>
        <v>4.7647330895569932E-2</v>
      </c>
      <c r="CZ144" s="78">
        <f t="shared" si="334"/>
        <v>7.0287894429653325E-3</v>
      </c>
      <c r="DA144" s="78">
        <f t="shared" si="335"/>
        <v>4.1182240269871714E-3</v>
      </c>
      <c r="DB144" s="78">
        <f t="shared" si="336"/>
        <v>7.8432484563129565E-4</v>
      </c>
      <c r="DC144" s="78">
        <f t="shared" si="337"/>
        <v>6.4376767566731677E-2</v>
      </c>
      <c r="DD144" s="78">
        <f t="shared" si="338"/>
        <v>0.12101480987061496</v>
      </c>
      <c r="DE144" s="78">
        <f t="shared" si="339"/>
        <v>3.4709426473987733E-2</v>
      </c>
      <c r="DF144" s="78">
        <f t="shared" si="340"/>
        <v>7.8432484563129565E-4</v>
      </c>
      <c r="DG144" s="78">
        <f t="shared" si="341"/>
        <v>1.1206747748770732E-2</v>
      </c>
      <c r="DH144" s="78">
        <f t="shared" si="342"/>
        <v>7.8432484563129565E-4</v>
      </c>
      <c r="DI144" s="78">
        <f t="shared" si="343"/>
        <v>7.8432484563129565E-4</v>
      </c>
      <c r="DJ144" s="78">
        <f t="shared" si="344"/>
        <v>7.8432484563129565E-4</v>
      </c>
      <c r="DK144" s="78">
        <f t="shared" si="345"/>
        <v>6.3998746890703935E-3</v>
      </c>
      <c r="DN144" s="78">
        <f t="shared" si="353"/>
        <v>0.24960643311744374</v>
      </c>
      <c r="DO144" s="78">
        <f t="shared" si="354"/>
        <v>0.20791132030592568</v>
      </c>
      <c r="DP144" s="78">
        <f t="shared" si="355"/>
        <v>0.17550051662787125</v>
      </c>
      <c r="DQ144" s="78">
        <f t="shared" si="356"/>
        <v>0.12078737476578948</v>
      </c>
      <c r="DR144" s="78">
        <f t="shared" si="357"/>
        <v>0.138310660534543</v>
      </c>
      <c r="DS144" s="78">
        <f t="shared" si="358"/>
        <v>6.0746883107151088E-2</v>
      </c>
      <c r="DT144" s="78">
        <f t="shared" si="359"/>
        <v>0.16634619282265367</v>
      </c>
      <c r="DU144" s="78">
        <f t="shared" si="360"/>
        <v>0.21539111424458607</v>
      </c>
      <c r="DV144" s="78">
        <f t="shared" si="361"/>
        <v>0.24134633738071856</v>
      </c>
      <c r="DW144" s="78">
        <f t="shared" si="362"/>
        <v>0.30659012951961279</v>
      </c>
      <c r="DX144" s="78">
        <f t="shared" si="363"/>
        <v>0.24722041685994506</v>
      </c>
      <c r="DY144" s="78">
        <f t="shared" si="364"/>
        <v>0.18055979759378515</v>
      </c>
      <c r="DZ144" s="78">
        <f t="shared" si="365"/>
        <v>0.12910731838996248</v>
      </c>
      <c r="EA144" s="78">
        <f t="shared" si="366"/>
        <v>5.9578669211153734E-2</v>
      </c>
      <c r="EB144" s="78">
        <f t="shared" si="367"/>
        <v>7.6308105882315472E-2</v>
      </c>
      <c r="EC144" s="78">
        <f t="shared" si="368"/>
        <v>0.19029412630996512</v>
      </c>
      <c r="ED144" s="78">
        <f t="shared" si="369"/>
        <v>0.22088532875696565</v>
      </c>
      <c r="EE144" s="78">
        <f t="shared" si="370"/>
        <v>0.22088532875696565</v>
      </c>
      <c r="EF144" s="78">
        <f t="shared" si="371"/>
        <v>0.16771530893900471</v>
      </c>
      <c r="EG144" s="78">
        <f t="shared" si="372"/>
        <v>4.7484823914021056E-2</v>
      </c>
      <c r="EH144" s="78">
        <f t="shared" si="373"/>
        <v>1.3559722285664618E-2</v>
      </c>
      <c r="EI144" s="78">
        <f t="shared" si="374"/>
        <v>1.3559722285664618E-2</v>
      </c>
      <c r="EJ144" s="78">
        <f t="shared" si="375"/>
        <v>8.7528492259642803E-3</v>
      </c>
      <c r="EK144" s="78">
        <f t="shared" si="376"/>
        <v>0.13229659650478878</v>
      </c>
      <c r="EL144" s="78">
        <f t="shared" si="377"/>
        <v>0.16534080917694702</v>
      </c>
      <c r="EM144" s="78">
        <f t="shared" si="378"/>
        <v>0.24391411348059033</v>
      </c>
    </row>
    <row r="145" spans="1:143" x14ac:dyDescent="0.25">
      <c r="A145" s="79">
        <f t="shared" si="346"/>
        <v>7.8277758842532866E-4</v>
      </c>
      <c r="B145">
        <v>1986</v>
      </c>
      <c r="C145" s="79">
        <f t="shared" si="275"/>
        <v>0.30174889691629647</v>
      </c>
      <c r="D145" s="81">
        <f t="shared" si="347"/>
        <v>0</v>
      </c>
      <c r="E145" s="74">
        <f t="shared" si="348"/>
        <v>0.14293056923801772</v>
      </c>
      <c r="F145">
        <v>1986</v>
      </c>
      <c r="G145" s="72">
        <v>243408</v>
      </c>
      <c r="H145" s="27">
        <v>0.14293056923801772</v>
      </c>
      <c r="I145" s="27">
        <v>2.5013920418040861E-2</v>
      </c>
      <c r="J145" s="27">
        <v>6.296312160020559E-2</v>
      </c>
      <c r="K145" s="27">
        <v>1.5462372039234163E-2</v>
      </c>
      <c r="L145" s="27">
        <v>3.9062834625433675E-2</v>
      </c>
      <c r="M145" s="27">
        <v>4.4973658285861135E-3</v>
      </c>
      <c r="N145" s="27">
        <v>5.5681672163447127E-3</v>
      </c>
      <c r="O145" s="27">
        <v>1.9488585257206495E-2</v>
      </c>
      <c r="P145" s="82">
        <v>1E-3</v>
      </c>
      <c r="Q145" s="27">
        <v>0.11577504604445968</v>
      </c>
      <c r="R145" s="27">
        <v>0.12035807598406648</v>
      </c>
      <c r="S145" s="27">
        <v>7.2300509701460569E-2</v>
      </c>
      <c r="T145" s="27">
        <v>7.4227952199426045E-2</v>
      </c>
      <c r="U145" s="27">
        <v>5.6495481218143656E-2</v>
      </c>
      <c r="V145" s="82">
        <v>1E-3</v>
      </c>
      <c r="W145" s="27">
        <v>0</v>
      </c>
      <c r="X145" s="82">
        <v>1E-3</v>
      </c>
      <c r="Y145" s="27">
        <v>7.24290058679916E-2</v>
      </c>
      <c r="Z145" s="27">
        <v>0.12506960209020432</v>
      </c>
      <c r="AA145" s="27">
        <v>3.1053240244999357E-2</v>
      </c>
      <c r="AB145" s="82">
        <v>1E-3</v>
      </c>
      <c r="AC145" s="27">
        <v>1.2763952542082494E-2</v>
      </c>
      <c r="AD145" s="82">
        <v>1E-3</v>
      </c>
      <c r="AE145" s="82">
        <v>1E-3</v>
      </c>
      <c r="AF145" s="82">
        <v>1E-3</v>
      </c>
      <c r="AG145" s="27">
        <v>4.5401978840964577E-3</v>
      </c>
      <c r="AH145" s="75">
        <f t="shared" si="349"/>
        <v>0.17395221998543708</v>
      </c>
      <c r="AI145" s="75">
        <f t="shared" si="276"/>
        <v>3.0442941705572449E-2</v>
      </c>
      <c r="AJ145" s="75">
        <f t="shared" si="277"/>
        <v>7.6628637512314204E-2</v>
      </c>
      <c r="AK145" s="75">
        <f t="shared" si="278"/>
        <v>1.8818325266629545E-2</v>
      </c>
      <c r="AL145" s="75">
        <f t="shared" si="279"/>
        <v>4.75410322525378E-2</v>
      </c>
      <c r="AM145" s="75">
        <f t="shared" si="352"/>
        <v>5.4734741080224433E-3</v>
      </c>
      <c r="AN145" s="75">
        <f t="shared" si="379"/>
        <v>6.776682228980169E-3</v>
      </c>
      <c r="AO145" s="75">
        <f t="shared" si="282"/>
        <v>2.3718387801430596E-2</v>
      </c>
      <c r="AP145" s="80">
        <v>1E-3</v>
      </c>
      <c r="AQ145" s="75">
        <f t="shared" si="283"/>
        <v>0.14090286203794919</v>
      </c>
      <c r="AR145" s="75">
        <f t="shared" si="284"/>
        <v>0.14648059279564826</v>
      </c>
      <c r="AS145" s="75">
        <f t="shared" si="285"/>
        <v>8.7992612327065567E-2</v>
      </c>
      <c r="AT145" s="75">
        <f t="shared" si="286"/>
        <v>9.0338386944789476E-2</v>
      </c>
      <c r="AU145" s="75">
        <f t="shared" si="287"/>
        <v>6.8757260461729558E-2</v>
      </c>
      <c r="AV145" s="80">
        <v>1E-3</v>
      </c>
      <c r="AW145" s="80">
        <v>1E-3</v>
      </c>
      <c r="AX145" s="80">
        <v>1E-3</v>
      </c>
      <c r="AY145" s="75">
        <f t="shared" si="289"/>
        <v>8.814899730158049E-2</v>
      </c>
      <c r="AZ145" s="75">
        <f t="shared" si="290"/>
        <v>0.15221470852786226</v>
      </c>
      <c r="BA145" s="75">
        <f t="shared" si="291"/>
        <v>3.7793035507774013E-2</v>
      </c>
      <c r="BB145" s="80">
        <v>1E-3</v>
      </c>
      <c r="BC145" s="75">
        <f t="shared" si="292"/>
        <v>1.5534240801816078E-2</v>
      </c>
      <c r="BD145" s="80">
        <v>1E-3</v>
      </c>
      <c r="BE145" s="80">
        <v>1E-3</v>
      </c>
      <c r="BF145" s="80">
        <v>1E-3</v>
      </c>
      <c r="BG145" s="75">
        <f t="shared" si="380"/>
        <v>5.5256024328607534E-3</v>
      </c>
      <c r="BH145" s="75"/>
      <c r="BI145" s="73">
        <f t="shared" si="295"/>
        <v>1.8995003063918732</v>
      </c>
      <c r="BJ145" s="73">
        <f t="shared" si="296"/>
        <v>0.5290605593520783</v>
      </c>
      <c r="BK145" s="73">
        <f t="shared" si="297"/>
        <v>1.2280745307442864</v>
      </c>
      <c r="BL145" s="73">
        <f t="shared" si="298"/>
        <v>0.18484322154328983</v>
      </c>
      <c r="BM145" s="73">
        <f t="shared" si="299"/>
        <v>1.29356031186565</v>
      </c>
      <c r="BN145" s="73">
        <f t="shared" si="300"/>
        <v>1.6473474108022447E-2</v>
      </c>
      <c r="BO145" s="73">
        <f t="shared" si="301"/>
        <v>0.40155709528202072</v>
      </c>
      <c r="BP145" s="73">
        <f t="shared" si="302"/>
        <v>0.45616653161856469</v>
      </c>
      <c r="BQ145" s="73">
        <f t="shared" si="303"/>
        <v>8.3020498495178369E-2</v>
      </c>
      <c r="BR145" s="73">
        <f t="shared" si="304"/>
        <v>1.6398822924004923</v>
      </c>
      <c r="BS145" s="73">
        <f t="shared" si="305"/>
        <v>1.0591199496742161</v>
      </c>
      <c r="BT145" s="73">
        <f t="shared" si="306"/>
        <v>0.85055593308045518</v>
      </c>
      <c r="BU145" s="73">
        <f t="shared" si="307"/>
        <v>1.0762599582940857</v>
      </c>
      <c r="BV145" s="73">
        <f t="shared" si="308"/>
        <v>0.71658687188021197</v>
      </c>
      <c r="BW145" s="73">
        <f t="shared" si="309"/>
        <v>0.11550053325163132</v>
      </c>
      <c r="BX145" s="73">
        <f t="shared" si="310"/>
        <v>6.7258595464666032E-2</v>
      </c>
      <c r="BY145" s="73">
        <f t="shared" si="311"/>
        <v>1.2000000000000004E-2</v>
      </c>
      <c r="BZ145" s="73">
        <f t="shared" si="312"/>
        <v>0.97829129554386984</v>
      </c>
      <c r="CA145" s="73">
        <f t="shared" si="313"/>
        <v>1.8652894127624349</v>
      </c>
      <c r="CB145" s="73">
        <f t="shared" si="314"/>
        <v>0.53959390561850218</v>
      </c>
      <c r="CC145" s="73">
        <f t="shared" si="315"/>
        <v>1.2000000000000004E-2</v>
      </c>
      <c r="CD145" s="73">
        <f t="shared" si="316"/>
        <v>0.16979740886386371</v>
      </c>
      <c r="CE145" s="73">
        <f t="shared" si="317"/>
        <v>1.2000000000000004E-2</v>
      </c>
      <c r="CF145" s="73">
        <f t="shared" si="318"/>
        <v>1.2000000000000004E-2</v>
      </c>
      <c r="CG145" s="73">
        <f t="shared" si="319"/>
        <v>1.2000000000000004E-2</v>
      </c>
      <c r="CH145" s="73">
        <f t="shared" si="320"/>
        <v>9.9632313764606378E-2</v>
      </c>
      <c r="CI145" s="73"/>
      <c r="CJ145" s="73">
        <f t="shared" si="350"/>
        <v>15.330025000000006</v>
      </c>
      <c r="CK145" s="73"/>
      <c r="CL145" s="78">
        <f t="shared" si="351"/>
        <v>0.12390718908755025</v>
      </c>
      <c r="CM145" s="78">
        <f t="shared" si="321"/>
        <v>3.4511395731714599E-2</v>
      </c>
      <c r="CN145" s="78">
        <f t="shared" si="322"/>
        <v>8.0109101631881618E-2</v>
      </c>
      <c r="CO145" s="78">
        <f t="shared" si="323"/>
        <v>1.205759426636876E-2</v>
      </c>
      <c r="CP145" s="78">
        <f t="shared" si="324"/>
        <v>8.4380835117075767E-2</v>
      </c>
      <c r="CQ145" s="78">
        <f t="shared" si="325"/>
        <v>1.0745888612720749E-3</v>
      </c>
      <c r="CR145" s="78">
        <f t="shared" si="326"/>
        <v>2.6194157888328334E-2</v>
      </c>
      <c r="CS145" s="78">
        <f t="shared" si="327"/>
        <v>2.9756411461727198E-2</v>
      </c>
      <c r="CT145" s="78">
        <f t="shared" si="328"/>
        <v>5.4155488001603608E-3</v>
      </c>
      <c r="CU145" s="78">
        <f t="shared" si="329"/>
        <v>0.10697192551222139</v>
      </c>
      <c r="CV145" s="78">
        <f t="shared" si="330"/>
        <v>6.9087946671594833E-2</v>
      </c>
      <c r="CW145" s="78">
        <f t="shared" si="331"/>
        <v>5.5483010176464474E-2</v>
      </c>
      <c r="CX145" s="78">
        <f t="shared" si="332"/>
        <v>7.0206014556015744E-2</v>
      </c>
      <c r="CY145" s="78">
        <f t="shared" si="333"/>
        <v>4.6744011955636842E-2</v>
      </c>
      <c r="CZ145" s="78">
        <f t="shared" si="334"/>
        <v>7.534269073379285E-3</v>
      </c>
      <c r="DA145" s="78">
        <f t="shared" si="335"/>
        <v>4.3873767632255003E-3</v>
      </c>
      <c r="DB145" s="78">
        <f t="shared" si="336"/>
        <v>7.8277758842532866E-4</v>
      </c>
      <c r="DC145" s="78">
        <f t="shared" si="337"/>
        <v>6.3815375091943391E-2</v>
      </c>
      <c r="DD145" s="78">
        <f t="shared" si="338"/>
        <v>0.12167556235312298</v>
      </c>
      <c r="DE145" s="78">
        <f t="shared" si="339"/>
        <v>3.5198501347421286E-2</v>
      </c>
      <c r="DF145" s="78">
        <f t="shared" si="340"/>
        <v>7.8277758842532866E-4</v>
      </c>
      <c r="DG145" s="78">
        <f t="shared" si="341"/>
        <v>1.1076133852610394E-2</v>
      </c>
      <c r="DH145" s="78">
        <f t="shared" si="342"/>
        <v>7.8277758842532866E-4</v>
      </c>
      <c r="DI145" s="78">
        <f t="shared" si="343"/>
        <v>7.8277758842532866E-4</v>
      </c>
      <c r="DJ145" s="78">
        <f t="shared" si="344"/>
        <v>7.8277758842532866E-4</v>
      </c>
      <c r="DK145" s="78">
        <f t="shared" si="345"/>
        <v>6.4991618581578528E-3</v>
      </c>
      <c r="DN145" s="78">
        <f t="shared" si="353"/>
        <v>0.25058528071751524</v>
      </c>
      <c r="DO145" s="78">
        <f t="shared" si="354"/>
        <v>0.21105892674704074</v>
      </c>
      <c r="DP145" s="78">
        <f t="shared" si="355"/>
        <v>0.17762211987659823</v>
      </c>
      <c r="DQ145" s="78">
        <f t="shared" si="356"/>
        <v>0.12370717613304494</v>
      </c>
      <c r="DR145" s="78">
        <f t="shared" si="357"/>
        <v>0.14140599332840337</v>
      </c>
      <c r="DS145" s="78">
        <f t="shared" si="358"/>
        <v>6.2440707011487968E-2</v>
      </c>
      <c r="DT145" s="78">
        <f t="shared" si="359"/>
        <v>0.16833804366243726</v>
      </c>
      <c r="DU145" s="78">
        <f t="shared" si="360"/>
        <v>0.21123183244570376</v>
      </c>
      <c r="DV145" s="78">
        <f t="shared" si="361"/>
        <v>0.23695843116044105</v>
      </c>
      <c r="DW145" s="78">
        <f t="shared" si="362"/>
        <v>0.30174889691629647</v>
      </c>
      <c r="DX145" s="78">
        <f t="shared" si="363"/>
        <v>0.24152098335971189</v>
      </c>
      <c r="DY145" s="78">
        <f t="shared" si="364"/>
        <v>0.17996730576149636</v>
      </c>
      <c r="DZ145" s="78">
        <f t="shared" si="365"/>
        <v>0.12887167234825739</v>
      </c>
      <c r="EA145" s="78">
        <f t="shared" si="366"/>
        <v>5.9448435380666957E-2</v>
      </c>
      <c r="EB145" s="78">
        <f t="shared" si="367"/>
        <v>7.6519798516973506E-2</v>
      </c>
      <c r="EC145" s="78">
        <f t="shared" si="368"/>
        <v>0.1906610917967172</v>
      </c>
      <c r="ED145" s="78">
        <f t="shared" si="369"/>
        <v>0.221472216380913</v>
      </c>
      <c r="EE145" s="78">
        <f t="shared" si="370"/>
        <v>0.22147221638091297</v>
      </c>
      <c r="EF145" s="78">
        <f t="shared" si="371"/>
        <v>0.16873297514157998</v>
      </c>
      <c r="EG145" s="78">
        <f t="shared" si="372"/>
        <v>4.7840190376882336E-2</v>
      </c>
      <c r="EH145" s="78">
        <f t="shared" si="373"/>
        <v>1.3424466617886382E-2</v>
      </c>
      <c r="EI145" s="78">
        <f t="shared" si="374"/>
        <v>1.3424466617886382E-2</v>
      </c>
      <c r="EJ145" s="78">
        <f t="shared" si="375"/>
        <v>8.8474946234338384E-3</v>
      </c>
      <c r="EK145" s="78">
        <f t="shared" si="376"/>
        <v>0.13197190612255877</v>
      </c>
      <c r="EL145" s="78">
        <f t="shared" si="377"/>
        <v>0.16570052426584803</v>
      </c>
      <c r="EM145" s="78">
        <f t="shared" si="378"/>
        <v>0.24502684830930432</v>
      </c>
    </row>
    <row r="146" spans="1:143" x14ac:dyDescent="0.25">
      <c r="A146" s="79">
        <f t="shared" si="346"/>
        <v>7.7986612534504699E-4</v>
      </c>
      <c r="B146">
        <v>1987</v>
      </c>
      <c r="C146" s="79">
        <f t="shared" si="275"/>
        <v>0.29493853976759271</v>
      </c>
      <c r="D146" s="81">
        <f t="shared" si="347"/>
        <v>0</v>
      </c>
      <c r="E146" s="74">
        <f t="shared" si="348"/>
        <v>0.1553530363682821</v>
      </c>
      <c r="F146">
        <v>1987</v>
      </c>
      <c r="G146" s="72">
        <v>243959</v>
      </c>
      <c r="H146" s="27">
        <v>0.1553530363682821</v>
      </c>
      <c r="I146" s="27">
        <v>2.2996337620304914E-2</v>
      </c>
      <c r="J146" s="27">
        <v>6.6433864236436421E-2</v>
      </c>
      <c r="K146" s="27">
        <v>1.7076909973596798E-2</v>
      </c>
      <c r="L146" s="27">
        <v>4.6801805638361296E-2</v>
      </c>
      <c r="M146" s="82">
        <v>1E-3</v>
      </c>
      <c r="N146" s="27">
        <v>4.3437526616131508E-3</v>
      </c>
      <c r="O146" s="27">
        <v>1.9844987650114981E-2</v>
      </c>
      <c r="P146" s="82">
        <v>1E-3</v>
      </c>
      <c r="Q146" s="27">
        <v>0.11702580700110723</v>
      </c>
      <c r="R146" s="27">
        <v>9.739374840303211E-2</v>
      </c>
      <c r="S146" s="27">
        <v>7.1629333106209017E-2</v>
      </c>
      <c r="T146" s="27">
        <v>7.0692445277233631E-2</v>
      </c>
      <c r="U146" s="27">
        <v>5.1869517076909975E-2</v>
      </c>
      <c r="V146" s="82">
        <v>1E-3</v>
      </c>
      <c r="W146" s="27">
        <v>0</v>
      </c>
      <c r="X146" s="82">
        <v>1E-3</v>
      </c>
      <c r="Y146" s="27">
        <v>7.1416404054169144E-2</v>
      </c>
      <c r="Z146" s="27">
        <v>0.1438974533685376</v>
      </c>
      <c r="AA146" s="27">
        <v>2.5551486244783237E-2</v>
      </c>
      <c r="AB146" s="82">
        <v>1E-3</v>
      </c>
      <c r="AC146" s="27">
        <v>1.2264713397495955E-2</v>
      </c>
      <c r="AD146" s="82">
        <v>1E-3</v>
      </c>
      <c r="AE146" s="82">
        <v>1E-3</v>
      </c>
      <c r="AF146" s="82">
        <v>1E-3</v>
      </c>
      <c r="AG146" s="27">
        <v>5.4083979218124524E-3</v>
      </c>
      <c r="AH146" s="75">
        <f t="shared" si="349"/>
        <v>0.18949885699684865</v>
      </c>
      <c r="AI146" s="75">
        <f t="shared" si="276"/>
        <v>2.8050817647559834E-2</v>
      </c>
      <c r="AJ146" s="75">
        <f t="shared" si="277"/>
        <v>8.1035695426283971E-2</v>
      </c>
      <c r="AK146" s="75">
        <f t="shared" si="278"/>
        <v>2.0830329401243509E-2</v>
      </c>
      <c r="AL146" s="75">
        <f t="shared" si="279"/>
        <v>5.7088608508644917E-2</v>
      </c>
      <c r="AM146" s="80">
        <v>1E-3</v>
      </c>
      <c r="AN146" s="75">
        <f t="shared" si="379"/>
        <v>5.2984877778724133E-3</v>
      </c>
      <c r="AO146" s="75">
        <f t="shared" si="282"/>
        <v>2.4206816710671999E-2</v>
      </c>
      <c r="AP146" s="80">
        <v>1E-3</v>
      </c>
      <c r="AQ146" s="75">
        <f t="shared" si="283"/>
        <v>0.1427474942509156</v>
      </c>
      <c r="AR146" s="75">
        <f t="shared" si="284"/>
        <v>0.11880040733327654</v>
      </c>
      <c r="AS146" s="75">
        <f t="shared" si="285"/>
        <v>8.7373102376288231E-2</v>
      </c>
      <c r="AT146" s="75">
        <f t="shared" si="286"/>
        <v>8.6230291286943192E-2</v>
      </c>
      <c r="AU146" s="75">
        <f t="shared" si="287"/>
        <v>6.3270177582829407E-2</v>
      </c>
      <c r="AV146" s="80">
        <v>1E-3</v>
      </c>
      <c r="AW146" s="80">
        <v>1E-3</v>
      </c>
      <c r="AX146" s="80">
        <v>1E-3</v>
      </c>
      <c r="AY146" s="75">
        <f t="shared" si="289"/>
        <v>8.7113372583255258E-2</v>
      </c>
      <c r="AZ146" s="75">
        <f t="shared" si="290"/>
        <v>0.17552539413167531</v>
      </c>
      <c r="BA146" s="75">
        <f t="shared" si="291"/>
        <v>3.1167575163955366E-2</v>
      </c>
      <c r="BB146" s="80">
        <v>1E-3</v>
      </c>
      <c r="BC146" s="75">
        <f t="shared" si="292"/>
        <v>1.4960436078698578E-2</v>
      </c>
      <c r="BD146" s="80">
        <v>1E-3</v>
      </c>
      <c r="BE146" s="80">
        <v>1E-3</v>
      </c>
      <c r="BF146" s="80">
        <v>1E-3</v>
      </c>
      <c r="BG146" s="75">
        <f t="shared" si="380"/>
        <v>6.5971367430372211E-3</v>
      </c>
      <c r="BH146" s="75"/>
      <c r="BI146" s="73">
        <f t="shared" si="295"/>
        <v>1.7255480864064361</v>
      </c>
      <c r="BJ146" s="73">
        <f t="shared" si="296"/>
        <v>0.49861761764650586</v>
      </c>
      <c r="BK146" s="73">
        <f t="shared" si="297"/>
        <v>1.1514458932319722</v>
      </c>
      <c r="BL146" s="73">
        <f t="shared" si="298"/>
        <v>0.16602489627666028</v>
      </c>
      <c r="BM146" s="73">
        <f t="shared" si="299"/>
        <v>1.2460192796131122</v>
      </c>
      <c r="BN146" s="73">
        <f t="shared" si="300"/>
        <v>1.1000000000000003E-2</v>
      </c>
      <c r="BO146" s="73">
        <f t="shared" si="301"/>
        <v>0.39478041305304057</v>
      </c>
      <c r="BP146" s="73">
        <f t="shared" si="302"/>
        <v>0.43244814381713409</v>
      </c>
      <c r="BQ146" s="73">
        <f t="shared" si="303"/>
        <v>8.2020498495178368E-2</v>
      </c>
      <c r="BR146" s="73">
        <f t="shared" si="304"/>
        <v>1.4989794303625432</v>
      </c>
      <c r="BS146" s="73">
        <f t="shared" si="305"/>
        <v>0.91263935687856779</v>
      </c>
      <c r="BT146" s="73">
        <f t="shared" si="306"/>
        <v>0.76256332075338962</v>
      </c>
      <c r="BU146" s="73">
        <f t="shared" si="307"/>
        <v>0.98592157134929626</v>
      </c>
      <c r="BV146" s="73">
        <f t="shared" si="308"/>
        <v>0.64782961141848239</v>
      </c>
      <c r="BW146" s="73">
        <f t="shared" si="309"/>
        <v>0.11450053325163131</v>
      </c>
      <c r="BX146" s="73">
        <f t="shared" si="310"/>
        <v>6.6258595464666031E-2</v>
      </c>
      <c r="BY146" s="73">
        <f t="shared" si="311"/>
        <v>1.1000000000000003E-2</v>
      </c>
      <c r="BZ146" s="73">
        <f t="shared" si="312"/>
        <v>0.89014229824228941</v>
      </c>
      <c r="CA146" s="73">
        <f t="shared" si="313"/>
        <v>1.7130747042345726</v>
      </c>
      <c r="CB146" s="73">
        <f t="shared" si="314"/>
        <v>0.50180087011072816</v>
      </c>
      <c r="CC146" s="73">
        <f t="shared" si="315"/>
        <v>1.1000000000000003E-2</v>
      </c>
      <c r="CD146" s="73">
        <f t="shared" si="316"/>
        <v>0.15426316806204762</v>
      </c>
      <c r="CE146" s="73">
        <f t="shared" si="317"/>
        <v>1.1000000000000003E-2</v>
      </c>
      <c r="CF146" s="73">
        <f t="shared" si="318"/>
        <v>1.1000000000000003E-2</v>
      </c>
      <c r="CG146" s="73">
        <f t="shared" si="319"/>
        <v>1.1000000000000003E-2</v>
      </c>
      <c r="CH146" s="73">
        <f t="shared" si="320"/>
        <v>9.4106711331745627E-2</v>
      </c>
      <c r="CI146" s="73"/>
      <c r="CJ146" s="73">
        <f t="shared" si="350"/>
        <v>14.104984999999994</v>
      </c>
      <c r="CK146" s="73"/>
      <c r="CL146" s="78">
        <f t="shared" si="351"/>
        <v>0.12233604547657703</v>
      </c>
      <c r="CM146" s="78">
        <f t="shared" si="321"/>
        <v>3.5350453591159868E-2</v>
      </c>
      <c r="CN146" s="78">
        <f t="shared" si="322"/>
        <v>8.1633967936298596E-2</v>
      </c>
      <c r="CO146" s="78">
        <f t="shared" si="323"/>
        <v>1.1770653870008394E-2</v>
      </c>
      <c r="CP146" s="78">
        <f t="shared" si="324"/>
        <v>8.8338929790645837E-2</v>
      </c>
      <c r="CQ146" s="78">
        <f t="shared" si="325"/>
        <v>7.7986612534504699E-4</v>
      </c>
      <c r="CR146" s="78">
        <f t="shared" si="326"/>
        <v>2.7988715553617444E-2</v>
      </c>
      <c r="CS146" s="78">
        <f t="shared" si="327"/>
        <v>3.0659241666484174E-2</v>
      </c>
      <c r="CT146" s="78">
        <f t="shared" si="328"/>
        <v>5.8150007600276362E-3</v>
      </c>
      <c r="CU146" s="78">
        <f t="shared" si="329"/>
        <v>0.1062730254844329</v>
      </c>
      <c r="CV146" s="78">
        <f t="shared" si="330"/>
        <v>6.4703319916934912E-2</v>
      </c>
      <c r="CW146" s="78">
        <f t="shared" si="331"/>
        <v>5.4063391116927095E-2</v>
      </c>
      <c r="CX146" s="78">
        <f t="shared" si="332"/>
        <v>6.98988032492978E-2</v>
      </c>
      <c r="CY146" s="78">
        <f t="shared" si="333"/>
        <v>4.5929124449156283E-2</v>
      </c>
      <c r="CZ146" s="78">
        <f t="shared" si="334"/>
        <v>8.1177352015355825E-3</v>
      </c>
      <c r="DA146" s="78">
        <f t="shared" si="335"/>
        <v>4.6975303741667264E-3</v>
      </c>
      <c r="DB146" s="78">
        <f t="shared" si="336"/>
        <v>7.7986612534504699E-4</v>
      </c>
      <c r="DC146" s="78">
        <f t="shared" si="337"/>
        <v>6.3108347739631754E-2</v>
      </c>
      <c r="DD146" s="78">
        <f t="shared" si="338"/>
        <v>0.12145172109254802</v>
      </c>
      <c r="DE146" s="78">
        <f t="shared" si="339"/>
        <v>3.5576136388002423E-2</v>
      </c>
      <c r="DF146" s="78">
        <f t="shared" si="340"/>
        <v>7.7986612534504699E-4</v>
      </c>
      <c r="DG146" s="78">
        <f t="shared" si="341"/>
        <v>1.0936783560000078E-2</v>
      </c>
      <c r="DH146" s="78">
        <f t="shared" si="342"/>
        <v>7.7986612534504699E-4</v>
      </c>
      <c r="DI146" s="78">
        <f t="shared" si="343"/>
        <v>7.7986612534504699E-4</v>
      </c>
      <c r="DJ146" s="78">
        <f t="shared" si="344"/>
        <v>7.7986612534504699E-4</v>
      </c>
      <c r="DK146" s="78">
        <f t="shared" si="345"/>
        <v>6.6718760304775703E-3</v>
      </c>
      <c r="DN146" s="78">
        <f t="shared" si="353"/>
        <v>0.25109112087404389</v>
      </c>
      <c r="DO146" s="78">
        <f t="shared" si="354"/>
        <v>0.2170940051881127</v>
      </c>
      <c r="DP146" s="78">
        <f t="shared" si="355"/>
        <v>0.18252341772229788</v>
      </c>
      <c r="DQ146" s="78">
        <f t="shared" si="356"/>
        <v>0.12887816533961671</v>
      </c>
      <c r="DR146" s="78">
        <f t="shared" si="357"/>
        <v>0.1477667531360925</v>
      </c>
      <c r="DS146" s="78">
        <f t="shared" si="358"/>
        <v>6.5242824105474301E-2</v>
      </c>
      <c r="DT146" s="78">
        <f t="shared" si="359"/>
        <v>0.17073598346456215</v>
      </c>
      <c r="DU146" s="78">
        <f t="shared" si="360"/>
        <v>0.20745058782787962</v>
      </c>
      <c r="DV146" s="78">
        <f t="shared" si="361"/>
        <v>0.23085473727832256</v>
      </c>
      <c r="DW146" s="78">
        <f t="shared" si="362"/>
        <v>0.29493853976759271</v>
      </c>
      <c r="DX146" s="78">
        <f t="shared" si="363"/>
        <v>0.23459463873231609</v>
      </c>
      <c r="DY146" s="78">
        <f t="shared" si="364"/>
        <v>0.17800905401691675</v>
      </c>
      <c r="DZ146" s="78">
        <f t="shared" si="365"/>
        <v>0.12864319327415638</v>
      </c>
      <c r="EA146" s="78">
        <f t="shared" si="366"/>
        <v>5.9524256150203632E-2</v>
      </c>
      <c r="EB146" s="78">
        <f t="shared" si="367"/>
        <v>7.6703479440679109E-2</v>
      </c>
      <c r="EC146" s="78">
        <f t="shared" si="368"/>
        <v>0.19003746533169155</v>
      </c>
      <c r="ED146" s="78">
        <f t="shared" si="369"/>
        <v>0.22091607134552724</v>
      </c>
      <c r="EE146" s="78">
        <f t="shared" si="370"/>
        <v>0.22091607134552727</v>
      </c>
      <c r="EF146" s="78">
        <f t="shared" si="371"/>
        <v>0.16874450716589559</v>
      </c>
      <c r="EG146" s="78">
        <f t="shared" si="372"/>
        <v>4.8072652198692591E-2</v>
      </c>
      <c r="EH146" s="78">
        <f t="shared" si="373"/>
        <v>1.327638193603522E-2</v>
      </c>
      <c r="EI146" s="78">
        <f t="shared" si="374"/>
        <v>1.327638193603522E-2</v>
      </c>
      <c r="EJ146" s="78">
        <f t="shared" si="375"/>
        <v>9.0114744065127109E-3</v>
      </c>
      <c r="EK146" s="78">
        <f t="shared" si="376"/>
        <v>0.13056765375774471</v>
      </c>
      <c r="EL146" s="78">
        <f t="shared" si="377"/>
        <v>0.16513824122355952</v>
      </c>
      <c r="EM146" s="78">
        <f t="shared" si="378"/>
        <v>0.24599234303451306</v>
      </c>
    </row>
    <row r="147" spans="1:143" x14ac:dyDescent="0.25">
      <c r="A147" s="79">
        <f t="shared" si="346"/>
        <v>7.7662724765633338E-4</v>
      </c>
      <c r="B147">
        <v>1988</v>
      </c>
      <c r="C147" s="79">
        <f t="shared" si="275"/>
        <v>0.28928995177116634</v>
      </c>
      <c r="D147" s="81">
        <f t="shared" si="347"/>
        <v>0</v>
      </c>
      <c r="E147" s="74">
        <f t="shared" si="348"/>
        <v>0.15582356132370739</v>
      </c>
      <c r="F147">
        <v>1988</v>
      </c>
      <c r="G147" s="72">
        <v>246193</v>
      </c>
      <c r="H147" s="27">
        <v>0.15582356132370739</v>
      </c>
      <c r="I147" s="27">
        <v>2.2826858072862329E-2</v>
      </c>
      <c r="J147" s="27">
        <v>7.1860785377456909E-2</v>
      </c>
      <c r="K147" s="27">
        <v>2.1157617994408046E-2</v>
      </c>
      <c r="L147" s="27">
        <v>7.6326002587322125E-2</v>
      </c>
      <c r="M147" s="82">
        <v>1E-3</v>
      </c>
      <c r="N147" s="27">
        <v>1.1851604557025414E-2</v>
      </c>
      <c r="O147" s="27">
        <v>2.1825314025789758E-2</v>
      </c>
      <c r="P147" s="82">
        <v>1E-3</v>
      </c>
      <c r="Q147" s="27">
        <v>0.11008638317406001</v>
      </c>
      <c r="R147" s="27">
        <v>0.10107248675040688</v>
      </c>
      <c r="S147" s="27">
        <v>4.7322956224178946E-2</v>
      </c>
      <c r="T147" s="27">
        <v>6.4265743020489915E-2</v>
      </c>
      <c r="U147" s="27">
        <v>5.2706255477194007E-2</v>
      </c>
      <c r="V147" s="27">
        <v>3.8392521804448527E-3</v>
      </c>
      <c r="W147" s="27">
        <v>0</v>
      </c>
      <c r="X147" s="82">
        <v>1E-3</v>
      </c>
      <c r="Y147" s="27">
        <v>5.5836080624295792E-2</v>
      </c>
      <c r="Z147" s="27">
        <v>0.14013270458623711</v>
      </c>
      <c r="AA147" s="27">
        <v>2.5914952218002753E-2</v>
      </c>
      <c r="AB147" s="82">
        <v>1E-3</v>
      </c>
      <c r="AC147" s="27">
        <v>1.1517756541334558E-2</v>
      </c>
      <c r="AD147" s="82">
        <v>1E-3</v>
      </c>
      <c r="AE147" s="82">
        <v>1E-3</v>
      </c>
      <c r="AF147" s="82">
        <v>1E-3</v>
      </c>
      <c r="AG147" s="27">
        <v>5.6336852647832078E-3</v>
      </c>
      <c r="AH147" s="75">
        <f t="shared" si="349"/>
        <v>0.19181335016483747</v>
      </c>
      <c r="AI147" s="75">
        <f t="shared" si="276"/>
        <v>2.8099063347660977E-2</v>
      </c>
      <c r="AJ147" s="75">
        <f t="shared" si="277"/>
        <v>8.8458111672161249E-2</v>
      </c>
      <c r="AK147" s="75">
        <f t="shared" si="278"/>
        <v>2.6044287234486502E-2</v>
      </c>
      <c r="AL147" s="75">
        <f t="shared" si="279"/>
        <v>9.3954637774902983E-2</v>
      </c>
      <c r="AM147" s="80">
        <v>1E-3</v>
      </c>
      <c r="AN147" s="75">
        <f t="shared" si="379"/>
        <v>1.4588910403538789E-2</v>
      </c>
      <c r="AO147" s="75">
        <f t="shared" si="282"/>
        <v>2.6866197679756287E-2</v>
      </c>
      <c r="AP147" s="80">
        <v>1E-3</v>
      </c>
      <c r="AQ147" s="75">
        <f t="shared" si="283"/>
        <v>0.13551248466385676</v>
      </c>
      <c r="AR147" s="75">
        <f t="shared" si="284"/>
        <v>0.1244166936527146</v>
      </c>
      <c r="AS147" s="75">
        <f t="shared" si="285"/>
        <v>5.8252902808496439E-2</v>
      </c>
      <c r="AT147" s="75">
        <f t="shared" si="286"/>
        <v>7.9108880357217373E-2</v>
      </c>
      <c r="AU147" s="75">
        <f t="shared" si="287"/>
        <v>6.4879555773484116E-2</v>
      </c>
      <c r="AV147" s="75">
        <f>V147*$G147/200000</f>
        <v>4.7259850603012981E-3</v>
      </c>
      <c r="AW147" s="80">
        <v>1E-3</v>
      </c>
      <c r="AX147" s="80">
        <v>1E-3</v>
      </c>
      <c r="AY147" s="75">
        <f t="shared" si="289"/>
        <v>6.8732260985686272E-2</v>
      </c>
      <c r="AZ147" s="75">
        <f t="shared" si="290"/>
        <v>0.17249845470099737</v>
      </c>
      <c r="BA147" s="75">
        <f t="shared" si="291"/>
        <v>3.1900399157033757E-2</v>
      </c>
      <c r="BB147" s="80">
        <v>1E-3</v>
      </c>
      <c r="BC147" s="75">
        <f t="shared" si="292"/>
        <v>1.4177955180903893E-2</v>
      </c>
      <c r="BD147" s="80">
        <v>1E-3</v>
      </c>
      <c r="BE147" s="80">
        <v>1E-3</v>
      </c>
      <c r="BF147" s="80">
        <v>1E-3</v>
      </c>
      <c r="BG147" s="75">
        <f t="shared" si="380"/>
        <v>6.9348693819638613E-3</v>
      </c>
      <c r="BH147" s="75"/>
      <c r="BI147" s="73">
        <f t="shared" si="295"/>
        <v>1.5360492294095875</v>
      </c>
      <c r="BJ147" s="73">
        <f t="shared" si="296"/>
        <v>0.47056679999894602</v>
      </c>
      <c r="BK147" s="73">
        <f t="shared" si="297"/>
        <v>1.0704101978056884</v>
      </c>
      <c r="BL147" s="73">
        <f t="shared" si="298"/>
        <v>0.14519456687541676</v>
      </c>
      <c r="BM147" s="73">
        <f t="shared" si="299"/>
        <v>1.1889306711044674</v>
      </c>
      <c r="BN147" s="73">
        <f t="shared" si="300"/>
        <v>1.0000000000000002E-2</v>
      </c>
      <c r="BO147" s="73">
        <f t="shared" si="301"/>
        <v>0.38948192527516817</v>
      </c>
      <c r="BP147" s="73">
        <f t="shared" si="302"/>
        <v>0.4082413271064621</v>
      </c>
      <c r="BQ147" s="73">
        <f t="shared" si="303"/>
        <v>8.1020498495178367E-2</v>
      </c>
      <c r="BR147" s="73">
        <f t="shared" si="304"/>
        <v>1.3562319361116275</v>
      </c>
      <c r="BS147" s="73">
        <f t="shared" si="305"/>
        <v>0.79383894954529122</v>
      </c>
      <c r="BT147" s="73">
        <f t="shared" si="306"/>
        <v>0.67519021837710136</v>
      </c>
      <c r="BU147" s="73">
        <f t="shared" si="307"/>
        <v>0.8996912800623531</v>
      </c>
      <c r="BV147" s="73">
        <f t="shared" si="308"/>
        <v>0.58455943383565301</v>
      </c>
      <c r="BW147" s="73">
        <f t="shared" si="309"/>
        <v>0.11350053325163131</v>
      </c>
      <c r="BX147" s="73">
        <f t="shared" si="310"/>
        <v>6.525859546466603E-2</v>
      </c>
      <c r="BY147" s="73">
        <f t="shared" si="311"/>
        <v>1.0000000000000002E-2</v>
      </c>
      <c r="BZ147" s="73">
        <f t="shared" si="312"/>
        <v>0.80302892565903417</v>
      </c>
      <c r="CA147" s="73">
        <f t="shared" si="313"/>
        <v>1.5375493101028974</v>
      </c>
      <c r="CB147" s="73">
        <f t="shared" si="314"/>
        <v>0.47063329494677275</v>
      </c>
      <c r="CC147" s="73">
        <f t="shared" si="315"/>
        <v>1.0000000000000002E-2</v>
      </c>
      <c r="CD147" s="73">
        <f t="shared" si="316"/>
        <v>0.13930273198334905</v>
      </c>
      <c r="CE147" s="73">
        <f t="shared" si="317"/>
        <v>1.0000000000000002E-2</v>
      </c>
      <c r="CF147" s="73">
        <f t="shared" si="318"/>
        <v>1.0000000000000002E-2</v>
      </c>
      <c r="CG147" s="73">
        <f t="shared" si="319"/>
        <v>1.0000000000000002E-2</v>
      </c>
      <c r="CH147" s="73">
        <f t="shared" si="320"/>
        <v>8.7509574588708408E-2</v>
      </c>
      <c r="CI147" s="73"/>
      <c r="CJ147" s="73">
        <f t="shared" si="350"/>
        <v>12.876189999999998</v>
      </c>
      <c r="CK147" s="73"/>
      <c r="CL147" s="78">
        <f t="shared" si="351"/>
        <v>0.11929376853009996</v>
      </c>
      <c r="CM147" s="78">
        <f t="shared" si="321"/>
        <v>3.6545499872162969E-2</v>
      </c>
      <c r="CN147" s="78">
        <f t="shared" si="322"/>
        <v>8.3130972578510307E-2</v>
      </c>
      <c r="CO147" s="78">
        <f t="shared" si="323"/>
        <v>1.1276205684710834E-2</v>
      </c>
      <c r="CP147" s="78">
        <f t="shared" si="324"/>
        <v>9.2335595475405971E-2</v>
      </c>
      <c r="CQ147" s="78">
        <f t="shared" si="325"/>
        <v>7.7662724765633338E-4</v>
      </c>
      <c r="CR147" s="78">
        <f t="shared" si="326"/>
        <v>3.0248227563834353E-2</v>
      </c>
      <c r="CS147" s="78">
        <f t="shared" si="327"/>
        <v>3.1705133825026051E-2</v>
      </c>
      <c r="CT147" s="78">
        <f t="shared" si="328"/>
        <v>6.2922726750054463E-3</v>
      </c>
      <c r="CU147" s="78">
        <f t="shared" si="329"/>
        <v>0.10532866757259933</v>
      </c>
      <c r="CV147" s="78">
        <f t="shared" si="330"/>
        <v>6.1651695846775434E-2</v>
      </c>
      <c r="CW147" s="78">
        <f t="shared" si="331"/>
        <v>5.2437112094268684E-2</v>
      </c>
      <c r="CX147" s="78">
        <f t="shared" si="332"/>
        <v>6.9872476257522853E-2</v>
      </c>
      <c r="CY147" s="78">
        <f t="shared" si="333"/>
        <v>4.5398478419132762E-2</v>
      </c>
      <c r="CZ147" s="78">
        <f t="shared" si="334"/>
        <v>8.8147606746740558E-3</v>
      </c>
      <c r="DA147" s="78">
        <f t="shared" si="335"/>
        <v>5.0681603381641654E-3</v>
      </c>
      <c r="DB147" s="78">
        <f t="shared" si="336"/>
        <v>7.7662724765633338E-4</v>
      </c>
      <c r="DC147" s="78">
        <f t="shared" si="337"/>
        <v>6.2365414432299794E-2</v>
      </c>
      <c r="DD147" s="78">
        <f t="shared" si="338"/>
        <v>0.11941026888411073</v>
      </c>
      <c r="DE147" s="78">
        <f t="shared" si="339"/>
        <v>3.6550664050994344E-2</v>
      </c>
      <c r="DF147" s="78">
        <f t="shared" si="340"/>
        <v>7.7662724765633338E-4</v>
      </c>
      <c r="DG147" s="78">
        <f t="shared" si="341"/>
        <v>1.0818629733123624E-2</v>
      </c>
      <c r="DH147" s="78">
        <f t="shared" si="342"/>
        <v>7.7662724765633338E-4</v>
      </c>
      <c r="DI147" s="78">
        <f t="shared" si="343"/>
        <v>7.7662724765633338E-4</v>
      </c>
      <c r="DJ147" s="78">
        <f t="shared" si="344"/>
        <v>7.7662724765633338E-4</v>
      </c>
      <c r="DK147" s="78">
        <f t="shared" si="345"/>
        <v>6.7962320056405212E-3</v>
      </c>
      <c r="DN147" s="78">
        <f t="shared" si="353"/>
        <v>0.25024644666548407</v>
      </c>
      <c r="DO147" s="78">
        <f t="shared" si="354"/>
        <v>0.22328827361079007</v>
      </c>
      <c r="DP147" s="78">
        <f t="shared" si="355"/>
        <v>0.18751940098628347</v>
      </c>
      <c r="DQ147" s="78">
        <f t="shared" si="356"/>
        <v>0.13463665597160748</v>
      </c>
      <c r="DR147" s="78">
        <f t="shared" si="357"/>
        <v>0.1550655841119227</v>
      </c>
      <c r="DS147" s="78">
        <f t="shared" si="358"/>
        <v>6.9022261311522184E-2</v>
      </c>
      <c r="DT147" s="78">
        <f t="shared" si="359"/>
        <v>0.17357430163646517</v>
      </c>
      <c r="DU147" s="78">
        <f t="shared" si="360"/>
        <v>0.20497776991940625</v>
      </c>
      <c r="DV147" s="78">
        <f t="shared" si="361"/>
        <v>0.22570974818864889</v>
      </c>
      <c r="DW147" s="78">
        <f t="shared" si="362"/>
        <v>0.28928995177116634</v>
      </c>
      <c r="DX147" s="78">
        <f t="shared" si="363"/>
        <v>0.22935976261769975</v>
      </c>
      <c r="DY147" s="78">
        <f t="shared" si="364"/>
        <v>0.17652282744559836</v>
      </c>
      <c r="DZ147" s="78">
        <f t="shared" si="365"/>
        <v>0.12915387568949382</v>
      </c>
      <c r="EA147" s="78">
        <f t="shared" si="366"/>
        <v>6.005802667962732E-2</v>
      </c>
      <c r="EB147" s="78">
        <f t="shared" si="367"/>
        <v>7.7024962692794352E-2</v>
      </c>
      <c r="EC147" s="78">
        <f t="shared" si="368"/>
        <v>0.18762047090223102</v>
      </c>
      <c r="ED147" s="78">
        <f t="shared" si="369"/>
        <v>0.21910297461506117</v>
      </c>
      <c r="EE147" s="78">
        <f t="shared" si="370"/>
        <v>0.2191029746150612</v>
      </c>
      <c r="EF147" s="78">
        <f t="shared" si="371"/>
        <v>0.16755618991588503</v>
      </c>
      <c r="EG147" s="78">
        <f t="shared" si="372"/>
        <v>4.8922548279430635E-2</v>
      </c>
      <c r="EH147" s="78">
        <f t="shared" si="373"/>
        <v>1.3148511476092624E-2</v>
      </c>
      <c r="EI147" s="78">
        <f t="shared" si="374"/>
        <v>1.3148511476092624E-2</v>
      </c>
      <c r="EJ147" s="78">
        <f t="shared" si="375"/>
        <v>9.1261137486095215E-3</v>
      </c>
      <c r="EK147" s="78">
        <f t="shared" si="376"/>
        <v>0.12764325503105314</v>
      </c>
      <c r="EL147" s="78">
        <f t="shared" si="377"/>
        <v>0.16341212765555976</v>
      </c>
      <c r="EM147" s="78">
        <f t="shared" si="378"/>
        <v>0.24576647298641374</v>
      </c>
    </row>
    <row r="148" spans="1:143" x14ac:dyDescent="0.25">
      <c r="A148" s="79">
        <f t="shared" si="346"/>
        <v>7.7338025173527179E-4</v>
      </c>
      <c r="B148">
        <v>1989</v>
      </c>
      <c r="C148" s="79">
        <f t="shared" si="275"/>
        <v>0.28594973652344841</v>
      </c>
      <c r="D148" s="81">
        <f t="shared" si="347"/>
        <v>0</v>
      </c>
      <c r="E148" s="74">
        <f t="shared" si="348"/>
        <v>0.14286258089074991</v>
      </c>
      <c r="F148">
        <v>1989</v>
      </c>
      <c r="G148" s="72">
        <v>250853</v>
      </c>
      <c r="H148" s="27">
        <v>0.13981728207080318</v>
      </c>
      <c r="I148" s="27">
        <v>2.8663875142748381E-2</v>
      </c>
      <c r="J148" s="27">
        <v>8.0586220022839744E-2</v>
      </c>
      <c r="K148" s="27">
        <v>1E-3</v>
      </c>
      <c r="L148" s="27">
        <v>9.3642938713361254E-2</v>
      </c>
      <c r="M148" s="82">
        <v>1E-3</v>
      </c>
      <c r="N148" s="27">
        <v>1.6634944803958888E-2</v>
      </c>
      <c r="O148" s="27">
        <v>2.5237913970308338E-2</v>
      </c>
      <c r="P148" s="82">
        <v>1E-3</v>
      </c>
      <c r="Q148" s="27">
        <v>0.11001141987057481</v>
      </c>
      <c r="R148" s="27">
        <v>9.0369242481918535E-2</v>
      </c>
      <c r="S148" s="27">
        <v>7.3315569090216984E-2</v>
      </c>
      <c r="T148" s="27">
        <v>3.814236771983251E-2</v>
      </c>
      <c r="U148" s="27">
        <v>5.4548915112295392E-2</v>
      </c>
      <c r="V148" s="82">
        <v>1E-3</v>
      </c>
      <c r="W148" s="27">
        <v>0</v>
      </c>
      <c r="X148" s="82">
        <v>1E-3</v>
      </c>
      <c r="Y148" s="27">
        <v>6.9014084507042259E-2</v>
      </c>
      <c r="Z148" s="27">
        <v>0.14286258089074991</v>
      </c>
      <c r="AA148" s="27">
        <v>2.0289303387894937E-2</v>
      </c>
      <c r="AB148" s="82">
        <v>1E-3</v>
      </c>
      <c r="AC148" s="27">
        <v>1.1305671869052151E-2</v>
      </c>
      <c r="AD148" s="82">
        <v>1E-3</v>
      </c>
      <c r="AE148" s="82">
        <v>1E-3</v>
      </c>
      <c r="AF148" s="82">
        <v>1E-3</v>
      </c>
      <c r="AG148" s="27">
        <v>5.5576703464027405E-3</v>
      </c>
      <c r="AH148" s="75">
        <f t="shared" si="349"/>
        <v>0.17536792329653594</v>
      </c>
      <c r="AI148" s="75">
        <f t="shared" si="276"/>
        <v>3.5952095355919297E-2</v>
      </c>
      <c r="AJ148" s="75">
        <f t="shared" si="277"/>
        <v>0.10107647525694709</v>
      </c>
      <c r="AK148" s="80">
        <v>1E-3</v>
      </c>
      <c r="AL148" s="75">
        <f t="shared" si="279"/>
        <v>0.11745306052531405</v>
      </c>
      <c r="AM148" s="80">
        <v>1E-3</v>
      </c>
      <c r="AN148" s="75">
        <f t="shared" si="379"/>
        <v>2.0864629044537498E-2</v>
      </c>
      <c r="AO148" s="75">
        <f t="shared" si="282"/>
        <v>3.1655032165968787E-2</v>
      </c>
      <c r="AP148" s="80">
        <v>1E-3</v>
      </c>
      <c r="AQ148" s="75">
        <f t="shared" si="283"/>
        <v>0.13798347354396651</v>
      </c>
      <c r="AR148" s="75">
        <f t="shared" si="284"/>
        <v>0.11334697792158355</v>
      </c>
      <c r="AS148" s="75">
        <f t="shared" si="285"/>
        <v>9.1957152264941E-2</v>
      </c>
      <c r="AT148" s="75">
        <f t="shared" si="286"/>
        <v>4.7840636848115715E-2</v>
      </c>
      <c r="AU148" s="75">
        <f t="shared" si="287"/>
        <v>6.841879501332318E-2</v>
      </c>
      <c r="AV148" s="80">
        <v>1E-3</v>
      </c>
      <c r="AW148" s="80">
        <v>1E-3</v>
      </c>
      <c r="AX148" s="80">
        <v>1E-3</v>
      </c>
      <c r="AY148" s="75">
        <f t="shared" si="289"/>
        <v>8.6561950704225371E-2</v>
      </c>
      <c r="AZ148" s="75">
        <f t="shared" si="290"/>
        <v>0.17918753502093646</v>
      </c>
      <c r="BA148" s="75">
        <f t="shared" si="291"/>
        <v>2.5448163113818041E-2</v>
      </c>
      <c r="BB148" s="80">
        <v>1E-3</v>
      </c>
      <c r="BC148" s="75">
        <f t="shared" si="292"/>
        <v>1.4180308526836695E-2</v>
      </c>
      <c r="BD148" s="80">
        <v>1E-3</v>
      </c>
      <c r="BE148" s="80">
        <v>1E-3</v>
      </c>
      <c r="BF148" s="80">
        <v>1E-3</v>
      </c>
      <c r="BG148" s="75">
        <f t="shared" si="380"/>
        <v>6.9707913970308332E-3</v>
      </c>
      <c r="BH148" s="75"/>
      <c r="BI148" s="73">
        <f t="shared" si="295"/>
        <v>1.34423587924475</v>
      </c>
      <c r="BJ148" s="73">
        <f t="shared" si="296"/>
        <v>0.44246773665128503</v>
      </c>
      <c r="BK148" s="73">
        <f t="shared" si="297"/>
        <v>0.98195208613352702</v>
      </c>
      <c r="BL148" s="73">
        <f t="shared" si="298"/>
        <v>0.11915027964093025</v>
      </c>
      <c r="BM148" s="73">
        <f t="shared" si="299"/>
        <v>1.0949760333295644</v>
      </c>
      <c r="BN148" s="73">
        <f t="shared" si="300"/>
        <v>9.0000000000000011E-3</v>
      </c>
      <c r="BO148" s="73">
        <f t="shared" si="301"/>
        <v>0.3748930148716294</v>
      </c>
      <c r="BP148" s="73">
        <f t="shared" si="302"/>
        <v>0.38137512942670582</v>
      </c>
      <c r="BQ148" s="73">
        <f t="shared" si="303"/>
        <v>8.0020498495178366E-2</v>
      </c>
      <c r="BR148" s="73">
        <f t="shared" si="304"/>
        <v>1.2207194514477708</v>
      </c>
      <c r="BS148" s="73">
        <f t="shared" si="305"/>
        <v>0.66942225589257665</v>
      </c>
      <c r="BT148" s="73">
        <f t="shared" si="306"/>
        <v>0.61693731556860487</v>
      </c>
      <c r="BU148" s="73">
        <f t="shared" si="307"/>
        <v>0.82058239970513569</v>
      </c>
      <c r="BV148" s="73">
        <f t="shared" si="308"/>
        <v>0.51967987806216887</v>
      </c>
      <c r="BW148" s="73">
        <f t="shared" si="309"/>
        <v>0.10877454819133002</v>
      </c>
      <c r="BX148" s="73">
        <f t="shared" si="310"/>
        <v>6.425859546466603E-2</v>
      </c>
      <c r="BY148" s="73">
        <f t="shared" si="311"/>
        <v>9.0000000000000011E-3</v>
      </c>
      <c r="BZ148" s="73">
        <f t="shared" si="312"/>
        <v>0.73429666467334787</v>
      </c>
      <c r="CA148" s="73">
        <f t="shared" si="313"/>
        <v>1.3650508554019001</v>
      </c>
      <c r="CB148" s="73">
        <f t="shared" si="314"/>
        <v>0.43873289578973901</v>
      </c>
      <c r="CC148" s="73">
        <f t="shared" si="315"/>
        <v>9.0000000000000011E-3</v>
      </c>
      <c r="CD148" s="73">
        <f t="shared" si="316"/>
        <v>0.12512477680244516</v>
      </c>
      <c r="CE148" s="73">
        <f t="shared" si="317"/>
        <v>9.0000000000000011E-3</v>
      </c>
      <c r="CF148" s="73">
        <f t="shared" si="318"/>
        <v>9.0000000000000011E-3</v>
      </c>
      <c r="CG148" s="73">
        <f t="shared" si="319"/>
        <v>9.0000000000000011E-3</v>
      </c>
      <c r="CH148" s="73">
        <f t="shared" si="320"/>
        <v>8.0574705206744549E-2</v>
      </c>
      <c r="CI148" s="73"/>
      <c r="CJ148" s="73">
        <f t="shared" si="350"/>
        <v>11.637225000000004</v>
      </c>
      <c r="CK148" s="73"/>
      <c r="CL148" s="78">
        <f t="shared" si="351"/>
        <v>0.11551172029798766</v>
      </c>
      <c r="CM148" s="78">
        <f t="shared" si="321"/>
        <v>3.8021756617345186E-2</v>
      </c>
      <c r="CN148" s="78">
        <f t="shared" si="322"/>
        <v>8.4380261285102481E-2</v>
      </c>
      <c r="CO148" s="78">
        <f t="shared" si="323"/>
        <v>1.0238719251447851E-2</v>
      </c>
      <c r="CP148" s="78">
        <f t="shared" si="324"/>
        <v>9.4092537811167526E-2</v>
      </c>
      <c r="CQ148" s="78">
        <f t="shared" si="325"/>
        <v>7.7338025173527179E-4</v>
      </c>
      <c r="CR148" s="78">
        <f t="shared" si="326"/>
        <v>3.2214983801690633E-2</v>
      </c>
      <c r="CS148" s="78">
        <f t="shared" si="327"/>
        <v>3.2771999289066392E-2</v>
      </c>
      <c r="CT148" s="78">
        <f t="shared" si="328"/>
        <v>6.8762525855758858E-3</v>
      </c>
      <c r="CU148" s="78">
        <f t="shared" si="329"/>
        <v>0.10489781296209108</v>
      </c>
      <c r="CV148" s="78">
        <f t="shared" si="330"/>
        <v>5.7524216975488263E-2</v>
      </c>
      <c r="CW148" s="78">
        <f t="shared" si="331"/>
        <v>5.3014126268814486E-2</v>
      </c>
      <c r="CX148" s="78">
        <f t="shared" si="332"/>
        <v>7.0513580317054569E-2</v>
      </c>
      <c r="CY148" s="78">
        <f t="shared" si="333"/>
        <v>4.4656683879719494E-2</v>
      </c>
      <c r="CZ148" s="78">
        <f t="shared" si="334"/>
        <v>9.347120829177916E-3</v>
      </c>
      <c r="DA148" s="78">
        <f t="shared" si="335"/>
        <v>5.5218143040687111E-3</v>
      </c>
      <c r="DB148" s="78">
        <f t="shared" si="336"/>
        <v>7.7338025173527179E-4</v>
      </c>
      <c r="DC148" s="78">
        <f t="shared" si="337"/>
        <v>6.3098948819271569E-2</v>
      </c>
      <c r="DD148" s="78">
        <f t="shared" si="338"/>
        <v>0.11730037490912994</v>
      </c>
      <c r="DE148" s="78">
        <f t="shared" si="339"/>
        <v>3.7700817487823675E-2</v>
      </c>
      <c r="DF148" s="78">
        <f t="shared" si="340"/>
        <v>7.7338025173527179E-4</v>
      </c>
      <c r="DG148" s="78">
        <f t="shared" si="341"/>
        <v>1.075211459797719E-2</v>
      </c>
      <c r="DH148" s="78">
        <f t="shared" si="342"/>
        <v>7.7338025173527179E-4</v>
      </c>
      <c r="DI148" s="78">
        <f t="shared" si="343"/>
        <v>7.7338025173527179E-4</v>
      </c>
      <c r="DJ148" s="78">
        <f t="shared" si="344"/>
        <v>7.7338025173527179E-4</v>
      </c>
      <c r="DK148" s="78">
        <f t="shared" si="345"/>
        <v>6.9238761995874887E-3</v>
      </c>
      <c r="DN148" s="78">
        <f t="shared" si="353"/>
        <v>0.24815245745188316</v>
      </c>
      <c r="DO148" s="78">
        <f t="shared" si="354"/>
        <v>0.22673327496506304</v>
      </c>
      <c r="DP148" s="78">
        <f t="shared" si="355"/>
        <v>0.18948489859945314</v>
      </c>
      <c r="DQ148" s="78">
        <f t="shared" si="356"/>
        <v>0.13731962111604129</v>
      </c>
      <c r="DR148" s="78">
        <f t="shared" si="357"/>
        <v>0.1598529011536598</v>
      </c>
      <c r="DS148" s="78">
        <f t="shared" si="358"/>
        <v>7.2636615928068193E-2</v>
      </c>
      <c r="DT148" s="78">
        <f t="shared" si="359"/>
        <v>0.17676104863842398</v>
      </c>
      <c r="DU148" s="78">
        <f t="shared" si="360"/>
        <v>0.20207028181222161</v>
      </c>
      <c r="DV148" s="78">
        <f t="shared" si="361"/>
        <v>0.22231240879196973</v>
      </c>
      <c r="DW148" s="78">
        <f t="shared" si="362"/>
        <v>0.28594973652344841</v>
      </c>
      <c r="DX148" s="78">
        <f t="shared" si="363"/>
        <v>0.22570860744107682</v>
      </c>
      <c r="DY148" s="78">
        <f t="shared" si="364"/>
        <v>0.17753151129476646</v>
      </c>
      <c r="DZ148" s="78">
        <f t="shared" si="365"/>
        <v>0.1300391993300207</v>
      </c>
      <c r="EA148" s="78">
        <f t="shared" si="366"/>
        <v>6.0298999264701385E-2</v>
      </c>
      <c r="EB148" s="78">
        <f t="shared" si="367"/>
        <v>7.8741264204253467E-2</v>
      </c>
      <c r="EC148" s="78">
        <f t="shared" si="368"/>
        <v>0.18669451828420547</v>
      </c>
      <c r="ED148" s="78">
        <f t="shared" si="369"/>
        <v>0.21887352146796046</v>
      </c>
      <c r="EE148" s="78">
        <f t="shared" si="370"/>
        <v>0.21887352146796044</v>
      </c>
      <c r="EF148" s="78">
        <f t="shared" si="371"/>
        <v>0.16652668724666608</v>
      </c>
      <c r="EG148" s="78">
        <f t="shared" si="372"/>
        <v>4.9999692589271401E-2</v>
      </c>
      <c r="EH148" s="78">
        <f t="shared" si="373"/>
        <v>1.3072255353183007E-2</v>
      </c>
      <c r="EI148" s="78">
        <f t="shared" si="374"/>
        <v>1.3072255353183007E-2</v>
      </c>
      <c r="EJ148" s="78">
        <f t="shared" si="375"/>
        <v>9.2440169547933042E-3</v>
      </c>
      <c r="EK148" s="78">
        <f t="shared" si="376"/>
        <v>0.12398235700104569</v>
      </c>
      <c r="EL148" s="78">
        <f t="shared" si="377"/>
        <v>0.16123073336665561</v>
      </c>
      <c r="EM148" s="78">
        <f t="shared" si="378"/>
        <v>0.24483761440002283</v>
      </c>
    </row>
    <row r="149" spans="1:143" x14ac:dyDescent="0.25">
      <c r="A149" s="79">
        <f t="shared" si="346"/>
        <v>7.7123598278601305E-4</v>
      </c>
      <c r="B149">
        <v>1990</v>
      </c>
      <c r="C149" s="79">
        <f t="shared" si="275"/>
        <v>0.28309500682885907</v>
      </c>
      <c r="D149" s="81">
        <f t="shared" si="347"/>
        <v>1E-3</v>
      </c>
      <c r="E149" s="74">
        <f t="shared" si="348"/>
        <v>0.14250563016098089</v>
      </c>
      <c r="F149">
        <v>1990</v>
      </c>
      <c r="G149" s="72">
        <v>262648</v>
      </c>
      <c r="H149" s="27">
        <v>0.14250563016098089</v>
      </c>
      <c r="I149" s="27">
        <v>2.8567853866043873E-2</v>
      </c>
      <c r="J149" s="27">
        <v>7.2816748686295771E-2</v>
      </c>
      <c r="K149" s="27">
        <v>1.372091083493202E-2</v>
      </c>
      <c r="L149" s="27">
        <v>8.9373592459754778E-2</v>
      </c>
      <c r="M149" s="82">
        <v>1E-3</v>
      </c>
      <c r="N149" s="27">
        <v>1.4888647927266661E-2</v>
      </c>
      <c r="O149" s="27">
        <v>3.3155392443072813E-2</v>
      </c>
      <c r="P149" s="82">
        <v>1E-3</v>
      </c>
      <c r="Q149" s="27">
        <v>0.11789974142964384</v>
      </c>
      <c r="R149" s="27">
        <v>8.3910251063474856E-2</v>
      </c>
      <c r="S149" s="27">
        <v>7.031445491700726E-2</v>
      </c>
      <c r="T149" s="27">
        <v>5.7260822420552172E-2</v>
      </c>
      <c r="U149" s="27">
        <v>4.554174660105096E-2</v>
      </c>
      <c r="V149" s="27">
        <v>6.9230127616982237E-3</v>
      </c>
      <c r="W149" s="27">
        <v>3.7951455500875803E-3</v>
      </c>
      <c r="X149" s="82">
        <v>1E-3</v>
      </c>
      <c r="Y149" s="27">
        <v>5.8720493785970475E-2</v>
      </c>
      <c r="Z149" s="27">
        <v>0.12711652347985652</v>
      </c>
      <c r="AA149" s="27">
        <v>1.7474351488864791E-2</v>
      </c>
      <c r="AB149" s="82">
        <v>1E-3</v>
      </c>
      <c r="AC149" s="27">
        <v>1.16773709233464E-2</v>
      </c>
      <c r="AD149" s="82">
        <v>1E-3</v>
      </c>
      <c r="AE149" s="82">
        <v>1E-3</v>
      </c>
      <c r="AF149" s="82">
        <v>1E-3</v>
      </c>
      <c r="AG149" s="27">
        <v>4.337309200100092E-3</v>
      </c>
      <c r="AH149" s="75">
        <f t="shared" si="349"/>
        <v>0.18714409375260654</v>
      </c>
      <c r="AI149" s="75">
        <f t="shared" si="276"/>
        <v>3.7516448411043457E-2</v>
      </c>
      <c r="AJ149" s="75">
        <f t="shared" si="277"/>
        <v>9.5625867044791063E-2</v>
      </c>
      <c r="AK149" s="75">
        <f t="shared" ref="AK149:AK156" si="381">K149*$G149/200000</f>
        <v>1.8018848944866127E-2</v>
      </c>
      <c r="AL149" s="75">
        <f t="shared" si="279"/>
        <v>0.11736897656184836</v>
      </c>
      <c r="AM149" s="80">
        <v>1E-3</v>
      </c>
      <c r="AN149" s="75">
        <f t="shared" si="379"/>
        <v>1.9552368004003669E-2</v>
      </c>
      <c r="AO149" s="75">
        <f t="shared" si="282"/>
        <v>4.3540987571940942E-2</v>
      </c>
      <c r="AP149" s="80">
        <v>1E-3</v>
      </c>
      <c r="AQ149" s="75">
        <f t="shared" si="283"/>
        <v>0.15483065643506547</v>
      </c>
      <c r="AR149" s="75">
        <f t="shared" si="284"/>
        <v>0.11019429810659773</v>
      </c>
      <c r="AS149" s="75">
        <f t="shared" si="285"/>
        <v>9.2339754775210628E-2</v>
      </c>
      <c r="AT149" s="75">
        <f t="shared" si="286"/>
        <v>7.5197202435565935E-2</v>
      </c>
      <c r="AU149" s="75">
        <f t="shared" si="287"/>
        <v>5.9807243306364159E-2</v>
      </c>
      <c r="AV149" s="75">
        <f>V149*$G149/200000</f>
        <v>9.0915772791725757E-3</v>
      </c>
      <c r="AW149" s="75">
        <f>W149*$G149/200000</f>
        <v>4.9839369421970136E-3</v>
      </c>
      <c r="AX149" s="80">
        <v>1E-3</v>
      </c>
      <c r="AY149" s="75">
        <f t="shared" si="289"/>
        <v>7.7114101259487866E-2</v>
      </c>
      <c r="AZ149" s="75">
        <f t="shared" si="290"/>
        <v>0.16693450329468676</v>
      </c>
      <c r="BA149" s="75">
        <f t="shared" si="291"/>
        <v>2.2948017349236797E-2</v>
      </c>
      <c r="BB149" s="80">
        <v>1E-3</v>
      </c>
      <c r="BC149" s="75">
        <f t="shared" si="292"/>
        <v>1.5335190591375426E-2</v>
      </c>
      <c r="BD149" s="80">
        <v>1E-3</v>
      </c>
      <c r="BE149" s="80">
        <v>1E-3</v>
      </c>
      <c r="BF149" s="80">
        <v>1E-3</v>
      </c>
      <c r="BG149" s="75">
        <f t="shared" si="380"/>
        <v>5.6959279339394448E-3</v>
      </c>
      <c r="BH149" s="75"/>
      <c r="BI149" s="73">
        <f t="shared" si="295"/>
        <v>1.168867955948214</v>
      </c>
      <c r="BJ149" s="73">
        <f t="shared" si="296"/>
        <v>0.40651564129536572</v>
      </c>
      <c r="BK149" s="73">
        <f t="shared" si="297"/>
        <v>0.88087561087657995</v>
      </c>
      <c r="BL149" s="73">
        <f t="shared" si="298"/>
        <v>0.11815027964093025</v>
      </c>
      <c r="BM149" s="73">
        <f t="shared" si="299"/>
        <v>0.97752297280425027</v>
      </c>
      <c r="BN149" s="73">
        <f t="shared" si="300"/>
        <v>8.0000000000000002E-3</v>
      </c>
      <c r="BO149" s="73">
        <f t="shared" si="301"/>
        <v>0.3540283858270919</v>
      </c>
      <c r="BP149" s="73">
        <f t="shared" si="302"/>
        <v>0.34972009726073705</v>
      </c>
      <c r="BQ149" s="73">
        <f t="shared" si="303"/>
        <v>7.9020498495178365E-2</v>
      </c>
      <c r="BR149" s="73">
        <f t="shared" si="304"/>
        <v>1.0827359779038044</v>
      </c>
      <c r="BS149" s="73">
        <f t="shared" si="305"/>
        <v>0.5560752779709931</v>
      </c>
      <c r="BT149" s="73">
        <f t="shared" si="306"/>
        <v>0.52498016330366382</v>
      </c>
      <c r="BU149" s="73">
        <f t="shared" si="307"/>
        <v>0.77274176285702001</v>
      </c>
      <c r="BV149" s="73">
        <f t="shared" si="308"/>
        <v>0.45126108304884571</v>
      </c>
      <c r="BW149" s="73">
        <f t="shared" si="309"/>
        <v>0.10777454819133002</v>
      </c>
      <c r="BX149" s="73">
        <f t="shared" si="310"/>
        <v>6.3258595464666029E-2</v>
      </c>
      <c r="BY149" s="73">
        <f t="shared" si="311"/>
        <v>8.0000000000000002E-3</v>
      </c>
      <c r="BZ149" s="73">
        <f t="shared" si="312"/>
        <v>0.64773471396912252</v>
      </c>
      <c r="CA149" s="73">
        <f t="shared" si="313"/>
        <v>1.1858633203809636</v>
      </c>
      <c r="CB149" s="73">
        <f t="shared" si="314"/>
        <v>0.41328473267592097</v>
      </c>
      <c r="CC149" s="73">
        <f t="shared" si="315"/>
        <v>8.0000000000000002E-3</v>
      </c>
      <c r="CD149" s="73">
        <f t="shared" si="316"/>
        <v>0.11094446827560847</v>
      </c>
      <c r="CE149" s="73">
        <f t="shared" si="317"/>
        <v>8.0000000000000002E-3</v>
      </c>
      <c r="CF149" s="73">
        <f t="shared" si="318"/>
        <v>8.0000000000000002E-3</v>
      </c>
      <c r="CG149" s="73">
        <f t="shared" si="319"/>
        <v>8.0000000000000002E-3</v>
      </c>
      <c r="CH149" s="73">
        <f t="shared" si="320"/>
        <v>7.360391380971372E-2</v>
      </c>
      <c r="CI149" s="73"/>
      <c r="CJ149" s="73">
        <f t="shared" si="350"/>
        <v>10.372959999999997</v>
      </c>
      <c r="CK149" s="73"/>
      <c r="CL149" s="78">
        <f t="shared" si="351"/>
        <v>0.11268412834409988</v>
      </c>
      <c r="CM149" s="78">
        <f t="shared" si="321"/>
        <v>3.9189936266539716E-2</v>
      </c>
      <c r="CN149" s="78">
        <f t="shared" si="322"/>
        <v>8.492037093332859E-2</v>
      </c>
      <c r="CO149" s="78">
        <f t="shared" si="323"/>
        <v>1.1390218379414389E-2</v>
      </c>
      <c r="CP149" s="78">
        <f t="shared" si="324"/>
        <v>9.4237611328323881E-2</v>
      </c>
      <c r="CQ149" s="78">
        <f t="shared" si="325"/>
        <v>7.7123598278601305E-4</v>
      </c>
      <c r="CR149" s="78">
        <f t="shared" si="326"/>
        <v>3.4129928759687879E-2</v>
      </c>
      <c r="CS149" s="78">
        <f t="shared" si="327"/>
        <v>3.3714590363863074E-2</v>
      </c>
      <c r="CT149" s="78">
        <f t="shared" si="328"/>
        <v>7.6179314771461937E-3</v>
      </c>
      <c r="CU149" s="78">
        <f t="shared" si="329"/>
        <v>0.10438061825205194</v>
      </c>
      <c r="CV149" s="78">
        <f t="shared" si="330"/>
        <v>5.3608157938620532E-2</v>
      </c>
      <c r="CW149" s="78">
        <f t="shared" si="331"/>
        <v>5.0610449023582853E-2</v>
      </c>
      <c r="CX149" s="78">
        <f t="shared" si="332"/>
        <v>7.4495781614603754E-2</v>
      </c>
      <c r="CY149" s="78">
        <f t="shared" si="333"/>
        <v>4.3503598109782146E-2</v>
      </c>
      <c r="CZ149" s="78">
        <f t="shared" si="334"/>
        <v>1.0389951199207367E-2</v>
      </c>
      <c r="DA149" s="78">
        <f t="shared" si="335"/>
        <v>6.0984131303568169E-3</v>
      </c>
      <c r="DB149" s="78">
        <f t="shared" si="336"/>
        <v>7.7123598278601305E-4</v>
      </c>
      <c r="DC149" s="78">
        <f t="shared" si="337"/>
        <v>6.2444539839074158E-2</v>
      </c>
      <c r="DD149" s="78">
        <f t="shared" si="338"/>
        <v>0.11432255791798715</v>
      </c>
      <c r="DE149" s="78">
        <f t="shared" si="339"/>
        <v>3.9842507121971078E-2</v>
      </c>
      <c r="DF149" s="78">
        <f t="shared" si="340"/>
        <v>7.7123598278601305E-4</v>
      </c>
      <c r="DG149" s="78">
        <f t="shared" si="341"/>
        <v>1.0695545753151318E-2</v>
      </c>
      <c r="DH149" s="78">
        <f t="shared" si="342"/>
        <v>7.7123598278601305E-4</v>
      </c>
      <c r="DI149" s="78">
        <f t="shared" si="343"/>
        <v>7.7123598278601305E-4</v>
      </c>
      <c r="DJ149" s="78">
        <f t="shared" si="344"/>
        <v>7.7123598278601305E-4</v>
      </c>
      <c r="DK149" s="78">
        <f t="shared" si="345"/>
        <v>7.0957483504914447E-3</v>
      </c>
      <c r="DN149" s="78">
        <f t="shared" si="353"/>
        <v>0.24818465392338257</v>
      </c>
      <c r="DO149" s="78">
        <f t="shared" si="354"/>
        <v>0.22973813690760658</v>
      </c>
      <c r="DP149" s="78">
        <f t="shared" si="355"/>
        <v>0.19131943662385287</v>
      </c>
      <c r="DQ149" s="78">
        <f t="shared" si="356"/>
        <v>0.14052899445021216</v>
      </c>
      <c r="DR149" s="78">
        <f t="shared" si="357"/>
        <v>0.16285336643466083</v>
      </c>
      <c r="DS149" s="78">
        <f t="shared" si="358"/>
        <v>7.623368658348316E-2</v>
      </c>
      <c r="DT149" s="78">
        <f t="shared" si="359"/>
        <v>0.17984306885274909</v>
      </c>
      <c r="DU149" s="78">
        <f t="shared" si="360"/>
        <v>0.19932129803168175</v>
      </c>
      <c r="DV149" s="78">
        <f t="shared" si="361"/>
        <v>0.21621715669140151</v>
      </c>
      <c r="DW149" s="78">
        <f t="shared" si="362"/>
        <v>0.28309500682885907</v>
      </c>
      <c r="DX149" s="78">
        <f t="shared" si="363"/>
        <v>0.22221798668658932</v>
      </c>
      <c r="DY149" s="78">
        <f t="shared" si="364"/>
        <v>0.17899977994717614</v>
      </c>
      <c r="DZ149" s="78">
        <f t="shared" si="365"/>
        <v>0.13448774405395009</v>
      </c>
      <c r="EA149" s="78">
        <f t="shared" si="366"/>
        <v>6.0763198422132347E-2</v>
      </c>
      <c r="EB149" s="78">
        <f t="shared" si="367"/>
        <v>7.9704140151424352E-2</v>
      </c>
      <c r="EC149" s="78">
        <f t="shared" si="368"/>
        <v>0.18363674687020415</v>
      </c>
      <c r="ED149" s="78">
        <f t="shared" si="369"/>
        <v>0.21738084086181839</v>
      </c>
      <c r="EE149" s="78">
        <f t="shared" si="370"/>
        <v>0.21738084086181839</v>
      </c>
      <c r="EF149" s="78">
        <f t="shared" si="371"/>
        <v>0.16563184677589554</v>
      </c>
      <c r="EG149" s="78">
        <f t="shared" si="372"/>
        <v>5.2080524840694427E-2</v>
      </c>
      <c r="EH149" s="78">
        <f t="shared" si="373"/>
        <v>1.3009253701509356E-2</v>
      </c>
      <c r="EI149" s="78">
        <f t="shared" si="374"/>
        <v>1.3009253701509356E-2</v>
      </c>
      <c r="EJ149" s="78">
        <f t="shared" si="375"/>
        <v>9.4094562988494834E-3</v>
      </c>
      <c r="EK149" s="78">
        <f t="shared" si="376"/>
        <v>0.12132234866016335</v>
      </c>
      <c r="EL149" s="78">
        <f t="shared" si="377"/>
        <v>0.15974104894391705</v>
      </c>
      <c r="EM149" s="78">
        <f t="shared" si="378"/>
        <v>0.24389018389445966</v>
      </c>
    </row>
    <row r="150" spans="1:143" x14ac:dyDescent="0.25">
      <c r="A150" s="79">
        <f t="shared" si="346"/>
        <v>7.7324826129605275E-4</v>
      </c>
      <c r="B150">
        <v>1991</v>
      </c>
      <c r="C150" s="79">
        <f t="shared" si="275"/>
        <v>0.27659877586880433</v>
      </c>
      <c r="D150" s="81">
        <f t="shared" si="347"/>
        <v>0</v>
      </c>
      <c r="E150" s="74">
        <f t="shared" si="348"/>
        <v>0.13089633117171537</v>
      </c>
      <c r="F150">
        <v>1991</v>
      </c>
      <c r="G150" s="72">
        <v>257247</v>
      </c>
      <c r="H150" s="27">
        <v>0.12543306387136893</v>
      </c>
      <c r="I150" s="27">
        <v>2.935950963844719E-2</v>
      </c>
      <c r="J150" s="27">
        <v>8.0483254863640399E-2</v>
      </c>
      <c r="K150" s="27">
        <v>1.2614373278848717E-2</v>
      </c>
      <c r="L150" s="27">
        <v>9.1720707115572536E-2</v>
      </c>
      <c r="M150" s="82">
        <v>1E-3</v>
      </c>
      <c r="N150" s="27">
        <v>2.922625921648752E-2</v>
      </c>
      <c r="O150" s="27">
        <v>3.477836013147375E-2</v>
      </c>
      <c r="P150" s="82">
        <v>1E-3</v>
      </c>
      <c r="Q150" s="27">
        <v>0.12858665719108112</v>
      </c>
      <c r="R150" s="27">
        <v>7.3376565692458026E-2</v>
      </c>
      <c r="S150" s="27">
        <v>4.597139557608599E-2</v>
      </c>
      <c r="T150" s="27">
        <v>5.5831926801101536E-2</v>
      </c>
      <c r="U150" s="27">
        <v>4.8236652749400373E-2</v>
      </c>
      <c r="V150" s="27">
        <v>8.7501110420183E-3</v>
      </c>
      <c r="W150" s="27">
        <v>0</v>
      </c>
      <c r="X150" s="82">
        <v>1E-3</v>
      </c>
      <c r="Y150" s="27">
        <v>7.2577063160700006E-2</v>
      </c>
      <c r="Z150" s="27">
        <v>0.13089633117171537</v>
      </c>
      <c r="AA150" s="27">
        <v>2.1142400284267567E-2</v>
      </c>
      <c r="AB150" s="82">
        <v>1E-3</v>
      </c>
      <c r="AC150" s="27">
        <v>6.1739362174646883E-3</v>
      </c>
      <c r="AD150" s="82">
        <v>1E-3</v>
      </c>
      <c r="AE150" s="82">
        <v>1E-3</v>
      </c>
      <c r="AF150" s="82">
        <v>1E-3</v>
      </c>
      <c r="AG150" s="27">
        <v>4.8414319978679933E-3</v>
      </c>
      <c r="AH150" s="75">
        <f t="shared" si="349"/>
        <v>0.16133639690859022</v>
      </c>
      <c r="AI150" s="75">
        <f t="shared" si="276"/>
        <v>3.7763228879808118E-2</v>
      </c>
      <c r="AJ150" s="75">
        <f t="shared" si="277"/>
        <v>0.10352037931953452</v>
      </c>
      <c r="AK150" s="75">
        <f t="shared" si="381"/>
        <v>1.622504841431998E-2</v>
      </c>
      <c r="AL150" s="75">
        <f t="shared" si="279"/>
        <v>0.11797438371679844</v>
      </c>
      <c r="AM150" s="80">
        <v>1E-3</v>
      </c>
      <c r="AN150" s="75">
        <f t="shared" si="379"/>
        <v>3.7591837523318829E-2</v>
      </c>
      <c r="AO150" s="75">
        <f t="shared" si="282"/>
        <v>4.4733144043706145E-2</v>
      </c>
      <c r="AP150" s="80">
        <v>1E-3</v>
      </c>
      <c r="AQ150" s="75">
        <f t="shared" si="283"/>
        <v>0.16539265901217023</v>
      </c>
      <c r="AR150" s="75">
        <f t="shared" si="284"/>
        <v>9.4379506973438748E-2</v>
      </c>
      <c r="AS150" s="75">
        <f t="shared" si="285"/>
        <v>5.9130017988806967E-2</v>
      </c>
      <c r="AT150" s="75">
        <f t="shared" si="286"/>
        <v>7.1812978369014832E-2</v>
      </c>
      <c r="AU150" s="75">
        <f t="shared" si="287"/>
        <v>6.2043671049124983E-2</v>
      </c>
      <c r="AV150" s="75">
        <f t="shared" ref="AV150:AV156" si="382">V150*$G150/200000</f>
        <v>1.1254699076130407E-2</v>
      </c>
      <c r="AW150" s="80">
        <v>1E-3</v>
      </c>
      <c r="AX150" s="80">
        <v>1E-3</v>
      </c>
      <c r="AY150" s="75">
        <f t="shared" si="289"/>
        <v>9.335115883450297E-2</v>
      </c>
      <c r="AZ150" s="75">
        <f t="shared" si="290"/>
        <v>0.16836344252465132</v>
      </c>
      <c r="BA150" s="75">
        <f t="shared" si="291"/>
        <v>2.7194095229634896E-2</v>
      </c>
      <c r="BB150" s="80">
        <v>1E-3</v>
      </c>
      <c r="BC150" s="75">
        <f t="shared" si="292"/>
        <v>7.9411328506706937E-3</v>
      </c>
      <c r="BD150" s="80">
        <v>1E-3</v>
      </c>
      <c r="BE150" s="80">
        <v>1E-3</v>
      </c>
      <c r="BF150" s="80">
        <v>1E-3</v>
      </c>
      <c r="BG150" s="75">
        <f t="shared" si="380"/>
        <v>6.2272192857777383E-3</v>
      </c>
      <c r="BH150" s="75"/>
      <c r="BI150" s="73">
        <f t="shared" si="295"/>
        <v>0.98172386219560748</v>
      </c>
      <c r="BJ150" s="73">
        <f t="shared" si="296"/>
        <v>0.36899919288432226</v>
      </c>
      <c r="BK150" s="73">
        <f t="shared" si="297"/>
        <v>0.78524974383178892</v>
      </c>
      <c r="BL150" s="73">
        <f t="shared" si="298"/>
        <v>0.10013143069606412</v>
      </c>
      <c r="BM150" s="73">
        <f t="shared" si="299"/>
        <v>0.86015399624240196</v>
      </c>
      <c r="BN150" s="73">
        <f t="shared" si="300"/>
        <v>7.0000000000000001E-3</v>
      </c>
      <c r="BO150" s="73">
        <f t="shared" si="301"/>
        <v>0.33447601782308822</v>
      </c>
      <c r="BP150" s="73">
        <f t="shared" si="302"/>
        <v>0.30617910968879608</v>
      </c>
      <c r="BQ150" s="73">
        <f t="shared" si="303"/>
        <v>7.8020498495178364E-2</v>
      </c>
      <c r="BR150" s="73">
        <f t="shared" si="304"/>
        <v>0.92790532146873894</v>
      </c>
      <c r="BS150" s="73">
        <f t="shared" si="305"/>
        <v>0.44588097986439534</v>
      </c>
      <c r="BT150" s="73">
        <f t="shared" si="306"/>
        <v>0.43264040852845315</v>
      </c>
      <c r="BU150" s="73">
        <f t="shared" si="307"/>
        <v>0.69754456042145407</v>
      </c>
      <c r="BV150" s="73">
        <f t="shared" si="308"/>
        <v>0.39145383974248155</v>
      </c>
      <c r="BW150" s="73">
        <f t="shared" si="309"/>
        <v>9.8682970912157442E-2</v>
      </c>
      <c r="BX150" s="73">
        <f t="shared" si="310"/>
        <v>5.8274658522469019E-2</v>
      </c>
      <c r="BY150" s="73">
        <f t="shared" si="311"/>
        <v>7.0000000000000001E-3</v>
      </c>
      <c r="BZ150" s="73">
        <f t="shared" si="312"/>
        <v>0.57062061270963471</v>
      </c>
      <c r="CA150" s="73">
        <f t="shared" si="313"/>
        <v>1.0189288170862769</v>
      </c>
      <c r="CB150" s="73">
        <f t="shared" si="314"/>
        <v>0.39033671532668418</v>
      </c>
      <c r="CC150" s="73">
        <f t="shared" si="315"/>
        <v>7.0000000000000001E-3</v>
      </c>
      <c r="CD150" s="73">
        <f t="shared" si="316"/>
        <v>9.5609277684233052E-2</v>
      </c>
      <c r="CE150" s="73">
        <f t="shared" si="317"/>
        <v>7.0000000000000001E-3</v>
      </c>
      <c r="CF150" s="73">
        <f t="shared" si="318"/>
        <v>7.0000000000000001E-3</v>
      </c>
      <c r="CG150" s="73">
        <f t="shared" si="319"/>
        <v>7.0000000000000001E-3</v>
      </c>
      <c r="CH150" s="73">
        <f t="shared" si="320"/>
        <v>6.7907985875774277E-2</v>
      </c>
      <c r="CI150" s="73"/>
      <c r="CJ150" s="73">
        <f t="shared" si="350"/>
        <v>9.0527199999999972</v>
      </c>
      <c r="CK150" s="73"/>
      <c r="CL150" s="78">
        <f t="shared" si="351"/>
        <v>0.1084451813593713</v>
      </c>
      <c r="CM150" s="78">
        <f t="shared" si="321"/>
        <v>4.0761140616778421E-2</v>
      </c>
      <c r="CN150" s="78">
        <f t="shared" si="322"/>
        <v>8.6741857014443077E-2</v>
      </c>
      <c r="CO150" s="78">
        <f t="shared" si="323"/>
        <v>1.1060922098116825E-2</v>
      </c>
      <c r="CP150" s="78">
        <f t="shared" si="324"/>
        <v>9.5016083148755537E-2</v>
      </c>
      <c r="CQ150" s="78">
        <f t="shared" si="325"/>
        <v>7.7324826129605275E-4</v>
      </c>
      <c r="CR150" s="78">
        <f t="shared" si="326"/>
        <v>3.6947571318132928E-2</v>
      </c>
      <c r="CS150" s="78">
        <f t="shared" si="327"/>
        <v>3.3821780601719281E-2</v>
      </c>
      <c r="CT150" s="78">
        <f t="shared" si="328"/>
        <v>8.6184592581211375E-3</v>
      </c>
      <c r="CU150" s="78">
        <f t="shared" si="329"/>
        <v>0.1025001680675796</v>
      </c>
      <c r="CV150" s="78">
        <f t="shared" si="330"/>
        <v>4.9253813203589139E-2</v>
      </c>
      <c r="CW150" s="78">
        <f t="shared" si="331"/>
        <v>4.7791206237291474E-2</v>
      </c>
      <c r="CX150" s="78">
        <f t="shared" si="332"/>
        <v>7.7053588360344108E-2</v>
      </c>
      <c r="CY150" s="78">
        <f t="shared" si="333"/>
        <v>4.3241571565505357E-2</v>
      </c>
      <c r="CZ150" s="78">
        <f t="shared" si="334"/>
        <v>1.0900919382479241E-2</v>
      </c>
      <c r="DA150" s="78">
        <f t="shared" si="335"/>
        <v>6.4372540543029102E-3</v>
      </c>
      <c r="DB150" s="78">
        <f t="shared" si="336"/>
        <v>7.7324826129605275E-4</v>
      </c>
      <c r="DC150" s="78">
        <f t="shared" si="337"/>
        <v>6.303305666248761E-2</v>
      </c>
      <c r="DD150" s="78">
        <f t="shared" si="338"/>
        <v>0.11255499088520105</v>
      </c>
      <c r="DE150" s="78">
        <f t="shared" si="339"/>
        <v>4.3118169492338689E-2</v>
      </c>
      <c r="DF150" s="78">
        <f t="shared" si="340"/>
        <v>7.7324826129605275E-4</v>
      </c>
      <c r="DG150" s="78">
        <f t="shared" si="341"/>
        <v>1.0561386819014957E-2</v>
      </c>
      <c r="DH150" s="78">
        <f t="shared" si="342"/>
        <v>7.7324826129605275E-4</v>
      </c>
      <c r="DI150" s="78">
        <f t="shared" si="343"/>
        <v>7.7324826129605275E-4</v>
      </c>
      <c r="DJ150" s="78">
        <f t="shared" si="344"/>
        <v>7.7324826129605275E-4</v>
      </c>
      <c r="DK150" s="78">
        <f t="shared" si="345"/>
        <v>7.5013902866513374E-3</v>
      </c>
      <c r="DN150" s="78">
        <f t="shared" si="353"/>
        <v>0.2470091010887096</v>
      </c>
      <c r="DO150" s="78">
        <f t="shared" si="354"/>
        <v>0.23358000287809386</v>
      </c>
      <c r="DP150" s="78">
        <f t="shared" si="355"/>
        <v>0.19359211052261149</v>
      </c>
      <c r="DQ150" s="78">
        <f t="shared" si="356"/>
        <v>0.14379782482630135</v>
      </c>
      <c r="DR150" s="78">
        <f t="shared" si="357"/>
        <v>0.16655868332990381</v>
      </c>
      <c r="DS150" s="78">
        <f t="shared" si="358"/>
        <v>8.0161059439269405E-2</v>
      </c>
      <c r="DT150" s="78">
        <f t="shared" si="359"/>
        <v>0.18188797924555294</v>
      </c>
      <c r="DU150" s="78">
        <f t="shared" si="360"/>
        <v>0.19419422113100915</v>
      </c>
      <c r="DV150" s="78">
        <f t="shared" si="361"/>
        <v>0.20816364676658136</v>
      </c>
      <c r="DW150" s="78">
        <f t="shared" si="362"/>
        <v>0.27659877586880433</v>
      </c>
      <c r="DX150" s="78">
        <f t="shared" si="363"/>
        <v>0.21734017936673006</v>
      </c>
      <c r="DY150" s="78">
        <f t="shared" si="364"/>
        <v>0.17898728554562018</v>
      </c>
      <c r="DZ150" s="78">
        <f t="shared" si="365"/>
        <v>0.13763333336263162</v>
      </c>
      <c r="EA150" s="78">
        <f t="shared" si="366"/>
        <v>6.1352993263583559E-2</v>
      </c>
      <c r="EB150" s="78">
        <f t="shared" si="367"/>
        <v>8.1144478360565819E-2</v>
      </c>
      <c r="EC150" s="78">
        <f t="shared" si="368"/>
        <v>0.18279854986328761</v>
      </c>
      <c r="ED150" s="78">
        <f t="shared" si="369"/>
        <v>0.2194794653013234</v>
      </c>
      <c r="EE150" s="78">
        <f t="shared" si="370"/>
        <v>0.21947946530132337</v>
      </c>
      <c r="EF150" s="78">
        <f t="shared" si="371"/>
        <v>0.16700779545785072</v>
      </c>
      <c r="EG150" s="78">
        <f t="shared" si="372"/>
        <v>5.522605283394575E-2</v>
      </c>
      <c r="EH150" s="78">
        <f t="shared" si="373"/>
        <v>1.2881131602903117E-2</v>
      </c>
      <c r="EI150" s="78">
        <f t="shared" si="374"/>
        <v>1.2881131602903117E-2</v>
      </c>
      <c r="EJ150" s="78">
        <f t="shared" si="375"/>
        <v>9.8211350705394961E-3</v>
      </c>
      <c r="EK150" s="78">
        <f t="shared" si="376"/>
        <v>0.11749306816861474</v>
      </c>
      <c r="EL150" s="78">
        <f t="shared" si="377"/>
        <v>0.1574809605240971</v>
      </c>
      <c r="EM150" s="78">
        <f t="shared" si="378"/>
        <v>0.24344956927724415</v>
      </c>
    </row>
    <row r="151" spans="1:143" x14ac:dyDescent="0.25">
      <c r="A151" s="79">
        <f t="shared" si="346"/>
        <v>7.733468583106108E-4</v>
      </c>
      <c r="B151">
        <v>1992</v>
      </c>
      <c r="C151" s="79">
        <f t="shared" si="275"/>
        <v>0.27237999531346779</v>
      </c>
      <c r="D151" s="81">
        <f t="shared" si="347"/>
        <v>1E-3</v>
      </c>
      <c r="E151" s="74">
        <f t="shared" si="348"/>
        <v>0.12985765435333158</v>
      </c>
      <c r="F151">
        <v>1992</v>
      </c>
      <c r="G151" s="72">
        <v>264151</v>
      </c>
      <c r="H151" s="27">
        <v>0.12985765435333158</v>
      </c>
      <c r="I151" s="27">
        <v>3.4320146712077546E-2</v>
      </c>
      <c r="J151" s="27">
        <v>8.0342328180944902E-2</v>
      </c>
      <c r="K151" s="27">
        <v>1.4016243122871365E-2</v>
      </c>
      <c r="L151" s="27">
        <v>8.606235263295782E-2</v>
      </c>
      <c r="M151" s="82">
        <v>1E-3</v>
      </c>
      <c r="N151" s="27">
        <v>2.7988821936948738E-2</v>
      </c>
      <c r="O151" s="27">
        <v>3.528076150554537E-2</v>
      </c>
      <c r="P151" s="82">
        <v>1E-3</v>
      </c>
      <c r="Q151" s="27">
        <v>0.10981573661688936</v>
      </c>
      <c r="R151" s="27">
        <v>6.5758449043751638E-2</v>
      </c>
      <c r="S151" s="27">
        <v>4.2660029691729981E-2</v>
      </c>
      <c r="T151" s="27">
        <v>6.3356912060082093E-2</v>
      </c>
      <c r="U151" s="27">
        <v>5.3925421360579859E-2</v>
      </c>
      <c r="V151" s="27">
        <v>8.6891974500043663E-3</v>
      </c>
      <c r="W151" s="27">
        <v>5.3707099816609899E-3</v>
      </c>
      <c r="X151" s="82">
        <v>1E-3</v>
      </c>
      <c r="Y151" s="27">
        <v>6.6500742293249496E-2</v>
      </c>
      <c r="Z151" s="27">
        <v>0.12798008907518993</v>
      </c>
      <c r="AA151" s="27">
        <v>2.9779058597502402E-2</v>
      </c>
      <c r="AB151" s="82">
        <v>1E-3</v>
      </c>
      <c r="AC151" s="27">
        <v>1.1265391668849881E-2</v>
      </c>
      <c r="AD151" s="82">
        <v>1E-3</v>
      </c>
      <c r="AE151" s="82">
        <v>1E-3</v>
      </c>
      <c r="AF151" s="82">
        <v>1E-3</v>
      </c>
      <c r="AG151" s="27">
        <v>7.0299537158326781E-3</v>
      </c>
      <c r="AH151" s="75">
        <f t="shared" si="349"/>
        <v>0.17151014627543446</v>
      </c>
      <c r="AI151" s="75">
        <f t="shared" si="276"/>
        <v>4.5328505370709982E-2</v>
      </c>
      <c r="AJ151" s="75">
        <f t="shared" si="277"/>
        <v>0.10611253165662389</v>
      </c>
      <c r="AK151" s="75">
        <f t="shared" si="381"/>
        <v>1.8512023185747968E-2</v>
      </c>
      <c r="AL151" s="75">
        <f t="shared" si="279"/>
        <v>0.11366728255174222</v>
      </c>
      <c r="AM151" s="80">
        <v>1E-3</v>
      </c>
      <c r="AN151" s="75">
        <f t="shared" si="379"/>
        <v>3.6966376517334726E-2</v>
      </c>
      <c r="AO151" s="75">
        <f t="shared" si="282"/>
        <v>4.659724216225658E-2</v>
      </c>
      <c r="AP151" s="80">
        <v>1E-3</v>
      </c>
      <c r="AQ151" s="75">
        <f t="shared" si="283"/>
        <v>0.1450396832154397</v>
      </c>
      <c r="AR151" s="75">
        <f t="shared" si="284"/>
        <v>8.6850800366780181E-2</v>
      </c>
      <c r="AS151" s="75">
        <f t="shared" si="285"/>
        <v>5.6343447515500827E-2</v>
      </c>
      <c r="AT151" s="75">
        <f t="shared" si="286"/>
        <v>8.3678958387913713E-2</v>
      </c>
      <c r="AU151" s="75">
        <f t="shared" si="287"/>
        <v>7.1222269889092651E-2</v>
      </c>
      <c r="AV151" s="75">
        <f t="shared" si="382"/>
        <v>1.1476300978080518E-2</v>
      </c>
      <c r="AW151" s="75">
        <f t="shared" ref="AW151:AW156" si="383">W151*$G151/200000</f>
        <v>7.0933920618286607E-3</v>
      </c>
      <c r="AX151" s="80">
        <v>1E-3</v>
      </c>
      <c r="AY151" s="75">
        <f t="shared" si="289"/>
        <v>8.7831187887520742E-2</v>
      </c>
      <c r="AZ151" s="75">
        <f t="shared" si="290"/>
        <v>0.16903034254650248</v>
      </c>
      <c r="BA151" s="75">
        <f t="shared" si="291"/>
        <v>3.9330840537944285E-2</v>
      </c>
      <c r="BB151" s="80">
        <v>1E-3</v>
      </c>
      <c r="BC151" s="75">
        <f t="shared" si="292"/>
        <v>1.4878822373591824E-2</v>
      </c>
      <c r="BD151" s="80">
        <v>1E-3</v>
      </c>
      <c r="BE151" s="80">
        <v>1E-3</v>
      </c>
      <c r="BF151" s="80">
        <v>1E-3</v>
      </c>
      <c r="BG151" s="75">
        <f t="shared" si="380"/>
        <v>9.2848465199545892E-3</v>
      </c>
      <c r="BH151" s="75"/>
      <c r="BI151" s="73">
        <f t="shared" si="295"/>
        <v>0.82038746528701723</v>
      </c>
      <c r="BJ151" s="73">
        <f t="shared" si="296"/>
        <v>0.33123596400451416</v>
      </c>
      <c r="BK151" s="73">
        <f t="shared" si="297"/>
        <v>0.68172936451225441</v>
      </c>
      <c r="BL151" s="73">
        <f t="shared" si="298"/>
        <v>8.390638228174413E-2</v>
      </c>
      <c r="BM151" s="73">
        <f t="shared" si="299"/>
        <v>0.74217961252560349</v>
      </c>
      <c r="BN151" s="73">
        <f t="shared" si="300"/>
        <v>6.0000000000000001E-3</v>
      </c>
      <c r="BO151" s="73">
        <f t="shared" si="301"/>
        <v>0.29688418029976937</v>
      </c>
      <c r="BP151" s="73">
        <f t="shared" si="302"/>
        <v>0.26144596564508993</v>
      </c>
      <c r="BQ151" s="73">
        <f t="shared" si="303"/>
        <v>7.7020498495178363E-2</v>
      </c>
      <c r="BR151" s="73">
        <f t="shared" si="304"/>
        <v>0.76251266245656868</v>
      </c>
      <c r="BS151" s="73">
        <f t="shared" si="305"/>
        <v>0.35150147289095657</v>
      </c>
      <c r="BT151" s="73">
        <f t="shared" si="306"/>
        <v>0.37351039053964619</v>
      </c>
      <c r="BU151" s="73">
        <f t="shared" si="307"/>
        <v>0.62573158205243928</v>
      </c>
      <c r="BV151" s="73">
        <f t="shared" si="308"/>
        <v>0.32941016869335654</v>
      </c>
      <c r="BW151" s="73">
        <f t="shared" si="309"/>
        <v>8.7428271836027041E-2</v>
      </c>
      <c r="BX151" s="73">
        <f t="shared" si="310"/>
        <v>5.7274658522469019E-2</v>
      </c>
      <c r="BY151" s="73">
        <f t="shared" si="311"/>
        <v>6.0000000000000001E-3</v>
      </c>
      <c r="BZ151" s="73">
        <f t="shared" si="312"/>
        <v>0.4772694538751317</v>
      </c>
      <c r="CA151" s="73">
        <f t="shared" si="313"/>
        <v>0.85056537456162551</v>
      </c>
      <c r="CB151" s="73">
        <f t="shared" si="314"/>
        <v>0.36314262009704928</v>
      </c>
      <c r="CC151" s="73">
        <f t="shared" si="315"/>
        <v>6.0000000000000001E-3</v>
      </c>
      <c r="CD151" s="73">
        <f t="shared" si="316"/>
        <v>8.7668144833562361E-2</v>
      </c>
      <c r="CE151" s="73">
        <f t="shared" si="317"/>
        <v>6.0000000000000001E-3</v>
      </c>
      <c r="CF151" s="73">
        <f t="shared" si="318"/>
        <v>6.0000000000000001E-3</v>
      </c>
      <c r="CG151" s="73">
        <f t="shared" si="319"/>
        <v>6.0000000000000001E-3</v>
      </c>
      <c r="CH151" s="73">
        <f t="shared" si="320"/>
        <v>6.1680766589996536E-2</v>
      </c>
      <c r="CI151" s="73"/>
      <c r="CJ151" s="73">
        <f t="shared" si="350"/>
        <v>7.7584850000000012</v>
      </c>
      <c r="CK151" s="73"/>
      <c r="CL151" s="78">
        <f t="shared" si="351"/>
        <v>0.10574067814618668</v>
      </c>
      <c r="CM151" s="78">
        <f t="shared" si="321"/>
        <v>4.2693382020396263E-2</v>
      </c>
      <c r="CN151" s="78">
        <f t="shared" si="322"/>
        <v>8.7868877043940197E-2</v>
      </c>
      <c r="CO151" s="78">
        <f t="shared" si="323"/>
        <v>1.0814789521632654E-2</v>
      </c>
      <c r="CP151" s="78">
        <f t="shared" si="324"/>
        <v>9.5660378608143651E-2</v>
      </c>
      <c r="CQ151" s="78">
        <f t="shared" si="325"/>
        <v>7.733468583106108E-4</v>
      </c>
      <c r="CR151" s="78">
        <f t="shared" si="326"/>
        <v>3.8265741352824595E-2</v>
      </c>
      <c r="CS151" s="78">
        <f t="shared" si="327"/>
        <v>3.369806935826903E-2</v>
      </c>
      <c r="CT151" s="78">
        <f t="shared" si="328"/>
        <v>9.9272600894605521E-3</v>
      </c>
      <c r="CU151" s="78">
        <f t="shared" si="329"/>
        <v>9.8281128655474434E-2</v>
      </c>
      <c r="CV151" s="78">
        <f t="shared" si="330"/>
        <v>4.5305426625295596E-2</v>
      </c>
      <c r="CW151" s="78">
        <f t="shared" si="331"/>
        <v>4.8142181178367445E-2</v>
      </c>
      <c r="CX151" s="78">
        <f t="shared" si="332"/>
        <v>8.0651258854330346E-2</v>
      </c>
      <c r="CY151" s="78">
        <f t="shared" si="333"/>
        <v>4.2458053175762601E-2</v>
      </c>
      <c r="CZ151" s="78">
        <f t="shared" si="334"/>
        <v>1.1268729891986261E-2</v>
      </c>
      <c r="DA151" s="78">
        <f t="shared" si="335"/>
        <v>7.3821962048607444E-3</v>
      </c>
      <c r="DB151" s="78">
        <f t="shared" si="336"/>
        <v>7.733468583106108E-4</v>
      </c>
      <c r="DC151" s="78">
        <f t="shared" si="337"/>
        <v>6.1515805453659013E-2</v>
      </c>
      <c r="DD151" s="78">
        <f t="shared" si="338"/>
        <v>0.1096303433675035</v>
      </c>
      <c r="DE151" s="78">
        <f t="shared" si="339"/>
        <v>4.680586739512279E-2</v>
      </c>
      <c r="DF151" s="78">
        <f t="shared" si="340"/>
        <v>7.733468583106108E-4</v>
      </c>
      <c r="DG151" s="78">
        <f t="shared" si="341"/>
        <v>1.1299647396825842E-2</v>
      </c>
      <c r="DH151" s="78">
        <f t="shared" si="342"/>
        <v>7.733468583106108E-4</v>
      </c>
      <c r="DI151" s="78">
        <f t="shared" si="343"/>
        <v>7.733468583106108E-4</v>
      </c>
      <c r="DJ151" s="78">
        <f t="shared" si="344"/>
        <v>7.733468583106108E-4</v>
      </c>
      <c r="DK151" s="78">
        <f t="shared" si="345"/>
        <v>7.9501045100939839E-3</v>
      </c>
      <c r="DN151" s="78">
        <f t="shared" si="353"/>
        <v>0.24711772673215579</v>
      </c>
      <c r="DO151" s="78">
        <f t="shared" si="354"/>
        <v>0.23703742719411275</v>
      </c>
      <c r="DP151" s="78">
        <f t="shared" si="355"/>
        <v>0.1951173920320271</v>
      </c>
      <c r="DQ151" s="78">
        <f t="shared" si="356"/>
        <v>0.14551425634091153</v>
      </c>
      <c r="DR151" s="78">
        <f t="shared" si="357"/>
        <v>0.16839753617754788</v>
      </c>
      <c r="DS151" s="78">
        <f t="shared" si="358"/>
        <v>8.26644176588648E-2</v>
      </c>
      <c r="DT151" s="78">
        <f t="shared" si="359"/>
        <v>0.18017219945602861</v>
      </c>
      <c r="DU151" s="78">
        <f t="shared" si="360"/>
        <v>0.18721188472849962</v>
      </c>
      <c r="DV151" s="78">
        <f t="shared" si="361"/>
        <v>0.20165599654859803</v>
      </c>
      <c r="DW151" s="78">
        <f t="shared" si="362"/>
        <v>0.27237999531346779</v>
      </c>
      <c r="DX151" s="78">
        <f t="shared" si="363"/>
        <v>0.216556919833756</v>
      </c>
      <c r="DY151" s="78">
        <f t="shared" si="364"/>
        <v>0.18252022310044666</v>
      </c>
      <c r="DZ151" s="78">
        <f t="shared" si="365"/>
        <v>0.14176023812693997</v>
      </c>
      <c r="EA151" s="78">
        <f t="shared" si="366"/>
        <v>6.188232613092022E-2</v>
      </c>
      <c r="EB151" s="78">
        <f t="shared" si="367"/>
        <v>8.0940078408816632E-2</v>
      </c>
      <c r="EC151" s="78">
        <f t="shared" si="368"/>
        <v>0.17930169188433387</v>
      </c>
      <c r="ED151" s="78">
        <f t="shared" si="369"/>
        <v>0.21872536307459592</v>
      </c>
      <c r="EE151" s="78">
        <f t="shared" si="370"/>
        <v>0.21872536307459592</v>
      </c>
      <c r="EF151" s="78">
        <f t="shared" si="371"/>
        <v>0.16850920501776273</v>
      </c>
      <c r="EG151" s="78">
        <f t="shared" si="372"/>
        <v>5.9652208508569851E-2</v>
      </c>
      <c r="EH151" s="78">
        <f t="shared" si="373"/>
        <v>1.3619687971757676E-2</v>
      </c>
      <c r="EI151" s="78">
        <f t="shared" si="374"/>
        <v>1.3619687971757676E-2</v>
      </c>
      <c r="EJ151" s="78">
        <f t="shared" si="375"/>
        <v>1.0270145085025816E-2</v>
      </c>
      <c r="EK151" s="78">
        <f t="shared" si="376"/>
        <v>0.11523747637290188</v>
      </c>
      <c r="EL151" s="78">
        <f t="shared" si="377"/>
        <v>0.15715751153498753</v>
      </c>
      <c r="EM151" s="78">
        <f t="shared" si="378"/>
        <v>0.24425304172061713</v>
      </c>
    </row>
    <row r="152" spans="1:143" x14ac:dyDescent="0.25">
      <c r="A152" s="79">
        <f t="shared" si="346"/>
        <v>7.7751670494640573E-4</v>
      </c>
      <c r="B152">
        <v>1993</v>
      </c>
      <c r="C152" s="79">
        <f t="shared" si="275"/>
        <v>0.27078468827862096</v>
      </c>
      <c r="D152" s="81">
        <f t="shared" si="347"/>
        <v>1E-3</v>
      </c>
      <c r="E152" s="74">
        <f t="shared" si="348"/>
        <v>0.11691687205915303</v>
      </c>
      <c r="F152">
        <v>1993</v>
      </c>
      <c r="G152" s="72">
        <v>260229</v>
      </c>
      <c r="H152" s="27">
        <v>0.1019941743222048</v>
      </c>
      <c r="I152" s="27">
        <v>3.9211292852341477E-2</v>
      </c>
      <c r="J152" s="27">
        <v>7.779520501904548E-2</v>
      </c>
      <c r="K152" s="27">
        <v>1.1023974904772575E-2</v>
      </c>
      <c r="L152" s="27">
        <v>0.10477257450145643</v>
      </c>
      <c r="M152" s="82">
        <v>1E-3</v>
      </c>
      <c r="N152" s="27">
        <v>2.8052879229218015E-2</v>
      </c>
      <c r="O152" s="27">
        <v>3.2937485995966839E-2</v>
      </c>
      <c r="P152" s="27">
        <v>5.1534842034505939E-3</v>
      </c>
      <c r="Q152" s="27">
        <v>9.7916199865561285E-2</v>
      </c>
      <c r="R152" s="27">
        <v>5.5254313242213755E-2</v>
      </c>
      <c r="S152" s="27">
        <v>5.6374635895137797E-2</v>
      </c>
      <c r="T152" s="27">
        <v>7.5464933900963482E-2</v>
      </c>
      <c r="U152" s="27">
        <v>4.4319964149675109E-2</v>
      </c>
      <c r="V152" s="27">
        <v>9.5451490029128394E-3</v>
      </c>
      <c r="W152" s="27">
        <v>6.8115617297781761E-3</v>
      </c>
      <c r="X152" s="82">
        <v>1E-3</v>
      </c>
      <c r="Y152" s="27">
        <v>7.2910598252296663E-2</v>
      </c>
      <c r="Z152" s="27">
        <v>0.11691687205915303</v>
      </c>
      <c r="AA152" s="27">
        <v>4.5485099708716108E-2</v>
      </c>
      <c r="AB152" s="82">
        <v>1E-3</v>
      </c>
      <c r="AC152" s="27">
        <v>1.0889536186421689E-2</v>
      </c>
      <c r="AD152" s="82">
        <v>1E-3</v>
      </c>
      <c r="AE152" s="82">
        <v>1E-3</v>
      </c>
      <c r="AF152" s="82">
        <v>1E-3</v>
      </c>
      <c r="AG152" s="27">
        <v>7.1700649787138698E-3</v>
      </c>
      <c r="AH152" s="75">
        <f t="shared" si="349"/>
        <v>0.13270920994846516</v>
      </c>
      <c r="AI152" s="75">
        <f t="shared" si="276"/>
        <v>5.1019577638359855E-2</v>
      </c>
      <c r="AJ152" s="75">
        <f t="shared" si="277"/>
        <v>0.10122284203450593</v>
      </c>
      <c r="AK152" s="75">
        <f t="shared" si="381"/>
        <v>1.4343789827470312E-2</v>
      </c>
      <c r="AL152" s="75">
        <f t="shared" si="279"/>
        <v>0.13632431144969753</v>
      </c>
      <c r="AM152" s="80">
        <v>1E-3</v>
      </c>
      <c r="AN152" s="75">
        <f t="shared" si="379"/>
        <v>3.6500863544700876E-2</v>
      </c>
      <c r="AO152" s="75">
        <f t="shared" si="282"/>
        <v>4.2856445216222276E-2</v>
      </c>
      <c r="AP152" s="75">
        <f>P152*$G152/200000</f>
        <v>6.7054302038987226E-3</v>
      </c>
      <c r="AQ152" s="75">
        <f t="shared" si="283"/>
        <v>0.12740317387407574</v>
      </c>
      <c r="AR152" s="75">
        <f t="shared" si="284"/>
        <v>7.1893873403540226E-2</v>
      </c>
      <c r="AS152" s="75">
        <f t="shared" si="285"/>
        <v>7.3351575621779061E-2</v>
      </c>
      <c r="AT152" s="75">
        <f t="shared" si="286"/>
        <v>9.8190821420569133E-2</v>
      </c>
      <c r="AU152" s="75">
        <f t="shared" si="287"/>
        <v>5.7666699753529019E-2</v>
      </c>
      <c r="AV152" s="75">
        <f t="shared" si="382"/>
        <v>1.2419622899395025E-2</v>
      </c>
      <c r="AW152" s="75">
        <f t="shared" si="383"/>
        <v>8.8628294868922253E-3</v>
      </c>
      <c r="AX152" s="80">
        <v>1E-3</v>
      </c>
      <c r="AY152" s="75">
        <f t="shared" si="289"/>
        <v>9.486726036298454E-2</v>
      </c>
      <c r="AZ152" s="75">
        <f t="shared" si="290"/>
        <v>0.15212580349540666</v>
      </c>
      <c r="BA152" s="75">
        <f t="shared" si="291"/>
        <v>5.9182710060497419E-2</v>
      </c>
      <c r="BB152" s="80">
        <v>1E-3</v>
      </c>
      <c r="BC152" s="75">
        <f t="shared" si="292"/>
        <v>1.4168865561281647E-2</v>
      </c>
      <c r="BD152" s="80">
        <v>1E-3</v>
      </c>
      <c r="BE152" s="80">
        <v>1E-3</v>
      </c>
      <c r="BF152" s="80">
        <v>1E-3</v>
      </c>
      <c r="BG152" s="75">
        <f t="shared" si="380"/>
        <v>9.3292941967286578E-3</v>
      </c>
      <c r="BH152" s="75"/>
      <c r="BI152" s="73">
        <f t="shared" si="295"/>
        <v>0.64887731901158274</v>
      </c>
      <c r="BJ152" s="73">
        <f t="shared" si="296"/>
        <v>0.28590745863380418</v>
      </c>
      <c r="BK152" s="73">
        <f t="shared" si="297"/>
        <v>0.57561683285563048</v>
      </c>
      <c r="BL152" s="73">
        <f t="shared" si="298"/>
        <v>6.5394359095996155E-2</v>
      </c>
      <c r="BM152" s="73">
        <f t="shared" si="299"/>
        <v>0.62851232997386131</v>
      </c>
      <c r="BN152" s="73">
        <f t="shared" si="300"/>
        <v>5.0000000000000001E-3</v>
      </c>
      <c r="BO152" s="73">
        <f t="shared" si="301"/>
        <v>0.25991780378243462</v>
      </c>
      <c r="BP152" s="73">
        <f t="shared" si="302"/>
        <v>0.21484872348283332</v>
      </c>
      <c r="BQ152" s="73">
        <f t="shared" si="303"/>
        <v>7.6020498495178362E-2</v>
      </c>
      <c r="BR152" s="73">
        <f t="shared" si="304"/>
        <v>0.61747297924112898</v>
      </c>
      <c r="BS152" s="73">
        <f t="shared" si="305"/>
        <v>0.2646506725241764</v>
      </c>
      <c r="BT152" s="73">
        <f t="shared" si="306"/>
        <v>0.31716694302414539</v>
      </c>
      <c r="BU152" s="73">
        <f t="shared" si="307"/>
        <v>0.54205262366452556</v>
      </c>
      <c r="BV152" s="73">
        <f t="shared" si="308"/>
        <v>0.2581878988042639</v>
      </c>
      <c r="BW152" s="73">
        <f t="shared" si="309"/>
        <v>7.5951970857946527E-2</v>
      </c>
      <c r="BX152" s="73">
        <f t="shared" si="310"/>
        <v>5.0181266460640354E-2</v>
      </c>
      <c r="BY152" s="73">
        <f t="shared" si="311"/>
        <v>5.0000000000000001E-3</v>
      </c>
      <c r="BZ152" s="73">
        <f t="shared" si="312"/>
        <v>0.38943826598761094</v>
      </c>
      <c r="CA152" s="73">
        <f t="shared" si="313"/>
        <v>0.681535032015123</v>
      </c>
      <c r="CB152" s="73">
        <f t="shared" si="314"/>
        <v>0.32381177955910501</v>
      </c>
      <c r="CC152" s="73">
        <f t="shared" si="315"/>
        <v>5.0000000000000001E-3</v>
      </c>
      <c r="CD152" s="73">
        <f t="shared" si="316"/>
        <v>7.2789322459970537E-2</v>
      </c>
      <c r="CE152" s="73">
        <f t="shared" si="317"/>
        <v>5.0000000000000001E-3</v>
      </c>
      <c r="CF152" s="73">
        <f t="shared" si="318"/>
        <v>5.0000000000000001E-3</v>
      </c>
      <c r="CG152" s="73">
        <f t="shared" si="319"/>
        <v>5.0000000000000001E-3</v>
      </c>
      <c r="CH152" s="73">
        <f t="shared" si="320"/>
        <v>5.239592007004195E-2</v>
      </c>
      <c r="CI152" s="73"/>
      <c r="CJ152" s="73">
        <f t="shared" si="350"/>
        <v>6.4307300000000005</v>
      </c>
      <c r="CK152" s="73"/>
      <c r="CL152" s="78">
        <f t="shared" si="351"/>
        <v>0.10090259099846871</v>
      </c>
      <c r="CM152" s="78">
        <f t="shared" si="321"/>
        <v>4.4459565031311245E-2</v>
      </c>
      <c r="CN152" s="78">
        <f t="shared" si="322"/>
        <v>8.9510340638719155E-2</v>
      </c>
      <c r="CO152" s="78">
        <f t="shared" si="323"/>
        <v>1.0169041321280188E-2</v>
      </c>
      <c r="CP152" s="78">
        <f t="shared" si="324"/>
        <v>9.7735767163892942E-2</v>
      </c>
      <c r="CQ152" s="78">
        <f t="shared" si="325"/>
        <v>7.7751670494640573E-4</v>
      </c>
      <c r="CR152" s="78">
        <f t="shared" si="326"/>
        <v>4.0418086870765001E-2</v>
      </c>
      <c r="CS152" s="78">
        <f t="shared" si="327"/>
        <v>3.3409694308862807E-2</v>
      </c>
      <c r="CT152" s="78">
        <f t="shared" si="328"/>
        <v>1.1821441499670855E-2</v>
      </c>
      <c r="CU152" s="78">
        <f t="shared" si="329"/>
        <v>9.6019111242600597E-2</v>
      </c>
      <c r="CV152" s="78">
        <f t="shared" si="330"/>
        <v>4.1154063772569582E-2</v>
      </c>
      <c r="CW152" s="78">
        <f t="shared" si="331"/>
        <v>4.9320519291611582E-2</v>
      </c>
      <c r="CX152" s="78">
        <f t="shared" si="332"/>
        <v>8.4290993971839201E-2</v>
      </c>
      <c r="CY152" s="78">
        <f t="shared" si="333"/>
        <v>4.0149080867065465E-2</v>
      </c>
      <c r="CZ152" s="78">
        <f t="shared" si="334"/>
        <v>1.1810785223131203E-2</v>
      </c>
      <c r="DA152" s="78">
        <f t="shared" si="335"/>
        <v>7.8033545897029342E-3</v>
      </c>
      <c r="DB152" s="78">
        <f t="shared" si="336"/>
        <v>7.7751670494640573E-4</v>
      </c>
      <c r="DC152" s="78">
        <f t="shared" si="337"/>
        <v>6.0558951470145832E-2</v>
      </c>
      <c r="DD152" s="78">
        <f t="shared" si="338"/>
        <v>0.10598097447958831</v>
      </c>
      <c r="DE152" s="78">
        <f t="shared" si="339"/>
        <v>5.035381357312544E-2</v>
      </c>
      <c r="DF152" s="78">
        <f t="shared" si="340"/>
        <v>7.7751670494640573E-4</v>
      </c>
      <c r="DG152" s="78">
        <f t="shared" si="341"/>
        <v>1.1318982830871538E-2</v>
      </c>
      <c r="DH152" s="78">
        <f t="shared" si="342"/>
        <v>7.7751670494640573E-4</v>
      </c>
      <c r="DI152" s="78">
        <f t="shared" si="343"/>
        <v>7.7751670494640573E-4</v>
      </c>
      <c r="DJ152" s="78">
        <f t="shared" si="344"/>
        <v>7.7751670494640573E-4</v>
      </c>
      <c r="DK152" s="78">
        <f t="shared" si="345"/>
        <v>8.1477406250988534E-3</v>
      </c>
      <c r="DN152" s="78">
        <f t="shared" si="353"/>
        <v>0.24504153798977929</v>
      </c>
      <c r="DO152" s="78">
        <f t="shared" si="354"/>
        <v>0.24187471415520351</v>
      </c>
      <c r="DP152" s="78">
        <f t="shared" si="355"/>
        <v>0.19819266582883871</v>
      </c>
      <c r="DQ152" s="78">
        <f t="shared" si="356"/>
        <v>0.14910041206088454</v>
      </c>
      <c r="DR152" s="78">
        <f t="shared" si="357"/>
        <v>0.17234106504846716</v>
      </c>
      <c r="DS152" s="78">
        <f t="shared" si="358"/>
        <v>8.6426739384245055E-2</v>
      </c>
      <c r="DT152" s="78">
        <f t="shared" si="359"/>
        <v>0.18166833392189927</v>
      </c>
      <c r="DU152" s="78">
        <f t="shared" si="360"/>
        <v>0.18240431082370384</v>
      </c>
      <c r="DV152" s="78">
        <f t="shared" si="361"/>
        <v>0.1983151358064526</v>
      </c>
      <c r="DW152" s="78">
        <f t="shared" si="362"/>
        <v>0.27078468827862096</v>
      </c>
      <c r="DX152" s="78">
        <f t="shared" si="363"/>
        <v>0.21491465790308584</v>
      </c>
      <c r="DY152" s="78">
        <f t="shared" si="364"/>
        <v>0.18557137935364745</v>
      </c>
      <c r="DZ152" s="78">
        <f t="shared" si="365"/>
        <v>0.14405421465173882</v>
      </c>
      <c r="EA152" s="78">
        <f t="shared" si="366"/>
        <v>6.0540737384846006E-2</v>
      </c>
      <c r="EB152" s="78">
        <f t="shared" si="367"/>
        <v>8.0950607987926373E-2</v>
      </c>
      <c r="EC152" s="78">
        <f t="shared" si="368"/>
        <v>0.17512079724438348</v>
      </c>
      <c r="ED152" s="78">
        <f t="shared" si="369"/>
        <v>0.21767125622780598</v>
      </c>
      <c r="EE152" s="78">
        <f t="shared" si="370"/>
        <v>0.21767125622780598</v>
      </c>
      <c r="EF152" s="78">
        <f t="shared" si="371"/>
        <v>0.16843128758853171</v>
      </c>
      <c r="EG152" s="78">
        <f t="shared" si="372"/>
        <v>6.3227829813889788E-2</v>
      </c>
      <c r="EH152" s="78">
        <f t="shared" si="373"/>
        <v>1.3651532945710755E-2</v>
      </c>
      <c r="EI152" s="78">
        <f t="shared" si="374"/>
        <v>1.3651532945710755E-2</v>
      </c>
      <c r="EJ152" s="78">
        <f t="shared" si="375"/>
        <v>1.0480290739938071E-2</v>
      </c>
      <c r="EK152" s="78">
        <f t="shared" si="376"/>
        <v>0.11060536503346037</v>
      </c>
      <c r="EL152" s="78">
        <f t="shared" si="377"/>
        <v>0.15428741335982521</v>
      </c>
      <c r="EM152" s="78">
        <f t="shared" si="378"/>
        <v>0.24302023729359795</v>
      </c>
    </row>
    <row r="153" spans="1:143" x14ac:dyDescent="0.25">
      <c r="A153" s="79">
        <f t="shared" si="346"/>
        <v>7.8070335517025702E-4</v>
      </c>
      <c r="B153">
        <v>1994</v>
      </c>
      <c r="C153" s="79">
        <f t="shared" si="275"/>
        <v>0.26748922368498085</v>
      </c>
      <c r="D153" s="81">
        <f t="shared" si="347"/>
        <v>1E-3</v>
      </c>
      <c r="E153" s="74">
        <f t="shared" si="348"/>
        <v>0.11185521129148476</v>
      </c>
      <c r="F153">
        <v>1994</v>
      </c>
      <c r="G153" s="72">
        <v>258051</v>
      </c>
      <c r="H153" s="27">
        <v>0.11185521129148476</v>
      </c>
      <c r="I153" s="27">
        <v>4.6920696816852459E-2</v>
      </c>
      <c r="J153" s="27">
        <v>9.1383037341584372E-2</v>
      </c>
      <c r="K153" s="27">
        <v>1.174077056754122E-2</v>
      </c>
      <c r="L153" s="27">
        <v>9.3375153647268255E-2</v>
      </c>
      <c r="M153" s="82">
        <v>1E-3</v>
      </c>
      <c r="N153" s="27">
        <v>4.412325689823253E-2</v>
      </c>
      <c r="O153" s="27">
        <v>3.4671300809562156E-2</v>
      </c>
      <c r="P153" s="27">
        <v>7.1207561564870939E-3</v>
      </c>
      <c r="Q153" s="27">
        <v>9.812232441825966E-2</v>
      </c>
      <c r="R153" s="27">
        <v>4.3996100538295259E-2</v>
      </c>
      <c r="S153" s="27">
        <v>3.2170559064129189E-2</v>
      </c>
      <c r="T153" s="27">
        <v>8.0956215826728267E-2</v>
      </c>
      <c r="U153" s="27">
        <v>4.1622515152799557E-2</v>
      </c>
      <c r="V153" s="27">
        <v>1.148645784766668E-2</v>
      </c>
      <c r="W153" s="27">
        <v>7.035985249862247E-3</v>
      </c>
      <c r="X153" s="82">
        <v>1E-3</v>
      </c>
      <c r="Y153" s="27">
        <v>6.6078921714067734E-2</v>
      </c>
      <c r="Z153" s="27">
        <v>0.10905777137286483</v>
      </c>
      <c r="AA153" s="27">
        <v>5.0396303988471156E-2</v>
      </c>
      <c r="AB153" s="82">
        <v>1E-3</v>
      </c>
      <c r="AC153" s="27">
        <v>1.1316916034416988E-2</v>
      </c>
      <c r="AD153" s="82">
        <v>1E-3</v>
      </c>
      <c r="AE153" s="82">
        <v>1E-3</v>
      </c>
      <c r="AF153" s="82">
        <v>1E-3</v>
      </c>
      <c r="AG153" s="27">
        <v>6.5697452634255922E-3</v>
      </c>
      <c r="AH153" s="75">
        <f t="shared" si="349"/>
        <v>0.14432174564489467</v>
      </c>
      <c r="AI153" s="75">
        <f t="shared" si="276"/>
        <v>6.0539663671427969E-2</v>
      </c>
      <c r="AJ153" s="75">
        <f t="shared" si="277"/>
        <v>0.11790742084516595</v>
      </c>
      <c r="AK153" s="75">
        <f t="shared" si="381"/>
        <v>1.5148587928622897E-2</v>
      </c>
      <c r="AL153" s="75">
        <f t="shared" si="279"/>
        <v>0.1204777588691561</v>
      </c>
      <c r="AM153" s="80">
        <v>1E-3</v>
      </c>
      <c r="AN153" s="75">
        <f t="shared" si="379"/>
        <v>5.6930252829229012E-2</v>
      </c>
      <c r="AO153" s="75">
        <f t="shared" si="282"/>
        <v>4.4734819226041618E-2</v>
      </c>
      <c r="AP153" s="75">
        <f>P153*$G153/200000</f>
        <v>9.1875912346882551E-3</v>
      </c>
      <c r="AQ153" s="75">
        <f t="shared" si="283"/>
        <v>0.1266028196922816</v>
      </c>
      <c r="AR153" s="75">
        <f t="shared" si="284"/>
        <v>5.6766188700038148E-2</v>
      </c>
      <c r="AS153" s="75">
        <f t="shared" si="285"/>
        <v>4.1508224685288003E-2</v>
      </c>
      <c r="AT153" s="75">
        <f t="shared" si="286"/>
        <v>0.10445416225151528</v>
      </c>
      <c r="AU153" s="75">
        <f t="shared" si="287"/>
        <v>5.3703658288475391E-2</v>
      </c>
      <c r="AV153" s="75">
        <f t="shared" si="382"/>
        <v>1.4820459670241173E-2</v>
      </c>
      <c r="AW153" s="75">
        <f t="shared" si="383"/>
        <v>9.078215148561013E-3</v>
      </c>
      <c r="AX153" s="80">
        <v>1E-3</v>
      </c>
      <c r="AY153" s="75">
        <f t="shared" si="289"/>
        <v>8.5258659136184467E-2</v>
      </c>
      <c r="AZ153" s="75">
        <f t="shared" si="290"/>
        <v>0.14071233480269571</v>
      </c>
      <c r="BA153" s="75">
        <f t="shared" si="291"/>
        <v>6.5024083202644856E-2</v>
      </c>
      <c r="BB153" s="80">
        <v>1E-3</v>
      </c>
      <c r="BC153" s="75">
        <f t="shared" si="292"/>
        <v>1.460170749798669E-2</v>
      </c>
      <c r="BD153" s="80">
        <v>1E-3</v>
      </c>
      <c r="BE153" s="80">
        <v>1E-3</v>
      </c>
      <c r="BF153" s="80">
        <v>1E-3</v>
      </c>
      <c r="BG153" s="75">
        <f t="shared" si="380"/>
        <v>8.4766466748611886E-3</v>
      </c>
      <c r="BH153" s="75"/>
      <c r="BI153" s="73">
        <f t="shared" si="295"/>
        <v>0.51616810906311761</v>
      </c>
      <c r="BJ153" s="73">
        <f t="shared" si="296"/>
        <v>0.2348878809954443</v>
      </c>
      <c r="BK153" s="73">
        <f t="shared" si="297"/>
        <v>0.47439399082112454</v>
      </c>
      <c r="BL153" s="73">
        <f t="shared" si="298"/>
        <v>5.1050569268525837E-2</v>
      </c>
      <c r="BM153" s="73">
        <f t="shared" si="299"/>
        <v>0.49218801852416383</v>
      </c>
      <c r="BN153" s="73">
        <f t="shared" si="300"/>
        <v>4.0000000000000001E-3</v>
      </c>
      <c r="BO153" s="73">
        <f t="shared" si="301"/>
        <v>0.22341694023773376</v>
      </c>
      <c r="BP153" s="73">
        <f t="shared" si="302"/>
        <v>0.17199227826661104</v>
      </c>
      <c r="BQ153" s="73">
        <f t="shared" si="303"/>
        <v>6.9315068291279647E-2</v>
      </c>
      <c r="BR153" s="73">
        <f t="shared" si="304"/>
        <v>0.49006980536705325</v>
      </c>
      <c r="BS153" s="73">
        <f t="shared" si="305"/>
        <v>0.1927567991206362</v>
      </c>
      <c r="BT153" s="73">
        <f t="shared" si="306"/>
        <v>0.24381536740236634</v>
      </c>
      <c r="BU153" s="73">
        <f t="shared" si="307"/>
        <v>0.44386180224395644</v>
      </c>
      <c r="BV153" s="73">
        <f t="shared" si="308"/>
        <v>0.2005211990507349</v>
      </c>
      <c r="BW153" s="73">
        <f t="shared" si="309"/>
        <v>6.3532347958551505E-2</v>
      </c>
      <c r="BX153" s="73">
        <f t="shared" si="310"/>
        <v>4.1318436973748131E-2</v>
      </c>
      <c r="BY153" s="73">
        <f t="shared" si="311"/>
        <v>4.0000000000000001E-3</v>
      </c>
      <c r="BZ153" s="73">
        <f t="shared" si="312"/>
        <v>0.2945710056246264</v>
      </c>
      <c r="CA153" s="73">
        <f t="shared" si="313"/>
        <v>0.52940922851971639</v>
      </c>
      <c r="CB153" s="73">
        <f t="shared" si="314"/>
        <v>0.26462906949860759</v>
      </c>
      <c r="CC153" s="73">
        <f t="shared" si="315"/>
        <v>4.0000000000000001E-3</v>
      </c>
      <c r="CD153" s="73">
        <f t="shared" si="316"/>
        <v>5.8620456898688895E-2</v>
      </c>
      <c r="CE153" s="73">
        <f t="shared" si="317"/>
        <v>4.0000000000000001E-3</v>
      </c>
      <c r="CF153" s="73">
        <f t="shared" si="318"/>
        <v>4.0000000000000001E-3</v>
      </c>
      <c r="CG153" s="73">
        <f t="shared" si="319"/>
        <v>4.0000000000000001E-3</v>
      </c>
      <c r="CH153" s="73">
        <f t="shared" si="320"/>
        <v>4.3066625873313294E-2</v>
      </c>
      <c r="CI153" s="73"/>
      <c r="CJ153" s="73">
        <f t="shared" si="350"/>
        <v>5.1235849999999985</v>
      </c>
      <c r="CK153" s="73"/>
      <c r="CL153" s="78">
        <f t="shared" si="351"/>
        <v>0.10074354364436576</v>
      </c>
      <c r="CM153" s="78">
        <f t="shared" si="321"/>
        <v>4.5844439195493851E-2</v>
      </c>
      <c r="CN153" s="78">
        <f t="shared" si="322"/>
        <v>9.2590245076665009E-2</v>
      </c>
      <c r="CO153" s="78">
        <f t="shared" si="323"/>
        <v>9.9638376778224333E-3</v>
      </c>
      <c r="CP153" s="78">
        <f t="shared" si="324"/>
        <v>9.6063209359103827E-2</v>
      </c>
      <c r="CQ153" s="78">
        <f t="shared" si="325"/>
        <v>7.8070335517025702E-4</v>
      </c>
      <c r="CR153" s="78">
        <f t="shared" si="326"/>
        <v>4.3605588711367882E-2</v>
      </c>
      <c r="CS153" s="78">
        <f t="shared" si="327"/>
        <v>3.3568737176529924E-2</v>
      </c>
      <c r="CT153" s="78">
        <f t="shared" si="328"/>
        <v>1.3528626594714379E-2</v>
      </c>
      <c r="CU153" s="78">
        <f t="shared" si="329"/>
        <v>9.5649785329423323E-2</v>
      </c>
      <c r="CV153" s="78">
        <f t="shared" si="330"/>
        <v>3.7621469951339984E-2</v>
      </c>
      <c r="CW153" s="78">
        <f t="shared" si="331"/>
        <v>4.758686884327408E-2</v>
      </c>
      <c r="CX153" s="78">
        <f t="shared" si="332"/>
        <v>8.6631099560943475E-2</v>
      </c>
      <c r="CY153" s="78">
        <f t="shared" si="333"/>
        <v>3.9136893220417919E-2</v>
      </c>
      <c r="CZ153" s="78">
        <f t="shared" si="334"/>
        <v>1.2399979303271347E-2</v>
      </c>
      <c r="DA153" s="78">
        <f t="shared" si="335"/>
        <v>8.064360593948992E-3</v>
      </c>
      <c r="DB153" s="78">
        <f t="shared" si="336"/>
        <v>7.8070335517025702E-4</v>
      </c>
      <c r="DC153" s="78">
        <f t="shared" si="337"/>
        <v>5.7493143106755622E-2</v>
      </c>
      <c r="DD153" s="78">
        <f t="shared" si="338"/>
        <v>0.10332789024085998</v>
      </c>
      <c r="DE153" s="78">
        <f t="shared" si="339"/>
        <v>5.1649200608286518E-2</v>
      </c>
      <c r="DF153" s="78">
        <f t="shared" si="340"/>
        <v>7.8070335517025702E-4</v>
      </c>
      <c r="DG153" s="78">
        <f t="shared" si="341"/>
        <v>1.1441296845604965E-2</v>
      </c>
      <c r="DH153" s="78">
        <f t="shared" si="342"/>
        <v>7.8070335517025702E-4</v>
      </c>
      <c r="DI153" s="78">
        <f t="shared" si="343"/>
        <v>7.8070335517025702E-4</v>
      </c>
      <c r="DJ153" s="78">
        <f t="shared" si="344"/>
        <v>7.8070335517025702E-4</v>
      </c>
      <c r="DK153" s="78">
        <f t="shared" si="345"/>
        <v>8.4055648287894719E-3</v>
      </c>
      <c r="DN153" s="78">
        <f t="shared" si="353"/>
        <v>0.24914206559434704</v>
      </c>
      <c r="DO153" s="78">
        <f t="shared" si="354"/>
        <v>0.24446173130908511</v>
      </c>
      <c r="DP153" s="78">
        <f t="shared" si="355"/>
        <v>0.1993979954687615</v>
      </c>
      <c r="DQ153" s="78">
        <f t="shared" si="356"/>
        <v>0.15041333910346438</v>
      </c>
      <c r="DR153" s="78">
        <f t="shared" si="357"/>
        <v>0.17401823860217189</v>
      </c>
      <c r="DS153" s="78">
        <f t="shared" si="358"/>
        <v>9.1483655837782438E-2</v>
      </c>
      <c r="DT153" s="78">
        <f t="shared" si="359"/>
        <v>0.18635273781203548</v>
      </c>
      <c r="DU153" s="78">
        <f t="shared" si="360"/>
        <v>0.18036861905200763</v>
      </c>
      <c r="DV153" s="78">
        <f t="shared" si="361"/>
        <v>0.19438675071875178</v>
      </c>
      <c r="DW153" s="78">
        <f t="shared" si="362"/>
        <v>0.26748922368498085</v>
      </c>
      <c r="DX153" s="78">
        <f t="shared" si="363"/>
        <v>0.21097633157597545</v>
      </c>
      <c r="DY153" s="78">
        <f t="shared" si="364"/>
        <v>0.18575484092790684</v>
      </c>
      <c r="DZ153" s="78">
        <f t="shared" si="365"/>
        <v>0.14623233267858174</v>
      </c>
      <c r="EA153" s="78">
        <f t="shared" si="366"/>
        <v>6.0381936472808519E-2</v>
      </c>
      <c r="EB153" s="78">
        <f t="shared" si="367"/>
        <v>7.8738186359146214E-2</v>
      </c>
      <c r="EC153" s="78">
        <f t="shared" si="368"/>
        <v>0.16966609729673485</v>
      </c>
      <c r="ED153" s="78">
        <f t="shared" si="369"/>
        <v>0.21325093731107236</v>
      </c>
      <c r="EE153" s="78">
        <f t="shared" si="370"/>
        <v>0.21325093731107236</v>
      </c>
      <c r="EF153" s="78">
        <f t="shared" si="371"/>
        <v>0.1671990910499217</v>
      </c>
      <c r="EG153" s="78">
        <f t="shared" si="372"/>
        <v>6.4651904164231999E-2</v>
      </c>
      <c r="EH153" s="78">
        <f t="shared" si="373"/>
        <v>1.3783406911115735E-2</v>
      </c>
      <c r="EI153" s="78">
        <f t="shared" si="374"/>
        <v>1.3783406911115735E-2</v>
      </c>
      <c r="EJ153" s="78">
        <f t="shared" si="375"/>
        <v>1.0747674894300244E-2</v>
      </c>
      <c r="EK153" s="78">
        <f t="shared" si="376"/>
        <v>0.11071051518349574</v>
      </c>
      <c r="EL153" s="78">
        <f t="shared" si="377"/>
        <v>0.15577425102381934</v>
      </c>
      <c r="EM153" s="78">
        <f t="shared" si="378"/>
        <v>0.24758379274531411</v>
      </c>
    </row>
    <row r="154" spans="1:143" x14ac:dyDescent="0.25">
      <c r="A154" s="79">
        <f t="shared" si="346"/>
        <v>7.838362513815113E-4</v>
      </c>
      <c r="B154">
        <v>1995</v>
      </c>
      <c r="C154" s="79">
        <f t="shared" si="275"/>
        <v>0.27203621814813178</v>
      </c>
      <c r="D154" s="81">
        <f t="shared" si="347"/>
        <v>1E-3</v>
      </c>
      <c r="E154" s="74">
        <f t="shared" si="348"/>
        <v>9.8605437385547265E-2</v>
      </c>
      <c r="F154">
        <v>1995</v>
      </c>
      <c r="G154" s="72">
        <v>256190</v>
      </c>
      <c r="H154" s="27">
        <v>9.6351598816734746E-2</v>
      </c>
      <c r="I154" s="27">
        <v>4.3057707658355635E-2</v>
      </c>
      <c r="J154" s="27">
        <v>9.1468281917640976E-2</v>
      </c>
      <c r="K154" s="27">
        <v>1.1128327933511763E-2</v>
      </c>
      <c r="L154" s="27">
        <v>9.3017795933699576E-2</v>
      </c>
      <c r="M154" s="82">
        <v>1E-3</v>
      </c>
      <c r="N154" s="27">
        <v>4.329248250927361E-2</v>
      </c>
      <c r="O154" s="27">
        <v>3.183546978447669E-2</v>
      </c>
      <c r="P154" s="27">
        <v>9.9544536789219137E-3</v>
      </c>
      <c r="Q154" s="27">
        <v>9.8041977743344139E-2</v>
      </c>
      <c r="R154" s="27">
        <v>3.8550030520730617E-2</v>
      </c>
      <c r="S154" s="27">
        <v>5.8928487580410388E-2</v>
      </c>
      <c r="T154" s="27">
        <v>8.3626801896980796E-2</v>
      </c>
      <c r="U154" s="27">
        <v>4.3480302390007983E-2</v>
      </c>
      <c r="V154" s="27">
        <v>1.1550922665164108E-2</v>
      </c>
      <c r="W154" s="27">
        <v>1.0658778231675823E-2</v>
      </c>
      <c r="X154" s="82">
        <v>1E-3</v>
      </c>
      <c r="Y154" s="27">
        <v>6.3905714419871348E-2</v>
      </c>
      <c r="Z154" s="27">
        <v>9.8605437385547265E-2</v>
      </c>
      <c r="AA154" s="27">
        <v>5.6299009250129123E-2</v>
      </c>
      <c r="AB154" s="82">
        <v>1E-3</v>
      </c>
      <c r="AC154" s="27">
        <v>1.2020472367000047E-2</v>
      </c>
      <c r="AD154" s="82">
        <v>1E-3</v>
      </c>
      <c r="AE154" s="82">
        <v>1E-3</v>
      </c>
      <c r="AF154" s="82">
        <v>1E-3</v>
      </c>
      <c r="AG154" s="27">
        <v>4.225947316523454E-3</v>
      </c>
      <c r="AH154" s="75">
        <f t="shared" si="349"/>
        <v>0.12342158050429639</v>
      </c>
      <c r="AI154" s="75">
        <f t="shared" si="276"/>
        <v>5.515477062497065E-2</v>
      </c>
      <c r="AJ154" s="75">
        <f t="shared" si="277"/>
        <v>0.11716629572240221</v>
      </c>
      <c r="AK154" s="75">
        <f t="shared" si="381"/>
        <v>1.4254831666431891E-2</v>
      </c>
      <c r="AL154" s="75">
        <f t="shared" si="279"/>
        <v>0.11915114570127247</v>
      </c>
      <c r="AM154" s="80">
        <v>1E-3</v>
      </c>
      <c r="AN154" s="75">
        <f t="shared" si="379"/>
        <v>5.5455505470254032E-2</v>
      </c>
      <c r="AO154" s="75">
        <f t="shared" si="282"/>
        <v>4.0779645020425415E-2</v>
      </c>
      <c r="AP154" s="75">
        <f>P154*$G154/200000</f>
        <v>1.2751157440015023E-2</v>
      </c>
      <c r="AQ154" s="75">
        <f t="shared" si="283"/>
        <v>0.12558687139033667</v>
      </c>
      <c r="AR154" s="75">
        <f t="shared" si="284"/>
        <v>4.9380661595529882E-2</v>
      </c>
      <c r="AS154" s="75">
        <f t="shared" si="285"/>
        <v>7.5484446166126692E-2</v>
      </c>
      <c r="AT154" s="75">
        <f t="shared" si="286"/>
        <v>0.10712175188993756</v>
      </c>
      <c r="AU154" s="75">
        <f t="shared" si="287"/>
        <v>5.5696093346480728E-2</v>
      </c>
      <c r="AV154" s="75">
        <f t="shared" si="382"/>
        <v>1.4796154387941962E-2</v>
      </c>
      <c r="AW154" s="75">
        <f t="shared" si="383"/>
        <v>1.3653361975865145E-2</v>
      </c>
      <c r="AX154" s="80">
        <v>1E-3</v>
      </c>
      <c r="AY154" s="75">
        <f t="shared" si="289"/>
        <v>8.1860024886134211E-2</v>
      </c>
      <c r="AZ154" s="75">
        <f t="shared" si="290"/>
        <v>0.12630863501901676</v>
      </c>
      <c r="BA154" s="75">
        <f t="shared" si="291"/>
        <v>7.2116215898952896E-2</v>
      </c>
      <c r="BB154" s="80">
        <v>1E-3</v>
      </c>
      <c r="BC154" s="75">
        <f t="shared" si="292"/>
        <v>1.539762407850871E-2</v>
      </c>
      <c r="BD154" s="80">
        <v>1E-3</v>
      </c>
      <c r="BE154" s="80">
        <v>1E-3</v>
      </c>
      <c r="BF154" s="80">
        <v>1E-3</v>
      </c>
      <c r="BG154" s="75">
        <f t="shared" si="380"/>
        <v>5.4132272151007181E-3</v>
      </c>
      <c r="BH154" s="75"/>
      <c r="BI154" s="73">
        <f t="shared" si="295"/>
        <v>0.37184636341822297</v>
      </c>
      <c r="BJ154" s="73">
        <f t="shared" si="296"/>
        <v>0.17434821732401634</v>
      </c>
      <c r="BK154" s="73">
        <f t="shared" si="297"/>
        <v>0.35648656997595862</v>
      </c>
      <c r="BL154" s="73">
        <f t="shared" si="298"/>
        <v>3.5901981339902939E-2</v>
      </c>
      <c r="BM154" s="73">
        <f t="shared" si="299"/>
        <v>0.3717102596550077</v>
      </c>
      <c r="BN154" s="73">
        <f t="shared" si="300"/>
        <v>3.0000000000000001E-3</v>
      </c>
      <c r="BO154" s="73">
        <f t="shared" si="301"/>
        <v>0.16648668740850475</v>
      </c>
      <c r="BP154" s="73">
        <f t="shared" si="302"/>
        <v>0.12725745904056943</v>
      </c>
      <c r="BQ154" s="73">
        <f t="shared" si="303"/>
        <v>6.0127477056591397E-2</v>
      </c>
      <c r="BR154" s="73">
        <f t="shared" si="304"/>
        <v>0.36346698567477165</v>
      </c>
      <c r="BS154" s="73">
        <f t="shared" si="305"/>
        <v>0.13599061042059807</v>
      </c>
      <c r="BT154" s="73">
        <f t="shared" si="306"/>
        <v>0.20230714271707834</v>
      </c>
      <c r="BU154" s="73">
        <f t="shared" si="307"/>
        <v>0.33940763999244117</v>
      </c>
      <c r="BV154" s="73">
        <f t="shared" si="308"/>
        <v>0.1468175407622595</v>
      </c>
      <c r="BW154" s="73">
        <f t="shared" si="309"/>
        <v>4.8711888288310329E-2</v>
      </c>
      <c r="BX154" s="73">
        <f t="shared" si="310"/>
        <v>3.2240221825187119E-2</v>
      </c>
      <c r="BY154" s="73">
        <f t="shared" si="311"/>
        <v>3.0000000000000001E-3</v>
      </c>
      <c r="BZ154" s="73">
        <f t="shared" si="312"/>
        <v>0.20931234648844194</v>
      </c>
      <c r="CA154" s="73">
        <f t="shared" si="313"/>
        <v>0.38869689371702065</v>
      </c>
      <c r="CB154" s="73">
        <f t="shared" si="314"/>
        <v>0.19960498629596274</v>
      </c>
      <c r="CC154" s="73">
        <f t="shared" si="315"/>
        <v>3.0000000000000001E-3</v>
      </c>
      <c r="CD154" s="73">
        <f t="shared" si="316"/>
        <v>4.4018749400702203E-2</v>
      </c>
      <c r="CE154" s="73">
        <f t="shared" si="317"/>
        <v>3.0000000000000001E-3</v>
      </c>
      <c r="CF154" s="73">
        <f t="shared" si="318"/>
        <v>3.0000000000000001E-3</v>
      </c>
      <c r="CG154" s="73">
        <f t="shared" si="319"/>
        <v>3.0000000000000001E-3</v>
      </c>
      <c r="CH154" s="73">
        <f t="shared" si="320"/>
        <v>3.4589979198452109E-2</v>
      </c>
      <c r="CI154" s="73"/>
      <c r="CJ154" s="73">
        <f t="shared" si="350"/>
        <v>3.8273300000000003</v>
      </c>
      <c r="CK154" s="73"/>
      <c r="CL154" s="78">
        <f t="shared" si="351"/>
        <v>9.7155553197195682E-2</v>
      </c>
      <c r="CM154" s="78">
        <f t="shared" si="321"/>
        <v>4.5553484367435344E-2</v>
      </c>
      <c r="CN154" s="78">
        <f t="shared" si="322"/>
        <v>9.3142365559269413E-2</v>
      </c>
      <c r="CO154" s="78">
        <f t="shared" si="323"/>
        <v>9.3804248235461636E-3</v>
      </c>
      <c r="CP154" s="78">
        <f t="shared" si="324"/>
        <v>9.711999217600982E-2</v>
      </c>
      <c r="CQ154" s="78">
        <f t="shared" si="325"/>
        <v>7.838362513815113E-4</v>
      </c>
      <c r="CR154" s="78">
        <f t="shared" si="326"/>
        <v>4.3499433654402606E-2</v>
      </c>
      <c r="CS154" s="78">
        <f t="shared" si="327"/>
        <v>3.3249669884898719E-2</v>
      </c>
      <c r="CT154" s="78">
        <f t="shared" si="328"/>
        <v>1.5710032073688811E-2</v>
      </c>
      <c r="CU154" s="78">
        <f t="shared" si="329"/>
        <v>9.4966199850750166E-2</v>
      </c>
      <c r="CV154" s="78">
        <f t="shared" si="330"/>
        <v>3.5531456765055029E-2</v>
      </c>
      <c r="CW154" s="78">
        <f t="shared" si="331"/>
        <v>5.2858557458353037E-2</v>
      </c>
      <c r="CX154" s="78">
        <f t="shared" si="332"/>
        <v>8.8680004073973542E-2</v>
      </c>
      <c r="CY154" s="78">
        <f t="shared" si="333"/>
        <v>3.8360303596047245E-2</v>
      </c>
      <c r="CZ154" s="78">
        <f t="shared" si="334"/>
        <v>1.2727381304541371E-2</v>
      </c>
      <c r="DA154" s="78">
        <f t="shared" si="335"/>
        <v>8.4236848730543535E-3</v>
      </c>
      <c r="DB154" s="78">
        <f t="shared" si="336"/>
        <v>7.838362513815113E-4</v>
      </c>
      <c r="DC154" s="78">
        <f t="shared" si="337"/>
        <v>5.4688868346456122E-2</v>
      </c>
      <c r="DD154" s="78">
        <f t="shared" si="338"/>
        <v>0.1015582386982624</v>
      </c>
      <c r="DE154" s="78">
        <f t="shared" si="339"/>
        <v>5.2152541405095121E-2</v>
      </c>
      <c r="DF154" s="78">
        <f t="shared" si="340"/>
        <v>7.838362513815113E-4</v>
      </c>
      <c r="DG154" s="78">
        <f t="shared" si="341"/>
        <v>1.1501163840249521E-2</v>
      </c>
      <c r="DH154" s="78">
        <f t="shared" si="342"/>
        <v>7.838362513815113E-4</v>
      </c>
      <c r="DI154" s="78">
        <f t="shared" si="343"/>
        <v>7.838362513815113E-4</v>
      </c>
      <c r="DJ154" s="78">
        <f t="shared" si="344"/>
        <v>7.838362513815113E-4</v>
      </c>
      <c r="DK154" s="78">
        <f t="shared" si="345"/>
        <v>9.0376265434263855E-3</v>
      </c>
      <c r="DN154" s="78">
        <f t="shared" si="353"/>
        <v>0.24523182794744661</v>
      </c>
      <c r="DO154" s="78">
        <f t="shared" si="354"/>
        <v>0.24519626692626073</v>
      </c>
      <c r="DP154" s="78">
        <f t="shared" si="355"/>
        <v>0.2004266188102069</v>
      </c>
      <c r="DQ154" s="78">
        <f t="shared" si="356"/>
        <v>0.15078368690534011</v>
      </c>
      <c r="DR154" s="78">
        <f t="shared" si="357"/>
        <v>0.17465293196669265</v>
      </c>
      <c r="DS154" s="78">
        <f t="shared" si="358"/>
        <v>9.3242971864371638E-2</v>
      </c>
      <c r="DT154" s="78">
        <f t="shared" si="359"/>
        <v>0.18742533546374029</v>
      </c>
      <c r="DU154" s="78">
        <f t="shared" si="360"/>
        <v>0.17945735857439274</v>
      </c>
      <c r="DV154" s="78">
        <f t="shared" si="361"/>
        <v>0.19906624614784707</v>
      </c>
      <c r="DW154" s="78">
        <f t="shared" si="362"/>
        <v>0.27203621814813178</v>
      </c>
      <c r="DX154" s="78">
        <f t="shared" si="363"/>
        <v>0.21543032189342887</v>
      </c>
      <c r="DY154" s="78">
        <f t="shared" si="364"/>
        <v>0.1926262464329152</v>
      </c>
      <c r="DZ154" s="78">
        <f t="shared" si="365"/>
        <v>0.14819137384761652</v>
      </c>
      <c r="EA154" s="78">
        <f t="shared" si="366"/>
        <v>6.0295206025024473E-2</v>
      </c>
      <c r="EB154" s="78">
        <f t="shared" si="367"/>
        <v>7.6623770775433364E-2</v>
      </c>
      <c r="EC154" s="78">
        <f t="shared" si="368"/>
        <v>0.16545462816915441</v>
      </c>
      <c r="ED154" s="78">
        <f t="shared" si="369"/>
        <v>0.20918348470119516</v>
      </c>
      <c r="EE154" s="78">
        <f t="shared" si="370"/>
        <v>0.20918348470119516</v>
      </c>
      <c r="EF154" s="78">
        <f t="shared" si="371"/>
        <v>0.16599578019498856</v>
      </c>
      <c r="EG154" s="78">
        <f t="shared" si="372"/>
        <v>6.5221377748107656E-2</v>
      </c>
      <c r="EH154" s="78">
        <f t="shared" si="373"/>
        <v>1.3852672594394053E-2</v>
      </c>
      <c r="EI154" s="78">
        <f t="shared" si="374"/>
        <v>1.3852672594394053E-2</v>
      </c>
      <c r="EJ154" s="78">
        <f t="shared" si="375"/>
        <v>1.1389135297570919E-2</v>
      </c>
      <c r="EK154" s="78">
        <f t="shared" si="376"/>
        <v>0.10776085224338509</v>
      </c>
      <c r="EL154" s="78">
        <f t="shared" si="377"/>
        <v>0.15253050035943891</v>
      </c>
      <c r="EM154" s="78">
        <f t="shared" si="378"/>
        <v>0.24488902966732681</v>
      </c>
    </row>
    <row r="155" spans="1:143" x14ac:dyDescent="0.25">
      <c r="A155" s="79">
        <f t="shared" si="346"/>
        <v>7.8728379218857066E-4</v>
      </c>
      <c r="B155">
        <v>1996</v>
      </c>
      <c r="C155" s="79">
        <f t="shared" si="275"/>
        <v>0.26909306787290044</v>
      </c>
      <c r="D155" s="81">
        <f t="shared" si="347"/>
        <v>1E-3</v>
      </c>
      <c r="E155" s="74">
        <f t="shared" si="348"/>
        <v>0.10340410857677718</v>
      </c>
      <c r="F155">
        <v>1996</v>
      </c>
      <c r="G155" s="72">
        <v>253834</v>
      </c>
      <c r="H155" s="27">
        <v>9.8477757525001236E-2</v>
      </c>
      <c r="I155" s="27">
        <v>4.2809990639933002E-2</v>
      </c>
      <c r="J155" s="27">
        <v>9.4782994236169274E-2</v>
      </c>
      <c r="K155" s="27">
        <v>1.0000492635105178E-2</v>
      </c>
      <c r="L155" s="27">
        <v>0.10286220996108182</v>
      </c>
      <c r="M155" s="82">
        <v>1E-3</v>
      </c>
      <c r="N155" s="27">
        <v>4.0494605645598307E-2</v>
      </c>
      <c r="O155" s="27">
        <v>3.290802502586334E-2</v>
      </c>
      <c r="P155" s="27">
        <v>1.6749593576038228E-2</v>
      </c>
      <c r="Q155" s="27">
        <v>0.10241883836642199</v>
      </c>
      <c r="R155" s="27">
        <v>3.404108576777181E-2</v>
      </c>
      <c r="S155" s="27">
        <v>4.9017192965170701E-2</v>
      </c>
      <c r="T155" s="27">
        <v>8.4634711069510815E-2</v>
      </c>
      <c r="U155" s="27">
        <v>3.9016700330065518E-2</v>
      </c>
      <c r="V155" s="27">
        <v>1.2611458692546431E-2</v>
      </c>
      <c r="W155" s="27">
        <v>8.0792157249125578E-3</v>
      </c>
      <c r="X155" s="82">
        <v>1E-3</v>
      </c>
      <c r="Y155" s="27">
        <v>5.0150253707079165E-2</v>
      </c>
      <c r="Z155" s="27">
        <v>0.10340410857677718</v>
      </c>
      <c r="AA155" s="27">
        <v>5.5470712842997191E-2</v>
      </c>
      <c r="AB155" s="82">
        <v>1E-3</v>
      </c>
      <c r="AC155" s="27">
        <v>1.1330607419084683E-2</v>
      </c>
      <c r="AD155" s="82">
        <v>1E-3</v>
      </c>
      <c r="AE155" s="82">
        <v>1E-3</v>
      </c>
      <c r="AF155" s="82">
        <v>1E-3</v>
      </c>
      <c r="AG155" s="27">
        <v>1.0739445292871569E-2</v>
      </c>
      <c r="AH155" s="75">
        <f t="shared" si="349"/>
        <v>0.12498501551800582</v>
      </c>
      <c r="AI155" s="75">
        <f t="shared" si="276"/>
        <v>5.4333155820483772E-2</v>
      </c>
      <c r="AJ155" s="75">
        <f t="shared" si="277"/>
        <v>0.12029573279471895</v>
      </c>
      <c r="AK155" s="75">
        <f t="shared" si="381"/>
        <v>1.2692325237696438E-2</v>
      </c>
      <c r="AL155" s="75">
        <f t="shared" si="279"/>
        <v>0.13054963101630621</v>
      </c>
      <c r="AM155" s="80">
        <v>1E-3</v>
      </c>
      <c r="AN155" s="75">
        <f t="shared" si="379"/>
        <v>5.1394538647224E-2</v>
      </c>
      <c r="AO155" s="75">
        <f t="shared" si="282"/>
        <v>4.1765878122074974E-2</v>
      </c>
      <c r="AP155" s="75">
        <f>P155*$G155/200000</f>
        <v>2.1258081678900441E-2</v>
      </c>
      <c r="AQ155" s="75">
        <f t="shared" si="283"/>
        <v>0.12998691708951179</v>
      </c>
      <c r="AR155" s="75">
        <f t="shared" si="284"/>
        <v>4.3203924823882946E-2</v>
      </c>
      <c r="AS155" s="75">
        <f t="shared" si="285"/>
        <v>6.2211150795605699E-2</v>
      </c>
      <c r="AT155" s="75">
        <f t="shared" si="286"/>
        <v>0.10741583624809103</v>
      </c>
      <c r="AU155" s="75">
        <f t="shared" si="287"/>
        <v>4.9518825557909249E-2</v>
      </c>
      <c r="AV155" s="75">
        <f t="shared" si="382"/>
        <v>1.6006085028819152E-2</v>
      </c>
      <c r="AW155" s="75">
        <f t="shared" si="383"/>
        <v>1.0253898221587272E-2</v>
      </c>
      <c r="AX155" s="80">
        <v>1E-3</v>
      </c>
      <c r="AY155" s="75">
        <f t="shared" si="289"/>
        <v>6.3649197497413657E-2</v>
      </c>
      <c r="AZ155" s="75">
        <f t="shared" si="290"/>
        <v>0.1312373924823883</v>
      </c>
      <c r="BA155" s="75">
        <f t="shared" si="291"/>
        <v>7.0401764618946747E-2</v>
      </c>
      <c r="BB155" s="80">
        <v>1E-3</v>
      </c>
      <c r="BC155" s="75">
        <f t="shared" si="292"/>
        <v>1.4380467018079707E-2</v>
      </c>
      <c r="BD155" s="80">
        <v>1E-3</v>
      </c>
      <c r="BE155" s="80">
        <v>1E-3</v>
      </c>
      <c r="BF155" s="80">
        <v>1E-3</v>
      </c>
      <c r="BG155" s="75">
        <f t="shared" si="380"/>
        <v>1.3630181782353808E-2</v>
      </c>
      <c r="BH155" s="75"/>
      <c r="BI155" s="73">
        <f t="shared" si="295"/>
        <v>0.24842478291392661</v>
      </c>
      <c r="BJ155" s="73">
        <f t="shared" si="296"/>
        <v>0.11919344669904568</v>
      </c>
      <c r="BK155" s="73">
        <f t="shared" si="297"/>
        <v>0.23932027425355643</v>
      </c>
      <c r="BL155" s="73">
        <f t="shared" si="298"/>
        <v>2.1647149673471044E-2</v>
      </c>
      <c r="BM155" s="73">
        <f t="shared" si="299"/>
        <v>0.2525591139537352</v>
      </c>
      <c r="BN155" s="73">
        <f t="shared" si="300"/>
        <v>2E-3</v>
      </c>
      <c r="BO155" s="73">
        <f t="shared" si="301"/>
        <v>0.11103118193825072</v>
      </c>
      <c r="BP155" s="73">
        <f t="shared" si="302"/>
        <v>8.6477814020144012E-2</v>
      </c>
      <c r="BQ155" s="73">
        <f t="shared" si="303"/>
        <v>4.7376319616576373E-2</v>
      </c>
      <c r="BR155" s="73">
        <f t="shared" si="304"/>
        <v>0.23788011428443501</v>
      </c>
      <c r="BS155" s="73">
        <f t="shared" si="305"/>
        <v>8.6609948825068186E-2</v>
      </c>
      <c r="BT155" s="73">
        <f t="shared" si="306"/>
        <v>0.12682269655095163</v>
      </c>
      <c r="BU155" s="73">
        <f t="shared" si="307"/>
        <v>0.23228588810250361</v>
      </c>
      <c r="BV155" s="73">
        <f t="shared" si="308"/>
        <v>9.1121447415778767E-2</v>
      </c>
      <c r="BW155" s="73">
        <f t="shared" si="309"/>
        <v>3.3915733900368367E-2</v>
      </c>
      <c r="BX155" s="73">
        <f t="shared" si="310"/>
        <v>1.8586859849321975E-2</v>
      </c>
      <c r="BY155" s="73">
        <f t="shared" si="311"/>
        <v>2E-3</v>
      </c>
      <c r="BZ155" s="73">
        <f t="shared" si="312"/>
        <v>0.12745232160230774</v>
      </c>
      <c r="CA155" s="73">
        <f t="shared" si="313"/>
        <v>0.26238825869800386</v>
      </c>
      <c r="CB155" s="73">
        <f t="shared" si="314"/>
        <v>0.12748877039700984</v>
      </c>
      <c r="CC155" s="73">
        <f t="shared" si="315"/>
        <v>2E-3</v>
      </c>
      <c r="CD155" s="73">
        <f t="shared" si="316"/>
        <v>2.8621125322193491E-2</v>
      </c>
      <c r="CE155" s="73">
        <f t="shared" si="317"/>
        <v>2E-3</v>
      </c>
      <c r="CF155" s="73">
        <f t="shared" si="318"/>
        <v>2E-3</v>
      </c>
      <c r="CG155" s="73">
        <f t="shared" si="319"/>
        <v>2E-3</v>
      </c>
      <c r="CH155" s="73">
        <f t="shared" si="320"/>
        <v>2.9176751983351387E-2</v>
      </c>
      <c r="CI155" s="73"/>
      <c r="CJ155" s="73">
        <f t="shared" si="350"/>
        <v>2.5403799999999985</v>
      </c>
      <c r="CK155" s="73"/>
      <c r="CL155" s="78">
        <f t="shared" si="351"/>
        <v>9.7790402583049288E-2</v>
      </c>
      <c r="CM155" s="78">
        <f t="shared" si="321"/>
        <v>4.6919534360625473E-2</v>
      </c>
      <c r="CN155" s="78">
        <f t="shared" si="322"/>
        <v>9.4206486530974326E-2</v>
      </c>
      <c r="CO155" s="78">
        <f t="shared" si="323"/>
        <v>8.5212250425019311E-3</v>
      </c>
      <c r="CP155" s="78">
        <f t="shared" si="324"/>
        <v>9.9417848492641001E-2</v>
      </c>
      <c r="CQ155" s="78">
        <f t="shared" si="325"/>
        <v>7.8728379218857066E-4</v>
      </c>
      <c r="CR155" s="78">
        <f t="shared" si="326"/>
        <v>4.3706524983762582E-2</v>
      </c>
      <c r="CS155" s="78">
        <f t="shared" si="327"/>
        <v>3.4041290680978463E-2</v>
      </c>
      <c r="CT155" s="78">
        <f t="shared" si="328"/>
        <v>1.8649304283838007E-2</v>
      </c>
      <c r="CU155" s="78">
        <f t="shared" si="329"/>
        <v>9.3639579230050285E-2</v>
      </c>
      <c r="CV155" s="78">
        <f t="shared" si="330"/>
        <v>3.4093304476128863E-2</v>
      </c>
      <c r="CW155" s="78">
        <f t="shared" si="331"/>
        <v>4.9922726738106778E-2</v>
      </c>
      <c r="CX155" s="78">
        <f t="shared" si="332"/>
        <v>9.1437457428614519E-2</v>
      </c>
      <c r="CY155" s="78">
        <f t="shared" si="333"/>
        <v>3.5869219335602873E-2</v>
      </c>
      <c r="CZ155" s="78">
        <f t="shared" si="334"/>
        <v>1.3350653799970235E-2</v>
      </c>
      <c r="DA155" s="78">
        <f t="shared" si="335"/>
        <v>7.3165667535258451E-3</v>
      </c>
      <c r="DB155" s="78">
        <f t="shared" si="336"/>
        <v>7.8728379218857066E-4</v>
      </c>
      <c r="DC155" s="78">
        <f t="shared" si="337"/>
        <v>5.0170573537151063E-2</v>
      </c>
      <c r="DD155" s="78">
        <f t="shared" si="338"/>
        <v>0.1032870116667601</v>
      </c>
      <c r="DE155" s="78">
        <f t="shared" si="339"/>
        <v>5.0184921309807951E-2</v>
      </c>
      <c r="DF155" s="78">
        <f t="shared" si="340"/>
        <v>7.8728379218857066E-4</v>
      </c>
      <c r="DG155" s="78">
        <f t="shared" si="341"/>
        <v>1.126647404018041E-2</v>
      </c>
      <c r="DH155" s="78">
        <f t="shared" si="342"/>
        <v>7.8728379218857066E-4</v>
      </c>
      <c r="DI155" s="78">
        <f t="shared" si="343"/>
        <v>7.8728379218857066E-4</v>
      </c>
      <c r="DJ155" s="78">
        <f t="shared" si="344"/>
        <v>7.8728379218857066E-4</v>
      </c>
      <c r="DK155" s="78">
        <f t="shared" si="345"/>
        <v>1.1485191972599141E-2</v>
      </c>
      <c r="DN155" s="78">
        <f t="shared" si="353"/>
        <v>0.24743764851715103</v>
      </c>
      <c r="DO155" s="78">
        <f t="shared" si="354"/>
        <v>0.24906509442674274</v>
      </c>
      <c r="DP155" s="78">
        <f t="shared" si="355"/>
        <v>0.20293284385830582</v>
      </c>
      <c r="DQ155" s="78">
        <f t="shared" si="356"/>
        <v>0.15243288231109409</v>
      </c>
      <c r="DR155" s="78">
        <f t="shared" si="357"/>
        <v>0.17795294794957062</v>
      </c>
      <c r="DS155" s="78">
        <f t="shared" si="358"/>
        <v>9.7184403740767616E-2</v>
      </c>
      <c r="DT155" s="78">
        <f t="shared" si="359"/>
        <v>0.19003669917862934</v>
      </c>
      <c r="DU155" s="78">
        <f t="shared" si="360"/>
        <v>0.18042347867099562</v>
      </c>
      <c r="DV155" s="78">
        <f t="shared" si="361"/>
        <v>0.19630491472812395</v>
      </c>
      <c r="DW155" s="78">
        <f t="shared" si="362"/>
        <v>0.26909306787290044</v>
      </c>
      <c r="DX155" s="78">
        <f t="shared" si="363"/>
        <v>0.21132270797845304</v>
      </c>
      <c r="DY155" s="78">
        <f t="shared" si="364"/>
        <v>0.19058005730229444</v>
      </c>
      <c r="DZ155" s="78">
        <f t="shared" si="365"/>
        <v>0.14797389731771349</v>
      </c>
      <c r="EA155" s="78">
        <f t="shared" si="366"/>
        <v>5.7323723681287519E-2</v>
      </c>
      <c r="EB155" s="78">
        <f t="shared" si="367"/>
        <v>7.1625077882835717E-2</v>
      </c>
      <c r="EC155" s="78">
        <f t="shared" si="368"/>
        <v>0.16156143574962559</v>
      </c>
      <c r="ED155" s="78">
        <f t="shared" si="369"/>
        <v>0.20442979030590769</v>
      </c>
      <c r="EE155" s="78">
        <f t="shared" si="370"/>
        <v>0.20442979030590769</v>
      </c>
      <c r="EF155" s="78">
        <f t="shared" si="371"/>
        <v>0.16552569080893703</v>
      </c>
      <c r="EG155" s="78">
        <f t="shared" si="372"/>
        <v>6.3025962934365493E-2</v>
      </c>
      <c r="EH155" s="78">
        <f t="shared" si="373"/>
        <v>1.3628325416746124E-2</v>
      </c>
      <c r="EI155" s="78">
        <f t="shared" si="374"/>
        <v>1.3628325416746124E-2</v>
      </c>
      <c r="EJ155" s="78">
        <f t="shared" si="375"/>
        <v>1.3847043349164853E-2</v>
      </c>
      <c r="EK155" s="78">
        <f t="shared" si="376"/>
        <v>0.11085016214002558</v>
      </c>
      <c r="EL155" s="78">
        <f t="shared" si="377"/>
        <v>0.15698241270846247</v>
      </c>
      <c r="EM155" s="78">
        <f t="shared" si="378"/>
        <v>0.25040161544724826</v>
      </c>
    </row>
    <row r="156" spans="1:143" x14ac:dyDescent="0.25">
      <c r="A156" s="79">
        <f t="shared" si="346"/>
        <v>7.9038262422838942E-4</v>
      </c>
      <c r="B156">
        <v>1997</v>
      </c>
      <c r="C156" s="79">
        <f t="shared" si="275"/>
        <v>0.26934723785448045</v>
      </c>
      <c r="D156" s="81">
        <f t="shared" si="347"/>
        <v>1E-3</v>
      </c>
      <c r="E156" s="74">
        <f t="shared" si="348"/>
        <v>0.10415329152056892</v>
      </c>
      <c r="F156">
        <v>1997</v>
      </c>
      <c r="G156" s="72">
        <v>251842</v>
      </c>
      <c r="H156" s="27">
        <v>9.8029532322583837E-2</v>
      </c>
      <c r="I156" s="27">
        <v>5.1508716479826161E-2</v>
      </c>
      <c r="J156" s="27">
        <v>9.4523186330189149E-2</v>
      </c>
      <c r="K156" s="27">
        <v>7.1114622944342927E-3</v>
      </c>
      <c r="L156" s="27">
        <v>9.6893673761667243E-2</v>
      </c>
      <c r="M156" s="82">
        <v>1E-3</v>
      </c>
      <c r="N156" s="27">
        <v>4.7360363474739493E-2</v>
      </c>
      <c r="O156" s="27">
        <v>3.5507926317349003E-2</v>
      </c>
      <c r="P156" s="27">
        <v>2.0741765025433356E-2</v>
      </c>
      <c r="Q156" s="27">
        <v>8.5683243616968746E-2</v>
      </c>
      <c r="R156" s="27">
        <v>3.4470838066077335E-2</v>
      </c>
      <c r="S156" s="27">
        <v>5.1311175860536323E-2</v>
      </c>
      <c r="T156" s="27">
        <v>9.9165390883500418E-2</v>
      </c>
      <c r="U156" s="27">
        <v>3.3038668576225984E-2</v>
      </c>
      <c r="V156" s="27">
        <v>1.4222924588868585E-2</v>
      </c>
      <c r="W156" s="27">
        <v>6.617610746209689E-3</v>
      </c>
      <c r="X156" s="82">
        <v>1E-3</v>
      </c>
      <c r="Y156" s="27">
        <v>5.0669168847844337E-2</v>
      </c>
      <c r="Z156" s="27">
        <v>0.10415329152056892</v>
      </c>
      <c r="AA156" s="27">
        <v>4.5335572127018615E-2</v>
      </c>
      <c r="AB156" s="82">
        <v>1E-3</v>
      </c>
      <c r="AC156" s="27">
        <v>1.1309200454343424E-2</v>
      </c>
      <c r="AD156" s="82">
        <v>1E-3</v>
      </c>
      <c r="AE156" s="82">
        <v>1E-3</v>
      </c>
      <c r="AF156" s="82">
        <v>1E-3</v>
      </c>
      <c r="AG156" s="27">
        <v>1.2346288705615093E-2</v>
      </c>
      <c r="AH156" s="75">
        <f t="shared" si="349"/>
        <v>0.12343976739592079</v>
      </c>
      <c r="AI156" s="75">
        <f t="shared" si="276"/>
        <v>6.4860290878561905E-2</v>
      </c>
      <c r="AJ156" s="75">
        <f t="shared" si="277"/>
        <v>0.11902454145883748</v>
      </c>
      <c r="AK156" s="75">
        <f t="shared" si="381"/>
        <v>8.9548244357746058E-3</v>
      </c>
      <c r="AL156" s="75">
        <f t="shared" si="279"/>
        <v>0.122009482937429</v>
      </c>
      <c r="AM156" s="80">
        <v>1E-3</v>
      </c>
      <c r="AN156" s="75">
        <f t="shared" si="379"/>
        <v>5.963664329102672E-2</v>
      </c>
      <c r="AO156" s="75">
        <f t="shared" si="282"/>
        <v>4.4711935898069044E-2</v>
      </c>
      <c r="AP156" s="75">
        <f>P156*$G156/200000</f>
        <v>2.6118237937675936E-2</v>
      </c>
      <c r="AQ156" s="75">
        <f t="shared" si="283"/>
        <v>0.10789319719492321</v>
      </c>
      <c r="AR156" s="75">
        <f t="shared" si="284"/>
        <v>4.3406024001185241E-2</v>
      </c>
      <c r="AS156" s="75">
        <f t="shared" si="285"/>
        <v>6.4611545755345945E-2</v>
      </c>
      <c r="AT156" s="75">
        <f t="shared" si="286"/>
        <v>0.12487005185441256</v>
      </c>
      <c r="AU156" s="75">
        <f t="shared" si="287"/>
        <v>4.1602621857869518E-2</v>
      </c>
      <c r="AV156" s="75">
        <f t="shared" si="382"/>
        <v>1.7909648871549212E-2</v>
      </c>
      <c r="AW156" s="75">
        <f t="shared" si="383"/>
        <v>8.3329616277347026E-3</v>
      </c>
      <c r="AX156" s="80">
        <v>1E-3</v>
      </c>
      <c r="AY156" s="75">
        <f t="shared" si="289"/>
        <v>6.3803124104894068E-2</v>
      </c>
      <c r="AZ156" s="75">
        <f t="shared" si="290"/>
        <v>0.13115086621561559</v>
      </c>
      <c r="BA156" s="75">
        <f t="shared" si="291"/>
        <v>5.708700577806311E-2</v>
      </c>
      <c r="BB156" s="80">
        <v>1E-3</v>
      </c>
      <c r="BC156" s="75">
        <f t="shared" si="292"/>
        <v>1.4240658304113783E-2</v>
      </c>
      <c r="BD156" s="80">
        <v>1E-3</v>
      </c>
      <c r="BE156" s="80">
        <v>1E-3</v>
      </c>
      <c r="BF156" s="80">
        <v>1E-3</v>
      </c>
      <c r="BG156" s="75">
        <f t="shared" si="380"/>
        <v>1.5546570200997581E-2</v>
      </c>
      <c r="BH156" s="75"/>
      <c r="BI156" s="73">
        <f>AH156</f>
        <v>0.12343976739592079</v>
      </c>
      <c r="BJ156" s="73">
        <f t="shared" ref="BJ156" si="384">AI156</f>
        <v>6.4860290878561905E-2</v>
      </c>
      <c r="BK156" s="73">
        <f t="shared" ref="BK156" si="385">AJ156</f>
        <v>0.11902454145883748</v>
      </c>
      <c r="BL156" s="73">
        <f t="shared" ref="BL156" si="386">AK156</f>
        <v>8.9548244357746058E-3</v>
      </c>
      <c r="BM156" s="73">
        <f t="shared" ref="BM156" si="387">AL156</f>
        <v>0.122009482937429</v>
      </c>
      <c r="BN156" s="73">
        <f t="shared" ref="BN156" si="388">AM156</f>
        <v>1E-3</v>
      </c>
      <c r="BO156" s="73">
        <f t="shared" ref="BO156" si="389">AN156</f>
        <v>5.963664329102672E-2</v>
      </c>
      <c r="BP156" s="73">
        <f t="shared" ref="BP156" si="390">AO156</f>
        <v>4.4711935898069044E-2</v>
      </c>
      <c r="BQ156" s="73">
        <f t="shared" ref="BQ156" si="391">AP156</f>
        <v>2.6118237937675936E-2</v>
      </c>
      <c r="BR156" s="73">
        <f t="shared" ref="BR156" si="392">AQ156</f>
        <v>0.10789319719492321</v>
      </c>
      <c r="BS156" s="73">
        <f t="shared" ref="BS156" si="393">AR156</f>
        <v>4.3406024001185241E-2</v>
      </c>
      <c r="BT156" s="73">
        <f t="shared" ref="BT156" si="394">AS156</f>
        <v>6.4611545755345945E-2</v>
      </c>
      <c r="BU156" s="73">
        <f t="shared" ref="BU156" si="395">AT156</f>
        <v>0.12487005185441256</v>
      </c>
      <c r="BV156" s="73">
        <f t="shared" ref="BV156" si="396">AU156</f>
        <v>4.1602621857869518E-2</v>
      </c>
      <c r="BW156" s="73">
        <f t="shared" ref="BW156" si="397">AV156</f>
        <v>1.7909648871549212E-2</v>
      </c>
      <c r="BX156" s="73">
        <f t="shared" ref="BX156" si="398">AW156</f>
        <v>8.3329616277347026E-3</v>
      </c>
      <c r="BY156" s="73">
        <f t="shared" ref="BY156" si="399">AX156</f>
        <v>1E-3</v>
      </c>
      <c r="BZ156" s="73">
        <f t="shared" ref="BZ156" si="400">AY156</f>
        <v>6.3803124104894068E-2</v>
      </c>
      <c r="CA156" s="73">
        <f t="shared" ref="CA156" si="401">AZ156</f>
        <v>0.13115086621561559</v>
      </c>
      <c r="CB156" s="73">
        <f t="shared" ref="CB156" si="402">BA156</f>
        <v>5.708700577806311E-2</v>
      </c>
      <c r="CC156" s="73">
        <f t="shared" ref="CC156" si="403">BB156</f>
        <v>1E-3</v>
      </c>
      <c r="CD156" s="73">
        <f t="shared" ref="CD156" si="404">BC156</f>
        <v>1.4240658304113783E-2</v>
      </c>
      <c r="CE156" s="73">
        <f t="shared" ref="CE156" si="405">BD156</f>
        <v>1E-3</v>
      </c>
      <c r="CF156" s="73">
        <f t="shared" ref="CF156" si="406">BE156</f>
        <v>1E-3</v>
      </c>
      <c r="CG156" s="73">
        <f t="shared" ref="CG156" si="407">BF156</f>
        <v>1E-3</v>
      </c>
      <c r="CH156" s="73">
        <f t="shared" ref="CH156" si="408">BG156</f>
        <v>1.5546570200997581E-2</v>
      </c>
      <c r="CI156" s="73"/>
      <c r="CJ156" s="73">
        <f t="shared" si="350"/>
        <v>1.2652099999999993</v>
      </c>
      <c r="CK156" s="73"/>
      <c r="CL156" s="78">
        <f t="shared" si="351"/>
        <v>9.7564647288529857E-2</v>
      </c>
      <c r="CM156" s="78">
        <f t="shared" si="321"/>
        <v>5.1264446912814426E-2</v>
      </c>
      <c r="CN156" s="78">
        <f t="shared" si="322"/>
        <v>9.4074929425816703E-2</v>
      </c>
      <c r="CO156" s="78">
        <f t="shared" si="323"/>
        <v>7.0777376370520393E-3</v>
      </c>
      <c r="CP156" s="78">
        <f t="shared" si="324"/>
        <v>9.643417530483403E-2</v>
      </c>
      <c r="CQ156" s="78">
        <f t="shared" si="325"/>
        <v>7.9038262422838942E-4</v>
      </c>
      <c r="CR156" s="78">
        <f t="shared" si="326"/>
        <v>4.7135766624534073E-2</v>
      </c>
      <c r="CS156" s="78">
        <f t="shared" si="327"/>
        <v>3.533953722944734E-2</v>
      </c>
      <c r="CT156" s="78">
        <f t="shared" si="328"/>
        <v>2.0643401441401785E-2</v>
      </c>
      <c r="CU156" s="78">
        <f t="shared" si="329"/>
        <v>8.5276908335314511E-2</v>
      </c>
      <c r="CV156" s="78">
        <f t="shared" si="330"/>
        <v>3.4307367157377248E-2</v>
      </c>
      <c r="CW156" s="78">
        <f t="shared" si="331"/>
        <v>5.1067843089562984E-2</v>
      </c>
      <c r="CX156" s="78">
        <f t="shared" si="332"/>
        <v>9.869511927222567E-2</v>
      </c>
      <c r="CY156" s="78">
        <f t="shared" si="333"/>
        <v>3.2881989438804264E-2</v>
      </c>
      <c r="CZ156" s="78">
        <f t="shared" si="334"/>
        <v>1.4155475274104079E-2</v>
      </c>
      <c r="DA156" s="78">
        <f t="shared" si="335"/>
        <v>6.5862280789234255E-3</v>
      </c>
      <c r="DB156" s="78">
        <f t="shared" si="336"/>
        <v>7.9038262422838942E-4</v>
      </c>
      <c r="DC156" s="78">
        <f t="shared" si="337"/>
        <v>5.0428880663995784E-2</v>
      </c>
      <c r="DD156" s="78">
        <f t="shared" si="338"/>
        <v>0.10365936580932467</v>
      </c>
      <c r="DE156" s="78">
        <f t="shared" si="339"/>
        <v>4.5120577436206753E-2</v>
      </c>
      <c r="DF156" s="78">
        <f t="shared" si="340"/>
        <v>7.9038262422838942E-4</v>
      </c>
      <c r="DG156" s="78">
        <f t="shared" si="341"/>
        <v>1.1255568881145256E-2</v>
      </c>
      <c r="DH156" s="78">
        <f t="shared" si="342"/>
        <v>7.9038262422838942E-4</v>
      </c>
      <c r="DI156" s="78">
        <f t="shared" si="343"/>
        <v>7.9038262422838942E-4</v>
      </c>
      <c r="DJ156" s="78">
        <f t="shared" si="344"/>
        <v>7.9038262422838942E-4</v>
      </c>
      <c r="DK156" s="78">
        <f t="shared" si="345"/>
        <v>1.2287738953215346E-2</v>
      </c>
      <c r="DL156" s="79">
        <f>SUM(CL156:DK156)</f>
        <v>1.0000000000000004</v>
      </c>
      <c r="DN156" s="78">
        <f t="shared" si="353"/>
        <v>0.24998176126421301</v>
      </c>
      <c r="DO156" s="78">
        <f t="shared" si="354"/>
        <v>0.24885128928051722</v>
      </c>
      <c r="DP156" s="78">
        <f t="shared" si="355"/>
        <v>0.19837722499193117</v>
      </c>
      <c r="DQ156" s="78">
        <f t="shared" si="356"/>
        <v>0.15143806219064854</v>
      </c>
      <c r="DR156" s="78">
        <f t="shared" si="357"/>
        <v>0.17969986178304381</v>
      </c>
      <c r="DS156" s="78">
        <f t="shared" si="358"/>
        <v>0.10390908791961159</v>
      </c>
      <c r="DT156" s="78">
        <f t="shared" si="359"/>
        <v>0.18839561363069771</v>
      </c>
      <c r="DU156" s="78">
        <f t="shared" si="360"/>
        <v>0.17556721416354087</v>
      </c>
      <c r="DV156" s="78">
        <f t="shared" si="361"/>
        <v>0.19129552002365652</v>
      </c>
      <c r="DW156" s="78">
        <f t="shared" si="362"/>
        <v>0.26934723785448045</v>
      </c>
      <c r="DX156" s="78">
        <f t="shared" si="363"/>
        <v>0.21695231895797018</v>
      </c>
      <c r="DY156" s="78">
        <f t="shared" si="364"/>
        <v>0.196800427074697</v>
      </c>
      <c r="DZ156" s="78">
        <f t="shared" si="365"/>
        <v>0.15231881206405742</v>
      </c>
      <c r="EA156" s="78">
        <f t="shared" si="366"/>
        <v>5.4414075416060158E-2</v>
      </c>
      <c r="EB156" s="78">
        <f t="shared" si="367"/>
        <v>7.1960966641251678E-2</v>
      </c>
      <c r="EC156" s="78">
        <f t="shared" si="368"/>
        <v>0.16146485717647227</v>
      </c>
      <c r="ED156" s="78">
        <f t="shared" si="369"/>
        <v>0.19999920653375561</v>
      </c>
      <c r="EE156" s="78">
        <f t="shared" si="370"/>
        <v>0.19999920653375561</v>
      </c>
      <c r="EF156" s="78">
        <f t="shared" si="371"/>
        <v>0.16082589475090509</v>
      </c>
      <c r="EG156" s="78">
        <f t="shared" si="372"/>
        <v>5.7956911565808789E-2</v>
      </c>
      <c r="EH156" s="78">
        <f t="shared" si="373"/>
        <v>1.3626716753830422E-2</v>
      </c>
      <c r="EI156" s="78">
        <f t="shared" si="374"/>
        <v>1.3626716753830422E-2</v>
      </c>
      <c r="EJ156" s="78">
        <f t="shared" si="375"/>
        <v>1.4658886825900514E-2</v>
      </c>
      <c r="EK156" s="78">
        <f t="shared" si="376"/>
        <v>0.11143315149020198</v>
      </c>
      <c r="EL156" s="78">
        <f t="shared" si="377"/>
        <v>0.16190721577878803</v>
      </c>
      <c r="EM156" s="78">
        <f t="shared" si="378"/>
        <v>0.25519176258037635</v>
      </c>
    </row>
    <row r="157" spans="1:143" x14ac:dyDescent="0.25">
      <c r="DN157" s="78"/>
      <c r="DO157" s="78"/>
      <c r="DP157" s="78"/>
      <c r="DQ157" s="78"/>
      <c r="DR157" s="78"/>
      <c r="DS157" s="78"/>
      <c r="DT157" s="78"/>
      <c r="DU157" s="78"/>
      <c r="DV157" s="78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</row>
    <row r="158" spans="1:143" x14ac:dyDescent="0.25">
      <c r="DN158" s="78"/>
      <c r="DO158" s="78"/>
      <c r="DP158" s="78"/>
      <c r="DQ158" s="78"/>
      <c r="DR158" s="78"/>
      <c r="DS158" s="78"/>
      <c r="DT158" s="78"/>
      <c r="DU158" s="78"/>
      <c r="DV158" s="78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</row>
    <row r="159" spans="1:143" x14ac:dyDescent="0.25">
      <c r="F159" s="76" t="s">
        <v>128</v>
      </c>
      <c r="H159" t="s">
        <v>121</v>
      </c>
      <c r="AH159" t="s">
        <v>122</v>
      </c>
      <c r="BI159" t="s">
        <v>123</v>
      </c>
      <c r="CL159" t="s">
        <v>129</v>
      </c>
      <c r="DN159" s="78"/>
      <c r="DO159" s="78"/>
      <c r="DP159" s="78"/>
      <c r="DQ159" s="78"/>
      <c r="DR159" s="78"/>
      <c r="DS159" s="78"/>
      <c r="DT159" s="78"/>
      <c r="DU159" s="78"/>
      <c r="DV159" s="78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</row>
    <row r="160" spans="1:143" x14ac:dyDescent="0.25">
      <c r="G160" t="s">
        <v>125</v>
      </c>
      <c r="H160" s="29" t="s">
        <v>7</v>
      </c>
      <c r="I160" s="29" t="s">
        <v>8</v>
      </c>
      <c r="J160" s="29" t="s">
        <v>9</v>
      </c>
      <c r="K160" s="29" t="s">
        <v>10</v>
      </c>
      <c r="L160" s="29" t="s">
        <v>11</v>
      </c>
      <c r="M160" s="29" t="s">
        <v>12</v>
      </c>
      <c r="N160" s="29" t="s">
        <v>13</v>
      </c>
      <c r="O160" s="29" t="s">
        <v>14</v>
      </c>
      <c r="P160" s="29" t="s">
        <v>15</v>
      </c>
      <c r="Q160" s="29" t="s">
        <v>16</v>
      </c>
      <c r="R160" s="29" t="s">
        <v>17</v>
      </c>
      <c r="S160" s="29" t="s">
        <v>18</v>
      </c>
      <c r="T160" s="29" t="s">
        <v>19</v>
      </c>
      <c r="U160" s="29" t="s">
        <v>20</v>
      </c>
      <c r="V160" s="29" t="s">
        <v>21</v>
      </c>
      <c r="W160" s="29" t="s">
        <v>22</v>
      </c>
      <c r="X160" s="29" t="s">
        <v>23</v>
      </c>
      <c r="Y160" s="29" t="s">
        <v>24</v>
      </c>
      <c r="Z160" s="29" t="s">
        <v>25</v>
      </c>
      <c r="AA160" s="29" t="s">
        <v>26</v>
      </c>
      <c r="AB160" s="29" t="s">
        <v>27</v>
      </c>
      <c r="AC160" s="29" t="s">
        <v>28</v>
      </c>
      <c r="AD160" s="29" t="s">
        <v>29</v>
      </c>
      <c r="AE160" s="29" t="s">
        <v>30</v>
      </c>
      <c r="AF160" s="29" t="s">
        <v>31</v>
      </c>
      <c r="AG160" s="29" t="s">
        <v>32</v>
      </c>
      <c r="AH160" s="29" t="s">
        <v>7</v>
      </c>
      <c r="AI160" s="29" t="s">
        <v>8</v>
      </c>
      <c r="AJ160" s="29" t="s">
        <v>9</v>
      </c>
      <c r="AK160" s="29" t="s">
        <v>10</v>
      </c>
      <c r="AL160" s="29" t="s">
        <v>11</v>
      </c>
      <c r="AM160" s="29" t="s">
        <v>12</v>
      </c>
      <c r="AN160" s="29" t="s">
        <v>13</v>
      </c>
      <c r="AO160" s="29" t="s">
        <v>14</v>
      </c>
      <c r="AP160" s="29" t="s">
        <v>15</v>
      </c>
      <c r="AQ160" s="29" t="s">
        <v>16</v>
      </c>
      <c r="AR160" s="29" t="s">
        <v>17</v>
      </c>
      <c r="AS160" s="29" t="s">
        <v>18</v>
      </c>
      <c r="AT160" s="29" t="s">
        <v>19</v>
      </c>
      <c r="AU160" s="29" t="s">
        <v>20</v>
      </c>
      <c r="AV160" s="29" t="s">
        <v>21</v>
      </c>
      <c r="AW160" s="29" t="s">
        <v>22</v>
      </c>
      <c r="AX160" s="29" t="s">
        <v>23</v>
      </c>
      <c r="AY160" s="29" t="s">
        <v>24</v>
      </c>
      <c r="AZ160" s="29" t="s">
        <v>25</v>
      </c>
      <c r="BA160" s="29" t="s">
        <v>26</v>
      </c>
      <c r="BB160" s="29" t="s">
        <v>27</v>
      </c>
      <c r="BC160" s="29" t="s">
        <v>28</v>
      </c>
      <c r="BD160" s="29" t="s">
        <v>29</v>
      </c>
      <c r="BE160" s="29" t="s">
        <v>30</v>
      </c>
      <c r="BF160" s="29" t="s">
        <v>31</v>
      </c>
      <c r="BG160" s="29" t="s">
        <v>32</v>
      </c>
      <c r="BH160" s="29"/>
      <c r="BI160" s="29" t="s">
        <v>7</v>
      </c>
      <c r="BJ160" s="29" t="s">
        <v>8</v>
      </c>
      <c r="BK160" s="29" t="s">
        <v>9</v>
      </c>
      <c r="BL160" s="29" t="s">
        <v>10</v>
      </c>
      <c r="BM160" s="29" t="s">
        <v>11</v>
      </c>
      <c r="BN160" s="29" t="s">
        <v>12</v>
      </c>
      <c r="BO160" s="29" t="s">
        <v>13</v>
      </c>
      <c r="BP160" s="29" t="s">
        <v>14</v>
      </c>
      <c r="BQ160" s="29" t="s">
        <v>15</v>
      </c>
      <c r="BR160" s="29" t="s">
        <v>16</v>
      </c>
      <c r="BS160" s="29" t="s">
        <v>17</v>
      </c>
      <c r="BT160" s="29" t="s">
        <v>18</v>
      </c>
      <c r="BU160" s="29" t="s">
        <v>19</v>
      </c>
      <c r="BV160" s="29" t="s">
        <v>20</v>
      </c>
      <c r="BW160" s="29" t="s">
        <v>21</v>
      </c>
      <c r="BX160" s="29" t="s">
        <v>22</v>
      </c>
      <c r="BY160" s="29" t="s">
        <v>23</v>
      </c>
      <c r="BZ160" s="29" t="s">
        <v>24</v>
      </c>
      <c r="CA160" s="29" t="s">
        <v>25</v>
      </c>
      <c r="CB160" s="29" t="s">
        <v>26</v>
      </c>
      <c r="CC160" s="29" t="s">
        <v>27</v>
      </c>
      <c r="CD160" s="29" t="s">
        <v>28</v>
      </c>
      <c r="CE160" s="29" t="s">
        <v>29</v>
      </c>
      <c r="CF160" s="29" t="s">
        <v>30</v>
      </c>
      <c r="CG160" s="29" t="s">
        <v>31</v>
      </c>
      <c r="CH160" s="29" t="s">
        <v>32</v>
      </c>
      <c r="CI160" s="29"/>
      <c r="CJ160" s="29" t="s">
        <v>124</v>
      </c>
      <c r="CK160" s="29"/>
      <c r="CL160" s="29" t="s">
        <v>7</v>
      </c>
      <c r="CM160" s="29" t="s">
        <v>8</v>
      </c>
      <c r="CN160" s="29" t="s">
        <v>9</v>
      </c>
      <c r="CO160" s="29" t="s">
        <v>10</v>
      </c>
      <c r="CP160" s="29" t="s">
        <v>11</v>
      </c>
      <c r="CQ160" s="29" t="s">
        <v>12</v>
      </c>
      <c r="CR160" s="29" t="s">
        <v>13</v>
      </c>
      <c r="CS160" s="29" t="s">
        <v>14</v>
      </c>
      <c r="CT160" s="29" t="s">
        <v>15</v>
      </c>
      <c r="CU160" s="29" t="s">
        <v>16</v>
      </c>
      <c r="CV160" s="29" t="s">
        <v>17</v>
      </c>
      <c r="CW160" s="29" t="s">
        <v>18</v>
      </c>
      <c r="CX160" s="29" t="s">
        <v>19</v>
      </c>
      <c r="CY160" s="29" t="s">
        <v>20</v>
      </c>
      <c r="CZ160" s="29" t="s">
        <v>21</v>
      </c>
      <c r="DA160" s="29" t="s">
        <v>22</v>
      </c>
      <c r="DB160" s="29" t="s">
        <v>23</v>
      </c>
      <c r="DC160" s="29" t="s">
        <v>24</v>
      </c>
      <c r="DD160" s="29" t="s">
        <v>25</v>
      </c>
      <c r="DE160" s="29" t="s">
        <v>26</v>
      </c>
      <c r="DF160" s="29" t="s">
        <v>27</v>
      </c>
      <c r="DG160" s="29" t="s">
        <v>28</v>
      </c>
      <c r="DH160" s="29" t="s">
        <v>29</v>
      </c>
      <c r="DI160" s="29" t="s">
        <v>30</v>
      </c>
      <c r="DJ160" s="29" t="s">
        <v>31</v>
      </c>
      <c r="DK160" s="29" t="s">
        <v>32</v>
      </c>
      <c r="DN160" s="78"/>
      <c r="DO160" s="78"/>
      <c r="DP160" s="78"/>
      <c r="DQ160" s="78"/>
      <c r="DR160" s="78"/>
      <c r="DS160" s="78"/>
      <c r="DT160" s="78"/>
      <c r="DU160" s="78"/>
      <c r="DV160" s="78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</row>
    <row r="161" spans="1:143" x14ac:dyDescent="0.25">
      <c r="A161" s="79">
        <f>MIN(CL161:DK161)</f>
        <v>8.6430423509072693E-4</v>
      </c>
      <c r="B161">
        <v>1950</v>
      </c>
      <c r="C161" s="79">
        <f t="shared" ref="C161:C208" si="409">MAX(DN161:EM161)</f>
        <v>0.29247214938632093</v>
      </c>
      <c r="D161" s="81">
        <f>MIN(H161:AG161)</f>
        <v>1E-3</v>
      </c>
      <c r="E161" s="74">
        <f>MAX(H161:AG161)</f>
        <v>0.11717654391523399</v>
      </c>
      <c r="F161">
        <v>1950</v>
      </c>
      <c r="G161" s="72">
        <v>230000</v>
      </c>
      <c r="H161" s="27">
        <v>6.4769126889315951E-2</v>
      </c>
      <c r="I161" s="27">
        <v>5.2770996727782682E-2</v>
      </c>
      <c r="J161" s="27">
        <v>4.8382070326702331E-2</v>
      </c>
      <c r="K161" s="27">
        <v>8.0221264218563335E-2</v>
      </c>
      <c r="L161" s="27">
        <v>6.0250350594712515E-3</v>
      </c>
      <c r="M161" s="27">
        <v>4.4668363371942032E-3</v>
      </c>
      <c r="N161" s="27">
        <v>0.11603386485223083</v>
      </c>
      <c r="O161" s="82">
        <v>1E-3</v>
      </c>
      <c r="P161" s="27">
        <v>2.0386433283124707E-2</v>
      </c>
      <c r="Q161" s="27">
        <v>7.2845790266451979E-2</v>
      </c>
      <c r="R161" s="27">
        <v>2.5658338960162053E-2</v>
      </c>
      <c r="S161" s="27">
        <v>6.1548849529943382E-3</v>
      </c>
      <c r="T161" s="27">
        <v>0.11717654391523399</v>
      </c>
      <c r="U161" s="27">
        <v>1.8230925050641458E-2</v>
      </c>
      <c r="V161" s="82">
        <v>1E-3</v>
      </c>
      <c r="W161" s="27">
        <v>0.1146574559808861</v>
      </c>
      <c r="X161" s="82">
        <v>1E-3</v>
      </c>
      <c r="Y161" s="27">
        <v>9.3569833272736713E-2</v>
      </c>
      <c r="Z161" s="27">
        <v>8.5155560172440664E-2</v>
      </c>
      <c r="AA161" s="27">
        <v>3.1917103827974865E-2</v>
      </c>
      <c r="AB161" s="82">
        <v>1E-3</v>
      </c>
      <c r="AC161" s="27">
        <v>1.6620786370955176E-3</v>
      </c>
      <c r="AD161" s="27">
        <v>3.9915857268997039E-2</v>
      </c>
      <c r="AE161" s="82">
        <v>1E-3</v>
      </c>
      <c r="AF161" s="82">
        <v>1E-3</v>
      </c>
      <c r="AG161" s="82">
        <v>1E-3</v>
      </c>
      <c r="AH161" s="75">
        <f t="shared" ref="AH161:AH208" si="410">H161*$G161/200000</f>
        <v>7.4484495922713334E-2</v>
      </c>
      <c r="AI161" s="75">
        <f t="shared" ref="AI161:AI208" si="411">I161*$G161/200000</f>
        <v>6.0686646236950081E-2</v>
      </c>
      <c r="AJ161" s="75">
        <f t="shared" ref="AJ161:AJ208" si="412">J161*$G161/200000</f>
        <v>5.5639380875707682E-2</v>
      </c>
      <c r="AK161" s="75">
        <f t="shared" ref="AK161:AK208" si="413">K161*$G161/200000</f>
        <v>9.225445385134784E-2</v>
      </c>
      <c r="AL161" s="75">
        <f t="shared" ref="AL161:AL208" si="414">L161*$G161/200000</f>
        <v>6.9287903183919385E-3</v>
      </c>
      <c r="AM161" s="75">
        <f t="shared" ref="AM161:AM178" si="415">M161*$G161/200000</f>
        <v>5.1368617877733331E-3</v>
      </c>
      <c r="AN161" s="75">
        <f t="shared" ref="AN161:AN208" si="416">N161*$G161/200000</f>
        <v>0.13343894458006544</v>
      </c>
      <c r="AO161" s="80">
        <v>1E-3</v>
      </c>
      <c r="AP161" s="75">
        <f t="shared" ref="AP161:AP193" si="417">P161*$G161/200000</f>
        <v>2.3444398275593411E-2</v>
      </c>
      <c r="AQ161" s="75">
        <f t="shared" ref="AQ161:AQ208" si="418">Q161*$G161/200000</f>
        <v>8.3772658806419764E-2</v>
      </c>
      <c r="AR161" s="75">
        <f t="shared" ref="AR161:AR208" si="419">R161*$G161/200000</f>
        <v>2.9507089804186364E-2</v>
      </c>
      <c r="AS161" s="75">
        <f t="shared" ref="AS161:AS208" si="420">S161*$G161/200000</f>
        <v>7.0781176959434887E-3</v>
      </c>
      <c r="AT161" s="75">
        <f t="shared" ref="AT161:AT208" si="421">T161*$G161/200000</f>
        <v>0.13475302550251908</v>
      </c>
      <c r="AU161" s="75">
        <f t="shared" ref="AU161:AU208" si="422">U161*$G161/200000</f>
        <v>2.0965563808237674E-2</v>
      </c>
      <c r="AV161" s="80">
        <v>1E-3</v>
      </c>
      <c r="AW161" s="75">
        <f t="shared" ref="AW161:AW208" si="423">W161*$G161/200000</f>
        <v>0.13185607437801902</v>
      </c>
      <c r="AX161" s="80">
        <v>1E-3</v>
      </c>
      <c r="AY161" s="75">
        <f t="shared" ref="AY161:AY208" si="424">Y161*$G161/200000</f>
        <v>0.10760530826364723</v>
      </c>
      <c r="AZ161" s="75">
        <f t="shared" ref="AZ161:AZ208" si="425">Z161*$G161/200000</f>
        <v>9.7928894198306776E-2</v>
      </c>
      <c r="BA161" s="75">
        <f t="shared" ref="BA161:BA208" si="426">AA161*$G161/200000</f>
        <v>3.670466940217109E-2</v>
      </c>
      <c r="BB161" s="80">
        <v>1E-3</v>
      </c>
      <c r="BC161" s="75">
        <f t="shared" ref="BC161:BC171" si="427">AC161*$G161/200000</f>
        <v>1.9113904326598452E-3</v>
      </c>
      <c r="BD161" s="75">
        <f t="shared" ref="BD161:BD208" si="428">AD161*$G161/200000</f>
        <v>4.5903235859346594E-2</v>
      </c>
      <c r="BE161" s="80">
        <v>1E-3</v>
      </c>
      <c r="BF161" s="80">
        <v>1E-3</v>
      </c>
      <c r="BG161" s="80">
        <v>1E-3</v>
      </c>
      <c r="BH161" s="80"/>
      <c r="BI161" s="73">
        <f t="shared" ref="BI161:BI207" si="429">BI162-AH162</f>
        <v>7.4484495922713001E-2</v>
      </c>
      <c r="BJ161" s="73">
        <f t="shared" ref="BJ161:BJ207" si="430">BJ162-AI162</f>
        <v>6.0686646236949526E-2</v>
      </c>
      <c r="BK161" s="73">
        <f t="shared" ref="BK161:BK207" si="431">BK162-AJ162</f>
        <v>5.5639380875708196E-2</v>
      </c>
      <c r="BL161" s="73">
        <f t="shared" ref="BL161:BL207" si="432">BL162-AK162</f>
        <v>9.2254453851347507E-2</v>
      </c>
      <c r="BM161" s="73">
        <f t="shared" ref="BM161:BM207" si="433">BM162-AL162</f>
        <v>6.9287903183919419E-3</v>
      </c>
      <c r="BN161" s="73">
        <f t="shared" ref="BN161:BN207" si="434">BN162-AM162</f>
        <v>5.1368617877733313E-3</v>
      </c>
      <c r="BO161" s="73">
        <f t="shared" ref="BO161:BO207" si="435">BO162-AN162</f>
        <v>0.13343894458006567</v>
      </c>
      <c r="BP161" s="73">
        <f t="shared" ref="BP161:BP207" si="436">BP162-AO162</f>
        <v>9.999999999999688E-4</v>
      </c>
      <c r="BQ161" s="73">
        <f t="shared" ref="BQ161:BQ207" si="437">BQ162-AP162</f>
        <v>2.3444398275593307E-2</v>
      </c>
      <c r="BR161" s="73">
        <f t="shared" ref="BR161:BR207" si="438">BR162-AQ162</f>
        <v>8.3772658806419653E-2</v>
      </c>
      <c r="BS161" s="73">
        <f t="shared" ref="BS161:BS207" si="439">BS162-AR162</f>
        <v>2.9507089804186329E-2</v>
      </c>
      <c r="BT161" s="73">
        <f t="shared" ref="BT161:BT207" si="440">BT162-AS162</f>
        <v>7.0781176959434922E-3</v>
      </c>
      <c r="BU161" s="73">
        <f t="shared" ref="BU161:BU207" si="441">BU162-AT162</f>
        <v>0.13475302550251847</v>
      </c>
      <c r="BV161" s="73">
        <f t="shared" ref="BV161:BV207" si="442">BV162-AU162</f>
        <v>2.0965563808237709E-2</v>
      </c>
      <c r="BW161" s="73">
        <f t="shared" ref="BW161:BW207" si="443">BW162-AV162</f>
        <v>1E-3</v>
      </c>
      <c r="BX161" s="73">
        <f t="shared" ref="BX161:BX207" si="444">BX162-AW162</f>
        <v>0.13185607437801886</v>
      </c>
      <c r="BY161" s="73">
        <f t="shared" ref="BY161:BY207" si="445">BY162-AX162</f>
        <v>1E-3</v>
      </c>
      <c r="BZ161" s="73">
        <f t="shared" ref="BZ161:BZ207" si="446">BZ162-AY162</f>
        <v>0.10760530826364745</v>
      </c>
      <c r="CA161" s="73">
        <f t="shared" ref="CA161:CA207" si="447">CA162-AZ162</f>
        <v>9.7928894198306249E-2</v>
      </c>
      <c r="CB161" s="73">
        <f t="shared" ref="CB161:CB207" si="448">CB162-BA162</f>
        <v>3.6704669402170771E-2</v>
      </c>
      <c r="CC161" s="73">
        <f t="shared" ref="CC161:CC207" si="449">CC162-BB162</f>
        <v>1E-3</v>
      </c>
      <c r="CD161" s="73">
        <f t="shared" ref="CD161:CD207" si="450">CD162-BC162</f>
        <v>1.9113904326598444E-3</v>
      </c>
      <c r="CE161" s="73">
        <f t="shared" ref="CE161:CE207" si="451">CE162-BD162</f>
        <v>4.5903235859346553E-2</v>
      </c>
      <c r="CF161" s="73">
        <f t="shared" ref="CF161:CF207" si="452">CF162-BE162</f>
        <v>1E-3</v>
      </c>
      <c r="CG161" s="73">
        <f t="shared" ref="CG161:CG207" si="453">CG162-BF162</f>
        <v>1E-3</v>
      </c>
      <c r="CH161" s="73">
        <f t="shared" ref="CH161:CH207" si="454">CH162-BG162</f>
        <v>1.000000000000007E-3</v>
      </c>
      <c r="CI161" s="73"/>
      <c r="CJ161" s="73">
        <f t="shared" ref="CJ161:CJ208" si="455">SUM(BI161:CH161)</f>
        <v>1.1569999999999974</v>
      </c>
      <c r="CK161" s="73"/>
      <c r="CL161" s="78">
        <f t="shared" ref="CL161:CL208" si="456">BI161/$CJ161</f>
        <v>6.4377265274600845E-2</v>
      </c>
      <c r="CM161" s="78">
        <f t="shared" ref="CM161:CM208" si="457">BJ161/$CJ161</f>
        <v>5.245172535604984E-2</v>
      </c>
      <c r="CN161" s="78">
        <f t="shared" ref="CN161:CN208" si="458">BK161/$CJ161</f>
        <v>4.8089352528702091E-2</v>
      </c>
      <c r="CO161" s="78">
        <f t="shared" ref="CO161:CO208" si="459">BL161/$CJ161</f>
        <v>7.9735915169704158E-2</v>
      </c>
      <c r="CP161" s="78">
        <f t="shared" ref="CP161:CP208" si="460">BM161/$CJ161</f>
        <v>5.9885828162419682E-3</v>
      </c>
      <c r="CQ161" s="78">
        <f t="shared" ref="CQ161:CQ208" si="461">BN161/$CJ161</f>
        <v>4.4398113982483519E-3</v>
      </c>
      <c r="CR161" s="78">
        <f t="shared" ref="CR161:CR208" si="462">BO161/$CJ161</f>
        <v>0.11533184492659115</v>
      </c>
      <c r="CS161" s="78">
        <f t="shared" ref="CS161:CS208" si="463">BP161/$CJ161</f>
        <v>8.6430423509072693E-4</v>
      </c>
      <c r="CT161" s="78">
        <f t="shared" ref="CT161:CT208" si="464">BQ161/$CJ161</f>
        <v>2.0263092718749664E-2</v>
      </c>
      <c r="CU161" s="78">
        <f t="shared" ref="CU161:CU208" si="465">BR161/$CJ161</f>
        <v>7.2405063791201249E-2</v>
      </c>
      <c r="CV161" s="78">
        <f t="shared" ref="CV161:CV208" si="466">BS161/$CJ161</f>
        <v>2.5503102682961448E-2</v>
      </c>
      <c r="CW161" s="78">
        <f t="shared" ref="CW161:CW208" si="467">BT161/$CJ161</f>
        <v>6.1176471010747696E-3</v>
      </c>
      <c r="CX161" s="78">
        <f t="shared" ref="CX161:CX208" si="468">BU161/$CJ161</f>
        <v>0.11646761063311908</v>
      </c>
      <c r="CY161" s="78">
        <f t="shared" ref="CY161:CY208" si="469">BV161/$CJ161</f>
        <v>1.8120625590525286E-2</v>
      </c>
      <c r="CZ161" s="78">
        <f t="shared" ref="CZ161:CZ208" si="470">BW161/$CJ161</f>
        <v>8.6430423509075392E-4</v>
      </c>
      <c r="DA161" s="78">
        <f t="shared" ref="DA161:DA208" si="471">BX161/$CJ161</f>
        <v>0.11396376350736315</v>
      </c>
      <c r="DB161" s="78">
        <f t="shared" ref="DB161:DB208" si="472">BY161/$CJ161</f>
        <v>8.6430423509075392E-4</v>
      </c>
      <c r="DC161" s="78">
        <f t="shared" ref="DC161:DC208" si="473">BZ161/$CJ161</f>
        <v>9.3003723650516595E-2</v>
      </c>
      <c r="DD161" s="78">
        <f t="shared" ref="DD161:DD208" si="474">CA161/$CJ161</f>
        <v>8.4640357993350457E-2</v>
      </c>
      <c r="DE161" s="78">
        <f t="shared" ref="DE161:DE208" si="475">CB161/$CJ161</f>
        <v>3.1724001211902206E-2</v>
      </c>
      <c r="DF161" s="78">
        <f t="shared" ref="DF161:DF208" si="476">CC161/$CJ161</f>
        <v>8.6430423509075392E-4</v>
      </c>
      <c r="DG161" s="78">
        <f t="shared" ref="DG161:DG208" si="477">CD161/$CJ161</f>
        <v>1.6520228458598519E-3</v>
      </c>
      <c r="DH161" s="78">
        <f t="shared" ref="DH161:DH208" si="478">CE161/$CJ161</f>
        <v>3.9674361157602991E-2</v>
      </c>
      <c r="DI161" s="78">
        <f t="shared" ref="DI161:DI208" si="479">CF161/$CJ161</f>
        <v>8.6430423509075392E-4</v>
      </c>
      <c r="DJ161" s="78">
        <f t="shared" ref="DJ161:DJ208" si="480">CG161/$CJ161</f>
        <v>8.6430423509075392E-4</v>
      </c>
      <c r="DK161" s="78">
        <f t="shared" ref="DK161:DK208" si="481">CH161/$CJ161</f>
        <v>8.6430423509075989E-4</v>
      </c>
      <c r="DN161" s="78">
        <f t="shared" si="353"/>
        <v>0.24465425832905693</v>
      </c>
      <c r="DO161" s="78">
        <f t="shared" si="354"/>
        <v>0.18626557587069806</v>
      </c>
      <c r="DP161" s="78">
        <f t="shared" si="355"/>
        <v>0.13825366191289654</v>
      </c>
      <c r="DQ161" s="78">
        <f t="shared" si="356"/>
        <v>0.20549615431078563</v>
      </c>
      <c r="DR161" s="78">
        <f t="shared" si="357"/>
        <v>0.12662454337617221</v>
      </c>
      <c r="DS161" s="78">
        <f t="shared" si="358"/>
        <v>0.14089905327867988</v>
      </c>
      <c r="DT161" s="78">
        <f t="shared" si="359"/>
        <v>0.20886430567163278</v>
      </c>
      <c r="DU161" s="78">
        <f t="shared" si="360"/>
        <v>0.11903556342800309</v>
      </c>
      <c r="DV161" s="78">
        <f t="shared" si="361"/>
        <v>0.12428890629398713</v>
      </c>
      <c r="DW161" s="78">
        <f t="shared" si="362"/>
        <v>0.22049342420835655</v>
      </c>
      <c r="DX161" s="78">
        <f t="shared" si="363"/>
        <v>0.16620898600768058</v>
      </c>
      <c r="DY161" s="78">
        <f t="shared" si="364"/>
        <v>0.14157018755980991</v>
      </c>
      <c r="DZ161" s="78">
        <f t="shared" si="365"/>
        <v>0.24941630396609829</v>
      </c>
      <c r="EA161" s="78">
        <f t="shared" si="366"/>
        <v>0.13381299756806994</v>
      </c>
      <c r="EB161" s="78">
        <f t="shared" si="367"/>
        <v>0.20869609562806124</v>
      </c>
      <c r="EC161" s="78">
        <f t="shared" si="368"/>
        <v>0.29247214938632093</v>
      </c>
      <c r="ED161" s="78">
        <f t="shared" si="369"/>
        <v>0.21023238709086001</v>
      </c>
      <c r="EE161" s="78">
        <f t="shared" si="370"/>
        <v>0.21023238709086001</v>
      </c>
      <c r="EF161" s="78">
        <f t="shared" si="371"/>
        <v>0.11888068628620327</v>
      </c>
      <c r="EG161" s="78">
        <f t="shared" si="372"/>
        <v>7.3914689450455803E-2</v>
      </c>
      <c r="EH161" s="78">
        <f t="shared" si="373"/>
        <v>4.3054992473644353E-2</v>
      </c>
      <c r="EI161" s="78">
        <f t="shared" si="374"/>
        <v>4.3054992473644353E-2</v>
      </c>
      <c r="EJ161" s="78">
        <f t="shared" si="375"/>
        <v>4.2267273862875265E-2</v>
      </c>
      <c r="EK161" s="78">
        <f t="shared" si="376"/>
        <v>6.6970177979873119E-2</v>
      </c>
      <c r="EL161" s="78">
        <f t="shared" si="377"/>
        <v>0.11855759910083219</v>
      </c>
      <c r="EM161" s="78">
        <f t="shared" si="378"/>
        <v>0.16578264739444354</v>
      </c>
    </row>
    <row r="162" spans="1:143" x14ac:dyDescent="0.25">
      <c r="A162" s="79">
        <f t="shared" ref="A162:A208" si="482">MIN(CL162:DK162)</f>
        <v>8.6430423509073961E-4</v>
      </c>
      <c r="B162">
        <v>1951</v>
      </c>
      <c r="C162" s="79">
        <f t="shared" si="409"/>
        <v>0.29247214938632082</v>
      </c>
      <c r="D162" s="81">
        <f t="shared" ref="D162:D208" si="483">MIN(H162:AG162)</f>
        <v>1E-3</v>
      </c>
      <c r="E162" s="74">
        <f t="shared" ref="E162:E208" si="484">MAX(H162:AG162)</f>
        <v>0.11717654391523399</v>
      </c>
      <c r="F162">
        <v>1951</v>
      </c>
      <c r="G162" s="72">
        <v>230000</v>
      </c>
      <c r="H162" s="27">
        <v>6.4769126889315951E-2</v>
      </c>
      <c r="I162" s="27">
        <v>5.2770996727782682E-2</v>
      </c>
      <c r="J162" s="27">
        <v>4.8382070326702331E-2</v>
      </c>
      <c r="K162" s="27">
        <v>8.0221264218563335E-2</v>
      </c>
      <c r="L162" s="27">
        <v>6.0250350594712515E-3</v>
      </c>
      <c r="M162" s="27">
        <v>4.4668363371942032E-3</v>
      </c>
      <c r="N162" s="27">
        <v>0.11603386485223083</v>
      </c>
      <c r="O162" s="82">
        <v>1E-3</v>
      </c>
      <c r="P162" s="27">
        <v>2.0386433283124707E-2</v>
      </c>
      <c r="Q162" s="27">
        <v>7.2845790266451979E-2</v>
      </c>
      <c r="R162" s="27">
        <v>2.5658338960162053E-2</v>
      </c>
      <c r="S162" s="27">
        <v>6.1548849529943382E-3</v>
      </c>
      <c r="T162" s="27">
        <v>0.11717654391523399</v>
      </c>
      <c r="U162" s="27">
        <v>1.8230925050641458E-2</v>
      </c>
      <c r="V162" s="82">
        <v>1E-3</v>
      </c>
      <c r="W162" s="27">
        <v>0.1146574559808861</v>
      </c>
      <c r="X162" s="82">
        <v>1E-3</v>
      </c>
      <c r="Y162" s="27">
        <v>9.3569833272736713E-2</v>
      </c>
      <c r="Z162" s="27">
        <v>8.5155560172440664E-2</v>
      </c>
      <c r="AA162" s="27">
        <v>3.1917103827974865E-2</v>
      </c>
      <c r="AB162" s="82">
        <v>1E-3</v>
      </c>
      <c r="AC162" s="27">
        <v>1.6620786370955176E-3</v>
      </c>
      <c r="AD162" s="27">
        <v>3.9915857268997039E-2</v>
      </c>
      <c r="AE162" s="82">
        <v>1E-3</v>
      </c>
      <c r="AF162" s="82">
        <v>1E-3</v>
      </c>
      <c r="AG162" s="82">
        <v>1E-3</v>
      </c>
      <c r="AH162" s="75">
        <f t="shared" si="410"/>
        <v>7.4484495922713334E-2</v>
      </c>
      <c r="AI162" s="75">
        <f t="shared" si="411"/>
        <v>6.0686646236950081E-2</v>
      </c>
      <c r="AJ162" s="75">
        <f t="shared" si="412"/>
        <v>5.5639380875707682E-2</v>
      </c>
      <c r="AK162" s="75">
        <f t="shared" si="413"/>
        <v>9.225445385134784E-2</v>
      </c>
      <c r="AL162" s="75">
        <f t="shared" si="414"/>
        <v>6.9287903183919385E-3</v>
      </c>
      <c r="AM162" s="75">
        <f t="shared" si="415"/>
        <v>5.1368617877733331E-3</v>
      </c>
      <c r="AN162" s="75">
        <f t="shared" si="416"/>
        <v>0.13343894458006544</v>
      </c>
      <c r="AO162" s="80">
        <v>1E-3</v>
      </c>
      <c r="AP162" s="75">
        <f t="shared" si="417"/>
        <v>2.3444398275593411E-2</v>
      </c>
      <c r="AQ162" s="75">
        <f t="shared" si="418"/>
        <v>8.3772658806419764E-2</v>
      </c>
      <c r="AR162" s="75">
        <f t="shared" si="419"/>
        <v>2.9507089804186364E-2</v>
      </c>
      <c r="AS162" s="75">
        <f t="shared" si="420"/>
        <v>7.0781176959434887E-3</v>
      </c>
      <c r="AT162" s="75">
        <f t="shared" si="421"/>
        <v>0.13475302550251908</v>
      </c>
      <c r="AU162" s="75">
        <f t="shared" si="422"/>
        <v>2.0965563808237674E-2</v>
      </c>
      <c r="AV162" s="80">
        <v>1E-3</v>
      </c>
      <c r="AW162" s="75">
        <f t="shared" si="423"/>
        <v>0.13185607437801902</v>
      </c>
      <c r="AX162" s="80">
        <v>1E-3</v>
      </c>
      <c r="AY162" s="75">
        <f t="shared" si="424"/>
        <v>0.10760530826364723</v>
      </c>
      <c r="AZ162" s="75">
        <f t="shared" si="425"/>
        <v>9.7928894198306776E-2</v>
      </c>
      <c r="BA162" s="75">
        <f t="shared" si="426"/>
        <v>3.670466940217109E-2</v>
      </c>
      <c r="BB162" s="80">
        <v>1E-3</v>
      </c>
      <c r="BC162" s="75">
        <f t="shared" si="427"/>
        <v>1.9113904326598452E-3</v>
      </c>
      <c r="BD162" s="75">
        <f t="shared" si="428"/>
        <v>4.5903235859346594E-2</v>
      </c>
      <c r="BE162" s="80">
        <v>1E-3</v>
      </c>
      <c r="BF162" s="80">
        <v>1E-3</v>
      </c>
      <c r="BG162" s="80">
        <v>1E-3</v>
      </c>
      <c r="BH162" s="80"/>
      <c r="BI162" s="73">
        <f t="shared" si="429"/>
        <v>0.14896899184542634</v>
      </c>
      <c r="BJ162" s="73">
        <f t="shared" si="430"/>
        <v>0.12137329247389961</v>
      </c>
      <c r="BK162" s="73">
        <f t="shared" si="431"/>
        <v>0.11127876175141588</v>
      </c>
      <c r="BL162" s="73">
        <f t="shared" si="432"/>
        <v>0.18450890770269535</v>
      </c>
      <c r="BM162" s="73">
        <f t="shared" si="433"/>
        <v>1.385758063678388E-2</v>
      </c>
      <c r="BN162" s="73">
        <f t="shared" si="434"/>
        <v>1.0273723575546664E-2</v>
      </c>
      <c r="BO162" s="73">
        <f t="shared" si="435"/>
        <v>0.26687788916013111</v>
      </c>
      <c r="BP162" s="73">
        <f t="shared" si="436"/>
        <v>1.9999999999999688E-3</v>
      </c>
      <c r="BQ162" s="73">
        <f t="shared" si="437"/>
        <v>4.6888796551186718E-2</v>
      </c>
      <c r="BR162" s="73">
        <f t="shared" si="438"/>
        <v>0.16754531761283942</v>
      </c>
      <c r="BS162" s="73">
        <f t="shared" si="439"/>
        <v>5.9014179608372692E-2</v>
      </c>
      <c r="BT162" s="73">
        <f t="shared" si="440"/>
        <v>1.4156235391886981E-2</v>
      </c>
      <c r="BU162" s="73">
        <f t="shared" si="441"/>
        <v>0.26950605100503755</v>
      </c>
      <c r="BV162" s="73">
        <f t="shared" si="442"/>
        <v>4.1931127616475383E-2</v>
      </c>
      <c r="BW162" s="73">
        <f t="shared" si="443"/>
        <v>2E-3</v>
      </c>
      <c r="BX162" s="73">
        <f t="shared" si="444"/>
        <v>0.26371214875603788</v>
      </c>
      <c r="BY162" s="73">
        <f t="shared" si="445"/>
        <v>2E-3</v>
      </c>
      <c r="BZ162" s="73">
        <f t="shared" si="446"/>
        <v>0.21521061652729467</v>
      </c>
      <c r="CA162" s="73">
        <f t="shared" si="447"/>
        <v>0.19585778839661303</v>
      </c>
      <c r="CB162" s="73">
        <f t="shared" si="448"/>
        <v>7.3409338804341862E-2</v>
      </c>
      <c r="CC162" s="73">
        <f t="shared" si="449"/>
        <v>2E-3</v>
      </c>
      <c r="CD162" s="73">
        <f t="shared" si="450"/>
        <v>3.8227808653196896E-3</v>
      </c>
      <c r="CE162" s="73">
        <f t="shared" si="451"/>
        <v>9.1806471718693147E-2</v>
      </c>
      <c r="CF162" s="73">
        <f t="shared" si="452"/>
        <v>2E-3</v>
      </c>
      <c r="CG162" s="73">
        <f t="shared" si="453"/>
        <v>2E-3</v>
      </c>
      <c r="CH162" s="73">
        <f t="shared" si="454"/>
        <v>2.000000000000007E-3</v>
      </c>
      <c r="CI162" s="73"/>
      <c r="CJ162" s="73">
        <f t="shared" si="455"/>
        <v>2.3139999999999969</v>
      </c>
      <c r="CK162" s="73"/>
      <c r="CL162" s="78">
        <f t="shared" si="456"/>
        <v>6.4377265274600914E-2</v>
      </c>
      <c r="CM162" s="78">
        <f t="shared" si="457"/>
        <v>5.2451725356050027E-2</v>
      </c>
      <c r="CN162" s="78">
        <f t="shared" si="458"/>
        <v>4.8089352528701827E-2</v>
      </c>
      <c r="CO162" s="78">
        <f t="shared" si="459"/>
        <v>7.9735915169704227E-2</v>
      </c>
      <c r="CP162" s="78">
        <f t="shared" si="460"/>
        <v>5.9885828162419613E-3</v>
      </c>
      <c r="CQ162" s="78">
        <f t="shared" si="461"/>
        <v>4.4398113982483485E-3</v>
      </c>
      <c r="CR162" s="78">
        <f t="shared" si="462"/>
        <v>0.11533184492659095</v>
      </c>
      <c r="CS162" s="78">
        <f t="shared" si="463"/>
        <v>8.6430423509073961E-4</v>
      </c>
      <c r="CT162" s="78">
        <f t="shared" si="464"/>
        <v>2.0263092718749688E-2</v>
      </c>
      <c r="CU162" s="78">
        <f t="shared" si="465"/>
        <v>7.2405063791201221E-2</v>
      </c>
      <c r="CV162" s="78">
        <f t="shared" si="466"/>
        <v>2.5503102682961441E-2</v>
      </c>
      <c r="CW162" s="78">
        <f t="shared" si="467"/>
        <v>6.1176471010747618E-3</v>
      </c>
      <c r="CX162" s="78">
        <f t="shared" si="468"/>
        <v>0.11646761063311924</v>
      </c>
      <c r="CY162" s="78">
        <f t="shared" si="469"/>
        <v>1.8120625590525255E-2</v>
      </c>
      <c r="CZ162" s="78">
        <f t="shared" si="470"/>
        <v>8.6430423509075305E-4</v>
      </c>
      <c r="DA162" s="78">
        <f t="shared" si="471"/>
        <v>0.11396376350736311</v>
      </c>
      <c r="DB162" s="78">
        <f t="shared" si="472"/>
        <v>8.6430423509075305E-4</v>
      </c>
      <c r="DC162" s="78">
        <f t="shared" si="473"/>
        <v>9.3003723650516401E-2</v>
      </c>
      <c r="DD162" s="78">
        <f t="shared" si="474"/>
        <v>8.4640357993350596E-2</v>
      </c>
      <c r="DE162" s="78">
        <f t="shared" si="475"/>
        <v>3.1724001211902317E-2</v>
      </c>
      <c r="DF162" s="78">
        <f t="shared" si="476"/>
        <v>8.6430423509075305E-4</v>
      </c>
      <c r="DG162" s="78">
        <f t="shared" si="477"/>
        <v>1.6520228458598509E-3</v>
      </c>
      <c r="DH162" s="78">
        <f t="shared" si="478"/>
        <v>3.9674361157602971E-2</v>
      </c>
      <c r="DI162" s="78">
        <f t="shared" si="479"/>
        <v>8.6430423509075305E-4</v>
      </c>
      <c r="DJ162" s="78">
        <f t="shared" si="480"/>
        <v>8.6430423509075305E-4</v>
      </c>
      <c r="DK162" s="78">
        <f t="shared" si="481"/>
        <v>8.6430423509075609E-4</v>
      </c>
      <c r="DN162" s="78">
        <f t="shared" si="353"/>
        <v>0.24465425832905702</v>
      </c>
      <c r="DO162" s="78">
        <f t="shared" si="354"/>
        <v>0.18626557587069806</v>
      </c>
      <c r="DP162" s="78">
        <f t="shared" si="355"/>
        <v>0.13825366191289634</v>
      </c>
      <c r="DQ162" s="78">
        <f t="shared" si="356"/>
        <v>0.20549615431078549</v>
      </c>
      <c r="DR162" s="78">
        <f t="shared" si="357"/>
        <v>0.12662454337617199</v>
      </c>
      <c r="DS162" s="78">
        <f t="shared" si="358"/>
        <v>0.14089905327867971</v>
      </c>
      <c r="DT162" s="78">
        <f t="shared" si="359"/>
        <v>0.20886430567163261</v>
      </c>
      <c r="DU162" s="78">
        <f t="shared" si="360"/>
        <v>0.11903556342800309</v>
      </c>
      <c r="DV162" s="78">
        <f t="shared" si="361"/>
        <v>0.12428890629398712</v>
      </c>
      <c r="DW162" s="78">
        <f t="shared" si="362"/>
        <v>0.22049342420835666</v>
      </c>
      <c r="DX162" s="78">
        <f t="shared" si="363"/>
        <v>0.16620898600768069</v>
      </c>
      <c r="DY162" s="78">
        <f t="shared" si="364"/>
        <v>0.14157018755981002</v>
      </c>
      <c r="DZ162" s="78">
        <f t="shared" si="365"/>
        <v>0.24941630396609837</v>
      </c>
      <c r="EA162" s="78">
        <f t="shared" si="366"/>
        <v>0.13381299756806989</v>
      </c>
      <c r="EB162" s="78">
        <f t="shared" si="367"/>
        <v>0.20869609562806102</v>
      </c>
      <c r="EC162" s="78">
        <f t="shared" si="368"/>
        <v>0.29247214938632082</v>
      </c>
      <c r="ED162" s="78">
        <f t="shared" si="369"/>
        <v>0.21023238709086006</v>
      </c>
      <c r="EE162" s="78">
        <f t="shared" si="370"/>
        <v>0.21023238709086006</v>
      </c>
      <c r="EF162" s="78">
        <f t="shared" si="371"/>
        <v>0.11888068628620352</v>
      </c>
      <c r="EG162" s="78">
        <f t="shared" si="372"/>
        <v>7.39146894504559E-2</v>
      </c>
      <c r="EH162" s="78">
        <f t="shared" si="373"/>
        <v>4.3054992473644332E-2</v>
      </c>
      <c r="EI162" s="78">
        <f t="shared" si="374"/>
        <v>4.3054992473644332E-2</v>
      </c>
      <c r="EJ162" s="78">
        <f t="shared" si="375"/>
        <v>4.2267273862875238E-2</v>
      </c>
      <c r="EK162" s="78">
        <f t="shared" si="376"/>
        <v>6.6970177979873174E-2</v>
      </c>
      <c r="EL162" s="78">
        <f t="shared" si="377"/>
        <v>0.11855759910083245</v>
      </c>
      <c r="EM162" s="78">
        <f t="shared" si="378"/>
        <v>0.16578264739444354</v>
      </c>
    </row>
    <row r="163" spans="1:143" x14ac:dyDescent="0.25">
      <c r="A163" s="79">
        <f t="shared" si="482"/>
        <v>8.6430423509074341E-4</v>
      </c>
      <c r="B163">
        <v>1952</v>
      </c>
      <c r="C163" s="79">
        <f t="shared" si="409"/>
        <v>0.29247214938632071</v>
      </c>
      <c r="D163" s="81">
        <f t="shared" si="483"/>
        <v>1E-3</v>
      </c>
      <c r="E163" s="74">
        <f t="shared" si="484"/>
        <v>0.11717654391523399</v>
      </c>
      <c r="F163">
        <v>1952</v>
      </c>
      <c r="G163" s="72">
        <v>230000</v>
      </c>
      <c r="H163" s="27">
        <v>6.4769126889315951E-2</v>
      </c>
      <c r="I163" s="27">
        <v>5.2770996727782682E-2</v>
      </c>
      <c r="J163" s="27">
        <v>4.8382070326702331E-2</v>
      </c>
      <c r="K163" s="27">
        <v>8.0221264218563335E-2</v>
      </c>
      <c r="L163" s="27">
        <v>6.0250350594712515E-3</v>
      </c>
      <c r="M163" s="27">
        <v>4.4668363371942032E-3</v>
      </c>
      <c r="N163" s="27">
        <v>0.11603386485223083</v>
      </c>
      <c r="O163" s="82">
        <v>1E-3</v>
      </c>
      <c r="P163" s="27">
        <v>2.0386433283124707E-2</v>
      </c>
      <c r="Q163" s="27">
        <v>7.2845790266451979E-2</v>
      </c>
      <c r="R163" s="27">
        <v>2.5658338960162053E-2</v>
      </c>
      <c r="S163" s="27">
        <v>6.1548849529943382E-3</v>
      </c>
      <c r="T163" s="27">
        <v>0.11717654391523399</v>
      </c>
      <c r="U163" s="27">
        <v>1.8230925050641458E-2</v>
      </c>
      <c r="V163" s="82">
        <v>1E-3</v>
      </c>
      <c r="W163" s="27">
        <v>0.1146574559808861</v>
      </c>
      <c r="X163" s="82">
        <v>1E-3</v>
      </c>
      <c r="Y163" s="27">
        <v>9.3569833272736713E-2</v>
      </c>
      <c r="Z163" s="27">
        <v>8.5155560172440664E-2</v>
      </c>
      <c r="AA163" s="27">
        <v>3.1917103827974865E-2</v>
      </c>
      <c r="AB163" s="82">
        <v>1E-3</v>
      </c>
      <c r="AC163" s="27">
        <v>1.6620786370955176E-3</v>
      </c>
      <c r="AD163" s="27">
        <v>3.9915857268997039E-2</v>
      </c>
      <c r="AE163" s="82">
        <v>1E-3</v>
      </c>
      <c r="AF163" s="82">
        <v>1E-3</v>
      </c>
      <c r="AG163" s="82">
        <v>1E-3</v>
      </c>
      <c r="AH163" s="75">
        <f t="shared" si="410"/>
        <v>7.4484495922713334E-2</v>
      </c>
      <c r="AI163" s="75">
        <f t="shared" si="411"/>
        <v>6.0686646236950081E-2</v>
      </c>
      <c r="AJ163" s="75">
        <f t="shared" si="412"/>
        <v>5.5639380875707682E-2</v>
      </c>
      <c r="AK163" s="75">
        <f t="shared" si="413"/>
        <v>9.225445385134784E-2</v>
      </c>
      <c r="AL163" s="75">
        <f t="shared" si="414"/>
        <v>6.9287903183919385E-3</v>
      </c>
      <c r="AM163" s="75">
        <f t="shared" si="415"/>
        <v>5.1368617877733331E-3</v>
      </c>
      <c r="AN163" s="75">
        <f t="shared" si="416"/>
        <v>0.13343894458006544</v>
      </c>
      <c r="AO163" s="80">
        <v>1E-3</v>
      </c>
      <c r="AP163" s="75">
        <f t="shared" si="417"/>
        <v>2.3444398275593411E-2</v>
      </c>
      <c r="AQ163" s="75">
        <f t="shared" si="418"/>
        <v>8.3772658806419764E-2</v>
      </c>
      <c r="AR163" s="75">
        <f t="shared" si="419"/>
        <v>2.9507089804186364E-2</v>
      </c>
      <c r="AS163" s="75">
        <f t="shared" si="420"/>
        <v>7.0781176959434887E-3</v>
      </c>
      <c r="AT163" s="75">
        <f t="shared" si="421"/>
        <v>0.13475302550251908</v>
      </c>
      <c r="AU163" s="75">
        <f t="shared" si="422"/>
        <v>2.0965563808237674E-2</v>
      </c>
      <c r="AV163" s="80">
        <v>1E-3</v>
      </c>
      <c r="AW163" s="75">
        <f t="shared" si="423"/>
        <v>0.13185607437801902</v>
      </c>
      <c r="AX163" s="80">
        <v>1E-3</v>
      </c>
      <c r="AY163" s="75">
        <f t="shared" si="424"/>
        <v>0.10760530826364723</v>
      </c>
      <c r="AZ163" s="75">
        <f t="shared" si="425"/>
        <v>9.7928894198306776E-2</v>
      </c>
      <c r="BA163" s="75">
        <f t="shared" si="426"/>
        <v>3.670466940217109E-2</v>
      </c>
      <c r="BB163" s="80">
        <v>1E-3</v>
      </c>
      <c r="BC163" s="75">
        <f t="shared" si="427"/>
        <v>1.9113904326598452E-3</v>
      </c>
      <c r="BD163" s="75">
        <f t="shared" si="428"/>
        <v>4.5903235859346594E-2</v>
      </c>
      <c r="BE163" s="80">
        <v>1E-3</v>
      </c>
      <c r="BF163" s="80">
        <v>1E-3</v>
      </c>
      <c r="BG163" s="80">
        <v>1E-3</v>
      </c>
      <c r="BH163" s="80"/>
      <c r="BI163" s="73">
        <f t="shared" si="429"/>
        <v>0.22345348776813967</v>
      </c>
      <c r="BJ163" s="73">
        <f t="shared" si="430"/>
        <v>0.18205993871084969</v>
      </c>
      <c r="BK163" s="73">
        <f t="shared" si="431"/>
        <v>0.16691814262712357</v>
      </c>
      <c r="BL163" s="73">
        <f t="shared" si="432"/>
        <v>0.27676336155404319</v>
      </c>
      <c r="BM163" s="73">
        <f t="shared" si="433"/>
        <v>2.0786370955175819E-2</v>
      </c>
      <c r="BN163" s="73">
        <f t="shared" si="434"/>
        <v>1.5410585363319997E-2</v>
      </c>
      <c r="BO163" s="73">
        <f t="shared" si="435"/>
        <v>0.40031683374019655</v>
      </c>
      <c r="BP163" s="73">
        <f t="shared" si="436"/>
        <v>2.9999999999999688E-3</v>
      </c>
      <c r="BQ163" s="73">
        <f t="shared" si="437"/>
        <v>7.0333194826780132E-2</v>
      </c>
      <c r="BR163" s="73">
        <f t="shared" si="438"/>
        <v>0.25131797641925918</v>
      </c>
      <c r="BS163" s="73">
        <f t="shared" si="439"/>
        <v>8.8521269412559056E-2</v>
      </c>
      <c r="BT163" s="73">
        <f t="shared" si="440"/>
        <v>2.123435308783047E-2</v>
      </c>
      <c r="BU163" s="73">
        <f t="shared" si="441"/>
        <v>0.40425907650755666</v>
      </c>
      <c r="BV163" s="73">
        <f t="shared" si="442"/>
        <v>6.2896691424713061E-2</v>
      </c>
      <c r="BW163" s="73">
        <f t="shared" si="443"/>
        <v>3.0000000000000001E-3</v>
      </c>
      <c r="BX163" s="73">
        <f t="shared" si="444"/>
        <v>0.39556822313405693</v>
      </c>
      <c r="BY163" s="73">
        <f t="shared" si="445"/>
        <v>3.0000000000000001E-3</v>
      </c>
      <c r="BZ163" s="73">
        <f t="shared" si="446"/>
        <v>0.3228159247909419</v>
      </c>
      <c r="CA163" s="73">
        <f t="shared" si="447"/>
        <v>0.2937866825949198</v>
      </c>
      <c r="CB163" s="73">
        <f t="shared" si="448"/>
        <v>0.11011400820651296</v>
      </c>
      <c r="CC163" s="73">
        <f t="shared" si="449"/>
        <v>3.0000000000000001E-3</v>
      </c>
      <c r="CD163" s="73">
        <f t="shared" si="450"/>
        <v>5.7341712979795349E-3</v>
      </c>
      <c r="CE163" s="73">
        <f t="shared" si="451"/>
        <v>0.13770970757803974</v>
      </c>
      <c r="CF163" s="73">
        <f t="shared" si="452"/>
        <v>3.0000000000000001E-3</v>
      </c>
      <c r="CG163" s="73">
        <f t="shared" si="453"/>
        <v>3.0000000000000001E-3</v>
      </c>
      <c r="CH163" s="73">
        <f t="shared" si="454"/>
        <v>3.000000000000007E-3</v>
      </c>
      <c r="CI163" s="73"/>
      <c r="CJ163" s="73">
        <f t="shared" si="455"/>
        <v>3.4709999999999983</v>
      </c>
      <c r="CK163" s="73"/>
      <c r="CL163" s="78">
        <f t="shared" si="456"/>
        <v>6.4377265274600914E-2</v>
      </c>
      <c r="CM163" s="78">
        <f t="shared" si="457"/>
        <v>5.2451725356050069E-2</v>
      </c>
      <c r="CN163" s="78">
        <f t="shared" si="458"/>
        <v>4.8089352528701716E-2</v>
      </c>
      <c r="CO163" s="78">
        <f t="shared" si="459"/>
        <v>7.9735915169704213E-2</v>
      </c>
      <c r="CP163" s="78">
        <f t="shared" si="460"/>
        <v>5.9885828162419561E-3</v>
      </c>
      <c r="CQ163" s="78">
        <f t="shared" si="461"/>
        <v>4.439811398248345E-3</v>
      </c>
      <c r="CR163" s="78">
        <f t="shared" si="462"/>
        <v>0.11533184492659082</v>
      </c>
      <c r="CS163" s="78">
        <f t="shared" si="463"/>
        <v>8.6430423509074341E-4</v>
      </c>
      <c r="CT163" s="78">
        <f t="shared" si="464"/>
        <v>2.0263092718749688E-2</v>
      </c>
      <c r="CU163" s="78">
        <f t="shared" si="465"/>
        <v>7.240506379120118E-2</v>
      </c>
      <c r="CV163" s="78">
        <f t="shared" si="466"/>
        <v>2.5503102682961423E-2</v>
      </c>
      <c r="CW163" s="78">
        <f t="shared" si="467"/>
        <v>6.1176471010747566E-3</v>
      </c>
      <c r="CX163" s="78">
        <f t="shared" si="468"/>
        <v>0.11646761063311924</v>
      </c>
      <c r="CY163" s="78">
        <f t="shared" si="469"/>
        <v>1.8120625590525234E-2</v>
      </c>
      <c r="CZ163" s="78">
        <f t="shared" si="470"/>
        <v>8.643042350907524E-4</v>
      </c>
      <c r="DA163" s="78">
        <f t="shared" si="471"/>
        <v>0.11396376350736304</v>
      </c>
      <c r="DB163" s="78">
        <f t="shared" si="472"/>
        <v>8.643042350907524E-4</v>
      </c>
      <c r="DC163" s="78">
        <f t="shared" si="473"/>
        <v>9.300372365051629E-2</v>
      </c>
      <c r="DD163" s="78">
        <f t="shared" si="474"/>
        <v>8.464035799335061E-2</v>
      </c>
      <c r="DE163" s="78">
        <f t="shared" si="475"/>
        <v>3.1724001211902338E-2</v>
      </c>
      <c r="DF163" s="78">
        <f t="shared" si="476"/>
        <v>8.643042350907524E-4</v>
      </c>
      <c r="DG163" s="78">
        <f t="shared" si="477"/>
        <v>1.6520228458598496E-3</v>
      </c>
      <c r="DH163" s="78">
        <f t="shared" si="478"/>
        <v>3.9674361157602943E-2</v>
      </c>
      <c r="DI163" s="78">
        <f t="shared" si="479"/>
        <v>8.643042350907524E-4</v>
      </c>
      <c r="DJ163" s="78">
        <f t="shared" si="480"/>
        <v>8.643042350907524E-4</v>
      </c>
      <c r="DK163" s="78">
        <f t="shared" si="481"/>
        <v>8.6430423509075436E-4</v>
      </c>
      <c r="DN163" s="78">
        <f t="shared" si="353"/>
        <v>0.24465425832905691</v>
      </c>
      <c r="DO163" s="78">
        <f t="shared" si="354"/>
        <v>0.18626557587069795</v>
      </c>
      <c r="DP163" s="78">
        <f t="shared" si="355"/>
        <v>0.13825366191289623</v>
      </c>
      <c r="DQ163" s="78">
        <f t="shared" si="356"/>
        <v>0.20549615431078533</v>
      </c>
      <c r="DR163" s="78">
        <f t="shared" si="357"/>
        <v>0.12662454337617185</v>
      </c>
      <c r="DS163" s="78">
        <f t="shared" si="358"/>
        <v>0.1408990532786796</v>
      </c>
      <c r="DT163" s="78">
        <f t="shared" si="359"/>
        <v>0.20886430567163244</v>
      </c>
      <c r="DU163" s="78">
        <f t="shared" si="360"/>
        <v>0.11903556342800303</v>
      </c>
      <c r="DV163" s="78">
        <f t="shared" si="361"/>
        <v>0.12428890629398703</v>
      </c>
      <c r="DW163" s="78">
        <f t="shared" si="362"/>
        <v>0.2204934242083566</v>
      </c>
      <c r="DX163" s="78">
        <f t="shared" si="363"/>
        <v>0.16620898600768066</v>
      </c>
      <c r="DY163" s="78">
        <f t="shared" si="364"/>
        <v>0.14157018755980999</v>
      </c>
      <c r="DZ163" s="78">
        <f t="shared" si="365"/>
        <v>0.24941630396609826</v>
      </c>
      <c r="EA163" s="78">
        <f t="shared" si="366"/>
        <v>0.13381299756806977</v>
      </c>
      <c r="EB163" s="78">
        <f t="shared" si="367"/>
        <v>0.20869609562806082</v>
      </c>
      <c r="EC163" s="78">
        <f t="shared" si="368"/>
        <v>0.29247214938632071</v>
      </c>
      <c r="ED163" s="78">
        <f t="shared" si="369"/>
        <v>0.21023238709085998</v>
      </c>
      <c r="EE163" s="78">
        <f t="shared" si="370"/>
        <v>0.21023238709086001</v>
      </c>
      <c r="EF163" s="78">
        <f t="shared" si="371"/>
        <v>0.11888068628620355</v>
      </c>
      <c r="EG163" s="78">
        <f t="shared" si="372"/>
        <v>7.3914689450455887E-2</v>
      </c>
      <c r="EH163" s="78">
        <f t="shared" si="373"/>
        <v>4.3054992473644298E-2</v>
      </c>
      <c r="EI163" s="78">
        <f t="shared" si="374"/>
        <v>4.3054992473644305E-2</v>
      </c>
      <c r="EJ163" s="78">
        <f t="shared" si="375"/>
        <v>4.226727386287521E-2</v>
      </c>
      <c r="EK163" s="78">
        <f t="shared" si="376"/>
        <v>6.6970177979873174E-2</v>
      </c>
      <c r="EL163" s="78">
        <f t="shared" si="377"/>
        <v>0.11855759910083249</v>
      </c>
      <c r="EM163" s="78">
        <f t="shared" si="378"/>
        <v>0.16578264739444346</v>
      </c>
    </row>
    <row r="164" spans="1:143" x14ac:dyDescent="0.25">
      <c r="A164" s="79">
        <f t="shared" si="482"/>
        <v>8.6430423509074568E-4</v>
      </c>
      <c r="B164">
        <v>1953</v>
      </c>
      <c r="C164" s="79">
        <f t="shared" si="409"/>
        <v>0.29247214938632071</v>
      </c>
      <c r="D164" s="81">
        <f t="shared" si="483"/>
        <v>1E-3</v>
      </c>
      <c r="E164" s="74">
        <f t="shared" si="484"/>
        <v>0.11717654391523399</v>
      </c>
      <c r="F164">
        <v>1953</v>
      </c>
      <c r="G164" s="72">
        <v>230000</v>
      </c>
      <c r="H164" s="27">
        <v>6.4769126889315951E-2</v>
      </c>
      <c r="I164" s="27">
        <v>5.2770996727782682E-2</v>
      </c>
      <c r="J164" s="27">
        <v>4.8382070326702331E-2</v>
      </c>
      <c r="K164" s="27">
        <v>8.0221264218563335E-2</v>
      </c>
      <c r="L164" s="27">
        <v>6.0250350594712515E-3</v>
      </c>
      <c r="M164" s="27">
        <v>4.4668363371942032E-3</v>
      </c>
      <c r="N164" s="27">
        <v>0.11603386485223083</v>
      </c>
      <c r="O164" s="82">
        <v>1E-3</v>
      </c>
      <c r="P164" s="27">
        <v>2.0386433283124707E-2</v>
      </c>
      <c r="Q164" s="27">
        <v>7.2845790266451979E-2</v>
      </c>
      <c r="R164" s="27">
        <v>2.5658338960162053E-2</v>
      </c>
      <c r="S164" s="27">
        <v>6.1548849529943382E-3</v>
      </c>
      <c r="T164" s="27">
        <v>0.11717654391523399</v>
      </c>
      <c r="U164" s="27">
        <v>1.8230925050641458E-2</v>
      </c>
      <c r="V164" s="82">
        <v>1E-3</v>
      </c>
      <c r="W164" s="27">
        <v>0.1146574559808861</v>
      </c>
      <c r="X164" s="82">
        <v>1E-3</v>
      </c>
      <c r="Y164" s="27">
        <v>9.3569833272736713E-2</v>
      </c>
      <c r="Z164" s="27">
        <v>8.5155560172440664E-2</v>
      </c>
      <c r="AA164" s="27">
        <v>3.1917103827974865E-2</v>
      </c>
      <c r="AB164" s="82">
        <v>1E-3</v>
      </c>
      <c r="AC164" s="27">
        <v>1.6620786370955176E-3</v>
      </c>
      <c r="AD164" s="27">
        <v>3.9915857268997039E-2</v>
      </c>
      <c r="AE164" s="82">
        <v>1E-3</v>
      </c>
      <c r="AF164" s="82">
        <v>1E-3</v>
      </c>
      <c r="AG164" s="82">
        <v>1E-3</v>
      </c>
      <c r="AH164" s="75">
        <f t="shared" si="410"/>
        <v>7.4484495922713334E-2</v>
      </c>
      <c r="AI164" s="75">
        <f t="shared" si="411"/>
        <v>6.0686646236950081E-2</v>
      </c>
      <c r="AJ164" s="75">
        <f t="shared" si="412"/>
        <v>5.5639380875707682E-2</v>
      </c>
      <c r="AK164" s="75">
        <f t="shared" si="413"/>
        <v>9.225445385134784E-2</v>
      </c>
      <c r="AL164" s="75">
        <f t="shared" si="414"/>
        <v>6.9287903183919385E-3</v>
      </c>
      <c r="AM164" s="75">
        <f t="shared" si="415"/>
        <v>5.1368617877733331E-3</v>
      </c>
      <c r="AN164" s="75">
        <f t="shared" si="416"/>
        <v>0.13343894458006544</v>
      </c>
      <c r="AO164" s="80">
        <v>1E-3</v>
      </c>
      <c r="AP164" s="75">
        <f t="shared" si="417"/>
        <v>2.3444398275593411E-2</v>
      </c>
      <c r="AQ164" s="75">
        <f t="shared" si="418"/>
        <v>8.3772658806419764E-2</v>
      </c>
      <c r="AR164" s="75">
        <f t="shared" si="419"/>
        <v>2.9507089804186364E-2</v>
      </c>
      <c r="AS164" s="75">
        <f t="shared" si="420"/>
        <v>7.0781176959434887E-3</v>
      </c>
      <c r="AT164" s="75">
        <f t="shared" si="421"/>
        <v>0.13475302550251908</v>
      </c>
      <c r="AU164" s="75">
        <f t="shared" si="422"/>
        <v>2.0965563808237674E-2</v>
      </c>
      <c r="AV164" s="80">
        <v>1E-3</v>
      </c>
      <c r="AW164" s="75">
        <f t="shared" si="423"/>
        <v>0.13185607437801902</v>
      </c>
      <c r="AX164" s="80">
        <v>1E-3</v>
      </c>
      <c r="AY164" s="75">
        <f t="shared" si="424"/>
        <v>0.10760530826364723</v>
      </c>
      <c r="AZ164" s="75">
        <f t="shared" si="425"/>
        <v>9.7928894198306776E-2</v>
      </c>
      <c r="BA164" s="75">
        <f t="shared" si="426"/>
        <v>3.670466940217109E-2</v>
      </c>
      <c r="BB164" s="80">
        <v>1E-3</v>
      </c>
      <c r="BC164" s="75">
        <f t="shared" si="427"/>
        <v>1.9113904326598452E-3</v>
      </c>
      <c r="BD164" s="75">
        <f t="shared" si="428"/>
        <v>4.5903235859346594E-2</v>
      </c>
      <c r="BE164" s="80">
        <v>1E-3</v>
      </c>
      <c r="BF164" s="80">
        <v>1E-3</v>
      </c>
      <c r="BG164" s="80">
        <v>1E-3</v>
      </c>
      <c r="BH164" s="80"/>
      <c r="BI164" s="73">
        <f t="shared" si="429"/>
        <v>0.297937983690853</v>
      </c>
      <c r="BJ164" s="73">
        <f t="shared" si="430"/>
        <v>0.24274658494779977</v>
      </c>
      <c r="BK164" s="73">
        <f t="shared" si="431"/>
        <v>0.22255752350283126</v>
      </c>
      <c r="BL164" s="73">
        <f t="shared" si="432"/>
        <v>0.36901781540539103</v>
      </c>
      <c r="BM164" s="73">
        <f t="shared" si="433"/>
        <v>2.7715161273567757E-2</v>
      </c>
      <c r="BN164" s="73">
        <f t="shared" si="434"/>
        <v>2.0547447151093329E-2</v>
      </c>
      <c r="BO164" s="73">
        <f t="shared" si="435"/>
        <v>0.533755778320262</v>
      </c>
      <c r="BP164" s="73">
        <f t="shared" si="436"/>
        <v>3.9999999999999689E-3</v>
      </c>
      <c r="BQ164" s="73">
        <f t="shared" si="437"/>
        <v>9.3777593102373547E-2</v>
      </c>
      <c r="BR164" s="73">
        <f t="shared" si="438"/>
        <v>0.33509063522567895</v>
      </c>
      <c r="BS164" s="73">
        <f t="shared" si="439"/>
        <v>0.11802835921674543</v>
      </c>
      <c r="BT164" s="73">
        <f t="shared" si="440"/>
        <v>2.8312470783773958E-2</v>
      </c>
      <c r="BU164" s="73">
        <f t="shared" si="441"/>
        <v>0.53901210201007577</v>
      </c>
      <c r="BV164" s="73">
        <f t="shared" si="442"/>
        <v>8.3862255232950739E-2</v>
      </c>
      <c r="BW164" s="73">
        <f t="shared" si="443"/>
        <v>4.0000000000000001E-3</v>
      </c>
      <c r="BX164" s="73">
        <f t="shared" si="444"/>
        <v>0.52742429751207598</v>
      </c>
      <c r="BY164" s="73">
        <f t="shared" si="445"/>
        <v>4.0000000000000001E-3</v>
      </c>
      <c r="BZ164" s="73">
        <f t="shared" si="446"/>
        <v>0.43042123305458913</v>
      </c>
      <c r="CA164" s="73">
        <f t="shared" si="447"/>
        <v>0.39171557679322655</v>
      </c>
      <c r="CB164" s="73">
        <f t="shared" si="448"/>
        <v>0.14681867760868406</v>
      </c>
      <c r="CC164" s="73">
        <f t="shared" si="449"/>
        <v>4.0000000000000001E-3</v>
      </c>
      <c r="CD164" s="73">
        <f t="shared" si="450"/>
        <v>7.6455617306393801E-3</v>
      </c>
      <c r="CE164" s="73">
        <f t="shared" si="451"/>
        <v>0.18361294343738632</v>
      </c>
      <c r="CF164" s="73">
        <f t="shared" si="452"/>
        <v>4.0000000000000001E-3</v>
      </c>
      <c r="CG164" s="73">
        <f t="shared" si="453"/>
        <v>4.0000000000000001E-3</v>
      </c>
      <c r="CH164" s="73">
        <f t="shared" si="454"/>
        <v>4.000000000000007E-3</v>
      </c>
      <c r="CI164" s="73"/>
      <c r="CJ164" s="73">
        <f t="shared" si="455"/>
        <v>4.6279999999999974</v>
      </c>
      <c r="CK164" s="73"/>
      <c r="CL164" s="78">
        <f t="shared" si="456"/>
        <v>6.4377265274600942E-2</v>
      </c>
      <c r="CM164" s="78">
        <f t="shared" si="457"/>
        <v>5.2451725356050111E-2</v>
      </c>
      <c r="CN164" s="78">
        <f t="shared" si="458"/>
        <v>4.8089352528701682E-2</v>
      </c>
      <c r="CO164" s="78">
        <f t="shared" si="459"/>
        <v>7.9735915169704241E-2</v>
      </c>
      <c r="CP164" s="78">
        <f t="shared" si="460"/>
        <v>5.9885828162419561E-3</v>
      </c>
      <c r="CQ164" s="78">
        <f t="shared" si="461"/>
        <v>4.439811398248345E-3</v>
      </c>
      <c r="CR164" s="78">
        <f t="shared" si="462"/>
        <v>0.11533184492659082</v>
      </c>
      <c r="CS164" s="78">
        <f t="shared" si="463"/>
        <v>8.6430423509074568E-4</v>
      </c>
      <c r="CT164" s="78">
        <f t="shared" si="464"/>
        <v>2.0263092718749699E-2</v>
      </c>
      <c r="CU164" s="78">
        <f t="shared" si="465"/>
        <v>7.2405063791201194E-2</v>
      </c>
      <c r="CV164" s="78">
        <f t="shared" si="466"/>
        <v>2.550310268296143E-2</v>
      </c>
      <c r="CW164" s="78">
        <f t="shared" si="467"/>
        <v>6.1176471010747566E-3</v>
      </c>
      <c r="CX164" s="78">
        <f t="shared" si="468"/>
        <v>0.11646761063311929</v>
      </c>
      <c r="CY164" s="78">
        <f t="shared" si="469"/>
        <v>1.8120625590525234E-2</v>
      </c>
      <c r="CZ164" s="78">
        <f t="shared" si="470"/>
        <v>8.643042350907524E-4</v>
      </c>
      <c r="DA164" s="78">
        <f t="shared" si="471"/>
        <v>0.11396376350736306</v>
      </c>
      <c r="DB164" s="78">
        <f t="shared" si="472"/>
        <v>8.643042350907524E-4</v>
      </c>
      <c r="DC164" s="78">
        <f t="shared" si="473"/>
        <v>9.300372365051629E-2</v>
      </c>
      <c r="DD164" s="78">
        <f t="shared" si="474"/>
        <v>8.4640357993350637E-2</v>
      </c>
      <c r="DE164" s="78">
        <f t="shared" si="475"/>
        <v>3.1724001211902365E-2</v>
      </c>
      <c r="DF164" s="78">
        <f t="shared" si="476"/>
        <v>8.643042350907524E-4</v>
      </c>
      <c r="DG164" s="78">
        <f t="shared" si="477"/>
        <v>1.6520228458598498E-3</v>
      </c>
      <c r="DH164" s="78">
        <f t="shared" si="478"/>
        <v>3.9674361157602943E-2</v>
      </c>
      <c r="DI164" s="78">
        <f t="shared" si="479"/>
        <v>8.643042350907524E-4</v>
      </c>
      <c r="DJ164" s="78">
        <f t="shared" si="480"/>
        <v>8.643042350907524E-4</v>
      </c>
      <c r="DK164" s="78">
        <f t="shared" si="481"/>
        <v>8.6430423509075392E-4</v>
      </c>
      <c r="DN164" s="78">
        <f t="shared" si="353"/>
        <v>0.24465425832905696</v>
      </c>
      <c r="DO164" s="78">
        <f t="shared" si="354"/>
        <v>0.186265575870698</v>
      </c>
      <c r="DP164" s="78">
        <f t="shared" si="355"/>
        <v>0.1382536619128962</v>
      </c>
      <c r="DQ164" s="78">
        <f t="shared" si="356"/>
        <v>0.20549615431078536</v>
      </c>
      <c r="DR164" s="78">
        <f t="shared" si="357"/>
        <v>0.12662454337617185</v>
      </c>
      <c r="DS164" s="78">
        <f t="shared" si="358"/>
        <v>0.1408990532786796</v>
      </c>
      <c r="DT164" s="78">
        <f t="shared" si="359"/>
        <v>0.20886430567163244</v>
      </c>
      <c r="DU164" s="78">
        <f t="shared" si="360"/>
        <v>0.11903556342800306</v>
      </c>
      <c r="DV164" s="78">
        <f t="shared" si="361"/>
        <v>0.12428890629398709</v>
      </c>
      <c r="DW164" s="78">
        <f t="shared" si="362"/>
        <v>0.22049342420835666</v>
      </c>
      <c r="DX164" s="78">
        <f t="shared" si="363"/>
        <v>0.16620898600768072</v>
      </c>
      <c r="DY164" s="78">
        <f t="shared" si="364"/>
        <v>0.14157018755981005</v>
      </c>
      <c r="DZ164" s="78">
        <f t="shared" si="365"/>
        <v>0.24941630396609835</v>
      </c>
      <c r="EA164" s="78">
        <f t="shared" si="366"/>
        <v>0.1338129975680698</v>
      </c>
      <c r="EB164" s="78">
        <f t="shared" si="367"/>
        <v>0.20869609562806085</v>
      </c>
      <c r="EC164" s="78">
        <f t="shared" si="368"/>
        <v>0.29247214938632071</v>
      </c>
      <c r="ED164" s="78">
        <f t="shared" si="369"/>
        <v>0.21023238709086003</v>
      </c>
      <c r="EE164" s="78">
        <f t="shared" si="370"/>
        <v>0.21023238709086003</v>
      </c>
      <c r="EF164" s="78">
        <f t="shared" si="371"/>
        <v>0.1188806862862036</v>
      </c>
      <c r="EG164" s="78">
        <f t="shared" si="372"/>
        <v>7.3914689450455914E-2</v>
      </c>
      <c r="EH164" s="78">
        <f t="shared" si="373"/>
        <v>4.3054992473644298E-2</v>
      </c>
      <c r="EI164" s="78">
        <f t="shared" si="374"/>
        <v>4.3054992473644305E-2</v>
      </c>
      <c r="EJ164" s="78">
        <f t="shared" si="375"/>
        <v>4.226727386287521E-2</v>
      </c>
      <c r="EK164" s="78">
        <f t="shared" si="376"/>
        <v>6.6970177979873202E-2</v>
      </c>
      <c r="EL164" s="78">
        <f t="shared" si="377"/>
        <v>0.11855759910083256</v>
      </c>
      <c r="EM164" s="78">
        <f t="shared" si="378"/>
        <v>0.16578264739444348</v>
      </c>
    </row>
    <row r="165" spans="1:143" x14ac:dyDescent="0.25">
      <c r="A165" s="79">
        <f t="shared" si="482"/>
        <v>8.6430423509074709E-4</v>
      </c>
      <c r="B165">
        <v>1954</v>
      </c>
      <c r="C165" s="79">
        <f t="shared" si="409"/>
        <v>0.29247214938632077</v>
      </c>
      <c r="D165" s="81">
        <f t="shared" si="483"/>
        <v>1E-3</v>
      </c>
      <c r="E165" s="74">
        <f t="shared" si="484"/>
        <v>0.11717654391523399</v>
      </c>
      <c r="F165">
        <v>1954</v>
      </c>
      <c r="G165" s="72">
        <v>230000</v>
      </c>
      <c r="H165" s="27">
        <v>6.4769126889315951E-2</v>
      </c>
      <c r="I165" s="27">
        <v>5.2770996727782682E-2</v>
      </c>
      <c r="J165" s="27">
        <v>4.8382070326702331E-2</v>
      </c>
      <c r="K165" s="27">
        <v>8.0221264218563335E-2</v>
      </c>
      <c r="L165" s="27">
        <v>6.0250350594712515E-3</v>
      </c>
      <c r="M165" s="27">
        <v>4.4668363371942032E-3</v>
      </c>
      <c r="N165" s="27">
        <v>0.11603386485223083</v>
      </c>
      <c r="O165" s="82">
        <v>1E-3</v>
      </c>
      <c r="P165" s="27">
        <v>2.0386433283124707E-2</v>
      </c>
      <c r="Q165" s="27">
        <v>7.2845790266451979E-2</v>
      </c>
      <c r="R165" s="27">
        <v>2.5658338960162053E-2</v>
      </c>
      <c r="S165" s="27">
        <v>6.1548849529943382E-3</v>
      </c>
      <c r="T165" s="27">
        <v>0.11717654391523399</v>
      </c>
      <c r="U165" s="27">
        <v>1.8230925050641458E-2</v>
      </c>
      <c r="V165" s="82">
        <v>1E-3</v>
      </c>
      <c r="W165" s="27">
        <v>0.1146574559808861</v>
      </c>
      <c r="X165" s="82">
        <v>1E-3</v>
      </c>
      <c r="Y165" s="27">
        <v>9.3569833272736713E-2</v>
      </c>
      <c r="Z165" s="27">
        <v>8.5155560172440664E-2</v>
      </c>
      <c r="AA165" s="27">
        <v>3.1917103827974865E-2</v>
      </c>
      <c r="AB165" s="82">
        <v>1E-3</v>
      </c>
      <c r="AC165" s="27">
        <v>1.6620786370955176E-3</v>
      </c>
      <c r="AD165" s="27">
        <v>3.9915857268997039E-2</v>
      </c>
      <c r="AE165" s="82">
        <v>1E-3</v>
      </c>
      <c r="AF165" s="82">
        <v>1E-3</v>
      </c>
      <c r="AG165" s="82">
        <v>1E-3</v>
      </c>
      <c r="AH165" s="75">
        <f t="shared" si="410"/>
        <v>7.4484495922713334E-2</v>
      </c>
      <c r="AI165" s="75">
        <f t="shared" si="411"/>
        <v>6.0686646236950081E-2</v>
      </c>
      <c r="AJ165" s="75">
        <f t="shared" si="412"/>
        <v>5.5639380875707682E-2</v>
      </c>
      <c r="AK165" s="75">
        <f t="shared" si="413"/>
        <v>9.225445385134784E-2</v>
      </c>
      <c r="AL165" s="75">
        <f t="shared" si="414"/>
        <v>6.9287903183919385E-3</v>
      </c>
      <c r="AM165" s="75">
        <f t="shared" si="415"/>
        <v>5.1368617877733331E-3</v>
      </c>
      <c r="AN165" s="75">
        <f t="shared" si="416"/>
        <v>0.13343894458006544</v>
      </c>
      <c r="AO165" s="80">
        <v>1E-3</v>
      </c>
      <c r="AP165" s="75">
        <f t="shared" si="417"/>
        <v>2.3444398275593411E-2</v>
      </c>
      <c r="AQ165" s="75">
        <f t="shared" si="418"/>
        <v>8.3772658806419764E-2</v>
      </c>
      <c r="AR165" s="75">
        <f t="shared" si="419"/>
        <v>2.9507089804186364E-2</v>
      </c>
      <c r="AS165" s="75">
        <f t="shared" si="420"/>
        <v>7.0781176959434887E-3</v>
      </c>
      <c r="AT165" s="75">
        <f t="shared" si="421"/>
        <v>0.13475302550251908</v>
      </c>
      <c r="AU165" s="75">
        <f t="shared" si="422"/>
        <v>2.0965563808237674E-2</v>
      </c>
      <c r="AV165" s="80">
        <v>1E-3</v>
      </c>
      <c r="AW165" s="75">
        <f t="shared" si="423"/>
        <v>0.13185607437801902</v>
      </c>
      <c r="AX165" s="80">
        <v>1E-3</v>
      </c>
      <c r="AY165" s="75">
        <f t="shared" si="424"/>
        <v>0.10760530826364723</v>
      </c>
      <c r="AZ165" s="75">
        <f t="shared" si="425"/>
        <v>9.7928894198306776E-2</v>
      </c>
      <c r="BA165" s="75">
        <f t="shared" si="426"/>
        <v>3.670466940217109E-2</v>
      </c>
      <c r="BB165" s="80">
        <v>1E-3</v>
      </c>
      <c r="BC165" s="75">
        <f t="shared" si="427"/>
        <v>1.9113904326598452E-3</v>
      </c>
      <c r="BD165" s="75">
        <f t="shared" si="428"/>
        <v>4.5903235859346594E-2</v>
      </c>
      <c r="BE165" s="80">
        <v>1E-3</v>
      </c>
      <c r="BF165" s="80">
        <v>1E-3</v>
      </c>
      <c r="BG165" s="80">
        <v>1E-3</v>
      </c>
      <c r="BH165" s="80"/>
      <c r="BI165" s="73">
        <f t="shared" si="429"/>
        <v>0.37242247961356634</v>
      </c>
      <c r="BJ165" s="73">
        <f t="shared" si="430"/>
        <v>0.30343323118474985</v>
      </c>
      <c r="BK165" s="73">
        <f t="shared" si="431"/>
        <v>0.27819690437853895</v>
      </c>
      <c r="BL165" s="73">
        <f t="shared" si="432"/>
        <v>0.46127226925673886</v>
      </c>
      <c r="BM165" s="73">
        <f t="shared" si="433"/>
        <v>3.4643951591959696E-2</v>
      </c>
      <c r="BN165" s="73">
        <f t="shared" si="434"/>
        <v>2.5684308938866661E-2</v>
      </c>
      <c r="BO165" s="73">
        <f t="shared" si="435"/>
        <v>0.66719472290032744</v>
      </c>
      <c r="BP165" s="73">
        <f t="shared" si="436"/>
        <v>4.9999999999999689E-3</v>
      </c>
      <c r="BQ165" s="73">
        <f t="shared" si="437"/>
        <v>0.11722199137796696</v>
      </c>
      <c r="BR165" s="73">
        <f t="shared" si="438"/>
        <v>0.41886329403209871</v>
      </c>
      <c r="BS165" s="73">
        <f t="shared" si="439"/>
        <v>0.1475354490209318</v>
      </c>
      <c r="BT165" s="73">
        <f t="shared" si="440"/>
        <v>3.5390588479717447E-2</v>
      </c>
      <c r="BU165" s="73">
        <f t="shared" si="441"/>
        <v>0.67376512751259487</v>
      </c>
      <c r="BV165" s="73">
        <f t="shared" si="442"/>
        <v>0.10482781904118842</v>
      </c>
      <c r="BW165" s="73">
        <f t="shared" si="443"/>
        <v>5.0000000000000001E-3</v>
      </c>
      <c r="BX165" s="73">
        <f t="shared" si="444"/>
        <v>0.65928037189009503</v>
      </c>
      <c r="BY165" s="73">
        <f t="shared" si="445"/>
        <v>5.0000000000000001E-3</v>
      </c>
      <c r="BZ165" s="73">
        <f t="shared" si="446"/>
        <v>0.53802654131823635</v>
      </c>
      <c r="CA165" s="73">
        <f t="shared" si="447"/>
        <v>0.4896444709915333</v>
      </c>
      <c r="CB165" s="73">
        <f t="shared" si="448"/>
        <v>0.18352334701085515</v>
      </c>
      <c r="CC165" s="73">
        <f t="shared" si="449"/>
        <v>5.0000000000000001E-3</v>
      </c>
      <c r="CD165" s="73">
        <f t="shared" si="450"/>
        <v>9.5569521632992253E-3</v>
      </c>
      <c r="CE165" s="73">
        <f t="shared" si="451"/>
        <v>0.2295161792967329</v>
      </c>
      <c r="CF165" s="73">
        <f t="shared" si="452"/>
        <v>5.0000000000000001E-3</v>
      </c>
      <c r="CG165" s="73">
        <f t="shared" si="453"/>
        <v>5.0000000000000001E-3</v>
      </c>
      <c r="CH165" s="73">
        <f t="shared" si="454"/>
        <v>5.000000000000007E-3</v>
      </c>
      <c r="CI165" s="73"/>
      <c r="CJ165" s="73">
        <f t="shared" si="455"/>
        <v>5.7849999999999966</v>
      </c>
      <c r="CK165" s="73"/>
      <c r="CL165" s="78">
        <f t="shared" si="456"/>
        <v>6.4377265274600956E-2</v>
      </c>
      <c r="CM165" s="78">
        <f t="shared" si="457"/>
        <v>5.2451725356050138E-2</v>
      </c>
      <c r="CN165" s="78">
        <f t="shared" si="458"/>
        <v>4.8089352528701661E-2</v>
      </c>
      <c r="CO165" s="78">
        <f t="shared" si="459"/>
        <v>7.9735915169704255E-2</v>
      </c>
      <c r="CP165" s="78">
        <f t="shared" si="460"/>
        <v>5.9885828162419561E-3</v>
      </c>
      <c r="CQ165" s="78">
        <f t="shared" si="461"/>
        <v>4.439811398248345E-3</v>
      </c>
      <c r="CR165" s="78">
        <f t="shared" si="462"/>
        <v>0.11533184492659081</v>
      </c>
      <c r="CS165" s="78">
        <f t="shared" si="463"/>
        <v>8.6430423509074709E-4</v>
      </c>
      <c r="CT165" s="78">
        <f t="shared" si="464"/>
        <v>2.0263092718749702E-2</v>
      </c>
      <c r="CU165" s="78">
        <f t="shared" si="465"/>
        <v>7.2405063791201207E-2</v>
      </c>
      <c r="CV165" s="78">
        <f t="shared" si="466"/>
        <v>2.5503102682961434E-2</v>
      </c>
      <c r="CW165" s="78">
        <f t="shared" si="467"/>
        <v>6.1176471010747566E-3</v>
      </c>
      <c r="CX165" s="78">
        <f t="shared" si="468"/>
        <v>0.11646761063311932</v>
      </c>
      <c r="CY165" s="78">
        <f t="shared" si="469"/>
        <v>1.8120625590525234E-2</v>
      </c>
      <c r="CZ165" s="78">
        <f t="shared" si="470"/>
        <v>8.6430423509075251E-4</v>
      </c>
      <c r="DA165" s="78">
        <f t="shared" si="471"/>
        <v>0.11396376350736308</v>
      </c>
      <c r="DB165" s="78">
        <f t="shared" si="472"/>
        <v>8.6430423509075251E-4</v>
      </c>
      <c r="DC165" s="78">
        <f t="shared" si="473"/>
        <v>9.3003723650516276E-2</v>
      </c>
      <c r="DD165" s="78">
        <f t="shared" si="474"/>
        <v>8.4640357993350665E-2</v>
      </c>
      <c r="DE165" s="78">
        <f t="shared" si="475"/>
        <v>3.1724001211902379E-2</v>
      </c>
      <c r="DF165" s="78">
        <f t="shared" si="476"/>
        <v>8.6430423509075251E-4</v>
      </c>
      <c r="DG165" s="78">
        <f t="shared" si="477"/>
        <v>1.6520228458598498E-3</v>
      </c>
      <c r="DH165" s="78">
        <f t="shared" si="478"/>
        <v>3.9674361157602943E-2</v>
      </c>
      <c r="DI165" s="78">
        <f t="shared" si="479"/>
        <v>8.6430423509075251E-4</v>
      </c>
      <c r="DJ165" s="78">
        <f t="shared" si="480"/>
        <v>8.6430423509075251E-4</v>
      </c>
      <c r="DK165" s="78">
        <f t="shared" si="481"/>
        <v>8.6430423509075371E-4</v>
      </c>
      <c r="DN165" s="78">
        <f t="shared" si="353"/>
        <v>0.24465425832905702</v>
      </c>
      <c r="DO165" s="78">
        <f t="shared" si="354"/>
        <v>0.186265575870698</v>
      </c>
      <c r="DP165" s="78">
        <f t="shared" si="355"/>
        <v>0.1382536619128962</v>
      </c>
      <c r="DQ165" s="78">
        <f t="shared" si="356"/>
        <v>0.20549615431078536</v>
      </c>
      <c r="DR165" s="78">
        <f t="shared" si="357"/>
        <v>0.12662454337617185</v>
      </c>
      <c r="DS165" s="78">
        <f t="shared" si="358"/>
        <v>0.1408990532786796</v>
      </c>
      <c r="DT165" s="78">
        <f t="shared" si="359"/>
        <v>0.20886430567163247</v>
      </c>
      <c r="DU165" s="78">
        <f t="shared" si="360"/>
        <v>0.11903556342800309</v>
      </c>
      <c r="DV165" s="78">
        <f t="shared" si="361"/>
        <v>0.12428890629398712</v>
      </c>
      <c r="DW165" s="78">
        <f t="shared" si="362"/>
        <v>0.22049342420835671</v>
      </c>
      <c r="DX165" s="78">
        <f t="shared" si="363"/>
        <v>0.16620898600768075</v>
      </c>
      <c r="DY165" s="78">
        <f t="shared" si="364"/>
        <v>0.14157018755981007</v>
      </c>
      <c r="DZ165" s="78">
        <f t="shared" si="365"/>
        <v>0.24941630396609837</v>
      </c>
      <c r="EA165" s="78">
        <f t="shared" si="366"/>
        <v>0.13381299756806983</v>
      </c>
      <c r="EB165" s="78">
        <f t="shared" si="367"/>
        <v>0.20869609562806085</v>
      </c>
      <c r="EC165" s="78">
        <f t="shared" si="368"/>
        <v>0.29247214938632077</v>
      </c>
      <c r="ED165" s="78">
        <f t="shared" si="369"/>
        <v>0.21023238709086006</v>
      </c>
      <c r="EE165" s="78">
        <f t="shared" si="370"/>
        <v>0.21023238709086009</v>
      </c>
      <c r="EF165" s="78">
        <f t="shared" si="371"/>
        <v>0.11888068628620363</v>
      </c>
      <c r="EG165" s="78">
        <f t="shared" si="372"/>
        <v>7.3914689450455928E-2</v>
      </c>
      <c r="EH165" s="78">
        <f t="shared" si="373"/>
        <v>4.3054992473644298E-2</v>
      </c>
      <c r="EI165" s="78">
        <f t="shared" si="374"/>
        <v>4.3054992473644305E-2</v>
      </c>
      <c r="EJ165" s="78">
        <f t="shared" si="375"/>
        <v>4.226727386287521E-2</v>
      </c>
      <c r="EK165" s="78">
        <f t="shared" si="376"/>
        <v>6.6970177979873216E-2</v>
      </c>
      <c r="EL165" s="78">
        <f t="shared" si="377"/>
        <v>0.11855759910083261</v>
      </c>
      <c r="EM165" s="78">
        <f t="shared" si="378"/>
        <v>0.16578264739444351</v>
      </c>
    </row>
    <row r="166" spans="1:143" x14ac:dyDescent="0.25">
      <c r="A166" s="79">
        <f t="shared" si="482"/>
        <v>8.6430423509074753E-4</v>
      </c>
      <c r="B166">
        <v>1955</v>
      </c>
      <c r="C166" s="79">
        <f t="shared" si="409"/>
        <v>0.29247214938632066</v>
      </c>
      <c r="D166" s="81">
        <f t="shared" si="483"/>
        <v>1E-3</v>
      </c>
      <c r="E166" s="74">
        <f t="shared" si="484"/>
        <v>0.11717654391523399</v>
      </c>
      <c r="F166">
        <v>1955</v>
      </c>
      <c r="G166" s="72">
        <v>230000</v>
      </c>
      <c r="H166" s="27">
        <v>6.4769126889315951E-2</v>
      </c>
      <c r="I166" s="27">
        <v>5.2770996727782682E-2</v>
      </c>
      <c r="J166" s="27">
        <v>4.8382070326702331E-2</v>
      </c>
      <c r="K166" s="27">
        <v>8.0221264218563335E-2</v>
      </c>
      <c r="L166" s="27">
        <v>6.0250350594712515E-3</v>
      </c>
      <c r="M166" s="27">
        <v>4.4668363371942032E-3</v>
      </c>
      <c r="N166" s="27">
        <v>0.11603386485223083</v>
      </c>
      <c r="O166" s="82">
        <v>1E-3</v>
      </c>
      <c r="P166" s="27">
        <v>2.0386433283124707E-2</v>
      </c>
      <c r="Q166" s="27">
        <v>7.2845790266451979E-2</v>
      </c>
      <c r="R166" s="27">
        <v>2.5658338960162053E-2</v>
      </c>
      <c r="S166" s="27">
        <v>6.1548849529943382E-3</v>
      </c>
      <c r="T166" s="27">
        <v>0.11717654391523399</v>
      </c>
      <c r="U166" s="27">
        <v>1.8230925050641458E-2</v>
      </c>
      <c r="V166" s="82">
        <v>1E-3</v>
      </c>
      <c r="W166" s="27">
        <v>0.1146574559808861</v>
      </c>
      <c r="X166" s="82">
        <v>1E-3</v>
      </c>
      <c r="Y166" s="27">
        <v>9.3569833272736713E-2</v>
      </c>
      <c r="Z166" s="27">
        <v>8.5155560172440664E-2</v>
      </c>
      <c r="AA166" s="27">
        <v>3.1917103827974865E-2</v>
      </c>
      <c r="AB166" s="82">
        <v>1E-3</v>
      </c>
      <c r="AC166" s="27">
        <v>1.6620786370955176E-3</v>
      </c>
      <c r="AD166" s="27">
        <v>3.9915857268997039E-2</v>
      </c>
      <c r="AE166" s="82">
        <v>1E-3</v>
      </c>
      <c r="AF166" s="82">
        <v>1E-3</v>
      </c>
      <c r="AG166" s="82">
        <v>1E-3</v>
      </c>
      <c r="AH166" s="75">
        <f t="shared" si="410"/>
        <v>7.4484495922713334E-2</v>
      </c>
      <c r="AI166" s="75">
        <f t="shared" si="411"/>
        <v>6.0686646236950081E-2</v>
      </c>
      <c r="AJ166" s="75">
        <f t="shared" si="412"/>
        <v>5.5639380875707682E-2</v>
      </c>
      <c r="AK166" s="75">
        <f t="shared" si="413"/>
        <v>9.225445385134784E-2</v>
      </c>
      <c r="AL166" s="75">
        <f t="shared" si="414"/>
        <v>6.9287903183919385E-3</v>
      </c>
      <c r="AM166" s="75">
        <f t="shared" si="415"/>
        <v>5.1368617877733331E-3</v>
      </c>
      <c r="AN166" s="75">
        <f t="shared" si="416"/>
        <v>0.13343894458006544</v>
      </c>
      <c r="AO166" s="80">
        <v>1E-3</v>
      </c>
      <c r="AP166" s="75">
        <f t="shared" si="417"/>
        <v>2.3444398275593411E-2</v>
      </c>
      <c r="AQ166" s="75">
        <f t="shared" si="418"/>
        <v>8.3772658806419764E-2</v>
      </c>
      <c r="AR166" s="75">
        <f t="shared" si="419"/>
        <v>2.9507089804186364E-2</v>
      </c>
      <c r="AS166" s="75">
        <f t="shared" si="420"/>
        <v>7.0781176959434887E-3</v>
      </c>
      <c r="AT166" s="75">
        <f t="shared" si="421"/>
        <v>0.13475302550251908</v>
      </c>
      <c r="AU166" s="75">
        <f t="shared" si="422"/>
        <v>2.0965563808237674E-2</v>
      </c>
      <c r="AV166" s="80">
        <v>1E-3</v>
      </c>
      <c r="AW166" s="75">
        <f t="shared" si="423"/>
        <v>0.13185607437801902</v>
      </c>
      <c r="AX166" s="80">
        <v>1E-3</v>
      </c>
      <c r="AY166" s="75">
        <f t="shared" si="424"/>
        <v>0.10760530826364723</v>
      </c>
      <c r="AZ166" s="75">
        <f t="shared" si="425"/>
        <v>9.7928894198306776E-2</v>
      </c>
      <c r="BA166" s="75">
        <f t="shared" si="426"/>
        <v>3.670466940217109E-2</v>
      </c>
      <c r="BB166" s="80">
        <v>1E-3</v>
      </c>
      <c r="BC166" s="75">
        <f t="shared" si="427"/>
        <v>1.9113904326598452E-3</v>
      </c>
      <c r="BD166" s="75">
        <f t="shared" si="428"/>
        <v>4.5903235859346594E-2</v>
      </c>
      <c r="BE166" s="80">
        <v>1E-3</v>
      </c>
      <c r="BF166" s="80">
        <v>1E-3</v>
      </c>
      <c r="BG166" s="80">
        <v>1E-3</v>
      </c>
      <c r="BH166" s="80"/>
      <c r="BI166" s="73">
        <f t="shared" si="429"/>
        <v>0.44690697553627967</v>
      </c>
      <c r="BJ166" s="73">
        <f t="shared" si="430"/>
        <v>0.36411987742169993</v>
      </c>
      <c r="BK166" s="73">
        <f t="shared" si="431"/>
        <v>0.33383628525424663</v>
      </c>
      <c r="BL166" s="73">
        <f t="shared" si="432"/>
        <v>0.5535267231080867</v>
      </c>
      <c r="BM166" s="73">
        <f t="shared" si="433"/>
        <v>4.1572741910351638E-2</v>
      </c>
      <c r="BN166" s="73">
        <f t="shared" si="434"/>
        <v>3.0821170726639993E-2</v>
      </c>
      <c r="BO166" s="73">
        <f t="shared" si="435"/>
        <v>0.80063366748039289</v>
      </c>
      <c r="BP166" s="73">
        <f t="shared" si="436"/>
        <v>5.9999999999999689E-3</v>
      </c>
      <c r="BQ166" s="73">
        <f t="shared" si="437"/>
        <v>0.14066638965356038</v>
      </c>
      <c r="BR166" s="73">
        <f t="shared" si="438"/>
        <v>0.50263595283851847</v>
      </c>
      <c r="BS166" s="73">
        <f t="shared" si="439"/>
        <v>0.17704253882511817</v>
      </c>
      <c r="BT166" s="73">
        <f t="shared" si="440"/>
        <v>4.2468706175660939E-2</v>
      </c>
      <c r="BU166" s="73">
        <f t="shared" si="441"/>
        <v>0.80851815301511398</v>
      </c>
      <c r="BV166" s="73">
        <f t="shared" si="442"/>
        <v>0.12579338284942609</v>
      </c>
      <c r="BW166" s="73">
        <f t="shared" si="443"/>
        <v>6.0000000000000001E-3</v>
      </c>
      <c r="BX166" s="73">
        <f t="shared" si="444"/>
        <v>0.79113644626811408</v>
      </c>
      <c r="BY166" s="73">
        <f t="shared" si="445"/>
        <v>6.0000000000000001E-3</v>
      </c>
      <c r="BZ166" s="73">
        <f t="shared" si="446"/>
        <v>0.64563184958188358</v>
      </c>
      <c r="CA166" s="73">
        <f t="shared" si="447"/>
        <v>0.58757336518984005</v>
      </c>
      <c r="CB166" s="73">
        <f t="shared" si="448"/>
        <v>0.22022801641302625</v>
      </c>
      <c r="CC166" s="73">
        <f t="shared" si="449"/>
        <v>6.0000000000000001E-3</v>
      </c>
      <c r="CD166" s="73">
        <f t="shared" si="450"/>
        <v>1.146834259595907E-2</v>
      </c>
      <c r="CE166" s="73">
        <f t="shared" si="451"/>
        <v>0.27541941515607948</v>
      </c>
      <c r="CF166" s="73">
        <f t="shared" si="452"/>
        <v>6.0000000000000001E-3</v>
      </c>
      <c r="CG166" s="73">
        <f t="shared" si="453"/>
        <v>6.0000000000000001E-3</v>
      </c>
      <c r="CH166" s="73">
        <f t="shared" si="454"/>
        <v>6.0000000000000071E-3</v>
      </c>
      <c r="CI166" s="73"/>
      <c r="CJ166" s="73">
        <f t="shared" si="455"/>
        <v>6.9419999999999993</v>
      </c>
      <c r="CK166" s="73"/>
      <c r="CL166" s="78">
        <f t="shared" si="456"/>
        <v>6.4377265274600942E-2</v>
      </c>
      <c r="CM166" s="78">
        <f t="shared" si="457"/>
        <v>5.2451725356050125E-2</v>
      </c>
      <c r="CN166" s="78">
        <f t="shared" si="458"/>
        <v>4.8089352528701626E-2</v>
      </c>
      <c r="CO166" s="78">
        <f t="shared" si="459"/>
        <v>7.9735915169704227E-2</v>
      </c>
      <c r="CP166" s="78">
        <f t="shared" si="460"/>
        <v>5.9885828162419535E-3</v>
      </c>
      <c r="CQ166" s="78">
        <f t="shared" si="461"/>
        <v>4.4398113982483433E-3</v>
      </c>
      <c r="CR166" s="78">
        <f t="shared" si="462"/>
        <v>0.11533184492659075</v>
      </c>
      <c r="CS166" s="78">
        <f t="shared" si="463"/>
        <v>8.6430423509074753E-4</v>
      </c>
      <c r="CT166" s="78">
        <f t="shared" si="464"/>
        <v>2.0263092718749695E-2</v>
      </c>
      <c r="CU166" s="78">
        <f t="shared" si="465"/>
        <v>7.2405063791201166E-2</v>
      </c>
      <c r="CV166" s="78">
        <f t="shared" si="466"/>
        <v>2.550310268296142E-2</v>
      </c>
      <c r="CW166" s="78">
        <f t="shared" si="467"/>
        <v>6.117647101074754E-3</v>
      </c>
      <c r="CX166" s="78">
        <f t="shared" si="468"/>
        <v>0.11646761063311928</v>
      </c>
      <c r="CY166" s="78">
        <f t="shared" si="469"/>
        <v>1.8120625590525224E-2</v>
      </c>
      <c r="CZ166" s="78">
        <f t="shared" si="470"/>
        <v>8.6430423509075208E-4</v>
      </c>
      <c r="DA166" s="78">
        <f t="shared" si="471"/>
        <v>0.11396376350736304</v>
      </c>
      <c r="DB166" s="78">
        <f t="shared" si="472"/>
        <v>8.6430423509075208E-4</v>
      </c>
      <c r="DC166" s="78">
        <f t="shared" si="473"/>
        <v>9.3003723650516221E-2</v>
      </c>
      <c r="DD166" s="78">
        <f t="shared" si="474"/>
        <v>8.4640357993350637E-2</v>
      </c>
      <c r="DE166" s="78">
        <f t="shared" si="475"/>
        <v>3.1724001211902372E-2</v>
      </c>
      <c r="DF166" s="78">
        <f t="shared" si="476"/>
        <v>8.6430423509075208E-4</v>
      </c>
      <c r="DG166" s="78">
        <f t="shared" si="477"/>
        <v>1.6520228458598489E-3</v>
      </c>
      <c r="DH166" s="78">
        <f t="shared" si="478"/>
        <v>3.9674361157602929E-2</v>
      </c>
      <c r="DI166" s="78">
        <f t="shared" si="479"/>
        <v>8.6430423509075208E-4</v>
      </c>
      <c r="DJ166" s="78">
        <f t="shared" si="480"/>
        <v>8.6430423509075208E-4</v>
      </c>
      <c r="DK166" s="78">
        <f t="shared" si="481"/>
        <v>8.6430423509075305E-4</v>
      </c>
      <c r="DN166" s="78">
        <f t="shared" si="353"/>
        <v>0.24465425832905691</v>
      </c>
      <c r="DO166" s="78">
        <f t="shared" si="354"/>
        <v>0.18626557587069795</v>
      </c>
      <c r="DP166" s="78">
        <f t="shared" si="355"/>
        <v>0.13825366191289615</v>
      </c>
      <c r="DQ166" s="78">
        <f t="shared" si="356"/>
        <v>0.20549615431078527</v>
      </c>
      <c r="DR166" s="78">
        <f t="shared" si="357"/>
        <v>0.12662454337617179</v>
      </c>
      <c r="DS166" s="78">
        <f t="shared" si="358"/>
        <v>0.14089905327867952</v>
      </c>
      <c r="DT166" s="78">
        <f t="shared" si="359"/>
        <v>0.20886430567163233</v>
      </c>
      <c r="DU166" s="78">
        <f t="shared" si="360"/>
        <v>0.11903556342800303</v>
      </c>
      <c r="DV166" s="78">
        <f t="shared" si="361"/>
        <v>0.12428890629398703</v>
      </c>
      <c r="DW166" s="78">
        <f t="shared" si="362"/>
        <v>0.2204934242083566</v>
      </c>
      <c r="DX166" s="78">
        <f t="shared" si="363"/>
        <v>0.16620898600768066</v>
      </c>
      <c r="DY166" s="78">
        <f t="shared" si="364"/>
        <v>0.14157018755981002</v>
      </c>
      <c r="DZ166" s="78">
        <f t="shared" si="365"/>
        <v>0.24941630396609829</v>
      </c>
      <c r="EA166" s="78">
        <f t="shared" si="366"/>
        <v>0.13381299756806977</v>
      </c>
      <c r="EB166" s="78">
        <f t="shared" si="367"/>
        <v>0.20869609562806074</v>
      </c>
      <c r="EC166" s="78">
        <f t="shared" si="368"/>
        <v>0.29247214938632066</v>
      </c>
      <c r="ED166" s="78">
        <f t="shared" si="369"/>
        <v>0.21023238709086001</v>
      </c>
      <c r="EE166" s="78">
        <f t="shared" si="370"/>
        <v>0.21023238709086001</v>
      </c>
      <c r="EF166" s="78">
        <f t="shared" si="371"/>
        <v>0.1188806862862036</v>
      </c>
      <c r="EG166" s="78">
        <f t="shared" si="372"/>
        <v>7.39146894504559E-2</v>
      </c>
      <c r="EH166" s="78">
        <f t="shared" si="373"/>
        <v>4.3054992473644277E-2</v>
      </c>
      <c r="EI166" s="78">
        <f t="shared" si="374"/>
        <v>4.3054992473644277E-2</v>
      </c>
      <c r="EJ166" s="78">
        <f t="shared" si="375"/>
        <v>4.2267273862875182E-2</v>
      </c>
      <c r="EK166" s="78">
        <f t="shared" si="376"/>
        <v>6.6970177979873202E-2</v>
      </c>
      <c r="EL166" s="78">
        <f t="shared" si="377"/>
        <v>0.11855759910083258</v>
      </c>
      <c r="EM166" s="78">
        <f t="shared" si="378"/>
        <v>0.16578264739444343</v>
      </c>
    </row>
    <row r="167" spans="1:143" x14ac:dyDescent="0.25">
      <c r="A167" s="79">
        <f t="shared" si="482"/>
        <v>8.643042350907485E-4</v>
      </c>
      <c r="B167">
        <v>1956</v>
      </c>
      <c r="C167" s="79">
        <f t="shared" si="409"/>
        <v>0.29247214938632077</v>
      </c>
      <c r="D167" s="81">
        <f t="shared" si="483"/>
        <v>1E-3</v>
      </c>
      <c r="E167" s="74">
        <f t="shared" si="484"/>
        <v>0.11717654391523399</v>
      </c>
      <c r="F167">
        <v>1956</v>
      </c>
      <c r="G167" s="72">
        <v>230000</v>
      </c>
      <c r="H167" s="27">
        <v>6.4769126889315951E-2</v>
      </c>
      <c r="I167" s="27">
        <v>5.2770996727782682E-2</v>
      </c>
      <c r="J167" s="27">
        <v>4.8382070326702331E-2</v>
      </c>
      <c r="K167" s="27">
        <v>8.0221264218563335E-2</v>
      </c>
      <c r="L167" s="27">
        <v>6.0250350594712515E-3</v>
      </c>
      <c r="M167" s="27">
        <v>4.4668363371942032E-3</v>
      </c>
      <c r="N167" s="27">
        <v>0.11603386485223083</v>
      </c>
      <c r="O167" s="82">
        <v>1E-3</v>
      </c>
      <c r="P167" s="27">
        <v>2.0386433283124707E-2</v>
      </c>
      <c r="Q167" s="27">
        <v>7.2845790266451979E-2</v>
      </c>
      <c r="R167" s="27">
        <v>2.5658338960162053E-2</v>
      </c>
      <c r="S167" s="27">
        <v>6.1548849529943382E-3</v>
      </c>
      <c r="T167" s="27">
        <v>0.11717654391523399</v>
      </c>
      <c r="U167" s="27">
        <v>1.8230925050641458E-2</v>
      </c>
      <c r="V167" s="82">
        <v>1E-3</v>
      </c>
      <c r="W167" s="27">
        <v>0.1146574559808861</v>
      </c>
      <c r="X167" s="82">
        <v>1E-3</v>
      </c>
      <c r="Y167" s="27">
        <v>9.3569833272736713E-2</v>
      </c>
      <c r="Z167" s="27">
        <v>8.5155560172440664E-2</v>
      </c>
      <c r="AA167" s="27">
        <v>3.1917103827974865E-2</v>
      </c>
      <c r="AB167" s="82">
        <v>1E-3</v>
      </c>
      <c r="AC167" s="27">
        <v>1.6620786370955176E-3</v>
      </c>
      <c r="AD167" s="27">
        <v>3.9915857268997039E-2</v>
      </c>
      <c r="AE167" s="82">
        <v>1E-3</v>
      </c>
      <c r="AF167" s="82">
        <v>1E-3</v>
      </c>
      <c r="AG167" s="82">
        <v>1E-3</v>
      </c>
      <c r="AH167" s="75">
        <f t="shared" si="410"/>
        <v>7.4484495922713334E-2</v>
      </c>
      <c r="AI167" s="75">
        <f t="shared" si="411"/>
        <v>6.0686646236950081E-2</v>
      </c>
      <c r="AJ167" s="75">
        <f t="shared" si="412"/>
        <v>5.5639380875707682E-2</v>
      </c>
      <c r="AK167" s="75">
        <f t="shared" si="413"/>
        <v>9.225445385134784E-2</v>
      </c>
      <c r="AL167" s="75">
        <f t="shared" si="414"/>
        <v>6.9287903183919385E-3</v>
      </c>
      <c r="AM167" s="75">
        <f t="shared" si="415"/>
        <v>5.1368617877733331E-3</v>
      </c>
      <c r="AN167" s="75">
        <f t="shared" si="416"/>
        <v>0.13343894458006544</v>
      </c>
      <c r="AO167" s="80">
        <v>1E-3</v>
      </c>
      <c r="AP167" s="75">
        <f t="shared" si="417"/>
        <v>2.3444398275593411E-2</v>
      </c>
      <c r="AQ167" s="75">
        <f t="shared" si="418"/>
        <v>8.3772658806419764E-2</v>
      </c>
      <c r="AR167" s="75">
        <f t="shared" si="419"/>
        <v>2.9507089804186364E-2</v>
      </c>
      <c r="AS167" s="75">
        <f t="shared" si="420"/>
        <v>7.0781176959434887E-3</v>
      </c>
      <c r="AT167" s="75">
        <f t="shared" si="421"/>
        <v>0.13475302550251908</v>
      </c>
      <c r="AU167" s="75">
        <f t="shared" si="422"/>
        <v>2.0965563808237674E-2</v>
      </c>
      <c r="AV167" s="80">
        <v>1E-3</v>
      </c>
      <c r="AW167" s="75">
        <f t="shared" si="423"/>
        <v>0.13185607437801902</v>
      </c>
      <c r="AX167" s="80">
        <v>1E-3</v>
      </c>
      <c r="AY167" s="75">
        <f t="shared" si="424"/>
        <v>0.10760530826364723</v>
      </c>
      <c r="AZ167" s="75">
        <f t="shared" si="425"/>
        <v>9.7928894198306776E-2</v>
      </c>
      <c r="BA167" s="75">
        <f t="shared" si="426"/>
        <v>3.670466940217109E-2</v>
      </c>
      <c r="BB167" s="80">
        <v>1E-3</v>
      </c>
      <c r="BC167" s="75">
        <f t="shared" si="427"/>
        <v>1.9113904326598452E-3</v>
      </c>
      <c r="BD167" s="75">
        <f t="shared" si="428"/>
        <v>4.5903235859346594E-2</v>
      </c>
      <c r="BE167" s="80">
        <v>1E-3</v>
      </c>
      <c r="BF167" s="80">
        <v>1E-3</v>
      </c>
      <c r="BG167" s="80">
        <v>1E-3</v>
      </c>
      <c r="BH167" s="80"/>
      <c r="BI167" s="73">
        <f t="shared" si="429"/>
        <v>0.52139147145899301</v>
      </c>
      <c r="BJ167" s="73">
        <f t="shared" si="430"/>
        <v>0.42480652365865001</v>
      </c>
      <c r="BK167" s="73">
        <f t="shared" si="431"/>
        <v>0.38947566612995432</v>
      </c>
      <c r="BL167" s="73">
        <f t="shared" si="432"/>
        <v>0.6457811769594346</v>
      </c>
      <c r="BM167" s="73">
        <f t="shared" si="433"/>
        <v>4.850153222874358E-2</v>
      </c>
      <c r="BN167" s="73">
        <f t="shared" si="434"/>
        <v>3.5958032514413325E-2</v>
      </c>
      <c r="BO167" s="73">
        <f t="shared" si="435"/>
        <v>0.93407261206045833</v>
      </c>
      <c r="BP167" s="73">
        <f t="shared" si="436"/>
        <v>6.9999999999999689E-3</v>
      </c>
      <c r="BQ167" s="73">
        <f t="shared" si="437"/>
        <v>0.16411078792915379</v>
      </c>
      <c r="BR167" s="73">
        <f t="shared" si="438"/>
        <v>0.58640861164493829</v>
      </c>
      <c r="BS167" s="73">
        <f t="shared" si="439"/>
        <v>0.20654962862930454</v>
      </c>
      <c r="BT167" s="73">
        <f t="shared" si="440"/>
        <v>4.9546823871604431E-2</v>
      </c>
      <c r="BU167" s="73">
        <f t="shared" si="441"/>
        <v>0.94327117851763309</v>
      </c>
      <c r="BV167" s="73">
        <f t="shared" si="442"/>
        <v>0.14675894665766376</v>
      </c>
      <c r="BW167" s="73">
        <f t="shared" si="443"/>
        <v>7.0000000000000001E-3</v>
      </c>
      <c r="BX167" s="73">
        <f t="shared" si="444"/>
        <v>0.92299252064613313</v>
      </c>
      <c r="BY167" s="73">
        <f t="shared" si="445"/>
        <v>7.0000000000000001E-3</v>
      </c>
      <c r="BZ167" s="73">
        <f t="shared" si="446"/>
        <v>0.7532371578455308</v>
      </c>
      <c r="CA167" s="73">
        <f t="shared" si="447"/>
        <v>0.6855022593881468</v>
      </c>
      <c r="CB167" s="73">
        <f t="shared" si="448"/>
        <v>0.25693268581519735</v>
      </c>
      <c r="CC167" s="73">
        <f t="shared" si="449"/>
        <v>7.0000000000000001E-3</v>
      </c>
      <c r="CD167" s="73">
        <f t="shared" si="450"/>
        <v>1.3379733028618914E-2</v>
      </c>
      <c r="CE167" s="73">
        <f t="shared" si="451"/>
        <v>0.32132265101542606</v>
      </c>
      <c r="CF167" s="73">
        <f t="shared" si="452"/>
        <v>7.0000000000000001E-3</v>
      </c>
      <c r="CG167" s="73">
        <f t="shared" si="453"/>
        <v>7.0000000000000001E-3</v>
      </c>
      <c r="CH167" s="73">
        <f t="shared" si="454"/>
        <v>7.0000000000000071E-3</v>
      </c>
      <c r="CI167" s="73"/>
      <c r="CJ167" s="73">
        <f t="shared" si="455"/>
        <v>8.0989999999999966</v>
      </c>
      <c r="CK167" s="73"/>
      <c r="CL167" s="78">
        <f t="shared" si="456"/>
        <v>6.437726527460097E-2</v>
      </c>
      <c r="CM167" s="78">
        <f t="shared" si="457"/>
        <v>5.2451725356050152E-2</v>
      </c>
      <c r="CN167" s="78">
        <f t="shared" si="458"/>
        <v>4.8089352528701626E-2</v>
      </c>
      <c r="CO167" s="78">
        <f t="shared" si="459"/>
        <v>7.9735915169704269E-2</v>
      </c>
      <c r="CP167" s="78">
        <f t="shared" si="460"/>
        <v>5.9885828162419561E-3</v>
      </c>
      <c r="CQ167" s="78">
        <f t="shared" si="461"/>
        <v>4.4398113982483441E-3</v>
      </c>
      <c r="CR167" s="78">
        <f t="shared" si="462"/>
        <v>0.11533184492659078</v>
      </c>
      <c r="CS167" s="78">
        <f t="shared" si="463"/>
        <v>8.643042350907485E-4</v>
      </c>
      <c r="CT167" s="78">
        <f t="shared" si="464"/>
        <v>2.0263092718749705E-2</v>
      </c>
      <c r="CU167" s="78">
        <f t="shared" si="465"/>
        <v>7.2405063791201207E-2</v>
      </c>
      <c r="CV167" s="78">
        <f t="shared" si="466"/>
        <v>2.550310268296143E-2</v>
      </c>
      <c r="CW167" s="78">
        <f t="shared" si="467"/>
        <v>6.1176471010747566E-3</v>
      </c>
      <c r="CX167" s="78">
        <f t="shared" si="468"/>
        <v>0.11646761063311933</v>
      </c>
      <c r="CY167" s="78">
        <f t="shared" si="469"/>
        <v>1.8120625590525227E-2</v>
      </c>
      <c r="CZ167" s="78">
        <f t="shared" si="470"/>
        <v>8.643042350907523E-4</v>
      </c>
      <c r="DA167" s="78">
        <f t="shared" si="471"/>
        <v>0.11396376350736308</v>
      </c>
      <c r="DB167" s="78">
        <f t="shared" si="472"/>
        <v>8.643042350907523E-4</v>
      </c>
      <c r="DC167" s="78">
        <f t="shared" si="473"/>
        <v>9.3003723650516248E-2</v>
      </c>
      <c r="DD167" s="78">
        <f t="shared" si="474"/>
        <v>8.4640357993350665E-2</v>
      </c>
      <c r="DE167" s="78">
        <f t="shared" si="475"/>
        <v>3.1724001211902393E-2</v>
      </c>
      <c r="DF167" s="78">
        <f t="shared" si="476"/>
        <v>8.643042350907523E-4</v>
      </c>
      <c r="DG167" s="78">
        <f t="shared" si="477"/>
        <v>1.6520228458598493E-3</v>
      </c>
      <c r="DH167" s="78">
        <f t="shared" si="478"/>
        <v>3.9674361157602936E-2</v>
      </c>
      <c r="DI167" s="78">
        <f t="shared" si="479"/>
        <v>8.643042350907523E-4</v>
      </c>
      <c r="DJ167" s="78">
        <f t="shared" si="480"/>
        <v>8.643042350907523E-4</v>
      </c>
      <c r="DK167" s="78">
        <f t="shared" si="481"/>
        <v>8.6430423509075316E-4</v>
      </c>
      <c r="DN167" s="78">
        <f t="shared" si="353"/>
        <v>0.24465425832905702</v>
      </c>
      <c r="DO167" s="78">
        <f t="shared" si="354"/>
        <v>0.186265575870698</v>
      </c>
      <c r="DP167" s="78">
        <f t="shared" si="355"/>
        <v>0.1382536619128962</v>
      </c>
      <c r="DQ167" s="78">
        <f t="shared" si="356"/>
        <v>0.20549615431078533</v>
      </c>
      <c r="DR167" s="78">
        <f t="shared" si="357"/>
        <v>0.12662454337617182</v>
      </c>
      <c r="DS167" s="78">
        <f t="shared" si="358"/>
        <v>0.14089905327867958</v>
      </c>
      <c r="DT167" s="78">
        <f t="shared" si="359"/>
        <v>0.20886430567163244</v>
      </c>
      <c r="DU167" s="78">
        <f t="shared" si="360"/>
        <v>0.11903556342800309</v>
      </c>
      <c r="DV167" s="78">
        <f t="shared" si="361"/>
        <v>0.12428890629398712</v>
      </c>
      <c r="DW167" s="78">
        <f t="shared" si="362"/>
        <v>0.22049342420835674</v>
      </c>
      <c r="DX167" s="78">
        <f t="shared" si="363"/>
        <v>0.16620898600768075</v>
      </c>
      <c r="DY167" s="78">
        <f t="shared" si="364"/>
        <v>0.1415701875598101</v>
      </c>
      <c r="DZ167" s="78">
        <f t="shared" si="365"/>
        <v>0.24941630396609843</v>
      </c>
      <c r="EA167" s="78">
        <f t="shared" si="366"/>
        <v>0.13381299756806983</v>
      </c>
      <c r="EB167" s="78">
        <f t="shared" si="367"/>
        <v>0.20869609562806082</v>
      </c>
      <c r="EC167" s="78">
        <f t="shared" si="368"/>
        <v>0.29247214938632077</v>
      </c>
      <c r="ED167" s="78">
        <f t="shared" si="369"/>
        <v>0.21023238709086006</v>
      </c>
      <c r="EE167" s="78">
        <f t="shared" si="370"/>
        <v>0.21023238709086006</v>
      </c>
      <c r="EF167" s="78">
        <f t="shared" si="371"/>
        <v>0.11888068628620366</v>
      </c>
      <c r="EG167" s="78">
        <f t="shared" si="372"/>
        <v>7.3914689450455928E-2</v>
      </c>
      <c r="EH167" s="78">
        <f t="shared" si="373"/>
        <v>4.3054992473644291E-2</v>
      </c>
      <c r="EI167" s="78">
        <f t="shared" si="374"/>
        <v>4.3054992473644298E-2</v>
      </c>
      <c r="EJ167" s="78">
        <f t="shared" si="375"/>
        <v>4.2267273862875203E-2</v>
      </c>
      <c r="EK167" s="78">
        <f t="shared" si="376"/>
        <v>6.697017797987323E-2</v>
      </c>
      <c r="EL167" s="78">
        <f t="shared" si="377"/>
        <v>0.11855759910083263</v>
      </c>
      <c r="EM167" s="78">
        <f t="shared" si="378"/>
        <v>0.16578264739444348</v>
      </c>
    </row>
    <row r="168" spans="1:143" x14ac:dyDescent="0.25">
      <c r="A168" s="79">
        <f t="shared" si="482"/>
        <v>8.6430423509074926E-4</v>
      </c>
      <c r="B168">
        <v>1957</v>
      </c>
      <c r="C168" s="79">
        <f t="shared" si="409"/>
        <v>0.29247214938632082</v>
      </c>
      <c r="D168" s="81">
        <f t="shared" si="483"/>
        <v>1E-3</v>
      </c>
      <c r="E168" s="74">
        <f t="shared" si="484"/>
        <v>0.11717654391523399</v>
      </c>
      <c r="F168">
        <v>1957</v>
      </c>
      <c r="G168" s="72">
        <v>230000</v>
      </c>
      <c r="H168" s="27">
        <v>6.4769126889315951E-2</v>
      </c>
      <c r="I168" s="27">
        <v>5.2770996727782682E-2</v>
      </c>
      <c r="J168" s="27">
        <v>4.8382070326702331E-2</v>
      </c>
      <c r="K168" s="27">
        <v>8.0221264218563335E-2</v>
      </c>
      <c r="L168" s="27">
        <v>6.0250350594712515E-3</v>
      </c>
      <c r="M168" s="27">
        <v>4.4668363371942032E-3</v>
      </c>
      <c r="N168" s="27">
        <v>0.11603386485223083</v>
      </c>
      <c r="O168" s="82">
        <v>1E-3</v>
      </c>
      <c r="P168" s="27">
        <v>2.0386433283124707E-2</v>
      </c>
      <c r="Q168" s="27">
        <v>7.2845790266451979E-2</v>
      </c>
      <c r="R168" s="27">
        <v>2.5658338960162053E-2</v>
      </c>
      <c r="S168" s="27">
        <v>6.1548849529943382E-3</v>
      </c>
      <c r="T168" s="27">
        <v>0.11717654391523399</v>
      </c>
      <c r="U168" s="27">
        <v>1.8230925050641458E-2</v>
      </c>
      <c r="V168" s="82">
        <v>1E-3</v>
      </c>
      <c r="W168" s="27">
        <v>0.1146574559808861</v>
      </c>
      <c r="X168" s="82">
        <v>1E-3</v>
      </c>
      <c r="Y168" s="27">
        <v>9.3569833272736713E-2</v>
      </c>
      <c r="Z168" s="27">
        <v>8.5155560172440664E-2</v>
      </c>
      <c r="AA168" s="27">
        <v>3.1917103827974865E-2</v>
      </c>
      <c r="AB168" s="82">
        <v>1E-3</v>
      </c>
      <c r="AC168" s="27">
        <v>1.6620786370955176E-3</v>
      </c>
      <c r="AD168" s="27">
        <v>3.9915857268997039E-2</v>
      </c>
      <c r="AE168" s="82">
        <v>1E-3</v>
      </c>
      <c r="AF168" s="82">
        <v>1E-3</v>
      </c>
      <c r="AG168" s="82">
        <v>1E-3</v>
      </c>
      <c r="AH168" s="75">
        <f t="shared" si="410"/>
        <v>7.4484495922713334E-2</v>
      </c>
      <c r="AI168" s="75">
        <f t="shared" si="411"/>
        <v>6.0686646236950081E-2</v>
      </c>
      <c r="AJ168" s="75">
        <f t="shared" si="412"/>
        <v>5.5639380875707682E-2</v>
      </c>
      <c r="AK168" s="75">
        <f t="shared" si="413"/>
        <v>9.225445385134784E-2</v>
      </c>
      <c r="AL168" s="75">
        <f t="shared" si="414"/>
        <v>6.9287903183919385E-3</v>
      </c>
      <c r="AM168" s="75">
        <f t="shared" si="415"/>
        <v>5.1368617877733331E-3</v>
      </c>
      <c r="AN168" s="75">
        <f t="shared" si="416"/>
        <v>0.13343894458006544</v>
      </c>
      <c r="AO168" s="80">
        <v>1E-3</v>
      </c>
      <c r="AP168" s="75">
        <f t="shared" si="417"/>
        <v>2.3444398275593411E-2</v>
      </c>
      <c r="AQ168" s="75">
        <f t="shared" si="418"/>
        <v>8.3772658806419764E-2</v>
      </c>
      <c r="AR168" s="75">
        <f t="shared" si="419"/>
        <v>2.9507089804186364E-2</v>
      </c>
      <c r="AS168" s="75">
        <f t="shared" si="420"/>
        <v>7.0781176959434887E-3</v>
      </c>
      <c r="AT168" s="75">
        <f t="shared" si="421"/>
        <v>0.13475302550251908</v>
      </c>
      <c r="AU168" s="75">
        <f t="shared" si="422"/>
        <v>2.0965563808237674E-2</v>
      </c>
      <c r="AV168" s="80">
        <v>1E-3</v>
      </c>
      <c r="AW168" s="75">
        <f t="shared" si="423"/>
        <v>0.13185607437801902</v>
      </c>
      <c r="AX168" s="80">
        <v>1E-3</v>
      </c>
      <c r="AY168" s="75">
        <f t="shared" si="424"/>
        <v>0.10760530826364723</v>
      </c>
      <c r="AZ168" s="75">
        <f t="shared" si="425"/>
        <v>9.7928894198306776E-2</v>
      </c>
      <c r="BA168" s="75">
        <f t="shared" si="426"/>
        <v>3.670466940217109E-2</v>
      </c>
      <c r="BB168" s="80">
        <v>1E-3</v>
      </c>
      <c r="BC168" s="75">
        <f t="shared" si="427"/>
        <v>1.9113904326598452E-3</v>
      </c>
      <c r="BD168" s="75">
        <f t="shared" si="428"/>
        <v>4.5903235859346594E-2</v>
      </c>
      <c r="BE168" s="80">
        <v>1E-3</v>
      </c>
      <c r="BF168" s="80">
        <v>1E-3</v>
      </c>
      <c r="BG168" s="80">
        <v>1E-3</v>
      </c>
      <c r="BH168" s="80"/>
      <c r="BI168" s="73">
        <f t="shared" si="429"/>
        <v>0.59587596738170634</v>
      </c>
      <c r="BJ168" s="73">
        <f t="shared" si="430"/>
        <v>0.4854931698956001</v>
      </c>
      <c r="BK168" s="73">
        <f t="shared" si="431"/>
        <v>0.44511504700566201</v>
      </c>
      <c r="BL168" s="73">
        <f t="shared" si="432"/>
        <v>0.73803563081078249</v>
      </c>
      <c r="BM168" s="73">
        <f t="shared" si="433"/>
        <v>5.5430322547135522E-2</v>
      </c>
      <c r="BN168" s="73">
        <f t="shared" si="434"/>
        <v>4.1094894302186658E-2</v>
      </c>
      <c r="BO168" s="73">
        <f t="shared" si="435"/>
        <v>1.0675115566405238</v>
      </c>
      <c r="BP168" s="73">
        <f t="shared" si="436"/>
        <v>7.9999999999999689E-3</v>
      </c>
      <c r="BQ168" s="73">
        <f t="shared" si="437"/>
        <v>0.1875551862047472</v>
      </c>
      <c r="BR168" s="73">
        <f t="shared" si="438"/>
        <v>0.67018127045135811</v>
      </c>
      <c r="BS168" s="73">
        <f t="shared" si="439"/>
        <v>0.23605671843349091</v>
      </c>
      <c r="BT168" s="73">
        <f t="shared" si="440"/>
        <v>5.6624941567547923E-2</v>
      </c>
      <c r="BU168" s="73">
        <f t="shared" si="441"/>
        <v>1.0780242040201522</v>
      </c>
      <c r="BV168" s="73">
        <f t="shared" si="442"/>
        <v>0.16772451046590142</v>
      </c>
      <c r="BW168" s="73">
        <f t="shared" si="443"/>
        <v>8.0000000000000002E-3</v>
      </c>
      <c r="BX168" s="73">
        <f t="shared" si="444"/>
        <v>1.0548485950241522</v>
      </c>
      <c r="BY168" s="73">
        <f t="shared" si="445"/>
        <v>8.0000000000000002E-3</v>
      </c>
      <c r="BZ168" s="73">
        <f t="shared" si="446"/>
        <v>0.86084246610917803</v>
      </c>
      <c r="CA168" s="73">
        <f t="shared" si="447"/>
        <v>0.78343115358645354</v>
      </c>
      <c r="CB168" s="73">
        <f t="shared" si="448"/>
        <v>0.29363735521736845</v>
      </c>
      <c r="CC168" s="73">
        <f t="shared" si="449"/>
        <v>8.0000000000000002E-3</v>
      </c>
      <c r="CD168" s="73">
        <f t="shared" si="450"/>
        <v>1.5291123461278758E-2</v>
      </c>
      <c r="CE168" s="73">
        <f t="shared" si="451"/>
        <v>0.36722588687477264</v>
      </c>
      <c r="CF168" s="73">
        <f t="shared" si="452"/>
        <v>8.0000000000000002E-3</v>
      </c>
      <c r="CG168" s="73">
        <f t="shared" si="453"/>
        <v>8.0000000000000002E-3</v>
      </c>
      <c r="CH168" s="73">
        <f t="shared" si="454"/>
        <v>8.0000000000000071E-3</v>
      </c>
      <c r="CI168" s="73"/>
      <c r="CJ168" s="73">
        <f t="shared" si="455"/>
        <v>9.2559999999999931</v>
      </c>
      <c r="CK168" s="73"/>
      <c r="CL168" s="78">
        <f t="shared" si="456"/>
        <v>6.4377265274600998E-2</v>
      </c>
      <c r="CM168" s="78">
        <f t="shared" si="457"/>
        <v>5.245172535605018E-2</v>
      </c>
      <c r="CN168" s="78">
        <f t="shared" si="458"/>
        <v>4.8089352528701633E-2</v>
      </c>
      <c r="CO168" s="78">
        <f t="shared" si="459"/>
        <v>7.9735915169704311E-2</v>
      </c>
      <c r="CP168" s="78">
        <f t="shared" si="460"/>
        <v>5.9885828162419578E-3</v>
      </c>
      <c r="CQ168" s="78">
        <f t="shared" si="461"/>
        <v>4.4398113982483459E-3</v>
      </c>
      <c r="CR168" s="78">
        <f t="shared" si="462"/>
        <v>0.11533184492659081</v>
      </c>
      <c r="CS168" s="78">
        <f t="shared" si="463"/>
        <v>8.6430423509074926E-4</v>
      </c>
      <c r="CT168" s="78">
        <f t="shared" si="464"/>
        <v>2.0263092718749712E-2</v>
      </c>
      <c r="CU168" s="78">
        <f t="shared" si="465"/>
        <v>7.2405063791201235E-2</v>
      </c>
      <c r="CV168" s="78">
        <f t="shared" si="466"/>
        <v>2.5503102682961441E-2</v>
      </c>
      <c r="CW168" s="78">
        <f t="shared" si="467"/>
        <v>6.1176471010747583E-3</v>
      </c>
      <c r="CX168" s="78">
        <f t="shared" si="468"/>
        <v>0.11646761063311938</v>
      </c>
      <c r="CY168" s="78">
        <f t="shared" si="469"/>
        <v>1.8120625590525231E-2</v>
      </c>
      <c r="CZ168" s="78">
        <f t="shared" si="470"/>
        <v>8.6430423509075262E-4</v>
      </c>
      <c r="DA168" s="78">
        <f t="shared" si="471"/>
        <v>0.11396376350736311</v>
      </c>
      <c r="DB168" s="78">
        <f t="shared" si="472"/>
        <v>8.6430423509075262E-4</v>
      </c>
      <c r="DC168" s="78">
        <f t="shared" si="473"/>
        <v>9.3003723650516276E-2</v>
      </c>
      <c r="DD168" s="78">
        <f t="shared" si="474"/>
        <v>8.4640357993350707E-2</v>
      </c>
      <c r="DE168" s="78">
        <f t="shared" si="475"/>
        <v>3.1724001211902407E-2</v>
      </c>
      <c r="DF168" s="78">
        <f t="shared" si="476"/>
        <v>8.6430423509075262E-4</v>
      </c>
      <c r="DG168" s="78">
        <f t="shared" si="477"/>
        <v>1.6520228458598498E-3</v>
      </c>
      <c r="DH168" s="78">
        <f t="shared" si="478"/>
        <v>3.967436115760295E-2</v>
      </c>
      <c r="DI168" s="78">
        <f t="shared" si="479"/>
        <v>8.6430423509075262E-4</v>
      </c>
      <c r="DJ168" s="78">
        <f t="shared" si="480"/>
        <v>8.6430423509075262E-4</v>
      </c>
      <c r="DK168" s="78">
        <f t="shared" si="481"/>
        <v>8.6430423509075338E-4</v>
      </c>
      <c r="DN168" s="78">
        <f t="shared" si="353"/>
        <v>0.24465425832905713</v>
      </c>
      <c r="DO168" s="78">
        <f t="shared" si="354"/>
        <v>0.18626557587069806</v>
      </c>
      <c r="DP168" s="78">
        <f t="shared" si="355"/>
        <v>0.13825366191289623</v>
      </c>
      <c r="DQ168" s="78">
        <f t="shared" si="356"/>
        <v>0.20549615431078544</v>
      </c>
      <c r="DR168" s="78">
        <f t="shared" si="357"/>
        <v>0.12662454337617188</v>
      </c>
      <c r="DS168" s="78">
        <f t="shared" si="358"/>
        <v>0.14089905327867963</v>
      </c>
      <c r="DT168" s="78">
        <f t="shared" si="359"/>
        <v>0.2088643056716325</v>
      </c>
      <c r="DU168" s="78">
        <f t="shared" si="360"/>
        <v>0.11903556342800313</v>
      </c>
      <c r="DV168" s="78">
        <f t="shared" si="361"/>
        <v>0.12428890629398714</v>
      </c>
      <c r="DW168" s="78">
        <f t="shared" si="362"/>
        <v>0.22049342420835683</v>
      </c>
      <c r="DX168" s="78">
        <f t="shared" si="363"/>
        <v>0.1662089860076808</v>
      </c>
      <c r="DY168" s="78">
        <f t="shared" si="364"/>
        <v>0.14157018755981013</v>
      </c>
      <c r="DZ168" s="78">
        <f t="shared" si="365"/>
        <v>0.24941630396609848</v>
      </c>
      <c r="EA168" s="78">
        <f t="shared" si="366"/>
        <v>0.13381299756806986</v>
      </c>
      <c r="EB168" s="78">
        <f t="shared" si="367"/>
        <v>0.20869609562806088</v>
      </c>
      <c r="EC168" s="78">
        <f t="shared" si="368"/>
        <v>0.29247214938632082</v>
      </c>
      <c r="ED168" s="78">
        <f t="shared" si="369"/>
        <v>0.21023238709086015</v>
      </c>
      <c r="EE168" s="78">
        <f t="shared" si="370"/>
        <v>0.21023238709086015</v>
      </c>
      <c r="EF168" s="78">
        <f t="shared" si="371"/>
        <v>0.11888068628620371</v>
      </c>
      <c r="EG168" s="78">
        <f t="shared" si="372"/>
        <v>7.3914689450455956E-2</v>
      </c>
      <c r="EH168" s="78">
        <f t="shared" si="373"/>
        <v>4.3054992473644312E-2</v>
      </c>
      <c r="EI168" s="78">
        <f t="shared" si="374"/>
        <v>4.3054992473644312E-2</v>
      </c>
      <c r="EJ168" s="78">
        <f t="shared" si="375"/>
        <v>4.2267273862875217E-2</v>
      </c>
      <c r="EK168" s="78">
        <f t="shared" si="376"/>
        <v>6.6970177979873258E-2</v>
      </c>
      <c r="EL168" s="78">
        <f t="shared" si="377"/>
        <v>0.11855759910083269</v>
      </c>
      <c r="EM168" s="78">
        <f t="shared" si="378"/>
        <v>0.16578264739444357</v>
      </c>
    </row>
    <row r="169" spans="1:143" x14ac:dyDescent="0.25">
      <c r="A169" s="79">
        <f t="shared" si="482"/>
        <v>8.6430423509074904E-4</v>
      </c>
      <c r="B169">
        <v>1958</v>
      </c>
      <c r="C169" s="79">
        <f t="shared" si="409"/>
        <v>0.2924721493863206</v>
      </c>
      <c r="D169" s="81">
        <f t="shared" si="483"/>
        <v>1E-3</v>
      </c>
      <c r="E169" s="74">
        <f t="shared" si="484"/>
        <v>0.11717654391523399</v>
      </c>
      <c r="F169">
        <v>1958</v>
      </c>
      <c r="G169" s="72">
        <v>230000</v>
      </c>
      <c r="H169" s="27">
        <v>6.4769126889315951E-2</v>
      </c>
      <c r="I169" s="27">
        <v>5.2770996727782682E-2</v>
      </c>
      <c r="J169" s="27">
        <v>4.8382070326702331E-2</v>
      </c>
      <c r="K169" s="27">
        <v>8.0221264218563335E-2</v>
      </c>
      <c r="L169" s="27">
        <v>6.0250350594712515E-3</v>
      </c>
      <c r="M169" s="27">
        <v>4.4668363371942032E-3</v>
      </c>
      <c r="N169" s="27">
        <v>0.11603386485223083</v>
      </c>
      <c r="O169" s="82">
        <v>1E-3</v>
      </c>
      <c r="P169" s="27">
        <v>2.0386433283124707E-2</v>
      </c>
      <c r="Q169" s="27">
        <v>7.2845790266451979E-2</v>
      </c>
      <c r="R169" s="27">
        <v>2.5658338960162053E-2</v>
      </c>
      <c r="S169" s="27">
        <v>6.1548849529943382E-3</v>
      </c>
      <c r="T169" s="27">
        <v>0.11717654391523399</v>
      </c>
      <c r="U169" s="27">
        <v>1.8230925050641458E-2</v>
      </c>
      <c r="V169" s="82">
        <v>1E-3</v>
      </c>
      <c r="W169" s="27">
        <v>0.1146574559808861</v>
      </c>
      <c r="X169" s="82">
        <v>1E-3</v>
      </c>
      <c r="Y169" s="27">
        <v>9.3569833272736713E-2</v>
      </c>
      <c r="Z169" s="27">
        <v>8.5155560172440664E-2</v>
      </c>
      <c r="AA169" s="27">
        <v>3.1917103827974865E-2</v>
      </c>
      <c r="AB169" s="82">
        <v>1E-3</v>
      </c>
      <c r="AC169" s="27">
        <v>1.6620786370955176E-3</v>
      </c>
      <c r="AD169" s="27">
        <v>3.9915857268997039E-2</v>
      </c>
      <c r="AE169" s="82">
        <v>1E-3</v>
      </c>
      <c r="AF169" s="82">
        <v>1E-3</v>
      </c>
      <c r="AG169" s="82">
        <v>1E-3</v>
      </c>
      <c r="AH169" s="75">
        <f t="shared" si="410"/>
        <v>7.4484495922713334E-2</v>
      </c>
      <c r="AI169" s="75">
        <f t="shared" si="411"/>
        <v>6.0686646236950081E-2</v>
      </c>
      <c r="AJ169" s="75">
        <f t="shared" si="412"/>
        <v>5.5639380875707682E-2</v>
      </c>
      <c r="AK169" s="75">
        <f t="shared" si="413"/>
        <v>9.225445385134784E-2</v>
      </c>
      <c r="AL169" s="75">
        <f t="shared" si="414"/>
        <v>6.9287903183919385E-3</v>
      </c>
      <c r="AM169" s="75">
        <f t="shared" si="415"/>
        <v>5.1368617877733331E-3</v>
      </c>
      <c r="AN169" s="75">
        <f t="shared" si="416"/>
        <v>0.13343894458006544</v>
      </c>
      <c r="AO169" s="80">
        <v>1E-3</v>
      </c>
      <c r="AP169" s="75">
        <f t="shared" si="417"/>
        <v>2.3444398275593411E-2</v>
      </c>
      <c r="AQ169" s="75">
        <f t="shared" si="418"/>
        <v>8.3772658806419764E-2</v>
      </c>
      <c r="AR169" s="75">
        <f t="shared" si="419"/>
        <v>2.9507089804186364E-2</v>
      </c>
      <c r="AS169" s="75">
        <f t="shared" si="420"/>
        <v>7.0781176959434887E-3</v>
      </c>
      <c r="AT169" s="75">
        <f t="shared" si="421"/>
        <v>0.13475302550251908</v>
      </c>
      <c r="AU169" s="75">
        <f t="shared" si="422"/>
        <v>2.0965563808237674E-2</v>
      </c>
      <c r="AV169" s="80">
        <v>1E-3</v>
      </c>
      <c r="AW169" s="75">
        <f t="shared" si="423"/>
        <v>0.13185607437801902</v>
      </c>
      <c r="AX169" s="80">
        <v>1E-3</v>
      </c>
      <c r="AY169" s="75">
        <f t="shared" si="424"/>
        <v>0.10760530826364723</v>
      </c>
      <c r="AZ169" s="75">
        <f t="shared" si="425"/>
        <v>9.7928894198306776E-2</v>
      </c>
      <c r="BA169" s="75">
        <f t="shared" si="426"/>
        <v>3.670466940217109E-2</v>
      </c>
      <c r="BB169" s="80">
        <v>1E-3</v>
      </c>
      <c r="BC169" s="75">
        <f t="shared" si="427"/>
        <v>1.9113904326598452E-3</v>
      </c>
      <c r="BD169" s="75">
        <f t="shared" si="428"/>
        <v>4.5903235859346594E-2</v>
      </c>
      <c r="BE169" s="80">
        <v>1E-3</v>
      </c>
      <c r="BF169" s="80">
        <v>1E-3</v>
      </c>
      <c r="BG169" s="80">
        <v>1E-3</v>
      </c>
      <c r="BH169" s="80"/>
      <c r="BI169" s="73">
        <f t="shared" si="429"/>
        <v>0.67036046330441967</v>
      </c>
      <c r="BJ169" s="73">
        <f t="shared" si="430"/>
        <v>0.54617981613255018</v>
      </c>
      <c r="BK169" s="73">
        <f t="shared" si="431"/>
        <v>0.5007544278813697</v>
      </c>
      <c r="BL169" s="73">
        <f t="shared" si="432"/>
        <v>0.83029008466213039</v>
      </c>
      <c r="BM169" s="73">
        <f t="shared" si="433"/>
        <v>6.2359112865527463E-2</v>
      </c>
      <c r="BN169" s="73">
        <f t="shared" si="434"/>
        <v>4.623175608995999E-2</v>
      </c>
      <c r="BO169" s="73">
        <f t="shared" si="435"/>
        <v>1.2009505012205892</v>
      </c>
      <c r="BP169" s="73">
        <f t="shared" si="436"/>
        <v>8.9999999999999698E-3</v>
      </c>
      <c r="BQ169" s="73">
        <f t="shared" si="437"/>
        <v>0.21099958448034062</v>
      </c>
      <c r="BR169" s="73">
        <f t="shared" si="438"/>
        <v>0.75395392925777793</v>
      </c>
      <c r="BS169" s="73">
        <f t="shared" si="439"/>
        <v>0.26556380823767728</v>
      </c>
      <c r="BT169" s="73">
        <f t="shared" si="440"/>
        <v>6.3703059263491416E-2</v>
      </c>
      <c r="BU169" s="73">
        <f t="shared" si="441"/>
        <v>1.2127772295226713</v>
      </c>
      <c r="BV169" s="73">
        <f t="shared" si="442"/>
        <v>0.18869007427413909</v>
      </c>
      <c r="BW169" s="73">
        <f t="shared" si="443"/>
        <v>9.0000000000000011E-3</v>
      </c>
      <c r="BX169" s="73">
        <f t="shared" si="444"/>
        <v>1.1867046694021712</v>
      </c>
      <c r="BY169" s="73">
        <f t="shared" si="445"/>
        <v>9.0000000000000011E-3</v>
      </c>
      <c r="BZ169" s="73">
        <f t="shared" si="446"/>
        <v>0.96844777437282525</v>
      </c>
      <c r="CA169" s="73">
        <f t="shared" si="447"/>
        <v>0.88136004778476029</v>
      </c>
      <c r="CB169" s="73">
        <f t="shared" si="448"/>
        <v>0.33034202461953954</v>
      </c>
      <c r="CC169" s="73">
        <f t="shared" si="449"/>
        <v>9.0000000000000011E-3</v>
      </c>
      <c r="CD169" s="73">
        <f t="shared" si="450"/>
        <v>1.7202513893938603E-2</v>
      </c>
      <c r="CE169" s="73">
        <f t="shared" si="451"/>
        <v>0.41312912273411923</v>
      </c>
      <c r="CF169" s="73">
        <f t="shared" si="452"/>
        <v>9.0000000000000011E-3</v>
      </c>
      <c r="CG169" s="73">
        <f t="shared" si="453"/>
        <v>9.0000000000000011E-3</v>
      </c>
      <c r="CH169" s="73">
        <f t="shared" si="454"/>
        <v>9.000000000000008E-3</v>
      </c>
      <c r="CI169" s="73"/>
      <c r="CJ169" s="73">
        <f t="shared" si="455"/>
        <v>10.413</v>
      </c>
      <c r="CK169" s="73"/>
      <c r="CL169" s="78">
        <f t="shared" si="456"/>
        <v>6.4377265274600942E-2</v>
      </c>
      <c r="CM169" s="78">
        <f t="shared" si="457"/>
        <v>5.2451725356050145E-2</v>
      </c>
      <c r="CN169" s="78">
        <f t="shared" si="458"/>
        <v>4.8089352528701591E-2</v>
      </c>
      <c r="CO169" s="78">
        <f t="shared" si="459"/>
        <v>7.9735915169704255E-2</v>
      </c>
      <c r="CP169" s="78">
        <f t="shared" si="460"/>
        <v>5.9885828162419535E-3</v>
      </c>
      <c r="CQ169" s="78">
        <f t="shared" si="461"/>
        <v>4.4398113982483424E-3</v>
      </c>
      <c r="CR169" s="78">
        <f t="shared" si="462"/>
        <v>0.11533184492659072</v>
      </c>
      <c r="CS169" s="78">
        <f t="shared" si="463"/>
        <v>8.6430423509074904E-4</v>
      </c>
      <c r="CT169" s="78">
        <f t="shared" si="464"/>
        <v>2.0263092718749699E-2</v>
      </c>
      <c r="CU169" s="78">
        <f t="shared" si="465"/>
        <v>7.240506379120118E-2</v>
      </c>
      <c r="CV169" s="78">
        <f t="shared" si="466"/>
        <v>2.550310268296142E-2</v>
      </c>
      <c r="CW169" s="78">
        <f t="shared" si="467"/>
        <v>6.117647101074754E-3</v>
      </c>
      <c r="CX169" s="78">
        <f t="shared" si="468"/>
        <v>0.11646761063311931</v>
      </c>
      <c r="CY169" s="78">
        <f t="shared" si="469"/>
        <v>1.8120625590525217E-2</v>
      </c>
      <c r="CZ169" s="78">
        <f t="shared" si="470"/>
        <v>8.6430423509075197E-4</v>
      </c>
      <c r="DA169" s="78">
        <f t="shared" si="471"/>
        <v>0.11396376350736302</v>
      </c>
      <c r="DB169" s="78">
        <f t="shared" si="472"/>
        <v>8.6430423509075197E-4</v>
      </c>
      <c r="DC169" s="78">
        <f t="shared" si="473"/>
        <v>9.3003723650516207E-2</v>
      </c>
      <c r="DD169" s="78">
        <f t="shared" si="474"/>
        <v>8.4640357993350651E-2</v>
      </c>
      <c r="DE169" s="78">
        <f t="shared" si="475"/>
        <v>3.1724001211902386E-2</v>
      </c>
      <c r="DF169" s="78">
        <f t="shared" si="476"/>
        <v>8.6430423509075197E-4</v>
      </c>
      <c r="DG169" s="78">
        <f t="shared" si="477"/>
        <v>1.6520228458598485E-3</v>
      </c>
      <c r="DH169" s="78">
        <f t="shared" si="478"/>
        <v>3.9674361157602922E-2</v>
      </c>
      <c r="DI169" s="78">
        <f t="shared" si="479"/>
        <v>8.6430423509075197E-4</v>
      </c>
      <c r="DJ169" s="78">
        <f t="shared" si="480"/>
        <v>8.6430423509075197E-4</v>
      </c>
      <c r="DK169" s="78">
        <f t="shared" si="481"/>
        <v>8.6430423509075273E-4</v>
      </c>
      <c r="DN169" s="78">
        <f t="shared" si="353"/>
        <v>0.24465425832905691</v>
      </c>
      <c r="DO169" s="78">
        <f t="shared" si="354"/>
        <v>0.18626557587069795</v>
      </c>
      <c r="DP169" s="78">
        <f t="shared" si="355"/>
        <v>0.13825366191289615</v>
      </c>
      <c r="DQ169" s="78">
        <f t="shared" si="356"/>
        <v>0.20549615431078527</v>
      </c>
      <c r="DR169" s="78">
        <f t="shared" si="357"/>
        <v>0.12662454337617179</v>
      </c>
      <c r="DS169" s="78">
        <f t="shared" si="358"/>
        <v>0.14089905327867952</v>
      </c>
      <c r="DT169" s="78">
        <f t="shared" si="359"/>
        <v>0.20886430567163236</v>
      </c>
      <c r="DU169" s="78">
        <f t="shared" si="360"/>
        <v>0.11903556342800305</v>
      </c>
      <c r="DV169" s="78">
        <f t="shared" si="361"/>
        <v>0.12428890629398705</v>
      </c>
      <c r="DW169" s="78">
        <f t="shared" si="362"/>
        <v>0.22049342420835666</v>
      </c>
      <c r="DX169" s="78">
        <f t="shared" si="363"/>
        <v>0.16620898600768069</v>
      </c>
      <c r="DY169" s="78">
        <f t="shared" si="364"/>
        <v>0.14157018755981005</v>
      </c>
      <c r="DZ169" s="78">
        <f t="shared" si="365"/>
        <v>0.24941630396609832</v>
      </c>
      <c r="EA169" s="78">
        <f t="shared" si="366"/>
        <v>0.13381299756806975</v>
      </c>
      <c r="EB169" s="78">
        <f t="shared" si="367"/>
        <v>0.20869609562806074</v>
      </c>
      <c r="EC169" s="78">
        <f t="shared" si="368"/>
        <v>0.2924721493863206</v>
      </c>
      <c r="ED169" s="78">
        <f t="shared" si="369"/>
        <v>0.21023238709086001</v>
      </c>
      <c r="EE169" s="78">
        <f t="shared" si="370"/>
        <v>0.21023238709086001</v>
      </c>
      <c r="EF169" s="78">
        <f t="shared" si="371"/>
        <v>0.11888068628620363</v>
      </c>
      <c r="EG169" s="78">
        <f t="shared" si="372"/>
        <v>7.39146894504559E-2</v>
      </c>
      <c r="EH169" s="78">
        <f t="shared" si="373"/>
        <v>4.305499247364427E-2</v>
      </c>
      <c r="EI169" s="78">
        <f t="shared" si="374"/>
        <v>4.305499247364427E-2</v>
      </c>
      <c r="EJ169" s="78">
        <f t="shared" si="375"/>
        <v>4.2267273862875175E-2</v>
      </c>
      <c r="EK169" s="78">
        <f t="shared" si="376"/>
        <v>6.6970177979873202E-2</v>
      </c>
      <c r="EL169" s="78">
        <f t="shared" si="377"/>
        <v>0.11855759910083261</v>
      </c>
      <c r="EM169" s="78">
        <f t="shared" si="378"/>
        <v>0.16578264739444343</v>
      </c>
    </row>
    <row r="170" spans="1:143" x14ac:dyDescent="0.25">
      <c r="A170" s="79">
        <f t="shared" si="482"/>
        <v>8.6430423509074969E-4</v>
      </c>
      <c r="B170">
        <v>1959</v>
      </c>
      <c r="C170" s="79">
        <f t="shared" si="409"/>
        <v>0.29247214938632071</v>
      </c>
      <c r="D170" s="81">
        <f t="shared" si="483"/>
        <v>1E-3</v>
      </c>
      <c r="E170" s="74">
        <f t="shared" si="484"/>
        <v>0.11717654391523399</v>
      </c>
      <c r="F170">
        <v>1959</v>
      </c>
      <c r="G170" s="72">
        <v>230000</v>
      </c>
      <c r="H170" s="27">
        <v>6.4769126889315951E-2</v>
      </c>
      <c r="I170" s="27">
        <v>5.2770996727782682E-2</v>
      </c>
      <c r="J170" s="27">
        <v>4.8382070326702331E-2</v>
      </c>
      <c r="K170" s="27">
        <v>8.0221264218563335E-2</v>
      </c>
      <c r="L170" s="27">
        <v>6.0250350594712515E-3</v>
      </c>
      <c r="M170" s="27">
        <v>4.4668363371942032E-3</v>
      </c>
      <c r="N170" s="27">
        <v>0.11603386485223083</v>
      </c>
      <c r="O170" s="82">
        <v>1E-3</v>
      </c>
      <c r="P170" s="27">
        <v>2.0386433283124707E-2</v>
      </c>
      <c r="Q170" s="27">
        <v>7.2845790266451979E-2</v>
      </c>
      <c r="R170" s="27">
        <v>2.5658338960162053E-2</v>
      </c>
      <c r="S170" s="27">
        <v>6.1548849529943382E-3</v>
      </c>
      <c r="T170" s="27">
        <v>0.11717654391523399</v>
      </c>
      <c r="U170" s="27">
        <v>1.8230925050641458E-2</v>
      </c>
      <c r="V170" s="82">
        <v>1E-3</v>
      </c>
      <c r="W170" s="27">
        <v>0.1146574559808861</v>
      </c>
      <c r="X170" s="82">
        <v>1E-3</v>
      </c>
      <c r="Y170" s="27">
        <v>9.3569833272736713E-2</v>
      </c>
      <c r="Z170" s="27">
        <v>8.5155560172440664E-2</v>
      </c>
      <c r="AA170" s="27">
        <v>3.1917103827974865E-2</v>
      </c>
      <c r="AB170" s="82">
        <v>1E-3</v>
      </c>
      <c r="AC170" s="27">
        <v>1.6620786370955176E-3</v>
      </c>
      <c r="AD170" s="27">
        <v>3.9915857268997039E-2</v>
      </c>
      <c r="AE170" s="82">
        <v>1E-3</v>
      </c>
      <c r="AF170" s="82">
        <v>1E-3</v>
      </c>
      <c r="AG170" s="82">
        <v>1E-3</v>
      </c>
      <c r="AH170" s="75">
        <f t="shared" si="410"/>
        <v>7.4484495922713334E-2</v>
      </c>
      <c r="AI170" s="75">
        <f t="shared" si="411"/>
        <v>6.0686646236950081E-2</v>
      </c>
      <c r="AJ170" s="75">
        <f t="shared" si="412"/>
        <v>5.5639380875707682E-2</v>
      </c>
      <c r="AK170" s="75">
        <f t="shared" si="413"/>
        <v>9.225445385134784E-2</v>
      </c>
      <c r="AL170" s="75">
        <f t="shared" si="414"/>
        <v>6.9287903183919385E-3</v>
      </c>
      <c r="AM170" s="75">
        <f t="shared" si="415"/>
        <v>5.1368617877733331E-3</v>
      </c>
      <c r="AN170" s="75">
        <f t="shared" si="416"/>
        <v>0.13343894458006544</v>
      </c>
      <c r="AO170" s="80">
        <v>1E-3</v>
      </c>
      <c r="AP170" s="75">
        <f t="shared" si="417"/>
        <v>2.3444398275593411E-2</v>
      </c>
      <c r="AQ170" s="75">
        <f t="shared" si="418"/>
        <v>8.3772658806419764E-2</v>
      </c>
      <c r="AR170" s="75">
        <f t="shared" si="419"/>
        <v>2.9507089804186364E-2</v>
      </c>
      <c r="AS170" s="75">
        <f t="shared" si="420"/>
        <v>7.0781176959434887E-3</v>
      </c>
      <c r="AT170" s="75">
        <f t="shared" si="421"/>
        <v>0.13475302550251908</v>
      </c>
      <c r="AU170" s="75">
        <f t="shared" si="422"/>
        <v>2.0965563808237674E-2</v>
      </c>
      <c r="AV170" s="80">
        <v>1E-3</v>
      </c>
      <c r="AW170" s="75">
        <f t="shared" si="423"/>
        <v>0.13185607437801902</v>
      </c>
      <c r="AX170" s="80">
        <v>1E-3</v>
      </c>
      <c r="AY170" s="75">
        <f t="shared" si="424"/>
        <v>0.10760530826364723</v>
      </c>
      <c r="AZ170" s="75">
        <f t="shared" si="425"/>
        <v>9.7928894198306776E-2</v>
      </c>
      <c r="BA170" s="75">
        <f t="shared" si="426"/>
        <v>3.670466940217109E-2</v>
      </c>
      <c r="BB170" s="80">
        <v>1E-3</v>
      </c>
      <c r="BC170" s="75">
        <f t="shared" si="427"/>
        <v>1.9113904326598452E-3</v>
      </c>
      <c r="BD170" s="75">
        <f t="shared" si="428"/>
        <v>4.5903235859346594E-2</v>
      </c>
      <c r="BE170" s="80">
        <v>1E-3</v>
      </c>
      <c r="BF170" s="80">
        <v>1E-3</v>
      </c>
      <c r="BG170" s="80">
        <v>1E-3</v>
      </c>
      <c r="BH170" s="80"/>
      <c r="BI170" s="73">
        <f t="shared" si="429"/>
        <v>0.74484495922713301</v>
      </c>
      <c r="BJ170" s="73">
        <f t="shared" si="430"/>
        <v>0.60686646236950026</v>
      </c>
      <c r="BK170" s="73">
        <f t="shared" si="431"/>
        <v>0.55639380875707733</v>
      </c>
      <c r="BL170" s="73">
        <f t="shared" si="432"/>
        <v>0.92254453851347817</v>
      </c>
      <c r="BM170" s="73">
        <f t="shared" si="433"/>
        <v>6.9287903183919405E-2</v>
      </c>
      <c r="BN170" s="73">
        <f t="shared" si="434"/>
        <v>5.1368617877733322E-2</v>
      </c>
      <c r="BO170" s="73">
        <f t="shared" si="435"/>
        <v>1.3343894458006547</v>
      </c>
      <c r="BP170" s="73">
        <f t="shared" si="436"/>
        <v>9.9999999999999707E-3</v>
      </c>
      <c r="BQ170" s="73">
        <f t="shared" si="437"/>
        <v>0.23444398275593403</v>
      </c>
      <c r="BR170" s="73">
        <f t="shared" si="438"/>
        <v>0.83772658806419764</v>
      </c>
      <c r="BS170" s="73">
        <f t="shared" si="439"/>
        <v>0.29507089804186365</v>
      </c>
      <c r="BT170" s="73">
        <f t="shared" si="440"/>
        <v>7.0781176959434908E-2</v>
      </c>
      <c r="BU170" s="73">
        <f t="shared" si="441"/>
        <v>1.3475302550251904</v>
      </c>
      <c r="BV170" s="73">
        <f t="shared" si="442"/>
        <v>0.20965563808237675</v>
      </c>
      <c r="BW170" s="73">
        <f t="shared" si="443"/>
        <v>1.0000000000000002E-2</v>
      </c>
      <c r="BX170" s="73">
        <f t="shared" si="444"/>
        <v>1.3185607437801903</v>
      </c>
      <c r="BY170" s="73">
        <f t="shared" si="445"/>
        <v>1.0000000000000002E-2</v>
      </c>
      <c r="BZ170" s="73">
        <f t="shared" si="446"/>
        <v>1.0760530826364725</v>
      </c>
      <c r="CA170" s="73">
        <f t="shared" si="447"/>
        <v>0.97928894198306704</v>
      </c>
      <c r="CB170" s="73">
        <f t="shared" si="448"/>
        <v>0.36704669402171064</v>
      </c>
      <c r="CC170" s="73">
        <f t="shared" si="449"/>
        <v>1.0000000000000002E-2</v>
      </c>
      <c r="CD170" s="73">
        <f t="shared" si="450"/>
        <v>1.9113904326598447E-2</v>
      </c>
      <c r="CE170" s="73">
        <f t="shared" si="451"/>
        <v>0.45903235859346581</v>
      </c>
      <c r="CF170" s="73">
        <f t="shared" si="452"/>
        <v>1.0000000000000002E-2</v>
      </c>
      <c r="CG170" s="73">
        <f t="shared" si="453"/>
        <v>1.0000000000000002E-2</v>
      </c>
      <c r="CH170" s="73">
        <f t="shared" si="454"/>
        <v>1.0000000000000009E-2</v>
      </c>
      <c r="CI170" s="73"/>
      <c r="CJ170" s="73">
        <f t="shared" si="455"/>
        <v>11.569999999999997</v>
      </c>
      <c r="CK170" s="73"/>
      <c r="CL170" s="78">
        <f t="shared" si="456"/>
        <v>6.437726527460097E-2</v>
      </c>
      <c r="CM170" s="78">
        <f t="shared" si="457"/>
        <v>5.2451725356050166E-2</v>
      </c>
      <c r="CN170" s="78">
        <f t="shared" si="458"/>
        <v>4.8089352528701598E-2</v>
      </c>
      <c r="CO170" s="78">
        <f t="shared" si="459"/>
        <v>7.9735915169704269E-2</v>
      </c>
      <c r="CP170" s="78">
        <f t="shared" si="460"/>
        <v>5.9885828162419552E-3</v>
      </c>
      <c r="CQ170" s="78">
        <f t="shared" si="461"/>
        <v>4.4398113982483433E-3</v>
      </c>
      <c r="CR170" s="78">
        <f t="shared" si="462"/>
        <v>0.11533184492659075</v>
      </c>
      <c r="CS170" s="78">
        <f t="shared" si="463"/>
        <v>8.6430423509074969E-4</v>
      </c>
      <c r="CT170" s="78">
        <f t="shared" si="464"/>
        <v>2.0263092718749705E-2</v>
      </c>
      <c r="CU170" s="78">
        <f t="shared" si="465"/>
        <v>7.2405063791201194E-2</v>
      </c>
      <c r="CV170" s="78">
        <f t="shared" si="466"/>
        <v>2.550310268296143E-2</v>
      </c>
      <c r="CW170" s="78">
        <f t="shared" si="467"/>
        <v>6.1176471010747557E-3</v>
      </c>
      <c r="CX170" s="78">
        <f t="shared" si="468"/>
        <v>0.11646761063311935</v>
      </c>
      <c r="CY170" s="78">
        <f t="shared" si="469"/>
        <v>1.812062559052522E-2</v>
      </c>
      <c r="CZ170" s="78">
        <f t="shared" si="470"/>
        <v>8.643042350907524E-4</v>
      </c>
      <c r="DA170" s="78">
        <f t="shared" si="471"/>
        <v>0.11396376350736306</v>
      </c>
      <c r="DB170" s="78">
        <f t="shared" si="472"/>
        <v>8.643042350907524E-4</v>
      </c>
      <c r="DC170" s="78">
        <f t="shared" si="473"/>
        <v>9.3003723650516235E-2</v>
      </c>
      <c r="DD170" s="78">
        <f t="shared" si="474"/>
        <v>8.4640357993350679E-2</v>
      </c>
      <c r="DE170" s="78">
        <f t="shared" si="475"/>
        <v>3.17240012119024E-2</v>
      </c>
      <c r="DF170" s="78">
        <f t="shared" si="476"/>
        <v>8.643042350907524E-4</v>
      </c>
      <c r="DG170" s="78">
        <f t="shared" si="477"/>
        <v>1.6520228458598489E-3</v>
      </c>
      <c r="DH170" s="78">
        <f t="shared" si="478"/>
        <v>3.9674361157602936E-2</v>
      </c>
      <c r="DI170" s="78">
        <f t="shared" si="479"/>
        <v>8.643042350907524E-4</v>
      </c>
      <c r="DJ170" s="78">
        <f t="shared" si="480"/>
        <v>8.643042350907524E-4</v>
      </c>
      <c r="DK170" s="78">
        <f t="shared" si="481"/>
        <v>8.6430423509075295E-4</v>
      </c>
      <c r="DN170" s="78">
        <f t="shared" si="353"/>
        <v>0.24465425832905699</v>
      </c>
      <c r="DO170" s="78">
        <f t="shared" si="354"/>
        <v>0.186265575870698</v>
      </c>
      <c r="DP170" s="78">
        <f t="shared" si="355"/>
        <v>0.13825366191289615</v>
      </c>
      <c r="DQ170" s="78">
        <f t="shared" si="356"/>
        <v>0.20549615431078533</v>
      </c>
      <c r="DR170" s="78">
        <f t="shared" si="357"/>
        <v>0.12662454337617182</v>
      </c>
      <c r="DS170" s="78">
        <f t="shared" si="358"/>
        <v>0.14089905327867955</v>
      </c>
      <c r="DT170" s="78">
        <f t="shared" si="359"/>
        <v>0.20886430567163239</v>
      </c>
      <c r="DU170" s="78">
        <f t="shared" si="360"/>
        <v>0.11903556342800309</v>
      </c>
      <c r="DV170" s="78">
        <f t="shared" si="361"/>
        <v>0.12428890629398708</v>
      </c>
      <c r="DW170" s="78">
        <f t="shared" si="362"/>
        <v>0.22049342420835671</v>
      </c>
      <c r="DX170" s="78">
        <f t="shared" si="363"/>
        <v>0.16620898600768075</v>
      </c>
      <c r="DY170" s="78">
        <f t="shared" si="364"/>
        <v>0.14157018755981007</v>
      </c>
      <c r="DZ170" s="78">
        <f t="shared" si="365"/>
        <v>0.2494163039660984</v>
      </c>
      <c r="EA170" s="78">
        <f t="shared" si="366"/>
        <v>0.1338129975680698</v>
      </c>
      <c r="EB170" s="78">
        <f t="shared" si="367"/>
        <v>0.2086960956280608</v>
      </c>
      <c r="EC170" s="78">
        <f t="shared" si="368"/>
        <v>0.29247214938632071</v>
      </c>
      <c r="ED170" s="78">
        <f t="shared" si="369"/>
        <v>0.21023238709086006</v>
      </c>
      <c r="EE170" s="78">
        <f t="shared" si="370"/>
        <v>0.21023238709086006</v>
      </c>
      <c r="EF170" s="78">
        <f t="shared" si="371"/>
        <v>0.11888068628620367</v>
      </c>
      <c r="EG170" s="78">
        <f t="shared" si="372"/>
        <v>7.3914689450455942E-2</v>
      </c>
      <c r="EH170" s="78">
        <f t="shared" si="373"/>
        <v>4.3054992473644291E-2</v>
      </c>
      <c r="EI170" s="78">
        <f t="shared" si="374"/>
        <v>4.3054992473644298E-2</v>
      </c>
      <c r="EJ170" s="78">
        <f t="shared" si="375"/>
        <v>4.2267273862875203E-2</v>
      </c>
      <c r="EK170" s="78">
        <f t="shared" si="376"/>
        <v>6.697017797987323E-2</v>
      </c>
      <c r="EL170" s="78">
        <f t="shared" si="377"/>
        <v>0.11855759910083265</v>
      </c>
      <c r="EM170" s="78">
        <f t="shared" si="378"/>
        <v>0.16578264739444348</v>
      </c>
    </row>
    <row r="171" spans="1:143" x14ac:dyDescent="0.25">
      <c r="A171" s="79">
        <f t="shared" si="482"/>
        <v>8.6420238048473715E-4</v>
      </c>
      <c r="B171">
        <v>1960</v>
      </c>
      <c r="C171" s="79">
        <f t="shared" si="409"/>
        <v>0.29247225670847654</v>
      </c>
      <c r="D171" s="81">
        <f t="shared" si="483"/>
        <v>1E-3</v>
      </c>
      <c r="E171" s="74">
        <f t="shared" si="484"/>
        <v>0.11717654391523399</v>
      </c>
      <c r="F171">
        <v>1960</v>
      </c>
      <c r="G171" s="72">
        <v>230300</v>
      </c>
      <c r="H171" s="27">
        <v>6.4769126889315951E-2</v>
      </c>
      <c r="I171" s="27">
        <v>5.2770996727782682E-2</v>
      </c>
      <c r="J171" s="27">
        <v>4.8382070326702331E-2</v>
      </c>
      <c r="K171" s="27">
        <v>8.0221264218563335E-2</v>
      </c>
      <c r="L171" s="27">
        <v>6.0250350594712515E-3</v>
      </c>
      <c r="M171" s="27">
        <v>4.4668363371942032E-3</v>
      </c>
      <c r="N171" s="27">
        <v>0.11603386485223083</v>
      </c>
      <c r="O171" s="82">
        <v>1E-3</v>
      </c>
      <c r="P171" s="27">
        <v>2.0386433283124707E-2</v>
      </c>
      <c r="Q171" s="27">
        <v>7.2845790266451979E-2</v>
      </c>
      <c r="R171" s="27">
        <v>2.5658338960162053E-2</v>
      </c>
      <c r="S171" s="27">
        <v>6.1548849529943382E-3</v>
      </c>
      <c r="T171" s="27">
        <v>0.11717654391523399</v>
      </c>
      <c r="U171" s="27">
        <v>1.8230925050641458E-2</v>
      </c>
      <c r="V171" s="82">
        <v>1E-3</v>
      </c>
      <c r="W171" s="27">
        <v>0.1146574559808861</v>
      </c>
      <c r="X171" s="82">
        <v>1E-3</v>
      </c>
      <c r="Y171" s="27">
        <v>9.3569833272736713E-2</v>
      </c>
      <c r="Z171" s="27">
        <v>8.5155560172440664E-2</v>
      </c>
      <c r="AA171" s="27">
        <v>3.1917103827974865E-2</v>
      </c>
      <c r="AB171" s="82">
        <v>1E-3</v>
      </c>
      <c r="AC171" s="27">
        <v>1.6620786370955176E-3</v>
      </c>
      <c r="AD171" s="27">
        <v>3.9915857268997039E-2</v>
      </c>
      <c r="AE171" s="82">
        <v>1E-3</v>
      </c>
      <c r="AF171" s="82">
        <v>1E-3</v>
      </c>
      <c r="AG171" s="82">
        <v>1E-3</v>
      </c>
      <c r="AH171" s="75">
        <f t="shared" si="410"/>
        <v>7.4581649613047321E-2</v>
      </c>
      <c r="AI171" s="75">
        <f t="shared" si="411"/>
        <v>6.0765802732041754E-2</v>
      </c>
      <c r="AJ171" s="75">
        <f t="shared" si="412"/>
        <v>5.5711953981197729E-2</v>
      </c>
      <c r="AK171" s="75">
        <f t="shared" si="413"/>
        <v>9.2374785747675686E-2</v>
      </c>
      <c r="AL171" s="75">
        <f t="shared" si="414"/>
        <v>6.9378278709811454E-3</v>
      </c>
      <c r="AM171" s="75">
        <f t="shared" si="415"/>
        <v>5.1435620422791246E-3</v>
      </c>
      <c r="AN171" s="75">
        <f t="shared" si="416"/>
        <v>0.13361299537734381</v>
      </c>
      <c r="AO171" s="80">
        <v>1E-3</v>
      </c>
      <c r="AP171" s="75">
        <f t="shared" si="417"/>
        <v>2.3474977925518101E-2</v>
      </c>
      <c r="AQ171" s="75">
        <f t="shared" si="418"/>
        <v>8.3881927491819455E-2</v>
      </c>
      <c r="AR171" s="75">
        <f t="shared" si="419"/>
        <v>2.9545577312626605E-2</v>
      </c>
      <c r="AS171" s="75">
        <f t="shared" si="420"/>
        <v>7.0873500233729807E-3</v>
      </c>
      <c r="AT171" s="75">
        <f t="shared" si="421"/>
        <v>0.13492879031839194</v>
      </c>
      <c r="AU171" s="75">
        <f t="shared" si="422"/>
        <v>2.099291019581364E-2</v>
      </c>
      <c r="AV171" s="80">
        <v>1E-3</v>
      </c>
      <c r="AW171" s="75">
        <f t="shared" si="423"/>
        <v>0.13202806056199035</v>
      </c>
      <c r="AX171" s="80">
        <v>1E-3</v>
      </c>
      <c r="AY171" s="75">
        <f t="shared" si="424"/>
        <v>0.10774566301355633</v>
      </c>
      <c r="AZ171" s="75">
        <f t="shared" si="425"/>
        <v>9.8056627538565422E-2</v>
      </c>
      <c r="BA171" s="75">
        <f t="shared" si="426"/>
        <v>3.6752545057913061E-2</v>
      </c>
      <c r="BB171" s="80">
        <v>1E-3</v>
      </c>
      <c r="BC171" s="75">
        <f t="shared" si="427"/>
        <v>1.9138835506154884E-3</v>
      </c>
      <c r="BD171" s="75">
        <f t="shared" si="428"/>
        <v>4.5963109645250085E-2</v>
      </c>
      <c r="BE171" s="80">
        <v>1E-3</v>
      </c>
      <c r="BF171" s="80">
        <v>1E-3</v>
      </c>
      <c r="BG171" s="80">
        <v>1E-3</v>
      </c>
      <c r="BH171" s="80"/>
      <c r="BI171" s="73">
        <f t="shared" si="429"/>
        <v>0.81942660884018037</v>
      </c>
      <c r="BJ171" s="73">
        <f t="shared" si="430"/>
        <v>0.66763226510154206</v>
      </c>
      <c r="BK171" s="73">
        <f t="shared" si="431"/>
        <v>0.61210576273827511</v>
      </c>
      <c r="BL171" s="73">
        <f t="shared" si="432"/>
        <v>1.0149193242611538</v>
      </c>
      <c r="BM171" s="73">
        <f t="shared" si="433"/>
        <v>7.6225731054900547E-2</v>
      </c>
      <c r="BN171" s="73">
        <f t="shared" si="434"/>
        <v>5.6512179920012444E-2</v>
      </c>
      <c r="BO171" s="73">
        <f t="shared" si="435"/>
        <v>1.4680024411779984</v>
      </c>
      <c r="BP171" s="73">
        <f t="shared" si="436"/>
        <v>1.0999999999999972E-2</v>
      </c>
      <c r="BQ171" s="73">
        <f t="shared" si="437"/>
        <v>0.25791896068145215</v>
      </c>
      <c r="BR171" s="73">
        <f t="shared" si="438"/>
        <v>0.92160851555601708</v>
      </c>
      <c r="BS171" s="73">
        <f t="shared" si="439"/>
        <v>0.32461647535449023</v>
      </c>
      <c r="BT171" s="73">
        <f t="shared" si="440"/>
        <v>7.7868526982807884E-2</v>
      </c>
      <c r="BU171" s="73">
        <f t="shared" si="441"/>
        <v>1.4824590453435824</v>
      </c>
      <c r="BV171" s="73">
        <f t="shared" si="442"/>
        <v>0.2306485482781904</v>
      </c>
      <c r="BW171" s="73">
        <f t="shared" si="443"/>
        <v>1.1000000000000003E-2</v>
      </c>
      <c r="BX171" s="73">
        <f t="shared" si="444"/>
        <v>1.4505888043421806</v>
      </c>
      <c r="BY171" s="73">
        <f t="shared" si="445"/>
        <v>1.1000000000000003E-2</v>
      </c>
      <c r="BZ171" s="73">
        <f t="shared" si="446"/>
        <v>1.1837987456500287</v>
      </c>
      <c r="CA171" s="73">
        <f t="shared" si="447"/>
        <v>1.0773455695216325</v>
      </c>
      <c r="CB171" s="73">
        <f t="shared" si="448"/>
        <v>0.40379923907962367</v>
      </c>
      <c r="CC171" s="73">
        <f t="shared" si="449"/>
        <v>1.1000000000000003E-2</v>
      </c>
      <c r="CD171" s="73">
        <f t="shared" si="450"/>
        <v>2.1027787877213936E-2</v>
      </c>
      <c r="CE171" s="73">
        <f t="shared" si="451"/>
        <v>0.50499546823871588</v>
      </c>
      <c r="CF171" s="73">
        <f t="shared" si="452"/>
        <v>1.1000000000000003E-2</v>
      </c>
      <c r="CG171" s="73">
        <f t="shared" si="453"/>
        <v>1.1000000000000003E-2</v>
      </c>
      <c r="CH171" s="73">
        <f t="shared" si="454"/>
        <v>1.100000000000001E-2</v>
      </c>
      <c r="CI171" s="73"/>
      <c r="CJ171" s="73">
        <f t="shared" si="455"/>
        <v>12.728499999999993</v>
      </c>
      <c r="CK171" s="73"/>
      <c r="CL171" s="78">
        <f t="shared" si="456"/>
        <v>6.4377311453838307E-2</v>
      </c>
      <c r="CM171" s="78">
        <f t="shared" si="457"/>
        <v>5.2451762980833753E-2</v>
      </c>
      <c r="CN171" s="78">
        <f t="shared" si="458"/>
        <v>4.8089387024258586E-2</v>
      </c>
      <c r="CO171" s="78">
        <f t="shared" si="459"/>
        <v>7.9735972366041116E-2</v>
      </c>
      <c r="CP171" s="78">
        <f t="shared" si="460"/>
        <v>5.9885871119849622E-3</v>
      </c>
      <c r="CQ171" s="78">
        <f t="shared" si="461"/>
        <v>4.4398145830233313E-3</v>
      </c>
      <c r="CR171" s="78">
        <f t="shared" si="462"/>
        <v>0.11533192765667589</v>
      </c>
      <c r="CS171" s="78">
        <f t="shared" si="463"/>
        <v>8.6420238048473715E-4</v>
      </c>
      <c r="CT171" s="78">
        <f t="shared" si="464"/>
        <v>2.0263107253914624E-2</v>
      </c>
      <c r="CU171" s="78">
        <f t="shared" si="465"/>
        <v>7.2405115728956082E-2</v>
      </c>
      <c r="CV171" s="78">
        <f t="shared" si="466"/>
        <v>2.5503120976901474E-2</v>
      </c>
      <c r="CW171" s="78">
        <f t="shared" si="467"/>
        <v>6.1176514893984306E-3</v>
      </c>
      <c r="CX171" s="78">
        <f t="shared" si="468"/>
        <v>0.11646769417791437</v>
      </c>
      <c r="CY171" s="78">
        <f t="shared" si="469"/>
        <v>1.8120638588851046E-2</v>
      </c>
      <c r="CZ171" s="78">
        <f t="shared" si="470"/>
        <v>8.6420238048473964E-4</v>
      </c>
      <c r="DA171" s="78">
        <f t="shared" si="471"/>
        <v>0.11396384525609313</v>
      </c>
      <c r="DB171" s="78">
        <f t="shared" si="472"/>
        <v>8.6420238048473964E-4</v>
      </c>
      <c r="DC171" s="78">
        <f t="shared" si="473"/>
        <v>9.3003790364145758E-2</v>
      </c>
      <c r="DD171" s="78">
        <f t="shared" si="474"/>
        <v>8.4640418707752921E-2</v>
      </c>
      <c r="DE171" s="78">
        <f t="shared" si="475"/>
        <v>3.1724023968230652E-2</v>
      </c>
      <c r="DF171" s="78">
        <f t="shared" si="476"/>
        <v>8.6420238048473964E-4</v>
      </c>
      <c r="DG171" s="78">
        <f t="shared" si="477"/>
        <v>1.6520240308924026E-3</v>
      </c>
      <c r="DH171" s="78">
        <f t="shared" si="478"/>
        <v>3.9674389616900355E-2</v>
      </c>
      <c r="DI171" s="78">
        <f t="shared" si="479"/>
        <v>8.6420238048473964E-4</v>
      </c>
      <c r="DJ171" s="78">
        <f t="shared" si="480"/>
        <v>8.6420238048473964E-4</v>
      </c>
      <c r="DK171" s="78">
        <f t="shared" si="481"/>
        <v>8.6420238048474018E-4</v>
      </c>
      <c r="DN171" s="78">
        <f t="shared" si="353"/>
        <v>0.24465443382497176</v>
      </c>
      <c r="DO171" s="78">
        <f t="shared" si="354"/>
        <v>0.18626570948311844</v>
      </c>
      <c r="DP171" s="78">
        <f t="shared" si="355"/>
        <v>0.13825376108530801</v>
      </c>
      <c r="DQ171" s="78">
        <f t="shared" si="356"/>
        <v>0.20549630171772532</v>
      </c>
      <c r="DR171" s="78">
        <f t="shared" si="357"/>
        <v>0.12662453173216892</v>
      </c>
      <c r="DS171" s="78">
        <f t="shared" si="358"/>
        <v>0.14089905187409857</v>
      </c>
      <c r="DT171" s="78">
        <f t="shared" si="359"/>
        <v>0.20886435302003134</v>
      </c>
      <c r="DU171" s="78">
        <f t="shared" si="360"/>
        <v>0.11903554634025693</v>
      </c>
      <c r="DV171" s="78">
        <f t="shared" si="361"/>
        <v>0.12428899544917062</v>
      </c>
      <c r="DW171" s="78">
        <f t="shared" si="362"/>
        <v>0.22049358237317035</v>
      </c>
      <c r="DX171" s="78">
        <f t="shared" si="363"/>
        <v>0.16620910523306531</v>
      </c>
      <c r="DY171" s="78">
        <f t="shared" si="364"/>
        <v>0.14157018663664858</v>
      </c>
      <c r="DZ171" s="78">
        <f t="shared" si="365"/>
        <v>0.24941638040334327</v>
      </c>
      <c r="EA171" s="78">
        <f t="shared" si="366"/>
        <v>0.13381288860591364</v>
      </c>
      <c r="EB171" s="78">
        <f t="shared" si="367"/>
        <v>0.20869604038120837</v>
      </c>
      <c r="EC171" s="78">
        <f t="shared" si="368"/>
        <v>0.29247225670847654</v>
      </c>
      <c r="ED171" s="78">
        <f t="shared" si="369"/>
        <v>0.21023243542061407</v>
      </c>
      <c r="EE171" s="78">
        <f t="shared" si="370"/>
        <v>0.21023243542061407</v>
      </c>
      <c r="EF171" s="78">
        <f t="shared" si="371"/>
        <v>0.11888066908736071</v>
      </c>
      <c r="EG171" s="78">
        <f t="shared" si="372"/>
        <v>7.3914639996508158E-2</v>
      </c>
      <c r="EH171" s="78">
        <f t="shared" si="373"/>
        <v>4.3054818408762241E-2</v>
      </c>
      <c r="EI171" s="78">
        <f t="shared" si="374"/>
        <v>4.3054818408762241E-2</v>
      </c>
      <c r="EJ171" s="78">
        <f t="shared" si="375"/>
        <v>4.2266996758354582E-2</v>
      </c>
      <c r="EK171" s="78">
        <f t="shared" si="376"/>
        <v>6.6969918595292527E-2</v>
      </c>
      <c r="EL171" s="78">
        <f t="shared" si="377"/>
        <v>0.11855747919564155</v>
      </c>
      <c r="EM171" s="78">
        <f t="shared" si="378"/>
        <v>0.16578266383941537</v>
      </c>
    </row>
    <row r="172" spans="1:143" x14ac:dyDescent="0.25">
      <c r="A172" s="79">
        <f t="shared" si="482"/>
        <v>8.6108045505231578E-4</v>
      </c>
      <c r="B172">
        <v>1961</v>
      </c>
      <c r="C172" s="79">
        <f t="shared" si="409"/>
        <v>0.29122190409633519</v>
      </c>
      <c r="D172" s="81">
        <f t="shared" si="483"/>
        <v>1E-3</v>
      </c>
      <c r="E172" s="74">
        <f t="shared" si="484"/>
        <v>0.12462387161484453</v>
      </c>
      <c r="F172">
        <v>1961</v>
      </c>
      <c r="G172" s="72">
        <v>239896</v>
      </c>
      <c r="H172" s="27">
        <v>6.7477432296890669E-2</v>
      </c>
      <c r="I172" s="27">
        <v>4.862086258776329E-2</v>
      </c>
      <c r="J172" s="27">
        <v>4.8896690070210629E-2</v>
      </c>
      <c r="K172" s="27">
        <v>8.6559679037111328E-2</v>
      </c>
      <c r="L172" s="27">
        <v>5.7673019057171513E-3</v>
      </c>
      <c r="M172" s="27">
        <v>3.9368104312938815E-3</v>
      </c>
      <c r="N172" s="27">
        <v>0.12462387161484453</v>
      </c>
      <c r="O172" s="82">
        <v>1E-3</v>
      </c>
      <c r="P172" s="27">
        <v>1.8630892678034101E-2</v>
      </c>
      <c r="Q172" s="27">
        <v>7.1740220661985959E-2</v>
      </c>
      <c r="R172" s="27">
        <v>2.6128385155466401E-2</v>
      </c>
      <c r="S172" s="27">
        <v>7.271815446339017E-3</v>
      </c>
      <c r="T172" s="27">
        <v>0.1238716148445336</v>
      </c>
      <c r="U172" s="27">
        <v>1.60481444332999E-2</v>
      </c>
      <c r="V172" s="82">
        <v>1E-3</v>
      </c>
      <c r="W172" s="27">
        <v>0.10942828485456368</v>
      </c>
      <c r="X172" s="82">
        <v>1E-3</v>
      </c>
      <c r="Y172" s="27">
        <v>9.0220661985957878E-2</v>
      </c>
      <c r="Z172" s="27">
        <v>7.9413239719157466E-2</v>
      </c>
      <c r="AA172" s="27">
        <v>3.3049147442326982E-2</v>
      </c>
      <c r="AB172" s="82">
        <v>1E-3</v>
      </c>
      <c r="AC172" s="82">
        <v>1E-3</v>
      </c>
      <c r="AD172" s="27">
        <v>3.8314944834503512E-2</v>
      </c>
      <c r="AE172" s="82">
        <v>1E-3</v>
      </c>
      <c r="AF172" s="82">
        <v>1E-3</v>
      </c>
      <c r="AG172" s="82">
        <v>1E-3</v>
      </c>
      <c r="AH172" s="75">
        <f t="shared" si="410"/>
        <v>8.0937830491474419E-2</v>
      </c>
      <c r="AI172" s="75">
        <f t="shared" si="411"/>
        <v>5.8319752256770309E-2</v>
      </c>
      <c r="AJ172" s="75">
        <f t="shared" si="412"/>
        <v>5.8650601805416244E-2</v>
      </c>
      <c r="AK172" s="75">
        <f t="shared" si="413"/>
        <v>0.10382660381143428</v>
      </c>
      <c r="AL172" s="75">
        <f t="shared" si="414"/>
        <v>6.9177632898696087E-3</v>
      </c>
      <c r="AM172" s="75">
        <f t="shared" si="415"/>
        <v>4.7221253761283851E-3</v>
      </c>
      <c r="AN172" s="75">
        <f t="shared" si="416"/>
        <v>0.14948384152457372</v>
      </c>
      <c r="AO172" s="80">
        <v>1E-3</v>
      </c>
      <c r="AP172" s="75">
        <f t="shared" si="417"/>
        <v>2.2347383149448341E-2</v>
      </c>
      <c r="AQ172" s="75">
        <f t="shared" si="418"/>
        <v>8.6050959879638927E-2</v>
      </c>
      <c r="AR172" s="75">
        <f t="shared" si="419"/>
        <v>3.1340475426278838E-2</v>
      </c>
      <c r="AS172" s="75">
        <f t="shared" si="420"/>
        <v>8.7223971915747246E-3</v>
      </c>
      <c r="AT172" s="75">
        <f t="shared" si="421"/>
        <v>0.14858152457372117</v>
      </c>
      <c r="AU172" s="75">
        <f t="shared" si="422"/>
        <v>1.9249428284854563E-2</v>
      </c>
      <c r="AV172" s="80">
        <v>1E-3</v>
      </c>
      <c r="AW172" s="75">
        <f t="shared" si="423"/>
        <v>0.13125703911735206</v>
      </c>
      <c r="AX172" s="80">
        <v>1E-3</v>
      </c>
      <c r="AY172" s="75">
        <f t="shared" si="424"/>
        <v>0.10821787963891674</v>
      </c>
      <c r="AZ172" s="75">
        <f t="shared" si="425"/>
        <v>9.5254592778334993E-2</v>
      </c>
      <c r="BA172" s="75">
        <f t="shared" si="426"/>
        <v>3.9641791374122368E-2</v>
      </c>
      <c r="BB172" s="80">
        <v>1E-3</v>
      </c>
      <c r="BC172" s="80">
        <v>1E-3</v>
      </c>
      <c r="BD172" s="75">
        <f t="shared" si="428"/>
        <v>4.5958010030090271E-2</v>
      </c>
      <c r="BE172" s="80">
        <v>1E-3</v>
      </c>
      <c r="BF172" s="80">
        <v>1E-3</v>
      </c>
      <c r="BG172" s="80">
        <v>1E-3</v>
      </c>
      <c r="BH172" s="80"/>
      <c r="BI172" s="73">
        <f t="shared" si="429"/>
        <v>0.90036443933165478</v>
      </c>
      <c r="BJ172" s="73">
        <f t="shared" si="430"/>
        <v>0.72595201735831238</v>
      </c>
      <c r="BK172" s="73">
        <f t="shared" si="431"/>
        <v>0.67075636454369136</v>
      </c>
      <c r="BL172" s="73">
        <f t="shared" si="432"/>
        <v>1.1187459280725882</v>
      </c>
      <c r="BM172" s="73">
        <f t="shared" si="433"/>
        <v>8.3143494344770155E-2</v>
      </c>
      <c r="BN172" s="73">
        <f t="shared" si="434"/>
        <v>6.123430529614083E-2</v>
      </c>
      <c r="BO172" s="73">
        <f t="shared" si="435"/>
        <v>1.6174862827025722</v>
      </c>
      <c r="BP172" s="73">
        <f t="shared" si="436"/>
        <v>1.1999999999999972E-2</v>
      </c>
      <c r="BQ172" s="73">
        <f t="shared" si="437"/>
        <v>0.28026634383090049</v>
      </c>
      <c r="BR172" s="73">
        <f t="shared" si="438"/>
        <v>1.007659475435656</v>
      </c>
      <c r="BS172" s="73">
        <f t="shared" si="439"/>
        <v>0.35595695078076905</v>
      </c>
      <c r="BT172" s="73">
        <f t="shared" si="440"/>
        <v>8.6590924174382605E-2</v>
      </c>
      <c r="BU172" s="73">
        <f t="shared" si="441"/>
        <v>1.6310405699173036</v>
      </c>
      <c r="BV172" s="73">
        <f t="shared" si="442"/>
        <v>0.24989797656304497</v>
      </c>
      <c r="BW172" s="73">
        <f t="shared" si="443"/>
        <v>1.2000000000000004E-2</v>
      </c>
      <c r="BX172" s="73">
        <f t="shared" si="444"/>
        <v>1.5818458434595326</v>
      </c>
      <c r="BY172" s="73">
        <f t="shared" si="445"/>
        <v>1.2000000000000004E-2</v>
      </c>
      <c r="BZ172" s="73">
        <f t="shared" si="446"/>
        <v>1.2920166252889456</v>
      </c>
      <c r="CA172" s="73">
        <f t="shared" si="447"/>
        <v>1.1726001622999676</v>
      </c>
      <c r="CB172" s="73">
        <f t="shared" si="448"/>
        <v>0.44344103045374605</v>
      </c>
      <c r="CC172" s="73">
        <f t="shared" si="449"/>
        <v>1.2000000000000004E-2</v>
      </c>
      <c r="CD172" s="73">
        <f t="shared" si="450"/>
        <v>2.2027787877213937E-2</v>
      </c>
      <c r="CE172" s="73">
        <f t="shared" si="451"/>
        <v>0.55095347826880614</v>
      </c>
      <c r="CF172" s="73">
        <f t="shared" si="452"/>
        <v>1.2000000000000004E-2</v>
      </c>
      <c r="CG172" s="73">
        <f t="shared" si="453"/>
        <v>1.2000000000000004E-2</v>
      </c>
      <c r="CH172" s="73">
        <f t="shared" si="454"/>
        <v>1.2000000000000011E-2</v>
      </c>
      <c r="CI172" s="73"/>
      <c r="CJ172" s="73">
        <f t="shared" si="455"/>
        <v>13.935980000000001</v>
      </c>
      <c r="CK172" s="73"/>
      <c r="CL172" s="78">
        <f t="shared" si="456"/>
        <v>6.4607185094385525E-2</v>
      </c>
      <c r="CM172" s="78">
        <f t="shared" si="457"/>
        <v>5.2091924454420312E-2</v>
      </c>
      <c r="CN172" s="78">
        <f t="shared" si="458"/>
        <v>4.8131266300876677E-2</v>
      </c>
      <c r="CO172" s="78">
        <f t="shared" si="459"/>
        <v>8.0277521069389318E-2</v>
      </c>
      <c r="CP172" s="78">
        <f t="shared" si="460"/>
        <v>5.9661031620862077E-3</v>
      </c>
      <c r="CQ172" s="78">
        <f t="shared" si="461"/>
        <v>4.3939719557677913E-3</v>
      </c>
      <c r="CR172" s="78">
        <f t="shared" si="462"/>
        <v>0.1160654853625344</v>
      </c>
      <c r="CS172" s="78">
        <f t="shared" si="463"/>
        <v>8.6108045505231578E-4</v>
      </c>
      <c r="CT172" s="78">
        <f t="shared" si="464"/>
        <v>2.0110989240146763E-2</v>
      </c>
      <c r="CU172" s="78">
        <f t="shared" si="465"/>
        <v>7.2306323303826206E-2</v>
      </c>
      <c r="CV172" s="78">
        <f t="shared" si="466"/>
        <v>2.5542297763111673E-2</v>
      </c>
      <c r="CW172" s="78">
        <f t="shared" si="467"/>
        <v>6.2134793659565099E-3</v>
      </c>
      <c r="CX172" s="78">
        <f t="shared" si="468"/>
        <v>0.11703809634609863</v>
      </c>
      <c r="CY172" s="78">
        <f t="shared" si="469"/>
        <v>1.7931855281296684E-2</v>
      </c>
      <c r="CZ172" s="78">
        <f t="shared" si="470"/>
        <v>8.6108045505231805E-4</v>
      </c>
      <c r="DA172" s="78">
        <f t="shared" si="471"/>
        <v>0.11350804489239598</v>
      </c>
      <c r="DB172" s="78">
        <f t="shared" si="472"/>
        <v>8.6108045505231805E-4</v>
      </c>
      <c r="DC172" s="78">
        <f t="shared" si="473"/>
        <v>9.2710855303247103E-2</v>
      </c>
      <c r="DD172" s="78">
        <f t="shared" si="474"/>
        <v>8.414192344563981E-2</v>
      </c>
      <c r="DE172" s="78">
        <f t="shared" si="475"/>
        <v>3.1819867024331698E-2</v>
      </c>
      <c r="DF172" s="78">
        <f t="shared" si="476"/>
        <v>8.6108045505231805E-4</v>
      </c>
      <c r="DG172" s="78">
        <f t="shared" si="477"/>
        <v>1.5806414674256089E-3</v>
      </c>
      <c r="DH172" s="78">
        <f t="shared" si="478"/>
        <v>3.9534605981696738E-2</v>
      </c>
      <c r="DI172" s="78">
        <f t="shared" si="479"/>
        <v>8.6108045505231805E-4</v>
      </c>
      <c r="DJ172" s="78">
        <f t="shared" si="480"/>
        <v>8.6108045505231805E-4</v>
      </c>
      <c r="DK172" s="78">
        <f t="shared" si="481"/>
        <v>8.6108045505231849E-4</v>
      </c>
      <c r="DN172" s="78">
        <f t="shared" si="353"/>
        <v>0.24510789691907184</v>
      </c>
      <c r="DO172" s="78">
        <f t="shared" si="354"/>
        <v>0.18646681498677251</v>
      </c>
      <c r="DP172" s="78">
        <f t="shared" si="355"/>
        <v>0.13876886248812001</v>
      </c>
      <c r="DQ172" s="78">
        <f t="shared" si="356"/>
        <v>0.20670308154977773</v>
      </c>
      <c r="DR172" s="78">
        <f t="shared" si="357"/>
        <v>0.1272866409354407</v>
      </c>
      <c r="DS172" s="78">
        <f t="shared" si="358"/>
        <v>0.14143152701350128</v>
      </c>
      <c r="DT172" s="78">
        <f t="shared" si="359"/>
        <v>0.20934387836155971</v>
      </c>
      <c r="DU172" s="78">
        <f t="shared" si="360"/>
        <v>0.11882069076213696</v>
      </c>
      <c r="DV172" s="78">
        <f t="shared" si="361"/>
        <v>0.12417308967304115</v>
      </c>
      <c r="DW172" s="78">
        <f t="shared" si="362"/>
        <v>0.22110019677899301</v>
      </c>
      <c r="DX172" s="78">
        <f t="shared" si="363"/>
        <v>0.16672572875646349</v>
      </c>
      <c r="DY172" s="78">
        <f t="shared" si="364"/>
        <v>0.14204451144840413</v>
      </c>
      <c r="DZ172" s="78">
        <f t="shared" si="365"/>
        <v>0.24933907697484359</v>
      </c>
      <c r="EA172" s="78">
        <f t="shared" si="366"/>
        <v>0.1331620610837973</v>
      </c>
      <c r="EB172" s="78">
        <f t="shared" si="367"/>
        <v>0.20794106110574773</v>
      </c>
      <c r="EC172" s="78">
        <f t="shared" si="368"/>
        <v>0.29122190409633519</v>
      </c>
      <c r="ED172" s="78">
        <f t="shared" si="369"/>
        <v>0.20953372622827093</v>
      </c>
      <c r="EE172" s="78">
        <f t="shared" si="370"/>
        <v>0.20953372622827093</v>
      </c>
      <c r="EF172" s="78">
        <f t="shared" si="371"/>
        <v>0.11840351239244944</v>
      </c>
      <c r="EG172" s="78">
        <f t="shared" si="372"/>
        <v>7.3796194928506365E-2</v>
      </c>
      <c r="EH172" s="78">
        <f t="shared" si="373"/>
        <v>4.2837408359226982E-2</v>
      </c>
      <c r="EI172" s="78">
        <f t="shared" si="374"/>
        <v>4.2837408359226975E-2</v>
      </c>
      <c r="EJ172" s="78">
        <f t="shared" si="375"/>
        <v>4.2117847346853685E-2</v>
      </c>
      <c r="EK172" s="78">
        <f t="shared" si="376"/>
        <v>6.7190426459542485E-2</v>
      </c>
      <c r="EL172" s="78">
        <f t="shared" si="377"/>
        <v>0.11842127045891046</v>
      </c>
      <c r="EM172" s="78">
        <f t="shared" si="378"/>
        <v>0.16569145630473481</v>
      </c>
    </row>
    <row r="173" spans="1:143" x14ac:dyDescent="0.25">
      <c r="A173" s="79">
        <f t="shared" si="482"/>
        <v>8.5930642073757401E-4</v>
      </c>
      <c r="B173">
        <v>1962</v>
      </c>
      <c r="C173" s="79">
        <f t="shared" si="409"/>
        <v>0.29038587378170627</v>
      </c>
      <c r="D173" s="81">
        <f t="shared" si="483"/>
        <v>1E-3</v>
      </c>
      <c r="E173" s="74">
        <f t="shared" si="484"/>
        <v>0.12026048476314996</v>
      </c>
      <c r="F173">
        <v>1962</v>
      </c>
      <c r="G173" s="72">
        <v>237100</v>
      </c>
      <c r="H173" s="27">
        <v>7.1859599718394854E-2</v>
      </c>
      <c r="I173" s="27">
        <v>4.8752891481444231E-2</v>
      </c>
      <c r="J173" s="27">
        <v>5.0060343960575279E-2</v>
      </c>
      <c r="K173" s="27">
        <v>0.10253444634416173</v>
      </c>
      <c r="L173" s="27">
        <v>5.4058131348687522E-3</v>
      </c>
      <c r="M173" s="27">
        <v>2.2126118877602331E-3</v>
      </c>
      <c r="N173" s="27">
        <v>0.11809815950920245</v>
      </c>
      <c r="O173" s="82">
        <v>1E-3</v>
      </c>
      <c r="P173" s="27">
        <v>1.6544302524389019E-2</v>
      </c>
      <c r="Q173" s="27">
        <v>7.2111032887458515E-2</v>
      </c>
      <c r="R173" s="27">
        <v>2.2050688926883236E-2</v>
      </c>
      <c r="S173" s="27">
        <v>3.5452076837976464E-3</v>
      </c>
      <c r="T173" s="27">
        <v>0.12026048476314996</v>
      </c>
      <c r="U173" s="27">
        <v>1.679573569345268E-2</v>
      </c>
      <c r="V173" s="82">
        <v>1E-3</v>
      </c>
      <c r="W173" s="27">
        <v>0.10967514834556975</v>
      </c>
      <c r="X173" s="82">
        <v>1E-3</v>
      </c>
      <c r="Y173" s="27">
        <v>8.7347882932716489E-2</v>
      </c>
      <c r="Z173" s="27">
        <v>8.4406114854671629E-2</v>
      </c>
      <c r="AA173" s="27">
        <v>3.0800563210298702E-2</v>
      </c>
      <c r="AB173" s="82">
        <v>1E-3</v>
      </c>
      <c r="AC173" s="27">
        <v>1.6846022327265413E-3</v>
      </c>
      <c r="AD173" s="27">
        <v>3.5854369908478324E-2</v>
      </c>
      <c r="AE173" s="82">
        <v>1E-3</v>
      </c>
      <c r="AF173" s="82">
        <v>1E-3</v>
      </c>
      <c r="AG173" s="82">
        <v>1E-3</v>
      </c>
      <c r="AH173" s="75">
        <f t="shared" si="410"/>
        <v>8.5189555466157113E-2</v>
      </c>
      <c r="AI173" s="75">
        <f t="shared" si="411"/>
        <v>5.7796552851252139E-2</v>
      </c>
      <c r="AJ173" s="75">
        <f t="shared" si="412"/>
        <v>5.934653776526199E-2</v>
      </c>
      <c r="AK173" s="75">
        <f t="shared" si="413"/>
        <v>0.12155458614100373</v>
      </c>
      <c r="AL173" s="75">
        <f t="shared" si="414"/>
        <v>6.408591471386906E-3</v>
      </c>
      <c r="AM173" s="75">
        <f t="shared" si="415"/>
        <v>2.6230513929397562E-3</v>
      </c>
      <c r="AN173" s="75">
        <f t="shared" si="416"/>
        <v>0.1400053680981595</v>
      </c>
      <c r="AO173" s="80">
        <v>1E-3</v>
      </c>
      <c r="AP173" s="75">
        <f t="shared" si="417"/>
        <v>1.9613270642663182E-2</v>
      </c>
      <c r="AQ173" s="75">
        <f t="shared" si="418"/>
        <v>8.548762948808207E-2</v>
      </c>
      <c r="AR173" s="75">
        <f t="shared" si="419"/>
        <v>2.6141091722820073E-2</v>
      </c>
      <c r="AS173" s="75">
        <f t="shared" si="420"/>
        <v>4.20284370914211E-3</v>
      </c>
      <c r="AT173" s="75">
        <f t="shared" si="421"/>
        <v>0.14256880468671429</v>
      </c>
      <c r="AU173" s="75">
        <f t="shared" si="422"/>
        <v>1.9911344664588153E-2</v>
      </c>
      <c r="AV173" s="80">
        <v>1E-3</v>
      </c>
      <c r="AW173" s="75">
        <f t="shared" si="423"/>
        <v>0.13001988836367295</v>
      </c>
      <c r="AX173" s="80">
        <v>1E-3</v>
      </c>
      <c r="AY173" s="75">
        <f t="shared" si="424"/>
        <v>0.10355091521673539</v>
      </c>
      <c r="AZ173" s="75">
        <f t="shared" si="425"/>
        <v>0.10006344916021322</v>
      </c>
      <c r="BA173" s="75">
        <f t="shared" si="426"/>
        <v>3.6514067685809108E-2</v>
      </c>
      <c r="BB173" s="80">
        <v>1E-3</v>
      </c>
      <c r="BC173" s="75">
        <f>AC173*$G173/200000</f>
        <v>1.9970959468973144E-3</v>
      </c>
      <c r="BD173" s="75">
        <f t="shared" si="428"/>
        <v>4.2505355526501053E-2</v>
      </c>
      <c r="BE173" s="80">
        <v>1E-3</v>
      </c>
      <c r="BF173" s="80">
        <v>1E-3</v>
      </c>
      <c r="BG173" s="80">
        <v>1E-3</v>
      </c>
      <c r="BH173" s="80"/>
      <c r="BI173" s="73">
        <f t="shared" si="429"/>
        <v>0.98555399479781192</v>
      </c>
      <c r="BJ173" s="73">
        <f t="shared" si="430"/>
        <v>0.78374857020956457</v>
      </c>
      <c r="BK173" s="73">
        <f t="shared" si="431"/>
        <v>0.73010290230895336</v>
      </c>
      <c r="BL173" s="73">
        <f t="shared" si="432"/>
        <v>1.2403005142135919</v>
      </c>
      <c r="BM173" s="73">
        <f t="shared" si="433"/>
        <v>8.9552085816157062E-2</v>
      </c>
      <c r="BN173" s="73">
        <f t="shared" si="434"/>
        <v>6.3857356689080588E-2</v>
      </c>
      <c r="BO173" s="73">
        <f t="shared" si="435"/>
        <v>1.7574916508007317</v>
      </c>
      <c r="BP173" s="73">
        <f t="shared" si="436"/>
        <v>1.2999999999999973E-2</v>
      </c>
      <c r="BQ173" s="73">
        <f t="shared" si="437"/>
        <v>0.29987961447356365</v>
      </c>
      <c r="BR173" s="73">
        <f t="shared" si="438"/>
        <v>1.093147104923738</v>
      </c>
      <c r="BS173" s="73">
        <f t="shared" si="439"/>
        <v>0.38209804250358914</v>
      </c>
      <c r="BT173" s="73">
        <f t="shared" si="440"/>
        <v>9.0793767883524709E-2</v>
      </c>
      <c r="BU173" s="73">
        <f t="shared" si="441"/>
        <v>1.7736093746040178</v>
      </c>
      <c r="BV173" s="73">
        <f t="shared" si="442"/>
        <v>0.26980932122763313</v>
      </c>
      <c r="BW173" s="73">
        <f t="shared" si="443"/>
        <v>1.3000000000000005E-2</v>
      </c>
      <c r="BX173" s="73">
        <f t="shared" si="444"/>
        <v>1.7118657318232056</v>
      </c>
      <c r="BY173" s="73">
        <f t="shared" si="445"/>
        <v>1.3000000000000005E-2</v>
      </c>
      <c r="BZ173" s="73">
        <f t="shared" si="446"/>
        <v>1.3955675405056809</v>
      </c>
      <c r="CA173" s="73">
        <f t="shared" si="447"/>
        <v>1.2726636114601808</v>
      </c>
      <c r="CB173" s="73">
        <f t="shared" si="448"/>
        <v>0.47995509813955517</v>
      </c>
      <c r="CC173" s="73">
        <f t="shared" si="449"/>
        <v>1.3000000000000005E-2</v>
      </c>
      <c r="CD173" s="73">
        <f t="shared" si="450"/>
        <v>2.4024883824111252E-2</v>
      </c>
      <c r="CE173" s="73">
        <f t="shared" si="451"/>
        <v>0.59345883379530717</v>
      </c>
      <c r="CF173" s="73">
        <f t="shared" si="452"/>
        <v>1.3000000000000005E-2</v>
      </c>
      <c r="CG173" s="73">
        <f t="shared" si="453"/>
        <v>1.3000000000000005E-2</v>
      </c>
      <c r="CH173" s="73">
        <f t="shared" si="454"/>
        <v>1.3000000000000012E-2</v>
      </c>
      <c r="CI173" s="73"/>
      <c r="CJ173" s="73">
        <f t="shared" si="455"/>
        <v>15.12848</v>
      </c>
      <c r="CK173" s="73"/>
      <c r="CL173" s="78">
        <f t="shared" si="456"/>
        <v>6.5145605824102087E-2</v>
      </c>
      <c r="CM173" s="78">
        <f t="shared" si="457"/>
        <v>5.1806167586536424E-2</v>
      </c>
      <c r="CN173" s="78">
        <f t="shared" si="458"/>
        <v>4.8260162442555592E-2</v>
      </c>
      <c r="CO173" s="78">
        <f t="shared" si="459"/>
        <v>8.1984476577527415E-2</v>
      </c>
      <c r="CP173" s="78">
        <f t="shared" si="460"/>
        <v>5.9194371024820121E-3</v>
      </c>
      <c r="CQ173" s="78">
        <f t="shared" si="461"/>
        <v>4.2210028164812721E-3</v>
      </c>
      <c r="CR173" s="78">
        <f t="shared" si="462"/>
        <v>0.11617106614813462</v>
      </c>
      <c r="CS173" s="78">
        <f t="shared" si="463"/>
        <v>8.5930642073757401E-4</v>
      </c>
      <c r="CT173" s="78">
        <f t="shared" si="464"/>
        <v>1.9822190628110931E-2</v>
      </c>
      <c r="CU173" s="78">
        <f t="shared" si="465"/>
        <v>7.2257563543973891E-2</v>
      </c>
      <c r="CV173" s="78">
        <f t="shared" si="466"/>
        <v>2.5256869328814869E-2</v>
      </c>
      <c r="CW173" s="78">
        <f t="shared" si="467"/>
        <v>6.0015129004053749E-3</v>
      </c>
      <c r="CX173" s="78">
        <f t="shared" si="468"/>
        <v>0.11723645565212221</v>
      </c>
      <c r="CY173" s="78">
        <f t="shared" si="469"/>
        <v>1.7834529392750171E-2</v>
      </c>
      <c r="CZ173" s="78">
        <f t="shared" si="470"/>
        <v>8.5930642073757607E-4</v>
      </c>
      <c r="DA173" s="78">
        <f t="shared" si="471"/>
        <v>0.11315517036894689</v>
      </c>
      <c r="DB173" s="78">
        <f t="shared" si="472"/>
        <v>8.5930642073757607E-4</v>
      </c>
      <c r="DC173" s="78">
        <f t="shared" si="473"/>
        <v>9.2247703702267578E-2</v>
      </c>
      <c r="DD173" s="78">
        <f t="shared" si="474"/>
        <v>8.412369328975422E-2</v>
      </c>
      <c r="DE173" s="78">
        <f t="shared" si="475"/>
        <v>3.1725269038234853E-2</v>
      </c>
      <c r="DF173" s="78">
        <f t="shared" si="476"/>
        <v>8.5930642073757607E-4</v>
      </c>
      <c r="DG173" s="78">
        <f t="shared" si="477"/>
        <v>1.5880566867333171E-3</v>
      </c>
      <c r="DH173" s="78">
        <f t="shared" si="478"/>
        <v>3.9227922024903175E-2</v>
      </c>
      <c r="DI173" s="78">
        <f t="shared" si="479"/>
        <v>8.5930642073757607E-4</v>
      </c>
      <c r="DJ173" s="78">
        <f t="shared" si="480"/>
        <v>8.5930642073757607E-4</v>
      </c>
      <c r="DK173" s="78">
        <f t="shared" si="481"/>
        <v>8.5930642073757651E-4</v>
      </c>
      <c r="DN173" s="78">
        <f t="shared" si="353"/>
        <v>0.24719641243072152</v>
      </c>
      <c r="DO173" s="78">
        <f t="shared" si="354"/>
        <v>0.18797024370910145</v>
      </c>
      <c r="DP173" s="78">
        <f t="shared" si="355"/>
        <v>0.14038507893904631</v>
      </c>
      <c r="DQ173" s="78">
        <f t="shared" si="356"/>
        <v>0.20829598264462532</v>
      </c>
      <c r="DR173" s="78">
        <f t="shared" si="357"/>
        <v>0.12717081248783549</v>
      </c>
      <c r="DS173" s="78">
        <f t="shared" si="358"/>
        <v>0.14107356601346441</v>
      </c>
      <c r="DT173" s="78">
        <f t="shared" si="359"/>
        <v>0.20911012674095703</v>
      </c>
      <c r="DU173" s="78">
        <f t="shared" si="360"/>
        <v>0.11819592992163726</v>
      </c>
      <c r="DV173" s="78">
        <f t="shared" si="361"/>
        <v>0.12333813640130506</v>
      </c>
      <c r="DW173" s="78">
        <f t="shared" si="362"/>
        <v>0.22075240142531632</v>
      </c>
      <c r="DX173" s="78">
        <f t="shared" si="363"/>
        <v>0.16632936727409262</v>
      </c>
      <c r="DY173" s="78">
        <f t="shared" si="364"/>
        <v>0.14193180436601535</v>
      </c>
      <c r="DZ173" s="78">
        <f t="shared" si="365"/>
        <v>0.24908546183455688</v>
      </c>
      <c r="EA173" s="78">
        <f t="shared" si="366"/>
        <v>0.13270831260317223</v>
      </c>
      <c r="EB173" s="78">
        <f t="shared" si="367"/>
        <v>0.20712148691268961</v>
      </c>
      <c r="EC173" s="78">
        <f t="shared" si="368"/>
        <v>0.29038587378170627</v>
      </c>
      <c r="ED173" s="78">
        <f t="shared" si="369"/>
        <v>0.20895597245099423</v>
      </c>
      <c r="EE173" s="78">
        <f t="shared" si="370"/>
        <v>0.20895597245099426</v>
      </c>
      <c r="EF173" s="78">
        <f t="shared" si="371"/>
        <v>0.11829632543545997</v>
      </c>
      <c r="EG173" s="78">
        <f t="shared" si="372"/>
        <v>7.3400554170608923E-2</v>
      </c>
      <c r="EH173" s="78">
        <f t="shared" si="373"/>
        <v>4.2534591553111643E-2</v>
      </c>
      <c r="EI173" s="78">
        <f t="shared" si="374"/>
        <v>4.2534591553111643E-2</v>
      </c>
      <c r="EJ173" s="78">
        <f t="shared" si="375"/>
        <v>4.1805841287115897E-2</v>
      </c>
      <c r="EK173" s="78">
        <f t="shared" si="376"/>
        <v>6.7723525086314823E-2</v>
      </c>
      <c r="EL173" s="78">
        <f t="shared" si="377"/>
        <v>0.11867038625211365</v>
      </c>
      <c r="EM173" s="78">
        <f t="shared" si="378"/>
        <v>0.16607124227393169</v>
      </c>
    </row>
    <row r="174" spans="1:143" x14ac:dyDescent="0.25">
      <c r="A174" s="79">
        <f t="shared" si="482"/>
        <v>8.5810708931301043E-4</v>
      </c>
      <c r="B174">
        <v>1963</v>
      </c>
      <c r="C174" s="79">
        <f t="shared" si="409"/>
        <v>0.28995481519012611</v>
      </c>
      <c r="D174" s="81">
        <f t="shared" si="483"/>
        <v>1E-3</v>
      </c>
      <c r="E174" s="74">
        <f t="shared" si="484"/>
        <v>0.1218329119149595</v>
      </c>
      <c r="F174">
        <v>1963</v>
      </c>
      <c r="G174" s="72">
        <v>235700</v>
      </c>
      <c r="H174" s="27">
        <v>7.3817018422003194E-2</v>
      </c>
      <c r="I174" s="27">
        <v>5.3588936477630425E-2</v>
      </c>
      <c r="J174" s="27">
        <v>5.0079983487280044E-2</v>
      </c>
      <c r="K174" s="27">
        <v>0.10328190309097476</v>
      </c>
      <c r="L174" s="27">
        <v>5.3408328603127093E-3</v>
      </c>
      <c r="M174" s="27">
        <v>2.0640899943237525E-3</v>
      </c>
      <c r="N174" s="27">
        <v>0.11458279580989732</v>
      </c>
      <c r="O174" s="82">
        <v>1E-3</v>
      </c>
      <c r="P174" s="27">
        <v>1.5816089581505755E-2</v>
      </c>
      <c r="Q174" s="27">
        <v>7.164972392796326E-2</v>
      </c>
      <c r="R174" s="27">
        <v>2.0847308942669899E-2</v>
      </c>
      <c r="S174" s="27">
        <v>3.2509417410599103E-3</v>
      </c>
      <c r="T174" s="27">
        <v>0.1218329119149595</v>
      </c>
      <c r="U174" s="27">
        <v>1.393260746168533E-2</v>
      </c>
      <c r="V174" s="82">
        <v>1E-3</v>
      </c>
      <c r="W174" s="27">
        <v>0.11135765519376645</v>
      </c>
      <c r="X174" s="82">
        <v>1E-3</v>
      </c>
      <c r="Y174" s="27">
        <v>8.4963104391351463E-2</v>
      </c>
      <c r="Z174" s="27">
        <v>8.9220290004644209E-2</v>
      </c>
      <c r="AA174" s="27">
        <v>2.8200629547448269E-2</v>
      </c>
      <c r="AB174" s="82">
        <v>1E-3</v>
      </c>
      <c r="AC174" s="82">
        <v>1E-3</v>
      </c>
      <c r="AD174" s="27">
        <v>3.6173177150523761E-2</v>
      </c>
      <c r="AE174" s="82">
        <v>1E-3</v>
      </c>
      <c r="AF174" s="82">
        <v>1E-3</v>
      </c>
      <c r="AG174" s="82">
        <v>1E-3</v>
      </c>
      <c r="AH174" s="75">
        <f t="shared" si="410"/>
        <v>8.6993356210330761E-2</v>
      </c>
      <c r="AI174" s="75">
        <f t="shared" si="411"/>
        <v>6.3154561638887455E-2</v>
      </c>
      <c r="AJ174" s="75">
        <f t="shared" si="412"/>
        <v>5.9019260539759533E-2</v>
      </c>
      <c r="AK174" s="75">
        <f t="shared" si="413"/>
        <v>0.12171772279271376</v>
      </c>
      <c r="AL174" s="75">
        <f t="shared" si="414"/>
        <v>6.2941715258785277E-3</v>
      </c>
      <c r="AM174" s="75">
        <f t="shared" si="415"/>
        <v>2.4325300583105422E-3</v>
      </c>
      <c r="AN174" s="75">
        <f t="shared" si="416"/>
        <v>0.135035824861964</v>
      </c>
      <c r="AO174" s="80">
        <v>1E-3</v>
      </c>
      <c r="AP174" s="75">
        <f t="shared" si="417"/>
        <v>1.8639261571804532E-2</v>
      </c>
      <c r="AQ174" s="75">
        <f t="shared" si="418"/>
        <v>8.4439199649104707E-2</v>
      </c>
      <c r="AR174" s="75">
        <f t="shared" si="419"/>
        <v>2.4568553588936476E-2</v>
      </c>
      <c r="AS174" s="75">
        <f t="shared" si="420"/>
        <v>3.8312348418391043E-3</v>
      </c>
      <c r="AT174" s="75">
        <f t="shared" si="421"/>
        <v>0.14358008669177977</v>
      </c>
      <c r="AU174" s="75">
        <f t="shared" si="422"/>
        <v>1.641957789359616E-2</v>
      </c>
      <c r="AV174" s="80">
        <v>1E-3</v>
      </c>
      <c r="AW174" s="75">
        <f t="shared" si="423"/>
        <v>0.13123499664585375</v>
      </c>
      <c r="AX174" s="80">
        <v>1E-3</v>
      </c>
      <c r="AY174" s="75">
        <f t="shared" si="424"/>
        <v>0.1001290185252077</v>
      </c>
      <c r="AZ174" s="75">
        <f t="shared" si="425"/>
        <v>0.1051461117704732</v>
      </c>
      <c r="BA174" s="75">
        <f t="shared" si="426"/>
        <v>3.3234441921667787E-2</v>
      </c>
      <c r="BB174" s="80">
        <v>1E-3</v>
      </c>
      <c r="BC174" s="80">
        <v>1E-3</v>
      </c>
      <c r="BD174" s="75">
        <f t="shared" si="428"/>
        <v>4.2630089271892248E-2</v>
      </c>
      <c r="BE174" s="80">
        <v>1E-3</v>
      </c>
      <c r="BF174" s="80">
        <v>1E-3</v>
      </c>
      <c r="BG174" s="80">
        <v>1E-3</v>
      </c>
      <c r="BH174" s="80"/>
      <c r="BI174" s="73">
        <f t="shared" si="429"/>
        <v>1.0725473510081427</v>
      </c>
      <c r="BJ174" s="73">
        <f t="shared" si="430"/>
        <v>0.84690313184845201</v>
      </c>
      <c r="BK174" s="73">
        <f t="shared" si="431"/>
        <v>0.78912216284871284</v>
      </c>
      <c r="BL174" s="73">
        <f t="shared" si="432"/>
        <v>1.3620182370063056</v>
      </c>
      <c r="BM174" s="73">
        <f t="shared" si="433"/>
        <v>9.5846257342035585E-2</v>
      </c>
      <c r="BN174" s="73">
        <f t="shared" si="434"/>
        <v>6.6289886747391127E-2</v>
      </c>
      <c r="BO174" s="73">
        <f t="shared" si="435"/>
        <v>1.8925274756626957</v>
      </c>
      <c r="BP174" s="73">
        <f t="shared" si="436"/>
        <v>1.3999999999999974E-2</v>
      </c>
      <c r="BQ174" s="73">
        <f t="shared" si="437"/>
        <v>0.31851887604536816</v>
      </c>
      <c r="BR174" s="73">
        <f t="shared" si="438"/>
        <v>1.1775863045728427</v>
      </c>
      <c r="BS174" s="73">
        <f t="shared" si="439"/>
        <v>0.40666659609252565</v>
      </c>
      <c r="BT174" s="73">
        <f t="shared" si="440"/>
        <v>9.462500272536381E-2</v>
      </c>
      <c r="BU174" s="73">
        <f t="shared" si="441"/>
        <v>1.9171894612957976</v>
      </c>
      <c r="BV174" s="73">
        <f t="shared" si="442"/>
        <v>0.28622889912122929</v>
      </c>
      <c r="BW174" s="73">
        <f t="shared" si="443"/>
        <v>1.4000000000000005E-2</v>
      </c>
      <c r="BX174" s="73">
        <f t="shared" si="444"/>
        <v>1.8431007284690593</v>
      </c>
      <c r="BY174" s="73">
        <f t="shared" si="445"/>
        <v>1.4000000000000005E-2</v>
      </c>
      <c r="BZ174" s="73">
        <f t="shared" si="446"/>
        <v>1.4956965590308886</v>
      </c>
      <c r="CA174" s="73">
        <f t="shared" si="447"/>
        <v>1.3778097232306541</v>
      </c>
      <c r="CB174" s="73">
        <f t="shared" si="448"/>
        <v>0.51318954006122297</v>
      </c>
      <c r="CC174" s="73">
        <f t="shared" si="449"/>
        <v>1.4000000000000005E-2</v>
      </c>
      <c r="CD174" s="73">
        <f t="shared" si="450"/>
        <v>2.5024883824111253E-2</v>
      </c>
      <c r="CE174" s="73">
        <f t="shared" si="451"/>
        <v>0.63608892306719944</v>
      </c>
      <c r="CF174" s="73">
        <f t="shared" si="452"/>
        <v>1.4000000000000005E-2</v>
      </c>
      <c r="CG174" s="73">
        <f t="shared" si="453"/>
        <v>1.4000000000000005E-2</v>
      </c>
      <c r="CH174" s="73">
        <f t="shared" si="454"/>
        <v>1.4000000000000012E-2</v>
      </c>
      <c r="CI174" s="73"/>
      <c r="CJ174" s="73">
        <f t="shared" si="455"/>
        <v>16.314979999999995</v>
      </c>
      <c r="CK174" s="73"/>
      <c r="CL174" s="78">
        <f t="shared" si="456"/>
        <v>6.5740034680284193E-2</v>
      </c>
      <c r="CM174" s="78">
        <f t="shared" si="457"/>
        <v>5.1909541528610659E-2</v>
      </c>
      <c r="CN174" s="78">
        <f t="shared" si="458"/>
        <v>4.8367951591035546E-2</v>
      </c>
      <c r="CO174" s="78">
        <f t="shared" si="459"/>
        <v>8.348267892490864E-2</v>
      </c>
      <c r="CP174" s="78">
        <f t="shared" si="460"/>
        <v>5.8747394935228618E-3</v>
      </c>
      <c r="CQ174" s="78">
        <f t="shared" si="461"/>
        <v>4.0631301262637866E-3</v>
      </c>
      <c r="CR174" s="78">
        <f t="shared" si="462"/>
        <v>0.11599937454184414</v>
      </c>
      <c r="CS174" s="78">
        <f t="shared" si="463"/>
        <v>8.5810708931301043E-4</v>
      </c>
      <c r="CT174" s="78">
        <f t="shared" si="464"/>
        <v>1.9523093258181638E-2</v>
      </c>
      <c r="CU174" s="78">
        <f t="shared" si="465"/>
        <v>7.2178225445133443E-2</v>
      </c>
      <c r="CV174" s="78">
        <f t="shared" si="466"/>
        <v>2.4925963506699105E-2</v>
      </c>
      <c r="CW174" s="78">
        <f t="shared" si="467"/>
        <v>5.7998846903498406E-3</v>
      </c>
      <c r="CX174" s="78">
        <f t="shared" si="468"/>
        <v>0.11751099059243703</v>
      </c>
      <c r="CY174" s="78">
        <f t="shared" si="469"/>
        <v>1.7543931964441841E-2</v>
      </c>
      <c r="CZ174" s="78">
        <f t="shared" si="470"/>
        <v>8.5810708931301238E-4</v>
      </c>
      <c r="DA174" s="78">
        <f t="shared" si="471"/>
        <v>0.11296984295837689</v>
      </c>
      <c r="DB174" s="78">
        <f t="shared" si="472"/>
        <v>8.5810708931301238E-4</v>
      </c>
      <c r="DC174" s="78">
        <f t="shared" si="473"/>
        <v>9.1676272911820247E-2</v>
      </c>
      <c r="DD174" s="78">
        <f t="shared" si="474"/>
        <v>8.4450592230615948E-2</v>
      </c>
      <c r="DE174" s="78">
        <f t="shared" si="475"/>
        <v>3.1455113034844245E-2</v>
      </c>
      <c r="DF174" s="78">
        <f t="shared" si="476"/>
        <v>8.5810708931301238E-4</v>
      </c>
      <c r="DG174" s="78">
        <f t="shared" si="477"/>
        <v>1.5338593013360274E-3</v>
      </c>
      <c r="DH174" s="78">
        <f t="shared" si="478"/>
        <v>3.8988029594103066E-2</v>
      </c>
      <c r="DI174" s="78">
        <f t="shared" si="479"/>
        <v>8.5810708931301238E-4</v>
      </c>
      <c r="DJ174" s="78">
        <f t="shared" si="480"/>
        <v>8.5810708931301238E-4</v>
      </c>
      <c r="DK174" s="78">
        <f t="shared" si="481"/>
        <v>8.581070893130127E-4</v>
      </c>
      <c r="DN174" s="78">
        <f t="shared" si="353"/>
        <v>0.24950020672483902</v>
      </c>
      <c r="DO174" s="78">
        <f t="shared" si="354"/>
        <v>0.18963491153807771</v>
      </c>
      <c r="DP174" s="78">
        <f t="shared" si="355"/>
        <v>0.14178850013573083</v>
      </c>
      <c r="DQ174" s="78">
        <f t="shared" si="356"/>
        <v>0.20941992308653945</v>
      </c>
      <c r="DR174" s="78">
        <f t="shared" si="357"/>
        <v>0.12679535125094379</v>
      </c>
      <c r="DS174" s="78">
        <f t="shared" si="358"/>
        <v>0.14044370501560258</v>
      </c>
      <c r="DT174" s="78">
        <f t="shared" si="359"/>
        <v>0.20855880033447224</v>
      </c>
      <c r="DU174" s="78">
        <f t="shared" si="360"/>
        <v>0.1174853892993272</v>
      </c>
      <c r="DV174" s="78">
        <f t="shared" si="361"/>
        <v>0.12242716690036402</v>
      </c>
      <c r="DW174" s="78">
        <f t="shared" si="362"/>
        <v>0.22041506423461943</v>
      </c>
      <c r="DX174" s="78">
        <f t="shared" si="363"/>
        <v>0.1657807707539278</v>
      </c>
      <c r="DY174" s="78">
        <f t="shared" si="364"/>
        <v>0.14171291433654173</v>
      </c>
      <c r="DZ174" s="78">
        <f t="shared" si="365"/>
        <v>0.24888287260456879</v>
      </c>
      <c r="EA174" s="78">
        <f t="shared" si="366"/>
        <v>0.13222998910144476</v>
      </c>
      <c r="EB174" s="78">
        <f t="shared" si="367"/>
        <v>0.20636233004882315</v>
      </c>
      <c r="EC174" s="78">
        <f t="shared" si="368"/>
        <v>0.28995481519012611</v>
      </c>
      <c r="ED174" s="78">
        <f t="shared" si="369"/>
        <v>0.20844008526659344</v>
      </c>
      <c r="EE174" s="78">
        <f t="shared" si="370"/>
        <v>0.20844008526659347</v>
      </c>
      <c r="EF174" s="78">
        <f t="shared" si="371"/>
        <v>0.11829767165610923</v>
      </c>
      <c r="EG174" s="78">
        <f t="shared" si="372"/>
        <v>7.2835109019596347E-2</v>
      </c>
      <c r="EH174" s="78">
        <f t="shared" si="373"/>
        <v>4.2238103074065114E-2</v>
      </c>
      <c r="EI174" s="78">
        <f t="shared" si="374"/>
        <v>4.2238103074065114E-2</v>
      </c>
      <c r="EJ174" s="78">
        <f t="shared" si="375"/>
        <v>4.1562350862042102E-2</v>
      </c>
      <c r="EK174" s="78">
        <f t="shared" si="376"/>
        <v>6.8314355948223229E-2</v>
      </c>
      <c r="EL174" s="78">
        <f t="shared" si="377"/>
        <v>0.11936579038752088</v>
      </c>
      <c r="EM174" s="78">
        <f t="shared" si="378"/>
        <v>0.1668756348892434</v>
      </c>
    </row>
    <row r="175" spans="1:143" x14ac:dyDescent="0.25">
      <c r="A175" s="79">
        <f t="shared" si="482"/>
        <v>8.5873863888780578E-4</v>
      </c>
      <c r="B175">
        <v>1964</v>
      </c>
      <c r="C175" s="79">
        <f t="shared" si="409"/>
        <v>0.28978175171161169</v>
      </c>
      <c r="D175" s="81">
        <f t="shared" si="483"/>
        <v>1E-3</v>
      </c>
      <c r="E175" s="74">
        <f t="shared" si="484"/>
        <v>0.11836030642788291</v>
      </c>
      <c r="F175">
        <v>1964</v>
      </c>
      <c r="G175" s="72">
        <v>229100</v>
      </c>
      <c r="H175" s="27">
        <v>7.777383187052915E-2</v>
      </c>
      <c r="I175" s="27">
        <v>4.7917406524275785E-2</v>
      </c>
      <c r="J175" s="27">
        <v>5.7886459337425804E-2</v>
      </c>
      <c r="K175" s="27">
        <v>0.10679316117903709</v>
      </c>
      <c r="L175" s="27">
        <v>5.4538075186444119E-3</v>
      </c>
      <c r="M175" s="27">
        <v>2.4098219268428797E-3</v>
      </c>
      <c r="N175" s="27">
        <v>0.10045152452945057</v>
      </c>
      <c r="O175" s="82">
        <v>1E-3</v>
      </c>
      <c r="P175" s="27">
        <v>1.5473593424991121E-2</v>
      </c>
      <c r="Q175" s="27">
        <v>7.3207853482826851E-2</v>
      </c>
      <c r="R175" s="27">
        <v>2.0851301303840494E-2</v>
      </c>
      <c r="S175" s="27">
        <v>4.768910760489067E-3</v>
      </c>
      <c r="T175" s="27">
        <v>0.11836030642788291</v>
      </c>
      <c r="U175" s="27">
        <v>1.0324184465526864E-2</v>
      </c>
      <c r="V175" s="82">
        <v>1E-3</v>
      </c>
      <c r="W175" s="27">
        <v>0.1103191111562072</v>
      </c>
      <c r="X175" s="82">
        <v>1E-3</v>
      </c>
      <c r="Y175" s="27">
        <v>8.4318400892902434E-2</v>
      </c>
      <c r="Z175" s="27">
        <v>9.3577190401298763E-2</v>
      </c>
      <c r="AA175" s="27">
        <v>3.0718887930597127E-2</v>
      </c>
      <c r="AB175" s="82">
        <v>1E-3</v>
      </c>
      <c r="AC175" s="27">
        <v>1.750291715285881E-3</v>
      </c>
      <c r="AD175" s="27">
        <v>3.7643955151945616E-2</v>
      </c>
      <c r="AE175" s="82">
        <v>1E-3</v>
      </c>
      <c r="AF175" s="82">
        <v>1E-3</v>
      </c>
      <c r="AG175" s="82">
        <v>1E-3</v>
      </c>
      <c r="AH175" s="75">
        <f t="shared" si="410"/>
        <v>8.9089924407691146E-2</v>
      </c>
      <c r="AI175" s="75">
        <f t="shared" si="411"/>
        <v>5.4889389173557908E-2</v>
      </c>
      <c r="AJ175" s="75">
        <f t="shared" si="412"/>
        <v>6.630893917102125E-2</v>
      </c>
      <c r="AK175" s="75">
        <f t="shared" si="413"/>
        <v>0.12233156613058697</v>
      </c>
      <c r="AL175" s="75">
        <f t="shared" si="414"/>
        <v>6.2473365126071738E-3</v>
      </c>
      <c r="AM175" s="75">
        <f t="shared" si="415"/>
        <v>2.7604510171985184E-3</v>
      </c>
      <c r="AN175" s="75">
        <f t="shared" si="416"/>
        <v>0.11506722134848561</v>
      </c>
      <c r="AO175" s="80">
        <v>1E-3</v>
      </c>
      <c r="AP175" s="75">
        <f t="shared" si="417"/>
        <v>1.772500126832733E-2</v>
      </c>
      <c r="AQ175" s="75">
        <f t="shared" si="418"/>
        <v>8.3859596164578165E-2</v>
      </c>
      <c r="AR175" s="75">
        <f t="shared" si="419"/>
        <v>2.3885165643549287E-2</v>
      </c>
      <c r="AS175" s="75">
        <f t="shared" si="420"/>
        <v>5.4627872761402263E-3</v>
      </c>
      <c r="AT175" s="75">
        <f t="shared" si="421"/>
        <v>0.13558173101313986</v>
      </c>
      <c r="AU175" s="75">
        <f t="shared" si="422"/>
        <v>1.1826353305261023E-2</v>
      </c>
      <c r="AV175" s="80">
        <v>1E-3</v>
      </c>
      <c r="AW175" s="75">
        <f t="shared" si="423"/>
        <v>0.12637054182943536</v>
      </c>
      <c r="AX175" s="80">
        <v>1E-3</v>
      </c>
      <c r="AY175" s="75">
        <f t="shared" si="424"/>
        <v>9.6586728222819745E-2</v>
      </c>
      <c r="AZ175" s="75">
        <f t="shared" si="425"/>
        <v>0.10719267160468773</v>
      </c>
      <c r="BA175" s="75">
        <f t="shared" si="426"/>
        <v>3.5188486124499006E-2</v>
      </c>
      <c r="BB175" s="80">
        <v>1E-3</v>
      </c>
      <c r="BC175" s="75">
        <f>AC175*$G175/200000</f>
        <v>2.0049591598599766E-3</v>
      </c>
      <c r="BD175" s="75">
        <f t="shared" si="428"/>
        <v>4.3121150626553702E-2</v>
      </c>
      <c r="BE175" s="80">
        <v>1E-3</v>
      </c>
      <c r="BF175" s="80">
        <v>1E-3</v>
      </c>
      <c r="BG175" s="80">
        <v>1E-3</v>
      </c>
      <c r="BH175" s="80"/>
      <c r="BI175" s="73">
        <f t="shared" si="429"/>
        <v>1.1616372754158337</v>
      </c>
      <c r="BJ175" s="73">
        <f t="shared" si="430"/>
        <v>0.90179252102200991</v>
      </c>
      <c r="BK175" s="73">
        <f t="shared" si="431"/>
        <v>0.85543110201973405</v>
      </c>
      <c r="BL175" s="73">
        <f t="shared" si="432"/>
        <v>1.4843498031368927</v>
      </c>
      <c r="BM175" s="73">
        <f t="shared" si="433"/>
        <v>0.10209359385464276</v>
      </c>
      <c r="BN175" s="73">
        <f t="shared" si="434"/>
        <v>6.9050337764589645E-2</v>
      </c>
      <c r="BO175" s="73">
        <f t="shared" si="435"/>
        <v>2.0075946970111813</v>
      </c>
      <c r="BP175" s="73">
        <f t="shared" si="436"/>
        <v>1.4999999999999975E-2</v>
      </c>
      <c r="BQ175" s="73">
        <f t="shared" si="437"/>
        <v>0.33624387731369548</v>
      </c>
      <c r="BR175" s="73">
        <f t="shared" si="438"/>
        <v>1.2614459007374208</v>
      </c>
      <c r="BS175" s="73">
        <f t="shared" si="439"/>
        <v>0.43055176173607496</v>
      </c>
      <c r="BT175" s="73">
        <f t="shared" si="440"/>
        <v>0.10008779000150404</v>
      </c>
      <c r="BU175" s="73">
        <f t="shared" si="441"/>
        <v>2.0527711923089376</v>
      </c>
      <c r="BV175" s="73">
        <f t="shared" si="442"/>
        <v>0.29805525242649028</v>
      </c>
      <c r="BW175" s="73">
        <f t="shared" si="443"/>
        <v>1.5000000000000006E-2</v>
      </c>
      <c r="BX175" s="73">
        <f t="shared" si="444"/>
        <v>1.9694712702984947</v>
      </c>
      <c r="BY175" s="73">
        <f t="shared" si="445"/>
        <v>1.5000000000000006E-2</v>
      </c>
      <c r="BZ175" s="73">
        <f t="shared" si="446"/>
        <v>1.5922832872537083</v>
      </c>
      <c r="CA175" s="73">
        <f t="shared" si="447"/>
        <v>1.4850023948353419</v>
      </c>
      <c r="CB175" s="73">
        <f t="shared" si="448"/>
        <v>0.54837802618572196</v>
      </c>
      <c r="CC175" s="73">
        <f t="shared" si="449"/>
        <v>1.5000000000000006E-2</v>
      </c>
      <c r="CD175" s="73">
        <f t="shared" si="450"/>
        <v>2.7029842983971229E-2</v>
      </c>
      <c r="CE175" s="73">
        <f t="shared" si="451"/>
        <v>0.67921007369375319</v>
      </c>
      <c r="CF175" s="73">
        <f t="shared" si="452"/>
        <v>1.5000000000000006E-2</v>
      </c>
      <c r="CG175" s="73">
        <f t="shared" si="453"/>
        <v>1.5000000000000006E-2</v>
      </c>
      <c r="CH175" s="73">
        <f t="shared" si="454"/>
        <v>1.5000000000000013E-2</v>
      </c>
      <c r="CI175" s="73"/>
      <c r="CJ175" s="73">
        <f t="shared" si="455"/>
        <v>17.467480000000005</v>
      </c>
      <c r="CK175" s="73"/>
      <c r="CL175" s="78">
        <f t="shared" si="456"/>
        <v>6.6502854184795596E-2</v>
      </c>
      <c r="CM175" s="78">
        <f t="shared" si="457"/>
        <v>5.1626938804109672E-2</v>
      </c>
      <c r="CN175" s="78">
        <f t="shared" si="458"/>
        <v>4.8972782680714894E-2</v>
      </c>
      <c r="CO175" s="78">
        <f t="shared" si="459"/>
        <v>8.4977901971943992E-2</v>
      </c>
      <c r="CP175" s="78">
        <f t="shared" si="460"/>
        <v>5.8447809217267018E-3</v>
      </c>
      <c r="CQ175" s="78">
        <f t="shared" si="461"/>
        <v>3.9530795377804712E-3</v>
      </c>
      <c r="CR175" s="78">
        <f t="shared" si="462"/>
        <v>0.11493327583665078</v>
      </c>
      <c r="CS175" s="78">
        <f t="shared" si="463"/>
        <v>8.5873863888780578E-4</v>
      </c>
      <c r="CT175" s="78">
        <f t="shared" si="464"/>
        <v>1.9249707302581447E-2</v>
      </c>
      <c r="CU175" s="78">
        <f t="shared" si="465"/>
        <v>7.221682238865712E-2</v>
      </c>
      <c r="CV175" s="78">
        <f t="shared" si="466"/>
        <v>2.4648762256265635E-2</v>
      </c>
      <c r="CW175" s="78">
        <f t="shared" si="467"/>
        <v>5.7299501703453508E-3</v>
      </c>
      <c r="CX175" s="78">
        <f t="shared" si="468"/>
        <v>0.11751959597543188</v>
      </c>
      <c r="CY175" s="78">
        <f t="shared" si="469"/>
        <v>1.706343745213907E-2</v>
      </c>
      <c r="CZ175" s="78">
        <f t="shared" si="470"/>
        <v>8.5873863888780762E-4</v>
      </c>
      <c r="DA175" s="78">
        <f t="shared" si="471"/>
        <v>0.112750738532318</v>
      </c>
      <c r="DB175" s="78">
        <f t="shared" si="472"/>
        <v>8.5873863888780762E-4</v>
      </c>
      <c r="DC175" s="78">
        <f t="shared" si="473"/>
        <v>9.1157012188003525E-2</v>
      </c>
      <c r="DD175" s="78">
        <f t="shared" si="474"/>
        <v>8.5015262352402379E-2</v>
      </c>
      <c r="DE175" s="78">
        <f t="shared" si="475"/>
        <v>3.1394226653513949E-2</v>
      </c>
      <c r="DF175" s="78">
        <f t="shared" si="476"/>
        <v>8.5873863888780762E-4</v>
      </c>
      <c r="DG175" s="78">
        <f t="shared" si="477"/>
        <v>1.5474380382271067E-3</v>
      </c>
      <c r="DH175" s="78">
        <f t="shared" si="478"/>
        <v>3.8884262280177391E-2</v>
      </c>
      <c r="DI175" s="78">
        <f t="shared" si="479"/>
        <v>8.5873863888780762E-4</v>
      </c>
      <c r="DJ175" s="78">
        <f t="shared" si="480"/>
        <v>8.5873863888780762E-4</v>
      </c>
      <c r="DK175" s="78">
        <f t="shared" si="481"/>
        <v>8.5873863888780806E-4</v>
      </c>
      <c r="DN175" s="78">
        <f t="shared" si="353"/>
        <v>0.25208047764156416</v>
      </c>
      <c r="DO175" s="78">
        <f t="shared" si="354"/>
        <v>0.19142240437849525</v>
      </c>
      <c r="DP175" s="78">
        <f t="shared" si="355"/>
        <v>0.14374854511216606</v>
      </c>
      <c r="DQ175" s="78">
        <f t="shared" si="356"/>
        <v>0.20970903826810194</v>
      </c>
      <c r="DR175" s="78">
        <f t="shared" si="357"/>
        <v>0.12558987493504575</v>
      </c>
      <c r="DS175" s="78">
        <f t="shared" si="358"/>
        <v>0.1389948013159005</v>
      </c>
      <c r="DT175" s="78">
        <f t="shared" si="359"/>
        <v>0.20725854416677714</v>
      </c>
      <c r="DU175" s="78">
        <f t="shared" si="360"/>
        <v>0.11697403058639201</v>
      </c>
      <c r="DV175" s="78">
        <f t="shared" si="361"/>
        <v>0.12184524211784956</v>
      </c>
      <c r="DW175" s="78">
        <f t="shared" si="362"/>
        <v>0.2201151307907</v>
      </c>
      <c r="DX175" s="78">
        <f t="shared" si="363"/>
        <v>0.16496174585418194</v>
      </c>
      <c r="DY175" s="78">
        <f t="shared" si="364"/>
        <v>0.1411717222368041</v>
      </c>
      <c r="DZ175" s="78">
        <f t="shared" si="365"/>
        <v>0.24819251059877673</v>
      </c>
      <c r="EA175" s="78">
        <f t="shared" si="366"/>
        <v>0.13153165326223268</v>
      </c>
      <c r="EB175" s="78">
        <f t="shared" si="367"/>
        <v>0.20562522799809713</v>
      </c>
      <c r="EC175" s="78">
        <f t="shared" si="368"/>
        <v>0.28978175171161169</v>
      </c>
      <c r="ED175" s="78">
        <f t="shared" si="369"/>
        <v>0.20842523983280764</v>
      </c>
      <c r="EE175" s="78">
        <f t="shared" si="370"/>
        <v>0.20842523983280764</v>
      </c>
      <c r="EF175" s="78">
        <f t="shared" si="371"/>
        <v>0.11881566568303123</v>
      </c>
      <c r="EG175" s="78">
        <f t="shared" si="372"/>
        <v>7.2684665610806248E-2</v>
      </c>
      <c r="EH175" s="78">
        <f t="shared" si="373"/>
        <v>4.2149177596180115E-2</v>
      </c>
      <c r="EI175" s="78">
        <f t="shared" si="374"/>
        <v>4.2149177596180115E-2</v>
      </c>
      <c r="EJ175" s="78">
        <f t="shared" si="375"/>
        <v>4.1460478196840816E-2</v>
      </c>
      <c r="EK175" s="78">
        <f t="shared" si="376"/>
        <v>6.9079070101459014E-2</v>
      </c>
      <c r="EL175" s="78">
        <f t="shared" si="377"/>
        <v>0.11984727026668088</v>
      </c>
      <c r="EM175" s="78">
        <f t="shared" si="378"/>
        <v>0.16796131430850797</v>
      </c>
    </row>
    <row r="176" spans="1:143" x14ac:dyDescent="0.25">
      <c r="A176" s="79">
        <f t="shared" si="482"/>
        <v>8.6068935838297877E-4</v>
      </c>
      <c r="B176">
        <v>1965</v>
      </c>
      <c r="C176" s="79">
        <f t="shared" si="409"/>
        <v>0.29002972754363499</v>
      </c>
      <c r="D176" s="81">
        <f t="shared" si="483"/>
        <v>1E-3</v>
      </c>
      <c r="E176" s="74">
        <f t="shared" si="484"/>
        <v>0.12093434203986968</v>
      </c>
      <c r="F176">
        <v>1965</v>
      </c>
      <c r="G176" s="72">
        <v>222854</v>
      </c>
      <c r="H176" s="27">
        <v>8.4101827820420791E-2</v>
      </c>
      <c r="I176" s="27">
        <v>4.7186481859848695E-2</v>
      </c>
      <c r="J176" s="27">
        <v>5.2156386327240602E-2</v>
      </c>
      <c r="K176" s="27">
        <v>0.12093434203986968</v>
      </c>
      <c r="L176" s="27">
        <v>4.8042409851455081E-3</v>
      </c>
      <c r="M176" s="27">
        <v>1.9051300458335634E-3</v>
      </c>
      <c r="N176" s="27">
        <v>9.036942956540947E-2</v>
      </c>
      <c r="O176" s="82">
        <v>1E-3</v>
      </c>
      <c r="P176" s="27">
        <v>1.4937323982550113E-2</v>
      </c>
      <c r="Q176" s="27">
        <v>7.9021481031531282E-2</v>
      </c>
      <c r="R176" s="27">
        <v>1.819537246672925E-2</v>
      </c>
      <c r="S176" s="27">
        <v>2.9267215196863436E-3</v>
      </c>
      <c r="T176" s="27">
        <v>0.11853222154729692</v>
      </c>
      <c r="U176" s="27">
        <v>7.6481307637086531E-3</v>
      </c>
      <c r="V176" s="82">
        <v>1E-3</v>
      </c>
      <c r="W176" s="27">
        <v>0.11306532663316583</v>
      </c>
      <c r="X176" s="82">
        <v>1E-3</v>
      </c>
      <c r="Y176" s="27">
        <v>8.6062179027003152E-2</v>
      </c>
      <c r="Z176" s="27">
        <v>9.5974377381412554E-2</v>
      </c>
      <c r="AA176" s="27">
        <v>2.8825445910873045E-2</v>
      </c>
      <c r="AB176" s="82">
        <v>1E-3</v>
      </c>
      <c r="AC176" s="82">
        <v>1E-3</v>
      </c>
      <c r="AD176" s="27">
        <v>3.3353581092274556E-2</v>
      </c>
      <c r="AE176" s="82">
        <v>1E-3</v>
      </c>
      <c r="AF176" s="82">
        <v>1E-3</v>
      </c>
      <c r="AG176" s="82">
        <v>1E-3</v>
      </c>
      <c r="AH176" s="75">
        <f t="shared" si="410"/>
        <v>9.371214368546027E-2</v>
      </c>
      <c r="AI176" s="75">
        <f t="shared" si="411"/>
        <v>5.257848114197361E-2</v>
      </c>
      <c r="AJ176" s="75">
        <f t="shared" si="412"/>
        <v>5.8116296592854388E-2</v>
      </c>
      <c r="AK176" s="75">
        <f t="shared" si="413"/>
        <v>0.1347535093047656</v>
      </c>
      <c r="AL176" s="75">
        <f t="shared" si="414"/>
        <v>5.3532216025180858E-3</v>
      </c>
      <c r="AM176" s="75">
        <f t="shared" si="415"/>
        <v>2.1228292561709648E-3</v>
      </c>
      <c r="AN176" s="75">
        <f t="shared" si="416"/>
        <v>0.1006959442818488</v>
      </c>
      <c r="AO176" s="80">
        <v>1E-3</v>
      </c>
      <c r="AP176" s="75">
        <f t="shared" si="417"/>
        <v>1.6644211994036113E-2</v>
      </c>
      <c r="AQ176" s="75">
        <f t="shared" si="418"/>
        <v>8.8051265669004369E-2</v>
      </c>
      <c r="AR176" s="75">
        <f t="shared" si="419"/>
        <v>2.0274557678502402E-2</v>
      </c>
      <c r="AS176" s="75">
        <f t="shared" si="420"/>
        <v>3.2611579877409019E-3</v>
      </c>
      <c r="AT176" s="75">
        <f t="shared" si="421"/>
        <v>0.13207689850350654</v>
      </c>
      <c r="AU176" s="75">
        <f t="shared" si="422"/>
        <v>8.5220826660776412E-3</v>
      </c>
      <c r="AV176" s="80">
        <v>1E-3</v>
      </c>
      <c r="AW176" s="75">
        <f t="shared" si="423"/>
        <v>0.1259853015075377</v>
      </c>
      <c r="AX176" s="80">
        <v>1E-3</v>
      </c>
      <c r="AY176" s="75">
        <f t="shared" si="424"/>
        <v>9.589650422441881E-2</v>
      </c>
      <c r="AZ176" s="75">
        <f t="shared" si="425"/>
        <v>0.10694136948478658</v>
      </c>
      <c r="BA176" s="75">
        <f t="shared" si="426"/>
        <v>3.2119329615108508E-2</v>
      </c>
      <c r="BB176" s="80">
        <v>1E-3</v>
      </c>
      <c r="BC176" s="80">
        <v>1E-3</v>
      </c>
      <c r="BD176" s="75">
        <f t="shared" si="428"/>
        <v>3.7164894803688772E-2</v>
      </c>
      <c r="BE176" s="80">
        <v>1E-3</v>
      </c>
      <c r="BF176" s="80">
        <v>1E-3</v>
      </c>
      <c r="BG176" s="80">
        <v>1E-3</v>
      </c>
      <c r="BH176" s="80"/>
      <c r="BI176" s="73">
        <f t="shared" si="429"/>
        <v>1.2553494191012939</v>
      </c>
      <c r="BJ176" s="73">
        <f t="shared" si="430"/>
        <v>0.95437100216398352</v>
      </c>
      <c r="BK176" s="73">
        <f t="shared" si="431"/>
        <v>0.91354739861258849</v>
      </c>
      <c r="BL176" s="73">
        <f t="shared" si="432"/>
        <v>1.6191033124416583</v>
      </c>
      <c r="BM176" s="73">
        <f t="shared" si="433"/>
        <v>0.10744681545716084</v>
      </c>
      <c r="BN176" s="73">
        <f t="shared" si="434"/>
        <v>7.1173167020760611E-2</v>
      </c>
      <c r="BO176" s="73">
        <f t="shared" si="435"/>
        <v>2.10829064129303</v>
      </c>
      <c r="BP176" s="73">
        <f t="shared" si="436"/>
        <v>1.5999999999999976E-2</v>
      </c>
      <c r="BQ176" s="73">
        <f t="shared" si="437"/>
        <v>0.35288808930773158</v>
      </c>
      <c r="BR176" s="73">
        <f t="shared" si="438"/>
        <v>1.3494971664064253</v>
      </c>
      <c r="BS176" s="73">
        <f t="shared" si="439"/>
        <v>0.45082631941457735</v>
      </c>
      <c r="BT176" s="73">
        <f t="shared" si="440"/>
        <v>0.10334894798924495</v>
      </c>
      <c r="BU176" s="73">
        <f t="shared" si="441"/>
        <v>2.1848480908124439</v>
      </c>
      <c r="BV176" s="73">
        <f t="shared" si="442"/>
        <v>0.3065773350925679</v>
      </c>
      <c r="BW176" s="73">
        <f t="shared" si="443"/>
        <v>1.6000000000000007E-2</v>
      </c>
      <c r="BX176" s="73">
        <f t="shared" si="444"/>
        <v>2.0954565718060323</v>
      </c>
      <c r="BY176" s="73">
        <f t="shared" si="445"/>
        <v>1.6000000000000007E-2</v>
      </c>
      <c r="BZ176" s="73">
        <f t="shared" si="446"/>
        <v>1.6881797914781271</v>
      </c>
      <c r="CA176" s="73">
        <f t="shared" si="447"/>
        <v>1.5919437643201284</v>
      </c>
      <c r="CB176" s="73">
        <f t="shared" si="448"/>
        <v>0.58049735580083051</v>
      </c>
      <c r="CC176" s="73">
        <f t="shared" si="449"/>
        <v>1.6000000000000007E-2</v>
      </c>
      <c r="CD176" s="73">
        <f t="shared" si="450"/>
        <v>2.802984298397123E-2</v>
      </c>
      <c r="CE176" s="73">
        <f t="shared" si="451"/>
        <v>0.71637496849744198</v>
      </c>
      <c r="CF176" s="73">
        <f t="shared" si="452"/>
        <v>1.6000000000000007E-2</v>
      </c>
      <c r="CG176" s="73">
        <f t="shared" si="453"/>
        <v>1.6000000000000007E-2</v>
      </c>
      <c r="CH176" s="73">
        <f t="shared" si="454"/>
        <v>1.6000000000000014E-2</v>
      </c>
      <c r="CI176" s="73"/>
      <c r="CJ176" s="73">
        <f t="shared" si="455"/>
        <v>18.589749999999995</v>
      </c>
      <c r="CK176" s="73"/>
      <c r="CL176" s="78">
        <f t="shared" si="456"/>
        <v>6.7529117879546213E-2</v>
      </c>
      <c r="CM176" s="78">
        <f t="shared" si="457"/>
        <v>5.1338560344490046E-2</v>
      </c>
      <c r="CN176" s="78">
        <f t="shared" si="458"/>
        <v>4.9142532772769337E-2</v>
      </c>
      <c r="CO176" s="78">
        <f t="shared" si="459"/>
        <v>8.7096561946323037E-2</v>
      </c>
      <c r="CP176" s="78">
        <f t="shared" si="460"/>
        <v>5.7798956660073892E-3</v>
      </c>
      <c r="CQ176" s="78">
        <f t="shared" si="461"/>
        <v>3.8286242160739457E-3</v>
      </c>
      <c r="CR176" s="78">
        <f t="shared" si="462"/>
        <v>0.11341145745870873</v>
      </c>
      <c r="CS176" s="78">
        <f t="shared" si="463"/>
        <v>8.6068935838297877E-4</v>
      </c>
      <c r="CT176" s="78">
        <f t="shared" si="464"/>
        <v>1.8982938947954206E-2</v>
      </c>
      <c r="CU176" s="78">
        <f t="shared" si="465"/>
        <v>7.2593615643374743E-2</v>
      </c>
      <c r="CV176" s="78">
        <f t="shared" si="466"/>
        <v>2.4251338474943315E-2</v>
      </c>
      <c r="CW176" s="78">
        <f t="shared" si="467"/>
        <v>5.5594587334012006E-3</v>
      </c>
      <c r="CX176" s="78">
        <f t="shared" si="468"/>
        <v>0.11752971884035258</v>
      </c>
      <c r="CY176" s="78">
        <f t="shared" si="469"/>
        <v>1.6491740614724134E-2</v>
      </c>
      <c r="CZ176" s="78">
        <f t="shared" si="470"/>
        <v>8.606893583829805E-4</v>
      </c>
      <c r="DA176" s="78">
        <f t="shared" si="471"/>
        <v>0.11272107326919581</v>
      </c>
      <c r="DB176" s="78">
        <f t="shared" si="472"/>
        <v>8.606893583829805E-4</v>
      </c>
      <c r="DC176" s="78">
        <f t="shared" si="473"/>
        <v>9.0812398847651396E-2</v>
      </c>
      <c r="DD176" s="78">
        <f t="shared" si="474"/>
        <v>8.5635566068404834E-2</v>
      </c>
      <c r="DE176" s="78">
        <f t="shared" si="475"/>
        <v>3.1226743544202084E-2</v>
      </c>
      <c r="DF176" s="78">
        <f t="shared" si="476"/>
        <v>8.606893583829805E-4</v>
      </c>
      <c r="DG176" s="78">
        <f t="shared" si="477"/>
        <v>1.5078117233406172E-3</v>
      </c>
      <c r="DH176" s="78">
        <f t="shared" si="478"/>
        <v>3.8536019499855682E-2</v>
      </c>
      <c r="DI176" s="78">
        <f t="shared" si="479"/>
        <v>8.606893583829805E-4</v>
      </c>
      <c r="DJ176" s="78">
        <f t="shared" si="480"/>
        <v>8.606893583829805E-4</v>
      </c>
      <c r="DK176" s="78">
        <f t="shared" si="481"/>
        <v>8.6068935838298083E-4</v>
      </c>
      <c r="DN176" s="78">
        <f t="shared" si="353"/>
        <v>0.25510677294312867</v>
      </c>
      <c r="DO176" s="78">
        <f t="shared" si="354"/>
        <v>0.19335755072958982</v>
      </c>
      <c r="DP176" s="78">
        <f t="shared" si="355"/>
        <v>0.14584761460117371</v>
      </c>
      <c r="DQ176" s="78">
        <f t="shared" si="356"/>
        <v>0.2101165392871131</v>
      </c>
      <c r="DR176" s="78">
        <f t="shared" si="357"/>
        <v>0.12388066669917304</v>
      </c>
      <c r="DS176" s="78">
        <f t="shared" si="358"/>
        <v>0.13708370998111985</v>
      </c>
      <c r="DT176" s="78">
        <f t="shared" si="359"/>
        <v>0.20584870140842065</v>
      </c>
      <c r="DU176" s="78">
        <f t="shared" si="360"/>
        <v>0.11668858242465524</v>
      </c>
      <c r="DV176" s="78">
        <f t="shared" si="361"/>
        <v>0.12138735179967347</v>
      </c>
      <c r="DW176" s="78">
        <f t="shared" si="362"/>
        <v>0.21993413169207185</v>
      </c>
      <c r="DX176" s="78">
        <f t="shared" si="363"/>
        <v>0.16383225666342124</v>
      </c>
      <c r="DY176" s="78">
        <f t="shared" si="364"/>
        <v>0.14044160754686091</v>
      </c>
      <c r="DZ176" s="78">
        <f t="shared" si="365"/>
        <v>0.24760322208265551</v>
      </c>
      <c r="EA176" s="78">
        <f t="shared" si="366"/>
        <v>0.13093419260068592</v>
      </c>
      <c r="EB176" s="78">
        <f t="shared" si="367"/>
        <v>0.20525485083361317</v>
      </c>
      <c r="EC176" s="78">
        <f t="shared" si="368"/>
        <v>0.29002972754363499</v>
      </c>
      <c r="ED176" s="78">
        <f t="shared" si="369"/>
        <v>0.20853539781864128</v>
      </c>
      <c r="EE176" s="78">
        <f t="shared" si="370"/>
        <v>0.2085353978186413</v>
      </c>
      <c r="EF176" s="78">
        <f t="shared" si="371"/>
        <v>0.11923081069433052</v>
      </c>
      <c r="EG176" s="78">
        <f t="shared" si="372"/>
        <v>7.2131264125781358E-2</v>
      </c>
      <c r="EH176" s="78">
        <f t="shared" si="373"/>
        <v>4.1765209939962258E-2</v>
      </c>
      <c r="EI176" s="78">
        <f t="shared" si="374"/>
        <v>4.1765209939962258E-2</v>
      </c>
      <c r="EJ176" s="78">
        <f t="shared" si="375"/>
        <v>4.1118087575004625E-2</v>
      </c>
      <c r="EK176" s="78">
        <f t="shared" si="376"/>
        <v>7.0111185954695149E-2</v>
      </c>
      <c r="EL176" s="78">
        <f t="shared" si="377"/>
        <v>0.12058905694080221</v>
      </c>
      <c r="EM176" s="78">
        <f t="shared" si="378"/>
        <v>0.16887090035518859</v>
      </c>
    </row>
    <row r="177" spans="1:143" x14ac:dyDescent="0.25">
      <c r="A177" s="79">
        <f t="shared" si="482"/>
        <v>8.6223292968997539E-4</v>
      </c>
      <c r="B177">
        <v>1966</v>
      </c>
      <c r="C177" s="79">
        <f t="shared" si="409"/>
        <v>0.29022562108654926</v>
      </c>
      <c r="D177" s="81">
        <f t="shared" si="483"/>
        <v>1E-3</v>
      </c>
      <c r="E177" s="74">
        <f t="shared" si="484"/>
        <v>0.11884267229410785</v>
      </c>
      <c r="F177">
        <v>1966</v>
      </c>
      <c r="G177" s="72">
        <v>223700</v>
      </c>
      <c r="H177" s="27">
        <v>8.1607152773921249E-2</v>
      </c>
      <c r="I177" s="27">
        <v>4.5121341700449825E-2</v>
      </c>
      <c r="J177" s="27">
        <v>5.420114399955573E-2</v>
      </c>
      <c r="K177" s="27">
        <v>0.11823179874493253</v>
      </c>
      <c r="L177" s="27">
        <v>2.9710668073526961E-3</v>
      </c>
      <c r="M177" s="27">
        <v>1.8326206475259622E-3</v>
      </c>
      <c r="N177" s="27">
        <v>9.3574720941855941E-2</v>
      </c>
      <c r="O177" s="82">
        <v>1E-3</v>
      </c>
      <c r="P177" s="27">
        <v>1.3716887876936746E-2</v>
      </c>
      <c r="Q177" s="27">
        <v>8.1412783917365464E-2</v>
      </c>
      <c r="R177" s="27">
        <v>1.5577275503970677E-2</v>
      </c>
      <c r="S177" s="27">
        <v>2.4157272171933136E-3</v>
      </c>
      <c r="T177" s="27">
        <v>0.11884267229410785</v>
      </c>
      <c r="U177" s="27">
        <v>1.013494752040873E-2</v>
      </c>
      <c r="V177" s="82">
        <v>1E-3</v>
      </c>
      <c r="W177" s="27">
        <v>0.1104292775031932</v>
      </c>
      <c r="X177" s="82">
        <v>1E-3</v>
      </c>
      <c r="Y177" s="27">
        <v>8.6466374187815845E-2</v>
      </c>
      <c r="Z177" s="27">
        <v>9.7767534847559276E-2</v>
      </c>
      <c r="AA177" s="27">
        <v>3.4319986671849836E-2</v>
      </c>
      <c r="AB177" s="82">
        <v>1E-3</v>
      </c>
      <c r="AC177" s="82">
        <v>1E-3</v>
      </c>
      <c r="AD177" s="27">
        <v>3.137668684400511E-2</v>
      </c>
      <c r="AE177" s="82">
        <v>1E-3</v>
      </c>
      <c r="AF177" s="82">
        <v>1E-3</v>
      </c>
      <c r="AG177" s="82">
        <v>1E-3</v>
      </c>
      <c r="AH177" s="75">
        <f t="shared" si="410"/>
        <v>9.1277600377630913E-2</v>
      </c>
      <c r="AI177" s="75">
        <f t="shared" si="411"/>
        <v>5.0468220691953128E-2</v>
      </c>
      <c r="AJ177" s="75">
        <f t="shared" si="412"/>
        <v>6.0623979563503079E-2</v>
      </c>
      <c r="AK177" s="75">
        <f t="shared" si="413"/>
        <v>0.13224226689620705</v>
      </c>
      <c r="AL177" s="75">
        <f t="shared" si="414"/>
        <v>3.3231382240239906E-3</v>
      </c>
      <c r="AM177" s="75">
        <f t="shared" si="415"/>
        <v>2.0497861942577887E-3</v>
      </c>
      <c r="AN177" s="75">
        <f t="shared" si="416"/>
        <v>0.10466332537346587</v>
      </c>
      <c r="AO177" s="80">
        <v>1E-3</v>
      </c>
      <c r="AP177" s="75">
        <f t="shared" si="417"/>
        <v>1.534233909035375E-2</v>
      </c>
      <c r="AQ177" s="75">
        <f t="shared" si="418"/>
        <v>9.1060198811573262E-2</v>
      </c>
      <c r="AR177" s="75">
        <f t="shared" si="419"/>
        <v>1.7423182651191204E-2</v>
      </c>
      <c r="AS177" s="75">
        <f t="shared" si="420"/>
        <v>2.7019908924307214E-3</v>
      </c>
      <c r="AT177" s="75">
        <f t="shared" si="421"/>
        <v>0.1329255289609596</v>
      </c>
      <c r="AU177" s="75">
        <f t="shared" si="422"/>
        <v>1.1335938801577164E-2</v>
      </c>
      <c r="AV177" s="80">
        <v>1E-3</v>
      </c>
      <c r="AW177" s="75">
        <f t="shared" si="423"/>
        <v>0.12351514688732158</v>
      </c>
      <c r="AX177" s="80">
        <v>1E-3</v>
      </c>
      <c r="AY177" s="75">
        <f t="shared" si="424"/>
        <v>9.6712639529072025E-2</v>
      </c>
      <c r="AZ177" s="75">
        <f t="shared" si="425"/>
        <v>0.10935298772699505</v>
      </c>
      <c r="BA177" s="75">
        <f t="shared" si="426"/>
        <v>3.8386905092464042E-2</v>
      </c>
      <c r="BB177" s="80">
        <v>1E-3</v>
      </c>
      <c r="BC177" s="80">
        <v>1E-3</v>
      </c>
      <c r="BD177" s="75">
        <f t="shared" si="428"/>
        <v>3.5094824235019716E-2</v>
      </c>
      <c r="BE177" s="80">
        <v>1E-3</v>
      </c>
      <c r="BF177" s="80">
        <v>1E-3</v>
      </c>
      <c r="BG177" s="80">
        <v>1E-3</v>
      </c>
      <c r="BH177" s="80"/>
      <c r="BI177" s="73">
        <f t="shared" si="429"/>
        <v>1.3466270194789249</v>
      </c>
      <c r="BJ177" s="73">
        <f t="shared" si="430"/>
        <v>1.0048392228559366</v>
      </c>
      <c r="BK177" s="73">
        <f t="shared" si="431"/>
        <v>0.97417137817609156</v>
      </c>
      <c r="BL177" s="73">
        <f t="shared" si="432"/>
        <v>1.7513455793378654</v>
      </c>
      <c r="BM177" s="73">
        <f t="shared" si="433"/>
        <v>0.11076995368118484</v>
      </c>
      <c r="BN177" s="73">
        <f t="shared" si="434"/>
        <v>7.3222953215018399E-2</v>
      </c>
      <c r="BO177" s="73">
        <f t="shared" si="435"/>
        <v>2.2129539666664959</v>
      </c>
      <c r="BP177" s="73">
        <f t="shared" si="436"/>
        <v>1.6999999999999977E-2</v>
      </c>
      <c r="BQ177" s="73">
        <f t="shared" si="437"/>
        <v>0.36823042839808534</v>
      </c>
      <c r="BR177" s="73">
        <f t="shared" si="438"/>
        <v>1.4405573652179986</v>
      </c>
      <c r="BS177" s="73">
        <f t="shared" si="439"/>
        <v>0.46824950206576854</v>
      </c>
      <c r="BT177" s="73">
        <f t="shared" si="440"/>
        <v>0.10605093888167567</v>
      </c>
      <c r="BU177" s="73">
        <f t="shared" si="441"/>
        <v>2.3177736197734036</v>
      </c>
      <c r="BV177" s="73">
        <f t="shared" si="442"/>
        <v>0.31791327389414509</v>
      </c>
      <c r="BW177" s="73">
        <f t="shared" si="443"/>
        <v>1.7000000000000008E-2</v>
      </c>
      <c r="BX177" s="73">
        <f t="shared" si="444"/>
        <v>2.218971718693354</v>
      </c>
      <c r="BY177" s="73">
        <f t="shared" si="445"/>
        <v>1.7000000000000008E-2</v>
      </c>
      <c r="BZ177" s="73">
        <f t="shared" si="446"/>
        <v>1.7848924310071992</v>
      </c>
      <c r="CA177" s="73">
        <f t="shared" si="447"/>
        <v>1.7012967520471234</v>
      </c>
      <c r="CB177" s="73">
        <f t="shared" si="448"/>
        <v>0.61888426089329451</v>
      </c>
      <c r="CC177" s="73">
        <f t="shared" si="449"/>
        <v>1.7000000000000008E-2</v>
      </c>
      <c r="CD177" s="73">
        <f t="shared" si="450"/>
        <v>2.9029842983971231E-2</v>
      </c>
      <c r="CE177" s="73">
        <f t="shared" si="451"/>
        <v>0.75146979273246173</v>
      </c>
      <c r="CF177" s="73">
        <f t="shared" si="452"/>
        <v>1.7000000000000008E-2</v>
      </c>
      <c r="CG177" s="73">
        <f t="shared" si="453"/>
        <v>1.7000000000000008E-2</v>
      </c>
      <c r="CH177" s="73">
        <f t="shared" si="454"/>
        <v>1.7000000000000015E-2</v>
      </c>
      <c r="CI177" s="73"/>
      <c r="CJ177" s="73">
        <f t="shared" si="455"/>
        <v>19.716249999999999</v>
      </c>
      <c r="CK177" s="73"/>
      <c r="CL177" s="78">
        <f t="shared" si="456"/>
        <v>6.8300362364999687E-2</v>
      </c>
      <c r="CM177" s="78">
        <f t="shared" si="457"/>
        <v>5.0965027470027853E-2</v>
      </c>
      <c r="CN177" s="78">
        <f t="shared" si="458"/>
        <v>4.9409567142640796E-2</v>
      </c>
      <c r="CO177" s="78">
        <f t="shared" si="459"/>
        <v>8.8827519398357466E-2</v>
      </c>
      <c r="CP177" s="78">
        <f t="shared" si="460"/>
        <v>5.6182059814206473E-3</v>
      </c>
      <c r="CQ177" s="78">
        <f t="shared" si="461"/>
        <v>3.713837733596318E-3</v>
      </c>
      <c r="CR177" s="78">
        <f t="shared" si="462"/>
        <v>0.11224010482046515</v>
      </c>
      <c r="CS177" s="78">
        <f t="shared" si="463"/>
        <v>8.6223292968997539E-4</v>
      </c>
      <c r="CT177" s="78">
        <f t="shared" si="464"/>
        <v>1.8676494181098603E-2</v>
      </c>
      <c r="CU177" s="78">
        <f t="shared" si="465"/>
        <v>7.3064470435199327E-2</v>
      </c>
      <c r="CV177" s="78">
        <f t="shared" si="466"/>
        <v>2.3749419999531785E-2</v>
      </c>
      <c r="CW177" s="78">
        <f t="shared" si="467"/>
        <v>5.3788595134305808E-3</v>
      </c>
      <c r="CX177" s="78">
        <f t="shared" si="468"/>
        <v>0.11755651403149198</v>
      </c>
      <c r="CY177" s="78">
        <f t="shared" si="469"/>
        <v>1.6124429031592981E-2</v>
      </c>
      <c r="CZ177" s="78">
        <f t="shared" si="470"/>
        <v>8.6223292968997702E-4</v>
      </c>
      <c r="DA177" s="78">
        <f t="shared" si="471"/>
        <v>0.11254532270048077</v>
      </c>
      <c r="DB177" s="78">
        <f t="shared" si="472"/>
        <v>8.6223292968997702E-4</v>
      </c>
      <c r="DC177" s="78">
        <f t="shared" si="473"/>
        <v>9.0529001762870695E-2</v>
      </c>
      <c r="DD177" s="78">
        <f t="shared" si="474"/>
        <v>8.628906369350782E-2</v>
      </c>
      <c r="DE177" s="78">
        <f t="shared" si="475"/>
        <v>3.1389552318178894E-2</v>
      </c>
      <c r="DF177" s="78">
        <f t="shared" si="476"/>
        <v>8.6223292968997702E-4</v>
      </c>
      <c r="DG177" s="78">
        <f t="shared" si="477"/>
        <v>1.4723815626182075E-3</v>
      </c>
      <c r="DH177" s="78">
        <f t="shared" si="478"/>
        <v>3.8114235350660587E-2</v>
      </c>
      <c r="DI177" s="78">
        <f t="shared" si="479"/>
        <v>8.6223292968997702E-4</v>
      </c>
      <c r="DJ177" s="78">
        <f t="shared" si="480"/>
        <v>8.6223292968997702E-4</v>
      </c>
      <c r="DK177" s="78">
        <f t="shared" si="481"/>
        <v>8.6223292968997734E-4</v>
      </c>
      <c r="DN177" s="78">
        <f t="shared" si="353"/>
        <v>0.2575024763760258</v>
      </c>
      <c r="DO177" s="78">
        <f t="shared" si="354"/>
        <v>0.19482031999244676</v>
      </c>
      <c r="DP177" s="78">
        <f t="shared" si="355"/>
        <v>0.14756913025601523</v>
      </c>
      <c r="DQ177" s="78">
        <f t="shared" si="356"/>
        <v>0.21039966793383957</v>
      </c>
      <c r="DR177" s="78">
        <f t="shared" si="357"/>
        <v>0.12243438146517209</v>
      </c>
      <c r="DS177" s="78">
        <f t="shared" si="358"/>
        <v>0.13549266966485005</v>
      </c>
      <c r="DT177" s="78">
        <f t="shared" si="359"/>
        <v>0.20484330236645304</v>
      </c>
      <c r="DU177" s="78">
        <f t="shared" si="360"/>
        <v>0.11635261754551969</v>
      </c>
      <c r="DV177" s="78">
        <f t="shared" si="361"/>
        <v>0.1208692441292603</v>
      </c>
      <c r="DW177" s="78">
        <f t="shared" si="362"/>
        <v>0.21974926397965366</v>
      </c>
      <c r="DX177" s="78">
        <f t="shared" si="363"/>
        <v>0.16280922257604732</v>
      </c>
      <c r="DY177" s="78">
        <f t="shared" si="364"/>
        <v>0.13992203550620552</v>
      </c>
      <c r="DZ177" s="78">
        <f t="shared" si="365"/>
        <v>0.24708849869325572</v>
      </c>
      <c r="EA177" s="78">
        <f t="shared" si="366"/>
        <v>0.13039421759145373</v>
      </c>
      <c r="EB177" s="78">
        <f t="shared" si="367"/>
        <v>0.20479879032273143</v>
      </c>
      <c r="EC177" s="78">
        <f t="shared" si="368"/>
        <v>0.29022562108654926</v>
      </c>
      <c r="ED177" s="78">
        <f t="shared" si="369"/>
        <v>0.20906985070424738</v>
      </c>
      <c r="EE177" s="78">
        <f t="shared" si="370"/>
        <v>0.20906985070424738</v>
      </c>
      <c r="EF177" s="78">
        <f t="shared" si="371"/>
        <v>0.12001323050399491</v>
      </c>
      <c r="EG177" s="78">
        <f t="shared" si="372"/>
        <v>7.1838402161147674E-2</v>
      </c>
      <c r="EH177" s="78">
        <f t="shared" si="373"/>
        <v>4.1311082772658748E-2</v>
      </c>
      <c r="EI177" s="78">
        <f t="shared" si="374"/>
        <v>4.1311082772658748E-2</v>
      </c>
      <c r="EJ177" s="78">
        <f t="shared" si="375"/>
        <v>4.0700934139730513E-2</v>
      </c>
      <c r="EK177" s="78">
        <f t="shared" si="376"/>
        <v>7.0887061154069619E-2</v>
      </c>
      <c r="EL177" s="78">
        <f t="shared" si="377"/>
        <v>0.12098985569440748</v>
      </c>
      <c r="EM177" s="78">
        <f t="shared" si="378"/>
        <v>0.16953718990735833</v>
      </c>
    </row>
    <row r="178" spans="1:143" x14ac:dyDescent="0.25">
      <c r="A178" s="79">
        <f t="shared" si="482"/>
        <v>8.6245103793586623E-4</v>
      </c>
      <c r="B178">
        <v>1967</v>
      </c>
      <c r="C178" s="79">
        <f t="shared" si="409"/>
        <v>0.29063777809371072</v>
      </c>
      <c r="D178" s="81">
        <f t="shared" si="483"/>
        <v>1E-3</v>
      </c>
      <c r="E178" s="74">
        <f t="shared" si="484"/>
        <v>0.12258293903673112</v>
      </c>
      <c r="F178">
        <v>1967</v>
      </c>
      <c r="G178" s="72">
        <v>229300</v>
      </c>
      <c r="H178" s="27">
        <v>8.6727019117687279E-2</v>
      </c>
      <c r="I178" s="27">
        <v>3.9821677652271424E-2</v>
      </c>
      <c r="J178" s="27">
        <v>5.3606104531903835E-2</v>
      </c>
      <c r="K178" s="27">
        <v>0.12258293903673112</v>
      </c>
      <c r="L178" s="27">
        <v>2.2427043732735279E-3</v>
      </c>
      <c r="M178" s="27">
        <v>2.0786040532779037E-3</v>
      </c>
      <c r="N178" s="27">
        <v>8.6152667997702589E-2</v>
      </c>
      <c r="O178" s="82">
        <v>1E-3</v>
      </c>
      <c r="P178" s="27">
        <v>1.2198123786341383E-2</v>
      </c>
      <c r="Q178" s="27">
        <v>8.2351010584470641E-2</v>
      </c>
      <c r="R178" s="27">
        <v>1.5124579492930012E-2</v>
      </c>
      <c r="S178" s="27">
        <v>4.2666083198862241E-3</v>
      </c>
      <c r="T178" s="27">
        <v>0.12025818450345978</v>
      </c>
      <c r="U178" s="27">
        <v>1.0201569893061292E-2</v>
      </c>
      <c r="V178" s="82">
        <v>1E-3</v>
      </c>
      <c r="W178" s="27">
        <v>0.10641905751716216</v>
      </c>
      <c r="X178" s="82">
        <v>1E-3</v>
      </c>
      <c r="Y178" s="27">
        <v>8.4539014851078953E-2</v>
      </c>
      <c r="Z178" s="27">
        <v>0.10792331045045538</v>
      </c>
      <c r="AA178" s="27">
        <v>3.3531165385772499E-2</v>
      </c>
      <c r="AB178" s="82">
        <v>1E-3</v>
      </c>
      <c r="AC178" s="82">
        <v>1E-3</v>
      </c>
      <c r="AD178" s="27">
        <v>2.9975658452533981E-2</v>
      </c>
      <c r="AE178" s="82">
        <v>1E-3</v>
      </c>
      <c r="AF178" s="82">
        <v>1E-3</v>
      </c>
      <c r="AG178" s="82">
        <v>1E-3</v>
      </c>
      <c r="AH178" s="75">
        <f t="shared" si="410"/>
        <v>9.9432527418428465E-2</v>
      </c>
      <c r="AI178" s="75">
        <f t="shared" si="411"/>
        <v>4.5655553428329186E-2</v>
      </c>
      <c r="AJ178" s="75">
        <f t="shared" si="412"/>
        <v>6.1459398845827747E-2</v>
      </c>
      <c r="AK178" s="75">
        <f t="shared" si="413"/>
        <v>0.14054133960561224</v>
      </c>
      <c r="AL178" s="75">
        <f t="shared" si="414"/>
        <v>2.5712605639581E-3</v>
      </c>
      <c r="AM178" s="75">
        <f t="shared" si="415"/>
        <v>2.3831195470831166E-3</v>
      </c>
      <c r="AN178" s="75">
        <f t="shared" si="416"/>
        <v>9.8774033859366034E-2</v>
      </c>
      <c r="AO178" s="80">
        <v>1E-3</v>
      </c>
      <c r="AP178" s="75">
        <f t="shared" si="417"/>
        <v>1.3985148921040394E-2</v>
      </c>
      <c r="AQ178" s="75">
        <f t="shared" si="418"/>
        <v>9.4415433635095594E-2</v>
      </c>
      <c r="AR178" s="75">
        <f t="shared" si="419"/>
        <v>1.734033038864426E-2</v>
      </c>
      <c r="AS178" s="75">
        <f t="shared" si="420"/>
        <v>4.891666438749556E-3</v>
      </c>
      <c r="AT178" s="75">
        <f t="shared" si="421"/>
        <v>0.13787600853321663</v>
      </c>
      <c r="AU178" s="75">
        <f t="shared" si="422"/>
        <v>1.1696099882394772E-2</v>
      </c>
      <c r="AV178" s="80">
        <v>1E-3</v>
      </c>
      <c r="AW178" s="75">
        <f t="shared" si="423"/>
        <v>0.12200944944342643</v>
      </c>
      <c r="AX178" s="80">
        <v>1E-3</v>
      </c>
      <c r="AY178" s="75">
        <f t="shared" si="424"/>
        <v>9.692398052676203E-2</v>
      </c>
      <c r="AZ178" s="75">
        <f t="shared" si="425"/>
        <v>0.12373407543144709</v>
      </c>
      <c r="BA178" s="75">
        <f t="shared" si="426"/>
        <v>3.8443481114788167E-2</v>
      </c>
      <c r="BB178" s="80">
        <v>1E-3</v>
      </c>
      <c r="BC178" s="80">
        <v>1E-3</v>
      </c>
      <c r="BD178" s="75">
        <f t="shared" si="428"/>
        <v>3.4367092415830212E-2</v>
      </c>
      <c r="BE178" s="80">
        <v>1E-3</v>
      </c>
      <c r="BF178" s="80">
        <v>1E-3</v>
      </c>
      <c r="BG178" s="80">
        <v>1E-3</v>
      </c>
      <c r="BH178" s="80"/>
      <c r="BI178" s="73">
        <f t="shared" si="429"/>
        <v>1.4460595468973534</v>
      </c>
      <c r="BJ178" s="73">
        <f t="shared" si="430"/>
        <v>1.0504947762842658</v>
      </c>
      <c r="BK178" s="73">
        <f t="shared" si="431"/>
        <v>1.0356307770219193</v>
      </c>
      <c r="BL178" s="73">
        <f t="shared" si="432"/>
        <v>1.8918869189434777</v>
      </c>
      <c r="BM178" s="73">
        <f t="shared" si="433"/>
        <v>0.11334121424514293</v>
      </c>
      <c r="BN178" s="73">
        <f t="shared" si="434"/>
        <v>7.5606072762101517E-2</v>
      </c>
      <c r="BO178" s="73">
        <f t="shared" si="435"/>
        <v>2.311728000525862</v>
      </c>
      <c r="BP178" s="73">
        <f t="shared" si="436"/>
        <v>1.7999999999999978E-2</v>
      </c>
      <c r="BQ178" s="73">
        <f t="shared" si="437"/>
        <v>0.38221557731912575</v>
      </c>
      <c r="BR178" s="73">
        <f t="shared" si="438"/>
        <v>1.5349727988530941</v>
      </c>
      <c r="BS178" s="73">
        <f t="shared" si="439"/>
        <v>0.48558983245441278</v>
      </c>
      <c r="BT178" s="73">
        <f t="shared" si="440"/>
        <v>0.11094260532042523</v>
      </c>
      <c r="BU178" s="73">
        <f t="shared" si="441"/>
        <v>2.4556496283066203</v>
      </c>
      <c r="BV178" s="73">
        <f t="shared" si="442"/>
        <v>0.32960937377653987</v>
      </c>
      <c r="BW178" s="73">
        <f t="shared" si="443"/>
        <v>1.8000000000000009E-2</v>
      </c>
      <c r="BX178" s="73">
        <f t="shared" si="444"/>
        <v>2.3409811681367803</v>
      </c>
      <c r="BY178" s="73">
        <f t="shared" si="445"/>
        <v>1.8000000000000009E-2</v>
      </c>
      <c r="BZ178" s="73">
        <f t="shared" si="446"/>
        <v>1.8818164115339613</v>
      </c>
      <c r="CA178" s="73">
        <f t="shared" si="447"/>
        <v>1.8250308274785705</v>
      </c>
      <c r="CB178" s="73">
        <f t="shared" si="448"/>
        <v>0.65732774200808264</v>
      </c>
      <c r="CC178" s="73">
        <f t="shared" si="449"/>
        <v>1.8000000000000009E-2</v>
      </c>
      <c r="CD178" s="73">
        <f t="shared" si="450"/>
        <v>3.0029842983971232E-2</v>
      </c>
      <c r="CE178" s="73">
        <f t="shared" si="451"/>
        <v>0.78583688514829197</v>
      </c>
      <c r="CF178" s="73">
        <f t="shared" si="452"/>
        <v>1.8000000000000009E-2</v>
      </c>
      <c r="CG178" s="73">
        <f t="shared" si="453"/>
        <v>1.8000000000000009E-2</v>
      </c>
      <c r="CH178" s="73">
        <f t="shared" si="454"/>
        <v>1.8000000000000016E-2</v>
      </c>
      <c r="CI178" s="73"/>
      <c r="CJ178" s="73">
        <f t="shared" si="455"/>
        <v>20.870749999999997</v>
      </c>
      <c r="CK178" s="73"/>
      <c r="CL178" s="78">
        <f t="shared" si="456"/>
        <v>6.9286419841038463E-2</v>
      </c>
      <c r="CM178" s="78">
        <f t="shared" si="457"/>
        <v>5.0333350564031765E-2</v>
      </c>
      <c r="CN178" s="78">
        <f t="shared" si="458"/>
        <v>4.9621157697826837E-2</v>
      </c>
      <c r="CO178" s="78">
        <f t="shared" si="459"/>
        <v>9.0647768716671795E-2</v>
      </c>
      <c r="CP178" s="78">
        <f t="shared" si="460"/>
        <v>5.4306248814797236E-3</v>
      </c>
      <c r="CQ178" s="78">
        <f t="shared" si="461"/>
        <v>3.6225853293293977E-3</v>
      </c>
      <c r="CR178" s="78">
        <f t="shared" si="462"/>
        <v>0.11076401185994093</v>
      </c>
      <c r="CS178" s="78">
        <f t="shared" si="463"/>
        <v>8.6245103793586623E-4</v>
      </c>
      <c r="CT178" s="78">
        <f t="shared" si="464"/>
        <v>1.8313456743007595E-2</v>
      </c>
      <c r="CU178" s="78">
        <f t="shared" si="465"/>
        <v>7.3546604643009675E-2</v>
      </c>
      <c r="CV178" s="78">
        <f t="shared" si="466"/>
        <v>2.326652527841179E-2</v>
      </c>
      <c r="CW178" s="78">
        <f t="shared" si="467"/>
        <v>5.3156980616616669E-3</v>
      </c>
      <c r="CX178" s="78">
        <f t="shared" si="468"/>
        <v>0.11765986504110397</v>
      </c>
      <c r="CY178" s="78">
        <f t="shared" si="469"/>
        <v>1.5792885918164891E-2</v>
      </c>
      <c r="CZ178" s="78">
        <f t="shared" si="470"/>
        <v>8.6245103793586774E-4</v>
      </c>
      <c r="DA178" s="78">
        <f t="shared" si="471"/>
        <v>0.11216564656932695</v>
      </c>
      <c r="DB178" s="78">
        <f t="shared" si="472"/>
        <v>8.6245103793586774E-4</v>
      </c>
      <c r="DC178" s="78">
        <f t="shared" si="473"/>
        <v>9.0165250962900789E-2</v>
      </c>
      <c r="DD178" s="78">
        <f t="shared" si="474"/>
        <v>8.7444429523547099E-2</v>
      </c>
      <c r="DE178" s="78">
        <f t="shared" si="475"/>
        <v>3.1495166297717272E-2</v>
      </c>
      <c r="DF178" s="78">
        <f t="shared" si="476"/>
        <v>8.6245103793586774E-4</v>
      </c>
      <c r="DG178" s="78">
        <f t="shared" si="477"/>
        <v>1.4388482916987285E-3</v>
      </c>
      <c r="DH178" s="78">
        <f t="shared" si="478"/>
        <v>3.7652546513579632E-2</v>
      </c>
      <c r="DI178" s="78">
        <f t="shared" si="479"/>
        <v>8.6245103793586774E-4</v>
      </c>
      <c r="DJ178" s="78">
        <f t="shared" si="480"/>
        <v>8.6245103793586774E-4</v>
      </c>
      <c r="DK178" s="78">
        <f t="shared" si="481"/>
        <v>8.6245103793586807E-4</v>
      </c>
      <c r="DN178" s="78">
        <f t="shared" si="353"/>
        <v>0.25988869681956883</v>
      </c>
      <c r="DO178" s="78">
        <f t="shared" si="354"/>
        <v>0.1960329018600101</v>
      </c>
      <c r="DP178" s="78">
        <f t="shared" si="355"/>
        <v>0.14932213662530774</v>
      </c>
      <c r="DQ178" s="78">
        <f t="shared" si="356"/>
        <v>0.21046499078742184</v>
      </c>
      <c r="DR178" s="78">
        <f t="shared" si="357"/>
        <v>0.12067967310868592</v>
      </c>
      <c r="DS178" s="78">
        <f t="shared" si="358"/>
        <v>0.1335625049702138</v>
      </c>
      <c r="DT178" s="78">
        <f t="shared" si="359"/>
        <v>0.20348652428389408</v>
      </c>
      <c r="DU178" s="78">
        <f t="shared" si="360"/>
        <v>0.11598903770236492</v>
      </c>
      <c r="DV178" s="78">
        <f t="shared" si="361"/>
        <v>0.12044228472609073</v>
      </c>
      <c r="DW178" s="78">
        <f t="shared" si="362"/>
        <v>0.2197886930241871</v>
      </c>
      <c r="DX178" s="78">
        <f t="shared" si="363"/>
        <v>0.1620349742993423</v>
      </c>
      <c r="DY178" s="78">
        <f t="shared" si="364"/>
        <v>0.13963090005886639</v>
      </c>
      <c r="DZ178" s="78">
        <f t="shared" si="365"/>
        <v>0.24648084856653169</v>
      </c>
      <c r="EA178" s="78">
        <f t="shared" si="366"/>
        <v>0.12968343456336356</v>
      </c>
      <c r="EB178" s="78">
        <f t="shared" si="367"/>
        <v>0.20405579960809947</v>
      </c>
      <c r="EC178" s="78">
        <f t="shared" si="368"/>
        <v>0.29063777809371072</v>
      </c>
      <c r="ED178" s="78">
        <f t="shared" si="369"/>
        <v>0.209967297822101</v>
      </c>
      <c r="EE178" s="78">
        <f t="shared" si="370"/>
        <v>0.209967297822101</v>
      </c>
      <c r="EF178" s="78">
        <f t="shared" si="371"/>
        <v>0.12124089515089896</v>
      </c>
      <c r="EG178" s="78">
        <f t="shared" si="372"/>
        <v>7.1449012140931495E-2</v>
      </c>
      <c r="EH178" s="78">
        <f t="shared" si="373"/>
        <v>4.0816296881150099E-2</v>
      </c>
      <c r="EI178" s="78">
        <f t="shared" si="374"/>
        <v>4.0816296881150099E-2</v>
      </c>
      <c r="EJ178" s="78">
        <f t="shared" si="375"/>
        <v>4.0239899627387242E-2</v>
      </c>
      <c r="EK178" s="78">
        <f t="shared" si="376"/>
        <v>7.1873772954846066E-2</v>
      </c>
      <c r="EL178" s="78">
        <f t="shared" si="377"/>
        <v>0.12134467248094197</v>
      </c>
      <c r="EM178" s="78">
        <f t="shared" si="378"/>
        <v>0.17010337914083293</v>
      </c>
    </row>
    <row r="179" spans="1:143" x14ac:dyDescent="0.25">
      <c r="A179" s="79">
        <f t="shared" si="482"/>
        <v>8.6034164619581738E-4</v>
      </c>
      <c r="B179">
        <v>1968</v>
      </c>
      <c r="C179" s="79">
        <f t="shared" si="409"/>
        <v>0.2905219258943329</v>
      </c>
      <c r="D179" s="81">
        <f t="shared" si="483"/>
        <v>1E-3</v>
      </c>
      <c r="E179" s="74">
        <f t="shared" si="484"/>
        <v>0.13078239478046955</v>
      </c>
      <c r="F179">
        <v>1968</v>
      </c>
      <c r="G179" s="72">
        <v>240900</v>
      </c>
      <c r="H179" s="27">
        <v>9.1796352746136151E-2</v>
      </c>
      <c r="I179" s="27">
        <v>4.2836515321674956E-2</v>
      </c>
      <c r="J179" s="27">
        <v>6.0377560297342106E-2</v>
      </c>
      <c r="K179" s="27">
        <v>0.1178940050270068</v>
      </c>
      <c r="L179" s="27">
        <v>2.5669821915610459E-3</v>
      </c>
      <c r="M179" s="82">
        <v>1E-3</v>
      </c>
      <c r="N179" s="27">
        <v>7.8373175036098183E-2</v>
      </c>
      <c r="O179" s="82">
        <v>1E-3</v>
      </c>
      <c r="P179" s="27">
        <v>1.1711856248997272E-2</v>
      </c>
      <c r="Q179" s="27">
        <v>8.2250387721268511E-2</v>
      </c>
      <c r="R179" s="27">
        <v>1.3449917107866732E-2</v>
      </c>
      <c r="S179" s="27">
        <v>4.1980854591154608E-3</v>
      </c>
      <c r="T179" s="27">
        <v>0.13078239478046955</v>
      </c>
      <c r="U179" s="27">
        <v>1.1444462270709664E-2</v>
      </c>
      <c r="V179" s="82">
        <v>1E-3</v>
      </c>
      <c r="W179" s="27">
        <v>0.10168992994277769</v>
      </c>
      <c r="X179" s="82">
        <v>1E-3</v>
      </c>
      <c r="Y179" s="27">
        <v>7.6822289962030055E-2</v>
      </c>
      <c r="Z179" s="27">
        <v>0.11134285255896037</v>
      </c>
      <c r="AA179" s="27">
        <v>3.3771859457725012E-2</v>
      </c>
      <c r="AB179" s="82">
        <v>1E-3</v>
      </c>
      <c r="AC179" s="82">
        <v>1E-3</v>
      </c>
      <c r="AD179" s="27">
        <v>2.8691373870260443E-2</v>
      </c>
      <c r="AE179" s="82">
        <v>1E-3</v>
      </c>
      <c r="AF179" s="82">
        <v>1E-3</v>
      </c>
      <c r="AG179" s="82">
        <v>1E-3</v>
      </c>
      <c r="AH179" s="75">
        <f t="shared" si="410"/>
        <v>0.110568706882721</v>
      </c>
      <c r="AI179" s="75">
        <f t="shared" si="411"/>
        <v>5.1596582704957483E-2</v>
      </c>
      <c r="AJ179" s="75">
        <f t="shared" si="412"/>
        <v>7.2724771378148576E-2</v>
      </c>
      <c r="AK179" s="75">
        <f t="shared" si="413"/>
        <v>0.14200332905502969</v>
      </c>
      <c r="AL179" s="75">
        <f t="shared" si="414"/>
        <v>3.0919300497352798E-3</v>
      </c>
      <c r="AM179" s="80">
        <v>1E-3</v>
      </c>
      <c r="AN179" s="75">
        <f t="shared" si="416"/>
        <v>9.4400489330980247E-2</v>
      </c>
      <c r="AO179" s="80">
        <v>1E-3</v>
      </c>
      <c r="AP179" s="75">
        <f t="shared" si="417"/>
        <v>1.4106930851917214E-2</v>
      </c>
      <c r="AQ179" s="75">
        <f t="shared" si="418"/>
        <v>9.9070592010267924E-2</v>
      </c>
      <c r="AR179" s="75">
        <f t="shared" si="419"/>
        <v>1.6200425156425478E-2</v>
      </c>
      <c r="AS179" s="75">
        <f t="shared" si="420"/>
        <v>5.0565939355045721E-3</v>
      </c>
      <c r="AT179" s="75">
        <f t="shared" si="421"/>
        <v>0.15752739451307557</v>
      </c>
      <c r="AU179" s="75">
        <f t="shared" si="422"/>
        <v>1.378485480506979E-2</v>
      </c>
      <c r="AV179" s="80">
        <v>1E-3</v>
      </c>
      <c r="AW179" s="75">
        <f t="shared" si="423"/>
        <v>0.12248552061607572</v>
      </c>
      <c r="AX179" s="80">
        <v>1E-3</v>
      </c>
      <c r="AY179" s="75">
        <f t="shared" si="424"/>
        <v>9.2532448259265196E-2</v>
      </c>
      <c r="AZ179" s="75">
        <f t="shared" si="425"/>
        <v>0.13411246590726775</v>
      </c>
      <c r="BA179" s="75">
        <f t="shared" si="426"/>
        <v>4.0678204716829779E-2</v>
      </c>
      <c r="BB179" s="80">
        <v>1E-3</v>
      </c>
      <c r="BC179" s="80">
        <v>1E-3</v>
      </c>
      <c r="BD179" s="75">
        <f t="shared" si="428"/>
        <v>3.4558759826728701E-2</v>
      </c>
      <c r="BE179" s="80">
        <v>1E-3</v>
      </c>
      <c r="BF179" s="80">
        <v>1E-3</v>
      </c>
      <c r="BG179" s="80">
        <v>1E-3</v>
      </c>
      <c r="BH179" s="80"/>
      <c r="BI179" s="73">
        <f t="shared" si="429"/>
        <v>1.5566282537800744</v>
      </c>
      <c r="BJ179" s="73">
        <f t="shared" si="430"/>
        <v>1.1020913589892234</v>
      </c>
      <c r="BK179" s="73">
        <f t="shared" si="431"/>
        <v>1.1083555484000678</v>
      </c>
      <c r="BL179" s="73">
        <f t="shared" si="432"/>
        <v>2.0338902479985075</v>
      </c>
      <c r="BM179" s="73">
        <f t="shared" si="433"/>
        <v>0.11643314429487821</v>
      </c>
      <c r="BN179" s="73">
        <f t="shared" si="434"/>
        <v>7.6606072762101518E-2</v>
      </c>
      <c r="BO179" s="73">
        <f t="shared" si="435"/>
        <v>2.4061284898568425</v>
      </c>
      <c r="BP179" s="73">
        <f t="shared" si="436"/>
        <v>1.8999999999999979E-2</v>
      </c>
      <c r="BQ179" s="73">
        <f t="shared" si="437"/>
        <v>0.39632250817104298</v>
      </c>
      <c r="BR179" s="73">
        <f t="shared" si="438"/>
        <v>1.634043390863362</v>
      </c>
      <c r="BS179" s="73">
        <f t="shared" si="439"/>
        <v>0.50179025761083829</v>
      </c>
      <c r="BT179" s="73">
        <f t="shared" si="440"/>
        <v>0.1159991992559298</v>
      </c>
      <c r="BU179" s="73">
        <f t="shared" si="441"/>
        <v>2.6131770228196958</v>
      </c>
      <c r="BV179" s="73">
        <f t="shared" si="442"/>
        <v>0.34339422858160967</v>
      </c>
      <c r="BW179" s="73">
        <f t="shared" si="443"/>
        <v>1.900000000000001E-2</v>
      </c>
      <c r="BX179" s="73">
        <f t="shared" si="444"/>
        <v>2.463466688752856</v>
      </c>
      <c r="BY179" s="73">
        <f t="shared" si="445"/>
        <v>1.900000000000001E-2</v>
      </c>
      <c r="BZ179" s="73">
        <f t="shared" si="446"/>
        <v>1.9743488597932264</v>
      </c>
      <c r="CA179" s="73">
        <f t="shared" si="447"/>
        <v>1.9591432933858381</v>
      </c>
      <c r="CB179" s="73">
        <f t="shared" si="448"/>
        <v>0.69800594672491245</v>
      </c>
      <c r="CC179" s="73">
        <f t="shared" si="449"/>
        <v>1.900000000000001E-2</v>
      </c>
      <c r="CD179" s="73">
        <f t="shared" si="450"/>
        <v>3.1029842983971233E-2</v>
      </c>
      <c r="CE179" s="73">
        <f t="shared" si="451"/>
        <v>0.82039564497502071</v>
      </c>
      <c r="CF179" s="73">
        <f t="shared" si="452"/>
        <v>1.900000000000001E-2</v>
      </c>
      <c r="CG179" s="73">
        <f t="shared" si="453"/>
        <v>1.900000000000001E-2</v>
      </c>
      <c r="CH179" s="73">
        <f t="shared" si="454"/>
        <v>1.9000000000000017E-2</v>
      </c>
      <c r="CI179" s="73"/>
      <c r="CJ179" s="73">
        <f t="shared" si="455"/>
        <v>22.084249999999997</v>
      </c>
      <c r="CK179" s="73"/>
      <c r="CL179" s="78">
        <f t="shared" si="456"/>
        <v>7.0485900756424816E-2</v>
      </c>
      <c r="CM179" s="78">
        <f t="shared" si="457"/>
        <v>4.9903952318472375E-2</v>
      </c>
      <c r="CN179" s="78">
        <f t="shared" si="458"/>
        <v>5.0187601951620177E-2</v>
      </c>
      <c r="CO179" s="78">
        <f t="shared" si="459"/>
        <v>9.209686758656091E-2</v>
      </c>
      <c r="CP179" s="78">
        <f t="shared" si="460"/>
        <v>5.2722254228637251E-3</v>
      </c>
      <c r="CQ179" s="78">
        <f t="shared" si="461"/>
        <v>3.4688102499338454E-3</v>
      </c>
      <c r="CR179" s="78">
        <f t="shared" si="462"/>
        <v>0.1089522392590576</v>
      </c>
      <c r="CS179" s="78">
        <f t="shared" si="463"/>
        <v>8.6034164619581738E-4</v>
      </c>
      <c r="CT179" s="78">
        <f t="shared" si="464"/>
        <v>1.7945934689701622E-2</v>
      </c>
      <c r="CU179" s="78">
        <f t="shared" si="465"/>
        <v>7.3991346360567478E-2</v>
      </c>
      <c r="CV179" s="78">
        <f t="shared" si="466"/>
        <v>2.2721634540943812E-2</v>
      </c>
      <c r="CW179" s="78">
        <f t="shared" si="467"/>
        <v>5.2525758971180732E-3</v>
      </c>
      <c r="CX179" s="78">
        <f t="shared" si="468"/>
        <v>0.11832763271651499</v>
      </c>
      <c r="CY179" s="78">
        <f t="shared" si="469"/>
        <v>1.5549281890107644E-2</v>
      </c>
      <c r="CZ179" s="78">
        <f t="shared" si="470"/>
        <v>8.6034164619581889E-4</v>
      </c>
      <c r="DA179" s="78">
        <f t="shared" si="471"/>
        <v>0.11154857822895757</v>
      </c>
      <c r="DB179" s="78">
        <f t="shared" si="472"/>
        <v>8.6034164619581889E-4</v>
      </c>
      <c r="DC179" s="78">
        <f t="shared" si="473"/>
        <v>8.9400765694702178E-2</v>
      </c>
      <c r="DD179" s="78">
        <f t="shared" si="474"/>
        <v>8.8712240324477332E-2</v>
      </c>
      <c r="DE179" s="78">
        <f t="shared" si="475"/>
        <v>3.160650448735694E-2</v>
      </c>
      <c r="DF179" s="78">
        <f t="shared" si="476"/>
        <v>8.6034164619581889E-4</v>
      </c>
      <c r="DG179" s="78">
        <f t="shared" si="477"/>
        <v>1.405066641790925E-3</v>
      </c>
      <c r="DH179" s="78">
        <f t="shared" si="478"/>
        <v>3.714844945945734E-2</v>
      </c>
      <c r="DI179" s="78">
        <f t="shared" si="479"/>
        <v>8.6034164619581889E-4</v>
      </c>
      <c r="DJ179" s="78">
        <f t="shared" si="480"/>
        <v>8.6034164619581889E-4</v>
      </c>
      <c r="DK179" s="78">
        <f t="shared" si="481"/>
        <v>8.6034164619581911E-4</v>
      </c>
      <c r="DN179" s="78">
        <f t="shared" si="353"/>
        <v>0.26267432261307827</v>
      </c>
      <c r="DO179" s="78">
        <f t="shared" si="354"/>
        <v>0.1974606472795172</v>
      </c>
      <c r="DP179" s="78">
        <f t="shared" si="355"/>
        <v>0.15102550521097866</v>
      </c>
      <c r="DQ179" s="78">
        <f t="shared" si="356"/>
        <v>0.20979014251841607</v>
      </c>
      <c r="DR179" s="78">
        <f t="shared" si="357"/>
        <v>0.118553616578051</v>
      </c>
      <c r="DS179" s="78">
        <f t="shared" si="358"/>
        <v>0.13122732584488889</v>
      </c>
      <c r="DT179" s="78">
        <f t="shared" si="359"/>
        <v>0.20174986195552252</v>
      </c>
      <c r="DU179" s="78">
        <f t="shared" si="360"/>
        <v>0.11551925723740872</v>
      </c>
      <c r="DV179" s="78">
        <f t="shared" si="361"/>
        <v>0.11991149148833098</v>
      </c>
      <c r="DW179" s="78">
        <f t="shared" si="362"/>
        <v>0.22029318951514434</v>
      </c>
      <c r="DX179" s="78">
        <f t="shared" si="363"/>
        <v>0.16185112504468452</v>
      </c>
      <c r="DY179" s="78">
        <f t="shared" si="364"/>
        <v>0.13998983214993652</v>
      </c>
      <c r="DZ179" s="78">
        <f t="shared" si="365"/>
        <v>0.24628583448177599</v>
      </c>
      <c r="EA179" s="78">
        <f t="shared" si="366"/>
        <v>0.12881854341145685</v>
      </c>
      <c r="EB179" s="78">
        <f t="shared" si="367"/>
        <v>0.20267002721605137</v>
      </c>
      <c r="EC179" s="78">
        <f t="shared" si="368"/>
        <v>0.2905219258943329</v>
      </c>
      <c r="ED179" s="78">
        <f t="shared" si="369"/>
        <v>0.21057985215273226</v>
      </c>
      <c r="EE179" s="78">
        <f t="shared" si="370"/>
        <v>0.21057985215273226</v>
      </c>
      <c r="EF179" s="78">
        <f t="shared" si="371"/>
        <v>0.12258415309982101</v>
      </c>
      <c r="EG179" s="78">
        <f t="shared" si="372"/>
        <v>7.1020362234801016E-2</v>
      </c>
      <c r="EH179" s="78">
        <f t="shared" si="373"/>
        <v>4.0274199393639902E-2</v>
      </c>
      <c r="EI179" s="78">
        <f t="shared" si="374"/>
        <v>4.0274199393639902E-2</v>
      </c>
      <c r="EJ179" s="78">
        <f t="shared" si="375"/>
        <v>3.9729474398044799E-2</v>
      </c>
      <c r="EK179" s="78">
        <f t="shared" si="376"/>
        <v>7.3066925695012275E-2</v>
      </c>
      <c r="EL179" s="78">
        <f t="shared" si="377"/>
        <v>0.12211053636728883</v>
      </c>
      <c r="EM179" s="78">
        <f t="shared" si="378"/>
        <v>0.17143779667271319</v>
      </c>
    </row>
    <row r="180" spans="1:143" x14ac:dyDescent="0.25">
      <c r="A180" s="79">
        <f t="shared" si="482"/>
        <v>8.5674202426721711E-4</v>
      </c>
      <c r="B180">
        <v>1969</v>
      </c>
      <c r="C180" s="79">
        <f t="shared" si="409"/>
        <v>0.29034635970037825</v>
      </c>
      <c r="D180" s="81">
        <f t="shared" si="483"/>
        <v>1E-3</v>
      </c>
      <c r="E180" s="74">
        <f t="shared" si="484"/>
        <v>0.12281630492323981</v>
      </c>
      <c r="F180">
        <v>1969</v>
      </c>
      <c r="G180" s="72">
        <v>250200</v>
      </c>
      <c r="H180" s="27">
        <v>9.191972664709562E-2</v>
      </c>
      <c r="I180" s="27">
        <v>4.1436065258193371E-2</v>
      </c>
      <c r="J180" s="27">
        <v>6.0421579479281964E-2</v>
      </c>
      <c r="K180" s="27">
        <v>0.12057846864622937</v>
      </c>
      <c r="L180" s="27">
        <v>2.8634679243466962E-3</v>
      </c>
      <c r="M180" s="82">
        <v>1E-3</v>
      </c>
      <c r="N180" s="27">
        <v>7.1899513932335526E-2</v>
      </c>
      <c r="O180" s="82">
        <v>1E-3</v>
      </c>
      <c r="P180" s="27">
        <v>9.9860436017132678E-3</v>
      </c>
      <c r="Q180" s="27">
        <v>9.8320419654458827E-2</v>
      </c>
      <c r="R180" s="27">
        <v>1.2945762548727081E-2</v>
      </c>
      <c r="S180" s="27">
        <v>4.4034842870205497E-3</v>
      </c>
      <c r="T180" s="27">
        <v>0.12281630492323981</v>
      </c>
      <c r="U180" s="27">
        <v>1.5231724337071081E-2</v>
      </c>
      <c r="V180" s="82">
        <v>1E-3</v>
      </c>
      <c r="W180" s="27">
        <v>9.1751287357428171E-2</v>
      </c>
      <c r="X180" s="82">
        <v>1E-3</v>
      </c>
      <c r="Y180" s="27">
        <v>7.5268299725684579E-2</v>
      </c>
      <c r="Z180" s="27">
        <v>0.12151691611723374</v>
      </c>
      <c r="AA180" s="27">
        <v>3.3158477308821405E-2</v>
      </c>
      <c r="AB180" s="82">
        <v>1E-3</v>
      </c>
      <c r="AC180" s="82">
        <v>1E-3</v>
      </c>
      <c r="AD180" s="27">
        <v>2.5482458251118917E-2</v>
      </c>
      <c r="AE180" s="82">
        <v>1E-3</v>
      </c>
      <c r="AF180" s="82">
        <v>1E-3</v>
      </c>
      <c r="AG180" s="82">
        <v>1E-3</v>
      </c>
      <c r="AH180" s="75">
        <f t="shared" si="410"/>
        <v>0.11499157803551661</v>
      </c>
      <c r="AI180" s="75">
        <f t="shared" si="411"/>
        <v>5.1836517637999902E-2</v>
      </c>
      <c r="AJ180" s="75">
        <f t="shared" si="412"/>
        <v>7.5587395928581741E-2</v>
      </c>
      <c r="AK180" s="75">
        <f t="shared" si="413"/>
        <v>0.15084366427643295</v>
      </c>
      <c r="AL180" s="75">
        <f t="shared" si="414"/>
        <v>3.5821983733577167E-3</v>
      </c>
      <c r="AM180" s="80">
        <v>1E-3</v>
      </c>
      <c r="AN180" s="75">
        <f t="shared" si="416"/>
        <v>8.9946291929351732E-2</v>
      </c>
      <c r="AO180" s="80">
        <v>1E-3</v>
      </c>
      <c r="AP180" s="75">
        <f t="shared" si="417"/>
        <v>1.2492540545743298E-2</v>
      </c>
      <c r="AQ180" s="75">
        <f t="shared" si="418"/>
        <v>0.12299884498772799</v>
      </c>
      <c r="AR180" s="75">
        <f t="shared" si="419"/>
        <v>1.6195148948457576E-2</v>
      </c>
      <c r="AS180" s="75">
        <f t="shared" si="420"/>
        <v>5.5087588430627081E-3</v>
      </c>
      <c r="AT180" s="75">
        <f t="shared" si="421"/>
        <v>0.15364319745897298</v>
      </c>
      <c r="AU180" s="75">
        <f t="shared" si="422"/>
        <v>1.9054887145675922E-2</v>
      </c>
      <c r="AV180" s="80">
        <v>1E-3</v>
      </c>
      <c r="AW180" s="75">
        <f t="shared" si="423"/>
        <v>0.11478086048414265</v>
      </c>
      <c r="AX180" s="80">
        <v>1E-3</v>
      </c>
      <c r="AY180" s="75">
        <f t="shared" si="424"/>
        <v>9.4160642956831422E-2</v>
      </c>
      <c r="AZ180" s="75">
        <f t="shared" si="425"/>
        <v>0.1520176620626594</v>
      </c>
      <c r="BA180" s="75">
        <f t="shared" si="426"/>
        <v>4.1481255113335572E-2</v>
      </c>
      <c r="BB180" s="80">
        <v>1E-3</v>
      </c>
      <c r="BC180" s="80">
        <v>1E-3</v>
      </c>
      <c r="BD180" s="75">
        <f t="shared" si="428"/>
        <v>3.1878555272149764E-2</v>
      </c>
      <c r="BE180" s="80">
        <v>1E-3</v>
      </c>
      <c r="BF180" s="80">
        <v>1E-3</v>
      </c>
      <c r="BG180" s="80">
        <v>1E-3</v>
      </c>
      <c r="BH180" s="80"/>
      <c r="BI180" s="73">
        <f t="shared" si="429"/>
        <v>1.671619831815591</v>
      </c>
      <c r="BJ180" s="73">
        <f t="shared" si="430"/>
        <v>1.1539278766272234</v>
      </c>
      <c r="BK180" s="73">
        <f t="shared" si="431"/>
        <v>1.1839429443286495</v>
      </c>
      <c r="BL180" s="73">
        <f t="shared" si="432"/>
        <v>2.1847339122749405</v>
      </c>
      <c r="BM180" s="73">
        <f t="shared" si="433"/>
        <v>0.12001534266823592</v>
      </c>
      <c r="BN180" s="73">
        <f t="shared" si="434"/>
        <v>7.7606072762101519E-2</v>
      </c>
      <c r="BO180" s="73">
        <f t="shared" si="435"/>
        <v>2.4960747817861941</v>
      </c>
      <c r="BP180" s="73">
        <f t="shared" si="436"/>
        <v>1.999999999999998E-2</v>
      </c>
      <c r="BQ180" s="73">
        <f t="shared" si="437"/>
        <v>0.40881504871678626</v>
      </c>
      <c r="BR180" s="73">
        <f t="shared" si="438"/>
        <v>1.75704223585109</v>
      </c>
      <c r="BS180" s="73">
        <f t="shared" si="439"/>
        <v>0.51798540655929581</v>
      </c>
      <c r="BT180" s="73">
        <f t="shared" si="440"/>
        <v>0.12150795809899251</v>
      </c>
      <c r="BU180" s="73">
        <f t="shared" si="441"/>
        <v>2.7668202202786687</v>
      </c>
      <c r="BV180" s="73">
        <f t="shared" si="442"/>
        <v>0.36244911572728561</v>
      </c>
      <c r="BW180" s="73">
        <f t="shared" si="443"/>
        <v>2.0000000000000011E-2</v>
      </c>
      <c r="BX180" s="73">
        <f t="shared" si="444"/>
        <v>2.5782475492369987</v>
      </c>
      <c r="BY180" s="73">
        <f t="shared" si="445"/>
        <v>2.0000000000000011E-2</v>
      </c>
      <c r="BZ180" s="73">
        <f t="shared" si="446"/>
        <v>2.0685095027500577</v>
      </c>
      <c r="CA180" s="73">
        <f t="shared" si="447"/>
        <v>2.1111609554484976</v>
      </c>
      <c r="CB180" s="73">
        <f t="shared" si="448"/>
        <v>0.73948720183824801</v>
      </c>
      <c r="CC180" s="73">
        <f t="shared" si="449"/>
        <v>2.0000000000000011E-2</v>
      </c>
      <c r="CD180" s="73">
        <f t="shared" si="450"/>
        <v>3.2029842983971234E-2</v>
      </c>
      <c r="CE180" s="73">
        <f t="shared" si="451"/>
        <v>0.85227420024717049</v>
      </c>
      <c r="CF180" s="73">
        <f t="shared" si="452"/>
        <v>2.0000000000000011E-2</v>
      </c>
      <c r="CG180" s="73">
        <f t="shared" si="453"/>
        <v>2.0000000000000011E-2</v>
      </c>
      <c r="CH180" s="73">
        <f t="shared" si="454"/>
        <v>2.0000000000000018E-2</v>
      </c>
      <c r="CI180" s="73"/>
      <c r="CJ180" s="73">
        <f t="shared" si="455"/>
        <v>23.344249999999995</v>
      </c>
      <c r="CK180" s="73"/>
      <c r="CL180" s="78">
        <f t="shared" si="456"/>
        <v>7.1607347925745801E-2</v>
      </c>
      <c r="CM180" s="78">
        <f t="shared" si="457"/>
        <v>4.9430925243999002E-2</v>
      </c>
      <c r="CN180" s="78">
        <f t="shared" si="458"/>
        <v>5.071668373705087E-2</v>
      </c>
      <c r="CO180" s="78">
        <f t="shared" si="459"/>
        <v>9.3587667724383566E-2</v>
      </c>
      <c r="CP180" s="78">
        <f t="shared" si="460"/>
        <v>5.1411093810354129E-3</v>
      </c>
      <c r="CQ180" s="78">
        <f t="shared" si="461"/>
        <v>3.3244191936815932E-3</v>
      </c>
      <c r="CR180" s="78">
        <f t="shared" si="462"/>
        <v>0.10692460806349292</v>
      </c>
      <c r="CS180" s="78">
        <f t="shared" si="463"/>
        <v>8.5674202426721711E-4</v>
      </c>
      <c r="CT180" s="78">
        <f t="shared" si="464"/>
        <v>1.751245161942604E-2</v>
      </c>
      <c r="CU180" s="78">
        <f t="shared" si="465"/>
        <v>7.5266596093303079E-2</v>
      </c>
      <c r="CV180" s="78">
        <f t="shared" si="466"/>
        <v>2.2188993287824449E-2</v>
      </c>
      <c r="CW180" s="78">
        <f t="shared" si="467"/>
        <v>5.2050486993153577E-3</v>
      </c>
      <c r="CX180" s="78">
        <f t="shared" si="468"/>
        <v>0.11852255781525084</v>
      </c>
      <c r="CY180" s="78">
        <f t="shared" si="469"/>
        <v>1.5526269455102892E-2</v>
      </c>
      <c r="CZ180" s="78">
        <f t="shared" si="470"/>
        <v>8.5674202426721852E-4</v>
      </c>
      <c r="DA180" s="78">
        <f t="shared" si="471"/>
        <v>0.110444651219765</v>
      </c>
      <c r="DB180" s="78">
        <f t="shared" si="472"/>
        <v>8.5674202426721852E-4</v>
      </c>
      <c r="DC180" s="78">
        <f t="shared" si="473"/>
        <v>8.8608950930103056E-2</v>
      </c>
      <c r="DD180" s="78">
        <f t="shared" si="474"/>
        <v>9.0436015526242988E-2</v>
      </c>
      <c r="DE180" s="78">
        <f t="shared" si="475"/>
        <v>3.1677488111130074E-2</v>
      </c>
      <c r="DF180" s="78">
        <f t="shared" si="476"/>
        <v>8.5674202426721852E-4</v>
      </c>
      <c r="DG180" s="78">
        <f t="shared" si="477"/>
        <v>1.3720656257524332E-3</v>
      </c>
      <c r="DH180" s="78">
        <f t="shared" si="478"/>
        <v>3.6508956177524261E-2</v>
      </c>
      <c r="DI180" s="78">
        <f t="shared" si="479"/>
        <v>8.5674202426721852E-4</v>
      </c>
      <c r="DJ180" s="78">
        <f t="shared" si="480"/>
        <v>8.5674202426721852E-4</v>
      </c>
      <c r="DK180" s="78">
        <f t="shared" si="481"/>
        <v>8.5674202426721873E-4</v>
      </c>
      <c r="DN180" s="78">
        <f t="shared" si="353"/>
        <v>0.26534262463117925</v>
      </c>
      <c r="DO180" s="78">
        <f t="shared" si="354"/>
        <v>0.19887638608646885</v>
      </c>
      <c r="DP180" s="78">
        <f t="shared" si="355"/>
        <v>0.15276988003615144</v>
      </c>
      <c r="DQ180" s="78">
        <f t="shared" si="356"/>
        <v>0.2089778043625935</v>
      </c>
      <c r="DR180" s="78">
        <f t="shared" si="357"/>
        <v>0.11624687866247715</v>
      </c>
      <c r="DS180" s="78">
        <f t="shared" si="358"/>
        <v>0.12861822090086777</v>
      </c>
      <c r="DT180" s="78">
        <f t="shared" si="359"/>
        <v>0.20056039780048926</v>
      </c>
      <c r="DU180" s="78">
        <f t="shared" si="360"/>
        <v>0.11582478302482078</v>
      </c>
      <c r="DV180" s="78">
        <f t="shared" si="361"/>
        <v>0.12017308969986892</v>
      </c>
      <c r="DW180" s="78">
        <f t="shared" si="362"/>
        <v>0.22118319589569374</v>
      </c>
      <c r="DX180" s="78">
        <f t="shared" si="363"/>
        <v>0.16144286925749352</v>
      </c>
      <c r="DY180" s="78">
        <f t="shared" si="364"/>
        <v>0.14011061799393631</v>
      </c>
      <c r="DZ180" s="78">
        <f t="shared" si="365"/>
        <v>0.24535022051438593</v>
      </c>
      <c r="EA180" s="78">
        <f t="shared" si="366"/>
        <v>0.12768440472340234</v>
      </c>
      <c r="EB180" s="78">
        <f t="shared" si="367"/>
        <v>0.2007670861984025</v>
      </c>
      <c r="EC180" s="78">
        <f t="shared" si="368"/>
        <v>0.29034635970037825</v>
      </c>
      <c r="ED180" s="78">
        <f t="shared" si="369"/>
        <v>0.21157919659174335</v>
      </c>
      <c r="EE180" s="78">
        <f t="shared" si="370"/>
        <v>0.21157919659174335</v>
      </c>
      <c r="EF180" s="78">
        <f t="shared" si="371"/>
        <v>0.1243423112873927</v>
      </c>
      <c r="EG180" s="78">
        <f t="shared" si="372"/>
        <v>7.0415251938673984E-2</v>
      </c>
      <c r="EH180" s="78">
        <f t="shared" si="373"/>
        <v>3.9594505851811131E-2</v>
      </c>
      <c r="EI180" s="78">
        <f t="shared" si="374"/>
        <v>3.9594505851811138E-2</v>
      </c>
      <c r="EJ180" s="78">
        <f t="shared" si="375"/>
        <v>3.9079182250325924E-2</v>
      </c>
      <c r="EK180" s="78">
        <f t="shared" si="376"/>
        <v>7.4177573998547464E-2</v>
      </c>
      <c r="EL180" s="78">
        <f t="shared" si="377"/>
        <v>0.12275175721827924</v>
      </c>
      <c r="EM180" s="78">
        <f t="shared" si="378"/>
        <v>0.1726116989310629</v>
      </c>
    </row>
    <row r="181" spans="1:143" x14ac:dyDescent="0.25">
      <c r="A181" s="79">
        <f t="shared" si="482"/>
        <v>8.5224401937759289E-4</v>
      </c>
      <c r="B181">
        <v>1970</v>
      </c>
      <c r="C181" s="79">
        <f t="shared" si="409"/>
        <v>0.28913426493279509</v>
      </c>
      <c r="D181" s="81">
        <f t="shared" si="483"/>
        <v>1E-3</v>
      </c>
      <c r="E181" s="74">
        <f t="shared" si="484"/>
        <v>0.12564984805485094</v>
      </c>
      <c r="F181">
        <v>1970</v>
      </c>
      <c r="G181" s="72">
        <v>257516</v>
      </c>
      <c r="H181" s="27">
        <v>9.7696963608508922E-2</v>
      </c>
      <c r="I181" s="27">
        <v>4.1640505311801489E-2</v>
      </c>
      <c r="J181" s="27">
        <v>5.5026747369214153E-2</v>
      </c>
      <c r="K181" s="27">
        <v>0.11336866162694327</v>
      </c>
      <c r="L181" s="27">
        <v>2.7626390737624635E-3</v>
      </c>
      <c r="M181" s="82">
        <v>1E-3</v>
      </c>
      <c r="N181" s="27">
        <v>7.2808097043976186E-2</v>
      </c>
      <c r="O181" s="82">
        <v>1E-3</v>
      </c>
      <c r="P181" s="27">
        <v>8.6144109300047723E-3</v>
      </c>
      <c r="Q181" s="27">
        <v>0.12564984805485094</v>
      </c>
      <c r="R181" s="27">
        <v>9.6190069568274864E-3</v>
      </c>
      <c r="S181" s="27">
        <v>5.5755079488660625E-3</v>
      </c>
      <c r="T181" s="27">
        <v>0.12534846924680412</v>
      </c>
      <c r="U181" s="27">
        <v>1.4215033779541402E-2</v>
      </c>
      <c r="V181" s="82">
        <v>1E-3</v>
      </c>
      <c r="W181" s="27">
        <v>8.8077956651681444E-2</v>
      </c>
      <c r="X181" s="82">
        <v>1E-3</v>
      </c>
      <c r="Y181" s="27">
        <v>6.5575005650852655E-2</v>
      </c>
      <c r="Z181" s="27">
        <v>0.1147499811638245</v>
      </c>
      <c r="AA181" s="27">
        <v>3.5412009945500665E-2</v>
      </c>
      <c r="AB181" s="82">
        <v>1E-3</v>
      </c>
      <c r="AC181" s="82">
        <v>1E-3</v>
      </c>
      <c r="AD181" s="27">
        <v>2.3859155637039456E-2</v>
      </c>
      <c r="AE181" s="82">
        <v>1E-3</v>
      </c>
      <c r="AF181" s="82">
        <v>1E-3</v>
      </c>
      <c r="AG181" s="82">
        <v>1E-3</v>
      </c>
      <c r="AH181" s="75">
        <f t="shared" si="410"/>
        <v>0.12579265640304391</v>
      </c>
      <c r="AI181" s="75">
        <f t="shared" si="411"/>
        <v>5.3615481829369364E-2</v>
      </c>
      <c r="AJ181" s="75">
        <f t="shared" si="412"/>
        <v>7.0851339377652756E-2</v>
      </c>
      <c r="AK181" s="75">
        <f t="shared" si="413"/>
        <v>0.14597122133761961</v>
      </c>
      <c r="AL181" s="75">
        <f t="shared" si="414"/>
        <v>3.557118818595073E-3</v>
      </c>
      <c r="AM181" s="80">
        <v>1E-3</v>
      </c>
      <c r="AN181" s="75">
        <f t="shared" si="416"/>
        <v>9.3746249591882866E-2</v>
      </c>
      <c r="AO181" s="80">
        <v>1E-3</v>
      </c>
      <c r="AP181" s="75">
        <f t="shared" si="417"/>
        <v>1.1091743225255546E-2</v>
      </c>
      <c r="AQ181" s="75">
        <f t="shared" si="418"/>
        <v>0.16178423135846498</v>
      </c>
      <c r="AR181" s="75">
        <f t="shared" si="419"/>
        <v>1.2385240977471935E-2</v>
      </c>
      <c r="AS181" s="75">
        <f t="shared" si="420"/>
        <v>7.1789125248009648E-3</v>
      </c>
      <c r="AT181" s="75">
        <f t="shared" si="421"/>
        <v>0.16139618203280007</v>
      </c>
      <c r="AU181" s="75">
        <f t="shared" si="422"/>
        <v>1.830299319386192E-2</v>
      </c>
      <c r="AV181" s="80">
        <v>1E-3</v>
      </c>
      <c r="AW181" s="75">
        <f t="shared" si="423"/>
        <v>0.11340741542557199</v>
      </c>
      <c r="AX181" s="80">
        <v>1E-3</v>
      </c>
      <c r="AY181" s="75">
        <f t="shared" si="424"/>
        <v>8.4433065775924854E-2</v>
      </c>
      <c r="AZ181" s="75">
        <f t="shared" si="425"/>
        <v>0.14774978074691714</v>
      </c>
      <c r="BA181" s="75">
        <f t="shared" si="426"/>
        <v>4.5595795765627743E-2</v>
      </c>
      <c r="BB181" s="80">
        <v>1E-3</v>
      </c>
      <c r="BC181" s="80">
        <v>1E-3</v>
      </c>
      <c r="BD181" s="75">
        <f t="shared" si="428"/>
        <v>3.0720571615139261E-2</v>
      </c>
      <c r="BE181" s="80">
        <v>1E-3</v>
      </c>
      <c r="BF181" s="80">
        <v>1E-3</v>
      </c>
      <c r="BG181" s="80">
        <v>1E-3</v>
      </c>
      <c r="BH181" s="80"/>
      <c r="BI181" s="73">
        <f t="shared" si="429"/>
        <v>1.7974124882186349</v>
      </c>
      <c r="BJ181" s="73">
        <f t="shared" si="430"/>
        <v>1.2075433584565927</v>
      </c>
      <c r="BK181" s="73">
        <f t="shared" si="431"/>
        <v>1.2547942837063022</v>
      </c>
      <c r="BL181" s="73">
        <f t="shared" si="432"/>
        <v>2.3307051336125602</v>
      </c>
      <c r="BM181" s="73">
        <f t="shared" si="433"/>
        <v>0.123572461486831</v>
      </c>
      <c r="BN181" s="73">
        <f t="shared" si="434"/>
        <v>7.860607276210152E-2</v>
      </c>
      <c r="BO181" s="73">
        <f t="shared" si="435"/>
        <v>2.5898210313780772</v>
      </c>
      <c r="BP181" s="73">
        <f t="shared" si="436"/>
        <v>2.099999999999998E-2</v>
      </c>
      <c r="BQ181" s="73">
        <f t="shared" si="437"/>
        <v>0.41990679194204178</v>
      </c>
      <c r="BR181" s="73">
        <f t="shared" si="438"/>
        <v>1.918826467209555</v>
      </c>
      <c r="BS181" s="73">
        <f t="shared" si="439"/>
        <v>0.53037064753676777</v>
      </c>
      <c r="BT181" s="73">
        <f t="shared" si="440"/>
        <v>0.12868687062379347</v>
      </c>
      <c r="BU181" s="73">
        <f t="shared" si="441"/>
        <v>2.928216402311469</v>
      </c>
      <c r="BV181" s="73">
        <f t="shared" si="442"/>
        <v>0.38075210892114753</v>
      </c>
      <c r="BW181" s="73">
        <f t="shared" si="443"/>
        <v>2.1000000000000012E-2</v>
      </c>
      <c r="BX181" s="73">
        <f t="shared" si="444"/>
        <v>2.6916549646625709</v>
      </c>
      <c r="BY181" s="73">
        <f t="shared" si="445"/>
        <v>2.1000000000000012E-2</v>
      </c>
      <c r="BZ181" s="73">
        <f t="shared" si="446"/>
        <v>2.1529425685259826</v>
      </c>
      <c r="CA181" s="73">
        <f t="shared" si="447"/>
        <v>2.2589107361954146</v>
      </c>
      <c r="CB181" s="73">
        <f t="shared" si="448"/>
        <v>0.78508299760387579</v>
      </c>
      <c r="CC181" s="73">
        <f t="shared" si="449"/>
        <v>2.1000000000000012E-2</v>
      </c>
      <c r="CD181" s="73">
        <f t="shared" si="450"/>
        <v>3.3029842983971235E-2</v>
      </c>
      <c r="CE181" s="73">
        <f t="shared" si="451"/>
        <v>0.88299477186230979</v>
      </c>
      <c r="CF181" s="73">
        <f t="shared" si="452"/>
        <v>2.1000000000000012E-2</v>
      </c>
      <c r="CG181" s="73">
        <f t="shared" si="453"/>
        <v>2.1000000000000012E-2</v>
      </c>
      <c r="CH181" s="73">
        <f t="shared" si="454"/>
        <v>2.1000000000000019E-2</v>
      </c>
      <c r="CI181" s="73"/>
      <c r="CJ181" s="73">
        <f t="shared" si="455"/>
        <v>24.640830000000008</v>
      </c>
      <c r="CK181" s="73"/>
      <c r="CL181" s="78">
        <f t="shared" si="456"/>
        <v>7.294447825899672E-2</v>
      </c>
      <c r="CM181" s="78">
        <f t="shared" si="457"/>
        <v>4.9005790732560235E-2</v>
      </c>
      <c r="CN181" s="78">
        <f t="shared" si="458"/>
        <v>5.0923377325613695E-2</v>
      </c>
      <c r="CO181" s="78">
        <f t="shared" si="459"/>
        <v>9.4587119573998096E-2</v>
      </c>
      <c r="CP181" s="78">
        <f t="shared" si="460"/>
        <v>5.0149472029485595E-3</v>
      </c>
      <c r="CQ181" s="78">
        <f t="shared" si="461"/>
        <v>3.1900740665838567E-3</v>
      </c>
      <c r="CR181" s="78">
        <f t="shared" si="462"/>
        <v>0.10510283263096561</v>
      </c>
      <c r="CS181" s="78">
        <f t="shared" si="463"/>
        <v>8.5224401937759289E-4</v>
      </c>
      <c r="CT181" s="78">
        <f t="shared" si="464"/>
        <v>1.704109772041127E-2</v>
      </c>
      <c r="CU181" s="78">
        <f t="shared" si="465"/>
        <v>7.7871827662037124E-2</v>
      </c>
      <c r="CV181" s="78">
        <f t="shared" si="466"/>
        <v>2.1524057734125336E-2</v>
      </c>
      <c r="CW181" s="78">
        <f t="shared" si="467"/>
        <v>5.2225055172164829E-3</v>
      </c>
      <c r="CX181" s="78">
        <f t="shared" si="468"/>
        <v>0.11883594839587254</v>
      </c>
      <c r="CY181" s="78">
        <f t="shared" si="469"/>
        <v>1.545208131873591E-2</v>
      </c>
      <c r="CZ181" s="78">
        <f t="shared" si="470"/>
        <v>8.522440193775942E-4</v>
      </c>
      <c r="DA181" s="78">
        <f t="shared" si="471"/>
        <v>0.10923556408865163</v>
      </c>
      <c r="DB181" s="78">
        <f t="shared" si="472"/>
        <v>8.522440193775942E-4</v>
      </c>
      <c r="DC181" s="78">
        <f t="shared" si="473"/>
        <v>8.7372972766176379E-2</v>
      </c>
      <c r="DD181" s="78">
        <f t="shared" si="474"/>
        <v>9.1673484058589494E-2</v>
      </c>
      <c r="DE181" s="78">
        <f t="shared" si="475"/>
        <v>3.1861061401092232E-2</v>
      </c>
      <c r="DF181" s="78">
        <f t="shared" si="476"/>
        <v>8.522440193775942E-4</v>
      </c>
      <c r="DG181" s="78">
        <f t="shared" si="477"/>
        <v>1.3404517211462123E-3</v>
      </c>
      <c r="DH181" s="78">
        <f t="shared" si="478"/>
        <v>3.5834619688635064E-2</v>
      </c>
      <c r="DI181" s="78">
        <f t="shared" si="479"/>
        <v>8.522440193775942E-4</v>
      </c>
      <c r="DJ181" s="78">
        <f t="shared" si="480"/>
        <v>8.522440193775942E-4</v>
      </c>
      <c r="DK181" s="78">
        <f t="shared" si="481"/>
        <v>8.5224401937759452E-4</v>
      </c>
      <c r="DN181" s="78">
        <f t="shared" si="353"/>
        <v>0.26746076589116874</v>
      </c>
      <c r="DO181" s="78">
        <f t="shared" si="354"/>
        <v>0.19953123483512059</v>
      </c>
      <c r="DP181" s="78">
        <f t="shared" si="355"/>
        <v>0.15371551816914422</v>
      </c>
      <c r="DQ181" s="78">
        <f t="shared" si="356"/>
        <v>0.20789497347449612</v>
      </c>
      <c r="DR181" s="78">
        <f t="shared" si="357"/>
        <v>0.11416009791987562</v>
      </c>
      <c r="DS181" s="78">
        <f t="shared" si="358"/>
        <v>0.12618624843733833</v>
      </c>
      <c r="DT181" s="78">
        <f t="shared" si="359"/>
        <v>0.20086800203279159</v>
      </c>
      <c r="DU181" s="78">
        <f t="shared" si="360"/>
        <v>0.11728922713595133</v>
      </c>
      <c r="DV181" s="78">
        <f t="shared" si="361"/>
        <v>0.1216594886337902</v>
      </c>
      <c r="DW181" s="78">
        <f t="shared" si="362"/>
        <v>0.22345433930925146</v>
      </c>
      <c r="DX181" s="78">
        <f t="shared" si="363"/>
        <v>0.16103459296595027</v>
      </c>
      <c r="DY181" s="78">
        <f t="shared" si="364"/>
        <v>0.14036277925120252</v>
      </c>
      <c r="DZ181" s="78">
        <f t="shared" si="365"/>
        <v>0.24437583782263766</v>
      </c>
      <c r="EA181" s="78">
        <f t="shared" si="366"/>
        <v>0.12639213344614272</v>
      </c>
      <c r="EB181" s="78">
        <f t="shared" si="367"/>
        <v>0.19831302489358321</v>
      </c>
      <c r="EC181" s="78">
        <f t="shared" si="368"/>
        <v>0.28913426493279509</v>
      </c>
      <c r="ED181" s="78">
        <f t="shared" si="369"/>
        <v>0.21175976224523571</v>
      </c>
      <c r="EE181" s="78">
        <f t="shared" si="370"/>
        <v>0.21175976224523571</v>
      </c>
      <c r="EF181" s="78">
        <f t="shared" si="371"/>
        <v>0.12572724120020554</v>
      </c>
      <c r="EG181" s="78">
        <f t="shared" si="372"/>
        <v>6.9888376830251092E-2</v>
      </c>
      <c r="EH181" s="78">
        <f t="shared" si="373"/>
        <v>3.8879559448536459E-2</v>
      </c>
      <c r="EI181" s="78">
        <f t="shared" si="374"/>
        <v>3.8879559448536459E-2</v>
      </c>
      <c r="EJ181" s="78">
        <f t="shared" si="375"/>
        <v>3.8391351746767839E-2</v>
      </c>
      <c r="EK181" s="78">
        <f t="shared" si="376"/>
        <v>7.5501210317129502E-2</v>
      </c>
      <c r="EL181" s="78">
        <f t="shared" si="377"/>
        <v>0.12365475703031215</v>
      </c>
      <c r="EM181" s="78">
        <f t="shared" si="378"/>
        <v>0.17372589033654826</v>
      </c>
    </row>
    <row r="182" spans="1:143" x14ac:dyDescent="0.25">
      <c r="A182" s="79">
        <f t="shared" si="482"/>
        <v>8.4515169128299096E-4</v>
      </c>
      <c r="B182">
        <v>1971</v>
      </c>
      <c r="C182" s="79">
        <f t="shared" si="409"/>
        <v>0.28644525905585622</v>
      </c>
      <c r="D182" s="81">
        <f t="shared" si="483"/>
        <v>1E-3</v>
      </c>
      <c r="E182" s="74">
        <f t="shared" si="484"/>
        <v>0.13823092696033373</v>
      </c>
      <c r="F182">
        <v>1971</v>
      </c>
      <c r="G182" s="72">
        <v>276400</v>
      </c>
      <c r="H182" s="27">
        <v>0.10504607697565345</v>
      </c>
      <c r="I182" s="27">
        <v>4.7962478493483229E-2</v>
      </c>
      <c r="J182" s="27">
        <v>5.9110514035211767E-2</v>
      </c>
      <c r="K182" s="27">
        <v>0.10716726767069693</v>
      </c>
      <c r="L182" s="27">
        <v>2.6161351905536309E-3</v>
      </c>
      <c r="M182" s="82">
        <v>1E-3</v>
      </c>
      <c r="N182" s="27">
        <v>6.8420184307902615E-2</v>
      </c>
      <c r="O182" s="27">
        <v>2.1447594805439675E-3</v>
      </c>
      <c r="P182" s="27">
        <v>8.8382945626811846E-3</v>
      </c>
      <c r="Q182" s="27">
        <v>0.13823092696033373</v>
      </c>
      <c r="R182" s="27">
        <v>8.6026067076763538E-3</v>
      </c>
      <c r="S182" s="27">
        <v>5.4443894506116097E-3</v>
      </c>
      <c r="T182" s="27">
        <v>0.13158452944919749</v>
      </c>
      <c r="U182" s="27">
        <v>1.6356737137335313E-2</v>
      </c>
      <c r="V182" s="82">
        <v>1E-3</v>
      </c>
      <c r="W182" s="27">
        <v>8.0982346979660141E-2</v>
      </c>
      <c r="X182" s="82">
        <v>1E-3</v>
      </c>
      <c r="Y182" s="27">
        <v>6.4837728911829179E-2</v>
      </c>
      <c r="Z182" s="27">
        <v>9.3615216007919111E-2</v>
      </c>
      <c r="AA182" s="27">
        <v>3.9407009356807847E-2</v>
      </c>
      <c r="AB182" s="82">
        <v>1E-3</v>
      </c>
      <c r="AC182" s="82">
        <v>1E-3</v>
      </c>
      <c r="AD182" s="27">
        <v>1.9632798321902473E-2</v>
      </c>
      <c r="AE182" s="82">
        <v>1E-3</v>
      </c>
      <c r="AF182" s="82">
        <v>1E-3</v>
      </c>
      <c r="AG182" s="82">
        <v>1E-3</v>
      </c>
      <c r="AH182" s="75">
        <f t="shared" si="410"/>
        <v>0.14517367838035306</v>
      </c>
      <c r="AI182" s="75">
        <f t="shared" si="411"/>
        <v>6.6284145277993825E-2</v>
      </c>
      <c r="AJ182" s="75">
        <f t="shared" si="412"/>
        <v>8.1690730396662664E-2</v>
      </c>
      <c r="AK182" s="75">
        <f t="shared" si="413"/>
        <v>0.14810516392090314</v>
      </c>
      <c r="AL182" s="75">
        <f t="shared" si="414"/>
        <v>3.6154988333451177E-3</v>
      </c>
      <c r="AM182" s="80">
        <v>1E-3</v>
      </c>
      <c r="AN182" s="75">
        <f t="shared" si="416"/>
        <v>9.4556694713521405E-2</v>
      </c>
      <c r="AO182" s="75">
        <f>O182*$G182/200000</f>
        <v>2.9640576021117632E-3</v>
      </c>
      <c r="AP182" s="75">
        <f t="shared" si="417"/>
        <v>1.2214523085625397E-2</v>
      </c>
      <c r="AQ182" s="75">
        <f t="shared" si="418"/>
        <v>0.19103514105918123</v>
      </c>
      <c r="AR182" s="75">
        <f t="shared" si="419"/>
        <v>1.188880247000872E-2</v>
      </c>
      <c r="AS182" s="75">
        <f t="shared" si="420"/>
        <v>7.5241462207452448E-3</v>
      </c>
      <c r="AT182" s="75">
        <f t="shared" si="421"/>
        <v>0.18184981969879094</v>
      </c>
      <c r="AU182" s="75">
        <f t="shared" si="422"/>
        <v>2.2605010723797406E-2</v>
      </c>
      <c r="AV182" s="80">
        <v>1E-3</v>
      </c>
      <c r="AW182" s="75">
        <f t="shared" si="423"/>
        <v>0.11191760352589032</v>
      </c>
      <c r="AX182" s="80">
        <v>1E-3</v>
      </c>
      <c r="AY182" s="75">
        <f t="shared" si="424"/>
        <v>8.9605741356147919E-2</v>
      </c>
      <c r="AZ182" s="75">
        <f t="shared" si="425"/>
        <v>0.1293762285229442</v>
      </c>
      <c r="BA182" s="75">
        <f t="shared" si="426"/>
        <v>5.4460486931108443E-2</v>
      </c>
      <c r="BB182" s="80">
        <v>1E-3</v>
      </c>
      <c r="BC182" s="80">
        <v>1E-3</v>
      </c>
      <c r="BD182" s="75">
        <f t="shared" si="428"/>
        <v>2.7132527280869217E-2</v>
      </c>
      <c r="BE182" s="80">
        <v>1E-3</v>
      </c>
      <c r="BF182" s="80">
        <v>1E-3</v>
      </c>
      <c r="BG182" s="80">
        <v>1E-3</v>
      </c>
      <c r="BH182" s="80"/>
      <c r="BI182" s="73">
        <f t="shared" si="429"/>
        <v>1.9425861665989879</v>
      </c>
      <c r="BJ182" s="73">
        <f t="shared" si="430"/>
        <v>1.2738275037345865</v>
      </c>
      <c r="BK182" s="73">
        <f t="shared" si="431"/>
        <v>1.3364850141029649</v>
      </c>
      <c r="BL182" s="73">
        <f t="shared" si="432"/>
        <v>2.4788102975334634</v>
      </c>
      <c r="BM182" s="73">
        <f t="shared" si="433"/>
        <v>0.12718796032017612</v>
      </c>
      <c r="BN182" s="73">
        <f t="shared" si="434"/>
        <v>7.9606072762101521E-2</v>
      </c>
      <c r="BO182" s="73">
        <f t="shared" si="435"/>
        <v>2.6843777260915984</v>
      </c>
      <c r="BP182" s="73">
        <f t="shared" si="436"/>
        <v>2.3964057602111743E-2</v>
      </c>
      <c r="BQ182" s="73">
        <f t="shared" si="437"/>
        <v>0.43212131502766715</v>
      </c>
      <c r="BR182" s="73">
        <f t="shared" si="438"/>
        <v>2.1098616082687363</v>
      </c>
      <c r="BS182" s="73">
        <f t="shared" si="439"/>
        <v>0.54225945000677644</v>
      </c>
      <c r="BT182" s="73">
        <f t="shared" si="440"/>
        <v>0.13621101684453871</v>
      </c>
      <c r="BU182" s="73">
        <f t="shared" si="441"/>
        <v>3.1100662220102597</v>
      </c>
      <c r="BV182" s="73">
        <f t="shared" si="442"/>
        <v>0.40335711964494492</v>
      </c>
      <c r="BW182" s="73">
        <f t="shared" si="443"/>
        <v>2.2000000000000013E-2</v>
      </c>
      <c r="BX182" s="73">
        <f t="shared" si="444"/>
        <v>2.8035725681884611</v>
      </c>
      <c r="BY182" s="73">
        <f t="shared" si="445"/>
        <v>2.2000000000000013E-2</v>
      </c>
      <c r="BZ182" s="73">
        <f t="shared" si="446"/>
        <v>2.2425483098821304</v>
      </c>
      <c r="CA182" s="73">
        <f t="shared" si="447"/>
        <v>2.3882869647183589</v>
      </c>
      <c r="CB182" s="73">
        <f t="shared" si="448"/>
        <v>0.83954348453498417</v>
      </c>
      <c r="CC182" s="73">
        <f t="shared" si="449"/>
        <v>2.2000000000000013E-2</v>
      </c>
      <c r="CD182" s="73">
        <f t="shared" si="450"/>
        <v>3.4029842983971235E-2</v>
      </c>
      <c r="CE182" s="73">
        <f t="shared" si="451"/>
        <v>0.91012729914317902</v>
      </c>
      <c r="CF182" s="73">
        <f t="shared" si="452"/>
        <v>2.2000000000000013E-2</v>
      </c>
      <c r="CG182" s="73">
        <f t="shared" si="453"/>
        <v>2.2000000000000013E-2</v>
      </c>
      <c r="CH182" s="73">
        <f t="shared" si="454"/>
        <v>2.200000000000002E-2</v>
      </c>
      <c r="CI182" s="73"/>
      <c r="CJ182" s="73">
        <f t="shared" si="455"/>
        <v>26.030829999999991</v>
      </c>
      <c r="CK182" s="73"/>
      <c r="CL182" s="78">
        <f t="shared" si="456"/>
        <v>7.4626362916548894E-2</v>
      </c>
      <c r="CM182" s="78">
        <f t="shared" si="457"/>
        <v>4.8935339508367079E-2</v>
      </c>
      <c r="CN182" s="78">
        <f t="shared" si="458"/>
        <v>5.1342389547431463E-2</v>
      </c>
      <c r="CO182" s="78">
        <f t="shared" si="459"/>
        <v>9.5225941605913605E-2</v>
      </c>
      <c r="CP182" s="78">
        <f t="shared" si="460"/>
        <v>4.8860508988832155E-3</v>
      </c>
      <c r="CQ182" s="78">
        <f t="shared" si="461"/>
        <v>3.0581457741494047E-3</v>
      </c>
      <c r="CR182" s="78">
        <f t="shared" si="462"/>
        <v>0.10312301705675921</v>
      </c>
      <c r="CS182" s="78">
        <f t="shared" si="463"/>
        <v>9.2060290056489747E-4</v>
      </c>
      <c r="CT182" s="78">
        <f t="shared" si="464"/>
        <v>1.6600366374321038E-2</v>
      </c>
      <c r="CU182" s="78">
        <f t="shared" si="465"/>
        <v>8.1052413936426038E-2</v>
      </c>
      <c r="CV182" s="78">
        <f t="shared" si="466"/>
        <v>2.0831431422155062E-2</v>
      </c>
      <c r="CW182" s="78">
        <f t="shared" si="467"/>
        <v>5.2326805117062633E-3</v>
      </c>
      <c r="CX182" s="78">
        <f t="shared" si="468"/>
        <v>0.1194762603424578</v>
      </c>
      <c r="CY182" s="78">
        <f t="shared" si="469"/>
        <v>1.5495361448134579E-2</v>
      </c>
      <c r="CZ182" s="78">
        <f t="shared" si="470"/>
        <v>8.4515169128299096E-4</v>
      </c>
      <c r="DA182" s="78">
        <f t="shared" si="471"/>
        <v>0.10770200443813978</v>
      </c>
      <c r="DB182" s="78">
        <f t="shared" si="472"/>
        <v>8.4515169128299096E-4</v>
      </c>
      <c r="DC182" s="78">
        <f t="shared" si="473"/>
        <v>8.6149704403667926E-2</v>
      </c>
      <c r="DD182" s="78">
        <f t="shared" si="474"/>
        <v>9.1748398522765492E-2</v>
      </c>
      <c r="DE182" s="78">
        <f t="shared" si="475"/>
        <v>3.2251890720925318E-2</v>
      </c>
      <c r="DF182" s="78">
        <f t="shared" si="476"/>
        <v>8.4515169128299096E-4</v>
      </c>
      <c r="DG182" s="78">
        <f t="shared" si="477"/>
        <v>1.307289970545359E-3</v>
      </c>
      <c r="DH182" s="78">
        <f t="shared" si="478"/>
        <v>3.4963437552439906E-2</v>
      </c>
      <c r="DI182" s="78">
        <f t="shared" si="479"/>
        <v>8.4515169128299096E-4</v>
      </c>
      <c r="DJ182" s="78">
        <f t="shared" si="480"/>
        <v>8.4515169128299096E-4</v>
      </c>
      <c r="DK182" s="78">
        <f t="shared" si="481"/>
        <v>8.4515169128299128E-4</v>
      </c>
      <c r="DN182" s="78">
        <f t="shared" si="353"/>
        <v>0.27013003357826104</v>
      </c>
      <c r="DO182" s="78">
        <f t="shared" si="354"/>
        <v>0.20038972156059537</v>
      </c>
      <c r="DP182" s="78">
        <f t="shared" si="355"/>
        <v>0.15451252782637767</v>
      </c>
      <c r="DQ182" s="78">
        <f t="shared" si="356"/>
        <v>0.20629315533570544</v>
      </c>
      <c r="DR182" s="78">
        <f t="shared" si="357"/>
        <v>0.11198781663035672</v>
      </c>
      <c r="DS182" s="78">
        <f t="shared" si="358"/>
        <v>0.12370213210579455</v>
      </c>
      <c r="DT182" s="78">
        <f t="shared" si="359"/>
        <v>0.20169640026807117</v>
      </c>
      <c r="DU182" s="78">
        <f t="shared" si="360"/>
        <v>0.11940481463346703</v>
      </c>
      <c r="DV182" s="78">
        <f t="shared" si="361"/>
        <v>0.1237168922446084</v>
      </c>
      <c r="DW182" s="78">
        <f t="shared" si="362"/>
        <v>0.22659278621274515</v>
      </c>
      <c r="DX182" s="78">
        <f t="shared" si="363"/>
        <v>0.16103573372445371</v>
      </c>
      <c r="DY182" s="78">
        <f t="shared" si="364"/>
        <v>0.14104945399358162</v>
      </c>
      <c r="DZ182" s="78">
        <f t="shared" si="365"/>
        <v>0.24351877792001514</v>
      </c>
      <c r="EA182" s="78">
        <f t="shared" si="366"/>
        <v>0.12488766926884035</v>
      </c>
      <c r="EB182" s="78">
        <f t="shared" si="367"/>
        <v>0.19554201222437367</v>
      </c>
      <c r="EC182" s="78">
        <f t="shared" si="368"/>
        <v>0.28644525905585622</v>
      </c>
      <c r="ED182" s="78">
        <f t="shared" si="369"/>
        <v>0.21099514533864172</v>
      </c>
      <c r="EE182" s="78">
        <f t="shared" si="370"/>
        <v>0.21099514533864175</v>
      </c>
      <c r="EF182" s="78">
        <f t="shared" si="371"/>
        <v>0.12615273090551915</v>
      </c>
      <c r="EG182" s="78">
        <f t="shared" si="372"/>
        <v>6.9367769935193585E-2</v>
      </c>
      <c r="EH182" s="78">
        <f t="shared" si="373"/>
        <v>3.7961030905551245E-2</v>
      </c>
      <c r="EI182" s="78">
        <f t="shared" si="374"/>
        <v>3.7961030905551252E-2</v>
      </c>
      <c r="EJ182" s="78">
        <f t="shared" si="375"/>
        <v>3.7498892626288881E-2</v>
      </c>
      <c r="EK182" s="78">
        <f t="shared" si="376"/>
        <v>7.7161817990397868E-2</v>
      </c>
      <c r="EL182" s="78">
        <f t="shared" si="377"/>
        <v>0.12525200580748197</v>
      </c>
      <c r="EM182" s="78">
        <f t="shared" si="378"/>
        <v>0.17574924366363043</v>
      </c>
    </row>
    <row r="183" spans="1:143" x14ac:dyDescent="0.25">
      <c r="A183" s="79">
        <f t="shared" si="482"/>
        <v>8.404948980132535E-4</v>
      </c>
      <c r="B183">
        <v>1972</v>
      </c>
      <c r="C183" s="79">
        <f t="shared" si="409"/>
        <v>0.28361402796840945</v>
      </c>
      <c r="D183" s="81">
        <f t="shared" si="483"/>
        <v>1E-3</v>
      </c>
      <c r="E183" s="74">
        <f t="shared" si="484"/>
        <v>0.14974545454545454</v>
      </c>
      <c r="F183">
        <v>1972</v>
      </c>
      <c r="G183" s="72">
        <v>265000</v>
      </c>
      <c r="H183" s="27">
        <v>0.10533333333333333</v>
      </c>
      <c r="I183" s="27">
        <v>4.9430303030303033E-2</v>
      </c>
      <c r="J183" s="27">
        <v>6.3248484848484846E-2</v>
      </c>
      <c r="K183" s="27">
        <v>0.10404848484848485</v>
      </c>
      <c r="L183" s="27">
        <v>2.9333333333333334E-3</v>
      </c>
      <c r="M183" s="82">
        <v>1E-3</v>
      </c>
      <c r="N183" s="27">
        <v>6.2812121212121208E-2</v>
      </c>
      <c r="O183" s="82">
        <v>1E-3</v>
      </c>
      <c r="P183" s="27">
        <v>7.4909090909090906E-3</v>
      </c>
      <c r="Q183" s="27">
        <v>0.14974545454545454</v>
      </c>
      <c r="R183" s="27">
        <v>7.9272727272727272E-3</v>
      </c>
      <c r="S183" s="27">
        <v>6.860606060606061E-3</v>
      </c>
      <c r="T183" s="27">
        <v>0.1305939393939394</v>
      </c>
      <c r="U183" s="27">
        <v>1.9781818181818182E-2</v>
      </c>
      <c r="V183" s="82">
        <v>1E-3</v>
      </c>
      <c r="W183" s="27">
        <v>7.796363636363636E-2</v>
      </c>
      <c r="X183" s="82">
        <v>1E-3</v>
      </c>
      <c r="Y183" s="27">
        <v>5.8448484848484847E-2</v>
      </c>
      <c r="Z183" s="27">
        <v>9.2751515151515154E-2</v>
      </c>
      <c r="AA183" s="27">
        <v>4.2109090909090909E-2</v>
      </c>
      <c r="AB183" s="82">
        <v>1E-3</v>
      </c>
      <c r="AC183" s="82">
        <v>1E-3</v>
      </c>
      <c r="AD183" s="27">
        <v>1.8521212121212122E-2</v>
      </c>
      <c r="AE183" s="82">
        <v>1E-3</v>
      </c>
      <c r="AF183" s="82">
        <v>1E-3</v>
      </c>
      <c r="AG183" s="82">
        <v>1E-3</v>
      </c>
      <c r="AH183" s="75">
        <f t="shared" si="410"/>
        <v>0.13956666666666667</v>
      </c>
      <c r="AI183" s="75">
        <f t="shared" si="411"/>
        <v>6.549515151515152E-2</v>
      </c>
      <c r="AJ183" s="75">
        <f t="shared" si="412"/>
        <v>8.380424242424242E-2</v>
      </c>
      <c r="AK183" s="75">
        <f t="shared" si="413"/>
        <v>0.13786424242424242</v>
      </c>
      <c r="AL183" s="75">
        <f t="shared" si="414"/>
        <v>3.8866666666666667E-3</v>
      </c>
      <c r="AM183" s="80">
        <v>1E-3</v>
      </c>
      <c r="AN183" s="75">
        <f t="shared" si="416"/>
        <v>8.3226060606060595E-2</v>
      </c>
      <c r="AO183" s="80">
        <v>1E-3</v>
      </c>
      <c r="AP183" s="75">
        <f t="shared" si="417"/>
        <v>9.9254545454545446E-3</v>
      </c>
      <c r="AQ183" s="75">
        <f t="shared" si="418"/>
        <v>0.19841272727272727</v>
      </c>
      <c r="AR183" s="75">
        <f t="shared" si="419"/>
        <v>1.0503636363636363E-2</v>
      </c>
      <c r="AS183" s="75">
        <f t="shared" si="420"/>
        <v>9.0903030303030319E-3</v>
      </c>
      <c r="AT183" s="75">
        <f t="shared" si="421"/>
        <v>0.17303696969696972</v>
      </c>
      <c r="AU183" s="75">
        <f t="shared" si="422"/>
        <v>2.621090909090909E-2</v>
      </c>
      <c r="AV183" s="80">
        <v>1E-3</v>
      </c>
      <c r="AW183" s="75">
        <f t="shared" si="423"/>
        <v>0.10330181818181818</v>
      </c>
      <c r="AX183" s="80">
        <v>1E-3</v>
      </c>
      <c r="AY183" s="75">
        <f t="shared" si="424"/>
        <v>7.7444242424242415E-2</v>
      </c>
      <c r="AZ183" s="75">
        <f t="shared" si="425"/>
        <v>0.12289575757575757</v>
      </c>
      <c r="BA183" s="75">
        <f t="shared" si="426"/>
        <v>5.5794545454545451E-2</v>
      </c>
      <c r="BB183" s="80">
        <v>1E-3</v>
      </c>
      <c r="BC183" s="80">
        <v>1E-3</v>
      </c>
      <c r="BD183" s="75">
        <f t="shared" si="428"/>
        <v>2.4540606060606061E-2</v>
      </c>
      <c r="BE183" s="80">
        <v>1E-3</v>
      </c>
      <c r="BF183" s="80">
        <v>1E-3</v>
      </c>
      <c r="BG183" s="80">
        <v>1E-3</v>
      </c>
      <c r="BH183" s="80"/>
      <c r="BI183" s="73">
        <f t="shared" si="429"/>
        <v>2.0821528332656545</v>
      </c>
      <c r="BJ183" s="73">
        <f t="shared" si="430"/>
        <v>1.3393226552497381</v>
      </c>
      <c r="BK183" s="73">
        <f t="shared" si="431"/>
        <v>1.4202892565272074</v>
      </c>
      <c r="BL183" s="73">
        <f t="shared" si="432"/>
        <v>2.6166745399577058</v>
      </c>
      <c r="BM183" s="73">
        <f t="shared" si="433"/>
        <v>0.1310746269868428</v>
      </c>
      <c r="BN183" s="73">
        <f t="shared" si="434"/>
        <v>8.0606072762101522E-2</v>
      </c>
      <c r="BO183" s="73">
        <f t="shared" si="435"/>
        <v>2.7676037866976588</v>
      </c>
      <c r="BP183" s="73">
        <f t="shared" si="436"/>
        <v>2.4964057602111744E-2</v>
      </c>
      <c r="BQ183" s="73">
        <f t="shared" si="437"/>
        <v>0.44204676957312172</v>
      </c>
      <c r="BR183" s="73">
        <f t="shared" si="438"/>
        <v>2.3082743355414634</v>
      </c>
      <c r="BS183" s="73">
        <f t="shared" si="439"/>
        <v>0.55276308637041283</v>
      </c>
      <c r="BT183" s="73">
        <f t="shared" si="440"/>
        <v>0.14530131987484174</v>
      </c>
      <c r="BU183" s="73">
        <f t="shared" si="441"/>
        <v>3.2831031917072293</v>
      </c>
      <c r="BV183" s="73">
        <f t="shared" si="442"/>
        <v>0.42956802873585398</v>
      </c>
      <c r="BW183" s="73">
        <f t="shared" si="443"/>
        <v>2.3000000000000013E-2</v>
      </c>
      <c r="BX183" s="73">
        <f t="shared" si="444"/>
        <v>2.9068743863702795</v>
      </c>
      <c r="BY183" s="73">
        <f t="shared" si="445"/>
        <v>2.3000000000000013E-2</v>
      </c>
      <c r="BZ183" s="73">
        <f t="shared" si="446"/>
        <v>2.3199925523063727</v>
      </c>
      <c r="CA183" s="73">
        <f t="shared" si="447"/>
        <v>2.5111827222941163</v>
      </c>
      <c r="CB183" s="73">
        <f t="shared" si="448"/>
        <v>0.8953380299895296</v>
      </c>
      <c r="CC183" s="73">
        <f t="shared" si="449"/>
        <v>2.3000000000000013E-2</v>
      </c>
      <c r="CD183" s="73">
        <f t="shared" si="450"/>
        <v>3.5029842983971236E-2</v>
      </c>
      <c r="CE183" s="73">
        <f t="shared" si="451"/>
        <v>0.93466790520378507</v>
      </c>
      <c r="CF183" s="73">
        <f t="shared" si="452"/>
        <v>2.3000000000000013E-2</v>
      </c>
      <c r="CG183" s="73">
        <f t="shared" si="453"/>
        <v>2.3000000000000013E-2</v>
      </c>
      <c r="CH183" s="73">
        <f t="shared" si="454"/>
        <v>2.300000000000002E-2</v>
      </c>
      <c r="CI183" s="73"/>
      <c r="CJ183" s="73">
        <f t="shared" si="455"/>
        <v>27.364829999999994</v>
      </c>
      <c r="CK183" s="73"/>
      <c r="CL183" s="78">
        <f t="shared" si="456"/>
        <v>7.6088644923635734E-2</v>
      </c>
      <c r="CM183" s="78">
        <f t="shared" si="457"/>
        <v>4.8943211240476861E-2</v>
      </c>
      <c r="CN183" s="78">
        <f t="shared" si="458"/>
        <v>5.1901994513658872E-2</v>
      </c>
      <c r="CO183" s="78">
        <f t="shared" si="459"/>
        <v>9.5621808721549018E-2</v>
      </c>
      <c r="CP183" s="78">
        <f t="shared" si="460"/>
        <v>4.7898937061492007E-3</v>
      </c>
      <c r="CQ183" s="78">
        <f t="shared" si="461"/>
        <v>2.9456083871926679E-3</v>
      </c>
      <c r="CR183" s="78">
        <f t="shared" si="462"/>
        <v>0.10113725488876267</v>
      </c>
      <c r="CS183" s="78">
        <f t="shared" si="463"/>
        <v>9.1226795862103837E-4</v>
      </c>
      <c r="CT183" s="78">
        <f t="shared" si="464"/>
        <v>1.615382845693256E-2</v>
      </c>
      <c r="CU183" s="78">
        <f t="shared" si="465"/>
        <v>8.4351860966849199E-2</v>
      </c>
      <c r="CV183" s="78">
        <f t="shared" si="466"/>
        <v>2.0199763213234394E-2</v>
      </c>
      <c r="CW183" s="78">
        <f t="shared" si="467"/>
        <v>5.3097833925824416E-3</v>
      </c>
      <c r="CX183" s="78">
        <f t="shared" si="468"/>
        <v>0.11997528183830231</v>
      </c>
      <c r="CY183" s="78">
        <f t="shared" si="469"/>
        <v>1.56978146305259E-2</v>
      </c>
      <c r="CZ183" s="78">
        <f t="shared" si="470"/>
        <v>8.404948980132535E-4</v>
      </c>
      <c r="DA183" s="78">
        <f t="shared" si="471"/>
        <v>0.10622665612650545</v>
      </c>
      <c r="DB183" s="78">
        <f t="shared" si="472"/>
        <v>8.404948980132535E-4</v>
      </c>
      <c r="DC183" s="78">
        <f t="shared" si="473"/>
        <v>8.4780082767054399E-2</v>
      </c>
      <c r="DD183" s="78">
        <f t="shared" si="474"/>
        <v>9.1766794176836364E-2</v>
      </c>
      <c r="DE183" s="78">
        <f t="shared" si="475"/>
        <v>3.2718567226236367E-2</v>
      </c>
      <c r="DF183" s="78">
        <f t="shared" si="476"/>
        <v>8.404948980132535E-4</v>
      </c>
      <c r="DG183" s="78">
        <f t="shared" si="477"/>
        <v>1.280104535053616E-3</v>
      </c>
      <c r="DH183" s="78">
        <f t="shared" si="478"/>
        <v>3.4155808941761567E-2</v>
      </c>
      <c r="DI183" s="78">
        <f t="shared" si="479"/>
        <v>8.404948980132535E-4</v>
      </c>
      <c r="DJ183" s="78">
        <f t="shared" si="480"/>
        <v>8.404948980132535E-4</v>
      </c>
      <c r="DK183" s="78">
        <f t="shared" si="481"/>
        <v>8.4049489801325372E-4</v>
      </c>
      <c r="DN183" s="78">
        <f t="shared" si="353"/>
        <v>0.27255565939932047</v>
      </c>
      <c r="DO183" s="78">
        <f t="shared" si="354"/>
        <v>0.20125690818183398</v>
      </c>
      <c r="DP183" s="78">
        <f t="shared" si="355"/>
        <v>0.15525930532854976</v>
      </c>
      <c r="DQ183" s="78">
        <f t="shared" si="356"/>
        <v>0.20449456570365354</v>
      </c>
      <c r="DR183" s="78">
        <f t="shared" si="357"/>
        <v>0.10978502494072558</v>
      </c>
      <c r="DS183" s="78">
        <f t="shared" si="358"/>
        <v>0.12114895969150893</v>
      </c>
      <c r="DT183" s="78">
        <f t="shared" si="359"/>
        <v>0.20255521227116546</v>
      </c>
      <c r="DU183" s="78">
        <f t="shared" si="360"/>
        <v>0.12161772059563719</v>
      </c>
      <c r="DV183" s="78">
        <f t="shared" si="361"/>
        <v>0.1260152360295986</v>
      </c>
      <c r="DW183" s="78">
        <f t="shared" si="362"/>
        <v>0.22983668941096835</v>
      </c>
      <c r="DX183" s="78">
        <f t="shared" si="363"/>
        <v>0.16118264307464503</v>
      </c>
      <c r="DY183" s="78">
        <f t="shared" si="364"/>
        <v>0.14182337475942391</v>
      </c>
      <c r="DZ183" s="78">
        <f t="shared" si="365"/>
        <v>0.24274024749334688</v>
      </c>
      <c r="EA183" s="78">
        <f t="shared" si="366"/>
        <v>0.12360546055305786</v>
      </c>
      <c r="EB183" s="78">
        <f t="shared" si="367"/>
        <v>0.19268772868958636</v>
      </c>
      <c r="EC183" s="78">
        <f t="shared" si="368"/>
        <v>0.28361402796840945</v>
      </c>
      <c r="ED183" s="78">
        <f t="shared" si="369"/>
        <v>0.21010593906814037</v>
      </c>
      <c r="EE183" s="78">
        <f t="shared" si="370"/>
        <v>0.21010593906814037</v>
      </c>
      <c r="EF183" s="78">
        <f t="shared" si="371"/>
        <v>0.12660596083613959</v>
      </c>
      <c r="EG183" s="78">
        <f t="shared" si="372"/>
        <v>6.8994975601064795E-2</v>
      </c>
      <c r="EH183" s="78">
        <f t="shared" si="373"/>
        <v>3.7116903272841686E-2</v>
      </c>
      <c r="EI183" s="78">
        <f t="shared" si="374"/>
        <v>3.7116903272841686E-2</v>
      </c>
      <c r="EJ183" s="78">
        <f t="shared" si="375"/>
        <v>3.6677293635801321E-2</v>
      </c>
      <c r="EK183" s="78">
        <f t="shared" si="376"/>
        <v>7.8610129617675495E-2</v>
      </c>
      <c r="EL183" s="78">
        <f t="shared" si="377"/>
        <v>0.1267128459601391</v>
      </c>
      <c r="EM183" s="78">
        <f t="shared" si="378"/>
        <v>0.17777434557578473</v>
      </c>
    </row>
    <row r="184" spans="1:143" x14ac:dyDescent="0.25">
      <c r="A184" s="79">
        <f t="shared" si="482"/>
        <v>8.3882853401082765E-4</v>
      </c>
      <c r="B184">
        <v>1973</v>
      </c>
      <c r="C184" s="79">
        <f t="shared" si="409"/>
        <v>0.28168082942841088</v>
      </c>
      <c r="D184" s="81">
        <f t="shared" si="483"/>
        <v>1E-3</v>
      </c>
      <c r="E184" s="74">
        <f t="shared" si="484"/>
        <v>0.13555288140125685</v>
      </c>
      <c r="F184">
        <v>1973</v>
      </c>
      <c r="G184" s="72">
        <v>247700</v>
      </c>
      <c r="H184" s="27">
        <v>0.10541516245487365</v>
      </c>
      <c r="I184" s="27">
        <v>5.6718812675491379E-2</v>
      </c>
      <c r="J184" s="27">
        <v>6.6907340553549938E-2</v>
      </c>
      <c r="K184" s="27">
        <v>0.10581628559967911</v>
      </c>
      <c r="L184" s="27">
        <v>2.5137050407808528E-3</v>
      </c>
      <c r="M184" s="82">
        <v>1E-3</v>
      </c>
      <c r="N184" s="27">
        <v>6.3217007621339749E-2</v>
      </c>
      <c r="O184" s="27">
        <v>2.4869634977938227E-3</v>
      </c>
      <c r="P184" s="27">
        <v>6.8458350046797702E-3</v>
      </c>
      <c r="Q184" s="27">
        <v>0.11303650220617729</v>
      </c>
      <c r="R184" s="27">
        <v>7.0597673485760125E-3</v>
      </c>
      <c r="S184" s="27">
        <v>8.0492044390961352E-3</v>
      </c>
      <c r="T184" s="27">
        <v>0.13555288140125685</v>
      </c>
      <c r="U184" s="27">
        <v>2.2917502339885012E-2</v>
      </c>
      <c r="V184" s="82">
        <v>1E-3</v>
      </c>
      <c r="W184" s="27">
        <v>7.0250033426928732E-2</v>
      </c>
      <c r="X184" s="82">
        <v>1E-3</v>
      </c>
      <c r="Y184" s="27">
        <v>5.5194544725230645E-2</v>
      </c>
      <c r="Z184" s="27">
        <v>0.11453402861345099</v>
      </c>
      <c r="AA184" s="27">
        <v>4.5487364620938629E-2</v>
      </c>
      <c r="AB184" s="82">
        <v>1E-3</v>
      </c>
      <c r="AC184" s="82">
        <v>1E-3</v>
      </c>
      <c r="AD184" s="27">
        <v>1.7997058430271426E-2</v>
      </c>
      <c r="AE184" s="82">
        <v>1E-3</v>
      </c>
      <c r="AF184" s="82">
        <v>1E-3</v>
      </c>
      <c r="AG184" s="82">
        <v>1E-3</v>
      </c>
      <c r="AH184" s="75">
        <f t="shared" si="410"/>
        <v>0.130556678700361</v>
      </c>
      <c r="AI184" s="75">
        <f t="shared" si="411"/>
        <v>7.0246249498596078E-2</v>
      </c>
      <c r="AJ184" s="75">
        <f t="shared" si="412"/>
        <v>8.2864741275571599E-2</v>
      </c>
      <c r="AK184" s="75">
        <f t="shared" si="413"/>
        <v>0.13105346971520257</v>
      </c>
      <c r="AL184" s="75">
        <f t="shared" si="414"/>
        <v>3.1132236930070862E-3</v>
      </c>
      <c r="AM184" s="80">
        <v>1E-3</v>
      </c>
      <c r="AN184" s="75">
        <f t="shared" si="416"/>
        <v>7.8294263939029274E-2</v>
      </c>
      <c r="AO184" s="75">
        <f>O184*$G184/200000</f>
        <v>3.0801042920176498E-3</v>
      </c>
      <c r="AP184" s="75">
        <f t="shared" si="417"/>
        <v>8.4785666532958947E-3</v>
      </c>
      <c r="AQ184" s="75">
        <f t="shared" si="418"/>
        <v>0.13999570798235059</v>
      </c>
      <c r="AR184" s="75">
        <f t="shared" si="419"/>
        <v>8.7435218612113928E-3</v>
      </c>
      <c r="AS184" s="75">
        <f t="shared" si="420"/>
        <v>9.9689396978205631E-3</v>
      </c>
      <c r="AT184" s="75">
        <f t="shared" si="421"/>
        <v>0.16788224361545662</v>
      </c>
      <c r="AU184" s="75">
        <f t="shared" si="422"/>
        <v>2.8383326647947588E-2</v>
      </c>
      <c r="AV184" s="80">
        <v>1E-3</v>
      </c>
      <c r="AW184" s="75">
        <f t="shared" si="423"/>
        <v>8.7004666399251238E-2</v>
      </c>
      <c r="AX184" s="80">
        <v>1E-3</v>
      </c>
      <c r="AY184" s="75">
        <f t="shared" si="424"/>
        <v>6.8358443642198147E-2</v>
      </c>
      <c r="AZ184" s="75">
        <f t="shared" si="425"/>
        <v>0.14185039443775907</v>
      </c>
      <c r="BA184" s="75">
        <f t="shared" si="426"/>
        <v>5.633610108303249E-2</v>
      </c>
      <c r="BB184" s="80">
        <v>1E-3</v>
      </c>
      <c r="BC184" s="80">
        <v>1E-3</v>
      </c>
      <c r="BD184" s="75">
        <f t="shared" si="428"/>
        <v>2.2289356865891161E-2</v>
      </c>
      <c r="BE184" s="80">
        <v>1E-3</v>
      </c>
      <c r="BF184" s="80">
        <v>1E-3</v>
      </c>
      <c r="BG184" s="80">
        <v>1E-3</v>
      </c>
      <c r="BH184" s="80"/>
      <c r="BI184" s="73">
        <f t="shared" si="429"/>
        <v>2.2127095119660156</v>
      </c>
      <c r="BJ184" s="73">
        <f t="shared" si="430"/>
        <v>1.4095689047483342</v>
      </c>
      <c r="BK184" s="73">
        <f t="shared" si="431"/>
        <v>1.503153997802779</v>
      </c>
      <c r="BL184" s="73">
        <f t="shared" si="432"/>
        <v>2.7477280096729082</v>
      </c>
      <c r="BM184" s="73">
        <f t="shared" si="433"/>
        <v>0.1341878506798499</v>
      </c>
      <c r="BN184" s="73">
        <f t="shared" si="434"/>
        <v>8.1606072762101522E-2</v>
      </c>
      <c r="BO184" s="73">
        <f t="shared" si="435"/>
        <v>2.8458980506366882</v>
      </c>
      <c r="BP184" s="73">
        <f t="shared" si="436"/>
        <v>2.8044161894129394E-2</v>
      </c>
      <c r="BQ184" s="73">
        <f t="shared" si="437"/>
        <v>0.45052533622641761</v>
      </c>
      <c r="BR184" s="73">
        <f t="shared" si="438"/>
        <v>2.4482700435238138</v>
      </c>
      <c r="BS184" s="73">
        <f t="shared" si="439"/>
        <v>0.56150660823162424</v>
      </c>
      <c r="BT184" s="73">
        <f t="shared" si="440"/>
        <v>0.1552702595726623</v>
      </c>
      <c r="BU184" s="73">
        <f t="shared" si="441"/>
        <v>3.4509854353226861</v>
      </c>
      <c r="BV184" s="73">
        <f t="shared" si="442"/>
        <v>0.45795135538380155</v>
      </c>
      <c r="BW184" s="73">
        <f t="shared" si="443"/>
        <v>2.4000000000000014E-2</v>
      </c>
      <c r="BX184" s="73">
        <f t="shared" si="444"/>
        <v>2.9938790527695307</v>
      </c>
      <c r="BY184" s="73">
        <f t="shared" si="445"/>
        <v>2.4000000000000014E-2</v>
      </c>
      <c r="BZ184" s="73">
        <f t="shared" si="446"/>
        <v>2.3883509959485707</v>
      </c>
      <c r="CA184" s="73">
        <f t="shared" si="447"/>
        <v>2.6530331167318755</v>
      </c>
      <c r="CB184" s="73">
        <f t="shared" si="448"/>
        <v>0.95167413107256205</v>
      </c>
      <c r="CC184" s="73">
        <f t="shared" si="449"/>
        <v>2.4000000000000014E-2</v>
      </c>
      <c r="CD184" s="73">
        <f t="shared" si="450"/>
        <v>3.6029842983971237E-2</v>
      </c>
      <c r="CE184" s="73">
        <f t="shared" si="451"/>
        <v>0.95695726206967624</v>
      </c>
      <c r="CF184" s="73">
        <f t="shared" si="452"/>
        <v>2.4000000000000014E-2</v>
      </c>
      <c r="CG184" s="73">
        <f t="shared" si="453"/>
        <v>2.4000000000000014E-2</v>
      </c>
      <c r="CH184" s="73">
        <f t="shared" si="454"/>
        <v>2.4000000000000021E-2</v>
      </c>
      <c r="CI184" s="73"/>
      <c r="CJ184" s="73">
        <f t="shared" si="455"/>
        <v>28.611330000000002</v>
      </c>
      <c r="CK184" s="73"/>
      <c r="CL184" s="78">
        <f t="shared" si="456"/>
        <v>7.7336828171427729E-2</v>
      </c>
      <c r="CM184" s="78">
        <f t="shared" si="457"/>
        <v>4.9266109081553849E-2</v>
      </c>
      <c r="CN184" s="78">
        <f t="shared" si="458"/>
        <v>5.2537019348725796E-2</v>
      </c>
      <c r="CO184" s="78">
        <f t="shared" si="459"/>
        <v>9.6036360758933889E-2</v>
      </c>
      <c r="CP184" s="78">
        <f t="shared" si="460"/>
        <v>4.6900249194934277E-3</v>
      </c>
      <c r="CQ184" s="78">
        <f t="shared" si="461"/>
        <v>2.8522292658922713E-3</v>
      </c>
      <c r="CR184" s="78">
        <f t="shared" si="462"/>
        <v>9.9467520406660154E-2</v>
      </c>
      <c r="CS184" s="78">
        <f t="shared" si="463"/>
        <v>9.801768003839524E-4</v>
      </c>
      <c r="CT184" s="78">
        <f t="shared" si="464"/>
        <v>1.5746396138397536E-2</v>
      </c>
      <c r="CU184" s="78">
        <f t="shared" si="465"/>
        <v>8.5569948811321031E-2</v>
      </c>
      <c r="CV184" s="78">
        <f t="shared" si="466"/>
        <v>1.9625323542513548E-2</v>
      </c>
      <c r="CW184" s="78">
        <f t="shared" si="467"/>
        <v>5.4268801755340381E-3</v>
      </c>
      <c r="CX184" s="78">
        <f t="shared" si="468"/>
        <v>0.1206160439001852</v>
      </c>
      <c r="CY184" s="78">
        <f t="shared" si="469"/>
        <v>1.6005944336869398E-2</v>
      </c>
      <c r="CZ184" s="78">
        <f t="shared" si="470"/>
        <v>8.3882853401082765E-4</v>
      </c>
      <c r="DA184" s="78">
        <f t="shared" si="471"/>
        <v>0.10463963236834954</v>
      </c>
      <c r="DB184" s="78">
        <f t="shared" si="472"/>
        <v>8.3882853401082765E-4</v>
      </c>
      <c r="DC184" s="78">
        <f t="shared" si="473"/>
        <v>8.3475706859784934E-2</v>
      </c>
      <c r="DD184" s="78">
        <f t="shared" si="474"/>
        <v>9.2726661666265614E-2</v>
      </c>
      <c r="DE184" s="78">
        <f t="shared" si="475"/>
        <v>3.3262142342651041E-2</v>
      </c>
      <c r="DF184" s="78">
        <f t="shared" si="476"/>
        <v>8.3882853401082765E-4</v>
      </c>
      <c r="DG184" s="78">
        <f t="shared" si="477"/>
        <v>1.25928584878687E-3</v>
      </c>
      <c r="DH184" s="78">
        <f t="shared" si="478"/>
        <v>3.3446794052205062E-2</v>
      </c>
      <c r="DI184" s="78">
        <f t="shared" si="479"/>
        <v>8.3882853401082765E-4</v>
      </c>
      <c r="DJ184" s="78">
        <f t="shared" si="480"/>
        <v>8.3882853401082765E-4</v>
      </c>
      <c r="DK184" s="78">
        <f t="shared" si="481"/>
        <v>8.3882853401082787E-4</v>
      </c>
      <c r="DN184" s="78">
        <f t="shared" si="353"/>
        <v>0.27517631736064124</v>
      </c>
      <c r="DO184" s="78">
        <f t="shared" si="354"/>
        <v>0.20252951410870695</v>
      </c>
      <c r="DP184" s="78">
        <f t="shared" si="355"/>
        <v>0.1561156342930454</v>
      </c>
      <c r="DQ184" s="78">
        <f t="shared" si="356"/>
        <v>0.20304613535097973</v>
      </c>
      <c r="DR184" s="78">
        <f t="shared" si="357"/>
        <v>0.10798995139242981</v>
      </c>
      <c r="DS184" s="78">
        <f t="shared" si="358"/>
        <v>0.11904632261133391</v>
      </c>
      <c r="DT184" s="78">
        <f t="shared" si="359"/>
        <v>0.20176404215676269</v>
      </c>
      <c r="DU184" s="78">
        <f t="shared" si="360"/>
        <v>0.12192184529261607</v>
      </c>
      <c r="DV184" s="78">
        <f t="shared" si="361"/>
        <v>0.12636854866776615</v>
      </c>
      <c r="DW184" s="78">
        <f t="shared" si="362"/>
        <v>0.23123819642955382</v>
      </c>
      <c r="DX184" s="78">
        <f t="shared" si="363"/>
        <v>0.16167419195510216</v>
      </c>
      <c r="DY184" s="78">
        <f t="shared" si="364"/>
        <v>0.14288769694659945</v>
      </c>
      <c r="DZ184" s="78">
        <f t="shared" si="365"/>
        <v>0.24210044913941497</v>
      </c>
      <c r="EA184" s="78">
        <f t="shared" si="366"/>
        <v>0.12232323377324059</v>
      </c>
      <c r="EB184" s="78">
        <f t="shared" si="367"/>
        <v>0.18979299629615612</v>
      </c>
      <c r="EC184" s="78">
        <f t="shared" si="368"/>
        <v>0.28168082942841088</v>
      </c>
      <c r="ED184" s="78">
        <f t="shared" si="369"/>
        <v>0.21030333940271242</v>
      </c>
      <c r="EE184" s="78">
        <f t="shared" si="370"/>
        <v>0.2103033394027124</v>
      </c>
      <c r="EF184" s="78">
        <f t="shared" si="371"/>
        <v>0.12808691839171435</v>
      </c>
      <c r="EG184" s="78">
        <f t="shared" si="372"/>
        <v>6.8807050777653811E-2</v>
      </c>
      <c r="EH184" s="78">
        <f t="shared" si="373"/>
        <v>3.6383736969013585E-2</v>
      </c>
      <c r="EI184" s="78">
        <f t="shared" si="374"/>
        <v>3.6383736969013591E-2</v>
      </c>
      <c r="EJ184" s="78">
        <f t="shared" si="375"/>
        <v>3.5963279654237547E-2</v>
      </c>
      <c r="EK184" s="78">
        <f t="shared" si="376"/>
        <v>7.9853313773460208E-2</v>
      </c>
      <c r="EL184" s="78">
        <f t="shared" si="377"/>
        <v>0.12828059432100325</v>
      </c>
      <c r="EM184" s="78">
        <f t="shared" si="378"/>
        <v>0.17997878513571819</v>
      </c>
    </row>
    <row r="185" spans="1:143" x14ac:dyDescent="0.25">
      <c r="A185" s="79">
        <f t="shared" si="482"/>
        <v>8.3762392227118121E-4</v>
      </c>
      <c r="B185">
        <v>1974</v>
      </c>
      <c r="C185" s="79">
        <f t="shared" si="409"/>
        <v>0.27893556132579878</v>
      </c>
      <c r="D185" s="81">
        <f t="shared" si="483"/>
        <v>1E-3</v>
      </c>
      <c r="E185" s="74">
        <f t="shared" si="484"/>
        <v>0.1388475282906492</v>
      </c>
      <c r="F185">
        <v>1974</v>
      </c>
      <c r="G185" s="72">
        <v>245200</v>
      </c>
      <c r="H185" s="27">
        <v>0.10316160412944213</v>
      </c>
      <c r="I185" s="27">
        <v>6.499404407385348E-2</v>
      </c>
      <c r="J185" s="27">
        <v>6.5788167560055594E-2</v>
      </c>
      <c r="K185" s="27">
        <v>0.11584276354973198</v>
      </c>
      <c r="L185" s="27">
        <v>3.6480047647409171E-3</v>
      </c>
      <c r="M185" s="82">
        <v>1E-3</v>
      </c>
      <c r="N185" s="27">
        <v>5.6953543776057179E-2</v>
      </c>
      <c r="O185" s="82">
        <v>1E-3</v>
      </c>
      <c r="P185" s="27">
        <v>5.881477069684336E-3</v>
      </c>
      <c r="Q185" s="27">
        <v>0.12509926543577526</v>
      </c>
      <c r="R185" s="27">
        <v>6.1296406591224931E-3</v>
      </c>
      <c r="S185" s="27">
        <v>1.1167361524717093E-2</v>
      </c>
      <c r="T185" s="27">
        <v>0.1388475282906492</v>
      </c>
      <c r="U185" s="27">
        <v>2.9159221758983521E-2</v>
      </c>
      <c r="V185" s="82">
        <v>1E-3</v>
      </c>
      <c r="W185" s="27">
        <v>7.025511216994243E-2</v>
      </c>
      <c r="X185" s="82">
        <v>1E-3</v>
      </c>
      <c r="Y185" s="27">
        <v>5.0526106809608895E-2</v>
      </c>
      <c r="Z185" s="27">
        <v>9.5319634703196349E-2</v>
      </c>
      <c r="AA185" s="27">
        <v>4.1517768513003775E-2</v>
      </c>
      <c r="AB185" s="82">
        <v>1E-3</v>
      </c>
      <c r="AC185" s="82">
        <v>1E-3</v>
      </c>
      <c r="AD185" s="27">
        <v>1.5708755211435377E-2</v>
      </c>
      <c r="AE185" s="82">
        <v>1E-3</v>
      </c>
      <c r="AF185" s="82">
        <v>1E-3</v>
      </c>
      <c r="AG185" s="82">
        <v>1E-3</v>
      </c>
      <c r="AH185" s="75">
        <f t="shared" si="410"/>
        <v>0.12647612666269603</v>
      </c>
      <c r="AI185" s="75">
        <f t="shared" si="411"/>
        <v>7.9682698034544364E-2</v>
      </c>
      <c r="AJ185" s="75">
        <f t="shared" si="412"/>
        <v>8.0656293428628165E-2</v>
      </c>
      <c r="AK185" s="75">
        <f t="shared" si="413"/>
        <v>0.14202322811197143</v>
      </c>
      <c r="AL185" s="75">
        <f t="shared" si="414"/>
        <v>4.4724538415723642E-3</v>
      </c>
      <c r="AM185" s="80">
        <v>1E-3</v>
      </c>
      <c r="AN185" s="75">
        <f t="shared" si="416"/>
        <v>6.9825044669446112E-2</v>
      </c>
      <c r="AO185" s="80">
        <v>1E-3</v>
      </c>
      <c r="AP185" s="75">
        <f t="shared" si="417"/>
        <v>7.2106908874329965E-3</v>
      </c>
      <c r="AQ185" s="75">
        <f t="shared" si="418"/>
        <v>0.15337169942426049</v>
      </c>
      <c r="AR185" s="75">
        <f t="shared" si="419"/>
        <v>7.5149394480841757E-3</v>
      </c>
      <c r="AS185" s="75">
        <f t="shared" si="420"/>
        <v>1.3691185229303158E-2</v>
      </c>
      <c r="AT185" s="75">
        <f t="shared" si="421"/>
        <v>0.1702270696843359</v>
      </c>
      <c r="AU185" s="75">
        <f t="shared" si="422"/>
        <v>3.5749205876513798E-2</v>
      </c>
      <c r="AV185" s="80">
        <v>1E-3</v>
      </c>
      <c r="AW185" s="75">
        <f t="shared" si="423"/>
        <v>8.6132767520349429E-2</v>
      </c>
      <c r="AX185" s="80">
        <v>1E-3</v>
      </c>
      <c r="AY185" s="75">
        <f t="shared" si="424"/>
        <v>6.1945006948580503E-2</v>
      </c>
      <c r="AZ185" s="75">
        <f t="shared" si="425"/>
        <v>0.11686187214611873</v>
      </c>
      <c r="BA185" s="75">
        <f t="shared" si="426"/>
        <v>5.0900784196942633E-2</v>
      </c>
      <c r="BB185" s="80">
        <v>1E-3</v>
      </c>
      <c r="BC185" s="80">
        <v>1E-3</v>
      </c>
      <c r="BD185" s="75">
        <f t="shared" si="428"/>
        <v>1.9258933889219773E-2</v>
      </c>
      <c r="BE185" s="80">
        <v>1E-3</v>
      </c>
      <c r="BF185" s="80">
        <v>1E-3</v>
      </c>
      <c r="BG185" s="80">
        <v>1E-3</v>
      </c>
      <c r="BH185" s="80"/>
      <c r="BI185" s="73">
        <f t="shared" si="429"/>
        <v>2.3391856386287118</v>
      </c>
      <c r="BJ185" s="73">
        <f t="shared" si="430"/>
        <v>1.4892516027828786</v>
      </c>
      <c r="BK185" s="73">
        <f t="shared" si="431"/>
        <v>1.5838102912314072</v>
      </c>
      <c r="BL185" s="73">
        <f t="shared" si="432"/>
        <v>2.8897512377848797</v>
      </c>
      <c r="BM185" s="73">
        <f t="shared" si="433"/>
        <v>0.13866030452142225</v>
      </c>
      <c r="BN185" s="73">
        <f t="shared" si="434"/>
        <v>8.2606072762101523E-2</v>
      </c>
      <c r="BO185" s="73">
        <f t="shared" si="435"/>
        <v>2.9157230953061344</v>
      </c>
      <c r="BP185" s="73">
        <f t="shared" si="436"/>
        <v>2.9044161894129394E-2</v>
      </c>
      <c r="BQ185" s="73">
        <f t="shared" si="437"/>
        <v>0.45773602711385059</v>
      </c>
      <c r="BR185" s="73">
        <f t="shared" si="438"/>
        <v>2.6016417429480745</v>
      </c>
      <c r="BS185" s="73">
        <f t="shared" si="439"/>
        <v>0.56902154767970836</v>
      </c>
      <c r="BT185" s="73">
        <f t="shared" si="440"/>
        <v>0.16896144480196545</v>
      </c>
      <c r="BU185" s="73">
        <f t="shared" si="441"/>
        <v>3.6212125050070219</v>
      </c>
      <c r="BV185" s="73">
        <f t="shared" si="442"/>
        <v>0.49370056126031536</v>
      </c>
      <c r="BW185" s="73">
        <f t="shared" si="443"/>
        <v>2.5000000000000015E-2</v>
      </c>
      <c r="BX185" s="73">
        <f t="shared" si="444"/>
        <v>3.0800118202898803</v>
      </c>
      <c r="BY185" s="73">
        <f t="shared" si="445"/>
        <v>2.5000000000000015E-2</v>
      </c>
      <c r="BZ185" s="73">
        <f t="shared" si="446"/>
        <v>2.4502960028971512</v>
      </c>
      <c r="CA185" s="73">
        <f t="shared" si="447"/>
        <v>2.769894988877994</v>
      </c>
      <c r="CB185" s="73">
        <f t="shared" si="448"/>
        <v>1.0025749152695047</v>
      </c>
      <c r="CC185" s="73">
        <f t="shared" si="449"/>
        <v>2.5000000000000015E-2</v>
      </c>
      <c r="CD185" s="73">
        <f t="shared" si="450"/>
        <v>3.7029842983971238E-2</v>
      </c>
      <c r="CE185" s="73">
        <f t="shared" si="451"/>
        <v>0.97621619595889597</v>
      </c>
      <c r="CF185" s="73">
        <f t="shared" si="452"/>
        <v>2.5000000000000015E-2</v>
      </c>
      <c r="CG185" s="73">
        <f t="shared" si="453"/>
        <v>2.5000000000000015E-2</v>
      </c>
      <c r="CH185" s="73">
        <f t="shared" si="454"/>
        <v>2.5000000000000022E-2</v>
      </c>
      <c r="CI185" s="73"/>
      <c r="CJ185" s="73">
        <f t="shared" si="455"/>
        <v>29.846329999999991</v>
      </c>
      <c r="CK185" s="73"/>
      <c r="CL185" s="78">
        <f t="shared" si="456"/>
        <v>7.837431398194393E-2</v>
      </c>
      <c r="CM185" s="78">
        <f t="shared" si="457"/>
        <v>4.9897310750865488E-2</v>
      </c>
      <c r="CN185" s="78">
        <f t="shared" si="458"/>
        <v>5.3065495530988487E-2</v>
      </c>
      <c r="CO185" s="78">
        <f t="shared" si="459"/>
        <v>9.6820990647254815E-2</v>
      </c>
      <c r="CP185" s="78">
        <f t="shared" si="460"/>
        <v>4.6458075254620012E-3</v>
      </c>
      <c r="CQ185" s="78">
        <f t="shared" si="461"/>
        <v>2.7677129068164009E-3</v>
      </c>
      <c r="CR185" s="78">
        <f t="shared" si="462"/>
        <v>9.7691176613879674E-2</v>
      </c>
      <c r="CS185" s="78">
        <f t="shared" si="463"/>
        <v>9.7312339219359303E-4</v>
      </c>
      <c r="CT185" s="78">
        <f t="shared" si="464"/>
        <v>1.533642585583724E-2</v>
      </c>
      <c r="CU185" s="78">
        <f t="shared" si="465"/>
        <v>8.7167894442903876E-2</v>
      </c>
      <c r="CV185" s="78">
        <f t="shared" si="466"/>
        <v>1.9065042424971798E-2</v>
      </c>
      <c r="CW185" s="78">
        <f t="shared" si="467"/>
        <v>5.6610459243051159E-3</v>
      </c>
      <c r="CX185" s="78">
        <f t="shared" si="468"/>
        <v>0.12132856887285716</v>
      </c>
      <c r="CY185" s="78">
        <f t="shared" si="469"/>
        <v>1.6541416022013946E-2</v>
      </c>
      <c r="CZ185" s="78">
        <f t="shared" si="470"/>
        <v>8.3762392227118121E-4</v>
      </c>
      <c r="DA185" s="78">
        <f t="shared" si="471"/>
        <v>0.10319566326211234</v>
      </c>
      <c r="DB185" s="78">
        <f t="shared" si="472"/>
        <v>8.3762392227118121E-4</v>
      </c>
      <c r="DC185" s="78">
        <f t="shared" si="473"/>
        <v>8.209706194688432E-2</v>
      </c>
      <c r="DD185" s="78">
        <f t="shared" si="474"/>
        <v>9.2805212194530945E-2</v>
      </c>
      <c r="DE185" s="78">
        <f t="shared" si="475"/>
        <v>3.3591229315949565E-2</v>
      </c>
      <c r="DF185" s="78">
        <f t="shared" si="476"/>
        <v>8.3762392227118121E-4</v>
      </c>
      <c r="DG185" s="78">
        <f t="shared" si="477"/>
        <v>1.240683292852798E-3</v>
      </c>
      <c r="DH185" s="78">
        <f t="shared" si="478"/>
        <v>3.2708081561749675E-2</v>
      </c>
      <c r="DI185" s="78">
        <f t="shared" si="479"/>
        <v>8.3762392227118121E-4</v>
      </c>
      <c r="DJ185" s="78">
        <f t="shared" si="480"/>
        <v>8.3762392227118121E-4</v>
      </c>
      <c r="DK185" s="78">
        <f t="shared" si="481"/>
        <v>8.3762392227118142E-4</v>
      </c>
      <c r="DN185" s="78">
        <f t="shared" si="353"/>
        <v>0.27815811091105275</v>
      </c>
      <c r="DO185" s="78">
        <f t="shared" si="354"/>
        <v>0.20442960445457081</v>
      </c>
      <c r="DP185" s="78">
        <f t="shared" si="355"/>
        <v>0.15730000661052171</v>
      </c>
      <c r="DQ185" s="78">
        <f t="shared" si="356"/>
        <v>0.2019256876934129</v>
      </c>
      <c r="DR185" s="78">
        <f t="shared" si="357"/>
        <v>0.10607782043835166</v>
      </c>
      <c r="DS185" s="78">
        <f t="shared" si="358"/>
        <v>0.1167684387687269</v>
      </c>
      <c r="DT185" s="78">
        <f t="shared" si="359"/>
        <v>0.20116862030481436</v>
      </c>
      <c r="DU185" s="78">
        <f t="shared" si="360"/>
        <v>0.12254248611590651</v>
      </c>
      <c r="DV185" s="78">
        <f t="shared" si="361"/>
        <v>0.12723040864801802</v>
      </c>
      <c r="DW185" s="78">
        <f t="shared" si="362"/>
        <v>0.23322255166503797</v>
      </c>
      <c r="DX185" s="78">
        <f t="shared" si="363"/>
        <v>0.16259607324414801</v>
      </c>
      <c r="DY185" s="78">
        <f t="shared" si="364"/>
        <v>0.14436865474144742</v>
      </c>
      <c r="DZ185" s="78">
        <f t="shared" si="365"/>
        <v>0.24190327207925461</v>
      </c>
      <c r="EA185" s="78">
        <f t="shared" si="366"/>
        <v>0.12141232712866865</v>
      </c>
      <c r="EB185" s="78">
        <f t="shared" si="367"/>
        <v>0.18696797305353902</v>
      </c>
      <c r="EC185" s="78">
        <f t="shared" si="368"/>
        <v>0.27893556132579878</v>
      </c>
      <c r="ED185" s="78">
        <f t="shared" si="369"/>
        <v>0.20933112737963602</v>
      </c>
      <c r="EE185" s="78">
        <f t="shared" si="370"/>
        <v>0.20933112737963602</v>
      </c>
      <c r="EF185" s="78">
        <f t="shared" si="371"/>
        <v>0.12847474872560449</v>
      </c>
      <c r="EG185" s="78">
        <f t="shared" si="372"/>
        <v>6.8377618092823222E-2</v>
      </c>
      <c r="EH185" s="78">
        <f t="shared" si="373"/>
        <v>3.5624012699144829E-2</v>
      </c>
      <c r="EI185" s="78">
        <f t="shared" si="374"/>
        <v>3.5624012699144829E-2</v>
      </c>
      <c r="EJ185" s="78">
        <f t="shared" si="375"/>
        <v>3.5220953328563211E-2</v>
      </c>
      <c r="EK185" s="78">
        <f t="shared" si="376"/>
        <v>8.0887185748757473E-2</v>
      </c>
      <c r="EL185" s="78">
        <f t="shared" si="377"/>
        <v>0.12994687257735177</v>
      </c>
      <c r="EM185" s="78">
        <f t="shared" si="378"/>
        <v>0.1821747441860691</v>
      </c>
    </row>
    <row r="186" spans="1:143" x14ac:dyDescent="0.25">
      <c r="A186" s="79">
        <f t="shared" si="482"/>
        <v>8.381854059670424E-4</v>
      </c>
      <c r="B186">
        <v>1975</v>
      </c>
      <c r="C186" s="79">
        <f t="shared" si="409"/>
        <v>0.28020950537160272</v>
      </c>
      <c r="D186" s="81">
        <f t="shared" si="483"/>
        <v>1E-3</v>
      </c>
      <c r="E186" s="74">
        <f t="shared" si="484"/>
        <v>0.1432521791403667</v>
      </c>
      <c r="F186">
        <v>1975</v>
      </c>
      <c r="G186" s="72">
        <v>233012</v>
      </c>
      <c r="H186" s="27">
        <v>8.6895100691313495E-2</v>
      </c>
      <c r="I186" s="27">
        <v>6.1556958220619178E-2</v>
      </c>
      <c r="J186" s="27">
        <v>6.6606552449654341E-2</v>
      </c>
      <c r="K186" s="27">
        <v>0.1196272918545236</v>
      </c>
      <c r="L186" s="27">
        <v>2.6149684400360684E-3</v>
      </c>
      <c r="M186" s="82">
        <v>1E-3</v>
      </c>
      <c r="N186" s="27">
        <v>5.0435828073339344E-2</v>
      </c>
      <c r="O186" s="27">
        <v>2.164111812443643E-3</v>
      </c>
      <c r="P186" s="27">
        <v>5.8010219416892092E-3</v>
      </c>
      <c r="Q186" s="27">
        <v>0.12296363089870754</v>
      </c>
      <c r="R186" s="27">
        <v>6.2218214607754731E-3</v>
      </c>
      <c r="S186" s="27">
        <v>1.196272918545236E-2</v>
      </c>
      <c r="T186" s="27">
        <v>0.1432521791403667</v>
      </c>
      <c r="U186" s="27">
        <v>2.744214006612564E-2</v>
      </c>
      <c r="V186" s="82">
        <v>1E-3</v>
      </c>
      <c r="W186" s="27">
        <v>6.9281635106702738E-2</v>
      </c>
      <c r="X186" s="82">
        <v>1E-3</v>
      </c>
      <c r="Y186" s="27">
        <v>4.8932972648031259E-2</v>
      </c>
      <c r="Z186" s="27">
        <v>0.11526901112113015</v>
      </c>
      <c r="AA186" s="27">
        <v>4.292155094679892E-2</v>
      </c>
      <c r="AB186" s="82">
        <v>1E-3</v>
      </c>
      <c r="AC186" s="82">
        <v>1E-3</v>
      </c>
      <c r="AD186" s="27">
        <v>1.6050495942290351E-2</v>
      </c>
      <c r="AE186" s="82">
        <v>1E-3</v>
      </c>
      <c r="AF186" s="82">
        <v>1E-3</v>
      </c>
      <c r="AG186" s="82">
        <v>1E-3</v>
      </c>
      <c r="AH186" s="75">
        <f t="shared" si="410"/>
        <v>0.10123800601142169</v>
      </c>
      <c r="AI186" s="75">
        <f t="shared" si="411"/>
        <v>7.171754974451458E-2</v>
      </c>
      <c r="AJ186" s="75">
        <f t="shared" si="412"/>
        <v>7.7600629996994283E-2</v>
      </c>
      <c r="AK186" s="75">
        <f t="shared" si="413"/>
        <v>0.13937297264803125</v>
      </c>
      <c r="AL186" s="75">
        <f t="shared" si="414"/>
        <v>3.0465951307484221E-3</v>
      </c>
      <c r="AM186" s="80">
        <v>1E-3</v>
      </c>
      <c r="AN186" s="75">
        <f t="shared" si="416"/>
        <v>5.8760765855124734E-2</v>
      </c>
      <c r="AO186" s="75">
        <f>O186*$G186/200000</f>
        <v>2.5213201082055904E-3</v>
      </c>
      <c r="AP186" s="75">
        <f t="shared" si="417"/>
        <v>6.7585386233844306E-3</v>
      </c>
      <c r="AQ186" s="75">
        <f t="shared" si="418"/>
        <v>0.14326000781484821</v>
      </c>
      <c r="AR186" s="75">
        <f t="shared" si="419"/>
        <v>7.2487953110910728E-3</v>
      </c>
      <c r="AS186" s="75">
        <f t="shared" si="420"/>
        <v>1.3937297264803125E-2</v>
      </c>
      <c r="AT186" s="75">
        <f t="shared" si="421"/>
        <v>0.16689738382927563</v>
      </c>
      <c r="AU186" s="75">
        <f t="shared" si="422"/>
        <v>3.1971739705440337E-2</v>
      </c>
      <c r="AV186" s="80">
        <v>1E-3</v>
      </c>
      <c r="AW186" s="75">
        <f t="shared" si="423"/>
        <v>8.0717261797415091E-2</v>
      </c>
      <c r="AX186" s="80">
        <v>1E-3</v>
      </c>
      <c r="AY186" s="75">
        <f t="shared" si="424"/>
        <v>5.7009849113315296E-2</v>
      </c>
      <c r="AZ186" s="75">
        <f t="shared" si="425"/>
        <v>0.13429531409678389</v>
      </c>
      <c r="BA186" s="75">
        <f t="shared" si="426"/>
        <v>5.0006182146077556E-2</v>
      </c>
      <c r="BB186" s="80">
        <v>1E-3</v>
      </c>
      <c r="BC186" s="80">
        <v>1E-3</v>
      </c>
      <c r="BD186" s="75">
        <f t="shared" si="428"/>
        <v>1.8699790802524797E-2</v>
      </c>
      <c r="BE186" s="80">
        <v>1E-3</v>
      </c>
      <c r="BF186" s="80">
        <v>1E-3</v>
      </c>
      <c r="BG186" s="80">
        <v>1E-3</v>
      </c>
      <c r="BH186" s="80"/>
      <c r="BI186" s="73">
        <f t="shared" si="429"/>
        <v>2.4404236446401333</v>
      </c>
      <c r="BJ186" s="73">
        <f t="shared" si="430"/>
        <v>1.5609691525273932</v>
      </c>
      <c r="BK186" s="73">
        <f t="shared" si="431"/>
        <v>1.6614109212284014</v>
      </c>
      <c r="BL186" s="73">
        <f t="shared" si="432"/>
        <v>3.029124210432911</v>
      </c>
      <c r="BM186" s="73">
        <f t="shared" si="433"/>
        <v>0.14170689965217068</v>
      </c>
      <c r="BN186" s="73">
        <f t="shared" si="434"/>
        <v>8.3606072762101524E-2</v>
      </c>
      <c r="BO186" s="73">
        <f t="shared" si="435"/>
        <v>2.974483861161259</v>
      </c>
      <c r="BP186" s="73">
        <f t="shared" si="436"/>
        <v>3.1565482002334985E-2</v>
      </c>
      <c r="BQ186" s="73">
        <f t="shared" si="437"/>
        <v>0.46449456573723502</v>
      </c>
      <c r="BR186" s="73">
        <f t="shared" si="438"/>
        <v>2.7449017507629225</v>
      </c>
      <c r="BS186" s="73">
        <f t="shared" si="439"/>
        <v>0.57627034299079949</v>
      </c>
      <c r="BT186" s="73">
        <f t="shared" si="440"/>
        <v>0.18289874206676859</v>
      </c>
      <c r="BU186" s="73">
        <f t="shared" si="441"/>
        <v>3.7881098888362974</v>
      </c>
      <c r="BV186" s="73">
        <f t="shared" si="442"/>
        <v>0.52567230096575568</v>
      </c>
      <c r="BW186" s="73">
        <f t="shared" si="443"/>
        <v>2.6000000000000016E-2</v>
      </c>
      <c r="BX186" s="73">
        <f t="shared" si="444"/>
        <v>3.1607290820872955</v>
      </c>
      <c r="BY186" s="73">
        <f t="shared" si="445"/>
        <v>2.6000000000000016E-2</v>
      </c>
      <c r="BZ186" s="73">
        <f t="shared" si="446"/>
        <v>2.5073058520104663</v>
      </c>
      <c r="CA186" s="73">
        <f t="shared" si="447"/>
        <v>2.904190302974778</v>
      </c>
      <c r="CB186" s="73">
        <f t="shared" si="448"/>
        <v>1.0525810974155823</v>
      </c>
      <c r="CC186" s="73">
        <f t="shared" si="449"/>
        <v>2.6000000000000016E-2</v>
      </c>
      <c r="CD186" s="73">
        <f t="shared" si="450"/>
        <v>3.8029842983971239E-2</v>
      </c>
      <c r="CE186" s="73">
        <f t="shared" si="451"/>
        <v>0.99491598676142079</v>
      </c>
      <c r="CF186" s="73">
        <f t="shared" si="452"/>
        <v>2.6000000000000016E-2</v>
      </c>
      <c r="CG186" s="73">
        <f t="shared" si="453"/>
        <v>2.6000000000000016E-2</v>
      </c>
      <c r="CH186" s="73">
        <f t="shared" si="454"/>
        <v>2.6000000000000023E-2</v>
      </c>
      <c r="CI186" s="73"/>
      <c r="CJ186" s="73">
        <f t="shared" si="455"/>
        <v>31.019390000000001</v>
      </c>
      <c r="CK186" s="73"/>
      <c r="CL186" s="78">
        <f t="shared" si="456"/>
        <v>7.8674133973625313E-2</v>
      </c>
      <c r="CM186" s="78">
        <f t="shared" si="457"/>
        <v>5.0322367800507785E-2</v>
      </c>
      <c r="CN186" s="78">
        <f t="shared" si="458"/>
        <v>5.356039951876556E-2</v>
      </c>
      <c r="CO186" s="78">
        <f t="shared" si="459"/>
        <v>9.7652604078704033E-2</v>
      </c>
      <c r="CP186" s="78">
        <f t="shared" si="460"/>
        <v>4.5683328928186745E-3</v>
      </c>
      <c r="CQ186" s="78">
        <f t="shared" si="461"/>
        <v>2.695284232285081E-3</v>
      </c>
      <c r="CR186" s="78">
        <f t="shared" si="462"/>
        <v>9.5891113950379386E-2</v>
      </c>
      <c r="CS186" s="78">
        <f t="shared" si="463"/>
        <v>1.0176048594874041E-3</v>
      </c>
      <c r="CT186" s="78">
        <f t="shared" si="464"/>
        <v>1.497432946738266E-2</v>
      </c>
      <c r="CU186" s="78">
        <f t="shared" si="465"/>
        <v>8.8489868780879388E-2</v>
      </c>
      <c r="CV186" s="78">
        <f t="shared" si="466"/>
        <v>1.8577745822558066E-2</v>
      </c>
      <c r="CW186" s="78">
        <f t="shared" si="467"/>
        <v>5.8962713988498349E-3</v>
      </c>
      <c r="CX186" s="78">
        <f t="shared" si="468"/>
        <v>0.12212070865469299</v>
      </c>
      <c r="CY186" s="78">
        <f t="shared" si="469"/>
        <v>1.6946571191946574E-2</v>
      </c>
      <c r="CZ186" s="78">
        <f t="shared" si="470"/>
        <v>8.381854059670424E-4</v>
      </c>
      <c r="DA186" s="78">
        <f t="shared" si="471"/>
        <v>0.10189526880081444</v>
      </c>
      <c r="DB186" s="78">
        <f t="shared" si="472"/>
        <v>8.381854059670424E-4</v>
      </c>
      <c r="DC186" s="78">
        <f t="shared" si="473"/>
        <v>8.0830275901958945E-2</v>
      </c>
      <c r="DD186" s="78">
        <f t="shared" si="474"/>
        <v>9.3624997234786941E-2</v>
      </c>
      <c r="DE186" s="78">
        <f t="shared" si="475"/>
        <v>3.3933004401942857E-2</v>
      </c>
      <c r="DF186" s="78">
        <f t="shared" si="476"/>
        <v>8.381854059670424E-4</v>
      </c>
      <c r="DG186" s="78">
        <f t="shared" si="477"/>
        <v>1.2260022838608766E-3</v>
      </c>
      <c r="DH186" s="78">
        <f t="shared" si="478"/>
        <v>3.207400231795083E-2</v>
      </c>
      <c r="DI186" s="78">
        <f t="shared" si="479"/>
        <v>8.381854059670424E-4</v>
      </c>
      <c r="DJ186" s="78">
        <f t="shared" si="480"/>
        <v>8.381854059670424E-4</v>
      </c>
      <c r="DK186" s="78">
        <f t="shared" si="481"/>
        <v>8.3818540596704261E-4</v>
      </c>
      <c r="DN186" s="78">
        <f t="shared" si="353"/>
        <v>0.28020950537160272</v>
      </c>
      <c r="DO186" s="78">
        <f t="shared" si="354"/>
        <v>0.20610370429079605</v>
      </c>
      <c r="DP186" s="78">
        <f t="shared" si="355"/>
        <v>0.15847662072257332</v>
      </c>
      <c r="DQ186" s="78">
        <f t="shared" si="356"/>
        <v>0.20080733515418719</v>
      </c>
      <c r="DR186" s="78">
        <f t="shared" si="357"/>
        <v>0.10417233593497055</v>
      </c>
      <c r="DS186" s="78">
        <f t="shared" si="358"/>
        <v>0.11457833250953453</v>
      </c>
      <c r="DT186" s="78">
        <f t="shared" si="359"/>
        <v>0.20037291705812882</v>
      </c>
      <c r="DU186" s="78">
        <f t="shared" si="360"/>
        <v>0.12305954893030753</v>
      </c>
      <c r="DV186" s="78">
        <f t="shared" si="361"/>
        <v>0.12793821546966994</v>
      </c>
      <c r="DW186" s="78">
        <f t="shared" si="362"/>
        <v>0.23508459465698028</v>
      </c>
      <c r="DX186" s="78">
        <f t="shared" si="363"/>
        <v>0.16354129706804746</v>
      </c>
      <c r="DY186" s="78">
        <f t="shared" si="364"/>
        <v>0.1458017366514564</v>
      </c>
      <c r="DZ186" s="78">
        <f t="shared" si="365"/>
        <v>0.24180073405342101</v>
      </c>
      <c r="EA186" s="78">
        <f t="shared" si="366"/>
        <v>0.1205182108046951</v>
      </c>
      <c r="EB186" s="78">
        <f t="shared" si="367"/>
        <v>0.18440191551470747</v>
      </c>
      <c r="EC186" s="78">
        <f t="shared" si="368"/>
        <v>0.2771887273435274</v>
      </c>
      <c r="ED186" s="78">
        <f t="shared" si="369"/>
        <v>0.2092264629446558</v>
      </c>
      <c r="EE186" s="78">
        <f t="shared" si="370"/>
        <v>0.20922646294465577</v>
      </c>
      <c r="EF186" s="78">
        <f t="shared" si="371"/>
        <v>0.12962218932655772</v>
      </c>
      <c r="EG186" s="78">
        <f t="shared" si="372"/>
        <v>6.8071194409721605E-2</v>
      </c>
      <c r="EH186" s="78">
        <f t="shared" si="373"/>
        <v>3.4976375413745792E-2</v>
      </c>
      <c r="EI186" s="78">
        <f t="shared" si="374"/>
        <v>3.4976375413745792E-2</v>
      </c>
      <c r="EJ186" s="78">
        <f t="shared" si="375"/>
        <v>3.4588558535851958E-2</v>
      </c>
      <c r="EK186" s="78">
        <f t="shared" si="376"/>
        <v>8.1188690191526441E-2</v>
      </c>
      <c r="EL186" s="78">
        <f t="shared" si="377"/>
        <v>0.13067287258606719</v>
      </c>
      <c r="EM186" s="78">
        <f t="shared" si="378"/>
        <v>0.1833950866988657</v>
      </c>
    </row>
    <row r="187" spans="1:143" x14ac:dyDescent="0.25">
      <c r="A187" s="79">
        <f t="shared" si="482"/>
        <v>8.3935805895651047E-4</v>
      </c>
      <c r="B187">
        <v>1976</v>
      </c>
      <c r="C187" s="79">
        <f t="shared" si="409"/>
        <v>0.28205552626101171</v>
      </c>
      <c r="D187" s="81">
        <f t="shared" si="483"/>
        <v>1E-3</v>
      </c>
      <c r="E187" s="74">
        <f t="shared" si="484"/>
        <v>0.13992215912716136</v>
      </c>
      <c r="F187">
        <v>1976</v>
      </c>
      <c r="G187" s="72">
        <v>227810</v>
      </c>
      <c r="H187" s="27">
        <v>6.3644484144707456E-2</v>
      </c>
      <c r="I187" s="27">
        <v>8.5593058125438659E-2</v>
      </c>
      <c r="J187" s="27">
        <v>6.6483761883493905E-2</v>
      </c>
      <c r="K187" s="27">
        <v>0.1188349390671856</v>
      </c>
      <c r="L187" s="27">
        <v>2.4564537740062527E-3</v>
      </c>
      <c r="M187" s="82">
        <v>1E-3</v>
      </c>
      <c r="N187" s="27">
        <v>5.0979391309895997E-2</v>
      </c>
      <c r="O187" s="82">
        <v>1E-3</v>
      </c>
      <c r="P187" s="27">
        <v>6.0294774452880747E-3</v>
      </c>
      <c r="Q187" s="27">
        <v>0.11969629298794104</v>
      </c>
      <c r="R187" s="27">
        <v>5.7423594717029283E-3</v>
      </c>
      <c r="S187" s="27">
        <v>1.2696994831876475E-2</v>
      </c>
      <c r="T187" s="27">
        <v>0.13992215912716136</v>
      </c>
      <c r="U187" s="27">
        <v>3.2380527020991513E-2</v>
      </c>
      <c r="V187" s="82">
        <v>1E-3</v>
      </c>
      <c r="W187" s="27">
        <v>6.5367191986218334E-2</v>
      </c>
      <c r="X187" s="82">
        <v>1E-3</v>
      </c>
      <c r="Y187" s="27">
        <v>5.0213743380335608E-2</v>
      </c>
      <c r="Z187" s="27">
        <v>0.11395393351623812</v>
      </c>
      <c r="AA187" s="27">
        <v>4.826772155936962E-2</v>
      </c>
      <c r="AB187" s="82">
        <v>1E-3</v>
      </c>
      <c r="AC187" s="82">
        <v>1E-3</v>
      </c>
      <c r="AD187" s="27">
        <v>1.7737510368149047E-2</v>
      </c>
      <c r="AE187" s="82">
        <v>1E-3</v>
      </c>
      <c r="AF187" s="82">
        <v>1E-3</v>
      </c>
      <c r="AG187" s="82">
        <v>1E-3</v>
      </c>
      <c r="AH187" s="75">
        <f t="shared" si="410"/>
        <v>7.2494249665029029E-2</v>
      </c>
      <c r="AI187" s="75">
        <f t="shared" si="411"/>
        <v>9.7494772857780895E-2</v>
      </c>
      <c r="AJ187" s="75">
        <f t="shared" si="412"/>
        <v>7.5728328973393738E-2</v>
      </c>
      <c r="AK187" s="75">
        <f t="shared" si="413"/>
        <v>0.13535893734447776</v>
      </c>
      <c r="AL187" s="75">
        <f t="shared" si="414"/>
        <v>2.798023671281822E-3</v>
      </c>
      <c r="AM187" s="80">
        <v>1E-3</v>
      </c>
      <c r="AN187" s="75">
        <f t="shared" si="416"/>
        <v>5.8068075671537038E-2</v>
      </c>
      <c r="AO187" s="80">
        <v>1E-3</v>
      </c>
      <c r="AP187" s="75">
        <f t="shared" si="417"/>
        <v>6.8678762840553818E-3</v>
      </c>
      <c r="AQ187" s="75">
        <f t="shared" si="418"/>
        <v>0.13634006252791425</v>
      </c>
      <c r="AR187" s="75">
        <f t="shared" si="419"/>
        <v>6.5408345562432205E-3</v>
      </c>
      <c r="AS187" s="75">
        <f t="shared" si="420"/>
        <v>1.4462511963248898E-2</v>
      </c>
      <c r="AT187" s="75">
        <f t="shared" si="421"/>
        <v>0.15937833535379314</v>
      </c>
      <c r="AU187" s="75">
        <f t="shared" si="422"/>
        <v>3.6883039303260381E-2</v>
      </c>
      <c r="AV187" s="80">
        <v>1E-3</v>
      </c>
      <c r="AW187" s="75">
        <f t="shared" si="423"/>
        <v>7.445650003190199E-2</v>
      </c>
      <c r="AX187" s="80">
        <v>1E-3</v>
      </c>
      <c r="AY187" s="75">
        <f t="shared" si="424"/>
        <v>5.719596439737127E-2</v>
      </c>
      <c r="AZ187" s="75">
        <f t="shared" si="425"/>
        <v>0.12979922797167104</v>
      </c>
      <c r="BA187" s="75">
        <f t="shared" si="426"/>
        <v>5.4979348242199966E-2</v>
      </c>
      <c r="BB187" s="80">
        <v>1E-3</v>
      </c>
      <c r="BC187" s="80">
        <v>1E-3</v>
      </c>
      <c r="BD187" s="75">
        <f t="shared" si="428"/>
        <v>2.0203911184840172E-2</v>
      </c>
      <c r="BE187" s="80">
        <v>1E-3</v>
      </c>
      <c r="BF187" s="80">
        <v>1E-3</v>
      </c>
      <c r="BG187" s="80">
        <v>1E-3</v>
      </c>
      <c r="BH187" s="80"/>
      <c r="BI187" s="73">
        <f t="shared" si="429"/>
        <v>2.5129178943051622</v>
      </c>
      <c r="BJ187" s="73">
        <f t="shared" si="430"/>
        <v>1.6584639253851741</v>
      </c>
      <c r="BK187" s="73">
        <f t="shared" si="431"/>
        <v>1.737139250201795</v>
      </c>
      <c r="BL187" s="73">
        <f t="shared" si="432"/>
        <v>3.1644831477773887</v>
      </c>
      <c r="BM187" s="73">
        <f t="shared" si="433"/>
        <v>0.14450492332345249</v>
      </c>
      <c r="BN187" s="73">
        <f t="shared" si="434"/>
        <v>8.4606072762101525E-2</v>
      </c>
      <c r="BO187" s="73">
        <f t="shared" si="435"/>
        <v>3.032551936832796</v>
      </c>
      <c r="BP187" s="73">
        <f t="shared" si="436"/>
        <v>3.2565482002334986E-2</v>
      </c>
      <c r="BQ187" s="73">
        <f t="shared" si="437"/>
        <v>0.47136244202129041</v>
      </c>
      <c r="BR187" s="73">
        <f t="shared" si="438"/>
        <v>2.8812418132908366</v>
      </c>
      <c r="BS187" s="73">
        <f t="shared" si="439"/>
        <v>0.5828111775470427</v>
      </c>
      <c r="BT187" s="73">
        <f t="shared" si="440"/>
        <v>0.1973612540300175</v>
      </c>
      <c r="BU187" s="73">
        <f t="shared" si="441"/>
        <v>3.9474882241900904</v>
      </c>
      <c r="BV187" s="73">
        <f t="shared" si="442"/>
        <v>0.5625553402690161</v>
      </c>
      <c r="BW187" s="73">
        <f t="shared" si="443"/>
        <v>2.7000000000000017E-2</v>
      </c>
      <c r="BX187" s="73">
        <f t="shared" si="444"/>
        <v>3.2351855821191977</v>
      </c>
      <c r="BY187" s="73">
        <f t="shared" si="445"/>
        <v>2.7000000000000017E-2</v>
      </c>
      <c r="BZ187" s="73">
        <f t="shared" si="446"/>
        <v>2.5645018164078377</v>
      </c>
      <c r="CA187" s="73">
        <f t="shared" si="447"/>
        <v>3.0339895309464491</v>
      </c>
      <c r="CB187" s="73">
        <f t="shared" si="448"/>
        <v>1.1075604456577823</v>
      </c>
      <c r="CC187" s="73">
        <f t="shared" si="449"/>
        <v>2.7000000000000017E-2</v>
      </c>
      <c r="CD187" s="73">
        <f t="shared" si="450"/>
        <v>3.902984298397124E-2</v>
      </c>
      <c r="CE187" s="73">
        <f t="shared" si="451"/>
        <v>1.015119897946261</v>
      </c>
      <c r="CF187" s="73">
        <f t="shared" si="452"/>
        <v>2.7000000000000017E-2</v>
      </c>
      <c r="CG187" s="73">
        <f t="shared" si="453"/>
        <v>2.7000000000000017E-2</v>
      </c>
      <c r="CH187" s="73">
        <f t="shared" si="454"/>
        <v>2.7000000000000024E-2</v>
      </c>
      <c r="CI187" s="73"/>
      <c r="CJ187" s="73">
        <f t="shared" si="455"/>
        <v>32.167440000000006</v>
      </c>
      <c r="CK187" s="73"/>
      <c r="CL187" s="78">
        <f t="shared" si="456"/>
        <v>7.8119921706705966E-2</v>
      </c>
      <c r="CM187" s="78">
        <f t="shared" si="457"/>
        <v>5.1557224491136804E-2</v>
      </c>
      <c r="CN187" s="78">
        <f t="shared" si="458"/>
        <v>5.4003030710612805E-2</v>
      </c>
      <c r="CO187" s="78">
        <f t="shared" si="459"/>
        <v>9.8375349352556124E-2</v>
      </c>
      <c r="CP187" s="78">
        <f t="shared" si="460"/>
        <v>4.4922730352011993E-3</v>
      </c>
      <c r="CQ187" s="78">
        <f t="shared" si="461"/>
        <v>2.6301773707233622E-3</v>
      </c>
      <c r="CR187" s="78">
        <f t="shared" si="462"/>
        <v>9.4273959532769638E-2</v>
      </c>
      <c r="CS187" s="78">
        <f t="shared" si="463"/>
        <v>1.0123740652764094E-3</v>
      </c>
      <c r="CT187" s="78">
        <f t="shared" si="464"/>
        <v>1.4653402385184843E-2</v>
      </c>
      <c r="CU187" s="78">
        <f t="shared" si="465"/>
        <v>8.9570130955115984E-2</v>
      </c>
      <c r="CV187" s="78">
        <f t="shared" si="466"/>
        <v>1.8118046619409023E-2</v>
      </c>
      <c r="CW187" s="78">
        <f t="shared" si="467"/>
        <v>6.1354355220688203E-3</v>
      </c>
      <c r="CX187" s="78">
        <f t="shared" si="468"/>
        <v>0.12271689087443979</v>
      </c>
      <c r="CY187" s="78">
        <f t="shared" si="469"/>
        <v>1.7488346609771121E-2</v>
      </c>
      <c r="CZ187" s="78">
        <f t="shared" si="470"/>
        <v>8.3935805895651047E-4</v>
      </c>
      <c r="DA187" s="78">
        <f t="shared" si="471"/>
        <v>0.10057329965080208</v>
      </c>
      <c r="DB187" s="78">
        <f t="shared" si="472"/>
        <v>8.3935805895651047E-4</v>
      </c>
      <c r="DC187" s="78">
        <f t="shared" si="473"/>
        <v>7.9723528400389876E-2</v>
      </c>
      <c r="DD187" s="78">
        <f t="shared" si="474"/>
        <v>9.4318650503317905E-2</v>
      </c>
      <c r="DE187" s="78">
        <f t="shared" si="475"/>
        <v>3.443110317941938E-2</v>
      </c>
      <c r="DF187" s="78">
        <f t="shared" si="476"/>
        <v>8.3935805895651047E-4</v>
      </c>
      <c r="DG187" s="78">
        <f t="shared" si="477"/>
        <v>1.2133338240149429E-3</v>
      </c>
      <c r="DH187" s="78">
        <f t="shared" si="478"/>
        <v>3.1557372857344591E-2</v>
      </c>
      <c r="DI187" s="78">
        <f t="shared" si="479"/>
        <v>8.3935805895651047E-4</v>
      </c>
      <c r="DJ187" s="78">
        <f t="shared" si="480"/>
        <v>8.3935805895651047E-4</v>
      </c>
      <c r="DK187" s="78">
        <f t="shared" si="481"/>
        <v>8.3935805895651069E-4</v>
      </c>
      <c r="DN187" s="78">
        <f t="shared" si="353"/>
        <v>0.28205552626101171</v>
      </c>
      <c r="DO187" s="78">
        <f t="shared" si="354"/>
        <v>0.20842787758950693</v>
      </c>
      <c r="DP187" s="78">
        <f t="shared" si="355"/>
        <v>0.15950083046909347</v>
      </c>
      <c r="DQ187" s="78">
        <f t="shared" si="356"/>
        <v>0.19977175929125032</v>
      </c>
      <c r="DR187" s="78">
        <f t="shared" si="357"/>
        <v>0.1024087840039706</v>
      </c>
      <c r="DS187" s="78">
        <f t="shared" si="358"/>
        <v>0.11256991335395425</v>
      </c>
      <c r="DT187" s="78">
        <f t="shared" si="359"/>
        <v>0.19950986693834688</v>
      </c>
      <c r="DU187" s="78">
        <f t="shared" si="360"/>
        <v>0.12335395402498626</v>
      </c>
      <c r="DV187" s="78">
        <f t="shared" si="361"/>
        <v>0.12847701548177867</v>
      </c>
      <c r="DW187" s="78">
        <f t="shared" si="362"/>
        <v>0.23654050397103363</v>
      </c>
      <c r="DX187" s="78">
        <f t="shared" si="363"/>
        <v>0.16445871962568875</v>
      </c>
      <c r="DY187" s="78">
        <f t="shared" si="364"/>
        <v>0.14718003106523625</v>
      </c>
      <c r="DZ187" s="78">
        <f t="shared" si="365"/>
        <v>0.24161789519396951</v>
      </c>
      <c r="EA187" s="78">
        <f t="shared" si="366"/>
        <v>0.11974036237848622</v>
      </c>
      <c r="EB187" s="78">
        <f t="shared" si="367"/>
        <v>0.18197554416910497</v>
      </c>
      <c r="EC187" s="78">
        <f t="shared" si="368"/>
        <v>0.27545483661346637</v>
      </c>
      <c r="ED187" s="78">
        <f t="shared" si="369"/>
        <v>0.20931264014208367</v>
      </c>
      <c r="EE187" s="78">
        <f t="shared" si="370"/>
        <v>0.20931264014208367</v>
      </c>
      <c r="EF187" s="78">
        <f t="shared" si="371"/>
        <v>0.13080244556570875</v>
      </c>
      <c r="EG187" s="78">
        <f t="shared" si="372"/>
        <v>6.8041167919735426E-2</v>
      </c>
      <c r="EH187" s="78">
        <f t="shared" si="373"/>
        <v>3.4449422799272558E-2</v>
      </c>
      <c r="EI187" s="78">
        <f t="shared" si="374"/>
        <v>3.4449422799272558E-2</v>
      </c>
      <c r="EJ187" s="78">
        <f t="shared" si="375"/>
        <v>3.4075447034214126E-2</v>
      </c>
      <c r="EK187" s="78">
        <f t="shared" si="376"/>
        <v>8.0637995883575495E-2</v>
      </c>
      <c r="EL187" s="78">
        <f t="shared" si="377"/>
        <v>0.1313558623157558</v>
      </c>
      <c r="EM187" s="78">
        <f t="shared" si="378"/>
        <v>0.18451953496741208</v>
      </c>
    </row>
    <row r="188" spans="1:143" x14ac:dyDescent="0.25">
      <c r="A188" s="79">
        <f t="shared" si="482"/>
        <v>8.4064039985661139E-4</v>
      </c>
      <c r="B188">
        <v>1977</v>
      </c>
      <c r="C188" s="79">
        <f t="shared" si="409"/>
        <v>0.2844714224542651</v>
      </c>
      <c r="D188" s="81">
        <f t="shared" si="483"/>
        <v>1E-3</v>
      </c>
      <c r="E188" s="74">
        <f t="shared" si="484"/>
        <v>0.13869175684788543</v>
      </c>
      <c r="F188">
        <v>1977</v>
      </c>
      <c r="G188" s="72">
        <v>226300</v>
      </c>
      <c r="H188" s="27">
        <v>8.3394881346135319E-2</v>
      </c>
      <c r="I188" s="27">
        <v>8.6573970007385759E-2</v>
      </c>
      <c r="J188" s="27">
        <v>6.6022285732635438E-2</v>
      </c>
      <c r="K188" s="27">
        <v>0.11942455284030699</v>
      </c>
      <c r="L188" s="27">
        <v>2.6974085610609808E-3</v>
      </c>
      <c r="M188" s="82">
        <v>1E-3</v>
      </c>
      <c r="N188" s="27">
        <v>4.6755081725056997E-2</v>
      </c>
      <c r="O188" s="82">
        <v>1E-3</v>
      </c>
      <c r="P188" s="27">
        <v>5.9407212356700169E-3</v>
      </c>
      <c r="Q188" s="27">
        <v>9.8519636492084395E-2</v>
      </c>
      <c r="R188" s="27">
        <v>6.5508493625766676E-3</v>
      </c>
      <c r="S188" s="27">
        <v>1.7372595613499887E-2</v>
      </c>
      <c r="T188" s="27">
        <v>0.13869175684788543</v>
      </c>
      <c r="U188" s="27">
        <v>3.6639799621078321E-2</v>
      </c>
      <c r="V188" s="82">
        <v>1E-3</v>
      </c>
      <c r="W188" s="27">
        <v>6.3806557271763917E-2</v>
      </c>
      <c r="X188" s="82">
        <v>1E-3</v>
      </c>
      <c r="Y188" s="27">
        <v>4.9420378279438681E-2</v>
      </c>
      <c r="Z188" s="27">
        <v>0.10885970264281815</v>
      </c>
      <c r="AA188" s="27">
        <v>5.1475546706913712E-2</v>
      </c>
      <c r="AB188" s="82">
        <v>1E-3</v>
      </c>
      <c r="AC188" s="82">
        <v>1E-3</v>
      </c>
      <c r="AD188" s="27">
        <v>1.785427571368935E-2</v>
      </c>
      <c r="AE188" s="82">
        <v>1E-3</v>
      </c>
      <c r="AF188" s="82">
        <v>1E-3</v>
      </c>
      <c r="AG188" s="82">
        <v>1E-3</v>
      </c>
      <c r="AH188" s="75">
        <f t="shared" si="410"/>
        <v>9.4361308243152101E-2</v>
      </c>
      <c r="AI188" s="75">
        <f t="shared" si="411"/>
        <v>9.7958447063356976E-2</v>
      </c>
      <c r="AJ188" s="75">
        <f t="shared" si="412"/>
        <v>7.4704216306477E-2</v>
      </c>
      <c r="AK188" s="75">
        <f t="shared" si="413"/>
        <v>0.13512888153880737</v>
      </c>
      <c r="AL188" s="75">
        <f t="shared" si="414"/>
        <v>3.0521177868404999E-3</v>
      </c>
      <c r="AM188" s="80">
        <v>1E-3</v>
      </c>
      <c r="AN188" s="75">
        <f t="shared" si="416"/>
        <v>5.2903374971901992E-2</v>
      </c>
      <c r="AO188" s="80">
        <v>1E-3</v>
      </c>
      <c r="AP188" s="75">
        <f t="shared" si="417"/>
        <v>6.7219260781606234E-3</v>
      </c>
      <c r="AQ188" s="75">
        <f t="shared" si="418"/>
        <v>0.11147496869079349</v>
      </c>
      <c r="AR188" s="75">
        <f t="shared" si="419"/>
        <v>7.4122860537554998E-3</v>
      </c>
      <c r="AS188" s="75">
        <f t="shared" si="420"/>
        <v>1.9657091936675121E-2</v>
      </c>
      <c r="AT188" s="75">
        <f t="shared" si="421"/>
        <v>0.15692972287338236</v>
      </c>
      <c r="AU188" s="75">
        <f t="shared" si="422"/>
        <v>4.1457933271250122E-2</v>
      </c>
      <c r="AV188" s="80">
        <v>1E-3</v>
      </c>
      <c r="AW188" s="75">
        <f t="shared" si="423"/>
        <v>7.2197119553000871E-2</v>
      </c>
      <c r="AX188" s="80">
        <v>1E-3</v>
      </c>
      <c r="AY188" s="75">
        <f t="shared" si="424"/>
        <v>5.5919158023184867E-2</v>
      </c>
      <c r="AZ188" s="75">
        <f t="shared" si="425"/>
        <v>0.12317475354034874</v>
      </c>
      <c r="BA188" s="75">
        <f t="shared" si="426"/>
        <v>5.8244581098872865E-2</v>
      </c>
      <c r="BB188" s="80">
        <v>1E-3</v>
      </c>
      <c r="BC188" s="80">
        <v>1E-3</v>
      </c>
      <c r="BD188" s="75">
        <f t="shared" si="428"/>
        <v>2.0202112970039501E-2</v>
      </c>
      <c r="BE188" s="80">
        <v>1E-3</v>
      </c>
      <c r="BF188" s="80">
        <v>1E-3</v>
      </c>
      <c r="BG188" s="80">
        <v>1E-3</v>
      </c>
      <c r="BH188" s="80"/>
      <c r="BI188" s="73">
        <f t="shared" si="429"/>
        <v>2.6072792025483142</v>
      </c>
      <c r="BJ188" s="73">
        <f t="shared" si="430"/>
        <v>1.7564223724485311</v>
      </c>
      <c r="BK188" s="73">
        <f t="shared" si="431"/>
        <v>1.8118434665082721</v>
      </c>
      <c r="BL188" s="73">
        <f t="shared" si="432"/>
        <v>3.2996120293161959</v>
      </c>
      <c r="BM188" s="73">
        <f t="shared" si="433"/>
        <v>0.147557041110293</v>
      </c>
      <c r="BN188" s="73">
        <f t="shared" si="434"/>
        <v>8.5606072762101526E-2</v>
      </c>
      <c r="BO188" s="73">
        <f t="shared" si="435"/>
        <v>3.0854553118046981</v>
      </c>
      <c r="BP188" s="73">
        <f t="shared" si="436"/>
        <v>3.3565482002334987E-2</v>
      </c>
      <c r="BQ188" s="73">
        <f t="shared" si="437"/>
        <v>0.47808436809945104</v>
      </c>
      <c r="BR188" s="73">
        <f t="shared" si="438"/>
        <v>2.9927167819816303</v>
      </c>
      <c r="BS188" s="73">
        <f t="shared" si="439"/>
        <v>0.59022346360079825</v>
      </c>
      <c r="BT188" s="73">
        <f t="shared" si="440"/>
        <v>0.21701834596669262</v>
      </c>
      <c r="BU188" s="73">
        <f t="shared" si="441"/>
        <v>4.1044179470634727</v>
      </c>
      <c r="BV188" s="73">
        <f t="shared" si="442"/>
        <v>0.60401327354026624</v>
      </c>
      <c r="BW188" s="73">
        <f t="shared" si="443"/>
        <v>2.8000000000000018E-2</v>
      </c>
      <c r="BX188" s="73">
        <f t="shared" si="444"/>
        <v>3.3073827016721986</v>
      </c>
      <c r="BY188" s="73">
        <f t="shared" si="445"/>
        <v>2.8000000000000018E-2</v>
      </c>
      <c r="BZ188" s="73">
        <f t="shared" si="446"/>
        <v>2.6204209744310227</v>
      </c>
      <c r="CA188" s="73">
        <f t="shared" si="447"/>
        <v>3.157164284486798</v>
      </c>
      <c r="CB188" s="73">
        <f t="shared" si="448"/>
        <v>1.1658050267566551</v>
      </c>
      <c r="CC188" s="73">
        <f t="shared" si="449"/>
        <v>2.8000000000000018E-2</v>
      </c>
      <c r="CD188" s="73">
        <f t="shared" si="450"/>
        <v>4.0029842983971241E-2</v>
      </c>
      <c r="CE188" s="73">
        <f t="shared" si="451"/>
        <v>1.0353220109163006</v>
      </c>
      <c r="CF188" s="73">
        <f t="shared" si="452"/>
        <v>2.8000000000000018E-2</v>
      </c>
      <c r="CG188" s="73">
        <f t="shared" si="453"/>
        <v>2.8000000000000018E-2</v>
      </c>
      <c r="CH188" s="73">
        <f t="shared" si="454"/>
        <v>2.8000000000000025E-2</v>
      </c>
      <c r="CI188" s="73"/>
      <c r="CJ188" s="73">
        <f t="shared" si="455"/>
        <v>33.307939999999995</v>
      </c>
      <c r="CK188" s="73"/>
      <c r="CL188" s="78">
        <f t="shared" si="456"/>
        <v>7.8278008263144308E-2</v>
      </c>
      <c r="CM188" s="78">
        <f t="shared" si="457"/>
        <v>5.273284305329394E-2</v>
      </c>
      <c r="CN188" s="78">
        <f t="shared" si="458"/>
        <v>5.4396743434396495E-2</v>
      </c>
      <c r="CO188" s="78">
        <f t="shared" si="459"/>
        <v>9.9063827703430363E-2</v>
      </c>
      <c r="CP188" s="78">
        <f t="shared" si="460"/>
        <v>4.4300860728791096E-3</v>
      </c>
      <c r="CQ188" s="78">
        <f t="shared" si="461"/>
        <v>2.5701401156031124E-3</v>
      </c>
      <c r="CR188" s="78">
        <f t="shared" si="462"/>
        <v>9.263422810911448E-2</v>
      </c>
      <c r="CS188" s="78">
        <f t="shared" si="463"/>
        <v>1.0077321504222414E-3</v>
      </c>
      <c r="CT188" s="78">
        <f t="shared" si="464"/>
        <v>1.4353465513011346E-2</v>
      </c>
      <c r="CU188" s="78">
        <f t="shared" si="465"/>
        <v>8.9849951152236693E-2</v>
      </c>
      <c r="CV188" s="78">
        <f t="shared" si="466"/>
        <v>1.7720203158790318E-2</v>
      </c>
      <c r="CW188" s="78">
        <f t="shared" si="467"/>
        <v>6.5155138974878858E-3</v>
      </c>
      <c r="CX188" s="78">
        <f t="shared" si="468"/>
        <v>0.12322641229278884</v>
      </c>
      <c r="CY188" s="78">
        <f t="shared" si="469"/>
        <v>1.8134212849556783E-2</v>
      </c>
      <c r="CZ188" s="78">
        <f t="shared" si="470"/>
        <v>8.4064039985661139E-4</v>
      </c>
      <c r="DA188" s="78">
        <f t="shared" si="471"/>
        <v>9.9297125600448399E-2</v>
      </c>
      <c r="DB188" s="78">
        <f t="shared" si="472"/>
        <v>8.4064039985661139E-4</v>
      </c>
      <c r="DC188" s="78">
        <f t="shared" si="473"/>
        <v>7.8672561990655171E-2</v>
      </c>
      <c r="DD188" s="78">
        <f t="shared" si="474"/>
        <v>9.4787137375856881E-2</v>
      </c>
      <c r="DE188" s="78">
        <f t="shared" si="475"/>
        <v>3.5000814423127198E-2</v>
      </c>
      <c r="DF188" s="78">
        <f t="shared" si="476"/>
        <v>8.4064039985661139E-4</v>
      </c>
      <c r="DG188" s="78">
        <f t="shared" si="477"/>
        <v>1.2018108290086761E-3</v>
      </c>
      <c r="DH188" s="78">
        <f t="shared" si="478"/>
        <v>3.1083339615608194E-2</v>
      </c>
      <c r="DI188" s="78">
        <f t="shared" si="479"/>
        <v>8.4064039985661139E-4</v>
      </c>
      <c r="DJ188" s="78">
        <f t="shared" si="480"/>
        <v>8.4064039985661139E-4</v>
      </c>
      <c r="DK188" s="78">
        <f t="shared" si="481"/>
        <v>8.4064039985661161E-4</v>
      </c>
      <c r="DN188" s="78">
        <f t="shared" si="353"/>
        <v>0.2844714224542651</v>
      </c>
      <c r="DO188" s="78">
        <f t="shared" si="354"/>
        <v>0.21062350026399992</v>
      </c>
      <c r="DP188" s="78">
        <f t="shared" si="355"/>
        <v>0.16046079732630908</v>
      </c>
      <c r="DQ188" s="78">
        <f t="shared" si="356"/>
        <v>0.19869828200102707</v>
      </c>
      <c r="DR188" s="78">
        <f t="shared" si="357"/>
        <v>0.10064218644801895</v>
      </c>
      <c r="DS188" s="78">
        <f t="shared" si="358"/>
        <v>0.11056556588815118</v>
      </c>
      <c r="DT188" s="78">
        <f t="shared" si="359"/>
        <v>0.19784537692478477</v>
      </c>
      <c r="DU188" s="78">
        <f t="shared" si="360"/>
        <v>0.1229313519744606</v>
      </c>
      <c r="DV188" s="78">
        <f t="shared" si="361"/>
        <v>0.12843913372152624</v>
      </c>
      <c r="DW188" s="78">
        <f t="shared" si="362"/>
        <v>0.23731208050130376</v>
      </c>
      <c r="DX188" s="78">
        <f t="shared" si="363"/>
        <v>0.16559634219862385</v>
      </c>
      <c r="DY188" s="78">
        <f t="shared" si="364"/>
        <v>0.14871677943969011</v>
      </c>
      <c r="DZ188" s="78">
        <f t="shared" si="365"/>
        <v>0.24149839114265065</v>
      </c>
      <c r="EA188" s="78">
        <f t="shared" si="366"/>
        <v>0.1191126192497184</v>
      </c>
      <c r="EB188" s="78">
        <f t="shared" si="367"/>
        <v>0.17965096839081679</v>
      </c>
      <c r="EC188" s="78">
        <f t="shared" si="368"/>
        <v>0.27359746536681706</v>
      </c>
      <c r="ED188" s="78">
        <f t="shared" si="369"/>
        <v>0.20930115418949585</v>
      </c>
      <c r="EE188" s="78">
        <f t="shared" si="370"/>
        <v>0.20930115418949588</v>
      </c>
      <c r="EF188" s="78">
        <f t="shared" si="371"/>
        <v>0.13183040302784937</v>
      </c>
      <c r="EG188" s="78">
        <f t="shared" si="372"/>
        <v>6.8126605267600684E-2</v>
      </c>
      <c r="EH188" s="78">
        <f t="shared" si="373"/>
        <v>3.3966431244330089E-2</v>
      </c>
      <c r="EI188" s="78">
        <f t="shared" si="374"/>
        <v>3.3966431244330089E-2</v>
      </c>
      <c r="EJ188" s="78">
        <f t="shared" si="375"/>
        <v>3.3605260815178027E-2</v>
      </c>
      <c r="EK188" s="78">
        <f t="shared" si="376"/>
        <v>8.0799929462714137E-2</v>
      </c>
      <c r="EL188" s="78">
        <f t="shared" si="377"/>
        <v>0.13269213211615147</v>
      </c>
      <c r="EM188" s="78">
        <f t="shared" si="378"/>
        <v>0.18624823515069133</v>
      </c>
    </row>
    <row r="189" spans="1:143" x14ac:dyDescent="0.25">
      <c r="A189" s="79">
        <f t="shared" si="482"/>
        <v>8.4209450391051275E-4</v>
      </c>
      <c r="B189">
        <v>1978</v>
      </c>
      <c r="C189" s="79">
        <f t="shared" si="409"/>
        <v>0.28761260550253265</v>
      </c>
      <c r="D189" s="81">
        <f t="shared" si="483"/>
        <v>1E-3</v>
      </c>
      <c r="E189" s="74">
        <f t="shared" si="484"/>
        <v>0.11783449845553569</v>
      </c>
      <c r="F189">
        <v>1978</v>
      </c>
      <c r="G189" s="72">
        <v>224200</v>
      </c>
      <c r="H189" s="27">
        <v>0.11643635181271338</v>
      </c>
      <c r="I189" s="27">
        <v>8.3921313607543485E-2</v>
      </c>
      <c r="J189" s="27">
        <v>7.3353926190863269E-2</v>
      </c>
      <c r="K189" s="27">
        <v>0.10954316371321736</v>
      </c>
      <c r="L189" s="27">
        <v>2.8938384002601203E-3</v>
      </c>
      <c r="M189" s="82">
        <v>1E-3</v>
      </c>
      <c r="N189" s="27">
        <v>4.4383027150056903E-2</v>
      </c>
      <c r="O189" s="82">
        <v>1E-3</v>
      </c>
      <c r="P189" s="27">
        <v>6.4379775646236388E-3</v>
      </c>
      <c r="Q189" s="27">
        <v>0.11783449845553569</v>
      </c>
      <c r="R189" s="27">
        <v>3.3490489351324986E-3</v>
      </c>
      <c r="S189" s="27">
        <v>2.2305316208746546E-2</v>
      </c>
      <c r="T189" s="27">
        <v>0.10632417493090554</v>
      </c>
      <c r="U189" s="27">
        <v>3.6937083401072997E-2</v>
      </c>
      <c r="V189" s="82">
        <v>1E-3</v>
      </c>
      <c r="W189" s="27">
        <v>6.454235083726223E-2</v>
      </c>
      <c r="X189" s="82">
        <v>1E-3</v>
      </c>
      <c r="Y189" s="27">
        <v>4.9065192651601364E-2</v>
      </c>
      <c r="Z189" s="27">
        <v>9.2180133311656642E-2</v>
      </c>
      <c r="AA189" s="27">
        <v>5.0495854332628841E-2</v>
      </c>
      <c r="AB189" s="82">
        <v>1E-3</v>
      </c>
      <c r="AC189" s="82">
        <v>1E-3</v>
      </c>
      <c r="AD189" s="27">
        <v>1.9996748496179485E-2</v>
      </c>
      <c r="AE189" s="82">
        <v>1E-3</v>
      </c>
      <c r="AF189" s="82">
        <v>1E-3</v>
      </c>
      <c r="AG189" s="82">
        <v>1E-3</v>
      </c>
      <c r="AH189" s="75">
        <f t="shared" si="410"/>
        <v>0.13052515038205167</v>
      </c>
      <c r="AI189" s="75">
        <f t="shared" si="411"/>
        <v>9.4075792554056237E-2</v>
      </c>
      <c r="AJ189" s="75">
        <f t="shared" si="412"/>
        <v>8.2229751259957726E-2</v>
      </c>
      <c r="AK189" s="75">
        <f t="shared" si="413"/>
        <v>0.12279788652251665</v>
      </c>
      <c r="AL189" s="75">
        <f t="shared" si="414"/>
        <v>3.2439928466915951E-3</v>
      </c>
      <c r="AM189" s="80">
        <v>1E-3</v>
      </c>
      <c r="AN189" s="75">
        <f t="shared" si="416"/>
        <v>4.9753373435213792E-2</v>
      </c>
      <c r="AO189" s="80">
        <v>1E-3</v>
      </c>
      <c r="AP189" s="75">
        <f t="shared" si="417"/>
        <v>7.2169728499430997E-3</v>
      </c>
      <c r="AQ189" s="75">
        <f t="shared" si="418"/>
        <v>0.13209247276865549</v>
      </c>
      <c r="AR189" s="75">
        <f t="shared" si="419"/>
        <v>3.7542838562835312E-3</v>
      </c>
      <c r="AS189" s="75">
        <f t="shared" si="420"/>
        <v>2.5004259470004876E-2</v>
      </c>
      <c r="AT189" s="75">
        <f t="shared" si="421"/>
        <v>0.11918940009754511</v>
      </c>
      <c r="AU189" s="75">
        <f t="shared" si="422"/>
        <v>4.1406470492602827E-2</v>
      </c>
      <c r="AV189" s="80">
        <v>1E-3</v>
      </c>
      <c r="AW189" s="75">
        <f t="shared" si="423"/>
        <v>7.2351975288570958E-2</v>
      </c>
      <c r="AX189" s="80">
        <v>1E-3</v>
      </c>
      <c r="AY189" s="75">
        <f t="shared" si="424"/>
        <v>5.5002080962445125E-2</v>
      </c>
      <c r="AZ189" s="75">
        <f t="shared" si="425"/>
        <v>0.10333392944236709</v>
      </c>
      <c r="BA189" s="75">
        <f t="shared" si="426"/>
        <v>5.660585270687693E-2</v>
      </c>
      <c r="BB189" s="80">
        <v>1E-3</v>
      </c>
      <c r="BC189" s="80">
        <v>1E-3</v>
      </c>
      <c r="BD189" s="75">
        <f t="shared" si="428"/>
        <v>2.24163550642172E-2</v>
      </c>
      <c r="BE189" s="80">
        <v>1E-3</v>
      </c>
      <c r="BF189" s="80">
        <v>1E-3</v>
      </c>
      <c r="BG189" s="80">
        <v>1E-3</v>
      </c>
      <c r="BH189" s="80"/>
      <c r="BI189" s="73">
        <f t="shared" si="429"/>
        <v>2.7378043529303659</v>
      </c>
      <c r="BJ189" s="73">
        <f t="shared" si="430"/>
        <v>1.8504981650025873</v>
      </c>
      <c r="BK189" s="73">
        <f t="shared" si="431"/>
        <v>1.8940732177682298</v>
      </c>
      <c r="BL189" s="73">
        <f t="shared" si="432"/>
        <v>3.4224099158387125</v>
      </c>
      <c r="BM189" s="73">
        <f t="shared" si="433"/>
        <v>0.1508010339569846</v>
      </c>
      <c r="BN189" s="73">
        <f t="shared" si="434"/>
        <v>8.6606072762101527E-2</v>
      </c>
      <c r="BO189" s="73">
        <f t="shared" si="435"/>
        <v>3.1352086852399119</v>
      </c>
      <c r="BP189" s="73">
        <f t="shared" si="436"/>
        <v>3.4565482002334988E-2</v>
      </c>
      <c r="BQ189" s="73">
        <f t="shared" si="437"/>
        <v>0.48530134094939414</v>
      </c>
      <c r="BR189" s="73">
        <f t="shared" si="438"/>
        <v>3.1248092547502857</v>
      </c>
      <c r="BS189" s="73">
        <f t="shared" si="439"/>
        <v>0.59397774745708176</v>
      </c>
      <c r="BT189" s="73">
        <f t="shared" si="440"/>
        <v>0.24202260543669749</v>
      </c>
      <c r="BU189" s="73">
        <f t="shared" si="441"/>
        <v>4.2236073471610176</v>
      </c>
      <c r="BV189" s="73">
        <f t="shared" si="442"/>
        <v>0.64541974403286906</v>
      </c>
      <c r="BW189" s="73">
        <f t="shared" si="443"/>
        <v>2.9000000000000019E-2</v>
      </c>
      <c r="BX189" s="73">
        <f t="shared" si="444"/>
        <v>3.3797346769607697</v>
      </c>
      <c r="BY189" s="73">
        <f t="shared" si="445"/>
        <v>2.9000000000000019E-2</v>
      </c>
      <c r="BZ189" s="73">
        <f t="shared" si="446"/>
        <v>2.6754230553934679</v>
      </c>
      <c r="CA189" s="73">
        <f t="shared" si="447"/>
        <v>3.2604982139291652</v>
      </c>
      <c r="CB189" s="73">
        <f t="shared" si="448"/>
        <v>1.222410879463532</v>
      </c>
      <c r="CC189" s="73">
        <f t="shared" si="449"/>
        <v>2.9000000000000019E-2</v>
      </c>
      <c r="CD189" s="73">
        <f t="shared" si="450"/>
        <v>4.1029842983971242E-2</v>
      </c>
      <c r="CE189" s="73">
        <f t="shared" si="451"/>
        <v>1.0577383659805177</v>
      </c>
      <c r="CF189" s="73">
        <f t="shared" si="452"/>
        <v>2.9000000000000019E-2</v>
      </c>
      <c r="CG189" s="73">
        <f t="shared" si="453"/>
        <v>2.9000000000000019E-2</v>
      </c>
      <c r="CH189" s="73">
        <f t="shared" si="454"/>
        <v>2.9000000000000026E-2</v>
      </c>
      <c r="CI189" s="73"/>
      <c r="CJ189" s="73">
        <f t="shared" si="455"/>
        <v>34.437940000000019</v>
      </c>
      <c r="CK189" s="73"/>
      <c r="CL189" s="78">
        <f t="shared" si="456"/>
        <v>7.9499655116721982E-2</v>
      </c>
      <c r="CM189" s="78">
        <f t="shared" si="457"/>
        <v>5.3734287387764375E-2</v>
      </c>
      <c r="CN189" s="78">
        <f t="shared" si="458"/>
        <v>5.4999608506438792E-2</v>
      </c>
      <c r="CO189" s="78">
        <f t="shared" si="459"/>
        <v>9.9379054491607527E-2</v>
      </c>
      <c r="CP189" s="78">
        <f t="shared" si="460"/>
        <v>4.3789214441103189E-3</v>
      </c>
      <c r="CQ189" s="78">
        <f t="shared" si="461"/>
        <v>2.5148447544220552E-3</v>
      </c>
      <c r="CR189" s="78">
        <f t="shared" si="462"/>
        <v>9.103937939493216E-2</v>
      </c>
      <c r="CS189" s="78">
        <f t="shared" si="463"/>
        <v>1.0037035316960007E-3</v>
      </c>
      <c r="CT189" s="78">
        <f t="shared" si="464"/>
        <v>1.4092054894961599E-2</v>
      </c>
      <c r="CU189" s="78">
        <f t="shared" si="465"/>
        <v>9.0737403420479965E-2</v>
      </c>
      <c r="CV189" s="78">
        <f t="shared" si="466"/>
        <v>1.7247772295819131E-2</v>
      </c>
      <c r="CW189" s="78">
        <f t="shared" si="467"/>
        <v>7.0277898572532896E-3</v>
      </c>
      <c r="CX189" s="78">
        <f t="shared" si="468"/>
        <v>0.12264401840415005</v>
      </c>
      <c r="CY189" s="78">
        <f t="shared" si="469"/>
        <v>1.8741531695358919E-2</v>
      </c>
      <c r="CZ189" s="78">
        <f t="shared" si="470"/>
        <v>8.4209450391051275E-4</v>
      </c>
      <c r="DA189" s="78">
        <f t="shared" si="471"/>
        <v>9.8139861936014983E-2</v>
      </c>
      <c r="DB189" s="78">
        <f t="shared" si="472"/>
        <v>8.4209450391051275E-4</v>
      </c>
      <c r="DC189" s="78">
        <f t="shared" si="473"/>
        <v>7.76882431235279E-2</v>
      </c>
      <c r="DD189" s="78">
        <f t="shared" si="474"/>
        <v>9.4677504343441077E-2</v>
      </c>
      <c r="DE189" s="78">
        <f t="shared" si="475"/>
        <v>3.5496051141953651E-2</v>
      </c>
      <c r="DF189" s="78">
        <f t="shared" si="476"/>
        <v>8.4209450391051275E-4</v>
      </c>
      <c r="DG189" s="78">
        <f t="shared" si="477"/>
        <v>1.1914139749349473E-3</v>
      </c>
      <c r="DH189" s="78">
        <f t="shared" si="478"/>
        <v>3.0714333260947583E-2</v>
      </c>
      <c r="DI189" s="78">
        <f t="shared" si="479"/>
        <v>8.4209450391051275E-4</v>
      </c>
      <c r="DJ189" s="78">
        <f t="shared" si="480"/>
        <v>8.4209450391051275E-4</v>
      </c>
      <c r="DK189" s="78">
        <f t="shared" si="481"/>
        <v>8.4209450391051297E-4</v>
      </c>
      <c r="DN189" s="78">
        <f t="shared" si="353"/>
        <v>0.28761260550253265</v>
      </c>
      <c r="DO189" s="78">
        <f t="shared" si="354"/>
        <v>0.21249187182992099</v>
      </c>
      <c r="DP189" s="78">
        <f t="shared" si="355"/>
        <v>0.16127242919657869</v>
      </c>
      <c r="DQ189" s="78">
        <f t="shared" si="356"/>
        <v>0.19731220008507205</v>
      </c>
      <c r="DR189" s="78">
        <f t="shared" si="357"/>
        <v>9.8936849125160528E-2</v>
      </c>
      <c r="DS189" s="78">
        <f t="shared" si="358"/>
        <v>0.10864998257601181</v>
      </c>
      <c r="DT189" s="78">
        <f t="shared" si="359"/>
        <v>0.19687254124206971</v>
      </c>
      <c r="DU189" s="78">
        <f t="shared" si="360"/>
        <v>0.12308093414295669</v>
      </c>
      <c r="DV189" s="78">
        <f t="shared" si="361"/>
        <v>0.12910502046851399</v>
      </c>
      <c r="DW189" s="78">
        <f t="shared" si="362"/>
        <v>0.23765698397770244</v>
      </c>
      <c r="DX189" s="78">
        <f t="shared" si="363"/>
        <v>0.1656611122525814</v>
      </c>
      <c r="DY189" s="78">
        <f t="shared" si="364"/>
        <v>0.14925543446067277</v>
      </c>
      <c r="DZ189" s="78">
        <f t="shared" si="365"/>
        <v>0.24036750653943448</v>
      </c>
      <c r="EA189" s="78">
        <f t="shared" si="366"/>
        <v>0.11856558263919492</v>
      </c>
      <c r="EB189" s="78">
        <f t="shared" si="367"/>
        <v>0.17751229406736391</v>
      </c>
      <c r="EC189" s="78">
        <f t="shared" si="368"/>
        <v>0.27134770390689444</v>
      </c>
      <c r="ED189" s="78">
        <f t="shared" si="369"/>
        <v>0.20870389311283313</v>
      </c>
      <c r="EE189" s="78">
        <f t="shared" si="370"/>
        <v>0.20870389311283313</v>
      </c>
      <c r="EF189" s="78">
        <f t="shared" si="371"/>
        <v>0.13220706396424017</v>
      </c>
      <c r="EG189" s="78">
        <f t="shared" si="372"/>
        <v>6.824389288174669E-2</v>
      </c>
      <c r="EH189" s="78">
        <f t="shared" si="373"/>
        <v>3.3589936243703558E-2</v>
      </c>
      <c r="EI189" s="78">
        <f t="shared" si="374"/>
        <v>3.3589936243703551E-2</v>
      </c>
      <c r="EJ189" s="78">
        <f t="shared" si="375"/>
        <v>3.3240616772679123E-2</v>
      </c>
      <c r="EK189" s="78">
        <f t="shared" si="376"/>
        <v>8.2025938628453518E-2</v>
      </c>
      <c r="EL189" s="78">
        <f t="shared" si="377"/>
        <v>0.13491813151230739</v>
      </c>
      <c r="EM189" s="78">
        <f t="shared" si="378"/>
        <v>0.18907564551483566</v>
      </c>
    </row>
    <row r="190" spans="1:143" x14ac:dyDescent="0.25">
      <c r="A190" s="79">
        <f t="shared" si="482"/>
        <v>8.4358666053285488E-4</v>
      </c>
      <c r="B190">
        <v>1979</v>
      </c>
      <c r="C190" s="79">
        <f t="shared" si="409"/>
        <v>0.2895389570256236</v>
      </c>
      <c r="D190" s="81">
        <f t="shared" si="483"/>
        <v>1E-3</v>
      </c>
      <c r="E190" s="74">
        <f t="shared" si="484"/>
        <v>0.13212388852419885</v>
      </c>
      <c r="F190">
        <v>1979</v>
      </c>
      <c r="G190" s="72">
        <v>223100</v>
      </c>
      <c r="H190" s="27">
        <v>8.9664021006146691E-2</v>
      </c>
      <c r="I190" s="27">
        <v>8.1876230828907326E-2</v>
      </c>
      <c r="J190" s="27">
        <v>6.4540192158500931E-2</v>
      </c>
      <c r="K190" s="27">
        <v>0.1152652622784508</v>
      </c>
      <c r="L190" s="27">
        <v>3.550754908396491E-3</v>
      </c>
      <c r="M190" s="82">
        <v>1E-3</v>
      </c>
      <c r="N190" s="27">
        <v>4.1385689562570868E-2</v>
      </c>
      <c r="O190" s="82">
        <v>1E-3</v>
      </c>
      <c r="P190" s="27">
        <v>5.7587873724413681E-3</v>
      </c>
      <c r="Q190" s="27">
        <v>0.10183803783493466</v>
      </c>
      <c r="R190" s="27">
        <v>6.2063615205585725E-3</v>
      </c>
      <c r="S190" s="27">
        <v>2.7958465119054723E-2</v>
      </c>
      <c r="T190" s="27">
        <v>0.13212388852419885</v>
      </c>
      <c r="U190" s="27">
        <v>4.4190487557438679E-2</v>
      </c>
      <c r="V190" s="82">
        <v>1E-3</v>
      </c>
      <c r="W190" s="27">
        <v>6.4450677328877479E-2</v>
      </c>
      <c r="X190" s="82">
        <v>1E-3</v>
      </c>
      <c r="Y190" s="27">
        <v>5.0396849077997255E-2</v>
      </c>
      <c r="Z190" s="27">
        <v>9.610908873903444E-2</v>
      </c>
      <c r="AA190" s="27">
        <v>5.7319329235543358E-2</v>
      </c>
      <c r="AB190" s="82">
        <v>1E-3</v>
      </c>
      <c r="AC190" s="82">
        <v>1E-3</v>
      </c>
      <c r="AD190" s="27">
        <v>1.7365876946947544E-2</v>
      </c>
      <c r="AE190" s="82">
        <v>1E-3</v>
      </c>
      <c r="AF190" s="82">
        <v>1E-3</v>
      </c>
      <c r="AG190" s="82">
        <v>1E-3</v>
      </c>
      <c r="AH190" s="75">
        <f t="shared" si="410"/>
        <v>0.10002021543235663</v>
      </c>
      <c r="AI190" s="75">
        <f t="shared" si="411"/>
        <v>9.1332935489646119E-2</v>
      </c>
      <c r="AJ190" s="75">
        <f t="shared" si="412"/>
        <v>7.1994584352807783E-2</v>
      </c>
      <c r="AK190" s="75">
        <f t="shared" si="413"/>
        <v>0.12857840007161186</v>
      </c>
      <c r="AL190" s="75">
        <f t="shared" si="414"/>
        <v>3.9608671003162855E-3</v>
      </c>
      <c r="AM190" s="80">
        <v>1E-3</v>
      </c>
      <c r="AN190" s="75">
        <f t="shared" si="416"/>
        <v>4.6165736707047801E-2</v>
      </c>
      <c r="AO190" s="80">
        <v>1E-3</v>
      </c>
      <c r="AP190" s="75">
        <f t="shared" si="417"/>
        <v>6.4239273139583466E-3</v>
      </c>
      <c r="AQ190" s="75">
        <f t="shared" si="418"/>
        <v>0.11360033120486962</v>
      </c>
      <c r="AR190" s="75">
        <f t="shared" si="419"/>
        <v>6.9231962761830881E-3</v>
      </c>
      <c r="AS190" s="75">
        <f t="shared" si="420"/>
        <v>3.1187667840305543E-2</v>
      </c>
      <c r="AT190" s="75">
        <f t="shared" si="421"/>
        <v>0.1473841976487438</v>
      </c>
      <c r="AU190" s="75">
        <f t="shared" si="422"/>
        <v>4.9294488870322846E-2</v>
      </c>
      <c r="AV190" s="80">
        <v>1E-3</v>
      </c>
      <c r="AW190" s="75">
        <f t="shared" si="423"/>
        <v>7.1894730560362829E-2</v>
      </c>
      <c r="AX190" s="80">
        <v>1E-3</v>
      </c>
      <c r="AY190" s="75">
        <f t="shared" si="424"/>
        <v>5.6217685146505936E-2</v>
      </c>
      <c r="AZ190" s="75">
        <f t="shared" si="425"/>
        <v>0.10720968848839291</v>
      </c>
      <c r="BA190" s="75">
        <f t="shared" si="426"/>
        <v>6.3939711762248622E-2</v>
      </c>
      <c r="BB190" s="80">
        <v>1E-3</v>
      </c>
      <c r="BC190" s="80">
        <v>1E-3</v>
      </c>
      <c r="BD190" s="75">
        <f t="shared" si="428"/>
        <v>1.9371635734319985E-2</v>
      </c>
      <c r="BE190" s="80">
        <v>1E-3</v>
      </c>
      <c r="BF190" s="80">
        <v>1E-3</v>
      </c>
      <c r="BG190" s="80">
        <v>1E-3</v>
      </c>
      <c r="BH190" s="80"/>
      <c r="BI190" s="73">
        <f t="shared" si="429"/>
        <v>2.8378245683627226</v>
      </c>
      <c r="BJ190" s="73">
        <f t="shared" si="430"/>
        <v>1.9418311004922335</v>
      </c>
      <c r="BK190" s="73">
        <f t="shared" si="431"/>
        <v>1.9660678021210376</v>
      </c>
      <c r="BL190" s="73">
        <f t="shared" si="432"/>
        <v>3.5509883159103244</v>
      </c>
      <c r="BM190" s="73">
        <f t="shared" si="433"/>
        <v>0.15476190105730089</v>
      </c>
      <c r="BN190" s="73">
        <f t="shared" si="434"/>
        <v>8.7606072762101528E-2</v>
      </c>
      <c r="BO190" s="73">
        <f t="shared" si="435"/>
        <v>3.1813744219469595</v>
      </c>
      <c r="BP190" s="73">
        <f t="shared" si="436"/>
        <v>3.5565482002334989E-2</v>
      </c>
      <c r="BQ190" s="73">
        <f t="shared" si="437"/>
        <v>0.4917252682633525</v>
      </c>
      <c r="BR190" s="73">
        <f t="shared" si="438"/>
        <v>3.2384095859551554</v>
      </c>
      <c r="BS190" s="73">
        <f t="shared" si="439"/>
        <v>0.60090094373326486</v>
      </c>
      <c r="BT190" s="73">
        <f t="shared" si="440"/>
        <v>0.27321027327700304</v>
      </c>
      <c r="BU190" s="73">
        <f t="shared" si="441"/>
        <v>4.3709915448097618</v>
      </c>
      <c r="BV190" s="73">
        <f t="shared" si="442"/>
        <v>0.6947142329031919</v>
      </c>
      <c r="BW190" s="73">
        <f t="shared" si="443"/>
        <v>3.000000000000002E-2</v>
      </c>
      <c r="BX190" s="73">
        <f t="shared" si="444"/>
        <v>3.4516294075211325</v>
      </c>
      <c r="BY190" s="73">
        <f t="shared" si="445"/>
        <v>3.000000000000002E-2</v>
      </c>
      <c r="BZ190" s="73">
        <f t="shared" si="446"/>
        <v>2.7316407405399739</v>
      </c>
      <c r="CA190" s="73">
        <f t="shared" si="447"/>
        <v>3.3677079024175582</v>
      </c>
      <c r="CB190" s="73">
        <f t="shared" si="448"/>
        <v>1.2863505912257807</v>
      </c>
      <c r="CC190" s="73">
        <f t="shared" si="449"/>
        <v>3.000000000000002E-2</v>
      </c>
      <c r="CD190" s="73">
        <f t="shared" si="450"/>
        <v>4.2029842983971243E-2</v>
      </c>
      <c r="CE190" s="73">
        <f t="shared" si="451"/>
        <v>1.0771100017148376</v>
      </c>
      <c r="CF190" s="73">
        <f t="shared" si="452"/>
        <v>3.000000000000002E-2</v>
      </c>
      <c r="CG190" s="73">
        <f t="shared" si="453"/>
        <v>3.000000000000002E-2</v>
      </c>
      <c r="CH190" s="73">
        <f t="shared" si="454"/>
        <v>3.0000000000000027E-2</v>
      </c>
      <c r="CI190" s="73"/>
      <c r="CJ190" s="73">
        <f t="shared" si="455"/>
        <v>35.562440000000002</v>
      </c>
      <c r="CK190" s="73"/>
      <c r="CL190" s="78">
        <f t="shared" si="456"/>
        <v>7.979836502677326E-2</v>
      </c>
      <c r="CM190" s="78">
        <f t="shared" si="457"/>
        <v>5.4603427112769352E-2</v>
      </c>
      <c r="CN190" s="78">
        <f t="shared" si="458"/>
        <v>5.5284952385748487E-2</v>
      </c>
      <c r="CO190" s="78">
        <f t="shared" si="459"/>
        <v>9.9852212500332493E-2</v>
      </c>
      <c r="CP190" s="78">
        <f t="shared" si="460"/>
        <v>4.3518358430214826E-3</v>
      </c>
      <c r="CQ190" s="78">
        <f t="shared" si="461"/>
        <v>2.4634438121259824E-3</v>
      </c>
      <c r="CR190" s="78">
        <f t="shared" si="462"/>
        <v>8.9458834150495839E-2</v>
      </c>
      <c r="CS190" s="78">
        <f t="shared" si="463"/>
        <v>1.0000855397530369E-3</v>
      </c>
      <c r="CT190" s="78">
        <f t="shared" si="464"/>
        <v>1.3827095898463449E-2</v>
      </c>
      <c r="CU190" s="78">
        <f t="shared" si="465"/>
        <v>9.1062637601783097E-2</v>
      </c>
      <c r="CV190" s="78">
        <f t="shared" si="466"/>
        <v>1.6897067347832848E-2</v>
      </c>
      <c r="CW190" s="78">
        <f t="shared" si="467"/>
        <v>7.6825514019005165E-3</v>
      </c>
      <c r="CX190" s="78">
        <f t="shared" si="468"/>
        <v>0.12291033868344696</v>
      </c>
      <c r="CY190" s="78">
        <f t="shared" si="469"/>
        <v>1.9535055325314906E-2</v>
      </c>
      <c r="CZ190" s="78">
        <f t="shared" si="470"/>
        <v>8.4358666053285488E-4</v>
      </c>
      <c r="DA190" s="78">
        <f t="shared" si="471"/>
        <v>9.7058284176258211E-2</v>
      </c>
      <c r="DB190" s="78">
        <f t="shared" si="472"/>
        <v>8.4358666053285488E-4</v>
      </c>
      <c r="DC190" s="78">
        <f t="shared" si="473"/>
        <v>7.6812523002920324E-2</v>
      </c>
      <c r="DD190" s="78">
        <f t="shared" si="474"/>
        <v>9.4698448768351054E-2</v>
      </c>
      <c r="DE190" s="78">
        <f t="shared" si="475"/>
        <v>3.6171606650887297E-2</v>
      </c>
      <c r="DF190" s="78">
        <f t="shared" si="476"/>
        <v>8.4358666053285488E-4</v>
      </c>
      <c r="DG190" s="78">
        <f t="shared" si="477"/>
        <v>1.1818604961856172E-3</v>
      </c>
      <c r="DH190" s="78">
        <f t="shared" si="478"/>
        <v>3.0287854312438561E-2</v>
      </c>
      <c r="DI190" s="78">
        <f t="shared" si="479"/>
        <v>8.4358666053285488E-4</v>
      </c>
      <c r="DJ190" s="78">
        <f t="shared" si="480"/>
        <v>8.4358666053285488E-4</v>
      </c>
      <c r="DK190" s="78">
        <f t="shared" si="481"/>
        <v>8.4358666053285499E-4</v>
      </c>
      <c r="DN190" s="78">
        <f t="shared" si="353"/>
        <v>0.2895389570256236</v>
      </c>
      <c r="DO190" s="78">
        <f t="shared" si="354"/>
        <v>0.21409242784187182</v>
      </c>
      <c r="DP190" s="78">
        <f t="shared" si="355"/>
        <v>0.16195244454122845</v>
      </c>
      <c r="DQ190" s="78">
        <f t="shared" si="356"/>
        <v>0.19612632630597582</v>
      </c>
      <c r="DR190" s="78">
        <f t="shared" si="357"/>
        <v>9.7274199345396328E-2</v>
      </c>
      <c r="DS190" s="78">
        <f t="shared" si="358"/>
        <v>0.10674945940083831</v>
      </c>
      <c r="DT190" s="78">
        <f t="shared" si="359"/>
        <v>0.19534865319049544</v>
      </c>
      <c r="DU190" s="78">
        <f t="shared" si="360"/>
        <v>0.12278688638783243</v>
      </c>
      <c r="DV190" s="78">
        <f t="shared" si="361"/>
        <v>0.12946935224997991</v>
      </c>
      <c r="DW190" s="78">
        <f t="shared" si="362"/>
        <v>0.23855259503496343</v>
      </c>
      <c r="DX190" s="78">
        <f t="shared" si="363"/>
        <v>0.16702501275849524</v>
      </c>
      <c r="DY190" s="78">
        <f t="shared" si="364"/>
        <v>0.15097153207119524</v>
      </c>
      <c r="DZ190" s="78">
        <f t="shared" si="365"/>
        <v>0.24034726484555291</v>
      </c>
      <c r="EA190" s="78">
        <f t="shared" si="366"/>
        <v>0.11828051282263882</v>
      </c>
      <c r="EB190" s="78">
        <f t="shared" si="367"/>
        <v>0.17555798050024424</v>
      </c>
      <c r="EC190" s="78">
        <f t="shared" si="368"/>
        <v>0.26941284260806242</v>
      </c>
      <c r="ED190" s="78">
        <f t="shared" si="369"/>
        <v>0.20852616508269156</v>
      </c>
      <c r="EE190" s="78">
        <f t="shared" si="370"/>
        <v>0.20852616508269156</v>
      </c>
      <c r="EF190" s="78">
        <f t="shared" si="371"/>
        <v>0.13289550257595684</v>
      </c>
      <c r="EG190" s="78">
        <f t="shared" si="372"/>
        <v>6.8484908120044333E-2</v>
      </c>
      <c r="EH190" s="78">
        <f t="shared" si="373"/>
        <v>3.3156888129689893E-2</v>
      </c>
      <c r="EI190" s="78">
        <f t="shared" si="374"/>
        <v>3.3156888129689893E-2</v>
      </c>
      <c r="EJ190" s="78">
        <f t="shared" si="375"/>
        <v>3.2818614294037131E-2</v>
      </c>
      <c r="EK190" s="78">
        <f t="shared" si="376"/>
        <v>8.232912500837182E-2</v>
      </c>
      <c r="EL190" s="78">
        <f t="shared" si="377"/>
        <v>0.13608896546060834</v>
      </c>
      <c r="EM190" s="78">
        <f t="shared" si="378"/>
        <v>0.19053033118582396</v>
      </c>
    </row>
    <row r="191" spans="1:143" x14ac:dyDescent="0.25">
      <c r="A191" s="79">
        <f t="shared" si="482"/>
        <v>8.4470793882407207E-4</v>
      </c>
      <c r="B191">
        <v>1980</v>
      </c>
      <c r="C191" s="79">
        <f t="shared" si="409"/>
        <v>0.29167738656746428</v>
      </c>
      <c r="D191" s="81">
        <f t="shared" si="483"/>
        <v>1E-3</v>
      </c>
      <c r="E191" s="74">
        <f t="shared" si="484"/>
        <v>0.12569077735478326</v>
      </c>
      <c r="F191">
        <v>1980</v>
      </c>
      <c r="G191" s="72">
        <v>225527</v>
      </c>
      <c r="H191" s="27">
        <v>0.12028736337958983</v>
      </c>
      <c r="I191" s="27">
        <v>6.9446150067542678E-2</v>
      </c>
      <c r="J191" s="27">
        <v>6.3981333660812975E-2</v>
      </c>
      <c r="K191" s="27">
        <v>0.10773056613041876</v>
      </c>
      <c r="L191" s="27">
        <v>2.6710057718285643E-3</v>
      </c>
      <c r="M191" s="82">
        <v>1E-3</v>
      </c>
      <c r="N191" s="27">
        <v>3.5644111506815672E-2</v>
      </c>
      <c r="O191" s="82">
        <v>1E-3</v>
      </c>
      <c r="P191" s="27">
        <v>5.4341151909615623E-3</v>
      </c>
      <c r="Q191" s="27">
        <v>0.12569077735478326</v>
      </c>
      <c r="R191" s="27">
        <v>6.447255311310328E-3</v>
      </c>
      <c r="S191" s="27">
        <v>3.3495026403045559E-2</v>
      </c>
      <c r="T191" s="27">
        <v>0.12458553358713005</v>
      </c>
      <c r="U191" s="27">
        <v>4.0955421834704651E-2</v>
      </c>
      <c r="V191" s="82">
        <v>1E-3</v>
      </c>
      <c r="W191" s="27">
        <v>5.9652462237504603E-2</v>
      </c>
      <c r="X191" s="82">
        <v>1E-3</v>
      </c>
      <c r="Y191" s="27">
        <v>4.7740390519464569E-2</v>
      </c>
      <c r="Z191" s="27">
        <v>9.1735232715215526E-2</v>
      </c>
      <c r="AA191" s="27">
        <v>5.3880633673093453E-2</v>
      </c>
      <c r="AB191" s="82">
        <v>1E-3</v>
      </c>
      <c r="AC191" s="82">
        <v>1E-3</v>
      </c>
      <c r="AD191" s="27">
        <v>1.0622620655777969E-2</v>
      </c>
      <c r="AE191" s="82">
        <v>1E-3</v>
      </c>
      <c r="AF191" s="82">
        <v>1E-3</v>
      </c>
      <c r="AG191" s="82">
        <v>1E-3</v>
      </c>
      <c r="AH191" s="75">
        <f t="shared" si="410"/>
        <v>0.13564024100454378</v>
      </c>
      <c r="AI191" s="75">
        <f t="shared" si="411"/>
        <v>7.8309909431413485E-2</v>
      </c>
      <c r="AJ191" s="75">
        <f t="shared" si="412"/>
        <v>7.214759118261084E-2</v>
      </c>
      <c r="AK191" s="75">
        <f t="shared" si="413"/>
        <v>0.12148075693847475</v>
      </c>
      <c r="AL191" s="75">
        <f t="shared" si="414"/>
        <v>3.0119195935159031E-3</v>
      </c>
      <c r="AM191" s="80">
        <v>1E-3</v>
      </c>
      <c r="AN191" s="75">
        <f t="shared" si="416"/>
        <v>4.0193547678988091E-2</v>
      </c>
      <c r="AO191" s="80">
        <v>1E-3</v>
      </c>
      <c r="AP191" s="75">
        <f t="shared" si="417"/>
        <v>6.1276984833599406E-3</v>
      </c>
      <c r="AQ191" s="75">
        <f t="shared" si="418"/>
        <v>0.14173331972246103</v>
      </c>
      <c r="AR191" s="75">
        <f t="shared" si="419"/>
        <v>7.2701507429694216E-3</v>
      </c>
      <c r="AS191" s="75">
        <f t="shared" si="420"/>
        <v>3.7770164097998278E-2</v>
      </c>
      <c r="AT191" s="75">
        <f t="shared" si="421"/>
        <v>0.1404870081665234</v>
      </c>
      <c r="AU191" s="75">
        <f t="shared" si="422"/>
        <v>4.6182767100577178E-2</v>
      </c>
      <c r="AV191" s="80">
        <v>1E-3</v>
      </c>
      <c r="AW191" s="75">
        <f t="shared" si="423"/>
        <v>6.7266204255188505E-2</v>
      </c>
      <c r="AX191" s="80">
        <v>1E-3</v>
      </c>
      <c r="AY191" s="75">
        <f t="shared" si="424"/>
        <v>5.3833735263416428E-2</v>
      </c>
      <c r="AZ191" s="75">
        <f t="shared" si="425"/>
        <v>0.10344385914282206</v>
      </c>
      <c r="BA191" s="75">
        <f t="shared" si="426"/>
        <v>6.075768835195873E-2</v>
      </c>
      <c r="BB191" s="80">
        <v>1E-3</v>
      </c>
      <c r="BC191" s="80">
        <v>1E-3</v>
      </c>
      <c r="BD191" s="75">
        <f t="shared" si="428"/>
        <v>1.197843884317819E-2</v>
      </c>
      <c r="BE191" s="80">
        <v>1E-3</v>
      </c>
      <c r="BF191" s="80">
        <v>1E-3</v>
      </c>
      <c r="BG191" s="80">
        <v>1E-3</v>
      </c>
      <c r="BH191" s="80"/>
      <c r="BI191" s="73">
        <f t="shared" si="429"/>
        <v>2.9734648093672664</v>
      </c>
      <c r="BJ191" s="73">
        <f t="shared" si="430"/>
        <v>2.020141009923647</v>
      </c>
      <c r="BK191" s="73">
        <f t="shared" si="431"/>
        <v>2.0382153933036484</v>
      </c>
      <c r="BL191" s="73">
        <f t="shared" si="432"/>
        <v>3.672469072848799</v>
      </c>
      <c r="BM191" s="73">
        <f t="shared" si="433"/>
        <v>0.1577738206508168</v>
      </c>
      <c r="BN191" s="73">
        <f t="shared" si="434"/>
        <v>8.8606072762101529E-2</v>
      </c>
      <c r="BO191" s="73">
        <f t="shared" si="435"/>
        <v>3.2215679696259478</v>
      </c>
      <c r="BP191" s="73">
        <f t="shared" si="436"/>
        <v>3.656548200233499E-2</v>
      </c>
      <c r="BQ191" s="73">
        <f t="shared" si="437"/>
        <v>0.49785296674671242</v>
      </c>
      <c r="BR191" s="73">
        <f t="shared" si="438"/>
        <v>3.3801429056776162</v>
      </c>
      <c r="BS191" s="73">
        <f t="shared" si="439"/>
        <v>0.6081710944762343</v>
      </c>
      <c r="BT191" s="73">
        <f t="shared" si="440"/>
        <v>0.31098043737500131</v>
      </c>
      <c r="BU191" s="73">
        <f t="shared" si="441"/>
        <v>4.5114785529762855</v>
      </c>
      <c r="BV191" s="73">
        <f t="shared" si="442"/>
        <v>0.74089700000376912</v>
      </c>
      <c r="BW191" s="73">
        <f t="shared" si="443"/>
        <v>3.1000000000000021E-2</v>
      </c>
      <c r="BX191" s="73">
        <f t="shared" si="444"/>
        <v>3.5188956117763208</v>
      </c>
      <c r="BY191" s="73">
        <f t="shared" si="445"/>
        <v>3.1000000000000021E-2</v>
      </c>
      <c r="BZ191" s="73">
        <f t="shared" si="446"/>
        <v>2.7854744758033902</v>
      </c>
      <c r="CA191" s="73">
        <f t="shared" si="447"/>
        <v>3.4711517615603804</v>
      </c>
      <c r="CB191" s="73">
        <f t="shared" si="448"/>
        <v>1.3471082795777394</v>
      </c>
      <c r="CC191" s="73">
        <f t="shared" si="449"/>
        <v>3.1000000000000021E-2</v>
      </c>
      <c r="CD191" s="73">
        <f t="shared" si="450"/>
        <v>4.3029842983971243E-2</v>
      </c>
      <c r="CE191" s="73">
        <f t="shared" si="451"/>
        <v>1.0890884405580159</v>
      </c>
      <c r="CF191" s="73">
        <f t="shared" si="452"/>
        <v>3.1000000000000021E-2</v>
      </c>
      <c r="CG191" s="73">
        <f t="shared" si="453"/>
        <v>3.1000000000000021E-2</v>
      </c>
      <c r="CH191" s="73">
        <f t="shared" si="454"/>
        <v>3.1000000000000028E-2</v>
      </c>
      <c r="CI191" s="73"/>
      <c r="CJ191" s="73">
        <f t="shared" si="455"/>
        <v>36.699074999999986</v>
      </c>
      <c r="CK191" s="73"/>
      <c r="CL191" s="78">
        <f t="shared" si="456"/>
        <v>8.102288162214627E-2</v>
      </c>
      <c r="CM191" s="78">
        <f t="shared" si="457"/>
        <v>5.5046101568599418E-2</v>
      </c>
      <c r="CN191" s="78">
        <f t="shared" si="458"/>
        <v>5.5538603992161907E-2</v>
      </c>
      <c r="CO191" s="78">
        <f t="shared" si="459"/>
        <v>0.10006979938455671</v>
      </c>
      <c r="CP191" s="78">
        <f t="shared" si="460"/>
        <v>4.2991225433016188E-3</v>
      </c>
      <c r="CQ191" s="78">
        <f t="shared" si="461"/>
        <v>2.4143952609732415E-3</v>
      </c>
      <c r="CR191" s="78">
        <f t="shared" si="462"/>
        <v>8.7783356109818814E-2</v>
      </c>
      <c r="CS191" s="78">
        <f t="shared" si="463"/>
        <v>9.9635977207422816E-4</v>
      </c>
      <c r="CT191" s="78">
        <f t="shared" si="464"/>
        <v>1.3565817850905305E-2</v>
      </c>
      <c r="CU191" s="78">
        <f t="shared" si="465"/>
        <v>9.210430796083055E-2</v>
      </c>
      <c r="CV191" s="78">
        <f t="shared" si="466"/>
        <v>1.6571837150561274E-2</v>
      </c>
      <c r="CW191" s="78">
        <f t="shared" si="467"/>
        <v>8.4737949764401802E-3</v>
      </c>
      <c r="CX191" s="78">
        <f t="shared" si="468"/>
        <v>0.12293166933979363</v>
      </c>
      <c r="CY191" s="78">
        <f t="shared" si="469"/>
        <v>2.0188437992068448E-2</v>
      </c>
      <c r="CZ191" s="78">
        <f t="shared" si="470"/>
        <v>8.4470793882407207E-4</v>
      </c>
      <c r="DA191" s="78">
        <f t="shared" si="471"/>
        <v>9.5885130940666002E-2</v>
      </c>
      <c r="DB191" s="78">
        <f t="shared" si="472"/>
        <v>8.4470793882407207E-4</v>
      </c>
      <c r="DC191" s="78">
        <f t="shared" si="473"/>
        <v>7.5900400100094925E-2</v>
      </c>
      <c r="DD191" s="78">
        <f t="shared" si="474"/>
        <v>9.4584175801716575E-2</v>
      </c>
      <c r="DE191" s="78">
        <f t="shared" si="475"/>
        <v>3.6706872845643654E-2</v>
      </c>
      <c r="DF191" s="78">
        <f t="shared" si="476"/>
        <v>8.4470793882407207E-4</v>
      </c>
      <c r="DG191" s="78">
        <f t="shared" si="477"/>
        <v>1.1725048379004446E-3</v>
      </c>
      <c r="DH191" s="78">
        <f t="shared" si="478"/>
        <v>2.9676182316802708E-2</v>
      </c>
      <c r="DI191" s="78">
        <f t="shared" si="479"/>
        <v>8.4470793882407207E-4</v>
      </c>
      <c r="DJ191" s="78">
        <f t="shared" si="480"/>
        <v>8.4470793882407207E-4</v>
      </c>
      <c r="DK191" s="78">
        <f t="shared" si="481"/>
        <v>8.4470793882407229E-4</v>
      </c>
      <c r="DN191" s="78">
        <f t="shared" si="353"/>
        <v>0.29167738656746428</v>
      </c>
      <c r="DO191" s="78">
        <f t="shared" si="354"/>
        <v>0.21495362748861965</v>
      </c>
      <c r="DP191" s="78">
        <f t="shared" si="355"/>
        <v>0.16232192118099345</v>
      </c>
      <c r="DQ191" s="78">
        <f t="shared" si="356"/>
        <v>0.19456667329865038</v>
      </c>
      <c r="DR191" s="78">
        <f t="shared" si="357"/>
        <v>9.5493233686167897E-2</v>
      </c>
      <c r="DS191" s="78">
        <f t="shared" si="358"/>
        <v>0.10475992899377159</v>
      </c>
      <c r="DT191" s="78">
        <f t="shared" si="359"/>
        <v>0.19444984169362889</v>
      </c>
      <c r="DU191" s="78">
        <f t="shared" si="360"/>
        <v>0.12323832273437137</v>
      </c>
      <c r="DV191" s="78">
        <f t="shared" si="361"/>
        <v>0.1307157579387373</v>
      </c>
      <c r="DW191" s="78">
        <f t="shared" si="362"/>
        <v>0.24008160942762563</v>
      </c>
      <c r="DX191" s="78">
        <f t="shared" si="363"/>
        <v>0.16816573945886354</v>
      </c>
      <c r="DY191" s="78">
        <f t="shared" si="364"/>
        <v>0.15243861024712635</v>
      </c>
      <c r="DZ191" s="78">
        <f t="shared" si="365"/>
        <v>0.23984994621135217</v>
      </c>
      <c r="EA191" s="78">
        <f t="shared" si="366"/>
        <v>0.1177629848103826</v>
      </c>
      <c r="EB191" s="78">
        <f t="shared" si="367"/>
        <v>0.17347494691840909</v>
      </c>
      <c r="EC191" s="78">
        <f t="shared" si="368"/>
        <v>0.26721441478130159</v>
      </c>
      <c r="ED191" s="78">
        <f t="shared" si="369"/>
        <v>0.20803615668627923</v>
      </c>
      <c r="EE191" s="78">
        <f t="shared" si="370"/>
        <v>0.20803615668627923</v>
      </c>
      <c r="EF191" s="78">
        <f t="shared" si="371"/>
        <v>0.13330826142408475</v>
      </c>
      <c r="EG191" s="78">
        <f t="shared" si="372"/>
        <v>6.8400267939170881E-2</v>
      </c>
      <c r="EH191" s="78">
        <f t="shared" si="373"/>
        <v>3.2538103032351301E-2</v>
      </c>
      <c r="EI191" s="78">
        <f t="shared" si="374"/>
        <v>3.2538103032351301E-2</v>
      </c>
      <c r="EJ191" s="78">
        <f t="shared" si="375"/>
        <v>3.2210306133274927E-2</v>
      </c>
      <c r="EK191" s="78">
        <f t="shared" si="376"/>
        <v>8.3557005438618492E-2</v>
      </c>
      <c r="EL191" s="78">
        <f t="shared" si="377"/>
        <v>0.13775839906839382</v>
      </c>
      <c r="EM191" s="78">
        <f t="shared" si="378"/>
        <v>0.19245229512173165</v>
      </c>
    </row>
    <row r="192" spans="1:143" x14ac:dyDescent="0.25">
      <c r="A192" s="79">
        <f t="shared" si="482"/>
        <v>8.4461053358666442E-4</v>
      </c>
      <c r="B192">
        <v>1981</v>
      </c>
      <c r="C192" s="79">
        <f t="shared" si="409"/>
        <v>0.29307537665601707</v>
      </c>
      <c r="D192" s="81">
        <f t="shared" si="483"/>
        <v>1E-3</v>
      </c>
      <c r="E192" s="74">
        <f t="shared" si="484"/>
        <v>0.13669176675586533</v>
      </c>
      <c r="F192">
        <v>1981</v>
      </c>
      <c r="G192" s="72">
        <v>235842</v>
      </c>
      <c r="H192" s="27">
        <v>0.12041819652747526</v>
      </c>
      <c r="I192" s="27">
        <v>7.6793826622689645E-2</v>
      </c>
      <c r="J192" s="27">
        <v>3.0960233990914184E-2</v>
      </c>
      <c r="K192" s="27">
        <v>0.11064783122782998</v>
      </c>
      <c r="L192" s="27">
        <v>2.6137282967203931E-3</v>
      </c>
      <c r="M192" s="82">
        <v>1E-3</v>
      </c>
      <c r="N192" s="27">
        <v>3.6156574771298772E-2</v>
      </c>
      <c r="O192" s="82">
        <v>1E-3</v>
      </c>
      <c r="P192" s="27">
        <v>5.7253096023399093E-3</v>
      </c>
      <c r="Q192" s="27">
        <v>0.13099757296658163</v>
      </c>
      <c r="R192" s="27">
        <v>3.1115813056195158E-3</v>
      </c>
      <c r="S192" s="27">
        <v>4.4806770800921027E-2</v>
      </c>
      <c r="T192" s="27">
        <v>0.13669176675586533</v>
      </c>
      <c r="U192" s="27">
        <v>4.6829298649573713E-2</v>
      </c>
      <c r="V192" s="82">
        <v>1E-3</v>
      </c>
      <c r="W192" s="27">
        <v>6.0862530337917727E-2</v>
      </c>
      <c r="X192" s="82">
        <v>1E-3</v>
      </c>
      <c r="Y192" s="27">
        <v>3.2111519073993407E-2</v>
      </c>
      <c r="Z192" s="27">
        <v>9.8948285518700607E-2</v>
      </c>
      <c r="AA192" s="27">
        <v>5.0843238533822888E-2</v>
      </c>
      <c r="AB192" s="82">
        <v>1E-3</v>
      </c>
      <c r="AC192" s="82">
        <v>1E-3</v>
      </c>
      <c r="AD192" s="27">
        <v>1.1481735017736014E-2</v>
      </c>
      <c r="AE192" s="82">
        <v>1E-3</v>
      </c>
      <c r="AF192" s="82">
        <v>1E-3</v>
      </c>
      <c r="AG192" s="82">
        <v>1E-3</v>
      </c>
      <c r="AH192" s="75">
        <f t="shared" si="410"/>
        <v>0.14199834152716409</v>
      </c>
      <c r="AI192" s="75">
        <f t="shared" si="411"/>
        <v>9.0556048291741867E-2</v>
      </c>
      <c r="AJ192" s="75">
        <f t="shared" si="412"/>
        <v>3.6508617524425913E-2</v>
      </c>
      <c r="AK192" s="75">
        <f t="shared" si="413"/>
        <v>0.13047702906216938</v>
      </c>
      <c r="AL192" s="75">
        <f t="shared" si="414"/>
        <v>3.0821345447756545E-3</v>
      </c>
      <c r="AM192" s="80">
        <v>1E-3</v>
      </c>
      <c r="AN192" s="75">
        <f t="shared" si="416"/>
        <v>4.2636194536063224E-2</v>
      </c>
      <c r="AO192" s="80">
        <v>1E-3</v>
      </c>
      <c r="AP192" s="75">
        <f t="shared" si="417"/>
        <v>6.7513423361752452E-3</v>
      </c>
      <c r="AQ192" s="75">
        <f t="shared" si="418"/>
        <v>0.15447364801792271</v>
      </c>
      <c r="AR192" s="75">
        <f t="shared" si="419"/>
        <v>3.6692077913995894E-3</v>
      </c>
      <c r="AS192" s="75">
        <f t="shared" si="420"/>
        <v>5.2836592196154088E-2</v>
      </c>
      <c r="AT192" s="75">
        <f t="shared" si="421"/>
        <v>0.16118829827618397</v>
      </c>
      <c r="AU192" s="75">
        <f t="shared" si="422"/>
        <v>5.5221577260563814E-2</v>
      </c>
      <c r="AV192" s="80">
        <v>1E-3</v>
      </c>
      <c r="AW192" s="75">
        <f t="shared" si="423"/>
        <v>7.1769704399775966E-2</v>
      </c>
      <c r="AX192" s="80">
        <v>1E-3</v>
      </c>
      <c r="AY192" s="75">
        <f t="shared" si="424"/>
        <v>3.786622440724377E-2</v>
      </c>
      <c r="AZ192" s="75">
        <f t="shared" si="425"/>
        <v>0.11668080776650695</v>
      </c>
      <c r="BA192" s="75">
        <f t="shared" si="426"/>
        <v>5.9954855311469289E-2</v>
      </c>
      <c r="BB192" s="80">
        <v>1E-3</v>
      </c>
      <c r="BC192" s="80">
        <v>1E-3</v>
      </c>
      <c r="BD192" s="75">
        <f t="shared" si="428"/>
        <v>1.3539376750264485E-2</v>
      </c>
      <c r="BE192" s="80">
        <v>1E-3</v>
      </c>
      <c r="BF192" s="80">
        <v>1E-3</v>
      </c>
      <c r="BG192" s="80">
        <v>1E-3</v>
      </c>
      <c r="BH192" s="80"/>
      <c r="BI192" s="73">
        <f t="shared" si="429"/>
        <v>3.1154631508944304</v>
      </c>
      <c r="BJ192" s="73">
        <f t="shared" si="430"/>
        <v>2.110697058215389</v>
      </c>
      <c r="BK192" s="73">
        <f t="shared" si="431"/>
        <v>2.0747240108280742</v>
      </c>
      <c r="BL192" s="73">
        <f t="shared" si="432"/>
        <v>3.8029461019109685</v>
      </c>
      <c r="BM192" s="73">
        <f t="shared" si="433"/>
        <v>0.16085595519559245</v>
      </c>
      <c r="BN192" s="73">
        <f t="shared" si="434"/>
        <v>8.960607276210153E-2</v>
      </c>
      <c r="BO192" s="73">
        <f t="shared" si="435"/>
        <v>3.264204164162011</v>
      </c>
      <c r="BP192" s="73">
        <f t="shared" si="436"/>
        <v>3.7565482002334991E-2</v>
      </c>
      <c r="BQ192" s="73">
        <f t="shared" si="437"/>
        <v>0.50460430908288767</v>
      </c>
      <c r="BR192" s="73">
        <f t="shared" si="438"/>
        <v>3.534616553695539</v>
      </c>
      <c r="BS192" s="73">
        <f t="shared" si="439"/>
        <v>0.61184030226763386</v>
      </c>
      <c r="BT192" s="73">
        <f t="shared" si="440"/>
        <v>0.36381702957115541</v>
      </c>
      <c r="BU192" s="73">
        <f t="shared" si="441"/>
        <v>4.6726668512524698</v>
      </c>
      <c r="BV192" s="73">
        <f t="shared" si="442"/>
        <v>0.79611857726433288</v>
      </c>
      <c r="BW192" s="73">
        <f t="shared" si="443"/>
        <v>3.2000000000000021E-2</v>
      </c>
      <c r="BX192" s="73">
        <f t="shared" si="444"/>
        <v>3.5906653161760969</v>
      </c>
      <c r="BY192" s="73">
        <f t="shared" si="445"/>
        <v>3.2000000000000021E-2</v>
      </c>
      <c r="BZ192" s="73">
        <f t="shared" si="446"/>
        <v>2.8233407002106339</v>
      </c>
      <c r="CA192" s="73">
        <f t="shared" si="447"/>
        <v>3.5878325693268875</v>
      </c>
      <c r="CB192" s="73">
        <f t="shared" si="448"/>
        <v>1.4070631348892086</v>
      </c>
      <c r="CC192" s="73">
        <f t="shared" si="449"/>
        <v>3.2000000000000021E-2</v>
      </c>
      <c r="CD192" s="73">
        <f t="shared" si="450"/>
        <v>4.4029842983971244E-2</v>
      </c>
      <c r="CE192" s="73">
        <f t="shared" si="451"/>
        <v>1.1026278173082804</v>
      </c>
      <c r="CF192" s="73">
        <f t="shared" si="452"/>
        <v>3.2000000000000021E-2</v>
      </c>
      <c r="CG192" s="73">
        <f t="shared" si="453"/>
        <v>3.2000000000000021E-2</v>
      </c>
      <c r="CH192" s="73">
        <f t="shared" si="454"/>
        <v>3.2000000000000028E-2</v>
      </c>
      <c r="CI192" s="73"/>
      <c r="CJ192" s="73">
        <f t="shared" si="455"/>
        <v>37.887284999999991</v>
      </c>
      <c r="CK192" s="73"/>
      <c r="CL192" s="78">
        <f t="shared" si="456"/>
        <v>8.2229781070204191E-2</v>
      </c>
      <c r="CM192" s="78">
        <f t="shared" si="457"/>
        <v>5.5709905268096924E-2</v>
      </c>
      <c r="CN192" s="78">
        <f t="shared" si="458"/>
        <v>5.4760429807205101E-2</v>
      </c>
      <c r="CO192" s="78">
        <f t="shared" si="459"/>
        <v>0.10037526051051084</v>
      </c>
      <c r="CP192" s="78">
        <f t="shared" si="460"/>
        <v>4.2456448171356827E-3</v>
      </c>
      <c r="CQ192" s="78">
        <f t="shared" si="461"/>
        <v>2.3650697790063751E-3</v>
      </c>
      <c r="CR192" s="78">
        <f t="shared" si="462"/>
        <v>8.6155663150896442E-2</v>
      </c>
      <c r="CS192" s="78">
        <f t="shared" si="463"/>
        <v>9.9150630620101167E-4</v>
      </c>
      <c r="CT192" s="78">
        <f t="shared" si="464"/>
        <v>1.3318566085769614E-2</v>
      </c>
      <c r="CU192" s="78">
        <f t="shared" si="465"/>
        <v>9.3292949170032627E-2</v>
      </c>
      <c r="CV192" s="78">
        <f t="shared" si="466"/>
        <v>1.6148961380252874E-2</v>
      </c>
      <c r="CW192" s="78">
        <f t="shared" si="467"/>
        <v>9.6026154835627698E-3</v>
      </c>
      <c r="CX192" s="78">
        <f t="shared" si="468"/>
        <v>0.12333073882840828</v>
      </c>
      <c r="CY192" s="78">
        <f t="shared" si="469"/>
        <v>2.1012816760671373E-2</v>
      </c>
      <c r="CZ192" s="78">
        <f t="shared" si="470"/>
        <v>8.4461053358666442E-4</v>
      </c>
      <c r="DA192" s="78">
        <f t="shared" si="471"/>
        <v>9.477230464458189E-2</v>
      </c>
      <c r="DB192" s="78">
        <f t="shared" si="472"/>
        <v>8.4461053358666442E-4</v>
      </c>
      <c r="DC192" s="78">
        <f t="shared" si="473"/>
        <v>7.4519477978182772E-2</v>
      </c>
      <c r="DD192" s="78">
        <f t="shared" si="474"/>
        <v>9.4697536899962312E-2</v>
      </c>
      <c r="DE192" s="78">
        <f t="shared" si="475"/>
        <v>3.7138135785903081E-2</v>
      </c>
      <c r="DF192" s="78">
        <f t="shared" si="476"/>
        <v>8.4461053358666442E-4</v>
      </c>
      <c r="DG192" s="78">
        <f t="shared" si="477"/>
        <v>1.1621271617634056E-3</v>
      </c>
      <c r="DH192" s="78">
        <f t="shared" si="478"/>
        <v>2.9102845910132666E-2</v>
      </c>
      <c r="DI192" s="78">
        <f t="shared" si="479"/>
        <v>8.4461053358666442E-4</v>
      </c>
      <c r="DJ192" s="78">
        <f t="shared" si="480"/>
        <v>8.4461053358666442E-4</v>
      </c>
      <c r="DK192" s="78">
        <f t="shared" si="481"/>
        <v>8.4461053358666463E-4</v>
      </c>
      <c r="DN192" s="78">
        <f t="shared" si="353"/>
        <v>0.29307537665601707</v>
      </c>
      <c r="DO192" s="78">
        <f t="shared" si="354"/>
        <v>0.21509124040294852</v>
      </c>
      <c r="DP192" s="78">
        <f t="shared" si="355"/>
        <v>0.161746404913858</v>
      </c>
      <c r="DQ192" s="78">
        <f t="shared" si="356"/>
        <v>0.19314163825754932</v>
      </c>
      <c r="DR192" s="78">
        <f t="shared" si="357"/>
        <v>9.375788405323951E-2</v>
      </c>
      <c r="DS192" s="78">
        <f t="shared" si="358"/>
        <v>0.10283080532187344</v>
      </c>
      <c r="DT192" s="78">
        <f t="shared" si="359"/>
        <v>0.1937586847128997</v>
      </c>
      <c r="DU192" s="78">
        <f t="shared" si="360"/>
        <v>0.12375198294225613</v>
      </c>
      <c r="DV192" s="78">
        <f t="shared" si="361"/>
        <v>0.13236309211961789</v>
      </c>
      <c r="DW192" s="78">
        <f t="shared" si="362"/>
        <v>0.24237526486225655</v>
      </c>
      <c r="DX192" s="78">
        <f t="shared" si="363"/>
        <v>0.17009513245289529</v>
      </c>
      <c r="DY192" s="78">
        <f t="shared" si="364"/>
        <v>0.15479078160622911</v>
      </c>
      <c r="DZ192" s="78">
        <f t="shared" si="365"/>
        <v>0.23996047076724822</v>
      </c>
      <c r="EA192" s="78">
        <f t="shared" si="366"/>
        <v>0.11747434247242659</v>
      </c>
      <c r="EB192" s="78">
        <f t="shared" si="367"/>
        <v>0.17098100368993802</v>
      </c>
      <c r="EC192" s="78">
        <f t="shared" si="368"/>
        <v>0.26483393005631362</v>
      </c>
      <c r="ED192" s="78">
        <f t="shared" si="369"/>
        <v>0.20719976119763484</v>
      </c>
      <c r="EE192" s="78">
        <f t="shared" si="370"/>
        <v>0.20719976119763484</v>
      </c>
      <c r="EF192" s="78">
        <f t="shared" si="371"/>
        <v>0.13384241038121544</v>
      </c>
      <c r="EG192" s="78">
        <f t="shared" si="372"/>
        <v>6.8247719391385825E-2</v>
      </c>
      <c r="EH192" s="78">
        <f t="shared" si="373"/>
        <v>3.19541941390694E-2</v>
      </c>
      <c r="EI192" s="78">
        <f t="shared" si="374"/>
        <v>3.19541941390694E-2</v>
      </c>
      <c r="EJ192" s="78">
        <f t="shared" si="375"/>
        <v>3.1636677510892657E-2</v>
      </c>
      <c r="EK192" s="78">
        <f t="shared" si="376"/>
        <v>8.4763612670964189E-2</v>
      </c>
      <c r="EL192" s="78">
        <f t="shared" si="377"/>
        <v>0.13962890740547446</v>
      </c>
      <c r="EM192" s="78">
        <f t="shared" si="378"/>
        <v>0.19354472667909289</v>
      </c>
    </row>
    <row r="193" spans="1:143" x14ac:dyDescent="0.25">
      <c r="A193" s="79">
        <f t="shared" si="482"/>
        <v>8.4408043830795176E-4</v>
      </c>
      <c r="B193">
        <v>1982</v>
      </c>
      <c r="C193" s="79">
        <f t="shared" si="409"/>
        <v>0.2943631794388738</v>
      </c>
      <c r="D193" s="81">
        <f t="shared" si="483"/>
        <v>1E-3</v>
      </c>
      <c r="E193" s="74">
        <f t="shared" si="484"/>
        <v>0.13562172937951658</v>
      </c>
      <c r="F193">
        <v>1982</v>
      </c>
      <c r="G193" s="72">
        <v>239903</v>
      </c>
      <c r="H193" s="27">
        <v>0.1203588337901819</v>
      </c>
      <c r="I193" s="27">
        <v>4.6598554697233986E-2</v>
      </c>
      <c r="J193" s="27">
        <v>7.2483179666085223E-2</v>
      </c>
      <c r="K193" s="27">
        <v>9.7807126837777231E-2</v>
      </c>
      <c r="L193" s="27">
        <v>5.7002242711188637E-3</v>
      </c>
      <c r="M193" s="82">
        <v>1E-3</v>
      </c>
      <c r="N193" s="27">
        <v>3.2332419636182406E-2</v>
      </c>
      <c r="O193" s="82">
        <v>1E-3</v>
      </c>
      <c r="P193" s="27">
        <v>4.6100174433092453E-3</v>
      </c>
      <c r="Q193" s="27">
        <v>0.12272614004485423</v>
      </c>
      <c r="R193" s="27">
        <v>2.9591328183403939E-3</v>
      </c>
      <c r="S193" s="27">
        <v>3.9185148268128585E-2</v>
      </c>
      <c r="T193" s="27">
        <v>0.13562172937951658</v>
      </c>
      <c r="U193" s="27">
        <v>4.5819835534512833E-2</v>
      </c>
      <c r="V193" s="82">
        <v>1E-3</v>
      </c>
      <c r="W193" s="27">
        <v>5.1457762272614005E-2</v>
      </c>
      <c r="X193" s="82">
        <v>1E-3</v>
      </c>
      <c r="Y193" s="27">
        <v>5.15200598056317E-2</v>
      </c>
      <c r="Z193" s="27">
        <v>0.10182531771741839</v>
      </c>
      <c r="AA193" s="27">
        <v>5.4323448791427857E-2</v>
      </c>
      <c r="AB193" s="82">
        <v>1E-3</v>
      </c>
      <c r="AC193" s="82">
        <v>1E-3</v>
      </c>
      <c r="AD193" s="27">
        <v>1.4671069025666584E-2</v>
      </c>
      <c r="AE193" s="82">
        <v>1E-3</v>
      </c>
      <c r="AF193" s="82">
        <v>1E-3</v>
      </c>
      <c r="AG193" s="82">
        <v>1E-3</v>
      </c>
      <c r="AH193" s="75">
        <f t="shared" si="410"/>
        <v>0.14437222651383005</v>
      </c>
      <c r="AI193" s="75">
        <f t="shared" si="411"/>
        <v>5.5895665337652625E-2</v>
      </c>
      <c r="AJ193" s="75">
        <f t="shared" si="412"/>
        <v>8.6944661257164227E-2</v>
      </c>
      <c r="AK193" s="75">
        <f t="shared" si="413"/>
        <v>0.11732111574881636</v>
      </c>
      <c r="AL193" s="75">
        <f t="shared" si="414"/>
        <v>6.8375045165711438E-3</v>
      </c>
      <c r="AM193" s="80">
        <v>1E-3</v>
      </c>
      <c r="AN193" s="75">
        <f t="shared" si="416"/>
        <v>3.878322233989534E-2</v>
      </c>
      <c r="AO193" s="80">
        <v>1E-3</v>
      </c>
      <c r="AP193" s="75">
        <f t="shared" si="417"/>
        <v>5.5297850735110902E-3</v>
      </c>
      <c r="AQ193" s="75">
        <f t="shared" si="418"/>
        <v>0.14721184587590333</v>
      </c>
      <c r="AR193" s="75">
        <f t="shared" si="419"/>
        <v>3.5495242025915773E-3</v>
      </c>
      <c r="AS193" s="75">
        <f t="shared" si="420"/>
        <v>4.7003173124844262E-2</v>
      </c>
      <c r="AT193" s="75">
        <f t="shared" si="421"/>
        <v>0.16268029871667083</v>
      </c>
      <c r="AU193" s="75">
        <f t="shared" si="422"/>
        <v>5.4961580021181164E-2</v>
      </c>
      <c r="AV193" s="80">
        <v>1E-3</v>
      </c>
      <c r="AW193" s="75">
        <f t="shared" si="423"/>
        <v>6.1724357712434584E-2</v>
      </c>
      <c r="AX193" s="80">
        <v>1E-3</v>
      </c>
      <c r="AY193" s="75">
        <f t="shared" si="424"/>
        <v>6.1799084537752305E-2</v>
      </c>
      <c r="AZ193" s="75">
        <f t="shared" si="425"/>
        <v>0.12214099598180912</v>
      </c>
      <c r="BA193" s="75">
        <f t="shared" si="426"/>
        <v>6.5161791677049594E-2</v>
      </c>
      <c r="BB193" s="80">
        <v>1E-3</v>
      </c>
      <c r="BC193" s="80">
        <v>1E-3</v>
      </c>
      <c r="BD193" s="75">
        <f t="shared" si="428"/>
        <v>1.7598167362322451E-2</v>
      </c>
      <c r="BE193" s="80">
        <v>1E-3</v>
      </c>
      <c r="BF193" s="80">
        <v>1E-3</v>
      </c>
      <c r="BG193" s="80">
        <v>1E-3</v>
      </c>
      <c r="BH193" s="80"/>
      <c r="BI193" s="73">
        <f t="shared" si="429"/>
        <v>3.2598353774082605</v>
      </c>
      <c r="BJ193" s="73">
        <f t="shared" si="430"/>
        <v>2.1665927235530416</v>
      </c>
      <c r="BK193" s="73">
        <f t="shared" si="431"/>
        <v>2.1616686720852383</v>
      </c>
      <c r="BL193" s="73">
        <f t="shared" si="432"/>
        <v>3.9202672176597848</v>
      </c>
      <c r="BM193" s="73">
        <f t="shared" si="433"/>
        <v>0.1676934597121636</v>
      </c>
      <c r="BN193" s="73">
        <f t="shared" si="434"/>
        <v>9.060607276210153E-2</v>
      </c>
      <c r="BO193" s="73">
        <f t="shared" si="435"/>
        <v>3.3029873865019064</v>
      </c>
      <c r="BP193" s="73">
        <f t="shared" si="436"/>
        <v>3.8565482002334991E-2</v>
      </c>
      <c r="BQ193" s="73">
        <f t="shared" si="437"/>
        <v>0.51013409415639877</v>
      </c>
      <c r="BR193" s="73">
        <f t="shared" si="438"/>
        <v>3.6818283995714425</v>
      </c>
      <c r="BS193" s="73">
        <f t="shared" si="439"/>
        <v>0.61538982647022544</v>
      </c>
      <c r="BT193" s="73">
        <f t="shared" si="440"/>
        <v>0.41082020269599967</v>
      </c>
      <c r="BU193" s="73">
        <f t="shared" si="441"/>
        <v>4.8353471499691407</v>
      </c>
      <c r="BV193" s="73">
        <f t="shared" si="442"/>
        <v>0.85108015728551401</v>
      </c>
      <c r="BW193" s="73">
        <f t="shared" si="443"/>
        <v>3.3000000000000022E-2</v>
      </c>
      <c r="BX193" s="73">
        <f t="shared" si="444"/>
        <v>3.6523896738885315</v>
      </c>
      <c r="BY193" s="73">
        <f t="shared" si="445"/>
        <v>3.3000000000000022E-2</v>
      </c>
      <c r="BZ193" s="73">
        <f t="shared" si="446"/>
        <v>2.8851397847483864</v>
      </c>
      <c r="CA193" s="73">
        <f t="shared" si="447"/>
        <v>3.7099735653086965</v>
      </c>
      <c r="CB193" s="73">
        <f t="shared" si="448"/>
        <v>1.4722249265662581</v>
      </c>
      <c r="CC193" s="73">
        <f t="shared" si="449"/>
        <v>3.3000000000000022E-2</v>
      </c>
      <c r="CD193" s="73">
        <f t="shared" si="450"/>
        <v>4.5029842983971245E-2</v>
      </c>
      <c r="CE193" s="73">
        <f t="shared" si="451"/>
        <v>1.1202259846706029</v>
      </c>
      <c r="CF193" s="73">
        <f t="shared" si="452"/>
        <v>3.3000000000000022E-2</v>
      </c>
      <c r="CG193" s="73">
        <f t="shared" si="453"/>
        <v>3.3000000000000022E-2</v>
      </c>
      <c r="CH193" s="73">
        <f t="shared" si="454"/>
        <v>3.3000000000000029E-2</v>
      </c>
      <c r="CI193" s="73"/>
      <c r="CJ193" s="73">
        <f t="shared" si="455"/>
        <v>39.095800000000004</v>
      </c>
      <c r="CK193" s="73"/>
      <c r="CL193" s="78">
        <f t="shared" si="456"/>
        <v>8.3380705278016054E-2</v>
      </c>
      <c r="CM193" s="78">
        <f t="shared" si="457"/>
        <v>5.5417531385802091E-2</v>
      </c>
      <c r="CN193" s="78">
        <f t="shared" si="458"/>
        <v>5.5291583036674988E-2</v>
      </c>
      <c r="CO193" s="78">
        <f t="shared" si="459"/>
        <v>0.10027335973838071</v>
      </c>
      <c r="CP193" s="78">
        <f t="shared" si="460"/>
        <v>4.2892960295521148E-3</v>
      </c>
      <c r="CQ193" s="78">
        <f t="shared" si="461"/>
        <v>2.3175398063756598E-3</v>
      </c>
      <c r="CR193" s="78">
        <f t="shared" si="462"/>
        <v>8.4484455785580698E-2</v>
      </c>
      <c r="CS193" s="78">
        <f t="shared" si="463"/>
        <v>9.8643542279055509E-4</v>
      </c>
      <c r="CT193" s="78">
        <f t="shared" si="464"/>
        <v>1.3048309387617051E-2</v>
      </c>
      <c r="CU193" s="78">
        <f t="shared" si="465"/>
        <v>9.4174525129846226E-2</v>
      </c>
      <c r="CV193" s="78">
        <f t="shared" si="466"/>
        <v>1.5740561044158847E-2</v>
      </c>
      <c r="CW193" s="78">
        <f t="shared" si="467"/>
        <v>1.050803929567881E-2</v>
      </c>
      <c r="CX193" s="78">
        <f t="shared" si="468"/>
        <v>0.12367945277930469</v>
      </c>
      <c r="CY193" s="78">
        <f t="shared" si="469"/>
        <v>2.1769094308992626E-2</v>
      </c>
      <c r="CZ193" s="78">
        <f t="shared" si="470"/>
        <v>8.4408043830795176E-4</v>
      </c>
      <c r="DA193" s="78">
        <f t="shared" si="471"/>
        <v>9.3421535660826255E-2</v>
      </c>
      <c r="DB193" s="78">
        <f t="shared" si="472"/>
        <v>8.4408043830795176E-4</v>
      </c>
      <c r="DC193" s="78">
        <f t="shared" si="473"/>
        <v>7.3796668305761384E-2</v>
      </c>
      <c r="DD193" s="78">
        <f t="shared" si="474"/>
        <v>9.4894427670202328E-2</v>
      </c>
      <c r="DE193" s="78">
        <f t="shared" si="475"/>
        <v>3.7656856403149648E-2</v>
      </c>
      <c r="DF193" s="78">
        <f t="shared" si="476"/>
        <v>8.4408043830795176E-4</v>
      </c>
      <c r="DG193" s="78">
        <f t="shared" si="477"/>
        <v>1.1517821091772324E-3</v>
      </c>
      <c r="DH193" s="78">
        <f t="shared" si="478"/>
        <v>2.8653358792264202E-2</v>
      </c>
      <c r="DI193" s="78">
        <f t="shared" si="479"/>
        <v>8.4408043830795176E-4</v>
      </c>
      <c r="DJ193" s="78">
        <f t="shared" si="480"/>
        <v>8.4408043830795176E-4</v>
      </c>
      <c r="DK193" s="78">
        <f t="shared" si="481"/>
        <v>8.4408043830795187E-4</v>
      </c>
      <c r="DN193" s="78">
        <f t="shared" si="353"/>
        <v>0.2943631794388738</v>
      </c>
      <c r="DO193" s="78">
        <f t="shared" si="354"/>
        <v>0.21527177019040991</v>
      </c>
      <c r="DP193" s="78">
        <f t="shared" si="355"/>
        <v>0.16217177861098347</v>
      </c>
      <c r="DQ193" s="78">
        <f t="shared" si="356"/>
        <v>0.19136465135988917</v>
      </c>
      <c r="DR193" s="78">
        <f t="shared" si="357"/>
        <v>9.2077727044299035E-2</v>
      </c>
      <c r="DS193" s="78">
        <f t="shared" si="358"/>
        <v>0.10083674040236396</v>
      </c>
      <c r="DT193" s="78">
        <f t="shared" si="359"/>
        <v>0.19269372572583454</v>
      </c>
      <c r="DU193" s="78">
        <f t="shared" si="360"/>
        <v>0.12394983098441267</v>
      </c>
      <c r="DV193" s="78">
        <f t="shared" si="361"/>
        <v>0.13347143485730092</v>
      </c>
      <c r="DW193" s="78">
        <f t="shared" si="362"/>
        <v>0.24410257824898857</v>
      </c>
      <c r="DX193" s="78">
        <f t="shared" si="363"/>
        <v>0.17169714742813497</v>
      </c>
      <c r="DY193" s="78">
        <f t="shared" si="364"/>
        <v>0.15680066682228405</v>
      </c>
      <c r="DZ193" s="78">
        <f t="shared" si="365"/>
        <v>0.23971416318743149</v>
      </c>
      <c r="EA193" s="78">
        <f t="shared" si="366"/>
        <v>0.11687879084643479</v>
      </c>
      <c r="EB193" s="78">
        <f t="shared" si="367"/>
        <v>0.16890636484320354</v>
      </c>
      <c r="EC193" s="78">
        <f t="shared" si="368"/>
        <v>0.26295671207509791</v>
      </c>
      <c r="ED193" s="78">
        <f t="shared" si="369"/>
        <v>0.20719203281742132</v>
      </c>
      <c r="EE193" s="78">
        <f t="shared" si="370"/>
        <v>0.2071920328174213</v>
      </c>
      <c r="EF193" s="78">
        <f t="shared" si="371"/>
        <v>0.13454714662083717</v>
      </c>
      <c r="EG193" s="78">
        <f t="shared" si="372"/>
        <v>6.8306077742899041E-2</v>
      </c>
      <c r="EH193" s="78">
        <f t="shared" si="373"/>
        <v>3.1493301778057335E-2</v>
      </c>
      <c r="EI193" s="78">
        <f t="shared" si="374"/>
        <v>3.1493301778057342E-2</v>
      </c>
      <c r="EJ193" s="78">
        <f t="shared" si="375"/>
        <v>3.1185600107188061E-2</v>
      </c>
      <c r="EK193" s="78">
        <f t="shared" si="376"/>
        <v>8.5912946592939909E-2</v>
      </c>
      <c r="EL193" s="78">
        <f t="shared" si="377"/>
        <v>0.14048639754043404</v>
      </c>
      <c r="EM193" s="78">
        <f t="shared" si="378"/>
        <v>0.19493390013880108</v>
      </c>
    </row>
    <row r="194" spans="1:143" x14ac:dyDescent="0.25">
      <c r="A194" s="79">
        <f t="shared" si="482"/>
        <v>8.4328220314916361E-4</v>
      </c>
      <c r="B194">
        <v>1983</v>
      </c>
      <c r="C194" s="79">
        <f t="shared" si="409"/>
        <v>0.29578653915818187</v>
      </c>
      <c r="D194" s="81">
        <f t="shared" si="483"/>
        <v>1E-3</v>
      </c>
      <c r="E194" s="74">
        <f t="shared" si="484"/>
        <v>0.14381980408061396</v>
      </c>
      <c r="F194">
        <v>1983</v>
      </c>
      <c r="G194" s="72">
        <v>242570</v>
      </c>
      <c r="H194" s="27">
        <v>8.7352592500155993E-2</v>
      </c>
      <c r="I194" s="27">
        <v>8.5979908903724964E-2</v>
      </c>
      <c r="J194" s="27">
        <v>6.8384600985836402E-2</v>
      </c>
      <c r="K194" s="27">
        <v>0.10238971735196856</v>
      </c>
      <c r="L194" s="27">
        <v>5.3347476134023835E-3</v>
      </c>
      <c r="M194" s="82">
        <v>1E-3</v>
      </c>
      <c r="N194" s="27">
        <v>3.1977288325949961E-2</v>
      </c>
      <c r="O194" s="82">
        <v>1E-3</v>
      </c>
      <c r="P194" s="82">
        <v>1E-3</v>
      </c>
      <c r="Q194" s="27">
        <v>0.14381980408061396</v>
      </c>
      <c r="R194" s="27">
        <v>3.525301054470581E-3</v>
      </c>
      <c r="S194" s="27">
        <v>4.3863480376864043E-2</v>
      </c>
      <c r="T194" s="27">
        <v>0.11876832844574781</v>
      </c>
      <c r="U194" s="27">
        <v>4.3052349160791162E-2</v>
      </c>
      <c r="V194" s="82">
        <v>1E-3</v>
      </c>
      <c r="W194" s="27">
        <v>5.4657765021526174E-2</v>
      </c>
      <c r="X194" s="82">
        <v>1E-3</v>
      </c>
      <c r="Y194" s="27">
        <v>4.9697385661695889E-2</v>
      </c>
      <c r="Z194" s="27">
        <v>9.6462220003743687E-2</v>
      </c>
      <c r="AA194" s="27">
        <v>5.1850003119735449E-2</v>
      </c>
      <c r="AB194" s="82">
        <v>1E-3</v>
      </c>
      <c r="AC194" s="82">
        <v>1E-3</v>
      </c>
      <c r="AD194" s="27">
        <v>1.2884507393773009E-2</v>
      </c>
      <c r="AE194" s="82">
        <v>1E-3</v>
      </c>
      <c r="AF194" s="82">
        <v>1E-3</v>
      </c>
      <c r="AG194" s="82">
        <v>1E-3</v>
      </c>
      <c r="AH194" s="75">
        <f t="shared" si="410"/>
        <v>0.10594559181381419</v>
      </c>
      <c r="AI194" s="75">
        <f t="shared" si="411"/>
        <v>0.10428073251388283</v>
      </c>
      <c r="AJ194" s="75">
        <f t="shared" si="412"/>
        <v>8.2940263305671683E-2</v>
      </c>
      <c r="AK194" s="75">
        <f t="shared" si="413"/>
        <v>0.12418336869033507</v>
      </c>
      <c r="AL194" s="75">
        <f t="shared" si="414"/>
        <v>6.4702486429150802E-3</v>
      </c>
      <c r="AM194" s="80">
        <v>1E-3</v>
      </c>
      <c r="AN194" s="75">
        <f t="shared" si="416"/>
        <v>3.8783654146128409E-2</v>
      </c>
      <c r="AO194" s="80">
        <v>1E-3</v>
      </c>
      <c r="AP194" s="80">
        <v>1E-3</v>
      </c>
      <c r="AQ194" s="75">
        <f t="shared" si="418"/>
        <v>0.17443184937917264</v>
      </c>
      <c r="AR194" s="75">
        <f t="shared" si="419"/>
        <v>4.2756613839146449E-3</v>
      </c>
      <c r="AS194" s="75">
        <f t="shared" si="420"/>
        <v>5.3199822175079556E-2</v>
      </c>
      <c r="AT194" s="75">
        <f t="shared" si="421"/>
        <v>0.14404816715542523</v>
      </c>
      <c r="AU194" s="75">
        <f t="shared" si="422"/>
        <v>5.2216041679665558E-2</v>
      </c>
      <c r="AV194" s="80">
        <v>1E-3</v>
      </c>
      <c r="AW194" s="75">
        <f t="shared" si="423"/>
        <v>6.6291670306358019E-2</v>
      </c>
      <c r="AX194" s="80">
        <v>1E-3</v>
      </c>
      <c r="AY194" s="75">
        <f t="shared" si="424"/>
        <v>6.0275474199787862E-2</v>
      </c>
      <c r="AZ194" s="75">
        <f t="shared" si="425"/>
        <v>0.11699420353154054</v>
      </c>
      <c r="BA194" s="75">
        <f t="shared" si="426"/>
        <v>6.2886276283771136E-2</v>
      </c>
      <c r="BB194" s="80">
        <v>1E-3</v>
      </c>
      <c r="BC194" s="80">
        <v>1E-3</v>
      </c>
      <c r="BD194" s="75">
        <f t="shared" si="428"/>
        <v>1.5626974792537593E-2</v>
      </c>
      <c r="BE194" s="80">
        <v>1E-3</v>
      </c>
      <c r="BF194" s="80">
        <v>1E-3</v>
      </c>
      <c r="BG194" s="80">
        <v>1E-3</v>
      </c>
      <c r="BH194" s="80"/>
      <c r="BI194" s="73">
        <f t="shared" si="429"/>
        <v>3.3657809692220746</v>
      </c>
      <c r="BJ194" s="73">
        <f t="shared" si="430"/>
        <v>2.2708734560669246</v>
      </c>
      <c r="BK194" s="73">
        <f t="shared" si="431"/>
        <v>2.24460893539091</v>
      </c>
      <c r="BL194" s="73">
        <f t="shared" si="432"/>
        <v>4.0444505863501199</v>
      </c>
      <c r="BM194" s="73">
        <f t="shared" si="433"/>
        <v>0.17416370835507869</v>
      </c>
      <c r="BN194" s="73">
        <f t="shared" si="434"/>
        <v>9.1606072762101531E-2</v>
      </c>
      <c r="BO194" s="73">
        <f t="shared" si="435"/>
        <v>3.3417710406480348</v>
      </c>
      <c r="BP194" s="73">
        <f t="shared" si="436"/>
        <v>3.9565482002334992E-2</v>
      </c>
      <c r="BQ194" s="73">
        <f t="shared" si="437"/>
        <v>0.51113409415639877</v>
      </c>
      <c r="BR194" s="73">
        <f t="shared" si="438"/>
        <v>3.856260248950615</v>
      </c>
      <c r="BS194" s="73">
        <f t="shared" si="439"/>
        <v>0.61966548785414011</v>
      </c>
      <c r="BT194" s="73">
        <f t="shared" si="440"/>
        <v>0.46402002487107924</v>
      </c>
      <c r="BU194" s="73">
        <f t="shared" si="441"/>
        <v>4.979395317124566</v>
      </c>
      <c r="BV194" s="73">
        <f t="shared" si="442"/>
        <v>0.90329619896517954</v>
      </c>
      <c r="BW194" s="73">
        <f t="shared" si="443"/>
        <v>3.4000000000000023E-2</v>
      </c>
      <c r="BX194" s="73">
        <f t="shared" si="444"/>
        <v>3.7186813441948896</v>
      </c>
      <c r="BY194" s="73">
        <f t="shared" si="445"/>
        <v>3.4000000000000023E-2</v>
      </c>
      <c r="BZ194" s="73">
        <f t="shared" si="446"/>
        <v>2.9454152589481741</v>
      </c>
      <c r="CA194" s="73">
        <f t="shared" si="447"/>
        <v>3.826967768840237</v>
      </c>
      <c r="CB194" s="73">
        <f t="shared" si="448"/>
        <v>1.5351112028500293</v>
      </c>
      <c r="CC194" s="73">
        <f t="shared" si="449"/>
        <v>3.4000000000000023E-2</v>
      </c>
      <c r="CD194" s="73">
        <f t="shared" si="450"/>
        <v>4.6029842983971246E-2</v>
      </c>
      <c r="CE194" s="73">
        <f t="shared" si="451"/>
        <v>1.1358529594631404</v>
      </c>
      <c r="CF194" s="73">
        <f t="shared" si="452"/>
        <v>3.4000000000000023E-2</v>
      </c>
      <c r="CG194" s="73">
        <f t="shared" si="453"/>
        <v>3.4000000000000023E-2</v>
      </c>
      <c r="CH194" s="73">
        <f t="shared" si="454"/>
        <v>3.400000000000003E-2</v>
      </c>
      <c r="CI194" s="73"/>
      <c r="CJ194" s="73">
        <f t="shared" si="455"/>
        <v>40.318649999999998</v>
      </c>
      <c r="CK194" s="73"/>
      <c r="CL194" s="78">
        <f t="shared" si="456"/>
        <v>8.3479505618915192E-2</v>
      </c>
      <c r="CM194" s="78">
        <f t="shared" si="457"/>
        <v>5.6323152091325594E-2</v>
      </c>
      <c r="CN194" s="78">
        <f t="shared" si="458"/>
        <v>5.5671728477786585E-2</v>
      </c>
      <c r="CO194" s="78">
        <f t="shared" si="459"/>
        <v>0.10031215297015451</v>
      </c>
      <c r="CP194" s="78">
        <f t="shared" si="460"/>
        <v>4.3196810497146782E-3</v>
      </c>
      <c r="CQ194" s="78">
        <f t="shared" si="461"/>
        <v>2.2720520841372797E-3</v>
      </c>
      <c r="CR194" s="78">
        <f t="shared" si="462"/>
        <v>8.2884001340521943E-2</v>
      </c>
      <c r="CS194" s="78">
        <f t="shared" si="463"/>
        <v>9.8131961269375318E-4</v>
      </c>
      <c r="CT194" s="78">
        <f t="shared" si="464"/>
        <v>1.2677361324260578E-2</v>
      </c>
      <c r="CU194" s="78">
        <f t="shared" si="465"/>
        <v>9.564457760740043E-2</v>
      </c>
      <c r="CV194" s="78">
        <f t="shared" si="466"/>
        <v>1.5369202288621771E-2</v>
      </c>
      <c r="CW194" s="78">
        <f t="shared" si="467"/>
        <v>1.1508818496429797E-2</v>
      </c>
      <c r="CX194" s="78">
        <f t="shared" si="468"/>
        <v>0.12350104274633615</v>
      </c>
      <c r="CY194" s="78">
        <f t="shared" si="469"/>
        <v>2.2403929669400628E-2</v>
      </c>
      <c r="CZ194" s="78">
        <f t="shared" si="470"/>
        <v>8.4328220314916361E-4</v>
      </c>
      <c r="DA194" s="78">
        <f t="shared" si="471"/>
        <v>9.2232288139481103E-2</v>
      </c>
      <c r="DB194" s="78">
        <f t="shared" si="472"/>
        <v>8.4328220314916361E-4</v>
      </c>
      <c r="DC194" s="78">
        <f t="shared" si="473"/>
        <v>7.3053419669264083E-2</v>
      </c>
      <c r="DD194" s="78">
        <f t="shared" si="474"/>
        <v>9.4918053279071532E-2</v>
      </c>
      <c r="DE194" s="78">
        <f t="shared" si="475"/>
        <v>3.8074469329951011E-2</v>
      </c>
      <c r="DF194" s="78">
        <f t="shared" si="476"/>
        <v>8.4328220314916361E-4</v>
      </c>
      <c r="DG194" s="78">
        <f t="shared" si="477"/>
        <v>1.1416513941803917E-3</v>
      </c>
      <c r="DH194" s="78">
        <f t="shared" si="478"/>
        <v>2.8171899591458056E-2</v>
      </c>
      <c r="DI194" s="78">
        <f t="shared" si="479"/>
        <v>8.4328220314916361E-4</v>
      </c>
      <c r="DJ194" s="78">
        <f t="shared" si="480"/>
        <v>8.4328220314916361E-4</v>
      </c>
      <c r="DK194" s="78">
        <f t="shared" si="481"/>
        <v>8.4328220314916372E-4</v>
      </c>
      <c r="DN194" s="78">
        <f t="shared" si="353"/>
        <v>0.29578653915818187</v>
      </c>
      <c r="DO194" s="78">
        <f t="shared" si="354"/>
        <v>0.21662671458898136</v>
      </c>
      <c r="DP194" s="78">
        <f t="shared" si="355"/>
        <v>0.16257561458179304</v>
      </c>
      <c r="DQ194" s="78">
        <f t="shared" si="356"/>
        <v>0.1897878874445284</v>
      </c>
      <c r="DR194" s="78">
        <f t="shared" si="357"/>
        <v>9.0457054087067654E-2</v>
      </c>
      <c r="DS194" s="78">
        <f t="shared" si="358"/>
        <v>9.8814734361613546E-2</v>
      </c>
      <c r="DT194" s="78">
        <f t="shared" si="359"/>
        <v>0.1921872598848767</v>
      </c>
      <c r="DU194" s="78">
        <f t="shared" si="360"/>
        <v>0.12467246083297653</v>
      </c>
      <c r="DV194" s="78">
        <f t="shared" si="361"/>
        <v>0.13519995971671256</v>
      </c>
      <c r="DW194" s="78">
        <f t="shared" si="362"/>
        <v>0.24602364113878816</v>
      </c>
      <c r="DX194" s="78">
        <f t="shared" si="363"/>
        <v>0.17278299320078835</v>
      </c>
      <c r="DY194" s="78">
        <f t="shared" si="364"/>
        <v>0.15825707311531576</v>
      </c>
      <c r="DZ194" s="78">
        <f t="shared" si="365"/>
        <v>0.23898054275836705</v>
      </c>
      <c r="EA194" s="78">
        <f t="shared" si="366"/>
        <v>0.11632278221518005</v>
      </c>
      <c r="EB194" s="78">
        <f t="shared" si="367"/>
        <v>0.16697227221504352</v>
      </c>
      <c r="EC194" s="78">
        <f t="shared" si="368"/>
        <v>0.2610470432909659</v>
      </c>
      <c r="ED194" s="78">
        <f t="shared" si="369"/>
        <v>0.20688922448143579</v>
      </c>
      <c r="EE194" s="78">
        <f t="shared" si="370"/>
        <v>0.20688922448143579</v>
      </c>
      <c r="EF194" s="78">
        <f t="shared" si="371"/>
        <v>0.13497745620635213</v>
      </c>
      <c r="EG194" s="78">
        <f t="shared" si="372"/>
        <v>6.8231302518738629E-2</v>
      </c>
      <c r="EH194" s="78">
        <f t="shared" si="373"/>
        <v>3.1000115391936776E-2</v>
      </c>
      <c r="EI194" s="78">
        <f t="shared" si="374"/>
        <v>3.1000115391936776E-2</v>
      </c>
      <c r="EJ194" s="78">
        <f t="shared" si="375"/>
        <v>3.0701746200905551E-2</v>
      </c>
      <c r="EK194" s="78">
        <f t="shared" si="376"/>
        <v>8.6009352228362687E-2</v>
      </c>
      <c r="EL194" s="78">
        <f t="shared" si="377"/>
        <v>0.14148922211653911</v>
      </c>
      <c r="EM194" s="78">
        <f t="shared" si="378"/>
        <v>0.19631766839117654</v>
      </c>
    </row>
    <row r="195" spans="1:143" x14ac:dyDescent="0.25">
      <c r="A195" s="79">
        <f t="shared" si="482"/>
        <v>8.4341779881449291E-4</v>
      </c>
      <c r="B195">
        <v>1984</v>
      </c>
      <c r="C195" s="79">
        <f t="shared" si="409"/>
        <v>0.29689201313205038</v>
      </c>
      <c r="D195" s="81">
        <f t="shared" si="483"/>
        <v>1E-3</v>
      </c>
      <c r="E195" s="74">
        <f t="shared" si="484"/>
        <v>0.14359212938890561</v>
      </c>
      <c r="F195">
        <v>1984</v>
      </c>
      <c r="G195" s="72">
        <v>234034</v>
      </c>
      <c r="H195" s="27">
        <v>7.8158780547877726E-2</v>
      </c>
      <c r="I195" s="27">
        <v>8.7217098601570842E-2</v>
      </c>
      <c r="J195" s="27">
        <v>6.4475520648039186E-2</v>
      </c>
      <c r="K195" s="27">
        <v>0.10741359021373252</v>
      </c>
      <c r="L195" s="27">
        <v>6.4037656331244353E-3</v>
      </c>
      <c r="M195" s="82">
        <v>1E-3</v>
      </c>
      <c r="N195" s="27">
        <v>3.1881995566623793E-2</v>
      </c>
      <c r="O195" s="82">
        <v>1E-3</v>
      </c>
      <c r="P195" s="27">
        <v>4.1597110095509156E-3</v>
      </c>
      <c r="Q195" s="27">
        <v>0.14359212938890561</v>
      </c>
      <c r="R195" s="27">
        <v>4.0776114501518846E-3</v>
      </c>
      <c r="S195" s="27">
        <v>3.861415943734435E-2</v>
      </c>
      <c r="T195" s="27">
        <v>0.14088284392873759</v>
      </c>
      <c r="U195" s="27">
        <v>4.1788675734106891E-2</v>
      </c>
      <c r="V195" s="82">
        <v>1E-3</v>
      </c>
      <c r="W195" s="27">
        <v>5.0409129471005169E-2</v>
      </c>
      <c r="X195" s="82">
        <v>1E-3</v>
      </c>
      <c r="Y195" s="27">
        <v>3.3414520675405707E-2</v>
      </c>
      <c r="Z195" s="27">
        <v>9.986043074902165E-2</v>
      </c>
      <c r="AA195" s="27">
        <v>5.5116170876549631E-2</v>
      </c>
      <c r="AB195" s="82">
        <v>1E-3</v>
      </c>
      <c r="AC195" s="82">
        <v>1E-3</v>
      </c>
      <c r="AD195" s="27">
        <v>1.25338660682521E-2</v>
      </c>
      <c r="AE195" s="82">
        <v>1E-3</v>
      </c>
      <c r="AF195" s="82">
        <v>1E-3</v>
      </c>
      <c r="AG195" s="82">
        <v>1E-3</v>
      </c>
      <c r="AH195" s="75">
        <f t="shared" si="410"/>
        <v>9.1459060233710074E-2</v>
      </c>
      <c r="AI195" s="75">
        <f t="shared" si="411"/>
        <v>0.10205883227060016</v>
      </c>
      <c r="AJ195" s="75">
        <f t="shared" si="412"/>
        <v>7.5447319996716014E-2</v>
      </c>
      <c r="AK195" s="75">
        <f t="shared" si="413"/>
        <v>0.12569216086040338</v>
      </c>
      <c r="AL195" s="75">
        <f t="shared" si="414"/>
        <v>7.4934944309132208E-3</v>
      </c>
      <c r="AM195" s="80">
        <v>1E-3</v>
      </c>
      <c r="AN195" s="75">
        <f t="shared" si="416"/>
        <v>3.7307354752196167E-2</v>
      </c>
      <c r="AO195" s="80">
        <v>1E-3</v>
      </c>
      <c r="AP195" s="75">
        <f t="shared" ref="AP195:AP200" si="485">P195*$G195/200000</f>
        <v>4.8675690320461951E-3</v>
      </c>
      <c r="AQ195" s="75">
        <f t="shared" si="418"/>
        <v>0.16802720204701568</v>
      </c>
      <c r="AR195" s="75">
        <f t="shared" si="419"/>
        <v>4.7714985906242308E-3</v>
      </c>
      <c r="AS195" s="75">
        <f t="shared" si="420"/>
        <v>4.5185130948797239E-2</v>
      </c>
      <c r="AT195" s="75">
        <f t="shared" si="421"/>
        <v>0.16485687748009087</v>
      </c>
      <c r="AU195" s="75">
        <f t="shared" si="422"/>
        <v>4.8899854683779859E-2</v>
      </c>
      <c r="AV195" s="80">
        <v>1E-3</v>
      </c>
      <c r="AW195" s="75">
        <f t="shared" si="423"/>
        <v>5.8987251033086122E-2</v>
      </c>
      <c r="AX195" s="80">
        <v>1E-3</v>
      </c>
      <c r="AY195" s="75">
        <f t="shared" si="424"/>
        <v>3.9100669658739491E-2</v>
      </c>
      <c r="AZ195" s="75">
        <f t="shared" si="425"/>
        <v>0.11685368024958266</v>
      </c>
      <c r="BA195" s="75">
        <f t="shared" si="426"/>
        <v>6.4495289674612072E-2</v>
      </c>
      <c r="BB195" s="80">
        <v>1E-3</v>
      </c>
      <c r="BC195" s="80">
        <v>1E-3</v>
      </c>
      <c r="BD195" s="75">
        <f t="shared" si="428"/>
        <v>1.466675405708656E-2</v>
      </c>
      <c r="BE195" s="80">
        <v>1E-3</v>
      </c>
      <c r="BF195" s="80">
        <v>1E-3</v>
      </c>
      <c r="BG195" s="80">
        <v>1E-3</v>
      </c>
      <c r="BH195" s="80"/>
      <c r="BI195" s="73">
        <f t="shared" si="429"/>
        <v>3.4572400294557846</v>
      </c>
      <c r="BJ195" s="73">
        <f t="shared" si="430"/>
        <v>2.3729322883375246</v>
      </c>
      <c r="BK195" s="73">
        <f t="shared" si="431"/>
        <v>2.3200562553876258</v>
      </c>
      <c r="BL195" s="73">
        <f t="shared" si="432"/>
        <v>4.170142747210523</v>
      </c>
      <c r="BM195" s="73">
        <f t="shared" si="433"/>
        <v>0.1816572027859919</v>
      </c>
      <c r="BN195" s="73">
        <f t="shared" si="434"/>
        <v>9.2606072762101532E-2</v>
      </c>
      <c r="BO195" s="73">
        <f t="shared" si="435"/>
        <v>3.379078395400231</v>
      </c>
      <c r="BP195" s="73">
        <f t="shared" si="436"/>
        <v>4.0565482002334993E-2</v>
      </c>
      <c r="BQ195" s="73">
        <f t="shared" si="437"/>
        <v>0.51600166318844498</v>
      </c>
      <c r="BR195" s="73">
        <f t="shared" si="438"/>
        <v>4.0242874509976305</v>
      </c>
      <c r="BS195" s="73">
        <f t="shared" si="439"/>
        <v>0.62443698644476431</v>
      </c>
      <c r="BT195" s="73">
        <f t="shared" si="440"/>
        <v>0.50920515581987646</v>
      </c>
      <c r="BU195" s="73">
        <f t="shared" si="441"/>
        <v>5.1442521946046567</v>
      </c>
      <c r="BV195" s="73">
        <f t="shared" si="442"/>
        <v>0.95219605364895943</v>
      </c>
      <c r="BW195" s="73">
        <f t="shared" si="443"/>
        <v>3.5000000000000024E-2</v>
      </c>
      <c r="BX195" s="73">
        <f t="shared" si="444"/>
        <v>3.7776685952279756</v>
      </c>
      <c r="BY195" s="73">
        <f t="shared" si="445"/>
        <v>3.5000000000000024E-2</v>
      </c>
      <c r="BZ195" s="73">
        <f t="shared" si="446"/>
        <v>2.9845159286069136</v>
      </c>
      <c r="CA195" s="73">
        <f t="shared" si="447"/>
        <v>3.9438214490898198</v>
      </c>
      <c r="CB195" s="73">
        <f t="shared" si="448"/>
        <v>1.5996064925246414</v>
      </c>
      <c r="CC195" s="73">
        <f t="shared" si="449"/>
        <v>3.5000000000000024E-2</v>
      </c>
      <c r="CD195" s="73">
        <f t="shared" si="450"/>
        <v>4.7029842983971247E-2</v>
      </c>
      <c r="CE195" s="73">
        <f t="shared" si="451"/>
        <v>1.150519713520227</v>
      </c>
      <c r="CF195" s="73">
        <f t="shared" si="452"/>
        <v>3.5000000000000024E-2</v>
      </c>
      <c r="CG195" s="73">
        <f t="shared" si="453"/>
        <v>3.5000000000000024E-2</v>
      </c>
      <c r="CH195" s="73">
        <f t="shared" si="454"/>
        <v>3.5000000000000031E-2</v>
      </c>
      <c r="CI195" s="73"/>
      <c r="CJ195" s="73">
        <f t="shared" si="455"/>
        <v>41.497819999999983</v>
      </c>
      <c r="CK195" s="73"/>
      <c r="CL195" s="78">
        <f t="shared" si="456"/>
        <v>8.3311365017627093E-2</v>
      </c>
      <c r="CM195" s="78">
        <f t="shared" si="457"/>
        <v>5.7182095067584891E-2</v>
      </c>
      <c r="CN195" s="78">
        <f t="shared" si="458"/>
        <v>5.5907906858423569E-2</v>
      </c>
      <c r="CO195" s="78">
        <f t="shared" si="459"/>
        <v>0.10049064618841483</v>
      </c>
      <c r="CP195" s="78">
        <f t="shared" si="460"/>
        <v>4.377511946073118E-3</v>
      </c>
      <c r="CQ195" s="78">
        <f t="shared" si="461"/>
        <v>2.2315888584533254E-3</v>
      </c>
      <c r="CR195" s="78">
        <f t="shared" si="462"/>
        <v>8.1427853207716269E-2</v>
      </c>
      <c r="CS195" s="78">
        <f t="shared" si="463"/>
        <v>9.7753284395023666E-4</v>
      </c>
      <c r="CT195" s="78">
        <f t="shared" si="464"/>
        <v>1.2434428198600437E-2</v>
      </c>
      <c r="CU195" s="78">
        <f t="shared" si="465"/>
        <v>9.6975876106205866E-2</v>
      </c>
      <c r="CV195" s="78">
        <f t="shared" si="466"/>
        <v>1.5047464817302802E-2</v>
      </c>
      <c r="CW195" s="78">
        <f t="shared" si="467"/>
        <v>1.2270648333331165E-2</v>
      </c>
      <c r="CX195" s="78">
        <f t="shared" si="468"/>
        <v>0.12396439607200231</v>
      </c>
      <c r="CY195" s="78">
        <f t="shared" si="469"/>
        <v>2.2945688560241474E-2</v>
      </c>
      <c r="CZ195" s="78">
        <f t="shared" si="470"/>
        <v>8.4341779881449291E-4</v>
      </c>
      <c r="DA195" s="78">
        <f t="shared" si="471"/>
        <v>9.103294089250899E-2</v>
      </c>
      <c r="DB195" s="78">
        <f t="shared" si="472"/>
        <v>8.4341779881449291E-4</v>
      </c>
      <c r="DC195" s="78">
        <f t="shared" si="473"/>
        <v>7.1919824429498097E-2</v>
      </c>
      <c r="DD195" s="78">
        <f t="shared" si="474"/>
        <v>9.5036834443106205E-2</v>
      </c>
      <c r="DE195" s="78">
        <f t="shared" si="475"/>
        <v>3.8546759625557245E-2</v>
      </c>
      <c r="DF195" s="78">
        <f t="shared" si="476"/>
        <v>8.4341779881449291E-4</v>
      </c>
      <c r="DG195" s="78">
        <f t="shared" si="477"/>
        <v>1.1333087613752063E-3</v>
      </c>
      <c r="DH195" s="78">
        <f t="shared" si="478"/>
        <v>2.7724822979140289E-2</v>
      </c>
      <c r="DI195" s="78">
        <f t="shared" si="479"/>
        <v>8.4341779881449291E-4</v>
      </c>
      <c r="DJ195" s="78">
        <f t="shared" si="480"/>
        <v>8.4341779881449291E-4</v>
      </c>
      <c r="DK195" s="78">
        <f t="shared" si="481"/>
        <v>8.4341779881449302E-4</v>
      </c>
      <c r="DN195" s="78">
        <f t="shared" si="353"/>
        <v>0.29689201313205038</v>
      </c>
      <c r="DO195" s="78">
        <f t="shared" si="354"/>
        <v>0.2179581600604964</v>
      </c>
      <c r="DP195" s="78">
        <f t="shared" si="355"/>
        <v>0.16300765385136481</v>
      </c>
      <c r="DQ195" s="78">
        <f t="shared" si="356"/>
        <v>0.18852760020065756</v>
      </c>
      <c r="DR195" s="78">
        <f t="shared" si="357"/>
        <v>8.901448685619294E-2</v>
      </c>
      <c r="DS195" s="78">
        <f t="shared" si="358"/>
        <v>9.7071403108720269E-2</v>
      </c>
      <c r="DT195" s="78">
        <f t="shared" si="359"/>
        <v>0.19181569035647281</v>
      </c>
      <c r="DU195" s="78">
        <f t="shared" si="360"/>
        <v>0.12543530196605934</v>
      </c>
      <c r="DV195" s="78">
        <f t="shared" si="361"/>
        <v>0.13672841745544029</v>
      </c>
      <c r="DW195" s="78">
        <f t="shared" si="362"/>
        <v>0.24825838532884215</v>
      </c>
      <c r="DX195" s="78">
        <f t="shared" si="363"/>
        <v>0.17422819778287776</v>
      </c>
      <c r="DY195" s="78">
        <f t="shared" si="364"/>
        <v>0.16002415076438947</v>
      </c>
      <c r="DZ195" s="78">
        <f t="shared" si="365"/>
        <v>0.23878644332356727</v>
      </c>
      <c r="EA195" s="78">
        <f t="shared" si="366"/>
        <v>0.11566546505037946</v>
      </c>
      <c r="EB195" s="78">
        <f t="shared" si="367"/>
        <v>0.16463960091963609</v>
      </c>
      <c r="EC195" s="78">
        <f t="shared" si="368"/>
        <v>0.25883301756392779</v>
      </c>
      <c r="ED195" s="78">
        <f t="shared" si="369"/>
        <v>0.20634683629697603</v>
      </c>
      <c r="EE195" s="78">
        <f t="shared" si="370"/>
        <v>0.20634683629697606</v>
      </c>
      <c r="EF195" s="78">
        <f t="shared" si="371"/>
        <v>0.13556032062885315</v>
      </c>
      <c r="EG195" s="78">
        <f t="shared" si="372"/>
        <v>6.8248309164887236E-2</v>
      </c>
      <c r="EH195" s="78">
        <f t="shared" si="373"/>
        <v>3.054496733814448E-2</v>
      </c>
      <c r="EI195" s="78">
        <f t="shared" si="374"/>
        <v>3.054496733814448E-2</v>
      </c>
      <c r="EJ195" s="78">
        <f t="shared" si="375"/>
        <v>3.0255076375583768E-2</v>
      </c>
      <c r="EK195" s="78">
        <f t="shared" si="376"/>
        <v>8.5841618414070578E-2</v>
      </c>
      <c r="EL195" s="78">
        <f t="shared" si="377"/>
        <v>0.14218029568284096</v>
      </c>
      <c r="EM195" s="78">
        <f t="shared" si="378"/>
        <v>0.19724478474245005</v>
      </c>
    </row>
    <row r="196" spans="1:143" x14ac:dyDescent="0.25">
      <c r="A196" s="79">
        <f t="shared" si="482"/>
        <v>8.4223213976561666E-4</v>
      </c>
      <c r="B196">
        <v>1985</v>
      </c>
      <c r="C196" s="79">
        <f t="shared" si="409"/>
        <v>0.29877358523658304</v>
      </c>
      <c r="D196" s="81">
        <f t="shared" si="483"/>
        <v>1E-3</v>
      </c>
      <c r="E196" s="74">
        <f t="shared" si="484"/>
        <v>0.15212023949138942</v>
      </c>
      <c r="F196">
        <v>1985</v>
      </c>
      <c r="G196" s="72">
        <v>247348</v>
      </c>
      <c r="H196" s="27">
        <v>0.11354237392753534</v>
      </c>
      <c r="I196" s="27">
        <v>7.8853157212517747E-2</v>
      </c>
      <c r="J196" s="27">
        <v>6.4162706005802109E-2</v>
      </c>
      <c r="K196" s="27">
        <v>0.1075242268995741</v>
      </c>
      <c r="L196" s="27">
        <v>5.7712486883525708E-3</v>
      </c>
      <c r="M196" s="82">
        <v>1E-3</v>
      </c>
      <c r="N196" s="27">
        <v>1.993704092339979E-2</v>
      </c>
      <c r="O196" s="82">
        <v>1E-3</v>
      </c>
      <c r="P196" s="27">
        <v>4.1355471884451577E-3</v>
      </c>
      <c r="Q196" s="27">
        <v>0.15212023949138942</v>
      </c>
      <c r="R196" s="27">
        <v>7.9316091599283996E-3</v>
      </c>
      <c r="S196" s="27">
        <v>9.1352385655206463E-3</v>
      </c>
      <c r="T196" s="27">
        <v>0.14196654527498304</v>
      </c>
      <c r="U196" s="27">
        <v>4.354669464847849E-2</v>
      </c>
      <c r="V196" s="82">
        <v>1E-3</v>
      </c>
      <c r="W196" s="27">
        <v>4.7589654959570397E-2</v>
      </c>
      <c r="X196" s="82">
        <v>1E-3</v>
      </c>
      <c r="Y196" s="27">
        <v>4.7126720572804148E-2</v>
      </c>
      <c r="Z196" s="27">
        <v>9.1074625023146713E-2</v>
      </c>
      <c r="AA196" s="27">
        <v>5.095364483673847E-2</v>
      </c>
      <c r="AB196" s="82">
        <v>1E-3</v>
      </c>
      <c r="AC196" s="82">
        <v>1E-3</v>
      </c>
      <c r="AD196" s="27">
        <v>1.4628726621813469E-2</v>
      </c>
      <c r="AE196" s="82">
        <v>1E-3</v>
      </c>
      <c r="AF196" s="82">
        <v>1E-3</v>
      </c>
      <c r="AG196" s="82">
        <v>1E-3</v>
      </c>
      <c r="AH196" s="75">
        <f t="shared" si="410"/>
        <v>0.14042239553114005</v>
      </c>
      <c r="AI196" s="75">
        <f t="shared" si="411"/>
        <v>9.7520853651009196E-2</v>
      </c>
      <c r="AJ196" s="75">
        <f t="shared" si="412"/>
        <v>7.9352585025615693E-2</v>
      </c>
      <c r="AK196" s="75">
        <f t="shared" si="413"/>
        <v>0.13297951237577926</v>
      </c>
      <c r="AL196" s="75">
        <f t="shared" si="414"/>
        <v>7.1375341028331579E-3</v>
      </c>
      <c r="AM196" s="80">
        <v>1E-3</v>
      </c>
      <c r="AN196" s="75">
        <f t="shared" si="416"/>
        <v>2.4656935991605455E-2</v>
      </c>
      <c r="AO196" s="80">
        <v>1E-3</v>
      </c>
      <c r="AP196" s="75">
        <f t="shared" si="485"/>
        <v>5.1145966298376646E-3</v>
      </c>
      <c r="AQ196" s="75">
        <f t="shared" si="418"/>
        <v>0.18813318498858095</v>
      </c>
      <c r="AR196" s="75">
        <f t="shared" si="419"/>
        <v>9.809338312449848E-3</v>
      </c>
      <c r="AS196" s="75">
        <f t="shared" si="420"/>
        <v>1.1297914943522004E-2</v>
      </c>
      <c r="AT196" s="75">
        <f t="shared" si="421"/>
        <v>0.17557570520338253</v>
      </c>
      <c r="AU196" s="75">
        <f t="shared" si="422"/>
        <v>5.3855939139559286E-2</v>
      </c>
      <c r="AV196" s="80">
        <v>1E-3</v>
      </c>
      <c r="AW196" s="75">
        <f t="shared" si="423"/>
        <v>5.8856029874699095E-2</v>
      </c>
      <c r="AX196" s="80">
        <v>1E-3</v>
      </c>
      <c r="AY196" s="75">
        <f t="shared" si="424"/>
        <v>5.8283500401209803E-2</v>
      </c>
      <c r="AZ196" s="75">
        <f t="shared" si="425"/>
        <v>0.11263563175112645</v>
      </c>
      <c r="BA196" s="75">
        <f t="shared" si="426"/>
        <v>6.3016410715387938E-2</v>
      </c>
      <c r="BB196" s="80">
        <v>1E-3</v>
      </c>
      <c r="BC196" s="80">
        <v>1E-3</v>
      </c>
      <c r="BD196" s="75">
        <f t="shared" si="428"/>
        <v>1.8091931362261591E-2</v>
      </c>
      <c r="BE196" s="80">
        <v>1E-3</v>
      </c>
      <c r="BF196" s="80">
        <v>1E-3</v>
      </c>
      <c r="BG196" s="80">
        <v>1E-3</v>
      </c>
      <c r="BH196" s="80"/>
      <c r="BI196" s="73">
        <f t="shared" si="429"/>
        <v>3.5976624249869245</v>
      </c>
      <c r="BJ196" s="73">
        <f t="shared" si="430"/>
        <v>2.4704531419885338</v>
      </c>
      <c r="BK196" s="73">
        <f t="shared" si="431"/>
        <v>2.3994088404132414</v>
      </c>
      <c r="BL196" s="73">
        <f t="shared" si="432"/>
        <v>4.3031222595863019</v>
      </c>
      <c r="BM196" s="73">
        <f t="shared" si="433"/>
        <v>0.18879473688882506</v>
      </c>
      <c r="BN196" s="73">
        <f t="shared" si="434"/>
        <v>9.3606072762101533E-2</v>
      </c>
      <c r="BO196" s="73">
        <f t="shared" si="435"/>
        <v>3.4037353313918364</v>
      </c>
      <c r="BP196" s="73">
        <f t="shared" si="436"/>
        <v>4.1565482002334994E-2</v>
      </c>
      <c r="BQ196" s="73">
        <f t="shared" si="437"/>
        <v>0.52111625981828269</v>
      </c>
      <c r="BR196" s="73">
        <f t="shared" si="438"/>
        <v>4.2124206359862111</v>
      </c>
      <c r="BS196" s="73">
        <f t="shared" si="439"/>
        <v>0.63424632475721421</v>
      </c>
      <c r="BT196" s="73">
        <f t="shared" si="440"/>
        <v>0.52050307076339852</v>
      </c>
      <c r="BU196" s="73">
        <f t="shared" si="441"/>
        <v>5.3198278998080388</v>
      </c>
      <c r="BV196" s="73">
        <f t="shared" si="442"/>
        <v>1.0060519927885188</v>
      </c>
      <c r="BW196" s="73">
        <f t="shared" si="443"/>
        <v>3.6000000000000025E-2</v>
      </c>
      <c r="BX196" s="73">
        <f t="shared" si="444"/>
        <v>3.8365246251026748</v>
      </c>
      <c r="BY196" s="73">
        <f t="shared" si="445"/>
        <v>3.6000000000000025E-2</v>
      </c>
      <c r="BZ196" s="73">
        <f t="shared" si="446"/>
        <v>3.0427994290081233</v>
      </c>
      <c r="CA196" s="73">
        <f t="shared" si="447"/>
        <v>4.0564570808409464</v>
      </c>
      <c r="CB196" s="73">
        <f t="shared" si="448"/>
        <v>1.6626229032400293</v>
      </c>
      <c r="CC196" s="73">
        <f t="shared" si="449"/>
        <v>3.6000000000000025E-2</v>
      </c>
      <c r="CD196" s="73">
        <f t="shared" si="450"/>
        <v>4.8029842983971248E-2</v>
      </c>
      <c r="CE196" s="73">
        <f t="shared" si="451"/>
        <v>1.1686116448824886</v>
      </c>
      <c r="CF196" s="73">
        <f t="shared" si="452"/>
        <v>3.6000000000000025E-2</v>
      </c>
      <c r="CG196" s="73">
        <f t="shared" si="453"/>
        <v>3.6000000000000025E-2</v>
      </c>
      <c r="CH196" s="73">
        <f t="shared" si="454"/>
        <v>3.6000000000000032E-2</v>
      </c>
      <c r="CI196" s="73"/>
      <c r="CJ196" s="73">
        <f t="shared" si="455"/>
        <v>42.743560000000002</v>
      </c>
      <c r="CK196" s="73"/>
      <c r="CL196" s="78">
        <f t="shared" si="456"/>
        <v>8.4168525620863688E-2</v>
      </c>
      <c r="CM196" s="78">
        <f t="shared" si="457"/>
        <v>5.7797084332435897E-2</v>
      </c>
      <c r="CN196" s="78">
        <f t="shared" si="458"/>
        <v>5.6134978939827225E-2</v>
      </c>
      <c r="CO196" s="78">
        <f t="shared" si="459"/>
        <v>0.10067299634345622</v>
      </c>
      <c r="CP196" s="78">
        <f t="shared" si="460"/>
        <v>4.4169165340656007E-3</v>
      </c>
      <c r="CQ196" s="78">
        <f t="shared" si="461"/>
        <v>2.189945637707798E-3</v>
      </c>
      <c r="CR196" s="78">
        <f t="shared" si="462"/>
        <v>7.9631535870943751E-2</v>
      </c>
      <c r="CS196" s="78">
        <f t="shared" si="463"/>
        <v>9.7243846797821689E-4</v>
      </c>
      <c r="CT196" s="78">
        <f t="shared" si="464"/>
        <v>1.2191690627039084E-2</v>
      </c>
      <c r="CU196" s="78">
        <f t="shared" si="465"/>
        <v>9.8551001273319561E-2</v>
      </c>
      <c r="CV196" s="78">
        <f t="shared" si="466"/>
        <v>1.4838406645520733E-2</v>
      </c>
      <c r="CW196" s="78">
        <f t="shared" si="467"/>
        <v>1.2177344862323084E-2</v>
      </c>
      <c r="CX196" s="78">
        <f t="shared" si="468"/>
        <v>0.12445916764555967</v>
      </c>
      <c r="CY196" s="78">
        <f t="shared" si="469"/>
        <v>2.353692562782601E-2</v>
      </c>
      <c r="CZ196" s="78">
        <f t="shared" si="470"/>
        <v>8.4223213976561666E-4</v>
      </c>
      <c r="DA196" s="78">
        <f t="shared" si="471"/>
        <v>8.9756787340658437E-2</v>
      </c>
      <c r="DB196" s="78">
        <f t="shared" si="472"/>
        <v>8.4223213976561666E-4</v>
      </c>
      <c r="DC196" s="78">
        <f t="shared" si="473"/>
        <v>7.1187318721419632E-2</v>
      </c>
      <c r="DD196" s="78">
        <f t="shared" si="474"/>
        <v>9.4902181307334868E-2</v>
      </c>
      <c r="DE196" s="78">
        <f t="shared" si="475"/>
        <v>3.8897623483865856E-2</v>
      </c>
      <c r="DF196" s="78">
        <f t="shared" si="476"/>
        <v>8.4223213976561666E-4</v>
      </c>
      <c r="DG196" s="78">
        <f t="shared" si="477"/>
        <v>1.1236743730276852E-3</v>
      </c>
      <c r="DH196" s="78">
        <f t="shared" si="478"/>
        <v>2.7340063506233185E-2</v>
      </c>
      <c r="DI196" s="78">
        <f t="shared" si="479"/>
        <v>8.4223213976561666E-4</v>
      </c>
      <c r="DJ196" s="78">
        <f t="shared" si="480"/>
        <v>8.4223213976561666E-4</v>
      </c>
      <c r="DK196" s="78">
        <f t="shared" si="481"/>
        <v>8.4223213976561688E-4</v>
      </c>
      <c r="DN196" s="78">
        <f t="shared" si="353"/>
        <v>0.29877358523658304</v>
      </c>
      <c r="DO196" s="78">
        <f t="shared" si="354"/>
        <v>0.21902197614978494</v>
      </c>
      <c r="DP196" s="78">
        <f t="shared" si="355"/>
        <v>0.16341483745505683</v>
      </c>
      <c r="DQ196" s="78">
        <f t="shared" si="356"/>
        <v>0.18691139438617338</v>
      </c>
      <c r="DR196" s="78">
        <f t="shared" si="357"/>
        <v>8.7210836510695375E-2</v>
      </c>
      <c r="DS196" s="78">
        <f t="shared" si="358"/>
        <v>9.4985610603668849E-2</v>
      </c>
      <c r="DT196" s="78">
        <f t="shared" si="359"/>
        <v>0.19134666623928059</v>
      </c>
      <c r="DU196" s="78">
        <f t="shared" si="360"/>
        <v>0.12655353701385758</v>
      </c>
      <c r="DV196" s="78">
        <f t="shared" si="361"/>
        <v>0.13775844340820245</v>
      </c>
      <c r="DW196" s="78">
        <f t="shared" si="362"/>
        <v>0.25002592042672306</v>
      </c>
      <c r="DX196" s="78">
        <f t="shared" si="363"/>
        <v>0.1750118447812295</v>
      </c>
      <c r="DY196" s="78">
        <f t="shared" si="364"/>
        <v>0.16101567027547437</v>
      </c>
      <c r="DZ196" s="78">
        <f t="shared" si="365"/>
        <v>0.23859511275380973</v>
      </c>
      <c r="EA196" s="78">
        <f t="shared" si="366"/>
        <v>0.11497817724801568</v>
      </c>
      <c r="EB196" s="78">
        <f t="shared" si="367"/>
        <v>0.1626285703416093</v>
      </c>
      <c r="EC196" s="78">
        <f t="shared" si="368"/>
        <v>0.25668851950917854</v>
      </c>
      <c r="ED196" s="78">
        <f t="shared" si="369"/>
        <v>0.20582935565238597</v>
      </c>
      <c r="EE196" s="78">
        <f t="shared" si="370"/>
        <v>0.20582935565238597</v>
      </c>
      <c r="EF196" s="78">
        <f t="shared" si="371"/>
        <v>0.13576571130399404</v>
      </c>
      <c r="EG196" s="78">
        <f t="shared" si="372"/>
        <v>6.8203593502892346E-2</v>
      </c>
      <c r="EH196" s="78">
        <f t="shared" si="373"/>
        <v>3.0148202158792103E-2</v>
      </c>
      <c r="EI196" s="78">
        <f t="shared" si="374"/>
        <v>3.0148202158792107E-2</v>
      </c>
      <c r="EJ196" s="78">
        <f t="shared" si="375"/>
        <v>2.9866759925530038E-2</v>
      </c>
      <c r="EK196" s="78">
        <f t="shared" si="376"/>
        <v>8.6695222040160544E-2</v>
      </c>
      <c r="EL196" s="78">
        <f t="shared" si="377"/>
        <v>0.14365007423283083</v>
      </c>
      <c r="EM196" s="78">
        <f t="shared" si="378"/>
        <v>0.1989428210328924</v>
      </c>
    </row>
    <row r="197" spans="1:143" x14ac:dyDescent="0.25">
      <c r="A197" s="79">
        <f t="shared" si="482"/>
        <v>8.4150962277625477E-4</v>
      </c>
      <c r="B197">
        <v>1986</v>
      </c>
      <c r="C197" s="79">
        <f t="shared" si="409"/>
        <v>0.29942905669786463</v>
      </c>
      <c r="D197" s="81">
        <f t="shared" si="483"/>
        <v>1E-3</v>
      </c>
      <c r="E197" s="74">
        <f t="shared" si="484"/>
        <v>0.15794407123886892</v>
      </c>
      <c r="F197">
        <v>1986</v>
      </c>
      <c r="G197" s="72">
        <v>243408</v>
      </c>
      <c r="H197" s="27">
        <v>0.11098265895953757</v>
      </c>
      <c r="I197" s="27">
        <v>4.6461490392126228E-2</v>
      </c>
      <c r="J197" s="27">
        <v>6.2802687080143721E-2</v>
      </c>
      <c r="K197" s="27">
        <v>0.10417122324636775</v>
      </c>
      <c r="L197" s="27">
        <v>2.9370410873301046E-3</v>
      </c>
      <c r="M197" s="82">
        <v>1E-3</v>
      </c>
      <c r="N197" s="27">
        <v>2.0715513201062335E-2</v>
      </c>
      <c r="O197" s="82">
        <v>1E-3</v>
      </c>
      <c r="P197" s="27">
        <v>4.3430713950945166E-3</v>
      </c>
      <c r="Q197" s="27">
        <v>0.15794407123886892</v>
      </c>
      <c r="R197" s="27">
        <v>1.1966880174972661E-2</v>
      </c>
      <c r="S197" s="27">
        <v>3.5525699109514142E-2</v>
      </c>
      <c r="T197" s="27">
        <v>0.13738478362755818</v>
      </c>
      <c r="U197" s="27">
        <v>4.1399781284174347E-2</v>
      </c>
      <c r="V197" s="27">
        <v>2.0934229026714577E-3</v>
      </c>
      <c r="W197" s="27">
        <v>4.6836431807530075E-2</v>
      </c>
      <c r="X197" s="82">
        <v>1E-3</v>
      </c>
      <c r="Y197" s="27">
        <v>4.7117637869082955E-2</v>
      </c>
      <c r="Z197" s="27">
        <v>9.4360256209967186E-2</v>
      </c>
      <c r="AA197" s="27">
        <v>5.6959850023433838E-2</v>
      </c>
      <c r="AB197" s="82">
        <v>1E-3</v>
      </c>
      <c r="AC197" s="82">
        <v>1E-3</v>
      </c>
      <c r="AD197" s="27">
        <v>1.5997500390563975E-2</v>
      </c>
      <c r="AE197" s="82">
        <v>1E-3</v>
      </c>
      <c r="AF197" s="82">
        <v>1E-3</v>
      </c>
      <c r="AG197" s="82">
        <v>1E-3</v>
      </c>
      <c r="AH197" s="75">
        <f t="shared" si="410"/>
        <v>0.13507033526011561</v>
      </c>
      <c r="AI197" s="75">
        <f t="shared" si="411"/>
        <v>5.6545492266833308E-2</v>
      </c>
      <c r="AJ197" s="75">
        <f t="shared" si="412"/>
        <v>7.6433382284018123E-2</v>
      </c>
      <c r="AK197" s="75">
        <f t="shared" si="413"/>
        <v>0.1267805455397594</v>
      </c>
      <c r="AL197" s="75">
        <f t="shared" si="414"/>
        <v>3.57449648492423E-3</v>
      </c>
      <c r="AM197" s="80">
        <v>1E-3</v>
      </c>
      <c r="AN197" s="75">
        <f t="shared" si="416"/>
        <v>2.5211608186220907E-2</v>
      </c>
      <c r="AO197" s="80">
        <v>1E-3</v>
      </c>
      <c r="AP197" s="75">
        <f t="shared" si="485"/>
        <v>5.2856916106858304E-3</v>
      </c>
      <c r="AQ197" s="75">
        <f t="shared" si="418"/>
        <v>0.19222425246055302</v>
      </c>
      <c r="AR197" s="75">
        <f t="shared" si="419"/>
        <v>1.4564171848148726E-2</v>
      </c>
      <c r="AS197" s="75">
        <f t="shared" si="420"/>
        <v>4.3236196844243097E-2</v>
      </c>
      <c r="AT197" s="75">
        <f t="shared" si="421"/>
        <v>0.16720277706608339</v>
      </c>
      <c r="AU197" s="75">
        <f t="shared" si="422"/>
        <v>5.0385189814091548E-2</v>
      </c>
      <c r="AV197" s="75">
        <f>V197*$G197/200000</f>
        <v>2.5477794094672709E-3</v>
      </c>
      <c r="AW197" s="75">
        <f t="shared" si="423"/>
        <v>5.7001810967036402E-2</v>
      </c>
      <c r="AX197" s="80">
        <v>1E-3</v>
      </c>
      <c r="AY197" s="75">
        <f t="shared" si="424"/>
        <v>5.7344049992188721E-2</v>
      </c>
      <c r="AZ197" s="75">
        <f t="shared" si="425"/>
        <v>0.11484020621777846</v>
      </c>
      <c r="BA197" s="75">
        <f t="shared" si="426"/>
        <v>6.9322415872519916E-2</v>
      </c>
      <c r="BB197" s="80">
        <v>1E-3</v>
      </c>
      <c r="BC197" s="80">
        <v>1E-3</v>
      </c>
      <c r="BD197" s="75">
        <f t="shared" si="428"/>
        <v>1.9469597875331982E-2</v>
      </c>
      <c r="BE197" s="80">
        <v>1E-3</v>
      </c>
      <c r="BF197" s="80">
        <v>1E-3</v>
      </c>
      <c r="BG197" s="80">
        <v>1E-3</v>
      </c>
      <c r="BH197" s="80"/>
      <c r="BI197" s="73">
        <f t="shared" si="429"/>
        <v>3.7327327602470399</v>
      </c>
      <c r="BJ197" s="73">
        <f t="shared" si="430"/>
        <v>2.5269986342553672</v>
      </c>
      <c r="BK197" s="73">
        <f t="shared" si="431"/>
        <v>2.4758422226972594</v>
      </c>
      <c r="BL197" s="73">
        <f t="shared" si="432"/>
        <v>4.4299028051260612</v>
      </c>
      <c r="BM197" s="73">
        <f t="shared" si="433"/>
        <v>0.19236923337374928</v>
      </c>
      <c r="BN197" s="73">
        <f t="shared" si="434"/>
        <v>9.4606072762101534E-2</v>
      </c>
      <c r="BO197" s="73">
        <f t="shared" si="435"/>
        <v>3.4289469395780574</v>
      </c>
      <c r="BP197" s="73">
        <f t="shared" si="436"/>
        <v>4.2565482002334995E-2</v>
      </c>
      <c r="BQ197" s="73">
        <f t="shared" si="437"/>
        <v>0.52640195142896851</v>
      </c>
      <c r="BR197" s="73">
        <f t="shared" si="438"/>
        <v>4.4046448884467644</v>
      </c>
      <c r="BS197" s="73">
        <f t="shared" si="439"/>
        <v>0.64881049660536294</v>
      </c>
      <c r="BT197" s="73">
        <f t="shared" si="440"/>
        <v>0.56373926760764159</v>
      </c>
      <c r="BU197" s="73">
        <f t="shared" si="441"/>
        <v>5.4870306768741219</v>
      </c>
      <c r="BV197" s="73">
        <f t="shared" si="442"/>
        <v>1.0564371826026102</v>
      </c>
      <c r="BW197" s="73">
        <f t="shared" si="443"/>
        <v>3.8547779409467298E-2</v>
      </c>
      <c r="BX197" s="73">
        <f t="shared" si="444"/>
        <v>3.893526436069711</v>
      </c>
      <c r="BY197" s="73">
        <f t="shared" si="445"/>
        <v>3.7000000000000026E-2</v>
      </c>
      <c r="BZ197" s="73">
        <f t="shared" si="446"/>
        <v>3.100143479000312</v>
      </c>
      <c r="CA197" s="73">
        <f t="shared" si="447"/>
        <v>4.1712972870587244</v>
      </c>
      <c r="CB197" s="73">
        <f t="shared" si="448"/>
        <v>1.7319453191125491</v>
      </c>
      <c r="CC197" s="73">
        <f t="shared" si="449"/>
        <v>3.7000000000000026E-2</v>
      </c>
      <c r="CD197" s="73">
        <f t="shared" si="450"/>
        <v>4.9029842983971249E-2</v>
      </c>
      <c r="CE197" s="73">
        <f t="shared" si="451"/>
        <v>1.1880812427578207</v>
      </c>
      <c r="CF197" s="73">
        <f t="shared" si="452"/>
        <v>3.7000000000000026E-2</v>
      </c>
      <c r="CG197" s="73">
        <f t="shared" si="453"/>
        <v>3.7000000000000026E-2</v>
      </c>
      <c r="CH197" s="73">
        <f t="shared" si="454"/>
        <v>3.7000000000000033E-2</v>
      </c>
      <c r="CI197" s="73"/>
      <c r="CJ197" s="73">
        <f t="shared" si="455"/>
        <v>43.968599999999988</v>
      </c>
      <c r="CK197" s="73"/>
      <c r="CL197" s="78">
        <f t="shared" si="456"/>
        <v>8.4895419918920342E-2</v>
      </c>
      <c r="CM197" s="78">
        <f t="shared" si="457"/>
        <v>5.7472801823468748E-2</v>
      </c>
      <c r="CN197" s="78">
        <f t="shared" si="458"/>
        <v>5.630932580744577E-2</v>
      </c>
      <c r="CO197" s="78">
        <f t="shared" si="459"/>
        <v>0.10075150914802979</v>
      </c>
      <c r="CP197" s="78">
        <f t="shared" si="460"/>
        <v>4.3751502975702961E-3</v>
      </c>
      <c r="CQ197" s="78">
        <f t="shared" si="461"/>
        <v>2.1516735297940248E-3</v>
      </c>
      <c r="CR197" s="78">
        <f t="shared" si="462"/>
        <v>7.7986266098489798E-2</v>
      </c>
      <c r="CS197" s="78">
        <f t="shared" si="463"/>
        <v>9.6808818116417186E-4</v>
      </c>
      <c r="CT197" s="78">
        <f t="shared" si="464"/>
        <v>1.1972224529072307E-2</v>
      </c>
      <c r="CU197" s="78">
        <f t="shared" si="465"/>
        <v>0.10017705563622142</v>
      </c>
      <c r="CV197" s="78">
        <f t="shared" si="466"/>
        <v>1.4756223682477112E-2</v>
      </c>
      <c r="CW197" s="78">
        <f t="shared" si="467"/>
        <v>1.2821405903477521E-2</v>
      </c>
      <c r="CX197" s="78">
        <f t="shared" si="468"/>
        <v>0.12479430040697506</v>
      </c>
      <c r="CY197" s="78">
        <f t="shared" si="469"/>
        <v>2.4027082568073819E-2</v>
      </c>
      <c r="CZ197" s="78">
        <f t="shared" si="470"/>
        <v>8.7671154891143471E-4</v>
      </c>
      <c r="DA197" s="78">
        <f t="shared" si="471"/>
        <v>8.8552431418551236E-2</v>
      </c>
      <c r="DB197" s="78">
        <f t="shared" si="472"/>
        <v>8.4150962277625477E-4</v>
      </c>
      <c r="DC197" s="78">
        <f t="shared" si="473"/>
        <v>7.0508123501778833E-2</v>
      </c>
      <c r="DD197" s="78">
        <f t="shared" si="474"/>
        <v>9.4869913689740529E-2</v>
      </c>
      <c r="DE197" s="78">
        <f t="shared" si="475"/>
        <v>3.939050411231082E-2</v>
      </c>
      <c r="DF197" s="78">
        <f t="shared" si="476"/>
        <v>8.4150962277625477E-4</v>
      </c>
      <c r="DG197" s="78">
        <f t="shared" si="477"/>
        <v>1.1151103966005572E-3</v>
      </c>
      <c r="DH197" s="78">
        <f t="shared" si="478"/>
        <v>2.7021129687045325E-2</v>
      </c>
      <c r="DI197" s="78">
        <f t="shared" si="479"/>
        <v>8.4150962277625477E-4</v>
      </c>
      <c r="DJ197" s="78">
        <f t="shared" si="480"/>
        <v>8.4150962277625477E-4</v>
      </c>
      <c r="DK197" s="78">
        <f t="shared" si="481"/>
        <v>8.4150962277625499E-4</v>
      </c>
      <c r="DN197" s="78">
        <f t="shared" si="353"/>
        <v>0.29942905669786463</v>
      </c>
      <c r="DO197" s="78">
        <f t="shared" si="354"/>
        <v>0.21890878707651462</v>
      </c>
      <c r="DP197" s="78">
        <f t="shared" si="355"/>
        <v>0.1635876587828399</v>
      </c>
      <c r="DQ197" s="78">
        <f t="shared" si="356"/>
        <v>0.1852645990738839</v>
      </c>
      <c r="DR197" s="78">
        <f t="shared" si="357"/>
        <v>8.5481178107018288E-2</v>
      </c>
      <c r="DS197" s="78">
        <f t="shared" si="358"/>
        <v>9.3078252338520295E-2</v>
      </c>
      <c r="DT197" s="78">
        <f t="shared" si="359"/>
        <v>0.19110363444494771</v>
      </c>
      <c r="DU197" s="78">
        <f t="shared" si="360"/>
        <v>0.127873592028935</v>
      </c>
      <c r="DV197" s="78">
        <f t="shared" si="361"/>
        <v>0.13972690975124835</v>
      </c>
      <c r="DW197" s="78">
        <f t="shared" si="362"/>
        <v>0.25254898562915112</v>
      </c>
      <c r="DX197" s="78">
        <f t="shared" si="363"/>
        <v>0.17639901256100352</v>
      </c>
      <c r="DY197" s="78">
        <f t="shared" si="364"/>
        <v>0.16251950042743785</v>
      </c>
      <c r="DZ197" s="78">
        <f t="shared" si="365"/>
        <v>0.23825052594251156</v>
      </c>
      <c r="EA197" s="78">
        <f t="shared" si="366"/>
        <v>0.11429773515831275</v>
      </c>
      <c r="EB197" s="78">
        <f t="shared" si="367"/>
        <v>0.16077877609201774</v>
      </c>
      <c r="EC197" s="78">
        <f t="shared" si="368"/>
        <v>0.25477197823284686</v>
      </c>
      <c r="ED197" s="78">
        <f t="shared" si="369"/>
        <v>0.20561005092660645</v>
      </c>
      <c r="EE197" s="78">
        <f t="shared" si="370"/>
        <v>0.20561005092660645</v>
      </c>
      <c r="EF197" s="78">
        <f t="shared" si="371"/>
        <v>0.13621703782142816</v>
      </c>
      <c r="EG197" s="78">
        <f t="shared" si="372"/>
        <v>6.836825381873296E-2</v>
      </c>
      <c r="EH197" s="78">
        <f t="shared" si="373"/>
        <v>2.9819259329198392E-2</v>
      </c>
      <c r="EI197" s="78">
        <f t="shared" si="374"/>
        <v>2.9819259329198392E-2</v>
      </c>
      <c r="EJ197" s="78">
        <f t="shared" si="375"/>
        <v>2.9545658555374089E-2</v>
      </c>
      <c r="EK197" s="78">
        <f t="shared" si="376"/>
        <v>8.741994878724911E-2</v>
      </c>
      <c r="EL197" s="78">
        <f t="shared" si="377"/>
        <v>0.14405124098794161</v>
      </c>
      <c r="EM197" s="78">
        <f t="shared" si="378"/>
        <v>0.19951905717261112</v>
      </c>
    </row>
    <row r="198" spans="1:143" x14ac:dyDescent="0.25">
      <c r="A198" s="79">
        <f t="shared" si="482"/>
        <v>8.4075641970073826E-4</v>
      </c>
      <c r="B198">
        <v>1987</v>
      </c>
      <c r="C198" s="79">
        <f t="shared" si="409"/>
        <v>0.30056082862321154</v>
      </c>
      <c r="D198" s="81">
        <f t="shared" si="483"/>
        <v>1E-3</v>
      </c>
      <c r="E198" s="74">
        <f t="shared" si="484"/>
        <v>0.17194512927492256</v>
      </c>
      <c r="F198">
        <v>1987</v>
      </c>
      <c r="G198" s="72">
        <v>243959</v>
      </c>
      <c r="H198" s="27">
        <v>0.1150831278841899</v>
      </c>
      <c r="I198" s="27">
        <v>8.2432517858271701E-2</v>
      </c>
      <c r="J198" s="27">
        <v>6.5554080536064221E-2</v>
      </c>
      <c r="K198" s="27">
        <v>8.0504456666034521E-2</v>
      </c>
      <c r="L198" s="27">
        <v>6.384727226752639E-3</v>
      </c>
      <c r="M198" s="82">
        <v>1E-3</v>
      </c>
      <c r="N198" s="27">
        <v>1.7226120488020736E-2</v>
      </c>
      <c r="O198" s="82">
        <v>1E-3</v>
      </c>
      <c r="P198" s="27">
        <v>3.6032619002465392E-3</v>
      </c>
      <c r="Q198" s="27">
        <v>0.17194512927492256</v>
      </c>
      <c r="R198" s="27">
        <v>1.5361274416840508E-2</v>
      </c>
      <c r="S198" s="27">
        <v>3.6285479486693216E-2</v>
      </c>
      <c r="T198" s="27">
        <v>0.13932612680953285</v>
      </c>
      <c r="U198" s="27">
        <v>4.0173209431696062E-2</v>
      </c>
      <c r="V198" s="82">
        <v>1E-3</v>
      </c>
      <c r="W198" s="27">
        <v>3.4547063657626907E-2</v>
      </c>
      <c r="X198" s="82">
        <v>1E-3</v>
      </c>
      <c r="Y198" s="27">
        <v>4.0931790884379544E-2</v>
      </c>
      <c r="Z198" s="27">
        <v>9.690878058031481E-2</v>
      </c>
      <c r="AA198" s="27">
        <v>4.3207535242429991E-2</v>
      </c>
      <c r="AB198" s="82">
        <v>1E-3</v>
      </c>
      <c r="AC198" s="82">
        <v>1E-3</v>
      </c>
      <c r="AD198" s="27">
        <v>1.052531765598331E-2</v>
      </c>
      <c r="AE198" s="82">
        <v>1E-3</v>
      </c>
      <c r="AF198" s="82">
        <v>1E-3</v>
      </c>
      <c r="AG198" s="82">
        <v>1E-3</v>
      </c>
      <c r="AH198" s="75">
        <f t="shared" si="410"/>
        <v>0.1403778239774954</v>
      </c>
      <c r="AI198" s="75">
        <f t="shared" si="411"/>
        <v>0.10055077312093054</v>
      </c>
      <c r="AJ198" s="75">
        <f t="shared" si="412"/>
        <v>7.9962539667488453E-2</v>
      </c>
      <c r="AK198" s="75">
        <f t="shared" si="413"/>
        <v>9.8198933718945572E-2</v>
      </c>
      <c r="AL198" s="75">
        <f t="shared" si="414"/>
        <v>7.7880583475567356E-3</v>
      </c>
      <c r="AM198" s="80">
        <v>1E-3</v>
      </c>
      <c r="AN198" s="75">
        <f t="shared" si="416"/>
        <v>2.1012335640685255E-2</v>
      </c>
      <c r="AO198" s="80">
        <v>1E-3</v>
      </c>
      <c r="AP198" s="75">
        <f t="shared" si="485"/>
        <v>4.3952408496112276E-3</v>
      </c>
      <c r="AQ198" s="75">
        <f t="shared" si="418"/>
        <v>0.20973780896390418</v>
      </c>
      <c r="AR198" s="75">
        <f t="shared" si="419"/>
        <v>1.8737605727289969E-2</v>
      </c>
      <c r="AS198" s="75">
        <f t="shared" si="420"/>
        <v>4.4260846450470952E-2</v>
      </c>
      <c r="AT198" s="75">
        <f t="shared" si="421"/>
        <v>0.16994931285163414</v>
      </c>
      <c r="AU198" s="75">
        <f t="shared" si="422"/>
        <v>4.9003079998735703E-2</v>
      </c>
      <c r="AV198" s="80">
        <v>1E-3</v>
      </c>
      <c r="AW198" s="75">
        <f t="shared" si="423"/>
        <v>4.2140335514255015E-2</v>
      </c>
      <c r="AX198" s="80">
        <v>1E-3</v>
      </c>
      <c r="AY198" s="75">
        <f t="shared" si="424"/>
        <v>4.9928393861811748E-2</v>
      </c>
      <c r="AZ198" s="75">
        <f t="shared" si="425"/>
        <v>0.11820884600796511</v>
      </c>
      <c r="BA198" s="75">
        <f t="shared" si="426"/>
        <v>5.2704335451039891E-2</v>
      </c>
      <c r="BB198" s="80">
        <v>1E-3</v>
      </c>
      <c r="BC198" s="80">
        <v>1E-3</v>
      </c>
      <c r="BD198" s="75">
        <f t="shared" si="428"/>
        <v>1.2838729850180161E-2</v>
      </c>
      <c r="BE198" s="80">
        <v>1E-3</v>
      </c>
      <c r="BF198" s="80">
        <v>1E-3</v>
      </c>
      <c r="BG198" s="80">
        <v>1E-3</v>
      </c>
      <c r="BH198" s="80"/>
      <c r="BI198" s="73">
        <f t="shared" si="429"/>
        <v>3.8731105842245355</v>
      </c>
      <c r="BJ198" s="73">
        <f t="shared" si="430"/>
        <v>2.6275494073762977</v>
      </c>
      <c r="BK198" s="73">
        <f t="shared" si="431"/>
        <v>2.555804762364748</v>
      </c>
      <c r="BL198" s="73">
        <f t="shared" si="432"/>
        <v>4.5281017388450069</v>
      </c>
      <c r="BM198" s="73">
        <f t="shared" si="433"/>
        <v>0.20015729172130603</v>
      </c>
      <c r="BN198" s="73">
        <f t="shared" si="434"/>
        <v>9.5606072762101535E-2</v>
      </c>
      <c r="BO198" s="73">
        <f t="shared" si="435"/>
        <v>3.4499592752187427</v>
      </c>
      <c r="BP198" s="73">
        <f t="shared" si="436"/>
        <v>4.3565482002334996E-2</v>
      </c>
      <c r="BQ198" s="73">
        <f t="shared" si="437"/>
        <v>0.53079719227857969</v>
      </c>
      <c r="BR198" s="73">
        <f t="shared" si="438"/>
        <v>4.6143826974106688</v>
      </c>
      <c r="BS198" s="73">
        <f t="shared" si="439"/>
        <v>0.66754810233265294</v>
      </c>
      <c r="BT198" s="73">
        <f t="shared" si="440"/>
        <v>0.6080001140581125</v>
      </c>
      <c r="BU198" s="73">
        <f t="shared" si="441"/>
        <v>5.6569799897257562</v>
      </c>
      <c r="BV198" s="73">
        <f t="shared" si="442"/>
        <v>1.105440262601346</v>
      </c>
      <c r="BW198" s="73">
        <f t="shared" si="443"/>
        <v>3.9547779409467299E-2</v>
      </c>
      <c r="BX198" s="73">
        <f t="shared" si="444"/>
        <v>3.9356667715839659</v>
      </c>
      <c r="BY198" s="73">
        <f t="shared" si="445"/>
        <v>3.8000000000000027E-2</v>
      </c>
      <c r="BZ198" s="73">
        <f t="shared" si="446"/>
        <v>3.1500718728621235</v>
      </c>
      <c r="CA198" s="73">
        <f t="shared" si="447"/>
        <v>4.2895061330666895</v>
      </c>
      <c r="CB198" s="73">
        <f t="shared" si="448"/>
        <v>1.784649654563589</v>
      </c>
      <c r="CC198" s="73">
        <f t="shared" si="449"/>
        <v>3.8000000000000027E-2</v>
      </c>
      <c r="CD198" s="73">
        <f t="shared" si="450"/>
        <v>5.002984298397125E-2</v>
      </c>
      <c r="CE198" s="73">
        <f t="shared" si="451"/>
        <v>1.2009199726080009</v>
      </c>
      <c r="CF198" s="73">
        <f t="shared" si="452"/>
        <v>3.8000000000000027E-2</v>
      </c>
      <c r="CG198" s="73">
        <f t="shared" si="453"/>
        <v>3.8000000000000027E-2</v>
      </c>
      <c r="CH198" s="73">
        <f t="shared" si="454"/>
        <v>3.8000000000000034E-2</v>
      </c>
      <c r="CI198" s="73"/>
      <c r="CJ198" s="73">
        <f t="shared" si="455"/>
        <v>45.197394999999972</v>
      </c>
      <c r="CK198" s="73"/>
      <c r="CL198" s="78">
        <f t="shared" si="456"/>
        <v>8.5693225997306652E-2</v>
      </c>
      <c r="CM198" s="78">
        <f t="shared" si="457"/>
        <v>5.813497453506556E-2</v>
      </c>
      <c r="CN198" s="78">
        <f t="shared" si="458"/>
        <v>5.6547612143681057E-2</v>
      </c>
      <c r="CO198" s="78">
        <f t="shared" si="459"/>
        <v>0.10018501594715823</v>
      </c>
      <c r="CP198" s="78">
        <f t="shared" si="460"/>
        <v>4.4285138938052991E-3</v>
      </c>
      <c r="CQ198" s="78">
        <f t="shared" si="461"/>
        <v>2.1153005115029659E-3</v>
      </c>
      <c r="CR198" s="78">
        <f t="shared" si="462"/>
        <v>7.6330931798585841E-2</v>
      </c>
      <c r="CS198" s="78">
        <f t="shared" si="463"/>
        <v>9.6389364923210781E-4</v>
      </c>
      <c r="CT198" s="78">
        <f t="shared" si="464"/>
        <v>1.1743977551772177E-2</v>
      </c>
      <c r="CU198" s="78">
        <f t="shared" si="465"/>
        <v>0.1020939967316849</v>
      </c>
      <c r="CV198" s="78">
        <f t="shared" si="466"/>
        <v>1.4769614539347973E-2</v>
      </c>
      <c r="CW198" s="78">
        <f t="shared" si="467"/>
        <v>1.3452105238766811E-2</v>
      </c>
      <c r="CX198" s="78">
        <f t="shared" si="468"/>
        <v>0.12516163796001428</v>
      </c>
      <c r="CY198" s="78">
        <f t="shared" si="469"/>
        <v>2.4458052562572392E-2</v>
      </c>
      <c r="CZ198" s="78">
        <f t="shared" si="470"/>
        <v>8.7500130061627052E-4</v>
      </c>
      <c r="DA198" s="78">
        <f t="shared" si="471"/>
        <v>8.7077292210844634E-2</v>
      </c>
      <c r="DB198" s="78">
        <f t="shared" si="472"/>
        <v>8.4075641970073826E-4</v>
      </c>
      <c r="DC198" s="78">
        <f t="shared" si="473"/>
        <v>6.9695872358619904E-2</v>
      </c>
      <c r="DD198" s="78">
        <f t="shared" si="474"/>
        <v>9.490604786109226E-2</v>
      </c>
      <c r="DE198" s="78">
        <f t="shared" si="475"/>
        <v>3.9485675105027408E-2</v>
      </c>
      <c r="DF198" s="78">
        <f t="shared" si="476"/>
        <v>8.4075641970073826E-4</v>
      </c>
      <c r="DG198" s="78">
        <f t="shared" si="477"/>
        <v>1.1069187280366773E-3</v>
      </c>
      <c r="DH198" s="78">
        <f t="shared" si="478"/>
        <v>2.6570557276763444E-2</v>
      </c>
      <c r="DI198" s="78">
        <f t="shared" si="479"/>
        <v>8.4075641970073826E-4</v>
      </c>
      <c r="DJ198" s="78">
        <f t="shared" si="480"/>
        <v>8.4075641970073826E-4</v>
      </c>
      <c r="DK198" s="78">
        <f t="shared" si="481"/>
        <v>8.4075641970073848E-4</v>
      </c>
      <c r="DN198" s="78">
        <f t="shared" ref="DN198:DN208" si="486">SUM(CL198:CO198)</f>
        <v>0.30056082862321154</v>
      </c>
      <c r="DO198" s="78">
        <f t="shared" ref="DO198:DO208" si="487">SUM(CM198:CP198)</f>
        <v>0.21929611651971015</v>
      </c>
      <c r="DP198" s="78">
        <f t="shared" ref="DP198:DP208" si="488">SUM(CN198:CQ198)</f>
        <v>0.16327644249614756</v>
      </c>
      <c r="DQ198" s="78">
        <f t="shared" ref="DQ198:DQ208" si="489">SUM(CO198:CR198)</f>
        <v>0.18305976215105235</v>
      </c>
      <c r="DR198" s="78">
        <f t="shared" ref="DR198:DR208" si="490">SUM(CP198:CS198)</f>
        <v>8.3838639853126215E-2</v>
      </c>
      <c r="DS198" s="78">
        <f t="shared" ref="DS198:DS208" si="491">SUM(CQ198:CT198)</f>
        <v>9.1154103511093085E-2</v>
      </c>
      <c r="DT198" s="78">
        <f t="shared" ref="DT198:DT208" si="492">SUM(CR198:CU198)</f>
        <v>0.191132799731275</v>
      </c>
      <c r="DU198" s="78">
        <f t="shared" ref="DU198:DU208" si="493">SUM(CS198:CV198)</f>
        <v>0.12957148247203715</v>
      </c>
      <c r="DV198" s="78">
        <f t="shared" ref="DV198:DV208" si="494">SUM(CT198:CW198)</f>
        <v>0.14205969406157185</v>
      </c>
      <c r="DW198" s="78">
        <f t="shared" ref="DW198:DW208" si="495">SUM(CU198:CX198)</f>
        <v>0.25547735446981396</v>
      </c>
      <c r="DX198" s="78">
        <f t="shared" ref="DX198:DX208" si="496">SUM(CV198:CY198)</f>
        <v>0.17784141030070144</v>
      </c>
      <c r="DY198" s="78">
        <f t="shared" ref="DY198:DY208" si="497">SUM(CW198:CZ198)</f>
        <v>0.16394679706196974</v>
      </c>
      <c r="DZ198" s="78">
        <f t="shared" ref="DZ198:DZ208" si="498">SUM(CX198:DA198)</f>
        <v>0.23757198403404756</v>
      </c>
      <c r="EA198" s="78">
        <f t="shared" ref="EA198:EA208" si="499">SUM(CY198:DB198)</f>
        <v>0.11325110249373405</v>
      </c>
      <c r="EB198" s="78">
        <f t="shared" ref="EB198:EB208" si="500">SUM(CZ198:DC198)</f>
        <v>0.15848892228978156</v>
      </c>
      <c r="EC198" s="78">
        <f t="shared" ref="EC198:EC208" si="501">SUM(DA198:DD198)</f>
        <v>0.25251996885025751</v>
      </c>
      <c r="ED198" s="78">
        <f t="shared" ref="ED198:ED208" si="502">SUM(DB198:DE198)</f>
        <v>0.20492835174444032</v>
      </c>
      <c r="EE198" s="78">
        <f t="shared" ref="EE198:EE208" si="503">SUM(DC198:DF198)</f>
        <v>0.2049283517444403</v>
      </c>
      <c r="EF198" s="78">
        <f t="shared" ref="EF198:EF208" si="504">SUM(DD198:DG198)</f>
        <v>0.13633939811385709</v>
      </c>
      <c r="EG198" s="78">
        <f t="shared" ref="EG198:EG208" si="505">SUM(DE198:DH198)</f>
        <v>6.8003907529528271E-2</v>
      </c>
      <c r="EH198" s="78">
        <f t="shared" ref="EH198:EH208" si="506">SUM(DF198:DI198)</f>
        <v>2.9358988844201597E-2</v>
      </c>
      <c r="EI198" s="78">
        <f t="shared" ref="EI198:EI208" si="507">SUM(DG198:DJ198)</f>
        <v>2.9358988844201597E-2</v>
      </c>
      <c r="EJ198" s="78">
        <f t="shared" ref="EJ198:EJ208" si="508">SUM(DH198:DK198)</f>
        <v>2.9092826535865656E-2</v>
      </c>
      <c r="EK198" s="78">
        <f t="shared" ref="EK198:EK208" si="509">SUM(DI198:DK198)+CL198</f>
        <v>8.8215495256408871E-2</v>
      </c>
      <c r="EL198" s="78">
        <f t="shared" ref="EL198:EL208" si="510">SUM(DJ198:DK198)+CL198+CM198</f>
        <v>0.14550971337177368</v>
      </c>
      <c r="EM198" s="78">
        <f t="shared" ref="EM198:EM208" si="511">SUM(DK198:DK198)+CL198+CM198+CN198</f>
        <v>0.20121656909575403</v>
      </c>
    </row>
    <row r="199" spans="1:143" x14ac:dyDescent="0.25">
      <c r="A199" s="79">
        <f t="shared" si="482"/>
        <v>8.3987719703260675E-4</v>
      </c>
      <c r="B199">
        <v>1988</v>
      </c>
      <c r="C199" s="79">
        <f t="shared" si="409"/>
        <v>0.30217401905506808</v>
      </c>
      <c r="D199" s="81">
        <f t="shared" si="483"/>
        <v>1E-3</v>
      </c>
      <c r="E199" s="74">
        <f t="shared" si="484"/>
        <v>0.14714724118494393</v>
      </c>
      <c r="F199">
        <v>1988</v>
      </c>
      <c r="G199" s="72">
        <v>246193</v>
      </c>
      <c r="H199" s="27">
        <v>0.10853635623473414</v>
      </c>
      <c r="I199" s="27">
        <v>8.2232103713909946E-2</v>
      </c>
      <c r="J199" s="27">
        <v>6.4320160330682039E-2</v>
      </c>
      <c r="K199" s="27">
        <v>0.1080353228533851</v>
      </c>
      <c r="L199" s="27">
        <v>3.288031565103025E-3</v>
      </c>
      <c r="M199" s="82">
        <v>1E-3</v>
      </c>
      <c r="N199" s="27">
        <v>1.4529968059121939E-2</v>
      </c>
      <c r="O199" s="82">
        <v>1E-3</v>
      </c>
      <c r="P199" s="27">
        <v>3.5072336694432268E-3</v>
      </c>
      <c r="Q199" s="27">
        <v>0.14714724118494393</v>
      </c>
      <c r="R199" s="27">
        <v>1.590780985783178E-2</v>
      </c>
      <c r="S199" s="27">
        <v>3.3350034446044965E-2</v>
      </c>
      <c r="T199" s="27">
        <v>0.1356234734139162</v>
      </c>
      <c r="U199" s="27">
        <v>2.2264670883697626E-2</v>
      </c>
      <c r="V199" s="27">
        <v>2.3172793887392749E-3</v>
      </c>
      <c r="W199" s="27">
        <v>4.1804972756309892E-2</v>
      </c>
      <c r="X199" s="82">
        <v>1E-3</v>
      </c>
      <c r="Y199" s="27">
        <v>4.4216195904052111E-2</v>
      </c>
      <c r="Z199" s="27">
        <v>9.5446859146990665E-2</v>
      </c>
      <c r="AA199" s="27">
        <v>6.3067576877309448E-2</v>
      </c>
      <c r="AB199" s="82">
        <v>1E-3</v>
      </c>
      <c r="AC199" s="82">
        <v>1E-3</v>
      </c>
      <c r="AD199" s="27">
        <v>1.052170100832968E-2</v>
      </c>
      <c r="AE199" s="82">
        <v>1E-3</v>
      </c>
      <c r="AF199" s="82">
        <v>1E-3</v>
      </c>
      <c r="AG199" s="27">
        <v>3.8830087054550011E-3</v>
      </c>
      <c r="AH199" s="75">
        <f t="shared" si="410"/>
        <v>0.1336044557524895</v>
      </c>
      <c r="AI199" s="75">
        <f t="shared" si="411"/>
        <v>0.10122484154819317</v>
      </c>
      <c r="AJ199" s="75">
        <f t="shared" si="412"/>
        <v>7.9175866161458011E-2</v>
      </c>
      <c r="AK199" s="75">
        <f t="shared" si="413"/>
        <v>0.1329877011962172</v>
      </c>
      <c r="AL199" s="75">
        <f t="shared" si="414"/>
        <v>4.0474517755370457E-3</v>
      </c>
      <c r="AM199" s="80">
        <v>1E-3</v>
      </c>
      <c r="AN199" s="75">
        <f t="shared" si="416"/>
        <v>1.7885882131897037E-2</v>
      </c>
      <c r="AO199" s="80">
        <v>1E-3</v>
      </c>
      <c r="AP199" s="75">
        <f t="shared" si="485"/>
        <v>4.3172818939061818E-3</v>
      </c>
      <c r="AQ199" s="75">
        <f t="shared" si="418"/>
        <v>0.18113310374522451</v>
      </c>
      <c r="AR199" s="75">
        <f t="shared" si="419"/>
        <v>1.9581957161645895E-2</v>
      </c>
      <c r="AS199" s="75">
        <f t="shared" si="420"/>
        <v>4.1052725151875739E-2</v>
      </c>
      <c r="AT199" s="75">
        <f t="shared" si="421"/>
        <v>0.16694774895096137</v>
      </c>
      <c r="AU199" s="75">
        <f t="shared" si="422"/>
        <v>2.7407030594350849E-2</v>
      </c>
      <c r="AV199" s="75">
        <f t="shared" ref="AV199:AV208" si="512">V199*$G199/200000</f>
        <v>2.8524898227594419E-3</v>
      </c>
      <c r="AW199" s="75">
        <f t="shared" si="423"/>
        <v>5.1460458288971E-2</v>
      </c>
      <c r="AX199" s="80">
        <v>1E-3</v>
      </c>
      <c r="AY199" s="75">
        <f t="shared" si="424"/>
        <v>5.4428589591031508E-2</v>
      </c>
      <c r="AZ199" s="75">
        <f t="shared" si="425"/>
        <v>0.11749174296987536</v>
      </c>
      <c r="BA199" s="75">
        <f t="shared" si="426"/>
        <v>7.7633979770777226E-2</v>
      </c>
      <c r="BB199" s="80">
        <v>1E-3</v>
      </c>
      <c r="BC199" s="80">
        <v>1E-3</v>
      </c>
      <c r="BD199" s="75">
        <f t="shared" si="428"/>
        <v>1.2951845681718544E-2</v>
      </c>
      <c r="BE199" s="80">
        <v>1E-3</v>
      </c>
      <c r="BF199" s="80">
        <v>1E-3</v>
      </c>
      <c r="BG199" s="75">
        <f t="shared" ref="BG199:BG208" si="513">AG199*$G199/200000</f>
        <v>4.7798478111104161E-3</v>
      </c>
      <c r="BH199" s="75"/>
      <c r="BI199" s="73">
        <f t="shared" si="429"/>
        <v>4.0067150399770251</v>
      </c>
      <c r="BJ199" s="73">
        <f t="shared" si="430"/>
        <v>2.7287742489244908</v>
      </c>
      <c r="BK199" s="73">
        <f t="shared" si="431"/>
        <v>2.6349806285262058</v>
      </c>
      <c r="BL199" s="73">
        <f t="shared" si="432"/>
        <v>4.6610894400412244</v>
      </c>
      <c r="BM199" s="73">
        <f t="shared" si="433"/>
        <v>0.20420474349684309</v>
      </c>
      <c r="BN199" s="73">
        <f t="shared" si="434"/>
        <v>9.6606072762101536E-2</v>
      </c>
      <c r="BO199" s="73">
        <f t="shared" si="435"/>
        <v>3.4678451573506397</v>
      </c>
      <c r="BP199" s="73">
        <f t="shared" si="436"/>
        <v>4.4565482002334997E-2</v>
      </c>
      <c r="BQ199" s="73">
        <f t="shared" si="437"/>
        <v>0.53511447417248592</v>
      </c>
      <c r="BR199" s="73">
        <f t="shared" si="438"/>
        <v>4.7955158011558936</v>
      </c>
      <c r="BS199" s="73">
        <f t="shared" si="439"/>
        <v>0.68713005949429884</v>
      </c>
      <c r="BT199" s="73">
        <f t="shared" si="440"/>
        <v>0.64905283920998824</v>
      </c>
      <c r="BU199" s="73">
        <f t="shared" si="441"/>
        <v>5.8239277386767174</v>
      </c>
      <c r="BV199" s="73">
        <f t="shared" si="442"/>
        <v>1.1328472931956968</v>
      </c>
      <c r="BW199" s="73">
        <f t="shared" si="443"/>
        <v>4.2400269232226742E-2</v>
      </c>
      <c r="BX199" s="73">
        <f t="shared" si="444"/>
        <v>3.9871272298729368</v>
      </c>
      <c r="BY199" s="73">
        <f t="shared" si="445"/>
        <v>3.9000000000000028E-2</v>
      </c>
      <c r="BZ199" s="73">
        <f t="shared" si="446"/>
        <v>3.2045004624531552</v>
      </c>
      <c r="CA199" s="73">
        <f t="shared" si="447"/>
        <v>4.4069978760365647</v>
      </c>
      <c r="CB199" s="73">
        <f t="shared" si="448"/>
        <v>1.8622836343343663</v>
      </c>
      <c r="CC199" s="73">
        <f t="shared" si="449"/>
        <v>3.9000000000000028E-2</v>
      </c>
      <c r="CD199" s="73">
        <f t="shared" si="450"/>
        <v>5.1029842983971251E-2</v>
      </c>
      <c r="CE199" s="73">
        <f t="shared" si="451"/>
        <v>1.2138718182897195</v>
      </c>
      <c r="CF199" s="73">
        <f t="shared" si="452"/>
        <v>3.9000000000000028E-2</v>
      </c>
      <c r="CG199" s="73">
        <f t="shared" si="453"/>
        <v>3.9000000000000028E-2</v>
      </c>
      <c r="CH199" s="73">
        <f t="shared" si="454"/>
        <v>4.2779847811110452E-2</v>
      </c>
      <c r="CI199" s="73"/>
      <c r="CJ199" s="73">
        <f t="shared" si="455"/>
        <v>46.435360000000003</v>
      </c>
      <c r="CK199" s="73"/>
      <c r="CL199" s="78">
        <f t="shared" si="456"/>
        <v>8.6285861463699751E-2</v>
      </c>
      <c r="CM199" s="78">
        <f t="shared" si="457"/>
        <v>5.8765006859524523E-2</v>
      </c>
      <c r="CN199" s="78">
        <f t="shared" si="458"/>
        <v>5.6745131910815504E-2</v>
      </c>
      <c r="CO199" s="78">
        <f t="shared" si="459"/>
        <v>0.10037801882102829</v>
      </c>
      <c r="CP199" s="78">
        <f t="shared" si="460"/>
        <v>4.3976130150997659E-3</v>
      </c>
      <c r="CQ199" s="78">
        <f t="shared" si="461"/>
        <v>2.0804419899426111E-3</v>
      </c>
      <c r="CR199" s="78">
        <f t="shared" si="462"/>
        <v>7.4681130012788519E-2</v>
      </c>
      <c r="CS199" s="78">
        <f t="shared" si="463"/>
        <v>9.5973159252636339E-4</v>
      </c>
      <c r="CT199" s="78">
        <f t="shared" si="464"/>
        <v>1.1523857555373445E-2</v>
      </c>
      <c r="CU199" s="78">
        <f t="shared" si="465"/>
        <v>0.10327293254872781</v>
      </c>
      <c r="CV199" s="78">
        <f t="shared" si="466"/>
        <v>1.479756072730563E-2</v>
      </c>
      <c r="CW199" s="78">
        <f t="shared" si="467"/>
        <v>1.3977555880044608E-2</v>
      </c>
      <c r="CX199" s="78">
        <f t="shared" si="468"/>
        <v>0.12542010525333963</v>
      </c>
      <c r="CY199" s="78">
        <f t="shared" si="469"/>
        <v>2.4396220750645559E-2</v>
      </c>
      <c r="CZ199" s="78">
        <f t="shared" si="470"/>
        <v>9.1310305836385765E-4</v>
      </c>
      <c r="DA199" s="78">
        <f t="shared" si="471"/>
        <v>8.586403184712979E-2</v>
      </c>
      <c r="DB199" s="78">
        <f t="shared" si="472"/>
        <v>8.3987719703260675E-4</v>
      </c>
      <c r="DC199" s="78">
        <f t="shared" si="473"/>
        <v>6.9009919648585799E-2</v>
      </c>
      <c r="DD199" s="78">
        <f t="shared" si="474"/>
        <v>9.4906077524467655E-2</v>
      </c>
      <c r="DE199" s="78">
        <f t="shared" si="475"/>
        <v>4.0104860484216472E-2</v>
      </c>
      <c r="DF199" s="78">
        <f t="shared" si="476"/>
        <v>8.3987719703260675E-4</v>
      </c>
      <c r="DG199" s="78">
        <f t="shared" si="477"/>
        <v>1.0989436279587636E-3</v>
      </c>
      <c r="DH199" s="78">
        <f t="shared" si="478"/>
        <v>2.6141109238513913E-2</v>
      </c>
      <c r="DI199" s="78">
        <f t="shared" si="479"/>
        <v>8.3987719703260675E-4</v>
      </c>
      <c r="DJ199" s="78">
        <f t="shared" si="480"/>
        <v>8.3987719703260675E-4</v>
      </c>
      <c r="DK199" s="78">
        <f t="shared" si="481"/>
        <v>9.2127740177120297E-4</v>
      </c>
      <c r="DN199" s="78">
        <f t="shared" si="486"/>
        <v>0.30217401905506808</v>
      </c>
      <c r="DO199" s="78">
        <f t="shared" si="487"/>
        <v>0.22028577060646809</v>
      </c>
      <c r="DP199" s="78">
        <f t="shared" si="488"/>
        <v>0.16360120573688619</v>
      </c>
      <c r="DQ199" s="78">
        <f t="shared" si="489"/>
        <v>0.18153720383885918</v>
      </c>
      <c r="DR199" s="78">
        <f t="shared" si="490"/>
        <v>8.2118916610357265E-2</v>
      </c>
      <c r="DS199" s="78">
        <f t="shared" si="491"/>
        <v>8.9245161150630942E-2</v>
      </c>
      <c r="DT199" s="78">
        <f t="shared" si="492"/>
        <v>0.19043765170941612</v>
      </c>
      <c r="DU199" s="78">
        <f t="shared" si="493"/>
        <v>0.13055408242393324</v>
      </c>
      <c r="DV199" s="78">
        <f t="shared" si="494"/>
        <v>0.14357190671145148</v>
      </c>
      <c r="DW199" s="78">
        <f t="shared" si="495"/>
        <v>0.25746815440941767</v>
      </c>
      <c r="DX199" s="78">
        <f t="shared" si="496"/>
        <v>0.17859144261133544</v>
      </c>
      <c r="DY199" s="78">
        <f t="shared" si="497"/>
        <v>0.16470698494239366</v>
      </c>
      <c r="DZ199" s="78">
        <f t="shared" si="498"/>
        <v>0.23659346090947886</v>
      </c>
      <c r="EA199" s="78">
        <f t="shared" si="499"/>
        <v>0.1120132328531718</v>
      </c>
      <c r="EB199" s="78">
        <f t="shared" si="500"/>
        <v>0.15662693175111203</v>
      </c>
      <c r="EC199" s="78">
        <f t="shared" si="501"/>
        <v>0.25061990621721586</v>
      </c>
      <c r="ED199" s="78">
        <f t="shared" si="502"/>
        <v>0.20486073485430251</v>
      </c>
      <c r="EE199" s="78">
        <f t="shared" si="503"/>
        <v>0.20486073485430251</v>
      </c>
      <c r="EF199" s="78">
        <f t="shared" si="504"/>
        <v>0.13694975883367549</v>
      </c>
      <c r="EG199" s="78">
        <f t="shared" si="505"/>
        <v>6.8184790547721752E-2</v>
      </c>
      <c r="EH199" s="78">
        <f t="shared" si="506"/>
        <v>2.8919807260537892E-2</v>
      </c>
      <c r="EI199" s="78">
        <f t="shared" si="507"/>
        <v>2.8919807260537892E-2</v>
      </c>
      <c r="EJ199" s="78">
        <f t="shared" si="508"/>
        <v>2.8742141034350334E-2</v>
      </c>
      <c r="EK199" s="78">
        <f t="shared" si="509"/>
        <v>8.8886893259536165E-2</v>
      </c>
      <c r="EL199" s="78">
        <f t="shared" si="510"/>
        <v>0.14681202292202808</v>
      </c>
      <c r="EM199" s="78">
        <f t="shared" si="511"/>
        <v>0.20271727763581099</v>
      </c>
    </row>
    <row r="200" spans="1:143" x14ac:dyDescent="0.25">
      <c r="A200" s="79">
        <f t="shared" si="482"/>
        <v>8.386337607744792E-4</v>
      </c>
      <c r="B200">
        <v>1989</v>
      </c>
      <c r="C200" s="79">
        <f t="shared" si="409"/>
        <v>0.30284777440531996</v>
      </c>
      <c r="D200" s="81">
        <f t="shared" si="483"/>
        <v>1E-3</v>
      </c>
      <c r="E200" s="74">
        <f t="shared" si="484"/>
        <v>0.19255351809986324</v>
      </c>
      <c r="F200">
        <v>1989</v>
      </c>
      <c r="G200" s="72">
        <v>250853</v>
      </c>
      <c r="H200" s="27">
        <v>8.3842697256412399E-2</v>
      </c>
      <c r="I200" s="27">
        <v>8.1749420860197042E-2</v>
      </c>
      <c r="J200" s="27">
        <v>6.2993664350107462E-2</v>
      </c>
      <c r="K200" s="27">
        <v>0.10089592229758017</v>
      </c>
      <c r="L200" s="27">
        <v>3.7958078651371793E-3</v>
      </c>
      <c r="M200" s="82">
        <v>1E-3</v>
      </c>
      <c r="N200" s="27">
        <v>1.1052499372017081E-2</v>
      </c>
      <c r="O200" s="82">
        <v>1E-3</v>
      </c>
      <c r="P200" s="27">
        <v>3.34924223394457E-3</v>
      </c>
      <c r="Q200" s="27">
        <v>0.19255351809986324</v>
      </c>
      <c r="R200" s="27">
        <v>1.7360238912612687E-2</v>
      </c>
      <c r="S200" s="27">
        <v>3.7427781964330567E-2</v>
      </c>
      <c r="T200" s="27">
        <v>0.13676072455273661</v>
      </c>
      <c r="U200" s="27">
        <v>4.4935666638756318E-2</v>
      </c>
      <c r="V200" s="27">
        <v>2.8468558988528846E-3</v>
      </c>
      <c r="W200" s="27">
        <v>3.505540204861983E-2</v>
      </c>
      <c r="X200" s="82">
        <v>1E-3</v>
      </c>
      <c r="Y200" s="27">
        <v>4.0414189622931147E-2</v>
      </c>
      <c r="Z200" s="27">
        <v>8.6494180691618516E-2</v>
      </c>
      <c r="AA200" s="27">
        <v>4.3233135169834493E-2</v>
      </c>
      <c r="AB200" s="82">
        <v>1E-3</v>
      </c>
      <c r="AC200" s="82">
        <v>1E-3</v>
      </c>
      <c r="AD200" s="27">
        <v>1.0885037260319853E-2</v>
      </c>
      <c r="AE200" s="82">
        <v>1E-3</v>
      </c>
      <c r="AF200" s="82">
        <v>1E-3</v>
      </c>
      <c r="AG200" s="27">
        <v>4.3540149041279407E-3</v>
      </c>
      <c r="AH200" s="75">
        <f t="shared" si="410"/>
        <v>0.1051609606743141</v>
      </c>
      <c r="AI200" s="75">
        <f t="shared" si="411"/>
        <v>0.10253543735521503</v>
      </c>
      <c r="AJ200" s="75">
        <f t="shared" si="412"/>
        <v>7.9010748416087531E-2</v>
      </c>
      <c r="AK200" s="75">
        <f t="shared" si="413"/>
        <v>0.12655022398057439</v>
      </c>
      <c r="AL200" s="75">
        <f t="shared" si="414"/>
        <v>4.7609489519662845E-3</v>
      </c>
      <c r="AM200" s="80">
        <v>1E-3</v>
      </c>
      <c r="AN200" s="75">
        <f t="shared" si="416"/>
        <v>1.3862763124843004E-2</v>
      </c>
      <c r="AO200" s="80">
        <v>1E-3</v>
      </c>
      <c r="AP200" s="75">
        <f t="shared" si="485"/>
        <v>4.2008373105584858E-3</v>
      </c>
      <c r="AQ200" s="75">
        <f t="shared" si="418"/>
        <v>0.24151313837952498</v>
      </c>
      <c r="AR200" s="75">
        <f t="shared" si="419"/>
        <v>2.1774340059728153E-2</v>
      </c>
      <c r="AS200" s="75">
        <f t="shared" si="420"/>
        <v>4.6944356945491081E-2</v>
      </c>
      <c r="AT200" s="75">
        <f t="shared" si="421"/>
        <v>0.17153419018113819</v>
      </c>
      <c r="AU200" s="75">
        <f t="shared" si="422"/>
        <v>5.6361233916659696E-2</v>
      </c>
      <c r="AV200" s="75">
        <f t="shared" si="512"/>
        <v>3.5707117139747134E-3</v>
      </c>
      <c r="AW200" s="75">
        <f t="shared" si="423"/>
        <v>4.3968763850512148E-2</v>
      </c>
      <c r="AX200" s="80">
        <v>1E-3</v>
      </c>
      <c r="AY200" s="75">
        <f t="shared" si="424"/>
        <v>5.0690103547405732E-2</v>
      </c>
      <c r="AZ200" s="75">
        <f t="shared" si="425"/>
        <v>0.1084866235451729</v>
      </c>
      <c r="BA200" s="75">
        <f t="shared" si="426"/>
        <v>5.4225808283792455E-2</v>
      </c>
      <c r="BB200" s="80">
        <v>1E-3</v>
      </c>
      <c r="BC200" s="80">
        <v>1E-3</v>
      </c>
      <c r="BD200" s="75">
        <f t="shared" si="428"/>
        <v>1.3652721259315081E-2</v>
      </c>
      <c r="BE200" s="80">
        <v>1E-3</v>
      </c>
      <c r="BF200" s="80">
        <v>1E-3</v>
      </c>
      <c r="BG200" s="75">
        <f t="shared" si="513"/>
        <v>5.4610885037260307E-3</v>
      </c>
      <c r="BH200" s="75"/>
      <c r="BI200" s="73">
        <f t="shared" si="429"/>
        <v>4.1118760006513391</v>
      </c>
      <c r="BJ200" s="73">
        <f t="shared" si="430"/>
        <v>2.831309686279706</v>
      </c>
      <c r="BK200" s="73">
        <f t="shared" si="431"/>
        <v>2.7139913769422934</v>
      </c>
      <c r="BL200" s="73">
        <f t="shared" si="432"/>
        <v>4.7876396640217989</v>
      </c>
      <c r="BM200" s="73">
        <f t="shared" si="433"/>
        <v>0.20896569244880936</v>
      </c>
      <c r="BN200" s="73">
        <f t="shared" si="434"/>
        <v>9.7606072762101537E-2</v>
      </c>
      <c r="BO200" s="73">
        <f t="shared" si="435"/>
        <v>3.4817079204754826</v>
      </c>
      <c r="BP200" s="73">
        <f t="shared" si="436"/>
        <v>4.5565482002334998E-2</v>
      </c>
      <c r="BQ200" s="73">
        <f t="shared" si="437"/>
        <v>0.53931531148304446</v>
      </c>
      <c r="BR200" s="73">
        <f t="shared" si="438"/>
        <v>5.0370289395354186</v>
      </c>
      <c r="BS200" s="73">
        <f t="shared" si="439"/>
        <v>0.70890439955402695</v>
      </c>
      <c r="BT200" s="73">
        <f t="shared" si="440"/>
        <v>0.69599719615547928</v>
      </c>
      <c r="BU200" s="73">
        <f t="shared" si="441"/>
        <v>5.9954619288578552</v>
      </c>
      <c r="BV200" s="73">
        <f t="shared" si="442"/>
        <v>1.1892085271123565</v>
      </c>
      <c r="BW200" s="73">
        <f t="shared" si="443"/>
        <v>4.5970980946201459E-2</v>
      </c>
      <c r="BX200" s="73">
        <f t="shared" si="444"/>
        <v>4.031095993723449</v>
      </c>
      <c r="BY200" s="73">
        <f t="shared" si="445"/>
        <v>4.0000000000000029E-2</v>
      </c>
      <c r="BZ200" s="73">
        <f t="shared" si="446"/>
        <v>3.2551905660005609</v>
      </c>
      <c r="CA200" s="73">
        <f t="shared" si="447"/>
        <v>4.5154844995817376</v>
      </c>
      <c r="CB200" s="73">
        <f t="shared" si="448"/>
        <v>1.9165094426181588</v>
      </c>
      <c r="CC200" s="73">
        <f t="shared" si="449"/>
        <v>4.0000000000000029E-2</v>
      </c>
      <c r="CD200" s="73">
        <f t="shared" si="450"/>
        <v>5.2029842983971251E-2</v>
      </c>
      <c r="CE200" s="73">
        <f t="shared" si="451"/>
        <v>1.2275245395490346</v>
      </c>
      <c r="CF200" s="73">
        <f t="shared" si="452"/>
        <v>4.0000000000000029E-2</v>
      </c>
      <c r="CG200" s="73">
        <f t="shared" si="453"/>
        <v>4.0000000000000029E-2</v>
      </c>
      <c r="CH200" s="73">
        <f t="shared" si="454"/>
        <v>4.8240936314836481E-2</v>
      </c>
      <c r="CI200" s="73"/>
      <c r="CJ200" s="73">
        <f t="shared" si="455"/>
        <v>47.696624999999983</v>
      </c>
      <c r="CK200" s="73"/>
      <c r="CL200" s="78">
        <f t="shared" si="456"/>
        <v>8.620895085661387E-2</v>
      </c>
      <c r="CM200" s="78">
        <f t="shared" si="457"/>
        <v>5.9360797253048977E-2</v>
      </c>
      <c r="CN200" s="78">
        <f t="shared" si="458"/>
        <v>5.6901119878865522E-2</v>
      </c>
      <c r="CO200" s="78">
        <f t="shared" si="459"/>
        <v>0.10037690641679156</v>
      </c>
      <c r="CP200" s="78">
        <f t="shared" si="460"/>
        <v>4.3811421132797009E-3</v>
      </c>
      <c r="CQ200" s="78">
        <f t="shared" si="461"/>
        <v>2.0463936968727154E-3</v>
      </c>
      <c r="CR200" s="78">
        <f t="shared" si="462"/>
        <v>7.2996945181666079E-2</v>
      </c>
      <c r="CS200" s="78">
        <f t="shared" si="463"/>
        <v>9.5531878832800046E-4</v>
      </c>
      <c r="CT200" s="78">
        <f t="shared" si="464"/>
        <v>1.1307200697807123E-2</v>
      </c>
      <c r="CU200" s="78">
        <f t="shared" si="465"/>
        <v>0.10560556306731179</v>
      </c>
      <c r="CV200" s="78">
        <f t="shared" si="466"/>
        <v>1.4862779065689181E-2</v>
      </c>
      <c r="CW200" s="78">
        <f t="shared" si="467"/>
        <v>1.4592168652509051E-2</v>
      </c>
      <c r="CX200" s="78">
        <f t="shared" si="468"/>
        <v>0.12569991962445681</v>
      </c>
      <c r="CY200" s="78">
        <f t="shared" si="469"/>
        <v>2.4932760485932848E-2</v>
      </c>
      <c r="CZ200" s="78">
        <f t="shared" si="470"/>
        <v>9.6382041593512065E-4</v>
      </c>
      <c r="DA200" s="78">
        <f t="shared" si="471"/>
        <v>8.4515329831480746E-2</v>
      </c>
      <c r="DB200" s="78">
        <f t="shared" si="472"/>
        <v>8.386337607744792E-4</v>
      </c>
      <c r="DC200" s="78">
        <f t="shared" si="473"/>
        <v>6.8247817660066351E-2</v>
      </c>
      <c r="DD200" s="78">
        <f t="shared" si="474"/>
        <v>9.4670943690077419E-2</v>
      </c>
      <c r="DE200" s="78">
        <f t="shared" si="475"/>
        <v>4.0181238035566655E-2</v>
      </c>
      <c r="DF200" s="78">
        <f t="shared" si="476"/>
        <v>8.386337607744792E-4</v>
      </c>
      <c r="DG200" s="78">
        <f t="shared" si="477"/>
        <v>1.0908495723538356E-3</v>
      </c>
      <c r="DH200" s="78">
        <f t="shared" si="478"/>
        <v>2.5736088026124176E-2</v>
      </c>
      <c r="DI200" s="78">
        <f t="shared" si="479"/>
        <v>8.386337607744792E-4</v>
      </c>
      <c r="DJ200" s="78">
        <f t="shared" si="480"/>
        <v>8.386337607744792E-4</v>
      </c>
      <c r="DK200" s="78">
        <f t="shared" si="481"/>
        <v>1.0114119461248358E-3</v>
      </c>
      <c r="DN200" s="78">
        <f t="shared" si="486"/>
        <v>0.30284777440531996</v>
      </c>
      <c r="DO200" s="78">
        <f t="shared" si="487"/>
        <v>0.22101996566198576</v>
      </c>
      <c r="DP200" s="78">
        <f t="shared" si="488"/>
        <v>0.16370556210580947</v>
      </c>
      <c r="DQ200" s="78">
        <f t="shared" si="489"/>
        <v>0.17980138740861007</v>
      </c>
      <c r="DR200" s="78">
        <f t="shared" si="490"/>
        <v>8.0379799780146491E-2</v>
      </c>
      <c r="DS200" s="78">
        <f t="shared" si="491"/>
        <v>8.7305858364673916E-2</v>
      </c>
      <c r="DT200" s="78">
        <f t="shared" si="492"/>
        <v>0.19086502773511299</v>
      </c>
      <c r="DU200" s="78">
        <f t="shared" si="493"/>
        <v>0.13273086161913608</v>
      </c>
      <c r="DV200" s="78">
        <f t="shared" si="494"/>
        <v>0.14636771148331715</v>
      </c>
      <c r="DW200" s="78">
        <f t="shared" si="495"/>
        <v>0.26076043040996688</v>
      </c>
      <c r="DX200" s="78">
        <f t="shared" si="496"/>
        <v>0.18008762782858789</v>
      </c>
      <c r="DY200" s="78">
        <f t="shared" si="497"/>
        <v>0.16618866917883385</v>
      </c>
      <c r="DZ200" s="78">
        <f t="shared" si="498"/>
        <v>0.23611183035780553</v>
      </c>
      <c r="EA200" s="78">
        <f t="shared" si="499"/>
        <v>0.11125054449412319</v>
      </c>
      <c r="EB200" s="78">
        <f t="shared" si="500"/>
        <v>0.1545656016682567</v>
      </c>
      <c r="EC200" s="78">
        <f t="shared" si="501"/>
        <v>0.24827272494239899</v>
      </c>
      <c r="ED200" s="78">
        <f t="shared" si="502"/>
        <v>0.20393863314648492</v>
      </c>
      <c r="EE200" s="78">
        <f t="shared" si="503"/>
        <v>0.20393863314648492</v>
      </c>
      <c r="EF200" s="78">
        <f t="shared" si="504"/>
        <v>0.13678166505877237</v>
      </c>
      <c r="EG200" s="78">
        <f t="shared" si="505"/>
        <v>6.7846809394819144E-2</v>
      </c>
      <c r="EH200" s="78">
        <f t="shared" si="506"/>
        <v>2.8504205120026972E-2</v>
      </c>
      <c r="EI200" s="78">
        <f t="shared" si="507"/>
        <v>2.8504205120026972E-2</v>
      </c>
      <c r="EJ200" s="78">
        <f t="shared" si="508"/>
        <v>2.8424767493797971E-2</v>
      </c>
      <c r="EK200" s="78">
        <f t="shared" si="509"/>
        <v>8.8897630324287658E-2</v>
      </c>
      <c r="EL200" s="78">
        <f t="shared" si="510"/>
        <v>0.14741979381656217</v>
      </c>
      <c r="EM200" s="78">
        <f t="shared" si="511"/>
        <v>0.20348227993465323</v>
      </c>
    </row>
    <row r="201" spans="1:143" x14ac:dyDescent="0.25">
      <c r="A201" s="79">
        <f t="shared" si="482"/>
        <v>8.3644680254439045E-4</v>
      </c>
      <c r="B201">
        <v>1990</v>
      </c>
      <c r="C201" s="79">
        <f t="shared" si="409"/>
        <v>0.30341312983387181</v>
      </c>
      <c r="D201" s="81">
        <f t="shared" si="483"/>
        <v>1E-3</v>
      </c>
      <c r="E201" s="74">
        <f t="shared" si="484"/>
        <v>0.19740026893769611</v>
      </c>
      <c r="F201">
        <v>1990</v>
      </c>
      <c r="G201" s="72">
        <v>262648</v>
      </c>
      <c r="H201" s="27">
        <v>0.10300313760645451</v>
      </c>
      <c r="I201" s="27">
        <v>7.790228597041686E-2</v>
      </c>
      <c r="J201" s="27">
        <v>5.7881368594053489E-2</v>
      </c>
      <c r="K201" s="27">
        <v>8.6777229941730163E-2</v>
      </c>
      <c r="L201" s="27">
        <v>3.6455998804721351E-3</v>
      </c>
      <c r="M201" s="82">
        <v>1E-3</v>
      </c>
      <c r="N201" s="27">
        <v>9.8610488570147915E-3</v>
      </c>
      <c r="O201" s="27">
        <v>3.1973703869714628E-3</v>
      </c>
      <c r="P201" s="82">
        <v>1E-3</v>
      </c>
      <c r="Q201" s="27">
        <v>0.19740026893769611</v>
      </c>
      <c r="R201" s="27">
        <v>1.7749887942626625E-2</v>
      </c>
      <c r="S201" s="27">
        <v>3.6904228298222021E-2</v>
      </c>
      <c r="T201" s="27">
        <v>0.13034513670999551</v>
      </c>
      <c r="U201" s="27">
        <v>4.111758553712834E-2</v>
      </c>
      <c r="V201" s="27">
        <v>2.5997310623038995E-3</v>
      </c>
      <c r="W201" s="27">
        <v>3.0808307186612878E-2</v>
      </c>
      <c r="X201" s="82">
        <v>1E-3</v>
      </c>
      <c r="Y201" s="27">
        <v>4.4613775586433591E-2</v>
      </c>
      <c r="Z201" s="27">
        <v>8.3310921858658293E-2</v>
      </c>
      <c r="AA201" s="27">
        <v>5.7313611235619302E-2</v>
      </c>
      <c r="AB201" s="82">
        <v>1E-3</v>
      </c>
      <c r="AC201" s="82">
        <v>1E-3</v>
      </c>
      <c r="AD201" s="27">
        <v>1.1265501269983566E-2</v>
      </c>
      <c r="AE201" s="82">
        <v>1E-3</v>
      </c>
      <c r="AF201" s="82">
        <v>1E-3</v>
      </c>
      <c r="AG201" s="27">
        <v>4.3030031376064546E-3</v>
      </c>
      <c r="AH201" s="75">
        <f t="shared" si="410"/>
        <v>0.13526784043030032</v>
      </c>
      <c r="AI201" s="75">
        <f t="shared" si="411"/>
        <v>0.10230439802779023</v>
      </c>
      <c r="AJ201" s="75">
        <f t="shared" si="412"/>
        <v>7.6012128492454797E-2</v>
      </c>
      <c r="AK201" s="75">
        <f t="shared" si="413"/>
        <v>0.11395932944867773</v>
      </c>
      <c r="AL201" s="75">
        <f t="shared" si="414"/>
        <v>4.7875475870312262E-3</v>
      </c>
      <c r="AM201" s="80">
        <v>1E-3</v>
      </c>
      <c r="AN201" s="75">
        <f t="shared" si="416"/>
        <v>1.2949923800986106E-2</v>
      </c>
      <c r="AO201" s="75">
        <f t="shared" ref="AO201:AO208" si="514">O201*$G201/200000</f>
        <v>4.1989146869864042E-3</v>
      </c>
      <c r="AP201" s="80">
        <v>1E-3</v>
      </c>
      <c r="AQ201" s="75">
        <f t="shared" si="418"/>
        <v>0.25923392917974003</v>
      </c>
      <c r="AR201" s="75">
        <f t="shared" si="419"/>
        <v>2.3309862841774987E-2</v>
      </c>
      <c r="AS201" s="75">
        <f t="shared" si="420"/>
        <v>4.8464108770357089E-2</v>
      </c>
      <c r="AT201" s="75">
        <f t="shared" si="421"/>
        <v>0.17117444733303452</v>
      </c>
      <c r="AU201" s="75">
        <f t="shared" si="422"/>
        <v>5.3997258030778421E-2</v>
      </c>
      <c r="AV201" s="75">
        <f t="shared" si="512"/>
        <v>3.4140708202599727E-3</v>
      </c>
      <c r="AW201" s="75">
        <f t="shared" si="423"/>
        <v>4.0458701329747493E-2</v>
      </c>
      <c r="AX201" s="80">
        <v>1E-3</v>
      </c>
      <c r="AY201" s="75">
        <f t="shared" si="424"/>
        <v>5.8588594651128048E-2</v>
      </c>
      <c r="AZ201" s="75">
        <f t="shared" si="425"/>
        <v>0.10940723502166443</v>
      </c>
      <c r="BA201" s="75">
        <f t="shared" si="426"/>
        <v>7.5266526819064691E-2</v>
      </c>
      <c r="BB201" s="80">
        <v>1E-3</v>
      </c>
      <c r="BC201" s="80">
        <v>1E-3</v>
      </c>
      <c r="BD201" s="75">
        <f t="shared" si="428"/>
        <v>1.4794306887793218E-2</v>
      </c>
      <c r="BE201" s="80">
        <v>1E-3</v>
      </c>
      <c r="BF201" s="80">
        <v>1E-3</v>
      </c>
      <c r="BG201" s="75">
        <f t="shared" si="513"/>
        <v>5.6508758404302997E-3</v>
      </c>
      <c r="BH201" s="75"/>
      <c r="BI201" s="73">
        <f t="shared" si="429"/>
        <v>4.2471438410816393</v>
      </c>
      <c r="BJ201" s="73">
        <f t="shared" si="430"/>
        <v>2.9336140843074965</v>
      </c>
      <c r="BK201" s="73">
        <f t="shared" si="431"/>
        <v>2.7900035054347483</v>
      </c>
      <c r="BL201" s="73">
        <f t="shared" si="432"/>
        <v>4.9015989934704765</v>
      </c>
      <c r="BM201" s="73">
        <f t="shared" si="433"/>
        <v>0.21375324003584059</v>
      </c>
      <c r="BN201" s="73">
        <f t="shared" si="434"/>
        <v>9.8606072762101538E-2</v>
      </c>
      <c r="BO201" s="73">
        <f t="shared" si="435"/>
        <v>3.4946578442764689</v>
      </c>
      <c r="BP201" s="73">
        <f t="shared" si="436"/>
        <v>4.9764396689321401E-2</v>
      </c>
      <c r="BQ201" s="73">
        <f t="shared" si="437"/>
        <v>0.54031531148304446</v>
      </c>
      <c r="BR201" s="73">
        <f t="shared" si="438"/>
        <v>5.2962628687151589</v>
      </c>
      <c r="BS201" s="73">
        <f t="shared" si="439"/>
        <v>0.7322142623958019</v>
      </c>
      <c r="BT201" s="73">
        <f t="shared" si="440"/>
        <v>0.7444613049258364</v>
      </c>
      <c r="BU201" s="73">
        <f t="shared" si="441"/>
        <v>6.1666363761908896</v>
      </c>
      <c r="BV201" s="73">
        <f t="shared" si="442"/>
        <v>1.2432057851431348</v>
      </c>
      <c r="BW201" s="73">
        <f t="shared" si="443"/>
        <v>4.9385051766461428E-2</v>
      </c>
      <c r="BX201" s="73">
        <f t="shared" si="444"/>
        <v>4.0715546950531962</v>
      </c>
      <c r="BY201" s="73">
        <f t="shared" si="445"/>
        <v>4.1000000000000029E-2</v>
      </c>
      <c r="BZ201" s="73">
        <f t="shared" si="446"/>
        <v>3.3137791606516891</v>
      </c>
      <c r="CA201" s="73">
        <f t="shared" si="447"/>
        <v>4.624891734603402</v>
      </c>
      <c r="CB201" s="73">
        <f t="shared" si="448"/>
        <v>1.9917759694372235</v>
      </c>
      <c r="CC201" s="73">
        <f t="shared" si="449"/>
        <v>4.1000000000000029E-2</v>
      </c>
      <c r="CD201" s="73">
        <f t="shared" si="450"/>
        <v>5.3029842983971252E-2</v>
      </c>
      <c r="CE201" s="73">
        <f t="shared" si="451"/>
        <v>1.2423188464368278</v>
      </c>
      <c r="CF201" s="73">
        <f t="shared" si="452"/>
        <v>4.1000000000000029E-2</v>
      </c>
      <c r="CG201" s="73">
        <f t="shared" si="453"/>
        <v>4.1000000000000029E-2</v>
      </c>
      <c r="CH201" s="73">
        <f t="shared" si="454"/>
        <v>5.3891812155266783E-2</v>
      </c>
      <c r="CI201" s="73"/>
      <c r="CJ201" s="73">
        <f t="shared" si="455"/>
        <v>49.016864999999981</v>
      </c>
      <c r="CK201" s="73"/>
      <c r="CL201" s="78">
        <f t="shared" si="456"/>
        <v>8.6646582580947207E-2</v>
      </c>
      <c r="CM201" s="78">
        <f t="shared" si="457"/>
        <v>5.9849076115077893E-2</v>
      </c>
      <c r="CN201" s="78">
        <f t="shared" si="458"/>
        <v>5.6919256370939864E-2</v>
      </c>
      <c r="CO201" s="78">
        <f t="shared" si="459"/>
        <v>9.9998214766906832E-2</v>
      </c>
      <c r="CP201" s="78">
        <f t="shared" si="460"/>
        <v>4.3608101014995689E-3</v>
      </c>
      <c r="CQ201" s="78">
        <f t="shared" si="461"/>
        <v>2.0116764456907144E-3</v>
      </c>
      <c r="CR201" s="78">
        <f t="shared" si="462"/>
        <v>7.1295009264188358E-2</v>
      </c>
      <c r="CS201" s="78">
        <f t="shared" si="463"/>
        <v>1.015250499788622E-3</v>
      </c>
      <c r="CT201" s="78">
        <f t="shared" si="464"/>
        <v>1.1023049137945575E-2</v>
      </c>
      <c r="CU201" s="78">
        <f t="shared" si="465"/>
        <v>0.10804980834076518</v>
      </c>
      <c r="CV201" s="78">
        <f t="shared" si="466"/>
        <v>1.4938006794106522E-2</v>
      </c>
      <c r="CW201" s="78">
        <f t="shared" si="467"/>
        <v>1.5187860442030241E-2</v>
      </c>
      <c r="CX201" s="78">
        <f t="shared" si="468"/>
        <v>0.12580642144679982</v>
      </c>
      <c r="CY201" s="78">
        <f t="shared" si="469"/>
        <v>2.536281716799178E-2</v>
      </c>
      <c r="CZ201" s="78">
        <f t="shared" si="470"/>
        <v>1.0075114303303861E-3</v>
      </c>
      <c r="DA201" s="78">
        <f t="shared" si="471"/>
        <v>8.3064363562484006E-2</v>
      </c>
      <c r="DB201" s="78">
        <f t="shared" si="472"/>
        <v>8.3644680254439045E-4</v>
      </c>
      <c r="DC201" s="78">
        <f t="shared" si="473"/>
        <v>6.7604877640617983E-2</v>
      </c>
      <c r="DD201" s="78">
        <f t="shared" si="474"/>
        <v>9.4353070817633972E-2</v>
      </c>
      <c r="DE201" s="78">
        <f t="shared" si="475"/>
        <v>4.0634503439524829E-2</v>
      </c>
      <c r="DF201" s="78">
        <f t="shared" si="476"/>
        <v>8.3644680254439045E-4</v>
      </c>
      <c r="DG201" s="78">
        <f t="shared" si="477"/>
        <v>1.081869331789605E-3</v>
      </c>
      <c r="DH201" s="78">
        <f t="shared" si="478"/>
        <v>2.5344722605919988E-2</v>
      </c>
      <c r="DI201" s="78">
        <f t="shared" si="479"/>
        <v>8.3644680254439045E-4</v>
      </c>
      <c r="DJ201" s="78">
        <f t="shared" si="480"/>
        <v>8.3644680254439045E-4</v>
      </c>
      <c r="DK201" s="78">
        <f t="shared" si="481"/>
        <v>1.0994544868437996E-3</v>
      </c>
      <c r="DN201" s="78">
        <f t="shared" si="486"/>
        <v>0.30341312983387181</v>
      </c>
      <c r="DO201" s="78">
        <f t="shared" si="487"/>
        <v>0.22112735735442418</v>
      </c>
      <c r="DP201" s="78">
        <f t="shared" si="488"/>
        <v>0.16328995768503701</v>
      </c>
      <c r="DQ201" s="78">
        <f t="shared" si="489"/>
        <v>0.17766571057828545</v>
      </c>
      <c r="DR201" s="78">
        <f t="shared" si="490"/>
        <v>7.8682746311167256E-2</v>
      </c>
      <c r="DS201" s="78">
        <f t="shared" si="491"/>
        <v>8.534498534761327E-2</v>
      </c>
      <c r="DT201" s="78">
        <f t="shared" si="492"/>
        <v>0.19138311724268775</v>
      </c>
      <c r="DU201" s="78">
        <f t="shared" si="493"/>
        <v>0.1350261147726059</v>
      </c>
      <c r="DV201" s="78">
        <f t="shared" si="494"/>
        <v>0.14919872471484752</v>
      </c>
      <c r="DW201" s="78">
        <f t="shared" si="495"/>
        <v>0.26398209702370179</v>
      </c>
      <c r="DX201" s="78">
        <f t="shared" si="496"/>
        <v>0.18129510585092834</v>
      </c>
      <c r="DY201" s="78">
        <f t="shared" si="497"/>
        <v>0.16736461048715223</v>
      </c>
      <c r="DZ201" s="78">
        <f t="shared" si="498"/>
        <v>0.23524111360760599</v>
      </c>
      <c r="EA201" s="78">
        <f t="shared" si="499"/>
        <v>0.11027113896335057</v>
      </c>
      <c r="EB201" s="78">
        <f t="shared" si="500"/>
        <v>0.15251319943597677</v>
      </c>
      <c r="EC201" s="78">
        <f t="shared" si="501"/>
        <v>0.24585875882328037</v>
      </c>
      <c r="ED201" s="78">
        <f t="shared" si="502"/>
        <v>0.20342889870032119</v>
      </c>
      <c r="EE201" s="78">
        <f t="shared" si="503"/>
        <v>0.20342889870032116</v>
      </c>
      <c r="EF201" s="78">
        <f t="shared" si="504"/>
        <v>0.13690589039149278</v>
      </c>
      <c r="EG201" s="78">
        <f t="shared" si="505"/>
        <v>6.7897542179778808E-2</v>
      </c>
      <c r="EH201" s="78">
        <f t="shared" si="506"/>
        <v>2.8099485542798373E-2</v>
      </c>
      <c r="EI201" s="78">
        <f t="shared" si="507"/>
        <v>2.8099485542798373E-2</v>
      </c>
      <c r="EJ201" s="78">
        <f t="shared" si="508"/>
        <v>2.8117070697852568E-2</v>
      </c>
      <c r="EK201" s="78">
        <f t="shared" si="509"/>
        <v>8.9418930672879787E-2</v>
      </c>
      <c r="EL201" s="78">
        <f t="shared" si="510"/>
        <v>0.1484315599854133</v>
      </c>
      <c r="EM201" s="78">
        <f t="shared" si="511"/>
        <v>0.20451436955380875</v>
      </c>
    </row>
    <row r="202" spans="1:143" x14ac:dyDescent="0.25">
      <c r="A202" s="79">
        <f t="shared" si="482"/>
        <v>8.3483902514654455E-4</v>
      </c>
      <c r="B202">
        <v>1991</v>
      </c>
      <c r="C202" s="79">
        <f t="shared" si="409"/>
        <v>0.30373752455037067</v>
      </c>
      <c r="D202" s="81">
        <f t="shared" si="483"/>
        <v>1E-3</v>
      </c>
      <c r="E202" s="74">
        <f t="shared" si="484"/>
        <v>0.21046347884650707</v>
      </c>
      <c r="F202">
        <v>1991</v>
      </c>
      <c r="G202" s="72">
        <v>257247</v>
      </c>
      <c r="H202" s="27">
        <v>0.10295108063429866</v>
      </c>
      <c r="I202" s="27">
        <v>7.6226045429498568E-2</v>
      </c>
      <c r="J202" s="27">
        <v>5.4031714932957817E-2</v>
      </c>
      <c r="K202" s="27">
        <v>8.430784301720444E-2</v>
      </c>
      <c r="L202" s="27">
        <v>9.1226351558195071E-3</v>
      </c>
      <c r="M202" s="82">
        <v>1E-3</v>
      </c>
      <c r="N202" s="27">
        <v>4.4694789689585504E-3</v>
      </c>
      <c r="O202" s="27">
        <v>8.877732198616298E-3</v>
      </c>
      <c r="P202" s="27">
        <v>2.9694483560888997E-3</v>
      </c>
      <c r="Q202" s="27">
        <v>0.21046347884650707</v>
      </c>
      <c r="R202" s="27">
        <v>1.9806526663809467E-2</v>
      </c>
      <c r="S202" s="27">
        <v>3.8755892977407704E-2</v>
      </c>
      <c r="T202" s="27">
        <v>0.11984938468132003</v>
      </c>
      <c r="U202" s="27">
        <v>3.9337537500765324E-2</v>
      </c>
      <c r="V202" s="27">
        <v>2.7551582685360924E-3</v>
      </c>
      <c r="W202" s="27">
        <v>3.1041449825506644E-2</v>
      </c>
      <c r="X202" s="82">
        <v>1E-3</v>
      </c>
      <c r="Y202" s="27">
        <v>4.521520847364232E-2</v>
      </c>
      <c r="Z202" s="27">
        <v>7.75423988244658E-2</v>
      </c>
      <c r="AA202" s="27">
        <v>5.5990938590583482E-2</v>
      </c>
      <c r="AB202" s="82">
        <v>1E-3</v>
      </c>
      <c r="AC202" s="82">
        <v>1E-3</v>
      </c>
      <c r="AD202" s="27">
        <v>1.1387987509949182E-2</v>
      </c>
      <c r="AE202" s="82">
        <v>1E-3</v>
      </c>
      <c r="AF202" s="82">
        <v>1E-3</v>
      </c>
      <c r="AG202" s="27">
        <v>4.8980591440641649E-3</v>
      </c>
      <c r="AH202" s="75">
        <f t="shared" si="410"/>
        <v>0.13241928319965712</v>
      </c>
      <c r="AI202" s="75">
        <f t="shared" si="411"/>
        <v>9.80446075430111E-2</v>
      </c>
      <c r="AJ202" s="75">
        <f t="shared" si="412"/>
        <v>6.9497482856792997E-2</v>
      </c>
      <c r="AK202" s="75">
        <f t="shared" si="413"/>
        <v>0.10843969846323394</v>
      </c>
      <c r="AL202" s="75">
        <f t="shared" si="414"/>
        <v>1.1733852629645504E-2</v>
      </c>
      <c r="AM202" s="80">
        <v>1E-3</v>
      </c>
      <c r="AN202" s="75">
        <f t="shared" si="416"/>
        <v>5.7488002816384002E-3</v>
      </c>
      <c r="AO202" s="75">
        <f t="shared" si="514"/>
        <v>1.1418849874487234E-2</v>
      </c>
      <c r="AP202" s="75">
        <f>P202*$G202/200000</f>
        <v>3.8194084062940061E-3</v>
      </c>
      <c r="AQ202" s="75">
        <f t="shared" si="418"/>
        <v>0.27070549271413702</v>
      </c>
      <c r="AR202" s="75">
        <f t="shared" si="419"/>
        <v>2.547584782342497E-2</v>
      </c>
      <c r="AS202" s="75">
        <f t="shared" si="420"/>
        <v>4.9849186003795995E-2</v>
      </c>
      <c r="AT202" s="75">
        <f t="shared" si="421"/>
        <v>0.15415447330557766</v>
      </c>
      <c r="AU202" s="75">
        <f t="shared" si="422"/>
        <v>5.0597317547296891E-2</v>
      </c>
      <c r="AV202" s="75">
        <f t="shared" si="512"/>
        <v>3.5437809955305211E-3</v>
      </c>
      <c r="AW202" s="75">
        <f t="shared" si="423"/>
        <v>3.9926599216310539E-2</v>
      </c>
      <c r="AX202" s="80">
        <v>1E-3</v>
      </c>
      <c r="AY202" s="75">
        <f t="shared" si="424"/>
        <v>5.8157383671095332E-2</v>
      </c>
      <c r="AZ202" s="75">
        <f t="shared" si="425"/>
        <v>9.9737747351986761E-2</v>
      </c>
      <c r="BA202" s="75">
        <f t="shared" si="426"/>
        <v>7.2017504898059137E-2</v>
      </c>
      <c r="BB202" s="80">
        <v>1E-3</v>
      </c>
      <c r="BC202" s="80">
        <v>1E-3</v>
      </c>
      <c r="BD202" s="75">
        <f t="shared" si="428"/>
        <v>1.4647628114859488E-2</v>
      </c>
      <c r="BE202" s="80">
        <v>1E-3</v>
      </c>
      <c r="BF202" s="80">
        <v>1E-3</v>
      </c>
      <c r="BG202" s="75">
        <f t="shared" si="513"/>
        <v>6.3000551031653709E-3</v>
      </c>
      <c r="BH202" s="75"/>
      <c r="BI202" s="73">
        <f t="shared" si="429"/>
        <v>4.3795631242812965</v>
      </c>
      <c r="BJ202" s="73">
        <f t="shared" si="430"/>
        <v>3.0316586918505077</v>
      </c>
      <c r="BK202" s="73">
        <f t="shared" si="431"/>
        <v>2.8595009882915412</v>
      </c>
      <c r="BL202" s="73">
        <f t="shared" si="432"/>
        <v>5.0100386919337101</v>
      </c>
      <c r="BM202" s="73">
        <f t="shared" si="433"/>
        <v>0.22548709266548608</v>
      </c>
      <c r="BN202" s="73">
        <f t="shared" si="434"/>
        <v>9.9606072762101538E-2</v>
      </c>
      <c r="BO202" s="73">
        <f t="shared" si="435"/>
        <v>3.5004066445581072</v>
      </c>
      <c r="BP202" s="73">
        <f t="shared" si="436"/>
        <v>6.1183246563808635E-2</v>
      </c>
      <c r="BQ202" s="73">
        <f t="shared" si="437"/>
        <v>0.54413471988933848</v>
      </c>
      <c r="BR202" s="73">
        <f t="shared" si="438"/>
        <v>5.5669683614292964</v>
      </c>
      <c r="BS202" s="73">
        <f t="shared" si="439"/>
        <v>0.75769011021922683</v>
      </c>
      <c r="BT202" s="73">
        <f t="shared" si="440"/>
        <v>0.79431049092963235</v>
      </c>
      <c r="BU202" s="73">
        <f t="shared" si="441"/>
        <v>6.3207908494964675</v>
      </c>
      <c r="BV202" s="73">
        <f t="shared" si="442"/>
        <v>1.2938031026904317</v>
      </c>
      <c r="BW202" s="73">
        <f t="shared" si="443"/>
        <v>5.2928832761991951E-2</v>
      </c>
      <c r="BX202" s="73">
        <f t="shared" si="444"/>
        <v>4.1114812942695069</v>
      </c>
      <c r="BY202" s="73">
        <f t="shared" si="445"/>
        <v>4.200000000000003E-2</v>
      </c>
      <c r="BZ202" s="73">
        <f t="shared" si="446"/>
        <v>3.3719365443227844</v>
      </c>
      <c r="CA202" s="73">
        <f t="shared" si="447"/>
        <v>4.7246294819553887</v>
      </c>
      <c r="CB202" s="73">
        <f t="shared" si="448"/>
        <v>2.0637934743352826</v>
      </c>
      <c r="CC202" s="73">
        <f t="shared" si="449"/>
        <v>4.200000000000003E-2</v>
      </c>
      <c r="CD202" s="73">
        <f t="shared" si="450"/>
        <v>5.4029842983971253E-2</v>
      </c>
      <c r="CE202" s="73">
        <f t="shared" si="451"/>
        <v>1.2569664745516873</v>
      </c>
      <c r="CF202" s="73">
        <f t="shared" si="452"/>
        <v>4.200000000000003E-2</v>
      </c>
      <c r="CG202" s="73">
        <f t="shared" si="453"/>
        <v>4.200000000000003E-2</v>
      </c>
      <c r="CH202" s="73">
        <f t="shared" si="454"/>
        <v>6.0191867258432154E-2</v>
      </c>
      <c r="CI202" s="73"/>
      <c r="CJ202" s="73">
        <f t="shared" si="455"/>
        <v>50.309100000000008</v>
      </c>
      <c r="CK202" s="73"/>
      <c r="CL202" s="78">
        <f t="shared" si="456"/>
        <v>8.7053100220065474E-2</v>
      </c>
      <c r="CM202" s="78">
        <f t="shared" si="457"/>
        <v>6.0260642544798203E-2</v>
      </c>
      <c r="CN202" s="78">
        <f t="shared" si="458"/>
        <v>5.6838643273116413E-2</v>
      </c>
      <c r="CO202" s="78">
        <f t="shared" si="459"/>
        <v>9.9585138512390592E-2</v>
      </c>
      <c r="CP202" s="78">
        <f t="shared" si="460"/>
        <v>4.4820339196186389E-3</v>
      </c>
      <c r="CQ202" s="78">
        <f t="shared" si="461"/>
        <v>1.979881825794966E-3</v>
      </c>
      <c r="CR202" s="78">
        <f t="shared" si="462"/>
        <v>6.9578001684747023E-2</v>
      </c>
      <c r="CS202" s="78">
        <f t="shared" si="463"/>
        <v>1.2161467123007294E-3</v>
      </c>
      <c r="CT202" s="78">
        <f t="shared" si="464"/>
        <v>1.0815830930971502E-2</v>
      </c>
      <c r="CU202" s="78">
        <f t="shared" si="465"/>
        <v>0.11065529618755444</v>
      </c>
      <c r="CV202" s="78">
        <f t="shared" si="466"/>
        <v>1.5060696975680875E-2</v>
      </c>
      <c r="CW202" s="78">
        <f t="shared" si="467"/>
        <v>1.5788604664556356E-2</v>
      </c>
      <c r="CX202" s="78">
        <f t="shared" si="468"/>
        <v>0.12563911597497204</v>
      </c>
      <c r="CY202" s="78">
        <f t="shared" si="469"/>
        <v>2.5717079070991761E-2</v>
      </c>
      <c r="CZ202" s="78">
        <f t="shared" si="470"/>
        <v>1.0520727415515671E-3</v>
      </c>
      <c r="DA202" s="78">
        <f t="shared" si="471"/>
        <v>8.1724405609909664E-2</v>
      </c>
      <c r="DB202" s="78">
        <f t="shared" si="472"/>
        <v>8.3483902514654455E-4</v>
      </c>
      <c r="DC202" s="78">
        <f t="shared" si="473"/>
        <v>6.7024386131391417E-2</v>
      </c>
      <c r="DD202" s="78">
        <f t="shared" si="474"/>
        <v>9.3912025497482329E-2</v>
      </c>
      <c r="DE202" s="78">
        <f t="shared" si="475"/>
        <v>4.1022269814711104E-2</v>
      </c>
      <c r="DF202" s="78">
        <f t="shared" si="476"/>
        <v>8.3483902514654455E-4</v>
      </c>
      <c r="DG202" s="78">
        <f t="shared" si="477"/>
        <v>1.0739576534656999E-3</v>
      </c>
      <c r="DH202" s="78">
        <f t="shared" si="478"/>
        <v>2.4984873006109971E-2</v>
      </c>
      <c r="DI202" s="78">
        <f t="shared" si="479"/>
        <v>8.3483902514654455E-4</v>
      </c>
      <c r="DJ202" s="78">
        <f t="shared" si="480"/>
        <v>8.3483902514654455E-4</v>
      </c>
      <c r="DK202" s="78">
        <f t="shared" si="481"/>
        <v>1.1964409472328495E-3</v>
      </c>
      <c r="DN202" s="78">
        <f t="shared" si="486"/>
        <v>0.30373752455037067</v>
      </c>
      <c r="DO202" s="78">
        <f t="shared" si="487"/>
        <v>0.22116645824992384</v>
      </c>
      <c r="DP202" s="78">
        <f t="shared" si="488"/>
        <v>0.16288569753092061</v>
      </c>
      <c r="DQ202" s="78">
        <f t="shared" si="489"/>
        <v>0.17562505594255123</v>
      </c>
      <c r="DR202" s="78">
        <f t="shared" si="490"/>
        <v>7.7256064142461361E-2</v>
      </c>
      <c r="DS202" s="78">
        <f t="shared" si="491"/>
        <v>8.3589861153814227E-2</v>
      </c>
      <c r="DT202" s="78">
        <f t="shared" si="492"/>
        <v>0.19226527551557371</v>
      </c>
      <c r="DU202" s="78">
        <f t="shared" si="493"/>
        <v>0.13774797080650755</v>
      </c>
      <c r="DV202" s="78">
        <f t="shared" si="494"/>
        <v>0.1523204287587632</v>
      </c>
      <c r="DW202" s="78">
        <f t="shared" si="495"/>
        <v>0.26714371380276369</v>
      </c>
      <c r="DX202" s="78">
        <f t="shared" si="496"/>
        <v>0.18220549668620104</v>
      </c>
      <c r="DY202" s="78">
        <f t="shared" si="497"/>
        <v>0.16819687245207174</v>
      </c>
      <c r="DZ202" s="78">
        <f t="shared" si="498"/>
        <v>0.23413267339742505</v>
      </c>
      <c r="EA202" s="78">
        <f t="shared" si="499"/>
        <v>0.10932839644759954</v>
      </c>
      <c r="EB202" s="78">
        <f t="shared" si="500"/>
        <v>0.15063570350799921</v>
      </c>
      <c r="EC202" s="78">
        <f t="shared" si="501"/>
        <v>0.24349565626392994</v>
      </c>
      <c r="ED202" s="78">
        <f t="shared" si="502"/>
        <v>0.20279352046873139</v>
      </c>
      <c r="EE202" s="78">
        <f t="shared" si="503"/>
        <v>0.20279352046873139</v>
      </c>
      <c r="EF202" s="78">
        <f t="shared" si="504"/>
        <v>0.13684309199080569</v>
      </c>
      <c r="EG202" s="78">
        <f t="shared" si="505"/>
        <v>6.7915939499433309E-2</v>
      </c>
      <c r="EH202" s="78">
        <f t="shared" si="506"/>
        <v>2.772850870986876E-2</v>
      </c>
      <c r="EI202" s="78">
        <f t="shared" si="507"/>
        <v>2.772850870986876E-2</v>
      </c>
      <c r="EJ202" s="78">
        <f t="shared" si="508"/>
        <v>2.7850992003635909E-2</v>
      </c>
      <c r="EK202" s="78">
        <f t="shared" si="509"/>
        <v>8.9919219217591412E-2</v>
      </c>
      <c r="EL202" s="78">
        <f t="shared" si="510"/>
        <v>0.14934502273724307</v>
      </c>
      <c r="EM202" s="78">
        <f t="shared" si="511"/>
        <v>0.20534882698521295</v>
      </c>
    </row>
    <row r="203" spans="1:143" x14ac:dyDescent="0.25">
      <c r="A203" s="79">
        <f t="shared" si="482"/>
        <v>8.3273855466216968E-4</v>
      </c>
      <c r="B203">
        <v>1992</v>
      </c>
      <c r="C203" s="79">
        <f t="shared" si="409"/>
        <v>0.30374252242377237</v>
      </c>
      <c r="D203" s="81">
        <f t="shared" si="483"/>
        <v>1E-3</v>
      </c>
      <c r="E203" s="74">
        <f t="shared" si="484"/>
        <v>0.23401963499830733</v>
      </c>
      <c r="F203">
        <v>1992</v>
      </c>
      <c r="G203" s="72">
        <v>264151</v>
      </c>
      <c r="H203" s="27">
        <v>8.0786630966669742E-2</v>
      </c>
      <c r="I203" s="27">
        <v>8.5895423629704856E-2</v>
      </c>
      <c r="J203" s="27">
        <v>5.4103960853106821E-2</v>
      </c>
      <c r="K203" s="27">
        <v>8.4756716831317511E-2</v>
      </c>
      <c r="L203" s="27">
        <v>9.9406025913273636E-3</v>
      </c>
      <c r="M203" s="82">
        <v>1E-3</v>
      </c>
      <c r="N203" s="27">
        <v>3.8777582864001478E-3</v>
      </c>
      <c r="O203" s="27">
        <v>1.4741636660203736E-2</v>
      </c>
      <c r="P203" s="82">
        <v>1E-3</v>
      </c>
      <c r="Q203" s="27">
        <v>0.23401963499830733</v>
      </c>
      <c r="R203" s="27">
        <v>2.1450774012864309E-2</v>
      </c>
      <c r="S203" s="27">
        <v>3.9608531068230084E-2</v>
      </c>
      <c r="T203" s="27">
        <v>0.11470162804296311</v>
      </c>
      <c r="U203" s="27">
        <v>4.3486289354630225E-2</v>
      </c>
      <c r="V203" s="27">
        <v>3.077585941587419E-3</v>
      </c>
      <c r="W203" s="27">
        <v>2.9760256055150341E-2</v>
      </c>
      <c r="X203" s="82">
        <v>1E-3</v>
      </c>
      <c r="Y203" s="27">
        <v>4.1824392946173024E-2</v>
      </c>
      <c r="Z203" s="27">
        <v>6.5583356415227889E-2</v>
      </c>
      <c r="AA203" s="27">
        <v>5.3919305696611575E-2</v>
      </c>
      <c r="AB203" s="82">
        <v>1E-3</v>
      </c>
      <c r="AC203" s="82">
        <v>1E-3</v>
      </c>
      <c r="AD203" s="27">
        <v>1.2525774782260794E-2</v>
      </c>
      <c r="AE203" s="82">
        <v>1E-3</v>
      </c>
      <c r="AF203" s="82">
        <v>1E-3</v>
      </c>
      <c r="AG203" s="27">
        <v>5.9397408672637181E-3</v>
      </c>
      <c r="AH203" s="75">
        <f t="shared" si="410"/>
        <v>0.10669934678238389</v>
      </c>
      <c r="AI203" s="75">
        <f t="shared" si="411"/>
        <v>0.11344681023605084</v>
      </c>
      <c r="AJ203" s="75">
        <f t="shared" si="412"/>
        <v>7.1458076816545105E-2</v>
      </c>
      <c r="AK203" s="75">
        <f t="shared" si="413"/>
        <v>0.11194285753854676</v>
      </c>
      <c r="AL203" s="75">
        <f t="shared" si="414"/>
        <v>1.3129100575508571E-2</v>
      </c>
      <c r="AM203" s="80">
        <v>1E-3</v>
      </c>
      <c r="AN203" s="75">
        <f t="shared" si="416"/>
        <v>5.1215686455544267E-3</v>
      </c>
      <c r="AO203" s="75">
        <f t="shared" si="514"/>
        <v>1.9470090327147388E-2</v>
      </c>
      <c r="AP203" s="80">
        <v>1E-3</v>
      </c>
      <c r="AQ203" s="75">
        <f t="shared" si="418"/>
        <v>0.30908260302218937</v>
      </c>
      <c r="AR203" s="75">
        <f t="shared" si="419"/>
        <v>2.83312170313606E-2</v>
      </c>
      <c r="AS203" s="75">
        <f t="shared" si="420"/>
        <v>5.2313165451020223E-2</v>
      </c>
      <c r="AT203" s="75">
        <f t="shared" si="421"/>
        <v>0.15149274874588373</v>
      </c>
      <c r="AU203" s="75">
        <f t="shared" si="422"/>
        <v>5.7434734096574638E-2</v>
      </c>
      <c r="AV203" s="75">
        <f t="shared" si="512"/>
        <v>4.0647370202812911E-3</v>
      </c>
      <c r="AW203" s="75">
        <f t="shared" si="423"/>
        <v>3.9306006986120086E-2</v>
      </c>
      <c r="AX203" s="80">
        <v>1E-3</v>
      </c>
      <c r="AY203" s="75">
        <f t="shared" si="424"/>
        <v>5.5239776105622751E-2</v>
      </c>
      <c r="AZ203" s="75">
        <f t="shared" si="425"/>
        <v>8.6619545902194311E-2</v>
      </c>
      <c r="BA203" s="75">
        <f t="shared" si="426"/>
        <v>7.1214192595328227E-2</v>
      </c>
      <c r="BB203" s="80">
        <v>1E-3</v>
      </c>
      <c r="BC203" s="80">
        <v>1E-3</v>
      </c>
      <c r="BD203" s="75">
        <f t="shared" si="428"/>
        <v>1.6543479672544856E-2</v>
      </c>
      <c r="BE203" s="80">
        <v>1E-3</v>
      </c>
      <c r="BF203" s="80">
        <v>1E-3</v>
      </c>
      <c r="BG203" s="75">
        <f t="shared" si="513"/>
        <v>7.8449424491428919E-3</v>
      </c>
      <c r="BH203" s="75"/>
      <c r="BI203" s="73">
        <f t="shared" si="429"/>
        <v>4.4862624710636805</v>
      </c>
      <c r="BJ203" s="73">
        <f t="shared" si="430"/>
        <v>3.1451055020865586</v>
      </c>
      <c r="BK203" s="73">
        <f t="shared" si="431"/>
        <v>2.9309590651080861</v>
      </c>
      <c r="BL203" s="73">
        <f t="shared" si="432"/>
        <v>5.1219815494722569</v>
      </c>
      <c r="BM203" s="73">
        <f t="shared" si="433"/>
        <v>0.23861619324099465</v>
      </c>
      <c r="BN203" s="73">
        <f t="shared" si="434"/>
        <v>0.10060607276210154</v>
      </c>
      <c r="BO203" s="73">
        <f t="shared" si="435"/>
        <v>3.5055282132036618</v>
      </c>
      <c r="BP203" s="73">
        <f t="shared" si="436"/>
        <v>8.0653336890956023E-2</v>
      </c>
      <c r="BQ203" s="73">
        <f t="shared" si="437"/>
        <v>0.54513471988933848</v>
      </c>
      <c r="BR203" s="73">
        <f t="shared" si="438"/>
        <v>5.876050964451486</v>
      </c>
      <c r="BS203" s="73">
        <f t="shared" si="439"/>
        <v>0.78602132725058738</v>
      </c>
      <c r="BT203" s="73">
        <f t="shared" si="440"/>
        <v>0.84662365638065262</v>
      </c>
      <c r="BU203" s="73">
        <f t="shared" si="441"/>
        <v>6.4722835982423517</v>
      </c>
      <c r="BV203" s="73">
        <f t="shared" si="442"/>
        <v>1.3512378367870064</v>
      </c>
      <c r="BW203" s="73">
        <f t="shared" si="443"/>
        <v>5.699356978227324E-2</v>
      </c>
      <c r="BX203" s="73">
        <f t="shared" si="444"/>
        <v>4.1507873012556269</v>
      </c>
      <c r="BY203" s="73">
        <f t="shared" si="445"/>
        <v>4.3000000000000031E-2</v>
      </c>
      <c r="BZ203" s="73">
        <f t="shared" si="446"/>
        <v>3.4271763204284071</v>
      </c>
      <c r="CA203" s="73">
        <f t="shared" si="447"/>
        <v>4.811249027857583</v>
      </c>
      <c r="CB203" s="73">
        <f t="shared" si="448"/>
        <v>2.1350076669306106</v>
      </c>
      <c r="CC203" s="73">
        <f t="shared" si="449"/>
        <v>4.3000000000000031E-2</v>
      </c>
      <c r="CD203" s="73">
        <f t="shared" si="450"/>
        <v>5.5029842983971254E-2</v>
      </c>
      <c r="CE203" s="73">
        <f t="shared" si="451"/>
        <v>1.2735099542242321</v>
      </c>
      <c r="CF203" s="73">
        <f t="shared" si="452"/>
        <v>4.3000000000000031E-2</v>
      </c>
      <c r="CG203" s="73">
        <f t="shared" si="453"/>
        <v>4.3000000000000031E-2</v>
      </c>
      <c r="CH203" s="73">
        <f t="shared" si="454"/>
        <v>6.8036809707575044E-2</v>
      </c>
      <c r="CI203" s="73"/>
      <c r="CJ203" s="73">
        <f t="shared" si="455"/>
        <v>51.636855000000004</v>
      </c>
      <c r="CK203" s="73"/>
      <c r="CL203" s="78">
        <f t="shared" si="456"/>
        <v>8.6881016883458145E-2</v>
      </c>
      <c r="CM203" s="78">
        <f t="shared" si="457"/>
        <v>6.0908153722502238E-2</v>
      </c>
      <c r="CN203" s="78">
        <f t="shared" si="458"/>
        <v>5.6760991061676508E-2</v>
      </c>
      <c r="CO203" s="78">
        <f t="shared" si="459"/>
        <v>9.9192360756135453E-2</v>
      </c>
      <c r="CP203" s="78">
        <f t="shared" si="460"/>
        <v>4.6210442762440627E-3</v>
      </c>
      <c r="CQ203" s="78">
        <f t="shared" si="461"/>
        <v>1.9483385028406849E-3</v>
      </c>
      <c r="CR203" s="78">
        <f t="shared" si="462"/>
        <v>6.7888104595131935E-2</v>
      </c>
      <c r="CS203" s="78">
        <f t="shared" si="463"/>
        <v>1.5619335625873423E-3</v>
      </c>
      <c r="CT203" s="78">
        <f t="shared" si="464"/>
        <v>1.0557086017135212E-2</v>
      </c>
      <c r="CU203" s="78">
        <f t="shared" si="465"/>
        <v>0.11379567877345523</v>
      </c>
      <c r="CV203" s="78">
        <f t="shared" si="466"/>
        <v>1.5222099162518463E-2</v>
      </c>
      <c r="CW203" s="78">
        <f t="shared" si="467"/>
        <v>1.6395724650168034E-2</v>
      </c>
      <c r="CX203" s="78">
        <f t="shared" si="468"/>
        <v>0.12534232765032555</v>
      </c>
      <c r="CY203" s="78">
        <f t="shared" si="469"/>
        <v>2.6168089376996453E-2</v>
      </c>
      <c r="CZ203" s="78">
        <f t="shared" si="470"/>
        <v>1.1037382075704113E-3</v>
      </c>
      <c r="DA203" s="78">
        <f t="shared" si="471"/>
        <v>8.038420041762083E-2</v>
      </c>
      <c r="DB203" s="78">
        <f t="shared" si="472"/>
        <v>8.3273855466216968E-4</v>
      </c>
      <c r="DC203" s="78">
        <f t="shared" si="473"/>
        <v>6.6370740828975872E-2</v>
      </c>
      <c r="DD203" s="78">
        <f t="shared" si="474"/>
        <v>9.3174710734369517E-2</v>
      </c>
      <c r="DE203" s="78">
        <f t="shared" si="475"/>
        <v>4.134658601749875E-2</v>
      </c>
      <c r="DF203" s="78">
        <f t="shared" si="476"/>
        <v>8.3273855466216968E-4</v>
      </c>
      <c r="DG203" s="78">
        <f t="shared" si="477"/>
        <v>1.0657086490641471E-3</v>
      </c>
      <c r="DH203" s="78">
        <f t="shared" si="478"/>
        <v>2.4662810200664468E-2</v>
      </c>
      <c r="DI203" s="78">
        <f t="shared" si="479"/>
        <v>8.3273855466216968E-4</v>
      </c>
      <c r="DJ203" s="78">
        <f t="shared" si="480"/>
        <v>8.3273855466216968E-4</v>
      </c>
      <c r="DK203" s="78">
        <f t="shared" si="481"/>
        <v>1.3176017344118855E-3</v>
      </c>
      <c r="DN203" s="78">
        <f t="shared" si="486"/>
        <v>0.30374252242377237</v>
      </c>
      <c r="DO203" s="78">
        <f t="shared" si="487"/>
        <v>0.22148254981655827</v>
      </c>
      <c r="DP203" s="78">
        <f t="shared" si="488"/>
        <v>0.1625227345968967</v>
      </c>
      <c r="DQ203" s="78">
        <f t="shared" si="489"/>
        <v>0.17364984813035211</v>
      </c>
      <c r="DR203" s="78">
        <f t="shared" si="490"/>
        <v>7.6019420936804027E-2</v>
      </c>
      <c r="DS203" s="78">
        <f t="shared" si="491"/>
        <v>8.1955462677695171E-2</v>
      </c>
      <c r="DT203" s="78">
        <f t="shared" si="492"/>
        <v>0.1938028029483097</v>
      </c>
      <c r="DU203" s="78">
        <f t="shared" si="493"/>
        <v>0.14113679751569624</v>
      </c>
      <c r="DV203" s="78">
        <f t="shared" si="494"/>
        <v>0.15597058860327695</v>
      </c>
      <c r="DW203" s="78">
        <f t="shared" si="495"/>
        <v>0.27075583023646727</v>
      </c>
      <c r="DX203" s="78">
        <f t="shared" si="496"/>
        <v>0.1831282408400085</v>
      </c>
      <c r="DY203" s="78">
        <f t="shared" si="497"/>
        <v>0.16900987988506042</v>
      </c>
      <c r="DZ203" s="78">
        <f t="shared" si="498"/>
        <v>0.2329983556525132</v>
      </c>
      <c r="EA203" s="78">
        <f t="shared" si="499"/>
        <v>0.10848876655684986</v>
      </c>
      <c r="EB203" s="78">
        <f t="shared" si="500"/>
        <v>0.14869141800882929</v>
      </c>
      <c r="EC203" s="78">
        <f t="shared" si="501"/>
        <v>0.24076239053562837</v>
      </c>
      <c r="ED203" s="78">
        <f t="shared" si="502"/>
        <v>0.2017247761355063</v>
      </c>
      <c r="EE203" s="78">
        <f t="shared" si="503"/>
        <v>0.2017247761355063</v>
      </c>
      <c r="EF203" s="78">
        <f t="shared" si="504"/>
        <v>0.13641974395559459</v>
      </c>
      <c r="EG203" s="78">
        <f t="shared" si="505"/>
        <v>6.7907843421889533E-2</v>
      </c>
      <c r="EH203" s="78">
        <f t="shared" si="506"/>
        <v>2.7393995959052956E-2</v>
      </c>
      <c r="EI203" s="78">
        <f t="shared" si="507"/>
        <v>2.7393995959052956E-2</v>
      </c>
      <c r="EJ203" s="78">
        <f t="shared" si="508"/>
        <v>2.7645889044400695E-2</v>
      </c>
      <c r="EK203" s="78">
        <f t="shared" si="509"/>
        <v>8.9864095727194365E-2</v>
      </c>
      <c r="EL203" s="78">
        <f t="shared" si="510"/>
        <v>0.14993951089503443</v>
      </c>
      <c r="EM203" s="78">
        <f t="shared" si="511"/>
        <v>0.20586776340204876</v>
      </c>
    </row>
    <row r="204" spans="1:143" x14ac:dyDescent="0.25">
      <c r="A204" s="79">
        <f t="shared" si="482"/>
        <v>8.3106678754910914E-4</v>
      </c>
      <c r="B204">
        <v>1993</v>
      </c>
      <c r="C204" s="79">
        <f t="shared" si="409"/>
        <v>0.30350951847839208</v>
      </c>
      <c r="D204" s="81">
        <f t="shared" si="483"/>
        <v>1E-3</v>
      </c>
      <c r="E204" s="74">
        <f t="shared" si="484"/>
        <v>0.24589535552290295</v>
      </c>
      <c r="F204">
        <v>1993</v>
      </c>
      <c r="G204" s="72">
        <v>260229</v>
      </c>
      <c r="H204" s="27">
        <v>9.8096211588832818E-2</v>
      </c>
      <c r="I204" s="27">
        <v>5.7241423369322177E-2</v>
      </c>
      <c r="J204" s="27">
        <v>5.6442854404906408E-2</v>
      </c>
      <c r="K204" s="27">
        <v>8.3881684022232159E-2</v>
      </c>
      <c r="L204" s="27">
        <v>1.1499393087587044E-2</v>
      </c>
      <c r="M204" s="82">
        <v>1E-3</v>
      </c>
      <c r="N204" s="27">
        <v>4.1206158563853578E-3</v>
      </c>
      <c r="O204" s="27">
        <v>1.7760173768606658E-2</v>
      </c>
      <c r="P204" s="27">
        <v>2.9067910304733918E-3</v>
      </c>
      <c r="Q204" s="27">
        <v>0.24589535552290295</v>
      </c>
      <c r="R204" s="27">
        <v>1.9005941353095253E-2</v>
      </c>
      <c r="S204" s="27">
        <v>4.6157286143231328E-2</v>
      </c>
      <c r="T204" s="27">
        <v>0.10349453778828339</v>
      </c>
      <c r="U204" s="27">
        <v>4.5199003385932413E-2</v>
      </c>
      <c r="V204" s="27">
        <v>4.1206158563853578E-3</v>
      </c>
      <c r="W204" s="27">
        <v>2.7183287548712708E-2</v>
      </c>
      <c r="X204" s="82">
        <v>1E-3</v>
      </c>
      <c r="Y204" s="27">
        <v>3.6893886156008436E-2</v>
      </c>
      <c r="Z204" s="27">
        <v>6.8389446112566282E-2</v>
      </c>
      <c r="AA204" s="27">
        <v>5.030984475819332E-2</v>
      </c>
      <c r="AB204" s="82">
        <v>1E-3</v>
      </c>
      <c r="AC204" s="82">
        <v>1E-3</v>
      </c>
      <c r="AD204" s="27">
        <v>1.4470069635213696E-2</v>
      </c>
      <c r="AE204" s="82">
        <v>1E-3</v>
      </c>
      <c r="AF204" s="82">
        <v>1E-3</v>
      </c>
      <c r="AG204" s="27">
        <v>6.9315786111288575E-3</v>
      </c>
      <c r="AH204" s="75">
        <f t="shared" si="410"/>
        <v>0.12763739522775189</v>
      </c>
      <c r="AI204" s="75">
        <f t="shared" si="411"/>
        <v>7.4479391809876699E-2</v>
      </c>
      <c r="AJ204" s="75">
        <f t="shared" si="412"/>
        <v>7.3440337794671948E-2</v>
      </c>
      <c r="AK204" s="75">
        <f t="shared" si="413"/>
        <v>0.10914223375710726</v>
      </c>
      <c r="AL204" s="75">
        <f t="shared" si="414"/>
        <v>1.4962377818948444E-2</v>
      </c>
      <c r="AM204" s="80">
        <v>1E-3</v>
      </c>
      <c r="AN204" s="75">
        <f t="shared" si="416"/>
        <v>5.3615187184565261E-3</v>
      </c>
      <c r="AO204" s="75">
        <f t="shared" si="514"/>
        <v>2.310856129815371E-2</v>
      </c>
      <c r="AP204" s="75">
        <f>P204*$G204/200000</f>
        <v>3.7821566153453012E-3</v>
      </c>
      <c r="AQ204" s="75">
        <f t="shared" si="418"/>
        <v>0.31994551236184759</v>
      </c>
      <c r="AR204" s="75">
        <f t="shared" si="419"/>
        <v>2.472948556187312E-2</v>
      </c>
      <c r="AS204" s="75">
        <f t="shared" si="420"/>
        <v>6.005732207883472E-2</v>
      </c>
      <c r="AT204" s="75">
        <f t="shared" si="421"/>
        <v>0.13466140037053601</v>
      </c>
      <c r="AU204" s="75">
        <f t="shared" si="422"/>
        <v>5.8810457260589026E-2</v>
      </c>
      <c r="AV204" s="75">
        <f t="shared" si="512"/>
        <v>5.3615187184565261E-3</v>
      </c>
      <c r="AW204" s="75">
        <f t="shared" si="423"/>
        <v>3.5369398677569795E-2</v>
      </c>
      <c r="AX204" s="80">
        <v>1E-3</v>
      </c>
      <c r="AY204" s="75">
        <f t="shared" si="424"/>
        <v>4.8004295502459597E-2</v>
      </c>
      <c r="AZ204" s="75">
        <f t="shared" si="425"/>
        <v>8.8984585862135063E-2</v>
      </c>
      <c r="BA204" s="75">
        <f t="shared" si="426"/>
        <v>6.5460402957899455E-2</v>
      </c>
      <c r="BB204" s="80">
        <v>1E-3</v>
      </c>
      <c r="BC204" s="80">
        <v>1E-3</v>
      </c>
      <c r="BD204" s="75">
        <f t="shared" si="428"/>
        <v>1.8827658755510124E-2</v>
      </c>
      <c r="BE204" s="80">
        <v>1E-3</v>
      </c>
      <c r="BF204" s="80">
        <v>1E-3</v>
      </c>
      <c r="BG204" s="75">
        <f t="shared" si="513"/>
        <v>9.0189888519772565E-3</v>
      </c>
      <c r="BH204" s="75"/>
      <c r="BI204" s="73">
        <f t="shared" si="429"/>
        <v>4.6138998662914323</v>
      </c>
      <c r="BJ204" s="73">
        <f t="shared" si="430"/>
        <v>3.2195848938964353</v>
      </c>
      <c r="BK204" s="73">
        <f t="shared" si="431"/>
        <v>3.0043994029027581</v>
      </c>
      <c r="BL204" s="73">
        <f t="shared" si="432"/>
        <v>5.2311237832293642</v>
      </c>
      <c r="BM204" s="73">
        <f t="shared" si="433"/>
        <v>0.25357857105994308</v>
      </c>
      <c r="BN204" s="73">
        <f t="shared" si="434"/>
        <v>0.10160607276210154</v>
      </c>
      <c r="BO204" s="73">
        <f t="shared" si="435"/>
        <v>3.5108897319221182</v>
      </c>
      <c r="BP204" s="73">
        <f t="shared" si="436"/>
        <v>0.10376189818910973</v>
      </c>
      <c r="BQ204" s="73">
        <f t="shared" si="437"/>
        <v>0.54891687650468379</v>
      </c>
      <c r="BR204" s="73">
        <f t="shared" si="438"/>
        <v>6.1959964768133338</v>
      </c>
      <c r="BS204" s="73">
        <f t="shared" si="439"/>
        <v>0.81075081281246053</v>
      </c>
      <c r="BT204" s="73">
        <f t="shared" si="440"/>
        <v>0.90668097845948736</v>
      </c>
      <c r="BU204" s="73">
        <f t="shared" si="441"/>
        <v>6.6069449986128879</v>
      </c>
      <c r="BV204" s="73">
        <f t="shared" si="442"/>
        <v>1.4100482940475954</v>
      </c>
      <c r="BW204" s="73">
        <f t="shared" si="443"/>
        <v>6.2355088500729766E-2</v>
      </c>
      <c r="BX204" s="73">
        <f t="shared" si="444"/>
        <v>4.1861566999331963</v>
      </c>
      <c r="BY204" s="73">
        <f t="shared" si="445"/>
        <v>4.4000000000000032E-2</v>
      </c>
      <c r="BZ204" s="73">
        <f t="shared" si="446"/>
        <v>3.4751806159308667</v>
      </c>
      <c r="CA204" s="73">
        <f t="shared" si="447"/>
        <v>4.9002336137197178</v>
      </c>
      <c r="CB204" s="73">
        <f t="shared" si="448"/>
        <v>2.20046806988851</v>
      </c>
      <c r="CC204" s="73">
        <f t="shared" si="449"/>
        <v>4.4000000000000032E-2</v>
      </c>
      <c r="CD204" s="73">
        <f t="shared" si="450"/>
        <v>5.6029842983971255E-2</v>
      </c>
      <c r="CE204" s="73">
        <f t="shared" si="451"/>
        <v>1.2923376129797421</v>
      </c>
      <c r="CF204" s="73">
        <f t="shared" si="452"/>
        <v>4.4000000000000032E-2</v>
      </c>
      <c r="CG204" s="73">
        <f t="shared" si="453"/>
        <v>4.4000000000000032E-2</v>
      </c>
      <c r="CH204" s="73">
        <f t="shared" si="454"/>
        <v>7.7055798559552302E-2</v>
      </c>
      <c r="CI204" s="73"/>
      <c r="CJ204" s="73">
        <f t="shared" si="455"/>
        <v>52.943999999999996</v>
      </c>
      <c r="CK204" s="73"/>
      <c r="CL204" s="78">
        <f t="shared" si="456"/>
        <v>8.7146794089820054E-2</v>
      </c>
      <c r="CM204" s="78">
        <f t="shared" si="457"/>
        <v>6.0811138068457907E-2</v>
      </c>
      <c r="CN204" s="78">
        <f t="shared" si="458"/>
        <v>5.6746740006473978E-2</v>
      </c>
      <c r="CO204" s="78">
        <f t="shared" si="459"/>
        <v>9.8804846313640157E-2</v>
      </c>
      <c r="CP204" s="78">
        <f t="shared" si="460"/>
        <v>4.7895620100472779E-3</v>
      </c>
      <c r="CQ204" s="78">
        <f t="shared" si="461"/>
        <v>1.9191234655881978E-3</v>
      </c>
      <c r="CR204" s="78">
        <f t="shared" si="462"/>
        <v>6.6313269339719677E-2</v>
      </c>
      <c r="CS204" s="78">
        <f t="shared" si="463"/>
        <v>1.9598424408641159E-3</v>
      </c>
      <c r="CT204" s="78">
        <f t="shared" si="464"/>
        <v>1.0367876936096325E-2</v>
      </c>
      <c r="CU204" s="78">
        <f t="shared" si="465"/>
        <v>0.11702924744661028</v>
      </c>
      <c r="CV204" s="78">
        <f t="shared" si="466"/>
        <v>1.5313365306974551E-2</v>
      </c>
      <c r="CW204" s="78">
        <f t="shared" si="467"/>
        <v>1.7125282911368379E-2</v>
      </c>
      <c r="CX204" s="78">
        <f t="shared" si="468"/>
        <v>0.12479119444342869</v>
      </c>
      <c r="CY204" s="78">
        <f t="shared" si="469"/>
        <v>2.6632825136891726E-2</v>
      </c>
      <c r="CZ204" s="78">
        <f t="shared" si="470"/>
        <v>1.1777555247191329E-3</v>
      </c>
      <c r="DA204" s="78">
        <f t="shared" si="471"/>
        <v>7.9067631836151342E-2</v>
      </c>
      <c r="DB204" s="78">
        <f t="shared" si="472"/>
        <v>8.3106678754910914E-4</v>
      </c>
      <c r="DC204" s="78">
        <f t="shared" si="473"/>
        <v>6.5638799787149954E-2</v>
      </c>
      <c r="DD204" s="78">
        <f t="shared" si="474"/>
        <v>9.2555031990777387E-2</v>
      </c>
      <c r="DE204" s="78">
        <f t="shared" si="475"/>
        <v>4.15621802260598E-2</v>
      </c>
      <c r="DF204" s="78">
        <f t="shared" si="476"/>
        <v>8.3106678754910914E-4</v>
      </c>
      <c r="DG204" s="78">
        <f t="shared" si="477"/>
        <v>1.0582850367174988E-3</v>
      </c>
      <c r="DH204" s="78">
        <f t="shared" si="478"/>
        <v>2.4409519737453578E-2</v>
      </c>
      <c r="DI204" s="78">
        <f t="shared" si="479"/>
        <v>8.3106678754910914E-4</v>
      </c>
      <c r="DJ204" s="78">
        <f t="shared" si="480"/>
        <v>8.3106678754910914E-4</v>
      </c>
      <c r="DK204" s="78">
        <f t="shared" si="481"/>
        <v>1.455420794793599E-3</v>
      </c>
      <c r="DN204" s="78">
        <f t="shared" si="486"/>
        <v>0.30350951847839208</v>
      </c>
      <c r="DO204" s="78">
        <f t="shared" si="487"/>
        <v>0.22115228639861931</v>
      </c>
      <c r="DP204" s="78">
        <f t="shared" si="488"/>
        <v>0.16226027179574959</v>
      </c>
      <c r="DQ204" s="78">
        <f t="shared" si="489"/>
        <v>0.17182680112899532</v>
      </c>
      <c r="DR204" s="78">
        <f t="shared" si="490"/>
        <v>7.4981797256219271E-2</v>
      </c>
      <c r="DS204" s="78">
        <f t="shared" si="491"/>
        <v>8.0560112182268315E-2</v>
      </c>
      <c r="DT204" s="78">
        <f t="shared" si="492"/>
        <v>0.19567023616329038</v>
      </c>
      <c r="DU204" s="78">
        <f t="shared" si="493"/>
        <v>0.14467033213054528</v>
      </c>
      <c r="DV204" s="78">
        <f t="shared" si="494"/>
        <v>0.15983577260104956</v>
      </c>
      <c r="DW204" s="78">
        <f t="shared" si="495"/>
        <v>0.2742590901083819</v>
      </c>
      <c r="DX204" s="78">
        <f t="shared" si="496"/>
        <v>0.18386266779866334</v>
      </c>
      <c r="DY204" s="78">
        <f t="shared" si="497"/>
        <v>0.16972705801640792</v>
      </c>
      <c r="DZ204" s="78">
        <f t="shared" si="498"/>
        <v>0.2316694069411909</v>
      </c>
      <c r="EA204" s="78">
        <f t="shared" si="499"/>
        <v>0.10770927928531131</v>
      </c>
      <c r="EB204" s="78">
        <f t="shared" si="500"/>
        <v>0.14671525393556956</v>
      </c>
      <c r="EC204" s="78">
        <f t="shared" si="501"/>
        <v>0.23809253040162778</v>
      </c>
      <c r="ED204" s="78">
        <f t="shared" si="502"/>
        <v>0.20058707879153626</v>
      </c>
      <c r="EE204" s="78">
        <f t="shared" si="503"/>
        <v>0.20058707879153623</v>
      </c>
      <c r="EF204" s="78">
        <f t="shared" si="504"/>
        <v>0.13600656404110381</v>
      </c>
      <c r="EG204" s="78">
        <f t="shared" si="505"/>
        <v>6.7861051787779986E-2</v>
      </c>
      <c r="EH204" s="78">
        <f t="shared" si="506"/>
        <v>2.7129938349269293E-2</v>
      </c>
      <c r="EI204" s="78">
        <f t="shared" si="507"/>
        <v>2.7129938349269293E-2</v>
      </c>
      <c r="EJ204" s="78">
        <f t="shared" si="508"/>
        <v>2.7527074107345392E-2</v>
      </c>
      <c r="EK204" s="78">
        <f t="shared" si="509"/>
        <v>9.0264348459711874E-2</v>
      </c>
      <c r="EL204" s="78">
        <f t="shared" si="510"/>
        <v>0.15024441974062067</v>
      </c>
      <c r="EM204" s="78">
        <f t="shared" si="511"/>
        <v>0.20616009295954554</v>
      </c>
    </row>
    <row r="205" spans="1:143" x14ac:dyDescent="0.25">
      <c r="A205" s="79">
        <f t="shared" si="482"/>
        <v>8.2964211727986931E-4</v>
      </c>
      <c r="B205">
        <v>1994</v>
      </c>
      <c r="C205" s="79">
        <f t="shared" si="409"/>
        <v>0.30378704154304964</v>
      </c>
      <c r="D205" s="81">
        <f t="shared" si="483"/>
        <v>1E-3</v>
      </c>
      <c r="E205" s="74">
        <f t="shared" si="484"/>
        <v>0.26181008902077152</v>
      </c>
      <c r="F205">
        <v>1994</v>
      </c>
      <c r="G205" s="72">
        <v>258051</v>
      </c>
      <c r="H205" s="27">
        <v>9.7507418397626111E-2</v>
      </c>
      <c r="I205" s="27">
        <v>8.1810089020771512E-2</v>
      </c>
      <c r="J205" s="27">
        <v>5.9910979228486649E-2</v>
      </c>
      <c r="K205" s="27">
        <v>7.7359050445103855E-2</v>
      </c>
      <c r="L205" s="27">
        <v>8.9317507418397619E-3</v>
      </c>
      <c r="M205" s="82">
        <v>1E-3</v>
      </c>
      <c r="N205" s="27">
        <v>4.8367952522255196E-3</v>
      </c>
      <c r="O205" s="27">
        <v>2.0118694362017804E-2</v>
      </c>
      <c r="P205" s="27">
        <v>2.7002967359050444E-3</v>
      </c>
      <c r="Q205" s="27">
        <v>0.26181008902077152</v>
      </c>
      <c r="R205" s="27">
        <v>1.8605341246290801E-2</v>
      </c>
      <c r="S205" s="27">
        <v>4.7121661721068249E-2</v>
      </c>
      <c r="T205" s="27">
        <v>7.4955489614243323E-2</v>
      </c>
      <c r="U205" s="27">
        <v>4.6172106824925813E-2</v>
      </c>
      <c r="V205" s="27">
        <v>4.154302670623145E-3</v>
      </c>
      <c r="W205" s="27">
        <v>2.7477744807121663E-2</v>
      </c>
      <c r="X205" s="82">
        <v>1E-3</v>
      </c>
      <c r="Y205" s="27">
        <v>3.6528189910979225E-2</v>
      </c>
      <c r="Z205" s="27">
        <v>6.0830860534124627E-2</v>
      </c>
      <c r="AA205" s="27">
        <v>4.6201780415430264E-2</v>
      </c>
      <c r="AB205" s="82">
        <v>1E-3</v>
      </c>
      <c r="AC205" s="82">
        <v>1E-3</v>
      </c>
      <c r="AD205" s="27">
        <v>1.2967359050445104E-2</v>
      </c>
      <c r="AE205" s="82">
        <v>1E-3</v>
      </c>
      <c r="AF205" s="82">
        <v>1E-3</v>
      </c>
      <c r="AG205" s="27">
        <v>0.01</v>
      </c>
      <c r="AH205" s="75">
        <f t="shared" si="410"/>
        <v>0.12580943412462908</v>
      </c>
      <c r="AI205" s="75">
        <f t="shared" si="411"/>
        <v>0.10555587640949554</v>
      </c>
      <c r="AJ205" s="75">
        <f t="shared" si="412"/>
        <v>7.7300440504451048E-2</v>
      </c>
      <c r="AK205" s="75">
        <f t="shared" si="413"/>
        <v>9.9812901632047465E-2</v>
      </c>
      <c r="AL205" s="75">
        <f t="shared" si="414"/>
        <v>1.1524236053412462E-2</v>
      </c>
      <c r="AM205" s="80">
        <v>1E-3</v>
      </c>
      <c r="AN205" s="75">
        <f t="shared" si="416"/>
        <v>6.2406992581602377E-3</v>
      </c>
      <c r="AO205" s="75">
        <f t="shared" si="514"/>
        <v>2.5958245994065283E-2</v>
      </c>
      <c r="AP205" s="75">
        <f>P205*$G205/200000</f>
        <v>3.4840713649851632E-3</v>
      </c>
      <c r="AQ205" s="75">
        <f t="shared" si="418"/>
        <v>0.3378017764094956</v>
      </c>
      <c r="AR205" s="75">
        <f t="shared" si="419"/>
        <v>2.4005634569732939E-2</v>
      </c>
      <c r="AS205" s="75">
        <f t="shared" si="420"/>
        <v>6.0798959643916912E-2</v>
      </c>
      <c r="AT205" s="75">
        <f t="shared" si="421"/>
        <v>9.6711695252225532E-2</v>
      </c>
      <c r="AU205" s="75">
        <f t="shared" si="422"/>
        <v>5.9573791691394651E-2</v>
      </c>
      <c r="AV205" s="75">
        <f t="shared" si="512"/>
        <v>5.3601097922848654E-3</v>
      </c>
      <c r="AW205" s="75">
        <f t="shared" si="423"/>
        <v>3.5453297626112761E-2</v>
      </c>
      <c r="AX205" s="80">
        <v>1E-3</v>
      </c>
      <c r="AY205" s="75">
        <f t="shared" si="424"/>
        <v>4.7130679673590505E-2</v>
      </c>
      <c r="AZ205" s="75">
        <f t="shared" si="425"/>
        <v>7.8487321958456965E-2</v>
      </c>
      <c r="BA205" s="75">
        <f t="shared" si="426"/>
        <v>5.9612078189910975E-2</v>
      </c>
      <c r="BB205" s="80">
        <v>1E-3</v>
      </c>
      <c r="BC205" s="80">
        <v>1E-3</v>
      </c>
      <c r="BD205" s="75">
        <f t="shared" si="428"/>
        <v>1.6731199851632048E-2</v>
      </c>
      <c r="BE205" s="80">
        <v>1E-3</v>
      </c>
      <c r="BF205" s="80">
        <v>1E-3</v>
      </c>
      <c r="BG205" s="75">
        <f t="shared" si="513"/>
        <v>1.290255E-2</v>
      </c>
      <c r="BH205" s="75"/>
      <c r="BI205" s="73">
        <f t="shared" si="429"/>
        <v>4.7397093004160613</v>
      </c>
      <c r="BJ205" s="73">
        <f t="shared" si="430"/>
        <v>3.3251407703059308</v>
      </c>
      <c r="BK205" s="73">
        <f t="shared" si="431"/>
        <v>3.0816998434072089</v>
      </c>
      <c r="BL205" s="73">
        <f t="shared" si="432"/>
        <v>5.3309366848614115</v>
      </c>
      <c r="BM205" s="73">
        <f t="shared" si="433"/>
        <v>0.26510280711335554</v>
      </c>
      <c r="BN205" s="73">
        <f t="shared" si="434"/>
        <v>0.10260607276210154</v>
      </c>
      <c r="BO205" s="73">
        <f t="shared" si="435"/>
        <v>3.5171304311802785</v>
      </c>
      <c r="BP205" s="73">
        <f t="shared" si="436"/>
        <v>0.12972014418317501</v>
      </c>
      <c r="BQ205" s="73">
        <f t="shared" si="437"/>
        <v>0.55240094786966898</v>
      </c>
      <c r="BR205" s="73">
        <f t="shared" si="438"/>
        <v>6.5337982532228294</v>
      </c>
      <c r="BS205" s="73">
        <f t="shared" si="439"/>
        <v>0.83475644738219346</v>
      </c>
      <c r="BT205" s="73">
        <f t="shared" si="440"/>
        <v>0.96747993810340427</v>
      </c>
      <c r="BU205" s="73">
        <f t="shared" si="441"/>
        <v>6.7036566938651134</v>
      </c>
      <c r="BV205" s="73">
        <f t="shared" si="442"/>
        <v>1.4696220857389899</v>
      </c>
      <c r="BW205" s="73">
        <f t="shared" si="443"/>
        <v>6.7715198293014631E-2</v>
      </c>
      <c r="BX205" s="73">
        <f t="shared" si="444"/>
        <v>4.2216099975593089</v>
      </c>
      <c r="BY205" s="73">
        <f t="shared" si="445"/>
        <v>4.5000000000000033E-2</v>
      </c>
      <c r="BZ205" s="73">
        <f t="shared" si="446"/>
        <v>3.5223112956044571</v>
      </c>
      <c r="CA205" s="73">
        <f t="shared" si="447"/>
        <v>4.978720935678175</v>
      </c>
      <c r="CB205" s="73">
        <f t="shared" si="448"/>
        <v>2.2600801480784209</v>
      </c>
      <c r="CC205" s="73">
        <f t="shared" si="449"/>
        <v>4.5000000000000033E-2</v>
      </c>
      <c r="CD205" s="73">
        <f t="shared" si="450"/>
        <v>5.7029842983971256E-2</v>
      </c>
      <c r="CE205" s="73">
        <f t="shared" si="451"/>
        <v>1.3090688128313741</v>
      </c>
      <c r="CF205" s="73">
        <f t="shared" si="452"/>
        <v>4.5000000000000033E-2</v>
      </c>
      <c r="CG205" s="73">
        <f t="shared" si="453"/>
        <v>4.5000000000000033E-2</v>
      </c>
      <c r="CH205" s="73">
        <f t="shared" si="454"/>
        <v>8.9958348559552301E-2</v>
      </c>
      <c r="CI205" s="73"/>
      <c r="CJ205" s="73">
        <f t="shared" si="455"/>
        <v>54.240255000000019</v>
      </c>
      <c r="CK205" s="73"/>
      <c r="CL205" s="78">
        <f t="shared" si="456"/>
        <v>8.7383610206405921E-2</v>
      </c>
      <c r="CM205" s="78">
        <f t="shared" si="457"/>
        <v>6.1303929531782798E-2</v>
      </c>
      <c r="CN205" s="78">
        <f t="shared" si="458"/>
        <v>5.6815732953453262E-2</v>
      </c>
      <c r="CO205" s="78">
        <f t="shared" si="459"/>
        <v>9.8283768851407674E-2</v>
      </c>
      <c r="CP205" s="78">
        <f t="shared" si="460"/>
        <v>4.8875656486746877E-3</v>
      </c>
      <c r="CQ205" s="78">
        <f t="shared" si="461"/>
        <v>1.8916959878249374E-3</v>
      </c>
      <c r="CR205" s="78">
        <f t="shared" si="462"/>
        <v>6.4843545281641421E-2</v>
      </c>
      <c r="CS205" s="78">
        <f t="shared" si="463"/>
        <v>2.3915843349773145E-3</v>
      </c>
      <c r="CT205" s="78">
        <f t="shared" si="464"/>
        <v>1.0184335377288857E-2</v>
      </c>
      <c r="CU205" s="78">
        <f t="shared" si="465"/>
        <v>0.12046031592629546</v>
      </c>
      <c r="CV205" s="78">
        <f t="shared" si="466"/>
        <v>1.538998014264854E-2</v>
      </c>
      <c r="CW205" s="78">
        <f t="shared" si="467"/>
        <v>1.7836935650531214E-2</v>
      </c>
      <c r="CX205" s="78">
        <f t="shared" si="468"/>
        <v>0.12359190962256927</v>
      </c>
      <c r="CY205" s="78">
        <f t="shared" si="469"/>
        <v>2.7094675084750049E-2</v>
      </c>
      <c r="CZ205" s="78">
        <f t="shared" si="470"/>
        <v>1.248430677418729E-3</v>
      </c>
      <c r="DA205" s="78">
        <f t="shared" si="471"/>
        <v>7.7831676815665912E-2</v>
      </c>
      <c r="DB205" s="78">
        <f t="shared" si="472"/>
        <v>8.2964211727986931E-4</v>
      </c>
      <c r="DC205" s="78">
        <f t="shared" si="473"/>
        <v>6.4939062244535092E-2</v>
      </c>
      <c r="DD205" s="78">
        <f t="shared" si="474"/>
        <v>9.1790146187147773E-2</v>
      </c>
      <c r="DE205" s="78">
        <f t="shared" si="475"/>
        <v>4.1667948428310675E-2</v>
      </c>
      <c r="DF205" s="78">
        <f t="shared" si="476"/>
        <v>8.2964211727986931E-4</v>
      </c>
      <c r="DG205" s="78">
        <f t="shared" si="477"/>
        <v>1.0514302151413417E-3</v>
      </c>
      <c r="DH205" s="78">
        <f t="shared" si="478"/>
        <v>2.4134636034277009E-2</v>
      </c>
      <c r="DI205" s="78">
        <f t="shared" si="479"/>
        <v>8.2964211727986931E-4</v>
      </c>
      <c r="DJ205" s="78">
        <f t="shared" si="480"/>
        <v>8.2964211727986931E-4</v>
      </c>
      <c r="DK205" s="78">
        <f t="shared" si="481"/>
        <v>1.6585163281321643E-3</v>
      </c>
      <c r="DN205" s="78">
        <f t="shared" si="486"/>
        <v>0.30378704154304964</v>
      </c>
      <c r="DO205" s="78">
        <f t="shared" si="487"/>
        <v>0.22129099698531843</v>
      </c>
      <c r="DP205" s="78">
        <f t="shared" si="488"/>
        <v>0.16187876344136054</v>
      </c>
      <c r="DQ205" s="78">
        <f t="shared" si="489"/>
        <v>0.16990657576954871</v>
      </c>
      <c r="DR205" s="78">
        <f t="shared" si="490"/>
        <v>7.4014391253118358E-2</v>
      </c>
      <c r="DS205" s="78">
        <f t="shared" si="491"/>
        <v>7.931116098173252E-2</v>
      </c>
      <c r="DT205" s="78">
        <f t="shared" si="492"/>
        <v>0.19787978092020303</v>
      </c>
      <c r="DU205" s="78">
        <f t="shared" si="493"/>
        <v>0.14842621578121015</v>
      </c>
      <c r="DV205" s="78">
        <f t="shared" si="494"/>
        <v>0.16387156709676406</v>
      </c>
      <c r="DW205" s="78">
        <f t="shared" si="495"/>
        <v>0.27727914134204446</v>
      </c>
      <c r="DX205" s="78">
        <f t="shared" si="496"/>
        <v>0.18391350050049909</v>
      </c>
      <c r="DY205" s="78">
        <f t="shared" si="497"/>
        <v>0.16977195103526926</v>
      </c>
      <c r="DZ205" s="78">
        <f t="shared" si="498"/>
        <v>0.22976669220040397</v>
      </c>
      <c r="EA205" s="78">
        <f t="shared" si="499"/>
        <v>0.10700442469511456</v>
      </c>
      <c r="EB205" s="78">
        <f t="shared" si="500"/>
        <v>0.14484881185489962</v>
      </c>
      <c r="EC205" s="78">
        <f t="shared" si="501"/>
        <v>0.23539052736462862</v>
      </c>
      <c r="ED205" s="78">
        <f t="shared" si="502"/>
        <v>0.19922679897727341</v>
      </c>
      <c r="EE205" s="78">
        <f t="shared" si="503"/>
        <v>0.19922679897727341</v>
      </c>
      <c r="EF205" s="78">
        <f t="shared" si="504"/>
        <v>0.13533916694787965</v>
      </c>
      <c r="EG205" s="78">
        <f t="shared" si="505"/>
        <v>6.7683656795008901E-2</v>
      </c>
      <c r="EH205" s="78">
        <f t="shared" si="506"/>
        <v>2.6845350483978087E-2</v>
      </c>
      <c r="EI205" s="78">
        <f t="shared" si="507"/>
        <v>2.6845350483978087E-2</v>
      </c>
      <c r="EJ205" s="78">
        <f t="shared" si="508"/>
        <v>2.7452436596968909E-2</v>
      </c>
      <c r="EK205" s="78">
        <f t="shared" si="509"/>
        <v>9.0701410769097823E-2</v>
      </c>
      <c r="EL205" s="78">
        <f t="shared" si="510"/>
        <v>0.15117569818360074</v>
      </c>
      <c r="EM205" s="78">
        <f t="shared" si="511"/>
        <v>0.20716178901977414</v>
      </c>
    </row>
    <row r="206" spans="1:143" x14ac:dyDescent="0.25">
      <c r="A206" s="79">
        <f t="shared" si="482"/>
        <v>8.2842275241478552E-4</v>
      </c>
      <c r="B206">
        <v>1995</v>
      </c>
      <c r="C206" s="79">
        <f t="shared" si="409"/>
        <v>0.30397179289773496</v>
      </c>
      <c r="D206" s="81">
        <f t="shared" si="483"/>
        <v>1E-3</v>
      </c>
      <c r="E206" s="74">
        <f t="shared" si="484"/>
        <v>0.24291564291564291</v>
      </c>
      <c r="F206">
        <v>1995</v>
      </c>
      <c r="G206" s="72">
        <v>256190</v>
      </c>
      <c r="H206" s="27">
        <v>9.6248976248976242E-2</v>
      </c>
      <c r="I206" s="27">
        <v>8.0589680589680593E-2</v>
      </c>
      <c r="J206" s="27">
        <v>5.8181818181818182E-2</v>
      </c>
      <c r="K206" s="27">
        <v>7.8198198198198204E-2</v>
      </c>
      <c r="L206" s="27">
        <v>9.4021294021294013E-3</v>
      </c>
      <c r="M206" s="82">
        <v>1E-3</v>
      </c>
      <c r="N206" s="27">
        <v>4.6846846846846845E-3</v>
      </c>
      <c r="O206" s="27">
        <v>2.3357903357903359E-2</v>
      </c>
      <c r="P206" s="27">
        <v>2.981162981162981E-3</v>
      </c>
      <c r="Q206" s="27">
        <v>0.24291564291564291</v>
      </c>
      <c r="R206" s="27">
        <v>2.008190008190008E-2</v>
      </c>
      <c r="S206" s="27">
        <v>5.3104013104013102E-2</v>
      </c>
      <c r="T206" s="27">
        <v>9.4447174447174445E-2</v>
      </c>
      <c r="U206" s="27">
        <v>4.452088452088452E-2</v>
      </c>
      <c r="V206" s="27">
        <v>3.7674037674037676E-3</v>
      </c>
      <c r="W206" s="27">
        <v>2.6175266175266176E-2</v>
      </c>
      <c r="X206" s="82">
        <v>1E-3</v>
      </c>
      <c r="Y206" s="27">
        <v>3.3972153972153973E-2</v>
      </c>
      <c r="Z206" s="27">
        <v>5.6347256347256347E-2</v>
      </c>
      <c r="AA206" s="27">
        <v>4.6748566748566749E-2</v>
      </c>
      <c r="AB206" s="82">
        <v>1E-3</v>
      </c>
      <c r="AC206" s="82">
        <v>1E-3</v>
      </c>
      <c r="AD206" s="27">
        <v>1.4414414414414415E-2</v>
      </c>
      <c r="AE206" s="82">
        <v>1E-3</v>
      </c>
      <c r="AF206" s="82">
        <v>1E-3</v>
      </c>
      <c r="AG206" s="27">
        <v>9.86076986076986E-3</v>
      </c>
      <c r="AH206" s="75">
        <f t="shared" si="410"/>
        <v>0.12329012612612612</v>
      </c>
      <c r="AI206" s="75">
        <f t="shared" si="411"/>
        <v>0.10323135135135135</v>
      </c>
      <c r="AJ206" s="75">
        <f t="shared" si="412"/>
        <v>7.4527999999999997E-2</v>
      </c>
      <c r="AK206" s="75">
        <f t="shared" si="413"/>
        <v>0.100167981981982</v>
      </c>
      <c r="AL206" s="75">
        <f t="shared" si="414"/>
        <v>1.2043657657657657E-2</v>
      </c>
      <c r="AM206" s="80">
        <v>1E-3</v>
      </c>
      <c r="AN206" s="75">
        <f t="shared" si="416"/>
        <v>6.0008468468468468E-3</v>
      </c>
      <c r="AO206" s="75">
        <f t="shared" si="514"/>
        <v>2.9920306306306307E-2</v>
      </c>
      <c r="AP206" s="75">
        <f>P206*$G206/200000</f>
        <v>3.8187207207207208E-3</v>
      </c>
      <c r="AQ206" s="75">
        <f t="shared" si="418"/>
        <v>0.3111627927927928</v>
      </c>
      <c r="AR206" s="75">
        <f t="shared" si="419"/>
        <v>2.5723909909909908E-2</v>
      </c>
      <c r="AS206" s="75">
        <f t="shared" si="420"/>
        <v>6.8023585585585578E-2</v>
      </c>
      <c r="AT206" s="75">
        <f t="shared" si="421"/>
        <v>0.12098210810810811</v>
      </c>
      <c r="AU206" s="75">
        <f t="shared" si="422"/>
        <v>5.7029027027027022E-2</v>
      </c>
      <c r="AV206" s="75">
        <f t="shared" si="512"/>
        <v>4.8258558558558562E-3</v>
      </c>
      <c r="AW206" s="75">
        <f t="shared" si="423"/>
        <v>3.3529207207207208E-2</v>
      </c>
      <c r="AX206" s="80">
        <v>1E-3</v>
      </c>
      <c r="AY206" s="75">
        <f t="shared" si="424"/>
        <v>4.3516630630630632E-2</v>
      </c>
      <c r="AZ206" s="75">
        <f t="shared" si="425"/>
        <v>7.2178018018018014E-2</v>
      </c>
      <c r="BA206" s="75">
        <f t="shared" si="426"/>
        <v>5.9882576576576578E-2</v>
      </c>
      <c r="BB206" s="80">
        <v>1E-3</v>
      </c>
      <c r="BC206" s="80">
        <v>1E-3</v>
      </c>
      <c r="BD206" s="75">
        <f t="shared" si="428"/>
        <v>1.8464144144144146E-2</v>
      </c>
      <c r="BE206" s="80">
        <v>1E-3</v>
      </c>
      <c r="BF206" s="80">
        <v>1E-3</v>
      </c>
      <c r="BG206" s="75">
        <f t="shared" si="513"/>
        <v>1.2631153153153152E-2</v>
      </c>
      <c r="BH206" s="75"/>
      <c r="BI206" s="73">
        <f t="shared" si="429"/>
        <v>4.8629994265421876</v>
      </c>
      <c r="BJ206" s="73">
        <f t="shared" si="430"/>
        <v>3.428372121657282</v>
      </c>
      <c r="BK206" s="73">
        <f t="shared" si="431"/>
        <v>3.1562278434072089</v>
      </c>
      <c r="BL206" s="73">
        <f t="shared" si="432"/>
        <v>5.4311046668433933</v>
      </c>
      <c r="BM206" s="73">
        <f t="shared" si="433"/>
        <v>0.27714646477101318</v>
      </c>
      <c r="BN206" s="73">
        <f t="shared" si="434"/>
        <v>0.10360607276210154</v>
      </c>
      <c r="BO206" s="73">
        <f t="shared" si="435"/>
        <v>3.5231312780271251</v>
      </c>
      <c r="BP206" s="73">
        <f t="shared" si="436"/>
        <v>0.15964045048948133</v>
      </c>
      <c r="BQ206" s="73">
        <f t="shared" si="437"/>
        <v>0.55621966859038974</v>
      </c>
      <c r="BR206" s="73">
        <f t="shared" si="438"/>
        <v>6.8449610460156221</v>
      </c>
      <c r="BS206" s="73">
        <f t="shared" si="439"/>
        <v>0.86048035729210337</v>
      </c>
      <c r="BT206" s="73">
        <f t="shared" si="440"/>
        <v>1.0355035236889898</v>
      </c>
      <c r="BU206" s="73">
        <f t="shared" si="441"/>
        <v>6.8246388019732214</v>
      </c>
      <c r="BV206" s="73">
        <f t="shared" si="442"/>
        <v>1.5266511127660169</v>
      </c>
      <c r="BW206" s="73">
        <f t="shared" si="443"/>
        <v>7.2541054148870493E-2</v>
      </c>
      <c r="BX206" s="73">
        <f t="shared" si="444"/>
        <v>4.2551392047665164</v>
      </c>
      <c r="BY206" s="73">
        <f t="shared" si="445"/>
        <v>4.6000000000000034E-2</v>
      </c>
      <c r="BZ206" s="73">
        <f t="shared" si="446"/>
        <v>3.5658279262350878</v>
      </c>
      <c r="CA206" s="73">
        <f t="shared" si="447"/>
        <v>5.0508989536961932</v>
      </c>
      <c r="CB206" s="73">
        <f t="shared" si="448"/>
        <v>2.3199627246549976</v>
      </c>
      <c r="CC206" s="73">
        <f t="shared" si="449"/>
        <v>4.6000000000000034E-2</v>
      </c>
      <c r="CD206" s="73">
        <f t="shared" si="450"/>
        <v>5.8029842983971257E-2</v>
      </c>
      <c r="CE206" s="73">
        <f t="shared" si="451"/>
        <v>1.3275329569755183</v>
      </c>
      <c r="CF206" s="73">
        <f t="shared" si="452"/>
        <v>4.6000000000000034E-2</v>
      </c>
      <c r="CG206" s="73">
        <f t="shared" si="453"/>
        <v>4.6000000000000034E-2</v>
      </c>
      <c r="CH206" s="73">
        <f t="shared" si="454"/>
        <v>0.10258950171270545</v>
      </c>
      <c r="CI206" s="73"/>
      <c r="CJ206" s="73">
        <f t="shared" si="455"/>
        <v>55.527204999999995</v>
      </c>
      <c r="CK206" s="73"/>
      <c r="CL206" s="78">
        <f t="shared" si="456"/>
        <v>8.7578681954947821E-2</v>
      </c>
      <c r="CM206" s="78">
        <f t="shared" si="457"/>
        <v>6.1742205854900895E-2</v>
      </c>
      <c r="CN206" s="78">
        <f t="shared" si="458"/>
        <v>5.6841107767034361E-2</v>
      </c>
      <c r="CO206" s="78">
        <f t="shared" si="459"/>
        <v>9.7809797320851891E-2</v>
      </c>
      <c r="CP206" s="78">
        <f t="shared" si="460"/>
        <v>4.9911834166876078E-3</v>
      </c>
      <c r="CQ206" s="78">
        <f t="shared" si="461"/>
        <v>1.8658614774884051E-3</v>
      </c>
      <c r="CR206" s="78">
        <f t="shared" si="462"/>
        <v>6.3448741531779346E-2</v>
      </c>
      <c r="CS206" s="78">
        <f t="shared" si="463"/>
        <v>2.874995247635485E-3</v>
      </c>
      <c r="CT206" s="78">
        <f t="shared" si="464"/>
        <v>1.0017065843497611E-2</v>
      </c>
      <c r="CU206" s="78">
        <f t="shared" si="465"/>
        <v>0.12327220586765754</v>
      </c>
      <c r="CV206" s="78">
        <f t="shared" si="466"/>
        <v>1.5496554477973516E-2</v>
      </c>
      <c r="CW206" s="78">
        <f t="shared" si="467"/>
        <v>1.8648579983253071E-2</v>
      </c>
      <c r="CX206" s="78">
        <f t="shared" si="468"/>
        <v>0.12290621870798688</v>
      </c>
      <c r="CY206" s="78">
        <f t="shared" si="469"/>
        <v>2.7493750365537344E-2</v>
      </c>
      <c r="CZ206" s="78">
        <f t="shared" si="470"/>
        <v>1.3064056465451575E-3</v>
      </c>
      <c r="DA206" s="78">
        <f t="shared" si="471"/>
        <v>7.6631611563494267E-2</v>
      </c>
      <c r="DB206" s="78">
        <f t="shared" si="472"/>
        <v>8.2842275241478552E-4</v>
      </c>
      <c r="DC206" s="78">
        <f t="shared" si="473"/>
        <v>6.4217673593242958E-2</v>
      </c>
      <c r="DD206" s="78">
        <f t="shared" si="474"/>
        <v>9.0962600291086035E-2</v>
      </c>
      <c r="DE206" s="78">
        <f t="shared" si="475"/>
        <v>4.1780650127356454E-2</v>
      </c>
      <c r="DF206" s="78">
        <f t="shared" si="476"/>
        <v>8.2842275241478552E-4</v>
      </c>
      <c r="DG206" s="78">
        <f t="shared" si="477"/>
        <v>1.0450704836299839E-3</v>
      </c>
      <c r="DH206" s="78">
        <f t="shared" si="478"/>
        <v>2.3907793611717326E-2</v>
      </c>
      <c r="DI206" s="78">
        <f t="shared" si="479"/>
        <v>8.2842275241478552E-4</v>
      </c>
      <c r="DJ206" s="78">
        <f t="shared" si="480"/>
        <v>8.2842275241478552E-4</v>
      </c>
      <c r="DK206" s="78">
        <f t="shared" si="481"/>
        <v>1.8475538560369725E-3</v>
      </c>
      <c r="DN206" s="78">
        <f t="shared" si="486"/>
        <v>0.30397179289773496</v>
      </c>
      <c r="DO206" s="78">
        <f t="shared" si="487"/>
        <v>0.22138429435947474</v>
      </c>
      <c r="DP206" s="78">
        <f t="shared" si="488"/>
        <v>0.16150794998206228</v>
      </c>
      <c r="DQ206" s="78">
        <f t="shared" si="489"/>
        <v>0.16811558374680724</v>
      </c>
      <c r="DR206" s="78">
        <f t="shared" si="490"/>
        <v>7.318078167359085E-2</v>
      </c>
      <c r="DS206" s="78">
        <f t="shared" si="491"/>
        <v>7.8206664100400849E-2</v>
      </c>
      <c r="DT206" s="78">
        <f t="shared" si="492"/>
        <v>0.19961300849056998</v>
      </c>
      <c r="DU206" s="78">
        <f t="shared" si="493"/>
        <v>0.15166082143676415</v>
      </c>
      <c r="DV206" s="78">
        <f t="shared" si="494"/>
        <v>0.16743440617238173</v>
      </c>
      <c r="DW206" s="78">
        <f t="shared" si="495"/>
        <v>0.28032355903687101</v>
      </c>
      <c r="DX206" s="78">
        <f t="shared" si="496"/>
        <v>0.18454510353475079</v>
      </c>
      <c r="DY206" s="78">
        <f t="shared" si="497"/>
        <v>0.17035495470332243</v>
      </c>
      <c r="DZ206" s="78">
        <f t="shared" si="498"/>
        <v>0.22833798628356364</v>
      </c>
      <c r="EA206" s="78">
        <f t="shared" si="499"/>
        <v>0.10626019032799155</v>
      </c>
      <c r="EB206" s="78">
        <f t="shared" si="500"/>
        <v>0.14298411355569718</v>
      </c>
      <c r="EC206" s="78">
        <f t="shared" si="501"/>
        <v>0.23264030820023807</v>
      </c>
      <c r="ED206" s="78">
        <f t="shared" si="502"/>
        <v>0.19778934676410023</v>
      </c>
      <c r="EE206" s="78">
        <f t="shared" si="503"/>
        <v>0.19778934676410023</v>
      </c>
      <c r="EF206" s="78">
        <f t="shared" si="504"/>
        <v>0.13461674365448725</v>
      </c>
      <c r="EG206" s="78">
        <f t="shared" si="505"/>
        <v>6.7561936975118558E-2</v>
      </c>
      <c r="EH206" s="78">
        <f t="shared" si="506"/>
        <v>2.6609709600176883E-2</v>
      </c>
      <c r="EI206" s="78">
        <f t="shared" si="507"/>
        <v>2.6609709600176883E-2</v>
      </c>
      <c r="EJ206" s="78">
        <f t="shared" si="508"/>
        <v>2.7412192972583869E-2</v>
      </c>
      <c r="EK206" s="78">
        <f t="shared" si="509"/>
        <v>9.1083081315814357E-2</v>
      </c>
      <c r="EL206" s="78">
        <f t="shared" si="510"/>
        <v>0.15199686441830046</v>
      </c>
      <c r="EM206" s="78">
        <f t="shared" si="511"/>
        <v>0.20800954943292005</v>
      </c>
    </row>
    <row r="207" spans="1:143" x14ac:dyDescent="0.25">
      <c r="A207" s="79">
        <f t="shared" si="482"/>
        <v>8.2743019107915921E-4</v>
      </c>
      <c r="B207">
        <v>1996</v>
      </c>
      <c r="C207" s="79">
        <f t="shared" si="409"/>
        <v>0.30398054474776021</v>
      </c>
      <c r="D207" s="81">
        <f t="shared" si="483"/>
        <v>1E-3</v>
      </c>
      <c r="E207" s="74">
        <f t="shared" si="484"/>
        <v>0.25324104978393003</v>
      </c>
      <c r="F207">
        <v>1996</v>
      </c>
      <c r="G207" s="72">
        <v>253834</v>
      </c>
      <c r="H207" s="27">
        <v>9.2470927168604861E-2</v>
      </c>
      <c r="I207" s="27">
        <v>7.4025928398271434E-2</v>
      </c>
      <c r="J207" s="27">
        <v>6.6156062256262513E-2</v>
      </c>
      <c r="K207" s="27">
        <v>7.3147595123493656E-2</v>
      </c>
      <c r="L207" s="27">
        <v>1.0329199311386712E-2</v>
      </c>
      <c r="M207" s="82">
        <v>1E-3</v>
      </c>
      <c r="N207" s="27">
        <v>3.9349330710044617E-3</v>
      </c>
      <c r="O207" s="27">
        <v>2.4452798369813442E-2</v>
      </c>
      <c r="P207" s="27">
        <v>4.2862663809155746E-3</v>
      </c>
      <c r="Q207" s="27">
        <v>0.25324104978393003</v>
      </c>
      <c r="R207" s="27">
        <v>1.8690932087271194E-2</v>
      </c>
      <c r="S207" s="27">
        <v>5.5510662965955804E-2</v>
      </c>
      <c r="T207" s="27">
        <v>8.7727927484804832E-2</v>
      </c>
      <c r="U207" s="27">
        <v>4.1773530548431297E-2</v>
      </c>
      <c r="V207" s="27">
        <v>4.2511330499244637E-3</v>
      </c>
      <c r="W207" s="27">
        <v>2.1677265221515651E-2</v>
      </c>
      <c r="X207" s="82">
        <v>1E-3</v>
      </c>
      <c r="Y207" s="27">
        <v>3.8295330780311283E-2</v>
      </c>
      <c r="Z207" s="27">
        <v>5.3613463092435795E-2</v>
      </c>
      <c r="AA207" s="27">
        <v>4.9502863366475774E-2</v>
      </c>
      <c r="AB207" s="82">
        <v>1E-3</v>
      </c>
      <c r="AC207" s="82">
        <v>1E-3</v>
      </c>
      <c r="AD207" s="27">
        <v>1.6196465586902294E-2</v>
      </c>
      <c r="AE207" s="82">
        <v>1E-3</v>
      </c>
      <c r="AF207" s="82">
        <v>1E-3</v>
      </c>
      <c r="AG207" s="27">
        <v>1.0715665952288936E-2</v>
      </c>
      <c r="AH207" s="75">
        <f t="shared" si="410"/>
        <v>0.11736132663457824</v>
      </c>
      <c r="AI207" s="75">
        <f t="shared" si="411"/>
        <v>9.3951487545234164E-2</v>
      </c>
      <c r="AJ207" s="75">
        <f t="shared" si="412"/>
        <v>8.3963289533780697E-2</v>
      </c>
      <c r="AK207" s="75">
        <f t="shared" si="413"/>
        <v>9.2836733302884444E-2</v>
      </c>
      <c r="AL207" s="75">
        <f t="shared" si="414"/>
        <v>1.3109509890032673E-2</v>
      </c>
      <c r="AM207" s="80">
        <v>1E-3</v>
      </c>
      <c r="AN207" s="75">
        <f t="shared" si="416"/>
        <v>4.9940990057267326E-3</v>
      </c>
      <c r="AO207" s="75">
        <f t="shared" si="514"/>
        <v>3.1034758107016128E-2</v>
      </c>
      <c r="AP207" s="75">
        <f>P207*$G207/200000</f>
        <v>5.4400007026666197E-3</v>
      </c>
      <c r="AQ207" s="75">
        <f t="shared" si="418"/>
        <v>0.32140594315427046</v>
      </c>
      <c r="AR207" s="75">
        <f t="shared" si="419"/>
        <v>2.3721970277201982E-2</v>
      </c>
      <c r="AS207" s="75">
        <f t="shared" si="420"/>
        <v>7.0452468116502118E-2</v>
      </c>
      <c r="AT207" s="75">
        <f t="shared" si="421"/>
        <v>0.11134165372588975</v>
      </c>
      <c r="AU207" s="75">
        <f t="shared" si="422"/>
        <v>5.3017711766152553E-2</v>
      </c>
      <c r="AV207" s="75">
        <f t="shared" si="512"/>
        <v>5.3954105329726311E-3</v>
      </c>
      <c r="AW207" s="75">
        <f t="shared" si="423"/>
        <v>2.7512134701191016E-2</v>
      </c>
      <c r="AX207" s="80">
        <v>1E-3</v>
      </c>
      <c r="AY207" s="75">
        <f t="shared" si="424"/>
        <v>4.8603284966447675E-2</v>
      </c>
      <c r="AZ207" s="75">
        <f t="shared" si="425"/>
        <v>6.8044598953026739E-2</v>
      </c>
      <c r="BA207" s="75">
        <f t="shared" si="426"/>
        <v>6.2827549098830066E-2</v>
      </c>
      <c r="BB207" s="80">
        <v>1E-3</v>
      </c>
      <c r="BC207" s="80">
        <v>1E-3</v>
      </c>
      <c r="BD207" s="75">
        <f t="shared" si="428"/>
        <v>2.0556068228928786E-2</v>
      </c>
      <c r="BE207" s="80">
        <v>1E-3</v>
      </c>
      <c r="BF207" s="80">
        <v>1E-3</v>
      </c>
      <c r="BG207" s="75">
        <f t="shared" si="513"/>
        <v>1.3600001756666549E-2</v>
      </c>
      <c r="BH207" s="75"/>
      <c r="BI207" s="73">
        <f t="shared" si="429"/>
        <v>4.9803607531767655</v>
      </c>
      <c r="BJ207" s="73">
        <f t="shared" si="430"/>
        <v>3.5223236092025161</v>
      </c>
      <c r="BK207" s="73">
        <f t="shared" si="431"/>
        <v>3.2401911329409896</v>
      </c>
      <c r="BL207" s="73">
        <f t="shared" si="432"/>
        <v>5.5239414001462777</v>
      </c>
      <c r="BM207" s="73">
        <f t="shared" si="433"/>
        <v>0.29025597466104586</v>
      </c>
      <c r="BN207" s="73">
        <f t="shared" si="434"/>
        <v>0.10460607276210154</v>
      </c>
      <c r="BO207" s="73">
        <f t="shared" si="435"/>
        <v>3.5281253770328518</v>
      </c>
      <c r="BP207" s="73">
        <f t="shared" si="436"/>
        <v>0.19067520859649745</v>
      </c>
      <c r="BQ207" s="73">
        <f t="shared" si="437"/>
        <v>0.56165966929305633</v>
      </c>
      <c r="BR207" s="73">
        <f t="shared" si="438"/>
        <v>7.1663669891698927</v>
      </c>
      <c r="BS207" s="73">
        <f t="shared" si="439"/>
        <v>0.88420232756930539</v>
      </c>
      <c r="BT207" s="73">
        <f t="shared" si="440"/>
        <v>1.105955991805492</v>
      </c>
      <c r="BU207" s="73">
        <f t="shared" si="441"/>
        <v>6.9359804556991111</v>
      </c>
      <c r="BV207" s="73">
        <f t="shared" si="442"/>
        <v>1.5796688245321695</v>
      </c>
      <c r="BW207" s="73">
        <f t="shared" si="443"/>
        <v>7.7936464681843121E-2</v>
      </c>
      <c r="BX207" s="73">
        <f t="shared" si="444"/>
        <v>4.2826513394677077</v>
      </c>
      <c r="BY207" s="73">
        <f t="shared" si="445"/>
        <v>4.7000000000000035E-2</v>
      </c>
      <c r="BZ207" s="73">
        <f t="shared" si="446"/>
        <v>3.6144312112015355</v>
      </c>
      <c r="CA207" s="73">
        <f t="shared" si="447"/>
        <v>5.1189435526492204</v>
      </c>
      <c r="CB207" s="73">
        <f t="shared" si="448"/>
        <v>2.3827902737538276</v>
      </c>
      <c r="CC207" s="73">
        <f t="shared" si="449"/>
        <v>4.7000000000000035E-2</v>
      </c>
      <c r="CD207" s="73">
        <f t="shared" si="450"/>
        <v>5.9029842983971258E-2</v>
      </c>
      <c r="CE207" s="73">
        <f t="shared" si="451"/>
        <v>1.3480890252044471</v>
      </c>
      <c r="CF207" s="73">
        <f t="shared" si="452"/>
        <v>4.7000000000000035E-2</v>
      </c>
      <c r="CG207" s="73">
        <f t="shared" si="453"/>
        <v>4.7000000000000035E-2</v>
      </c>
      <c r="CH207" s="73">
        <f t="shared" si="454"/>
        <v>0.116189503469372</v>
      </c>
      <c r="CI207" s="73"/>
      <c r="CJ207" s="73">
        <f t="shared" si="455"/>
        <v>56.802374999999977</v>
      </c>
      <c r="CK207" s="73"/>
      <c r="CL207" s="78">
        <f t="shared" si="456"/>
        <v>8.7678741481791347E-2</v>
      </c>
      <c r="CM207" s="78">
        <f t="shared" si="457"/>
        <v>6.2010146744788712E-2</v>
      </c>
      <c r="CN207" s="78">
        <f t="shared" si="458"/>
        <v>5.7043233367284216E-2</v>
      </c>
      <c r="CO207" s="78">
        <f t="shared" si="459"/>
        <v>9.7248423153895938E-2</v>
      </c>
      <c r="CP207" s="78">
        <f t="shared" si="460"/>
        <v>5.1099267356522673E-3</v>
      </c>
      <c r="CQ207" s="78">
        <f t="shared" si="461"/>
        <v>1.8415792079486393E-3</v>
      </c>
      <c r="CR207" s="78">
        <f t="shared" si="462"/>
        <v>6.2112286273819595E-2</v>
      </c>
      <c r="CS207" s="78">
        <f t="shared" si="463"/>
        <v>3.3568175379374105E-3</v>
      </c>
      <c r="CT207" s="78">
        <f t="shared" si="464"/>
        <v>9.8879610103108639E-3</v>
      </c>
      <c r="CU207" s="78">
        <f t="shared" si="465"/>
        <v>0.12616315759983443</v>
      </c>
      <c r="CV207" s="78">
        <f t="shared" si="466"/>
        <v>1.5566291507517172E-2</v>
      </c>
      <c r="CW207" s="78">
        <f t="shared" si="467"/>
        <v>1.9470242077122522E-2</v>
      </c>
      <c r="CX207" s="78">
        <f t="shared" si="468"/>
        <v>0.12210722625064734</v>
      </c>
      <c r="CY207" s="78">
        <f t="shared" si="469"/>
        <v>2.7809908028179633E-2</v>
      </c>
      <c r="CZ207" s="78">
        <f t="shared" si="470"/>
        <v>1.3720634864623734E-3</v>
      </c>
      <c r="DA207" s="78">
        <f t="shared" si="471"/>
        <v>7.5395638641301693E-2</v>
      </c>
      <c r="DB207" s="78">
        <f t="shared" si="472"/>
        <v>8.2743019107915921E-4</v>
      </c>
      <c r="DC207" s="78">
        <f t="shared" si="473"/>
        <v>6.3631691653765129E-2</v>
      </c>
      <c r="DD207" s="78">
        <f t="shared" si="474"/>
        <v>9.0118477487063212E-2</v>
      </c>
      <c r="DE207" s="78">
        <f t="shared" si="475"/>
        <v>4.1948778968376385E-2</v>
      </c>
      <c r="DF207" s="78">
        <f t="shared" si="476"/>
        <v>8.2743019107915921E-4</v>
      </c>
      <c r="DG207" s="78">
        <f t="shared" si="477"/>
        <v>1.0392143459489376E-3</v>
      </c>
      <c r="DH207" s="78">
        <f t="shared" si="478"/>
        <v>2.3732969355673025E-2</v>
      </c>
      <c r="DI207" s="78">
        <f t="shared" si="479"/>
        <v>8.2743019107915921E-4</v>
      </c>
      <c r="DJ207" s="78">
        <f t="shared" si="480"/>
        <v>8.2743019107915921E-4</v>
      </c>
      <c r="DK207" s="78">
        <f t="shared" si="481"/>
        <v>2.045504320362873E-3</v>
      </c>
      <c r="DN207" s="78">
        <f t="shared" si="486"/>
        <v>0.30398054474776021</v>
      </c>
      <c r="DO207" s="78">
        <f t="shared" si="487"/>
        <v>0.22141173000162115</v>
      </c>
      <c r="DP207" s="78">
        <f t="shared" si="488"/>
        <v>0.16124316246478107</v>
      </c>
      <c r="DQ207" s="78">
        <f t="shared" si="489"/>
        <v>0.16631221537131644</v>
      </c>
      <c r="DR207" s="78">
        <f t="shared" si="490"/>
        <v>7.2420609755357912E-2</v>
      </c>
      <c r="DS207" s="78">
        <f t="shared" si="491"/>
        <v>7.7198644030016514E-2</v>
      </c>
      <c r="DT207" s="78">
        <f t="shared" si="492"/>
        <v>0.20152022242190232</v>
      </c>
      <c r="DU207" s="78">
        <f t="shared" si="493"/>
        <v>0.15497422765559987</v>
      </c>
      <c r="DV207" s="78">
        <f t="shared" si="494"/>
        <v>0.171087652194785</v>
      </c>
      <c r="DW207" s="78">
        <f t="shared" si="495"/>
        <v>0.28330691743512149</v>
      </c>
      <c r="DX207" s="78">
        <f t="shared" si="496"/>
        <v>0.18495366786346668</v>
      </c>
      <c r="DY207" s="78">
        <f t="shared" si="497"/>
        <v>0.17075943984241185</v>
      </c>
      <c r="DZ207" s="78">
        <f t="shared" si="498"/>
        <v>0.22668483640659104</v>
      </c>
      <c r="EA207" s="78">
        <f t="shared" si="499"/>
        <v>0.10540504034702286</v>
      </c>
      <c r="EB207" s="78">
        <f t="shared" si="500"/>
        <v>0.14122682397260836</v>
      </c>
      <c r="EC207" s="78">
        <f t="shared" si="501"/>
        <v>0.22997323797320918</v>
      </c>
      <c r="ED207" s="78">
        <f t="shared" si="502"/>
        <v>0.19652637830028391</v>
      </c>
      <c r="EE207" s="78">
        <f t="shared" si="503"/>
        <v>0.19652637830028391</v>
      </c>
      <c r="EF207" s="78">
        <f t="shared" si="504"/>
        <v>0.13393390099246771</v>
      </c>
      <c r="EG207" s="78">
        <f t="shared" si="505"/>
        <v>6.75483928610775E-2</v>
      </c>
      <c r="EH207" s="78">
        <f t="shared" si="506"/>
        <v>2.6427044083780282E-2</v>
      </c>
      <c r="EI207" s="78">
        <f t="shared" si="507"/>
        <v>2.6427044083780282E-2</v>
      </c>
      <c r="EJ207" s="78">
        <f t="shared" si="508"/>
        <v>2.7433334058194217E-2</v>
      </c>
      <c r="EK207" s="78">
        <f t="shared" si="509"/>
        <v>9.1379106184312539E-2</v>
      </c>
      <c r="EL207" s="78">
        <f t="shared" si="510"/>
        <v>0.1525618227380221</v>
      </c>
      <c r="EM207" s="78">
        <f t="shared" si="511"/>
        <v>0.20877762591422716</v>
      </c>
    </row>
    <row r="208" spans="1:143" x14ac:dyDescent="0.25">
      <c r="A208" s="79">
        <f t="shared" si="482"/>
        <v>8.2665144939123622E-4</v>
      </c>
      <c r="B208">
        <v>1997</v>
      </c>
      <c r="C208" s="79">
        <f t="shared" si="409"/>
        <v>0.30356882241145644</v>
      </c>
      <c r="D208" s="81">
        <f t="shared" si="483"/>
        <v>1E-3</v>
      </c>
      <c r="E208" s="74">
        <f t="shared" si="484"/>
        <v>0.19074620095259695</v>
      </c>
      <c r="F208">
        <v>1997</v>
      </c>
      <c r="G208" s="72">
        <v>251842</v>
      </c>
      <c r="H208" s="27">
        <v>8.9997731911998183E-2</v>
      </c>
      <c r="I208" s="27">
        <v>5.679292356543434E-2</v>
      </c>
      <c r="J208" s="27">
        <v>8.9317305511453851E-2</v>
      </c>
      <c r="K208" s="27">
        <v>4.9852574279882059E-2</v>
      </c>
      <c r="L208" s="27">
        <v>2.449535041959628E-2</v>
      </c>
      <c r="M208" s="27">
        <v>8.845543207076435E-3</v>
      </c>
      <c r="N208" s="27">
        <v>5.0805171240644138E-3</v>
      </c>
      <c r="O208" s="27">
        <v>5.1621682921297346E-2</v>
      </c>
      <c r="P208" s="27">
        <v>1.1930142889544115E-2</v>
      </c>
      <c r="Q208" s="27">
        <v>0.19074620095259695</v>
      </c>
      <c r="R208" s="27">
        <v>5.3980494443184399E-3</v>
      </c>
      <c r="S208" s="27">
        <v>9.4034928555227937E-2</v>
      </c>
      <c r="T208" s="27">
        <v>5.7019732365615784E-2</v>
      </c>
      <c r="U208" s="27">
        <v>4.3365842594692672E-2</v>
      </c>
      <c r="V208" s="27">
        <v>3.3613064186890453E-2</v>
      </c>
      <c r="W208" s="27">
        <v>8.8909049671127248E-3</v>
      </c>
      <c r="X208" s="82">
        <v>1E-3</v>
      </c>
      <c r="Y208" s="27">
        <v>4.2141075073712862E-2</v>
      </c>
      <c r="Z208" s="27">
        <v>3.9736901791789521E-2</v>
      </c>
      <c r="AA208" s="27">
        <v>4.7493762757995009E-2</v>
      </c>
      <c r="AB208" s="82">
        <v>1E-3</v>
      </c>
      <c r="AC208" s="82">
        <v>1E-3</v>
      </c>
      <c r="AD208" s="27">
        <v>2.9167611703334088E-2</v>
      </c>
      <c r="AE208" s="27">
        <v>6.6681787253345427E-3</v>
      </c>
      <c r="AF208" s="82">
        <v>1E-3</v>
      </c>
      <c r="AG208" s="27">
        <v>1.378997505103198E-2</v>
      </c>
      <c r="AH208" s="75">
        <f t="shared" si="410"/>
        <v>0.11332604400090725</v>
      </c>
      <c r="AI208" s="75">
        <f t="shared" si="411"/>
        <v>7.1514217282830583E-2</v>
      </c>
      <c r="AJ208" s="75">
        <f t="shared" si="412"/>
        <v>0.11246924427307781</v>
      </c>
      <c r="AK208" s="75">
        <f t="shared" si="413"/>
        <v>6.2774860058970289E-2</v>
      </c>
      <c r="AL208" s="75">
        <f t="shared" si="414"/>
        <v>3.0844790201859831E-2</v>
      </c>
      <c r="AM208" s="75">
        <f>M208*$G208/200000</f>
        <v>1.1138396461782718E-2</v>
      </c>
      <c r="AN208" s="75">
        <f t="shared" si="416"/>
        <v>6.3974379677931509E-3</v>
      </c>
      <c r="AO208" s="75">
        <f t="shared" si="514"/>
        <v>6.5002539351326827E-2</v>
      </c>
      <c r="AP208" s="75">
        <f>P208*$G208/200000</f>
        <v>1.5022555227942843E-2</v>
      </c>
      <c r="AQ208" s="75">
        <f t="shared" si="418"/>
        <v>0.24018952370151961</v>
      </c>
      <c r="AR208" s="75">
        <f t="shared" si="419"/>
        <v>6.7972778407802232E-3</v>
      </c>
      <c r="AS208" s="75">
        <f t="shared" si="420"/>
        <v>0.11840972238602857</v>
      </c>
      <c r="AT208" s="75">
        <f t="shared" si="421"/>
        <v>7.1799817192107054E-2</v>
      </c>
      <c r="AU208" s="75">
        <f t="shared" si="422"/>
        <v>5.4606702653662957E-2</v>
      </c>
      <c r="AV208" s="75">
        <f t="shared" si="512"/>
        <v>4.2325906554774327E-2</v>
      </c>
      <c r="AW208" s="75">
        <f t="shared" si="423"/>
        <v>1.1195516443638014E-2</v>
      </c>
      <c r="AX208" s="80">
        <v>1E-3</v>
      </c>
      <c r="AY208" s="75">
        <f t="shared" si="424"/>
        <v>5.3064463143569975E-2</v>
      </c>
      <c r="AZ208" s="75">
        <f t="shared" si="425"/>
        <v>5.0037104105239288E-2</v>
      </c>
      <c r="BA208" s="75">
        <f t="shared" si="426"/>
        <v>5.9804621002494895E-2</v>
      </c>
      <c r="BB208" s="80">
        <v>1E-3</v>
      </c>
      <c r="BC208" s="80">
        <v>1E-3</v>
      </c>
      <c r="BD208" s="75">
        <f t="shared" si="428"/>
        <v>3.6728148332955318E-2</v>
      </c>
      <c r="BE208" s="75">
        <f>AE208*$G208/200000</f>
        <v>8.3966373327285099E-3</v>
      </c>
      <c r="BF208" s="80">
        <v>1E-3</v>
      </c>
      <c r="BG208" s="75">
        <f t="shared" si="513"/>
        <v>1.7364474484009979E-2</v>
      </c>
      <c r="BH208" s="75"/>
      <c r="BI208" s="77">
        <f>SUM(AH161:AH208)</f>
        <v>5.0936867971776731</v>
      </c>
      <c r="BJ208" s="77">
        <f t="shared" ref="BJ208" si="515">SUM(AI161:AI208)</f>
        <v>3.5938378264853466</v>
      </c>
      <c r="BK208" s="77">
        <f t="shared" ref="BK208" si="516">SUM(AJ161:AJ208)</f>
        <v>3.3526603772140673</v>
      </c>
      <c r="BL208" s="77">
        <f t="shared" ref="BL208" si="517">SUM(AK161:AK208)</f>
        <v>5.5867162602052476</v>
      </c>
      <c r="BM208" s="77">
        <f t="shared" ref="BM208" si="518">SUM(AL161:AL208)</f>
        <v>0.32110076486290567</v>
      </c>
      <c r="BN208" s="77">
        <f t="shared" ref="BN208" si="519">SUM(AM161:AM208)</f>
        <v>0.11574446922388426</v>
      </c>
      <c r="BO208" s="77">
        <f t="shared" ref="BO208" si="520">SUM(AN161:AN208)</f>
        <v>3.5345228150006451</v>
      </c>
      <c r="BP208" s="77">
        <f t="shared" ref="BP208" si="521">SUM(AO161:AO208)</f>
        <v>0.25567774794782427</v>
      </c>
      <c r="BQ208" s="77">
        <f t="shared" ref="BQ208" si="522">SUM(AP161:AP208)</f>
        <v>0.57668222452099915</v>
      </c>
      <c r="BR208" s="77">
        <f t="shared" ref="BR208" si="523">SUM(AQ161:AQ208)</f>
        <v>7.4065565128714121</v>
      </c>
      <c r="BS208" s="77">
        <f t="shared" ref="BS208" si="524">SUM(AR161:AR208)</f>
        <v>0.8909996054100856</v>
      </c>
      <c r="BT208" s="77">
        <f t="shared" ref="BT208" si="525">SUM(AS161:AS208)</f>
        <v>1.2243657141915205</v>
      </c>
      <c r="BU208" s="77">
        <f t="shared" ref="BU208" si="526">SUM(AT161:AT208)</f>
        <v>7.0077802728912184</v>
      </c>
      <c r="BV208" s="77">
        <f t="shared" ref="BV208" si="527">SUM(AU161:AU208)</f>
        <v>1.6342755271858325</v>
      </c>
      <c r="BW208" s="77">
        <f t="shared" ref="BW208" si="528">SUM(AV161:AV208)</f>
        <v>0.12026237123661745</v>
      </c>
      <c r="BX208" s="77">
        <f t="shared" ref="BX208" si="529">SUM(AW161:AW208)</f>
        <v>4.2938468559113456</v>
      </c>
      <c r="BY208" s="77">
        <f t="shared" ref="BY208" si="530">SUM(AX161:AX208)</f>
        <v>4.8000000000000036E-2</v>
      </c>
      <c r="BZ208" s="77">
        <f t="shared" ref="BZ208" si="531">SUM(AY161:AY208)</f>
        <v>3.6674956743451057</v>
      </c>
      <c r="CA208" s="77">
        <f t="shared" ref="CA208" si="532">SUM(AZ161:AZ208)</f>
        <v>5.1689806567544601</v>
      </c>
      <c r="CB208" s="77">
        <f t="shared" ref="CB208" si="533">SUM(BA161:BA208)</f>
        <v>2.4425948947563225</v>
      </c>
      <c r="CC208" s="77">
        <f t="shared" ref="CC208" si="534">SUM(BB161:BB208)</f>
        <v>4.8000000000000036E-2</v>
      </c>
      <c r="CD208" s="77">
        <f t="shared" ref="CD208" si="535">SUM(BC161:BC208)</f>
        <v>6.0029842983971259E-2</v>
      </c>
      <c r="CE208" s="77">
        <f t="shared" ref="CE208" si="536">SUM(BD161:BD208)</f>
        <v>1.3848171735374024</v>
      </c>
      <c r="CF208" s="77">
        <f t="shared" ref="CF208" si="537">SUM(BE161:BE208)</f>
        <v>5.5396637332728545E-2</v>
      </c>
      <c r="CG208" s="77">
        <f t="shared" ref="CG208" si="538">SUM(BF161:BF208)</f>
        <v>4.8000000000000036E-2</v>
      </c>
      <c r="CH208" s="77">
        <f t="shared" ref="CH208" si="539">SUM(BG161:BG208)</f>
        <v>0.13355397795338197</v>
      </c>
      <c r="CI208" s="77"/>
      <c r="CJ208" s="73">
        <f t="shared" si="455"/>
        <v>58.065585000000013</v>
      </c>
      <c r="CK208" s="73"/>
      <c r="CL208" s="78">
        <f t="shared" si="456"/>
        <v>8.7722991117331756E-2</v>
      </c>
      <c r="CM208" s="78">
        <f t="shared" si="457"/>
        <v>6.1892734336274159E-2</v>
      </c>
      <c r="CN208" s="78">
        <f t="shared" si="458"/>
        <v>5.7739199169595322E-2</v>
      </c>
      <c r="CO208" s="78">
        <f t="shared" si="459"/>
        <v>9.6213897788255232E-2</v>
      </c>
      <c r="CP208" s="78">
        <f t="shared" si="460"/>
        <v>5.5299669307199021E-3</v>
      </c>
      <c r="CQ208" s="78">
        <f t="shared" si="461"/>
        <v>1.9933402758946497E-3</v>
      </c>
      <c r="CR208" s="78">
        <f t="shared" si="462"/>
        <v>6.08712168318057E-2</v>
      </c>
      <c r="CS208" s="78">
        <f t="shared" si="463"/>
        <v>4.4032579357949153E-3</v>
      </c>
      <c r="CT208" s="78">
        <f t="shared" si="464"/>
        <v>9.9315665987176234E-3</v>
      </c>
      <c r="CU208" s="78">
        <f t="shared" si="465"/>
        <v>0.127555014090901</v>
      </c>
      <c r="CV208" s="78">
        <f t="shared" si="466"/>
        <v>1.5344710733734715E-2</v>
      </c>
      <c r="CW208" s="78">
        <f t="shared" si="467"/>
        <v>2.1085910254611578E-2</v>
      </c>
      <c r="CX208" s="78">
        <f t="shared" si="468"/>
        <v>0.12068732749168405</v>
      </c>
      <c r="CY208" s="78">
        <f t="shared" si="469"/>
        <v>2.8145338192766545E-2</v>
      </c>
      <c r="CZ208" s="78">
        <f t="shared" si="470"/>
        <v>2.0711471560411806E-3</v>
      </c>
      <c r="DA208" s="78">
        <f t="shared" si="471"/>
        <v>7.3948223477148203E-2</v>
      </c>
      <c r="DB208" s="78">
        <f t="shared" si="472"/>
        <v>8.2665144939123622E-4</v>
      </c>
      <c r="DC208" s="78">
        <f t="shared" si="473"/>
        <v>6.3161262809030602E-2</v>
      </c>
      <c r="DD208" s="78">
        <f t="shared" si="474"/>
        <v>8.9019694828777821E-2</v>
      </c>
      <c r="DE208" s="78">
        <f t="shared" si="475"/>
        <v>4.2066137708873887E-2</v>
      </c>
      <c r="DF208" s="78">
        <f t="shared" si="476"/>
        <v>8.2665144939123622E-4</v>
      </c>
      <c r="DG208" s="78">
        <f t="shared" si="477"/>
        <v>1.0338282647797529E-3</v>
      </c>
      <c r="DH208" s="78">
        <f t="shared" si="478"/>
        <v>2.3849190075970167E-2</v>
      </c>
      <c r="DI208" s="78">
        <f t="shared" si="479"/>
        <v>9.540356363020976E-4</v>
      </c>
      <c r="DJ208" s="78">
        <f t="shared" si="480"/>
        <v>8.2665144939123622E-4</v>
      </c>
      <c r="DK208" s="78">
        <f t="shared" si="481"/>
        <v>2.3000539468151738E-3</v>
      </c>
      <c r="DN208" s="78">
        <f t="shared" si="486"/>
        <v>0.30356882241145644</v>
      </c>
      <c r="DO208" s="78">
        <f t="shared" si="487"/>
        <v>0.22137579822484463</v>
      </c>
      <c r="DP208" s="78">
        <f t="shared" si="488"/>
        <v>0.16147640416446513</v>
      </c>
      <c r="DQ208" s="78">
        <f t="shared" si="489"/>
        <v>0.16460842182667548</v>
      </c>
      <c r="DR208" s="78">
        <f t="shared" si="490"/>
        <v>7.2797781974215173E-2</v>
      </c>
      <c r="DS208" s="78">
        <f t="shared" si="491"/>
        <v>7.7199381642212891E-2</v>
      </c>
      <c r="DT208" s="78">
        <f t="shared" si="492"/>
        <v>0.20276105545721923</v>
      </c>
      <c r="DU208" s="78">
        <f t="shared" si="493"/>
        <v>0.15723454935914827</v>
      </c>
      <c r="DV208" s="78">
        <f t="shared" si="494"/>
        <v>0.17391720167796493</v>
      </c>
      <c r="DW208" s="78">
        <f t="shared" si="495"/>
        <v>0.28467296257093133</v>
      </c>
      <c r="DX208" s="78">
        <f t="shared" si="496"/>
        <v>0.1852632866727969</v>
      </c>
      <c r="DY208" s="78">
        <f t="shared" si="497"/>
        <v>0.17198972309510335</v>
      </c>
      <c r="DZ208" s="78">
        <f t="shared" si="498"/>
        <v>0.22485203631763995</v>
      </c>
      <c r="EA208" s="78">
        <f t="shared" si="499"/>
        <v>0.10499136027534717</v>
      </c>
      <c r="EB208" s="78">
        <f t="shared" si="500"/>
        <v>0.14000728489161121</v>
      </c>
      <c r="EC208" s="78">
        <f t="shared" si="501"/>
        <v>0.22695583256434787</v>
      </c>
      <c r="ED208" s="78">
        <f t="shared" si="502"/>
        <v>0.19507374679607353</v>
      </c>
      <c r="EE208" s="78">
        <f t="shared" si="503"/>
        <v>0.19507374679607353</v>
      </c>
      <c r="EF208" s="78">
        <f t="shared" si="504"/>
        <v>0.13294631225182268</v>
      </c>
      <c r="EG208" s="78">
        <f t="shared" si="505"/>
        <v>6.7775807499015045E-2</v>
      </c>
      <c r="EH208" s="78">
        <f t="shared" si="506"/>
        <v>2.6663705426443252E-2</v>
      </c>
      <c r="EI208" s="78">
        <f t="shared" si="507"/>
        <v>2.6663705426443255E-2</v>
      </c>
      <c r="EJ208" s="78">
        <f t="shared" si="508"/>
        <v>2.7929931108478676E-2</v>
      </c>
      <c r="EK208" s="78">
        <f t="shared" si="509"/>
        <v>9.1803732149840264E-2</v>
      </c>
      <c r="EL208" s="78">
        <f t="shared" si="510"/>
        <v>0.15274243084981232</v>
      </c>
      <c r="EM208" s="78">
        <f t="shared" si="511"/>
        <v>0.20965497857001641</v>
      </c>
    </row>
    <row r="209" spans="118:143" x14ac:dyDescent="0.25">
      <c r="DN209" s="78"/>
      <c r="DO209" s="78"/>
      <c r="DP209" s="78"/>
      <c r="DQ209" s="78"/>
      <c r="DR209" s="78"/>
      <c r="DS209" s="78"/>
      <c r="DT209" s="78"/>
      <c r="DU209" s="78"/>
      <c r="DV209" s="78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</row>
    <row r="210" spans="118:143" x14ac:dyDescent="0.25">
      <c r="DN210" s="78"/>
      <c r="DO210" s="78"/>
      <c r="DP210" s="78"/>
      <c r="DQ210" s="78"/>
      <c r="DR210" s="78"/>
      <c r="DS210" s="78"/>
      <c r="DT210" s="78"/>
      <c r="DU210" s="78"/>
      <c r="DV210" s="78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</row>
    <row r="211" spans="118:143" x14ac:dyDescent="0.25">
      <c r="DN211" s="78"/>
      <c r="DO211" s="78"/>
      <c r="DP211" s="78"/>
      <c r="DQ211" s="78"/>
      <c r="DR211" s="78"/>
      <c r="DS211" s="78"/>
      <c r="DT211" s="78"/>
      <c r="DU211" s="78"/>
      <c r="DV211" s="78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</row>
    <row r="212" spans="118:143" x14ac:dyDescent="0.25">
      <c r="DN212" s="78"/>
      <c r="DO212" s="78"/>
      <c r="DP212" s="78"/>
      <c r="DQ212" s="78"/>
      <c r="DR212" s="78"/>
      <c r="DS212" s="78"/>
      <c r="DT212" s="78"/>
      <c r="DU212" s="78"/>
      <c r="DV212" s="78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</row>
    <row r="213" spans="118:143" x14ac:dyDescent="0.25">
      <c r="DN213" s="78"/>
      <c r="DO213" s="78"/>
      <c r="DP213" s="78"/>
      <c r="DQ213" s="78"/>
      <c r="DR213" s="78"/>
      <c r="DS213" s="78"/>
      <c r="DT213" s="78"/>
      <c r="DU213" s="78"/>
      <c r="DV213" s="78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</row>
    <row r="214" spans="118:143" x14ac:dyDescent="0.25">
      <c r="DN214" s="78"/>
      <c r="DO214" s="78"/>
      <c r="DP214" s="78"/>
      <c r="DQ214" s="78"/>
      <c r="DR214" s="78"/>
      <c r="DS214" s="78"/>
      <c r="DT214" s="78"/>
      <c r="DU214" s="78"/>
      <c r="DV214" s="78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</row>
    <row r="215" spans="118:143" x14ac:dyDescent="0.25">
      <c r="DN215" s="78"/>
      <c r="DO215" s="78"/>
      <c r="DP215" s="78"/>
      <c r="DQ215" s="78"/>
      <c r="DR215" s="78"/>
      <c r="DS215" s="78"/>
      <c r="DT215" s="78"/>
      <c r="DU215" s="78"/>
      <c r="DV215" s="78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</row>
    <row r="216" spans="118:143" x14ac:dyDescent="0.25">
      <c r="DN216" s="78"/>
      <c r="DO216" s="78"/>
      <c r="DP216" s="78"/>
      <c r="DQ216" s="78"/>
      <c r="DR216" s="78"/>
      <c r="DS216" s="78"/>
      <c r="DT216" s="78"/>
      <c r="DU216" s="78"/>
      <c r="DV216" s="78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</row>
    <row r="217" spans="118:143" x14ac:dyDescent="0.25">
      <c r="DN217" s="78"/>
      <c r="DO217" s="78"/>
      <c r="DP217" s="78"/>
      <c r="DQ217" s="78"/>
      <c r="DR217" s="78"/>
      <c r="DS217" s="78"/>
      <c r="DT217" s="78"/>
      <c r="DU217" s="78"/>
      <c r="DV217" s="78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</row>
    <row r="218" spans="118:143" x14ac:dyDescent="0.25">
      <c r="DN218" s="78"/>
      <c r="DO218" s="78"/>
      <c r="DP218" s="78"/>
      <c r="DQ218" s="78"/>
      <c r="DR218" s="78"/>
      <c r="DS218" s="78"/>
      <c r="DT218" s="78"/>
      <c r="DU218" s="78"/>
      <c r="DV218" s="78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</row>
    <row r="219" spans="118:143" x14ac:dyDescent="0.25">
      <c r="DN219" s="78"/>
      <c r="DO219" s="78"/>
      <c r="DP219" s="78"/>
      <c r="DQ219" s="78"/>
      <c r="DR219" s="78"/>
      <c r="DS219" s="78"/>
      <c r="DT219" s="78"/>
      <c r="DU219" s="78"/>
      <c r="DV219" s="78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</row>
    <row r="220" spans="118:143" x14ac:dyDescent="0.25">
      <c r="DN220" s="78"/>
      <c r="DO220" s="78"/>
      <c r="DP220" s="78"/>
      <c r="DQ220" s="78"/>
      <c r="DR220" s="78"/>
      <c r="DS220" s="78"/>
      <c r="DT220" s="78"/>
      <c r="DU220" s="78"/>
      <c r="DV220" s="78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</row>
    <row r="221" spans="118:143" x14ac:dyDescent="0.25">
      <c r="DN221" s="78"/>
      <c r="DO221" s="78"/>
      <c r="DP221" s="78"/>
      <c r="DQ221" s="78"/>
      <c r="DR221" s="78"/>
      <c r="DS221" s="78"/>
      <c r="DT221" s="78"/>
      <c r="DU221" s="78"/>
      <c r="DV221" s="78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</row>
    <row r="222" spans="118:143" x14ac:dyDescent="0.25">
      <c r="DN222" s="78"/>
      <c r="DO222" s="78"/>
      <c r="DP222" s="78"/>
      <c r="DQ222" s="78"/>
      <c r="DR222" s="78"/>
      <c r="DS222" s="78"/>
      <c r="DT222" s="78"/>
      <c r="DU222" s="78"/>
      <c r="DV222" s="78"/>
      <c r="DW222" s="78"/>
      <c r="DX222" s="78"/>
      <c r="DY222" s="78"/>
      <c r="DZ222" s="78"/>
      <c r="EA222" s="78"/>
      <c r="EB222" s="78"/>
      <c r="EC222" s="78"/>
      <c r="ED222" s="78"/>
      <c r="EE222" s="78"/>
      <c r="EF222" s="78"/>
      <c r="EG222" s="78"/>
      <c r="EH222" s="78"/>
      <c r="EI222" s="78"/>
      <c r="EJ222" s="78"/>
      <c r="EK222" s="78"/>
      <c r="EL222" s="78"/>
      <c r="EM222" s="78"/>
    </row>
    <row r="223" spans="118:143" x14ac:dyDescent="0.25">
      <c r="DN223" s="78"/>
      <c r="DO223" s="78"/>
      <c r="DP223" s="78"/>
      <c r="DQ223" s="78"/>
      <c r="DR223" s="78"/>
      <c r="DS223" s="78"/>
      <c r="DT223" s="78"/>
      <c r="DU223" s="78"/>
      <c r="DV223" s="78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</row>
    <row r="224" spans="118:143" x14ac:dyDescent="0.25">
      <c r="DN224" s="78"/>
      <c r="DO224" s="78"/>
      <c r="DP224" s="78"/>
      <c r="DQ224" s="78"/>
      <c r="DR224" s="78"/>
      <c r="DS224" s="78"/>
      <c r="DT224" s="78"/>
      <c r="DU224" s="78"/>
      <c r="DV224" s="78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</row>
    <row r="225" spans="118:143" x14ac:dyDescent="0.25">
      <c r="DN225" s="78"/>
      <c r="DO225" s="78"/>
      <c r="DP225" s="78"/>
      <c r="DQ225" s="78"/>
      <c r="DR225" s="78"/>
      <c r="DS225" s="78"/>
      <c r="DT225" s="78"/>
      <c r="DU225" s="78"/>
      <c r="DV225" s="78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</row>
    <row r="226" spans="118:143" x14ac:dyDescent="0.25">
      <c r="DN226" s="78"/>
      <c r="DO226" s="78"/>
      <c r="DP226" s="78"/>
      <c r="DQ226" s="78"/>
      <c r="DR226" s="78"/>
      <c r="DS226" s="78"/>
      <c r="DT226" s="78"/>
      <c r="DU226" s="78"/>
      <c r="DV226" s="78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</row>
    <row r="227" spans="118:143" x14ac:dyDescent="0.25">
      <c r="DN227" s="78"/>
      <c r="DO227" s="78"/>
      <c r="DP227" s="78"/>
      <c r="DQ227" s="78"/>
      <c r="DR227" s="78"/>
      <c r="DS227" s="78"/>
      <c r="DT227" s="78"/>
      <c r="DU227" s="78"/>
      <c r="DV227" s="78"/>
      <c r="DW227" s="78"/>
      <c r="DX227" s="78"/>
      <c r="DY227" s="78"/>
      <c r="DZ227" s="78"/>
      <c r="EA227" s="78"/>
      <c r="EB227" s="78"/>
      <c r="EC227" s="78"/>
      <c r="ED227" s="78"/>
      <c r="EE227" s="78"/>
      <c r="EF227" s="78"/>
      <c r="EG227" s="78"/>
      <c r="EH227" s="78"/>
      <c r="EI227" s="78"/>
      <c r="EJ227" s="78"/>
      <c r="EK227" s="78"/>
      <c r="EL227" s="78"/>
      <c r="EM227" s="78"/>
    </row>
    <row r="228" spans="118:143" x14ac:dyDescent="0.25">
      <c r="DN228" s="78"/>
      <c r="DO228" s="78"/>
      <c r="DP228" s="78"/>
      <c r="DQ228" s="78"/>
      <c r="DR228" s="78"/>
      <c r="DS228" s="78"/>
      <c r="DT228" s="78"/>
      <c r="DU228" s="78"/>
      <c r="DV228" s="78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</row>
    <row r="229" spans="118:143" x14ac:dyDescent="0.25">
      <c r="DN229" s="78"/>
      <c r="DO229" s="78"/>
      <c r="DP229" s="78"/>
      <c r="DQ229" s="78"/>
      <c r="DR229" s="78"/>
      <c r="DS229" s="78"/>
      <c r="DT229" s="78"/>
      <c r="DU229" s="78"/>
      <c r="DV229" s="78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</row>
    <row r="230" spans="118:143" x14ac:dyDescent="0.25">
      <c r="DN230" s="78"/>
      <c r="DO230" s="78"/>
      <c r="DP230" s="78"/>
      <c r="DQ230" s="78"/>
      <c r="DR230" s="78"/>
      <c r="DS230" s="78"/>
      <c r="DT230" s="78"/>
      <c r="DU230" s="78"/>
      <c r="DV230" s="78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2:G6138"/>
  <sheetViews>
    <sheetView workbookViewId="0">
      <selection activeCell="I59" sqref="I59"/>
    </sheetView>
  </sheetViews>
  <sheetFormatPr defaultRowHeight="15" x14ac:dyDescent="0.25"/>
  <cols>
    <col min="6" max="6" width="18.28515625" bestFit="1" customWidth="1"/>
  </cols>
  <sheetData>
    <row r="2" spans="2:7" x14ac:dyDescent="0.25">
      <c r="B2" s="23" t="s">
        <v>5</v>
      </c>
      <c r="C2" s="23" t="s">
        <v>0</v>
      </c>
      <c r="D2" s="23" t="s">
        <v>2</v>
      </c>
      <c r="E2" s="23" t="s">
        <v>1</v>
      </c>
      <c r="F2" s="23" t="s">
        <v>6</v>
      </c>
      <c r="G2" s="30" t="s">
        <v>142</v>
      </c>
    </row>
    <row r="3" spans="2:7" x14ac:dyDescent="0.25">
      <c r="B3" s="6" t="s">
        <v>45</v>
      </c>
      <c r="C3" s="6">
        <v>2013</v>
      </c>
      <c r="D3" s="6" t="s">
        <v>7</v>
      </c>
      <c r="E3" s="6" t="s">
        <v>3</v>
      </c>
      <c r="F3" s="27">
        <v>8.9701562433479501E-2</v>
      </c>
    </row>
    <row r="4" spans="2:7" x14ac:dyDescent="0.25">
      <c r="B4" s="6" t="s">
        <v>45</v>
      </c>
      <c r="C4" s="6">
        <v>2013</v>
      </c>
      <c r="D4" s="6" t="s">
        <v>8</v>
      </c>
      <c r="E4" s="6" t="s">
        <v>3</v>
      </c>
      <c r="F4" s="27">
        <v>4.0955340797820254E-2</v>
      </c>
    </row>
    <row r="5" spans="2:7" x14ac:dyDescent="0.25">
      <c r="B5" s="6" t="s">
        <v>45</v>
      </c>
      <c r="C5" s="6">
        <v>2013</v>
      </c>
      <c r="D5" s="6" t="s">
        <v>9</v>
      </c>
      <c r="E5" s="6" t="s">
        <v>3</v>
      </c>
      <c r="F5" s="27">
        <v>7.0075354421218441E-2</v>
      </c>
    </row>
    <row r="6" spans="2:7" x14ac:dyDescent="0.25">
      <c r="B6" s="6" t="s">
        <v>45</v>
      </c>
      <c r="C6" s="6">
        <v>2013</v>
      </c>
      <c r="D6" s="6" t="s">
        <v>10</v>
      </c>
      <c r="E6" s="6" t="s">
        <v>3</v>
      </c>
      <c r="F6" s="27">
        <v>3.3632764272638255E-2</v>
      </c>
    </row>
    <row r="7" spans="2:7" x14ac:dyDescent="0.25">
      <c r="B7" s="6" t="s">
        <v>45</v>
      </c>
      <c r="C7" s="6">
        <v>2013</v>
      </c>
      <c r="D7" s="6" t="s">
        <v>11</v>
      </c>
      <c r="E7" s="6" t="s">
        <v>3</v>
      </c>
      <c r="F7" s="27">
        <v>4.4361190344416539E-2</v>
      </c>
    </row>
    <row r="8" spans="2:7" x14ac:dyDescent="0.25">
      <c r="B8" s="6" t="s">
        <v>45</v>
      </c>
      <c r="C8" s="6">
        <v>2013</v>
      </c>
      <c r="D8" s="6" t="s">
        <v>12</v>
      </c>
      <c r="E8" s="6" t="s">
        <v>3</v>
      </c>
      <c r="F8" s="27">
        <v>2.3032057558857337E-2</v>
      </c>
    </row>
    <row r="9" spans="2:7" x14ac:dyDescent="0.25">
      <c r="B9" s="6" t="s">
        <v>45</v>
      </c>
      <c r="C9" s="6">
        <v>2013</v>
      </c>
      <c r="D9" s="6" t="s">
        <v>13</v>
      </c>
      <c r="E9" s="6" t="s">
        <v>3</v>
      </c>
      <c r="F9" s="27">
        <v>1.2218485248414152E-2</v>
      </c>
    </row>
    <row r="10" spans="2:7" x14ac:dyDescent="0.25">
      <c r="B10" s="6" t="s">
        <v>45</v>
      </c>
      <c r="C10" s="6">
        <v>2013</v>
      </c>
      <c r="D10" s="6" t="s">
        <v>14</v>
      </c>
      <c r="E10" s="6" t="s">
        <v>3</v>
      </c>
      <c r="F10" s="27">
        <v>7.5141555621780404E-2</v>
      </c>
    </row>
    <row r="11" spans="2:7" x14ac:dyDescent="0.25">
      <c r="B11" s="6" t="s">
        <v>45</v>
      </c>
      <c r="C11" s="6">
        <v>2013</v>
      </c>
      <c r="D11" s="6" t="s">
        <v>15</v>
      </c>
      <c r="E11" s="6" t="s">
        <v>3</v>
      </c>
      <c r="F11" s="27">
        <v>1.7540125164970836E-2</v>
      </c>
    </row>
    <row r="12" spans="2:7" x14ac:dyDescent="0.25">
      <c r="B12" s="6" t="s">
        <v>45</v>
      </c>
      <c r="C12" s="6">
        <v>2013</v>
      </c>
      <c r="D12" s="6" t="s">
        <v>16</v>
      </c>
      <c r="E12" s="6" t="s">
        <v>3</v>
      </c>
      <c r="F12" s="27">
        <v>0.161096683554004</v>
      </c>
    </row>
    <row r="13" spans="2:7" x14ac:dyDescent="0.25">
      <c r="B13" s="6" t="s">
        <v>45</v>
      </c>
      <c r="C13" s="6">
        <v>2013</v>
      </c>
      <c r="D13" s="6" t="s">
        <v>17</v>
      </c>
      <c r="E13" s="6" t="s">
        <v>3</v>
      </c>
      <c r="F13" s="27">
        <v>6.3008216612031164E-3</v>
      </c>
    </row>
    <row r="14" spans="2:7" x14ac:dyDescent="0.25">
      <c r="B14" s="6" t="s">
        <v>45</v>
      </c>
      <c r="C14" s="6">
        <v>2013</v>
      </c>
      <c r="D14" s="6" t="s">
        <v>18</v>
      </c>
      <c r="E14" s="6" t="s">
        <v>3</v>
      </c>
      <c r="F14" s="27">
        <v>0.11797011367022862</v>
      </c>
    </row>
    <row r="15" spans="2:7" x14ac:dyDescent="0.25">
      <c r="B15" s="6" t="s">
        <v>45</v>
      </c>
      <c r="C15" s="6">
        <v>2013</v>
      </c>
      <c r="D15" s="6" t="s">
        <v>19</v>
      </c>
      <c r="E15" s="6" t="s">
        <v>3</v>
      </c>
      <c r="F15" s="27">
        <v>6.3774532760015323E-2</v>
      </c>
    </row>
    <row r="16" spans="2:7" x14ac:dyDescent="0.25">
      <c r="B16" s="6" t="s">
        <v>45</v>
      </c>
      <c r="C16" s="6">
        <v>2013</v>
      </c>
      <c r="D16" s="6" t="s">
        <v>20</v>
      </c>
      <c r="E16" s="6" t="s">
        <v>3</v>
      </c>
      <c r="F16" s="27">
        <v>5.0236280812295114E-2</v>
      </c>
    </row>
    <row r="17" spans="2:6" x14ac:dyDescent="0.25">
      <c r="B17" s="6" t="s">
        <v>45</v>
      </c>
      <c r="C17" s="6">
        <v>2013</v>
      </c>
      <c r="D17" s="6" t="s">
        <v>21</v>
      </c>
      <c r="E17" s="6" t="s">
        <v>3</v>
      </c>
      <c r="F17" s="27">
        <v>4.3978032270424454E-2</v>
      </c>
    </row>
    <row r="18" spans="2:6" x14ac:dyDescent="0.25">
      <c r="B18" s="6" t="s">
        <v>45</v>
      </c>
      <c r="C18" s="6">
        <v>2013</v>
      </c>
      <c r="D18" s="6" t="s">
        <v>22</v>
      </c>
      <c r="E18" s="6" t="s">
        <v>3</v>
      </c>
      <c r="F18" s="27">
        <v>8.3869045084933366E-3</v>
      </c>
    </row>
    <row r="19" spans="2:6" x14ac:dyDescent="0.25">
      <c r="B19" s="6" t="s">
        <v>45</v>
      </c>
      <c r="C19" s="6">
        <v>2013</v>
      </c>
      <c r="D19" s="6" t="s">
        <v>23</v>
      </c>
      <c r="E19" s="6" t="s">
        <v>3</v>
      </c>
      <c r="F19" s="27">
        <v>0</v>
      </c>
    </row>
    <row r="20" spans="2:6" x14ac:dyDescent="0.25">
      <c r="B20" s="6" t="s">
        <v>45</v>
      </c>
      <c r="C20" s="6">
        <v>2013</v>
      </c>
      <c r="D20" s="6" t="s">
        <v>24</v>
      </c>
      <c r="E20" s="6" t="s">
        <v>3</v>
      </c>
      <c r="F20" s="27">
        <v>2.8694282430073652E-2</v>
      </c>
    </row>
    <row r="21" spans="2:6" x14ac:dyDescent="0.25">
      <c r="B21" s="6" t="s">
        <v>45</v>
      </c>
      <c r="C21" s="6">
        <v>2013</v>
      </c>
      <c r="D21" s="6" t="s">
        <v>25</v>
      </c>
      <c r="E21" s="6" t="s">
        <v>3</v>
      </c>
      <c r="F21" s="27">
        <v>2.7289369492102686E-2</v>
      </c>
    </row>
    <row r="22" spans="2:6" x14ac:dyDescent="0.25">
      <c r="B22" s="6" t="s">
        <v>45</v>
      </c>
      <c r="C22" s="6">
        <v>2013</v>
      </c>
      <c r="D22" s="6" t="s">
        <v>26</v>
      </c>
      <c r="E22" s="6" t="s">
        <v>3</v>
      </c>
      <c r="F22" s="27">
        <v>3.5420835284601306E-2</v>
      </c>
    </row>
    <row r="23" spans="2:6" x14ac:dyDescent="0.25">
      <c r="B23" s="6" t="s">
        <v>45</v>
      </c>
      <c r="C23" s="6">
        <v>2013</v>
      </c>
      <c r="D23" s="6" t="s">
        <v>27</v>
      </c>
      <c r="E23" s="6" t="s">
        <v>3</v>
      </c>
      <c r="F23" s="27">
        <v>0</v>
      </c>
    </row>
    <row r="24" spans="2:6" x14ac:dyDescent="0.25">
      <c r="B24" s="6" t="s">
        <v>45</v>
      </c>
      <c r="C24" s="6">
        <v>2013</v>
      </c>
      <c r="D24" s="6" t="s">
        <v>28</v>
      </c>
      <c r="E24" s="6" t="s">
        <v>3</v>
      </c>
      <c r="F24" s="27">
        <v>0</v>
      </c>
    </row>
    <row r="25" spans="2:6" x14ac:dyDescent="0.25">
      <c r="B25" s="6" t="s">
        <v>45</v>
      </c>
      <c r="C25" s="6">
        <v>2013</v>
      </c>
      <c r="D25" s="6" t="s">
        <v>29</v>
      </c>
      <c r="E25" s="6" t="s">
        <v>3</v>
      </c>
      <c r="F25" s="27">
        <v>2.9630891055387628E-2</v>
      </c>
    </row>
    <row r="26" spans="2:6" x14ac:dyDescent="0.25">
      <c r="B26" s="6" t="s">
        <v>45</v>
      </c>
      <c r="C26" s="6">
        <v>2013</v>
      </c>
      <c r="D26" s="6" t="s">
        <v>30</v>
      </c>
      <c r="E26" s="6" t="s">
        <v>3</v>
      </c>
      <c r="F26" s="27">
        <v>1.1920473413086977E-2</v>
      </c>
    </row>
    <row r="27" spans="2:6" x14ac:dyDescent="0.25">
      <c r="B27" s="6" t="s">
        <v>45</v>
      </c>
      <c r="C27" s="6">
        <v>2013</v>
      </c>
      <c r="D27" s="6" t="s">
        <v>31</v>
      </c>
      <c r="E27" s="6" t="s">
        <v>3</v>
      </c>
      <c r="F27" s="27">
        <v>0</v>
      </c>
    </row>
    <row r="28" spans="2:6" x14ac:dyDescent="0.25">
      <c r="B28" s="6" t="s">
        <v>45</v>
      </c>
      <c r="C28" s="6">
        <v>2013</v>
      </c>
      <c r="D28" s="6" t="s">
        <v>32</v>
      </c>
      <c r="E28" s="6" t="s">
        <v>3</v>
      </c>
      <c r="F28" s="27">
        <v>8.6423432244880586E-3</v>
      </c>
    </row>
    <row r="29" spans="2:6" x14ac:dyDescent="0.25">
      <c r="B29" s="6" t="s">
        <v>45</v>
      </c>
      <c r="C29" s="6">
        <v>2013</v>
      </c>
      <c r="D29" s="6" t="s">
        <v>7</v>
      </c>
      <c r="E29" s="6" t="s">
        <v>4</v>
      </c>
      <c r="F29" s="27">
        <v>0.14545357066266351</v>
      </c>
    </row>
    <row r="30" spans="2:6" x14ac:dyDescent="0.25">
      <c r="B30" s="6" t="s">
        <v>45</v>
      </c>
      <c r="C30" s="6">
        <v>2013</v>
      </c>
      <c r="D30" s="6" t="s">
        <v>8</v>
      </c>
      <c r="E30" s="6" t="s">
        <v>4</v>
      </c>
      <c r="F30" s="27">
        <v>7.0233755093287581E-3</v>
      </c>
    </row>
    <row r="31" spans="2:6" x14ac:dyDescent="0.25">
      <c r="B31" s="6" t="s">
        <v>45</v>
      </c>
      <c r="C31" s="6">
        <v>2013</v>
      </c>
      <c r="D31" s="6" t="s">
        <v>9</v>
      </c>
      <c r="E31" s="6" t="s">
        <v>4</v>
      </c>
      <c r="F31" s="27">
        <v>7.8865537207806133E-2</v>
      </c>
    </row>
    <row r="32" spans="2:6" x14ac:dyDescent="0.25">
      <c r="B32" s="6" t="s">
        <v>45</v>
      </c>
      <c r="C32" s="6">
        <v>2013</v>
      </c>
      <c r="D32" s="6" t="s">
        <v>10</v>
      </c>
      <c r="E32" s="6" t="s">
        <v>4</v>
      </c>
      <c r="F32" s="27">
        <v>3.7529487454428479E-3</v>
      </c>
    </row>
    <row r="33" spans="2:6" x14ac:dyDescent="0.25">
      <c r="B33" s="6" t="s">
        <v>45</v>
      </c>
      <c r="C33" s="6">
        <v>2013</v>
      </c>
      <c r="D33" s="6" t="s">
        <v>11</v>
      </c>
      <c r="E33" s="6" t="s">
        <v>4</v>
      </c>
      <c r="F33" s="27">
        <v>0.13982414754449926</v>
      </c>
    </row>
    <row r="34" spans="2:6" x14ac:dyDescent="0.25">
      <c r="B34" s="6" t="s">
        <v>45</v>
      </c>
      <c r="C34" s="6">
        <v>2013</v>
      </c>
      <c r="D34" s="6" t="s">
        <v>12</v>
      </c>
      <c r="E34" s="6" t="s">
        <v>4</v>
      </c>
      <c r="F34" s="27">
        <v>0</v>
      </c>
    </row>
    <row r="35" spans="2:6" x14ac:dyDescent="0.25">
      <c r="B35" s="6" t="s">
        <v>45</v>
      </c>
      <c r="C35" s="6">
        <v>2013</v>
      </c>
      <c r="D35" s="6" t="s">
        <v>13</v>
      </c>
      <c r="E35" s="6" t="s">
        <v>4</v>
      </c>
      <c r="F35" s="27">
        <v>3.4205447137036243E-2</v>
      </c>
    </row>
    <row r="36" spans="2:6" x14ac:dyDescent="0.25">
      <c r="B36" s="6" t="s">
        <v>45</v>
      </c>
      <c r="C36" s="6">
        <v>2013</v>
      </c>
      <c r="D36" s="6" t="s">
        <v>14</v>
      </c>
      <c r="E36" s="6" t="s">
        <v>4</v>
      </c>
      <c r="F36" s="27">
        <v>3.9513188934162558E-2</v>
      </c>
    </row>
    <row r="37" spans="2:6" x14ac:dyDescent="0.25">
      <c r="B37" s="6" t="s">
        <v>45</v>
      </c>
      <c r="C37" s="6">
        <v>2013</v>
      </c>
      <c r="D37" s="6" t="s">
        <v>15</v>
      </c>
      <c r="E37" s="6" t="s">
        <v>4</v>
      </c>
      <c r="F37" s="27">
        <v>9.2429766244906716E-2</v>
      </c>
    </row>
    <row r="38" spans="2:6" x14ac:dyDescent="0.25">
      <c r="B38" s="6" t="s">
        <v>45</v>
      </c>
      <c r="C38" s="6">
        <v>2013</v>
      </c>
      <c r="D38" s="6" t="s">
        <v>16</v>
      </c>
      <c r="E38" s="6" t="s">
        <v>4</v>
      </c>
      <c r="F38" s="27">
        <v>2.1927943384087496E-2</v>
      </c>
    </row>
    <row r="39" spans="2:6" x14ac:dyDescent="0.25">
      <c r="B39" s="6" t="s">
        <v>45</v>
      </c>
      <c r="C39" s="6">
        <v>2013</v>
      </c>
      <c r="D39" s="6" t="s">
        <v>17</v>
      </c>
      <c r="E39" s="6" t="s">
        <v>4</v>
      </c>
      <c r="F39" s="27">
        <v>0</v>
      </c>
    </row>
    <row r="40" spans="2:6" x14ac:dyDescent="0.25">
      <c r="B40" s="6" t="s">
        <v>45</v>
      </c>
      <c r="C40" s="6">
        <v>2013</v>
      </c>
      <c r="D40" s="6" t="s">
        <v>18</v>
      </c>
      <c r="E40" s="6" t="s">
        <v>4</v>
      </c>
      <c r="F40" s="27">
        <v>6.7928372292515554E-2</v>
      </c>
    </row>
    <row r="41" spans="2:6" x14ac:dyDescent="0.25">
      <c r="B41" s="6" t="s">
        <v>45</v>
      </c>
      <c r="C41" s="6">
        <v>2013</v>
      </c>
      <c r="D41" s="6" t="s">
        <v>19</v>
      </c>
      <c r="E41" s="6" t="s">
        <v>4</v>
      </c>
      <c r="F41" s="27">
        <v>9.6182714990349555E-2</v>
      </c>
    </row>
    <row r="42" spans="2:6" x14ac:dyDescent="0.25">
      <c r="B42" s="6" t="s">
        <v>45</v>
      </c>
      <c r="C42" s="6">
        <v>2013</v>
      </c>
      <c r="D42" s="6" t="s">
        <v>20</v>
      </c>
      <c r="E42" s="6" t="s">
        <v>4</v>
      </c>
      <c r="F42" s="27">
        <v>0</v>
      </c>
    </row>
    <row r="43" spans="2:6" x14ac:dyDescent="0.25">
      <c r="B43" s="6" t="s">
        <v>45</v>
      </c>
      <c r="C43" s="6">
        <v>2013</v>
      </c>
      <c r="D43" s="6" t="s">
        <v>21</v>
      </c>
      <c r="E43" s="6" t="s">
        <v>4</v>
      </c>
      <c r="F43" s="27">
        <v>3.3615698048466654E-2</v>
      </c>
    </row>
    <row r="44" spans="2:6" x14ac:dyDescent="0.25">
      <c r="B44" s="6" t="s">
        <v>45</v>
      </c>
      <c r="C44" s="6">
        <v>2013</v>
      </c>
      <c r="D44" s="6" t="s">
        <v>22</v>
      </c>
      <c r="E44" s="6" t="s">
        <v>4</v>
      </c>
      <c r="F44" s="27">
        <v>2.6056187004074631E-2</v>
      </c>
    </row>
    <row r="45" spans="2:6" x14ac:dyDescent="0.25">
      <c r="B45" s="6" t="s">
        <v>45</v>
      </c>
      <c r="C45" s="6">
        <v>2013</v>
      </c>
      <c r="D45" s="6" t="s">
        <v>23</v>
      </c>
      <c r="E45" s="6" t="s">
        <v>4</v>
      </c>
      <c r="F45" s="27">
        <v>0</v>
      </c>
    </row>
    <row r="46" spans="2:6" x14ac:dyDescent="0.25">
      <c r="B46" s="6" t="s">
        <v>45</v>
      </c>
      <c r="C46" s="6">
        <v>2013</v>
      </c>
      <c r="D46" s="6" t="s">
        <v>24</v>
      </c>
      <c r="E46" s="6" t="s">
        <v>4</v>
      </c>
      <c r="F46" s="27">
        <v>2.7986274930302379E-2</v>
      </c>
    </row>
    <row r="47" spans="2:6" x14ac:dyDescent="0.25">
      <c r="B47" s="6" t="s">
        <v>45</v>
      </c>
      <c r="C47" s="6">
        <v>2013</v>
      </c>
      <c r="D47" s="6" t="s">
        <v>25</v>
      </c>
      <c r="E47" s="6" t="s">
        <v>4</v>
      </c>
      <c r="F47" s="27">
        <v>0.13092429766244906</v>
      </c>
    </row>
    <row r="48" spans="2:6" x14ac:dyDescent="0.25">
      <c r="B48" s="6" t="s">
        <v>45</v>
      </c>
      <c r="C48" s="6">
        <v>2013</v>
      </c>
      <c r="D48" s="6" t="s">
        <v>26</v>
      </c>
      <c r="E48" s="6" t="s">
        <v>4</v>
      </c>
      <c r="F48" s="27">
        <v>0</v>
      </c>
    </row>
    <row r="49" spans="2:6" x14ac:dyDescent="0.25">
      <c r="B49" s="6" t="s">
        <v>45</v>
      </c>
      <c r="C49" s="6">
        <v>2013</v>
      </c>
      <c r="D49" s="6" t="s">
        <v>27</v>
      </c>
      <c r="E49" s="6" t="s">
        <v>4</v>
      </c>
      <c r="F49" s="27">
        <v>0</v>
      </c>
    </row>
    <row r="50" spans="2:6" x14ac:dyDescent="0.25">
      <c r="B50" s="6" t="s">
        <v>45</v>
      </c>
      <c r="C50" s="6">
        <v>2013</v>
      </c>
      <c r="D50" s="6" t="s">
        <v>28</v>
      </c>
      <c r="E50" s="6" t="s">
        <v>4</v>
      </c>
      <c r="F50" s="27">
        <v>1.2706412180999356E-2</v>
      </c>
    </row>
    <row r="51" spans="2:6" x14ac:dyDescent="0.25">
      <c r="B51" s="6" t="s">
        <v>45</v>
      </c>
      <c r="C51" s="6">
        <v>2013</v>
      </c>
      <c r="D51" s="6" t="s">
        <v>29</v>
      </c>
      <c r="E51" s="6" t="s">
        <v>4</v>
      </c>
      <c r="F51" s="27">
        <v>9.6504396311387526E-3</v>
      </c>
    </row>
    <row r="52" spans="2:6" x14ac:dyDescent="0.25">
      <c r="B52" s="6" t="s">
        <v>45</v>
      </c>
      <c r="C52" s="6">
        <v>2013</v>
      </c>
      <c r="D52" s="6" t="s">
        <v>30</v>
      </c>
      <c r="E52" s="6" t="s">
        <v>4</v>
      </c>
      <c r="F52" s="27">
        <v>0</v>
      </c>
    </row>
    <row r="53" spans="2:6" x14ac:dyDescent="0.25">
      <c r="B53" s="6" t="s">
        <v>45</v>
      </c>
      <c r="C53" s="6">
        <v>2013</v>
      </c>
      <c r="D53" s="6" t="s">
        <v>31</v>
      </c>
      <c r="E53" s="6" t="s">
        <v>4</v>
      </c>
      <c r="F53" s="27">
        <v>0</v>
      </c>
    </row>
    <row r="54" spans="2:6" x14ac:dyDescent="0.25">
      <c r="B54" s="6" t="s">
        <v>45</v>
      </c>
      <c r="C54" s="6">
        <v>2013</v>
      </c>
      <c r="D54" s="6" t="s">
        <v>32</v>
      </c>
      <c r="E54" s="6" t="s">
        <v>4</v>
      </c>
      <c r="F54" s="27">
        <v>3.1953677889770535E-2</v>
      </c>
    </row>
    <row r="55" spans="2:6" x14ac:dyDescent="0.25">
      <c r="B55" s="6" t="s">
        <v>45</v>
      </c>
      <c r="C55" s="6">
        <v>2012</v>
      </c>
      <c r="D55" s="6" t="s">
        <v>7</v>
      </c>
      <c r="E55" s="6" t="s">
        <v>3</v>
      </c>
      <c r="F55" s="27">
        <v>9.1303079551610614E-2</v>
      </c>
    </row>
    <row r="56" spans="2:6" x14ac:dyDescent="0.25">
      <c r="B56" s="6" t="s">
        <v>45</v>
      </c>
      <c r="C56" s="6">
        <v>2012</v>
      </c>
      <c r="D56" s="6" t="s">
        <v>8</v>
      </c>
      <c r="E56" s="6" t="s">
        <v>3</v>
      </c>
      <c r="F56" s="27">
        <v>4.8006000750093765E-2</v>
      </c>
    </row>
    <row r="57" spans="2:6" x14ac:dyDescent="0.25">
      <c r="B57" s="6" t="s">
        <v>45</v>
      </c>
      <c r="C57" s="6">
        <v>2012</v>
      </c>
      <c r="D57" s="6" t="s">
        <v>9</v>
      </c>
      <c r="E57" s="6" t="s">
        <v>3</v>
      </c>
      <c r="F57" s="27">
        <v>7.9884985623202898E-2</v>
      </c>
    </row>
    <row r="58" spans="2:6" x14ac:dyDescent="0.25">
      <c r="B58" s="6" t="s">
        <v>45</v>
      </c>
      <c r="C58" s="6">
        <v>2012</v>
      </c>
      <c r="D58" s="6" t="s">
        <v>10</v>
      </c>
      <c r="E58" s="6" t="s">
        <v>3</v>
      </c>
      <c r="F58" s="27">
        <v>3.8838188106846687E-2</v>
      </c>
    </row>
    <row r="59" spans="2:6" x14ac:dyDescent="0.25">
      <c r="B59" s="6" t="s">
        <v>45</v>
      </c>
      <c r="C59" s="6">
        <v>2012</v>
      </c>
      <c r="D59" s="6" t="s">
        <v>11</v>
      </c>
      <c r="E59" s="6" t="s">
        <v>3</v>
      </c>
      <c r="F59" s="27">
        <v>4.5464016335375258E-2</v>
      </c>
    </row>
    <row r="60" spans="2:6" x14ac:dyDescent="0.25">
      <c r="B60" s="6" t="s">
        <v>45</v>
      </c>
      <c r="C60" s="6">
        <v>2012</v>
      </c>
      <c r="D60" s="6" t="s">
        <v>12</v>
      </c>
      <c r="E60" s="6" t="s">
        <v>3</v>
      </c>
      <c r="F60" s="27">
        <v>1.4293453348335209E-2</v>
      </c>
    </row>
    <row r="61" spans="2:6" x14ac:dyDescent="0.25">
      <c r="B61" s="6" t="s">
        <v>45</v>
      </c>
      <c r="C61" s="6">
        <v>2012</v>
      </c>
      <c r="D61" s="6" t="s">
        <v>13</v>
      </c>
      <c r="E61" s="6" t="s">
        <v>3</v>
      </c>
      <c r="F61" s="27">
        <v>1.1709797057965579E-2</v>
      </c>
    </row>
    <row r="62" spans="2:6" x14ac:dyDescent="0.25">
      <c r="B62" s="6" t="s">
        <v>45</v>
      </c>
      <c r="C62" s="6">
        <v>2012</v>
      </c>
      <c r="D62" s="6" t="s">
        <v>14</v>
      </c>
      <c r="E62" s="6" t="s">
        <v>3</v>
      </c>
      <c r="F62" s="27">
        <v>7.0342126099095723E-2</v>
      </c>
    </row>
    <row r="63" spans="2:6" x14ac:dyDescent="0.25">
      <c r="B63" s="6" t="s">
        <v>45</v>
      </c>
      <c r="C63" s="6">
        <v>2012</v>
      </c>
      <c r="D63" s="6" t="s">
        <v>15</v>
      </c>
      <c r="E63" s="6" t="s">
        <v>3</v>
      </c>
      <c r="F63" s="27">
        <v>1.6002000250031255E-2</v>
      </c>
    </row>
    <row r="64" spans="2:6" x14ac:dyDescent="0.25">
      <c r="B64" s="6" t="s">
        <v>45</v>
      </c>
      <c r="C64" s="6">
        <v>2012</v>
      </c>
      <c r="D64" s="6" t="s">
        <v>16</v>
      </c>
      <c r="E64" s="6" t="s">
        <v>3</v>
      </c>
      <c r="F64" s="27">
        <v>0.16027003375421928</v>
      </c>
    </row>
    <row r="65" spans="2:6" x14ac:dyDescent="0.25">
      <c r="B65" s="6" t="s">
        <v>45</v>
      </c>
      <c r="C65" s="6">
        <v>2012</v>
      </c>
      <c r="D65" s="6" t="s">
        <v>17</v>
      </c>
      <c r="E65" s="6" t="s">
        <v>3</v>
      </c>
      <c r="F65" s="27">
        <v>6.9175313580864279E-3</v>
      </c>
    </row>
    <row r="66" spans="2:6" x14ac:dyDescent="0.25">
      <c r="B66" s="6" t="s">
        <v>45</v>
      </c>
      <c r="C66" s="6">
        <v>2012</v>
      </c>
      <c r="D66" s="6" t="s">
        <v>18</v>
      </c>
      <c r="E66" s="6" t="s">
        <v>3</v>
      </c>
      <c r="F66" s="27">
        <v>0.11418093928407717</v>
      </c>
    </row>
    <row r="67" spans="2:6" x14ac:dyDescent="0.25">
      <c r="B67" s="6" t="s">
        <v>45</v>
      </c>
      <c r="C67" s="6">
        <v>2012</v>
      </c>
      <c r="D67" s="6" t="s">
        <v>19</v>
      </c>
      <c r="E67" s="6" t="s">
        <v>3</v>
      </c>
      <c r="F67" s="27">
        <v>6.3924657248822764E-2</v>
      </c>
    </row>
    <row r="68" spans="2:6" x14ac:dyDescent="0.25">
      <c r="B68" s="6" t="s">
        <v>45</v>
      </c>
      <c r="C68" s="6">
        <v>2012</v>
      </c>
      <c r="D68" s="6" t="s">
        <v>20</v>
      </c>
      <c r="E68" s="6" t="s">
        <v>3</v>
      </c>
      <c r="F68" s="27">
        <v>4.6672500729257826E-2</v>
      </c>
    </row>
    <row r="69" spans="2:6" x14ac:dyDescent="0.25">
      <c r="B69" s="6" t="s">
        <v>45</v>
      </c>
      <c r="C69" s="6">
        <v>2012</v>
      </c>
      <c r="D69" s="6" t="s">
        <v>21</v>
      </c>
      <c r="E69" s="6" t="s">
        <v>3</v>
      </c>
      <c r="F69" s="27">
        <v>4.0296703754635996E-2</v>
      </c>
    </row>
    <row r="70" spans="2:6" x14ac:dyDescent="0.25">
      <c r="B70" s="6" t="s">
        <v>45</v>
      </c>
      <c r="C70" s="6">
        <v>2012</v>
      </c>
      <c r="D70" s="6" t="s">
        <v>22</v>
      </c>
      <c r="E70" s="6" t="s">
        <v>3</v>
      </c>
      <c r="F70" s="27">
        <v>8.4593907571779807E-3</v>
      </c>
    </row>
    <row r="71" spans="2:6" x14ac:dyDescent="0.25">
      <c r="B71" s="6" t="s">
        <v>45</v>
      </c>
      <c r="C71" s="6">
        <v>2012</v>
      </c>
      <c r="D71" s="6" t="s">
        <v>23</v>
      </c>
      <c r="E71" s="6" t="s">
        <v>3</v>
      </c>
      <c r="F71" s="27">
        <v>0</v>
      </c>
    </row>
    <row r="72" spans="2:6" x14ac:dyDescent="0.25">
      <c r="B72" s="6" t="s">
        <v>45</v>
      </c>
      <c r="C72" s="6">
        <v>2012</v>
      </c>
      <c r="D72" s="6" t="s">
        <v>24</v>
      </c>
      <c r="E72" s="6" t="s">
        <v>3</v>
      </c>
      <c r="F72" s="27">
        <v>2.6711672292369881E-2</v>
      </c>
    </row>
    <row r="73" spans="2:6" x14ac:dyDescent="0.25">
      <c r="B73" s="6" t="s">
        <v>45</v>
      </c>
      <c r="C73" s="6">
        <v>2012</v>
      </c>
      <c r="D73" s="6" t="s">
        <v>25</v>
      </c>
      <c r="E73" s="6" t="s">
        <v>3</v>
      </c>
      <c r="F73" s="27">
        <v>2.3711297245489021E-2</v>
      </c>
    </row>
    <row r="74" spans="2:6" x14ac:dyDescent="0.25">
      <c r="B74" s="6" t="s">
        <v>45</v>
      </c>
      <c r="C74" s="6">
        <v>2012</v>
      </c>
      <c r="D74" s="6" t="s">
        <v>26</v>
      </c>
      <c r="E74" s="6" t="s">
        <v>3</v>
      </c>
      <c r="F74" s="27">
        <v>3.9879984998124764E-2</v>
      </c>
    </row>
    <row r="75" spans="2:6" x14ac:dyDescent="0.25">
      <c r="B75" s="6" t="s">
        <v>45</v>
      </c>
      <c r="C75" s="6">
        <v>2012</v>
      </c>
      <c r="D75" s="6" t="s">
        <v>27</v>
      </c>
      <c r="E75" s="6" t="s">
        <v>3</v>
      </c>
      <c r="F75" s="27">
        <v>0</v>
      </c>
    </row>
    <row r="76" spans="2:6" x14ac:dyDescent="0.25">
      <c r="B76" s="6" t="s">
        <v>45</v>
      </c>
      <c r="C76" s="6">
        <v>2012</v>
      </c>
      <c r="D76" s="6" t="s">
        <v>28</v>
      </c>
      <c r="E76" s="6" t="s">
        <v>3</v>
      </c>
      <c r="F76" s="27">
        <v>0</v>
      </c>
    </row>
    <row r="77" spans="2:6" x14ac:dyDescent="0.25">
      <c r="B77" s="6" t="s">
        <v>45</v>
      </c>
      <c r="C77" s="6">
        <v>2012</v>
      </c>
      <c r="D77" s="6" t="s">
        <v>29</v>
      </c>
      <c r="E77" s="6" t="s">
        <v>3</v>
      </c>
      <c r="F77" s="27">
        <v>2.6628328541067635E-2</v>
      </c>
    </row>
    <row r="78" spans="2:6" x14ac:dyDescent="0.25">
      <c r="B78" s="6" t="s">
        <v>45</v>
      </c>
      <c r="C78" s="6">
        <v>2012</v>
      </c>
      <c r="D78" s="6" t="s">
        <v>30</v>
      </c>
      <c r="E78" s="6" t="s">
        <v>3</v>
      </c>
      <c r="F78" s="27">
        <v>1.3251656457057132E-2</v>
      </c>
    </row>
    <row r="79" spans="2:6" x14ac:dyDescent="0.25">
      <c r="B79" s="6" t="s">
        <v>45</v>
      </c>
      <c r="C79" s="6">
        <v>2012</v>
      </c>
      <c r="D79" s="6" t="s">
        <v>31</v>
      </c>
      <c r="E79" s="6" t="s">
        <v>3</v>
      </c>
      <c r="F79" s="27">
        <v>0</v>
      </c>
    </row>
    <row r="80" spans="2:6" x14ac:dyDescent="0.25">
      <c r="B80" s="6" t="s">
        <v>45</v>
      </c>
      <c r="C80" s="6">
        <v>2012</v>
      </c>
      <c r="D80" s="6" t="s">
        <v>32</v>
      </c>
      <c r="E80" s="6" t="s">
        <v>3</v>
      </c>
      <c r="F80" s="27">
        <v>1.3251656457057132E-2</v>
      </c>
    </row>
    <row r="81" spans="2:6" x14ac:dyDescent="0.25">
      <c r="B81" s="6" t="s">
        <v>45</v>
      </c>
      <c r="C81" s="6">
        <v>2012</v>
      </c>
      <c r="D81" s="6" t="s">
        <v>7</v>
      </c>
      <c r="E81" s="6" t="s">
        <v>4</v>
      </c>
      <c r="F81" s="27">
        <v>0.14131975431781196</v>
      </c>
    </row>
    <row r="82" spans="2:6" x14ac:dyDescent="0.25">
      <c r="B82" s="6" t="s">
        <v>45</v>
      </c>
      <c r="C82" s="6">
        <v>2012</v>
      </c>
      <c r="D82" s="6" t="s">
        <v>8</v>
      </c>
      <c r="E82" s="6" t="s">
        <v>4</v>
      </c>
      <c r="F82" s="27">
        <v>7.8744291038899683E-3</v>
      </c>
    </row>
    <row r="83" spans="2:6" x14ac:dyDescent="0.25">
      <c r="B83" s="6" t="s">
        <v>45</v>
      </c>
      <c r="C83" s="6">
        <v>2012</v>
      </c>
      <c r="D83" s="6" t="s">
        <v>9</v>
      </c>
      <c r="E83" s="6" t="s">
        <v>4</v>
      </c>
      <c r="F83" s="27">
        <v>8.1999055068507534E-2</v>
      </c>
    </row>
    <row r="84" spans="2:6" x14ac:dyDescent="0.25">
      <c r="B84" s="6" t="s">
        <v>45</v>
      </c>
      <c r="C84" s="6">
        <v>2012</v>
      </c>
      <c r="D84" s="6" t="s">
        <v>10</v>
      </c>
      <c r="E84" s="6" t="s">
        <v>4</v>
      </c>
      <c r="F84" s="27">
        <v>0</v>
      </c>
    </row>
    <row r="85" spans="2:6" x14ac:dyDescent="0.25">
      <c r="B85" s="6" t="s">
        <v>45</v>
      </c>
      <c r="C85" s="6">
        <v>2012</v>
      </c>
      <c r="D85" s="6" t="s">
        <v>11</v>
      </c>
      <c r="E85" s="6" t="s">
        <v>4</v>
      </c>
      <c r="F85" s="27">
        <v>0.13328783663184418</v>
      </c>
    </row>
    <row r="86" spans="2:6" x14ac:dyDescent="0.25">
      <c r="B86" s="6" t="s">
        <v>45</v>
      </c>
      <c r="C86" s="6">
        <v>2012</v>
      </c>
      <c r="D86" s="6" t="s">
        <v>12</v>
      </c>
      <c r="E86" s="6" t="s">
        <v>4</v>
      </c>
      <c r="F86" s="27">
        <v>0</v>
      </c>
    </row>
    <row r="87" spans="2:6" x14ac:dyDescent="0.25">
      <c r="B87" s="6" t="s">
        <v>45</v>
      </c>
      <c r="C87" s="6">
        <v>2012</v>
      </c>
      <c r="D87" s="6" t="s">
        <v>13</v>
      </c>
      <c r="E87" s="6" t="s">
        <v>4</v>
      </c>
      <c r="F87" s="27">
        <v>3.7849755892697783E-2</v>
      </c>
    </row>
    <row r="88" spans="2:6" x14ac:dyDescent="0.25">
      <c r="B88" s="6" t="s">
        <v>45</v>
      </c>
      <c r="C88" s="6">
        <v>2012</v>
      </c>
      <c r="D88" s="6" t="s">
        <v>14</v>
      </c>
      <c r="E88" s="6" t="s">
        <v>4</v>
      </c>
      <c r="F88" s="27">
        <v>4.0842038952175967E-2</v>
      </c>
    </row>
    <row r="89" spans="2:6" x14ac:dyDescent="0.25">
      <c r="B89" s="6" t="s">
        <v>45</v>
      </c>
      <c r="C89" s="6">
        <v>2012</v>
      </c>
      <c r="D89" s="6" t="s">
        <v>15</v>
      </c>
      <c r="E89" s="6" t="s">
        <v>4</v>
      </c>
      <c r="F89" s="27">
        <v>7.7484382382277284E-2</v>
      </c>
    </row>
    <row r="90" spans="2:6" x14ac:dyDescent="0.25">
      <c r="B90" s="6" t="s">
        <v>45</v>
      </c>
      <c r="C90" s="6">
        <v>2012</v>
      </c>
      <c r="D90" s="6" t="s">
        <v>16</v>
      </c>
      <c r="E90" s="6" t="s">
        <v>4</v>
      </c>
      <c r="F90" s="27">
        <v>2.9397868654522548E-2</v>
      </c>
    </row>
    <row r="91" spans="2:6" x14ac:dyDescent="0.25">
      <c r="B91" s="6" t="s">
        <v>45</v>
      </c>
      <c r="C91" s="6">
        <v>2012</v>
      </c>
      <c r="D91" s="6" t="s">
        <v>17</v>
      </c>
      <c r="E91" s="6" t="s">
        <v>4</v>
      </c>
      <c r="F91" s="27">
        <v>4.7246574623339812E-3</v>
      </c>
    </row>
    <row r="92" spans="2:6" x14ac:dyDescent="0.25">
      <c r="B92" s="6" t="s">
        <v>45</v>
      </c>
      <c r="C92" s="6">
        <v>2012</v>
      </c>
      <c r="D92" s="6" t="s">
        <v>18</v>
      </c>
      <c r="E92" s="6" t="s">
        <v>4</v>
      </c>
      <c r="F92" s="27">
        <v>7.0817365740983781E-2</v>
      </c>
    </row>
    <row r="93" spans="2:6" x14ac:dyDescent="0.25">
      <c r="B93" s="6" t="s">
        <v>45</v>
      </c>
      <c r="C93" s="6">
        <v>2012</v>
      </c>
      <c r="D93" s="6" t="s">
        <v>19</v>
      </c>
      <c r="E93" s="6" t="s">
        <v>4</v>
      </c>
      <c r="F93" s="27">
        <v>0.10252506693264739</v>
      </c>
    </row>
    <row r="94" spans="2:6" x14ac:dyDescent="0.25">
      <c r="B94" s="6" t="s">
        <v>45</v>
      </c>
      <c r="C94" s="6">
        <v>2012</v>
      </c>
      <c r="D94" s="6" t="s">
        <v>20</v>
      </c>
      <c r="E94" s="6" t="s">
        <v>4</v>
      </c>
      <c r="F94" s="27">
        <v>0</v>
      </c>
    </row>
    <row r="95" spans="2:6" x14ac:dyDescent="0.25">
      <c r="B95" s="6" t="s">
        <v>45</v>
      </c>
      <c r="C95" s="6">
        <v>2012</v>
      </c>
      <c r="D95" s="6" t="s">
        <v>21</v>
      </c>
      <c r="E95" s="6" t="s">
        <v>4</v>
      </c>
      <c r="F95" s="27">
        <v>3.207517454984514E-2</v>
      </c>
    </row>
    <row r="96" spans="2:6" x14ac:dyDescent="0.25">
      <c r="B96" s="6" t="s">
        <v>45</v>
      </c>
      <c r="C96" s="6">
        <v>2012</v>
      </c>
      <c r="D96" s="6" t="s">
        <v>22</v>
      </c>
      <c r="E96" s="6" t="s">
        <v>4</v>
      </c>
      <c r="F96" s="27">
        <v>2.2153393878943776E-2</v>
      </c>
    </row>
    <row r="97" spans="2:6" x14ac:dyDescent="0.25">
      <c r="B97" s="6" t="s">
        <v>45</v>
      </c>
      <c r="C97" s="6">
        <v>2012</v>
      </c>
      <c r="D97" s="6" t="s">
        <v>23</v>
      </c>
      <c r="E97" s="6" t="s">
        <v>4</v>
      </c>
      <c r="F97" s="27">
        <v>0</v>
      </c>
    </row>
    <row r="98" spans="2:6" x14ac:dyDescent="0.25">
      <c r="B98" s="6" t="s">
        <v>45</v>
      </c>
      <c r="C98" s="6">
        <v>2012</v>
      </c>
      <c r="D98" s="6" t="s">
        <v>24</v>
      </c>
      <c r="E98" s="6" t="s">
        <v>4</v>
      </c>
      <c r="F98" s="27">
        <v>3.6117381489841983E-2</v>
      </c>
    </row>
    <row r="99" spans="2:6" x14ac:dyDescent="0.25">
      <c r="B99" s="6" t="s">
        <v>45</v>
      </c>
      <c r="C99" s="6">
        <v>2012</v>
      </c>
      <c r="D99" s="6" t="s">
        <v>25</v>
      </c>
      <c r="E99" s="6" t="s">
        <v>4</v>
      </c>
      <c r="F99" s="27">
        <v>0.12856317916951021</v>
      </c>
    </row>
    <row r="100" spans="2:6" x14ac:dyDescent="0.25">
      <c r="B100" s="6" t="s">
        <v>45</v>
      </c>
      <c r="C100" s="6">
        <v>2012</v>
      </c>
      <c r="D100" s="6" t="s">
        <v>26</v>
      </c>
      <c r="E100" s="6" t="s">
        <v>4</v>
      </c>
      <c r="F100" s="27">
        <v>4.7771536563599136E-3</v>
      </c>
    </row>
    <row r="101" spans="2:6" x14ac:dyDescent="0.25">
      <c r="B101" s="6" t="s">
        <v>45</v>
      </c>
      <c r="C101" s="6">
        <v>2012</v>
      </c>
      <c r="D101" s="6" t="s">
        <v>27</v>
      </c>
      <c r="E101" s="6" t="s">
        <v>4</v>
      </c>
      <c r="F101" s="27">
        <v>0</v>
      </c>
    </row>
    <row r="102" spans="2:6" x14ac:dyDescent="0.25">
      <c r="B102" s="6" t="s">
        <v>45</v>
      </c>
      <c r="C102" s="6">
        <v>2012</v>
      </c>
      <c r="D102" s="6" t="s">
        <v>28</v>
      </c>
      <c r="E102" s="6" t="s">
        <v>4</v>
      </c>
      <c r="F102" s="27">
        <v>1.1286681715575621E-2</v>
      </c>
    </row>
    <row r="103" spans="2:6" x14ac:dyDescent="0.25">
      <c r="B103" s="6" t="s">
        <v>45</v>
      </c>
      <c r="C103" s="6">
        <v>2012</v>
      </c>
      <c r="D103" s="6" t="s">
        <v>29</v>
      </c>
      <c r="E103" s="6" t="s">
        <v>4</v>
      </c>
      <c r="F103" s="27">
        <v>8.0844138799936998E-3</v>
      </c>
    </row>
    <row r="104" spans="2:6" x14ac:dyDescent="0.25">
      <c r="B104" s="6" t="s">
        <v>45</v>
      </c>
      <c r="C104" s="6">
        <v>2012</v>
      </c>
      <c r="D104" s="6" t="s">
        <v>30</v>
      </c>
      <c r="E104" s="6" t="s">
        <v>4</v>
      </c>
      <c r="F104" s="27">
        <v>0</v>
      </c>
    </row>
    <row r="105" spans="2:6" x14ac:dyDescent="0.25">
      <c r="B105" s="6" t="s">
        <v>45</v>
      </c>
      <c r="C105" s="6">
        <v>2012</v>
      </c>
      <c r="D105" s="6" t="s">
        <v>31</v>
      </c>
      <c r="E105" s="6" t="s">
        <v>4</v>
      </c>
      <c r="F105" s="27">
        <v>0</v>
      </c>
    </row>
    <row r="106" spans="2:6" x14ac:dyDescent="0.25">
      <c r="B106" s="6" t="s">
        <v>45</v>
      </c>
      <c r="C106" s="6">
        <v>2012</v>
      </c>
      <c r="D106" s="6" t="s">
        <v>32</v>
      </c>
      <c r="E106" s="6" t="s">
        <v>4</v>
      </c>
      <c r="F106" s="27">
        <v>2.8820410520237282E-2</v>
      </c>
    </row>
    <row r="107" spans="2:6" x14ac:dyDescent="0.25">
      <c r="B107" s="6" t="s">
        <v>45</v>
      </c>
      <c r="C107" s="6">
        <v>2011</v>
      </c>
      <c r="D107" s="6" t="s">
        <v>7</v>
      </c>
      <c r="E107" s="6" t="s">
        <v>3</v>
      </c>
      <c r="F107" s="27">
        <v>9.3861154119763993E-2</v>
      </c>
    </row>
    <row r="108" spans="2:6" x14ac:dyDescent="0.25">
      <c r="B108" s="6" t="s">
        <v>45</v>
      </c>
      <c r="C108" s="6">
        <v>2011</v>
      </c>
      <c r="D108" s="6" t="s">
        <v>8</v>
      </c>
      <c r="E108" s="6" t="s">
        <v>3</v>
      </c>
      <c r="F108" s="27">
        <v>4.5989036280704693E-2</v>
      </c>
    </row>
    <row r="109" spans="2:6" x14ac:dyDescent="0.25">
      <c r="B109" s="6" t="s">
        <v>45</v>
      </c>
      <c r="C109" s="6">
        <v>2011</v>
      </c>
      <c r="D109" s="6" t="s">
        <v>9</v>
      </c>
      <c r="E109" s="6" t="s">
        <v>3</v>
      </c>
      <c r="F109" s="27">
        <v>8.498974766707118E-2</v>
      </c>
    </row>
    <row r="110" spans="2:6" x14ac:dyDescent="0.25">
      <c r="B110" s="6" t="s">
        <v>45</v>
      </c>
      <c r="C110" s="6">
        <v>2011</v>
      </c>
      <c r="D110" s="6" t="s">
        <v>10</v>
      </c>
      <c r="E110" s="6" t="s">
        <v>3</v>
      </c>
      <c r="F110" s="27">
        <v>3.2849311629074777E-2</v>
      </c>
    </row>
    <row r="111" spans="2:6" x14ac:dyDescent="0.25">
      <c r="B111" s="6" t="s">
        <v>45</v>
      </c>
      <c r="C111" s="6">
        <v>2011</v>
      </c>
      <c r="D111" s="6" t="s">
        <v>11</v>
      </c>
      <c r="E111" s="6" t="s">
        <v>3</v>
      </c>
      <c r="F111" s="27">
        <v>4.5696112482738416E-2</v>
      </c>
    </row>
    <row r="112" spans="2:6" x14ac:dyDescent="0.25">
      <c r="B112" s="6" t="s">
        <v>45</v>
      </c>
      <c r="C112" s="6">
        <v>2011</v>
      </c>
      <c r="D112" s="6" t="s">
        <v>12</v>
      </c>
      <c r="E112" s="6" t="s">
        <v>3</v>
      </c>
      <c r="F112" s="27">
        <v>1.8747123069841401E-2</v>
      </c>
    </row>
    <row r="113" spans="2:6" x14ac:dyDescent="0.25">
      <c r="B113" s="6" t="s">
        <v>45</v>
      </c>
      <c r="C113" s="6">
        <v>2011</v>
      </c>
      <c r="D113" s="6" t="s">
        <v>13</v>
      </c>
      <c r="E113" s="6" t="s">
        <v>3</v>
      </c>
      <c r="F113" s="27">
        <v>1.1340335606979956E-2</v>
      </c>
    </row>
    <row r="114" spans="2:6" x14ac:dyDescent="0.25">
      <c r="B114" s="6" t="s">
        <v>45</v>
      </c>
      <c r="C114" s="6">
        <v>2011</v>
      </c>
      <c r="D114" s="6" t="s">
        <v>14</v>
      </c>
      <c r="E114" s="6" t="s">
        <v>3</v>
      </c>
      <c r="F114" s="27">
        <v>5.9840147298824121E-2</v>
      </c>
    </row>
    <row r="115" spans="2:6" x14ac:dyDescent="0.25">
      <c r="B115" s="6" t="s">
        <v>45</v>
      </c>
      <c r="C115" s="6">
        <v>2011</v>
      </c>
      <c r="D115" s="6" t="s">
        <v>15</v>
      </c>
      <c r="E115" s="6" t="s">
        <v>3</v>
      </c>
      <c r="F115" s="27">
        <v>1.5022806209984517E-2</v>
      </c>
    </row>
    <row r="116" spans="2:6" x14ac:dyDescent="0.25">
      <c r="B116" s="6" t="s">
        <v>45</v>
      </c>
      <c r="C116" s="6">
        <v>2011</v>
      </c>
      <c r="D116" s="6" t="s">
        <v>16</v>
      </c>
      <c r="E116" s="6" t="s">
        <v>3</v>
      </c>
      <c r="F116" s="27">
        <v>0.15637946185713689</v>
      </c>
    </row>
    <row r="117" spans="2:6" x14ac:dyDescent="0.25">
      <c r="B117" s="6" t="s">
        <v>45</v>
      </c>
      <c r="C117" s="6">
        <v>2011</v>
      </c>
      <c r="D117" s="6" t="s">
        <v>17</v>
      </c>
      <c r="E117" s="6" t="s">
        <v>3</v>
      </c>
      <c r="F117" s="27">
        <v>9.8757166171485958E-3</v>
      </c>
    </row>
    <row r="118" spans="2:6" x14ac:dyDescent="0.25">
      <c r="B118" s="6" t="s">
        <v>45</v>
      </c>
      <c r="C118" s="6">
        <v>2011</v>
      </c>
      <c r="D118" s="6" t="s">
        <v>18</v>
      </c>
      <c r="E118" s="6" t="s">
        <v>3</v>
      </c>
      <c r="F118" s="27">
        <v>0.11712767292965644</v>
      </c>
    </row>
    <row r="119" spans="2:6" x14ac:dyDescent="0.25">
      <c r="B119" s="6" t="s">
        <v>45</v>
      </c>
      <c r="C119" s="6">
        <v>2011</v>
      </c>
      <c r="D119" s="6" t="s">
        <v>19</v>
      </c>
      <c r="E119" s="6" t="s">
        <v>3</v>
      </c>
      <c r="F119" s="27">
        <v>6.0425994894756661E-2</v>
      </c>
    </row>
    <row r="120" spans="2:6" x14ac:dyDescent="0.25">
      <c r="B120" s="6" t="s">
        <v>45</v>
      </c>
      <c r="C120" s="6">
        <v>2011</v>
      </c>
      <c r="D120" s="6" t="s">
        <v>20</v>
      </c>
      <c r="E120" s="6" t="s">
        <v>3</v>
      </c>
      <c r="F120" s="27">
        <v>4.5696112482738416E-2</v>
      </c>
    </row>
    <row r="121" spans="2:6" x14ac:dyDescent="0.25">
      <c r="B121" s="6" t="s">
        <v>45</v>
      </c>
      <c r="C121" s="6">
        <v>2011</v>
      </c>
      <c r="D121" s="6" t="s">
        <v>21</v>
      </c>
      <c r="E121" s="6" t="s">
        <v>3</v>
      </c>
      <c r="F121" s="27">
        <v>3.8917018872661843E-2</v>
      </c>
    </row>
    <row r="122" spans="2:6" x14ac:dyDescent="0.25">
      <c r="B122" s="6" t="s">
        <v>45</v>
      </c>
      <c r="C122" s="6">
        <v>2011</v>
      </c>
      <c r="D122" s="6" t="s">
        <v>22</v>
      </c>
      <c r="E122" s="6" t="s">
        <v>3</v>
      </c>
      <c r="F122" s="27">
        <v>7.3649412060091228E-3</v>
      </c>
    </row>
    <row r="123" spans="2:6" x14ac:dyDescent="0.25">
      <c r="B123" s="6" t="s">
        <v>45</v>
      </c>
      <c r="C123" s="6">
        <v>2011</v>
      </c>
      <c r="D123" s="6" t="s">
        <v>23</v>
      </c>
      <c r="E123" s="6" t="s">
        <v>3</v>
      </c>
      <c r="F123" s="27">
        <v>0</v>
      </c>
    </row>
    <row r="124" spans="2:6" x14ac:dyDescent="0.25">
      <c r="B124" s="6" t="s">
        <v>45</v>
      </c>
      <c r="C124" s="6">
        <v>2011</v>
      </c>
      <c r="D124" s="6" t="s">
        <v>24</v>
      </c>
      <c r="E124" s="6" t="s">
        <v>3</v>
      </c>
      <c r="F124" s="27">
        <v>3.3058542913336403E-2</v>
      </c>
    </row>
    <row r="125" spans="2:6" x14ac:dyDescent="0.25">
      <c r="B125" s="6" t="s">
        <v>45</v>
      </c>
      <c r="C125" s="6">
        <v>2011</v>
      </c>
      <c r="D125" s="6" t="s">
        <v>25</v>
      </c>
      <c r="E125" s="6" t="s">
        <v>3</v>
      </c>
      <c r="F125" s="27">
        <v>2.8873917228103944E-2</v>
      </c>
    </row>
    <row r="126" spans="2:6" x14ac:dyDescent="0.25">
      <c r="B126" s="6" t="s">
        <v>45</v>
      </c>
      <c r="C126" s="6">
        <v>2011</v>
      </c>
      <c r="D126" s="6" t="s">
        <v>26</v>
      </c>
      <c r="E126" s="6" t="s">
        <v>3</v>
      </c>
      <c r="F126" s="27">
        <v>4.0172406578231575E-2</v>
      </c>
    </row>
    <row r="127" spans="2:6" x14ac:dyDescent="0.25">
      <c r="B127" s="6" t="s">
        <v>45</v>
      </c>
      <c r="C127" s="6">
        <v>2011</v>
      </c>
      <c r="D127" s="6" t="s">
        <v>27</v>
      </c>
      <c r="E127" s="6" t="s">
        <v>3</v>
      </c>
      <c r="F127" s="27">
        <v>0</v>
      </c>
    </row>
    <row r="128" spans="2:6" x14ac:dyDescent="0.25">
      <c r="B128" s="6" t="s">
        <v>45</v>
      </c>
      <c r="C128" s="6">
        <v>2011</v>
      </c>
      <c r="D128" s="6" t="s">
        <v>28</v>
      </c>
      <c r="E128" s="6" t="s">
        <v>3</v>
      </c>
      <c r="F128" s="27">
        <v>0</v>
      </c>
    </row>
    <row r="129" spans="2:6" x14ac:dyDescent="0.25">
      <c r="B129" s="6" t="s">
        <v>45</v>
      </c>
      <c r="C129" s="6">
        <v>2011</v>
      </c>
      <c r="D129" s="6" t="s">
        <v>29</v>
      </c>
      <c r="E129" s="6" t="s">
        <v>3</v>
      </c>
      <c r="F129" s="27">
        <v>2.6823450642340041E-2</v>
      </c>
    </row>
    <row r="130" spans="2:6" x14ac:dyDescent="0.25">
      <c r="B130" s="6" t="s">
        <v>45</v>
      </c>
      <c r="C130" s="6">
        <v>2011</v>
      </c>
      <c r="D130" s="6" t="s">
        <v>30</v>
      </c>
      <c r="E130" s="6" t="s">
        <v>3</v>
      </c>
      <c r="F130" s="27">
        <v>1.3851111018119429E-2</v>
      </c>
    </row>
    <row r="131" spans="2:6" x14ac:dyDescent="0.25">
      <c r="B131" s="6" t="s">
        <v>45</v>
      </c>
      <c r="C131" s="6">
        <v>2011</v>
      </c>
      <c r="D131" s="6" t="s">
        <v>31</v>
      </c>
      <c r="E131" s="6" t="s">
        <v>3</v>
      </c>
      <c r="F131" s="27">
        <v>0</v>
      </c>
    </row>
    <row r="132" spans="2:6" x14ac:dyDescent="0.25">
      <c r="B132" s="6" t="s">
        <v>45</v>
      </c>
      <c r="C132" s="6">
        <v>2011</v>
      </c>
      <c r="D132" s="6" t="s">
        <v>32</v>
      </c>
      <c r="E132" s="6" t="s">
        <v>3</v>
      </c>
      <c r="F132" s="27">
        <v>1.3097878394777588E-2</v>
      </c>
    </row>
    <row r="133" spans="2:6" x14ac:dyDescent="0.25">
      <c r="B133" s="6" t="s">
        <v>45</v>
      </c>
      <c r="C133" s="6">
        <v>2011</v>
      </c>
      <c r="D133" s="6" t="s">
        <v>7</v>
      </c>
      <c r="E133" s="6" t="s">
        <v>4</v>
      </c>
      <c r="F133" s="27">
        <v>0.14208832374821928</v>
      </c>
    </row>
    <row r="134" spans="2:6" x14ac:dyDescent="0.25">
      <c r="B134" s="6" t="s">
        <v>45</v>
      </c>
      <c r="C134" s="6">
        <v>2011</v>
      </c>
      <c r="D134" s="6" t="s">
        <v>8</v>
      </c>
      <c r="E134" s="6" t="s">
        <v>4</v>
      </c>
      <c r="F134" s="27">
        <v>6.9645966337782937E-3</v>
      </c>
    </row>
    <row r="135" spans="2:6" x14ac:dyDescent="0.25">
      <c r="B135" s="6" t="s">
        <v>45</v>
      </c>
      <c r="C135" s="6">
        <v>2011</v>
      </c>
      <c r="D135" s="6" t="s">
        <v>9</v>
      </c>
      <c r="E135" s="6" t="s">
        <v>4</v>
      </c>
      <c r="F135" s="27">
        <v>8.6529836965124257E-2</v>
      </c>
    </row>
    <row r="136" spans="2:6" x14ac:dyDescent="0.25">
      <c r="B136" s="6" t="s">
        <v>45</v>
      </c>
      <c r="C136" s="6">
        <v>2011</v>
      </c>
      <c r="D136" s="6" t="s">
        <v>10</v>
      </c>
      <c r="E136" s="6" t="s">
        <v>4</v>
      </c>
      <c r="F136" s="27">
        <v>0</v>
      </c>
    </row>
    <row r="137" spans="2:6" x14ac:dyDescent="0.25">
      <c r="B137" s="6" t="s">
        <v>45</v>
      </c>
      <c r="C137" s="6">
        <v>2011</v>
      </c>
      <c r="D137" s="6" t="s">
        <v>11</v>
      </c>
      <c r="E137" s="6" t="s">
        <v>4</v>
      </c>
      <c r="F137" s="27">
        <v>0.12805360628924181</v>
      </c>
    </row>
    <row r="138" spans="2:6" x14ac:dyDescent="0.25">
      <c r="B138" s="6" t="s">
        <v>45</v>
      </c>
      <c r="C138" s="6">
        <v>2011</v>
      </c>
      <c r="D138" s="6" t="s">
        <v>12</v>
      </c>
      <c r="E138" s="6" t="s">
        <v>4</v>
      </c>
      <c r="F138" s="27">
        <v>0</v>
      </c>
    </row>
    <row r="139" spans="2:6" x14ac:dyDescent="0.25">
      <c r="B139" s="6" t="s">
        <v>45</v>
      </c>
      <c r="C139" s="6">
        <v>2011</v>
      </c>
      <c r="D139" s="6" t="s">
        <v>13</v>
      </c>
      <c r="E139" s="6" t="s">
        <v>4</v>
      </c>
      <c r="F139" s="27">
        <v>3.90439508257268E-2</v>
      </c>
    </row>
    <row r="140" spans="2:6" x14ac:dyDescent="0.25">
      <c r="B140" s="6" t="s">
        <v>45</v>
      </c>
      <c r="C140" s="6">
        <v>2011</v>
      </c>
      <c r="D140" s="6" t="s">
        <v>14</v>
      </c>
      <c r="E140" s="6" t="s">
        <v>4</v>
      </c>
      <c r="F140" s="27">
        <v>3.4928507360312354E-2</v>
      </c>
    </row>
    <row r="141" spans="2:6" x14ac:dyDescent="0.25">
      <c r="B141" s="6" t="s">
        <v>45</v>
      </c>
      <c r="C141" s="6">
        <v>2011</v>
      </c>
      <c r="D141" s="6" t="s">
        <v>15</v>
      </c>
      <c r="E141" s="6" t="s">
        <v>4</v>
      </c>
      <c r="F141" s="27">
        <v>7.7401994407217858E-2</v>
      </c>
    </row>
    <row r="142" spans="2:6" x14ac:dyDescent="0.25">
      <c r="B142" s="6" t="s">
        <v>45</v>
      </c>
      <c r="C142" s="6">
        <v>2011</v>
      </c>
      <c r="D142" s="6" t="s">
        <v>16</v>
      </c>
      <c r="E142" s="6" t="s">
        <v>4</v>
      </c>
      <c r="F142" s="27">
        <v>2.8122197013665383E-2</v>
      </c>
    </row>
    <row r="143" spans="2:6" x14ac:dyDescent="0.25">
      <c r="B143" s="6" t="s">
        <v>45</v>
      </c>
      <c r="C143" s="6">
        <v>2011</v>
      </c>
      <c r="D143" s="6" t="s">
        <v>17</v>
      </c>
      <c r="E143" s="6" t="s">
        <v>4</v>
      </c>
      <c r="F143" s="27">
        <v>4.2209676568353291E-3</v>
      </c>
    </row>
    <row r="144" spans="2:6" x14ac:dyDescent="0.25">
      <c r="B144" s="6" t="s">
        <v>45</v>
      </c>
      <c r="C144" s="6">
        <v>2011</v>
      </c>
      <c r="D144" s="6" t="s">
        <v>18</v>
      </c>
      <c r="E144" s="6" t="s">
        <v>4</v>
      </c>
      <c r="F144" s="27">
        <v>7.4025220281749585E-2</v>
      </c>
    </row>
    <row r="145" spans="2:6" x14ac:dyDescent="0.25">
      <c r="B145" s="6" t="s">
        <v>45</v>
      </c>
      <c r="C145" s="6">
        <v>2011</v>
      </c>
      <c r="D145" s="6" t="s">
        <v>19</v>
      </c>
      <c r="E145" s="6" t="s">
        <v>4</v>
      </c>
      <c r="F145" s="27">
        <v>0.10346646968817601</v>
      </c>
    </row>
    <row r="146" spans="2:6" x14ac:dyDescent="0.25">
      <c r="B146" s="6" t="s">
        <v>45</v>
      </c>
      <c r="C146" s="6">
        <v>2011</v>
      </c>
      <c r="D146" s="6" t="s">
        <v>20</v>
      </c>
      <c r="E146" s="6" t="s">
        <v>4</v>
      </c>
      <c r="F146" s="27">
        <v>6.0148789109903443E-3</v>
      </c>
    </row>
    <row r="147" spans="2:6" x14ac:dyDescent="0.25">
      <c r="B147" s="6" t="s">
        <v>45</v>
      </c>
      <c r="C147" s="6">
        <v>2011</v>
      </c>
      <c r="D147" s="6" t="s">
        <v>21</v>
      </c>
      <c r="E147" s="6" t="s">
        <v>4</v>
      </c>
      <c r="F147" s="27">
        <v>2.9388487310715982E-2</v>
      </c>
    </row>
    <row r="148" spans="2:6" x14ac:dyDescent="0.25">
      <c r="B148" s="6" t="s">
        <v>45</v>
      </c>
      <c r="C148" s="6">
        <v>2011</v>
      </c>
      <c r="D148" s="6" t="s">
        <v>22</v>
      </c>
      <c r="E148" s="6" t="s">
        <v>4</v>
      </c>
      <c r="F148" s="27">
        <v>2.0893789901334881E-2</v>
      </c>
    </row>
    <row r="149" spans="2:6" x14ac:dyDescent="0.25">
      <c r="B149" s="6" t="s">
        <v>45</v>
      </c>
      <c r="C149" s="6">
        <v>2011</v>
      </c>
      <c r="D149" s="6" t="s">
        <v>23</v>
      </c>
      <c r="E149" s="6" t="s">
        <v>4</v>
      </c>
      <c r="F149" s="27">
        <v>0</v>
      </c>
    </row>
    <row r="150" spans="2:6" x14ac:dyDescent="0.25">
      <c r="B150" s="6" t="s">
        <v>45</v>
      </c>
      <c r="C150" s="6">
        <v>2011</v>
      </c>
      <c r="D150" s="6" t="s">
        <v>24</v>
      </c>
      <c r="E150" s="6" t="s">
        <v>4</v>
      </c>
      <c r="F150" s="27">
        <v>3.6616894423046484E-2</v>
      </c>
    </row>
    <row r="151" spans="2:6" x14ac:dyDescent="0.25">
      <c r="B151" s="6" t="s">
        <v>45</v>
      </c>
      <c r="C151" s="6">
        <v>2011</v>
      </c>
      <c r="D151" s="6" t="s">
        <v>25</v>
      </c>
      <c r="E151" s="6" t="s">
        <v>4</v>
      </c>
      <c r="F151" s="27">
        <v>0.13238009813749801</v>
      </c>
    </row>
    <row r="152" spans="2:6" x14ac:dyDescent="0.25">
      <c r="B152" s="6" t="s">
        <v>45</v>
      </c>
      <c r="C152" s="6">
        <v>2011</v>
      </c>
      <c r="D152" s="6" t="s">
        <v>26</v>
      </c>
      <c r="E152" s="6" t="s">
        <v>4</v>
      </c>
      <c r="F152" s="27">
        <v>4.6430644225188625E-3</v>
      </c>
    </row>
    <row r="153" spans="2:6" x14ac:dyDescent="0.25">
      <c r="B153" s="6" t="s">
        <v>45</v>
      </c>
      <c r="C153" s="6">
        <v>2011</v>
      </c>
      <c r="D153" s="6" t="s">
        <v>27</v>
      </c>
      <c r="E153" s="6" t="s">
        <v>4</v>
      </c>
      <c r="F153" s="27">
        <v>0</v>
      </c>
    </row>
    <row r="154" spans="2:6" x14ac:dyDescent="0.25">
      <c r="B154" s="6" t="s">
        <v>45</v>
      </c>
      <c r="C154" s="6">
        <v>2011</v>
      </c>
      <c r="D154" s="6" t="s">
        <v>28</v>
      </c>
      <c r="E154" s="6" t="s">
        <v>4</v>
      </c>
      <c r="F154" s="27">
        <v>9.9192739935630245E-3</v>
      </c>
    </row>
    <row r="155" spans="2:6" x14ac:dyDescent="0.25">
      <c r="B155" s="6" t="s">
        <v>45</v>
      </c>
      <c r="C155" s="6">
        <v>2011</v>
      </c>
      <c r="D155" s="6" t="s">
        <v>29</v>
      </c>
      <c r="E155" s="6" t="s">
        <v>4</v>
      </c>
      <c r="F155" s="27">
        <v>6.3842135809634359E-3</v>
      </c>
    </row>
    <row r="156" spans="2:6" x14ac:dyDescent="0.25">
      <c r="B156" s="6" t="s">
        <v>45</v>
      </c>
      <c r="C156" s="6">
        <v>2011</v>
      </c>
      <c r="D156" s="6" t="s">
        <v>30</v>
      </c>
      <c r="E156" s="6" t="s">
        <v>4</v>
      </c>
      <c r="F156" s="27">
        <v>0</v>
      </c>
    </row>
    <row r="157" spans="2:6" x14ac:dyDescent="0.25">
      <c r="B157" s="6" t="s">
        <v>45</v>
      </c>
      <c r="C157" s="6">
        <v>2011</v>
      </c>
      <c r="D157" s="6" t="s">
        <v>31</v>
      </c>
      <c r="E157" s="6" t="s">
        <v>4</v>
      </c>
      <c r="F157" s="27">
        <v>0</v>
      </c>
    </row>
    <row r="158" spans="2:6" x14ac:dyDescent="0.25">
      <c r="B158" s="6" t="s">
        <v>45</v>
      </c>
      <c r="C158" s="6">
        <v>2011</v>
      </c>
      <c r="D158" s="6" t="s">
        <v>32</v>
      </c>
      <c r="E158" s="6" t="s">
        <v>4</v>
      </c>
      <c r="F158" s="27">
        <v>2.8913628449322007E-2</v>
      </c>
    </row>
    <row r="159" spans="2:6" x14ac:dyDescent="0.25">
      <c r="B159" s="6" t="s">
        <v>45</v>
      </c>
      <c r="C159" s="6">
        <v>2010</v>
      </c>
      <c r="D159" s="6" t="s">
        <v>7</v>
      </c>
      <c r="E159" s="6" t="s">
        <v>3</v>
      </c>
      <c r="F159" s="27">
        <v>9.2861655085281117E-2</v>
      </c>
    </row>
    <row r="160" spans="2:6" x14ac:dyDescent="0.25">
      <c r="B160" s="6" t="s">
        <v>45</v>
      </c>
      <c r="C160" s="6">
        <v>2010</v>
      </c>
      <c r="D160" s="6" t="s">
        <v>8</v>
      </c>
      <c r="E160" s="6" t="s">
        <v>3</v>
      </c>
      <c r="F160" s="27">
        <v>3.8492314171404508E-2</v>
      </c>
    </row>
    <row r="161" spans="2:6" x14ac:dyDescent="0.25">
      <c r="B161" s="6" t="s">
        <v>45</v>
      </c>
      <c r="C161" s="6">
        <v>2010</v>
      </c>
      <c r="D161" s="6" t="s">
        <v>9</v>
      </c>
      <c r="E161" s="6" t="s">
        <v>3</v>
      </c>
      <c r="F161" s="27">
        <v>9.0587492103600759E-2</v>
      </c>
    </row>
    <row r="162" spans="2:6" x14ac:dyDescent="0.25">
      <c r="B162" s="6" t="s">
        <v>45</v>
      </c>
      <c r="C162" s="6">
        <v>2010</v>
      </c>
      <c r="D162" s="6" t="s">
        <v>10</v>
      </c>
      <c r="E162" s="6" t="s">
        <v>3</v>
      </c>
      <c r="F162" s="27">
        <v>3.9882080437986946E-2</v>
      </c>
    </row>
    <row r="163" spans="2:6" x14ac:dyDescent="0.25">
      <c r="B163" s="6" t="s">
        <v>45</v>
      </c>
      <c r="C163" s="6">
        <v>2010</v>
      </c>
      <c r="D163" s="6" t="s">
        <v>11</v>
      </c>
      <c r="E163" s="6" t="s">
        <v>3</v>
      </c>
      <c r="F163" s="27">
        <v>4.3503895556959361E-2</v>
      </c>
    </row>
    <row r="164" spans="2:6" x14ac:dyDescent="0.25">
      <c r="B164" s="6" t="s">
        <v>45</v>
      </c>
      <c r="C164" s="6">
        <v>2010</v>
      </c>
      <c r="D164" s="6" t="s">
        <v>12</v>
      </c>
      <c r="E164" s="6" t="s">
        <v>3</v>
      </c>
      <c r="F164" s="27">
        <v>5.7696357127816379E-3</v>
      </c>
    </row>
    <row r="165" spans="2:6" x14ac:dyDescent="0.25">
      <c r="B165" s="6" t="s">
        <v>45</v>
      </c>
      <c r="C165" s="6">
        <v>2010</v>
      </c>
      <c r="D165" s="6" t="s">
        <v>13</v>
      </c>
      <c r="E165" s="6" t="s">
        <v>3</v>
      </c>
      <c r="F165" s="27">
        <v>1.1455043166982523E-2</v>
      </c>
    </row>
    <row r="166" spans="2:6" x14ac:dyDescent="0.25">
      <c r="B166" s="6" t="s">
        <v>45</v>
      </c>
      <c r="C166" s="6">
        <v>2010</v>
      </c>
      <c r="D166" s="6" t="s">
        <v>14</v>
      </c>
      <c r="E166" s="6" t="s">
        <v>3</v>
      </c>
      <c r="F166" s="27">
        <v>5.9001895135818064E-2</v>
      </c>
    </row>
    <row r="167" spans="2:6" x14ac:dyDescent="0.25">
      <c r="B167" s="6" t="s">
        <v>45</v>
      </c>
      <c r="C167" s="6">
        <v>2010</v>
      </c>
      <c r="D167" s="6" t="s">
        <v>15</v>
      </c>
      <c r="E167" s="6" t="s">
        <v>3</v>
      </c>
      <c r="F167" s="27">
        <v>1.58770267424721E-2</v>
      </c>
    </row>
    <row r="168" spans="2:6" x14ac:dyDescent="0.25">
      <c r="B168" s="6" t="s">
        <v>45</v>
      </c>
      <c r="C168" s="6">
        <v>2010</v>
      </c>
      <c r="D168" s="6" t="s">
        <v>16</v>
      </c>
      <c r="E168" s="6" t="s">
        <v>3</v>
      </c>
      <c r="F168" s="27">
        <v>0.17174141924615707</v>
      </c>
    </row>
    <row r="169" spans="2:6" x14ac:dyDescent="0.25">
      <c r="B169" s="6" t="s">
        <v>45</v>
      </c>
      <c r="C169" s="6">
        <v>2010</v>
      </c>
      <c r="D169" s="6" t="s">
        <v>17</v>
      </c>
      <c r="E169" s="6" t="s">
        <v>3</v>
      </c>
      <c r="F169" s="27">
        <v>6.1907770056854076E-3</v>
      </c>
    </row>
    <row r="170" spans="2:6" x14ac:dyDescent="0.25">
      <c r="B170" s="6" t="s">
        <v>45</v>
      </c>
      <c r="C170" s="6">
        <v>2010</v>
      </c>
      <c r="D170" s="6" t="s">
        <v>18</v>
      </c>
      <c r="E170" s="6" t="s">
        <v>3</v>
      </c>
      <c r="F170" s="27">
        <v>0.10869656769846284</v>
      </c>
    </row>
    <row r="171" spans="2:6" x14ac:dyDescent="0.25">
      <c r="B171" s="6" t="s">
        <v>45</v>
      </c>
      <c r="C171" s="6">
        <v>2010</v>
      </c>
      <c r="D171" s="6" t="s">
        <v>19</v>
      </c>
      <c r="E171" s="6" t="s">
        <v>3</v>
      </c>
      <c r="F171" s="27">
        <v>5.8285954937881662E-2</v>
      </c>
    </row>
    <row r="172" spans="2:6" x14ac:dyDescent="0.25">
      <c r="B172" s="6" t="s">
        <v>45</v>
      </c>
      <c r="C172" s="6">
        <v>2010</v>
      </c>
      <c r="D172" s="6" t="s">
        <v>20</v>
      </c>
      <c r="E172" s="6" t="s">
        <v>3</v>
      </c>
      <c r="F172" s="27">
        <v>4.9736786691935146E-2</v>
      </c>
    </row>
    <row r="173" spans="2:6" x14ac:dyDescent="0.25">
      <c r="B173" s="6" t="s">
        <v>45</v>
      </c>
      <c r="C173" s="6">
        <v>2010</v>
      </c>
      <c r="D173" s="6" t="s">
        <v>21</v>
      </c>
      <c r="E173" s="6" t="s">
        <v>3</v>
      </c>
      <c r="F173" s="27">
        <v>3.7607917456306594E-2</v>
      </c>
    </row>
    <row r="174" spans="2:6" x14ac:dyDescent="0.25">
      <c r="B174" s="6" t="s">
        <v>45</v>
      </c>
      <c r="C174" s="6">
        <v>2010</v>
      </c>
      <c r="D174" s="6" t="s">
        <v>22</v>
      </c>
      <c r="E174" s="6" t="s">
        <v>3</v>
      </c>
      <c r="F174" s="27">
        <v>1.0528532322594231E-2</v>
      </c>
    </row>
    <row r="175" spans="2:6" x14ac:dyDescent="0.25">
      <c r="B175" s="6" t="s">
        <v>45</v>
      </c>
      <c r="C175" s="6">
        <v>2010</v>
      </c>
      <c r="D175" s="6" t="s">
        <v>23</v>
      </c>
      <c r="E175" s="6" t="s">
        <v>3</v>
      </c>
      <c r="F175" s="27">
        <v>0</v>
      </c>
    </row>
    <row r="176" spans="2:6" x14ac:dyDescent="0.25">
      <c r="B176" s="6" t="s">
        <v>45</v>
      </c>
      <c r="C176" s="6">
        <v>2010</v>
      </c>
      <c r="D176" s="6" t="s">
        <v>24</v>
      </c>
      <c r="E176" s="6" t="s">
        <v>3</v>
      </c>
      <c r="F176" s="27">
        <v>3.0574857864813645E-2</v>
      </c>
    </row>
    <row r="177" spans="2:6" x14ac:dyDescent="0.25">
      <c r="B177" s="6" t="s">
        <v>45</v>
      </c>
      <c r="C177" s="6">
        <v>2010</v>
      </c>
      <c r="D177" s="6" t="s">
        <v>25</v>
      </c>
      <c r="E177" s="6" t="s">
        <v>3</v>
      </c>
      <c r="F177" s="27">
        <v>2.9901031796167613E-2</v>
      </c>
    </row>
    <row r="178" spans="2:6" x14ac:dyDescent="0.25">
      <c r="B178" s="6" t="s">
        <v>45</v>
      </c>
      <c r="C178" s="6">
        <v>2010</v>
      </c>
      <c r="D178" s="6" t="s">
        <v>26</v>
      </c>
      <c r="E178" s="6" t="s">
        <v>3</v>
      </c>
      <c r="F178" s="27">
        <v>4.3419667298378609E-2</v>
      </c>
    </row>
    <row r="179" spans="2:6" x14ac:dyDescent="0.25">
      <c r="B179" s="6" t="s">
        <v>45</v>
      </c>
      <c r="C179" s="6">
        <v>2010</v>
      </c>
      <c r="D179" s="6" t="s">
        <v>27</v>
      </c>
      <c r="E179" s="6" t="s">
        <v>3</v>
      </c>
      <c r="F179" s="27">
        <v>0</v>
      </c>
    </row>
    <row r="180" spans="2:6" x14ac:dyDescent="0.25">
      <c r="B180" s="6" t="s">
        <v>45</v>
      </c>
      <c r="C180" s="6">
        <v>2010</v>
      </c>
      <c r="D180" s="6" t="s">
        <v>28</v>
      </c>
      <c r="E180" s="6" t="s">
        <v>3</v>
      </c>
      <c r="F180" s="27">
        <v>0</v>
      </c>
    </row>
    <row r="181" spans="2:6" x14ac:dyDescent="0.25">
      <c r="B181" s="6" t="s">
        <v>45</v>
      </c>
      <c r="C181" s="6">
        <v>2010</v>
      </c>
      <c r="D181" s="6" t="s">
        <v>29</v>
      </c>
      <c r="E181" s="6" t="s">
        <v>3</v>
      </c>
      <c r="F181" s="27">
        <v>3.0195830701200254E-2</v>
      </c>
    </row>
    <row r="182" spans="2:6" x14ac:dyDescent="0.25">
      <c r="B182" s="6" t="s">
        <v>45</v>
      </c>
      <c r="C182" s="6">
        <v>2010</v>
      </c>
      <c r="D182" s="6" t="s">
        <v>30</v>
      </c>
      <c r="E182" s="6" t="s">
        <v>3</v>
      </c>
      <c r="F182" s="27">
        <v>1.2886923562855339E-2</v>
      </c>
    </row>
    <row r="183" spans="2:6" x14ac:dyDescent="0.25">
      <c r="B183" s="6" t="s">
        <v>45</v>
      </c>
      <c r="C183" s="6">
        <v>2010</v>
      </c>
      <c r="D183" s="6" t="s">
        <v>31</v>
      </c>
      <c r="E183" s="6" t="s">
        <v>3</v>
      </c>
      <c r="F183" s="27">
        <v>0</v>
      </c>
    </row>
    <row r="184" spans="2:6" x14ac:dyDescent="0.25">
      <c r="B184" s="6" t="s">
        <v>45</v>
      </c>
      <c r="C184" s="6">
        <v>2010</v>
      </c>
      <c r="D184" s="6" t="s">
        <v>32</v>
      </c>
      <c r="E184" s="6" t="s">
        <v>3</v>
      </c>
      <c r="F184" s="27">
        <v>1.2802695304274584E-2</v>
      </c>
    </row>
    <row r="185" spans="2:6" x14ac:dyDescent="0.25">
      <c r="B185" s="6" t="s">
        <v>45</v>
      </c>
      <c r="C185" s="6">
        <v>2010</v>
      </c>
      <c r="D185" s="6" t="s">
        <v>7</v>
      </c>
      <c r="E185" s="6" t="s">
        <v>4</v>
      </c>
      <c r="F185" s="27">
        <v>0.14772486772486773</v>
      </c>
    </row>
    <row r="186" spans="2:6" x14ac:dyDescent="0.25">
      <c r="B186" s="6" t="s">
        <v>45</v>
      </c>
      <c r="C186" s="6">
        <v>2010</v>
      </c>
      <c r="D186" s="6" t="s">
        <v>8</v>
      </c>
      <c r="E186" s="6" t="s">
        <v>4</v>
      </c>
      <c r="F186" s="27">
        <v>8.2010582010582003E-3</v>
      </c>
    </row>
    <row r="187" spans="2:6" x14ac:dyDescent="0.25">
      <c r="B187" s="6" t="s">
        <v>45</v>
      </c>
      <c r="C187" s="6">
        <v>2010</v>
      </c>
      <c r="D187" s="6" t="s">
        <v>9</v>
      </c>
      <c r="E187" s="6" t="s">
        <v>4</v>
      </c>
      <c r="F187" s="27">
        <v>9.1693121693121687E-2</v>
      </c>
    </row>
    <row r="188" spans="2:6" x14ac:dyDescent="0.25">
      <c r="B188" s="6" t="s">
        <v>45</v>
      </c>
      <c r="C188" s="6">
        <v>2010</v>
      </c>
      <c r="D188" s="6" t="s">
        <v>10</v>
      </c>
      <c r="E188" s="6" t="s">
        <v>4</v>
      </c>
      <c r="F188" s="27">
        <v>0</v>
      </c>
    </row>
    <row r="189" spans="2:6" x14ac:dyDescent="0.25">
      <c r="B189" s="6" t="s">
        <v>45</v>
      </c>
      <c r="C189" s="6">
        <v>2010</v>
      </c>
      <c r="D189" s="6" t="s">
        <v>11</v>
      </c>
      <c r="E189" s="6" t="s">
        <v>4</v>
      </c>
      <c r="F189" s="27">
        <v>0.1117989417989418</v>
      </c>
    </row>
    <row r="190" spans="2:6" x14ac:dyDescent="0.25">
      <c r="B190" s="6" t="s">
        <v>45</v>
      </c>
      <c r="C190" s="6">
        <v>2010</v>
      </c>
      <c r="D190" s="6" t="s">
        <v>12</v>
      </c>
      <c r="E190" s="6" t="s">
        <v>4</v>
      </c>
      <c r="F190" s="27">
        <v>0</v>
      </c>
    </row>
    <row r="191" spans="2:6" x14ac:dyDescent="0.25">
      <c r="B191" s="6" t="s">
        <v>45</v>
      </c>
      <c r="C191" s="6">
        <v>2010</v>
      </c>
      <c r="D191" s="6" t="s">
        <v>13</v>
      </c>
      <c r="E191" s="6" t="s">
        <v>4</v>
      </c>
      <c r="F191" s="27">
        <v>4.566137566137566E-2</v>
      </c>
    </row>
    <row r="192" spans="2:6" x14ac:dyDescent="0.25">
      <c r="B192" s="6" t="s">
        <v>45</v>
      </c>
      <c r="C192" s="6">
        <v>2010</v>
      </c>
      <c r="D192" s="6" t="s">
        <v>14</v>
      </c>
      <c r="E192" s="6" t="s">
        <v>4</v>
      </c>
      <c r="F192" s="27">
        <v>3.4497354497354499E-2</v>
      </c>
    </row>
    <row r="193" spans="2:6" x14ac:dyDescent="0.25">
      <c r="B193" s="6" t="s">
        <v>45</v>
      </c>
      <c r="C193" s="6">
        <v>2010</v>
      </c>
      <c r="D193" s="6" t="s">
        <v>15</v>
      </c>
      <c r="E193" s="6" t="s">
        <v>4</v>
      </c>
      <c r="F193" s="27">
        <v>7.2539682539682543E-2</v>
      </c>
    </row>
    <row r="194" spans="2:6" x14ac:dyDescent="0.25">
      <c r="B194" s="6" t="s">
        <v>45</v>
      </c>
      <c r="C194" s="6">
        <v>2010</v>
      </c>
      <c r="D194" s="6" t="s">
        <v>16</v>
      </c>
      <c r="E194" s="6" t="s">
        <v>4</v>
      </c>
      <c r="F194" s="27">
        <v>3.1269841269841267E-2</v>
      </c>
    </row>
    <row r="195" spans="2:6" x14ac:dyDescent="0.25">
      <c r="B195" s="6" t="s">
        <v>45</v>
      </c>
      <c r="C195" s="6">
        <v>2010</v>
      </c>
      <c r="D195" s="6" t="s">
        <v>17</v>
      </c>
      <c r="E195" s="6" t="s">
        <v>4</v>
      </c>
      <c r="F195" s="27">
        <v>9.5767195767195775E-3</v>
      </c>
    </row>
    <row r="196" spans="2:6" x14ac:dyDescent="0.25">
      <c r="B196" s="6" t="s">
        <v>45</v>
      </c>
      <c r="C196" s="6">
        <v>2010</v>
      </c>
      <c r="D196" s="6" t="s">
        <v>18</v>
      </c>
      <c r="E196" s="6" t="s">
        <v>4</v>
      </c>
      <c r="F196" s="27">
        <v>8.3121693121693124E-2</v>
      </c>
    </row>
    <row r="197" spans="2:6" x14ac:dyDescent="0.25">
      <c r="B197" s="6" t="s">
        <v>45</v>
      </c>
      <c r="C197" s="6">
        <v>2010</v>
      </c>
      <c r="D197" s="6" t="s">
        <v>19</v>
      </c>
      <c r="E197" s="6" t="s">
        <v>4</v>
      </c>
      <c r="F197" s="27">
        <v>8.7671957671957679E-2</v>
      </c>
    </row>
    <row r="198" spans="2:6" x14ac:dyDescent="0.25">
      <c r="B198" s="6" t="s">
        <v>45</v>
      </c>
      <c r="C198" s="6">
        <v>2010</v>
      </c>
      <c r="D198" s="6" t="s">
        <v>20</v>
      </c>
      <c r="E198" s="6" t="s">
        <v>4</v>
      </c>
      <c r="F198" s="27">
        <v>4.3386243386243388E-3</v>
      </c>
    </row>
    <row r="199" spans="2:6" x14ac:dyDescent="0.25">
      <c r="B199" s="6" t="s">
        <v>45</v>
      </c>
      <c r="C199" s="6">
        <v>2010</v>
      </c>
      <c r="D199" s="6" t="s">
        <v>21</v>
      </c>
      <c r="E199" s="6" t="s">
        <v>4</v>
      </c>
      <c r="F199" s="27">
        <v>3.0846560846560848E-2</v>
      </c>
    </row>
    <row r="200" spans="2:6" x14ac:dyDescent="0.25">
      <c r="B200" s="6" t="s">
        <v>45</v>
      </c>
      <c r="C200" s="6">
        <v>2010</v>
      </c>
      <c r="D200" s="6" t="s">
        <v>22</v>
      </c>
      <c r="E200" s="6" t="s">
        <v>4</v>
      </c>
      <c r="F200" s="27">
        <v>2.0793650793650795E-2</v>
      </c>
    </row>
    <row r="201" spans="2:6" x14ac:dyDescent="0.25">
      <c r="B201" s="6" t="s">
        <v>45</v>
      </c>
      <c r="C201" s="6">
        <v>2010</v>
      </c>
      <c r="D201" s="6" t="s">
        <v>23</v>
      </c>
      <c r="E201" s="6" t="s">
        <v>4</v>
      </c>
      <c r="F201" s="27">
        <v>0</v>
      </c>
    </row>
    <row r="202" spans="2:6" x14ac:dyDescent="0.25">
      <c r="B202" s="6" t="s">
        <v>45</v>
      </c>
      <c r="C202" s="6">
        <v>2010</v>
      </c>
      <c r="D202" s="6" t="s">
        <v>24</v>
      </c>
      <c r="E202" s="6" t="s">
        <v>4</v>
      </c>
      <c r="F202" s="27">
        <v>3.6560846560846558E-2</v>
      </c>
    </row>
    <row r="203" spans="2:6" x14ac:dyDescent="0.25">
      <c r="B203" s="6" t="s">
        <v>45</v>
      </c>
      <c r="C203" s="6">
        <v>2010</v>
      </c>
      <c r="D203" s="6" t="s">
        <v>25</v>
      </c>
      <c r="E203" s="6" t="s">
        <v>4</v>
      </c>
      <c r="F203" s="27">
        <v>0.12883597883597883</v>
      </c>
    </row>
    <row r="204" spans="2:6" x14ac:dyDescent="0.25">
      <c r="B204" s="6" t="s">
        <v>45</v>
      </c>
      <c r="C204" s="6">
        <v>2010</v>
      </c>
      <c r="D204" s="6" t="s">
        <v>26</v>
      </c>
      <c r="E204" s="6" t="s">
        <v>4</v>
      </c>
      <c r="F204" s="27">
        <v>1.201058201058201E-2</v>
      </c>
    </row>
    <row r="205" spans="2:6" x14ac:dyDescent="0.25">
      <c r="B205" s="6" t="s">
        <v>45</v>
      </c>
      <c r="C205" s="6">
        <v>2010</v>
      </c>
      <c r="D205" s="6" t="s">
        <v>27</v>
      </c>
      <c r="E205" s="6" t="s">
        <v>4</v>
      </c>
      <c r="F205" s="27">
        <v>0</v>
      </c>
    </row>
    <row r="206" spans="2:6" x14ac:dyDescent="0.25">
      <c r="B206" s="6" t="s">
        <v>45</v>
      </c>
      <c r="C206" s="6">
        <v>2010</v>
      </c>
      <c r="D206" s="6" t="s">
        <v>28</v>
      </c>
      <c r="E206" s="6" t="s">
        <v>4</v>
      </c>
      <c r="F206" s="27">
        <v>8.9947089947089946E-3</v>
      </c>
    </row>
    <row r="207" spans="2:6" x14ac:dyDescent="0.25">
      <c r="B207" s="6" t="s">
        <v>45</v>
      </c>
      <c r="C207" s="6">
        <v>2010</v>
      </c>
      <c r="D207" s="6" t="s">
        <v>29</v>
      </c>
      <c r="E207" s="6" t="s">
        <v>4</v>
      </c>
      <c r="F207" s="27">
        <v>5.2910052910052907E-3</v>
      </c>
    </row>
    <row r="208" spans="2:6" x14ac:dyDescent="0.25">
      <c r="B208" s="6" t="s">
        <v>45</v>
      </c>
      <c r="C208" s="6">
        <v>2010</v>
      </c>
      <c r="D208" s="6" t="s">
        <v>30</v>
      </c>
      <c r="E208" s="6" t="s">
        <v>4</v>
      </c>
      <c r="F208" s="27">
        <v>0</v>
      </c>
    </row>
    <row r="209" spans="2:6" x14ac:dyDescent="0.25">
      <c r="B209" s="6" t="s">
        <v>45</v>
      </c>
      <c r="C209" s="6">
        <v>2010</v>
      </c>
      <c r="D209" s="6" t="s">
        <v>31</v>
      </c>
      <c r="E209" s="6" t="s">
        <v>4</v>
      </c>
      <c r="F209" s="27">
        <v>0</v>
      </c>
    </row>
    <row r="210" spans="2:6" x14ac:dyDescent="0.25">
      <c r="B210" s="6" t="s">
        <v>45</v>
      </c>
      <c r="C210" s="6">
        <v>2010</v>
      </c>
      <c r="D210" s="6" t="s">
        <v>32</v>
      </c>
      <c r="E210" s="6" t="s">
        <v>4</v>
      </c>
      <c r="F210" s="27">
        <v>2.8571428571428571E-2</v>
      </c>
    </row>
    <row r="211" spans="2:6" x14ac:dyDescent="0.25">
      <c r="B211" s="6" t="s">
        <v>45</v>
      </c>
      <c r="C211" s="6">
        <v>2009</v>
      </c>
      <c r="D211" s="6" t="s">
        <v>7</v>
      </c>
      <c r="E211" s="6" t="s">
        <v>3</v>
      </c>
      <c r="F211" s="27">
        <v>9.4237621329401652E-2</v>
      </c>
    </row>
    <row r="212" spans="2:6" x14ac:dyDescent="0.25">
      <c r="B212" s="6" t="s">
        <v>45</v>
      </c>
      <c r="C212" s="6">
        <v>2009</v>
      </c>
      <c r="D212" s="6" t="s">
        <v>8</v>
      </c>
      <c r="E212" s="6" t="s">
        <v>3</v>
      </c>
      <c r="F212" s="27">
        <v>4.1733218659130933E-2</v>
      </c>
    </row>
    <row r="213" spans="2:6" x14ac:dyDescent="0.25">
      <c r="B213" s="6" t="s">
        <v>45</v>
      </c>
      <c r="C213" s="6">
        <v>2009</v>
      </c>
      <c r="D213" s="6" t="s">
        <v>9</v>
      </c>
      <c r="E213" s="6" t="s">
        <v>3</v>
      </c>
      <c r="F213" s="27">
        <v>9.0224024245402795E-2</v>
      </c>
    </row>
    <row r="214" spans="2:6" x14ac:dyDescent="0.25">
      <c r="B214" s="6" t="s">
        <v>45</v>
      </c>
      <c r="C214" s="6">
        <v>2009</v>
      </c>
      <c r="D214" s="6" t="s">
        <v>10</v>
      </c>
      <c r="E214" s="6" t="s">
        <v>3</v>
      </c>
      <c r="F214" s="27">
        <v>3.6982430273989432E-2</v>
      </c>
    </row>
    <row r="215" spans="2:6" x14ac:dyDescent="0.25">
      <c r="B215" s="6" t="s">
        <v>45</v>
      </c>
      <c r="C215" s="6">
        <v>2009</v>
      </c>
      <c r="D215" s="6" t="s">
        <v>11</v>
      </c>
      <c r="E215" s="6" t="s">
        <v>3</v>
      </c>
      <c r="F215" s="27">
        <v>3.7760576647417783E-2</v>
      </c>
    </row>
    <row r="216" spans="2:6" x14ac:dyDescent="0.25">
      <c r="B216" s="6" t="s">
        <v>45</v>
      </c>
      <c r="C216" s="6">
        <v>2009</v>
      </c>
      <c r="D216" s="6" t="s">
        <v>12</v>
      </c>
      <c r="E216" s="6" t="s">
        <v>3</v>
      </c>
      <c r="F216" s="27">
        <v>5.406069541712741E-3</v>
      </c>
    </row>
    <row r="217" spans="2:6" x14ac:dyDescent="0.25">
      <c r="B217" s="6" t="s">
        <v>45</v>
      </c>
      <c r="C217" s="6">
        <v>2009</v>
      </c>
      <c r="D217" s="6" t="s">
        <v>13</v>
      </c>
      <c r="E217" s="6" t="s">
        <v>3</v>
      </c>
      <c r="F217" s="27">
        <v>1.2573207191710694E-2</v>
      </c>
    </row>
    <row r="218" spans="2:6" x14ac:dyDescent="0.25">
      <c r="B218" s="6" t="s">
        <v>45</v>
      </c>
      <c r="C218" s="6">
        <v>2009</v>
      </c>
      <c r="D218" s="6" t="s">
        <v>14</v>
      </c>
      <c r="E218" s="6" t="s">
        <v>3</v>
      </c>
      <c r="F218" s="27">
        <v>5.4797886718270059E-2</v>
      </c>
    </row>
    <row r="219" spans="2:6" x14ac:dyDescent="0.25">
      <c r="B219" s="6" t="s">
        <v>45</v>
      </c>
      <c r="C219" s="6">
        <v>2009</v>
      </c>
      <c r="D219" s="6" t="s">
        <v>15</v>
      </c>
      <c r="E219" s="6" t="s">
        <v>3</v>
      </c>
      <c r="F219" s="27">
        <v>1.4293320227710201E-2</v>
      </c>
    </row>
    <row r="220" spans="2:6" x14ac:dyDescent="0.25">
      <c r="B220" s="6" t="s">
        <v>45</v>
      </c>
      <c r="C220" s="6">
        <v>2009</v>
      </c>
      <c r="D220" s="6" t="s">
        <v>16</v>
      </c>
      <c r="E220" s="6" t="s">
        <v>3</v>
      </c>
      <c r="F220" s="27">
        <v>0.17553343981652128</v>
      </c>
    </row>
    <row r="221" spans="2:6" x14ac:dyDescent="0.25">
      <c r="B221" s="6" t="s">
        <v>45</v>
      </c>
      <c r="C221" s="6">
        <v>2009</v>
      </c>
      <c r="D221" s="6" t="s">
        <v>17</v>
      </c>
      <c r="E221" s="6" t="s">
        <v>3</v>
      </c>
      <c r="F221" s="27">
        <v>1.126264487856821E-2</v>
      </c>
    </row>
    <row r="222" spans="2:6" x14ac:dyDescent="0.25">
      <c r="B222" s="6" t="s">
        <v>45</v>
      </c>
      <c r="C222" s="6">
        <v>2009</v>
      </c>
      <c r="D222" s="6" t="s">
        <v>18</v>
      </c>
      <c r="E222" s="6" t="s">
        <v>3</v>
      </c>
      <c r="F222" s="27">
        <v>0.10648318794282671</v>
      </c>
    </row>
    <row r="223" spans="2:6" x14ac:dyDescent="0.25">
      <c r="B223" s="6" t="s">
        <v>45</v>
      </c>
      <c r="C223" s="6">
        <v>2009</v>
      </c>
      <c r="D223" s="6" t="s">
        <v>19</v>
      </c>
      <c r="E223" s="6" t="s">
        <v>3</v>
      </c>
      <c r="F223" s="27">
        <v>5.7582831633697831E-2</v>
      </c>
    </row>
    <row r="224" spans="2:6" x14ac:dyDescent="0.25">
      <c r="B224" s="6" t="s">
        <v>45</v>
      </c>
      <c r="C224" s="6">
        <v>2009</v>
      </c>
      <c r="D224" s="6" t="s">
        <v>20</v>
      </c>
      <c r="E224" s="6" t="s">
        <v>3</v>
      </c>
      <c r="F224" s="27">
        <v>4.7671704140557811E-2</v>
      </c>
    </row>
    <row r="225" spans="2:6" x14ac:dyDescent="0.25">
      <c r="B225" s="6" t="s">
        <v>45</v>
      </c>
      <c r="C225" s="6">
        <v>2009</v>
      </c>
      <c r="D225" s="6" t="s">
        <v>21</v>
      </c>
      <c r="E225" s="6" t="s">
        <v>3</v>
      </c>
      <c r="F225" s="27">
        <v>3.894827374370316E-2</v>
      </c>
    </row>
    <row r="226" spans="2:6" x14ac:dyDescent="0.25">
      <c r="B226" s="6" t="s">
        <v>45</v>
      </c>
      <c r="C226" s="6">
        <v>2009</v>
      </c>
      <c r="D226" s="6" t="s">
        <v>22</v>
      </c>
      <c r="E226" s="6" t="s">
        <v>3</v>
      </c>
      <c r="F226" s="27">
        <v>6.3480362042839002E-3</v>
      </c>
    </row>
    <row r="227" spans="2:6" x14ac:dyDescent="0.25">
      <c r="B227" s="6" t="s">
        <v>45</v>
      </c>
      <c r="C227" s="6">
        <v>2009</v>
      </c>
      <c r="D227" s="6" t="s">
        <v>23</v>
      </c>
      <c r="E227" s="6" t="s">
        <v>3</v>
      </c>
      <c r="F227" s="27">
        <v>0</v>
      </c>
    </row>
    <row r="228" spans="2:6" x14ac:dyDescent="0.25">
      <c r="B228" s="6" t="s">
        <v>45</v>
      </c>
      <c r="C228" s="6">
        <v>2009</v>
      </c>
      <c r="D228" s="6" t="s">
        <v>24</v>
      </c>
      <c r="E228" s="6" t="s">
        <v>3</v>
      </c>
      <c r="F228" s="27">
        <v>4.0217880984559938E-2</v>
      </c>
    </row>
    <row r="229" spans="2:6" x14ac:dyDescent="0.25">
      <c r="B229" s="6" t="s">
        <v>45</v>
      </c>
      <c r="C229" s="6">
        <v>2009</v>
      </c>
      <c r="D229" s="6" t="s">
        <v>25</v>
      </c>
      <c r="E229" s="6" t="s">
        <v>3</v>
      </c>
      <c r="F229" s="27">
        <v>3.0675349141991236E-2</v>
      </c>
    </row>
    <row r="230" spans="2:6" x14ac:dyDescent="0.25">
      <c r="B230" s="6" t="s">
        <v>45</v>
      </c>
      <c r="C230" s="6">
        <v>2009</v>
      </c>
      <c r="D230" s="6" t="s">
        <v>26</v>
      </c>
      <c r="E230" s="6" t="s">
        <v>3</v>
      </c>
      <c r="F230" s="27">
        <v>4.1569398369988124E-2</v>
      </c>
    </row>
    <row r="231" spans="2:6" x14ac:dyDescent="0.25">
      <c r="B231" s="6" t="s">
        <v>45</v>
      </c>
      <c r="C231" s="6">
        <v>2009</v>
      </c>
      <c r="D231" s="6" t="s">
        <v>27</v>
      </c>
      <c r="E231" s="6" t="s">
        <v>3</v>
      </c>
      <c r="F231" s="27">
        <v>0</v>
      </c>
    </row>
    <row r="232" spans="2:6" x14ac:dyDescent="0.25">
      <c r="B232" s="6" t="s">
        <v>45</v>
      </c>
      <c r="C232" s="6">
        <v>2009</v>
      </c>
      <c r="D232" s="6" t="s">
        <v>28</v>
      </c>
      <c r="E232" s="6" t="s">
        <v>3</v>
      </c>
      <c r="F232" s="27">
        <v>0</v>
      </c>
    </row>
    <row r="233" spans="2:6" x14ac:dyDescent="0.25">
      <c r="B233" s="6" t="s">
        <v>45</v>
      </c>
      <c r="C233" s="6">
        <v>2009</v>
      </c>
      <c r="D233" s="6" t="s">
        <v>29</v>
      </c>
      <c r="E233" s="6" t="s">
        <v>3</v>
      </c>
      <c r="F233" s="27">
        <v>2.9897202768562888E-2</v>
      </c>
    </row>
    <row r="234" spans="2:6" x14ac:dyDescent="0.25">
      <c r="B234" s="6" t="s">
        <v>45</v>
      </c>
      <c r="C234" s="6">
        <v>2009</v>
      </c>
      <c r="D234" s="6" t="s">
        <v>30</v>
      </c>
      <c r="E234" s="6" t="s">
        <v>3</v>
      </c>
      <c r="F234" s="27">
        <v>1.1016914444853995E-2</v>
      </c>
    </row>
    <row r="235" spans="2:6" x14ac:dyDescent="0.25">
      <c r="B235" s="6" t="s">
        <v>45</v>
      </c>
      <c r="C235" s="6">
        <v>2009</v>
      </c>
      <c r="D235" s="6" t="s">
        <v>31</v>
      </c>
      <c r="E235" s="6" t="s">
        <v>3</v>
      </c>
      <c r="F235" s="27">
        <v>0</v>
      </c>
    </row>
    <row r="236" spans="2:6" x14ac:dyDescent="0.25">
      <c r="B236" s="6" t="s">
        <v>45</v>
      </c>
      <c r="C236" s="6">
        <v>2009</v>
      </c>
      <c r="D236" s="6" t="s">
        <v>32</v>
      </c>
      <c r="E236" s="6" t="s">
        <v>3</v>
      </c>
      <c r="F236" s="27">
        <v>1.4784781095138633E-2</v>
      </c>
    </row>
    <row r="237" spans="2:6" x14ac:dyDescent="0.25">
      <c r="B237" s="6" t="s">
        <v>45</v>
      </c>
      <c r="C237" s="6">
        <v>2009</v>
      </c>
      <c r="D237" s="6" t="s">
        <v>7</v>
      </c>
      <c r="E237" s="6" t="s">
        <v>4</v>
      </c>
      <c r="F237" s="27">
        <v>0.14358623592549721</v>
      </c>
    </row>
    <row r="238" spans="2:6" x14ac:dyDescent="0.25">
      <c r="B238" s="6" t="s">
        <v>45</v>
      </c>
      <c r="C238" s="6">
        <v>2009</v>
      </c>
      <c r="D238" s="6" t="s">
        <v>8</v>
      </c>
      <c r="E238" s="6" t="s">
        <v>4</v>
      </c>
      <c r="F238" s="27">
        <v>7.523939808481532E-3</v>
      </c>
    </row>
    <row r="239" spans="2:6" x14ac:dyDescent="0.25">
      <c r="B239" s="6" t="s">
        <v>45</v>
      </c>
      <c r="C239" s="6">
        <v>2009</v>
      </c>
      <c r="D239" s="6" t="s">
        <v>9</v>
      </c>
      <c r="E239" s="6" t="s">
        <v>4</v>
      </c>
      <c r="F239" s="27">
        <v>9.3391560559823214E-2</v>
      </c>
    </row>
    <row r="240" spans="2:6" x14ac:dyDescent="0.25">
      <c r="B240" s="6" t="s">
        <v>45</v>
      </c>
      <c r="C240" s="6">
        <v>2009</v>
      </c>
      <c r="D240" s="6" t="s">
        <v>10</v>
      </c>
      <c r="E240" s="6" t="s">
        <v>4</v>
      </c>
      <c r="F240" s="27">
        <v>0</v>
      </c>
    </row>
    <row r="241" spans="2:6" x14ac:dyDescent="0.25">
      <c r="B241" s="6" t="s">
        <v>45</v>
      </c>
      <c r="C241" s="6">
        <v>2009</v>
      </c>
      <c r="D241" s="6" t="s">
        <v>11</v>
      </c>
      <c r="E241" s="6" t="s">
        <v>4</v>
      </c>
      <c r="F241" s="27">
        <v>0.10212564453330528</v>
      </c>
    </row>
    <row r="242" spans="2:6" x14ac:dyDescent="0.25">
      <c r="B242" s="6" t="s">
        <v>45</v>
      </c>
      <c r="C242" s="6">
        <v>2009</v>
      </c>
      <c r="D242" s="6" t="s">
        <v>12</v>
      </c>
      <c r="E242" s="6" t="s">
        <v>4</v>
      </c>
      <c r="F242" s="27">
        <v>0</v>
      </c>
    </row>
    <row r="243" spans="2:6" x14ac:dyDescent="0.25">
      <c r="B243" s="6" t="s">
        <v>45</v>
      </c>
      <c r="C243" s="6">
        <v>2009</v>
      </c>
      <c r="D243" s="6" t="s">
        <v>13</v>
      </c>
      <c r="E243" s="6" t="s">
        <v>4</v>
      </c>
      <c r="F243" s="27">
        <v>4.4407029359149745E-2</v>
      </c>
    </row>
    <row r="244" spans="2:6" x14ac:dyDescent="0.25">
      <c r="B244" s="6" t="s">
        <v>45</v>
      </c>
      <c r="C244" s="6">
        <v>2009</v>
      </c>
      <c r="D244" s="6" t="s">
        <v>14</v>
      </c>
      <c r="E244" s="6" t="s">
        <v>4</v>
      </c>
      <c r="F244" s="27">
        <v>3.4410186256971481E-2</v>
      </c>
    </row>
    <row r="245" spans="2:6" x14ac:dyDescent="0.25">
      <c r="B245" s="6" t="s">
        <v>45</v>
      </c>
      <c r="C245" s="6">
        <v>2009</v>
      </c>
      <c r="D245" s="6" t="s">
        <v>15</v>
      </c>
      <c r="E245" s="6" t="s">
        <v>4</v>
      </c>
      <c r="F245" s="27">
        <v>6.9241292223508361E-2</v>
      </c>
    </row>
    <row r="246" spans="2:6" x14ac:dyDescent="0.25">
      <c r="B246" s="6" t="s">
        <v>45</v>
      </c>
      <c r="C246" s="6">
        <v>2009</v>
      </c>
      <c r="D246" s="6" t="s">
        <v>16</v>
      </c>
      <c r="E246" s="6" t="s">
        <v>4</v>
      </c>
      <c r="F246" s="27">
        <v>3.7514469115016311E-2</v>
      </c>
    </row>
    <row r="247" spans="2:6" x14ac:dyDescent="0.25">
      <c r="B247" s="6" t="s">
        <v>45</v>
      </c>
      <c r="C247" s="6">
        <v>2009</v>
      </c>
      <c r="D247" s="6" t="s">
        <v>17</v>
      </c>
      <c r="E247" s="6" t="s">
        <v>4</v>
      </c>
      <c r="F247" s="27">
        <v>2.0677680732400294E-2</v>
      </c>
    </row>
    <row r="248" spans="2:6" x14ac:dyDescent="0.25">
      <c r="B248" s="6" t="s">
        <v>45</v>
      </c>
      <c r="C248" s="6">
        <v>2009</v>
      </c>
      <c r="D248" s="6" t="s">
        <v>18</v>
      </c>
      <c r="E248" s="6" t="s">
        <v>4</v>
      </c>
      <c r="F248" s="27">
        <v>7.5976007576554774E-2</v>
      </c>
    </row>
    <row r="249" spans="2:6" x14ac:dyDescent="0.25">
      <c r="B249" s="6" t="s">
        <v>45</v>
      </c>
      <c r="C249" s="6">
        <v>2009</v>
      </c>
      <c r="D249" s="6" t="s">
        <v>19</v>
      </c>
      <c r="E249" s="6" t="s">
        <v>4</v>
      </c>
      <c r="F249" s="27">
        <v>0.10033673576765233</v>
      </c>
    </row>
    <row r="250" spans="2:6" x14ac:dyDescent="0.25">
      <c r="B250" s="6" t="s">
        <v>45</v>
      </c>
      <c r="C250" s="6">
        <v>2009</v>
      </c>
      <c r="D250" s="6" t="s">
        <v>20</v>
      </c>
      <c r="E250" s="6" t="s">
        <v>4</v>
      </c>
      <c r="F250" s="27">
        <v>4.8931916236977799E-3</v>
      </c>
    </row>
    <row r="251" spans="2:6" x14ac:dyDescent="0.25">
      <c r="B251" s="6" t="s">
        <v>45</v>
      </c>
      <c r="C251" s="6">
        <v>2009</v>
      </c>
      <c r="D251" s="6" t="s">
        <v>21</v>
      </c>
      <c r="E251" s="6" t="s">
        <v>4</v>
      </c>
      <c r="F251" s="27">
        <v>2.9148689887403979E-2</v>
      </c>
    </row>
    <row r="252" spans="2:6" x14ac:dyDescent="0.25">
      <c r="B252" s="6" t="s">
        <v>45</v>
      </c>
      <c r="C252" s="6">
        <v>2009</v>
      </c>
      <c r="D252" s="6" t="s">
        <v>22</v>
      </c>
      <c r="E252" s="6" t="s">
        <v>4</v>
      </c>
      <c r="F252" s="27">
        <v>2.1624750078922447E-2</v>
      </c>
    </row>
    <row r="253" spans="2:6" x14ac:dyDescent="0.25">
      <c r="B253" s="6" t="s">
        <v>45</v>
      </c>
      <c r="C253" s="6">
        <v>2009</v>
      </c>
      <c r="D253" s="6" t="s">
        <v>23</v>
      </c>
      <c r="E253" s="6" t="s">
        <v>4</v>
      </c>
      <c r="F253" s="27">
        <v>0</v>
      </c>
    </row>
    <row r="254" spans="2:6" x14ac:dyDescent="0.25">
      <c r="B254" s="6" t="s">
        <v>45</v>
      </c>
      <c r="C254" s="6">
        <v>2009</v>
      </c>
      <c r="D254" s="6" t="s">
        <v>24</v>
      </c>
      <c r="E254" s="6" t="s">
        <v>4</v>
      </c>
      <c r="F254" s="27">
        <v>3.3515731874145006E-2</v>
      </c>
    </row>
    <row r="255" spans="2:6" x14ac:dyDescent="0.25">
      <c r="B255" s="6" t="s">
        <v>45</v>
      </c>
      <c r="C255" s="6">
        <v>2009</v>
      </c>
      <c r="D255" s="6" t="s">
        <v>25</v>
      </c>
      <c r="E255" s="6" t="s">
        <v>4</v>
      </c>
      <c r="F255" s="27">
        <v>0.12532884352309798</v>
      </c>
    </row>
    <row r="256" spans="2:6" x14ac:dyDescent="0.25">
      <c r="B256" s="6" t="s">
        <v>45</v>
      </c>
      <c r="C256" s="6">
        <v>2009</v>
      </c>
      <c r="D256" s="6" t="s">
        <v>26</v>
      </c>
      <c r="E256" s="6" t="s">
        <v>4</v>
      </c>
      <c r="F256" s="27">
        <v>1.8730927075660316E-2</v>
      </c>
    </row>
    <row r="257" spans="2:6" x14ac:dyDescent="0.25">
      <c r="B257" s="6" t="s">
        <v>45</v>
      </c>
      <c r="C257" s="6">
        <v>2009</v>
      </c>
      <c r="D257" s="6" t="s">
        <v>27</v>
      </c>
      <c r="E257" s="6" t="s">
        <v>4</v>
      </c>
      <c r="F257" s="27">
        <v>0</v>
      </c>
    </row>
    <row r="258" spans="2:6" x14ac:dyDescent="0.25">
      <c r="B258" s="6" t="s">
        <v>45</v>
      </c>
      <c r="C258" s="6">
        <v>2009</v>
      </c>
      <c r="D258" s="6" t="s">
        <v>28</v>
      </c>
      <c r="E258" s="6" t="s">
        <v>4</v>
      </c>
      <c r="F258" s="27">
        <v>4.6827317689150791E-3</v>
      </c>
    </row>
    <row r="259" spans="2:6" x14ac:dyDescent="0.25">
      <c r="B259" s="6" t="s">
        <v>45</v>
      </c>
      <c r="C259" s="6">
        <v>2009</v>
      </c>
      <c r="D259" s="6" t="s">
        <v>29</v>
      </c>
      <c r="E259" s="6" t="s">
        <v>4</v>
      </c>
      <c r="F259" s="27">
        <v>4.5248868778280547E-3</v>
      </c>
    </row>
    <row r="260" spans="2:6" x14ac:dyDescent="0.25">
      <c r="B260" s="6" t="s">
        <v>45</v>
      </c>
      <c r="C260" s="6">
        <v>2009</v>
      </c>
      <c r="D260" s="6" t="s">
        <v>30</v>
      </c>
      <c r="E260" s="6" t="s">
        <v>4</v>
      </c>
      <c r="F260" s="27">
        <v>0</v>
      </c>
    </row>
    <row r="261" spans="2:6" x14ac:dyDescent="0.25">
      <c r="B261" s="6" t="s">
        <v>45</v>
      </c>
      <c r="C261" s="6">
        <v>2009</v>
      </c>
      <c r="D261" s="6" t="s">
        <v>31</v>
      </c>
      <c r="E261" s="6" t="s">
        <v>4</v>
      </c>
      <c r="F261" s="27">
        <v>0</v>
      </c>
    </row>
    <row r="262" spans="2:6" x14ac:dyDescent="0.25">
      <c r="B262" s="6" t="s">
        <v>45</v>
      </c>
      <c r="C262" s="6">
        <v>2009</v>
      </c>
      <c r="D262" s="6" t="s">
        <v>32</v>
      </c>
      <c r="E262" s="6" t="s">
        <v>4</v>
      </c>
      <c r="F262" s="27">
        <v>2.8359465431968853E-2</v>
      </c>
    </row>
    <row r="263" spans="2:6" x14ac:dyDescent="0.25">
      <c r="B263" s="6" t="s">
        <v>45</v>
      </c>
      <c r="C263" s="6">
        <v>2008</v>
      </c>
      <c r="D263" s="6" t="s">
        <v>7</v>
      </c>
      <c r="E263" s="6" t="s">
        <v>3</v>
      </c>
      <c r="F263" s="27">
        <v>9.5191773207337405E-2</v>
      </c>
    </row>
    <row r="264" spans="2:6" x14ac:dyDescent="0.25">
      <c r="B264" s="6" t="s">
        <v>45</v>
      </c>
      <c r="C264" s="6">
        <v>2008</v>
      </c>
      <c r="D264" s="6" t="s">
        <v>8</v>
      </c>
      <c r="E264" s="6" t="s">
        <v>3</v>
      </c>
      <c r="F264" s="27">
        <v>4.9055030572540299E-2</v>
      </c>
    </row>
    <row r="265" spans="2:6" x14ac:dyDescent="0.25">
      <c r="B265" s="6" t="s">
        <v>45</v>
      </c>
      <c r="C265" s="6">
        <v>2008</v>
      </c>
      <c r="D265" s="6" t="s">
        <v>9</v>
      </c>
      <c r="E265" s="6" t="s">
        <v>3</v>
      </c>
      <c r="F265" s="27">
        <v>8.9818417639429313E-2</v>
      </c>
    </row>
    <row r="266" spans="2:6" x14ac:dyDescent="0.25">
      <c r="B266" s="6" t="s">
        <v>45</v>
      </c>
      <c r="C266" s="6">
        <v>2008</v>
      </c>
      <c r="D266" s="6" t="s">
        <v>10</v>
      </c>
      <c r="E266" s="6" t="s">
        <v>3</v>
      </c>
      <c r="F266" s="27">
        <v>4.5163979988882712E-2</v>
      </c>
    </row>
    <row r="267" spans="2:6" x14ac:dyDescent="0.25">
      <c r="B267" s="6" t="s">
        <v>45</v>
      </c>
      <c r="C267" s="6">
        <v>2008</v>
      </c>
      <c r="D267" s="6" t="s">
        <v>11</v>
      </c>
      <c r="E267" s="6" t="s">
        <v>3</v>
      </c>
      <c r="F267" s="27">
        <v>2.5569760978321289E-2</v>
      </c>
    </row>
    <row r="268" spans="2:6" x14ac:dyDescent="0.25">
      <c r="B268" s="6" t="s">
        <v>45</v>
      </c>
      <c r="C268" s="6">
        <v>2008</v>
      </c>
      <c r="D268" s="6" t="s">
        <v>12</v>
      </c>
      <c r="E268" s="6" t="s">
        <v>3</v>
      </c>
      <c r="F268" s="27">
        <v>9.496016305354826E-3</v>
      </c>
    </row>
    <row r="269" spans="2:6" x14ac:dyDescent="0.25">
      <c r="B269" s="6" t="s">
        <v>45</v>
      </c>
      <c r="C269" s="6">
        <v>2008</v>
      </c>
      <c r="D269" s="6" t="s">
        <v>13</v>
      </c>
      <c r="E269" s="6" t="s">
        <v>3</v>
      </c>
      <c r="F269" s="27">
        <v>1.0654067074300538E-2</v>
      </c>
    </row>
    <row r="270" spans="2:6" x14ac:dyDescent="0.25">
      <c r="B270" s="6" t="s">
        <v>45</v>
      </c>
      <c r="C270" s="6">
        <v>2008</v>
      </c>
      <c r="D270" s="6" t="s">
        <v>14</v>
      </c>
      <c r="E270" s="6" t="s">
        <v>3</v>
      </c>
      <c r="F270" s="27">
        <v>5.2019640541041322E-2</v>
      </c>
    </row>
    <row r="271" spans="2:6" x14ac:dyDescent="0.25">
      <c r="B271" s="6" t="s">
        <v>45</v>
      </c>
      <c r="C271" s="6">
        <v>2008</v>
      </c>
      <c r="D271" s="6" t="s">
        <v>15</v>
      </c>
      <c r="E271" s="6" t="s">
        <v>3</v>
      </c>
      <c r="F271" s="27">
        <v>1.4035575319622013E-2</v>
      </c>
    </row>
    <row r="272" spans="2:6" x14ac:dyDescent="0.25">
      <c r="B272" s="6" t="s">
        <v>45</v>
      </c>
      <c r="C272" s="6">
        <v>2008</v>
      </c>
      <c r="D272" s="6" t="s">
        <v>16</v>
      </c>
      <c r="E272" s="6" t="s">
        <v>3</v>
      </c>
      <c r="F272" s="27">
        <v>0.1835278858625162</v>
      </c>
    </row>
    <row r="273" spans="2:6" x14ac:dyDescent="0.25">
      <c r="B273" s="6" t="s">
        <v>45</v>
      </c>
      <c r="C273" s="6">
        <v>2008</v>
      </c>
      <c r="D273" s="6" t="s">
        <v>17</v>
      </c>
      <c r="E273" s="6" t="s">
        <v>3</v>
      </c>
      <c r="F273" s="27">
        <v>1.1256253474152307E-2</v>
      </c>
    </row>
    <row r="274" spans="2:6" x14ac:dyDescent="0.25">
      <c r="B274" s="6" t="s">
        <v>45</v>
      </c>
      <c r="C274" s="6">
        <v>2008</v>
      </c>
      <c r="D274" s="6" t="s">
        <v>18</v>
      </c>
      <c r="E274" s="6" t="s">
        <v>3</v>
      </c>
      <c r="F274" s="27">
        <v>9.0883824346859363E-2</v>
      </c>
    </row>
    <row r="275" spans="2:6" x14ac:dyDescent="0.25">
      <c r="B275" s="6" t="s">
        <v>45</v>
      </c>
      <c r="C275" s="6">
        <v>2008</v>
      </c>
      <c r="D275" s="6" t="s">
        <v>19</v>
      </c>
      <c r="E275" s="6" t="s">
        <v>3</v>
      </c>
      <c r="F275" s="27">
        <v>5.285343709468223E-2</v>
      </c>
    </row>
    <row r="276" spans="2:6" x14ac:dyDescent="0.25">
      <c r="B276" s="6" t="s">
        <v>45</v>
      </c>
      <c r="C276" s="6">
        <v>2008</v>
      </c>
      <c r="D276" s="6" t="s">
        <v>20</v>
      </c>
      <c r="E276" s="6" t="s">
        <v>3</v>
      </c>
      <c r="F276" s="27">
        <v>4.4793403742820086E-2</v>
      </c>
    </row>
    <row r="277" spans="2:6" x14ac:dyDescent="0.25">
      <c r="B277" s="6" t="s">
        <v>45</v>
      </c>
      <c r="C277" s="6">
        <v>2008</v>
      </c>
      <c r="D277" s="6" t="s">
        <v>21</v>
      </c>
      <c r="E277" s="6" t="s">
        <v>3</v>
      </c>
      <c r="F277" s="27">
        <v>3.5945895868074854E-2</v>
      </c>
    </row>
    <row r="278" spans="2:6" x14ac:dyDescent="0.25">
      <c r="B278" s="6" t="s">
        <v>45</v>
      </c>
      <c r="C278" s="6">
        <v>2008</v>
      </c>
      <c r="D278" s="6" t="s">
        <v>22</v>
      </c>
      <c r="E278" s="6" t="s">
        <v>3</v>
      </c>
      <c r="F278" s="27">
        <v>7.0409486751899205E-3</v>
      </c>
    </row>
    <row r="279" spans="2:6" x14ac:dyDescent="0.25">
      <c r="B279" s="6" t="s">
        <v>45</v>
      </c>
      <c r="C279" s="6">
        <v>2008</v>
      </c>
      <c r="D279" s="6" t="s">
        <v>23</v>
      </c>
      <c r="E279" s="6" t="s">
        <v>3</v>
      </c>
      <c r="F279" s="27">
        <v>0</v>
      </c>
    </row>
    <row r="280" spans="2:6" x14ac:dyDescent="0.25">
      <c r="B280" s="6" t="s">
        <v>45</v>
      </c>
      <c r="C280" s="6">
        <v>2008</v>
      </c>
      <c r="D280" s="6" t="s">
        <v>24</v>
      </c>
      <c r="E280" s="6" t="s">
        <v>3</v>
      </c>
      <c r="F280" s="27">
        <v>3.9651658328701128E-2</v>
      </c>
    </row>
    <row r="281" spans="2:6" x14ac:dyDescent="0.25">
      <c r="B281" s="6" t="s">
        <v>45</v>
      </c>
      <c r="C281" s="6">
        <v>2008</v>
      </c>
      <c r="D281" s="6" t="s">
        <v>25</v>
      </c>
      <c r="E281" s="6" t="s">
        <v>3</v>
      </c>
      <c r="F281" s="27">
        <v>3.497313322216046E-2</v>
      </c>
    </row>
    <row r="282" spans="2:6" x14ac:dyDescent="0.25">
      <c r="B282" s="6" t="s">
        <v>45</v>
      </c>
      <c r="C282" s="6">
        <v>2008</v>
      </c>
      <c r="D282" s="6" t="s">
        <v>26</v>
      </c>
      <c r="E282" s="6" t="s">
        <v>3</v>
      </c>
      <c r="F282" s="27">
        <v>5.4521030201964055E-2</v>
      </c>
    </row>
    <row r="283" spans="2:6" x14ac:dyDescent="0.25">
      <c r="B283" s="6" t="s">
        <v>45</v>
      </c>
      <c r="C283" s="6">
        <v>2008</v>
      </c>
      <c r="D283" s="6" t="s">
        <v>27</v>
      </c>
      <c r="E283" s="6" t="s">
        <v>3</v>
      </c>
      <c r="F283" s="27">
        <v>0</v>
      </c>
    </row>
    <row r="284" spans="2:6" x14ac:dyDescent="0.25">
      <c r="B284" s="6" t="s">
        <v>45</v>
      </c>
      <c r="C284" s="6">
        <v>2008</v>
      </c>
      <c r="D284" s="6" t="s">
        <v>28</v>
      </c>
      <c r="E284" s="6" t="s">
        <v>3</v>
      </c>
      <c r="F284" s="27">
        <v>0</v>
      </c>
    </row>
    <row r="285" spans="2:6" x14ac:dyDescent="0.25">
      <c r="B285" s="6" t="s">
        <v>45</v>
      </c>
      <c r="C285" s="6">
        <v>2008</v>
      </c>
      <c r="D285" s="6" t="s">
        <v>29</v>
      </c>
      <c r="E285" s="6" t="s">
        <v>3</v>
      </c>
      <c r="F285" s="27">
        <v>3.0572540300166758E-2</v>
      </c>
    </row>
    <row r="286" spans="2:6" x14ac:dyDescent="0.25">
      <c r="B286" s="6" t="s">
        <v>45</v>
      </c>
      <c r="C286" s="6">
        <v>2008</v>
      </c>
      <c r="D286" s="6" t="s">
        <v>30</v>
      </c>
      <c r="E286" s="6" t="s">
        <v>3</v>
      </c>
      <c r="F286" s="27">
        <v>6.4850843060959796E-3</v>
      </c>
    </row>
    <row r="287" spans="2:6" x14ac:dyDescent="0.25">
      <c r="B287" s="6" t="s">
        <v>45</v>
      </c>
      <c r="C287" s="6">
        <v>2008</v>
      </c>
      <c r="D287" s="6" t="s">
        <v>31</v>
      </c>
      <c r="E287" s="6" t="s">
        <v>3</v>
      </c>
      <c r="F287" s="27">
        <v>0</v>
      </c>
    </row>
    <row r="288" spans="2:6" x14ac:dyDescent="0.25">
      <c r="B288" s="6" t="s">
        <v>45</v>
      </c>
      <c r="C288" s="6">
        <v>2008</v>
      </c>
      <c r="D288" s="6" t="s">
        <v>32</v>
      </c>
      <c r="E288" s="6" t="s">
        <v>3</v>
      </c>
      <c r="F288" s="27">
        <v>1.6490642949786919E-2</v>
      </c>
    </row>
    <row r="289" spans="2:6" x14ac:dyDescent="0.25">
      <c r="B289" s="6" t="s">
        <v>45</v>
      </c>
      <c r="C289" s="6">
        <v>2008</v>
      </c>
      <c r="D289" s="6" t="s">
        <v>7</v>
      </c>
      <c r="E289" s="6" t="s">
        <v>4</v>
      </c>
      <c r="F289" s="27">
        <v>0.13804258322550289</v>
      </c>
    </row>
    <row r="290" spans="2:6" x14ac:dyDescent="0.25">
      <c r="B290" s="6" t="s">
        <v>45</v>
      </c>
      <c r="C290" s="6">
        <v>2008</v>
      </c>
      <c r="D290" s="6" t="s">
        <v>8</v>
      </c>
      <c r="E290" s="6" t="s">
        <v>4</v>
      </c>
      <c r="F290" s="27">
        <v>2.1115162922009174E-2</v>
      </c>
    </row>
    <row r="291" spans="2:6" x14ac:dyDescent="0.25">
      <c r="B291" s="6" t="s">
        <v>45</v>
      </c>
      <c r="C291" s="6">
        <v>2008</v>
      </c>
      <c r="D291" s="6" t="s">
        <v>9</v>
      </c>
      <c r="E291" s="6" t="s">
        <v>4</v>
      </c>
      <c r="F291" s="27">
        <v>9.1401011645688743E-2</v>
      </c>
    </row>
    <row r="292" spans="2:6" x14ac:dyDescent="0.25">
      <c r="B292" s="6" t="s">
        <v>45</v>
      </c>
      <c r="C292" s="6">
        <v>2008</v>
      </c>
      <c r="D292" s="6" t="s">
        <v>10</v>
      </c>
      <c r="E292" s="6" t="s">
        <v>4</v>
      </c>
      <c r="F292" s="27">
        <v>0</v>
      </c>
    </row>
    <row r="293" spans="2:6" x14ac:dyDescent="0.25">
      <c r="B293" s="6" t="s">
        <v>45</v>
      </c>
      <c r="C293" s="6">
        <v>2008</v>
      </c>
      <c r="D293" s="6" t="s">
        <v>11</v>
      </c>
      <c r="E293" s="6" t="s">
        <v>4</v>
      </c>
      <c r="F293" s="27">
        <v>0.10751676273379603</v>
      </c>
    </row>
    <row r="294" spans="2:6" x14ac:dyDescent="0.25">
      <c r="B294" s="6" t="s">
        <v>45</v>
      </c>
      <c r="C294" s="6">
        <v>2008</v>
      </c>
      <c r="D294" s="6" t="s">
        <v>12</v>
      </c>
      <c r="E294" s="6" t="s">
        <v>4</v>
      </c>
      <c r="F294" s="27">
        <v>0</v>
      </c>
    </row>
    <row r="295" spans="2:6" x14ac:dyDescent="0.25">
      <c r="B295" s="6" t="s">
        <v>45</v>
      </c>
      <c r="C295" s="6">
        <v>2008</v>
      </c>
      <c r="D295" s="6" t="s">
        <v>13</v>
      </c>
      <c r="E295" s="6" t="s">
        <v>4</v>
      </c>
      <c r="F295" s="27">
        <v>4.687683801905658E-2</v>
      </c>
    </row>
    <row r="296" spans="2:6" x14ac:dyDescent="0.25">
      <c r="B296" s="6" t="s">
        <v>45</v>
      </c>
      <c r="C296" s="6">
        <v>2008</v>
      </c>
      <c r="D296" s="6" t="s">
        <v>14</v>
      </c>
      <c r="E296" s="6" t="s">
        <v>4</v>
      </c>
      <c r="F296" s="27">
        <v>3.5642865545229975E-2</v>
      </c>
    </row>
    <row r="297" spans="2:6" x14ac:dyDescent="0.25">
      <c r="B297" s="6" t="s">
        <v>45</v>
      </c>
      <c r="C297" s="6">
        <v>2008</v>
      </c>
      <c r="D297" s="6" t="s">
        <v>15</v>
      </c>
      <c r="E297" s="6" t="s">
        <v>4</v>
      </c>
      <c r="F297" s="27">
        <v>5.8522526761557461E-2</v>
      </c>
    </row>
    <row r="298" spans="2:6" x14ac:dyDescent="0.25">
      <c r="B298" s="6" t="s">
        <v>45</v>
      </c>
      <c r="C298" s="6">
        <v>2008</v>
      </c>
      <c r="D298" s="6" t="s">
        <v>16</v>
      </c>
      <c r="E298" s="6" t="s">
        <v>4</v>
      </c>
      <c r="F298" s="27">
        <v>3.9230678743677215E-2</v>
      </c>
    </row>
    <row r="299" spans="2:6" x14ac:dyDescent="0.25">
      <c r="B299" s="6" t="s">
        <v>45</v>
      </c>
      <c r="C299" s="6">
        <v>2008</v>
      </c>
      <c r="D299" s="6" t="s">
        <v>17</v>
      </c>
      <c r="E299" s="6" t="s">
        <v>4</v>
      </c>
      <c r="F299" s="27">
        <v>2.6467474414774733E-2</v>
      </c>
    </row>
    <row r="300" spans="2:6" x14ac:dyDescent="0.25">
      <c r="B300" s="6" t="s">
        <v>45</v>
      </c>
      <c r="C300" s="6">
        <v>2008</v>
      </c>
      <c r="D300" s="6" t="s">
        <v>18</v>
      </c>
      <c r="E300" s="6" t="s">
        <v>4</v>
      </c>
      <c r="F300" s="27">
        <v>6.863898364898248E-2</v>
      </c>
    </row>
    <row r="301" spans="2:6" x14ac:dyDescent="0.25">
      <c r="B301" s="6" t="s">
        <v>45</v>
      </c>
      <c r="C301" s="6">
        <v>2008</v>
      </c>
      <c r="D301" s="6" t="s">
        <v>19</v>
      </c>
      <c r="E301" s="6" t="s">
        <v>4</v>
      </c>
      <c r="F301" s="27">
        <v>0.1258087283848959</v>
      </c>
    </row>
    <row r="302" spans="2:6" x14ac:dyDescent="0.25">
      <c r="B302" s="6" t="s">
        <v>45</v>
      </c>
      <c r="C302" s="6">
        <v>2008</v>
      </c>
      <c r="D302" s="6" t="s">
        <v>20</v>
      </c>
      <c r="E302" s="6" t="s">
        <v>4</v>
      </c>
      <c r="F302" s="27">
        <v>1.0410539936478062E-2</v>
      </c>
    </row>
    <row r="303" spans="2:6" x14ac:dyDescent="0.25">
      <c r="B303" s="6" t="s">
        <v>45</v>
      </c>
      <c r="C303" s="6">
        <v>2008</v>
      </c>
      <c r="D303" s="6" t="s">
        <v>21</v>
      </c>
      <c r="E303" s="6" t="s">
        <v>4</v>
      </c>
      <c r="F303" s="27">
        <v>2.8820138807199153E-2</v>
      </c>
    </row>
    <row r="304" spans="2:6" x14ac:dyDescent="0.25">
      <c r="B304" s="6" t="s">
        <v>45</v>
      </c>
      <c r="C304" s="6">
        <v>2008</v>
      </c>
      <c r="D304" s="6" t="s">
        <v>22</v>
      </c>
      <c r="E304" s="6" t="s">
        <v>4</v>
      </c>
      <c r="F304" s="27">
        <v>1.3763086695682861E-2</v>
      </c>
    </row>
    <row r="305" spans="2:6" x14ac:dyDescent="0.25">
      <c r="B305" s="6" t="s">
        <v>45</v>
      </c>
      <c r="C305" s="6">
        <v>2008</v>
      </c>
      <c r="D305" s="6" t="s">
        <v>23</v>
      </c>
      <c r="E305" s="6" t="s">
        <v>4</v>
      </c>
      <c r="F305" s="27">
        <v>0</v>
      </c>
    </row>
    <row r="306" spans="2:6" x14ac:dyDescent="0.25">
      <c r="B306" s="6" t="s">
        <v>45</v>
      </c>
      <c r="C306" s="6">
        <v>2008</v>
      </c>
      <c r="D306" s="6" t="s">
        <v>24</v>
      </c>
      <c r="E306" s="6" t="s">
        <v>4</v>
      </c>
      <c r="F306" s="27">
        <v>2.4350076461592755E-2</v>
      </c>
    </row>
    <row r="307" spans="2:6" x14ac:dyDescent="0.25">
      <c r="B307" s="6" t="s">
        <v>45</v>
      </c>
      <c r="C307" s="6">
        <v>2008</v>
      </c>
      <c r="D307" s="6" t="s">
        <v>25</v>
      </c>
      <c r="E307" s="6" t="s">
        <v>4</v>
      </c>
      <c r="F307" s="27">
        <v>0.12433831313963063</v>
      </c>
    </row>
    <row r="308" spans="2:6" x14ac:dyDescent="0.25">
      <c r="B308" s="6" t="s">
        <v>45</v>
      </c>
      <c r="C308" s="6">
        <v>2008</v>
      </c>
      <c r="D308" s="6" t="s">
        <v>26</v>
      </c>
      <c r="E308" s="6" t="s">
        <v>4</v>
      </c>
      <c r="F308" s="27">
        <v>1.1528055522879662E-2</v>
      </c>
    </row>
    <row r="309" spans="2:6" x14ac:dyDescent="0.25">
      <c r="B309" s="6" t="s">
        <v>45</v>
      </c>
      <c r="C309" s="6">
        <v>2008</v>
      </c>
      <c r="D309" s="6" t="s">
        <v>27</v>
      </c>
      <c r="E309" s="6" t="s">
        <v>4</v>
      </c>
      <c r="F309" s="27">
        <v>0</v>
      </c>
    </row>
    <row r="310" spans="2:6" x14ac:dyDescent="0.25">
      <c r="B310" s="6" t="s">
        <v>45</v>
      </c>
      <c r="C310" s="6">
        <v>2008</v>
      </c>
      <c r="D310" s="6" t="s">
        <v>28</v>
      </c>
      <c r="E310" s="6" t="s">
        <v>4</v>
      </c>
      <c r="F310" s="27">
        <v>0</v>
      </c>
    </row>
    <row r="311" spans="2:6" x14ac:dyDescent="0.25">
      <c r="B311" s="6" t="s">
        <v>45</v>
      </c>
      <c r="C311" s="6">
        <v>2008</v>
      </c>
      <c r="D311" s="6" t="s">
        <v>29</v>
      </c>
      <c r="E311" s="6" t="s">
        <v>4</v>
      </c>
      <c r="F311" s="27">
        <v>0</v>
      </c>
    </row>
    <row r="312" spans="2:6" x14ac:dyDescent="0.25">
      <c r="B312" s="6" t="s">
        <v>45</v>
      </c>
      <c r="C312" s="6">
        <v>2008</v>
      </c>
      <c r="D312" s="6" t="s">
        <v>30</v>
      </c>
      <c r="E312" s="6" t="s">
        <v>4</v>
      </c>
      <c r="F312" s="27">
        <v>0</v>
      </c>
    </row>
    <row r="313" spans="2:6" x14ac:dyDescent="0.25">
      <c r="B313" s="6" t="s">
        <v>45</v>
      </c>
      <c r="C313" s="6">
        <v>2008</v>
      </c>
      <c r="D313" s="6" t="s">
        <v>31</v>
      </c>
      <c r="E313" s="6" t="s">
        <v>4</v>
      </c>
      <c r="F313" s="27">
        <v>0</v>
      </c>
    </row>
    <row r="314" spans="2:6" x14ac:dyDescent="0.25">
      <c r="B314" s="6" t="s">
        <v>45</v>
      </c>
      <c r="C314" s="6">
        <v>2008</v>
      </c>
      <c r="D314" s="6" t="s">
        <v>32</v>
      </c>
      <c r="E314" s="6" t="s">
        <v>4</v>
      </c>
      <c r="F314" s="27">
        <v>2.7526173391365722E-2</v>
      </c>
    </row>
    <row r="315" spans="2:6" x14ac:dyDescent="0.25">
      <c r="B315" s="6" t="s">
        <v>45</v>
      </c>
      <c r="C315" s="6">
        <v>2007</v>
      </c>
      <c r="D315" s="6" t="s">
        <v>7</v>
      </c>
      <c r="E315" s="6" t="s">
        <v>3</v>
      </c>
      <c r="F315" s="27">
        <v>8.9997731911998183E-2</v>
      </c>
    </row>
    <row r="316" spans="2:6" x14ac:dyDescent="0.25">
      <c r="B316" s="6" t="s">
        <v>45</v>
      </c>
      <c r="C316" s="6">
        <v>2007</v>
      </c>
      <c r="D316" s="6" t="s">
        <v>8</v>
      </c>
      <c r="E316" s="6" t="s">
        <v>3</v>
      </c>
      <c r="F316" s="27">
        <v>5.679292356543434E-2</v>
      </c>
    </row>
    <row r="317" spans="2:6" x14ac:dyDescent="0.25">
      <c r="B317" s="6" t="s">
        <v>45</v>
      </c>
      <c r="C317" s="6">
        <v>2007</v>
      </c>
      <c r="D317" s="6" t="s">
        <v>9</v>
      </c>
      <c r="E317" s="6" t="s">
        <v>3</v>
      </c>
      <c r="F317" s="27">
        <v>8.9317305511453851E-2</v>
      </c>
    </row>
    <row r="318" spans="2:6" x14ac:dyDescent="0.25">
      <c r="B318" s="6" t="s">
        <v>45</v>
      </c>
      <c r="C318" s="6">
        <v>2007</v>
      </c>
      <c r="D318" s="6" t="s">
        <v>10</v>
      </c>
      <c r="E318" s="6" t="s">
        <v>3</v>
      </c>
      <c r="F318" s="27">
        <v>4.9852574279882059E-2</v>
      </c>
    </row>
    <row r="319" spans="2:6" x14ac:dyDescent="0.25">
      <c r="B319" s="6" t="s">
        <v>45</v>
      </c>
      <c r="C319" s="6">
        <v>2007</v>
      </c>
      <c r="D319" s="6" t="s">
        <v>11</v>
      </c>
      <c r="E319" s="6" t="s">
        <v>3</v>
      </c>
      <c r="F319" s="27">
        <v>2.449535041959628E-2</v>
      </c>
    </row>
    <row r="320" spans="2:6" x14ac:dyDescent="0.25">
      <c r="B320" s="6" t="s">
        <v>45</v>
      </c>
      <c r="C320" s="6">
        <v>2007</v>
      </c>
      <c r="D320" s="6" t="s">
        <v>12</v>
      </c>
      <c r="E320" s="6" t="s">
        <v>3</v>
      </c>
      <c r="F320" s="27">
        <v>8.845543207076435E-3</v>
      </c>
    </row>
    <row r="321" spans="2:6" x14ac:dyDescent="0.25">
      <c r="B321" s="6" t="s">
        <v>45</v>
      </c>
      <c r="C321" s="6">
        <v>2007</v>
      </c>
      <c r="D321" s="6" t="s">
        <v>13</v>
      </c>
      <c r="E321" s="6" t="s">
        <v>3</v>
      </c>
      <c r="F321" s="27">
        <v>5.0805171240644138E-3</v>
      </c>
    </row>
    <row r="322" spans="2:6" x14ac:dyDescent="0.25">
      <c r="B322" s="6" t="s">
        <v>45</v>
      </c>
      <c r="C322" s="6">
        <v>2007</v>
      </c>
      <c r="D322" s="6" t="s">
        <v>14</v>
      </c>
      <c r="E322" s="6" t="s">
        <v>3</v>
      </c>
      <c r="F322" s="27">
        <v>5.1621682921297346E-2</v>
      </c>
    </row>
    <row r="323" spans="2:6" x14ac:dyDescent="0.25">
      <c r="B323" s="6" t="s">
        <v>45</v>
      </c>
      <c r="C323" s="6">
        <v>2007</v>
      </c>
      <c r="D323" s="6" t="s">
        <v>15</v>
      </c>
      <c r="E323" s="6" t="s">
        <v>3</v>
      </c>
      <c r="F323" s="27">
        <v>1.1930142889544115E-2</v>
      </c>
    </row>
    <row r="324" spans="2:6" x14ac:dyDescent="0.25">
      <c r="B324" s="6" t="s">
        <v>45</v>
      </c>
      <c r="C324" s="6">
        <v>2007</v>
      </c>
      <c r="D324" s="6" t="s">
        <v>16</v>
      </c>
      <c r="E324" s="6" t="s">
        <v>3</v>
      </c>
      <c r="F324" s="27">
        <v>0.19074620095259695</v>
      </c>
    </row>
    <row r="325" spans="2:6" x14ac:dyDescent="0.25">
      <c r="B325" s="6" t="s">
        <v>45</v>
      </c>
      <c r="C325" s="6">
        <v>2007</v>
      </c>
      <c r="D325" s="6" t="s">
        <v>17</v>
      </c>
      <c r="E325" s="6" t="s">
        <v>3</v>
      </c>
      <c r="F325" s="27">
        <v>5.3980494443184399E-3</v>
      </c>
    </row>
    <row r="326" spans="2:6" x14ac:dyDescent="0.25">
      <c r="B326" s="6" t="s">
        <v>45</v>
      </c>
      <c r="C326" s="6">
        <v>2007</v>
      </c>
      <c r="D326" s="6" t="s">
        <v>18</v>
      </c>
      <c r="E326" s="6" t="s">
        <v>3</v>
      </c>
      <c r="F326" s="27">
        <v>9.4034928555227937E-2</v>
      </c>
    </row>
    <row r="327" spans="2:6" x14ac:dyDescent="0.25">
      <c r="B327" s="6" t="s">
        <v>45</v>
      </c>
      <c r="C327" s="6">
        <v>2007</v>
      </c>
      <c r="D327" s="6" t="s">
        <v>19</v>
      </c>
      <c r="E327" s="6" t="s">
        <v>3</v>
      </c>
      <c r="F327" s="27">
        <v>5.7019732365615784E-2</v>
      </c>
    </row>
    <row r="328" spans="2:6" x14ac:dyDescent="0.25">
      <c r="B328" s="6" t="s">
        <v>45</v>
      </c>
      <c r="C328" s="6">
        <v>2007</v>
      </c>
      <c r="D328" s="6" t="s">
        <v>20</v>
      </c>
      <c r="E328" s="6" t="s">
        <v>3</v>
      </c>
      <c r="F328" s="27">
        <v>4.3365842594692672E-2</v>
      </c>
    </row>
    <row r="329" spans="2:6" x14ac:dyDescent="0.25">
      <c r="B329" s="6" t="s">
        <v>45</v>
      </c>
      <c r="C329" s="6">
        <v>2007</v>
      </c>
      <c r="D329" s="6" t="s">
        <v>21</v>
      </c>
      <c r="E329" s="6" t="s">
        <v>3</v>
      </c>
      <c r="F329" s="27">
        <v>3.3613064186890453E-2</v>
      </c>
    </row>
    <row r="330" spans="2:6" x14ac:dyDescent="0.25">
      <c r="B330" s="6" t="s">
        <v>45</v>
      </c>
      <c r="C330" s="6">
        <v>2007</v>
      </c>
      <c r="D330" s="6" t="s">
        <v>22</v>
      </c>
      <c r="E330" s="6" t="s">
        <v>3</v>
      </c>
      <c r="F330" s="27">
        <v>8.8909049671127248E-3</v>
      </c>
    </row>
    <row r="331" spans="2:6" x14ac:dyDescent="0.25">
      <c r="B331" s="6" t="s">
        <v>45</v>
      </c>
      <c r="C331" s="6">
        <v>2007</v>
      </c>
      <c r="D331" s="6" t="s">
        <v>23</v>
      </c>
      <c r="E331" s="6" t="s">
        <v>3</v>
      </c>
      <c r="F331" s="27">
        <v>0</v>
      </c>
    </row>
    <row r="332" spans="2:6" x14ac:dyDescent="0.25">
      <c r="B332" s="6" t="s">
        <v>45</v>
      </c>
      <c r="C332" s="6">
        <v>2007</v>
      </c>
      <c r="D332" s="6" t="s">
        <v>24</v>
      </c>
      <c r="E332" s="6" t="s">
        <v>3</v>
      </c>
      <c r="F332" s="27">
        <v>4.2141075073712862E-2</v>
      </c>
    </row>
    <row r="333" spans="2:6" x14ac:dyDescent="0.25">
      <c r="B333" s="6" t="s">
        <v>45</v>
      </c>
      <c r="C333" s="6">
        <v>2007</v>
      </c>
      <c r="D333" s="6" t="s">
        <v>25</v>
      </c>
      <c r="E333" s="6" t="s">
        <v>3</v>
      </c>
      <c r="F333" s="27">
        <v>3.9736901791789521E-2</v>
      </c>
    </row>
    <row r="334" spans="2:6" x14ac:dyDescent="0.25">
      <c r="B334" s="6" t="s">
        <v>45</v>
      </c>
      <c r="C334" s="6">
        <v>2007</v>
      </c>
      <c r="D334" s="6" t="s">
        <v>26</v>
      </c>
      <c r="E334" s="6" t="s">
        <v>3</v>
      </c>
      <c r="F334" s="27">
        <v>4.7493762757995009E-2</v>
      </c>
    </row>
    <row r="335" spans="2:6" x14ac:dyDescent="0.25">
      <c r="B335" s="6" t="s">
        <v>45</v>
      </c>
      <c r="C335" s="6">
        <v>2007</v>
      </c>
      <c r="D335" s="6" t="s">
        <v>27</v>
      </c>
      <c r="E335" s="6" t="s">
        <v>3</v>
      </c>
      <c r="F335" s="27">
        <v>0</v>
      </c>
    </row>
    <row r="336" spans="2:6" x14ac:dyDescent="0.25">
      <c r="B336" s="6" t="s">
        <v>45</v>
      </c>
      <c r="C336" s="6">
        <v>2007</v>
      </c>
      <c r="D336" s="6" t="s">
        <v>28</v>
      </c>
      <c r="E336" s="6" t="s">
        <v>3</v>
      </c>
      <c r="F336" s="27">
        <v>0</v>
      </c>
    </row>
    <row r="337" spans="2:6" x14ac:dyDescent="0.25">
      <c r="B337" s="6" t="s">
        <v>45</v>
      </c>
      <c r="C337" s="6">
        <v>2007</v>
      </c>
      <c r="D337" s="6" t="s">
        <v>29</v>
      </c>
      <c r="E337" s="6" t="s">
        <v>3</v>
      </c>
      <c r="F337" s="27">
        <v>2.9167611703334088E-2</v>
      </c>
    </row>
    <row r="338" spans="2:6" x14ac:dyDescent="0.25">
      <c r="B338" s="6" t="s">
        <v>45</v>
      </c>
      <c r="C338" s="6">
        <v>2007</v>
      </c>
      <c r="D338" s="6" t="s">
        <v>30</v>
      </c>
      <c r="E338" s="6" t="s">
        <v>3</v>
      </c>
      <c r="F338" s="27">
        <v>6.6681787253345427E-3</v>
      </c>
    </row>
    <row r="339" spans="2:6" x14ac:dyDescent="0.25">
      <c r="B339" s="6" t="s">
        <v>45</v>
      </c>
      <c r="C339" s="6">
        <v>2007</v>
      </c>
      <c r="D339" s="6" t="s">
        <v>31</v>
      </c>
      <c r="E339" s="6" t="s">
        <v>3</v>
      </c>
      <c r="F339" s="27">
        <v>0</v>
      </c>
    </row>
    <row r="340" spans="2:6" x14ac:dyDescent="0.25">
      <c r="B340" s="6" t="s">
        <v>45</v>
      </c>
      <c r="C340" s="6">
        <v>2007</v>
      </c>
      <c r="D340" s="6" t="s">
        <v>32</v>
      </c>
      <c r="E340" s="6" t="s">
        <v>3</v>
      </c>
      <c r="F340" s="27">
        <v>1.378997505103198E-2</v>
      </c>
    </row>
    <row r="341" spans="2:6" x14ac:dyDescent="0.25">
      <c r="B341" s="6" t="s">
        <v>45</v>
      </c>
      <c r="C341" s="6">
        <v>2007</v>
      </c>
      <c r="D341" s="6" t="s">
        <v>7</v>
      </c>
      <c r="E341" s="6" t="s">
        <v>4</v>
      </c>
      <c r="F341" s="27">
        <v>0.12889501438159157</v>
      </c>
    </row>
    <row r="342" spans="2:6" x14ac:dyDescent="0.25">
      <c r="B342" s="6" t="s">
        <v>45</v>
      </c>
      <c r="C342" s="6">
        <v>2007</v>
      </c>
      <c r="D342" s="6" t="s">
        <v>8</v>
      </c>
      <c r="E342" s="6" t="s">
        <v>4</v>
      </c>
      <c r="F342" s="27">
        <v>2.7384947267497604E-2</v>
      </c>
    </row>
    <row r="343" spans="2:6" x14ac:dyDescent="0.25">
      <c r="B343" s="6" t="s">
        <v>45</v>
      </c>
      <c r="C343" s="6">
        <v>2007</v>
      </c>
      <c r="D343" s="6" t="s">
        <v>9</v>
      </c>
      <c r="E343" s="6" t="s">
        <v>4</v>
      </c>
      <c r="F343" s="27">
        <v>8.1315915627996171E-2</v>
      </c>
    </row>
    <row r="344" spans="2:6" x14ac:dyDescent="0.25">
      <c r="B344" s="6" t="s">
        <v>45</v>
      </c>
      <c r="C344" s="6">
        <v>2007</v>
      </c>
      <c r="D344" s="6" t="s">
        <v>10</v>
      </c>
      <c r="E344" s="6" t="s">
        <v>4</v>
      </c>
      <c r="F344" s="27">
        <v>0</v>
      </c>
    </row>
    <row r="345" spans="2:6" x14ac:dyDescent="0.25">
      <c r="B345" s="6" t="s">
        <v>45</v>
      </c>
      <c r="C345" s="6">
        <v>2007</v>
      </c>
      <c r="D345" s="6" t="s">
        <v>11</v>
      </c>
      <c r="E345" s="6" t="s">
        <v>4</v>
      </c>
      <c r="F345" s="27">
        <v>0.11511265580057527</v>
      </c>
    </row>
    <row r="346" spans="2:6" x14ac:dyDescent="0.25">
      <c r="B346" s="6" t="s">
        <v>45</v>
      </c>
      <c r="C346" s="6">
        <v>2007</v>
      </c>
      <c r="D346" s="6" t="s">
        <v>12</v>
      </c>
      <c r="E346" s="6" t="s">
        <v>4</v>
      </c>
      <c r="F346" s="27">
        <v>0</v>
      </c>
    </row>
    <row r="347" spans="2:6" x14ac:dyDescent="0.25">
      <c r="B347" s="6" t="s">
        <v>45</v>
      </c>
      <c r="C347" s="6">
        <v>2007</v>
      </c>
      <c r="D347" s="6" t="s">
        <v>13</v>
      </c>
      <c r="E347" s="6" t="s">
        <v>4</v>
      </c>
      <c r="F347" s="27">
        <v>4.9796260786193675E-2</v>
      </c>
    </row>
    <row r="348" spans="2:6" x14ac:dyDescent="0.25">
      <c r="B348" s="6" t="s">
        <v>45</v>
      </c>
      <c r="C348" s="6">
        <v>2007</v>
      </c>
      <c r="D348" s="6" t="s">
        <v>14</v>
      </c>
      <c r="E348" s="6" t="s">
        <v>4</v>
      </c>
      <c r="F348" s="27">
        <v>4.1886385426653884E-2</v>
      </c>
    </row>
    <row r="349" spans="2:6" x14ac:dyDescent="0.25">
      <c r="B349" s="6" t="s">
        <v>45</v>
      </c>
      <c r="C349" s="6">
        <v>2007</v>
      </c>
      <c r="D349" s="6" t="s">
        <v>15</v>
      </c>
      <c r="E349" s="6" t="s">
        <v>4</v>
      </c>
      <c r="F349" s="27">
        <v>5.5788590604026848E-2</v>
      </c>
    </row>
    <row r="350" spans="2:6" x14ac:dyDescent="0.25">
      <c r="B350" s="6" t="s">
        <v>45</v>
      </c>
      <c r="C350" s="6">
        <v>2007</v>
      </c>
      <c r="D350" s="6" t="s">
        <v>16</v>
      </c>
      <c r="E350" s="6" t="s">
        <v>4</v>
      </c>
      <c r="F350" s="27">
        <v>4.4702780441035476E-2</v>
      </c>
    </row>
    <row r="351" spans="2:6" x14ac:dyDescent="0.25">
      <c r="B351" s="6" t="s">
        <v>45</v>
      </c>
      <c r="C351" s="6">
        <v>2007</v>
      </c>
      <c r="D351" s="6" t="s">
        <v>17</v>
      </c>
      <c r="E351" s="6" t="s">
        <v>4</v>
      </c>
      <c r="F351" s="27">
        <v>3.451581975071908E-2</v>
      </c>
    </row>
    <row r="352" spans="2:6" x14ac:dyDescent="0.25">
      <c r="B352" s="6" t="s">
        <v>45</v>
      </c>
      <c r="C352" s="6">
        <v>2007</v>
      </c>
      <c r="D352" s="6" t="s">
        <v>18</v>
      </c>
      <c r="E352" s="6" t="s">
        <v>4</v>
      </c>
      <c r="F352" s="27">
        <v>7.5503355704697989E-2</v>
      </c>
    </row>
    <row r="353" spans="2:6" x14ac:dyDescent="0.25">
      <c r="B353" s="6" t="s">
        <v>45</v>
      </c>
      <c r="C353" s="6">
        <v>2007</v>
      </c>
      <c r="D353" s="6" t="s">
        <v>19</v>
      </c>
      <c r="E353" s="6" t="s">
        <v>4</v>
      </c>
      <c r="F353" s="27">
        <v>9.9592521572387349E-2</v>
      </c>
    </row>
    <row r="354" spans="2:6" x14ac:dyDescent="0.25">
      <c r="B354" s="6" t="s">
        <v>45</v>
      </c>
      <c r="C354" s="6">
        <v>2007</v>
      </c>
      <c r="D354" s="6" t="s">
        <v>20</v>
      </c>
      <c r="E354" s="6" t="s">
        <v>4</v>
      </c>
      <c r="F354" s="27">
        <v>1.1445349952061361E-2</v>
      </c>
    </row>
    <row r="355" spans="2:6" x14ac:dyDescent="0.25">
      <c r="B355" s="6" t="s">
        <v>45</v>
      </c>
      <c r="C355" s="6">
        <v>2007</v>
      </c>
      <c r="D355" s="6" t="s">
        <v>21</v>
      </c>
      <c r="E355" s="6" t="s">
        <v>4</v>
      </c>
      <c r="F355" s="27">
        <v>2.7265100671140938E-2</v>
      </c>
    </row>
    <row r="356" spans="2:6" x14ac:dyDescent="0.25">
      <c r="B356" s="6" t="s">
        <v>45</v>
      </c>
      <c r="C356" s="6">
        <v>2007</v>
      </c>
      <c r="D356" s="6" t="s">
        <v>22</v>
      </c>
      <c r="E356" s="6" t="s">
        <v>4</v>
      </c>
      <c r="F356" s="27">
        <v>1.3482742090124641E-2</v>
      </c>
    </row>
    <row r="357" spans="2:6" x14ac:dyDescent="0.25">
      <c r="B357" s="6" t="s">
        <v>45</v>
      </c>
      <c r="C357" s="6">
        <v>2007</v>
      </c>
      <c r="D357" s="6" t="s">
        <v>23</v>
      </c>
      <c r="E357" s="6" t="s">
        <v>4</v>
      </c>
      <c r="F357" s="27">
        <v>0</v>
      </c>
    </row>
    <row r="358" spans="2:6" x14ac:dyDescent="0.25">
      <c r="B358" s="6" t="s">
        <v>45</v>
      </c>
      <c r="C358" s="6">
        <v>2007</v>
      </c>
      <c r="D358" s="6" t="s">
        <v>24</v>
      </c>
      <c r="E358" s="6" t="s">
        <v>4</v>
      </c>
      <c r="F358" s="27">
        <v>2.7145254074784277E-2</v>
      </c>
    </row>
    <row r="359" spans="2:6" x14ac:dyDescent="0.25">
      <c r="B359" s="6" t="s">
        <v>45</v>
      </c>
      <c r="C359" s="6">
        <v>2007</v>
      </c>
      <c r="D359" s="6" t="s">
        <v>25</v>
      </c>
      <c r="E359" s="6" t="s">
        <v>4</v>
      </c>
      <c r="F359" s="27">
        <v>0.12817593480345157</v>
      </c>
    </row>
    <row r="360" spans="2:6" x14ac:dyDescent="0.25">
      <c r="B360" s="6" t="s">
        <v>45</v>
      </c>
      <c r="C360" s="6">
        <v>2007</v>
      </c>
      <c r="D360" s="6" t="s">
        <v>26</v>
      </c>
      <c r="E360" s="6" t="s">
        <v>4</v>
      </c>
      <c r="F360" s="27">
        <v>7.550335570469799E-3</v>
      </c>
    </row>
    <row r="361" spans="2:6" x14ac:dyDescent="0.25">
      <c r="B361" s="6" t="s">
        <v>45</v>
      </c>
      <c r="C361" s="6">
        <v>2007</v>
      </c>
      <c r="D361" s="6" t="s">
        <v>27</v>
      </c>
      <c r="E361" s="6" t="s">
        <v>4</v>
      </c>
      <c r="F361" s="27">
        <v>0</v>
      </c>
    </row>
    <row r="362" spans="2:6" x14ac:dyDescent="0.25">
      <c r="B362" s="6" t="s">
        <v>45</v>
      </c>
      <c r="C362" s="6">
        <v>2007</v>
      </c>
      <c r="D362" s="6" t="s">
        <v>28</v>
      </c>
      <c r="E362" s="6" t="s">
        <v>4</v>
      </c>
      <c r="F362" s="27">
        <v>4.9736337488015337E-3</v>
      </c>
    </row>
    <row r="363" spans="2:6" x14ac:dyDescent="0.25">
      <c r="B363" s="6" t="s">
        <v>45</v>
      </c>
      <c r="C363" s="6">
        <v>2007</v>
      </c>
      <c r="D363" s="6" t="s">
        <v>29</v>
      </c>
      <c r="E363" s="6" t="s">
        <v>4</v>
      </c>
      <c r="F363" s="27">
        <v>0</v>
      </c>
    </row>
    <row r="364" spans="2:6" x14ac:dyDescent="0.25">
      <c r="B364" s="6" t="s">
        <v>45</v>
      </c>
      <c r="C364" s="6">
        <v>2007</v>
      </c>
      <c r="D364" s="6" t="s">
        <v>30</v>
      </c>
      <c r="E364" s="6" t="s">
        <v>4</v>
      </c>
      <c r="F364" s="27">
        <v>0</v>
      </c>
    </row>
    <row r="365" spans="2:6" x14ac:dyDescent="0.25">
      <c r="B365" s="6" t="s">
        <v>45</v>
      </c>
      <c r="C365" s="6">
        <v>2007</v>
      </c>
      <c r="D365" s="6" t="s">
        <v>31</v>
      </c>
      <c r="E365" s="6" t="s">
        <v>4</v>
      </c>
      <c r="F365" s="27">
        <v>0</v>
      </c>
    </row>
    <row r="366" spans="2:6" x14ac:dyDescent="0.25">
      <c r="B366" s="6" t="s">
        <v>45</v>
      </c>
      <c r="C366" s="6">
        <v>2007</v>
      </c>
      <c r="D366" s="6" t="s">
        <v>32</v>
      </c>
      <c r="E366" s="6" t="s">
        <v>4</v>
      </c>
      <c r="F366" s="27">
        <v>2.5467401725790987E-2</v>
      </c>
    </row>
    <row r="367" spans="2:6" x14ac:dyDescent="0.25">
      <c r="B367" s="6" t="s">
        <v>45</v>
      </c>
      <c r="C367" s="6">
        <v>2006</v>
      </c>
      <c r="D367" s="6" t="s">
        <v>7</v>
      </c>
      <c r="E367" s="6" t="s">
        <v>3</v>
      </c>
      <c r="F367" s="27">
        <v>8.4029668575720584E-2</v>
      </c>
    </row>
    <row r="368" spans="2:6" x14ac:dyDescent="0.25">
      <c r="B368" s="6" t="s">
        <v>45</v>
      </c>
      <c r="C368" s="6">
        <v>2006</v>
      </c>
      <c r="D368" s="6" t="s">
        <v>8</v>
      </c>
      <c r="E368" s="6" t="s">
        <v>3</v>
      </c>
      <c r="F368" s="27">
        <v>5.8773824054079431E-2</v>
      </c>
    </row>
    <row r="369" spans="2:6" x14ac:dyDescent="0.25">
      <c r="B369" s="6" t="s">
        <v>45</v>
      </c>
      <c r="C369" s="6">
        <v>2006</v>
      </c>
      <c r="D369" s="6" t="s">
        <v>9</v>
      </c>
      <c r="E369" s="6" t="s">
        <v>3</v>
      </c>
      <c r="F369" s="27">
        <v>8.8724063468218942E-2</v>
      </c>
    </row>
    <row r="370" spans="2:6" x14ac:dyDescent="0.25">
      <c r="B370" s="6" t="s">
        <v>45</v>
      </c>
      <c r="C370" s="6">
        <v>2006</v>
      </c>
      <c r="D370" s="6" t="s">
        <v>10</v>
      </c>
      <c r="E370" s="6" t="s">
        <v>3</v>
      </c>
      <c r="F370" s="27">
        <v>4.9807529809407565E-2</v>
      </c>
    </row>
    <row r="371" spans="2:6" x14ac:dyDescent="0.25">
      <c r="B371" s="6" t="s">
        <v>45</v>
      </c>
      <c r="C371" s="6">
        <v>2006</v>
      </c>
      <c r="D371" s="6" t="s">
        <v>11</v>
      </c>
      <c r="E371" s="6" t="s">
        <v>3</v>
      </c>
      <c r="F371" s="27">
        <v>2.6758050887240634E-2</v>
      </c>
    </row>
    <row r="372" spans="2:6" x14ac:dyDescent="0.25">
      <c r="B372" s="6" t="s">
        <v>45</v>
      </c>
      <c r="C372" s="6">
        <v>2006</v>
      </c>
      <c r="D372" s="6" t="s">
        <v>12</v>
      </c>
      <c r="E372" s="6" t="s">
        <v>3</v>
      </c>
      <c r="F372" s="27">
        <v>4.1780114543235377E-3</v>
      </c>
    </row>
    <row r="373" spans="2:6" x14ac:dyDescent="0.25">
      <c r="B373" s="6" t="s">
        <v>45</v>
      </c>
      <c r="C373" s="6">
        <v>2006</v>
      </c>
      <c r="D373" s="6" t="s">
        <v>13</v>
      </c>
      <c r="E373" s="6" t="s">
        <v>3</v>
      </c>
      <c r="F373" s="27">
        <v>5.3046662285231435E-3</v>
      </c>
    </row>
    <row r="374" spans="2:6" x14ac:dyDescent="0.25">
      <c r="B374" s="6" t="s">
        <v>45</v>
      </c>
      <c r="C374" s="6">
        <v>2006</v>
      </c>
      <c r="D374" s="6" t="s">
        <v>14</v>
      </c>
      <c r="E374" s="6" t="s">
        <v>3</v>
      </c>
      <c r="F374" s="27">
        <v>5.0089193502957471E-2</v>
      </c>
    </row>
    <row r="375" spans="2:6" x14ac:dyDescent="0.25">
      <c r="B375" s="6" t="s">
        <v>45</v>
      </c>
      <c r="C375" s="6">
        <v>2006</v>
      </c>
      <c r="D375" s="6" t="s">
        <v>15</v>
      </c>
      <c r="E375" s="6" t="s">
        <v>3</v>
      </c>
      <c r="F375" s="27">
        <v>1.0984884048446155E-2</v>
      </c>
    </row>
    <row r="376" spans="2:6" x14ac:dyDescent="0.25">
      <c r="B376" s="6" t="s">
        <v>45</v>
      </c>
      <c r="C376" s="6">
        <v>2006</v>
      </c>
      <c r="D376" s="6" t="s">
        <v>16</v>
      </c>
      <c r="E376" s="6" t="s">
        <v>3</v>
      </c>
      <c r="F376" s="27">
        <v>0.20120176509247958</v>
      </c>
    </row>
    <row r="377" spans="2:6" x14ac:dyDescent="0.25">
      <c r="B377" s="6" t="s">
        <v>45</v>
      </c>
      <c r="C377" s="6">
        <v>2006</v>
      </c>
      <c r="D377" s="6" t="s">
        <v>17</v>
      </c>
      <c r="E377" s="6" t="s">
        <v>3</v>
      </c>
      <c r="F377" s="27">
        <v>5.867993615622946E-3</v>
      </c>
    </row>
    <row r="378" spans="2:6" x14ac:dyDescent="0.25">
      <c r="B378" s="6" t="s">
        <v>45</v>
      </c>
      <c r="C378" s="6">
        <v>2006</v>
      </c>
      <c r="D378" s="6" t="s">
        <v>18</v>
      </c>
      <c r="E378" s="6" t="s">
        <v>3</v>
      </c>
      <c r="F378" s="27">
        <v>9.299596282039245E-2</v>
      </c>
    </row>
    <row r="379" spans="2:6" x14ac:dyDescent="0.25">
      <c r="B379" s="6" t="s">
        <v>45</v>
      </c>
      <c r="C379" s="6">
        <v>2006</v>
      </c>
      <c r="D379" s="6" t="s">
        <v>19</v>
      </c>
      <c r="E379" s="6" t="s">
        <v>3</v>
      </c>
      <c r="F379" s="27">
        <v>5.468970049760586E-2</v>
      </c>
    </row>
    <row r="380" spans="2:6" x14ac:dyDescent="0.25">
      <c r="B380" s="6" t="s">
        <v>45</v>
      </c>
      <c r="C380" s="6">
        <v>2006</v>
      </c>
      <c r="D380" s="6" t="s">
        <v>20</v>
      </c>
      <c r="E380" s="6" t="s">
        <v>3</v>
      </c>
      <c r="F380" s="27">
        <v>4.4972303070134258E-2</v>
      </c>
    </row>
    <row r="381" spans="2:6" x14ac:dyDescent="0.25">
      <c r="B381" s="6" t="s">
        <v>45</v>
      </c>
      <c r="C381" s="6">
        <v>2006</v>
      </c>
      <c r="D381" s="6" t="s">
        <v>21</v>
      </c>
      <c r="E381" s="6" t="s">
        <v>3</v>
      </c>
      <c r="F381" s="27">
        <v>2.9668575720589615E-2</v>
      </c>
    </row>
    <row r="382" spans="2:6" x14ac:dyDescent="0.25">
      <c r="B382" s="6" t="s">
        <v>45</v>
      </c>
      <c r="C382" s="6">
        <v>2006</v>
      </c>
      <c r="D382" s="6" t="s">
        <v>22</v>
      </c>
      <c r="E382" s="6" t="s">
        <v>3</v>
      </c>
      <c r="F382" s="27">
        <v>1.2487090414045629E-2</v>
      </c>
    </row>
    <row r="383" spans="2:6" x14ac:dyDescent="0.25">
      <c r="B383" s="6" t="s">
        <v>45</v>
      </c>
      <c r="C383" s="6">
        <v>2006</v>
      </c>
      <c r="D383" s="6" t="s">
        <v>23</v>
      </c>
      <c r="E383" s="6" t="s">
        <v>3</v>
      </c>
      <c r="F383" s="27">
        <v>0</v>
      </c>
    </row>
    <row r="384" spans="2:6" x14ac:dyDescent="0.25">
      <c r="B384" s="6" t="s">
        <v>45</v>
      </c>
      <c r="C384" s="6">
        <v>2006</v>
      </c>
      <c r="D384" s="6" t="s">
        <v>24</v>
      </c>
      <c r="E384" s="6" t="s">
        <v>3</v>
      </c>
      <c r="F384" s="27">
        <v>3.8400150220636559E-2</v>
      </c>
    </row>
    <row r="385" spans="2:6" x14ac:dyDescent="0.25">
      <c r="B385" s="6" t="s">
        <v>45</v>
      </c>
      <c r="C385" s="6">
        <v>2006</v>
      </c>
      <c r="D385" s="6" t="s">
        <v>25</v>
      </c>
      <c r="E385" s="6" t="s">
        <v>3</v>
      </c>
      <c r="F385" s="27">
        <v>4.1357619002910524E-2</v>
      </c>
    </row>
    <row r="386" spans="2:6" x14ac:dyDescent="0.25">
      <c r="B386" s="6" t="s">
        <v>45</v>
      </c>
      <c r="C386" s="6">
        <v>2006</v>
      </c>
      <c r="D386" s="6" t="s">
        <v>26</v>
      </c>
      <c r="E386" s="6" t="s">
        <v>3</v>
      </c>
      <c r="F386" s="27">
        <v>4.7741996056708293E-2</v>
      </c>
    </row>
    <row r="387" spans="2:6" x14ac:dyDescent="0.25">
      <c r="B387" s="6" t="s">
        <v>45</v>
      </c>
      <c r="C387" s="6">
        <v>2006</v>
      </c>
      <c r="D387" s="6" t="s">
        <v>27</v>
      </c>
      <c r="E387" s="6" t="s">
        <v>3</v>
      </c>
      <c r="F387" s="27">
        <v>0</v>
      </c>
    </row>
    <row r="388" spans="2:6" x14ac:dyDescent="0.25">
      <c r="B388" s="6" t="s">
        <v>45</v>
      </c>
      <c r="C388" s="6">
        <v>2006</v>
      </c>
      <c r="D388" s="6" t="s">
        <v>28</v>
      </c>
      <c r="E388" s="6" t="s">
        <v>3</v>
      </c>
      <c r="F388" s="27">
        <v>0</v>
      </c>
    </row>
    <row r="389" spans="2:6" x14ac:dyDescent="0.25">
      <c r="B389" s="6" t="s">
        <v>45</v>
      </c>
      <c r="C389" s="6">
        <v>2006</v>
      </c>
      <c r="D389" s="6" t="s">
        <v>29</v>
      </c>
      <c r="E389" s="6" t="s">
        <v>3</v>
      </c>
      <c r="F389" s="27">
        <v>2.9339968078114731E-2</v>
      </c>
    </row>
    <row r="390" spans="2:6" x14ac:dyDescent="0.25">
      <c r="B390" s="6" t="s">
        <v>45</v>
      </c>
      <c r="C390" s="6">
        <v>2006</v>
      </c>
      <c r="D390" s="6" t="s">
        <v>30</v>
      </c>
      <c r="E390" s="6" t="s">
        <v>3</v>
      </c>
      <c r="F390" s="27">
        <v>5.0699464838982258E-3</v>
      </c>
    </row>
    <row r="391" spans="2:6" x14ac:dyDescent="0.25">
      <c r="B391" s="6" t="s">
        <v>45</v>
      </c>
      <c r="C391" s="6">
        <v>2006</v>
      </c>
      <c r="D391" s="6" t="s">
        <v>31</v>
      </c>
      <c r="E391" s="6" t="s">
        <v>3</v>
      </c>
      <c r="F391" s="27">
        <v>0</v>
      </c>
    </row>
    <row r="392" spans="2:6" x14ac:dyDescent="0.25">
      <c r="B392" s="6" t="s">
        <v>45</v>
      </c>
      <c r="C392" s="6">
        <v>2006</v>
      </c>
      <c r="D392" s="6" t="s">
        <v>32</v>
      </c>
      <c r="E392" s="6" t="s">
        <v>3</v>
      </c>
      <c r="F392" s="27">
        <v>1.7557036897943856E-2</v>
      </c>
    </row>
    <row r="393" spans="2:6" x14ac:dyDescent="0.25">
      <c r="B393" s="6" t="s">
        <v>45</v>
      </c>
      <c r="C393" s="6">
        <v>2006</v>
      </c>
      <c r="D393" s="6" t="s">
        <v>7</v>
      </c>
      <c r="E393" s="6" t="s">
        <v>4</v>
      </c>
      <c r="F393" s="27">
        <v>0.13086716918983973</v>
      </c>
    </row>
    <row r="394" spans="2:6" x14ac:dyDescent="0.25">
      <c r="B394" s="6" t="s">
        <v>45</v>
      </c>
      <c r="C394" s="6">
        <v>2006</v>
      </c>
      <c r="D394" s="6" t="s">
        <v>8</v>
      </c>
      <c r="E394" s="6" t="s">
        <v>4</v>
      </c>
      <c r="F394" s="27">
        <v>2.4007094444796352E-2</v>
      </c>
    </row>
    <row r="395" spans="2:6" x14ac:dyDescent="0.25">
      <c r="B395" s="6" t="s">
        <v>45</v>
      </c>
      <c r="C395" s="6">
        <v>2006</v>
      </c>
      <c r="D395" s="6" t="s">
        <v>9</v>
      </c>
      <c r="E395" s="6" t="s">
        <v>4</v>
      </c>
      <c r="F395" s="27">
        <v>0.10122252486222842</v>
      </c>
    </row>
    <row r="396" spans="2:6" x14ac:dyDescent="0.25">
      <c r="B396" s="6" t="s">
        <v>45</v>
      </c>
      <c r="C396" s="6">
        <v>2006</v>
      </c>
      <c r="D396" s="6" t="s">
        <v>10</v>
      </c>
      <c r="E396" s="6" t="s">
        <v>4</v>
      </c>
      <c r="F396" s="27">
        <v>0</v>
      </c>
    </row>
    <row r="397" spans="2:6" x14ac:dyDescent="0.25">
      <c r="B397" s="6" t="s">
        <v>45</v>
      </c>
      <c r="C397" s="6">
        <v>2006</v>
      </c>
      <c r="D397" s="6" t="s">
        <v>11</v>
      </c>
      <c r="E397" s="6" t="s">
        <v>4</v>
      </c>
      <c r="F397" s="27">
        <v>0.11357445999873314</v>
      </c>
    </row>
    <row r="398" spans="2:6" x14ac:dyDescent="0.25">
      <c r="B398" s="6" t="s">
        <v>45</v>
      </c>
      <c r="C398" s="6">
        <v>2006</v>
      </c>
      <c r="D398" s="6" t="s">
        <v>12</v>
      </c>
      <c r="E398" s="6" t="s">
        <v>4</v>
      </c>
      <c r="F398" s="27">
        <v>0</v>
      </c>
    </row>
    <row r="399" spans="2:6" x14ac:dyDescent="0.25">
      <c r="B399" s="6" t="s">
        <v>45</v>
      </c>
      <c r="C399" s="6">
        <v>2006</v>
      </c>
      <c r="D399" s="6" t="s">
        <v>13</v>
      </c>
      <c r="E399" s="6" t="s">
        <v>4</v>
      </c>
      <c r="F399" s="27">
        <v>5.2448216887312347E-2</v>
      </c>
    </row>
    <row r="400" spans="2:6" x14ac:dyDescent="0.25">
      <c r="B400" s="6" t="s">
        <v>45</v>
      </c>
      <c r="C400" s="6">
        <v>2006</v>
      </c>
      <c r="D400" s="6" t="s">
        <v>14</v>
      </c>
      <c r="E400" s="6" t="s">
        <v>4</v>
      </c>
      <c r="F400" s="27">
        <v>4.1553176664344084E-2</v>
      </c>
    </row>
    <row r="401" spans="2:6" x14ac:dyDescent="0.25">
      <c r="B401" s="6" t="s">
        <v>45</v>
      </c>
      <c r="C401" s="6">
        <v>2006</v>
      </c>
      <c r="D401" s="6" t="s">
        <v>15</v>
      </c>
      <c r="E401" s="6" t="s">
        <v>4</v>
      </c>
      <c r="F401" s="27">
        <v>4.9281054031798312E-2</v>
      </c>
    </row>
    <row r="402" spans="2:6" x14ac:dyDescent="0.25">
      <c r="B402" s="6" t="s">
        <v>45</v>
      </c>
      <c r="C402" s="6">
        <v>2006</v>
      </c>
      <c r="D402" s="6" t="s">
        <v>16</v>
      </c>
      <c r="E402" s="6" t="s">
        <v>4</v>
      </c>
      <c r="F402" s="27">
        <v>5.884588585545069E-2</v>
      </c>
    </row>
    <row r="403" spans="2:6" x14ac:dyDescent="0.25">
      <c r="B403" s="6" t="s">
        <v>45</v>
      </c>
      <c r="C403" s="6">
        <v>2006</v>
      </c>
      <c r="D403" s="6" t="s">
        <v>17</v>
      </c>
      <c r="E403" s="6" t="s">
        <v>4</v>
      </c>
      <c r="F403" s="27">
        <v>3.7055805409514156E-2</v>
      </c>
    </row>
    <row r="404" spans="2:6" x14ac:dyDescent="0.25">
      <c r="B404" s="6" t="s">
        <v>45</v>
      </c>
      <c r="C404" s="6">
        <v>2006</v>
      </c>
      <c r="D404" s="6" t="s">
        <v>18</v>
      </c>
      <c r="E404" s="6" t="s">
        <v>4</v>
      </c>
      <c r="F404" s="27">
        <v>6.6953822765566606E-2</v>
      </c>
    </row>
    <row r="405" spans="2:6" x14ac:dyDescent="0.25">
      <c r="B405" s="6" t="s">
        <v>45</v>
      </c>
      <c r="C405" s="6">
        <v>2006</v>
      </c>
      <c r="D405" s="6" t="s">
        <v>19</v>
      </c>
      <c r="E405" s="6" t="s">
        <v>4</v>
      </c>
      <c r="F405" s="27">
        <v>9.6978526635839613E-2</v>
      </c>
    </row>
    <row r="406" spans="2:6" x14ac:dyDescent="0.25">
      <c r="B406" s="6" t="s">
        <v>45</v>
      </c>
      <c r="C406" s="6">
        <v>2006</v>
      </c>
      <c r="D406" s="6" t="s">
        <v>20</v>
      </c>
      <c r="E406" s="6" t="s">
        <v>4</v>
      </c>
      <c r="F406" s="27">
        <v>1.0388294166086021E-2</v>
      </c>
    </row>
    <row r="407" spans="2:6" x14ac:dyDescent="0.25">
      <c r="B407" s="6" t="s">
        <v>45</v>
      </c>
      <c r="C407" s="6">
        <v>2006</v>
      </c>
      <c r="D407" s="6" t="s">
        <v>21</v>
      </c>
      <c r="E407" s="6" t="s">
        <v>4</v>
      </c>
      <c r="F407" s="27">
        <v>2.9454614556280484E-2</v>
      </c>
    </row>
    <row r="408" spans="2:6" x14ac:dyDescent="0.25">
      <c r="B408" s="6" t="s">
        <v>45</v>
      </c>
      <c r="C408" s="6">
        <v>2006</v>
      </c>
      <c r="D408" s="6" t="s">
        <v>22</v>
      </c>
      <c r="E408" s="6" t="s">
        <v>4</v>
      </c>
      <c r="F408" s="27">
        <v>1.4252232849813137E-2</v>
      </c>
    </row>
    <row r="409" spans="2:6" x14ac:dyDescent="0.25">
      <c r="B409" s="6" t="s">
        <v>45</v>
      </c>
      <c r="C409" s="6">
        <v>2006</v>
      </c>
      <c r="D409" s="6" t="s">
        <v>23</v>
      </c>
      <c r="E409" s="6" t="s">
        <v>4</v>
      </c>
      <c r="F409" s="27">
        <v>0</v>
      </c>
    </row>
    <row r="410" spans="2:6" x14ac:dyDescent="0.25">
      <c r="B410" s="6" t="s">
        <v>45</v>
      </c>
      <c r="C410" s="6">
        <v>2006</v>
      </c>
      <c r="D410" s="6" t="s">
        <v>24</v>
      </c>
      <c r="E410" s="6" t="s">
        <v>4</v>
      </c>
      <c r="F410" s="27">
        <v>2.4007094444796352E-2</v>
      </c>
    </row>
    <row r="411" spans="2:6" x14ac:dyDescent="0.25">
      <c r="B411" s="6" t="s">
        <v>45</v>
      </c>
      <c r="C411" s="6">
        <v>2006</v>
      </c>
      <c r="D411" s="6" t="s">
        <v>25</v>
      </c>
      <c r="E411" s="6" t="s">
        <v>4</v>
      </c>
      <c r="F411" s="27">
        <v>0.1097738645721163</v>
      </c>
    </row>
    <row r="412" spans="2:6" x14ac:dyDescent="0.25">
      <c r="B412" s="6" t="s">
        <v>45</v>
      </c>
      <c r="C412" s="6">
        <v>2006</v>
      </c>
      <c r="D412" s="6" t="s">
        <v>26</v>
      </c>
      <c r="E412" s="6" t="s">
        <v>4</v>
      </c>
      <c r="F412" s="27">
        <v>1.6469246848672958E-2</v>
      </c>
    </row>
    <row r="413" spans="2:6" x14ac:dyDescent="0.25">
      <c r="B413" s="6" t="s">
        <v>45</v>
      </c>
      <c r="C413" s="6">
        <v>2006</v>
      </c>
      <c r="D413" s="6" t="s">
        <v>27</v>
      </c>
      <c r="E413" s="6" t="s">
        <v>4</v>
      </c>
      <c r="F413" s="27">
        <v>0</v>
      </c>
    </row>
    <row r="414" spans="2:6" x14ac:dyDescent="0.25">
      <c r="B414" s="6" t="s">
        <v>45</v>
      </c>
      <c r="C414" s="6">
        <v>2006</v>
      </c>
      <c r="D414" s="6" t="s">
        <v>28</v>
      </c>
      <c r="E414" s="6" t="s">
        <v>4</v>
      </c>
      <c r="F414" s="27">
        <v>0</v>
      </c>
    </row>
    <row r="415" spans="2:6" x14ac:dyDescent="0.25">
      <c r="B415" s="6" t="s">
        <v>45</v>
      </c>
      <c r="C415" s="6">
        <v>2006</v>
      </c>
      <c r="D415" s="6" t="s">
        <v>29</v>
      </c>
      <c r="E415" s="6" t="s">
        <v>4</v>
      </c>
      <c r="F415" s="27">
        <v>0</v>
      </c>
    </row>
    <row r="416" spans="2:6" x14ac:dyDescent="0.25">
      <c r="B416" s="6" t="s">
        <v>45</v>
      </c>
      <c r="C416" s="6">
        <v>2006</v>
      </c>
      <c r="D416" s="6" t="s">
        <v>30</v>
      </c>
      <c r="E416" s="6" t="s">
        <v>4</v>
      </c>
      <c r="F416" s="27">
        <v>0</v>
      </c>
    </row>
    <row r="417" spans="2:6" x14ac:dyDescent="0.25">
      <c r="B417" s="6" t="s">
        <v>45</v>
      </c>
      <c r="C417" s="6">
        <v>2006</v>
      </c>
      <c r="D417" s="6" t="s">
        <v>31</v>
      </c>
      <c r="E417" s="6" t="s">
        <v>4</v>
      </c>
      <c r="F417" s="27">
        <v>0</v>
      </c>
    </row>
    <row r="418" spans="2:6" x14ac:dyDescent="0.25">
      <c r="B418" s="6" t="s">
        <v>45</v>
      </c>
      <c r="C418" s="6">
        <v>2006</v>
      </c>
      <c r="D418" s="6" t="s">
        <v>32</v>
      </c>
      <c r="E418" s="6" t="s">
        <v>4</v>
      </c>
      <c r="F418" s="27">
        <v>2.2866915816811301E-2</v>
      </c>
    </row>
    <row r="419" spans="2:6" x14ac:dyDescent="0.25">
      <c r="B419" s="6" t="s">
        <v>45</v>
      </c>
      <c r="C419" s="6">
        <v>2005</v>
      </c>
      <c r="D419" s="6" t="s">
        <v>7</v>
      </c>
      <c r="E419" s="6" t="s">
        <v>3</v>
      </c>
      <c r="F419" s="27">
        <v>8.7509000804777845E-2</v>
      </c>
    </row>
    <row r="420" spans="2:6" x14ac:dyDescent="0.25">
      <c r="B420" s="6" t="s">
        <v>45</v>
      </c>
      <c r="C420" s="6">
        <v>2005</v>
      </c>
      <c r="D420" s="6" t="s">
        <v>8</v>
      </c>
      <c r="E420" s="6" t="s">
        <v>3</v>
      </c>
      <c r="F420" s="27">
        <v>5.4851963234359778E-2</v>
      </c>
    </row>
    <row r="421" spans="2:6" x14ac:dyDescent="0.25">
      <c r="B421" s="6" t="s">
        <v>45</v>
      </c>
      <c r="C421" s="6">
        <v>2005</v>
      </c>
      <c r="D421" s="6" t="s">
        <v>9</v>
      </c>
      <c r="E421" s="6" t="s">
        <v>3</v>
      </c>
      <c r="F421" s="27">
        <v>7.924943877334914E-2</v>
      </c>
    </row>
    <row r="422" spans="2:6" x14ac:dyDescent="0.25">
      <c r="B422" s="6" t="s">
        <v>45</v>
      </c>
      <c r="C422" s="6">
        <v>2005</v>
      </c>
      <c r="D422" s="6" t="s">
        <v>10</v>
      </c>
      <c r="E422" s="6" t="s">
        <v>3</v>
      </c>
      <c r="F422" s="27">
        <v>5.7351010207971537E-2</v>
      </c>
    </row>
    <row r="423" spans="2:6" x14ac:dyDescent="0.25">
      <c r="B423" s="6" t="s">
        <v>45</v>
      </c>
      <c r="C423" s="6">
        <v>2005</v>
      </c>
      <c r="D423" s="6" t="s">
        <v>11</v>
      </c>
      <c r="E423" s="6" t="s">
        <v>3</v>
      </c>
      <c r="F423" s="27">
        <v>2.4228048625524166E-2</v>
      </c>
    </row>
    <row r="424" spans="2:6" x14ac:dyDescent="0.25">
      <c r="B424" s="6" t="s">
        <v>45</v>
      </c>
      <c r="C424" s="6">
        <v>2005</v>
      </c>
      <c r="D424" s="6" t="s">
        <v>12</v>
      </c>
      <c r="E424" s="6" t="s">
        <v>3</v>
      </c>
      <c r="F424" s="27">
        <v>4.2780295649963995E-3</v>
      </c>
    </row>
    <row r="425" spans="2:6" x14ac:dyDescent="0.25">
      <c r="B425" s="6" t="s">
        <v>45</v>
      </c>
      <c r="C425" s="6">
        <v>2005</v>
      </c>
      <c r="D425" s="6" t="s">
        <v>13</v>
      </c>
      <c r="E425" s="6" t="s">
        <v>3</v>
      </c>
      <c r="F425" s="27">
        <v>5.4216612308865264E-3</v>
      </c>
    </row>
    <row r="426" spans="2:6" x14ac:dyDescent="0.25">
      <c r="B426" s="6" t="s">
        <v>45</v>
      </c>
      <c r="C426" s="6">
        <v>2005</v>
      </c>
      <c r="D426" s="6" t="s">
        <v>14</v>
      </c>
      <c r="E426" s="6" t="s">
        <v>3</v>
      </c>
      <c r="F426" s="27">
        <v>4.3500360032191113E-2</v>
      </c>
    </row>
    <row r="427" spans="2:6" x14ac:dyDescent="0.25">
      <c r="B427" s="6" t="s">
        <v>45</v>
      </c>
      <c r="C427" s="6">
        <v>2005</v>
      </c>
      <c r="D427" s="6" t="s">
        <v>15</v>
      </c>
      <c r="E427" s="6" t="s">
        <v>3</v>
      </c>
      <c r="F427" s="27">
        <v>9.9961878944470322E-3</v>
      </c>
    </row>
    <row r="428" spans="2:6" x14ac:dyDescent="0.25">
      <c r="B428" s="6" t="s">
        <v>45</v>
      </c>
      <c r="C428" s="6">
        <v>2005</v>
      </c>
      <c r="D428" s="6" t="s">
        <v>16</v>
      </c>
      <c r="E428" s="6" t="s">
        <v>3</v>
      </c>
      <c r="F428" s="27">
        <v>0.20780210936507265</v>
      </c>
    </row>
    <row r="429" spans="2:6" x14ac:dyDescent="0.25">
      <c r="B429" s="6" t="s">
        <v>45</v>
      </c>
      <c r="C429" s="6">
        <v>2005</v>
      </c>
      <c r="D429" s="6" t="s">
        <v>17</v>
      </c>
      <c r="E429" s="6" t="s">
        <v>3</v>
      </c>
      <c r="F429" s="27">
        <v>8.8101995001906054E-3</v>
      </c>
    </row>
    <row r="430" spans="2:6" x14ac:dyDescent="0.25">
      <c r="B430" s="6" t="s">
        <v>45</v>
      </c>
      <c r="C430" s="6">
        <v>2005</v>
      </c>
      <c r="D430" s="6" t="s">
        <v>18</v>
      </c>
      <c r="E430" s="6" t="s">
        <v>3</v>
      </c>
      <c r="F430" s="27">
        <v>8.8567919013935362E-2</v>
      </c>
    </row>
    <row r="431" spans="2:6" x14ac:dyDescent="0.25">
      <c r="B431" s="6" t="s">
        <v>45</v>
      </c>
      <c r="C431" s="6">
        <v>2005</v>
      </c>
      <c r="D431" s="6" t="s">
        <v>19</v>
      </c>
      <c r="E431" s="6" t="s">
        <v>3</v>
      </c>
      <c r="F431" s="27">
        <v>6.3662162734550387E-2</v>
      </c>
    </row>
    <row r="432" spans="2:6" x14ac:dyDescent="0.25">
      <c r="B432" s="6" t="s">
        <v>45</v>
      </c>
      <c r="C432" s="6">
        <v>2005</v>
      </c>
      <c r="D432" s="6" t="s">
        <v>20</v>
      </c>
      <c r="E432" s="6" t="s">
        <v>3</v>
      </c>
      <c r="F432" s="27">
        <v>4.7058325214960395E-2</v>
      </c>
    </row>
    <row r="433" spans="2:6" x14ac:dyDescent="0.25">
      <c r="B433" s="6" t="s">
        <v>45</v>
      </c>
      <c r="C433" s="6">
        <v>2005</v>
      </c>
      <c r="D433" s="6" t="s">
        <v>21</v>
      </c>
      <c r="E433" s="6" t="s">
        <v>3</v>
      </c>
      <c r="F433" s="27">
        <v>2.7193019611165235E-2</v>
      </c>
    </row>
    <row r="434" spans="2:6" x14ac:dyDescent="0.25">
      <c r="B434" s="6" t="s">
        <v>45</v>
      </c>
      <c r="C434" s="6">
        <v>2005</v>
      </c>
      <c r="D434" s="6" t="s">
        <v>22</v>
      </c>
      <c r="E434" s="6" t="s">
        <v>3</v>
      </c>
      <c r="F434" s="27">
        <v>1.3765936719047821E-2</v>
      </c>
    </row>
    <row r="435" spans="2:6" x14ac:dyDescent="0.25">
      <c r="B435" s="6" t="s">
        <v>45</v>
      </c>
      <c r="C435" s="6">
        <v>2005</v>
      </c>
      <c r="D435" s="6" t="s">
        <v>23</v>
      </c>
      <c r="E435" s="6" t="s">
        <v>3</v>
      </c>
      <c r="F435" s="27">
        <v>0</v>
      </c>
    </row>
    <row r="436" spans="2:6" x14ac:dyDescent="0.25">
      <c r="B436" s="6" t="s">
        <v>45</v>
      </c>
      <c r="C436" s="6">
        <v>2005</v>
      </c>
      <c r="D436" s="6" t="s">
        <v>24</v>
      </c>
      <c r="E436" s="6" t="s">
        <v>3</v>
      </c>
      <c r="F436" s="27">
        <v>3.7019780592147063E-2</v>
      </c>
    </row>
    <row r="437" spans="2:6" x14ac:dyDescent="0.25">
      <c r="B437" s="6" t="s">
        <v>45</v>
      </c>
      <c r="C437" s="6">
        <v>2005</v>
      </c>
      <c r="D437" s="6" t="s">
        <v>25</v>
      </c>
      <c r="E437" s="6" t="s">
        <v>3</v>
      </c>
      <c r="F437" s="27">
        <v>3.8925833368630605E-2</v>
      </c>
    </row>
    <row r="438" spans="2:6" x14ac:dyDescent="0.25">
      <c r="B438" s="6" t="s">
        <v>45</v>
      </c>
      <c r="C438" s="6">
        <v>2005</v>
      </c>
      <c r="D438" s="6" t="s">
        <v>26</v>
      </c>
      <c r="E438" s="6" t="s">
        <v>3</v>
      </c>
      <c r="F438" s="27">
        <v>4.684654157312889E-2</v>
      </c>
    </row>
    <row r="439" spans="2:6" x14ac:dyDescent="0.25">
      <c r="B439" s="6" t="s">
        <v>45</v>
      </c>
      <c r="C439" s="6">
        <v>2005</v>
      </c>
      <c r="D439" s="6" t="s">
        <v>27</v>
      </c>
      <c r="E439" s="6" t="s">
        <v>3</v>
      </c>
      <c r="F439" s="27">
        <v>0</v>
      </c>
    </row>
    <row r="440" spans="2:6" x14ac:dyDescent="0.25">
      <c r="B440" s="6" t="s">
        <v>45</v>
      </c>
      <c r="C440" s="6">
        <v>2005</v>
      </c>
      <c r="D440" s="6" t="s">
        <v>28</v>
      </c>
      <c r="E440" s="6" t="s">
        <v>3</v>
      </c>
      <c r="F440" s="27">
        <v>0</v>
      </c>
    </row>
    <row r="441" spans="2:6" x14ac:dyDescent="0.25">
      <c r="B441" s="6" t="s">
        <v>45</v>
      </c>
      <c r="C441" s="6">
        <v>2005</v>
      </c>
      <c r="D441" s="6" t="s">
        <v>29</v>
      </c>
      <c r="E441" s="6" t="s">
        <v>3</v>
      </c>
      <c r="F441" s="27">
        <v>2.9183785844381381E-2</v>
      </c>
    </row>
    <row r="442" spans="2:6" x14ac:dyDescent="0.25">
      <c r="B442" s="6" t="s">
        <v>45</v>
      </c>
      <c r="C442" s="6">
        <v>2005</v>
      </c>
      <c r="D442" s="6" t="s">
        <v>30</v>
      </c>
      <c r="E442" s="6" t="s">
        <v>3</v>
      </c>
      <c r="F442" s="27">
        <v>4.8710237621246138E-3</v>
      </c>
    </row>
    <row r="443" spans="2:6" x14ac:dyDescent="0.25">
      <c r="B443" s="6" t="s">
        <v>45</v>
      </c>
      <c r="C443" s="6">
        <v>2005</v>
      </c>
      <c r="D443" s="6" t="s">
        <v>31</v>
      </c>
      <c r="E443" s="6" t="s">
        <v>3</v>
      </c>
      <c r="F443" s="27">
        <v>0</v>
      </c>
    </row>
    <row r="444" spans="2:6" x14ac:dyDescent="0.25">
      <c r="B444" s="6" t="s">
        <v>45</v>
      </c>
      <c r="C444" s="6">
        <v>2005</v>
      </c>
      <c r="D444" s="6" t="s">
        <v>32</v>
      </c>
      <c r="E444" s="6" t="s">
        <v>3</v>
      </c>
      <c r="F444" s="27">
        <v>1.9907662332161465E-2</v>
      </c>
    </row>
    <row r="445" spans="2:6" x14ac:dyDescent="0.25">
      <c r="B445" s="6" t="s">
        <v>45</v>
      </c>
      <c r="C445" s="6">
        <v>2005</v>
      </c>
      <c r="D445" s="6" t="s">
        <v>7</v>
      </c>
      <c r="E445" s="6" t="s">
        <v>4</v>
      </c>
      <c r="F445" s="27">
        <v>0.12651252627393059</v>
      </c>
    </row>
    <row r="446" spans="2:6" x14ac:dyDescent="0.25">
      <c r="B446" s="6" t="s">
        <v>45</v>
      </c>
      <c r="C446" s="6">
        <v>2005</v>
      </c>
      <c r="D446" s="6" t="s">
        <v>8</v>
      </c>
      <c r="E446" s="6" t="s">
        <v>4</v>
      </c>
      <c r="F446" s="27">
        <v>2.5279781855365564E-2</v>
      </c>
    </row>
    <row r="447" spans="2:6" x14ac:dyDescent="0.25">
      <c r="B447" s="6" t="s">
        <v>45</v>
      </c>
      <c r="C447" s="6">
        <v>2005</v>
      </c>
      <c r="D447" s="6" t="s">
        <v>9</v>
      </c>
      <c r="E447" s="6" t="s">
        <v>4</v>
      </c>
      <c r="F447" s="27">
        <v>9.4642958586604556E-2</v>
      </c>
    </row>
    <row r="448" spans="2:6" x14ac:dyDescent="0.25">
      <c r="B448" s="6" t="s">
        <v>45</v>
      </c>
      <c r="C448" s="6">
        <v>2005</v>
      </c>
      <c r="D448" s="6" t="s">
        <v>10</v>
      </c>
      <c r="E448" s="6" t="s">
        <v>4</v>
      </c>
      <c r="F448" s="27">
        <v>0</v>
      </c>
    </row>
    <row r="449" spans="2:6" x14ac:dyDescent="0.25">
      <c r="B449" s="6" t="s">
        <v>45</v>
      </c>
      <c r="C449" s="6">
        <v>2005</v>
      </c>
      <c r="D449" s="6" t="s">
        <v>11</v>
      </c>
      <c r="E449" s="6" t="s">
        <v>4</v>
      </c>
      <c r="F449" s="27">
        <v>0.11742316650570925</v>
      </c>
    </row>
    <row r="450" spans="2:6" x14ac:dyDescent="0.25">
      <c r="B450" s="6" t="s">
        <v>45</v>
      </c>
      <c r="C450" s="6">
        <v>2005</v>
      </c>
      <c r="D450" s="6" t="s">
        <v>12</v>
      </c>
      <c r="E450" s="6" t="s">
        <v>4</v>
      </c>
      <c r="F450" s="27">
        <v>0</v>
      </c>
    </row>
    <row r="451" spans="2:6" x14ac:dyDescent="0.25">
      <c r="B451" s="6" t="s">
        <v>45</v>
      </c>
      <c r="C451" s="6">
        <v>2005</v>
      </c>
      <c r="D451" s="6" t="s">
        <v>13</v>
      </c>
      <c r="E451" s="6" t="s">
        <v>4</v>
      </c>
      <c r="F451" s="27">
        <v>4.7264670794750892E-2</v>
      </c>
    </row>
    <row r="452" spans="2:6" x14ac:dyDescent="0.25">
      <c r="B452" s="6" t="s">
        <v>45</v>
      </c>
      <c r="C452" s="6">
        <v>2005</v>
      </c>
      <c r="D452" s="6" t="s">
        <v>14</v>
      </c>
      <c r="E452" s="6" t="s">
        <v>4</v>
      </c>
      <c r="F452" s="27">
        <v>4.3401692893256828E-2</v>
      </c>
    </row>
    <row r="453" spans="2:6" x14ac:dyDescent="0.25">
      <c r="B453" s="6" t="s">
        <v>45</v>
      </c>
      <c r="C453" s="6">
        <v>2005</v>
      </c>
      <c r="D453" s="6" t="s">
        <v>15</v>
      </c>
      <c r="E453" s="6" t="s">
        <v>4</v>
      </c>
      <c r="F453" s="27">
        <v>4.7832755780264725E-2</v>
      </c>
    </row>
    <row r="454" spans="2:6" x14ac:dyDescent="0.25">
      <c r="B454" s="6" t="s">
        <v>45</v>
      </c>
      <c r="C454" s="6">
        <v>2005</v>
      </c>
      <c r="D454" s="6" t="s">
        <v>16</v>
      </c>
      <c r="E454" s="6" t="s">
        <v>4</v>
      </c>
      <c r="F454" s="27">
        <v>6.2034880418110547E-2</v>
      </c>
    </row>
    <row r="455" spans="2:6" x14ac:dyDescent="0.25">
      <c r="B455" s="6" t="s">
        <v>45</v>
      </c>
      <c r="C455" s="6">
        <v>2005</v>
      </c>
      <c r="D455" s="6" t="s">
        <v>17</v>
      </c>
      <c r="E455" s="6" t="s">
        <v>4</v>
      </c>
      <c r="F455" s="27">
        <v>1.971254899733E-2</v>
      </c>
    </row>
    <row r="456" spans="2:6" x14ac:dyDescent="0.25">
      <c r="B456" s="6" t="s">
        <v>45</v>
      </c>
      <c r="C456" s="6">
        <v>2005</v>
      </c>
      <c r="D456" s="6" t="s">
        <v>18</v>
      </c>
      <c r="E456" s="6" t="s">
        <v>4</v>
      </c>
      <c r="F456" s="27">
        <v>6.6409134806567058E-2</v>
      </c>
    </row>
    <row r="457" spans="2:6" x14ac:dyDescent="0.25">
      <c r="B457" s="6" t="s">
        <v>45</v>
      </c>
      <c r="C457" s="6">
        <v>2005</v>
      </c>
      <c r="D457" s="6" t="s">
        <v>19</v>
      </c>
      <c r="E457" s="6" t="s">
        <v>4</v>
      </c>
      <c r="F457" s="27">
        <v>8.8053172754644096E-2</v>
      </c>
    </row>
    <row r="458" spans="2:6" x14ac:dyDescent="0.25">
      <c r="B458" s="6" t="s">
        <v>45</v>
      </c>
      <c r="C458" s="6">
        <v>2005</v>
      </c>
      <c r="D458" s="6" t="s">
        <v>20</v>
      </c>
      <c r="E458" s="6" t="s">
        <v>4</v>
      </c>
      <c r="F458" s="27">
        <v>1.3179571663920923E-2</v>
      </c>
    </row>
    <row r="459" spans="2:6" x14ac:dyDescent="0.25">
      <c r="B459" s="6" t="s">
        <v>45</v>
      </c>
      <c r="C459" s="6">
        <v>2005</v>
      </c>
      <c r="D459" s="6" t="s">
        <v>21</v>
      </c>
      <c r="E459" s="6" t="s">
        <v>4</v>
      </c>
      <c r="F459" s="27">
        <v>3.2153610180082941E-2</v>
      </c>
    </row>
    <row r="460" spans="2:6" x14ac:dyDescent="0.25">
      <c r="B460" s="6" t="s">
        <v>45</v>
      </c>
      <c r="C460" s="6">
        <v>2005</v>
      </c>
      <c r="D460" s="6" t="s">
        <v>22</v>
      </c>
      <c r="E460" s="6" t="s">
        <v>4</v>
      </c>
      <c r="F460" s="27">
        <v>1.488382662046242E-2</v>
      </c>
    </row>
    <row r="461" spans="2:6" x14ac:dyDescent="0.25">
      <c r="B461" s="6" t="s">
        <v>45</v>
      </c>
      <c r="C461" s="6">
        <v>2005</v>
      </c>
      <c r="D461" s="6" t="s">
        <v>23</v>
      </c>
      <c r="E461" s="6" t="s">
        <v>4</v>
      </c>
      <c r="F461" s="27">
        <v>0</v>
      </c>
    </row>
    <row r="462" spans="2:6" x14ac:dyDescent="0.25">
      <c r="B462" s="6" t="s">
        <v>45</v>
      </c>
      <c r="C462" s="6">
        <v>2005</v>
      </c>
      <c r="D462" s="6" t="s">
        <v>24</v>
      </c>
      <c r="E462" s="6" t="s">
        <v>4</v>
      </c>
      <c r="F462" s="27">
        <v>2.5336590353916947E-2</v>
      </c>
    </row>
    <row r="463" spans="2:6" x14ac:dyDescent="0.25">
      <c r="B463" s="6" t="s">
        <v>45</v>
      </c>
      <c r="C463" s="6">
        <v>2005</v>
      </c>
      <c r="D463" s="6" t="s">
        <v>25</v>
      </c>
      <c r="E463" s="6" t="s">
        <v>4</v>
      </c>
      <c r="F463" s="27">
        <v>0.10981082769982389</v>
      </c>
    </row>
    <row r="464" spans="2:6" x14ac:dyDescent="0.25">
      <c r="B464" s="6" t="s">
        <v>45</v>
      </c>
      <c r="C464" s="6">
        <v>2005</v>
      </c>
      <c r="D464" s="6" t="s">
        <v>26</v>
      </c>
      <c r="E464" s="6" t="s">
        <v>4</v>
      </c>
      <c r="F464" s="27">
        <v>3.87433960120434E-2</v>
      </c>
    </row>
    <row r="465" spans="2:6" x14ac:dyDescent="0.25">
      <c r="B465" s="6" t="s">
        <v>45</v>
      </c>
      <c r="C465" s="6">
        <v>2005</v>
      </c>
      <c r="D465" s="6" t="s">
        <v>27</v>
      </c>
      <c r="E465" s="6" t="s">
        <v>4</v>
      </c>
      <c r="F465" s="27">
        <v>0</v>
      </c>
    </row>
    <row r="466" spans="2:6" x14ac:dyDescent="0.25">
      <c r="B466" s="6" t="s">
        <v>45</v>
      </c>
      <c r="C466" s="6">
        <v>2005</v>
      </c>
      <c r="D466" s="6" t="s">
        <v>28</v>
      </c>
      <c r="E466" s="6" t="s">
        <v>4</v>
      </c>
      <c r="F466" s="27">
        <v>5.1695733681758789E-3</v>
      </c>
    </row>
    <row r="467" spans="2:6" x14ac:dyDescent="0.25">
      <c r="B467" s="6" t="s">
        <v>45</v>
      </c>
      <c r="C467" s="6">
        <v>2005</v>
      </c>
      <c r="D467" s="6" t="s">
        <v>29</v>
      </c>
      <c r="E467" s="6" t="s">
        <v>4</v>
      </c>
      <c r="F467" s="27">
        <v>0</v>
      </c>
    </row>
    <row r="468" spans="2:6" x14ac:dyDescent="0.25">
      <c r="B468" s="6" t="s">
        <v>45</v>
      </c>
      <c r="C468" s="6">
        <v>2005</v>
      </c>
      <c r="D468" s="6" t="s">
        <v>30</v>
      </c>
      <c r="E468" s="6" t="s">
        <v>4</v>
      </c>
      <c r="F468" s="27">
        <v>0</v>
      </c>
    </row>
    <row r="469" spans="2:6" x14ac:dyDescent="0.25">
      <c r="B469" s="6" t="s">
        <v>45</v>
      </c>
      <c r="C469" s="6">
        <v>2005</v>
      </c>
      <c r="D469" s="6" t="s">
        <v>31</v>
      </c>
      <c r="E469" s="6" t="s">
        <v>4</v>
      </c>
      <c r="F469" s="27">
        <v>0</v>
      </c>
    </row>
    <row r="470" spans="2:6" x14ac:dyDescent="0.25">
      <c r="B470" s="6" t="s">
        <v>45</v>
      </c>
      <c r="C470" s="6">
        <v>2005</v>
      </c>
      <c r="D470" s="6" t="s">
        <v>32</v>
      </c>
      <c r="E470" s="6" t="s">
        <v>4</v>
      </c>
      <c r="F470" s="27">
        <v>2.2155314435039482E-2</v>
      </c>
    </row>
    <row r="471" spans="2:6" x14ac:dyDescent="0.25">
      <c r="B471" s="6" t="s">
        <v>45</v>
      </c>
      <c r="C471" s="6">
        <v>2004</v>
      </c>
      <c r="D471" s="6" t="s">
        <v>7</v>
      </c>
      <c r="E471" s="6" t="s">
        <v>3</v>
      </c>
      <c r="F471" s="27">
        <v>8.5938752605419277E-2</v>
      </c>
    </row>
    <row r="472" spans="2:6" x14ac:dyDescent="0.25">
      <c r="B472" s="6" t="s">
        <v>45</v>
      </c>
      <c r="C472" s="6">
        <v>2004</v>
      </c>
      <c r="D472" s="6" t="s">
        <v>8</v>
      </c>
      <c r="E472" s="6" t="s">
        <v>3</v>
      </c>
      <c r="F472" s="27">
        <v>6.9183902517235857E-2</v>
      </c>
    </row>
    <row r="473" spans="2:6" x14ac:dyDescent="0.25">
      <c r="B473" s="6" t="s">
        <v>45</v>
      </c>
      <c r="C473" s="6">
        <v>2004</v>
      </c>
      <c r="D473" s="6" t="s">
        <v>9</v>
      </c>
      <c r="E473" s="6" t="s">
        <v>3</v>
      </c>
      <c r="F473" s="27">
        <v>8.2651915985249319E-2</v>
      </c>
    </row>
    <row r="474" spans="2:6" x14ac:dyDescent="0.25">
      <c r="B474" s="6" t="s">
        <v>45</v>
      </c>
      <c r="C474" s="6">
        <v>2004</v>
      </c>
      <c r="D474" s="6" t="s">
        <v>10</v>
      </c>
      <c r="E474" s="6" t="s">
        <v>3</v>
      </c>
      <c r="F474" s="27">
        <v>5.6878306878306875E-2</v>
      </c>
    </row>
    <row r="475" spans="2:6" x14ac:dyDescent="0.25">
      <c r="B475" s="6" t="s">
        <v>45</v>
      </c>
      <c r="C475" s="6">
        <v>2004</v>
      </c>
      <c r="D475" s="6" t="s">
        <v>11</v>
      </c>
      <c r="E475" s="6" t="s">
        <v>3</v>
      </c>
      <c r="F475" s="27">
        <v>3.2427449094115761E-2</v>
      </c>
    </row>
    <row r="476" spans="2:6" x14ac:dyDescent="0.25">
      <c r="B476" s="6" t="s">
        <v>45</v>
      </c>
      <c r="C476" s="6">
        <v>2004</v>
      </c>
      <c r="D476" s="6" t="s">
        <v>12</v>
      </c>
      <c r="E476" s="6" t="s">
        <v>3</v>
      </c>
      <c r="F476" s="27">
        <v>5.1707551707551704E-3</v>
      </c>
    </row>
    <row r="477" spans="2:6" x14ac:dyDescent="0.25">
      <c r="B477" s="6" t="s">
        <v>45</v>
      </c>
      <c r="C477" s="6">
        <v>2004</v>
      </c>
      <c r="D477" s="6" t="s">
        <v>13</v>
      </c>
      <c r="E477" s="6" t="s">
        <v>3</v>
      </c>
      <c r="F477" s="27">
        <v>5.8120891454224791E-3</v>
      </c>
    </row>
    <row r="478" spans="2:6" x14ac:dyDescent="0.25">
      <c r="B478" s="6" t="s">
        <v>45</v>
      </c>
      <c r="C478" s="6">
        <v>2004</v>
      </c>
      <c r="D478" s="6" t="s">
        <v>14</v>
      </c>
      <c r="E478" s="6" t="s">
        <v>3</v>
      </c>
      <c r="F478" s="27">
        <v>4.1285874619207956E-2</v>
      </c>
    </row>
    <row r="479" spans="2:6" x14ac:dyDescent="0.25">
      <c r="B479" s="6" t="s">
        <v>45</v>
      </c>
      <c r="C479" s="6">
        <v>2004</v>
      </c>
      <c r="D479" s="6" t="s">
        <v>15</v>
      </c>
      <c r="E479" s="6" t="s">
        <v>3</v>
      </c>
      <c r="F479" s="27">
        <v>1.0181176847843514E-2</v>
      </c>
    </row>
    <row r="480" spans="2:6" x14ac:dyDescent="0.25">
      <c r="B480" s="6" t="s">
        <v>45</v>
      </c>
      <c r="C480" s="6">
        <v>2004</v>
      </c>
      <c r="D480" s="6" t="s">
        <v>16</v>
      </c>
      <c r="E480" s="6" t="s">
        <v>3</v>
      </c>
      <c r="F480" s="27">
        <v>0.21460638127304793</v>
      </c>
    </row>
    <row r="481" spans="2:6" x14ac:dyDescent="0.25">
      <c r="B481" s="6" t="s">
        <v>45</v>
      </c>
      <c r="C481" s="6">
        <v>2004</v>
      </c>
      <c r="D481" s="6" t="s">
        <v>17</v>
      </c>
      <c r="E481" s="6" t="s">
        <v>3</v>
      </c>
      <c r="F481" s="27">
        <v>8.6980920314253651E-3</v>
      </c>
    </row>
    <row r="482" spans="2:6" x14ac:dyDescent="0.25">
      <c r="B482" s="6" t="s">
        <v>45</v>
      </c>
      <c r="C482" s="6">
        <v>2004</v>
      </c>
      <c r="D482" s="6" t="s">
        <v>18</v>
      </c>
      <c r="E482" s="6" t="s">
        <v>3</v>
      </c>
      <c r="F482" s="27">
        <v>8.1208914542247879E-2</v>
      </c>
    </row>
    <row r="483" spans="2:6" x14ac:dyDescent="0.25">
      <c r="B483" s="6" t="s">
        <v>45</v>
      </c>
      <c r="C483" s="6">
        <v>2004</v>
      </c>
      <c r="D483" s="6" t="s">
        <v>19</v>
      </c>
      <c r="E483" s="6" t="s">
        <v>3</v>
      </c>
      <c r="F483" s="27">
        <v>5.8722142055475386E-2</v>
      </c>
    </row>
    <row r="484" spans="2:6" x14ac:dyDescent="0.25">
      <c r="B484" s="6" t="s">
        <v>45</v>
      </c>
      <c r="C484" s="6">
        <v>2004</v>
      </c>
      <c r="D484" s="6" t="s">
        <v>20</v>
      </c>
      <c r="E484" s="6" t="s">
        <v>3</v>
      </c>
      <c r="F484" s="27">
        <v>4.312970979637646E-2</v>
      </c>
    </row>
    <row r="485" spans="2:6" x14ac:dyDescent="0.25">
      <c r="B485" s="6" t="s">
        <v>45</v>
      </c>
      <c r="C485" s="6">
        <v>2004</v>
      </c>
      <c r="D485" s="6" t="s">
        <v>21</v>
      </c>
      <c r="E485" s="6" t="s">
        <v>3</v>
      </c>
      <c r="F485" s="27">
        <v>2.5172358505691838E-2</v>
      </c>
    </row>
    <row r="486" spans="2:6" x14ac:dyDescent="0.25">
      <c r="B486" s="6" t="s">
        <v>45</v>
      </c>
      <c r="C486" s="6">
        <v>2004</v>
      </c>
      <c r="D486" s="6" t="s">
        <v>22</v>
      </c>
      <c r="E486" s="6" t="s">
        <v>3</v>
      </c>
      <c r="F486" s="27">
        <v>1.406926406926407E-2</v>
      </c>
    </row>
    <row r="487" spans="2:6" x14ac:dyDescent="0.25">
      <c r="B487" s="6" t="s">
        <v>45</v>
      </c>
      <c r="C487" s="6">
        <v>2004</v>
      </c>
      <c r="D487" s="6" t="s">
        <v>23</v>
      </c>
      <c r="E487" s="6" t="s">
        <v>3</v>
      </c>
      <c r="F487" s="27">
        <v>0</v>
      </c>
    </row>
    <row r="488" spans="2:6" x14ac:dyDescent="0.25">
      <c r="B488" s="6" t="s">
        <v>45</v>
      </c>
      <c r="C488" s="6">
        <v>2004</v>
      </c>
      <c r="D488" s="6" t="s">
        <v>24</v>
      </c>
      <c r="E488" s="6" t="s">
        <v>3</v>
      </c>
      <c r="F488" s="27">
        <v>4.1285874619207956E-2</v>
      </c>
    </row>
    <row r="489" spans="2:6" x14ac:dyDescent="0.25">
      <c r="B489" s="6" t="s">
        <v>45</v>
      </c>
      <c r="C489" s="6">
        <v>2004</v>
      </c>
      <c r="D489" s="6" t="s">
        <v>25</v>
      </c>
      <c r="E489" s="6" t="s">
        <v>3</v>
      </c>
      <c r="F489" s="27">
        <v>2.9381112714446048E-2</v>
      </c>
    </row>
    <row r="490" spans="2:6" x14ac:dyDescent="0.25">
      <c r="B490" s="6" t="s">
        <v>45</v>
      </c>
      <c r="C490" s="6">
        <v>2004</v>
      </c>
      <c r="D490" s="6" t="s">
        <v>26</v>
      </c>
      <c r="E490" s="6" t="s">
        <v>3</v>
      </c>
      <c r="F490" s="27">
        <v>4.4572711239377907E-2</v>
      </c>
    </row>
    <row r="491" spans="2:6" x14ac:dyDescent="0.25">
      <c r="B491" s="6" t="s">
        <v>45</v>
      </c>
      <c r="C491" s="6">
        <v>2004</v>
      </c>
      <c r="D491" s="6" t="s">
        <v>27</v>
      </c>
      <c r="E491" s="6" t="s">
        <v>3</v>
      </c>
      <c r="F491" s="27">
        <v>0</v>
      </c>
    </row>
    <row r="492" spans="2:6" x14ac:dyDescent="0.25">
      <c r="B492" s="6" t="s">
        <v>45</v>
      </c>
      <c r="C492" s="6">
        <v>2004</v>
      </c>
      <c r="D492" s="6" t="s">
        <v>28</v>
      </c>
      <c r="E492" s="6" t="s">
        <v>3</v>
      </c>
      <c r="F492" s="27">
        <v>0</v>
      </c>
    </row>
    <row r="493" spans="2:6" x14ac:dyDescent="0.25">
      <c r="B493" s="6" t="s">
        <v>45</v>
      </c>
      <c r="C493" s="6">
        <v>2004</v>
      </c>
      <c r="D493" s="6" t="s">
        <v>29</v>
      </c>
      <c r="E493" s="6" t="s">
        <v>3</v>
      </c>
      <c r="F493" s="27">
        <v>2.6695526695526696E-2</v>
      </c>
    </row>
    <row r="494" spans="2:6" x14ac:dyDescent="0.25">
      <c r="B494" s="6" t="s">
        <v>45</v>
      </c>
      <c r="C494" s="6">
        <v>2004</v>
      </c>
      <c r="D494" s="6" t="s">
        <v>30</v>
      </c>
      <c r="E494" s="6" t="s">
        <v>3</v>
      </c>
      <c r="F494" s="27">
        <v>3.968253968253968E-3</v>
      </c>
    </row>
    <row r="495" spans="2:6" x14ac:dyDescent="0.25">
      <c r="B495" s="6" t="s">
        <v>45</v>
      </c>
      <c r="C495" s="6">
        <v>2004</v>
      </c>
      <c r="D495" s="6" t="s">
        <v>31</v>
      </c>
      <c r="E495" s="6" t="s">
        <v>3</v>
      </c>
      <c r="F495" s="27">
        <v>0</v>
      </c>
    </row>
    <row r="496" spans="2:6" x14ac:dyDescent="0.25">
      <c r="B496" s="6" t="s">
        <v>45</v>
      </c>
      <c r="C496" s="6">
        <v>2004</v>
      </c>
      <c r="D496" s="6" t="s">
        <v>32</v>
      </c>
      <c r="E496" s="6" t="s">
        <v>3</v>
      </c>
      <c r="F496" s="27">
        <v>1.8959435626102292E-2</v>
      </c>
    </row>
    <row r="497" spans="2:6" x14ac:dyDescent="0.25">
      <c r="B497" s="6" t="s">
        <v>45</v>
      </c>
      <c r="C497" s="6">
        <v>2004</v>
      </c>
      <c r="D497" s="6" t="s">
        <v>7</v>
      </c>
      <c r="E497" s="6" t="s">
        <v>4</v>
      </c>
      <c r="F497" s="27">
        <v>0.11656033287101249</v>
      </c>
    </row>
    <row r="498" spans="2:6" x14ac:dyDescent="0.25">
      <c r="B498" s="6" t="s">
        <v>45</v>
      </c>
      <c r="C498" s="6">
        <v>2004</v>
      </c>
      <c r="D498" s="6" t="s">
        <v>8</v>
      </c>
      <c r="E498" s="6" t="s">
        <v>4</v>
      </c>
      <c r="F498" s="27">
        <v>2.7018030513176146E-2</v>
      </c>
    </row>
    <row r="499" spans="2:6" x14ac:dyDescent="0.25">
      <c r="B499" s="6" t="s">
        <v>45</v>
      </c>
      <c r="C499" s="6">
        <v>2004</v>
      </c>
      <c r="D499" s="6" t="s">
        <v>9</v>
      </c>
      <c r="E499" s="6" t="s">
        <v>4</v>
      </c>
      <c r="F499" s="27">
        <v>0.10097087378640776</v>
      </c>
    </row>
    <row r="500" spans="2:6" x14ac:dyDescent="0.25">
      <c r="B500" s="6" t="s">
        <v>45</v>
      </c>
      <c r="C500" s="6">
        <v>2004</v>
      </c>
      <c r="D500" s="6" t="s">
        <v>10</v>
      </c>
      <c r="E500" s="6" t="s">
        <v>4</v>
      </c>
      <c r="F500" s="27">
        <v>0</v>
      </c>
    </row>
    <row r="501" spans="2:6" x14ac:dyDescent="0.25">
      <c r="B501" s="6" t="s">
        <v>45</v>
      </c>
      <c r="C501" s="6">
        <v>2004</v>
      </c>
      <c r="D501" s="6" t="s">
        <v>11</v>
      </c>
      <c r="E501" s="6" t="s">
        <v>4</v>
      </c>
      <c r="F501" s="27">
        <v>0.1137864077669903</v>
      </c>
    </row>
    <row r="502" spans="2:6" x14ac:dyDescent="0.25">
      <c r="B502" s="6" t="s">
        <v>45</v>
      </c>
      <c r="C502" s="6">
        <v>2004</v>
      </c>
      <c r="D502" s="6" t="s">
        <v>12</v>
      </c>
      <c r="E502" s="6" t="s">
        <v>4</v>
      </c>
      <c r="F502" s="27">
        <v>0</v>
      </c>
    </row>
    <row r="503" spans="2:6" x14ac:dyDescent="0.25">
      <c r="B503" s="6" t="s">
        <v>45</v>
      </c>
      <c r="C503" s="6">
        <v>2004</v>
      </c>
      <c r="D503" s="6" t="s">
        <v>13</v>
      </c>
      <c r="E503" s="6" t="s">
        <v>4</v>
      </c>
      <c r="F503" s="27">
        <v>5.2482662968099864E-2</v>
      </c>
    </row>
    <row r="504" spans="2:6" x14ac:dyDescent="0.25">
      <c r="B504" s="6" t="s">
        <v>45</v>
      </c>
      <c r="C504" s="6">
        <v>2004</v>
      </c>
      <c r="D504" s="6" t="s">
        <v>14</v>
      </c>
      <c r="E504" s="6" t="s">
        <v>4</v>
      </c>
      <c r="F504" s="27">
        <v>4.5436893203883492E-2</v>
      </c>
    </row>
    <row r="505" spans="2:6" x14ac:dyDescent="0.25">
      <c r="B505" s="6" t="s">
        <v>45</v>
      </c>
      <c r="C505" s="6">
        <v>2004</v>
      </c>
      <c r="D505" s="6" t="s">
        <v>15</v>
      </c>
      <c r="E505" s="6" t="s">
        <v>4</v>
      </c>
      <c r="F505" s="27">
        <v>4.4604715672676841E-2</v>
      </c>
    </row>
    <row r="506" spans="2:6" x14ac:dyDescent="0.25">
      <c r="B506" s="6" t="s">
        <v>45</v>
      </c>
      <c r="C506" s="6">
        <v>2004</v>
      </c>
      <c r="D506" s="6" t="s">
        <v>16</v>
      </c>
      <c r="E506" s="6" t="s">
        <v>4</v>
      </c>
      <c r="F506" s="27">
        <v>7.2954230235783638E-2</v>
      </c>
    </row>
    <row r="507" spans="2:6" x14ac:dyDescent="0.25">
      <c r="B507" s="6" t="s">
        <v>45</v>
      </c>
      <c r="C507" s="6">
        <v>2004</v>
      </c>
      <c r="D507" s="6" t="s">
        <v>17</v>
      </c>
      <c r="E507" s="6" t="s">
        <v>4</v>
      </c>
      <c r="F507" s="27">
        <v>2.3300970873786409E-2</v>
      </c>
    </row>
    <row r="508" spans="2:6" x14ac:dyDescent="0.25">
      <c r="B508" s="6" t="s">
        <v>45</v>
      </c>
      <c r="C508" s="6">
        <v>2004</v>
      </c>
      <c r="D508" s="6" t="s">
        <v>18</v>
      </c>
      <c r="E508" s="6" t="s">
        <v>4</v>
      </c>
      <c r="F508" s="27">
        <v>6.4909847434119275E-2</v>
      </c>
    </row>
    <row r="509" spans="2:6" x14ac:dyDescent="0.25">
      <c r="B509" s="6" t="s">
        <v>45</v>
      </c>
      <c r="C509" s="6">
        <v>2004</v>
      </c>
      <c r="D509" s="6" t="s">
        <v>19</v>
      </c>
      <c r="E509" s="6" t="s">
        <v>4</v>
      </c>
      <c r="F509" s="27">
        <v>9.314840499306519E-2</v>
      </c>
    </row>
    <row r="510" spans="2:6" x14ac:dyDescent="0.25">
      <c r="B510" s="6" t="s">
        <v>45</v>
      </c>
      <c r="C510" s="6">
        <v>2004</v>
      </c>
      <c r="D510" s="6" t="s">
        <v>20</v>
      </c>
      <c r="E510" s="6" t="s">
        <v>4</v>
      </c>
      <c r="F510" s="27">
        <v>1.4535367545076283E-2</v>
      </c>
    </row>
    <row r="511" spans="2:6" x14ac:dyDescent="0.25">
      <c r="B511" s="6" t="s">
        <v>45</v>
      </c>
      <c r="C511" s="6">
        <v>2004</v>
      </c>
      <c r="D511" s="6" t="s">
        <v>21</v>
      </c>
      <c r="E511" s="6" t="s">
        <v>4</v>
      </c>
      <c r="F511" s="27">
        <v>2.9514563106796118E-2</v>
      </c>
    </row>
    <row r="512" spans="2:6" x14ac:dyDescent="0.25">
      <c r="B512" s="6" t="s">
        <v>45</v>
      </c>
      <c r="C512" s="6">
        <v>2004</v>
      </c>
      <c r="D512" s="6" t="s">
        <v>22</v>
      </c>
      <c r="E512" s="6" t="s">
        <v>4</v>
      </c>
      <c r="F512" s="27">
        <v>2.446601941747573E-2</v>
      </c>
    </row>
    <row r="513" spans="2:6" x14ac:dyDescent="0.25">
      <c r="B513" s="6" t="s">
        <v>45</v>
      </c>
      <c r="C513" s="6">
        <v>2004</v>
      </c>
      <c r="D513" s="6" t="s">
        <v>23</v>
      </c>
      <c r="E513" s="6" t="s">
        <v>4</v>
      </c>
      <c r="F513" s="27">
        <v>0</v>
      </c>
    </row>
    <row r="514" spans="2:6" x14ac:dyDescent="0.25">
      <c r="B514" s="6" t="s">
        <v>45</v>
      </c>
      <c r="C514" s="6">
        <v>2004</v>
      </c>
      <c r="D514" s="6" t="s">
        <v>24</v>
      </c>
      <c r="E514" s="6" t="s">
        <v>4</v>
      </c>
      <c r="F514" s="27">
        <v>2.446601941747573E-2</v>
      </c>
    </row>
    <row r="515" spans="2:6" x14ac:dyDescent="0.25">
      <c r="B515" s="6" t="s">
        <v>45</v>
      </c>
      <c r="C515" s="6">
        <v>2004</v>
      </c>
      <c r="D515" s="6" t="s">
        <v>25</v>
      </c>
      <c r="E515" s="6" t="s">
        <v>4</v>
      </c>
      <c r="F515" s="27">
        <v>8.8654646324549238E-2</v>
      </c>
    </row>
    <row r="516" spans="2:6" x14ac:dyDescent="0.25">
      <c r="B516" s="6" t="s">
        <v>45</v>
      </c>
      <c r="C516" s="6">
        <v>2004</v>
      </c>
      <c r="D516" s="6" t="s">
        <v>26</v>
      </c>
      <c r="E516" s="6" t="s">
        <v>4</v>
      </c>
      <c r="F516" s="27">
        <v>3.8169209431345351E-2</v>
      </c>
    </row>
    <row r="517" spans="2:6" x14ac:dyDescent="0.25">
      <c r="B517" s="6" t="s">
        <v>45</v>
      </c>
      <c r="C517" s="6">
        <v>2004</v>
      </c>
      <c r="D517" s="6" t="s">
        <v>27</v>
      </c>
      <c r="E517" s="6" t="s">
        <v>4</v>
      </c>
      <c r="F517" s="27">
        <v>0</v>
      </c>
    </row>
    <row r="518" spans="2:6" x14ac:dyDescent="0.25">
      <c r="B518" s="6" t="s">
        <v>45</v>
      </c>
      <c r="C518" s="6">
        <v>2004</v>
      </c>
      <c r="D518" s="6" t="s">
        <v>28</v>
      </c>
      <c r="E518" s="6" t="s">
        <v>4</v>
      </c>
      <c r="F518" s="27">
        <v>5.3814147018030516E-3</v>
      </c>
    </row>
    <row r="519" spans="2:6" x14ac:dyDescent="0.25">
      <c r="B519" s="6" t="s">
        <v>45</v>
      </c>
      <c r="C519" s="6">
        <v>2004</v>
      </c>
      <c r="D519" s="6" t="s">
        <v>29</v>
      </c>
      <c r="E519" s="6" t="s">
        <v>4</v>
      </c>
      <c r="F519" s="27">
        <v>0</v>
      </c>
    </row>
    <row r="520" spans="2:6" x14ac:dyDescent="0.25">
      <c r="B520" s="6" t="s">
        <v>45</v>
      </c>
      <c r="C520" s="6">
        <v>2004</v>
      </c>
      <c r="D520" s="6" t="s">
        <v>30</v>
      </c>
      <c r="E520" s="6" t="s">
        <v>4</v>
      </c>
      <c r="F520" s="27">
        <v>0</v>
      </c>
    </row>
    <row r="521" spans="2:6" x14ac:dyDescent="0.25">
      <c r="B521" s="6" t="s">
        <v>45</v>
      </c>
      <c r="C521" s="6">
        <v>2004</v>
      </c>
      <c r="D521" s="6" t="s">
        <v>31</v>
      </c>
      <c r="E521" s="6" t="s">
        <v>4</v>
      </c>
      <c r="F521" s="27">
        <v>0</v>
      </c>
    </row>
    <row r="522" spans="2:6" x14ac:dyDescent="0.25">
      <c r="B522" s="6" t="s">
        <v>45</v>
      </c>
      <c r="C522" s="6">
        <v>2004</v>
      </c>
      <c r="D522" s="6" t="s">
        <v>32</v>
      </c>
      <c r="E522" s="6" t="s">
        <v>4</v>
      </c>
      <c r="F522" s="27">
        <v>1.9639389736477116E-2</v>
      </c>
    </row>
    <row r="523" spans="2:6" x14ac:dyDescent="0.25">
      <c r="B523" s="6" t="s">
        <v>45</v>
      </c>
      <c r="C523" s="6">
        <v>2003</v>
      </c>
      <c r="D523" s="6" t="s">
        <v>7</v>
      </c>
      <c r="E523" s="6" t="s">
        <v>3</v>
      </c>
      <c r="F523" s="27">
        <v>7.9580790049522052E-2</v>
      </c>
    </row>
    <row r="524" spans="2:6" x14ac:dyDescent="0.25">
      <c r="B524" s="6" t="s">
        <v>45</v>
      </c>
      <c r="C524" s="6">
        <v>2003</v>
      </c>
      <c r="D524" s="6" t="s">
        <v>8</v>
      </c>
      <c r="E524" s="6" t="s">
        <v>3</v>
      </c>
      <c r="F524" s="27">
        <v>7.2613152136358397E-2</v>
      </c>
    </row>
    <row r="525" spans="2:6" x14ac:dyDescent="0.25">
      <c r="B525" s="6" t="s">
        <v>45</v>
      </c>
      <c r="C525" s="6">
        <v>2003</v>
      </c>
      <c r="D525" s="6" t="s">
        <v>9</v>
      </c>
      <c r="E525" s="6" t="s">
        <v>3</v>
      </c>
      <c r="F525" s="27">
        <v>7.9695957618334673E-2</v>
      </c>
    </row>
    <row r="526" spans="2:6" x14ac:dyDescent="0.25">
      <c r="B526" s="6" t="s">
        <v>45</v>
      </c>
      <c r="C526" s="6">
        <v>2003</v>
      </c>
      <c r="D526" s="6" t="s">
        <v>10</v>
      </c>
      <c r="E526" s="6" t="s">
        <v>3</v>
      </c>
      <c r="F526" s="27">
        <v>4.7679373488425658E-2</v>
      </c>
    </row>
    <row r="527" spans="2:6" x14ac:dyDescent="0.25">
      <c r="B527" s="6" t="s">
        <v>45</v>
      </c>
      <c r="C527" s="6">
        <v>2003</v>
      </c>
      <c r="D527" s="6" t="s">
        <v>11</v>
      </c>
      <c r="E527" s="6" t="s">
        <v>3</v>
      </c>
      <c r="F527" s="27">
        <v>2.1824254289991938E-2</v>
      </c>
    </row>
    <row r="528" spans="2:6" x14ac:dyDescent="0.25">
      <c r="B528" s="6" t="s">
        <v>45</v>
      </c>
      <c r="C528" s="6">
        <v>2003</v>
      </c>
      <c r="D528" s="6" t="s">
        <v>12</v>
      </c>
      <c r="E528" s="6" t="s">
        <v>3</v>
      </c>
      <c r="F528" s="27">
        <v>3.9156973396291608E-3</v>
      </c>
    </row>
    <row r="529" spans="2:6" x14ac:dyDescent="0.25">
      <c r="B529" s="6" t="s">
        <v>45</v>
      </c>
      <c r="C529" s="6">
        <v>2003</v>
      </c>
      <c r="D529" s="6" t="s">
        <v>13</v>
      </c>
      <c r="E529" s="6" t="s">
        <v>3</v>
      </c>
      <c r="F529" s="27">
        <v>8.9830703673845439E-3</v>
      </c>
    </row>
    <row r="530" spans="2:6" x14ac:dyDescent="0.25">
      <c r="B530" s="6" t="s">
        <v>45</v>
      </c>
      <c r="C530" s="6">
        <v>2003</v>
      </c>
      <c r="D530" s="6" t="s">
        <v>14</v>
      </c>
      <c r="E530" s="6" t="s">
        <v>3</v>
      </c>
      <c r="F530" s="27">
        <v>3.6623286882413911E-2</v>
      </c>
    </row>
    <row r="531" spans="2:6" x14ac:dyDescent="0.25">
      <c r="B531" s="6" t="s">
        <v>45</v>
      </c>
      <c r="C531" s="6">
        <v>2003</v>
      </c>
      <c r="D531" s="6" t="s">
        <v>15</v>
      </c>
      <c r="E531" s="6" t="s">
        <v>3</v>
      </c>
      <c r="F531" s="27">
        <v>4.3763676148796497E-3</v>
      </c>
    </row>
    <row r="532" spans="2:6" x14ac:dyDescent="0.25">
      <c r="B532" s="6" t="s">
        <v>45</v>
      </c>
      <c r="C532" s="6">
        <v>2003</v>
      </c>
      <c r="D532" s="6" t="s">
        <v>16</v>
      </c>
      <c r="E532" s="6" t="s">
        <v>3</v>
      </c>
      <c r="F532" s="27">
        <v>0.21663019693654267</v>
      </c>
    </row>
    <row r="533" spans="2:6" x14ac:dyDescent="0.25">
      <c r="B533" s="6" t="s">
        <v>45</v>
      </c>
      <c r="C533" s="6">
        <v>2003</v>
      </c>
      <c r="D533" s="6" t="s">
        <v>17</v>
      </c>
      <c r="E533" s="6" t="s">
        <v>3</v>
      </c>
      <c r="F533" s="27">
        <v>1.0768167683980191E-2</v>
      </c>
    </row>
    <row r="534" spans="2:6" x14ac:dyDescent="0.25">
      <c r="B534" s="6" t="s">
        <v>45</v>
      </c>
      <c r="C534" s="6">
        <v>2003</v>
      </c>
      <c r="D534" s="6" t="s">
        <v>18</v>
      </c>
      <c r="E534" s="6" t="s">
        <v>3</v>
      </c>
      <c r="F534" s="27">
        <v>8.6778763100310949E-2</v>
      </c>
    </row>
    <row r="535" spans="2:6" x14ac:dyDescent="0.25">
      <c r="B535" s="6" t="s">
        <v>45</v>
      </c>
      <c r="C535" s="6">
        <v>2003</v>
      </c>
      <c r="D535" s="6" t="s">
        <v>19</v>
      </c>
      <c r="E535" s="6" t="s">
        <v>3</v>
      </c>
      <c r="F535" s="27">
        <v>7.1288725095013245E-2</v>
      </c>
    </row>
    <row r="536" spans="2:6" x14ac:dyDescent="0.25">
      <c r="B536" s="6" t="s">
        <v>45</v>
      </c>
      <c r="C536" s="6">
        <v>2003</v>
      </c>
      <c r="D536" s="6" t="s">
        <v>20</v>
      </c>
      <c r="E536" s="6" t="s">
        <v>3</v>
      </c>
      <c r="F536" s="27">
        <v>4.9291719451802371E-2</v>
      </c>
    </row>
    <row r="537" spans="2:6" x14ac:dyDescent="0.25">
      <c r="B537" s="6" t="s">
        <v>45</v>
      </c>
      <c r="C537" s="6">
        <v>2003</v>
      </c>
      <c r="D537" s="6" t="s">
        <v>21</v>
      </c>
      <c r="E537" s="6" t="s">
        <v>3</v>
      </c>
      <c r="F537" s="27">
        <v>1.8196475872394334E-2</v>
      </c>
    </row>
    <row r="538" spans="2:6" x14ac:dyDescent="0.25">
      <c r="B538" s="6" t="s">
        <v>45</v>
      </c>
      <c r="C538" s="6">
        <v>2003</v>
      </c>
      <c r="D538" s="6" t="s">
        <v>22</v>
      </c>
      <c r="E538" s="6" t="s">
        <v>3</v>
      </c>
      <c r="F538" s="27">
        <v>1.0307497408729702E-2</v>
      </c>
    </row>
    <row r="539" spans="2:6" x14ac:dyDescent="0.25">
      <c r="B539" s="6" t="s">
        <v>45</v>
      </c>
      <c r="C539" s="6">
        <v>2003</v>
      </c>
      <c r="D539" s="6" t="s">
        <v>23</v>
      </c>
      <c r="E539" s="6" t="s">
        <v>3</v>
      </c>
      <c r="F539" s="27">
        <v>0</v>
      </c>
    </row>
    <row r="540" spans="2:6" x14ac:dyDescent="0.25">
      <c r="B540" s="6" t="s">
        <v>45</v>
      </c>
      <c r="C540" s="6">
        <v>2003</v>
      </c>
      <c r="D540" s="6" t="s">
        <v>24</v>
      </c>
      <c r="E540" s="6" t="s">
        <v>3</v>
      </c>
      <c r="F540" s="27">
        <v>3.5644362547506622E-2</v>
      </c>
    </row>
    <row r="541" spans="2:6" x14ac:dyDescent="0.25">
      <c r="B541" s="6" t="s">
        <v>45</v>
      </c>
      <c r="C541" s="6">
        <v>2003</v>
      </c>
      <c r="D541" s="6" t="s">
        <v>25</v>
      </c>
      <c r="E541" s="6" t="s">
        <v>3</v>
      </c>
      <c r="F541" s="27">
        <v>4.3475757226764944E-2</v>
      </c>
    </row>
    <row r="542" spans="2:6" x14ac:dyDescent="0.25">
      <c r="B542" s="6" t="s">
        <v>45</v>
      </c>
      <c r="C542" s="6">
        <v>2003</v>
      </c>
      <c r="D542" s="6" t="s">
        <v>26</v>
      </c>
      <c r="E542" s="6" t="s">
        <v>3</v>
      </c>
      <c r="F542" s="27">
        <v>4.9464470805021303E-2</v>
      </c>
    </row>
    <row r="543" spans="2:6" x14ac:dyDescent="0.25">
      <c r="B543" s="6" t="s">
        <v>45</v>
      </c>
      <c r="C543" s="6">
        <v>2003</v>
      </c>
      <c r="D543" s="6" t="s">
        <v>27</v>
      </c>
      <c r="E543" s="6" t="s">
        <v>3</v>
      </c>
      <c r="F543" s="27">
        <v>0</v>
      </c>
    </row>
    <row r="544" spans="2:6" x14ac:dyDescent="0.25">
      <c r="B544" s="6" t="s">
        <v>45</v>
      </c>
      <c r="C544" s="6">
        <v>2003</v>
      </c>
      <c r="D544" s="6" t="s">
        <v>28</v>
      </c>
      <c r="E544" s="6" t="s">
        <v>3</v>
      </c>
      <c r="F544" s="27">
        <v>0</v>
      </c>
    </row>
    <row r="545" spans="2:6" x14ac:dyDescent="0.25">
      <c r="B545" s="6" t="s">
        <v>45</v>
      </c>
      <c r="C545" s="6">
        <v>2003</v>
      </c>
      <c r="D545" s="6" t="s">
        <v>29</v>
      </c>
      <c r="E545" s="6" t="s">
        <v>3</v>
      </c>
      <c r="F545" s="27">
        <v>3.2534838189565818E-2</v>
      </c>
    </row>
    <row r="546" spans="2:6" x14ac:dyDescent="0.25">
      <c r="B546" s="6" t="s">
        <v>45</v>
      </c>
      <c r="C546" s="6">
        <v>2003</v>
      </c>
      <c r="D546" s="6" t="s">
        <v>30</v>
      </c>
      <c r="E546" s="6" t="s">
        <v>3</v>
      </c>
      <c r="F546" s="27">
        <v>0</v>
      </c>
    </row>
    <row r="547" spans="2:6" x14ac:dyDescent="0.25">
      <c r="B547" s="6" t="s">
        <v>45</v>
      </c>
      <c r="C547" s="6">
        <v>2003</v>
      </c>
      <c r="D547" s="6" t="s">
        <v>31</v>
      </c>
      <c r="E547" s="6" t="s">
        <v>3</v>
      </c>
      <c r="F547" s="27">
        <v>0</v>
      </c>
    </row>
    <row r="548" spans="2:6" x14ac:dyDescent="0.25">
      <c r="B548" s="6" t="s">
        <v>45</v>
      </c>
      <c r="C548" s="6">
        <v>2003</v>
      </c>
      <c r="D548" s="6" t="s">
        <v>32</v>
      </c>
      <c r="E548" s="6" t="s">
        <v>3</v>
      </c>
      <c r="F548" s="27">
        <v>2.0327075895427846E-2</v>
      </c>
    </row>
    <row r="549" spans="2:6" x14ac:dyDescent="0.25">
      <c r="B549" s="6" t="s">
        <v>45</v>
      </c>
      <c r="C549" s="6">
        <v>2003</v>
      </c>
      <c r="D549" s="6" t="s">
        <v>7</v>
      </c>
      <c r="E549" s="6" t="s">
        <v>4</v>
      </c>
      <c r="F549" s="27">
        <v>0.10925173320583313</v>
      </c>
    </row>
    <row r="550" spans="2:6" x14ac:dyDescent="0.25">
      <c r="B550" s="6" t="s">
        <v>45</v>
      </c>
      <c r="C550" s="6">
        <v>2003</v>
      </c>
      <c r="D550" s="6" t="s">
        <v>8</v>
      </c>
      <c r="E550" s="6" t="s">
        <v>4</v>
      </c>
      <c r="F550" s="27">
        <v>2.6854729460514783E-2</v>
      </c>
    </row>
    <row r="551" spans="2:6" x14ac:dyDescent="0.25">
      <c r="B551" s="6" t="s">
        <v>45</v>
      </c>
      <c r="C551" s="6">
        <v>2003</v>
      </c>
      <c r="D551" s="6" t="s">
        <v>9</v>
      </c>
      <c r="E551" s="6" t="s">
        <v>4</v>
      </c>
      <c r="F551" s="27">
        <v>0.10909235795680931</v>
      </c>
    </row>
    <row r="552" spans="2:6" x14ac:dyDescent="0.25">
      <c r="B552" s="6" t="s">
        <v>45</v>
      </c>
      <c r="C552" s="6">
        <v>2003</v>
      </c>
      <c r="D552" s="6" t="s">
        <v>10</v>
      </c>
      <c r="E552" s="6" t="s">
        <v>4</v>
      </c>
      <c r="F552" s="27">
        <v>4.940632719738625E-3</v>
      </c>
    </row>
    <row r="553" spans="2:6" x14ac:dyDescent="0.25">
      <c r="B553" s="6" t="s">
        <v>45</v>
      </c>
      <c r="C553" s="6">
        <v>2003</v>
      </c>
      <c r="D553" s="6" t="s">
        <v>11</v>
      </c>
      <c r="E553" s="6" t="s">
        <v>4</v>
      </c>
      <c r="F553" s="27">
        <v>0.13244083193879991</v>
      </c>
    </row>
    <row r="554" spans="2:6" x14ac:dyDescent="0.25">
      <c r="B554" s="6" t="s">
        <v>45</v>
      </c>
      <c r="C554" s="6">
        <v>2003</v>
      </c>
      <c r="D554" s="6" t="s">
        <v>12</v>
      </c>
      <c r="E554" s="6" t="s">
        <v>4</v>
      </c>
      <c r="F554" s="27">
        <v>0</v>
      </c>
    </row>
    <row r="555" spans="2:6" x14ac:dyDescent="0.25">
      <c r="B555" s="6" t="s">
        <v>45</v>
      </c>
      <c r="C555" s="6">
        <v>2003</v>
      </c>
      <c r="D555" s="6" t="s">
        <v>13</v>
      </c>
      <c r="E555" s="6" t="s">
        <v>4</v>
      </c>
      <c r="F555" s="27">
        <v>6.900948282731692E-2</v>
      </c>
    </row>
    <row r="556" spans="2:6" x14ac:dyDescent="0.25">
      <c r="B556" s="6" t="s">
        <v>45</v>
      </c>
      <c r="C556" s="6">
        <v>2003</v>
      </c>
      <c r="D556" s="6" t="s">
        <v>14</v>
      </c>
      <c r="E556" s="6" t="s">
        <v>4</v>
      </c>
      <c r="F556" s="27">
        <v>3.3946928042075067E-2</v>
      </c>
    </row>
    <row r="557" spans="2:6" x14ac:dyDescent="0.25">
      <c r="B557" s="6" t="s">
        <v>45</v>
      </c>
      <c r="C557" s="6">
        <v>2003</v>
      </c>
      <c r="D557" s="6" t="s">
        <v>15</v>
      </c>
      <c r="E557" s="6" t="s">
        <v>4</v>
      </c>
      <c r="F557" s="27">
        <v>4.0481313252051954E-2</v>
      </c>
    </row>
    <row r="558" spans="2:6" x14ac:dyDescent="0.25">
      <c r="B558" s="6" t="s">
        <v>45</v>
      </c>
      <c r="C558" s="6">
        <v>2003</v>
      </c>
      <c r="D558" s="6" t="s">
        <v>16</v>
      </c>
      <c r="E558" s="6" t="s">
        <v>4</v>
      </c>
      <c r="F558" s="27">
        <v>9.0684516694557335E-2</v>
      </c>
    </row>
    <row r="559" spans="2:6" x14ac:dyDescent="0.25">
      <c r="B559" s="6" t="s">
        <v>45</v>
      </c>
      <c r="C559" s="6">
        <v>2003</v>
      </c>
      <c r="D559" s="6" t="s">
        <v>17</v>
      </c>
      <c r="E559" s="6" t="s">
        <v>4</v>
      </c>
      <c r="F559" s="27">
        <v>2.9803171567455575E-2</v>
      </c>
    </row>
    <row r="560" spans="2:6" x14ac:dyDescent="0.25">
      <c r="B560" s="6" t="s">
        <v>45</v>
      </c>
      <c r="C560" s="6">
        <v>2003</v>
      </c>
      <c r="D560" s="6" t="s">
        <v>18</v>
      </c>
      <c r="E560" s="6" t="s">
        <v>4</v>
      </c>
      <c r="F560" s="27">
        <v>6.6061040720376121E-2</v>
      </c>
    </row>
    <row r="561" spans="2:6" x14ac:dyDescent="0.25">
      <c r="B561" s="6" t="s">
        <v>45</v>
      </c>
      <c r="C561" s="6">
        <v>2003</v>
      </c>
      <c r="D561" s="6" t="s">
        <v>19</v>
      </c>
      <c r="E561" s="6" t="s">
        <v>4</v>
      </c>
      <c r="F561" s="27">
        <v>9.1879831062236031E-2</v>
      </c>
    </row>
    <row r="562" spans="2:6" x14ac:dyDescent="0.25">
      <c r="B562" s="6" t="s">
        <v>45</v>
      </c>
      <c r="C562" s="6">
        <v>2003</v>
      </c>
      <c r="D562" s="6" t="s">
        <v>20</v>
      </c>
      <c r="E562" s="6" t="s">
        <v>4</v>
      </c>
      <c r="F562" s="27">
        <v>1.6973464021037533E-2</v>
      </c>
    </row>
    <row r="563" spans="2:6" x14ac:dyDescent="0.25">
      <c r="B563" s="6" t="s">
        <v>45</v>
      </c>
      <c r="C563" s="6">
        <v>2003</v>
      </c>
      <c r="D563" s="6" t="s">
        <v>21</v>
      </c>
      <c r="E563" s="6" t="s">
        <v>4</v>
      </c>
      <c r="F563" s="27">
        <v>1.6335963024942227E-2</v>
      </c>
    </row>
    <row r="564" spans="2:6" x14ac:dyDescent="0.25">
      <c r="B564" s="6" t="s">
        <v>45</v>
      </c>
      <c r="C564" s="6">
        <v>2003</v>
      </c>
      <c r="D564" s="6" t="s">
        <v>22</v>
      </c>
      <c r="E564" s="6" t="s">
        <v>4</v>
      </c>
      <c r="F564" s="27">
        <v>2.1675033867240418E-2</v>
      </c>
    </row>
    <row r="565" spans="2:6" x14ac:dyDescent="0.25">
      <c r="B565" s="6" t="s">
        <v>45</v>
      </c>
      <c r="C565" s="6">
        <v>2003</v>
      </c>
      <c r="D565" s="6" t="s">
        <v>23</v>
      </c>
      <c r="E565" s="6" t="s">
        <v>4</v>
      </c>
      <c r="F565" s="27">
        <v>0</v>
      </c>
    </row>
    <row r="566" spans="2:6" x14ac:dyDescent="0.25">
      <c r="B566" s="6" t="s">
        <v>45</v>
      </c>
      <c r="C566" s="6">
        <v>2003</v>
      </c>
      <c r="D566" s="6" t="s">
        <v>24</v>
      </c>
      <c r="E566" s="6" t="s">
        <v>4</v>
      </c>
      <c r="F566" s="27">
        <v>2.4543788349669297E-2</v>
      </c>
    </row>
    <row r="567" spans="2:6" x14ac:dyDescent="0.25">
      <c r="B567" s="6" t="s">
        <v>45</v>
      </c>
      <c r="C567" s="6">
        <v>2003</v>
      </c>
      <c r="D567" s="6" t="s">
        <v>25</v>
      </c>
      <c r="E567" s="6" t="s">
        <v>4</v>
      </c>
      <c r="F567" s="27">
        <v>6.8212606582197785E-2</v>
      </c>
    </row>
    <row r="568" spans="2:6" x14ac:dyDescent="0.25">
      <c r="B568" s="6" t="s">
        <v>45</v>
      </c>
      <c r="C568" s="6">
        <v>2003</v>
      </c>
      <c r="D568" s="6" t="s">
        <v>26</v>
      </c>
      <c r="E568" s="6" t="s">
        <v>4</v>
      </c>
      <c r="F568" s="27">
        <v>2.3746912104550162E-2</v>
      </c>
    </row>
    <row r="569" spans="2:6" x14ac:dyDescent="0.25">
      <c r="B569" s="6" t="s">
        <v>45</v>
      </c>
      <c r="C569" s="6">
        <v>2003</v>
      </c>
      <c r="D569" s="6" t="s">
        <v>27</v>
      </c>
      <c r="E569" s="6" t="s">
        <v>4</v>
      </c>
      <c r="F569" s="27">
        <v>0</v>
      </c>
    </row>
    <row r="570" spans="2:6" x14ac:dyDescent="0.25">
      <c r="B570" s="6" t="s">
        <v>45</v>
      </c>
      <c r="C570" s="6">
        <v>2003</v>
      </c>
      <c r="D570" s="6" t="s">
        <v>28</v>
      </c>
      <c r="E570" s="6" t="s">
        <v>4</v>
      </c>
      <c r="F570" s="27">
        <v>5.9765718383934978E-3</v>
      </c>
    </row>
    <row r="571" spans="2:6" x14ac:dyDescent="0.25">
      <c r="B571" s="6" t="s">
        <v>45</v>
      </c>
      <c r="C571" s="6">
        <v>2003</v>
      </c>
      <c r="D571" s="6" t="s">
        <v>29</v>
      </c>
      <c r="E571" s="6" t="s">
        <v>4</v>
      </c>
      <c r="F571" s="27">
        <v>0</v>
      </c>
    </row>
    <row r="572" spans="2:6" x14ac:dyDescent="0.25">
      <c r="B572" s="6" t="s">
        <v>45</v>
      </c>
      <c r="C572" s="6">
        <v>2003</v>
      </c>
      <c r="D572" s="6" t="s">
        <v>30</v>
      </c>
      <c r="E572" s="6" t="s">
        <v>4</v>
      </c>
      <c r="F572" s="27">
        <v>0</v>
      </c>
    </row>
    <row r="573" spans="2:6" x14ac:dyDescent="0.25">
      <c r="B573" s="6" t="s">
        <v>45</v>
      </c>
      <c r="C573" s="6">
        <v>2003</v>
      </c>
      <c r="D573" s="6" t="s">
        <v>31</v>
      </c>
      <c r="E573" s="6" t="s">
        <v>4</v>
      </c>
      <c r="F573" s="27">
        <v>0</v>
      </c>
    </row>
    <row r="574" spans="2:6" x14ac:dyDescent="0.25">
      <c r="B574" s="6" t="s">
        <v>45</v>
      </c>
      <c r="C574" s="6">
        <v>2003</v>
      </c>
      <c r="D574" s="6" t="s">
        <v>32</v>
      </c>
      <c r="E574" s="6" t="s">
        <v>4</v>
      </c>
      <c r="F574" s="27">
        <v>1.808909076420432E-2</v>
      </c>
    </row>
    <row r="575" spans="2:6" x14ac:dyDescent="0.25">
      <c r="B575" s="6" t="s">
        <v>45</v>
      </c>
      <c r="C575" s="6">
        <v>2002</v>
      </c>
      <c r="D575" s="6" t="s">
        <v>7</v>
      </c>
      <c r="E575" s="6" t="s">
        <v>3</v>
      </c>
      <c r="F575" s="27">
        <v>8.1405454620701076E-2</v>
      </c>
    </row>
    <row r="576" spans="2:6" x14ac:dyDescent="0.25">
      <c r="B576" s="6" t="s">
        <v>45</v>
      </c>
      <c r="C576" s="6">
        <v>2002</v>
      </c>
      <c r="D576" s="6" t="s">
        <v>8</v>
      </c>
      <c r="E576" s="6" t="s">
        <v>3</v>
      </c>
      <c r="F576" s="27">
        <v>6.8368993916318344E-2</v>
      </c>
    </row>
    <row r="577" spans="2:6" x14ac:dyDescent="0.25">
      <c r="B577" s="6" t="s">
        <v>45</v>
      </c>
      <c r="C577" s="6">
        <v>2002</v>
      </c>
      <c r="D577" s="6" t="s">
        <v>9</v>
      </c>
      <c r="E577" s="6" t="s">
        <v>3</v>
      </c>
      <c r="F577" s="27">
        <v>7.8963704837975421E-2</v>
      </c>
    </row>
    <row r="578" spans="2:6" x14ac:dyDescent="0.25">
      <c r="B578" s="6" t="s">
        <v>45</v>
      </c>
      <c r="C578" s="6">
        <v>2002</v>
      </c>
      <c r="D578" s="6" t="s">
        <v>10</v>
      </c>
      <c r="E578" s="6" t="s">
        <v>3</v>
      </c>
      <c r="F578" s="27">
        <v>6.1912841948433557E-2</v>
      </c>
    </row>
    <row r="579" spans="2:6" x14ac:dyDescent="0.25">
      <c r="B579" s="6" t="s">
        <v>45</v>
      </c>
      <c r="C579" s="6">
        <v>2002</v>
      </c>
      <c r="D579" s="6" t="s">
        <v>11</v>
      </c>
      <c r="E579" s="6" t="s">
        <v>3</v>
      </c>
      <c r="F579" s="27">
        <v>3.199106071265985E-2</v>
      </c>
    </row>
    <row r="580" spans="2:6" x14ac:dyDescent="0.25">
      <c r="B580" s="6" t="s">
        <v>45</v>
      </c>
      <c r="C580" s="6">
        <v>2002</v>
      </c>
      <c r="D580" s="6" t="s">
        <v>12</v>
      </c>
      <c r="E580" s="6" t="s">
        <v>3</v>
      </c>
      <c r="F580" s="27">
        <v>3.3522327525555601E-3</v>
      </c>
    </row>
    <row r="581" spans="2:6" x14ac:dyDescent="0.25">
      <c r="B581" s="6" t="s">
        <v>45</v>
      </c>
      <c r="C581" s="6">
        <v>2002</v>
      </c>
      <c r="D581" s="6" t="s">
        <v>13</v>
      </c>
      <c r="E581" s="6" t="s">
        <v>3</v>
      </c>
      <c r="F581" s="27">
        <v>8.7323593924595461E-3</v>
      </c>
    </row>
    <row r="582" spans="2:6" x14ac:dyDescent="0.25">
      <c r="B582" s="6" t="s">
        <v>45</v>
      </c>
      <c r="C582" s="6">
        <v>2002</v>
      </c>
      <c r="D582" s="6" t="s">
        <v>14</v>
      </c>
      <c r="E582" s="6" t="s">
        <v>3</v>
      </c>
      <c r="F582" s="27">
        <v>3.6709017919960271E-2</v>
      </c>
    </row>
    <row r="583" spans="2:6" x14ac:dyDescent="0.25">
      <c r="B583" s="6" t="s">
        <v>45</v>
      </c>
      <c r="C583" s="6">
        <v>2002</v>
      </c>
      <c r="D583" s="6" t="s">
        <v>15</v>
      </c>
      <c r="E583" s="6" t="s">
        <v>3</v>
      </c>
      <c r="F583" s="27">
        <v>7.1597069900260733E-3</v>
      </c>
    </row>
    <row r="584" spans="2:6" x14ac:dyDescent="0.25">
      <c r="B584" s="6" t="s">
        <v>45</v>
      </c>
      <c r="C584" s="6">
        <v>2002</v>
      </c>
      <c r="D584" s="6" t="s">
        <v>16</v>
      </c>
      <c r="E584" s="6" t="s">
        <v>3</v>
      </c>
      <c r="F584" s="27">
        <v>0.22960725075528701</v>
      </c>
    </row>
    <row r="585" spans="2:6" x14ac:dyDescent="0.25">
      <c r="B585" s="6" t="s">
        <v>45</v>
      </c>
      <c r="C585" s="6">
        <v>2002</v>
      </c>
      <c r="D585" s="6" t="s">
        <v>17</v>
      </c>
      <c r="E585" s="6" t="s">
        <v>3</v>
      </c>
      <c r="F585" s="27">
        <v>8.484045855233208E-3</v>
      </c>
    </row>
    <row r="586" spans="2:6" x14ac:dyDescent="0.25">
      <c r="B586" s="6" t="s">
        <v>45</v>
      </c>
      <c r="C586" s="6">
        <v>2002</v>
      </c>
      <c r="D586" s="6" t="s">
        <v>18</v>
      </c>
      <c r="E586" s="6" t="s">
        <v>3</v>
      </c>
      <c r="F586" s="27">
        <v>8.6826966850142781E-2</v>
      </c>
    </row>
    <row r="587" spans="2:6" x14ac:dyDescent="0.25">
      <c r="B587" s="6" t="s">
        <v>45</v>
      </c>
      <c r="C587" s="6">
        <v>2002</v>
      </c>
      <c r="D587" s="6" t="s">
        <v>19</v>
      </c>
      <c r="E587" s="6" t="s">
        <v>3</v>
      </c>
      <c r="F587" s="27">
        <v>6.4189049373008317E-2</v>
      </c>
    </row>
    <row r="588" spans="2:6" x14ac:dyDescent="0.25">
      <c r="B588" s="6" t="s">
        <v>45</v>
      </c>
      <c r="C588" s="6">
        <v>2002</v>
      </c>
      <c r="D588" s="6" t="s">
        <v>20</v>
      </c>
      <c r="E588" s="6" t="s">
        <v>3</v>
      </c>
      <c r="F588" s="27">
        <v>4.8462525348673589E-2</v>
      </c>
    </row>
    <row r="589" spans="2:6" x14ac:dyDescent="0.25">
      <c r="B589" s="6" t="s">
        <v>45</v>
      </c>
      <c r="C589" s="6">
        <v>2002</v>
      </c>
      <c r="D589" s="6" t="s">
        <v>21</v>
      </c>
      <c r="E589" s="6" t="s">
        <v>3</v>
      </c>
      <c r="F589" s="27">
        <v>1.4609113106816207E-2</v>
      </c>
    </row>
    <row r="590" spans="2:6" x14ac:dyDescent="0.25">
      <c r="B590" s="6" t="s">
        <v>45</v>
      </c>
      <c r="C590" s="6">
        <v>2002</v>
      </c>
      <c r="D590" s="6" t="s">
        <v>22</v>
      </c>
      <c r="E590" s="6" t="s">
        <v>3</v>
      </c>
      <c r="F590" s="27">
        <v>1.5685138434797005E-2</v>
      </c>
    </row>
    <row r="591" spans="2:6" x14ac:dyDescent="0.25">
      <c r="B591" s="6" t="s">
        <v>45</v>
      </c>
      <c r="C591" s="6">
        <v>2002</v>
      </c>
      <c r="D591" s="6" t="s">
        <v>23</v>
      </c>
      <c r="E591" s="6" t="s">
        <v>3</v>
      </c>
      <c r="F591" s="27">
        <v>0</v>
      </c>
    </row>
    <row r="592" spans="2:6" x14ac:dyDescent="0.25">
      <c r="B592" s="6" t="s">
        <v>45</v>
      </c>
      <c r="C592" s="6">
        <v>2002</v>
      </c>
      <c r="D592" s="6" t="s">
        <v>24</v>
      </c>
      <c r="E592" s="6" t="s">
        <v>3</v>
      </c>
      <c r="F592" s="27">
        <v>4.4117038447212681E-2</v>
      </c>
    </row>
    <row r="593" spans="2:6" x14ac:dyDescent="0.25">
      <c r="B593" s="6" t="s">
        <v>45</v>
      </c>
      <c r="C593" s="6">
        <v>2002</v>
      </c>
      <c r="D593" s="6" t="s">
        <v>25</v>
      </c>
      <c r="E593" s="6" t="s">
        <v>3</v>
      </c>
      <c r="F593" s="27">
        <v>3.1121963332367671E-2</v>
      </c>
    </row>
    <row r="594" spans="2:6" x14ac:dyDescent="0.25">
      <c r="B594" s="6" t="s">
        <v>45</v>
      </c>
      <c r="C594" s="6">
        <v>2002</v>
      </c>
      <c r="D594" s="6" t="s">
        <v>26</v>
      </c>
      <c r="E594" s="6" t="s">
        <v>3</v>
      </c>
      <c r="F594" s="27">
        <v>3.9274924471299093E-2</v>
      </c>
    </row>
    <row r="595" spans="2:6" x14ac:dyDescent="0.25">
      <c r="B595" s="6" t="s">
        <v>45</v>
      </c>
      <c r="C595" s="6">
        <v>2002</v>
      </c>
      <c r="D595" s="6" t="s">
        <v>27</v>
      </c>
      <c r="E595" s="6" t="s">
        <v>3</v>
      </c>
      <c r="F595" s="27">
        <v>0</v>
      </c>
    </row>
    <row r="596" spans="2:6" x14ac:dyDescent="0.25">
      <c r="B596" s="6" t="s">
        <v>45</v>
      </c>
      <c r="C596" s="6">
        <v>2002</v>
      </c>
      <c r="D596" s="6" t="s">
        <v>28</v>
      </c>
      <c r="E596" s="6" t="s">
        <v>3</v>
      </c>
      <c r="F596" s="27">
        <v>0</v>
      </c>
    </row>
    <row r="597" spans="2:6" x14ac:dyDescent="0.25">
      <c r="B597" s="6" t="s">
        <v>45</v>
      </c>
      <c r="C597" s="6">
        <v>2002</v>
      </c>
      <c r="D597" s="6" t="s">
        <v>29</v>
      </c>
      <c r="E597" s="6" t="s">
        <v>3</v>
      </c>
      <c r="F597" s="27">
        <v>2.3962256342341597E-2</v>
      </c>
    </row>
    <row r="598" spans="2:6" x14ac:dyDescent="0.25">
      <c r="B598" s="6" t="s">
        <v>45</v>
      </c>
      <c r="C598" s="6">
        <v>2002</v>
      </c>
      <c r="D598" s="6" t="s">
        <v>30</v>
      </c>
      <c r="E598" s="6" t="s">
        <v>3</v>
      </c>
      <c r="F598" s="27">
        <v>0</v>
      </c>
    </row>
    <row r="599" spans="2:6" x14ac:dyDescent="0.25">
      <c r="B599" s="6" t="s">
        <v>45</v>
      </c>
      <c r="C599" s="6">
        <v>2002</v>
      </c>
      <c r="D599" s="6" t="s">
        <v>31</v>
      </c>
      <c r="E599" s="6" t="s">
        <v>3</v>
      </c>
      <c r="F599" s="27">
        <v>0</v>
      </c>
    </row>
    <row r="600" spans="2:6" x14ac:dyDescent="0.25">
      <c r="B600" s="6" t="s">
        <v>45</v>
      </c>
      <c r="C600" s="6">
        <v>2002</v>
      </c>
      <c r="D600" s="6" t="s">
        <v>32</v>
      </c>
      <c r="E600" s="6" t="s">
        <v>3</v>
      </c>
      <c r="F600" s="27">
        <v>1.5064354591731159E-2</v>
      </c>
    </row>
    <row r="601" spans="2:6" x14ac:dyDescent="0.25">
      <c r="B601" s="6" t="s">
        <v>45</v>
      </c>
      <c r="C601" s="6">
        <v>2002</v>
      </c>
      <c r="D601" s="6" t="s">
        <v>7</v>
      </c>
      <c r="E601" s="6" t="s">
        <v>4</v>
      </c>
      <c r="F601" s="27">
        <v>0.10828609059153639</v>
      </c>
    </row>
    <row r="602" spans="2:6" x14ac:dyDescent="0.25">
      <c r="B602" s="6" t="s">
        <v>45</v>
      </c>
      <c r="C602" s="6">
        <v>2002</v>
      </c>
      <c r="D602" s="6" t="s">
        <v>8</v>
      </c>
      <c r="E602" s="6" t="s">
        <v>4</v>
      </c>
      <c r="F602" s="27">
        <v>3.2411384069174827E-2</v>
      </c>
    </row>
    <row r="603" spans="2:6" x14ac:dyDescent="0.25">
      <c r="B603" s="6" t="s">
        <v>45</v>
      </c>
      <c r="C603" s="6">
        <v>2002</v>
      </c>
      <c r="D603" s="6" t="s">
        <v>9</v>
      </c>
      <c r="E603" s="6" t="s">
        <v>4</v>
      </c>
      <c r="F603" s="27">
        <v>0.10691175628471626</v>
      </c>
    </row>
    <row r="604" spans="2:6" x14ac:dyDescent="0.25">
      <c r="B604" s="6" t="s">
        <v>45</v>
      </c>
      <c r="C604" s="6">
        <v>2002</v>
      </c>
      <c r="D604" s="6" t="s">
        <v>10</v>
      </c>
      <c r="E604" s="6" t="s">
        <v>4</v>
      </c>
      <c r="F604" s="27">
        <v>5.4400732978296968E-3</v>
      </c>
    </row>
    <row r="605" spans="2:6" x14ac:dyDescent="0.25">
      <c r="B605" s="6" t="s">
        <v>45</v>
      </c>
      <c r="C605" s="6">
        <v>2002</v>
      </c>
      <c r="D605" s="6" t="s">
        <v>11</v>
      </c>
      <c r="E605" s="6" t="s">
        <v>4</v>
      </c>
      <c r="F605" s="27">
        <v>0.10616732520185534</v>
      </c>
    </row>
    <row r="606" spans="2:6" x14ac:dyDescent="0.25">
      <c r="B606" s="6" t="s">
        <v>45</v>
      </c>
      <c r="C606" s="6">
        <v>2002</v>
      </c>
      <c r="D606" s="6" t="s">
        <v>12</v>
      </c>
      <c r="E606" s="6" t="s">
        <v>4</v>
      </c>
      <c r="F606" s="27">
        <v>0</v>
      </c>
    </row>
    <row r="607" spans="2:6" x14ac:dyDescent="0.25">
      <c r="B607" s="6" t="s">
        <v>45</v>
      </c>
      <c r="C607" s="6">
        <v>2002</v>
      </c>
      <c r="D607" s="6" t="s">
        <v>13</v>
      </c>
      <c r="E607" s="6" t="s">
        <v>4</v>
      </c>
      <c r="F607" s="27">
        <v>6.5166351715054693E-2</v>
      </c>
    </row>
    <row r="608" spans="2:6" x14ac:dyDescent="0.25">
      <c r="B608" s="6" t="s">
        <v>45</v>
      </c>
      <c r="C608" s="6">
        <v>2002</v>
      </c>
      <c r="D608" s="6" t="s">
        <v>14</v>
      </c>
      <c r="E608" s="6" t="s">
        <v>4</v>
      </c>
      <c r="F608" s="27">
        <v>4.4379545324400159E-2</v>
      </c>
    </row>
    <row r="609" spans="2:6" x14ac:dyDescent="0.25">
      <c r="B609" s="6" t="s">
        <v>45</v>
      </c>
      <c r="C609" s="6">
        <v>2002</v>
      </c>
      <c r="D609" s="6" t="s">
        <v>15</v>
      </c>
      <c r="E609" s="6" t="s">
        <v>4</v>
      </c>
      <c r="F609" s="27">
        <v>4.1401820992956535E-2</v>
      </c>
    </row>
    <row r="610" spans="2:6" x14ac:dyDescent="0.25">
      <c r="B610" s="6" t="s">
        <v>45</v>
      </c>
      <c r="C610" s="6">
        <v>2002</v>
      </c>
      <c r="D610" s="6" t="s">
        <v>16</v>
      </c>
      <c r="E610" s="6" t="s">
        <v>4</v>
      </c>
      <c r="F610" s="27">
        <v>8.7556548130332701E-2</v>
      </c>
    </row>
    <row r="611" spans="2:6" x14ac:dyDescent="0.25">
      <c r="B611" s="6" t="s">
        <v>45</v>
      </c>
      <c r="C611" s="6">
        <v>2002</v>
      </c>
      <c r="D611" s="6" t="s">
        <v>17</v>
      </c>
      <c r="E611" s="6" t="s">
        <v>4</v>
      </c>
      <c r="F611" s="27">
        <v>3.17814808452156E-2</v>
      </c>
    </row>
    <row r="612" spans="2:6" x14ac:dyDescent="0.25">
      <c r="B612" s="6" t="s">
        <v>45</v>
      </c>
      <c r="C612" s="6">
        <v>2002</v>
      </c>
      <c r="D612" s="6" t="s">
        <v>18</v>
      </c>
      <c r="E612" s="6" t="s">
        <v>4</v>
      </c>
      <c r="F612" s="27">
        <v>5.9955334135028349E-2</v>
      </c>
    </row>
    <row r="613" spans="2:6" x14ac:dyDescent="0.25">
      <c r="B613" s="6" t="s">
        <v>45</v>
      </c>
      <c r="C613" s="6">
        <v>2002</v>
      </c>
      <c r="D613" s="6" t="s">
        <v>19</v>
      </c>
      <c r="E613" s="6" t="s">
        <v>4</v>
      </c>
      <c r="F613" s="27">
        <v>8.1601099467445454E-2</v>
      </c>
    </row>
    <row r="614" spans="2:6" x14ac:dyDescent="0.25">
      <c r="B614" s="6" t="s">
        <v>45</v>
      </c>
      <c r="C614" s="6">
        <v>2002</v>
      </c>
      <c r="D614" s="6" t="s">
        <v>20</v>
      </c>
      <c r="E614" s="6" t="s">
        <v>4</v>
      </c>
      <c r="F614" s="27">
        <v>1.8725304930424326E-2</v>
      </c>
    </row>
    <row r="615" spans="2:6" x14ac:dyDescent="0.25">
      <c r="B615" s="6" t="s">
        <v>45</v>
      </c>
      <c r="C615" s="6">
        <v>2002</v>
      </c>
      <c r="D615" s="6" t="s">
        <v>21</v>
      </c>
      <c r="E615" s="6" t="s">
        <v>4</v>
      </c>
      <c r="F615" s="27">
        <v>2.5081601099467447E-2</v>
      </c>
    </row>
    <row r="616" spans="2:6" x14ac:dyDescent="0.25">
      <c r="B616" s="6" t="s">
        <v>45</v>
      </c>
      <c r="C616" s="6">
        <v>2002</v>
      </c>
      <c r="D616" s="6" t="s">
        <v>22</v>
      </c>
      <c r="E616" s="6" t="s">
        <v>4</v>
      </c>
      <c r="F616" s="27">
        <v>2.0271431025596975E-2</v>
      </c>
    </row>
    <row r="617" spans="2:6" x14ac:dyDescent="0.25">
      <c r="B617" s="6" t="s">
        <v>45</v>
      </c>
      <c r="C617" s="6">
        <v>2002</v>
      </c>
      <c r="D617" s="6" t="s">
        <v>23</v>
      </c>
      <c r="E617" s="6" t="s">
        <v>4</v>
      </c>
      <c r="F617" s="27">
        <v>0</v>
      </c>
    </row>
    <row r="618" spans="2:6" x14ac:dyDescent="0.25">
      <c r="B618" s="6" t="s">
        <v>45</v>
      </c>
      <c r="C618" s="6">
        <v>2002</v>
      </c>
      <c r="D618" s="6" t="s">
        <v>24</v>
      </c>
      <c r="E618" s="6" t="s">
        <v>4</v>
      </c>
      <c r="F618" s="27">
        <v>2.5711504323426674E-2</v>
      </c>
    </row>
    <row r="619" spans="2:6" x14ac:dyDescent="0.25">
      <c r="B619" s="6" t="s">
        <v>45</v>
      </c>
      <c r="C619" s="6">
        <v>2002</v>
      </c>
      <c r="D619" s="6" t="s">
        <v>25</v>
      </c>
      <c r="E619" s="6" t="s">
        <v>4</v>
      </c>
      <c r="F619" s="27">
        <v>8.4063448433831525E-2</v>
      </c>
    </row>
    <row r="620" spans="2:6" x14ac:dyDescent="0.25">
      <c r="B620" s="6" t="s">
        <v>45</v>
      </c>
      <c r="C620" s="6">
        <v>2002</v>
      </c>
      <c r="D620" s="6" t="s">
        <v>26</v>
      </c>
      <c r="E620" s="6" t="s">
        <v>4</v>
      </c>
      <c r="F620" s="27">
        <v>4.283341922922751E-2</v>
      </c>
    </row>
    <row r="621" spans="2:6" x14ac:dyDescent="0.25">
      <c r="B621" s="6" t="s">
        <v>45</v>
      </c>
      <c r="C621" s="6">
        <v>2002</v>
      </c>
      <c r="D621" s="6" t="s">
        <v>27</v>
      </c>
      <c r="E621" s="6" t="s">
        <v>4</v>
      </c>
      <c r="F621" s="27">
        <v>0</v>
      </c>
    </row>
    <row r="622" spans="2:6" x14ac:dyDescent="0.25">
      <c r="B622" s="6" t="s">
        <v>45</v>
      </c>
      <c r="C622" s="6">
        <v>2002</v>
      </c>
      <c r="D622" s="6" t="s">
        <v>28</v>
      </c>
      <c r="E622" s="6" t="s">
        <v>4</v>
      </c>
      <c r="F622" s="27">
        <v>5.6691290156330523E-3</v>
      </c>
    </row>
    <row r="623" spans="2:6" x14ac:dyDescent="0.25">
      <c r="B623" s="6" t="s">
        <v>45</v>
      </c>
      <c r="C623" s="6">
        <v>2002</v>
      </c>
      <c r="D623" s="6" t="s">
        <v>29</v>
      </c>
      <c r="E623" s="6" t="s">
        <v>4</v>
      </c>
      <c r="F623" s="27">
        <v>0</v>
      </c>
    </row>
    <row r="624" spans="2:6" x14ac:dyDescent="0.25">
      <c r="B624" s="6" t="s">
        <v>45</v>
      </c>
      <c r="C624" s="6">
        <v>2002</v>
      </c>
      <c r="D624" s="6" t="s">
        <v>30</v>
      </c>
      <c r="E624" s="6" t="s">
        <v>4</v>
      </c>
      <c r="F624" s="27">
        <v>0</v>
      </c>
    </row>
    <row r="625" spans="2:6" x14ac:dyDescent="0.25">
      <c r="B625" s="6" t="s">
        <v>45</v>
      </c>
      <c r="C625" s="6">
        <v>2002</v>
      </c>
      <c r="D625" s="6" t="s">
        <v>31</v>
      </c>
      <c r="E625" s="6" t="s">
        <v>4</v>
      </c>
      <c r="F625" s="27">
        <v>0</v>
      </c>
    </row>
    <row r="626" spans="2:6" x14ac:dyDescent="0.25">
      <c r="B626" s="6" t="s">
        <v>45</v>
      </c>
      <c r="C626" s="6">
        <v>2002</v>
      </c>
      <c r="D626" s="6" t="s">
        <v>32</v>
      </c>
      <c r="E626" s="6" t="s">
        <v>4</v>
      </c>
      <c r="F626" s="27">
        <v>6.5853518868464753E-3</v>
      </c>
    </row>
    <row r="627" spans="2:6" x14ac:dyDescent="0.25">
      <c r="B627" s="6" t="s">
        <v>45</v>
      </c>
      <c r="C627" s="6">
        <v>2001</v>
      </c>
      <c r="D627" s="6" t="s">
        <v>7</v>
      </c>
      <c r="E627" s="6" t="s">
        <v>3</v>
      </c>
      <c r="F627" s="27">
        <v>8.2258936153786766E-2</v>
      </c>
    </row>
    <row r="628" spans="2:6" x14ac:dyDescent="0.25">
      <c r="B628" s="6" t="s">
        <v>45</v>
      </c>
      <c r="C628" s="6">
        <v>2001</v>
      </c>
      <c r="D628" s="6" t="s">
        <v>8</v>
      </c>
      <c r="E628" s="6" t="s">
        <v>3</v>
      </c>
      <c r="F628" s="27">
        <v>6.9829383154481589E-2</v>
      </c>
    </row>
    <row r="629" spans="2:6" x14ac:dyDescent="0.25">
      <c r="B629" s="6" t="s">
        <v>45</v>
      </c>
      <c r="C629" s="6">
        <v>2001</v>
      </c>
      <c r="D629" s="6" t="s">
        <v>9</v>
      </c>
      <c r="E629" s="6" t="s">
        <v>3</v>
      </c>
      <c r="F629" s="27">
        <v>7.9711263799891921E-2</v>
      </c>
    </row>
    <row r="630" spans="2:6" x14ac:dyDescent="0.25">
      <c r="B630" s="6" t="s">
        <v>45</v>
      </c>
      <c r="C630" s="6">
        <v>2001</v>
      </c>
      <c r="D630" s="6" t="s">
        <v>10</v>
      </c>
      <c r="E630" s="6" t="s">
        <v>3</v>
      </c>
      <c r="F630" s="27">
        <v>6.3962016521269205E-2</v>
      </c>
    </row>
    <row r="631" spans="2:6" x14ac:dyDescent="0.25">
      <c r="B631" s="6" t="s">
        <v>45</v>
      </c>
      <c r="C631" s="6">
        <v>2001</v>
      </c>
      <c r="D631" s="6" t="s">
        <v>11</v>
      </c>
      <c r="E631" s="6" t="s">
        <v>3</v>
      </c>
      <c r="F631" s="27">
        <v>2.0767389793870147E-2</v>
      </c>
    </row>
    <row r="632" spans="2:6" x14ac:dyDescent="0.25">
      <c r="B632" s="6" t="s">
        <v>45</v>
      </c>
      <c r="C632" s="6">
        <v>2001</v>
      </c>
      <c r="D632" s="6" t="s">
        <v>12</v>
      </c>
      <c r="E632" s="6" t="s">
        <v>3</v>
      </c>
      <c r="F632" s="27">
        <v>3.0880877016907279E-3</v>
      </c>
    </row>
    <row r="633" spans="2:6" x14ac:dyDescent="0.25">
      <c r="B633" s="6" t="s">
        <v>45</v>
      </c>
      <c r="C633" s="6">
        <v>2001</v>
      </c>
      <c r="D633" s="6" t="s">
        <v>13</v>
      </c>
      <c r="E633" s="6" t="s">
        <v>3</v>
      </c>
      <c r="F633" s="27">
        <v>7.6044159654134174E-3</v>
      </c>
    </row>
    <row r="634" spans="2:6" x14ac:dyDescent="0.25">
      <c r="B634" s="6" t="s">
        <v>45</v>
      </c>
      <c r="C634" s="6">
        <v>2001</v>
      </c>
      <c r="D634" s="6" t="s">
        <v>14</v>
      </c>
      <c r="E634" s="6" t="s">
        <v>3</v>
      </c>
      <c r="F634" s="27">
        <v>3.8485292982320701E-2</v>
      </c>
    </row>
    <row r="635" spans="2:6" x14ac:dyDescent="0.25">
      <c r="B635" s="6" t="s">
        <v>45</v>
      </c>
      <c r="C635" s="6">
        <v>2001</v>
      </c>
      <c r="D635" s="6" t="s">
        <v>15</v>
      </c>
      <c r="E635" s="6" t="s">
        <v>3</v>
      </c>
      <c r="F635" s="27">
        <v>8.9940554311742447E-3</v>
      </c>
    </row>
    <row r="636" spans="2:6" x14ac:dyDescent="0.25">
      <c r="B636" s="6" t="s">
        <v>45</v>
      </c>
      <c r="C636" s="6">
        <v>2001</v>
      </c>
      <c r="D636" s="6" t="s">
        <v>16</v>
      </c>
      <c r="E636" s="6" t="s">
        <v>3</v>
      </c>
      <c r="F636" s="27">
        <v>0.23457886203968192</v>
      </c>
    </row>
    <row r="637" spans="2:6" x14ac:dyDescent="0.25">
      <c r="B637" s="6" t="s">
        <v>45</v>
      </c>
      <c r="C637" s="6">
        <v>2001</v>
      </c>
      <c r="D637" s="6" t="s">
        <v>17</v>
      </c>
      <c r="E637" s="6" t="s">
        <v>3</v>
      </c>
      <c r="F637" s="27">
        <v>1.1657531073882498E-2</v>
      </c>
    </row>
    <row r="638" spans="2:6" x14ac:dyDescent="0.25">
      <c r="B638" s="6" t="s">
        <v>45</v>
      </c>
      <c r="C638" s="6">
        <v>2001</v>
      </c>
      <c r="D638" s="6" t="s">
        <v>18</v>
      </c>
      <c r="E638" s="6" t="s">
        <v>3</v>
      </c>
      <c r="F638" s="27">
        <v>7.8090017756504287E-2</v>
      </c>
    </row>
    <row r="639" spans="2:6" x14ac:dyDescent="0.25">
      <c r="B639" s="6" t="s">
        <v>45</v>
      </c>
      <c r="C639" s="6">
        <v>2001</v>
      </c>
      <c r="D639" s="6" t="s">
        <v>19</v>
      </c>
      <c r="E639" s="6" t="s">
        <v>3</v>
      </c>
      <c r="F639" s="27">
        <v>6.6123677912452716E-2</v>
      </c>
    </row>
    <row r="640" spans="2:6" x14ac:dyDescent="0.25">
      <c r="B640" s="6" t="s">
        <v>45</v>
      </c>
      <c r="C640" s="6">
        <v>2001</v>
      </c>
      <c r="D640" s="6" t="s">
        <v>20</v>
      </c>
      <c r="E640" s="6" t="s">
        <v>3</v>
      </c>
      <c r="F640" s="27">
        <v>4.9409403227051646E-2</v>
      </c>
    </row>
    <row r="641" spans="2:6" x14ac:dyDescent="0.25">
      <c r="B641" s="6" t="s">
        <v>45</v>
      </c>
      <c r="C641" s="6">
        <v>2001</v>
      </c>
      <c r="D641" s="6" t="s">
        <v>21</v>
      </c>
      <c r="E641" s="6" t="s">
        <v>3</v>
      </c>
      <c r="F641" s="27">
        <v>1.2969968347101058E-2</v>
      </c>
    </row>
    <row r="642" spans="2:6" x14ac:dyDescent="0.25">
      <c r="B642" s="6" t="s">
        <v>45</v>
      </c>
      <c r="C642" s="6">
        <v>2001</v>
      </c>
      <c r="D642" s="6" t="s">
        <v>22</v>
      </c>
      <c r="E642" s="6" t="s">
        <v>3</v>
      </c>
      <c r="F642" s="27">
        <v>1.5633443989809311E-2</v>
      </c>
    </row>
    <row r="643" spans="2:6" x14ac:dyDescent="0.25">
      <c r="B643" s="6" t="s">
        <v>45</v>
      </c>
      <c r="C643" s="6">
        <v>2001</v>
      </c>
      <c r="D643" s="6" t="s">
        <v>23</v>
      </c>
      <c r="E643" s="6" t="s">
        <v>3</v>
      </c>
      <c r="F643" s="27">
        <v>0</v>
      </c>
    </row>
    <row r="644" spans="2:6" x14ac:dyDescent="0.25">
      <c r="B644" s="6" t="s">
        <v>45</v>
      </c>
      <c r="C644" s="6">
        <v>2001</v>
      </c>
      <c r="D644" s="6" t="s">
        <v>24</v>
      </c>
      <c r="E644" s="6" t="s">
        <v>3</v>
      </c>
      <c r="F644" s="27">
        <v>4.3117424534856792E-2</v>
      </c>
    </row>
    <row r="645" spans="2:6" x14ac:dyDescent="0.25">
      <c r="B645" s="6" t="s">
        <v>45</v>
      </c>
      <c r="C645" s="6">
        <v>2001</v>
      </c>
      <c r="D645" s="6" t="s">
        <v>25</v>
      </c>
      <c r="E645" s="6" t="s">
        <v>3</v>
      </c>
      <c r="F645" s="27">
        <v>3.1730101134872228E-2</v>
      </c>
    </row>
    <row r="646" spans="2:6" x14ac:dyDescent="0.25">
      <c r="B646" s="6" t="s">
        <v>45</v>
      </c>
      <c r="C646" s="6">
        <v>2001</v>
      </c>
      <c r="D646" s="6" t="s">
        <v>26</v>
      </c>
      <c r="E646" s="6" t="s">
        <v>3</v>
      </c>
      <c r="F646" s="27">
        <v>4.4777271674515555E-2</v>
      </c>
    </row>
    <row r="647" spans="2:6" x14ac:dyDescent="0.25">
      <c r="B647" s="6" t="s">
        <v>45</v>
      </c>
      <c r="C647" s="6">
        <v>2001</v>
      </c>
      <c r="D647" s="6" t="s">
        <v>27</v>
      </c>
      <c r="E647" s="6" t="s">
        <v>3</v>
      </c>
      <c r="F647" s="27">
        <v>0</v>
      </c>
    </row>
    <row r="648" spans="2:6" x14ac:dyDescent="0.25">
      <c r="B648" s="6" t="s">
        <v>45</v>
      </c>
      <c r="C648" s="6">
        <v>2001</v>
      </c>
      <c r="D648" s="6" t="s">
        <v>28</v>
      </c>
      <c r="E648" s="6" t="s">
        <v>3</v>
      </c>
      <c r="F648" s="27">
        <v>0</v>
      </c>
    </row>
    <row r="649" spans="2:6" x14ac:dyDescent="0.25">
      <c r="B649" s="6" t="s">
        <v>45</v>
      </c>
      <c r="C649" s="6">
        <v>2001</v>
      </c>
      <c r="D649" s="6" t="s">
        <v>29</v>
      </c>
      <c r="E649" s="6" t="s">
        <v>3</v>
      </c>
      <c r="F649" s="27">
        <v>2.2967652281324788E-2</v>
      </c>
    </row>
    <row r="650" spans="2:6" x14ac:dyDescent="0.25">
      <c r="B650" s="6" t="s">
        <v>45</v>
      </c>
      <c r="C650" s="6">
        <v>2001</v>
      </c>
      <c r="D650" s="6" t="s">
        <v>30</v>
      </c>
      <c r="E650" s="6" t="s">
        <v>3</v>
      </c>
      <c r="F650" s="27">
        <v>0</v>
      </c>
    </row>
    <row r="651" spans="2:6" x14ac:dyDescent="0.25">
      <c r="B651" s="6" t="s">
        <v>45</v>
      </c>
      <c r="C651" s="6">
        <v>2001</v>
      </c>
      <c r="D651" s="6" t="s">
        <v>31</v>
      </c>
      <c r="E651" s="6" t="s">
        <v>3</v>
      </c>
      <c r="F651" s="27">
        <v>0</v>
      </c>
    </row>
    <row r="652" spans="2:6" x14ac:dyDescent="0.25">
      <c r="B652" s="6" t="s">
        <v>45</v>
      </c>
      <c r="C652" s="6">
        <v>2001</v>
      </c>
      <c r="D652" s="6" t="s">
        <v>32</v>
      </c>
      <c r="E652" s="6" t="s">
        <v>3</v>
      </c>
      <c r="F652" s="27">
        <v>1.4243804524048482E-2</v>
      </c>
    </row>
    <row r="653" spans="2:6" x14ac:dyDescent="0.25">
      <c r="B653" s="6" t="s">
        <v>45</v>
      </c>
      <c r="C653" s="6">
        <v>2001</v>
      </c>
      <c r="D653" s="6" t="s">
        <v>7</v>
      </c>
      <c r="E653" s="6" t="s">
        <v>4</v>
      </c>
      <c r="F653" s="27">
        <v>0.10417547888089915</v>
      </c>
    </row>
    <row r="654" spans="2:6" x14ac:dyDescent="0.25">
      <c r="B654" s="6" t="s">
        <v>45</v>
      </c>
      <c r="C654" s="6">
        <v>2001</v>
      </c>
      <c r="D654" s="6" t="s">
        <v>8</v>
      </c>
      <c r="E654" s="6" t="s">
        <v>4</v>
      </c>
      <c r="F654" s="27">
        <v>4.2479908151549943E-2</v>
      </c>
    </row>
    <row r="655" spans="2:6" x14ac:dyDescent="0.25">
      <c r="B655" s="6" t="s">
        <v>45</v>
      </c>
      <c r="C655" s="6">
        <v>2001</v>
      </c>
      <c r="D655" s="6" t="s">
        <v>9</v>
      </c>
      <c r="E655" s="6" t="s">
        <v>4</v>
      </c>
      <c r="F655" s="27">
        <v>0.10979515378572724</v>
      </c>
    </row>
    <row r="656" spans="2:6" x14ac:dyDescent="0.25">
      <c r="B656" s="6" t="s">
        <v>45</v>
      </c>
      <c r="C656" s="6">
        <v>2001</v>
      </c>
      <c r="D656" s="6" t="s">
        <v>10</v>
      </c>
      <c r="E656" s="6" t="s">
        <v>4</v>
      </c>
      <c r="F656" s="27">
        <v>5.0758353979092393E-3</v>
      </c>
    </row>
    <row r="657" spans="2:6" x14ac:dyDescent="0.25">
      <c r="B657" s="6" t="s">
        <v>45</v>
      </c>
      <c r="C657" s="6">
        <v>2001</v>
      </c>
      <c r="D657" s="6" t="s">
        <v>11</v>
      </c>
      <c r="E657" s="6" t="s">
        <v>4</v>
      </c>
      <c r="F657" s="27">
        <v>8.23614719922654E-2</v>
      </c>
    </row>
    <row r="658" spans="2:6" x14ac:dyDescent="0.25">
      <c r="B658" s="6" t="s">
        <v>45</v>
      </c>
      <c r="C658" s="6">
        <v>2001</v>
      </c>
      <c r="D658" s="6" t="s">
        <v>12</v>
      </c>
      <c r="E658" s="6" t="s">
        <v>4</v>
      </c>
      <c r="F658" s="27">
        <v>0</v>
      </c>
    </row>
    <row r="659" spans="2:6" x14ac:dyDescent="0.25">
      <c r="B659" s="6" t="s">
        <v>45</v>
      </c>
      <c r="C659" s="6">
        <v>2001</v>
      </c>
      <c r="D659" s="6" t="s">
        <v>13</v>
      </c>
      <c r="E659" s="6" t="s">
        <v>4</v>
      </c>
      <c r="F659" s="27">
        <v>4.7797449996978672E-2</v>
      </c>
    </row>
    <row r="660" spans="2:6" x14ac:dyDescent="0.25">
      <c r="B660" s="6" t="s">
        <v>45</v>
      </c>
      <c r="C660" s="6">
        <v>2001</v>
      </c>
      <c r="D660" s="6" t="s">
        <v>14</v>
      </c>
      <c r="E660" s="6" t="s">
        <v>4</v>
      </c>
      <c r="F660" s="27">
        <v>4.3446733941627895E-2</v>
      </c>
    </row>
    <row r="661" spans="2:6" x14ac:dyDescent="0.25">
      <c r="B661" s="6" t="s">
        <v>45</v>
      </c>
      <c r="C661" s="6">
        <v>2001</v>
      </c>
      <c r="D661" s="6" t="s">
        <v>15</v>
      </c>
      <c r="E661" s="6" t="s">
        <v>4</v>
      </c>
      <c r="F661" s="27">
        <v>4.1633935585231735E-2</v>
      </c>
    </row>
    <row r="662" spans="2:6" x14ac:dyDescent="0.25">
      <c r="B662" s="6" t="s">
        <v>45</v>
      </c>
      <c r="C662" s="6">
        <v>2001</v>
      </c>
      <c r="D662" s="6" t="s">
        <v>16</v>
      </c>
      <c r="E662" s="6" t="s">
        <v>4</v>
      </c>
      <c r="F662" s="27">
        <v>0.10187926762946402</v>
      </c>
    </row>
    <row r="663" spans="2:6" x14ac:dyDescent="0.25">
      <c r="B663" s="6" t="s">
        <v>45</v>
      </c>
      <c r="C663" s="6">
        <v>2001</v>
      </c>
      <c r="D663" s="6" t="s">
        <v>17</v>
      </c>
      <c r="E663" s="6" t="s">
        <v>4</v>
      </c>
      <c r="F663" s="27">
        <v>1.9396942413438877E-2</v>
      </c>
    </row>
    <row r="664" spans="2:6" x14ac:dyDescent="0.25">
      <c r="B664" s="6" t="s">
        <v>45</v>
      </c>
      <c r="C664" s="6">
        <v>2001</v>
      </c>
      <c r="D664" s="6" t="s">
        <v>18</v>
      </c>
      <c r="E664" s="6" t="s">
        <v>4</v>
      </c>
      <c r="F664" s="27">
        <v>6.0910024774910872E-2</v>
      </c>
    </row>
    <row r="665" spans="2:6" x14ac:dyDescent="0.25">
      <c r="B665" s="6" t="s">
        <v>45</v>
      </c>
      <c r="C665" s="6">
        <v>2001</v>
      </c>
      <c r="D665" s="6" t="s">
        <v>19</v>
      </c>
      <c r="E665" s="6" t="s">
        <v>4</v>
      </c>
      <c r="F665" s="27">
        <v>8.6168348540697326E-2</v>
      </c>
    </row>
    <row r="666" spans="2:6" x14ac:dyDescent="0.25">
      <c r="B666" s="6" t="s">
        <v>45</v>
      </c>
      <c r="C666" s="6">
        <v>2001</v>
      </c>
      <c r="D666" s="6" t="s">
        <v>20</v>
      </c>
      <c r="E666" s="6" t="s">
        <v>4</v>
      </c>
      <c r="F666" s="27">
        <v>2.5258323765786451E-2</v>
      </c>
    </row>
    <row r="667" spans="2:6" x14ac:dyDescent="0.25">
      <c r="B667" s="6" t="s">
        <v>45</v>
      </c>
      <c r="C667" s="6">
        <v>2001</v>
      </c>
      <c r="D667" s="6" t="s">
        <v>21</v>
      </c>
      <c r="E667" s="6" t="s">
        <v>4</v>
      </c>
      <c r="F667" s="27">
        <v>2.9729893044896972E-2</v>
      </c>
    </row>
    <row r="668" spans="2:6" x14ac:dyDescent="0.25">
      <c r="B668" s="6" t="s">
        <v>45</v>
      </c>
      <c r="C668" s="6">
        <v>2001</v>
      </c>
      <c r="D668" s="6" t="s">
        <v>22</v>
      </c>
      <c r="E668" s="6" t="s">
        <v>4</v>
      </c>
      <c r="F668" s="27">
        <v>8.0367393800229621E-3</v>
      </c>
    </row>
    <row r="669" spans="2:6" x14ac:dyDescent="0.25">
      <c r="B669" s="6" t="s">
        <v>45</v>
      </c>
      <c r="C669" s="6">
        <v>2001</v>
      </c>
      <c r="D669" s="6" t="s">
        <v>23</v>
      </c>
      <c r="E669" s="6" t="s">
        <v>4</v>
      </c>
      <c r="F669" s="27">
        <v>0</v>
      </c>
    </row>
    <row r="670" spans="2:6" x14ac:dyDescent="0.25">
      <c r="B670" s="6" t="s">
        <v>45</v>
      </c>
      <c r="C670" s="6">
        <v>2001</v>
      </c>
      <c r="D670" s="6" t="s">
        <v>24</v>
      </c>
      <c r="E670" s="6" t="s">
        <v>4</v>
      </c>
      <c r="F670" s="27">
        <v>4.1754788808991479E-2</v>
      </c>
    </row>
    <row r="671" spans="2:6" x14ac:dyDescent="0.25">
      <c r="B671" s="6" t="s">
        <v>45</v>
      </c>
      <c r="C671" s="6">
        <v>2001</v>
      </c>
      <c r="D671" s="6" t="s">
        <v>25</v>
      </c>
      <c r="E671" s="6" t="s">
        <v>4</v>
      </c>
      <c r="F671" s="27">
        <v>7.9763127681430901E-2</v>
      </c>
    </row>
    <row r="672" spans="2:6" x14ac:dyDescent="0.25">
      <c r="B672" s="6" t="s">
        <v>45</v>
      </c>
      <c r="C672" s="6">
        <v>2001</v>
      </c>
      <c r="D672" s="6" t="s">
        <v>26</v>
      </c>
      <c r="E672" s="6" t="s">
        <v>4</v>
      </c>
      <c r="F672" s="27">
        <v>3.7524925977400446E-2</v>
      </c>
    </row>
    <row r="673" spans="2:6" x14ac:dyDescent="0.25">
      <c r="B673" s="6" t="s">
        <v>45</v>
      </c>
      <c r="C673" s="6">
        <v>2001</v>
      </c>
      <c r="D673" s="6" t="s">
        <v>27</v>
      </c>
      <c r="E673" s="6" t="s">
        <v>4</v>
      </c>
      <c r="F673" s="27">
        <v>0</v>
      </c>
    </row>
    <row r="674" spans="2:6" x14ac:dyDescent="0.25">
      <c r="B674" s="6" t="s">
        <v>45</v>
      </c>
      <c r="C674" s="6">
        <v>2001</v>
      </c>
      <c r="D674" s="6" t="s">
        <v>28</v>
      </c>
      <c r="E674" s="6" t="s">
        <v>4</v>
      </c>
      <c r="F674" s="27">
        <v>1.1178923197776301E-2</v>
      </c>
    </row>
    <row r="675" spans="2:6" x14ac:dyDescent="0.25">
      <c r="B675" s="6" t="s">
        <v>45</v>
      </c>
      <c r="C675" s="6">
        <v>2001</v>
      </c>
      <c r="D675" s="6" t="s">
        <v>29</v>
      </c>
      <c r="E675" s="6" t="s">
        <v>4</v>
      </c>
      <c r="F675" s="27">
        <v>0</v>
      </c>
    </row>
    <row r="676" spans="2:6" x14ac:dyDescent="0.25">
      <c r="B676" s="6" t="s">
        <v>45</v>
      </c>
      <c r="C676" s="6">
        <v>2001</v>
      </c>
      <c r="D676" s="6" t="s">
        <v>30</v>
      </c>
      <c r="E676" s="6" t="s">
        <v>4</v>
      </c>
      <c r="F676" s="27">
        <v>0</v>
      </c>
    </row>
    <row r="677" spans="2:6" x14ac:dyDescent="0.25">
      <c r="B677" s="6" t="s">
        <v>45</v>
      </c>
      <c r="C677" s="6">
        <v>2001</v>
      </c>
      <c r="D677" s="6" t="s">
        <v>31</v>
      </c>
      <c r="E677" s="6" t="s">
        <v>4</v>
      </c>
      <c r="F677" s="27">
        <v>0</v>
      </c>
    </row>
    <row r="678" spans="2:6" x14ac:dyDescent="0.25">
      <c r="B678" s="6" t="s">
        <v>45</v>
      </c>
      <c r="C678" s="6">
        <v>2001</v>
      </c>
      <c r="D678" s="6" t="s">
        <v>32</v>
      </c>
      <c r="E678" s="6" t="s">
        <v>4</v>
      </c>
      <c r="F678" s="27">
        <v>2.1632727052994138E-2</v>
      </c>
    </row>
    <row r="679" spans="2:6" x14ac:dyDescent="0.25">
      <c r="B679" s="6" t="s">
        <v>45</v>
      </c>
      <c r="C679" s="6">
        <v>2000</v>
      </c>
      <c r="D679" s="6" t="s">
        <v>7</v>
      </c>
      <c r="E679" s="6" t="s">
        <v>3</v>
      </c>
      <c r="F679" s="27">
        <v>8.3597836291295996E-2</v>
      </c>
    </row>
    <row r="680" spans="2:6" x14ac:dyDescent="0.25">
      <c r="B680" s="6" t="s">
        <v>45</v>
      </c>
      <c r="C680" s="6">
        <v>2000</v>
      </c>
      <c r="D680" s="6" t="s">
        <v>8</v>
      </c>
      <c r="E680" s="6" t="s">
        <v>3</v>
      </c>
      <c r="F680" s="27">
        <v>7.733917475077115E-2</v>
      </c>
    </row>
    <row r="681" spans="2:6" x14ac:dyDescent="0.25">
      <c r="B681" s="6" t="s">
        <v>45</v>
      </c>
      <c r="C681" s="6">
        <v>2000</v>
      </c>
      <c r="D681" s="6" t="s">
        <v>9</v>
      </c>
      <c r="E681" s="6" t="s">
        <v>3</v>
      </c>
      <c r="F681" s="27">
        <v>7.6489784970271354E-2</v>
      </c>
    </row>
    <row r="682" spans="2:6" x14ac:dyDescent="0.25">
      <c r="B682" s="6" t="s">
        <v>45</v>
      </c>
      <c r="C682" s="6">
        <v>2000</v>
      </c>
      <c r="D682" s="6" t="s">
        <v>10</v>
      </c>
      <c r="E682" s="6" t="s">
        <v>3</v>
      </c>
      <c r="F682" s="27">
        <v>5.9099646832670216E-2</v>
      </c>
    </row>
    <row r="683" spans="2:6" x14ac:dyDescent="0.25">
      <c r="B683" s="6" t="s">
        <v>45</v>
      </c>
      <c r="C683" s="6">
        <v>2000</v>
      </c>
      <c r="D683" s="6" t="s">
        <v>11</v>
      </c>
      <c r="E683" s="6" t="s">
        <v>3</v>
      </c>
      <c r="F683" s="27">
        <v>1.8328937368679868E-2</v>
      </c>
    </row>
    <row r="684" spans="2:6" x14ac:dyDescent="0.25">
      <c r="B684" s="6" t="s">
        <v>45</v>
      </c>
      <c r="C684" s="6">
        <v>2000</v>
      </c>
      <c r="D684" s="6" t="s">
        <v>12</v>
      </c>
      <c r="E684" s="6" t="s">
        <v>3</v>
      </c>
      <c r="F684" s="27">
        <v>0</v>
      </c>
    </row>
    <row r="685" spans="2:6" x14ac:dyDescent="0.25">
      <c r="B685" s="6" t="s">
        <v>45</v>
      </c>
      <c r="C685" s="6">
        <v>2000</v>
      </c>
      <c r="D685" s="6" t="s">
        <v>13</v>
      </c>
      <c r="E685" s="6" t="s">
        <v>3</v>
      </c>
      <c r="F685" s="27">
        <v>4.4257678036568465E-3</v>
      </c>
    </row>
    <row r="686" spans="2:6" x14ac:dyDescent="0.25">
      <c r="B686" s="6" t="s">
        <v>45</v>
      </c>
      <c r="C686" s="6">
        <v>2000</v>
      </c>
      <c r="D686" s="6" t="s">
        <v>14</v>
      </c>
      <c r="E686" s="6" t="s">
        <v>3</v>
      </c>
      <c r="F686" s="27">
        <v>3.1114488801466316E-2</v>
      </c>
    </row>
    <row r="687" spans="2:6" x14ac:dyDescent="0.25">
      <c r="B687" s="6" t="s">
        <v>45</v>
      </c>
      <c r="C687" s="6">
        <v>2000</v>
      </c>
      <c r="D687" s="6" t="s">
        <v>15</v>
      </c>
      <c r="E687" s="6" t="s">
        <v>3</v>
      </c>
      <c r="F687" s="27">
        <v>8.5386025302874521E-3</v>
      </c>
    </row>
    <row r="688" spans="2:6" x14ac:dyDescent="0.25">
      <c r="B688" s="6" t="s">
        <v>45</v>
      </c>
      <c r="C688" s="6">
        <v>2000</v>
      </c>
      <c r="D688" s="6" t="s">
        <v>16</v>
      </c>
      <c r="E688" s="6" t="s">
        <v>3</v>
      </c>
      <c r="F688" s="27">
        <v>0.23729268183647012</v>
      </c>
    </row>
    <row r="689" spans="2:6" x14ac:dyDescent="0.25">
      <c r="B689" s="6" t="s">
        <v>45</v>
      </c>
      <c r="C689" s="6">
        <v>2000</v>
      </c>
      <c r="D689" s="6" t="s">
        <v>17</v>
      </c>
      <c r="E689" s="6" t="s">
        <v>3</v>
      </c>
      <c r="F689" s="27">
        <v>1.5870177477759401E-2</v>
      </c>
    </row>
    <row r="690" spans="2:6" x14ac:dyDescent="0.25">
      <c r="B690" s="6" t="s">
        <v>45</v>
      </c>
      <c r="C690" s="6">
        <v>2000</v>
      </c>
      <c r="D690" s="6" t="s">
        <v>18</v>
      </c>
      <c r="E690" s="6" t="s">
        <v>3</v>
      </c>
      <c r="F690" s="27">
        <v>8.0334391345165179E-2</v>
      </c>
    </row>
    <row r="691" spans="2:6" x14ac:dyDescent="0.25">
      <c r="B691" s="6" t="s">
        <v>45</v>
      </c>
      <c r="C691" s="6">
        <v>2000</v>
      </c>
      <c r="D691" s="6" t="s">
        <v>19</v>
      </c>
      <c r="E691" s="6" t="s">
        <v>3</v>
      </c>
      <c r="F691" s="27">
        <v>7.5595690464482099E-2</v>
      </c>
    </row>
    <row r="692" spans="2:6" x14ac:dyDescent="0.25">
      <c r="B692" s="6" t="s">
        <v>45</v>
      </c>
      <c r="C692" s="6">
        <v>2000</v>
      </c>
      <c r="D692" s="6" t="s">
        <v>20</v>
      </c>
      <c r="E692" s="6" t="s">
        <v>3</v>
      </c>
      <c r="F692" s="27">
        <v>4.4078859135410611E-2</v>
      </c>
    </row>
    <row r="693" spans="2:6" x14ac:dyDescent="0.25">
      <c r="B693" s="6" t="s">
        <v>45</v>
      </c>
      <c r="C693" s="6">
        <v>2000</v>
      </c>
      <c r="D693" s="6" t="s">
        <v>21</v>
      </c>
      <c r="E693" s="6" t="s">
        <v>3</v>
      </c>
      <c r="F693" s="27">
        <v>1.1936161652286647E-2</v>
      </c>
    </row>
    <row r="694" spans="2:6" x14ac:dyDescent="0.25">
      <c r="B694" s="6" t="s">
        <v>45</v>
      </c>
      <c r="C694" s="6">
        <v>2000</v>
      </c>
      <c r="D694" s="6" t="s">
        <v>22</v>
      </c>
      <c r="E694" s="6" t="s">
        <v>3</v>
      </c>
      <c r="F694" s="27">
        <v>1.5244311323706915E-2</v>
      </c>
    </row>
    <row r="695" spans="2:6" x14ac:dyDescent="0.25">
      <c r="B695" s="6" t="s">
        <v>45</v>
      </c>
      <c r="C695" s="6">
        <v>2000</v>
      </c>
      <c r="D695" s="6" t="s">
        <v>23</v>
      </c>
      <c r="E695" s="6" t="s">
        <v>3</v>
      </c>
      <c r="F695" s="27">
        <v>0</v>
      </c>
    </row>
    <row r="696" spans="2:6" x14ac:dyDescent="0.25">
      <c r="B696" s="6" t="s">
        <v>45</v>
      </c>
      <c r="C696" s="6">
        <v>2000</v>
      </c>
      <c r="D696" s="6" t="s">
        <v>24</v>
      </c>
      <c r="E696" s="6" t="s">
        <v>3</v>
      </c>
      <c r="F696" s="27">
        <v>4.3274174080200276E-2</v>
      </c>
    </row>
    <row r="697" spans="2:6" x14ac:dyDescent="0.25">
      <c r="B697" s="6" t="s">
        <v>45</v>
      </c>
      <c r="C697" s="6">
        <v>2000</v>
      </c>
      <c r="D697" s="6" t="s">
        <v>25</v>
      </c>
      <c r="E697" s="6" t="s">
        <v>3</v>
      </c>
      <c r="F697" s="27">
        <v>3.2723858911886984E-2</v>
      </c>
    </row>
    <row r="698" spans="2:6" x14ac:dyDescent="0.25">
      <c r="B698" s="6" t="s">
        <v>45</v>
      </c>
      <c r="C698" s="6">
        <v>2000</v>
      </c>
      <c r="D698" s="6" t="s">
        <v>26</v>
      </c>
      <c r="E698" s="6" t="s">
        <v>3</v>
      </c>
      <c r="F698" s="27">
        <v>4.7476418257409808E-2</v>
      </c>
    </row>
    <row r="699" spans="2:6" x14ac:dyDescent="0.25">
      <c r="B699" s="6" t="s">
        <v>45</v>
      </c>
      <c r="C699" s="6">
        <v>2000</v>
      </c>
      <c r="D699" s="6" t="s">
        <v>27</v>
      </c>
      <c r="E699" s="6" t="s">
        <v>3</v>
      </c>
      <c r="F699" s="27">
        <v>0</v>
      </c>
    </row>
    <row r="700" spans="2:6" x14ac:dyDescent="0.25">
      <c r="B700" s="6" t="s">
        <v>45</v>
      </c>
      <c r="C700" s="6">
        <v>2000</v>
      </c>
      <c r="D700" s="6" t="s">
        <v>28</v>
      </c>
      <c r="E700" s="6" t="s">
        <v>3</v>
      </c>
      <c r="F700" s="27">
        <v>0</v>
      </c>
    </row>
    <row r="701" spans="2:6" x14ac:dyDescent="0.25">
      <c r="B701" s="6" t="s">
        <v>45</v>
      </c>
      <c r="C701" s="6">
        <v>2000</v>
      </c>
      <c r="D701" s="6" t="s">
        <v>29</v>
      </c>
      <c r="E701" s="6" t="s">
        <v>3</v>
      </c>
      <c r="F701" s="27">
        <v>2.2933524073494568E-2</v>
      </c>
    </row>
    <row r="702" spans="2:6" x14ac:dyDescent="0.25">
      <c r="B702" s="6" t="s">
        <v>45</v>
      </c>
      <c r="C702" s="6">
        <v>2000</v>
      </c>
      <c r="D702" s="6" t="s">
        <v>30</v>
      </c>
      <c r="E702" s="6" t="s">
        <v>3</v>
      </c>
      <c r="F702" s="27">
        <v>0</v>
      </c>
    </row>
    <row r="703" spans="2:6" x14ac:dyDescent="0.25">
      <c r="B703" s="6" t="s">
        <v>45</v>
      </c>
      <c r="C703" s="6">
        <v>2000</v>
      </c>
      <c r="D703" s="6" t="s">
        <v>31</v>
      </c>
      <c r="E703" s="6" t="s">
        <v>3</v>
      </c>
      <c r="F703" s="27">
        <v>0</v>
      </c>
    </row>
    <row r="704" spans="2:6" x14ac:dyDescent="0.25">
      <c r="B704" s="6" t="s">
        <v>45</v>
      </c>
      <c r="C704" s="6">
        <v>2000</v>
      </c>
      <c r="D704" s="6" t="s">
        <v>32</v>
      </c>
      <c r="E704" s="6" t="s">
        <v>3</v>
      </c>
      <c r="F704" s="27">
        <v>1.4305512092628191E-2</v>
      </c>
    </row>
    <row r="705" spans="2:6" x14ac:dyDescent="0.25">
      <c r="B705" s="6" t="s">
        <v>45</v>
      </c>
      <c r="C705" s="6">
        <v>2000</v>
      </c>
      <c r="D705" s="6" t="s">
        <v>7</v>
      </c>
      <c r="E705" s="6" t="s">
        <v>4</v>
      </c>
      <c r="F705" s="27">
        <v>9.8132320354542571E-2</v>
      </c>
    </row>
    <row r="706" spans="2:6" x14ac:dyDescent="0.25">
      <c r="B706" s="6" t="s">
        <v>45</v>
      </c>
      <c r="C706" s="6">
        <v>2000</v>
      </c>
      <c r="D706" s="6" t="s">
        <v>8</v>
      </c>
      <c r="E706" s="6" t="s">
        <v>4</v>
      </c>
      <c r="F706" s="27">
        <v>5.2864830642608419E-2</v>
      </c>
    </row>
    <row r="707" spans="2:6" x14ac:dyDescent="0.25">
      <c r="B707" s="6" t="s">
        <v>45</v>
      </c>
      <c r="C707" s="6">
        <v>2000</v>
      </c>
      <c r="D707" s="6" t="s">
        <v>9</v>
      </c>
      <c r="E707" s="6" t="s">
        <v>4</v>
      </c>
      <c r="F707" s="27">
        <v>0.10484330484330484</v>
      </c>
    </row>
    <row r="708" spans="2:6" x14ac:dyDescent="0.25">
      <c r="B708" s="6" t="s">
        <v>45</v>
      </c>
      <c r="C708" s="6">
        <v>2000</v>
      </c>
      <c r="D708" s="6" t="s">
        <v>10</v>
      </c>
      <c r="E708" s="6" t="s">
        <v>4</v>
      </c>
      <c r="F708" s="27">
        <v>4.3684710351377014E-3</v>
      </c>
    </row>
    <row r="709" spans="2:6" x14ac:dyDescent="0.25">
      <c r="B709" s="6" t="s">
        <v>45</v>
      </c>
      <c r="C709" s="6">
        <v>2000</v>
      </c>
      <c r="D709" s="6" t="s">
        <v>11</v>
      </c>
      <c r="E709" s="6" t="s">
        <v>4</v>
      </c>
      <c r="F709" s="27">
        <v>0.10699588477366255</v>
      </c>
    </row>
    <row r="710" spans="2:6" x14ac:dyDescent="0.25">
      <c r="B710" s="6" t="s">
        <v>45</v>
      </c>
      <c r="C710" s="6">
        <v>2000</v>
      </c>
      <c r="D710" s="6" t="s">
        <v>12</v>
      </c>
      <c r="E710" s="6" t="s">
        <v>4</v>
      </c>
      <c r="F710" s="27">
        <v>0</v>
      </c>
    </row>
    <row r="711" spans="2:6" x14ac:dyDescent="0.25">
      <c r="B711" s="6" t="s">
        <v>45</v>
      </c>
      <c r="C711" s="6">
        <v>2000</v>
      </c>
      <c r="D711" s="6" t="s">
        <v>13</v>
      </c>
      <c r="E711" s="6" t="s">
        <v>4</v>
      </c>
      <c r="F711" s="27">
        <v>6.0525482747704973E-2</v>
      </c>
    </row>
    <row r="712" spans="2:6" x14ac:dyDescent="0.25">
      <c r="B712" s="6" t="s">
        <v>45</v>
      </c>
      <c r="C712" s="6">
        <v>2000</v>
      </c>
      <c r="D712" s="6" t="s">
        <v>14</v>
      </c>
      <c r="E712" s="6" t="s">
        <v>4</v>
      </c>
      <c r="F712" s="27">
        <v>3.9696106362773029E-2</v>
      </c>
    </row>
    <row r="713" spans="2:6" x14ac:dyDescent="0.25">
      <c r="B713" s="6" t="s">
        <v>45</v>
      </c>
      <c r="C713" s="6">
        <v>2000</v>
      </c>
      <c r="D713" s="6" t="s">
        <v>15</v>
      </c>
      <c r="E713" s="6" t="s">
        <v>4</v>
      </c>
      <c r="F713" s="27">
        <v>2.8679962013295347E-2</v>
      </c>
    </row>
    <row r="714" spans="2:6" x14ac:dyDescent="0.25">
      <c r="B714" s="6" t="s">
        <v>45</v>
      </c>
      <c r="C714" s="6">
        <v>2000</v>
      </c>
      <c r="D714" s="6" t="s">
        <v>16</v>
      </c>
      <c r="E714" s="6" t="s">
        <v>4</v>
      </c>
      <c r="F714" s="27">
        <v>8.3950617283950618E-2</v>
      </c>
    </row>
    <row r="715" spans="2:6" x14ac:dyDescent="0.25">
      <c r="B715" s="6" t="s">
        <v>45</v>
      </c>
      <c r="C715" s="6">
        <v>2000</v>
      </c>
      <c r="D715" s="6" t="s">
        <v>17</v>
      </c>
      <c r="E715" s="6" t="s">
        <v>4</v>
      </c>
      <c r="F715" s="27">
        <v>3.6973725862614749E-2</v>
      </c>
    </row>
    <row r="716" spans="2:6" x14ac:dyDescent="0.25">
      <c r="B716" s="6" t="s">
        <v>45</v>
      </c>
      <c r="C716" s="6">
        <v>2000</v>
      </c>
      <c r="D716" s="6" t="s">
        <v>18</v>
      </c>
      <c r="E716" s="6" t="s">
        <v>4</v>
      </c>
      <c r="F716" s="27">
        <v>5.2168407723963278E-2</v>
      </c>
    </row>
    <row r="717" spans="2:6" x14ac:dyDescent="0.25">
      <c r="B717" s="6" t="s">
        <v>45</v>
      </c>
      <c r="C717" s="6">
        <v>2000</v>
      </c>
      <c r="D717" s="6" t="s">
        <v>19</v>
      </c>
      <c r="E717" s="6" t="s">
        <v>4</v>
      </c>
      <c r="F717" s="27">
        <v>7.8125989237100346E-2</v>
      </c>
    </row>
    <row r="718" spans="2:6" x14ac:dyDescent="0.25">
      <c r="B718" s="6" t="s">
        <v>45</v>
      </c>
      <c r="C718" s="6">
        <v>2000</v>
      </c>
      <c r="D718" s="6" t="s">
        <v>20</v>
      </c>
      <c r="E718" s="6" t="s">
        <v>4</v>
      </c>
      <c r="F718" s="27">
        <v>2.3931623931623933E-2</v>
      </c>
    </row>
    <row r="719" spans="2:6" x14ac:dyDescent="0.25">
      <c r="B719" s="6" t="s">
        <v>45</v>
      </c>
      <c r="C719" s="6">
        <v>2000</v>
      </c>
      <c r="D719" s="6" t="s">
        <v>21</v>
      </c>
      <c r="E719" s="6" t="s">
        <v>4</v>
      </c>
      <c r="F719" s="27">
        <v>2.7477049699271922E-2</v>
      </c>
    </row>
    <row r="720" spans="2:6" x14ac:dyDescent="0.25">
      <c r="B720" s="6" t="s">
        <v>45</v>
      </c>
      <c r="C720" s="6">
        <v>2000</v>
      </c>
      <c r="D720" s="6" t="s">
        <v>22</v>
      </c>
      <c r="E720" s="6" t="s">
        <v>4</v>
      </c>
      <c r="F720" s="27">
        <v>1.2219056663501107E-2</v>
      </c>
    </row>
    <row r="721" spans="2:6" x14ac:dyDescent="0.25">
      <c r="B721" s="6" t="s">
        <v>45</v>
      </c>
      <c r="C721" s="6">
        <v>2000</v>
      </c>
      <c r="D721" s="6" t="s">
        <v>23</v>
      </c>
      <c r="E721" s="6" t="s">
        <v>4</v>
      </c>
      <c r="F721" s="27">
        <v>0</v>
      </c>
    </row>
    <row r="722" spans="2:6" x14ac:dyDescent="0.25">
      <c r="B722" s="6" t="s">
        <v>45</v>
      </c>
      <c r="C722" s="6">
        <v>2000</v>
      </c>
      <c r="D722" s="6" t="s">
        <v>24</v>
      </c>
      <c r="E722" s="6" t="s">
        <v>4</v>
      </c>
      <c r="F722" s="27">
        <v>3.3554922443811336E-2</v>
      </c>
    </row>
    <row r="723" spans="2:6" x14ac:dyDescent="0.25">
      <c r="B723" s="6" t="s">
        <v>45</v>
      </c>
      <c r="C723" s="6">
        <v>2000</v>
      </c>
      <c r="D723" s="6" t="s">
        <v>25</v>
      </c>
      <c r="E723" s="6" t="s">
        <v>4</v>
      </c>
      <c r="F723" s="27">
        <v>9.0978157644824309E-2</v>
      </c>
    </row>
    <row r="724" spans="2:6" x14ac:dyDescent="0.25">
      <c r="B724" s="6" t="s">
        <v>45</v>
      </c>
      <c r="C724" s="6">
        <v>2000</v>
      </c>
      <c r="D724" s="6" t="s">
        <v>26</v>
      </c>
      <c r="E724" s="6" t="s">
        <v>4</v>
      </c>
      <c r="F724" s="27">
        <v>4.0899018676796454E-2</v>
      </c>
    </row>
    <row r="725" spans="2:6" x14ac:dyDescent="0.25">
      <c r="B725" s="6" t="s">
        <v>45</v>
      </c>
      <c r="C725" s="6">
        <v>2000</v>
      </c>
      <c r="D725" s="6" t="s">
        <v>27</v>
      </c>
      <c r="E725" s="6" t="s">
        <v>4</v>
      </c>
      <c r="F725" s="27">
        <v>0</v>
      </c>
    </row>
    <row r="726" spans="2:6" x14ac:dyDescent="0.25">
      <c r="B726" s="6" t="s">
        <v>45</v>
      </c>
      <c r="C726" s="6">
        <v>2000</v>
      </c>
      <c r="D726" s="6" t="s">
        <v>28</v>
      </c>
      <c r="E726" s="6" t="s">
        <v>4</v>
      </c>
      <c r="F726" s="27">
        <v>1.0003165558721114E-2</v>
      </c>
    </row>
    <row r="727" spans="2:6" x14ac:dyDescent="0.25">
      <c r="B727" s="6" t="s">
        <v>45</v>
      </c>
      <c r="C727" s="6">
        <v>2000</v>
      </c>
      <c r="D727" s="6" t="s">
        <v>29</v>
      </c>
      <c r="E727" s="6" t="s">
        <v>4</v>
      </c>
      <c r="F727" s="27">
        <v>0</v>
      </c>
    </row>
    <row r="728" spans="2:6" x14ac:dyDescent="0.25">
      <c r="B728" s="6" t="s">
        <v>45</v>
      </c>
      <c r="C728" s="6">
        <v>2000</v>
      </c>
      <c r="D728" s="6" t="s">
        <v>30</v>
      </c>
      <c r="E728" s="6" t="s">
        <v>4</v>
      </c>
      <c r="F728" s="27">
        <v>0</v>
      </c>
    </row>
    <row r="729" spans="2:6" x14ac:dyDescent="0.25">
      <c r="B729" s="6" t="s">
        <v>45</v>
      </c>
      <c r="C729" s="6">
        <v>2000</v>
      </c>
      <c r="D729" s="6" t="s">
        <v>31</v>
      </c>
      <c r="E729" s="6" t="s">
        <v>4</v>
      </c>
      <c r="F729" s="27">
        <v>0</v>
      </c>
    </row>
    <row r="730" spans="2:6" x14ac:dyDescent="0.25">
      <c r="B730" s="6" t="s">
        <v>45</v>
      </c>
      <c r="C730" s="6">
        <v>2000</v>
      </c>
      <c r="D730" s="6" t="s">
        <v>32</v>
      </c>
      <c r="E730" s="6" t="s">
        <v>4</v>
      </c>
      <c r="F730" s="27">
        <v>1.361190250079139E-2</v>
      </c>
    </row>
    <row r="731" spans="2:6" x14ac:dyDescent="0.25">
      <c r="B731" s="6" t="s">
        <v>45</v>
      </c>
      <c r="C731" s="6">
        <v>1999</v>
      </c>
      <c r="D731" s="6" t="s">
        <v>7</v>
      </c>
      <c r="E731" s="6" t="s">
        <v>3</v>
      </c>
      <c r="F731" s="27">
        <v>8.4817068589888064E-2</v>
      </c>
    </row>
    <row r="732" spans="2:6" x14ac:dyDescent="0.25">
      <c r="B732" s="6" t="s">
        <v>45</v>
      </c>
      <c r="C732" s="6">
        <v>1999</v>
      </c>
      <c r="D732" s="6" t="s">
        <v>8</v>
      </c>
      <c r="E732" s="6" t="s">
        <v>3</v>
      </c>
      <c r="F732" s="27">
        <v>7.4825332431823308E-2</v>
      </c>
    </row>
    <row r="733" spans="2:6" x14ac:dyDescent="0.25">
      <c r="B733" s="6" t="s">
        <v>45</v>
      </c>
      <c r="C733" s="6">
        <v>1999</v>
      </c>
      <c r="D733" s="6" t="s">
        <v>9</v>
      </c>
      <c r="E733" s="6" t="s">
        <v>3</v>
      </c>
      <c r="F733" s="27">
        <v>7.5125835774923003E-2</v>
      </c>
    </row>
    <row r="734" spans="2:6" x14ac:dyDescent="0.25">
      <c r="B734" s="6" t="s">
        <v>45</v>
      </c>
      <c r="C734" s="6">
        <v>1999</v>
      </c>
      <c r="D734" s="6" t="s">
        <v>10</v>
      </c>
      <c r="E734" s="6" t="s">
        <v>3</v>
      </c>
      <c r="F734" s="27">
        <v>6.4345278341221543E-2</v>
      </c>
    </row>
    <row r="735" spans="2:6" x14ac:dyDescent="0.25">
      <c r="B735" s="6" t="s">
        <v>45</v>
      </c>
      <c r="C735" s="6">
        <v>1999</v>
      </c>
      <c r="D735" s="6" t="s">
        <v>11</v>
      </c>
      <c r="E735" s="6" t="s">
        <v>3</v>
      </c>
      <c r="F735" s="27">
        <v>1.3485087521598677E-2</v>
      </c>
    </row>
    <row r="736" spans="2:6" x14ac:dyDescent="0.25">
      <c r="B736" s="6" t="s">
        <v>45</v>
      </c>
      <c r="C736" s="6">
        <v>1999</v>
      </c>
      <c r="D736" s="6" t="s">
        <v>12</v>
      </c>
      <c r="E736" s="6" t="s">
        <v>3</v>
      </c>
      <c r="F736" s="27">
        <v>0</v>
      </c>
    </row>
    <row r="737" spans="2:6" x14ac:dyDescent="0.25">
      <c r="B737" s="6" t="s">
        <v>45</v>
      </c>
      <c r="C737" s="6">
        <v>1999</v>
      </c>
      <c r="D737" s="6" t="s">
        <v>13</v>
      </c>
      <c r="E737" s="6" t="s">
        <v>3</v>
      </c>
      <c r="F737" s="27">
        <v>4.9958680790323793E-3</v>
      </c>
    </row>
    <row r="738" spans="2:6" x14ac:dyDescent="0.25">
      <c r="B738" s="6" t="s">
        <v>45</v>
      </c>
      <c r="C738" s="6">
        <v>1999</v>
      </c>
      <c r="D738" s="6" t="s">
        <v>14</v>
      </c>
      <c r="E738" s="6" t="s">
        <v>3</v>
      </c>
      <c r="F738" s="27">
        <v>3.2867553151528811E-2</v>
      </c>
    </row>
    <row r="739" spans="2:6" x14ac:dyDescent="0.25">
      <c r="B739" s="6" t="s">
        <v>45</v>
      </c>
      <c r="C739" s="6">
        <v>1999</v>
      </c>
      <c r="D739" s="6" t="s">
        <v>15</v>
      </c>
      <c r="E739" s="6" t="s">
        <v>3</v>
      </c>
      <c r="F739" s="27">
        <v>7.5501464953797613E-3</v>
      </c>
    </row>
    <row r="740" spans="2:6" x14ac:dyDescent="0.25">
      <c r="B740" s="6" t="s">
        <v>45</v>
      </c>
      <c r="C740" s="6">
        <v>1999</v>
      </c>
      <c r="D740" s="6" t="s">
        <v>16</v>
      </c>
      <c r="E740" s="6" t="s">
        <v>3</v>
      </c>
      <c r="F740" s="27">
        <v>0.23788595898129367</v>
      </c>
    </row>
    <row r="741" spans="2:6" x14ac:dyDescent="0.25">
      <c r="B741" s="6" t="s">
        <v>45</v>
      </c>
      <c r="C741" s="6">
        <v>1999</v>
      </c>
      <c r="D741" s="6" t="s">
        <v>17</v>
      </c>
      <c r="E741" s="6" t="s">
        <v>3</v>
      </c>
      <c r="F741" s="27">
        <v>1.5926677184283675E-2</v>
      </c>
    </row>
    <row r="742" spans="2:6" x14ac:dyDescent="0.25">
      <c r="B742" s="6" t="s">
        <v>45</v>
      </c>
      <c r="C742" s="6">
        <v>1999</v>
      </c>
      <c r="D742" s="6" t="s">
        <v>18</v>
      </c>
      <c r="E742" s="6" t="s">
        <v>3</v>
      </c>
      <c r="F742" s="27">
        <v>7.7079107505070993E-2</v>
      </c>
    </row>
    <row r="743" spans="2:6" x14ac:dyDescent="0.25">
      <c r="B743" s="6" t="s">
        <v>45</v>
      </c>
      <c r="C743" s="6">
        <v>1999</v>
      </c>
      <c r="D743" s="6" t="s">
        <v>19</v>
      </c>
      <c r="E743" s="6" t="s">
        <v>3</v>
      </c>
      <c r="F743" s="27">
        <v>7.6215160393659373E-2</v>
      </c>
    </row>
    <row r="744" spans="2:6" x14ac:dyDescent="0.25">
      <c r="B744" s="6" t="s">
        <v>45</v>
      </c>
      <c r="C744" s="6">
        <v>1999</v>
      </c>
      <c r="D744" s="6" t="s">
        <v>20</v>
      </c>
      <c r="E744" s="6" t="s">
        <v>3</v>
      </c>
      <c r="F744" s="27">
        <v>4.6014574412140338E-2</v>
      </c>
    </row>
    <row r="745" spans="2:6" x14ac:dyDescent="0.25">
      <c r="B745" s="6" t="s">
        <v>45</v>
      </c>
      <c r="C745" s="6">
        <v>1999</v>
      </c>
      <c r="D745" s="6" t="s">
        <v>21</v>
      </c>
      <c r="E745" s="6" t="s">
        <v>3</v>
      </c>
      <c r="F745" s="27">
        <v>9.3156036360904516E-3</v>
      </c>
    </row>
    <row r="746" spans="2:6" x14ac:dyDescent="0.25">
      <c r="B746" s="6" t="s">
        <v>45</v>
      </c>
      <c r="C746" s="6">
        <v>1999</v>
      </c>
      <c r="D746" s="6" t="s">
        <v>22</v>
      </c>
      <c r="E746" s="6" t="s">
        <v>3</v>
      </c>
      <c r="F746" s="27">
        <v>1.6602809706257982E-2</v>
      </c>
    </row>
    <row r="747" spans="2:6" x14ac:dyDescent="0.25">
      <c r="B747" s="6" t="s">
        <v>45</v>
      </c>
      <c r="C747" s="6">
        <v>1999</v>
      </c>
      <c r="D747" s="6" t="s">
        <v>23</v>
      </c>
      <c r="E747" s="6" t="s">
        <v>3</v>
      </c>
      <c r="F747" s="27">
        <v>0</v>
      </c>
    </row>
    <row r="748" spans="2:6" x14ac:dyDescent="0.25">
      <c r="B748" s="6" t="s">
        <v>45</v>
      </c>
      <c r="C748" s="6">
        <v>1999</v>
      </c>
      <c r="D748" s="6" t="s">
        <v>24</v>
      </c>
      <c r="E748" s="6" t="s">
        <v>3</v>
      </c>
      <c r="F748" s="27">
        <v>3.5046202389001579E-2</v>
      </c>
    </row>
    <row r="749" spans="2:6" x14ac:dyDescent="0.25">
      <c r="B749" s="6" t="s">
        <v>45</v>
      </c>
      <c r="C749" s="6">
        <v>1999</v>
      </c>
      <c r="D749" s="6" t="s">
        <v>25</v>
      </c>
      <c r="E749" s="6" t="s">
        <v>3</v>
      </c>
      <c r="F749" s="27">
        <v>4.2370971377056567E-2</v>
      </c>
    </row>
    <row r="750" spans="2:6" x14ac:dyDescent="0.25">
      <c r="B750" s="6" t="s">
        <v>45</v>
      </c>
      <c r="C750" s="6">
        <v>1999</v>
      </c>
      <c r="D750" s="6" t="s">
        <v>26</v>
      </c>
      <c r="E750" s="6" t="s">
        <v>3</v>
      </c>
      <c r="F750" s="27">
        <v>4.8343475321162947E-2</v>
      </c>
    </row>
    <row r="751" spans="2:6" x14ac:dyDescent="0.25">
      <c r="B751" s="6" t="s">
        <v>45</v>
      </c>
      <c r="C751" s="6">
        <v>1999</v>
      </c>
      <c r="D751" s="6" t="s">
        <v>27</v>
      </c>
      <c r="E751" s="6" t="s">
        <v>3</v>
      </c>
      <c r="F751" s="27">
        <v>0</v>
      </c>
    </row>
    <row r="752" spans="2:6" x14ac:dyDescent="0.25">
      <c r="B752" s="6" t="s">
        <v>45</v>
      </c>
      <c r="C752" s="6">
        <v>1999</v>
      </c>
      <c r="D752" s="6" t="s">
        <v>28</v>
      </c>
      <c r="E752" s="6" t="s">
        <v>3</v>
      </c>
      <c r="F752" s="27">
        <v>0</v>
      </c>
    </row>
    <row r="753" spans="2:6" x14ac:dyDescent="0.25">
      <c r="B753" s="6" t="s">
        <v>45</v>
      </c>
      <c r="C753" s="6">
        <v>1999</v>
      </c>
      <c r="D753" s="6" t="s">
        <v>29</v>
      </c>
      <c r="E753" s="6" t="s">
        <v>3</v>
      </c>
      <c r="F753" s="27">
        <v>2.2124558635714824E-2</v>
      </c>
    </row>
    <row r="754" spans="2:6" x14ac:dyDescent="0.25">
      <c r="B754" s="6" t="s">
        <v>45</v>
      </c>
      <c r="C754" s="6">
        <v>1999</v>
      </c>
      <c r="D754" s="6" t="s">
        <v>30</v>
      </c>
      <c r="E754" s="6" t="s">
        <v>3</v>
      </c>
      <c r="F754" s="27">
        <v>0</v>
      </c>
    </row>
    <row r="755" spans="2:6" x14ac:dyDescent="0.25">
      <c r="B755" s="6" t="s">
        <v>45</v>
      </c>
      <c r="C755" s="6">
        <v>1999</v>
      </c>
      <c r="D755" s="6" t="s">
        <v>31</v>
      </c>
      <c r="E755" s="6" t="s">
        <v>3</v>
      </c>
      <c r="F755" s="27">
        <v>0</v>
      </c>
    </row>
    <row r="756" spans="2:6" x14ac:dyDescent="0.25">
      <c r="B756" s="6" t="s">
        <v>45</v>
      </c>
      <c r="C756" s="6">
        <v>1999</v>
      </c>
      <c r="D756" s="6" t="s">
        <v>32</v>
      </c>
      <c r="E756" s="6" t="s">
        <v>3</v>
      </c>
      <c r="F756" s="27">
        <v>1.5062730072872061E-2</v>
      </c>
    </row>
    <row r="757" spans="2:6" x14ac:dyDescent="0.25">
      <c r="B757" s="6" t="s">
        <v>45</v>
      </c>
      <c r="C757" s="6">
        <v>1999</v>
      </c>
      <c r="D757" s="6" t="s">
        <v>7</v>
      </c>
      <c r="E757" s="6" t="s">
        <v>4</v>
      </c>
      <c r="F757" s="27">
        <v>9.0104849279161209E-2</v>
      </c>
    </row>
    <row r="758" spans="2:6" x14ac:dyDescent="0.25">
      <c r="B758" s="6" t="s">
        <v>45</v>
      </c>
      <c r="C758" s="6">
        <v>1999</v>
      </c>
      <c r="D758" s="6" t="s">
        <v>8</v>
      </c>
      <c r="E758" s="6" t="s">
        <v>4</v>
      </c>
      <c r="F758" s="27">
        <v>5.1387068588903448E-2</v>
      </c>
    </row>
    <row r="759" spans="2:6" x14ac:dyDescent="0.25">
      <c r="B759" s="6" t="s">
        <v>45</v>
      </c>
      <c r="C759" s="6">
        <v>1999</v>
      </c>
      <c r="D759" s="6" t="s">
        <v>9</v>
      </c>
      <c r="E759" s="6" t="s">
        <v>4</v>
      </c>
      <c r="F759" s="27">
        <v>0.11784622105723024</v>
      </c>
    </row>
    <row r="760" spans="2:6" x14ac:dyDescent="0.25">
      <c r="B760" s="6" t="s">
        <v>45</v>
      </c>
      <c r="C760" s="6">
        <v>1999</v>
      </c>
      <c r="D760" s="6" t="s">
        <v>10</v>
      </c>
      <c r="E760" s="6" t="s">
        <v>4</v>
      </c>
      <c r="F760" s="27">
        <v>5.5701179554390563E-3</v>
      </c>
    </row>
    <row r="761" spans="2:6" x14ac:dyDescent="0.25">
      <c r="B761" s="6" t="s">
        <v>45</v>
      </c>
      <c r="C761" s="6">
        <v>1999</v>
      </c>
      <c r="D761" s="6" t="s">
        <v>11</v>
      </c>
      <c r="E761" s="6" t="s">
        <v>4</v>
      </c>
      <c r="F761" s="27">
        <v>0.10632372214941023</v>
      </c>
    </row>
    <row r="762" spans="2:6" x14ac:dyDescent="0.25">
      <c r="B762" s="6" t="s">
        <v>45</v>
      </c>
      <c r="C762" s="6">
        <v>1999</v>
      </c>
      <c r="D762" s="6" t="s">
        <v>12</v>
      </c>
      <c r="E762" s="6" t="s">
        <v>4</v>
      </c>
      <c r="F762" s="27">
        <v>0</v>
      </c>
    </row>
    <row r="763" spans="2:6" x14ac:dyDescent="0.25">
      <c r="B763" s="6" t="s">
        <v>45</v>
      </c>
      <c r="C763" s="6">
        <v>1999</v>
      </c>
      <c r="D763" s="6" t="s">
        <v>13</v>
      </c>
      <c r="E763" s="6" t="s">
        <v>4</v>
      </c>
      <c r="F763" s="27">
        <v>5.7230231542158144E-2</v>
      </c>
    </row>
    <row r="764" spans="2:6" x14ac:dyDescent="0.25">
      <c r="B764" s="6" t="s">
        <v>45</v>
      </c>
      <c r="C764" s="6">
        <v>1999</v>
      </c>
      <c r="D764" s="6" t="s">
        <v>14</v>
      </c>
      <c r="E764" s="6" t="s">
        <v>4</v>
      </c>
      <c r="F764" s="27">
        <v>3.7243337702053299E-2</v>
      </c>
    </row>
    <row r="765" spans="2:6" x14ac:dyDescent="0.25">
      <c r="B765" s="6" t="s">
        <v>45</v>
      </c>
      <c r="C765" s="6">
        <v>1999</v>
      </c>
      <c r="D765" s="6" t="s">
        <v>15</v>
      </c>
      <c r="E765" s="6" t="s">
        <v>4</v>
      </c>
      <c r="F765" s="27">
        <v>2.7522935779816515E-2</v>
      </c>
    </row>
    <row r="766" spans="2:6" x14ac:dyDescent="0.25">
      <c r="B766" s="6" t="s">
        <v>45</v>
      </c>
      <c r="C766" s="6">
        <v>1999</v>
      </c>
      <c r="D766" s="6" t="s">
        <v>16</v>
      </c>
      <c r="E766" s="6" t="s">
        <v>4</v>
      </c>
      <c r="F766" s="27">
        <v>7.6616426387068587E-2</v>
      </c>
    </row>
    <row r="767" spans="2:6" x14ac:dyDescent="0.25">
      <c r="B767" s="6" t="s">
        <v>45</v>
      </c>
      <c r="C767" s="6">
        <v>1999</v>
      </c>
      <c r="D767" s="6" t="s">
        <v>17</v>
      </c>
      <c r="E767" s="6" t="s">
        <v>4</v>
      </c>
      <c r="F767" s="27">
        <v>3.669724770642202E-2</v>
      </c>
    </row>
    <row r="768" spans="2:6" x14ac:dyDescent="0.25">
      <c r="B768" s="6" t="s">
        <v>45</v>
      </c>
      <c r="C768" s="6">
        <v>1999</v>
      </c>
      <c r="D768" s="6" t="s">
        <v>18</v>
      </c>
      <c r="E768" s="6" t="s">
        <v>4</v>
      </c>
      <c r="F768" s="27">
        <v>5.2697684578418523E-2</v>
      </c>
    </row>
    <row r="769" spans="2:6" x14ac:dyDescent="0.25">
      <c r="B769" s="6" t="s">
        <v>45</v>
      </c>
      <c r="C769" s="6">
        <v>1999</v>
      </c>
      <c r="D769" s="6" t="s">
        <v>19</v>
      </c>
      <c r="E769" s="6" t="s">
        <v>4</v>
      </c>
      <c r="F769" s="27">
        <v>7.1210135430318913E-2</v>
      </c>
    </row>
    <row r="770" spans="2:6" x14ac:dyDescent="0.25">
      <c r="B770" s="6" t="s">
        <v>45</v>
      </c>
      <c r="C770" s="6">
        <v>1999</v>
      </c>
      <c r="D770" s="6" t="s">
        <v>20</v>
      </c>
      <c r="E770" s="6" t="s">
        <v>4</v>
      </c>
      <c r="F770" s="27">
        <v>2.7468326780253387E-2</v>
      </c>
    </row>
    <row r="771" spans="2:6" x14ac:dyDescent="0.25">
      <c r="B771" s="6" t="s">
        <v>45</v>
      </c>
      <c r="C771" s="6">
        <v>1999</v>
      </c>
      <c r="D771" s="6" t="s">
        <v>21</v>
      </c>
      <c r="E771" s="6" t="s">
        <v>4</v>
      </c>
      <c r="F771" s="27">
        <v>2.8014416775884666E-2</v>
      </c>
    </row>
    <row r="772" spans="2:6" x14ac:dyDescent="0.25">
      <c r="B772" s="6" t="s">
        <v>45</v>
      </c>
      <c r="C772" s="6">
        <v>1999</v>
      </c>
      <c r="D772" s="6" t="s">
        <v>22</v>
      </c>
      <c r="E772" s="6" t="s">
        <v>4</v>
      </c>
      <c r="F772" s="27">
        <v>1.5235910878112713E-2</v>
      </c>
    </row>
    <row r="773" spans="2:6" x14ac:dyDescent="0.25">
      <c r="B773" s="6" t="s">
        <v>45</v>
      </c>
      <c r="C773" s="6">
        <v>1999</v>
      </c>
      <c r="D773" s="6" t="s">
        <v>23</v>
      </c>
      <c r="E773" s="6" t="s">
        <v>4</v>
      </c>
      <c r="F773" s="27">
        <v>0</v>
      </c>
    </row>
    <row r="774" spans="2:6" x14ac:dyDescent="0.25">
      <c r="B774" s="6" t="s">
        <v>45</v>
      </c>
      <c r="C774" s="6">
        <v>1999</v>
      </c>
      <c r="D774" s="6" t="s">
        <v>24</v>
      </c>
      <c r="E774" s="6" t="s">
        <v>4</v>
      </c>
      <c r="F774" s="27">
        <v>4.3359545653123638E-2</v>
      </c>
    </row>
    <row r="775" spans="2:6" x14ac:dyDescent="0.25">
      <c r="B775" s="6" t="s">
        <v>45</v>
      </c>
      <c r="C775" s="6">
        <v>1999</v>
      </c>
      <c r="D775" s="6" t="s">
        <v>25</v>
      </c>
      <c r="E775" s="6" t="s">
        <v>4</v>
      </c>
      <c r="F775" s="27">
        <v>0.10097204019222368</v>
      </c>
    </row>
    <row r="776" spans="2:6" x14ac:dyDescent="0.25">
      <c r="B776" s="6" t="s">
        <v>45</v>
      </c>
      <c r="C776" s="6">
        <v>1999</v>
      </c>
      <c r="D776" s="6" t="s">
        <v>26</v>
      </c>
      <c r="E776" s="6" t="s">
        <v>4</v>
      </c>
      <c r="F776" s="27">
        <v>3.7844036697247709E-2</v>
      </c>
    </row>
    <row r="777" spans="2:6" x14ac:dyDescent="0.25">
      <c r="B777" s="6" t="s">
        <v>45</v>
      </c>
      <c r="C777" s="6">
        <v>1999</v>
      </c>
      <c r="D777" s="6" t="s">
        <v>27</v>
      </c>
      <c r="E777" s="6" t="s">
        <v>4</v>
      </c>
      <c r="F777" s="27">
        <v>0</v>
      </c>
    </row>
    <row r="778" spans="2:6" x14ac:dyDescent="0.25">
      <c r="B778" s="6" t="s">
        <v>45</v>
      </c>
      <c r="C778" s="6">
        <v>1999</v>
      </c>
      <c r="D778" s="6" t="s">
        <v>28</v>
      </c>
      <c r="E778" s="6" t="s">
        <v>4</v>
      </c>
      <c r="F778" s="27">
        <v>1.0921799912625601E-2</v>
      </c>
    </row>
    <row r="779" spans="2:6" x14ac:dyDescent="0.25">
      <c r="B779" s="6" t="s">
        <v>45</v>
      </c>
      <c r="C779" s="6">
        <v>1999</v>
      </c>
      <c r="D779" s="6" t="s">
        <v>29</v>
      </c>
      <c r="E779" s="6" t="s">
        <v>4</v>
      </c>
      <c r="F779" s="27">
        <v>0</v>
      </c>
    </row>
    <row r="780" spans="2:6" x14ac:dyDescent="0.25">
      <c r="B780" s="6" t="s">
        <v>45</v>
      </c>
      <c r="C780" s="6">
        <v>1999</v>
      </c>
      <c r="D780" s="6" t="s">
        <v>30</v>
      </c>
      <c r="E780" s="6" t="s">
        <v>4</v>
      </c>
      <c r="F780" s="27">
        <v>0</v>
      </c>
    </row>
    <row r="781" spans="2:6" x14ac:dyDescent="0.25">
      <c r="B781" s="6" t="s">
        <v>45</v>
      </c>
      <c r="C781" s="6">
        <v>1999</v>
      </c>
      <c r="D781" s="6" t="s">
        <v>31</v>
      </c>
      <c r="E781" s="6" t="s">
        <v>4</v>
      </c>
      <c r="F781" s="27">
        <v>0</v>
      </c>
    </row>
    <row r="782" spans="2:6" x14ac:dyDescent="0.25">
      <c r="B782" s="6" t="s">
        <v>45</v>
      </c>
      <c r="C782" s="6">
        <v>1999</v>
      </c>
      <c r="D782" s="6" t="s">
        <v>32</v>
      </c>
      <c r="E782" s="6" t="s">
        <v>4</v>
      </c>
      <c r="F782" s="27">
        <v>5.7339449541284407E-3</v>
      </c>
    </row>
    <row r="783" spans="2:6" x14ac:dyDescent="0.25">
      <c r="B783" s="6" t="s">
        <v>45</v>
      </c>
      <c r="C783" s="6">
        <v>1998</v>
      </c>
      <c r="D783" s="6" t="s">
        <v>7</v>
      </c>
      <c r="E783" s="6" t="s">
        <v>3</v>
      </c>
      <c r="F783" s="27">
        <v>8.547892578774334E-2</v>
      </c>
    </row>
    <row r="784" spans="2:6" x14ac:dyDescent="0.25">
      <c r="B784" s="6" t="s">
        <v>45</v>
      </c>
      <c r="C784" s="6">
        <v>1998</v>
      </c>
      <c r="D784" s="6" t="s">
        <v>8</v>
      </c>
      <c r="E784" s="6" t="s">
        <v>3</v>
      </c>
      <c r="F784" s="27">
        <v>8.4703187913265116E-2</v>
      </c>
    </row>
    <row r="785" spans="2:6" x14ac:dyDescent="0.25">
      <c r="B785" s="6" t="s">
        <v>45</v>
      </c>
      <c r="C785" s="6">
        <v>1998</v>
      </c>
      <c r="D785" s="6" t="s">
        <v>9</v>
      </c>
      <c r="E785" s="6" t="s">
        <v>3</v>
      </c>
      <c r="F785" s="27">
        <v>7.5246573824387722E-2</v>
      </c>
    </row>
    <row r="786" spans="2:6" x14ac:dyDescent="0.25">
      <c r="B786" s="6" t="s">
        <v>45</v>
      </c>
      <c r="C786" s="6">
        <v>1998</v>
      </c>
      <c r="D786" s="6" t="s">
        <v>10</v>
      </c>
      <c r="E786" s="6" t="s">
        <v>3</v>
      </c>
      <c r="F786" s="27">
        <v>6.0950832994717596E-2</v>
      </c>
    </row>
    <row r="787" spans="2:6" x14ac:dyDescent="0.25">
      <c r="B787" s="6" t="s">
        <v>45</v>
      </c>
      <c r="C787" s="6">
        <v>1998</v>
      </c>
      <c r="D787" s="6" t="s">
        <v>11</v>
      </c>
      <c r="E787" s="6" t="s">
        <v>3</v>
      </c>
      <c r="F787" s="27">
        <v>1.3409183258837871E-2</v>
      </c>
    </row>
    <row r="788" spans="2:6" x14ac:dyDescent="0.25">
      <c r="B788" s="6" t="s">
        <v>45</v>
      </c>
      <c r="C788" s="6">
        <v>1998</v>
      </c>
      <c r="D788" s="6" t="s">
        <v>12</v>
      </c>
      <c r="E788" s="6" t="s">
        <v>3</v>
      </c>
      <c r="F788" s="27">
        <v>0</v>
      </c>
    </row>
    <row r="789" spans="2:6" x14ac:dyDescent="0.25">
      <c r="B789" s="6" t="s">
        <v>45</v>
      </c>
      <c r="C789" s="6">
        <v>1998</v>
      </c>
      <c r="D789" s="6" t="s">
        <v>13</v>
      </c>
      <c r="E789" s="6" t="s">
        <v>3</v>
      </c>
      <c r="F789" s="27">
        <v>5.0238262347161167E-3</v>
      </c>
    </row>
    <row r="790" spans="2:6" x14ac:dyDescent="0.25">
      <c r="B790" s="6" t="s">
        <v>45</v>
      </c>
      <c r="C790" s="6">
        <v>1998</v>
      </c>
      <c r="D790" s="6" t="s">
        <v>14</v>
      </c>
      <c r="E790" s="6" t="s">
        <v>3</v>
      </c>
      <c r="F790" s="27">
        <v>3.1953012448745891E-2</v>
      </c>
    </row>
    <row r="791" spans="2:6" x14ac:dyDescent="0.25">
      <c r="B791" s="6" t="s">
        <v>45</v>
      </c>
      <c r="C791" s="6">
        <v>1998</v>
      </c>
      <c r="D791" s="6" t="s">
        <v>15</v>
      </c>
      <c r="E791" s="6" t="s">
        <v>3</v>
      </c>
      <c r="F791" s="27">
        <v>7.3510398581507885E-3</v>
      </c>
    </row>
    <row r="792" spans="2:6" x14ac:dyDescent="0.25">
      <c r="B792" s="6" t="s">
        <v>45</v>
      </c>
      <c r="C792" s="6">
        <v>1998</v>
      </c>
      <c r="D792" s="6" t="s">
        <v>16</v>
      </c>
      <c r="E792" s="6" t="s">
        <v>3</v>
      </c>
      <c r="F792" s="27">
        <v>0.24369251228251634</v>
      </c>
    </row>
    <row r="793" spans="2:6" x14ac:dyDescent="0.25">
      <c r="B793" s="6" t="s">
        <v>45</v>
      </c>
      <c r="C793" s="6">
        <v>1998</v>
      </c>
      <c r="D793" s="6" t="s">
        <v>17</v>
      </c>
      <c r="E793" s="6" t="s">
        <v>3</v>
      </c>
      <c r="F793" s="27">
        <v>1.6290495364042701E-2</v>
      </c>
    </row>
    <row r="794" spans="2:6" x14ac:dyDescent="0.25">
      <c r="B794" s="6" t="s">
        <v>45</v>
      </c>
      <c r="C794" s="6">
        <v>1998</v>
      </c>
      <c r="D794" s="6" t="s">
        <v>18</v>
      </c>
      <c r="E794" s="6" t="s">
        <v>3</v>
      </c>
      <c r="F794" s="27">
        <v>7.4433896051124826E-2</v>
      </c>
    </row>
    <row r="795" spans="2:6" x14ac:dyDescent="0.25">
      <c r="B795" s="6" t="s">
        <v>45</v>
      </c>
      <c r="C795" s="6">
        <v>1998</v>
      </c>
      <c r="D795" s="6" t="s">
        <v>19</v>
      </c>
      <c r="E795" s="6" t="s">
        <v>3</v>
      </c>
      <c r="F795" s="27">
        <v>7.4840234937756267E-2</v>
      </c>
    </row>
    <row r="796" spans="2:6" x14ac:dyDescent="0.25">
      <c r="B796" s="6" t="s">
        <v>45</v>
      </c>
      <c r="C796" s="6">
        <v>1998</v>
      </c>
      <c r="D796" s="6" t="s">
        <v>20</v>
      </c>
      <c r="E796" s="6" t="s">
        <v>3</v>
      </c>
      <c r="F796" s="27">
        <v>4.1483506335192641E-2</v>
      </c>
    </row>
    <row r="797" spans="2:6" x14ac:dyDescent="0.25">
      <c r="B797" s="6" t="s">
        <v>45</v>
      </c>
      <c r="C797" s="6">
        <v>1998</v>
      </c>
      <c r="D797" s="6" t="s">
        <v>21</v>
      </c>
      <c r="E797" s="6" t="s">
        <v>3</v>
      </c>
      <c r="F797" s="27">
        <v>8.8286358095378825E-3</v>
      </c>
    </row>
    <row r="798" spans="2:6" x14ac:dyDescent="0.25">
      <c r="B798" s="6" t="s">
        <v>45</v>
      </c>
      <c r="C798" s="6">
        <v>1998</v>
      </c>
      <c r="D798" s="6" t="s">
        <v>22</v>
      </c>
      <c r="E798" s="6" t="s">
        <v>3</v>
      </c>
      <c r="F798" s="27">
        <v>1.9541206457094309E-2</v>
      </c>
    </row>
    <row r="799" spans="2:6" x14ac:dyDescent="0.25">
      <c r="B799" s="6" t="s">
        <v>45</v>
      </c>
      <c r="C799" s="6">
        <v>1998</v>
      </c>
      <c r="D799" s="6" t="s">
        <v>23</v>
      </c>
      <c r="E799" s="6" t="s">
        <v>3</v>
      </c>
      <c r="F799" s="27">
        <v>0</v>
      </c>
    </row>
    <row r="800" spans="2:6" x14ac:dyDescent="0.25">
      <c r="B800" s="6" t="s">
        <v>45</v>
      </c>
      <c r="C800" s="6">
        <v>1998</v>
      </c>
      <c r="D800" s="6" t="s">
        <v>24</v>
      </c>
      <c r="E800" s="6" t="s">
        <v>3</v>
      </c>
      <c r="F800" s="27">
        <v>3.4317165970965242E-2</v>
      </c>
    </row>
    <row r="801" spans="2:6" x14ac:dyDescent="0.25">
      <c r="B801" s="6" t="s">
        <v>45</v>
      </c>
      <c r="C801" s="6">
        <v>1998</v>
      </c>
      <c r="D801" s="6" t="s">
        <v>25</v>
      </c>
      <c r="E801" s="6" t="s">
        <v>3</v>
      </c>
      <c r="F801" s="27">
        <v>3.8676074027557163E-2</v>
      </c>
    </row>
    <row r="802" spans="2:6" x14ac:dyDescent="0.25">
      <c r="B802" s="6" t="s">
        <v>45</v>
      </c>
      <c r="C802" s="6">
        <v>1998</v>
      </c>
      <c r="D802" s="6" t="s">
        <v>26</v>
      </c>
      <c r="E802" s="6" t="s">
        <v>3</v>
      </c>
      <c r="F802" s="27">
        <v>4.7800229027372465E-2</v>
      </c>
    </row>
    <row r="803" spans="2:6" x14ac:dyDescent="0.25">
      <c r="B803" s="6" t="s">
        <v>45</v>
      </c>
      <c r="C803" s="6">
        <v>1998</v>
      </c>
      <c r="D803" s="6" t="s">
        <v>27</v>
      </c>
      <c r="E803" s="6" t="s">
        <v>3</v>
      </c>
      <c r="F803" s="27">
        <v>0</v>
      </c>
    </row>
    <row r="804" spans="2:6" x14ac:dyDescent="0.25">
      <c r="B804" s="6" t="s">
        <v>45</v>
      </c>
      <c r="C804" s="6">
        <v>1998</v>
      </c>
      <c r="D804" s="6" t="s">
        <v>28</v>
      </c>
      <c r="E804" s="6" t="s">
        <v>3</v>
      </c>
      <c r="F804" s="27">
        <v>0</v>
      </c>
    </row>
    <row r="805" spans="2:6" x14ac:dyDescent="0.25">
      <c r="B805" s="6" t="s">
        <v>45</v>
      </c>
      <c r="C805" s="6">
        <v>1998</v>
      </c>
      <c r="D805" s="6" t="s">
        <v>29</v>
      </c>
      <c r="E805" s="6" t="s">
        <v>3</v>
      </c>
      <c r="F805" s="27">
        <v>2.0686343319419306E-2</v>
      </c>
    </row>
    <row r="806" spans="2:6" x14ac:dyDescent="0.25">
      <c r="B806" s="6" t="s">
        <v>45</v>
      </c>
      <c r="C806" s="6">
        <v>1998</v>
      </c>
      <c r="D806" s="6" t="s">
        <v>30</v>
      </c>
      <c r="E806" s="6" t="s">
        <v>3</v>
      </c>
      <c r="F806" s="27">
        <v>0</v>
      </c>
    </row>
    <row r="807" spans="2:6" x14ac:dyDescent="0.25">
      <c r="B807" s="6" t="s">
        <v>45</v>
      </c>
      <c r="C807" s="6">
        <v>1998</v>
      </c>
      <c r="D807" s="6" t="s">
        <v>31</v>
      </c>
      <c r="E807" s="6" t="s">
        <v>3</v>
      </c>
      <c r="F807" s="27">
        <v>0</v>
      </c>
    </row>
    <row r="808" spans="2:6" x14ac:dyDescent="0.25">
      <c r="B808" s="6" t="s">
        <v>45</v>
      </c>
      <c r="C808" s="6">
        <v>1998</v>
      </c>
      <c r="D808" s="6" t="s">
        <v>32</v>
      </c>
      <c r="E808" s="6" t="s">
        <v>3</v>
      </c>
      <c r="F808" s="27">
        <v>1.5293118096856415E-2</v>
      </c>
    </row>
    <row r="809" spans="2:6" x14ac:dyDescent="0.25">
      <c r="B809" s="6" t="s">
        <v>45</v>
      </c>
      <c r="C809" s="6">
        <v>1998</v>
      </c>
      <c r="D809" s="6" t="s">
        <v>7</v>
      </c>
      <c r="E809" s="6" t="s">
        <v>4</v>
      </c>
      <c r="F809" s="27">
        <v>9.0104849279161209E-2</v>
      </c>
    </row>
    <row r="810" spans="2:6" x14ac:dyDescent="0.25">
      <c r="B810" s="6" t="s">
        <v>45</v>
      </c>
      <c r="C810" s="6">
        <v>1998</v>
      </c>
      <c r="D810" s="6" t="s">
        <v>8</v>
      </c>
      <c r="E810" s="6" t="s">
        <v>4</v>
      </c>
      <c r="F810" s="27">
        <v>5.1387068588903448E-2</v>
      </c>
    </row>
    <row r="811" spans="2:6" x14ac:dyDescent="0.25">
      <c r="B811" s="6" t="s">
        <v>45</v>
      </c>
      <c r="C811" s="6">
        <v>1998</v>
      </c>
      <c r="D811" s="6" t="s">
        <v>9</v>
      </c>
      <c r="E811" s="6" t="s">
        <v>4</v>
      </c>
      <c r="F811" s="27">
        <v>0.11784622105723024</v>
      </c>
    </row>
    <row r="812" spans="2:6" x14ac:dyDescent="0.25">
      <c r="B812" s="6" t="s">
        <v>45</v>
      </c>
      <c r="C812" s="6">
        <v>1998</v>
      </c>
      <c r="D812" s="6" t="s">
        <v>10</v>
      </c>
      <c r="E812" s="6" t="s">
        <v>4</v>
      </c>
      <c r="F812" s="27">
        <v>5.5701179554390563E-3</v>
      </c>
    </row>
    <row r="813" spans="2:6" x14ac:dyDescent="0.25">
      <c r="B813" s="6" t="s">
        <v>45</v>
      </c>
      <c r="C813" s="6">
        <v>1998</v>
      </c>
      <c r="D813" s="6" t="s">
        <v>11</v>
      </c>
      <c r="E813" s="6" t="s">
        <v>4</v>
      </c>
      <c r="F813" s="27">
        <v>0.10632372214941023</v>
      </c>
    </row>
    <row r="814" spans="2:6" x14ac:dyDescent="0.25">
      <c r="B814" s="6" t="s">
        <v>45</v>
      </c>
      <c r="C814" s="6">
        <v>1998</v>
      </c>
      <c r="D814" s="6" t="s">
        <v>12</v>
      </c>
      <c r="E814" s="6" t="s">
        <v>4</v>
      </c>
      <c r="F814" s="27">
        <v>0</v>
      </c>
    </row>
    <row r="815" spans="2:6" x14ac:dyDescent="0.25">
      <c r="B815" s="6" t="s">
        <v>45</v>
      </c>
      <c r="C815" s="6">
        <v>1998</v>
      </c>
      <c r="D815" s="6" t="s">
        <v>13</v>
      </c>
      <c r="E815" s="6" t="s">
        <v>4</v>
      </c>
      <c r="F815" s="27">
        <v>5.7230231542158144E-2</v>
      </c>
    </row>
    <row r="816" spans="2:6" x14ac:dyDescent="0.25">
      <c r="B816" s="6" t="s">
        <v>45</v>
      </c>
      <c r="C816" s="6">
        <v>1998</v>
      </c>
      <c r="D816" s="6" t="s">
        <v>14</v>
      </c>
      <c r="E816" s="6" t="s">
        <v>4</v>
      </c>
      <c r="F816" s="27">
        <v>3.7243337702053299E-2</v>
      </c>
    </row>
    <row r="817" spans="2:6" x14ac:dyDescent="0.25">
      <c r="B817" s="6" t="s">
        <v>45</v>
      </c>
      <c r="C817" s="6">
        <v>1998</v>
      </c>
      <c r="D817" s="6" t="s">
        <v>15</v>
      </c>
      <c r="E817" s="6" t="s">
        <v>4</v>
      </c>
      <c r="F817" s="27">
        <v>2.7522935779816515E-2</v>
      </c>
    </row>
    <row r="818" spans="2:6" x14ac:dyDescent="0.25">
      <c r="B818" s="6" t="s">
        <v>45</v>
      </c>
      <c r="C818" s="6">
        <v>1998</v>
      </c>
      <c r="D818" s="6" t="s">
        <v>16</v>
      </c>
      <c r="E818" s="6" t="s">
        <v>4</v>
      </c>
      <c r="F818" s="27">
        <v>7.6616426387068587E-2</v>
      </c>
    </row>
    <row r="819" spans="2:6" x14ac:dyDescent="0.25">
      <c r="B819" s="6" t="s">
        <v>45</v>
      </c>
      <c r="C819" s="6">
        <v>1998</v>
      </c>
      <c r="D819" s="6" t="s">
        <v>17</v>
      </c>
      <c r="E819" s="6" t="s">
        <v>4</v>
      </c>
      <c r="F819" s="27">
        <v>3.669724770642202E-2</v>
      </c>
    </row>
    <row r="820" spans="2:6" x14ac:dyDescent="0.25">
      <c r="B820" s="6" t="s">
        <v>45</v>
      </c>
      <c r="C820" s="6">
        <v>1998</v>
      </c>
      <c r="D820" s="6" t="s">
        <v>18</v>
      </c>
      <c r="E820" s="6" t="s">
        <v>4</v>
      </c>
      <c r="F820" s="27">
        <v>5.2697684578418523E-2</v>
      </c>
    </row>
    <row r="821" spans="2:6" x14ac:dyDescent="0.25">
      <c r="B821" s="6" t="s">
        <v>45</v>
      </c>
      <c r="C821" s="6">
        <v>1998</v>
      </c>
      <c r="D821" s="6" t="s">
        <v>19</v>
      </c>
      <c r="E821" s="6" t="s">
        <v>4</v>
      </c>
      <c r="F821" s="27">
        <v>7.1210135430318913E-2</v>
      </c>
    </row>
    <row r="822" spans="2:6" x14ac:dyDescent="0.25">
      <c r="B822" s="6" t="s">
        <v>45</v>
      </c>
      <c r="C822" s="6">
        <v>1998</v>
      </c>
      <c r="D822" s="6" t="s">
        <v>20</v>
      </c>
      <c r="E822" s="6" t="s">
        <v>4</v>
      </c>
      <c r="F822" s="27">
        <v>2.7468326780253387E-2</v>
      </c>
    </row>
    <row r="823" spans="2:6" x14ac:dyDescent="0.25">
      <c r="B823" s="6" t="s">
        <v>45</v>
      </c>
      <c r="C823" s="6">
        <v>1998</v>
      </c>
      <c r="D823" s="6" t="s">
        <v>21</v>
      </c>
      <c r="E823" s="6" t="s">
        <v>4</v>
      </c>
      <c r="F823" s="27">
        <v>2.8014416775884666E-2</v>
      </c>
    </row>
    <row r="824" spans="2:6" x14ac:dyDescent="0.25">
      <c r="B824" s="6" t="s">
        <v>45</v>
      </c>
      <c r="C824" s="6">
        <v>1998</v>
      </c>
      <c r="D824" s="6" t="s">
        <v>22</v>
      </c>
      <c r="E824" s="6" t="s">
        <v>4</v>
      </c>
      <c r="F824" s="27">
        <v>1.5235910878112713E-2</v>
      </c>
    </row>
    <row r="825" spans="2:6" x14ac:dyDescent="0.25">
      <c r="B825" s="6" t="s">
        <v>45</v>
      </c>
      <c r="C825" s="6">
        <v>1998</v>
      </c>
      <c r="D825" s="6" t="s">
        <v>23</v>
      </c>
      <c r="E825" s="6" t="s">
        <v>4</v>
      </c>
      <c r="F825" s="27">
        <v>0</v>
      </c>
    </row>
    <row r="826" spans="2:6" x14ac:dyDescent="0.25">
      <c r="B826" s="6" t="s">
        <v>45</v>
      </c>
      <c r="C826" s="6">
        <v>1998</v>
      </c>
      <c r="D826" s="6" t="s">
        <v>24</v>
      </c>
      <c r="E826" s="6" t="s">
        <v>4</v>
      </c>
      <c r="F826" s="27">
        <v>4.3359545653123638E-2</v>
      </c>
    </row>
    <row r="827" spans="2:6" x14ac:dyDescent="0.25">
      <c r="B827" s="6" t="s">
        <v>45</v>
      </c>
      <c r="C827" s="6">
        <v>1998</v>
      </c>
      <c r="D827" s="6" t="s">
        <v>25</v>
      </c>
      <c r="E827" s="6" t="s">
        <v>4</v>
      </c>
      <c r="F827" s="27">
        <v>0.10097204019222368</v>
      </c>
    </row>
    <row r="828" spans="2:6" x14ac:dyDescent="0.25">
      <c r="B828" s="6" t="s">
        <v>45</v>
      </c>
      <c r="C828" s="6">
        <v>1998</v>
      </c>
      <c r="D828" s="6" t="s">
        <v>26</v>
      </c>
      <c r="E828" s="6" t="s">
        <v>4</v>
      </c>
      <c r="F828" s="27">
        <v>3.7844036697247709E-2</v>
      </c>
    </row>
    <row r="829" spans="2:6" x14ac:dyDescent="0.25">
      <c r="B829" s="6" t="s">
        <v>45</v>
      </c>
      <c r="C829" s="6">
        <v>1998</v>
      </c>
      <c r="D829" s="6" t="s">
        <v>27</v>
      </c>
      <c r="E829" s="6" t="s">
        <v>4</v>
      </c>
      <c r="F829" s="27">
        <v>0</v>
      </c>
    </row>
    <row r="830" spans="2:6" x14ac:dyDescent="0.25">
      <c r="B830" s="6" t="s">
        <v>45</v>
      </c>
      <c r="C830" s="6">
        <v>1998</v>
      </c>
      <c r="D830" s="6" t="s">
        <v>28</v>
      </c>
      <c r="E830" s="6" t="s">
        <v>4</v>
      </c>
      <c r="F830" s="27">
        <v>1.0921799912625601E-2</v>
      </c>
    </row>
    <row r="831" spans="2:6" x14ac:dyDescent="0.25">
      <c r="B831" s="6" t="s">
        <v>45</v>
      </c>
      <c r="C831" s="6">
        <v>1998</v>
      </c>
      <c r="D831" s="6" t="s">
        <v>29</v>
      </c>
      <c r="E831" s="6" t="s">
        <v>4</v>
      </c>
      <c r="F831" s="27">
        <v>0</v>
      </c>
    </row>
    <row r="832" spans="2:6" x14ac:dyDescent="0.25">
      <c r="B832" s="6" t="s">
        <v>45</v>
      </c>
      <c r="C832" s="6">
        <v>1998</v>
      </c>
      <c r="D832" s="6" t="s">
        <v>30</v>
      </c>
      <c r="E832" s="6" t="s">
        <v>4</v>
      </c>
      <c r="F832" s="27">
        <v>0</v>
      </c>
    </row>
    <row r="833" spans="2:6" x14ac:dyDescent="0.25">
      <c r="B833" s="6" t="s">
        <v>45</v>
      </c>
      <c r="C833" s="6">
        <v>1998</v>
      </c>
      <c r="D833" s="6" t="s">
        <v>31</v>
      </c>
      <c r="E833" s="6" t="s">
        <v>4</v>
      </c>
      <c r="F833" s="27">
        <v>0</v>
      </c>
    </row>
    <row r="834" spans="2:6" x14ac:dyDescent="0.25">
      <c r="B834" s="6" t="s">
        <v>45</v>
      </c>
      <c r="C834" s="6">
        <v>1998</v>
      </c>
      <c r="D834" s="6" t="s">
        <v>32</v>
      </c>
      <c r="E834" s="6" t="s">
        <v>4</v>
      </c>
      <c r="F834" s="27">
        <v>5.7339449541284407E-3</v>
      </c>
    </row>
    <row r="835" spans="2:6" x14ac:dyDescent="0.25">
      <c r="B835" s="6" t="s">
        <v>45</v>
      </c>
      <c r="C835" s="6">
        <v>1997</v>
      </c>
      <c r="D835" s="6" t="s">
        <v>7</v>
      </c>
      <c r="E835" s="6" t="s">
        <v>3</v>
      </c>
      <c r="F835" s="27">
        <v>8.9997731911998183E-2</v>
      </c>
    </row>
    <row r="836" spans="2:6" x14ac:dyDescent="0.25">
      <c r="B836" s="6" t="s">
        <v>45</v>
      </c>
      <c r="C836" s="6">
        <v>1997</v>
      </c>
      <c r="D836" s="6" t="s">
        <v>8</v>
      </c>
      <c r="E836" s="6" t="s">
        <v>3</v>
      </c>
      <c r="F836" s="27">
        <v>5.679292356543434E-2</v>
      </c>
    </row>
    <row r="837" spans="2:6" x14ac:dyDescent="0.25">
      <c r="B837" s="6" t="s">
        <v>45</v>
      </c>
      <c r="C837" s="6">
        <v>1997</v>
      </c>
      <c r="D837" s="6" t="s">
        <v>9</v>
      </c>
      <c r="E837" s="6" t="s">
        <v>3</v>
      </c>
      <c r="F837" s="27">
        <v>8.9317305511453851E-2</v>
      </c>
    </row>
    <row r="838" spans="2:6" x14ac:dyDescent="0.25">
      <c r="B838" s="6" t="s">
        <v>45</v>
      </c>
      <c r="C838" s="6">
        <v>1997</v>
      </c>
      <c r="D838" s="6" t="s">
        <v>10</v>
      </c>
      <c r="E838" s="6" t="s">
        <v>3</v>
      </c>
      <c r="F838" s="27">
        <v>4.9852574279882059E-2</v>
      </c>
    </row>
    <row r="839" spans="2:6" x14ac:dyDescent="0.25">
      <c r="B839" s="6" t="s">
        <v>45</v>
      </c>
      <c r="C839" s="6">
        <v>1997</v>
      </c>
      <c r="D839" s="6" t="s">
        <v>11</v>
      </c>
      <c r="E839" s="6" t="s">
        <v>3</v>
      </c>
      <c r="F839" s="27">
        <v>2.449535041959628E-2</v>
      </c>
    </row>
    <row r="840" spans="2:6" x14ac:dyDescent="0.25">
      <c r="B840" s="6" t="s">
        <v>45</v>
      </c>
      <c r="C840" s="6">
        <v>1997</v>
      </c>
      <c r="D840" s="6" t="s">
        <v>12</v>
      </c>
      <c r="E840" s="6" t="s">
        <v>3</v>
      </c>
      <c r="F840" s="27">
        <v>8.845543207076435E-3</v>
      </c>
    </row>
    <row r="841" spans="2:6" x14ac:dyDescent="0.25">
      <c r="B841" s="6" t="s">
        <v>45</v>
      </c>
      <c r="C841" s="6">
        <v>1997</v>
      </c>
      <c r="D841" s="6" t="s">
        <v>13</v>
      </c>
      <c r="E841" s="6" t="s">
        <v>3</v>
      </c>
      <c r="F841" s="27">
        <v>5.0805171240644138E-3</v>
      </c>
    </row>
    <row r="842" spans="2:6" x14ac:dyDescent="0.25">
      <c r="B842" s="6" t="s">
        <v>45</v>
      </c>
      <c r="C842" s="6">
        <v>1997</v>
      </c>
      <c r="D842" s="6" t="s">
        <v>14</v>
      </c>
      <c r="E842" s="6" t="s">
        <v>3</v>
      </c>
      <c r="F842" s="27">
        <v>5.1621682921297346E-2</v>
      </c>
    </row>
    <row r="843" spans="2:6" x14ac:dyDescent="0.25">
      <c r="B843" s="6" t="s">
        <v>45</v>
      </c>
      <c r="C843" s="6">
        <v>1997</v>
      </c>
      <c r="D843" s="6" t="s">
        <v>15</v>
      </c>
      <c r="E843" s="6" t="s">
        <v>3</v>
      </c>
      <c r="F843" s="27">
        <v>1.1930142889544115E-2</v>
      </c>
    </row>
    <row r="844" spans="2:6" x14ac:dyDescent="0.25">
      <c r="B844" s="6" t="s">
        <v>45</v>
      </c>
      <c r="C844" s="6">
        <v>1997</v>
      </c>
      <c r="D844" s="6" t="s">
        <v>16</v>
      </c>
      <c r="E844" s="6" t="s">
        <v>3</v>
      </c>
      <c r="F844" s="27">
        <v>0.19074620095259695</v>
      </c>
    </row>
    <row r="845" spans="2:6" x14ac:dyDescent="0.25">
      <c r="B845" s="6" t="s">
        <v>45</v>
      </c>
      <c r="C845" s="6">
        <v>1997</v>
      </c>
      <c r="D845" s="6" t="s">
        <v>17</v>
      </c>
      <c r="E845" s="6" t="s">
        <v>3</v>
      </c>
      <c r="F845" s="27">
        <v>5.3980494443184399E-3</v>
      </c>
    </row>
    <row r="846" spans="2:6" x14ac:dyDescent="0.25">
      <c r="B846" s="6" t="s">
        <v>45</v>
      </c>
      <c r="C846" s="6">
        <v>1997</v>
      </c>
      <c r="D846" s="6" t="s">
        <v>18</v>
      </c>
      <c r="E846" s="6" t="s">
        <v>3</v>
      </c>
      <c r="F846" s="27">
        <v>9.4034928555227937E-2</v>
      </c>
    </row>
    <row r="847" spans="2:6" x14ac:dyDescent="0.25">
      <c r="B847" s="6" t="s">
        <v>45</v>
      </c>
      <c r="C847" s="6">
        <v>1997</v>
      </c>
      <c r="D847" s="6" t="s">
        <v>19</v>
      </c>
      <c r="E847" s="6" t="s">
        <v>3</v>
      </c>
      <c r="F847" s="27">
        <v>5.7019732365615784E-2</v>
      </c>
    </row>
    <row r="848" spans="2:6" x14ac:dyDescent="0.25">
      <c r="B848" s="6" t="s">
        <v>45</v>
      </c>
      <c r="C848" s="6">
        <v>1997</v>
      </c>
      <c r="D848" s="6" t="s">
        <v>20</v>
      </c>
      <c r="E848" s="6" t="s">
        <v>3</v>
      </c>
      <c r="F848" s="27">
        <v>4.3365842594692672E-2</v>
      </c>
    </row>
    <row r="849" spans="2:6" x14ac:dyDescent="0.25">
      <c r="B849" s="6" t="s">
        <v>45</v>
      </c>
      <c r="C849" s="6">
        <v>1997</v>
      </c>
      <c r="D849" s="6" t="s">
        <v>21</v>
      </c>
      <c r="E849" s="6" t="s">
        <v>3</v>
      </c>
      <c r="F849" s="27">
        <v>3.3613064186890453E-2</v>
      </c>
    </row>
    <row r="850" spans="2:6" x14ac:dyDescent="0.25">
      <c r="B850" s="6" t="s">
        <v>45</v>
      </c>
      <c r="C850" s="6">
        <v>1997</v>
      </c>
      <c r="D850" s="6" t="s">
        <v>22</v>
      </c>
      <c r="E850" s="6" t="s">
        <v>3</v>
      </c>
      <c r="F850" s="27">
        <v>8.8909049671127248E-3</v>
      </c>
    </row>
    <row r="851" spans="2:6" x14ac:dyDescent="0.25">
      <c r="B851" s="6" t="s">
        <v>45</v>
      </c>
      <c r="C851" s="6">
        <v>1997</v>
      </c>
      <c r="D851" s="6" t="s">
        <v>23</v>
      </c>
      <c r="E851" s="6" t="s">
        <v>3</v>
      </c>
      <c r="F851" s="27">
        <v>0</v>
      </c>
    </row>
    <row r="852" spans="2:6" x14ac:dyDescent="0.25">
      <c r="B852" s="6" t="s">
        <v>45</v>
      </c>
      <c r="C852" s="6">
        <v>1997</v>
      </c>
      <c r="D852" s="6" t="s">
        <v>24</v>
      </c>
      <c r="E852" s="6" t="s">
        <v>3</v>
      </c>
      <c r="F852" s="27">
        <v>4.2141075073712862E-2</v>
      </c>
    </row>
    <row r="853" spans="2:6" x14ac:dyDescent="0.25">
      <c r="B853" s="6" t="s">
        <v>45</v>
      </c>
      <c r="C853" s="6">
        <v>1997</v>
      </c>
      <c r="D853" s="6" t="s">
        <v>25</v>
      </c>
      <c r="E853" s="6" t="s">
        <v>3</v>
      </c>
      <c r="F853" s="27">
        <v>3.9736901791789521E-2</v>
      </c>
    </row>
    <row r="854" spans="2:6" x14ac:dyDescent="0.25">
      <c r="B854" s="6" t="s">
        <v>45</v>
      </c>
      <c r="C854" s="6">
        <v>1997</v>
      </c>
      <c r="D854" s="6" t="s">
        <v>26</v>
      </c>
      <c r="E854" s="6" t="s">
        <v>3</v>
      </c>
      <c r="F854" s="27">
        <v>4.7493762757995009E-2</v>
      </c>
    </row>
    <row r="855" spans="2:6" x14ac:dyDescent="0.25">
      <c r="B855" s="6" t="s">
        <v>45</v>
      </c>
      <c r="C855" s="6">
        <v>1997</v>
      </c>
      <c r="D855" s="6" t="s">
        <v>27</v>
      </c>
      <c r="E855" s="6" t="s">
        <v>3</v>
      </c>
      <c r="F855" s="27">
        <v>0</v>
      </c>
    </row>
    <row r="856" spans="2:6" x14ac:dyDescent="0.25">
      <c r="B856" s="6" t="s">
        <v>45</v>
      </c>
      <c r="C856" s="6">
        <v>1997</v>
      </c>
      <c r="D856" s="6" t="s">
        <v>28</v>
      </c>
      <c r="E856" s="6" t="s">
        <v>3</v>
      </c>
      <c r="F856" s="27">
        <v>0</v>
      </c>
    </row>
    <row r="857" spans="2:6" x14ac:dyDescent="0.25">
      <c r="B857" s="6" t="s">
        <v>45</v>
      </c>
      <c r="C857" s="6">
        <v>1997</v>
      </c>
      <c r="D857" s="6" t="s">
        <v>29</v>
      </c>
      <c r="E857" s="6" t="s">
        <v>3</v>
      </c>
      <c r="F857" s="27">
        <v>2.9167611703334088E-2</v>
      </c>
    </row>
    <row r="858" spans="2:6" x14ac:dyDescent="0.25">
      <c r="B858" s="6" t="s">
        <v>45</v>
      </c>
      <c r="C858" s="6">
        <v>1997</v>
      </c>
      <c r="D858" s="6" t="s">
        <v>30</v>
      </c>
      <c r="E858" s="6" t="s">
        <v>3</v>
      </c>
      <c r="F858" s="27">
        <v>6.6681787253345427E-3</v>
      </c>
    </row>
    <row r="859" spans="2:6" x14ac:dyDescent="0.25">
      <c r="B859" s="6" t="s">
        <v>45</v>
      </c>
      <c r="C859" s="6">
        <v>1997</v>
      </c>
      <c r="D859" s="6" t="s">
        <v>31</v>
      </c>
      <c r="E859" s="6" t="s">
        <v>3</v>
      </c>
      <c r="F859" s="27">
        <v>0</v>
      </c>
    </row>
    <row r="860" spans="2:6" x14ac:dyDescent="0.25">
      <c r="B860" s="6" t="s">
        <v>45</v>
      </c>
      <c r="C860" s="6">
        <v>1997</v>
      </c>
      <c r="D860" s="6" t="s">
        <v>32</v>
      </c>
      <c r="E860" s="6" t="s">
        <v>3</v>
      </c>
      <c r="F860" s="27">
        <v>1.378997505103198E-2</v>
      </c>
    </row>
    <row r="861" spans="2:6" x14ac:dyDescent="0.25">
      <c r="B861" s="6" t="s">
        <v>45</v>
      </c>
      <c r="C861" s="6">
        <v>1997</v>
      </c>
      <c r="D861" s="6" t="s">
        <v>7</v>
      </c>
      <c r="E861" s="6" t="s">
        <v>4</v>
      </c>
      <c r="F861" s="27">
        <v>9.8029532322583837E-2</v>
      </c>
    </row>
    <row r="862" spans="2:6" x14ac:dyDescent="0.25">
      <c r="B862" s="6" t="s">
        <v>45</v>
      </c>
      <c r="C862" s="6">
        <v>1997</v>
      </c>
      <c r="D862" s="6" t="s">
        <v>8</v>
      </c>
      <c r="E862" s="6" t="s">
        <v>4</v>
      </c>
      <c r="F862" s="27">
        <v>5.1508716479826161E-2</v>
      </c>
    </row>
    <row r="863" spans="2:6" x14ac:dyDescent="0.25">
      <c r="B863" s="6" t="s">
        <v>45</v>
      </c>
      <c r="C863" s="6">
        <v>1997</v>
      </c>
      <c r="D863" s="6" t="s">
        <v>9</v>
      </c>
      <c r="E863" s="6" t="s">
        <v>4</v>
      </c>
      <c r="F863" s="27">
        <v>9.4523186330189149E-2</v>
      </c>
    </row>
    <row r="864" spans="2:6" x14ac:dyDescent="0.25">
      <c r="B864" s="6" t="s">
        <v>45</v>
      </c>
      <c r="C864" s="6">
        <v>1997</v>
      </c>
      <c r="D864" s="6" t="s">
        <v>10</v>
      </c>
      <c r="E864" s="6" t="s">
        <v>4</v>
      </c>
      <c r="F864" s="27">
        <v>7.1114622944342927E-3</v>
      </c>
    </row>
    <row r="865" spans="2:6" x14ac:dyDescent="0.25">
      <c r="B865" s="6" t="s">
        <v>45</v>
      </c>
      <c r="C865" s="6">
        <v>1997</v>
      </c>
      <c r="D865" s="6" t="s">
        <v>11</v>
      </c>
      <c r="E865" s="6" t="s">
        <v>4</v>
      </c>
      <c r="F865" s="27">
        <v>9.6893673761667243E-2</v>
      </c>
    </row>
    <row r="866" spans="2:6" x14ac:dyDescent="0.25">
      <c r="B866" s="6" t="s">
        <v>45</v>
      </c>
      <c r="C866" s="6">
        <v>1997</v>
      </c>
      <c r="D866" s="6" t="s">
        <v>12</v>
      </c>
      <c r="E866" s="6" t="s">
        <v>4</v>
      </c>
      <c r="F866" s="27">
        <v>0</v>
      </c>
    </row>
    <row r="867" spans="2:6" x14ac:dyDescent="0.25">
      <c r="B867" s="6" t="s">
        <v>45</v>
      </c>
      <c r="C867" s="6">
        <v>1997</v>
      </c>
      <c r="D867" s="6" t="s">
        <v>13</v>
      </c>
      <c r="E867" s="6" t="s">
        <v>4</v>
      </c>
      <c r="F867" s="27">
        <v>4.7360363474739493E-2</v>
      </c>
    </row>
    <row r="868" spans="2:6" x14ac:dyDescent="0.25">
      <c r="B868" s="6" t="s">
        <v>45</v>
      </c>
      <c r="C868" s="6">
        <v>1997</v>
      </c>
      <c r="D868" s="6" t="s">
        <v>14</v>
      </c>
      <c r="E868" s="6" t="s">
        <v>4</v>
      </c>
      <c r="F868" s="27">
        <v>3.5507926317349003E-2</v>
      </c>
    </row>
    <row r="869" spans="2:6" x14ac:dyDescent="0.25">
      <c r="B869" s="6" t="s">
        <v>45</v>
      </c>
      <c r="C869" s="6">
        <v>1997</v>
      </c>
      <c r="D869" s="6" t="s">
        <v>15</v>
      </c>
      <c r="E869" s="6" t="s">
        <v>4</v>
      </c>
      <c r="F869" s="27">
        <v>2.0741765025433356E-2</v>
      </c>
    </row>
    <row r="870" spans="2:6" x14ac:dyDescent="0.25">
      <c r="B870" s="6" t="s">
        <v>45</v>
      </c>
      <c r="C870" s="6">
        <v>1997</v>
      </c>
      <c r="D870" s="6" t="s">
        <v>16</v>
      </c>
      <c r="E870" s="6" t="s">
        <v>4</v>
      </c>
      <c r="F870" s="27">
        <v>8.5683243616968746E-2</v>
      </c>
    </row>
    <row r="871" spans="2:6" x14ac:dyDescent="0.25">
      <c r="B871" s="6" t="s">
        <v>45</v>
      </c>
      <c r="C871" s="6">
        <v>1997</v>
      </c>
      <c r="D871" s="6" t="s">
        <v>17</v>
      </c>
      <c r="E871" s="6" t="s">
        <v>4</v>
      </c>
      <c r="F871" s="27">
        <v>3.4470838066077335E-2</v>
      </c>
    </row>
    <row r="872" spans="2:6" x14ac:dyDescent="0.25">
      <c r="B872" s="6" t="s">
        <v>45</v>
      </c>
      <c r="C872" s="6">
        <v>1997</v>
      </c>
      <c r="D872" s="6" t="s">
        <v>18</v>
      </c>
      <c r="E872" s="6" t="s">
        <v>4</v>
      </c>
      <c r="F872" s="27">
        <v>5.1311175860536323E-2</v>
      </c>
    </row>
    <row r="873" spans="2:6" x14ac:dyDescent="0.25">
      <c r="B873" s="6" t="s">
        <v>45</v>
      </c>
      <c r="C873" s="6">
        <v>1997</v>
      </c>
      <c r="D873" s="6" t="s">
        <v>19</v>
      </c>
      <c r="E873" s="6" t="s">
        <v>4</v>
      </c>
      <c r="F873" s="27">
        <v>9.9165390883500418E-2</v>
      </c>
    </row>
    <row r="874" spans="2:6" x14ac:dyDescent="0.25">
      <c r="B874" s="6" t="s">
        <v>45</v>
      </c>
      <c r="C874" s="6">
        <v>1997</v>
      </c>
      <c r="D874" s="6" t="s">
        <v>20</v>
      </c>
      <c r="E874" s="6" t="s">
        <v>4</v>
      </c>
      <c r="F874" s="27">
        <v>3.3038668576225984E-2</v>
      </c>
    </row>
    <row r="875" spans="2:6" x14ac:dyDescent="0.25">
      <c r="B875" s="6" t="s">
        <v>45</v>
      </c>
      <c r="C875" s="6">
        <v>1997</v>
      </c>
      <c r="D875" s="6" t="s">
        <v>21</v>
      </c>
      <c r="E875" s="6" t="s">
        <v>4</v>
      </c>
      <c r="F875" s="27">
        <v>1.4222924588868585E-2</v>
      </c>
    </row>
    <row r="876" spans="2:6" x14ac:dyDescent="0.25">
      <c r="B876" s="6" t="s">
        <v>45</v>
      </c>
      <c r="C876" s="6">
        <v>1997</v>
      </c>
      <c r="D876" s="6" t="s">
        <v>22</v>
      </c>
      <c r="E876" s="6" t="s">
        <v>4</v>
      </c>
      <c r="F876" s="27">
        <v>6.617610746209689E-3</v>
      </c>
    </row>
    <row r="877" spans="2:6" x14ac:dyDescent="0.25">
      <c r="B877" s="6" t="s">
        <v>45</v>
      </c>
      <c r="C877" s="6">
        <v>1997</v>
      </c>
      <c r="D877" s="6" t="s">
        <v>23</v>
      </c>
      <c r="E877" s="6" t="s">
        <v>4</v>
      </c>
      <c r="F877" s="27">
        <v>0</v>
      </c>
    </row>
    <row r="878" spans="2:6" x14ac:dyDescent="0.25">
      <c r="B878" s="6" t="s">
        <v>45</v>
      </c>
      <c r="C878" s="6">
        <v>1997</v>
      </c>
      <c r="D878" s="6" t="s">
        <v>24</v>
      </c>
      <c r="E878" s="6" t="s">
        <v>4</v>
      </c>
      <c r="F878" s="27">
        <v>5.0669168847844337E-2</v>
      </c>
    </row>
    <row r="879" spans="2:6" x14ac:dyDescent="0.25">
      <c r="B879" s="6" t="s">
        <v>45</v>
      </c>
      <c r="C879" s="6">
        <v>1997</v>
      </c>
      <c r="D879" s="6" t="s">
        <v>25</v>
      </c>
      <c r="E879" s="6" t="s">
        <v>4</v>
      </c>
      <c r="F879" s="27">
        <v>0.10415329152056892</v>
      </c>
    </row>
    <row r="880" spans="2:6" x14ac:dyDescent="0.25">
      <c r="B880" s="6" t="s">
        <v>45</v>
      </c>
      <c r="C880" s="6">
        <v>1997</v>
      </c>
      <c r="D880" s="6" t="s">
        <v>26</v>
      </c>
      <c r="E880" s="6" t="s">
        <v>4</v>
      </c>
      <c r="F880" s="27">
        <v>4.5335572127018615E-2</v>
      </c>
    </row>
    <row r="881" spans="2:6" x14ac:dyDescent="0.25">
      <c r="B881" s="6" t="s">
        <v>45</v>
      </c>
      <c r="C881" s="6">
        <v>1997</v>
      </c>
      <c r="D881" s="6" t="s">
        <v>27</v>
      </c>
      <c r="E881" s="6" t="s">
        <v>4</v>
      </c>
      <c r="F881" s="27">
        <v>0</v>
      </c>
    </row>
    <row r="882" spans="2:6" x14ac:dyDescent="0.25">
      <c r="B882" s="6" t="s">
        <v>45</v>
      </c>
      <c r="C882" s="6">
        <v>1997</v>
      </c>
      <c r="D882" s="6" t="s">
        <v>28</v>
      </c>
      <c r="E882" s="6" t="s">
        <v>4</v>
      </c>
      <c r="F882" s="27">
        <v>1.1309200454343424E-2</v>
      </c>
    </row>
    <row r="883" spans="2:6" x14ac:dyDescent="0.25">
      <c r="B883" s="6" t="s">
        <v>45</v>
      </c>
      <c r="C883" s="6">
        <v>1997</v>
      </c>
      <c r="D883" s="6" t="s">
        <v>29</v>
      </c>
      <c r="E883" s="6" t="s">
        <v>4</v>
      </c>
      <c r="F883" s="27">
        <v>0</v>
      </c>
    </row>
    <row r="884" spans="2:6" x14ac:dyDescent="0.25">
      <c r="B884" s="6" t="s">
        <v>45</v>
      </c>
      <c r="C884" s="6">
        <v>1997</v>
      </c>
      <c r="D884" s="6" t="s">
        <v>30</v>
      </c>
      <c r="E884" s="6" t="s">
        <v>4</v>
      </c>
      <c r="F884" s="27">
        <v>0</v>
      </c>
    </row>
    <row r="885" spans="2:6" x14ac:dyDescent="0.25">
      <c r="B885" s="6" t="s">
        <v>45</v>
      </c>
      <c r="C885" s="6">
        <v>1997</v>
      </c>
      <c r="D885" s="6" t="s">
        <v>31</v>
      </c>
      <c r="E885" s="6" t="s">
        <v>4</v>
      </c>
      <c r="F885" s="27">
        <v>0</v>
      </c>
    </row>
    <row r="886" spans="2:6" x14ac:dyDescent="0.25">
      <c r="B886" s="6" t="s">
        <v>45</v>
      </c>
      <c r="C886" s="6">
        <v>1997</v>
      </c>
      <c r="D886" s="6" t="s">
        <v>32</v>
      </c>
      <c r="E886" s="6" t="s">
        <v>4</v>
      </c>
      <c r="F886" s="27">
        <v>1.2346288705615093E-2</v>
      </c>
    </row>
    <row r="887" spans="2:6" x14ac:dyDescent="0.25">
      <c r="B887" s="6" t="s">
        <v>45</v>
      </c>
      <c r="C887" s="6">
        <v>1996</v>
      </c>
      <c r="D887" s="6" t="s">
        <v>7</v>
      </c>
      <c r="E887" s="6" t="s">
        <v>3</v>
      </c>
      <c r="F887" s="27">
        <v>9.2470927168604861E-2</v>
      </c>
    </row>
    <row r="888" spans="2:6" x14ac:dyDescent="0.25">
      <c r="B888" s="6" t="s">
        <v>45</v>
      </c>
      <c r="C888" s="6">
        <v>1996</v>
      </c>
      <c r="D888" s="6" t="s">
        <v>8</v>
      </c>
      <c r="E888" s="6" t="s">
        <v>3</v>
      </c>
      <c r="F888" s="27">
        <v>7.4025928398271434E-2</v>
      </c>
    </row>
    <row r="889" spans="2:6" x14ac:dyDescent="0.25">
      <c r="B889" s="6" t="s">
        <v>45</v>
      </c>
      <c r="C889" s="6">
        <v>1996</v>
      </c>
      <c r="D889" s="6" t="s">
        <v>9</v>
      </c>
      <c r="E889" s="6" t="s">
        <v>3</v>
      </c>
      <c r="F889" s="27">
        <v>6.6156062256262513E-2</v>
      </c>
    </row>
    <row r="890" spans="2:6" x14ac:dyDescent="0.25">
      <c r="B890" s="6" t="s">
        <v>45</v>
      </c>
      <c r="C890" s="6">
        <v>1996</v>
      </c>
      <c r="D890" s="6" t="s">
        <v>10</v>
      </c>
      <c r="E890" s="6" t="s">
        <v>3</v>
      </c>
      <c r="F890" s="27">
        <v>7.3147595123493656E-2</v>
      </c>
    </row>
    <row r="891" spans="2:6" x14ac:dyDescent="0.25">
      <c r="B891" s="6" t="s">
        <v>45</v>
      </c>
      <c r="C891" s="6">
        <v>1996</v>
      </c>
      <c r="D891" s="6" t="s">
        <v>11</v>
      </c>
      <c r="E891" s="6" t="s">
        <v>3</v>
      </c>
      <c r="F891" s="27">
        <v>1.0329199311386712E-2</v>
      </c>
    </row>
    <row r="892" spans="2:6" x14ac:dyDescent="0.25">
      <c r="B892" s="6" t="s">
        <v>45</v>
      </c>
      <c r="C892" s="6">
        <v>1996</v>
      </c>
      <c r="D892" s="6" t="s">
        <v>12</v>
      </c>
      <c r="E892" s="6" t="s">
        <v>3</v>
      </c>
      <c r="F892" s="27">
        <v>0</v>
      </c>
    </row>
    <row r="893" spans="2:6" x14ac:dyDescent="0.25">
      <c r="B893" s="6" t="s">
        <v>45</v>
      </c>
      <c r="C893" s="6">
        <v>1996</v>
      </c>
      <c r="D893" s="6" t="s">
        <v>13</v>
      </c>
      <c r="E893" s="6" t="s">
        <v>3</v>
      </c>
      <c r="F893" s="27">
        <v>3.9349330710044617E-3</v>
      </c>
    </row>
    <row r="894" spans="2:6" x14ac:dyDescent="0.25">
      <c r="B894" s="6" t="s">
        <v>45</v>
      </c>
      <c r="C894" s="6">
        <v>1996</v>
      </c>
      <c r="D894" s="6" t="s">
        <v>14</v>
      </c>
      <c r="E894" s="6" t="s">
        <v>3</v>
      </c>
      <c r="F894" s="27">
        <v>2.4452798369813442E-2</v>
      </c>
    </row>
    <row r="895" spans="2:6" x14ac:dyDescent="0.25">
      <c r="B895" s="6" t="s">
        <v>45</v>
      </c>
      <c r="C895" s="6">
        <v>1996</v>
      </c>
      <c r="D895" s="6" t="s">
        <v>15</v>
      </c>
      <c r="E895" s="6" t="s">
        <v>3</v>
      </c>
      <c r="F895" s="27">
        <v>4.2862663809155746E-3</v>
      </c>
    </row>
    <row r="896" spans="2:6" x14ac:dyDescent="0.25">
      <c r="B896" s="6" t="s">
        <v>45</v>
      </c>
      <c r="C896" s="6">
        <v>1996</v>
      </c>
      <c r="D896" s="6" t="s">
        <v>16</v>
      </c>
      <c r="E896" s="6" t="s">
        <v>3</v>
      </c>
      <c r="F896" s="27">
        <v>0.25324104978393003</v>
      </c>
    </row>
    <row r="897" spans="2:6" x14ac:dyDescent="0.25">
      <c r="B897" s="6" t="s">
        <v>45</v>
      </c>
      <c r="C897" s="6">
        <v>1996</v>
      </c>
      <c r="D897" s="6" t="s">
        <v>17</v>
      </c>
      <c r="E897" s="6" t="s">
        <v>3</v>
      </c>
      <c r="F897" s="27">
        <v>1.8690932087271194E-2</v>
      </c>
    </row>
    <row r="898" spans="2:6" x14ac:dyDescent="0.25">
      <c r="B898" s="6" t="s">
        <v>45</v>
      </c>
      <c r="C898" s="6">
        <v>1996</v>
      </c>
      <c r="D898" s="6" t="s">
        <v>18</v>
      </c>
      <c r="E898" s="6" t="s">
        <v>3</v>
      </c>
      <c r="F898" s="27">
        <v>5.5510662965955804E-2</v>
      </c>
    </row>
    <row r="899" spans="2:6" x14ac:dyDescent="0.25">
      <c r="B899" s="6" t="s">
        <v>45</v>
      </c>
      <c r="C899" s="6">
        <v>1996</v>
      </c>
      <c r="D899" s="6" t="s">
        <v>19</v>
      </c>
      <c r="E899" s="6" t="s">
        <v>3</v>
      </c>
      <c r="F899" s="27">
        <v>8.7727927484804832E-2</v>
      </c>
    </row>
    <row r="900" spans="2:6" x14ac:dyDescent="0.25">
      <c r="B900" s="6" t="s">
        <v>45</v>
      </c>
      <c r="C900" s="6">
        <v>1996</v>
      </c>
      <c r="D900" s="6" t="s">
        <v>20</v>
      </c>
      <c r="E900" s="6" t="s">
        <v>3</v>
      </c>
      <c r="F900" s="27">
        <v>4.1773530548431297E-2</v>
      </c>
    </row>
    <row r="901" spans="2:6" x14ac:dyDescent="0.25">
      <c r="B901" s="6" t="s">
        <v>45</v>
      </c>
      <c r="C901" s="6">
        <v>1996</v>
      </c>
      <c r="D901" s="6" t="s">
        <v>21</v>
      </c>
      <c r="E901" s="6" t="s">
        <v>3</v>
      </c>
      <c r="F901" s="27">
        <v>4.2511330499244637E-3</v>
      </c>
    </row>
    <row r="902" spans="2:6" x14ac:dyDescent="0.25">
      <c r="B902" s="6" t="s">
        <v>45</v>
      </c>
      <c r="C902" s="6">
        <v>1996</v>
      </c>
      <c r="D902" s="6" t="s">
        <v>22</v>
      </c>
      <c r="E902" s="6" t="s">
        <v>3</v>
      </c>
      <c r="F902" s="27">
        <v>2.1677265221515651E-2</v>
      </c>
    </row>
    <row r="903" spans="2:6" x14ac:dyDescent="0.25">
      <c r="B903" s="6" t="s">
        <v>45</v>
      </c>
      <c r="C903" s="6">
        <v>1996</v>
      </c>
      <c r="D903" s="6" t="s">
        <v>23</v>
      </c>
      <c r="E903" s="6" t="s">
        <v>3</v>
      </c>
      <c r="F903" s="27">
        <v>0</v>
      </c>
    </row>
    <row r="904" spans="2:6" x14ac:dyDescent="0.25">
      <c r="B904" s="6" t="s">
        <v>45</v>
      </c>
      <c r="C904" s="6">
        <v>1996</v>
      </c>
      <c r="D904" s="6" t="s">
        <v>24</v>
      </c>
      <c r="E904" s="6" t="s">
        <v>3</v>
      </c>
      <c r="F904" s="27">
        <v>3.8295330780311283E-2</v>
      </c>
    </row>
    <row r="905" spans="2:6" x14ac:dyDescent="0.25">
      <c r="B905" s="6" t="s">
        <v>45</v>
      </c>
      <c r="C905" s="6">
        <v>1996</v>
      </c>
      <c r="D905" s="6" t="s">
        <v>25</v>
      </c>
      <c r="E905" s="6" t="s">
        <v>3</v>
      </c>
      <c r="F905" s="27">
        <v>5.3613463092435795E-2</v>
      </c>
    </row>
    <row r="906" spans="2:6" x14ac:dyDescent="0.25">
      <c r="B906" s="6" t="s">
        <v>45</v>
      </c>
      <c r="C906" s="6">
        <v>1996</v>
      </c>
      <c r="D906" s="6" t="s">
        <v>26</v>
      </c>
      <c r="E906" s="6" t="s">
        <v>3</v>
      </c>
      <c r="F906" s="27">
        <v>4.9502863366475774E-2</v>
      </c>
    </row>
    <row r="907" spans="2:6" x14ac:dyDescent="0.25">
      <c r="B907" s="6" t="s">
        <v>45</v>
      </c>
      <c r="C907" s="6">
        <v>1996</v>
      </c>
      <c r="D907" s="6" t="s">
        <v>27</v>
      </c>
      <c r="E907" s="6" t="s">
        <v>3</v>
      </c>
      <c r="F907" s="27">
        <v>0</v>
      </c>
    </row>
    <row r="908" spans="2:6" x14ac:dyDescent="0.25">
      <c r="B908" s="6" t="s">
        <v>45</v>
      </c>
      <c r="C908" s="6">
        <v>1996</v>
      </c>
      <c r="D908" s="6" t="s">
        <v>28</v>
      </c>
      <c r="E908" s="6" t="s">
        <v>3</v>
      </c>
      <c r="F908" s="27">
        <v>0</v>
      </c>
    </row>
    <row r="909" spans="2:6" x14ac:dyDescent="0.25">
      <c r="B909" s="6" t="s">
        <v>45</v>
      </c>
      <c r="C909" s="6">
        <v>1996</v>
      </c>
      <c r="D909" s="6" t="s">
        <v>29</v>
      </c>
      <c r="E909" s="6" t="s">
        <v>3</v>
      </c>
      <c r="F909" s="27">
        <v>1.6196465586902294E-2</v>
      </c>
    </row>
    <row r="910" spans="2:6" x14ac:dyDescent="0.25">
      <c r="B910" s="6" t="s">
        <v>45</v>
      </c>
      <c r="C910" s="6">
        <v>1996</v>
      </c>
      <c r="D910" s="6" t="s">
        <v>30</v>
      </c>
      <c r="E910" s="6" t="s">
        <v>3</v>
      </c>
      <c r="F910" s="27">
        <v>0</v>
      </c>
    </row>
    <row r="911" spans="2:6" x14ac:dyDescent="0.25">
      <c r="B911" s="6" t="s">
        <v>45</v>
      </c>
      <c r="C911" s="6">
        <v>1996</v>
      </c>
      <c r="D911" s="6" t="s">
        <v>31</v>
      </c>
      <c r="E911" s="6" t="s">
        <v>3</v>
      </c>
      <c r="F911" s="27">
        <v>0</v>
      </c>
    </row>
    <row r="912" spans="2:6" x14ac:dyDescent="0.25">
      <c r="B912" s="6" t="s">
        <v>45</v>
      </c>
      <c r="C912" s="6">
        <v>1996</v>
      </c>
      <c r="D912" s="6" t="s">
        <v>32</v>
      </c>
      <c r="E912" s="6" t="s">
        <v>3</v>
      </c>
      <c r="F912" s="27">
        <v>1.0715665952288936E-2</v>
      </c>
    </row>
    <row r="913" spans="2:6" x14ac:dyDescent="0.25">
      <c r="B913" s="6" t="s">
        <v>45</v>
      </c>
      <c r="C913" s="6">
        <v>1996</v>
      </c>
      <c r="D913" s="6" t="s">
        <v>7</v>
      </c>
      <c r="E913" s="6" t="s">
        <v>4</v>
      </c>
      <c r="F913" s="27">
        <v>9.8477757525001236E-2</v>
      </c>
    </row>
    <row r="914" spans="2:6" x14ac:dyDescent="0.25">
      <c r="B914" s="6" t="s">
        <v>45</v>
      </c>
      <c r="C914" s="6">
        <v>1996</v>
      </c>
      <c r="D914" s="6" t="s">
        <v>8</v>
      </c>
      <c r="E914" s="6" t="s">
        <v>4</v>
      </c>
      <c r="F914" s="27">
        <v>4.2809990639933002E-2</v>
      </c>
    </row>
    <row r="915" spans="2:6" x14ac:dyDescent="0.25">
      <c r="B915" s="6" t="s">
        <v>45</v>
      </c>
      <c r="C915" s="6">
        <v>1996</v>
      </c>
      <c r="D915" s="6" t="s">
        <v>9</v>
      </c>
      <c r="E915" s="6" t="s">
        <v>4</v>
      </c>
      <c r="F915" s="27">
        <v>9.4782994236169274E-2</v>
      </c>
    </row>
    <row r="916" spans="2:6" x14ac:dyDescent="0.25">
      <c r="B916" s="6" t="s">
        <v>45</v>
      </c>
      <c r="C916" s="6">
        <v>1996</v>
      </c>
      <c r="D916" s="6" t="s">
        <v>10</v>
      </c>
      <c r="E916" s="6" t="s">
        <v>4</v>
      </c>
      <c r="F916" s="27">
        <v>1.0000492635105178E-2</v>
      </c>
    </row>
    <row r="917" spans="2:6" x14ac:dyDescent="0.25">
      <c r="B917" s="6" t="s">
        <v>45</v>
      </c>
      <c r="C917" s="6">
        <v>1996</v>
      </c>
      <c r="D917" s="6" t="s">
        <v>11</v>
      </c>
      <c r="E917" s="6" t="s">
        <v>4</v>
      </c>
      <c r="F917" s="27">
        <v>0.10286220996108182</v>
      </c>
    </row>
    <row r="918" spans="2:6" x14ac:dyDescent="0.25">
      <c r="B918" s="6" t="s">
        <v>45</v>
      </c>
      <c r="C918" s="6">
        <v>1996</v>
      </c>
      <c r="D918" s="6" t="s">
        <v>12</v>
      </c>
      <c r="E918" s="6" t="s">
        <v>4</v>
      </c>
      <c r="F918" s="27">
        <v>0</v>
      </c>
    </row>
    <row r="919" spans="2:6" x14ac:dyDescent="0.25">
      <c r="B919" s="6" t="s">
        <v>45</v>
      </c>
      <c r="C919" s="6">
        <v>1996</v>
      </c>
      <c r="D919" s="6" t="s">
        <v>13</v>
      </c>
      <c r="E919" s="6" t="s">
        <v>4</v>
      </c>
      <c r="F919" s="27">
        <v>4.0494605645598307E-2</v>
      </c>
    </row>
    <row r="920" spans="2:6" x14ac:dyDescent="0.25">
      <c r="B920" s="6" t="s">
        <v>45</v>
      </c>
      <c r="C920" s="6">
        <v>1996</v>
      </c>
      <c r="D920" s="6" t="s">
        <v>14</v>
      </c>
      <c r="E920" s="6" t="s">
        <v>4</v>
      </c>
      <c r="F920" s="27">
        <v>3.290802502586334E-2</v>
      </c>
    </row>
    <row r="921" spans="2:6" x14ac:dyDescent="0.25">
      <c r="B921" s="6" t="s">
        <v>45</v>
      </c>
      <c r="C921" s="6">
        <v>1996</v>
      </c>
      <c r="D921" s="6" t="s">
        <v>15</v>
      </c>
      <c r="E921" s="6" t="s">
        <v>4</v>
      </c>
      <c r="F921" s="27">
        <v>1.6749593576038228E-2</v>
      </c>
    </row>
    <row r="922" spans="2:6" x14ac:dyDescent="0.25">
      <c r="B922" s="6" t="s">
        <v>45</v>
      </c>
      <c r="C922" s="6">
        <v>1996</v>
      </c>
      <c r="D922" s="6" t="s">
        <v>16</v>
      </c>
      <c r="E922" s="6" t="s">
        <v>4</v>
      </c>
      <c r="F922" s="27">
        <v>0.10241883836642199</v>
      </c>
    </row>
    <row r="923" spans="2:6" x14ac:dyDescent="0.25">
      <c r="B923" s="6" t="s">
        <v>45</v>
      </c>
      <c r="C923" s="6">
        <v>1996</v>
      </c>
      <c r="D923" s="6" t="s">
        <v>17</v>
      </c>
      <c r="E923" s="6" t="s">
        <v>4</v>
      </c>
      <c r="F923" s="27">
        <v>3.404108576777181E-2</v>
      </c>
    </row>
    <row r="924" spans="2:6" x14ac:dyDescent="0.25">
      <c r="B924" s="6" t="s">
        <v>45</v>
      </c>
      <c r="C924" s="6">
        <v>1996</v>
      </c>
      <c r="D924" s="6" t="s">
        <v>18</v>
      </c>
      <c r="E924" s="6" t="s">
        <v>4</v>
      </c>
      <c r="F924" s="27">
        <v>4.9017192965170701E-2</v>
      </c>
    </row>
    <row r="925" spans="2:6" x14ac:dyDescent="0.25">
      <c r="B925" s="6" t="s">
        <v>45</v>
      </c>
      <c r="C925" s="6">
        <v>1996</v>
      </c>
      <c r="D925" s="6" t="s">
        <v>19</v>
      </c>
      <c r="E925" s="6" t="s">
        <v>4</v>
      </c>
      <c r="F925" s="27">
        <v>8.4634711069510815E-2</v>
      </c>
    </row>
    <row r="926" spans="2:6" x14ac:dyDescent="0.25">
      <c r="B926" s="6" t="s">
        <v>45</v>
      </c>
      <c r="C926" s="6">
        <v>1996</v>
      </c>
      <c r="D926" s="6" t="s">
        <v>20</v>
      </c>
      <c r="E926" s="6" t="s">
        <v>4</v>
      </c>
      <c r="F926" s="27">
        <v>3.9016700330065518E-2</v>
      </c>
    </row>
    <row r="927" spans="2:6" x14ac:dyDescent="0.25">
      <c r="B927" s="6" t="s">
        <v>45</v>
      </c>
      <c r="C927" s="6">
        <v>1996</v>
      </c>
      <c r="D927" s="6" t="s">
        <v>21</v>
      </c>
      <c r="E927" s="6" t="s">
        <v>4</v>
      </c>
      <c r="F927" s="27">
        <v>1.2611458692546431E-2</v>
      </c>
    </row>
    <row r="928" spans="2:6" x14ac:dyDescent="0.25">
      <c r="B928" s="6" t="s">
        <v>45</v>
      </c>
      <c r="C928" s="6">
        <v>1996</v>
      </c>
      <c r="D928" s="6" t="s">
        <v>22</v>
      </c>
      <c r="E928" s="6" t="s">
        <v>4</v>
      </c>
      <c r="F928" s="27">
        <v>8.0792157249125578E-3</v>
      </c>
    </row>
    <row r="929" spans="2:6" x14ac:dyDescent="0.25">
      <c r="B929" s="6" t="s">
        <v>45</v>
      </c>
      <c r="C929" s="6">
        <v>1996</v>
      </c>
      <c r="D929" s="6" t="s">
        <v>23</v>
      </c>
      <c r="E929" s="6" t="s">
        <v>4</v>
      </c>
      <c r="F929" s="27">
        <v>0</v>
      </c>
    </row>
    <row r="930" spans="2:6" x14ac:dyDescent="0.25">
      <c r="B930" s="6" t="s">
        <v>45</v>
      </c>
      <c r="C930" s="6">
        <v>1996</v>
      </c>
      <c r="D930" s="6" t="s">
        <v>24</v>
      </c>
      <c r="E930" s="6" t="s">
        <v>4</v>
      </c>
      <c r="F930" s="27">
        <v>5.0150253707079165E-2</v>
      </c>
    </row>
    <row r="931" spans="2:6" x14ac:dyDescent="0.25">
      <c r="B931" s="6" t="s">
        <v>45</v>
      </c>
      <c r="C931" s="6">
        <v>1996</v>
      </c>
      <c r="D931" s="6" t="s">
        <v>25</v>
      </c>
      <c r="E931" s="6" t="s">
        <v>4</v>
      </c>
      <c r="F931" s="27">
        <v>0.10340410857677718</v>
      </c>
    </row>
    <row r="932" spans="2:6" x14ac:dyDescent="0.25">
      <c r="B932" s="6" t="s">
        <v>45</v>
      </c>
      <c r="C932" s="6">
        <v>1996</v>
      </c>
      <c r="D932" s="6" t="s">
        <v>26</v>
      </c>
      <c r="E932" s="6" t="s">
        <v>4</v>
      </c>
      <c r="F932" s="27">
        <v>5.5470712842997191E-2</v>
      </c>
    </row>
    <row r="933" spans="2:6" x14ac:dyDescent="0.25">
      <c r="B933" s="6" t="s">
        <v>45</v>
      </c>
      <c r="C933" s="6">
        <v>1996</v>
      </c>
      <c r="D933" s="6" t="s">
        <v>27</v>
      </c>
      <c r="E933" s="6" t="s">
        <v>4</v>
      </c>
      <c r="F933" s="27">
        <v>0</v>
      </c>
    </row>
    <row r="934" spans="2:6" x14ac:dyDescent="0.25">
      <c r="B934" s="6" t="s">
        <v>45</v>
      </c>
      <c r="C934" s="6">
        <v>1996</v>
      </c>
      <c r="D934" s="6" t="s">
        <v>28</v>
      </c>
      <c r="E934" s="6" t="s">
        <v>4</v>
      </c>
      <c r="F934" s="27">
        <v>1.1330607419084683E-2</v>
      </c>
    </row>
    <row r="935" spans="2:6" x14ac:dyDescent="0.25">
      <c r="B935" s="6" t="s">
        <v>45</v>
      </c>
      <c r="C935" s="6">
        <v>1996</v>
      </c>
      <c r="D935" s="6" t="s">
        <v>29</v>
      </c>
      <c r="E935" s="6" t="s">
        <v>4</v>
      </c>
      <c r="F935" s="27">
        <v>0</v>
      </c>
    </row>
    <row r="936" spans="2:6" x14ac:dyDescent="0.25">
      <c r="B936" s="6" t="s">
        <v>45</v>
      </c>
      <c r="C936" s="6">
        <v>1996</v>
      </c>
      <c r="D936" s="6" t="s">
        <v>30</v>
      </c>
      <c r="E936" s="6" t="s">
        <v>4</v>
      </c>
      <c r="F936" s="27">
        <v>0</v>
      </c>
    </row>
    <row r="937" spans="2:6" x14ac:dyDescent="0.25">
      <c r="B937" s="6" t="s">
        <v>45</v>
      </c>
      <c r="C937" s="6">
        <v>1996</v>
      </c>
      <c r="D937" s="6" t="s">
        <v>31</v>
      </c>
      <c r="E937" s="6" t="s">
        <v>4</v>
      </c>
      <c r="F937" s="27">
        <v>0</v>
      </c>
    </row>
    <row r="938" spans="2:6" x14ac:dyDescent="0.25">
      <c r="B938" s="6" t="s">
        <v>45</v>
      </c>
      <c r="C938" s="6">
        <v>1996</v>
      </c>
      <c r="D938" s="6" t="s">
        <v>32</v>
      </c>
      <c r="E938" s="6" t="s">
        <v>4</v>
      </c>
      <c r="F938" s="27">
        <v>1.0739445292871569E-2</v>
      </c>
    </row>
    <row r="939" spans="2:6" x14ac:dyDescent="0.25">
      <c r="B939" s="6" t="s">
        <v>45</v>
      </c>
      <c r="C939" s="6">
        <v>1995</v>
      </c>
      <c r="D939" s="6" t="s">
        <v>7</v>
      </c>
      <c r="E939" s="6" t="s">
        <v>3</v>
      </c>
      <c r="F939" s="27">
        <v>9.6248976248976242E-2</v>
      </c>
    </row>
    <row r="940" spans="2:6" x14ac:dyDescent="0.25">
      <c r="B940" s="6" t="s">
        <v>45</v>
      </c>
      <c r="C940" s="6">
        <v>1995</v>
      </c>
      <c r="D940" s="6" t="s">
        <v>8</v>
      </c>
      <c r="E940" s="6" t="s">
        <v>3</v>
      </c>
      <c r="F940" s="27">
        <v>8.0589680589680593E-2</v>
      </c>
    </row>
    <row r="941" spans="2:6" x14ac:dyDescent="0.25">
      <c r="B941" s="6" t="s">
        <v>45</v>
      </c>
      <c r="C941" s="6">
        <v>1995</v>
      </c>
      <c r="D941" s="6" t="s">
        <v>9</v>
      </c>
      <c r="E941" s="6" t="s">
        <v>3</v>
      </c>
      <c r="F941" s="27">
        <v>5.8181818181818182E-2</v>
      </c>
    </row>
    <row r="942" spans="2:6" x14ac:dyDescent="0.25">
      <c r="B942" s="6" t="s">
        <v>45</v>
      </c>
      <c r="C942" s="6">
        <v>1995</v>
      </c>
      <c r="D942" s="6" t="s">
        <v>10</v>
      </c>
      <c r="E942" s="6" t="s">
        <v>3</v>
      </c>
      <c r="F942" s="27">
        <v>7.8198198198198204E-2</v>
      </c>
    </row>
    <row r="943" spans="2:6" x14ac:dyDescent="0.25">
      <c r="B943" s="6" t="s">
        <v>45</v>
      </c>
      <c r="C943" s="6">
        <v>1995</v>
      </c>
      <c r="D943" s="6" t="s">
        <v>11</v>
      </c>
      <c r="E943" s="6" t="s">
        <v>3</v>
      </c>
      <c r="F943" s="27">
        <v>9.4021294021294013E-3</v>
      </c>
    </row>
    <row r="944" spans="2:6" x14ac:dyDescent="0.25">
      <c r="B944" s="6" t="s">
        <v>45</v>
      </c>
      <c r="C944" s="6">
        <v>1995</v>
      </c>
      <c r="D944" s="6" t="s">
        <v>12</v>
      </c>
      <c r="E944" s="6" t="s">
        <v>3</v>
      </c>
      <c r="F944" s="27">
        <v>0</v>
      </c>
    </row>
    <row r="945" spans="2:6" x14ac:dyDescent="0.25">
      <c r="B945" s="6" t="s">
        <v>45</v>
      </c>
      <c r="C945" s="6">
        <v>1995</v>
      </c>
      <c r="D945" s="6" t="s">
        <v>13</v>
      </c>
      <c r="E945" s="6" t="s">
        <v>3</v>
      </c>
      <c r="F945" s="27">
        <v>4.6846846846846845E-3</v>
      </c>
    </row>
    <row r="946" spans="2:6" x14ac:dyDescent="0.25">
      <c r="B946" s="6" t="s">
        <v>45</v>
      </c>
      <c r="C946" s="6">
        <v>1995</v>
      </c>
      <c r="D946" s="6" t="s">
        <v>14</v>
      </c>
      <c r="E946" s="6" t="s">
        <v>3</v>
      </c>
      <c r="F946" s="27">
        <v>2.3357903357903359E-2</v>
      </c>
    </row>
    <row r="947" spans="2:6" x14ac:dyDescent="0.25">
      <c r="B947" s="6" t="s">
        <v>45</v>
      </c>
      <c r="C947" s="6">
        <v>1995</v>
      </c>
      <c r="D947" s="6" t="s">
        <v>15</v>
      </c>
      <c r="E947" s="6" t="s">
        <v>3</v>
      </c>
      <c r="F947" s="27">
        <v>2.981162981162981E-3</v>
      </c>
    </row>
    <row r="948" spans="2:6" x14ac:dyDescent="0.25">
      <c r="B948" s="6" t="s">
        <v>45</v>
      </c>
      <c r="C948" s="6">
        <v>1995</v>
      </c>
      <c r="D948" s="6" t="s">
        <v>16</v>
      </c>
      <c r="E948" s="6" t="s">
        <v>3</v>
      </c>
      <c r="F948" s="27">
        <v>0.24291564291564291</v>
      </c>
    </row>
    <row r="949" spans="2:6" x14ac:dyDescent="0.25">
      <c r="B949" s="6" t="s">
        <v>45</v>
      </c>
      <c r="C949" s="6">
        <v>1995</v>
      </c>
      <c r="D949" s="6" t="s">
        <v>17</v>
      </c>
      <c r="E949" s="6" t="s">
        <v>3</v>
      </c>
      <c r="F949" s="27">
        <v>2.008190008190008E-2</v>
      </c>
    </row>
    <row r="950" spans="2:6" x14ac:dyDescent="0.25">
      <c r="B950" s="6" t="s">
        <v>45</v>
      </c>
      <c r="C950" s="6">
        <v>1995</v>
      </c>
      <c r="D950" s="6" t="s">
        <v>18</v>
      </c>
      <c r="E950" s="6" t="s">
        <v>3</v>
      </c>
      <c r="F950" s="27">
        <v>5.3104013104013102E-2</v>
      </c>
    </row>
    <row r="951" spans="2:6" x14ac:dyDescent="0.25">
      <c r="B951" s="6" t="s">
        <v>45</v>
      </c>
      <c r="C951" s="6">
        <v>1995</v>
      </c>
      <c r="D951" s="6" t="s">
        <v>19</v>
      </c>
      <c r="E951" s="6" t="s">
        <v>3</v>
      </c>
      <c r="F951" s="27">
        <v>9.4447174447174445E-2</v>
      </c>
    </row>
    <row r="952" spans="2:6" x14ac:dyDescent="0.25">
      <c r="B952" s="6" t="s">
        <v>45</v>
      </c>
      <c r="C952" s="6">
        <v>1995</v>
      </c>
      <c r="D952" s="6" t="s">
        <v>20</v>
      </c>
      <c r="E952" s="6" t="s">
        <v>3</v>
      </c>
      <c r="F952" s="27">
        <v>4.452088452088452E-2</v>
      </c>
    </row>
    <row r="953" spans="2:6" x14ac:dyDescent="0.25">
      <c r="B953" s="6" t="s">
        <v>45</v>
      </c>
      <c r="C953" s="6">
        <v>1995</v>
      </c>
      <c r="D953" s="6" t="s">
        <v>21</v>
      </c>
      <c r="E953" s="6" t="s">
        <v>3</v>
      </c>
      <c r="F953" s="27">
        <v>3.7674037674037676E-3</v>
      </c>
    </row>
    <row r="954" spans="2:6" x14ac:dyDescent="0.25">
      <c r="B954" s="6" t="s">
        <v>45</v>
      </c>
      <c r="C954" s="6">
        <v>1995</v>
      </c>
      <c r="D954" s="6" t="s">
        <v>22</v>
      </c>
      <c r="E954" s="6" t="s">
        <v>3</v>
      </c>
      <c r="F954" s="27">
        <v>2.6175266175266176E-2</v>
      </c>
    </row>
    <row r="955" spans="2:6" x14ac:dyDescent="0.25">
      <c r="B955" s="6" t="s">
        <v>45</v>
      </c>
      <c r="C955" s="6">
        <v>1995</v>
      </c>
      <c r="D955" s="6" t="s">
        <v>23</v>
      </c>
      <c r="E955" s="6" t="s">
        <v>3</v>
      </c>
      <c r="F955" s="27">
        <v>0</v>
      </c>
    </row>
    <row r="956" spans="2:6" x14ac:dyDescent="0.25">
      <c r="B956" s="6" t="s">
        <v>45</v>
      </c>
      <c r="C956" s="6">
        <v>1995</v>
      </c>
      <c r="D956" s="6" t="s">
        <v>24</v>
      </c>
      <c r="E956" s="6" t="s">
        <v>3</v>
      </c>
      <c r="F956" s="27">
        <v>3.3972153972153973E-2</v>
      </c>
    </row>
    <row r="957" spans="2:6" x14ac:dyDescent="0.25">
      <c r="B957" s="6" t="s">
        <v>45</v>
      </c>
      <c r="C957" s="6">
        <v>1995</v>
      </c>
      <c r="D957" s="6" t="s">
        <v>25</v>
      </c>
      <c r="E957" s="6" t="s">
        <v>3</v>
      </c>
      <c r="F957" s="27">
        <v>5.6347256347256347E-2</v>
      </c>
    </row>
    <row r="958" spans="2:6" x14ac:dyDescent="0.25">
      <c r="B958" s="6" t="s">
        <v>45</v>
      </c>
      <c r="C958" s="6">
        <v>1995</v>
      </c>
      <c r="D958" s="6" t="s">
        <v>26</v>
      </c>
      <c r="E958" s="6" t="s">
        <v>3</v>
      </c>
      <c r="F958" s="27">
        <v>4.6748566748566749E-2</v>
      </c>
    </row>
    <row r="959" spans="2:6" x14ac:dyDescent="0.25">
      <c r="B959" s="6" t="s">
        <v>45</v>
      </c>
      <c r="C959" s="6">
        <v>1995</v>
      </c>
      <c r="D959" s="6" t="s">
        <v>27</v>
      </c>
      <c r="E959" s="6" t="s">
        <v>3</v>
      </c>
      <c r="F959" s="27">
        <v>0</v>
      </c>
    </row>
    <row r="960" spans="2:6" x14ac:dyDescent="0.25">
      <c r="B960" s="6" t="s">
        <v>45</v>
      </c>
      <c r="C960" s="6">
        <v>1995</v>
      </c>
      <c r="D960" s="6" t="s">
        <v>28</v>
      </c>
      <c r="E960" s="6" t="s">
        <v>3</v>
      </c>
      <c r="F960" s="27">
        <v>0</v>
      </c>
    </row>
    <row r="961" spans="2:6" x14ac:dyDescent="0.25">
      <c r="B961" s="6" t="s">
        <v>45</v>
      </c>
      <c r="C961" s="6">
        <v>1995</v>
      </c>
      <c r="D961" s="6" t="s">
        <v>29</v>
      </c>
      <c r="E961" s="6" t="s">
        <v>3</v>
      </c>
      <c r="F961" s="27">
        <v>1.4414414414414415E-2</v>
      </c>
    </row>
    <row r="962" spans="2:6" x14ac:dyDescent="0.25">
      <c r="B962" s="6" t="s">
        <v>45</v>
      </c>
      <c r="C962" s="6">
        <v>1995</v>
      </c>
      <c r="D962" s="6" t="s">
        <v>30</v>
      </c>
      <c r="E962" s="6" t="s">
        <v>3</v>
      </c>
      <c r="F962" s="27">
        <v>0</v>
      </c>
    </row>
    <row r="963" spans="2:6" x14ac:dyDescent="0.25">
      <c r="B963" s="6" t="s">
        <v>45</v>
      </c>
      <c r="C963" s="6">
        <v>1995</v>
      </c>
      <c r="D963" s="6" t="s">
        <v>31</v>
      </c>
      <c r="E963" s="6" t="s">
        <v>3</v>
      </c>
      <c r="F963" s="27">
        <v>0</v>
      </c>
    </row>
    <row r="964" spans="2:6" x14ac:dyDescent="0.25">
      <c r="B964" s="6" t="s">
        <v>45</v>
      </c>
      <c r="C964" s="6">
        <v>1995</v>
      </c>
      <c r="D964" s="6" t="s">
        <v>32</v>
      </c>
      <c r="E964" s="6" t="s">
        <v>3</v>
      </c>
      <c r="F964" s="27">
        <v>9.86076986076986E-3</v>
      </c>
    </row>
    <row r="965" spans="2:6" x14ac:dyDescent="0.25">
      <c r="B965" s="6" t="s">
        <v>45</v>
      </c>
      <c r="C965" s="6">
        <v>1995</v>
      </c>
      <c r="D965" s="6" t="s">
        <v>7</v>
      </c>
      <c r="E965" s="6" t="s">
        <v>4</v>
      </c>
      <c r="F965" s="27">
        <v>9.6351598816734746E-2</v>
      </c>
    </row>
    <row r="966" spans="2:6" x14ac:dyDescent="0.25">
      <c r="B966" s="6" t="s">
        <v>45</v>
      </c>
      <c r="C966" s="6">
        <v>1995</v>
      </c>
      <c r="D966" s="6" t="s">
        <v>8</v>
      </c>
      <c r="E966" s="6" t="s">
        <v>4</v>
      </c>
      <c r="F966" s="27">
        <v>4.3057707658355635E-2</v>
      </c>
    </row>
    <row r="967" spans="2:6" x14ac:dyDescent="0.25">
      <c r="B967" s="6" t="s">
        <v>45</v>
      </c>
      <c r="C967" s="6">
        <v>1995</v>
      </c>
      <c r="D967" s="6" t="s">
        <v>9</v>
      </c>
      <c r="E967" s="6" t="s">
        <v>4</v>
      </c>
      <c r="F967" s="27">
        <v>9.1468281917640976E-2</v>
      </c>
    </row>
    <row r="968" spans="2:6" x14ac:dyDescent="0.25">
      <c r="B968" s="6" t="s">
        <v>45</v>
      </c>
      <c r="C968" s="6">
        <v>1995</v>
      </c>
      <c r="D968" s="6" t="s">
        <v>10</v>
      </c>
      <c r="E968" s="6" t="s">
        <v>4</v>
      </c>
      <c r="F968" s="27">
        <v>1.1128327933511763E-2</v>
      </c>
    </row>
    <row r="969" spans="2:6" x14ac:dyDescent="0.25">
      <c r="B969" s="6" t="s">
        <v>45</v>
      </c>
      <c r="C969" s="6">
        <v>1995</v>
      </c>
      <c r="D969" s="6" t="s">
        <v>11</v>
      </c>
      <c r="E969" s="6" t="s">
        <v>4</v>
      </c>
      <c r="F969" s="27">
        <v>9.3017795933699576E-2</v>
      </c>
    </row>
    <row r="970" spans="2:6" x14ac:dyDescent="0.25">
      <c r="B970" s="6" t="s">
        <v>45</v>
      </c>
      <c r="C970" s="6">
        <v>1995</v>
      </c>
      <c r="D970" s="6" t="s">
        <v>12</v>
      </c>
      <c r="E970" s="6" t="s">
        <v>4</v>
      </c>
      <c r="F970" s="27">
        <v>0</v>
      </c>
    </row>
    <row r="971" spans="2:6" x14ac:dyDescent="0.25">
      <c r="B971" s="6" t="s">
        <v>45</v>
      </c>
      <c r="C971" s="6">
        <v>1995</v>
      </c>
      <c r="D971" s="6" t="s">
        <v>13</v>
      </c>
      <c r="E971" s="6" t="s">
        <v>4</v>
      </c>
      <c r="F971" s="27">
        <v>4.329248250927361E-2</v>
      </c>
    </row>
    <row r="972" spans="2:6" x14ac:dyDescent="0.25">
      <c r="B972" s="6" t="s">
        <v>45</v>
      </c>
      <c r="C972" s="6">
        <v>1995</v>
      </c>
      <c r="D972" s="6" t="s">
        <v>14</v>
      </c>
      <c r="E972" s="6" t="s">
        <v>4</v>
      </c>
      <c r="F972" s="27">
        <v>3.183546978447669E-2</v>
      </c>
    </row>
    <row r="973" spans="2:6" x14ac:dyDescent="0.25">
      <c r="B973" s="6" t="s">
        <v>45</v>
      </c>
      <c r="C973" s="6">
        <v>1995</v>
      </c>
      <c r="D973" s="6" t="s">
        <v>15</v>
      </c>
      <c r="E973" s="6" t="s">
        <v>4</v>
      </c>
      <c r="F973" s="27">
        <v>9.9544536789219137E-3</v>
      </c>
    </row>
    <row r="974" spans="2:6" x14ac:dyDescent="0.25">
      <c r="B974" s="6" t="s">
        <v>45</v>
      </c>
      <c r="C974" s="6">
        <v>1995</v>
      </c>
      <c r="D974" s="6" t="s">
        <v>16</v>
      </c>
      <c r="E974" s="6" t="s">
        <v>4</v>
      </c>
      <c r="F974" s="27">
        <v>9.8041977743344139E-2</v>
      </c>
    </row>
    <row r="975" spans="2:6" x14ac:dyDescent="0.25">
      <c r="B975" s="6" t="s">
        <v>45</v>
      </c>
      <c r="C975" s="6">
        <v>1995</v>
      </c>
      <c r="D975" s="6" t="s">
        <v>17</v>
      </c>
      <c r="E975" s="6" t="s">
        <v>4</v>
      </c>
      <c r="F975" s="27">
        <v>3.8550030520730617E-2</v>
      </c>
    </row>
    <row r="976" spans="2:6" x14ac:dyDescent="0.25">
      <c r="B976" s="6" t="s">
        <v>45</v>
      </c>
      <c r="C976" s="6">
        <v>1995</v>
      </c>
      <c r="D976" s="6" t="s">
        <v>18</v>
      </c>
      <c r="E976" s="6" t="s">
        <v>4</v>
      </c>
      <c r="F976" s="27">
        <v>5.8928487580410388E-2</v>
      </c>
    </row>
    <row r="977" spans="2:6" x14ac:dyDescent="0.25">
      <c r="B977" s="6" t="s">
        <v>45</v>
      </c>
      <c r="C977" s="6">
        <v>1995</v>
      </c>
      <c r="D977" s="6" t="s">
        <v>19</v>
      </c>
      <c r="E977" s="6" t="s">
        <v>4</v>
      </c>
      <c r="F977" s="27">
        <v>8.3626801896980796E-2</v>
      </c>
    </row>
    <row r="978" spans="2:6" x14ac:dyDescent="0.25">
      <c r="B978" s="6" t="s">
        <v>45</v>
      </c>
      <c r="C978" s="6">
        <v>1995</v>
      </c>
      <c r="D978" s="6" t="s">
        <v>20</v>
      </c>
      <c r="E978" s="6" t="s">
        <v>4</v>
      </c>
      <c r="F978" s="27">
        <v>4.3480302390007983E-2</v>
      </c>
    </row>
    <row r="979" spans="2:6" x14ac:dyDescent="0.25">
      <c r="B979" s="6" t="s">
        <v>45</v>
      </c>
      <c r="C979" s="6">
        <v>1995</v>
      </c>
      <c r="D979" s="6" t="s">
        <v>21</v>
      </c>
      <c r="E979" s="6" t="s">
        <v>4</v>
      </c>
      <c r="F979" s="27">
        <v>1.1550922665164108E-2</v>
      </c>
    </row>
    <row r="980" spans="2:6" x14ac:dyDescent="0.25">
      <c r="B980" s="6" t="s">
        <v>45</v>
      </c>
      <c r="C980" s="6">
        <v>1995</v>
      </c>
      <c r="D980" s="6" t="s">
        <v>22</v>
      </c>
      <c r="E980" s="6" t="s">
        <v>4</v>
      </c>
      <c r="F980" s="27">
        <v>1.0658778231675823E-2</v>
      </c>
    </row>
    <row r="981" spans="2:6" x14ac:dyDescent="0.25">
      <c r="B981" s="6" t="s">
        <v>45</v>
      </c>
      <c r="C981" s="6">
        <v>1995</v>
      </c>
      <c r="D981" s="6" t="s">
        <v>23</v>
      </c>
      <c r="E981" s="6" t="s">
        <v>4</v>
      </c>
      <c r="F981" s="27">
        <v>0</v>
      </c>
    </row>
    <row r="982" spans="2:6" x14ac:dyDescent="0.25">
      <c r="B982" s="6" t="s">
        <v>45</v>
      </c>
      <c r="C982" s="6">
        <v>1995</v>
      </c>
      <c r="D982" s="6" t="s">
        <v>24</v>
      </c>
      <c r="E982" s="6" t="s">
        <v>4</v>
      </c>
      <c r="F982" s="27">
        <v>6.3905714419871348E-2</v>
      </c>
    </row>
    <row r="983" spans="2:6" x14ac:dyDescent="0.25">
      <c r="B983" s="6" t="s">
        <v>45</v>
      </c>
      <c r="C983" s="6">
        <v>1995</v>
      </c>
      <c r="D983" s="6" t="s">
        <v>25</v>
      </c>
      <c r="E983" s="6" t="s">
        <v>4</v>
      </c>
      <c r="F983" s="27">
        <v>9.8605437385547265E-2</v>
      </c>
    </row>
    <row r="984" spans="2:6" x14ac:dyDescent="0.25">
      <c r="B984" s="6" t="s">
        <v>45</v>
      </c>
      <c r="C984" s="6">
        <v>1995</v>
      </c>
      <c r="D984" s="6" t="s">
        <v>26</v>
      </c>
      <c r="E984" s="6" t="s">
        <v>4</v>
      </c>
      <c r="F984" s="27">
        <v>5.6299009250129123E-2</v>
      </c>
    </row>
    <row r="985" spans="2:6" x14ac:dyDescent="0.25">
      <c r="B985" s="6" t="s">
        <v>45</v>
      </c>
      <c r="C985" s="6">
        <v>1995</v>
      </c>
      <c r="D985" s="6" t="s">
        <v>27</v>
      </c>
      <c r="E985" s="6" t="s">
        <v>4</v>
      </c>
      <c r="F985" s="27">
        <v>0</v>
      </c>
    </row>
    <row r="986" spans="2:6" x14ac:dyDescent="0.25">
      <c r="B986" s="6" t="s">
        <v>45</v>
      </c>
      <c r="C986" s="6">
        <v>1995</v>
      </c>
      <c r="D986" s="6" t="s">
        <v>28</v>
      </c>
      <c r="E986" s="6" t="s">
        <v>4</v>
      </c>
      <c r="F986" s="27">
        <v>1.2020472367000047E-2</v>
      </c>
    </row>
    <row r="987" spans="2:6" x14ac:dyDescent="0.25">
      <c r="B987" s="6" t="s">
        <v>45</v>
      </c>
      <c r="C987" s="6">
        <v>1995</v>
      </c>
      <c r="D987" s="6" t="s">
        <v>29</v>
      </c>
      <c r="E987" s="6" t="s">
        <v>4</v>
      </c>
      <c r="F987" s="27">
        <v>0</v>
      </c>
    </row>
    <row r="988" spans="2:6" x14ac:dyDescent="0.25">
      <c r="B988" s="6" t="s">
        <v>45</v>
      </c>
      <c r="C988" s="6">
        <v>1995</v>
      </c>
      <c r="D988" s="6" t="s">
        <v>30</v>
      </c>
      <c r="E988" s="6" t="s">
        <v>4</v>
      </c>
      <c r="F988" s="27">
        <v>0</v>
      </c>
    </row>
    <row r="989" spans="2:6" x14ac:dyDescent="0.25">
      <c r="B989" s="6" t="s">
        <v>45</v>
      </c>
      <c r="C989" s="6">
        <v>1995</v>
      </c>
      <c r="D989" s="6" t="s">
        <v>31</v>
      </c>
      <c r="E989" s="6" t="s">
        <v>4</v>
      </c>
      <c r="F989" s="27">
        <v>0</v>
      </c>
    </row>
    <row r="990" spans="2:6" x14ac:dyDescent="0.25">
      <c r="B990" s="6" t="s">
        <v>45</v>
      </c>
      <c r="C990" s="6">
        <v>1995</v>
      </c>
      <c r="D990" s="6" t="s">
        <v>32</v>
      </c>
      <c r="E990" s="6" t="s">
        <v>4</v>
      </c>
      <c r="F990" s="27">
        <v>4.225947316523454E-3</v>
      </c>
    </row>
    <row r="991" spans="2:6" x14ac:dyDescent="0.25">
      <c r="B991" s="6" t="s">
        <v>45</v>
      </c>
      <c r="C991" s="6">
        <v>1994</v>
      </c>
      <c r="D991" s="6" t="s">
        <v>7</v>
      </c>
      <c r="E991" s="6" t="s">
        <v>3</v>
      </c>
      <c r="F991" s="27">
        <v>9.7507418397626111E-2</v>
      </c>
    </row>
    <row r="992" spans="2:6" x14ac:dyDescent="0.25">
      <c r="B992" s="6" t="s">
        <v>45</v>
      </c>
      <c r="C992" s="6">
        <v>1994</v>
      </c>
      <c r="D992" s="6" t="s">
        <v>8</v>
      </c>
      <c r="E992" s="6" t="s">
        <v>3</v>
      </c>
      <c r="F992" s="27">
        <v>8.1810089020771512E-2</v>
      </c>
    </row>
    <row r="993" spans="2:6" x14ac:dyDescent="0.25">
      <c r="B993" s="6" t="s">
        <v>45</v>
      </c>
      <c r="C993" s="6">
        <v>1994</v>
      </c>
      <c r="D993" s="6" t="s">
        <v>9</v>
      </c>
      <c r="E993" s="6" t="s">
        <v>3</v>
      </c>
      <c r="F993" s="27">
        <v>5.9910979228486649E-2</v>
      </c>
    </row>
    <row r="994" spans="2:6" x14ac:dyDescent="0.25">
      <c r="B994" s="6" t="s">
        <v>45</v>
      </c>
      <c r="C994" s="6">
        <v>1994</v>
      </c>
      <c r="D994" s="6" t="s">
        <v>10</v>
      </c>
      <c r="E994" s="6" t="s">
        <v>3</v>
      </c>
      <c r="F994" s="27">
        <v>7.7359050445103855E-2</v>
      </c>
    </row>
    <row r="995" spans="2:6" x14ac:dyDescent="0.25">
      <c r="B995" s="6" t="s">
        <v>45</v>
      </c>
      <c r="C995" s="6">
        <v>1994</v>
      </c>
      <c r="D995" s="6" t="s">
        <v>11</v>
      </c>
      <c r="E995" s="6" t="s">
        <v>3</v>
      </c>
      <c r="F995" s="27">
        <v>8.9317507418397619E-3</v>
      </c>
    </row>
    <row r="996" spans="2:6" x14ac:dyDescent="0.25">
      <c r="B996" s="6" t="s">
        <v>45</v>
      </c>
      <c r="C996" s="6">
        <v>1994</v>
      </c>
      <c r="D996" s="6" t="s">
        <v>12</v>
      </c>
      <c r="E996" s="6" t="s">
        <v>3</v>
      </c>
      <c r="F996" s="27">
        <v>0</v>
      </c>
    </row>
    <row r="997" spans="2:6" x14ac:dyDescent="0.25">
      <c r="B997" s="6" t="s">
        <v>45</v>
      </c>
      <c r="C997" s="6">
        <v>1994</v>
      </c>
      <c r="D997" s="6" t="s">
        <v>13</v>
      </c>
      <c r="E997" s="6" t="s">
        <v>3</v>
      </c>
      <c r="F997" s="27">
        <v>4.8367952522255196E-3</v>
      </c>
    </row>
    <row r="998" spans="2:6" x14ac:dyDescent="0.25">
      <c r="B998" s="6" t="s">
        <v>45</v>
      </c>
      <c r="C998" s="6">
        <v>1994</v>
      </c>
      <c r="D998" s="6" t="s">
        <v>14</v>
      </c>
      <c r="E998" s="6" t="s">
        <v>3</v>
      </c>
      <c r="F998" s="27">
        <v>2.0118694362017804E-2</v>
      </c>
    </row>
    <row r="999" spans="2:6" x14ac:dyDescent="0.25">
      <c r="B999" s="6" t="s">
        <v>45</v>
      </c>
      <c r="C999" s="6">
        <v>1994</v>
      </c>
      <c r="D999" s="6" t="s">
        <v>15</v>
      </c>
      <c r="E999" s="6" t="s">
        <v>3</v>
      </c>
      <c r="F999" s="27">
        <v>2.7002967359050444E-3</v>
      </c>
    </row>
    <row r="1000" spans="2:6" x14ac:dyDescent="0.25">
      <c r="B1000" s="6" t="s">
        <v>45</v>
      </c>
      <c r="C1000" s="6">
        <v>1994</v>
      </c>
      <c r="D1000" s="6" t="s">
        <v>16</v>
      </c>
      <c r="E1000" s="6" t="s">
        <v>3</v>
      </c>
      <c r="F1000" s="27">
        <v>0.26181008902077152</v>
      </c>
    </row>
    <row r="1001" spans="2:6" x14ac:dyDescent="0.25">
      <c r="B1001" s="6" t="s">
        <v>45</v>
      </c>
      <c r="C1001" s="6">
        <v>1994</v>
      </c>
      <c r="D1001" s="6" t="s">
        <v>17</v>
      </c>
      <c r="E1001" s="6" t="s">
        <v>3</v>
      </c>
      <c r="F1001" s="27">
        <v>1.8605341246290801E-2</v>
      </c>
    </row>
    <row r="1002" spans="2:6" x14ac:dyDescent="0.25">
      <c r="B1002" s="6" t="s">
        <v>45</v>
      </c>
      <c r="C1002" s="6">
        <v>1994</v>
      </c>
      <c r="D1002" s="6" t="s">
        <v>18</v>
      </c>
      <c r="E1002" s="6" t="s">
        <v>3</v>
      </c>
      <c r="F1002" s="27">
        <v>4.7121661721068249E-2</v>
      </c>
    </row>
    <row r="1003" spans="2:6" x14ac:dyDescent="0.25">
      <c r="B1003" s="6" t="s">
        <v>45</v>
      </c>
      <c r="C1003" s="6">
        <v>1994</v>
      </c>
      <c r="D1003" s="6" t="s">
        <v>19</v>
      </c>
      <c r="E1003" s="6" t="s">
        <v>3</v>
      </c>
      <c r="F1003" s="27">
        <v>7.4955489614243323E-2</v>
      </c>
    </row>
    <row r="1004" spans="2:6" x14ac:dyDescent="0.25">
      <c r="B1004" s="6" t="s">
        <v>45</v>
      </c>
      <c r="C1004" s="6">
        <v>1994</v>
      </c>
      <c r="D1004" s="6" t="s">
        <v>20</v>
      </c>
      <c r="E1004" s="6" t="s">
        <v>3</v>
      </c>
      <c r="F1004" s="27">
        <v>4.6172106824925813E-2</v>
      </c>
    </row>
    <row r="1005" spans="2:6" x14ac:dyDescent="0.25">
      <c r="B1005" s="6" t="s">
        <v>45</v>
      </c>
      <c r="C1005" s="6">
        <v>1994</v>
      </c>
      <c r="D1005" s="6" t="s">
        <v>21</v>
      </c>
      <c r="E1005" s="6" t="s">
        <v>3</v>
      </c>
      <c r="F1005" s="27">
        <v>4.154302670623145E-3</v>
      </c>
    </row>
    <row r="1006" spans="2:6" x14ac:dyDescent="0.25">
      <c r="B1006" s="6" t="s">
        <v>45</v>
      </c>
      <c r="C1006" s="6">
        <v>1994</v>
      </c>
      <c r="D1006" s="6" t="s">
        <v>22</v>
      </c>
      <c r="E1006" s="6" t="s">
        <v>3</v>
      </c>
      <c r="F1006" s="27">
        <v>2.7477744807121663E-2</v>
      </c>
    </row>
    <row r="1007" spans="2:6" x14ac:dyDescent="0.25">
      <c r="B1007" s="6" t="s">
        <v>45</v>
      </c>
      <c r="C1007" s="6">
        <v>1994</v>
      </c>
      <c r="D1007" s="6" t="s">
        <v>23</v>
      </c>
      <c r="E1007" s="6" t="s">
        <v>3</v>
      </c>
      <c r="F1007" s="27">
        <v>0</v>
      </c>
    </row>
    <row r="1008" spans="2:6" x14ac:dyDescent="0.25">
      <c r="B1008" s="6" t="s">
        <v>45</v>
      </c>
      <c r="C1008" s="6">
        <v>1994</v>
      </c>
      <c r="D1008" s="6" t="s">
        <v>24</v>
      </c>
      <c r="E1008" s="6" t="s">
        <v>3</v>
      </c>
      <c r="F1008" s="27">
        <v>3.6528189910979225E-2</v>
      </c>
    </row>
    <row r="1009" spans="2:6" x14ac:dyDescent="0.25">
      <c r="B1009" s="6" t="s">
        <v>45</v>
      </c>
      <c r="C1009" s="6">
        <v>1994</v>
      </c>
      <c r="D1009" s="6" t="s">
        <v>25</v>
      </c>
      <c r="E1009" s="6" t="s">
        <v>3</v>
      </c>
      <c r="F1009" s="27">
        <v>6.0830860534124627E-2</v>
      </c>
    </row>
    <row r="1010" spans="2:6" x14ac:dyDescent="0.25">
      <c r="B1010" s="6" t="s">
        <v>45</v>
      </c>
      <c r="C1010" s="6">
        <v>1994</v>
      </c>
      <c r="D1010" s="6" t="s">
        <v>26</v>
      </c>
      <c r="E1010" s="6" t="s">
        <v>3</v>
      </c>
      <c r="F1010" s="27">
        <v>4.6201780415430264E-2</v>
      </c>
    </row>
    <row r="1011" spans="2:6" x14ac:dyDescent="0.25">
      <c r="B1011" s="6" t="s">
        <v>45</v>
      </c>
      <c r="C1011" s="6">
        <v>1994</v>
      </c>
      <c r="D1011" s="6" t="s">
        <v>27</v>
      </c>
      <c r="E1011" s="6" t="s">
        <v>3</v>
      </c>
      <c r="F1011" s="27">
        <v>0</v>
      </c>
    </row>
    <row r="1012" spans="2:6" x14ac:dyDescent="0.25">
      <c r="B1012" s="6" t="s">
        <v>45</v>
      </c>
      <c r="C1012" s="6">
        <v>1994</v>
      </c>
      <c r="D1012" s="6" t="s">
        <v>28</v>
      </c>
      <c r="E1012" s="6" t="s">
        <v>3</v>
      </c>
      <c r="F1012" s="27">
        <v>0</v>
      </c>
    </row>
    <row r="1013" spans="2:6" x14ac:dyDescent="0.25">
      <c r="B1013" s="6" t="s">
        <v>45</v>
      </c>
      <c r="C1013" s="6">
        <v>1994</v>
      </c>
      <c r="D1013" s="6" t="s">
        <v>29</v>
      </c>
      <c r="E1013" s="6" t="s">
        <v>3</v>
      </c>
      <c r="F1013" s="27">
        <v>1.2967359050445104E-2</v>
      </c>
    </row>
    <row r="1014" spans="2:6" x14ac:dyDescent="0.25">
      <c r="B1014" s="6" t="s">
        <v>45</v>
      </c>
      <c r="C1014" s="6">
        <v>1994</v>
      </c>
      <c r="D1014" s="6" t="s">
        <v>30</v>
      </c>
      <c r="E1014" s="6" t="s">
        <v>3</v>
      </c>
      <c r="F1014" s="27">
        <v>0</v>
      </c>
    </row>
    <row r="1015" spans="2:6" x14ac:dyDescent="0.25">
      <c r="B1015" s="6" t="s">
        <v>45</v>
      </c>
      <c r="C1015" s="6">
        <v>1994</v>
      </c>
      <c r="D1015" s="6" t="s">
        <v>31</v>
      </c>
      <c r="E1015" s="6" t="s">
        <v>3</v>
      </c>
      <c r="F1015" s="27">
        <v>0</v>
      </c>
    </row>
    <row r="1016" spans="2:6" x14ac:dyDescent="0.25">
      <c r="B1016" s="6" t="s">
        <v>45</v>
      </c>
      <c r="C1016" s="6">
        <v>1994</v>
      </c>
      <c r="D1016" s="6" t="s">
        <v>32</v>
      </c>
      <c r="E1016" s="6" t="s">
        <v>3</v>
      </c>
      <c r="F1016" s="27">
        <v>0.01</v>
      </c>
    </row>
    <row r="1017" spans="2:6" x14ac:dyDescent="0.25">
      <c r="B1017" s="6" t="s">
        <v>45</v>
      </c>
      <c r="C1017" s="6">
        <v>1994</v>
      </c>
      <c r="D1017" s="6" t="s">
        <v>7</v>
      </c>
      <c r="E1017" s="6" t="s">
        <v>4</v>
      </c>
      <c r="F1017" s="27">
        <v>0.11185521129148476</v>
      </c>
    </row>
    <row r="1018" spans="2:6" x14ac:dyDescent="0.25">
      <c r="B1018" s="6" t="s">
        <v>45</v>
      </c>
      <c r="C1018" s="6">
        <v>1994</v>
      </c>
      <c r="D1018" s="6" t="s">
        <v>8</v>
      </c>
      <c r="E1018" s="6" t="s">
        <v>4</v>
      </c>
      <c r="F1018" s="27">
        <v>4.6920696816852459E-2</v>
      </c>
    </row>
    <row r="1019" spans="2:6" x14ac:dyDescent="0.25">
      <c r="B1019" s="6" t="s">
        <v>45</v>
      </c>
      <c r="C1019" s="6">
        <v>1994</v>
      </c>
      <c r="D1019" s="6" t="s">
        <v>9</v>
      </c>
      <c r="E1019" s="6" t="s">
        <v>4</v>
      </c>
      <c r="F1019" s="27">
        <v>9.1383037341584372E-2</v>
      </c>
    </row>
    <row r="1020" spans="2:6" x14ac:dyDescent="0.25">
      <c r="B1020" s="6" t="s">
        <v>45</v>
      </c>
      <c r="C1020" s="6">
        <v>1994</v>
      </c>
      <c r="D1020" s="6" t="s">
        <v>10</v>
      </c>
      <c r="E1020" s="6" t="s">
        <v>4</v>
      </c>
      <c r="F1020" s="27">
        <v>1.174077056754122E-2</v>
      </c>
    </row>
    <row r="1021" spans="2:6" x14ac:dyDescent="0.25">
      <c r="B1021" s="6" t="s">
        <v>45</v>
      </c>
      <c r="C1021" s="6">
        <v>1994</v>
      </c>
      <c r="D1021" s="6" t="s">
        <v>11</v>
      </c>
      <c r="E1021" s="6" t="s">
        <v>4</v>
      </c>
      <c r="F1021" s="27">
        <v>9.3375153647268255E-2</v>
      </c>
    </row>
    <row r="1022" spans="2:6" x14ac:dyDescent="0.25">
      <c r="B1022" s="6" t="s">
        <v>45</v>
      </c>
      <c r="C1022" s="6">
        <v>1994</v>
      </c>
      <c r="D1022" s="6" t="s">
        <v>12</v>
      </c>
      <c r="E1022" s="6" t="s">
        <v>4</v>
      </c>
      <c r="F1022" s="27">
        <v>0</v>
      </c>
    </row>
    <row r="1023" spans="2:6" x14ac:dyDescent="0.25">
      <c r="B1023" s="6" t="s">
        <v>45</v>
      </c>
      <c r="C1023" s="6">
        <v>1994</v>
      </c>
      <c r="D1023" s="6" t="s">
        <v>13</v>
      </c>
      <c r="E1023" s="6" t="s">
        <v>4</v>
      </c>
      <c r="F1023" s="27">
        <v>4.412325689823253E-2</v>
      </c>
    </row>
    <row r="1024" spans="2:6" x14ac:dyDescent="0.25">
      <c r="B1024" s="6" t="s">
        <v>45</v>
      </c>
      <c r="C1024" s="6">
        <v>1994</v>
      </c>
      <c r="D1024" s="6" t="s">
        <v>14</v>
      </c>
      <c r="E1024" s="6" t="s">
        <v>4</v>
      </c>
      <c r="F1024" s="27">
        <v>3.4671300809562156E-2</v>
      </c>
    </row>
    <row r="1025" spans="2:6" x14ac:dyDescent="0.25">
      <c r="B1025" s="6" t="s">
        <v>45</v>
      </c>
      <c r="C1025" s="6">
        <v>1994</v>
      </c>
      <c r="D1025" s="6" t="s">
        <v>15</v>
      </c>
      <c r="E1025" s="6" t="s">
        <v>4</v>
      </c>
      <c r="F1025" s="27">
        <v>7.1207561564870939E-3</v>
      </c>
    </row>
    <row r="1026" spans="2:6" x14ac:dyDescent="0.25">
      <c r="B1026" s="6" t="s">
        <v>45</v>
      </c>
      <c r="C1026" s="6">
        <v>1994</v>
      </c>
      <c r="D1026" s="6" t="s">
        <v>16</v>
      </c>
      <c r="E1026" s="6" t="s">
        <v>4</v>
      </c>
      <c r="F1026" s="27">
        <v>9.812232441825966E-2</v>
      </c>
    </row>
    <row r="1027" spans="2:6" x14ac:dyDescent="0.25">
      <c r="B1027" s="6" t="s">
        <v>45</v>
      </c>
      <c r="C1027" s="6">
        <v>1994</v>
      </c>
      <c r="D1027" s="6" t="s">
        <v>17</v>
      </c>
      <c r="E1027" s="6" t="s">
        <v>4</v>
      </c>
      <c r="F1027" s="27">
        <v>4.3996100538295259E-2</v>
      </c>
    </row>
    <row r="1028" spans="2:6" x14ac:dyDescent="0.25">
      <c r="B1028" s="6" t="s">
        <v>45</v>
      </c>
      <c r="C1028" s="6">
        <v>1994</v>
      </c>
      <c r="D1028" s="6" t="s">
        <v>18</v>
      </c>
      <c r="E1028" s="6" t="s">
        <v>4</v>
      </c>
      <c r="F1028" s="27">
        <v>3.2170559064129189E-2</v>
      </c>
    </row>
    <row r="1029" spans="2:6" x14ac:dyDescent="0.25">
      <c r="B1029" s="6" t="s">
        <v>45</v>
      </c>
      <c r="C1029" s="6">
        <v>1994</v>
      </c>
      <c r="D1029" s="6" t="s">
        <v>19</v>
      </c>
      <c r="E1029" s="6" t="s">
        <v>4</v>
      </c>
      <c r="F1029" s="27">
        <v>8.0956215826728267E-2</v>
      </c>
    </row>
    <row r="1030" spans="2:6" x14ac:dyDescent="0.25">
      <c r="B1030" s="6" t="s">
        <v>45</v>
      </c>
      <c r="C1030" s="6">
        <v>1994</v>
      </c>
      <c r="D1030" s="6" t="s">
        <v>20</v>
      </c>
      <c r="E1030" s="6" t="s">
        <v>4</v>
      </c>
      <c r="F1030" s="27">
        <v>4.1622515152799557E-2</v>
      </c>
    </row>
    <row r="1031" spans="2:6" x14ac:dyDescent="0.25">
      <c r="B1031" s="6" t="s">
        <v>45</v>
      </c>
      <c r="C1031" s="6">
        <v>1994</v>
      </c>
      <c r="D1031" s="6" t="s">
        <v>21</v>
      </c>
      <c r="E1031" s="6" t="s">
        <v>4</v>
      </c>
      <c r="F1031" s="27">
        <v>1.148645784766668E-2</v>
      </c>
    </row>
    <row r="1032" spans="2:6" x14ac:dyDescent="0.25">
      <c r="B1032" s="6" t="s">
        <v>45</v>
      </c>
      <c r="C1032" s="6">
        <v>1994</v>
      </c>
      <c r="D1032" s="6" t="s">
        <v>22</v>
      </c>
      <c r="E1032" s="6" t="s">
        <v>4</v>
      </c>
      <c r="F1032" s="27">
        <v>7.035985249862247E-3</v>
      </c>
    </row>
    <row r="1033" spans="2:6" x14ac:dyDescent="0.25">
      <c r="B1033" s="6" t="s">
        <v>45</v>
      </c>
      <c r="C1033" s="6">
        <v>1994</v>
      </c>
      <c r="D1033" s="6" t="s">
        <v>23</v>
      </c>
      <c r="E1033" s="6" t="s">
        <v>4</v>
      </c>
      <c r="F1033" s="27">
        <v>0</v>
      </c>
    </row>
    <row r="1034" spans="2:6" x14ac:dyDescent="0.25">
      <c r="B1034" s="6" t="s">
        <v>45</v>
      </c>
      <c r="C1034" s="6">
        <v>1994</v>
      </c>
      <c r="D1034" s="6" t="s">
        <v>24</v>
      </c>
      <c r="E1034" s="6" t="s">
        <v>4</v>
      </c>
      <c r="F1034" s="27">
        <v>6.6078921714067734E-2</v>
      </c>
    </row>
    <row r="1035" spans="2:6" x14ac:dyDescent="0.25">
      <c r="B1035" s="6" t="s">
        <v>45</v>
      </c>
      <c r="C1035" s="6">
        <v>1994</v>
      </c>
      <c r="D1035" s="6" t="s">
        <v>25</v>
      </c>
      <c r="E1035" s="6" t="s">
        <v>4</v>
      </c>
      <c r="F1035" s="27">
        <v>0.10905777137286483</v>
      </c>
    </row>
    <row r="1036" spans="2:6" x14ac:dyDescent="0.25">
      <c r="B1036" s="6" t="s">
        <v>45</v>
      </c>
      <c r="C1036" s="6">
        <v>1994</v>
      </c>
      <c r="D1036" s="6" t="s">
        <v>26</v>
      </c>
      <c r="E1036" s="6" t="s">
        <v>4</v>
      </c>
      <c r="F1036" s="27">
        <v>5.0396303988471156E-2</v>
      </c>
    </row>
    <row r="1037" spans="2:6" x14ac:dyDescent="0.25">
      <c r="B1037" s="6" t="s">
        <v>45</v>
      </c>
      <c r="C1037" s="6">
        <v>1994</v>
      </c>
      <c r="D1037" s="6" t="s">
        <v>27</v>
      </c>
      <c r="E1037" s="6" t="s">
        <v>4</v>
      </c>
      <c r="F1037" s="27">
        <v>0</v>
      </c>
    </row>
    <row r="1038" spans="2:6" x14ac:dyDescent="0.25">
      <c r="B1038" s="6" t="s">
        <v>45</v>
      </c>
      <c r="C1038" s="6">
        <v>1994</v>
      </c>
      <c r="D1038" s="6" t="s">
        <v>28</v>
      </c>
      <c r="E1038" s="6" t="s">
        <v>4</v>
      </c>
      <c r="F1038" s="27">
        <v>1.1316916034416988E-2</v>
      </c>
    </row>
    <row r="1039" spans="2:6" x14ac:dyDescent="0.25">
      <c r="B1039" s="6" t="s">
        <v>45</v>
      </c>
      <c r="C1039" s="6">
        <v>1994</v>
      </c>
      <c r="D1039" s="6" t="s">
        <v>29</v>
      </c>
      <c r="E1039" s="6" t="s">
        <v>4</v>
      </c>
      <c r="F1039" s="27">
        <v>0</v>
      </c>
    </row>
    <row r="1040" spans="2:6" x14ac:dyDescent="0.25">
      <c r="B1040" s="6" t="s">
        <v>45</v>
      </c>
      <c r="C1040" s="6">
        <v>1994</v>
      </c>
      <c r="D1040" s="6" t="s">
        <v>30</v>
      </c>
      <c r="E1040" s="6" t="s">
        <v>4</v>
      </c>
      <c r="F1040" s="27">
        <v>0</v>
      </c>
    </row>
    <row r="1041" spans="2:6" x14ac:dyDescent="0.25">
      <c r="B1041" s="6" t="s">
        <v>45</v>
      </c>
      <c r="C1041" s="6">
        <v>1994</v>
      </c>
      <c r="D1041" s="6" t="s">
        <v>31</v>
      </c>
      <c r="E1041" s="6" t="s">
        <v>4</v>
      </c>
      <c r="F1041" s="27">
        <v>0</v>
      </c>
    </row>
    <row r="1042" spans="2:6" x14ac:dyDescent="0.25">
      <c r="B1042" s="6" t="s">
        <v>45</v>
      </c>
      <c r="C1042" s="6">
        <v>1994</v>
      </c>
      <c r="D1042" s="6" t="s">
        <v>32</v>
      </c>
      <c r="E1042" s="6" t="s">
        <v>4</v>
      </c>
      <c r="F1042" s="27">
        <v>6.5697452634255922E-3</v>
      </c>
    </row>
    <row r="1043" spans="2:6" x14ac:dyDescent="0.25">
      <c r="B1043" s="6" t="s">
        <v>45</v>
      </c>
      <c r="C1043" s="6">
        <v>1993</v>
      </c>
      <c r="D1043" s="6" t="s">
        <v>7</v>
      </c>
      <c r="E1043" s="6" t="s">
        <v>3</v>
      </c>
      <c r="F1043" s="27">
        <v>9.8096211588832818E-2</v>
      </c>
    </row>
    <row r="1044" spans="2:6" x14ac:dyDescent="0.25">
      <c r="B1044" s="6" t="s">
        <v>45</v>
      </c>
      <c r="C1044" s="6">
        <v>1993</v>
      </c>
      <c r="D1044" s="6" t="s">
        <v>8</v>
      </c>
      <c r="E1044" s="6" t="s">
        <v>3</v>
      </c>
      <c r="F1044" s="27">
        <v>5.7241423369322177E-2</v>
      </c>
    </row>
    <row r="1045" spans="2:6" x14ac:dyDescent="0.25">
      <c r="B1045" s="6" t="s">
        <v>45</v>
      </c>
      <c r="C1045" s="6">
        <v>1993</v>
      </c>
      <c r="D1045" s="6" t="s">
        <v>9</v>
      </c>
      <c r="E1045" s="6" t="s">
        <v>3</v>
      </c>
      <c r="F1045" s="27">
        <v>5.6442854404906408E-2</v>
      </c>
    </row>
    <row r="1046" spans="2:6" x14ac:dyDescent="0.25">
      <c r="B1046" s="6" t="s">
        <v>45</v>
      </c>
      <c r="C1046" s="6">
        <v>1993</v>
      </c>
      <c r="D1046" s="6" t="s">
        <v>10</v>
      </c>
      <c r="E1046" s="6" t="s">
        <v>3</v>
      </c>
      <c r="F1046" s="27">
        <v>8.3881684022232159E-2</v>
      </c>
    </row>
    <row r="1047" spans="2:6" x14ac:dyDescent="0.25">
      <c r="B1047" s="6" t="s">
        <v>45</v>
      </c>
      <c r="C1047" s="6">
        <v>1993</v>
      </c>
      <c r="D1047" s="6" t="s">
        <v>11</v>
      </c>
      <c r="E1047" s="6" t="s">
        <v>3</v>
      </c>
      <c r="F1047" s="27">
        <v>1.1499393087587044E-2</v>
      </c>
    </row>
    <row r="1048" spans="2:6" x14ac:dyDescent="0.25">
      <c r="B1048" s="6" t="s">
        <v>45</v>
      </c>
      <c r="C1048" s="6">
        <v>1993</v>
      </c>
      <c r="D1048" s="6" t="s">
        <v>12</v>
      </c>
      <c r="E1048" s="6" t="s">
        <v>3</v>
      </c>
      <c r="F1048" s="27">
        <v>0</v>
      </c>
    </row>
    <row r="1049" spans="2:6" x14ac:dyDescent="0.25">
      <c r="B1049" s="6" t="s">
        <v>45</v>
      </c>
      <c r="C1049" s="6">
        <v>1993</v>
      </c>
      <c r="D1049" s="6" t="s">
        <v>13</v>
      </c>
      <c r="E1049" s="6" t="s">
        <v>3</v>
      </c>
      <c r="F1049" s="27">
        <v>4.1206158563853578E-3</v>
      </c>
    </row>
    <row r="1050" spans="2:6" x14ac:dyDescent="0.25">
      <c r="B1050" s="6" t="s">
        <v>45</v>
      </c>
      <c r="C1050" s="6">
        <v>1993</v>
      </c>
      <c r="D1050" s="6" t="s">
        <v>14</v>
      </c>
      <c r="E1050" s="6" t="s">
        <v>3</v>
      </c>
      <c r="F1050" s="27">
        <v>1.7760173768606658E-2</v>
      </c>
    </row>
    <row r="1051" spans="2:6" x14ac:dyDescent="0.25">
      <c r="B1051" s="6" t="s">
        <v>45</v>
      </c>
      <c r="C1051" s="6">
        <v>1993</v>
      </c>
      <c r="D1051" s="6" t="s">
        <v>15</v>
      </c>
      <c r="E1051" s="6" t="s">
        <v>3</v>
      </c>
      <c r="F1051" s="27">
        <v>2.9067910304733918E-3</v>
      </c>
    </row>
    <row r="1052" spans="2:6" x14ac:dyDescent="0.25">
      <c r="B1052" s="6" t="s">
        <v>45</v>
      </c>
      <c r="C1052" s="6">
        <v>1993</v>
      </c>
      <c r="D1052" s="6" t="s">
        <v>16</v>
      </c>
      <c r="E1052" s="6" t="s">
        <v>3</v>
      </c>
      <c r="F1052" s="27">
        <v>0.24589535552290295</v>
      </c>
    </row>
    <row r="1053" spans="2:6" x14ac:dyDescent="0.25">
      <c r="B1053" s="6" t="s">
        <v>45</v>
      </c>
      <c r="C1053" s="6">
        <v>1993</v>
      </c>
      <c r="D1053" s="6" t="s">
        <v>17</v>
      </c>
      <c r="E1053" s="6" t="s">
        <v>3</v>
      </c>
      <c r="F1053" s="27">
        <v>1.9005941353095253E-2</v>
      </c>
    </row>
    <row r="1054" spans="2:6" x14ac:dyDescent="0.25">
      <c r="B1054" s="6" t="s">
        <v>45</v>
      </c>
      <c r="C1054" s="6">
        <v>1993</v>
      </c>
      <c r="D1054" s="6" t="s">
        <v>18</v>
      </c>
      <c r="E1054" s="6" t="s">
        <v>3</v>
      </c>
      <c r="F1054" s="27">
        <v>4.6157286143231328E-2</v>
      </c>
    </row>
    <row r="1055" spans="2:6" x14ac:dyDescent="0.25">
      <c r="B1055" s="6" t="s">
        <v>45</v>
      </c>
      <c r="C1055" s="6">
        <v>1993</v>
      </c>
      <c r="D1055" s="6" t="s">
        <v>19</v>
      </c>
      <c r="E1055" s="6" t="s">
        <v>3</v>
      </c>
      <c r="F1055" s="27">
        <v>0.10349453778828339</v>
      </c>
    </row>
    <row r="1056" spans="2:6" x14ac:dyDescent="0.25">
      <c r="B1056" s="6" t="s">
        <v>45</v>
      </c>
      <c r="C1056" s="6">
        <v>1993</v>
      </c>
      <c r="D1056" s="6" t="s">
        <v>20</v>
      </c>
      <c r="E1056" s="6" t="s">
        <v>3</v>
      </c>
      <c r="F1056" s="27">
        <v>4.5199003385932413E-2</v>
      </c>
    </row>
    <row r="1057" spans="2:6" x14ac:dyDescent="0.25">
      <c r="B1057" s="6" t="s">
        <v>45</v>
      </c>
      <c r="C1057" s="6">
        <v>1993</v>
      </c>
      <c r="D1057" s="6" t="s">
        <v>21</v>
      </c>
      <c r="E1057" s="6" t="s">
        <v>3</v>
      </c>
      <c r="F1057" s="27">
        <v>4.1206158563853578E-3</v>
      </c>
    </row>
    <row r="1058" spans="2:6" x14ac:dyDescent="0.25">
      <c r="B1058" s="6" t="s">
        <v>45</v>
      </c>
      <c r="C1058" s="6">
        <v>1993</v>
      </c>
      <c r="D1058" s="6" t="s">
        <v>22</v>
      </c>
      <c r="E1058" s="6" t="s">
        <v>3</v>
      </c>
      <c r="F1058" s="27">
        <v>2.7183287548712708E-2</v>
      </c>
    </row>
    <row r="1059" spans="2:6" x14ac:dyDescent="0.25">
      <c r="B1059" s="6" t="s">
        <v>45</v>
      </c>
      <c r="C1059" s="6">
        <v>1993</v>
      </c>
      <c r="D1059" s="6" t="s">
        <v>23</v>
      </c>
      <c r="E1059" s="6" t="s">
        <v>3</v>
      </c>
      <c r="F1059" s="27">
        <v>0</v>
      </c>
    </row>
    <row r="1060" spans="2:6" x14ac:dyDescent="0.25">
      <c r="B1060" s="6" t="s">
        <v>45</v>
      </c>
      <c r="C1060" s="6">
        <v>1993</v>
      </c>
      <c r="D1060" s="6" t="s">
        <v>24</v>
      </c>
      <c r="E1060" s="6" t="s">
        <v>3</v>
      </c>
      <c r="F1060" s="27">
        <v>3.6893886156008436E-2</v>
      </c>
    </row>
    <row r="1061" spans="2:6" x14ac:dyDescent="0.25">
      <c r="B1061" s="6" t="s">
        <v>45</v>
      </c>
      <c r="C1061" s="6">
        <v>1993</v>
      </c>
      <c r="D1061" s="6" t="s">
        <v>25</v>
      </c>
      <c r="E1061" s="6" t="s">
        <v>3</v>
      </c>
      <c r="F1061" s="27">
        <v>6.8389446112566282E-2</v>
      </c>
    </row>
    <row r="1062" spans="2:6" x14ac:dyDescent="0.25">
      <c r="B1062" s="6" t="s">
        <v>45</v>
      </c>
      <c r="C1062" s="6">
        <v>1993</v>
      </c>
      <c r="D1062" s="6" t="s">
        <v>26</v>
      </c>
      <c r="E1062" s="6" t="s">
        <v>3</v>
      </c>
      <c r="F1062" s="27">
        <v>5.030984475819332E-2</v>
      </c>
    </row>
    <row r="1063" spans="2:6" x14ac:dyDescent="0.25">
      <c r="B1063" s="6" t="s">
        <v>45</v>
      </c>
      <c r="C1063" s="6">
        <v>1993</v>
      </c>
      <c r="D1063" s="6" t="s">
        <v>27</v>
      </c>
      <c r="E1063" s="6" t="s">
        <v>3</v>
      </c>
      <c r="F1063" s="27">
        <v>0</v>
      </c>
    </row>
    <row r="1064" spans="2:6" x14ac:dyDescent="0.25">
      <c r="B1064" s="6" t="s">
        <v>45</v>
      </c>
      <c r="C1064" s="6">
        <v>1993</v>
      </c>
      <c r="D1064" s="6" t="s">
        <v>28</v>
      </c>
      <c r="E1064" s="6" t="s">
        <v>3</v>
      </c>
      <c r="F1064" s="27">
        <v>0</v>
      </c>
    </row>
    <row r="1065" spans="2:6" x14ac:dyDescent="0.25">
      <c r="B1065" s="6" t="s">
        <v>45</v>
      </c>
      <c r="C1065" s="6">
        <v>1993</v>
      </c>
      <c r="D1065" s="6" t="s">
        <v>29</v>
      </c>
      <c r="E1065" s="6" t="s">
        <v>3</v>
      </c>
      <c r="F1065" s="27">
        <v>1.4470069635213696E-2</v>
      </c>
    </row>
    <row r="1066" spans="2:6" x14ac:dyDescent="0.25">
      <c r="B1066" s="6" t="s">
        <v>45</v>
      </c>
      <c r="C1066" s="6">
        <v>1993</v>
      </c>
      <c r="D1066" s="6" t="s">
        <v>30</v>
      </c>
      <c r="E1066" s="6" t="s">
        <v>3</v>
      </c>
      <c r="F1066" s="27">
        <v>0</v>
      </c>
    </row>
    <row r="1067" spans="2:6" x14ac:dyDescent="0.25">
      <c r="B1067" s="6" t="s">
        <v>45</v>
      </c>
      <c r="C1067" s="6">
        <v>1993</v>
      </c>
      <c r="D1067" s="6" t="s">
        <v>31</v>
      </c>
      <c r="E1067" s="6" t="s">
        <v>3</v>
      </c>
      <c r="F1067" s="27">
        <v>0</v>
      </c>
    </row>
    <row r="1068" spans="2:6" x14ac:dyDescent="0.25">
      <c r="B1068" s="6" t="s">
        <v>45</v>
      </c>
      <c r="C1068" s="6">
        <v>1993</v>
      </c>
      <c r="D1068" s="6" t="s">
        <v>32</v>
      </c>
      <c r="E1068" s="6" t="s">
        <v>3</v>
      </c>
      <c r="F1068" s="27">
        <v>6.9315786111288575E-3</v>
      </c>
    </row>
    <row r="1069" spans="2:6" x14ac:dyDescent="0.25">
      <c r="B1069" s="6" t="s">
        <v>45</v>
      </c>
      <c r="C1069" s="6">
        <v>1993</v>
      </c>
      <c r="D1069" s="6" t="s">
        <v>7</v>
      </c>
      <c r="E1069" s="6" t="s">
        <v>4</v>
      </c>
      <c r="F1069" s="27">
        <v>0.1019941743222048</v>
      </c>
    </row>
    <row r="1070" spans="2:6" x14ac:dyDescent="0.25">
      <c r="B1070" s="6" t="s">
        <v>45</v>
      </c>
      <c r="C1070" s="6">
        <v>1993</v>
      </c>
      <c r="D1070" s="6" t="s">
        <v>8</v>
      </c>
      <c r="E1070" s="6" t="s">
        <v>4</v>
      </c>
      <c r="F1070" s="27">
        <v>3.9211292852341477E-2</v>
      </c>
    </row>
    <row r="1071" spans="2:6" x14ac:dyDescent="0.25">
      <c r="B1071" s="6" t="s">
        <v>45</v>
      </c>
      <c r="C1071" s="6">
        <v>1993</v>
      </c>
      <c r="D1071" s="6" t="s">
        <v>9</v>
      </c>
      <c r="E1071" s="6" t="s">
        <v>4</v>
      </c>
      <c r="F1071" s="27">
        <v>7.779520501904548E-2</v>
      </c>
    </row>
    <row r="1072" spans="2:6" x14ac:dyDescent="0.25">
      <c r="B1072" s="6" t="s">
        <v>45</v>
      </c>
      <c r="C1072" s="6">
        <v>1993</v>
      </c>
      <c r="D1072" s="6" t="s">
        <v>10</v>
      </c>
      <c r="E1072" s="6" t="s">
        <v>4</v>
      </c>
      <c r="F1072" s="27">
        <v>1.1023974904772575E-2</v>
      </c>
    </row>
    <row r="1073" spans="2:6" x14ac:dyDescent="0.25">
      <c r="B1073" s="6" t="s">
        <v>45</v>
      </c>
      <c r="C1073" s="6">
        <v>1993</v>
      </c>
      <c r="D1073" s="6" t="s">
        <v>11</v>
      </c>
      <c r="E1073" s="6" t="s">
        <v>4</v>
      </c>
      <c r="F1073" s="27">
        <v>0.10477257450145643</v>
      </c>
    </row>
    <row r="1074" spans="2:6" x14ac:dyDescent="0.25">
      <c r="B1074" s="6" t="s">
        <v>45</v>
      </c>
      <c r="C1074" s="6">
        <v>1993</v>
      </c>
      <c r="D1074" s="6" t="s">
        <v>12</v>
      </c>
      <c r="E1074" s="6" t="s">
        <v>4</v>
      </c>
      <c r="F1074" s="27">
        <v>0</v>
      </c>
    </row>
    <row r="1075" spans="2:6" x14ac:dyDescent="0.25">
      <c r="B1075" s="6" t="s">
        <v>45</v>
      </c>
      <c r="C1075" s="6">
        <v>1993</v>
      </c>
      <c r="D1075" s="6" t="s">
        <v>13</v>
      </c>
      <c r="E1075" s="6" t="s">
        <v>4</v>
      </c>
      <c r="F1075" s="27">
        <v>2.8052879229218015E-2</v>
      </c>
    </row>
    <row r="1076" spans="2:6" x14ac:dyDescent="0.25">
      <c r="B1076" s="6" t="s">
        <v>45</v>
      </c>
      <c r="C1076" s="6">
        <v>1993</v>
      </c>
      <c r="D1076" s="6" t="s">
        <v>14</v>
      </c>
      <c r="E1076" s="6" t="s">
        <v>4</v>
      </c>
      <c r="F1076" s="27">
        <v>3.2937485995966839E-2</v>
      </c>
    </row>
    <row r="1077" spans="2:6" x14ac:dyDescent="0.25">
      <c r="B1077" s="6" t="s">
        <v>45</v>
      </c>
      <c r="C1077" s="6">
        <v>1993</v>
      </c>
      <c r="D1077" s="6" t="s">
        <v>15</v>
      </c>
      <c r="E1077" s="6" t="s">
        <v>4</v>
      </c>
      <c r="F1077" s="27">
        <v>5.1534842034505939E-3</v>
      </c>
    </row>
    <row r="1078" spans="2:6" x14ac:dyDescent="0.25">
      <c r="B1078" s="6" t="s">
        <v>45</v>
      </c>
      <c r="C1078" s="6">
        <v>1993</v>
      </c>
      <c r="D1078" s="6" t="s">
        <v>16</v>
      </c>
      <c r="E1078" s="6" t="s">
        <v>4</v>
      </c>
      <c r="F1078" s="27">
        <v>9.7916199865561285E-2</v>
      </c>
    </row>
    <row r="1079" spans="2:6" x14ac:dyDescent="0.25">
      <c r="B1079" s="6" t="s">
        <v>45</v>
      </c>
      <c r="C1079" s="6">
        <v>1993</v>
      </c>
      <c r="D1079" s="6" t="s">
        <v>17</v>
      </c>
      <c r="E1079" s="6" t="s">
        <v>4</v>
      </c>
      <c r="F1079" s="27">
        <v>5.5254313242213755E-2</v>
      </c>
    </row>
    <row r="1080" spans="2:6" x14ac:dyDescent="0.25">
      <c r="B1080" s="6" t="s">
        <v>45</v>
      </c>
      <c r="C1080" s="6">
        <v>1993</v>
      </c>
      <c r="D1080" s="6" t="s">
        <v>18</v>
      </c>
      <c r="E1080" s="6" t="s">
        <v>4</v>
      </c>
      <c r="F1080" s="27">
        <v>5.6374635895137797E-2</v>
      </c>
    </row>
    <row r="1081" spans="2:6" x14ac:dyDescent="0.25">
      <c r="B1081" s="6" t="s">
        <v>45</v>
      </c>
      <c r="C1081" s="6">
        <v>1993</v>
      </c>
      <c r="D1081" s="6" t="s">
        <v>19</v>
      </c>
      <c r="E1081" s="6" t="s">
        <v>4</v>
      </c>
      <c r="F1081" s="27">
        <v>7.5464933900963482E-2</v>
      </c>
    </row>
    <row r="1082" spans="2:6" x14ac:dyDescent="0.25">
      <c r="B1082" s="6" t="s">
        <v>45</v>
      </c>
      <c r="C1082" s="6">
        <v>1993</v>
      </c>
      <c r="D1082" s="6" t="s">
        <v>20</v>
      </c>
      <c r="E1082" s="6" t="s">
        <v>4</v>
      </c>
      <c r="F1082" s="27">
        <v>4.4319964149675109E-2</v>
      </c>
    </row>
    <row r="1083" spans="2:6" x14ac:dyDescent="0.25">
      <c r="B1083" s="6" t="s">
        <v>45</v>
      </c>
      <c r="C1083" s="6">
        <v>1993</v>
      </c>
      <c r="D1083" s="6" t="s">
        <v>21</v>
      </c>
      <c r="E1083" s="6" t="s">
        <v>4</v>
      </c>
      <c r="F1083" s="27">
        <v>9.5451490029128394E-3</v>
      </c>
    </row>
    <row r="1084" spans="2:6" x14ac:dyDescent="0.25">
      <c r="B1084" s="6" t="s">
        <v>45</v>
      </c>
      <c r="C1084" s="6">
        <v>1993</v>
      </c>
      <c r="D1084" s="6" t="s">
        <v>22</v>
      </c>
      <c r="E1084" s="6" t="s">
        <v>4</v>
      </c>
      <c r="F1084" s="27">
        <v>6.8115617297781761E-3</v>
      </c>
    </row>
    <row r="1085" spans="2:6" x14ac:dyDescent="0.25">
      <c r="B1085" s="6" t="s">
        <v>45</v>
      </c>
      <c r="C1085" s="6">
        <v>1993</v>
      </c>
      <c r="D1085" s="6" t="s">
        <v>23</v>
      </c>
      <c r="E1085" s="6" t="s">
        <v>4</v>
      </c>
      <c r="F1085" s="27">
        <v>0</v>
      </c>
    </row>
    <row r="1086" spans="2:6" x14ac:dyDescent="0.25">
      <c r="B1086" s="6" t="s">
        <v>45</v>
      </c>
      <c r="C1086" s="6">
        <v>1993</v>
      </c>
      <c r="D1086" s="6" t="s">
        <v>24</v>
      </c>
      <c r="E1086" s="6" t="s">
        <v>4</v>
      </c>
      <c r="F1086" s="27">
        <v>7.2910598252296663E-2</v>
      </c>
    </row>
    <row r="1087" spans="2:6" x14ac:dyDescent="0.25">
      <c r="B1087" s="6" t="s">
        <v>45</v>
      </c>
      <c r="C1087" s="6">
        <v>1993</v>
      </c>
      <c r="D1087" s="6" t="s">
        <v>25</v>
      </c>
      <c r="E1087" s="6" t="s">
        <v>4</v>
      </c>
      <c r="F1087" s="27">
        <v>0.11691687205915303</v>
      </c>
    </row>
    <row r="1088" spans="2:6" x14ac:dyDescent="0.25">
      <c r="B1088" s="6" t="s">
        <v>45</v>
      </c>
      <c r="C1088" s="6">
        <v>1993</v>
      </c>
      <c r="D1088" s="6" t="s">
        <v>26</v>
      </c>
      <c r="E1088" s="6" t="s">
        <v>4</v>
      </c>
      <c r="F1088" s="27">
        <v>4.5485099708716108E-2</v>
      </c>
    </row>
    <row r="1089" spans="2:6" x14ac:dyDescent="0.25">
      <c r="B1089" s="6" t="s">
        <v>45</v>
      </c>
      <c r="C1089" s="6">
        <v>1993</v>
      </c>
      <c r="D1089" s="6" t="s">
        <v>27</v>
      </c>
      <c r="E1089" s="6" t="s">
        <v>4</v>
      </c>
      <c r="F1089" s="27">
        <v>0</v>
      </c>
    </row>
    <row r="1090" spans="2:6" x14ac:dyDescent="0.25">
      <c r="B1090" s="6" t="s">
        <v>45</v>
      </c>
      <c r="C1090" s="6">
        <v>1993</v>
      </c>
      <c r="D1090" s="6" t="s">
        <v>28</v>
      </c>
      <c r="E1090" s="6" t="s">
        <v>4</v>
      </c>
      <c r="F1090" s="27">
        <v>1.0889536186421689E-2</v>
      </c>
    </row>
    <row r="1091" spans="2:6" x14ac:dyDescent="0.25">
      <c r="B1091" s="6" t="s">
        <v>45</v>
      </c>
      <c r="C1091" s="6">
        <v>1993</v>
      </c>
      <c r="D1091" s="6" t="s">
        <v>29</v>
      </c>
      <c r="E1091" s="6" t="s">
        <v>4</v>
      </c>
      <c r="F1091" s="27">
        <v>0</v>
      </c>
    </row>
    <row r="1092" spans="2:6" x14ac:dyDescent="0.25">
      <c r="B1092" s="6" t="s">
        <v>45</v>
      </c>
      <c r="C1092" s="6">
        <v>1993</v>
      </c>
      <c r="D1092" s="6" t="s">
        <v>30</v>
      </c>
      <c r="E1092" s="6" t="s">
        <v>4</v>
      </c>
      <c r="F1092" s="27">
        <v>0</v>
      </c>
    </row>
    <row r="1093" spans="2:6" x14ac:dyDescent="0.25">
      <c r="B1093" s="6" t="s">
        <v>45</v>
      </c>
      <c r="C1093" s="6">
        <v>1993</v>
      </c>
      <c r="D1093" s="6" t="s">
        <v>31</v>
      </c>
      <c r="E1093" s="6" t="s">
        <v>4</v>
      </c>
      <c r="F1093" s="27">
        <v>0</v>
      </c>
    </row>
    <row r="1094" spans="2:6" x14ac:dyDescent="0.25">
      <c r="B1094" s="6" t="s">
        <v>45</v>
      </c>
      <c r="C1094" s="6">
        <v>1993</v>
      </c>
      <c r="D1094" s="6" t="s">
        <v>32</v>
      </c>
      <c r="E1094" s="6" t="s">
        <v>4</v>
      </c>
      <c r="F1094" s="27">
        <v>7.1700649787138698E-3</v>
      </c>
    </row>
    <row r="1095" spans="2:6" x14ac:dyDescent="0.25">
      <c r="B1095" s="6" t="s">
        <v>45</v>
      </c>
      <c r="C1095" s="6">
        <v>1992</v>
      </c>
      <c r="D1095" s="6" t="s">
        <v>7</v>
      </c>
      <c r="E1095" s="6" t="s">
        <v>3</v>
      </c>
      <c r="F1095" s="27">
        <v>8.0786630966669742E-2</v>
      </c>
    </row>
    <row r="1096" spans="2:6" x14ac:dyDescent="0.25">
      <c r="B1096" s="6" t="s">
        <v>45</v>
      </c>
      <c r="C1096" s="6">
        <v>1992</v>
      </c>
      <c r="D1096" s="6" t="s">
        <v>8</v>
      </c>
      <c r="E1096" s="6" t="s">
        <v>3</v>
      </c>
      <c r="F1096" s="27">
        <v>8.5895423629704856E-2</v>
      </c>
    </row>
    <row r="1097" spans="2:6" x14ac:dyDescent="0.25">
      <c r="B1097" s="6" t="s">
        <v>45</v>
      </c>
      <c r="C1097" s="6">
        <v>1992</v>
      </c>
      <c r="D1097" s="6" t="s">
        <v>9</v>
      </c>
      <c r="E1097" s="6" t="s">
        <v>3</v>
      </c>
      <c r="F1097" s="27">
        <v>5.4103960853106821E-2</v>
      </c>
    </row>
    <row r="1098" spans="2:6" x14ac:dyDescent="0.25">
      <c r="B1098" s="6" t="s">
        <v>45</v>
      </c>
      <c r="C1098" s="6">
        <v>1992</v>
      </c>
      <c r="D1098" s="6" t="s">
        <v>10</v>
      </c>
      <c r="E1098" s="6" t="s">
        <v>3</v>
      </c>
      <c r="F1098" s="27">
        <v>8.4756716831317511E-2</v>
      </c>
    </row>
    <row r="1099" spans="2:6" x14ac:dyDescent="0.25">
      <c r="B1099" s="6" t="s">
        <v>45</v>
      </c>
      <c r="C1099" s="6">
        <v>1992</v>
      </c>
      <c r="D1099" s="6" t="s">
        <v>11</v>
      </c>
      <c r="E1099" s="6" t="s">
        <v>3</v>
      </c>
      <c r="F1099" s="27">
        <v>9.9406025913273636E-3</v>
      </c>
    </row>
    <row r="1100" spans="2:6" x14ac:dyDescent="0.25">
      <c r="B1100" s="6" t="s">
        <v>45</v>
      </c>
      <c r="C1100" s="6">
        <v>1992</v>
      </c>
      <c r="D1100" s="6" t="s">
        <v>12</v>
      </c>
      <c r="E1100" s="6" t="s">
        <v>3</v>
      </c>
      <c r="F1100" s="27">
        <v>0</v>
      </c>
    </row>
    <row r="1101" spans="2:6" x14ac:dyDescent="0.25">
      <c r="B1101" s="6" t="s">
        <v>45</v>
      </c>
      <c r="C1101" s="6">
        <v>1992</v>
      </c>
      <c r="D1101" s="6" t="s">
        <v>13</v>
      </c>
      <c r="E1101" s="6" t="s">
        <v>3</v>
      </c>
      <c r="F1101" s="27">
        <v>3.8777582864001478E-3</v>
      </c>
    </row>
    <row r="1102" spans="2:6" x14ac:dyDescent="0.25">
      <c r="B1102" s="6" t="s">
        <v>45</v>
      </c>
      <c r="C1102" s="6">
        <v>1992</v>
      </c>
      <c r="D1102" s="6" t="s">
        <v>14</v>
      </c>
      <c r="E1102" s="6" t="s">
        <v>3</v>
      </c>
      <c r="F1102" s="27">
        <v>1.4741636660203736E-2</v>
      </c>
    </row>
    <row r="1103" spans="2:6" x14ac:dyDescent="0.25">
      <c r="B1103" s="6" t="s">
        <v>45</v>
      </c>
      <c r="C1103" s="6">
        <v>1992</v>
      </c>
      <c r="D1103" s="6" t="s">
        <v>15</v>
      </c>
      <c r="E1103" s="6" t="s">
        <v>3</v>
      </c>
      <c r="F1103" s="27">
        <v>0</v>
      </c>
    </row>
    <row r="1104" spans="2:6" x14ac:dyDescent="0.25">
      <c r="B1104" s="6" t="s">
        <v>45</v>
      </c>
      <c r="C1104" s="6">
        <v>1992</v>
      </c>
      <c r="D1104" s="6" t="s">
        <v>16</v>
      </c>
      <c r="E1104" s="6" t="s">
        <v>3</v>
      </c>
      <c r="F1104" s="27">
        <v>0.23401963499830733</v>
      </c>
    </row>
    <row r="1105" spans="2:6" x14ac:dyDescent="0.25">
      <c r="B1105" s="6" t="s">
        <v>45</v>
      </c>
      <c r="C1105" s="6">
        <v>1992</v>
      </c>
      <c r="D1105" s="6" t="s">
        <v>17</v>
      </c>
      <c r="E1105" s="6" t="s">
        <v>3</v>
      </c>
      <c r="F1105" s="27">
        <v>2.1450774012864309E-2</v>
      </c>
    </row>
    <row r="1106" spans="2:6" x14ac:dyDescent="0.25">
      <c r="B1106" s="6" t="s">
        <v>45</v>
      </c>
      <c r="C1106" s="6">
        <v>1992</v>
      </c>
      <c r="D1106" s="6" t="s">
        <v>18</v>
      </c>
      <c r="E1106" s="6" t="s">
        <v>3</v>
      </c>
      <c r="F1106" s="27">
        <v>3.9608531068230084E-2</v>
      </c>
    </row>
    <row r="1107" spans="2:6" x14ac:dyDescent="0.25">
      <c r="B1107" s="6" t="s">
        <v>45</v>
      </c>
      <c r="C1107" s="6">
        <v>1992</v>
      </c>
      <c r="D1107" s="6" t="s">
        <v>19</v>
      </c>
      <c r="E1107" s="6" t="s">
        <v>3</v>
      </c>
      <c r="F1107" s="27">
        <v>0.11470162804296311</v>
      </c>
    </row>
    <row r="1108" spans="2:6" x14ac:dyDescent="0.25">
      <c r="B1108" s="6" t="s">
        <v>45</v>
      </c>
      <c r="C1108" s="6">
        <v>1992</v>
      </c>
      <c r="D1108" s="6" t="s">
        <v>20</v>
      </c>
      <c r="E1108" s="6" t="s">
        <v>3</v>
      </c>
      <c r="F1108" s="27">
        <v>4.3486289354630225E-2</v>
      </c>
    </row>
    <row r="1109" spans="2:6" x14ac:dyDescent="0.25">
      <c r="B1109" s="6" t="s">
        <v>45</v>
      </c>
      <c r="C1109" s="6">
        <v>1992</v>
      </c>
      <c r="D1109" s="6" t="s">
        <v>21</v>
      </c>
      <c r="E1109" s="6" t="s">
        <v>3</v>
      </c>
      <c r="F1109" s="27">
        <v>3.077585941587419E-3</v>
      </c>
    </row>
    <row r="1110" spans="2:6" x14ac:dyDescent="0.25">
      <c r="B1110" s="6" t="s">
        <v>45</v>
      </c>
      <c r="C1110" s="6">
        <v>1992</v>
      </c>
      <c r="D1110" s="6" t="s">
        <v>22</v>
      </c>
      <c r="E1110" s="6" t="s">
        <v>3</v>
      </c>
      <c r="F1110" s="27">
        <v>2.9760256055150341E-2</v>
      </c>
    </row>
    <row r="1111" spans="2:6" x14ac:dyDescent="0.25">
      <c r="B1111" s="6" t="s">
        <v>45</v>
      </c>
      <c r="C1111" s="6">
        <v>1992</v>
      </c>
      <c r="D1111" s="6" t="s">
        <v>23</v>
      </c>
      <c r="E1111" s="6" t="s">
        <v>3</v>
      </c>
      <c r="F1111" s="27">
        <v>0</v>
      </c>
    </row>
    <row r="1112" spans="2:6" x14ac:dyDescent="0.25">
      <c r="B1112" s="6" t="s">
        <v>45</v>
      </c>
      <c r="C1112" s="6">
        <v>1992</v>
      </c>
      <c r="D1112" s="6" t="s">
        <v>24</v>
      </c>
      <c r="E1112" s="6" t="s">
        <v>3</v>
      </c>
      <c r="F1112" s="27">
        <v>4.1824392946173024E-2</v>
      </c>
    </row>
    <row r="1113" spans="2:6" x14ac:dyDescent="0.25">
      <c r="B1113" s="6" t="s">
        <v>45</v>
      </c>
      <c r="C1113" s="6">
        <v>1992</v>
      </c>
      <c r="D1113" s="6" t="s">
        <v>25</v>
      </c>
      <c r="E1113" s="6" t="s">
        <v>3</v>
      </c>
      <c r="F1113" s="27">
        <v>6.5583356415227889E-2</v>
      </c>
    </row>
    <row r="1114" spans="2:6" x14ac:dyDescent="0.25">
      <c r="B1114" s="6" t="s">
        <v>45</v>
      </c>
      <c r="C1114" s="6">
        <v>1992</v>
      </c>
      <c r="D1114" s="6" t="s">
        <v>26</v>
      </c>
      <c r="E1114" s="6" t="s">
        <v>3</v>
      </c>
      <c r="F1114" s="27">
        <v>5.3919305696611575E-2</v>
      </c>
    </row>
    <row r="1115" spans="2:6" x14ac:dyDescent="0.25">
      <c r="B1115" s="6" t="s">
        <v>45</v>
      </c>
      <c r="C1115" s="6">
        <v>1992</v>
      </c>
      <c r="D1115" s="6" t="s">
        <v>27</v>
      </c>
      <c r="E1115" s="6" t="s">
        <v>3</v>
      </c>
      <c r="F1115" s="27">
        <v>0</v>
      </c>
    </row>
    <row r="1116" spans="2:6" x14ac:dyDescent="0.25">
      <c r="B1116" s="6" t="s">
        <v>45</v>
      </c>
      <c r="C1116" s="6">
        <v>1992</v>
      </c>
      <c r="D1116" s="6" t="s">
        <v>28</v>
      </c>
      <c r="E1116" s="6" t="s">
        <v>3</v>
      </c>
      <c r="F1116" s="27">
        <v>0</v>
      </c>
    </row>
    <row r="1117" spans="2:6" x14ac:dyDescent="0.25">
      <c r="B1117" s="6" t="s">
        <v>45</v>
      </c>
      <c r="C1117" s="6">
        <v>1992</v>
      </c>
      <c r="D1117" s="6" t="s">
        <v>29</v>
      </c>
      <c r="E1117" s="6" t="s">
        <v>3</v>
      </c>
      <c r="F1117" s="27">
        <v>1.2525774782260794E-2</v>
      </c>
    </row>
    <row r="1118" spans="2:6" x14ac:dyDescent="0.25">
      <c r="B1118" s="6" t="s">
        <v>45</v>
      </c>
      <c r="C1118" s="6">
        <v>1992</v>
      </c>
      <c r="D1118" s="6" t="s">
        <v>30</v>
      </c>
      <c r="E1118" s="6" t="s">
        <v>3</v>
      </c>
      <c r="F1118" s="27">
        <v>0</v>
      </c>
    </row>
    <row r="1119" spans="2:6" x14ac:dyDescent="0.25">
      <c r="B1119" s="6" t="s">
        <v>45</v>
      </c>
      <c r="C1119" s="6">
        <v>1992</v>
      </c>
      <c r="D1119" s="6" t="s">
        <v>31</v>
      </c>
      <c r="E1119" s="6" t="s">
        <v>3</v>
      </c>
      <c r="F1119" s="27">
        <v>0</v>
      </c>
    </row>
    <row r="1120" spans="2:6" x14ac:dyDescent="0.25">
      <c r="B1120" s="6" t="s">
        <v>45</v>
      </c>
      <c r="C1120" s="6">
        <v>1992</v>
      </c>
      <c r="D1120" s="6" t="s">
        <v>32</v>
      </c>
      <c r="E1120" s="6" t="s">
        <v>3</v>
      </c>
      <c r="F1120" s="27">
        <v>5.9397408672637181E-3</v>
      </c>
    </row>
    <row r="1121" spans="2:6" x14ac:dyDescent="0.25">
      <c r="B1121" s="6" t="s">
        <v>45</v>
      </c>
      <c r="C1121" s="6">
        <v>1992</v>
      </c>
      <c r="D1121" s="6" t="s">
        <v>7</v>
      </c>
      <c r="E1121" s="6" t="s">
        <v>4</v>
      </c>
      <c r="F1121" s="27">
        <v>0.12985765435333158</v>
      </c>
    </row>
    <row r="1122" spans="2:6" x14ac:dyDescent="0.25">
      <c r="B1122" s="6" t="s">
        <v>45</v>
      </c>
      <c r="C1122" s="6">
        <v>1992</v>
      </c>
      <c r="D1122" s="6" t="s">
        <v>8</v>
      </c>
      <c r="E1122" s="6" t="s">
        <v>4</v>
      </c>
      <c r="F1122" s="27">
        <v>3.4320146712077546E-2</v>
      </c>
    </row>
    <row r="1123" spans="2:6" x14ac:dyDescent="0.25">
      <c r="B1123" s="6" t="s">
        <v>45</v>
      </c>
      <c r="C1123" s="6">
        <v>1992</v>
      </c>
      <c r="D1123" s="6" t="s">
        <v>9</v>
      </c>
      <c r="E1123" s="6" t="s">
        <v>4</v>
      </c>
      <c r="F1123" s="27">
        <v>8.0342328180944902E-2</v>
      </c>
    </row>
    <row r="1124" spans="2:6" x14ac:dyDescent="0.25">
      <c r="B1124" s="6" t="s">
        <v>45</v>
      </c>
      <c r="C1124" s="6">
        <v>1992</v>
      </c>
      <c r="D1124" s="6" t="s">
        <v>10</v>
      </c>
      <c r="E1124" s="6" t="s">
        <v>4</v>
      </c>
      <c r="F1124" s="27">
        <v>1.4016243122871365E-2</v>
      </c>
    </row>
    <row r="1125" spans="2:6" x14ac:dyDescent="0.25">
      <c r="B1125" s="6" t="s">
        <v>45</v>
      </c>
      <c r="C1125" s="6">
        <v>1992</v>
      </c>
      <c r="D1125" s="6" t="s">
        <v>11</v>
      </c>
      <c r="E1125" s="6" t="s">
        <v>4</v>
      </c>
      <c r="F1125" s="27">
        <v>8.606235263295782E-2</v>
      </c>
    </row>
    <row r="1126" spans="2:6" x14ac:dyDescent="0.25">
      <c r="B1126" s="6" t="s">
        <v>45</v>
      </c>
      <c r="C1126" s="6">
        <v>1992</v>
      </c>
      <c r="D1126" s="6" t="s">
        <v>12</v>
      </c>
      <c r="E1126" s="6" t="s">
        <v>4</v>
      </c>
      <c r="F1126" s="27">
        <v>0</v>
      </c>
    </row>
    <row r="1127" spans="2:6" x14ac:dyDescent="0.25">
      <c r="B1127" s="6" t="s">
        <v>45</v>
      </c>
      <c r="C1127" s="6">
        <v>1992</v>
      </c>
      <c r="D1127" s="6" t="s">
        <v>13</v>
      </c>
      <c r="E1127" s="6" t="s">
        <v>4</v>
      </c>
      <c r="F1127" s="27">
        <v>2.7988821936948738E-2</v>
      </c>
    </row>
    <row r="1128" spans="2:6" x14ac:dyDescent="0.25">
      <c r="B1128" s="6" t="s">
        <v>45</v>
      </c>
      <c r="C1128" s="6">
        <v>1992</v>
      </c>
      <c r="D1128" s="6" t="s">
        <v>14</v>
      </c>
      <c r="E1128" s="6" t="s">
        <v>4</v>
      </c>
      <c r="F1128" s="27">
        <v>3.528076150554537E-2</v>
      </c>
    </row>
    <row r="1129" spans="2:6" x14ac:dyDescent="0.25">
      <c r="B1129" s="6" t="s">
        <v>45</v>
      </c>
      <c r="C1129" s="6">
        <v>1992</v>
      </c>
      <c r="D1129" s="6" t="s">
        <v>15</v>
      </c>
      <c r="E1129" s="6" t="s">
        <v>4</v>
      </c>
      <c r="F1129" s="27">
        <v>0</v>
      </c>
    </row>
    <row r="1130" spans="2:6" x14ac:dyDescent="0.25">
      <c r="B1130" s="6" t="s">
        <v>45</v>
      </c>
      <c r="C1130" s="6">
        <v>1992</v>
      </c>
      <c r="D1130" s="6" t="s">
        <v>16</v>
      </c>
      <c r="E1130" s="6" t="s">
        <v>4</v>
      </c>
      <c r="F1130" s="27">
        <v>0.10981573661688936</v>
      </c>
    </row>
    <row r="1131" spans="2:6" x14ac:dyDescent="0.25">
      <c r="B1131" s="6" t="s">
        <v>45</v>
      </c>
      <c r="C1131" s="6">
        <v>1992</v>
      </c>
      <c r="D1131" s="6" t="s">
        <v>17</v>
      </c>
      <c r="E1131" s="6" t="s">
        <v>4</v>
      </c>
      <c r="F1131" s="27">
        <v>6.5758449043751638E-2</v>
      </c>
    </row>
    <row r="1132" spans="2:6" x14ac:dyDescent="0.25">
      <c r="B1132" s="6" t="s">
        <v>45</v>
      </c>
      <c r="C1132" s="6">
        <v>1992</v>
      </c>
      <c r="D1132" s="6" t="s">
        <v>18</v>
      </c>
      <c r="E1132" s="6" t="s">
        <v>4</v>
      </c>
      <c r="F1132" s="27">
        <v>4.2660029691729981E-2</v>
      </c>
    </row>
    <row r="1133" spans="2:6" x14ac:dyDescent="0.25">
      <c r="B1133" s="6" t="s">
        <v>45</v>
      </c>
      <c r="C1133" s="6">
        <v>1992</v>
      </c>
      <c r="D1133" s="6" t="s">
        <v>19</v>
      </c>
      <c r="E1133" s="6" t="s">
        <v>4</v>
      </c>
      <c r="F1133" s="27">
        <v>6.3356912060082093E-2</v>
      </c>
    </row>
    <row r="1134" spans="2:6" x14ac:dyDescent="0.25">
      <c r="B1134" s="6" t="s">
        <v>45</v>
      </c>
      <c r="C1134" s="6">
        <v>1992</v>
      </c>
      <c r="D1134" s="6" t="s">
        <v>20</v>
      </c>
      <c r="E1134" s="6" t="s">
        <v>4</v>
      </c>
      <c r="F1134" s="27">
        <v>5.3925421360579859E-2</v>
      </c>
    </row>
    <row r="1135" spans="2:6" x14ac:dyDescent="0.25">
      <c r="B1135" s="6" t="s">
        <v>45</v>
      </c>
      <c r="C1135" s="6">
        <v>1992</v>
      </c>
      <c r="D1135" s="6" t="s">
        <v>21</v>
      </c>
      <c r="E1135" s="6" t="s">
        <v>4</v>
      </c>
      <c r="F1135" s="27">
        <v>8.6891974500043663E-3</v>
      </c>
    </row>
    <row r="1136" spans="2:6" x14ac:dyDescent="0.25">
      <c r="B1136" s="6" t="s">
        <v>45</v>
      </c>
      <c r="C1136" s="6">
        <v>1992</v>
      </c>
      <c r="D1136" s="6" t="s">
        <v>22</v>
      </c>
      <c r="E1136" s="6" t="s">
        <v>4</v>
      </c>
      <c r="F1136" s="27">
        <v>5.3707099816609899E-3</v>
      </c>
    </row>
    <row r="1137" spans="2:6" x14ac:dyDescent="0.25">
      <c r="B1137" s="6" t="s">
        <v>45</v>
      </c>
      <c r="C1137" s="6">
        <v>1992</v>
      </c>
      <c r="D1137" s="6" t="s">
        <v>23</v>
      </c>
      <c r="E1137" s="6" t="s">
        <v>4</v>
      </c>
      <c r="F1137" s="27">
        <v>0</v>
      </c>
    </row>
    <row r="1138" spans="2:6" x14ac:dyDescent="0.25">
      <c r="B1138" s="6" t="s">
        <v>45</v>
      </c>
      <c r="C1138" s="6">
        <v>1992</v>
      </c>
      <c r="D1138" s="6" t="s">
        <v>24</v>
      </c>
      <c r="E1138" s="6" t="s">
        <v>4</v>
      </c>
      <c r="F1138" s="27">
        <v>6.6500742293249496E-2</v>
      </c>
    </row>
    <row r="1139" spans="2:6" x14ac:dyDescent="0.25">
      <c r="B1139" s="6" t="s">
        <v>45</v>
      </c>
      <c r="C1139" s="6">
        <v>1992</v>
      </c>
      <c r="D1139" s="6" t="s">
        <v>25</v>
      </c>
      <c r="E1139" s="6" t="s">
        <v>4</v>
      </c>
      <c r="F1139" s="27">
        <v>0.12798008907518993</v>
      </c>
    </row>
    <row r="1140" spans="2:6" x14ac:dyDescent="0.25">
      <c r="B1140" s="6" t="s">
        <v>45</v>
      </c>
      <c r="C1140" s="6">
        <v>1992</v>
      </c>
      <c r="D1140" s="6" t="s">
        <v>26</v>
      </c>
      <c r="E1140" s="6" t="s">
        <v>4</v>
      </c>
      <c r="F1140" s="27">
        <v>2.9779058597502402E-2</v>
      </c>
    </row>
    <row r="1141" spans="2:6" x14ac:dyDescent="0.25">
      <c r="B1141" s="6" t="s">
        <v>45</v>
      </c>
      <c r="C1141" s="6">
        <v>1992</v>
      </c>
      <c r="D1141" s="6" t="s">
        <v>27</v>
      </c>
      <c r="E1141" s="6" t="s">
        <v>4</v>
      </c>
      <c r="F1141" s="27">
        <v>0</v>
      </c>
    </row>
    <row r="1142" spans="2:6" x14ac:dyDescent="0.25">
      <c r="B1142" s="6" t="s">
        <v>45</v>
      </c>
      <c r="C1142" s="6">
        <v>1992</v>
      </c>
      <c r="D1142" s="6" t="s">
        <v>28</v>
      </c>
      <c r="E1142" s="6" t="s">
        <v>4</v>
      </c>
      <c r="F1142" s="27">
        <v>1.1265391668849881E-2</v>
      </c>
    </row>
    <row r="1143" spans="2:6" x14ac:dyDescent="0.25">
      <c r="B1143" s="6" t="s">
        <v>45</v>
      </c>
      <c r="C1143" s="6">
        <v>1992</v>
      </c>
      <c r="D1143" s="6" t="s">
        <v>29</v>
      </c>
      <c r="E1143" s="6" t="s">
        <v>4</v>
      </c>
      <c r="F1143" s="27">
        <v>0</v>
      </c>
    </row>
    <row r="1144" spans="2:6" x14ac:dyDescent="0.25">
      <c r="B1144" s="6" t="s">
        <v>45</v>
      </c>
      <c r="C1144" s="6">
        <v>1992</v>
      </c>
      <c r="D1144" s="6" t="s">
        <v>30</v>
      </c>
      <c r="E1144" s="6" t="s">
        <v>4</v>
      </c>
      <c r="F1144" s="27">
        <v>0</v>
      </c>
    </row>
    <row r="1145" spans="2:6" x14ac:dyDescent="0.25">
      <c r="B1145" s="6" t="s">
        <v>45</v>
      </c>
      <c r="C1145" s="6">
        <v>1992</v>
      </c>
      <c r="D1145" s="6" t="s">
        <v>31</v>
      </c>
      <c r="E1145" s="6" t="s">
        <v>4</v>
      </c>
      <c r="F1145" s="27">
        <v>0</v>
      </c>
    </row>
    <row r="1146" spans="2:6" x14ac:dyDescent="0.25">
      <c r="B1146" s="6" t="s">
        <v>45</v>
      </c>
      <c r="C1146" s="6">
        <v>1992</v>
      </c>
      <c r="D1146" s="6" t="s">
        <v>32</v>
      </c>
      <c r="E1146" s="6" t="s">
        <v>4</v>
      </c>
      <c r="F1146" s="27">
        <v>7.0299537158326781E-3</v>
      </c>
    </row>
    <row r="1147" spans="2:6" x14ac:dyDescent="0.25">
      <c r="B1147" s="6" t="s">
        <v>45</v>
      </c>
      <c r="C1147" s="6">
        <v>1991</v>
      </c>
      <c r="D1147" s="6" t="s">
        <v>7</v>
      </c>
      <c r="E1147" s="6" t="s">
        <v>3</v>
      </c>
      <c r="F1147" s="27">
        <v>0.10295108063429866</v>
      </c>
    </row>
    <row r="1148" spans="2:6" x14ac:dyDescent="0.25">
      <c r="B1148" s="6" t="s">
        <v>45</v>
      </c>
      <c r="C1148" s="6">
        <v>1991</v>
      </c>
      <c r="D1148" s="6" t="s">
        <v>8</v>
      </c>
      <c r="E1148" s="6" t="s">
        <v>3</v>
      </c>
      <c r="F1148" s="27">
        <v>7.6226045429498568E-2</v>
      </c>
    </row>
    <row r="1149" spans="2:6" x14ac:dyDescent="0.25">
      <c r="B1149" s="6" t="s">
        <v>45</v>
      </c>
      <c r="C1149" s="6">
        <v>1991</v>
      </c>
      <c r="D1149" s="6" t="s">
        <v>9</v>
      </c>
      <c r="E1149" s="6" t="s">
        <v>3</v>
      </c>
      <c r="F1149" s="27">
        <v>5.4031714932957817E-2</v>
      </c>
    </row>
    <row r="1150" spans="2:6" x14ac:dyDescent="0.25">
      <c r="B1150" s="6" t="s">
        <v>45</v>
      </c>
      <c r="C1150" s="6">
        <v>1991</v>
      </c>
      <c r="D1150" s="6" t="s">
        <v>10</v>
      </c>
      <c r="E1150" s="6" t="s">
        <v>3</v>
      </c>
      <c r="F1150" s="27">
        <v>8.430784301720444E-2</v>
      </c>
    </row>
    <row r="1151" spans="2:6" x14ac:dyDescent="0.25">
      <c r="B1151" s="6" t="s">
        <v>45</v>
      </c>
      <c r="C1151" s="6">
        <v>1991</v>
      </c>
      <c r="D1151" s="6" t="s">
        <v>11</v>
      </c>
      <c r="E1151" s="6" t="s">
        <v>3</v>
      </c>
      <c r="F1151" s="27">
        <v>9.1226351558195071E-3</v>
      </c>
    </row>
    <row r="1152" spans="2:6" x14ac:dyDescent="0.25">
      <c r="B1152" s="6" t="s">
        <v>45</v>
      </c>
      <c r="C1152" s="6">
        <v>1991</v>
      </c>
      <c r="D1152" s="6" t="s">
        <v>12</v>
      </c>
      <c r="E1152" s="6" t="s">
        <v>3</v>
      </c>
      <c r="F1152" s="27">
        <v>0</v>
      </c>
    </row>
    <row r="1153" spans="2:6" x14ac:dyDescent="0.25">
      <c r="B1153" s="6" t="s">
        <v>45</v>
      </c>
      <c r="C1153" s="6">
        <v>1991</v>
      </c>
      <c r="D1153" s="6" t="s">
        <v>13</v>
      </c>
      <c r="E1153" s="6" t="s">
        <v>3</v>
      </c>
      <c r="F1153" s="27">
        <v>4.4694789689585504E-3</v>
      </c>
    </row>
    <row r="1154" spans="2:6" x14ac:dyDescent="0.25">
      <c r="B1154" s="6" t="s">
        <v>45</v>
      </c>
      <c r="C1154" s="6">
        <v>1991</v>
      </c>
      <c r="D1154" s="6" t="s">
        <v>14</v>
      </c>
      <c r="E1154" s="6" t="s">
        <v>3</v>
      </c>
      <c r="F1154" s="27">
        <v>8.877732198616298E-3</v>
      </c>
    </row>
    <row r="1155" spans="2:6" x14ac:dyDescent="0.25">
      <c r="B1155" s="6" t="s">
        <v>45</v>
      </c>
      <c r="C1155" s="6">
        <v>1991</v>
      </c>
      <c r="D1155" s="6" t="s">
        <v>15</v>
      </c>
      <c r="E1155" s="6" t="s">
        <v>3</v>
      </c>
      <c r="F1155" s="27">
        <v>2.9694483560888997E-3</v>
      </c>
    </row>
    <row r="1156" spans="2:6" x14ac:dyDescent="0.25">
      <c r="B1156" s="6" t="s">
        <v>45</v>
      </c>
      <c r="C1156" s="6">
        <v>1991</v>
      </c>
      <c r="D1156" s="6" t="s">
        <v>16</v>
      </c>
      <c r="E1156" s="6" t="s">
        <v>3</v>
      </c>
      <c r="F1156" s="27">
        <v>0.21046347884650707</v>
      </c>
    </row>
    <row r="1157" spans="2:6" x14ac:dyDescent="0.25">
      <c r="B1157" s="6" t="s">
        <v>45</v>
      </c>
      <c r="C1157" s="6">
        <v>1991</v>
      </c>
      <c r="D1157" s="6" t="s">
        <v>17</v>
      </c>
      <c r="E1157" s="6" t="s">
        <v>3</v>
      </c>
      <c r="F1157" s="27">
        <v>1.9806526663809467E-2</v>
      </c>
    </row>
    <row r="1158" spans="2:6" x14ac:dyDescent="0.25">
      <c r="B1158" s="6" t="s">
        <v>45</v>
      </c>
      <c r="C1158" s="6">
        <v>1991</v>
      </c>
      <c r="D1158" s="6" t="s">
        <v>18</v>
      </c>
      <c r="E1158" s="6" t="s">
        <v>3</v>
      </c>
      <c r="F1158" s="27">
        <v>3.8755892977407704E-2</v>
      </c>
    </row>
    <row r="1159" spans="2:6" x14ac:dyDescent="0.25">
      <c r="B1159" s="6" t="s">
        <v>45</v>
      </c>
      <c r="C1159" s="6">
        <v>1991</v>
      </c>
      <c r="D1159" s="6" t="s">
        <v>19</v>
      </c>
      <c r="E1159" s="6" t="s">
        <v>3</v>
      </c>
      <c r="F1159" s="27">
        <v>0.11984938468132003</v>
      </c>
    </row>
    <row r="1160" spans="2:6" x14ac:dyDescent="0.25">
      <c r="B1160" s="6" t="s">
        <v>45</v>
      </c>
      <c r="C1160" s="6">
        <v>1991</v>
      </c>
      <c r="D1160" s="6" t="s">
        <v>20</v>
      </c>
      <c r="E1160" s="6" t="s">
        <v>3</v>
      </c>
      <c r="F1160" s="27">
        <v>3.9337537500765324E-2</v>
      </c>
    </row>
    <row r="1161" spans="2:6" x14ac:dyDescent="0.25">
      <c r="B1161" s="6" t="s">
        <v>45</v>
      </c>
      <c r="C1161" s="6">
        <v>1991</v>
      </c>
      <c r="D1161" s="6" t="s">
        <v>21</v>
      </c>
      <c r="E1161" s="6" t="s">
        <v>3</v>
      </c>
      <c r="F1161" s="27">
        <v>2.7551582685360924E-3</v>
      </c>
    </row>
    <row r="1162" spans="2:6" x14ac:dyDescent="0.25">
      <c r="B1162" s="6" t="s">
        <v>45</v>
      </c>
      <c r="C1162" s="6">
        <v>1991</v>
      </c>
      <c r="D1162" s="6" t="s">
        <v>22</v>
      </c>
      <c r="E1162" s="6" t="s">
        <v>3</v>
      </c>
      <c r="F1162" s="27">
        <v>3.1041449825506644E-2</v>
      </c>
    </row>
    <row r="1163" spans="2:6" x14ac:dyDescent="0.25">
      <c r="B1163" s="6" t="s">
        <v>45</v>
      </c>
      <c r="C1163" s="6">
        <v>1991</v>
      </c>
      <c r="D1163" s="6" t="s">
        <v>23</v>
      </c>
      <c r="E1163" s="6" t="s">
        <v>3</v>
      </c>
      <c r="F1163" s="27">
        <v>0</v>
      </c>
    </row>
    <row r="1164" spans="2:6" x14ac:dyDescent="0.25">
      <c r="B1164" s="6" t="s">
        <v>45</v>
      </c>
      <c r="C1164" s="6">
        <v>1991</v>
      </c>
      <c r="D1164" s="6" t="s">
        <v>24</v>
      </c>
      <c r="E1164" s="6" t="s">
        <v>3</v>
      </c>
      <c r="F1164" s="27">
        <v>4.521520847364232E-2</v>
      </c>
    </row>
    <row r="1165" spans="2:6" x14ac:dyDescent="0.25">
      <c r="B1165" s="6" t="s">
        <v>45</v>
      </c>
      <c r="C1165" s="6">
        <v>1991</v>
      </c>
      <c r="D1165" s="6" t="s">
        <v>25</v>
      </c>
      <c r="E1165" s="6" t="s">
        <v>3</v>
      </c>
      <c r="F1165" s="27">
        <v>7.75423988244658E-2</v>
      </c>
    </row>
    <row r="1166" spans="2:6" x14ac:dyDescent="0.25">
      <c r="B1166" s="6" t="s">
        <v>45</v>
      </c>
      <c r="C1166" s="6">
        <v>1991</v>
      </c>
      <c r="D1166" s="6" t="s">
        <v>26</v>
      </c>
      <c r="E1166" s="6" t="s">
        <v>3</v>
      </c>
      <c r="F1166" s="27">
        <v>5.5990938590583482E-2</v>
      </c>
    </row>
    <row r="1167" spans="2:6" x14ac:dyDescent="0.25">
      <c r="B1167" s="6" t="s">
        <v>45</v>
      </c>
      <c r="C1167" s="6">
        <v>1991</v>
      </c>
      <c r="D1167" s="6" t="s">
        <v>27</v>
      </c>
      <c r="E1167" s="6" t="s">
        <v>3</v>
      </c>
      <c r="F1167" s="27">
        <v>0</v>
      </c>
    </row>
    <row r="1168" spans="2:6" x14ac:dyDescent="0.25">
      <c r="B1168" s="6" t="s">
        <v>45</v>
      </c>
      <c r="C1168" s="6">
        <v>1991</v>
      </c>
      <c r="D1168" s="6" t="s">
        <v>28</v>
      </c>
      <c r="E1168" s="6" t="s">
        <v>3</v>
      </c>
      <c r="F1168" s="27">
        <v>0</v>
      </c>
    </row>
    <row r="1169" spans="2:6" x14ac:dyDescent="0.25">
      <c r="B1169" s="6" t="s">
        <v>45</v>
      </c>
      <c r="C1169" s="6">
        <v>1991</v>
      </c>
      <c r="D1169" s="6" t="s">
        <v>29</v>
      </c>
      <c r="E1169" s="6" t="s">
        <v>3</v>
      </c>
      <c r="F1169" s="27">
        <v>1.1387987509949182E-2</v>
      </c>
    </row>
    <row r="1170" spans="2:6" x14ac:dyDescent="0.25">
      <c r="B1170" s="6" t="s">
        <v>45</v>
      </c>
      <c r="C1170" s="6">
        <v>1991</v>
      </c>
      <c r="D1170" s="6" t="s">
        <v>30</v>
      </c>
      <c r="E1170" s="6" t="s">
        <v>3</v>
      </c>
      <c r="F1170" s="27">
        <v>0</v>
      </c>
    </row>
    <row r="1171" spans="2:6" x14ac:dyDescent="0.25">
      <c r="B1171" s="6" t="s">
        <v>45</v>
      </c>
      <c r="C1171" s="6">
        <v>1991</v>
      </c>
      <c r="D1171" s="6" t="s">
        <v>31</v>
      </c>
      <c r="E1171" s="6" t="s">
        <v>3</v>
      </c>
      <c r="F1171" s="27">
        <v>0</v>
      </c>
    </row>
    <row r="1172" spans="2:6" x14ac:dyDescent="0.25">
      <c r="B1172" s="6" t="s">
        <v>45</v>
      </c>
      <c r="C1172" s="6">
        <v>1991</v>
      </c>
      <c r="D1172" s="6" t="s">
        <v>32</v>
      </c>
      <c r="E1172" s="6" t="s">
        <v>3</v>
      </c>
      <c r="F1172" s="27">
        <v>4.8980591440641649E-3</v>
      </c>
    </row>
    <row r="1173" spans="2:6" x14ac:dyDescent="0.25">
      <c r="B1173" s="6" t="s">
        <v>45</v>
      </c>
      <c r="C1173" s="6">
        <v>1991</v>
      </c>
      <c r="D1173" s="6" t="s">
        <v>7</v>
      </c>
      <c r="E1173" s="6" t="s">
        <v>4</v>
      </c>
      <c r="F1173" s="27">
        <v>0.12543306387136893</v>
      </c>
    </row>
    <row r="1174" spans="2:6" x14ac:dyDescent="0.25">
      <c r="B1174" s="6" t="s">
        <v>45</v>
      </c>
      <c r="C1174" s="6">
        <v>1991</v>
      </c>
      <c r="D1174" s="6" t="s">
        <v>8</v>
      </c>
      <c r="E1174" s="6" t="s">
        <v>4</v>
      </c>
      <c r="F1174" s="27">
        <v>2.935950963844719E-2</v>
      </c>
    </row>
    <row r="1175" spans="2:6" x14ac:dyDescent="0.25">
      <c r="B1175" s="6" t="s">
        <v>45</v>
      </c>
      <c r="C1175" s="6">
        <v>1991</v>
      </c>
      <c r="D1175" s="6" t="s">
        <v>9</v>
      </c>
      <c r="E1175" s="6" t="s">
        <v>4</v>
      </c>
      <c r="F1175" s="27">
        <v>8.0483254863640399E-2</v>
      </c>
    </row>
    <row r="1176" spans="2:6" x14ac:dyDescent="0.25">
      <c r="B1176" s="6" t="s">
        <v>45</v>
      </c>
      <c r="C1176" s="6">
        <v>1991</v>
      </c>
      <c r="D1176" s="6" t="s">
        <v>10</v>
      </c>
      <c r="E1176" s="6" t="s">
        <v>4</v>
      </c>
      <c r="F1176" s="27">
        <v>1.2614373278848717E-2</v>
      </c>
    </row>
    <row r="1177" spans="2:6" x14ac:dyDescent="0.25">
      <c r="B1177" s="6" t="s">
        <v>45</v>
      </c>
      <c r="C1177" s="6">
        <v>1991</v>
      </c>
      <c r="D1177" s="6" t="s">
        <v>11</v>
      </c>
      <c r="E1177" s="6" t="s">
        <v>4</v>
      </c>
      <c r="F1177" s="27">
        <v>9.1720707115572536E-2</v>
      </c>
    </row>
    <row r="1178" spans="2:6" x14ac:dyDescent="0.25">
      <c r="B1178" s="6" t="s">
        <v>45</v>
      </c>
      <c r="C1178" s="6">
        <v>1991</v>
      </c>
      <c r="D1178" s="6" t="s">
        <v>12</v>
      </c>
      <c r="E1178" s="6" t="s">
        <v>4</v>
      </c>
      <c r="F1178" s="27">
        <v>0</v>
      </c>
    </row>
    <row r="1179" spans="2:6" x14ac:dyDescent="0.25">
      <c r="B1179" s="6" t="s">
        <v>45</v>
      </c>
      <c r="C1179" s="6">
        <v>1991</v>
      </c>
      <c r="D1179" s="6" t="s">
        <v>13</v>
      </c>
      <c r="E1179" s="6" t="s">
        <v>4</v>
      </c>
      <c r="F1179" s="27">
        <v>2.922625921648752E-2</v>
      </c>
    </row>
    <row r="1180" spans="2:6" x14ac:dyDescent="0.25">
      <c r="B1180" s="6" t="s">
        <v>45</v>
      </c>
      <c r="C1180" s="6">
        <v>1991</v>
      </c>
      <c r="D1180" s="6" t="s">
        <v>14</v>
      </c>
      <c r="E1180" s="6" t="s">
        <v>4</v>
      </c>
      <c r="F1180" s="27">
        <v>3.477836013147375E-2</v>
      </c>
    </row>
    <row r="1181" spans="2:6" x14ac:dyDescent="0.25">
      <c r="B1181" s="6" t="s">
        <v>45</v>
      </c>
      <c r="C1181" s="6">
        <v>1991</v>
      </c>
      <c r="D1181" s="6" t="s">
        <v>15</v>
      </c>
      <c r="E1181" s="6" t="s">
        <v>4</v>
      </c>
      <c r="F1181" s="27">
        <v>0</v>
      </c>
    </row>
    <row r="1182" spans="2:6" x14ac:dyDescent="0.25">
      <c r="B1182" s="6" t="s">
        <v>45</v>
      </c>
      <c r="C1182" s="6">
        <v>1991</v>
      </c>
      <c r="D1182" s="6" t="s">
        <v>16</v>
      </c>
      <c r="E1182" s="6" t="s">
        <v>4</v>
      </c>
      <c r="F1182" s="27">
        <v>0.12858665719108112</v>
      </c>
    </row>
    <row r="1183" spans="2:6" x14ac:dyDescent="0.25">
      <c r="B1183" s="6" t="s">
        <v>45</v>
      </c>
      <c r="C1183" s="6">
        <v>1991</v>
      </c>
      <c r="D1183" s="6" t="s">
        <v>17</v>
      </c>
      <c r="E1183" s="6" t="s">
        <v>4</v>
      </c>
      <c r="F1183" s="27">
        <v>7.3376565692458026E-2</v>
      </c>
    </row>
    <row r="1184" spans="2:6" x14ac:dyDescent="0.25">
      <c r="B1184" s="6" t="s">
        <v>45</v>
      </c>
      <c r="C1184" s="6">
        <v>1991</v>
      </c>
      <c r="D1184" s="6" t="s">
        <v>18</v>
      </c>
      <c r="E1184" s="6" t="s">
        <v>4</v>
      </c>
      <c r="F1184" s="27">
        <v>4.597139557608599E-2</v>
      </c>
    </row>
    <row r="1185" spans="2:6" x14ac:dyDescent="0.25">
      <c r="B1185" s="6" t="s">
        <v>45</v>
      </c>
      <c r="C1185" s="6">
        <v>1991</v>
      </c>
      <c r="D1185" s="6" t="s">
        <v>19</v>
      </c>
      <c r="E1185" s="6" t="s">
        <v>4</v>
      </c>
      <c r="F1185" s="27">
        <v>5.5831926801101536E-2</v>
      </c>
    </row>
    <row r="1186" spans="2:6" x14ac:dyDescent="0.25">
      <c r="B1186" s="6" t="s">
        <v>45</v>
      </c>
      <c r="C1186" s="6">
        <v>1991</v>
      </c>
      <c r="D1186" s="6" t="s">
        <v>20</v>
      </c>
      <c r="E1186" s="6" t="s">
        <v>4</v>
      </c>
      <c r="F1186" s="27">
        <v>4.8236652749400373E-2</v>
      </c>
    </row>
    <row r="1187" spans="2:6" x14ac:dyDescent="0.25">
      <c r="B1187" s="6" t="s">
        <v>45</v>
      </c>
      <c r="C1187" s="6">
        <v>1991</v>
      </c>
      <c r="D1187" s="6" t="s">
        <v>21</v>
      </c>
      <c r="E1187" s="6" t="s">
        <v>4</v>
      </c>
      <c r="F1187" s="27">
        <v>8.7501110420183E-3</v>
      </c>
    </row>
    <row r="1188" spans="2:6" x14ac:dyDescent="0.25">
      <c r="B1188" s="6" t="s">
        <v>45</v>
      </c>
      <c r="C1188" s="6">
        <v>1991</v>
      </c>
      <c r="D1188" s="6" t="s">
        <v>22</v>
      </c>
      <c r="E1188" s="6" t="s">
        <v>4</v>
      </c>
      <c r="F1188" s="27">
        <v>0</v>
      </c>
    </row>
    <row r="1189" spans="2:6" x14ac:dyDescent="0.25">
      <c r="B1189" s="6" t="s">
        <v>45</v>
      </c>
      <c r="C1189" s="6">
        <v>1991</v>
      </c>
      <c r="D1189" s="6" t="s">
        <v>23</v>
      </c>
      <c r="E1189" s="6" t="s">
        <v>4</v>
      </c>
      <c r="F1189" s="27">
        <v>0</v>
      </c>
    </row>
    <row r="1190" spans="2:6" x14ac:dyDescent="0.25">
      <c r="B1190" s="6" t="s">
        <v>45</v>
      </c>
      <c r="C1190" s="6">
        <v>1991</v>
      </c>
      <c r="D1190" s="6" t="s">
        <v>24</v>
      </c>
      <c r="E1190" s="6" t="s">
        <v>4</v>
      </c>
      <c r="F1190" s="27">
        <v>7.2577063160700006E-2</v>
      </c>
    </row>
    <row r="1191" spans="2:6" x14ac:dyDescent="0.25">
      <c r="B1191" s="6" t="s">
        <v>45</v>
      </c>
      <c r="C1191" s="6">
        <v>1991</v>
      </c>
      <c r="D1191" s="6" t="s">
        <v>25</v>
      </c>
      <c r="E1191" s="6" t="s">
        <v>4</v>
      </c>
      <c r="F1191" s="27">
        <v>0.13089633117171537</v>
      </c>
    </row>
    <row r="1192" spans="2:6" x14ac:dyDescent="0.25">
      <c r="B1192" s="6" t="s">
        <v>45</v>
      </c>
      <c r="C1192" s="6">
        <v>1991</v>
      </c>
      <c r="D1192" s="6" t="s">
        <v>26</v>
      </c>
      <c r="E1192" s="6" t="s">
        <v>4</v>
      </c>
      <c r="F1192" s="27">
        <v>2.1142400284267567E-2</v>
      </c>
    </row>
    <row r="1193" spans="2:6" x14ac:dyDescent="0.25">
      <c r="B1193" s="6" t="s">
        <v>45</v>
      </c>
      <c r="C1193" s="6">
        <v>1991</v>
      </c>
      <c r="D1193" s="6" t="s">
        <v>27</v>
      </c>
      <c r="E1193" s="6" t="s">
        <v>4</v>
      </c>
      <c r="F1193" s="27">
        <v>0</v>
      </c>
    </row>
    <row r="1194" spans="2:6" x14ac:dyDescent="0.25">
      <c r="B1194" s="6" t="s">
        <v>45</v>
      </c>
      <c r="C1194" s="6">
        <v>1991</v>
      </c>
      <c r="D1194" s="6" t="s">
        <v>28</v>
      </c>
      <c r="E1194" s="6" t="s">
        <v>4</v>
      </c>
      <c r="F1194" s="27">
        <v>6.1739362174646883E-3</v>
      </c>
    </row>
    <row r="1195" spans="2:6" x14ac:dyDescent="0.25">
      <c r="B1195" s="6" t="s">
        <v>45</v>
      </c>
      <c r="C1195" s="6">
        <v>1991</v>
      </c>
      <c r="D1195" s="6" t="s">
        <v>29</v>
      </c>
      <c r="E1195" s="6" t="s">
        <v>4</v>
      </c>
      <c r="F1195" s="27">
        <v>0</v>
      </c>
    </row>
    <row r="1196" spans="2:6" x14ac:dyDescent="0.25">
      <c r="B1196" s="6" t="s">
        <v>45</v>
      </c>
      <c r="C1196" s="6">
        <v>1991</v>
      </c>
      <c r="D1196" s="6" t="s">
        <v>30</v>
      </c>
      <c r="E1196" s="6" t="s">
        <v>4</v>
      </c>
      <c r="F1196" s="27">
        <v>0</v>
      </c>
    </row>
    <row r="1197" spans="2:6" x14ac:dyDescent="0.25">
      <c r="B1197" s="6" t="s">
        <v>45</v>
      </c>
      <c r="C1197" s="6">
        <v>1991</v>
      </c>
      <c r="D1197" s="6" t="s">
        <v>31</v>
      </c>
      <c r="E1197" s="6" t="s">
        <v>4</v>
      </c>
      <c r="F1197" s="27">
        <v>0</v>
      </c>
    </row>
    <row r="1198" spans="2:6" x14ac:dyDescent="0.25">
      <c r="B1198" s="6" t="s">
        <v>45</v>
      </c>
      <c r="C1198" s="6">
        <v>1991</v>
      </c>
      <c r="D1198" s="6" t="s">
        <v>32</v>
      </c>
      <c r="E1198" s="6" t="s">
        <v>4</v>
      </c>
      <c r="F1198" s="27">
        <v>4.8414319978679933E-3</v>
      </c>
    </row>
    <row r="1199" spans="2:6" x14ac:dyDescent="0.25">
      <c r="B1199" s="6" t="s">
        <v>45</v>
      </c>
      <c r="C1199" s="6">
        <v>1990</v>
      </c>
      <c r="D1199" s="6" t="s">
        <v>7</v>
      </c>
      <c r="E1199" s="6" t="s">
        <v>3</v>
      </c>
      <c r="F1199" s="27">
        <v>0.10300313760645451</v>
      </c>
    </row>
    <row r="1200" spans="2:6" x14ac:dyDescent="0.25">
      <c r="B1200" s="6" t="s">
        <v>45</v>
      </c>
      <c r="C1200" s="6">
        <v>1990</v>
      </c>
      <c r="D1200" s="6" t="s">
        <v>8</v>
      </c>
      <c r="E1200" s="6" t="s">
        <v>3</v>
      </c>
      <c r="F1200" s="27">
        <v>7.790228597041686E-2</v>
      </c>
    </row>
    <row r="1201" spans="2:6" x14ac:dyDescent="0.25">
      <c r="B1201" s="6" t="s">
        <v>45</v>
      </c>
      <c r="C1201" s="6">
        <v>1990</v>
      </c>
      <c r="D1201" s="6" t="s">
        <v>9</v>
      </c>
      <c r="E1201" s="6" t="s">
        <v>3</v>
      </c>
      <c r="F1201" s="27">
        <v>5.7881368594053489E-2</v>
      </c>
    </row>
    <row r="1202" spans="2:6" x14ac:dyDescent="0.25">
      <c r="B1202" s="6" t="s">
        <v>45</v>
      </c>
      <c r="C1202" s="6">
        <v>1990</v>
      </c>
      <c r="D1202" s="6" t="s">
        <v>10</v>
      </c>
      <c r="E1202" s="6" t="s">
        <v>3</v>
      </c>
      <c r="F1202" s="27">
        <v>8.6777229941730163E-2</v>
      </c>
    </row>
    <row r="1203" spans="2:6" x14ac:dyDescent="0.25">
      <c r="B1203" s="6" t="s">
        <v>45</v>
      </c>
      <c r="C1203" s="6">
        <v>1990</v>
      </c>
      <c r="D1203" s="6" t="s">
        <v>11</v>
      </c>
      <c r="E1203" s="6" t="s">
        <v>3</v>
      </c>
      <c r="F1203" s="27">
        <v>3.6455998804721351E-3</v>
      </c>
    </row>
    <row r="1204" spans="2:6" x14ac:dyDescent="0.25">
      <c r="B1204" s="6" t="s">
        <v>45</v>
      </c>
      <c r="C1204" s="6">
        <v>1990</v>
      </c>
      <c r="D1204" s="6" t="s">
        <v>12</v>
      </c>
      <c r="E1204" s="6" t="s">
        <v>3</v>
      </c>
      <c r="F1204" s="27">
        <v>0</v>
      </c>
    </row>
    <row r="1205" spans="2:6" x14ac:dyDescent="0.25">
      <c r="B1205" s="6" t="s">
        <v>45</v>
      </c>
      <c r="C1205" s="6">
        <v>1990</v>
      </c>
      <c r="D1205" s="6" t="s">
        <v>13</v>
      </c>
      <c r="E1205" s="6" t="s">
        <v>3</v>
      </c>
      <c r="F1205" s="27">
        <v>9.8610488570147915E-3</v>
      </c>
    </row>
    <row r="1206" spans="2:6" x14ac:dyDescent="0.25">
      <c r="B1206" s="6" t="s">
        <v>45</v>
      </c>
      <c r="C1206" s="6">
        <v>1990</v>
      </c>
      <c r="D1206" s="6" t="s">
        <v>14</v>
      </c>
      <c r="E1206" s="6" t="s">
        <v>3</v>
      </c>
      <c r="F1206" s="27">
        <v>3.1973703869714628E-3</v>
      </c>
    </row>
    <row r="1207" spans="2:6" x14ac:dyDescent="0.25">
      <c r="B1207" s="6" t="s">
        <v>45</v>
      </c>
      <c r="C1207" s="6">
        <v>1990</v>
      </c>
      <c r="D1207" s="6" t="s">
        <v>15</v>
      </c>
      <c r="E1207" s="6" t="s">
        <v>3</v>
      </c>
      <c r="F1207" s="27">
        <v>0</v>
      </c>
    </row>
    <row r="1208" spans="2:6" x14ac:dyDescent="0.25">
      <c r="B1208" s="6" t="s">
        <v>45</v>
      </c>
      <c r="C1208" s="6">
        <v>1990</v>
      </c>
      <c r="D1208" s="6" t="s">
        <v>16</v>
      </c>
      <c r="E1208" s="6" t="s">
        <v>3</v>
      </c>
      <c r="F1208" s="27">
        <v>0.19740026893769611</v>
      </c>
    </row>
    <row r="1209" spans="2:6" x14ac:dyDescent="0.25">
      <c r="B1209" s="6" t="s">
        <v>45</v>
      </c>
      <c r="C1209" s="6">
        <v>1990</v>
      </c>
      <c r="D1209" s="6" t="s">
        <v>17</v>
      </c>
      <c r="E1209" s="6" t="s">
        <v>3</v>
      </c>
      <c r="F1209" s="27">
        <v>1.7749887942626625E-2</v>
      </c>
    </row>
    <row r="1210" spans="2:6" x14ac:dyDescent="0.25">
      <c r="B1210" s="6" t="s">
        <v>45</v>
      </c>
      <c r="C1210" s="6">
        <v>1990</v>
      </c>
      <c r="D1210" s="6" t="s">
        <v>18</v>
      </c>
      <c r="E1210" s="6" t="s">
        <v>3</v>
      </c>
      <c r="F1210" s="27">
        <v>3.6904228298222021E-2</v>
      </c>
    </row>
    <row r="1211" spans="2:6" x14ac:dyDescent="0.25">
      <c r="B1211" s="6" t="s">
        <v>45</v>
      </c>
      <c r="C1211" s="6">
        <v>1990</v>
      </c>
      <c r="D1211" s="6" t="s">
        <v>19</v>
      </c>
      <c r="E1211" s="6" t="s">
        <v>3</v>
      </c>
      <c r="F1211" s="27">
        <v>0.13034513670999551</v>
      </c>
    </row>
    <row r="1212" spans="2:6" x14ac:dyDescent="0.25">
      <c r="B1212" s="6" t="s">
        <v>45</v>
      </c>
      <c r="C1212" s="6">
        <v>1990</v>
      </c>
      <c r="D1212" s="6" t="s">
        <v>20</v>
      </c>
      <c r="E1212" s="6" t="s">
        <v>3</v>
      </c>
      <c r="F1212" s="27">
        <v>4.111758553712834E-2</v>
      </c>
    </row>
    <row r="1213" spans="2:6" x14ac:dyDescent="0.25">
      <c r="B1213" s="6" t="s">
        <v>45</v>
      </c>
      <c r="C1213" s="6">
        <v>1990</v>
      </c>
      <c r="D1213" s="6" t="s">
        <v>21</v>
      </c>
      <c r="E1213" s="6" t="s">
        <v>3</v>
      </c>
      <c r="F1213" s="27">
        <v>2.5997310623038995E-3</v>
      </c>
    </row>
    <row r="1214" spans="2:6" x14ac:dyDescent="0.25">
      <c r="B1214" s="6" t="s">
        <v>45</v>
      </c>
      <c r="C1214" s="6">
        <v>1990</v>
      </c>
      <c r="D1214" s="6" t="s">
        <v>22</v>
      </c>
      <c r="E1214" s="6" t="s">
        <v>3</v>
      </c>
      <c r="F1214" s="27">
        <v>3.0808307186612878E-2</v>
      </c>
    </row>
    <row r="1215" spans="2:6" x14ac:dyDescent="0.25">
      <c r="B1215" s="6" t="s">
        <v>45</v>
      </c>
      <c r="C1215" s="6">
        <v>1990</v>
      </c>
      <c r="D1215" s="6" t="s">
        <v>23</v>
      </c>
      <c r="E1215" s="6" t="s">
        <v>3</v>
      </c>
      <c r="F1215" s="27">
        <v>0</v>
      </c>
    </row>
    <row r="1216" spans="2:6" x14ac:dyDescent="0.25">
      <c r="B1216" s="6" t="s">
        <v>45</v>
      </c>
      <c r="C1216" s="6">
        <v>1990</v>
      </c>
      <c r="D1216" s="6" t="s">
        <v>24</v>
      </c>
      <c r="E1216" s="6" t="s">
        <v>3</v>
      </c>
      <c r="F1216" s="27">
        <v>4.4613775586433591E-2</v>
      </c>
    </row>
    <row r="1217" spans="2:6" x14ac:dyDescent="0.25">
      <c r="B1217" s="6" t="s">
        <v>45</v>
      </c>
      <c r="C1217" s="6">
        <v>1990</v>
      </c>
      <c r="D1217" s="6" t="s">
        <v>25</v>
      </c>
      <c r="E1217" s="6" t="s">
        <v>3</v>
      </c>
      <c r="F1217" s="27">
        <v>8.3310921858658293E-2</v>
      </c>
    </row>
    <row r="1218" spans="2:6" x14ac:dyDescent="0.25">
      <c r="B1218" s="6" t="s">
        <v>45</v>
      </c>
      <c r="C1218" s="6">
        <v>1990</v>
      </c>
      <c r="D1218" s="6" t="s">
        <v>26</v>
      </c>
      <c r="E1218" s="6" t="s">
        <v>3</v>
      </c>
      <c r="F1218" s="27">
        <v>5.7313611235619302E-2</v>
      </c>
    </row>
    <row r="1219" spans="2:6" x14ac:dyDescent="0.25">
      <c r="B1219" s="6" t="s">
        <v>45</v>
      </c>
      <c r="C1219" s="6">
        <v>1990</v>
      </c>
      <c r="D1219" s="6" t="s">
        <v>27</v>
      </c>
      <c r="E1219" s="6" t="s">
        <v>3</v>
      </c>
      <c r="F1219" s="27">
        <v>0</v>
      </c>
    </row>
    <row r="1220" spans="2:6" x14ac:dyDescent="0.25">
      <c r="B1220" s="6" t="s">
        <v>45</v>
      </c>
      <c r="C1220" s="6">
        <v>1990</v>
      </c>
      <c r="D1220" s="6" t="s">
        <v>28</v>
      </c>
      <c r="E1220" s="6" t="s">
        <v>3</v>
      </c>
      <c r="F1220" s="27">
        <v>0</v>
      </c>
    </row>
    <row r="1221" spans="2:6" x14ac:dyDescent="0.25">
      <c r="B1221" s="6" t="s">
        <v>45</v>
      </c>
      <c r="C1221" s="6">
        <v>1990</v>
      </c>
      <c r="D1221" s="6" t="s">
        <v>29</v>
      </c>
      <c r="E1221" s="6" t="s">
        <v>3</v>
      </c>
      <c r="F1221" s="27">
        <v>1.1265501269983566E-2</v>
      </c>
    </row>
    <row r="1222" spans="2:6" x14ac:dyDescent="0.25">
      <c r="B1222" s="6" t="s">
        <v>45</v>
      </c>
      <c r="C1222" s="6">
        <v>1990</v>
      </c>
      <c r="D1222" s="6" t="s">
        <v>30</v>
      </c>
      <c r="E1222" s="6" t="s">
        <v>3</v>
      </c>
      <c r="F1222" s="27">
        <v>0</v>
      </c>
    </row>
    <row r="1223" spans="2:6" x14ac:dyDescent="0.25">
      <c r="B1223" s="6" t="s">
        <v>45</v>
      </c>
      <c r="C1223" s="6">
        <v>1990</v>
      </c>
      <c r="D1223" s="6" t="s">
        <v>31</v>
      </c>
      <c r="E1223" s="6" t="s">
        <v>3</v>
      </c>
      <c r="F1223" s="27">
        <v>0</v>
      </c>
    </row>
    <row r="1224" spans="2:6" x14ac:dyDescent="0.25">
      <c r="B1224" s="6" t="s">
        <v>45</v>
      </c>
      <c r="C1224" s="6">
        <v>1990</v>
      </c>
      <c r="D1224" s="6" t="s">
        <v>32</v>
      </c>
      <c r="E1224" s="6" t="s">
        <v>3</v>
      </c>
      <c r="F1224" s="27">
        <v>4.3030031376064546E-3</v>
      </c>
    </row>
    <row r="1225" spans="2:6" x14ac:dyDescent="0.25">
      <c r="B1225" s="6" t="s">
        <v>45</v>
      </c>
      <c r="C1225" s="6">
        <v>1990</v>
      </c>
      <c r="D1225" s="6" t="s">
        <v>7</v>
      </c>
      <c r="E1225" s="6" t="s">
        <v>4</v>
      </c>
      <c r="F1225" s="27">
        <v>0.14250563016098089</v>
      </c>
    </row>
    <row r="1226" spans="2:6" x14ac:dyDescent="0.25">
      <c r="B1226" s="6" t="s">
        <v>45</v>
      </c>
      <c r="C1226" s="6">
        <v>1990</v>
      </c>
      <c r="D1226" s="6" t="s">
        <v>8</v>
      </c>
      <c r="E1226" s="6" t="s">
        <v>4</v>
      </c>
      <c r="F1226" s="27">
        <v>2.8567853866043873E-2</v>
      </c>
    </row>
    <row r="1227" spans="2:6" x14ac:dyDescent="0.25">
      <c r="B1227" s="6" t="s">
        <v>45</v>
      </c>
      <c r="C1227" s="6">
        <v>1990</v>
      </c>
      <c r="D1227" s="6" t="s">
        <v>9</v>
      </c>
      <c r="E1227" s="6" t="s">
        <v>4</v>
      </c>
      <c r="F1227" s="27">
        <v>7.2816748686295771E-2</v>
      </c>
    </row>
    <row r="1228" spans="2:6" x14ac:dyDescent="0.25">
      <c r="B1228" s="6" t="s">
        <v>45</v>
      </c>
      <c r="C1228" s="6">
        <v>1990</v>
      </c>
      <c r="D1228" s="6" t="s">
        <v>10</v>
      </c>
      <c r="E1228" s="6" t="s">
        <v>4</v>
      </c>
      <c r="F1228" s="27">
        <v>1.372091083493202E-2</v>
      </c>
    </row>
    <row r="1229" spans="2:6" x14ac:dyDescent="0.25">
      <c r="B1229" s="6" t="s">
        <v>45</v>
      </c>
      <c r="C1229" s="6">
        <v>1990</v>
      </c>
      <c r="D1229" s="6" t="s">
        <v>11</v>
      </c>
      <c r="E1229" s="6" t="s">
        <v>4</v>
      </c>
      <c r="F1229" s="27">
        <v>8.9373592459754778E-2</v>
      </c>
    </row>
    <row r="1230" spans="2:6" x14ac:dyDescent="0.25">
      <c r="B1230" s="6" t="s">
        <v>45</v>
      </c>
      <c r="C1230" s="6">
        <v>1990</v>
      </c>
      <c r="D1230" s="6" t="s">
        <v>12</v>
      </c>
      <c r="E1230" s="6" t="s">
        <v>4</v>
      </c>
      <c r="F1230" s="27">
        <v>0</v>
      </c>
    </row>
    <row r="1231" spans="2:6" x14ac:dyDescent="0.25">
      <c r="B1231" s="6" t="s">
        <v>45</v>
      </c>
      <c r="C1231" s="6">
        <v>1990</v>
      </c>
      <c r="D1231" s="6" t="s">
        <v>13</v>
      </c>
      <c r="E1231" s="6" t="s">
        <v>4</v>
      </c>
      <c r="F1231" s="27">
        <v>1.4888647927266661E-2</v>
      </c>
    </row>
    <row r="1232" spans="2:6" x14ac:dyDescent="0.25">
      <c r="B1232" s="6" t="s">
        <v>45</v>
      </c>
      <c r="C1232" s="6">
        <v>1990</v>
      </c>
      <c r="D1232" s="6" t="s">
        <v>14</v>
      </c>
      <c r="E1232" s="6" t="s">
        <v>4</v>
      </c>
      <c r="F1232" s="27">
        <v>3.3155392443072813E-2</v>
      </c>
    </row>
    <row r="1233" spans="2:6" x14ac:dyDescent="0.25">
      <c r="B1233" s="6" t="s">
        <v>45</v>
      </c>
      <c r="C1233" s="6">
        <v>1990</v>
      </c>
      <c r="D1233" s="6" t="s">
        <v>15</v>
      </c>
      <c r="E1233" s="6" t="s">
        <v>4</v>
      </c>
      <c r="F1233" s="27">
        <v>0</v>
      </c>
    </row>
    <row r="1234" spans="2:6" x14ac:dyDescent="0.25">
      <c r="B1234" s="6" t="s">
        <v>45</v>
      </c>
      <c r="C1234" s="6">
        <v>1990</v>
      </c>
      <c r="D1234" s="6" t="s">
        <v>16</v>
      </c>
      <c r="E1234" s="6" t="s">
        <v>4</v>
      </c>
      <c r="F1234" s="27">
        <v>0.11789974142964384</v>
      </c>
    </row>
    <row r="1235" spans="2:6" x14ac:dyDescent="0.25">
      <c r="B1235" s="6" t="s">
        <v>45</v>
      </c>
      <c r="C1235" s="6">
        <v>1990</v>
      </c>
      <c r="D1235" s="6" t="s">
        <v>17</v>
      </c>
      <c r="E1235" s="6" t="s">
        <v>4</v>
      </c>
      <c r="F1235" s="27">
        <v>8.3910251063474856E-2</v>
      </c>
    </row>
    <row r="1236" spans="2:6" x14ac:dyDescent="0.25">
      <c r="B1236" s="6" t="s">
        <v>45</v>
      </c>
      <c r="C1236" s="6">
        <v>1990</v>
      </c>
      <c r="D1236" s="6" t="s">
        <v>18</v>
      </c>
      <c r="E1236" s="6" t="s">
        <v>4</v>
      </c>
      <c r="F1236" s="27">
        <v>7.031445491700726E-2</v>
      </c>
    </row>
    <row r="1237" spans="2:6" x14ac:dyDescent="0.25">
      <c r="B1237" s="6" t="s">
        <v>45</v>
      </c>
      <c r="C1237" s="6">
        <v>1990</v>
      </c>
      <c r="D1237" s="6" t="s">
        <v>19</v>
      </c>
      <c r="E1237" s="6" t="s">
        <v>4</v>
      </c>
      <c r="F1237" s="27">
        <v>5.7260822420552172E-2</v>
      </c>
    </row>
    <row r="1238" spans="2:6" x14ac:dyDescent="0.25">
      <c r="B1238" s="6" t="s">
        <v>45</v>
      </c>
      <c r="C1238" s="6">
        <v>1990</v>
      </c>
      <c r="D1238" s="6" t="s">
        <v>20</v>
      </c>
      <c r="E1238" s="6" t="s">
        <v>4</v>
      </c>
      <c r="F1238" s="27">
        <v>4.554174660105096E-2</v>
      </c>
    </row>
    <row r="1239" spans="2:6" x14ac:dyDescent="0.25">
      <c r="B1239" s="6" t="s">
        <v>45</v>
      </c>
      <c r="C1239" s="6">
        <v>1990</v>
      </c>
      <c r="D1239" s="6" t="s">
        <v>21</v>
      </c>
      <c r="E1239" s="6" t="s">
        <v>4</v>
      </c>
      <c r="F1239" s="27">
        <v>6.9230127616982237E-3</v>
      </c>
    </row>
    <row r="1240" spans="2:6" x14ac:dyDescent="0.25">
      <c r="B1240" s="6" t="s">
        <v>45</v>
      </c>
      <c r="C1240" s="6">
        <v>1990</v>
      </c>
      <c r="D1240" s="6" t="s">
        <v>22</v>
      </c>
      <c r="E1240" s="6" t="s">
        <v>4</v>
      </c>
      <c r="F1240" s="27">
        <v>3.7951455500875803E-3</v>
      </c>
    </row>
    <row r="1241" spans="2:6" x14ac:dyDescent="0.25">
      <c r="B1241" s="6" t="s">
        <v>45</v>
      </c>
      <c r="C1241" s="6">
        <v>1990</v>
      </c>
      <c r="D1241" s="6" t="s">
        <v>23</v>
      </c>
      <c r="E1241" s="6" t="s">
        <v>4</v>
      </c>
      <c r="F1241" s="27">
        <v>0</v>
      </c>
    </row>
    <row r="1242" spans="2:6" x14ac:dyDescent="0.25">
      <c r="B1242" s="6" t="s">
        <v>45</v>
      </c>
      <c r="C1242" s="6">
        <v>1990</v>
      </c>
      <c r="D1242" s="6" t="s">
        <v>24</v>
      </c>
      <c r="E1242" s="6" t="s">
        <v>4</v>
      </c>
      <c r="F1242" s="27">
        <v>5.8720493785970475E-2</v>
      </c>
    </row>
    <row r="1243" spans="2:6" x14ac:dyDescent="0.25">
      <c r="B1243" s="6" t="s">
        <v>45</v>
      </c>
      <c r="C1243" s="6">
        <v>1990</v>
      </c>
      <c r="D1243" s="6" t="s">
        <v>25</v>
      </c>
      <c r="E1243" s="6" t="s">
        <v>4</v>
      </c>
      <c r="F1243" s="27">
        <v>0.12711652347985652</v>
      </c>
    </row>
    <row r="1244" spans="2:6" x14ac:dyDescent="0.25">
      <c r="B1244" s="6" t="s">
        <v>45</v>
      </c>
      <c r="C1244" s="6">
        <v>1990</v>
      </c>
      <c r="D1244" s="6" t="s">
        <v>26</v>
      </c>
      <c r="E1244" s="6" t="s">
        <v>4</v>
      </c>
      <c r="F1244" s="27">
        <v>1.7474351488864791E-2</v>
      </c>
    </row>
    <row r="1245" spans="2:6" x14ac:dyDescent="0.25">
      <c r="B1245" s="6" t="s">
        <v>45</v>
      </c>
      <c r="C1245" s="6">
        <v>1990</v>
      </c>
      <c r="D1245" s="6" t="s">
        <v>27</v>
      </c>
      <c r="E1245" s="6" t="s">
        <v>4</v>
      </c>
      <c r="F1245" s="27">
        <v>0</v>
      </c>
    </row>
    <row r="1246" spans="2:6" x14ac:dyDescent="0.25">
      <c r="B1246" s="6" t="s">
        <v>45</v>
      </c>
      <c r="C1246" s="6">
        <v>1990</v>
      </c>
      <c r="D1246" s="6" t="s">
        <v>28</v>
      </c>
      <c r="E1246" s="6" t="s">
        <v>4</v>
      </c>
      <c r="F1246" s="27">
        <v>1.16773709233464E-2</v>
      </c>
    </row>
    <row r="1247" spans="2:6" x14ac:dyDescent="0.25">
      <c r="B1247" s="6" t="s">
        <v>45</v>
      </c>
      <c r="C1247" s="6">
        <v>1990</v>
      </c>
      <c r="D1247" s="6" t="s">
        <v>29</v>
      </c>
      <c r="E1247" s="6" t="s">
        <v>4</v>
      </c>
      <c r="F1247" s="27">
        <v>0</v>
      </c>
    </row>
    <row r="1248" spans="2:6" x14ac:dyDescent="0.25">
      <c r="B1248" s="6" t="s">
        <v>45</v>
      </c>
      <c r="C1248" s="6">
        <v>1990</v>
      </c>
      <c r="D1248" s="6" t="s">
        <v>30</v>
      </c>
      <c r="E1248" s="6" t="s">
        <v>4</v>
      </c>
      <c r="F1248" s="27">
        <v>0</v>
      </c>
    </row>
    <row r="1249" spans="2:6" x14ac:dyDescent="0.25">
      <c r="B1249" s="6" t="s">
        <v>45</v>
      </c>
      <c r="C1249" s="6">
        <v>1990</v>
      </c>
      <c r="D1249" s="6" t="s">
        <v>31</v>
      </c>
      <c r="E1249" s="6" t="s">
        <v>4</v>
      </c>
      <c r="F1249" s="27">
        <v>0</v>
      </c>
    </row>
    <row r="1250" spans="2:6" x14ac:dyDescent="0.25">
      <c r="B1250" s="6" t="s">
        <v>45</v>
      </c>
      <c r="C1250" s="6">
        <v>1990</v>
      </c>
      <c r="D1250" s="6" t="s">
        <v>32</v>
      </c>
      <c r="E1250" s="6" t="s">
        <v>4</v>
      </c>
      <c r="F1250" s="27">
        <v>4.337309200100092E-3</v>
      </c>
    </row>
    <row r="1251" spans="2:6" x14ac:dyDescent="0.25">
      <c r="B1251" s="6" t="s">
        <v>45</v>
      </c>
      <c r="C1251" s="6">
        <v>1989</v>
      </c>
      <c r="D1251" s="6" t="s">
        <v>7</v>
      </c>
      <c r="E1251" s="6" t="s">
        <v>3</v>
      </c>
      <c r="F1251" s="27">
        <v>8.3842697256412399E-2</v>
      </c>
    </row>
    <row r="1252" spans="2:6" x14ac:dyDescent="0.25">
      <c r="B1252" s="6" t="s">
        <v>45</v>
      </c>
      <c r="C1252" s="6">
        <v>1989</v>
      </c>
      <c r="D1252" s="6" t="s">
        <v>8</v>
      </c>
      <c r="E1252" s="6" t="s">
        <v>3</v>
      </c>
      <c r="F1252" s="27">
        <v>8.1749420860197042E-2</v>
      </c>
    </row>
    <row r="1253" spans="2:6" x14ac:dyDescent="0.25">
      <c r="B1253" s="6" t="s">
        <v>45</v>
      </c>
      <c r="C1253" s="6">
        <v>1989</v>
      </c>
      <c r="D1253" s="6" t="s">
        <v>9</v>
      </c>
      <c r="E1253" s="6" t="s">
        <v>3</v>
      </c>
      <c r="F1253" s="27">
        <v>6.2993664350107462E-2</v>
      </c>
    </row>
    <row r="1254" spans="2:6" x14ac:dyDescent="0.25">
      <c r="B1254" s="6" t="s">
        <v>45</v>
      </c>
      <c r="C1254" s="6">
        <v>1989</v>
      </c>
      <c r="D1254" s="6" t="s">
        <v>10</v>
      </c>
      <c r="E1254" s="6" t="s">
        <v>3</v>
      </c>
      <c r="F1254" s="27">
        <v>0.10089592229758017</v>
      </c>
    </row>
    <row r="1255" spans="2:6" x14ac:dyDescent="0.25">
      <c r="B1255" s="6" t="s">
        <v>45</v>
      </c>
      <c r="C1255" s="6">
        <v>1989</v>
      </c>
      <c r="D1255" s="6" t="s">
        <v>11</v>
      </c>
      <c r="E1255" s="6" t="s">
        <v>3</v>
      </c>
      <c r="F1255" s="27">
        <v>3.7958078651371793E-3</v>
      </c>
    </row>
    <row r="1256" spans="2:6" x14ac:dyDescent="0.25">
      <c r="B1256" s="6" t="s">
        <v>45</v>
      </c>
      <c r="C1256" s="6">
        <v>1989</v>
      </c>
      <c r="D1256" s="6" t="s">
        <v>12</v>
      </c>
      <c r="E1256" s="6" t="s">
        <v>3</v>
      </c>
      <c r="F1256" s="27">
        <v>0</v>
      </c>
    </row>
    <row r="1257" spans="2:6" x14ac:dyDescent="0.25">
      <c r="B1257" s="6" t="s">
        <v>45</v>
      </c>
      <c r="C1257" s="6">
        <v>1989</v>
      </c>
      <c r="D1257" s="6" t="s">
        <v>13</v>
      </c>
      <c r="E1257" s="6" t="s">
        <v>3</v>
      </c>
      <c r="F1257" s="27">
        <v>1.1052499372017081E-2</v>
      </c>
    </row>
    <row r="1258" spans="2:6" x14ac:dyDescent="0.25">
      <c r="B1258" s="6" t="s">
        <v>45</v>
      </c>
      <c r="C1258" s="6">
        <v>1989</v>
      </c>
      <c r="D1258" s="6" t="s">
        <v>14</v>
      </c>
      <c r="E1258" s="6" t="s">
        <v>3</v>
      </c>
      <c r="F1258" s="27">
        <v>0</v>
      </c>
    </row>
    <row r="1259" spans="2:6" x14ac:dyDescent="0.25">
      <c r="B1259" s="6" t="s">
        <v>45</v>
      </c>
      <c r="C1259" s="6">
        <v>1989</v>
      </c>
      <c r="D1259" s="6" t="s">
        <v>15</v>
      </c>
      <c r="E1259" s="6" t="s">
        <v>3</v>
      </c>
      <c r="F1259" s="27">
        <v>3.34924223394457E-3</v>
      </c>
    </row>
    <row r="1260" spans="2:6" x14ac:dyDescent="0.25">
      <c r="B1260" s="6" t="s">
        <v>45</v>
      </c>
      <c r="C1260" s="6">
        <v>1989</v>
      </c>
      <c r="D1260" s="6" t="s">
        <v>16</v>
      </c>
      <c r="E1260" s="6" t="s">
        <v>3</v>
      </c>
      <c r="F1260" s="27">
        <v>0.19255351809986324</v>
      </c>
    </row>
    <row r="1261" spans="2:6" x14ac:dyDescent="0.25">
      <c r="B1261" s="6" t="s">
        <v>45</v>
      </c>
      <c r="C1261" s="6">
        <v>1989</v>
      </c>
      <c r="D1261" s="6" t="s">
        <v>17</v>
      </c>
      <c r="E1261" s="6" t="s">
        <v>3</v>
      </c>
      <c r="F1261" s="27">
        <v>1.7360238912612687E-2</v>
      </c>
    </row>
    <row r="1262" spans="2:6" x14ac:dyDescent="0.25">
      <c r="B1262" s="6" t="s">
        <v>45</v>
      </c>
      <c r="C1262" s="6">
        <v>1989</v>
      </c>
      <c r="D1262" s="6" t="s">
        <v>18</v>
      </c>
      <c r="E1262" s="6" t="s">
        <v>3</v>
      </c>
      <c r="F1262" s="27">
        <v>3.7427781964330567E-2</v>
      </c>
    </row>
    <row r="1263" spans="2:6" x14ac:dyDescent="0.25">
      <c r="B1263" s="6" t="s">
        <v>45</v>
      </c>
      <c r="C1263" s="6">
        <v>1989</v>
      </c>
      <c r="D1263" s="6" t="s">
        <v>19</v>
      </c>
      <c r="E1263" s="6" t="s">
        <v>3</v>
      </c>
      <c r="F1263" s="27">
        <v>0.13676072455273661</v>
      </c>
    </row>
    <row r="1264" spans="2:6" x14ac:dyDescent="0.25">
      <c r="B1264" s="6" t="s">
        <v>45</v>
      </c>
      <c r="C1264" s="6">
        <v>1989</v>
      </c>
      <c r="D1264" s="6" t="s">
        <v>20</v>
      </c>
      <c r="E1264" s="6" t="s">
        <v>3</v>
      </c>
      <c r="F1264" s="27">
        <v>4.4935666638756318E-2</v>
      </c>
    </row>
    <row r="1265" spans="2:6" x14ac:dyDescent="0.25">
      <c r="B1265" s="6" t="s">
        <v>45</v>
      </c>
      <c r="C1265" s="6">
        <v>1989</v>
      </c>
      <c r="D1265" s="6" t="s">
        <v>21</v>
      </c>
      <c r="E1265" s="6" t="s">
        <v>3</v>
      </c>
      <c r="F1265" s="27">
        <v>2.8468558988528846E-3</v>
      </c>
    </row>
    <row r="1266" spans="2:6" x14ac:dyDescent="0.25">
      <c r="B1266" s="6" t="s">
        <v>45</v>
      </c>
      <c r="C1266" s="6">
        <v>1989</v>
      </c>
      <c r="D1266" s="6" t="s">
        <v>22</v>
      </c>
      <c r="E1266" s="6" t="s">
        <v>3</v>
      </c>
      <c r="F1266" s="27">
        <v>3.505540204861983E-2</v>
      </c>
    </row>
    <row r="1267" spans="2:6" x14ac:dyDescent="0.25">
      <c r="B1267" s="6" t="s">
        <v>45</v>
      </c>
      <c r="C1267" s="6">
        <v>1989</v>
      </c>
      <c r="D1267" s="6" t="s">
        <v>23</v>
      </c>
      <c r="E1267" s="6" t="s">
        <v>3</v>
      </c>
      <c r="F1267" s="27">
        <v>0</v>
      </c>
    </row>
    <row r="1268" spans="2:6" x14ac:dyDescent="0.25">
      <c r="B1268" s="6" t="s">
        <v>45</v>
      </c>
      <c r="C1268" s="6">
        <v>1989</v>
      </c>
      <c r="D1268" s="6" t="s">
        <v>24</v>
      </c>
      <c r="E1268" s="6" t="s">
        <v>3</v>
      </c>
      <c r="F1268" s="27">
        <v>4.0414189622931147E-2</v>
      </c>
    </row>
    <row r="1269" spans="2:6" x14ac:dyDescent="0.25">
      <c r="B1269" s="6" t="s">
        <v>45</v>
      </c>
      <c r="C1269" s="6">
        <v>1989</v>
      </c>
      <c r="D1269" s="6" t="s">
        <v>25</v>
      </c>
      <c r="E1269" s="6" t="s">
        <v>3</v>
      </c>
      <c r="F1269" s="27">
        <v>8.6494180691618516E-2</v>
      </c>
    </row>
    <row r="1270" spans="2:6" x14ac:dyDescent="0.25">
      <c r="B1270" s="6" t="s">
        <v>45</v>
      </c>
      <c r="C1270" s="6">
        <v>1989</v>
      </c>
      <c r="D1270" s="6" t="s">
        <v>26</v>
      </c>
      <c r="E1270" s="6" t="s">
        <v>3</v>
      </c>
      <c r="F1270" s="27">
        <v>4.3233135169834493E-2</v>
      </c>
    </row>
    <row r="1271" spans="2:6" x14ac:dyDescent="0.25">
      <c r="B1271" s="6" t="s">
        <v>45</v>
      </c>
      <c r="C1271" s="6">
        <v>1989</v>
      </c>
      <c r="D1271" s="6" t="s">
        <v>27</v>
      </c>
      <c r="E1271" s="6" t="s">
        <v>3</v>
      </c>
      <c r="F1271" s="27">
        <v>0</v>
      </c>
    </row>
    <row r="1272" spans="2:6" x14ac:dyDescent="0.25">
      <c r="B1272" s="6" t="s">
        <v>45</v>
      </c>
      <c r="C1272" s="6">
        <v>1989</v>
      </c>
      <c r="D1272" s="6" t="s">
        <v>28</v>
      </c>
      <c r="E1272" s="6" t="s">
        <v>3</v>
      </c>
      <c r="F1272" s="27">
        <v>0</v>
      </c>
    </row>
    <row r="1273" spans="2:6" x14ac:dyDescent="0.25">
      <c r="B1273" s="6" t="s">
        <v>45</v>
      </c>
      <c r="C1273" s="6">
        <v>1989</v>
      </c>
      <c r="D1273" s="6" t="s">
        <v>29</v>
      </c>
      <c r="E1273" s="6" t="s">
        <v>3</v>
      </c>
      <c r="F1273" s="27">
        <v>1.0885037260319853E-2</v>
      </c>
    </row>
    <row r="1274" spans="2:6" x14ac:dyDescent="0.25">
      <c r="B1274" s="6" t="s">
        <v>45</v>
      </c>
      <c r="C1274" s="6">
        <v>1989</v>
      </c>
      <c r="D1274" s="6" t="s">
        <v>30</v>
      </c>
      <c r="E1274" s="6" t="s">
        <v>3</v>
      </c>
      <c r="F1274" s="27">
        <v>0</v>
      </c>
    </row>
    <row r="1275" spans="2:6" x14ac:dyDescent="0.25">
      <c r="B1275" s="6" t="s">
        <v>45</v>
      </c>
      <c r="C1275" s="6">
        <v>1989</v>
      </c>
      <c r="D1275" s="6" t="s">
        <v>31</v>
      </c>
      <c r="E1275" s="6" t="s">
        <v>3</v>
      </c>
      <c r="F1275" s="27">
        <v>0</v>
      </c>
    </row>
    <row r="1276" spans="2:6" x14ac:dyDescent="0.25">
      <c r="B1276" s="6" t="s">
        <v>45</v>
      </c>
      <c r="C1276" s="6">
        <v>1989</v>
      </c>
      <c r="D1276" s="6" t="s">
        <v>32</v>
      </c>
      <c r="E1276" s="6" t="s">
        <v>3</v>
      </c>
      <c r="F1276" s="27">
        <v>4.3540149041279407E-3</v>
      </c>
    </row>
    <row r="1277" spans="2:6" x14ac:dyDescent="0.25">
      <c r="B1277" s="6" t="s">
        <v>45</v>
      </c>
      <c r="C1277" s="6">
        <v>1989</v>
      </c>
      <c r="D1277" s="6" t="s">
        <v>7</v>
      </c>
      <c r="E1277" s="6" t="s">
        <v>4</v>
      </c>
      <c r="F1277" s="27">
        <v>0.13981728207080318</v>
      </c>
    </row>
    <row r="1278" spans="2:6" x14ac:dyDescent="0.25">
      <c r="B1278" s="6" t="s">
        <v>45</v>
      </c>
      <c r="C1278" s="6">
        <v>1989</v>
      </c>
      <c r="D1278" s="6" t="s">
        <v>8</v>
      </c>
      <c r="E1278" s="6" t="s">
        <v>4</v>
      </c>
      <c r="F1278" s="27">
        <v>2.8663875142748381E-2</v>
      </c>
    </row>
    <row r="1279" spans="2:6" x14ac:dyDescent="0.25">
      <c r="B1279" s="6" t="s">
        <v>45</v>
      </c>
      <c r="C1279" s="6">
        <v>1989</v>
      </c>
      <c r="D1279" s="6" t="s">
        <v>9</v>
      </c>
      <c r="E1279" s="6" t="s">
        <v>4</v>
      </c>
      <c r="F1279" s="27">
        <v>8.0586220022839744E-2</v>
      </c>
    </row>
    <row r="1280" spans="2:6" x14ac:dyDescent="0.25">
      <c r="B1280" s="6" t="s">
        <v>45</v>
      </c>
      <c r="C1280" s="6">
        <v>1989</v>
      </c>
      <c r="D1280" s="6" t="s">
        <v>10</v>
      </c>
      <c r="E1280" s="6" t="s">
        <v>4</v>
      </c>
      <c r="F1280" s="27">
        <v>0</v>
      </c>
    </row>
    <row r="1281" spans="2:6" x14ac:dyDescent="0.25">
      <c r="B1281" s="6" t="s">
        <v>45</v>
      </c>
      <c r="C1281" s="6">
        <v>1989</v>
      </c>
      <c r="D1281" s="6" t="s">
        <v>11</v>
      </c>
      <c r="E1281" s="6" t="s">
        <v>4</v>
      </c>
      <c r="F1281" s="27">
        <v>9.3642938713361254E-2</v>
      </c>
    </row>
    <row r="1282" spans="2:6" x14ac:dyDescent="0.25">
      <c r="B1282" s="6" t="s">
        <v>45</v>
      </c>
      <c r="C1282" s="6">
        <v>1989</v>
      </c>
      <c r="D1282" s="6" t="s">
        <v>12</v>
      </c>
      <c r="E1282" s="6" t="s">
        <v>4</v>
      </c>
      <c r="F1282" s="27">
        <v>0</v>
      </c>
    </row>
    <row r="1283" spans="2:6" x14ac:dyDescent="0.25">
      <c r="B1283" s="6" t="s">
        <v>45</v>
      </c>
      <c r="C1283" s="6">
        <v>1989</v>
      </c>
      <c r="D1283" s="6" t="s">
        <v>13</v>
      </c>
      <c r="E1283" s="6" t="s">
        <v>4</v>
      </c>
      <c r="F1283" s="27">
        <v>1.6634944803958888E-2</v>
      </c>
    </row>
    <row r="1284" spans="2:6" x14ac:dyDescent="0.25">
      <c r="B1284" s="6" t="s">
        <v>45</v>
      </c>
      <c r="C1284" s="6">
        <v>1989</v>
      </c>
      <c r="D1284" s="6" t="s">
        <v>14</v>
      </c>
      <c r="E1284" s="6" t="s">
        <v>4</v>
      </c>
      <c r="F1284" s="27">
        <v>2.5237913970308338E-2</v>
      </c>
    </row>
    <row r="1285" spans="2:6" x14ac:dyDescent="0.25">
      <c r="B1285" s="6" t="s">
        <v>45</v>
      </c>
      <c r="C1285" s="6">
        <v>1989</v>
      </c>
      <c r="D1285" s="6" t="s">
        <v>15</v>
      </c>
      <c r="E1285" s="6" t="s">
        <v>4</v>
      </c>
      <c r="F1285" s="27">
        <v>0</v>
      </c>
    </row>
    <row r="1286" spans="2:6" x14ac:dyDescent="0.25">
      <c r="B1286" s="6" t="s">
        <v>45</v>
      </c>
      <c r="C1286" s="6">
        <v>1989</v>
      </c>
      <c r="D1286" s="6" t="s">
        <v>16</v>
      </c>
      <c r="E1286" s="6" t="s">
        <v>4</v>
      </c>
      <c r="F1286" s="27">
        <v>0.11001141987057481</v>
      </c>
    </row>
    <row r="1287" spans="2:6" x14ac:dyDescent="0.25">
      <c r="B1287" s="6" t="s">
        <v>45</v>
      </c>
      <c r="C1287" s="6">
        <v>1989</v>
      </c>
      <c r="D1287" s="6" t="s">
        <v>17</v>
      </c>
      <c r="E1287" s="6" t="s">
        <v>4</v>
      </c>
      <c r="F1287" s="27">
        <v>9.0369242481918535E-2</v>
      </c>
    </row>
    <row r="1288" spans="2:6" x14ac:dyDescent="0.25">
      <c r="B1288" s="6" t="s">
        <v>45</v>
      </c>
      <c r="C1288" s="6">
        <v>1989</v>
      </c>
      <c r="D1288" s="6" t="s">
        <v>18</v>
      </c>
      <c r="E1288" s="6" t="s">
        <v>4</v>
      </c>
      <c r="F1288" s="27">
        <v>7.3315569090216984E-2</v>
      </c>
    </row>
    <row r="1289" spans="2:6" x14ac:dyDescent="0.25">
      <c r="B1289" s="6" t="s">
        <v>45</v>
      </c>
      <c r="C1289" s="6">
        <v>1989</v>
      </c>
      <c r="D1289" s="6" t="s">
        <v>19</v>
      </c>
      <c r="E1289" s="6" t="s">
        <v>4</v>
      </c>
      <c r="F1289" s="27">
        <v>3.814236771983251E-2</v>
      </c>
    </row>
    <row r="1290" spans="2:6" x14ac:dyDescent="0.25">
      <c r="B1290" s="6" t="s">
        <v>45</v>
      </c>
      <c r="C1290" s="6">
        <v>1989</v>
      </c>
      <c r="D1290" s="6" t="s">
        <v>20</v>
      </c>
      <c r="E1290" s="6" t="s">
        <v>4</v>
      </c>
      <c r="F1290" s="27">
        <v>5.4548915112295392E-2</v>
      </c>
    </row>
    <row r="1291" spans="2:6" x14ac:dyDescent="0.25">
      <c r="B1291" s="6" t="s">
        <v>45</v>
      </c>
      <c r="C1291" s="6">
        <v>1989</v>
      </c>
      <c r="D1291" s="6" t="s">
        <v>21</v>
      </c>
      <c r="E1291" s="6" t="s">
        <v>4</v>
      </c>
      <c r="F1291" s="27">
        <v>0</v>
      </c>
    </row>
    <row r="1292" spans="2:6" x14ac:dyDescent="0.25">
      <c r="B1292" s="6" t="s">
        <v>45</v>
      </c>
      <c r="C1292" s="6">
        <v>1989</v>
      </c>
      <c r="D1292" s="6" t="s">
        <v>22</v>
      </c>
      <c r="E1292" s="6" t="s">
        <v>4</v>
      </c>
      <c r="F1292" s="27">
        <v>0</v>
      </c>
    </row>
    <row r="1293" spans="2:6" x14ac:dyDescent="0.25">
      <c r="B1293" s="6" t="s">
        <v>45</v>
      </c>
      <c r="C1293" s="6">
        <v>1989</v>
      </c>
      <c r="D1293" s="6" t="s">
        <v>23</v>
      </c>
      <c r="E1293" s="6" t="s">
        <v>4</v>
      </c>
      <c r="F1293" s="27">
        <v>0</v>
      </c>
    </row>
    <row r="1294" spans="2:6" x14ac:dyDescent="0.25">
      <c r="B1294" s="6" t="s">
        <v>45</v>
      </c>
      <c r="C1294" s="6">
        <v>1989</v>
      </c>
      <c r="D1294" s="6" t="s">
        <v>24</v>
      </c>
      <c r="E1294" s="6" t="s">
        <v>4</v>
      </c>
      <c r="F1294" s="27">
        <v>6.9014084507042259E-2</v>
      </c>
    </row>
    <row r="1295" spans="2:6" x14ac:dyDescent="0.25">
      <c r="B1295" s="6" t="s">
        <v>45</v>
      </c>
      <c r="C1295" s="6">
        <v>1989</v>
      </c>
      <c r="D1295" s="6" t="s">
        <v>25</v>
      </c>
      <c r="E1295" s="6" t="s">
        <v>4</v>
      </c>
      <c r="F1295" s="27">
        <v>0.14286258089074991</v>
      </c>
    </row>
    <row r="1296" spans="2:6" x14ac:dyDescent="0.25">
      <c r="B1296" s="6" t="s">
        <v>45</v>
      </c>
      <c r="C1296" s="6">
        <v>1989</v>
      </c>
      <c r="D1296" s="6" t="s">
        <v>26</v>
      </c>
      <c r="E1296" s="6" t="s">
        <v>4</v>
      </c>
      <c r="F1296" s="27">
        <v>2.0289303387894937E-2</v>
      </c>
    </row>
    <row r="1297" spans="2:6" x14ac:dyDescent="0.25">
      <c r="B1297" s="6" t="s">
        <v>45</v>
      </c>
      <c r="C1297" s="6">
        <v>1989</v>
      </c>
      <c r="D1297" s="6" t="s">
        <v>27</v>
      </c>
      <c r="E1297" s="6" t="s">
        <v>4</v>
      </c>
      <c r="F1297" s="27">
        <v>0</v>
      </c>
    </row>
    <row r="1298" spans="2:6" x14ac:dyDescent="0.25">
      <c r="B1298" s="6" t="s">
        <v>45</v>
      </c>
      <c r="C1298" s="6">
        <v>1989</v>
      </c>
      <c r="D1298" s="6" t="s">
        <v>28</v>
      </c>
      <c r="E1298" s="6" t="s">
        <v>4</v>
      </c>
      <c r="F1298" s="27">
        <v>1.1305671869052151E-2</v>
      </c>
    </row>
    <row r="1299" spans="2:6" x14ac:dyDescent="0.25">
      <c r="B1299" s="6" t="s">
        <v>45</v>
      </c>
      <c r="C1299" s="6">
        <v>1989</v>
      </c>
      <c r="D1299" s="6" t="s">
        <v>29</v>
      </c>
      <c r="E1299" s="6" t="s">
        <v>4</v>
      </c>
      <c r="F1299" s="27">
        <v>0</v>
      </c>
    </row>
    <row r="1300" spans="2:6" x14ac:dyDescent="0.25">
      <c r="B1300" s="6" t="s">
        <v>45</v>
      </c>
      <c r="C1300" s="6">
        <v>1989</v>
      </c>
      <c r="D1300" s="6" t="s">
        <v>30</v>
      </c>
      <c r="E1300" s="6" t="s">
        <v>4</v>
      </c>
      <c r="F1300" s="27">
        <v>0</v>
      </c>
    </row>
    <row r="1301" spans="2:6" x14ac:dyDescent="0.25">
      <c r="B1301" s="6" t="s">
        <v>45</v>
      </c>
      <c r="C1301" s="6">
        <v>1989</v>
      </c>
      <c r="D1301" s="6" t="s">
        <v>31</v>
      </c>
      <c r="E1301" s="6" t="s">
        <v>4</v>
      </c>
      <c r="F1301" s="27">
        <v>0</v>
      </c>
    </row>
    <row r="1302" spans="2:6" x14ac:dyDescent="0.25">
      <c r="B1302" s="6" t="s">
        <v>45</v>
      </c>
      <c r="C1302" s="6">
        <v>1989</v>
      </c>
      <c r="D1302" s="6" t="s">
        <v>32</v>
      </c>
      <c r="E1302" s="6" t="s">
        <v>4</v>
      </c>
      <c r="F1302" s="27">
        <v>5.5576703464027405E-3</v>
      </c>
    </row>
    <row r="1303" spans="2:6" x14ac:dyDescent="0.25">
      <c r="B1303" s="6" t="s">
        <v>45</v>
      </c>
      <c r="C1303" s="6">
        <v>1988</v>
      </c>
      <c r="D1303" s="6" t="s">
        <v>7</v>
      </c>
      <c r="E1303" s="6" t="s">
        <v>3</v>
      </c>
      <c r="F1303" s="27">
        <v>0.10853635623473414</v>
      </c>
    </row>
    <row r="1304" spans="2:6" x14ac:dyDescent="0.25">
      <c r="B1304" s="6" t="s">
        <v>45</v>
      </c>
      <c r="C1304" s="6">
        <v>1988</v>
      </c>
      <c r="D1304" s="6" t="s">
        <v>8</v>
      </c>
      <c r="E1304" s="6" t="s">
        <v>3</v>
      </c>
      <c r="F1304" s="27">
        <v>8.2232103713909946E-2</v>
      </c>
    </row>
    <row r="1305" spans="2:6" x14ac:dyDescent="0.25">
      <c r="B1305" s="6" t="s">
        <v>45</v>
      </c>
      <c r="C1305" s="6">
        <v>1988</v>
      </c>
      <c r="D1305" s="6" t="s">
        <v>9</v>
      </c>
      <c r="E1305" s="6" t="s">
        <v>3</v>
      </c>
      <c r="F1305" s="27">
        <v>6.4320160330682039E-2</v>
      </c>
    </row>
    <row r="1306" spans="2:6" x14ac:dyDescent="0.25">
      <c r="B1306" s="6" t="s">
        <v>45</v>
      </c>
      <c r="C1306" s="6">
        <v>1988</v>
      </c>
      <c r="D1306" s="6" t="s">
        <v>10</v>
      </c>
      <c r="E1306" s="6" t="s">
        <v>3</v>
      </c>
      <c r="F1306" s="27">
        <v>0.1080353228533851</v>
      </c>
    </row>
    <row r="1307" spans="2:6" x14ac:dyDescent="0.25">
      <c r="B1307" s="6" t="s">
        <v>45</v>
      </c>
      <c r="C1307" s="6">
        <v>1988</v>
      </c>
      <c r="D1307" s="6" t="s">
        <v>11</v>
      </c>
      <c r="E1307" s="6" t="s">
        <v>3</v>
      </c>
      <c r="F1307" s="27">
        <v>3.288031565103025E-3</v>
      </c>
    </row>
    <row r="1308" spans="2:6" x14ac:dyDescent="0.25">
      <c r="B1308" s="6" t="s">
        <v>45</v>
      </c>
      <c r="C1308" s="6">
        <v>1988</v>
      </c>
      <c r="D1308" s="6" t="s">
        <v>12</v>
      </c>
      <c r="E1308" s="6" t="s">
        <v>3</v>
      </c>
      <c r="F1308" s="27">
        <v>0</v>
      </c>
    </row>
    <row r="1309" spans="2:6" x14ac:dyDescent="0.25">
      <c r="B1309" s="6" t="s">
        <v>45</v>
      </c>
      <c r="C1309" s="6">
        <v>1988</v>
      </c>
      <c r="D1309" s="6" t="s">
        <v>13</v>
      </c>
      <c r="E1309" s="6" t="s">
        <v>3</v>
      </c>
      <c r="F1309" s="27">
        <v>1.4529968059121939E-2</v>
      </c>
    </row>
    <row r="1310" spans="2:6" x14ac:dyDescent="0.25">
      <c r="B1310" s="6" t="s">
        <v>45</v>
      </c>
      <c r="C1310" s="6">
        <v>1988</v>
      </c>
      <c r="D1310" s="6" t="s">
        <v>14</v>
      </c>
      <c r="E1310" s="6" t="s">
        <v>3</v>
      </c>
      <c r="F1310" s="27">
        <v>0</v>
      </c>
    </row>
    <row r="1311" spans="2:6" x14ac:dyDescent="0.25">
      <c r="B1311" s="6" t="s">
        <v>45</v>
      </c>
      <c r="C1311" s="6">
        <v>1988</v>
      </c>
      <c r="D1311" s="6" t="s">
        <v>15</v>
      </c>
      <c r="E1311" s="6" t="s">
        <v>3</v>
      </c>
      <c r="F1311" s="27">
        <v>3.5072336694432268E-3</v>
      </c>
    </row>
    <row r="1312" spans="2:6" x14ac:dyDescent="0.25">
      <c r="B1312" s="6" t="s">
        <v>45</v>
      </c>
      <c r="C1312" s="6">
        <v>1988</v>
      </c>
      <c r="D1312" s="6" t="s">
        <v>16</v>
      </c>
      <c r="E1312" s="6" t="s">
        <v>3</v>
      </c>
      <c r="F1312" s="27">
        <v>0.14714724118494393</v>
      </c>
    </row>
    <row r="1313" spans="2:6" x14ac:dyDescent="0.25">
      <c r="B1313" s="6" t="s">
        <v>45</v>
      </c>
      <c r="C1313" s="6">
        <v>1988</v>
      </c>
      <c r="D1313" s="6" t="s">
        <v>17</v>
      </c>
      <c r="E1313" s="6" t="s">
        <v>3</v>
      </c>
      <c r="F1313" s="27">
        <v>1.590780985783178E-2</v>
      </c>
    </row>
    <row r="1314" spans="2:6" x14ac:dyDescent="0.25">
      <c r="B1314" s="6" t="s">
        <v>45</v>
      </c>
      <c r="C1314" s="6">
        <v>1988</v>
      </c>
      <c r="D1314" s="6" t="s">
        <v>18</v>
      </c>
      <c r="E1314" s="6" t="s">
        <v>3</v>
      </c>
      <c r="F1314" s="27">
        <v>3.3350034446044965E-2</v>
      </c>
    </row>
    <row r="1315" spans="2:6" x14ac:dyDescent="0.25">
      <c r="B1315" s="6" t="s">
        <v>45</v>
      </c>
      <c r="C1315" s="6">
        <v>1988</v>
      </c>
      <c r="D1315" s="6" t="s">
        <v>19</v>
      </c>
      <c r="E1315" s="6" t="s">
        <v>3</v>
      </c>
      <c r="F1315" s="27">
        <v>0.1356234734139162</v>
      </c>
    </row>
    <row r="1316" spans="2:6" x14ac:dyDescent="0.25">
      <c r="B1316" s="6" t="s">
        <v>45</v>
      </c>
      <c r="C1316" s="6">
        <v>1988</v>
      </c>
      <c r="D1316" s="6" t="s">
        <v>20</v>
      </c>
      <c r="E1316" s="6" t="s">
        <v>3</v>
      </c>
      <c r="F1316" s="27">
        <v>2.2264670883697626E-2</v>
      </c>
    </row>
    <row r="1317" spans="2:6" x14ac:dyDescent="0.25">
      <c r="B1317" s="6" t="s">
        <v>45</v>
      </c>
      <c r="C1317" s="6">
        <v>1988</v>
      </c>
      <c r="D1317" s="6" t="s">
        <v>21</v>
      </c>
      <c r="E1317" s="6" t="s">
        <v>3</v>
      </c>
      <c r="F1317" s="27">
        <v>2.3172793887392749E-3</v>
      </c>
    </row>
    <row r="1318" spans="2:6" x14ac:dyDescent="0.25">
      <c r="B1318" s="6" t="s">
        <v>45</v>
      </c>
      <c r="C1318" s="6">
        <v>1988</v>
      </c>
      <c r="D1318" s="6" t="s">
        <v>22</v>
      </c>
      <c r="E1318" s="6" t="s">
        <v>3</v>
      </c>
      <c r="F1318" s="27">
        <v>4.1804972756309892E-2</v>
      </c>
    </row>
    <row r="1319" spans="2:6" x14ac:dyDescent="0.25">
      <c r="B1319" s="6" t="s">
        <v>45</v>
      </c>
      <c r="C1319" s="6">
        <v>1988</v>
      </c>
      <c r="D1319" s="6" t="s">
        <v>23</v>
      </c>
      <c r="E1319" s="6" t="s">
        <v>3</v>
      </c>
      <c r="F1319" s="27">
        <v>0</v>
      </c>
    </row>
    <row r="1320" spans="2:6" x14ac:dyDescent="0.25">
      <c r="B1320" s="6" t="s">
        <v>45</v>
      </c>
      <c r="C1320" s="6">
        <v>1988</v>
      </c>
      <c r="D1320" s="6" t="s">
        <v>24</v>
      </c>
      <c r="E1320" s="6" t="s">
        <v>3</v>
      </c>
      <c r="F1320" s="27">
        <v>4.4216195904052111E-2</v>
      </c>
    </row>
    <row r="1321" spans="2:6" x14ac:dyDescent="0.25">
      <c r="B1321" s="6" t="s">
        <v>45</v>
      </c>
      <c r="C1321" s="6">
        <v>1988</v>
      </c>
      <c r="D1321" s="6" t="s">
        <v>25</v>
      </c>
      <c r="E1321" s="6" t="s">
        <v>3</v>
      </c>
      <c r="F1321" s="27">
        <v>9.5446859146990665E-2</v>
      </c>
    </row>
    <row r="1322" spans="2:6" x14ac:dyDescent="0.25">
      <c r="B1322" s="6" t="s">
        <v>45</v>
      </c>
      <c r="C1322" s="6">
        <v>1988</v>
      </c>
      <c r="D1322" s="6" t="s">
        <v>26</v>
      </c>
      <c r="E1322" s="6" t="s">
        <v>3</v>
      </c>
      <c r="F1322" s="27">
        <v>6.3067576877309448E-2</v>
      </c>
    </row>
    <row r="1323" spans="2:6" x14ac:dyDescent="0.25">
      <c r="B1323" s="6" t="s">
        <v>45</v>
      </c>
      <c r="C1323" s="6">
        <v>1988</v>
      </c>
      <c r="D1323" s="6" t="s">
        <v>27</v>
      </c>
      <c r="E1323" s="6" t="s">
        <v>3</v>
      </c>
      <c r="F1323" s="27">
        <v>0</v>
      </c>
    </row>
    <row r="1324" spans="2:6" x14ac:dyDescent="0.25">
      <c r="B1324" s="6" t="s">
        <v>45</v>
      </c>
      <c r="C1324" s="6">
        <v>1988</v>
      </c>
      <c r="D1324" s="6" t="s">
        <v>28</v>
      </c>
      <c r="E1324" s="6" t="s">
        <v>3</v>
      </c>
      <c r="F1324" s="27">
        <v>0</v>
      </c>
    </row>
    <row r="1325" spans="2:6" x14ac:dyDescent="0.25">
      <c r="B1325" s="6" t="s">
        <v>45</v>
      </c>
      <c r="C1325" s="6">
        <v>1988</v>
      </c>
      <c r="D1325" s="6" t="s">
        <v>29</v>
      </c>
      <c r="E1325" s="6" t="s">
        <v>3</v>
      </c>
      <c r="F1325" s="27">
        <v>1.052170100832968E-2</v>
      </c>
    </row>
    <row r="1326" spans="2:6" x14ac:dyDescent="0.25">
      <c r="B1326" s="6" t="s">
        <v>45</v>
      </c>
      <c r="C1326" s="6">
        <v>1988</v>
      </c>
      <c r="D1326" s="6" t="s">
        <v>30</v>
      </c>
      <c r="E1326" s="6" t="s">
        <v>3</v>
      </c>
      <c r="F1326" s="27">
        <v>0</v>
      </c>
    </row>
    <row r="1327" spans="2:6" x14ac:dyDescent="0.25">
      <c r="B1327" s="6" t="s">
        <v>45</v>
      </c>
      <c r="C1327" s="6">
        <v>1988</v>
      </c>
      <c r="D1327" s="6" t="s">
        <v>31</v>
      </c>
      <c r="E1327" s="6" t="s">
        <v>3</v>
      </c>
      <c r="F1327" s="27">
        <v>0</v>
      </c>
    </row>
    <row r="1328" spans="2:6" x14ac:dyDescent="0.25">
      <c r="B1328" s="6" t="s">
        <v>45</v>
      </c>
      <c r="C1328" s="6">
        <v>1988</v>
      </c>
      <c r="D1328" s="6" t="s">
        <v>32</v>
      </c>
      <c r="E1328" s="6" t="s">
        <v>3</v>
      </c>
      <c r="F1328" s="27">
        <v>3.8830087054550011E-3</v>
      </c>
    </row>
    <row r="1329" spans="2:6" x14ac:dyDescent="0.25">
      <c r="B1329" s="6" t="s">
        <v>45</v>
      </c>
      <c r="C1329" s="6">
        <v>1988</v>
      </c>
      <c r="D1329" s="6" t="s">
        <v>7</v>
      </c>
      <c r="E1329" s="6" t="s">
        <v>4</v>
      </c>
      <c r="F1329" s="27">
        <v>0.15582356132370739</v>
      </c>
    </row>
    <row r="1330" spans="2:6" x14ac:dyDescent="0.25">
      <c r="B1330" s="6" t="s">
        <v>45</v>
      </c>
      <c r="C1330" s="6">
        <v>1988</v>
      </c>
      <c r="D1330" s="6" t="s">
        <v>8</v>
      </c>
      <c r="E1330" s="6" t="s">
        <v>4</v>
      </c>
      <c r="F1330" s="27">
        <v>2.2826858072862329E-2</v>
      </c>
    </row>
    <row r="1331" spans="2:6" x14ac:dyDescent="0.25">
      <c r="B1331" s="6" t="s">
        <v>45</v>
      </c>
      <c r="C1331" s="6">
        <v>1988</v>
      </c>
      <c r="D1331" s="6" t="s">
        <v>9</v>
      </c>
      <c r="E1331" s="6" t="s">
        <v>4</v>
      </c>
      <c r="F1331" s="27">
        <v>7.1860785377456909E-2</v>
      </c>
    </row>
    <row r="1332" spans="2:6" x14ac:dyDescent="0.25">
      <c r="B1332" s="6" t="s">
        <v>45</v>
      </c>
      <c r="C1332" s="6">
        <v>1988</v>
      </c>
      <c r="D1332" s="6" t="s">
        <v>10</v>
      </c>
      <c r="E1332" s="6" t="s">
        <v>4</v>
      </c>
      <c r="F1332" s="27">
        <v>2.1157617994408046E-2</v>
      </c>
    </row>
    <row r="1333" spans="2:6" x14ac:dyDescent="0.25">
      <c r="B1333" s="6" t="s">
        <v>45</v>
      </c>
      <c r="C1333" s="6">
        <v>1988</v>
      </c>
      <c r="D1333" s="6" t="s">
        <v>11</v>
      </c>
      <c r="E1333" s="6" t="s">
        <v>4</v>
      </c>
      <c r="F1333" s="27">
        <v>7.6326002587322125E-2</v>
      </c>
    </row>
    <row r="1334" spans="2:6" x14ac:dyDescent="0.25">
      <c r="B1334" s="6" t="s">
        <v>45</v>
      </c>
      <c r="C1334" s="6">
        <v>1988</v>
      </c>
      <c r="D1334" s="6" t="s">
        <v>12</v>
      </c>
      <c r="E1334" s="6" t="s">
        <v>4</v>
      </c>
      <c r="F1334" s="27">
        <v>0</v>
      </c>
    </row>
    <row r="1335" spans="2:6" x14ac:dyDescent="0.25">
      <c r="B1335" s="6" t="s">
        <v>45</v>
      </c>
      <c r="C1335" s="6">
        <v>1988</v>
      </c>
      <c r="D1335" s="6" t="s">
        <v>13</v>
      </c>
      <c r="E1335" s="6" t="s">
        <v>4</v>
      </c>
      <c r="F1335" s="27">
        <v>1.1851604557025414E-2</v>
      </c>
    </row>
    <row r="1336" spans="2:6" x14ac:dyDescent="0.25">
      <c r="B1336" s="6" t="s">
        <v>45</v>
      </c>
      <c r="C1336" s="6">
        <v>1988</v>
      </c>
      <c r="D1336" s="6" t="s">
        <v>14</v>
      </c>
      <c r="E1336" s="6" t="s">
        <v>4</v>
      </c>
      <c r="F1336" s="27">
        <v>2.1825314025789758E-2</v>
      </c>
    </row>
    <row r="1337" spans="2:6" x14ac:dyDescent="0.25">
      <c r="B1337" s="6" t="s">
        <v>45</v>
      </c>
      <c r="C1337" s="6">
        <v>1988</v>
      </c>
      <c r="D1337" s="6" t="s">
        <v>15</v>
      </c>
      <c r="E1337" s="6" t="s">
        <v>4</v>
      </c>
      <c r="F1337" s="27">
        <v>0</v>
      </c>
    </row>
    <row r="1338" spans="2:6" x14ac:dyDescent="0.25">
      <c r="B1338" s="6" t="s">
        <v>45</v>
      </c>
      <c r="C1338" s="6">
        <v>1988</v>
      </c>
      <c r="D1338" s="6" t="s">
        <v>16</v>
      </c>
      <c r="E1338" s="6" t="s">
        <v>4</v>
      </c>
      <c r="F1338" s="27">
        <v>0.11008638317406001</v>
      </c>
    </row>
    <row r="1339" spans="2:6" x14ac:dyDescent="0.25">
      <c r="B1339" s="6" t="s">
        <v>45</v>
      </c>
      <c r="C1339" s="6">
        <v>1988</v>
      </c>
      <c r="D1339" s="6" t="s">
        <v>17</v>
      </c>
      <c r="E1339" s="6" t="s">
        <v>4</v>
      </c>
      <c r="F1339" s="27">
        <v>0.10107248675040688</v>
      </c>
    </row>
    <row r="1340" spans="2:6" x14ac:dyDescent="0.25">
      <c r="B1340" s="6" t="s">
        <v>45</v>
      </c>
      <c r="C1340" s="6">
        <v>1988</v>
      </c>
      <c r="D1340" s="6" t="s">
        <v>18</v>
      </c>
      <c r="E1340" s="6" t="s">
        <v>4</v>
      </c>
      <c r="F1340" s="27">
        <v>4.7322956224178946E-2</v>
      </c>
    </row>
    <row r="1341" spans="2:6" x14ac:dyDescent="0.25">
      <c r="B1341" s="6" t="s">
        <v>45</v>
      </c>
      <c r="C1341" s="6">
        <v>1988</v>
      </c>
      <c r="D1341" s="6" t="s">
        <v>19</v>
      </c>
      <c r="E1341" s="6" t="s">
        <v>4</v>
      </c>
      <c r="F1341" s="27">
        <v>6.4265743020489915E-2</v>
      </c>
    </row>
    <row r="1342" spans="2:6" x14ac:dyDescent="0.25">
      <c r="B1342" s="6" t="s">
        <v>45</v>
      </c>
      <c r="C1342" s="6">
        <v>1988</v>
      </c>
      <c r="D1342" s="6" t="s">
        <v>20</v>
      </c>
      <c r="E1342" s="6" t="s">
        <v>4</v>
      </c>
      <c r="F1342" s="27">
        <v>5.2706255477194007E-2</v>
      </c>
    </row>
    <row r="1343" spans="2:6" x14ac:dyDescent="0.25">
      <c r="B1343" s="6" t="s">
        <v>45</v>
      </c>
      <c r="C1343" s="6">
        <v>1988</v>
      </c>
      <c r="D1343" s="6" t="s">
        <v>21</v>
      </c>
      <c r="E1343" s="6" t="s">
        <v>4</v>
      </c>
      <c r="F1343" s="27">
        <v>3.8392521804448527E-3</v>
      </c>
    </row>
    <row r="1344" spans="2:6" x14ac:dyDescent="0.25">
      <c r="B1344" s="6" t="s">
        <v>45</v>
      </c>
      <c r="C1344" s="6">
        <v>1988</v>
      </c>
      <c r="D1344" s="6" t="s">
        <v>22</v>
      </c>
      <c r="E1344" s="6" t="s">
        <v>4</v>
      </c>
      <c r="F1344" s="27">
        <v>0</v>
      </c>
    </row>
    <row r="1345" spans="2:6" x14ac:dyDescent="0.25">
      <c r="B1345" s="6" t="s">
        <v>45</v>
      </c>
      <c r="C1345" s="6">
        <v>1988</v>
      </c>
      <c r="D1345" s="6" t="s">
        <v>23</v>
      </c>
      <c r="E1345" s="6" t="s">
        <v>4</v>
      </c>
      <c r="F1345" s="27">
        <v>0</v>
      </c>
    </row>
    <row r="1346" spans="2:6" x14ac:dyDescent="0.25">
      <c r="B1346" s="6" t="s">
        <v>45</v>
      </c>
      <c r="C1346" s="6">
        <v>1988</v>
      </c>
      <c r="D1346" s="6" t="s">
        <v>24</v>
      </c>
      <c r="E1346" s="6" t="s">
        <v>4</v>
      </c>
      <c r="F1346" s="27">
        <v>5.5836080624295792E-2</v>
      </c>
    </row>
    <row r="1347" spans="2:6" x14ac:dyDescent="0.25">
      <c r="B1347" s="6" t="s">
        <v>45</v>
      </c>
      <c r="C1347" s="6">
        <v>1988</v>
      </c>
      <c r="D1347" s="6" t="s">
        <v>25</v>
      </c>
      <c r="E1347" s="6" t="s">
        <v>4</v>
      </c>
      <c r="F1347" s="27">
        <v>0.14013270458623711</v>
      </c>
    </row>
    <row r="1348" spans="2:6" x14ac:dyDescent="0.25">
      <c r="B1348" s="6" t="s">
        <v>45</v>
      </c>
      <c r="C1348" s="6">
        <v>1988</v>
      </c>
      <c r="D1348" s="6" t="s">
        <v>26</v>
      </c>
      <c r="E1348" s="6" t="s">
        <v>4</v>
      </c>
      <c r="F1348" s="27">
        <v>2.5914952218002753E-2</v>
      </c>
    </row>
    <row r="1349" spans="2:6" x14ac:dyDescent="0.25">
      <c r="B1349" s="6" t="s">
        <v>45</v>
      </c>
      <c r="C1349" s="6">
        <v>1988</v>
      </c>
      <c r="D1349" s="6" t="s">
        <v>27</v>
      </c>
      <c r="E1349" s="6" t="s">
        <v>4</v>
      </c>
      <c r="F1349" s="27">
        <v>0</v>
      </c>
    </row>
    <row r="1350" spans="2:6" x14ac:dyDescent="0.25">
      <c r="B1350" s="6" t="s">
        <v>45</v>
      </c>
      <c r="C1350" s="6">
        <v>1988</v>
      </c>
      <c r="D1350" s="6" t="s">
        <v>28</v>
      </c>
      <c r="E1350" s="6" t="s">
        <v>4</v>
      </c>
      <c r="F1350" s="27">
        <v>1.1517756541334558E-2</v>
      </c>
    </row>
    <row r="1351" spans="2:6" x14ac:dyDescent="0.25">
      <c r="B1351" s="6" t="s">
        <v>45</v>
      </c>
      <c r="C1351" s="6">
        <v>1988</v>
      </c>
      <c r="D1351" s="6" t="s">
        <v>29</v>
      </c>
      <c r="E1351" s="6" t="s">
        <v>4</v>
      </c>
      <c r="F1351" s="27">
        <v>0</v>
      </c>
    </row>
    <row r="1352" spans="2:6" x14ac:dyDescent="0.25">
      <c r="B1352" s="6" t="s">
        <v>45</v>
      </c>
      <c r="C1352" s="6">
        <v>1988</v>
      </c>
      <c r="D1352" s="6" t="s">
        <v>30</v>
      </c>
      <c r="E1352" s="6" t="s">
        <v>4</v>
      </c>
      <c r="F1352" s="27">
        <v>0</v>
      </c>
    </row>
    <row r="1353" spans="2:6" x14ac:dyDescent="0.25">
      <c r="B1353" s="6" t="s">
        <v>45</v>
      </c>
      <c r="C1353" s="6">
        <v>1988</v>
      </c>
      <c r="D1353" s="6" t="s">
        <v>31</v>
      </c>
      <c r="E1353" s="6" t="s">
        <v>4</v>
      </c>
      <c r="F1353" s="27">
        <v>0</v>
      </c>
    </row>
    <row r="1354" spans="2:6" x14ac:dyDescent="0.25">
      <c r="B1354" s="6" t="s">
        <v>45</v>
      </c>
      <c r="C1354" s="6">
        <v>1988</v>
      </c>
      <c r="D1354" s="6" t="s">
        <v>32</v>
      </c>
      <c r="E1354" s="6" t="s">
        <v>4</v>
      </c>
      <c r="F1354" s="27">
        <v>5.6336852647832078E-3</v>
      </c>
    </row>
    <row r="1355" spans="2:6" x14ac:dyDescent="0.25">
      <c r="B1355" s="6" t="s">
        <v>45</v>
      </c>
      <c r="C1355" s="6">
        <v>1987</v>
      </c>
      <c r="D1355" s="6" t="s">
        <v>7</v>
      </c>
      <c r="E1355" s="6" t="s">
        <v>3</v>
      </c>
      <c r="F1355" s="27">
        <v>0.1150831278841899</v>
      </c>
    </row>
    <row r="1356" spans="2:6" x14ac:dyDescent="0.25">
      <c r="B1356" s="6" t="s">
        <v>45</v>
      </c>
      <c r="C1356" s="6">
        <v>1987</v>
      </c>
      <c r="D1356" s="6" t="s">
        <v>8</v>
      </c>
      <c r="E1356" s="6" t="s">
        <v>3</v>
      </c>
      <c r="F1356" s="27">
        <v>8.2432517858271701E-2</v>
      </c>
    </row>
    <row r="1357" spans="2:6" x14ac:dyDescent="0.25">
      <c r="B1357" s="6" t="s">
        <v>45</v>
      </c>
      <c r="C1357" s="6">
        <v>1987</v>
      </c>
      <c r="D1357" s="6" t="s">
        <v>9</v>
      </c>
      <c r="E1357" s="6" t="s">
        <v>3</v>
      </c>
      <c r="F1357" s="27">
        <v>6.5554080536064221E-2</v>
      </c>
    </row>
    <row r="1358" spans="2:6" x14ac:dyDescent="0.25">
      <c r="B1358" s="6" t="s">
        <v>45</v>
      </c>
      <c r="C1358" s="6">
        <v>1987</v>
      </c>
      <c r="D1358" s="6" t="s">
        <v>10</v>
      </c>
      <c r="E1358" s="6" t="s">
        <v>3</v>
      </c>
      <c r="F1358" s="27">
        <v>8.0504456666034521E-2</v>
      </c>
    </row>
    <row r="1359" spans="2:6" x14ac:dyDescent="0.25">
      <c r="B1359" s="6" t="s">
        <v>45</v>
      </c>
      <c r="C1359" s="6">
        <v>1987</v>
      </c>
      <c r="D1359" s="6" t="s">
        <v>11</v>
      </c>
      <c r="E1359" s="6" t="s">
        <v>3</v>
      </c>
      <c r="F1359" s="27">
        <v>6.384727226752639E-3</v>
      </c>
    </row>
    <row r="1360" spans="2:6" x14ac:dyDescent="0.25">
      <c r="B1360" s="6" t="s">
        <v>45</v>
      </c>
      <c r="C1360" s="6">
        <v>1987</v>
      </c>
      <c r="D1360" s="6" t="s">
        <v>12</v>
      </c>
      <c r="E1360" s="6" t="s">
        <v>3</v>
      </c>
      <c r="F1360" s="27">
        <v>0</v>
      </c>
    </row>
    <row r="1361" spans="2:6" x14ac:dyDescent="0.25">
      <c r="B1361" s="6" t="s">
        <v>45</v>
      </c>
      <c r="C1361" s="6">
        <v>1987</v>
      </c>
      <c r="D1361" s="6" t="s">
        <v>13</v>
      </c>
      <c r="E1361" s="6" t="s">
        <v>3</v>
      </c>
      <c r="F1361" s="27">
        <v>1.7226120488020736E-2</v>
      </c>
    </row>
    <row r="1362" spans="2:6" x14ac:dyDescent="0.25">
      <c r="B1362" s="6" t="s">
        <v>45</v>
      </c>
      <c r="C1362" s="6">
        <v>1987</v>
      </c>
      <c r="D1362" s="6" t="s">
        <v>14</v>
      </c>
      <c r="E1362" s="6" t="s">
        <v>3</v>
      </c>
      <c r="F1362" s="27">
        <v>0</v>
      </c>
    </row>
    <row r="1363" spans="2:6" x14ac:dyDescent="0.25">
      <c r="B1363" s="6" t="s">
        <v>45</v>
      </c>
      <c r="C1363" s="6">
        <v>1987</v>
      </c>
      <c r="D1363" s="6" t="s">
        <v>15</v>
      </c>
      <c r="E1363" s="6" t="s">
        <v>3</v>
      </c>
      <c r="F1363" s="27">
        <v>3.6032619002465392E-3</v>
      </c>
    </row>
    <row r="1364" spans="2:6" x14ac:dyDescent="0.25">
      <c r="B1364" s="6" t="s">
        <v>45</v>
      </c>
      <c r="C1364" s="6">
        <v>1987</v>
      </c>
      <c r="D1364" s="6" t="s">
        <v>16</v>
      </c>
      <c r="E1364" s="6" t="s">
        <v>3</v>
      </c>
      <c r="F1364" s="27">
        <v>0.17194512927492256</v>
      </c>
    </row>
    <row r="1365" spans="2:6" x14ac:dyDescent="0.25">
      <c r="B1365" s="6" t="s">
        <v>45</v>
      </c>
      <c r="C1365" s="6">
        <v>1987</v>
      </c>
      <c r="D1365" s="6" t="s">
        <v>17</v>
      </c>
      <c r="E1365" s="6" t="s">
        <v>3</v>
      </c>
      <c r="F1365" s="27">
        <v>1.5361274416840508E-2</v>
      </c>
    </row>
    <row r="1366" spans="2:6" x14ac:dyDescent="0.25">
      <c r="B1366" s="6" t="s">
        <v>45</v>
      </c>
      <c r="C1366" s="6">
        <v>1987</v>
      </c>
      <c r="D1366" s="6" t="s">
        <v>18</v>
      </c>
      <c r="E1366" s="6" t="s">
        <v>3</v>
      </c>
      <c r="F1366" s="27">
        <v>3.6285479486693216E-2</v>
      </c>
    </row>
    <row r="1367" spans="2:6" x14ac:dyDescent="0.25">
      <c r="B1367" s="6" t="s">
        <v>45</v>
      </c>
      <c r="C1367" s="6">
        <v>1987</v>
      </c>
      <c r="D1367" s="6" t="s">
        <v>19</v>
      </c>
      <c r="E1367" s="6" t="s">
        <v>3</v>
      </c>
      <c r="F1367" s="27">
        <v>0.13932612680953285</v>
      </c>
    </row>
    <row r="1368" spans="2:6" x14ac:dyDescent="0.25">
      <c r="B1368" s="6" t="s">
        <v>45</v>
      </c>
      <c r="C1368" s="6">
        <v>1987</v>
      </c>
      <c r="D1368" s="6" t="s">
        <v>20</v>
      </c>
      <c r="E1368" s="6" t="s">
        <v>3</v>
      </c>
      <c r="F1368" s="27">
        <v>4.0173209431696062E-2</v>
      </c>
    </row>
    <row r="1369" spans="2:6" x14ac:dyDescent="0.25">
      <c r="B1369" s="6" t="s">
        <v>45</v>
      </c>
      <c r="C1369" s="6">
        <v>1987</v>
      </c>
      <c r="D1369" s="6" t="s">
        <v>21</v>
      </c>
      <c r="E1369" s="6" t="s">
        <v>3</v>
      </c>
      <c r="F1369" s="27">
        <v>0</v>
      </c>
    </row>
    <row r="1370" spans="2:6" x14ac:dyDescent="0.25">
      <c r="B1370" s="6" t="s">
        <v>45</v>
      </c>
      <c r="C1370" s="6">
        <v>1987</v>
      </c>
      <c r="D1370" s="6" t="s">
        <v>22</v>
      </c>
      <c r="E1370" s="6" t="s">
        <v>3</v>
      </c>
      <c r="F1370" s="27">
        <v>3.4547063657626907E-2</v>
      </c>
    </row>
    <row r="1371" spans="2:6" x14ac:dyDescent="0.25">
      <c r="B1371" s="6" t="s">
        <v>45</v>
      </c>
      <c r="C1371" s="6">
        <v>1987</v>
      </c>
      <c r="D1371" s="6" t="s">
        <v>23</v>
      </c>
      <c r="E1371" s="6" t="s">
        <v>3</v>
      </c>
      <c r="F1371" s="27">
        <v>0</v>
      </c>
    </row>
    <row r="1372" spans="2:6" x14ac:dyDescent="0.25">
      <c r="B1372" s="6" t="s">
        <v>45</v>
      </c>
      <c r="C1372" s="6">
        <v>1987</v>
      </c>
      <c r="D1372" s="6" t="s">
        <v>24</v>
      </c>
      <c r="E1372" s="6" t="s">
        <v>3</v>
      </c>
      <c r="F1372" s="27">
        <v>4.0931790884379544E-2</v>
      </c>
    </row>
    <row r="1373" spans="2:6" x14ac:dyDescent="0.25">
      <c r="B1373" s="6" t="s">
        <v>45</v>
      </c>
      <c r="C1373" s="6">
        <v>1987</v>
      </c>
      <c r="D1373" s="6" t="s">
        <v>25</v>
      </c>
      <c r="E1373" s="6" t="s">
        <v>3</v>
      </c>
      <c r="F1373" s="27">
        <v>9.690878058031481E-2</v>
      </c>
    </row>
    <row r="1374" spans="2:6" x14ac:dyDescent="0.25">
      <c r="B1374" s="6" t="s">
        <v>45</v>
      </c>
      <c r="C1374" s="6">
        <v>1987</v>
      </c>
      <c r="D1374" s="6" t="s">
        <v>26</v>
      </c>
      <c r="E1374" s="6" t="s">
        <v>3</v>
      </c>
      <c r="F1374" s="27">
        <v>4.3207535242429991E-2</v>
      </c>
    </row>
    <row r="1375" spans="2:6" x14ac:dyDescent="0.25">
      <c r="B1375" s="6" t="s">
        <v>45</v>
      </c>
      <c r="C1375" s="6">
        <v>1987</v>
      </c>
      <c r="D1375" s="6" t="s">
        <v>27</v>
      </c>
      <c r="E1375" s="6" t="s">
        <v>3</v>
      </c>
      <c r="F1375" s="27">
        <v>0</v>
      </c>
    </row>
    <row r="1376" spans="2:6" x14ac:dyDescent="0.25">
      <c r="B1376" s="6" t="s">
        <v>45</v>
      </c>
      <c r="C1376" s="6">
        <v>1987</v>
      </c>
      <c r="D1376" s="6" t="s">
        <v>28</v>
      </c>
      <c r="E1376" s="6" t="s">
        <v>3</v>
      </c>
      <c r="F1376" s="27">
        <v>0</v>
      </c>
    </row>
    <row r="1377" spans="2:6" x14ac:dyDescent="0.25">
      <c r="B1377" s="6" t="s">
        <v>45</v>
      </c>
      <c r="C1377" s="6">
        <v>1987</v>
      </c>
      <c r="D1377" s="6" t="s">
        <v>29</v>
      </c>
      <c r="E1377" s="6" t="s">
        <v>3</v>
      </c>
      <c r="F1377" s="27">
        <v>1.052531765598331E-2</v>
      </c>
    </row>
    <row r="1378" spans="2:6" x14ac:dyDescent="0.25">
      <c r="B1378" s="6" t="s">
        <v>45</v>
      </c>
      <c r="C1378" s="6">
        <v>1987</v>
      </c>
      <c r="D1378" s="6" t="s">
        <v>30</v>
      </c>
      <c r="E1378" s="6" t="s">
        <v>3</v>
      </c>
      <c r="F1378" s="27">
        <v>0</v>
      </c>
    </row>
    <row r="1379" spans="2:6" x14ac:dyDescent="0.25">
      <c r="B1379" s="6" t="s">
        <v>45</v>
      </c>
      <c r="C1379" s="6">
        <v>1987</v>
      </c>
      <c r="D1379" s="6" t="s">
        <v>31</v>
      </c>
      <c r="E1379" s="6" t="s">
        <v>3</v>
      </c>
      <c r="F1379" s="27">
        <v>0</v>
      </c>
    </row>
    <row r="1380" spans="2:6" x14ac:dyDescent="0.25">
      <c r="B1380" s="6" t="s">
        <v>45</v>
      </c>
      <c r="C1380" s="6">
        <v>1987</v>
      </c>
      <c r="D1380" s="6" t="s">
        <v>32</v>
      </c>
      <c r="E1380" s="6" t="s">
        <v>3</v>
      </c>
      <c r="F1380" s="27">
        <v>0</v>
      </c>
    </row>
    <row r="1381" spans="2:6" x14ac:dyDescent="0.25">
      <c r="B1381" s="6" t="s">
        <v>45</v>
      </c>
      <c r="C1381" s="6">
        <v>1987</v>
      </c>
      <c r="D1381" s="6" t="s">
        <v>7</v>
      </c>
      <c r="E1381" s="6" t="s">
        <v>4</v>
      </c>
      <c r="F1381" s="27">
        <v>0.1553530363682821</v>
      </c>
    </row>
    <row r="1382" spans="2:6" x14ac:dyDescent="0.25">
      <c r="B1382" s="6" t="s">
        <v>45</v>
      </c>
      <c r="C1382" s="6">
        <v>1987</v>
      </c>
      <c r="D1382" s="6" t="s">
        <v>8</v>
      </c>
      <c r="E1382" s="6" t="s">
        <v>4</v>
      </c>
      <c r="F1382" s="27">
        <v>2.2996337620304914E-2</v>
      </c>
    </row>
    <row r="1383" spans="2:6" x14ac:dyDescent="0.25">
      <c r="B1383" s="6" t="s">
        <v>45</v>
      </c>
      <c r="C1383" s="6">
        <v>1987</v>
      </c>
      <c r="D1383" s="6" t="s">
        <v>9</v>
      </c>
      <c r="E1383" s="6" t="s">
        <v>4</v>
      </c>
      <c r="F1383" s="27">
        <v>6.6433864236436421E-2</v>
      </c>
    </row>
    <row r="1384" spans="2:6" x14ac:dyDescent="0.25">
      <c r="B1384" s="6" t="s">
        <v>45</v>
      </c>
      <c r="C1384" s="6">
        <v>1987</v>
      </c>
      <c r="D1384" s="6" t="s">
        <v>10</v>
      </c>
      <c r="E1384" s="6" t="s">
        <v>4</v>
      </c>
      <c r="F1384" s="27">
        <v>1.7076909973596798E-2</v>
      </c>
    </row>
    <row r="1385" spans="2:6" x14ac:dyDescent="0.25">
      <c r="B1385" s="6" t="s">
        <v>45</v>
      </c>
      <c r="C1385" s="6">
        <v>1987</v>
      </c>
      <c r="D1385" s="6" t="s">
        <v>11</v>
      </c>
      <c r="E1385" s="6" t="s">
        <v>4</v>
      </c>
      <c r="F1385" s="27">
        <v>4.6801805638361296E-2</v>
      </c>
    </row>
    <row r="1386" spans="2:6" x14ac:dyDescent="0.25">
      <c r="B1386" s="6" t="s">
        <v>45</v>
      </c>
      <c r="C1386" s="6">
        <v>1987</v>
      </c>
      <c r="D1386" s="6" t="s">
        <v>12</v>
      </c>
      <c r="E1386" s="6" t="s">
        <v>4</v>
      </c>
      <c r="F1386" s="27">
        <v>0</v>
      </c>
    </row>
    <row r="1387" spans="2:6" x14ac:dyDescent="0.25">
      <c r="B1387" s="6" t="s">
        <v>45</v>
      </c>
      <c r="C1387" s="6">
        <v>1987</v>
      </c>
      <c r="D1387" s="6" t="s">
        <v>13</v>
      </c>
      <c r="E1387" s="6" t="s">
        <v>4</v>
      </c>
      <c r="F1387" s="27">
        <v>4.3437526616131508E-3</v>
      </c>
    </row>
    <row r="1388" spans="2:6" x14ac:dyDescent="0.25">
      <c r="B1388" s="6" t="s">
        <v>45</v>
      </c>
      <c r="C1388" s="6">
        <v>1987</v>
      </c>
      <c r="D1388" s="6" t="s">
        <v>14</v>
      </c>
      <c r="E1388" s="6" t="s">
        <v>4</v>
      </c>
      <c r="F1388" s="27">
        <v>1.9844987650114981E-2</v>
      </c>
    </row>
    <row r="1389" spans="2:6" x14ac:dyDescent="0.25">
      <c r="B1389" s="6" t="s">
        <v>45</v>
      </c>
      <c r="C1389" s="6">
        <v>1987</v>
      </c>
      <c r="D1389" s="6" t="s">
        <v>15</v>
      </c>
      <c r="E1389" s="6" t="s">
        <v>4</v>
      </c>
      <c r="F1389" s="27">
        <v>0</v>
      </c>
    </row>
    <row r="1390" spans="2:6" x14ac:dyDescent="0.25">
      <c r="B1390" s="6" t="s">
        <v>45</v>
      </c>
      <c r="C1390" s="6">
        <v>1987</v>
      </c>
      <c r="D1390" s="6" t="s">
        <v>16</v>
      </c>
      <c r="E1390" s="6" t="s">
        <v>4</v>
      </c>
      <c r="F1390" s="27">
        <v>0.11702580700110723</v>
      </c>
    </row>
    <row r="1391" spans="2:6" x14ac:dyDescent="0.25">
      <c r="B1391" s="6" t="s">
        <v>45</v>
      </c>
      <c r="C1391" s="6">
        <v>1987</v>
      </c>
      <c r="D1391" s="6" t="s">
        <v>17</v>
      </c>
      <c r="E1391" s="6" t="s">
        <v>4</v>
      </c>
      <c r="F1391" s="27">
        <v>9.739374840303211E-2</v>
      </c>
    </row>
    <row r="1392" spans="2:6" x14ac:dyDescent="0.25">
      <c r="B1392" s="6" t="s">
        <v>45</v>
      </c>
      <c r="C1392" s="6">
        <v>1987</v>
      </c>
      <c r="D1392" s="6" t="s">
        <v>18</v>
      </c>
      <c r="E1392" s="6" t="s">
        <v>4</v>
      </c>
      <c r="F1392" s="27">
        <v>7.1629333106209017E-2</v>
      </c>
    </row>
    <row r="1393" spans="2:6" x14ac:dyDescent="0.25">
      <c r="B1393" s="6" t="s">
        <v>45</v>
      </c>
      <c r="C1393" s="6">
        <v>1987</v>
      </c>
      <c r="D1393" s="6" t="s">
        <v>19</v>
      </c>
      <c r="E1393" s="6" t="s">
        <v>4</v>
      </c>
      <c r="F1393" s="27">
        <v>7.0692445277233631E-2</v>
      </c>
    </row>
    <row r="1394" spans="2:6" x14ac:dyDescent="0.25">
      <c r="B1394" s="6" t="s">
        <v>45</v>
      </c>
      <c r="C1394" s="6">
        <v>1987</v>
      </c>
      <c r="D1394" s="6" t="s">
        <v>20</v>
      </c>
      <c r="E1394" s="6" t="s">
        <v>4</v>
      </c>
      <c r="F1394" s="27">
        <v>5.1869517076909975E-2</v>
      </c>
    </row>
    <row r="1395" spans="2:6" x14ac:dyDescent="0.25">
      <c r="B1395" s="6" t="s">
        <v>45</v>
      </c>
      <c r="C1395" s="6">
        <v>1987</v>
      </c>
      <c r="D1395" s="6" t="s">
        <v>21</v>
      </c>
      <c r="E1395" s="6" t="s">
        <v>4</v>
      </c>
      <c r="F1395" s="27">
        <v>0</v>
      </c>
    </row>
    <row r="1396" spans="2:6" x14ac:dyDescent="0.25">
      <c r="B1396" s="6" t="s">
        <v>45</v>
      </c>
      <c r="C1396" s="6">
        <v>1987</v>
      </c>
      <c r="D1396" s="6" t="s">
        <v>22</v>
      </c>
      <c r="E1396" s="6" t="s">
        <v>4</v>
      </c>
      <c r="F1396" s="27">
        <v>0</v>
      </c>
    </row>
    <row r="1397" spans="2:6" x14ac:dyDescent="0.25">
      <c r="B1397" s="6" t="s">
        <v>45</v>
      </c>
      <c r="C1397" s="6">
        <v>1987</v>
      </c>
      <c r="D1397" s="6" t="s">
        <v>23</v>
      </c>
      <c r="E1397" s="6" t="s">
        <v>4</v>
      </c>
      <c r="F1397" s="27">
        <v>0</v>
      </c>
    </row>
    <row r="1398" spans="2:6" x14ac:dyDescent="0.25">
      <c r="B1398" s="6" t="s">
        <v>45</v>
      </c>
      <c r="C1398" s="6">
        <v>1987</v>
      </c>
      <c r="D1398" s="6" t="s">
        <v>24</v>
      </c>
      <c r="E1398" s="6" t="s">
        <v>4</v>
      </c>
      <c r="F1398" s="27">
        <v>7.1416404054169144E-2</v>
      </c>
    </row>
    <row r="1399" spans="2:6" x14ac:dyDescent="0.25">
      <c r="B1399" s="6" t="s">
        <v>45</v>
      </c>
      <c r="C1399" s="6">
        <v>1987</v>
      </c>
      <c r="D1399" s="6" t="s">
        <v>25</v>
      </c>
      <c r="E1399" s="6" t="s">
        <v>4</v>
      </c>
      <c r="F1399" s="27">
        <v>0.1438974533685376</v>
      </c>
    </row>
    <row r="1400" spans="2:6" x14ac:dyDescent="0.25">
      <c r="B1400" s="6" t="s">
        <v>45</v>
      </c>
      <c r="C1400" s="6">
        <v>1987</v>
      </c>
      <c r="D1400" s="6" t="s">
        <v>26</v>
      </c>
      <c r="E1400" s="6" t="s">
        <v>4</v>
      </c>
      <c r="F1400" s="27">
        <v>2.5551486244783237E-2</v>
      </c>
    </row>
    <row r="1401" spans="2:6" x14ac:dyDescent="0.25">
      <c r="B1401" s="6" t="s">
        <v>45</v>
      </c>
      <c r="C1401" s="6">
        <v>1987</v>
      </c>
      <c r="D1401" s="6" t="s">
        <v>27</v>
      </c>
      <c r="E1401" s="6" t="s">
        <v>4</v>
      </c>
      <c r="F1401" s="27">
        <v>0</v>
      </c>
    </row>
    <row r="1402" spans="2:6" x14ac:dyDescent="0.25">
      <c r="B1402" s="6" t="s">
        <v>45</v>
      </c>
      <c r="C1402" s="6">
        <v>1987</v>
      </c>
      <c r="D1402" s="6" t="s">
        <v>28</v>
      </c>
      <c r="E1402" s="6" t="s">
        <v>4</v>
      </c>
      <c r="F1402" s="27">
        <v>1.2264713397495955E-2</v>
      </c>
    </row>
    <row r="1403" spans="2:6" x14ac:dyDescent="0.25">
      <c r="B1403" s="6" t="s">
        <v>45</v>
      </c>
      <c r="C1403" s="6">
        <v>1987</v>
      </c>
      <c r="D1403" s="6" t="s">
        <v>29</v>
      </c>
      <c r="E1403" s="6" t="s">
        <v>4</v>
      </c>
      <c r="F1403" s="27">
        <v>0</v>
      </c>
    </row>
    <row r="1404" spans="2:6" x14ac:dyDescent="0.25">
      <c r="B1404" s="6" t="s">
        <v>45</v>
      </c>
      <c r="C1404" s="6">
        <v>1987</v>
      </c>
      <c r="D1404" s="6" t="s">
        <v>30</v>
      </c>
      <c r="E1404" s="6" t="s">
        <v>4</v>
      </c>
      <c r="F1404" s="27">
        <v>0</v>
      </c>
    </row>
    <row r="1405" spans="2:6" x14ac:dyDescent="0.25">
      <c r="B1405" s="6" t="s">
        <v>45</v>
      </c>
      <c r="C1405" s="6">
        <v>1987</v>
      </c>
      <c r="D1405" s="6" t="s">
        <v>31</v>
      </c>
      <c r="E1405" s="6" t="s">
        <v>4</v>
      </c>
      <c r="F1405" s="27">
        <v>0</v>
      </c>
    </row>
    <row r="1406" spans="2:6" x14ac:dyDescent="0.25">
      <c r="B1406" s="6" t="s">
        <v>45</v>
      </c>
      <c r="C1406" s="6">
        <v>1987</v>
      </c>
      <c r="D1406" s="6" t="s">
        <v>32</v>
      </c>
      <c r="E1406" s="6" t="s">
        <v>4</v>
      </c>
      <c r="F1406" s="27">
        <v>5.4083979218124524E-3</v>
      </c>
    </row>
    <row r="1407" spans="2:6" x14ac:dyDescent="0.25">
      <c r="B1407" s="6" t="s">
        <v>45</v>
      </c>
      <c r="C1407" s="6">
        <v>1986</v>
      </c>
      <c r="D1407" s="6" t="s">
        <v>7</v>
      </c>
      <c r="E1407" s="6" t="s">
        <v>3</v>
      </c>
      <c r="F1407" s="27">
        <v>0.11098265895953757</v>
      </c>
    </row>
    <row r="1408" spans="2:6" x14ac:dyDescent="0.25">
      <c r="B1408" s="6" t="s">
        <v>45</v>
      </c>
      <c r="C1408" s="6">
        <v>1986</v>
      </c>
      <c r="D1408" s="6" t="s">
        <v>8</v>
      </c>
      <c r="E1408" s="6" t="s">
        <v>3</v>
      </c>
      <c r="F1408" s="27">
        <v>4.6461490392126228E-2</v>
      </c>
    </row>
    <row r="1409" spans="2:6" x14ac:dyDescent="0.25">
      <c r="B1409" s="6" t="s">
        <v>45</v>
      </c>
      <c r="C1409" s="6">
        <v>1986</v>
      </c>
      <c r="D1409" s="6" t="s">
        <v>9</v>
      </c>
      <c r="E1409" s="6" t="s">
        <v>3</v>
      </c>
      <c r="F1409" s="27">
        <v>6.2802687080143721E-2</v>
      </c>
    </row>
    <row r="1410" spans="2:6" x14ac:dyDescent="0.25">
      <c r="B1410" s="6" t="s">
        <v>45</v>
      </c>
      <c r="C1410" s="6">
        <v>1986</v>
      </c>
      <c r="D1410" s="6" t="s">
        <v>10</v>
      </c>
      <c r="E1410" s="6" t="s">
        <v>3</v>
      </c>
      <c r="F1410" s="27">
        <v>0.10417122324636775</v>
      </c>
    </row>
    <row r="1411" spans="2:6" x14ac:dyDescent="0.25">
      <c r="B1411" s="6" t="s">
        <v>45</v>
      </c>
      <c r="C1411" s="6">
        <v>1986</v>
      </c>
      <c r="D1411" s="6" t="s">
        <v>11</v>
      </c>
      <c r="E1411" s="6" t="s">
        <v>3</v>
      </c>
      <c r="F1411" s="27">
        <v>2.9370410873301046E-3</v>
      </c>
    </row>
    <row r="1412" spans="2:6" x14ac:dyDescent="0.25">
      <c r="B1412" s="6" t="s">
        <v>45</v>
      </c>
      <c r="C1412" s="6">
        <v>1986</v>
      </c>
      <c r="D1412" s="6" t="s">
        <v>12</v>
      </c>
      <c r="E1412" s="6" t="s">
        <v>3</v>
      </c>
      <c r="F1412" s="27">
        <v>0</v>
      </c>
    </row>
    <row r="1413" spans="2:6" x14ac:dyDescent="0.25">
      <c r="B1413" s="6" t="s">
        <v>45</v>
      </c>
      <c r="C1413" s="6">
        <v>1986</v>
      </c>
      <c r="D1413" s="6" t="s">
        <v>13</v>
      </c>
      <c r="E1413" s="6" t="s">
        <v>3</v>
      </c>
      <c r="F1413" s="27">
        <v>2.0715513201062335E-2</v>
      </c>
    </row>
    <row r="1414" spans="2:6" x14ac:dyDescent="0.25">
      <c r="B1414" s="6" t="s">
        <v>45</v>
      </c>
      <c r="C1414" s="6">
        <v>1986</v>
      </c>
      <c r="D1414" s="6" t="s">
        <v>14</v>
      </c>
      <c r="E1414" s="6" t="s">
        <v>3</v>
      </c>
      <c r="F1414" s="27">
        <v>0</v>
      </c>
    </row>
    <row r="1415" spans="2:6" x14ac:dyDescent="0.25">
      <c r="B1415" s="6" t="s">
        <v>45</v>
      </c>
      <c r="C1415" s="6">
        <v>1986</v>
      </c>
      <c r="D1415" s="6" t="s">
        <v>15</v>
      </c>
      <c r="E1415" s="6" t="s">
        <v>3</v>
      </c>
      <c r="F1415" s="27">
        <v>4.3430713950945166E-3</v>
      </c>
    </row>
    <row r="1416" spans="2:6" x14ac:dyDescent="0.25">
      <c r="B1416" s="6" t="s">
        <v>45</v>
      </c>
      <c r="C1416" s="6">
        <v>1986</v>
      </c>
      <c r="D1416" s="6" t="s">
        <v>16</v>
      </c>
      <c r="E1416" s="6" t="s">
        <v>3</v>
      </c>
      <c r="F1416" s="27">
        <v>0.15794407123886892</v>
      </c>
    </row>
    <row r="1417" spans="2:6" x14ac:dyDescent="0.25">
      <c r="B1417" s="6" t="s">
        <v>45</v>
      </c>
      <c r="C1417" s="6">
        <v>1986</v>
      </c>
      <c r="D1417" s="6" t="s">
        <v>17</v>
      </c>
      <c r="E1417" s="6" t="s">
        <v>3</v>
      </c>
      <c r="F1417" s="27">
        <v>1.1966880174972661E-2</v>
      </c>
    </row>
    <row r="1418" spans="2:6" x14ac:dyDescent="0.25">
      <c r="B1418" s="6" t="s">
        <v>45</v>
      </c>
      <c r="C1418" s="6">
        <v>1986</v>
      </c>
      <c r="D1418" s="6" t="s">
        <v>18</v>
      </c>
      <c r="E1418" s="6" t="s">
        <v>3</v>
      </c>
      <c r="F1418" s="27">
        <v>3.5525699109514142E-2</v>
      </c>
    </row>
    <row r="1419" spans="2:6" x14ac:dyDescent="0.25">
      <c r="B1419" s="6" t="s">
        <v>45</v>
      </c>
      <c r="C1419" s="6">
        <v>1986</v>
      </c>
      <c r="D1419" s="6" t="s">
        <v>19</v>
      </c>
      <c r="E1419" s="6" t="s">
        <v>3</v>
      </c>
      <c r="F1419" s="27">
        <v>0.13738478362755818</v>
      </c>
    </row>
    <row r="1420" spans="2:6" x14ac:dyDescent="0.25">
      <c r="B1420" s="6" t="s">
        <v>45</v>
      </c>
      <c r="C1420" s="6">
        <v>1986</v>
      </c>
      <c r="D1420" s="6" t="s">
        <v>20</v>
      </c>
      <c r="E1420" s="6" t="s">
        <v>3</v>
      </c>
      <c r="F1420" s="27">
        <v>4.1399781284174347E-2</v>
      </c>
    </row>
    <row r="1421" spans="2:6" x14ac:dyDescent="0.25">
      <c r="B1421" s="6" t="s">
        <v>45</v>
      </c>
      <c r="C1421" s="6">
        <v>1986</v>
      </c>
      <c r="D1421" s="6" t="s">
        <v>21</v>
      </c>
      <c r="E1421" s="6" t="s">
        <v>3</v>
      </c>
      <c r="F1421" s="27">
        <v>2.0934229026714577E-3</v>
      </c>
    </row>
    <row r="1422" spans="2:6" x14ac:dyDescent="0.25">
      <c r="B1422" s="6" t="s">
        <v>45</v>
      </c>
      <c r="C1422" s="6">
        <v>1986</v>
      </c>
      <c r="D1422" s="6" t="s">
        <v>22</v>
      </c>
      <c r="E1422" s="6" t="s">
        <v>3</v>
      </c>
      <c r="F1422" s="27">
        <v>4.6836431807530075E-2</v>
      </c>
    </row>
    <row r="1423" spans="2:6" x14ac:dyDescent="0.25">
      <c r="B1423" s="6" t="s">
        <v>45</v>
      </c>
      <c r="C1423" s="6">
        <v>1986</v>
      </c>
      <c r="D1423" s="6" t="s">
        <v>23</v>
      </c>
      <c r="E1423" s="6" t="s">
        <v>3</v>
      </c>
      <c r="F1423" s="27">
        <v>0</v>
      </c>
    </row>
    <row r="1424" spans="2:6" x14ac:dyDescent="0.25">
      <c r="B1424" s="6" t="s">
        <v>45</v>
      </c>
      <c r="C1424" s="6">
        <v>1986</v>
      </c>
      <c r="D1424" s="6" t="s">
        <v>24</v>
      </c>
      <c r="E1424" s="6" t="s">
        <v>3</v>
      </c>
      <c r="F1424" s="27">
        <v>4.7117637869082955E-2</v>
      </c>
    </row>
    <row r="1425" spans="2:6" x14ac:dyDescent="0.25">
      <c r="B1425" s="6" t="s">
        <v>45</v>
      </c>
      <c r="C1425" s="6">
        <v>1986</v>
      </c>
      <c r="D1425" s="6" t="s">
        <v>25</v>
      </c>
      <c r="E1425" s="6" t="s">
        <v>3</v>
      </c>
      <c r="F1425" s="27">
        <v>9.4360256209967186E-2</v>
      </c>
    </row>
    <row r="1426" spans="2:6" x14ac:dyDescent="0.25">
      <c r="B1426" s="6" t="s">
        <v>45</v>
      </c>
      <c r="C1426" s="6">
        <v>1986</v>
      </c>
      <c r="D1426" s="6" t="s">
        <v>26</v>
      </c>
      <c r="E1426" s="6" t="s">
        <v>3</v>
      </c>
      <c r="F1426" s="27">
        <v>5.6959850023433838E-2</v>
      </c>
    </row>
    <row r="1427" spans="2:6" x14ac:dyDescent="0.25">
      <c r="B1427" s="6" t="s">
        <v>45</v>
      </c>
      <c r="C1427" s="6">
        <v>1986</v>
      </c>
      <c r="D1427" s="6" t="s">
        <v>27</v>
      </c>
      <c r="E1427" s="6" t="s">
        <v>3</v>
      </c>
      <c r="F1427" s="27">
        <v>0</v>
      </c>
    </row>
    <row r="1428" spans="2:6" x14ac:dyDescent="0.25">
      <c r="B1428" s="6" t="s">
        <v>45</v>
      </c>
      <c r="C1428" s="6">
        <v>1986</v>
      </c>
      <c r="D1428" s="6" t="s">
        <v>28</v>
      </c>
      <c r="E1428" s="6" t="s">
        <v>3</v>
      </c>
      <c r="F1428" s="27">
        <v>0</v>
      </c>
    </row>
    <row r="1429" spans="2:6" x14ac:dyDescent="0.25">
      <c r="B1429" s="6" t="s">
        <v>45</v>
      </c>
      <c r="C1429" s="6">
        <v>1986</v>
      </c>
      <c r="D1429" s="6" t="s">
        <v>29</v>
      </c>
      <c r="E1429" s="6" t="s">
        <v>3</v>
      </c>
      <c r="F1429" s="27">
        <v>1.5997500390563975E-2</v>
      </c>
    </row>
    <row r="1430" spans="2:6" x14ac:dyDescent="0.25">
      <c r="B1430" s="6" t="s">
        <v>45</v>
      </c>
      <c r="C1430" s="6">
        <v>1986</v>
      </c>
      <c r="D1430" s="6" t="s">
        <v>30</v>
      </c>
      <c r="E1430" s="6" t="s">
        <v>3</v>
      </c>
      <c r="F1430" s="27">
        <v>0</v>
      </c>
    </row>
    <row r="1431" spans="2:6" x14ac:dyDescent="0.25">
      <c r="B1431" s="6" t="s">
        <v>45</v>
      </c>
      <c r="C1431" s="6">
        <v>1986</v>
      </c>
      <c r="D1431" s="6" t="s">
        <v>31</v>
      </c>
      <c r="E1431" s="6" t="s">
        <v>3</v>
      </c>
      <c r="F1431" s="27">
        <v>0</v>
      </c>
    </row>
    <row r="1432" spans="2:6" x14ac:dyDescent="0.25">
      <c r="B1432" s="6" t="s">
        <v>45</v>
      </c>
      <c r="C1432" s="6">
        <v>1986</v>
      </c>
      <c r="D1432" s="6" t="s">
        <v>32</v>
      </c>
      <c r="E1432" s="6" t="s">
        <v>3</v>
      </c>
      <c r="F1432" s="27">
        <v>0</v>
      </c>
    </row>
    <row r="1433" spans="2:6" x14ac:dyDescent="0.25">
      <c r="B1433" s="6" t="s">
        <v>45</v>
      </c>
      <c r="C1433" s="6">
        <v>1986</v>
      </c>
      <c r="D1433" s="6" t="s">
        <v>7</v>
      </c>
      <c r="E1433" s="6" t="s">
        <v>4</v>
      </c>
      <c r="F1433" s="27">
        <v>0.14293056923801772</v>
      </c>
    </row>
    <row r="1434" spans="2:6" x14ac:dyDescent="0.25">
      <c r="B1434" s="6" t="s">
        <v>45</v>
      </c>
      <c r="C1434" s="6">
        <v>1986</v>
      </c>
      <c r="D1434" s="6" t="s">
        <v>8</v>
      </c>
      <c r="E1434" s="6" t="s">
        <v>4</v>
      </c>
      <c r="F1434" s="27">
        <v>2.5013920418040861E-2</v>
      </c>
    </row>
    <row r="1435" spans="2:6" x14ac:dyDescent="0.25">
      <c r="B1435" s="6" t="s">
        <v>45</v>
      </c>
      <c r="C1435" s="6">
        <v>1986</v>
      </c>
      <c r="D1435" s="6" t="s">
        <v>9</v>
      </c>
      <c r="E1435" s="6" t="s">
        <v>4</v>
      </c>
      <c r="F1435" s="27">
        <v>6.296312160020559E-2</v>
      </c>
    </row>
    <row r="1436" spans="2:6" x14ac:dyDescent="0.25">
      <c r="B1436" s="6" t="s">
        <v>45</v>
      </c>
      <c r="C1436" s="6">
        <v>1986</v>
      </c>
      <c r="D1436" s="6" t="s">
        <v>10</v>
      </c>
      <c r="E1436" s="6" t="s">
        <v>4</v>
      </c>
      <c r="F1436" s="27">
        <v>1.5462372039234163E-2</v>
      </c>
    </row>
    <row r="1437" spans="2:6" x14ac:dyDescent="0.25">
      <c r="B1437" s="6" t="s">
        <v>45</v>
      </c>
      <c r="C1437" s="6">
        <v>1986</v>
      </c>
      <c r="D1437" s="6" t="s">
        <v>11</v>
      </c>
      <c r="E1437" s="6" t="s">
        <v>4</v>
      </c>
      <c r="F1437" s="27">
        <v>3.9062834625433675E-2</v>
      </c>
    </row>
    <row r="1438" spans="2:6" x14ac:dyDescent="0.25">
      <c r="B1438" s="6" t="s">
        <v>45</v>
      </c>
      <c r="C1438" s="6">
        <v>1986</v>
      </c>
      <c r="D1438" s="6" t="s">
        <v>12</v>
      </c>
      <c r="E1438" s="6" t="s">
        <v>4</v>
      </c>
      <c r="F1438" s="27">
        <v>4.4973658285861135E-3</v>
      </c>
    </row>
    <row r="1439" spans="2:6" x14ac:dyDescent="0.25">
      <c r="B1439" s="6" t="s">
        <v>45</v>
      </c>
      <c r="C1439" s="6">
        <v>1986</v>
      </c>
      <c r="D1439" s="6" t="s">
        <v>13</v>
      </c>
      <c r="E1439" s="6" t="s">
        <v>4</v>
      </c>
      <c r="F1439" s="27">
        <v>5.5681672163447127E-3</v>
      </c>
    </row>
    <row r="1440" spans="2:6" x14ac:dyDescent="0.25">
      <c r="B1440" s="6" t="s">
        <v>45</v>
      </c>
      <c r="C1440" s="6">
        <v>1986</v>
      </c>
      <c r="D1440" s="6" t="s">
        <v>14</v>
      </c>
      <c r="E1440" s="6" t="s">
        <v>4</v>
      </c>
      <c r="F1440" s="27">
        <v>1.9488585257206495E-2</v>
      </c>
    </row>
    <row r="1441" spans="2:6" x14ac:dyDescent="0.25">
      <c r="B1441" s="6" t="s">
        <v>45</v>
      </c>
      <c r="C1441" s="6">
        <v>1986</v>
      </c>
      <c r="D1441" s="6" t="s">
        <v>15</v>
      </c>
      <c r="E1441" s="6" t="s">
        <v>4</v>
      </c>
      <c r="F1441" s="27">
        <v>0</v>
      </c>
    </row>
    <row r="1442" spans="2:6" x14ac:dyDescent="0.25">
      <c r="B1442" s="6" t="s">
        <v>45</v>
      </c>
      <c r="C1442" s="6">
        <v>1986</v>
      </c>
      <c r="D1442" s="6" t="s">
        <v>16</v>
      </c>
      <c r="E1442" s="6" t="s">
        <v>4</v>
      </c>
      <c r="F1442" s="27">
        <v>0.11577504604445968</v>
      </c>
    </row>
    <row r="1443" spans="2:6" x14ac:dyDescent="0.25">
      <c r="B1443" s="6" t="s">
        <v>45</v>
      </c>
      <c r="C1443" s="6">
        <v>1986</v>
      </c>
      <c r="D1443" s="6" t="s">
        <v>17</v>
      </c>
      <c r="E1443" s="6" t="s">
        <v>4</v>
      </c>
      <c r="F1443" s="27">
        <v>0.12035807598406648</v>
      </c>
    </row>
    <row r="1444" spans="2:6" x14ac:dyDescent="0.25">
      <c r="B1444" s="6" t="s">
        <v>45</v>
      </c>
      <c r="C1444" s="6">
        <v>1986</v>
      </c>
      <c r="D1444" s="6" t="s">
        <v>18</v>
      </c>
      <c r="E1444" s="6" t="s">
        <v>4</v>
      </c>
      <c r="F1444" s="27">
        <v>7.2300509701460569E-2</v>
      </c>
    </row>
    <row r="1445" spans="2:6" x14ac:dyDescent="0.25">
      <c r="B1445" s="6" t="s">
        <v>45</v>
      </c>
      <c r="C1445" s="6">
        <v>1986</v>
      </c>
      <c r="D1445" s="6" t="s">
        <v>19</v>
      </c>
      <c r="E1445" s="6" t="s">
        <v>4</v>
      </c>
      <c r="F1445" s="27">
        <v>7.4227952199426045E-2</v>
      </c>
    </row>
    <row r="1446" spans="2:6" x14ac:dyDescent="0.25">
      <c r="B1446" s="6" t="s">
        <v>45</v>
      </c>
      <c r="C1446" s="6">
        <v>1986</v>
      </c>
      <c r="D1446" s="6" t="s">
        <v>20</v>
      </c>
      <c r="E1446" s="6" t="s">
        <v>4</v>
      </c>
      <c r="F1446" s="27">
        <v>5.6495481218143656E-2</v>
      </c>
    </row>
    <row r="1447" spans="2:6" x14ac:dyDescent="0.25">
      <c r="B1447" s="6" t="s">
        <v>45</v>
      </c>
      <c r="C1447" s="6">
        <v>1986</v>
      </c>
      <c r="D1447" s="6" t="s">
        <v>21</v>
      </c>
      <c r="E1447" s="6" t="s">
        <v>4</v>
      </c>
      <c r="F1447" s="27">
        <v>0</v>
      </c>
    </row>
    <row r="1448" spans="2:6" x14ac:dyDescent="0.25">
      <c r="B1448" s="6" t="s">
        <v>45</v>
      </c>
      <c r="C1448" s="6">
        <v>1986</v>
      </c>
      <c r="D1448" s="6" t="s">
        <v>22</v>
      </c>
      <c r="E1448" s="6" t="s">
        <v>4</v>
      </c>
      <c r="F1448" s="27">
        <v>0</v>
      </c>
    </row>
    <row r="1449" spans="2:6" x14ac:dyDescent="0.25">
      <c r="B1449" s="6" t="s">
        <v>45</v>
      </c>
      <c r="C1449" s="6">
        <v>1986</v>
      </c>
      <c r="D1449" s="6" t="s">
        <v>23</v>
      </c>
      <c r="E1449" s="6" t="s">
        <v>4</v>
      </c>
      <c r="F1449" s="27">
        <v>0</v>
      </c>
    </row>
    <row r="1450" spans="2:6" x14ac:dyDescent="0.25">
      <c r="B1450" s="6" t="s">
        <v>45</v>
      </c>
      <c r="C1450" s="6">
        <v>1986</v>
      </c>
      <c r="D1450" s="6" t="s">
        <v>24</v>
      </c>
      <c r="E1450" s="6" t="s">
        <v>4</v>
      </c>
      <c r="F1450" s="27">
        <v>7.24290058679916E-2</v>
      </c>
    </row>
    <row r="1451" spans="2:6" x14ac:dyDescent="0.25">
      <c r="B1451" s="6" t="s">
        <v>45</v>
      </c>
      <c r="C1451" s="6">
        <v>1986</v>
      </c>
      <c r="D1451" s="6" t="s">
        <v>25</v>
      </c>
      <c r="E1451" s="6" t="s">
        <v>4</v>
      </c>
      <c r="F1451" s="27">
        <v>0.12506960209020432</v>
      </c>
    </row>
    <row r="1452" spans="2:6" x14ac:dyDescent="0.25">
      <c r="B1452" s="6" t="s">
        <v>45</v>
      </c>
      <c r="C1452" s="6">
        <v>1986</v>
      </c>
      <c r="D1452" s="6" t="s">
        <v>26</v>
      </c>
      <c r="E1452" s="6" t="s">
        <v>4</v>
      </c>
      <c r="F1452" s="27">
        <v>3.1053240244999357E-2</v>
      </c>
    </row>
    <row r="1453" spans="2:6" x14ac:dyDescent="0.25">
      <c r="B1453" s="6" t="s">
        <v>45</v>
      </c>
      <c r="C1453" s="6">
        <v>1986</v>
      </c>
      <c r="D1453" s="6" t="s">
        <v>27</v>
      </c>
      <c r="E1453" s="6" t="s">
        <v>4</v>
      </c>
      <c r="F1453" s="27">
        <v>0</v>
      </c>
    </row>
    <row r="1454" spans="2:6" x14ac:dyDescent="0.25">
      <c r="B1454" s="6" t="s">
        <v>45</v>
      </c>
      <c r="C1454" s="6">
        <v>1986</v>
      </c>
      <c r="D1454" s="6" t="s">
        <v>28</v>
      </c>
      <c r="E1454" s="6" t="s">
        <v>4</v>
      </c>
      <c r="F1454" s="27">
        <v>1.2763952542082494E-2</v>
      </c>
    </row>
    <row r="1455" spans="2:6" x14ac:dyDescent="0.25">
      <c r="B1455" s="6" t="s">
        <v>45</v>
      </c>
      <c r="C1455" s="6">
        <v>1986</v>
      </c>
      <c r="D1455" s="6" t="s">
        <v>29</v>
      </c>
      <c r="E1455" s="6" t="s">
        <v>4</v>
      </c>
      <c r="F1455" s="27">
        <v>0</v>
      </c>
    </row>
    <row r="1456" spans="2:6" x14ac:dyDescent="0.25">
      <c r="B1456" s="6" t="s">
        <v>45</v>
      </c>
      <c r="C1456" s="6">
        <v>1986</v>
      </c>
      <c r="D1456" s="6" t="s">
        <v>30</v>
      </c>
      <c r="E1456" s="6" t="s">
        <v>4</v>
      </c>
      <c r="F1456" s="27">
        <v>0</v>
      </c>
    </row>
    <row r="1457" spans="2:6" x14ac:dyDescent="0.25">
      <c r="B1457" s="6" t="s">
        <v>45</v>
      </c>
      <c r="C1457" s="6">
        <v>1986</v>
      </c>
      <c r="D1457" s="6" t="s">
        <v>31</v>
      </c>
      <c r="E1457" s="6" t="s">
        <v>4</v>
      </c>
      <c r="F1457" s="27">
        <v>0</v>
      </c>
    </row>
    <row r="1458" spans="2:6" x14ac:dyDescent="0.25">
      <c r="B1458" s="6" t="s">
        <v>45</v>
      </c>
      <c r="C1458" s="6">
        <v>1986</v>
      </c>
      <c r="D1458" s="6" t="s">
        <v>32</v>
      </c>
      <c r="E1458" s="6" t="s">
        <v>4</v>
      </c>
      <c r="F1458" s="27">
        <v>4.5401978840964577E-3</v>
      </c>
    </row>
    <row r="1459" spans="2:6" x14ac:dyDescent="0.25">
      <c r="B1459" s="6" t="s">
        <v>45</v>
      </c>
      <c r="C1459" s="6">
        <v>1985</v>
      </c>
      <c r="D1459" s="6" t="s">
        <v>7</v>
      </c>
      <c r="E1459" s="6" t="s">
        <v>3</v>
      </c>
      <c r="F1459" s="27">
        <v>0.11354237392753534</v>
      </c>
    </row>
    <row r="1460" spans="2:6" x14ac:dyDescent="0.25">
      <c r="B1460" s="6" t="s">
        <v>45</v>
      </c>
      <c r="C1460" s="6">
        <v>1985</v>
      </c>
      <c r="D1460" s="6" t="s">
        <v>8</v>
      </c>
      <c r="E1460" s="6" t="s">
        <v>3</v>
      </c>
      <c r="F1460" s="27">
        <v>7.8853157212517747E-2</v>
      </c>
    </row>
    <row r="1461" spans="2:6" x14ac:dyDescent="0.25">
      <c r="B1461" s="6" t="s">
        <v>45</v>
      </c>
      <c r="C1461" s="6">
        <v>1985</v>
      </c>
      <c r="D1461" s="6" t="s">
        <v>9</v>
      </c>
      <c r="E1461" s="6" t="s">
        <v>3</v>
      </c>
      <c r="F1461" s="27">
        <v>6.4162706005802109E-2</v>
      </c>
    </row>
    <row r="1462" spans="2:6" x14ac:dyDescent="0.25">
      <c r="B1462" s="6" t="s">
        <v>45</v>
      </c>
      <c r="C1462" s="6">
        <v>1985</v>
      </c>
      <c r="D1462" s="6" t="s">
        <v>10</v>
      </c>
      <c r="E1462" s="6" t="s">
        <v>3</v>
      </c>
      <c r="F1462" s="27">
        <v>0.1075242268995741</v>
      </c>
    </row>
    <row r="1463" spans="2:6" x14ac:dyDescent="0.25">
      <c r="B1463" s="6" t="s">
        <v>45</v>
      </c>
      <c r="C1463" s="6">
        <v>1985</v>
      </c>
      <c r="D1463" s="6" t="s">
        <v>11</v>
      </c>
      <c r="E1463" s="6" t="s">
        <v>3</v>
      </c>
      <c r="F1463" s="27">
        <v>5.7712486883525708E-3</v>
      </c>
    </row>
    <row r="1464" spans="2:6" x14ac:dyDescent="0.25">
      <c r="B1464" s="6" t="s">
        <v>45</v>
      </c>
      <c r="C1464" s="6">
        <v>1985</v>
      </c>
      <c r="D1464" s="6" t="s">
        <v>12</v>
      </c>
      <c r="E1464" s="6" t="s">
        <v>3</v>
      </c>
      <c r="F1464" s="27">
        <v>0</v>
      </c>
    </row>
    <row r="1465" spans="2:6" x14ac:dyDescent="0.25">
      <c r="B1465" s="6" t="s">
        <v>45</v>
      </c>
      <c r="C1465" s="6">
        <v>1985</v>
      </c>
      <c r="D1465" s="6" t="s">
        <v>13</v>
      </c>
      <c r="E1465" s="6" t="s">
        <v>3</v>
      </c>
      <c r="F1465" s="27">
        <v>1.993704092339979E-2</v>
      </c>
    </row>
    <row r="1466" spans="2:6" x14ac:dyDescent="0.25">
      <c r="B1466" s="6" t="s">
        <v>45</v>
      </c>
      <c r="C1466" s="6">
        <v>1985</v>
      </c>
      <c r="D1466" s="6" t="s">
        <v>14</v>
      </c>
      <c r="E1466" s="6" t="s">
        <v>3</v>
      </c>
      <c r="F1466" s="27">
        <v>0</v>
      </c>
    </row>
    <row r="1467" spans="2:6" x14ac:dyDescent="0.25">
      <c r="B1467" s="6" t="s">
        <v>45</v>
      </c>
      <c r="C1467" s="6">
        <v>1985</v>
      </c>
      <c r="D1467" s="6" t="s">
        <v>15</v>
      </c>
      <c r="E1467" s="6" t="s">
        <v>3</v>
      </c>
      <c r="F1467" s="27">
        <v>4.1355471884451577E-3</v>
      </c>
    </row>
    <row r="1468" spans="2:6" x14ac:dyDescent="0.25">
      <c r="B1468" s="6" t="s">
        <v>45</v>
      </c>
      <c r="C1468" s="6">
        <v>1985</v>
      </c>
      <c r="D1468" s="6" t="s">
        <v>16</v>
      </c>
      <c r="E1468" s="6" t="s">
        <v>3</v>
      </c>
      <c r="F1468" s="27">
        <v>0.15212023949138942</v>
      </c>
    </row>
    <row r="1469" spans="2:6" x14ac:dyDescent="0.25">
      <c r="B1469" s="6" t="s">
        <v>45</v>
      </c>
      <c r="C1469" s="6">
        <v>1985</v>
      </c>
      <c r="D1469" s="6" t="s">
        <v>17</v>
      </c>
      <c r="E1469" s="6" t="s">
        <v>3</v>
      </c>
      <c r="F1469" s="27">
        <v>7.9316091599283996E-3</v>
      </c>
    </row>
    <row r="1470" spans="2:6" x14ac:dyDescent="0.25">
      <c r="B1470" s="6" t="s">
        <v>45</v>
      </c>
      <c r="C1470" s="6">
        <v>1985</v>
      </c>
      <c r="D1470" s="6" t="s">
        <v>18</v>
      </c>
      <c r="E1470" s="6" t="s">
        <v>3</v>
      </c>
      <c r="F1470" s="27">
        <v>9.1352385655206463E-3</v>
      </c>
    </row>
    <row r="1471" spans="2:6" x14ac:dyDescent="0.25">
      <c r="B1471" s="6" t="s">
        <v>45</v>
      </c>
      <c r="C1471" s="6">
        <v>1985</v>
      </c>
      <c r="D1471" s="6" t="s">
        <v>19</v>
      </c>
      <c r="E1471" s="6" t="s">
        <v>3</v>
      </c>
      <c r="F1471" s="27">
        <v>0.14196654527498304</v>
      </c>
    </row>
    <row r="1472" spans="2:6" x14ac:dyDescent="0.25">
      <c r="B1472" s="6" t="s">
        <v>45</v>
      </c>
      <c r="C1472" s="6">
        <v>1985</v>
      </c>
      <c r="D1472" s="6" t="s">
        <v>20</v>
      </c>
      <c r="E1472" s="6" t="s">
        <v>3</v>
      </c>
      <c r="F1472" s="27">
        <v>4.354669464847849E-2</v>
      </c>
    </row>
    <row r="1473" spans="2:6" x14ac:dyDescent="0.25">
      <c r="B1473" s="6" t="s">
        <v>45</v>
      </c>
      <c r="C1473" s="6">
        <v>1985</v>
      </c>
      <c r="D1473" s="6" t="s">
        <v>21</v>
      </c>
      <c r="E1473" s="6" t="s">
        <v>3</v>
      </c>
      <c r="F1473" s="27">
        <v>0</v>
      </c>
    </row>
    <row r="1474" spans="2:6" x14ac:dyDescent="0.25">
      <c r="B1474" s="6" t="s">
        <v>45</v>
      </c>
      <c r="C1474" s="6">
        <v>1985</v>
      </c>
      <c r="D1474" s="6" t="s">
        <v>22</v>
      </c>
      <c r="E1474" s="6" t="s">
        <v>3</v>
      </c>
      <c r="F1474" s="27">
        <v>4.7589654959570397E-2</v>
      </c>
    </row>
    <row r="1475" spans="2:6" x14ac:dyDescent="0.25">
      <c r="B1475" s="6" t="s">
        <v>45</v>
      </c>
      <c r="C1475" s="6">
        <v>1985</v>
      </c>
      <c r="D1475" s="6" t="s">
        <v>23</v>
      </c>
      <c r="E1475" s="6" t="s">
        <v>3</v>
      </c>
      <c r="F1475" s="27">
        <v>0</v>
      </c>
    </row>
    <row r="1476" spans="2:6" x14ac:dyDescent="0.25">
      <c r="B1476" s="6" t="s">
        <v>45</v>
      </c>
      <c r="C1476" s="6">
        <v>1985</v>
      </c>
      <c r="D1476" s="6" t="s">
        <v>24</v>
      </c>
      <c r="E1476" s="6" t="s">
        <v>3</v>
      </c>
      <c r="F1476" s="27">
        <v>4.7126720572804148E-2</v>
      </c>
    </row>
    <row r="1477" spans="2:6" x14ac:dyDescent="0.25">
      <c r="B1477" s="6" t="s">
        <v>45</v>
      </c>
      <c r="C1477" s="6">
        <v>1985</v>
      </c>
      <c r="D1477" s="6" t="s">
        <v>25</v>
      </c>
      <c r="E1477" s="6" t="s">
        <v>3</v>
      </c>
      <c r="F1477" s="27">
        <v>9.1074625023146713E-2</v>
      </c>
    </row>
    <row r="1478" spans="2:6" x14ac:dyDescent="0.25">
      <c r="B1478" s="6" t="s">
        <v>45</v>
      </c>
      <c r="C1478" s="6">
        <v>1985</v>
      </c>
      <c r="D1478" s="6" t="s">
        <v>26</v>
      </c>
      <c r="E1478" s="6" t="s">
        <v>3</v>
      </c>
      <c r="F1478" s="27">
        <v>5.095364483673847E-2</v>
      </c>
    </row>
    <row r="1479" spans="2:6" x14ac:dyDescent="0.25">
      <c r="B1479" s="6" t="s">
        <v>45</v>
      </c>
      <c r="C1479" s="6">
        <v>1985</v>
      </c>
      <c r="D1479" s="6" t="s">
        <v>27</v>
      </c>
      <c r="E1479" s="6" t="s">
        <v>3</v>
      </c>
      <c r="F1479" s="27">
        <v>0</v>
      </c>
    </row>
    <row r="1480" spans="2:6" x14ac:dyDescent="0.25">
      <c r="B1480" s="6" t="s">
        <v>45</v>
      </c>
      <c r="C1480" s="6">
        <v>1985</v>
      </c>
      <c r="D1480" s="6" t="s">
        <v>28</v>
      </c>
      <c r="E1480" s="6" t="s">
        <v>3</v>
      </c>
      <c r="F1480" s="27">
        <v>0</v>
      </c>
    </row>
    <row r="1481" spans="2:6" x14ac:dyDescent="0.25">
      <c r="B1481" s="6" t="s">
        <v>45</v>
      </c>
      <c r="C1481" s="6">
        <v>1985</v>
      </c>
      <c r="D1481" s="6" t="s">
        <v>29</v>
      </c>
      <c r="E1481" s="6" t="s">
        <v>3</v>
      </c>
      <c r="F1481" s="27">
        <v>1.4628726621813469E-2</v>
      </c>
    </row>
    <row r="1482" spans="2:6" x14ac:dyDescent="0.25">
      <c r="B1482" s="6" t="s">
        <v>45</v>
      </c>
      <c r="C1482" s="6">
        <v>1985</v>
      </c>
      <c r="D1482" s="6" t="s">
        <v>30</v>
      </c>
      <c r="E1482" s="6" t="s">
        <v>3</v>
      </c>
      <c r="F1482" s="27">
        <v>0</v>
      </c>
    </row>
    <row r="1483" spans="2:6" x14ac:dyDescent="0.25">
      <c r="B1483" s="6" t="s">
        <v>45</v>
      </c>
      <c r="C1483" s="6">
        <v>1985</v>
      </c>
      <c r="D1483" s="6" t="s">
        <v>31</v>
      </c>
      <c r="E1483" s="6" t="s">
        <v>3</v>
      </c>
      <c r="F1483" s="27">
        <v>0</v>
      </c>
    </row>
    <row r="1484" spans="2:6" x14ac:dyDescent="0.25">
      <c r="B1484" s="6" t="s">
        <v>45</v>
      </c>
      <c r="C1484" s="6">
        <v>1985</v>
      </c>
      <c r="D1484" s="6" t="s">
        <v>32</v>
      </c>
      <c r="E1484" s="6" t="s">
        <v>3</v>
      </c>
      <c r="F1484" s="27">
        <v>0</v>
      </c>
    </row>
    <row r="1485" spans="2:6" x14ac:dyDescent="0.25">
      <c r="B1485" s="6" t="s">
        <v>45</v>
      </c>
      <c r="C1485" s="6">
        <v>1985</v>
      </c>
      <c r="D1485" s="6" t="s">
        <v>7</v>
      </c>
      <c r="E1485" s="6" t="s">
        <v>4</v>
      </c>
      <c r="F1485" s="27">
        <v>0.13034936362859828</v>
      </c>
    </row>
    <row r="1486" spans="2:6" x14ac:dyDescent="0.25">
      <c r="B1486" s="6" t="s">
        <v>45</v>
      </c>
      <c r="C1486" s="6">
        <v>1985</v>
      </c>
      <c r="D1486" s="6" t="s">
        <v>8</v>
      </c>
      <c r="E1486" s="6" t="s">
        <v>4</v>
      </c>
      <c r="F1486" s="27">
        <v>2.5582984539164601E-2</v>
      </c>
    </row>
    <row r="1487" spans="2:6" x14ac:dyDescent="0.25">
      <c r="B1487" s="6" t="s">
        <v>45</v>
      </c>
      <c r="C1487" s="6">
        <v>1985</v>
      </c>
      <c r="D1487" s="6" t="s">
        <v>9</v>
      </c>
      <c r="E1487" s="6" t="s">
        <v>4</v>
      </c>
      <c r="F1487" s="27">
        <v>7.055607756043393E-2</v>
      </c>
    </row>
    <row r="1488" spans="2:6" x14ac:dyDescent="0.25">
      <c r="B1488" s="6" t="s">
        <v>45</v>
      </c>
      <c r="C1488" s="6">
        <v>1985</v>
      </c>
      <c r="D1488" s="6" t="s">
        <v>10</v>
      </c>
      <c r="E1488" s="6" t="s">
        <v>4</v>
      </c>
      <c r="F1488" s="27">
        <v>1.2599299564363202E-2</v>
      </c>
    </row>
    <row r="1489" spans="2:6" x14ac:dyDescent="0.25">
      <c r="B1489" s="6" t="s">
        <v>45</v>
      </c>
      <c r="C1489" s="6">
        <v>1985</v>
      </c>
      <c r="D1489" s="6" t="s">
        <v>11</v>
      </c>
      <c r="E1489" s="6" t="s">
        <v>4</v>
      </c>
      <c r="F1489" s="27">
        <v>6.15016656701119E-2</v>
      </c>
    </row>
    <row r="1490" spans="2:6" x14ac:dyDescent="0.25">
      <c r="B1490" s="6" t="s">
        <v>45</v>
      </c>
      <c r="C1490" s="6">
        <v>1985</v>
      </c>
      <c r="D1490" s="6" t="s">
        <v>12</v>
      </c>
      <c r="E1490" s="6" t="s">
        <v>4</v>
      </c>
      <c r="F1490" s="27">
        <v>5.6803621764756132E-3</v>
      </c>
    </row>
    <row r="1491" spans="2:6" x14ac:dyDescent="0.25">
      <c r="B1491" s="6" t="s">
        <v>45</v>
      </c>
      <c r="C1491" s="6">
        <v>1985</v>
      </c>
      <c r="D1491" s="6" t="s">
        <v>13</v>
      </c>
      <c r="E1491" s="6" t="s">
        <v>4</v>
      </c>
      <c r="F1491" s="27">
        <v>5.5949431963782355E-3</v>
      </c>
    </row>
    <row r="1492" spans="2:6" x14ac:dyDescent="0.25">
      <c r="B1492" s="6" t="s">
        <v>45</v>
      </c>
      <c r="C1492" s="6">
        <v>1985</v>
      </c>
      <c r="D1492" s="6" t="s">
        <v>14</v>
      </c>
      <c r="E1492" s="6" t="s">
        <v>4</v>
      </c>
      <c r="F1492" s="27">
        <v>2.8060134961988555E-2</v>
      </c>
    </row>
    <row r="1493" spans="2:6" x14ac:dyDescent="0.25">
      <c r="B1493" s="6" t="s">
        <v>45</v>
      </c>
      <c r="C1493" s="6">
        <v>1985</v>
      </c>
      <c r="D1493" s="6" t="s">
        <v>15</v>
      </c>
      <c r="E1493" s="6" t="s">
        <v>4</v>
      </c>
      <c r="F1493" s="27">
        <v>0</v>
      </c>
    </row>
    <row r="1494" spans="2:6" x14ac:dyDescent="0.25">
      <c r="B1494" s="6" t="s">
        <v>45</v>
      </c>
      <c r="C1494" s="6">
        <v>1985</v>
      </c>
      <c r="D1494" s="6" t="s">
        <v>16</v>
      </c>
      <c r="E1494" s="6" t="s">
        <v>4</v>
      </c>
      <c r="F1494" s="27">
        <v>0.10826855727342616</v>
      </c>
    </row>
    <row r="1495" spans="2:6" x14ac:dyDescent="0.25">
      <c r="B1495" s="6" t="s">
        <v>45</v>
      </c>
      <c r="C1495" s="6">
        <v>1985</v>
      </c>
      <c r="D1495" s="6" t="s">
        <v>17</v>
      </c>
      <c r="E1495" s="6" t="s">
        <v>4</v>
      </c>
      <c r="F1495" s="27">
        <v>0.13120355342957205</v>
      </c>
    </row>
    <row r="1496" spans="2:6" x14ac:dyDescent="0.25">
      <c r="B1496" s="6" t="s">
        <v>45</v>
      </c>
      <c r="C1496" s="6">
        <v>1985</v>
      </c>
      <c r="D1496" s="6" t="s">
        <v>18</v>
      </c>
      <c r="E1496" s="6" t="s">
        <v>4</v>
      </c>
      <c r="F1496" s="27">
        <v>5.7017169214999573E-2</v>
      </c>
    </row>
    <row r="1497" spans="2:6" x14ac:dyDescent="0.25">
      <c r="B1497" s="6" t="s">
        <v>45</v>
      </c>
      <c r="C1497" s="6">
        <v>1985</v>
      </c>
      <c r="D1497" s="6" t="s">
        <v>19</v>
      </c>
      <c r="E1497" s="6" t="s">
        <v>4</v>
      </c>
      <c r="F1497" s="27">
        <v>7.2093619202186723E-2</v>
      </c>
    </row>
    <row r="1498" spans="2:6" x14ac:dyDescent="0.25">
      <c r="B1498" s="6" t="s">
        <v>45</v>
      </c>
      <c r="C1498" s="6">
        <v>1985</v>
      </c>
      <c r="D1498" s="6" t="s">
        <v>20</v>
      </c>
      <c r="E1498" s="6" t="s">
        <v>4</v>
      </c>
      <c r="F1498" s="27">
        <v>5.9152643717434013E-2</v>
      </c>
    </row>
    <row r="1499" spans="2:6" x14ac:dyDescent="0.25">
      <c r="B1499" s="6" t="s">
        <v>45</v>
      </c>
      <c r="C1499" s="6">
        <v>1985</v>
      </c>
      <c r="D1499" s="6" t="s">
        <v>21</v>
      </c>
      <c r="E1499" s="6" t="s">
        <v>4</v>
      </c>
      <c r="F1499" s="27">
        <v>0</v>
      </c>
    </row>
    <row r="1500" spans="2:6" x14ac:dyDescent="0.25">
      <c r="B1500" s="6" t="s">
        <v>45</v>
      </c>
      <c r="C1500" s="6">
        <v>1985</v>
      </c>
      <c r="D1500" s="6" t="s">
        <v>22</v>
      </c>
      <c r="E1500" s="6" t="s">
        <v>4</v>
      </c>
      <c r="F1500" s="27">
        <v>0</v>
      </c>
    </row>
    <row r="1501" spans="2:6" x14ac:dyDescent="0.25">
      <c r="B1501" s="6" t="s">
        <v>45</v>
      </c>
      <c r="C1501" s="6">
        <v>1985</v>
      </c>
      <c r="D1501" s="6" t="s">
        <v>23</v>
      </c>
      <c r="E1501" s="6" t="s">
        <v>4</v>
      </c>
      <c r="F1501" s="27">
        <v>0</v>
      </c>
    </row>
    <row r="1502" spans="2:6" x14ac:dyDescent="0.25">
      <c r="B1502" s="6" t="s">
        <v>45</v>
      </c>
      <c r="C1502" s="6">
        <v>1985</v>
      </c>
      <c r="D1502" s="6" t="s">
        <v>24</v>
      </c>
      <c r="E1502" s="6" t="s">
        <v>4</v>
      </c>
      <c r="F1502" s="27">
        <v>7.1751943281797209E-2</v>
      </c>
    </row>
    <row r="1503" spans="2:6" x14ac:dyDescent="0.25">
      <c r="B1503" s="6" t="s">
        <v>45</v>
      </c>
      <c r="C1503" s="6">
        <v>1985</v>
      </c>
      <c r="D1503" s="6" t="s">
        <v>25</v>
      </c>
      <c r="E1503" s="6" t="s">
        <v>4</v>
      </c>
      <c r="F1503" s="27">
        <v>0.11360724352951226</v>
      </c>
    </row>
    <row r="1504" spans="2:6" x14ac:dyDescent="0.25">
      <c r="B1504" s="6" t="s">
        <v>45</v>
      </c>
      <c r="C1504" s="6">
        <v>1985</v>
      </c>
      <c r="D1504" s="6" t="s">
        <v>26</v>
      </c>
      <c r="E1504" s="6" t="s">
        <v>4</v>
      </c>
      <c r="F1504" s="27">
        <v>2.8871615272913643E-2</v>
      </c>
    </row>
    <row r="1505" spans="2:6" x14ac:dyDescent="0.25">
      <c r="B1505" s="6" t="s">
        <v>45</v>
      </c>
      <c r="C1505" s="6">
        <v>1985</v>
      </c>
      <c r="D1505" s="6" t="s">
        <v>27</v>
      </c>
      <c r="E1505" s="6" t="s">
        <v>4</v>
      </c>
      <c r="F1505" s="27">
        <v>0</v>
      </c>
    </row>
    <row r="1506" spans="2:6" x14ac:dyDescent="0.25">
      <c r="B1506" s="6" t="s">
        <v>45</v>
      </c>
      <c r="C1506" s="6">
        <v>1985</v>
      </c>
      <c r="D1506" s="6" t="s">
        <v>28</v>
      </c>
      <c r="E1506" s="6" t="s">
        <v>4</v>
      </c>
      <c r="F1506" s="27">
        <v>1.2898265994704023E-2</v>
      </c>
    </row>
    <row r="1507" spans="2:6" x14ac:dyDescent="0.25">
      <c r="B1507" s="6" t="s">
        <v>45</v>
      </c>
      <c r="C1507" s="6">
        <v>1985</v>
      </c>
      <c r="D1507" s="6" t="s">
        <v>29</v>
      </c>
      <c r="E1507" s="6" t="s">
        <v>4</v>
      </c>
      <c r="F1507" s="27">
        <v>0</v>
      </c>
    </row>
    <row r="1508" spans="2:6" x14ac:dyDescent="0.25">
      <c r="B1508" s="6" t="s">
        <v>45</v>
      </c>
      <c r="C1508" s="6">
        <v>1985</v>
      </c>
      <c r="D1508" s="6" t="s">
        <v>30</v>
      </c>
      <c r="E1508" s="6" t="s">
        <v>4</v>
      </c>
      <c r="F1508" s="27">
        <v>0</v>
      </c>
    </row>
    <row r="1509" spans="2:6" x14ac:dyDescent="0.25">
      <c r="B1509" s="6" t="s">
        <v>45</v>
      </c>
      <c r="C1509" s="6">
        <v>1985</v>
      </c>
      <c r="D1509" s="6" t="s">
        <v>31</v>
      </c>
      <c r="E1509" s="6" t="s">
        <v>4</v>
      </c>
      <c r="F1509" s="27">
        <v>0</v>
      </c>
    </row>
    <row r="1510" spans="2:6" x14ac:dyDescent="0.25">
      <c r="B1510" s="6" t="s">
        <v>45</v>
      </c>
      <c r="C1510" s="6">
        <v>1985</v>
      </c>
      <c r="D1510" s="6" t="s">
        <v>32</v>
      </c>
      <c r="E1510" s="6" t="s">
        <v>4</v>
      </c>
      <c r="F1510" s="27">
        <v>5.2105577859400355E-3</v>
      </c>
    </row>
    <row r="1511" spans="2:6" x14ac:dyDescent="0.25">
      <c r="B1511" s="6" t="s">
        <v>45</v>
      </c>
      <c r="C1511" s="6">
        <v>1984</v>
      </c>
      <c r="D1511" s="6" t="s">
        <v>7</v>
      </c>
      <c r="E1511" s="6" t="s">
        <v>3</v>
      </c>
      <c r="F1511" s="27">
        <v>7.8158780547877726E-2</v>
      </c>
    </row>
    <row r="1512" spans="2:6" x14ac:dyDescent="0.25">
      <c r="B1512" s="6" t="s">
        <v>45</v>
      </c>
      <c r="C1512" s="6">
        <v>1984</v>
      </c>
      <c r="D1512" s="6" t="s">
        <v>8</v>
      </c>
      <c r="E1512" s="6" t="s">
        <v>3</v>
      </c>
      <c r="F1512" s="27">
        <v>8.7217098601570842E-2</v>
      </c>
    </row>
    <row r="1513" spans="2:6" x14ac:dyDescent="0.25">
      <c r="B1513" s="6" t="s">
        <v>45</v>
      </c>
      <c r="C1513" s="6">
        <v>1984</v>
      </c>
      <c r="D1513" s="6" t="s">
        <v>9</v>
      </c>
      <c r="E1513" s="6" t="s">
        <v>3</v>
      </c>
      <c r="F1513" s="27">
        <v>6.4475520648039186E-2</v>
      </c>
    </row>
    <row r="1514" spans="2:6" x14ac:dyDescent="0.25">
      <c r="B1514" s="6" t="s">
        <v>45</v>
      </c>
      <c r="C1514" s="6">
        <v>1984</v>
      </c>
      <c r="D1514" s="6" t="s">
        <v>10</v>
      </c>
      <c r="E1514" s="6" t="s">
        <v>3</v>
      </c>
      <c r="F1514" s="27">
        <v>0.10741359021373252</v>
      </c>
    </row>
    <row r="1515" spans="2:6" x14ac:dyDescent="0.25">
      <c r="B1515" s="6" t="s">
        <v>45</v>
      </c>
      <c r="C1515" s="6">
        <v>1984</v>
      </c>
      <c r="D1515" s="6" t="s">
        <v>11</v>
      </c>
      <c r="E1515" s="6" t="s">
        <v>3</v>
      </c>
      <c r="F1515" s="27">
        <v>6.4037656331244353E-3</v>
      </c>
    </row>
    <row r="1516" spans="2:6" x14ac:dyDescent="0.25">
      <c r="B1516" s="6" t="s">
        <v>45</v>
      </c>
      <c r="C1516" s="6">
        <v>1984</v>
      </c>
      <c r="D1516" s="6" t="s">
        <v>12</v>
      </c>
      <c r="E1516" s="6" t="s">
        <v>3</v>
      </c>
      <c r="F1516" s="27">
        <v>0</v>
      </c>
    </row>
    <row r="1517" spans="2:6" x14ac:dyDescent="0.25">
      <c r="B1517" s="6" t="s">
        <v>45</v>
      </c>
      <c r="C1517" s="6">
        <v>1984</v>
      </c>
      <c r="D1517" s="6" t="s">
        <v>13</v>
      </c>
      <c r="E1517" s="6" t="s">
        <v>3</v>
      </c>
      <c r="F1517" s="27">
        <v>3.1881995566623793E-2</v>
      </c>
    </row>
    <row r="1518" spans="2:6" x14ac:dyDescent="0.25">
      <c r="B1518" s="6" t="s">
        <v>45</v>
      </c>
      <c r="C1518" s="6">
        <v>1984</v>
      </c>
      <c r="D1518" s="6" t="s">
        <v>14</v>
      </c>
      <c r="E1518" s="6" t="s">
        <v>3</v>
      </c>
      <c r="F1518" s="27">
        <v>0</v>
      </c>
    </row>
    <row r="1519" spans="2:6" x14ac:dyDescent="0.25">
      <c r="B1519" s="6" t="s">
        <v>45</v>
      </c>
      <c r="C1519" s="6">
        <v>1984</v>
      </c>
      <c r="D1519" s="6" t="s">
        <v>15</v>
      </c>
      <c r="E1519" s="6" t="s">
        <v>3</v>
      </c>
      <c r="F1519" s="27">
        <v>4.1597110095509156E-3</v>
      </c>
    </row>
    <row r="1520" spans="2:6" x14ac:dyDescent="0.25">
      <c r="B1520" s="6" t="s">
        <v>45</v>
      </c>
      <c r="C1520" s="6">
        <v>1984</v>
      </c>
      <c r="D1520" s="6" t="s">
        <v>16</v>
      </c>
      <c r="E1520" s="6" t="s">
        <v>3</v>
      </c>
      <c r="F1520" s="27">
        <v>0.14359212938890561</v>
      </c>
    </row>
    <row r="1521" spans="2:6" x14ac:dyDescent="0.25">
      <c r="B1521" s="6" t="s">
        <v>45</v>
      </c>
      <c r="C1521" s="6">
        <v>1984</v>
      </c>
      <c r="D1521" s="6" t="s">
        <v>17</v>
      </c>
      <c r="E1521" s="6" t="s">
        <v>3</v>
      </c>
      <c r="F1521" s="27">
        <v>4.0776114501518846E-3</v>
      </c>
    </row>
    <row r="1522" spans="2:6" x14ac:dyDescent="0.25">
      <c r="B1522" s="6" t="s">
        <v>45</v>
      </c>
      <c r="C1522" s="6">
        <v>1984</v>
      </c>
      <c r="D1522" s="6" t="s">
        <v>18</v>
      </c>
      <c r="E1522" s="6" t="s">
        <v>3</v>
      </c>
      <c r="F1522" s="27">
        <v>3.861415943734435E-2</v>
      </c>
    </row>
    <row r="1523" spans="2:6" x14ac:dyDescent="0.25">
      <c r="B1523" s="6" t="s">
        <v>45</v>
      </c>
      <c r="C1523" s="6">
        <v>1984</v>
      </c>
      <c r="D1523" s="6" t="s">
        <v>19</v>
      </c>
      <c r="E1523" s="6" t="s">
        <v>3</v>
      </c>
      <c r="F1523" s="27">
        <v>0.14088284392873759</v>
      </c>
    </row>
    <row r="1524" spans="2:6" x14ac:dyDescent="0.25">
      <c r="B1524" s="6" t="s">
        <v>45</v>
      </c>
      <c r="C1524" s="6">
        <v>1984</v>
      </c>
      <c r="D1524" s="6" t="s">
        <v>20</v>
      </c>
      <c r="E1524" s="6" t="s">
        <v>3</v>
      </c>
      <c r="F1524" s="27">
        <v>4.1788675734106891E-2</v>
      </c>
    </row>
    <row r="1525" spans="2:6" x14ac:dyDescent="0.25">
      <c r="B1525" s="6" t="s">
        <v>45</v>
      </c>
      <c r="C1525" s="6">
        <v>1984</v>
      </c>
      <c r="D1525" s="6" t="s">
        <v>21</v>
      </c>
      <c r="E1525" s="6" t="s">
        <v>3</v>
      </c>
      <c r="F1525" s="27">
        <v>0</v>
      </c>
    </row>
    <row r="1526" spans="2:6" x14ac:dyDescent="0.25">
      <c r="B1526" s="6" t="s">
        <v>45</v>
      </c>
      <c r="C1526" s="6">
        <v>1984</v>
      </c>
      <c r="D1526" s="6" t="s">
        <v>22</v>
      </c>
      <c r="E1526" s="6" t="s">
        <v>3</v>
      </c>
      <c r="F1526" s="27">
        <v>5.0409129471005169E-2</v>
      </c>
    </row>
    <row r="1527" spans="2:6" x14ac:dyDescent="0.25">
      <c r="B1527" s="6" t="s">
        <v>45</v>
      </c>
      <c r="C1527" s="6">
        <v>1984</v>
      </c>
      <c r="D1527" s="6" t="s">
        <v>23</v>
      </c>
      <c r="E1527" s="6" t="s">
        <v>3</v>
      </c>
      <c r="F1527" s="27">
        <v>0</v>
      </c>
    </row>
    <row r="1528" spans="2:6" x14ac:dyDescent="0.25">
      <c r="B1528" s="6" t="s">
        <v>45</v>
      </c>
      <c r="C1528" s="6">
        <v>1984</v>
      </c>
      <c r="D1528" s="6" t="s">
        <v>24</v>
      </c>
      <c r="E1528" s="6" t="s">
        <v>3</v>
      </c>
      <c r="F1528" s="27">
        <v>3.3414520675405707E-2</v>
      </c>
    </row>
    <row r="1529" spans="2:6" x14ac:dyDescent="0.25">
      <c r="B1529" s="6" t="s">
        <v>45</v>
      </c>
      <c r="C1529" s="6">
        <v>1984</v>
      </c>
      <c r="D1529" s="6" t="s">
        <v>25</v>
      </c>
      <c r="E1529" s="6" t="s">
        <v>3</v>
      </c>
      <c r="F1529" s="27">
        <v>9.986043074902165E-2</v>
      </c>
    </row>
    <row r="1530" spans="2:6" x14ac:dyDescent="0.25">
      <c r="B1530" s="6" t="s">
        <v>45</v>
      </c>
      <c r="C1530" s="6">
        <v>1984</v>
      </c>
      <c r="D1530" s="6" t="s">
        <v>26</v>
      </c>
      <c r="E1530" s="6" t="s">
        <v>3</v>
      </c>
      <c r="F1530" s="27">
        <v>5.5116170876549631E-2</v>
      </c>
    </row>
    <row r="1531" spans="2:6" x14ac:dyDescent="0.25">
      <c r="B1531" s="6" t="s">
        <v>45</v>
      </c>
      <c r="C1531" s="6">
        <v>1984</v>
      </c>
      <c r="D1531" s="6" t="s">
        <v>27</v>
      </c>
      <c r="E1531" s="6" t="s">
        <v>3</v>
      </c>
      <c r="F1531" s="27">
        <v>0</v>
      </c>
    </row>
    <row r="1532" spans="2:6" x14ac:dyDescent="0.25">
      <c r="B1532" s="6" t="s">
        <v>45</v>
      </c>
      <c r="C1532" s="6">
        <v>1984</v>
      </c>
      <c r="D1532" s="6" t="s">
        <v>28</v>
      </c>
      <c r="E1532" s="6" t="s">
        <v>3</v>
      </c>
      <c r="F1532" s="27">
        <v>0</v>
      </c>
    </row>
    <row r="1533" spans="2:6" x14ac:dyDescent="0.25">
      <c r="B1533" s="6" t="s">
        <v>45</v>
      </c>
      <c r="C1533" s="6">
        <v>1984</v>
      </c>
      <c r="D1533" s="6" t="s">
        <v>29</v>
      </c>
      <c r="E1533" s="6" t="s">
        <v>3</v>
      </c>
      <c r="F1533" s="27">
        <v>1.25338660682521E-2</v>
      </c>
    </row>
    <row r="1534" spans="2:6" x14ac:dyDescent="0.25">
      <c r="B1534" s="6" t="s">
        <v>45</v>
      </c>
      <c r="C1534" s="6">
        <v>1984</v>
      </c>
      <c r="D1534" s="6" t="s">
        <v>30</v>
      </c>
      <c r="E1534" s="6" t="s">
        <v>3</v>
      </c>
      <c r="F1534" s="27">
        <v>0</v>
      </c>
    </row>
    <row r="1535" spans="2:6" x14ac:dyDescent="0.25">
      <c r="B1535" s="6" t="s">
        <v>45</v>
      </c>
      <c r="C1535" s="6">
        <v>1984</v>
      </c>
      <c r="D1535" s="6" t="s">
        <v>31</v>
      </c>
      <c r="E1535" s="6" t="s">
        <v>3</v>
      </c>
      <c r="F1535" s="27">
        <v>0</v>
      </c>
    </row>
    <row r="1536" spans="2:6" x14ac:dyDescent="0.25">
      <c r="B1536" s="6" t="s">
        <v>45</v>
      </c>
      <c r="C1536" s="6">
        <v>1984</v>
      </c>
      <c r="D1536" s="6" t="s">
        <v>32</v>
      </c>
      <c r="E1536" s="6" t="s">
        <v>3</v>
      </c>
      <c r="F1536" s="27">
        <v>0</v>
      </c>
    </row>
    <row r="1537" spans="2:6" x14ac:dyDescent="0.25">
      <c r="B1537" s="6" t="s">
        <v>45</v>
      </c>
      <c r="C1537" s="6">
        <v>1984</v>
      </c>
      <c r="D1537" s="6" t="s">
        <v>7</v>
      </c>
      <c r="E1537" s="6" t="s">
        <v>4</v>
      </c>
      <c r="F1537" s="27">
        <v>8.9470548812271955E-2</v>
      </c>
    </row>
    <row r="1538" spans="2:6" x14ac:dyDescent="0.25">
      <c r="B1538" s="6" t="s">
        <v>45</v>
      </c>
      <c r="C1538" s="6">
        <v>1984</v>
      </c>
      <c r="D1538" s="6" t="s">
        <v>8</v>
      </c>
      <c r="E1538" s="6" t="s">
        <v>4</v>
      </c>
      <c r="F1538" s="27">
        <v>2.6249162260778912E-2</v>
      </c>
    </row>
    <row r="1539" spans="2:6" x14ac:dyDescent="0.25">
      <c r="B1539" s="6" t="s">
        <v>45</v>
      </c>
      <c r="C1539" s="6">
        <v>1984</v>
      </c>
      <c r="D1539" s="6" t="s">
        <v>9</v>
      </c>
      <c r="E1539" s="6" t="s">
        <v>4</v>
      </c>
      <c r="F1539" s="27">
        <v>5.998212822995011E-2</v>
      </c>
    </row>
    <row r="1540" spans="2:6" x14ac:dyDescent="0.25">
      <c r="B1540" s="6" t="s">
        <v>45</v>
      </c>
      <c r="C1540" s="6">
        <v>1984</v>
      </c>
      <c r="D1540" s="6" t="s">
        <v>10</v>
      </c>
      <c r="E1540" s="6" t="s">
        <v>4</v>
      </c>
      <c r="F1540" s="27">
        <v>1.3478293245960235E-2</v>
      </c>
    </row>
    <row r="1541" spans="2:6" x14ac:dyDescent="0.25">
      <c r="B1541" s="6" t="s">
        <v>45</v>
      </c>
      <c r="C1541" s="6">
        <v>1984</v>
      </c>
      <c r="D1541" s="6" t="s">
        <v>11</v>
      </c>
      <c r="E1541" s="6" t="s">
        <v>4</v>
      </c>
      <c r="F1541" s="27">
        <v>6.7875493335319087E-2</v>
      </c>
    </row>
    <row r="1542" spans="2:6" x14ac:dyDescent="0.25">
      <c r="B1542" s="6" t="s">
        <v>45</v>
      </c>
      <c r="C1542" s="6">
        <v>1984</v>
      </c>
      <c r="D1542" s="6" t="s">
        <v>12</v>
      </c>
      <c r="E1542" s="6" t="s">
        <v>4</v>
      </c>
      <c r="F1542" s="27">
        <v>5.8827909747561245E-3</v>
      </c>
    </row>
    <row r="1543" spans="2:6" x14ac:dyDescent="0.25">
      <c r="B1543" s="6" t="s">
        <v>45</v>
      </c>
      <c r="C1543" s="6">
        <v>1984</v>
      </c>
      <c r="D1543" s="6" t="s">
        <v>13</v>
      </c>
      <c r="E1543" s="6" t="s">
        <v>4</v>
      </c>
      <c r="F1543" s="27">
        <v>5.2125995978851737E-3</v>
      </c>
    </row>
    <row r="1544" spans="2:6" x14ac:dyDescent="0.25">
      <c r="B1544" s="6" t="s">
        <v>45</v>
      </c>
      <c r="C1544" s="6">
        <v>1984</v>
      </c>
      <c r="D1544" s="6" t="s">
        <v>14</v>
      </c>
      <c r="E1544" s="6" t="s">
        <v>4</v>
      </c>
      <c r="F1544" s="27">
        <v>2.9525653436592449E-2</v>
      </c>
    </row>
    <row r="1545" spans="2:6" x14ac:dyDescent="0.25">
      <c r="B1545" s="6" t="s">
        <v>45</v>
      </c>
      <c r="C1545" s="6">
        <v>1984</v>
      </c>
      <c r="D1545" s="6" t="s">
        <v>15</v>
      </c>
      <c r="E1545" s="6" t="s">
        <v>4</v>
      </c>
      <c r="F1545" s="27">
        <v>0</v>
      </c>
    </row>
    <row r="1546" spans="2:6" x14ac:dyDescent="0.25">
      <c r="B1546" s="6" t="s">
        <v>45</v>
      </c>
      <c r="C1546" s="6">
        <v>1984</v>
      </c>
      <c r="D1546" s="6" t="s">
        <v>16</v>
      </c>
      <c r="E1546" s="6" t="s">
        <v>4</v>
      </c>
      <c r="F1546" s="27">
        <v>0.11169856281182515</v>
      </c>
    </row>
    <row r="1547" spans="2:6" x14ac:dyDescent="0.25">
      <c r="B1547" s="6" t="s">
        <v>45</v>
      </c>
      <c r="C1547" s="6">
        <v>1984</v>
      </c>
      <c r="D1547" s="6" t="s">
        <v>17</v>
      </c>
      <c r="E1547" s="6" t="s">
        <v>4</v>
      </c>
      <c r="F1547" s="27">
        <v>0.14755380147442104</v>
      </c>
    </row>
    <row r="1548" spans="2:6" x14ac:dyDescent="0.25">
      <c r="B1548" s="6" t="s">
        <v>45</v>
      </c>
      <c r="C1548" s="6">
        <v>1984</v>
      </c>
      <c r="D1548" s="6" t="s">
        <v>18</v>
      </c>
      <c r="E1548" s="6" t="s">
        <v>4</v>
      </c>
      <c r="F1548" s="27">
        <v>9.0401370169037154E-2</v>
      </c>
    </row>
    <row r="1549" spans="2:6" x14ac:dyDescent="0.25">
      <c r="B1549" s="6" t="s">
        <v>45</v>
      </c>
      <c r="C1549" s="6">
        <v>1984</v>
      </c>
      <c r="D1549" s="6" t="s">
        <v>19</v>
      </c>
      <c r="E1549" s="6" t="s">
        <v>4</v>
      </c>
      <c r="F1549" s="27">
        <v>8.4593044902822254E-2</v>
      </c>
    </row>
    <row r="1550" spans="2:6" x14ac:dyDescent="0.25">
      <c r="B1550" s="6" t="s">
        <v>45</v>
      </c>
      <c r="C1550" s="6">
        <v>1984</v>
      </c>
      <c r="D1550" s="6" t="s">
        <v>20</v>
      </c>
      <c r="E1550" s="6" t="s">
        <v>4</v>
      </c>
      <c r="F1550" s="27">
        <v>5.5216322883312234E-2</v>
      </c>
    </row>
    <row r="1551" spans="2:6" x14ac:dyDescent="0.25">
      <c r="B1551" s="6" t="s">
        <v>45</v>
      </c>
      <c r="C1551" s="6">
        <v>1984</v>
      </c>
      <c r="D1551" s="6" t="s">
        <v>21</v>
      </c>
      <c r="E1551" s="6" t="s">
        <v>4</v>
      </c>
      <c r="F1551" s="27">
        <v>0</v>
      </c>
    </row>
    <row r="1552" spans="2:6" x14ac:dyDescent="0.25">
      <c r="B1552" s="6" t="s">
        <v>45</v>
      </c>
      <c r="C1552" s="6">
        <v>1984</v>
      </c>
      <c r="D1552" s="6" t="s">
        <v>22</v>
      </c>
      <c r="E1552" s="6" t="s">
        <v>4</v>
      </c>
      <c r="F1552" s="27">
        <v>7.5582694169335019E-3</v>
      </c>
    </row>
    <row r="1553" spans="2:6" x14ac:dyDescent="0.25">
      <c r="B1553" s="6" t="s">
        <v>45</v>
      </c>
      <c r="C1553" s="6">
        <v>1984</v>
      </c>
      <c r="D1553" s="6" t="s">
        <v>23</v>
      </c>
      <c r="E1553" s="6" t="s">
        <v>4</v>
      </c>
      <c r="F1553" s="27">
        <v>0</v>
      </c>
    </row>
    <row r="1554" spans="2:6" x14ac:dyDescent="0.25">
      <c r="B1554" s="6" t="s">
        <v>45</v>
      </c>
      <c r="C1554" s="6">
        <v>1984</v>
      </c>
      <c r="D1554" s="6" t="s">
        <v>24</v>
      </c>
      <c r="E1554" s="6" t="s">
        <v>4</v>
      </c>
      <c r="F1554" s="27">
        <v>6.2997989425869386E-2</v>
      </c>
    </row>
    <row r="1555" spans="2:6" x14ac:dyDescent="0.25">
      <c r="B1555" s="6" t="s">
        <v>45</v>
      </c>
      <c r="C1555" s="6">
        <v>1984</v>
      </c>
      <c r="D1555" s="6" t="s">
        <v>25</v>
      </c>
      <c r="E1555" s="6" t="s">
        <v>4</v>
      </c>
      <c r="F1555" s="27">
        <v>0.10265097922406732</v>
      </c>
    </row>
    <row r="1556" spans="2:6" x14ac:dyDescent="0.25">
      <c r="B1556" s="6" t="s">
        <v>45</v>
      </c>
      <c r="C1556" s="6">
        <v>1984</v>
      </c>
      <c r="D1556" s="6" t="s">
        <v>26</v>
      </c>
      <c r="E1556" s="6" t="s">
        <v>4</v>
      </c>
      <c r="F1556" s="27">
        <v>2.7291682180355947E-2</v>
      </c>
    </row>
    <row r="1557" spans="2:6" x14ac:dyDescent="0.25">
      <c r="B1557" s="6" t="s">
        <v>45</v>
      </c>
      <c r="C1557" s="6">
        <v>1984</v>
      </c>
      <c r="D1557" s="6" t="s">
        <v>27</v>
      </c>
      <c r="E1557" s="6" t="s">
        <v>4</v>
      </c>
      <c r="F1557" s="27">
        <v>0</v>
      </c>
    </row>
    <row r="1558" spans="2:6" x14ac:dyDescent="0.25">
      <c r="B1558" s="6" t="s">
        <v>45</v>
      </c>
      <c r="C1558" s="6">
        <v>1984</v>
      </c>
      <c r="D1558" s="6" t="s">
        <v>28</v>
      </c>
      <c r="E1558" s="6" t="s">
        <v>4</v>
      </c>
      <c r="F1558" s="27">
        <v>1.2361307617841984E-2</v>
      </c>
    </row>
    <row r="1559" spans="2:6" x14ac:dyDescent="0.25">
      <c r="B1559" s="6" t="s">
        <v>45</v>
      </c>
      <c r="C1559" s="6">
        <v>1984</v>
      </c>
      <c r="D1559" s="6" t="s">
        <v>29</v>
      </c>
      <c r="E1559" s="6" t="s">
        <v>4</v>
      </c>
      <c r="F1559" s="27">
        <v>0</v>
      </c>
    </row>
    <row r="1560" spans="2:6" x14ac:dyDescent="0.25">
      <c r="B1560" s="6" t="s">
        <v>45</v>
      </c>
      <c r="C1560" s="6">
        <v>1984</v>
      </c>
      <c r="D1560" s="6" t="s">
        <v>30</v>
      </c>
      <c r="E1560" s="6" t="s">
        <v>4</v>
      </c>
      <c r="F1560" s="27">
        <v>0</v>
      </c>
    </row>
    <row r="1561" spans="2:6" x14ac:dyDescent="0.25">
      <c r="B1561" s="6" t="s">
        <v>45</v>
      </c>
      <c r="C1561" s="6">
        <v>1984</v>
      </c>
      <c r="D1561" s="6" t="s">
        <v>31</v>
      </c>
      <c r="E1561" s="6" t="s">
        <v>4</v>
      </c>
      <c r="F1561" s="27">
        <v>0</v>
      </c>
    </row>
    <row r="1562" spans="2:6" x14ac:dyDescent="0.25">
      <c r="B1562" s="6" t="s">
        <v>45</v>
      </c>
      <c r="C1562" s="6">
        <v>1984</v>
      </c>
      <c r="D1562" s="6" t="s">
        <v>32</v>
      </c>
      <c r="E1562" s="6" t="s">
        <v>4</v>
      </c>
      <c r="F1562" s="27">
        <v>0</v>
      </c>
    </row>
    <row r="1563" spans="2:6" x14ac:dyDescent="0.25">
      <c r="B1563" s="6" t="s">
        <v>45</v>
      </c>
      <c r="C1563" s="6">
        <v>1983</v>
      </c>
      <c r="D1563" s="6" t="s">
        <v>7</v>
      </c>
      <c r="E1563" s="6" t="s">
        <v>3</v>
      </c>
      <c r="F1563" s="27">
        <v>8.7352592500155993E-2</v>
      </c>
    </row>
    <row r="1564" spans="2:6" x14ac:dyDescent="0.25">
      <c r="B1564" s="6" t="s">
        <v>45</v>
      </c>
      <c r="C1564" s="6">
        <v>1983</v>
      </c>
      <c r="D1564" s="6" t="s">
        <v>8</v>
      </c>
      <c r="E1564" s="6" t="s">
        <v>3</v>
      </c>
      <c r="F1564" s="27">
        <v>8.5979908903724964E-2</v>
      </c>
    </row>
    <row r="1565" spans="2:6" x14ac:dyDescent="0.25">
      <c r="B1565" s="6" t="s">
        <v>45</v>
      </c>
      <c r="C1565" s="6">
        <v>1983</v>
      </c>
      <c r="D1565" s="6" t="s">
        <v>9</v>
      </c>
      <c r="E1565" s="6" t="s">
        <v>3</v>
      </c>
      <c r="F1565" s="27">
        <v>6.8384600985836402E-2</v>
      </c>
    </row>
    <row r="1566" spans="2:6" x14ac:dyDescent="0.25">
      <c r="B1566" s="6" t="s">
        <v>45</v>
      </c>
      <c r="C1566" s="6">
        <v>1983</v>
      </c>
      <c r="D1566" s="6" t="s">
        <v>10</v>
      </c>
      <c r="E1566" s="6" t="s">
        <v>3</v>
      </c>
      <c r="F1566" s="27">
        <v>0.10238971735196856</v>
      </c>
    </row>
    <row r="1567" spans="2:6" x14ac:dyDescent="0.25">
      <c r="B1567" s="6" t="s">
        <v>45</v>
      </c>
      <c r="C1567" s="6">
        <v>1983</v>
      </c>
      <c r="D1567" s="6" t="s">
        <v>11</v>
      </c>
      <c r="E1567" s="6" t="s">
        <v>3</v>
      </c>
      <c r="F1567" s="27">
        <v>5.3347476134023835E-3</v>
      </c>
    </row>
    <row r="1568" spans="2:6" x14ac:dyDescent="0.25">
      <c r="B1568" s="6" t="s">
        <v>45</v>
      </c>
      <c r="C1568" s="6">
        <v>1983</v>
      </c>
      <c r="D1568" s="6" t="s">
        <v>12</v>
      </c>
      <c r="E1568" s="6" t="s">
        <v>3</v>
      </c>
      <c r="F1568" s="27">
        <v>0</v>
      </c>
    </row>
    <row r="1569" spans="2:6" x14ac:dyDescent="0.25">
      <c r="B1569" s="6" t="s">
        <v>45</v>
      </c>
      <c r="C1569" s="6">
        <v>1983</v>
      </c>
      <c r="D1569" s="6" t="s">
        <v>13</v>
      </c>
      <c r="E1569" s="6" t="s">
        <v>3</v>
      </c>
      <c r="F1569" s="27">
        <v>3.1977288325949961E-2</v>
      </c>
    </row>
    <row r="1570" spans="2:6" x14ac:dyDescent="0.25">
      <c r="B1570" s="6" t="s">
        <v>45</v>
      </c>
      <c r="C1570" s="6">
        <v>1983</v>
      </c>
      <c r="D1570" s="6" t="s">
        <v>14</v>
      </c>
      <c r="E1570" s="6" t="s">
        <v>3</v>
      </c>
      <c r="F1570" s="27">
        <v>0</v>
      </c>
    </row>
    <row r="1571" spans="2:6" x14ac:dyDescent="0.25">
      <c r="B1571" s="6" t="s">
        <v>45</v>
      </c>
      <c r="C1571" s="6">
        <v>1983</v>
      </c>
      <c r="D1571" s="6" t="s">
        <v>15</v>
      </c>
      <c r="E1571" s="6" t="s">
        <v>3</v>
      </c>
      <c r="F1571" s="27">
        <v>0</v>
      </c>
    </row>
    <row r="1572" spans="2:6" x14ac:dyDescent="0.25">
      <c r="B1572" s="6" t="s">
        <v>45</v>
      </c>
      <c r="C1572" s="6">
        <v>1983</v>
      </c>
      <c r="D1572" s="6" t="s">
        <v>16</v>
      </c>
      <c r="E1572" s="6" t="s">
        <v>3</v>
      </c>
      <c r="F1572" s="27">
        <v>0.14381980408061396</v>
      </c>
    </row>
    <row r="1573" spans="2:6" x14ac:dyDescent="0.25">
      <c r="B1573" s="6" t="s">
        <v>45</v>
      </c>
      <c r="C1573" s="6">
        <v>1983</v>
      </c>
      <c r="D1573" s="6" t="s">
        <v>17</v>
      </c>
      <c r="E1573" s="6" t="s">
        <v>3</v>
      </c>
      <c r="F1573" s="27">
        <v>3.525301054470581E-3</v>
      </c>
    </row>
    <row r="1574" spans="2:6" x14ac:dyDescent="0.25">
      <c r="B1574" s="6" t="s">
        <v>45</v>
      </c>
      <c r="C1574" s="6">
        <v>1983</v>
      </c>
      <c r="D1574" s="6" t="s">
        <v>18</v>
      </c>
      <c r="E1574" s="6" t="s">
        <v>3</v>
      </c>
      <c r="F1574" s="27">
        <v>4.3863480376864043E-2</v>
      </c>
    </row>
    <row r="1575" spans="2:6" x14ac:dyDescent="0.25">
      <c r="B1575" s="6" t="s">
        <v>45</v>
      </c>
      <c r="C1575" s="6">
        <v>1983</v>
      </c>
      <c r="D1575" s="6" t="s">
        <v>19</v>
      </c>
      <c r="E1575" s="6" t="s">
        <v>3</v>
      </c>
      <c r="F1575" s="27">
        <v>0.11876832844574781</v>
      </c>
    </row>
    <row r="1576" spans="2:6" x14ac:dyDescent="0.25">
      <c r="B1576" s="6" t="s">
        <v>45</v>
      </c>
      <c r="C1576" s="6">
        <v>1983</v>
      </c>
      <c r="D1576" s="6" t="s">
        <v>20</v>
      </c>
      <c r="E1576" s="6" t="s">
        <v>3</v>
      </c>
      <c r="F1576" s="27">
        <v>4.3052349160791162E-2</v>
      </c>
    </row>
    <row r="1577" spans="2:6" x14ac:dyDescent="0.25">
      <c r="B1577" s="6" t="s">
        <v>45</v>
      </c>
      <c r="C1577" s="6">
        <v>1983</v>
      </c>
      <c r="D1577" s="6" t="s">
        <v>21</v>
      </c>
      <c r="E1577" s="6" t="s">
        <v>3</v>
      </c>
      <c r="F1577" s="27">
        <v>0</v>
      </c>
    </row>
    <row r="1578" spans="2:6" x14ac:dyDescent="0.25">
      <c r="B1578" s="6" t="s">
        <v>45</v>
      </c>
      <c r="C1578" s="6">
        <v>1983</v>
      </c>
      <c r="D1578" s="6" t="s">
        <v>22</v>
      </c>
      <c r="E1578" s="6" t="s">
        <v>3</v>
      </c>
      <c r="F1578" s="27">
        <v>5.4657765021526174E-2</v>
      </c>
    </row>
    <row r="1579" spans="2:6" x14ac:dyDescent="0.25">
      <c r="B1579" s="6" t="s">
        <v>45</v>
      </c>
      <c r="C1579" s="6">
        <v>1983</v>
      </c>
      <c r="D1579" s="6" t="s">
        <v>23</v>
      </c>
      <c r="E1579" s="6" t="s">
        <v>3</v>
      </c>
      <c r="F1579" s="27">
        <v>0</v>
      </c>
    </row>
    <row r="1580" spans="2:6" x14ac:dyDescent="0.25">
      <c r="B1580" s="6" t="s">
        <v>45</v>
      </c>
      <c r="C1580" s="6">
        <v>1983</v>
      </c>
      <c r="D1580" s="6" t="s">
        <v>24</v>
      </c>
      <c r="E1580" s="6" t="s">
        <v>3</v>
      </c>
      <c r="F1580" s="27">
        <v>4.9697385661695889E-2</v>
      </c>
    </row>
    <row r="1581" spans="2:6" x14ac:dyDescent="0.25">
      <c r="B1581" s="6" t="s">
        <v>45</v>
      </c>
      <c r="C1581" s="6">
        <v>1983</v>
      </c>
      <c r="D1581" s="6" t="s">
        <v>25</v>
      </c>
      <c r="E1581" s="6" t="s">
        <v>3</v>
      </c>
      <c r="F1581" s="27">
        <v>9.6462220003743687E-2</v>
      </c>
    </row>
    <row r="1582" spans="2:6" x14ac:dyDescent="0.25">
      <c r="B1582" s="6" t="s">
        <v>45</v>
      </c>
      <c r="C1582" s="6">
        <v>1983</v>
      </c>
      <c r="D1582" s="6" t="s">
        <v>26</v>
      </c>
      <c r="E1582" s="6" t="s">
        <v>3</v>
      </c>
      <c r="F1582" s="27">
        <v>5.1850003119735449E-2</v>
      </c>
    </row>
    <row r="1583" spans="2:6" x14ac:dyDescent="0.25">
      <c r="B1583" s="6" t="s">
        <v>45</v>
      </c>
      <c r="C1583" s="6">
        <v>1983</v>
      </c>
      <c r="D1583" s="6" t="s">
        <v>27</v>
      </c>
      <c r="E1583" s="6" t="s">
        <v>3</v>
      </c>
      <c r="F1583" s="27">
        <v>0</v>
      </c>
    </row>
    <row r="1584" spans="2:6" x14ac:dyDescent="0.25">
      <c r="B1584" s="6" t="s">
        <v>45</v>
      </c>
      <c r="C1584" s="6">
        <v>1983</v>
      </c>
      <c r="D1584" s="6" t="s">
        <v>28</v>
      </c>
      <c r="E1584" s="6" t="s">
        <v>3</v>
      </c>
      <c r="F1584" s="27">
        <v>0</v>
      </c>
    </row>
    <row r="1585" spans="2:6" x14ac:dyDescent="0.25">
      <c r="B1585" s="6" t="s">
        <v>45</v>
      </c>
      <c r="C1585" s="6">
        <v>1983</v>
      </c>
      <c r="D1585" s="6" t="s">
        <v>29</v>
      </c>
      <c r="E1585" s="6" t="s">
        <v>3</v>
      </c>
      <c r="F1585" s="27">
        <v>1.2884507393773009E-2</v>
      </c>
    </row>
    <row r="1586" spans="2:6" x14ac:dyDescent="0.25">
      <c r="B1586" s="6" t="s">
        <v>45</v>
      </c>
      <c r="C1586" s="6">
        <v>1983</v>
      </c>
      <c r="D1586" s="6" t="s">
        <v>30</v>
      </c>
      <c r="E1586" s="6" t="s">
        <v>3</v>
      </c>
      <c r="F1586" s="27">
        <v>0</v>
      </c>
    </row>
    <row r="1587" spans="2:6" x14ac:dyDescent="0.25">
      <c r="B1587" s="6" t="s">
        <v>45</v>
      </c>
      <c r="C1587" s="6">
        <v>1983</v>
      </c>
      <c r="D1587" s="6" t="s">
        <v>31</v>
      </c>
      <c r="E1587" s="6" t="s">
        <v>3</v>
      </c>
      <c r="F1587" s="27">
        <v>0</v>
      </c>
    </row>
    <row r="1588" spans="2:6" x14ac:dyDescent="0.25">
      <c r="B1588" s="6" t="s">
        <v>45</v>
      </c>
      <c r="C1588" s="6">
        <v>1983</v>
      </c>
      <c r="D1588" s="6" t="s">
        <v>32</v>
      </c>
      <c r="E1588" s="6" t="s">
        <v>3</v>
      </c>
      <c r="F1588" s="27">
        <v>0</v>
      </c>
    </row>
    <row r="1589" spans="2:6" x14ac:dyDescent="0.25">
      <c r="B1589" s="6" t="s">
        <v>45</v>
      </c>
      <c r="C1589" s="6">
        <v>1983</v>
      </c>
      <c r="D1589" s="6" t="s">
        <v>7</v>
      </c>
      <c r="E1589" s="6" t="s">
        <v>4</v>
      </c>
      <c r="F1589" s="27">
        <v>0.13039591315453383</v>
      </c>
    </row>
    <row r="1590" spans="2:6" x14ac:dyDescent="0.25">
      <c r="B1590" s="6" t="s">
        <v>45</v>
      </c>
      <c r="C1590" s="6">
        <v>1983</v>
      </c>
      <c r="D1590" s="6" t="s">
        <v>8</v>
      </c>
      <c r="E1590" s="6" t="s">
        <v>4</v>
      </c>
      <c r="F1590" s="27">
        <v>3.2524478501489998E-2</v>
      </c>
    </row>
    <row r="1591" spans="2:6" x14ac:dyDescent="0.25">
      <c r="B1591" s="6" t="s">
        <v>45</v>
      </c>
      <c r="C1591" s="6">
        <v>1983</v>
      </c>
      <c r="D1591" s="6" t="s">
        <v>9</v>
      </c>
      <c r="E1591" s="6" t="s">
        <v>4</v>
      </c>
      <c r="F1591" s="27">
        <v>5.7002979991485736E-2</v>
      </c>
    </row>
    <row r="1592" spans="2:6" x14ac:dyDescent="0.25">
      <c r="B1592" s="6" t="s">
        <v>45</v>
      </c>
      <c r="C1592" s="6">
        <v>1983</v>
      </c>
      <c r="D1592" s="6" t="s">
        <v>10</v>
      </c>
      <c r="E1592" s="6" t="s">
        <v>4</v>
      </c>
      <c r="F1592" s="27">
        <v>1.1919965942954448E-2</v>
      </c>
    </row>
    <row r="1593" spans="2:6" x14ac:dyDescent="0.25">
      <c r="B1593" s="6" t="s">
        <v>45</v>
      </c>
      <c r="C1593" s="6">
        <v>1983</v>
      </c>
      <c r="D1593" s="6" t="s">
        <v>11</v>
      </c>
      <c r="E1593" s="6" t="s">
        <v>4</v>
      </c>
      <c r="F1593" s="27">
        <v>6.8114091102596849E-2</v>
      </c>
    </row>
    <row r="1594" spans="2:6" x14ac:dyDescent="0.25">
      <c r="B1594" s="6" t="s">
        <v>45</v>
      </c>
      <c r="C1594" s="6">
        <v>1983</v>
      </c>
      <c r="D1594" s="6" t="s">
        <v>12</v>
      </c>
      <c r="E1594" s="6" t="s">
        <v>4</v>
      </c>
      <c r="F1594" s="27">
        <v>8.2162622392507444E-3</v>
      </c>
    </row>
    <row r="1595" spans="2:6" x14ac:dyDescent="0.25">
      <c r="B1595" s="6" t="s">
        <v>45</v>
      </c>
      <c r="C1595" s="6">
        <v>1983</v>
      </c>
      <c r="D1595" s="6" t="s">
        <v>13</v>
      </c>
      <c r="E1595" s="6" t="s">
        <v>4</v>
      </c>
      <c r="F1595" s="27">
        <v>0</v>
      </c>
    </row>
    <row r="1596" spans="2:6" x14ac:dyDescent="0.25">
      <c r="B1596" s="6" t="s">
        <v>45</v>
      </c>
      <c r="C1596" s="6">
        <v>1983</v>
      </c>
      <c r="D1596" s="6" t="s">
        <v>14</v>
      </c>
      <c r="E1596" s="6" t="s">
        <v>4</v>
      </c>
      <c r="F1596" s="27">
        <v>2.3925074499787143E-2</v>
      </c>
    </row>
    <row r="1597" spans="2:6" x14ac:dyDescent="0.25">
      <c r="B1597" s="6" t="s">
        <v>45</v>
      </c>
      <c r="C1597" s="6">
        <v>1983</v>
      </c>
      <c r="D1597" s="6" t="s">
        <v>15</v>
      </c>
      <c r="E1597" s="6" t="s">
        <v>4</v>
      </c>
      <c r="F1597" s="27">
        <v>0</v>
      </c>
    </row>
    <row r="1598" spans="2:6" x14ac:dyDescent="0.25">
      <c r="B1598" s="6" t="s">
        <v>45</v>
      </c>
      <c r="C1598" s="6">
        <v>1983</v>
      </c>
      <c r="D1598" s="6" t="s">
        <v>16</v>
      </c>
      <c r="E1598" s="6" t="s">
        <v>4</v>
      </c>
      <c r="F1598" s="27">
        <v>0.10391656023839932</v>
      </c>
    </row>
    <row r="1599" spans="2:6" x14ac:dyDescent="0.25">
      <c r="B1599" s="6" t="s">
        <v>45</v>
      </c>
      <c r="C1599" s="6">
        <v>1983</v>
      </c>
      <c r="D1599" s="6" t="s">
        <v>17</v>
      </c>
      <c r="E1599" s="6" t="s">
        <v>4</v>
      </c>
      <c r="F1599" s="27">
        <v>0.12877820349084718</v>
      </c>
    </row>
    <row r="1600" spans="2:6" x14ac:dyDescent="0.25">
      <c r="B1600" s="6" t="s">
        <v>45</v>
      </c>
      <c r="C1600" s="6">
        <v>1983</v>
      </c>
      <c r="D1600" s="6" t="s">
        <v>18</v>
      </c>
      <c r="E1600" s="6" t="s">
        <v>4</v>
      </c>
      <c r="F1600" s="27">
        <v>8.8420604512558537E-2</v>
      </c>
    </row>
    <row r="1601" spans="2:6" x14ac:dyDescent="0.25">
      <c r="B1601" s="6" t="s">
        <v>45</v>
      </c>
      <c r="C1601" s="6">
        <v>1983</v>
      </c>
      <c r="D1601" s="6" t="s">
        <v>19</v>
      </c>
      <c r="E1601" s="6" t="s">
        <v>4</v>
      </c>
      <c r="F1601" s="27">
        <v>6.8326947637292468E-2</v>
      </c>
    </row>
    <row r="1602" spans="2:6" x14ac:dyDescent="0.25">
      <c r="B1602" s="6" t="s">
        <v>45</v>
      </c>
      <c r="C1602" s="6">
        <v>1983</v>
      </c>
      <c r="D1602" s="6" t="s">
        <v>20</v>
      </c>
      <c r="E1602" s="6" t="s">
        <v>4</v>
      </c>
      <c r="F1602" s="27">
        <v>5.7811834823329078E-2</v>
      </c>
    </row>
    <row r="1603" spans="2:6" x14ac:dyDescent="0.25">
      <c r="B1603" s="6" t="s">
        <v>45</v>
      </c>
      <c r="C1603" s="6">
        <v>1983</v>
      </c>
      <c r="D1603" s="6" t="s">
        <v>21</v>
      </c>
      <c r="E1603" s="6" t="s">
        <v>4</v>
      </c>
      <c r="F1603" s="27">
        <v>3.6611323967645805E-3</v>
      </c>
    </row>
    <row r="1604" spans="2:6" x14ac:dyDescent="0.25">
      <c r="B1604" s="6" t="s">
        <v>45</v>
      </c>
      <c r="C1604" s="6">
        <v>1983</v>
      </c>
      <c r="D1604" s="6" t="s">
        <v>22</v>
      </c>
      <c r="E1604" s="6" t="s">
        <v>4</v>
      </c>
      <c r="F1604" s="27">
        <v>3.5759897828863347E-3</v>
      </c>
    </row>
    <row r="1605" spans="2:6" x14ac:dyDescent="0.25">
      <c r="B1605" s="6" t="s">
        <v>45</v>
      </c>
      <c r="C1605" s="6">
        <v>1983</v>
      </c>
      <c r="D1605" s="6" t="s">
        <v>23</v>
      </c>
      <c r="E1605" s="6" t="s">
        <v>4</v>
      </c>
      <c r="F1605" s="27">
        <v>0</v>
      </c>
    </row>
    <row r="1606" spans="2:6" x14ac:dyDescent="0.25">
      <c r="B1606" s="6" t="s">
        <v>45</v>
      </c>
      <c r="C1606" s="6">
        <v>1983</v>
      </c>
      <c r="D1606" s="6" t="s">
        <v>24</v>
      </c>
      <c r="E1606" s="6" t="s">
        <v>4</v>
      </c>
      <c r="F1606" s="27">
        <v>7.6500638569604082E-2</v>
      </c>
    </row>
    <row r="1607" spans="2:6" x14ac:dyDescent="0.25">
      <c r="B1607" s="6" t="s">
        <v>45</v>
      </c>
      <c r="C1607" s="6">
        <v>1983</v>
      </c>
      <c r="D1607" s="6" t="s">
        <v>25</v>
      </c>
      <c r="E1607" s="6" t="s">
        <v>4</v>
      </c>
      <c r="F1607" s="27">
        <v>0.10391656023839932</v>
      </c>
    </row>
    <row r="1608" spans="2:6" x14ac:dyDescent="0.25">
      <c r="B1608" s="6" t="s">
        <v>45</v>
      </c>
      <c r="C1608" s="6">
        <v>1983</v>
      </c>
      <c r="D1608" s="6" t="s">
        <v>26</v>
      </c>
      <c r="E1608" s="6" t="s">
        <v>4</v>
      </c>
      <c r="F1608" s="27">
        <v>2.0689655172413793E-2</v>
      </c>
    </row>
    <row r="1609" spans="2:6" x14ac:dyDescent="0.25">
      <c r="B1609" s="6" t="s">
        <v>45</v>
      </c>
      <c r="C1609" s="6">
        <v>1983</v>
      </c>
      <c r="D1609" s="6" t="s">
        <v>27</v>
      </c>
      <c r="E1609" s="6" t="s">
        <v>4</v>
      </c>
      <c r="F1609" s="27">
        <v>0</v>
      </c>
    </row>
    <row r="1610" spans="2:6" x14ac:dyDescent="0.25">
      <c r="B1610" s="6" t="s">
        <v>45</v>
      </c>
      <c r="C1610" s="6">
        <v>1983</v>
      </c>
      <c r="D1610" s="6" t="s">
        <v>28</v>
      </c>
      <c r="E1610" s="6" t="s">
        <v>4</v>
      </c>
      <c r="F1610" s="27">
        <v>8.2162622392507444E-3</v>
      </c>
    </row>
    <row r="1611" spans="2:6" x14ac:dyDescent="0.25">
      <c r="B1611" s="6" t="s">
        <v>45</v>
      </c>
      <c r="C1611" s="6">
        <v>1983</v>
      </c>
      <c r="D1611" s="6" t="s">
        <v>29</v>
      </c>
      <c r="E1611" s="6" t="s">
        <v>4</v>
      </c>
      <c r="F1611" s="27">
        <v>0</v>
      </c>
    </row>
    <row r="1612" spans="2:6" x14ac:dyDescent="0.25">
      <c r="B1612" s="6" t="s">
        <v>45</v>
      </c>
      <c r="C1612" s="6">
        <v>1983</v>
      </c>
      <c r="D1612" s="6" t="s">
        <v>30</v>
      </c>
      <c r="E1612" s="6" t="s">
        <v>4</v>
      </c>
      <c r="F1612" s="27">
        <v>0</v>
      </c>
    </row>
    <row r="1613" spans="2:6" x14ac:dyDescent="0.25">
      <c r="B1613" s="6" t="s">
        <v>45</v>
      </c>
      <c r="C1613" s="6">
        <v>1983</v>
      </c>
      <c r="D1613" s="6" t="s">
        <v>31</v>
      </c>
      <c r="E1613" s="6" t="s">
        <v>4</v>
      </c>
      <c r="F1613" s="27">
        <v>0</v>
      </c>
    </row>
    <row r="1614" spans="2:6" x14ac:dyDescent="0.25">
      <c r="B1614" s="6" t="s">
        <v>45</v>
      </c>
      <c r="C1614" s="6">
        <v>1983</v>
      </c>
      <c r="D1614" s="6" t="s">
        <v>32</v>
      </c>
      <c r="E1614" s="6" t="s">
        <v>4</v>
      </c>
      <c r="F1614" s="27">
        <v>4.0868454661558114E-3</v>
      </c>
    </row>
    <row r="1615" spans="2:6" x14ac:dyDescent="0.25">
      <c r="B1615" s="6" t="s">
        <v>45</v>
      </c>
      <c r="C1615" s="6">
        <v>1982</v>
      </c>
      <c r="D1615" s="6" t="s">
        <v>7</v>
      </c>
      <c r="E1615" s="6" t="s">
        <v>3</v>
      </c>
      <c r="F1615" s="27">
        <v>0.1203588337901819</v>
      </c>
    </row>
    <row r="1616" spans="2:6" x14ac:dyDescent="0.25">
      <c r="B1616" s="6" t="s">
        <v>45</v>
      </c>
      <c r="C1616" s="6">
        <v>1982</v>
      </c>
      <c r="D1616" s="6" t="s">
        <v>8</v>
      </c>
      <c r="E1616" s="6" t="s">
        <v>3</v>
      </c>
      <c r="F1616" s="27">
        <v>4.6598554697233986E-2</v>
      </c>
    </row>
    <row r="1617" spans="2:6" x14ac:dyDescent="0.25">
      <c r="B1617" s="6" t="s">
        <v>45</v>
      </c>
      <c r="C1617" s="6">
        <v>1982</v>
      </c>
      <c r="D1617" s="6" t="s">
        <v>9</v>
      </c>
      <c r="E1617" s="6" t="s">
        <v>3</v>
      </c>
      <c r="F1617" s="27">
        <v>7.2483179666085223E-2</v>
      </c>
    </row>
    <row r="1618" spans="2:6" x14ac:dyDescent="0.25">
      <c r="B1618" s="6" t="s">
        <v>45</v>
      </c>
      <c r="C1618" s="6">
        <v>1982</v>
      </c>
      <c r="D1618" s="6" t="s">
        <v>10</v>
      </c>
      <c r="E1618" s="6" t="s">
        <v>3</v>
      </c>
      <c r="F1618" s="27">
        <v>9.7807126837777231E-2</v>
      </c>
    </row>
    <row r="1619" spans="2:6" x14ac:dyDescent="0.25">
      <c r="B1619" s="6" t="s">
        <v>45</v>
      </c>
      <c r="C1619" s="6">
        <v>1982</v>
      </c>
      <c r="D1619" s="6" t="s">
        <v>11</v>
      </c>
      <c r="E1619" s="6" t="s">
        <v>3</v>
      </c>
      <c r="F1619" s="27">
        <v>5.7002242711188637E-3</v>
      </c>
    </row>
    <row r="1620" spans="2:6" x14ac:dyDescent="0.25">
      <c r="B1620" s="6" t="s">
        <v>45</v>
      </c>
      <c r="C1620" s="6">
        <v>1982</v>
      </c>
      <c r="D1620" s="6" t="s">
        <v>12</v>
      </c>
      <c r="E1620" s="6" t="s">
        <v>3</v>
      </c>
      <c r="F1620" s="27">
        <v>0</v>
      </c>
    </row>
    <row r="1621" spans="2:6" x14ac:dyDescent="0.25">
      <c r="B1621" s="6" t="s">
        <v>45</v>
      </c>
      <c r="C1621" s="6">
        <v>1982</v>
      </c>
      <c r="D1621" s="6" t="s">
        <v>13</v>
      </c>
      <c r="E1621" s="6" t="s">
        <v>3</v>
      </c>
      <c r="F1621" s="27">
        <v>3.2332419636182406E-2</v>
      </c>
    </row>
    <row r="1622" spans="2:6" x14ac:dyDescent="0.25">
      <c r="B1622" s="6" t="s">
        <v>45</v>
      </c>
      <c r="C1622" s="6">
        <v>1982</v>
      </c>
      <c r="D1622" s="6" t="s">
        <v>14</v>
      </c>
      <c r="E1622" s="6" t="s">
        <v>3</v>
      </c>
      <c r="F1622" s="27">
        <v>0</v>
      </c>
    </row>
    <row r="1623" spans="2:6" x14ac:dyDescent="0.25">
      <c r="B1623" s="6" t="s">
        <v>45</v>
      </c>
      <c r="C1623" s="6">
        <v>1982</v>
      </c>
      <c r="D1623" s="6" t="s">
        <v>15</v>
      </c>
      <c r="E1623" s="6" t="s">
        <v>3</v>
      </c>
      <c r="F1623" s="27">
        <v>4.6100174433092453E-3</v>
      </c>
    </row>
    <row r="1624" spans="2:6" x14ac:dyDescent="0.25">
      <c r="B1624" s="6" t="s">
        <v>45</v>
      </c>
      <c r="C1624" s="6">
        <v>1982</v>
      </c>
      <c r="D1624" s="6" t="s">
        <v>16</v>
      </c>
      <c r="E1624" s="6" t="s">
        <v>3</v>
      </c>
      <c r="F1624" s="27">
        <v>0.12272614004485423</v>
      </c>
    </row>
    <row r="1625" spans="2:6" x14ac:dyDescent="0.25">
      <c r="B1625" s="6" t="s">
        <v>45</v>
      </c>
      <c r="C1625" s="6">
        <v>1982</v>
      </c>
      <c r="D1625" s="6" t="s">
        <v>17</v>
      </c>
      <c r="E1625" s="6" t="s">
        <v>3</v>
      </c>
      <c r="F1625" s="27">
        <v>2.9591328183403939E-3</v>
      </c>
    </row>
    <row r="1626" spans="2:6" x14ac:dyDescent="0.25">
      <c r="B1626" s="6" t="s">
        <v>45</v>
      </c>
      <c r="C1626" s="6">
        <v>1982</v>
      </c>
      <c r="D1626" s="6" t="s">
        <v>18</v>
      </c>
      <c r="E1626" s="6" t="s">
        <v>3</v>
      </c>
      <c r="F1626" s="27">
        <v>3.9185148268128585E-2</v>
      </c>
    </row>
    <row r="1627" spans="2:6" x14ac:dyDescent="0.25">
      <c r="B1627" s="6" t="s">
        <v>45</v>
      </c>
      <c r="C1627" s="6">
        <v>1982</v>
      </c>
      <c r="D1627" s="6" t="s">
        <v>19</v>
      </c>
      <c r="E1627" s="6" t="s">
        <v>3</v>
      </c>
      <c r="F1627" s="27">
        <v>0.13562172937951658</v>
      </c>
    </row>
    <row r="1628" spans="2:6" x14ac:dyDescent="0.25">
      <c r="B1628" s="6" t="s">
        <v>45</v>
      </c>
      <c r="C1628" s="6">
        <v>1982</v>
      </c>
      <c r="D1628" s="6" t="s">
        <v>20</v>
      </c>
      <c r="E1628" s="6" t="s">
        <v>3</v>
      </c>
      <c r="F1628" s="27">
        <v>4.5819835534512833E-2</v>
      </c>
    </row>
    <row r="1629" spans="2:6" x14ac:dyDescent="0.25">
      <c r="B1629" s="6" t="s">
        <v>45</v>
      </c>
      <c r="C1629" s="6">
        <v>1982</v>
      </c>
      <c r="D1629" s="6" t="s">
        <v>21</v>
      </c>
      <c r="E1629" s="6" t="s">
        <v>3</v>
      </c>
      <c r="F1629" s="27">
        <v>0</v>
      </c>
    </row>
    <row r="1630" spans="2:6" x14ac:dyDescent="0.25">
      <c r="B1630" s="6" t="s">
        <v>45</v>
      </c>
      <c r="C1630" s="6">
        <v>1982</v>
      </c>
      <c r="D1630" s="6" t="s">
        <v>22</v>
      </c>
      <c r="E1630" s="6" t="s">
        <v>3</v>
      </c>
      <c r="F1630" s="27">
        <v>5.1457762272614005E-2</v>
      </c>
    </row>
    <row r="1631" spans="2:6" x14ac:dyDescent="0.25">
      <c r="B1631" s="6" t="s">
        <v>45</v>
      </c>
      <c r="C1631" s="6">
        <v>1982</v>
      </c>
      <c r="D1631" s="6" t="s">
        <v>23</v>
      </c>
      <c r="E1631" s="6" t="s">
        <v>3</v>
      </c>
      <c r="F1631" s="27">
        <v>0</v>
      </c>
    </row>
    <row r="1632" spans="2:6" x14ac:dyDescent="0.25">
      <c r="B1632" s="6" t="s">
        <v>45</v>
      </c>
      <c r="C1632" s="6">
        <v>1982</v>
      </c>
      <c r="D1632" s="6" t="s">
        <v>24</v>
      </c>
      <c r="E1632" s="6" t="s">
        <v>3</v>
      </c>
      <c r="F1632" s="27">
        <v>5.15200598056317E-2</v>
      </c>
    </row>
    <row r="1633" spans="2:6" x14ac:dyDescent="0.25">
      <c r="B1633" s="6" t="s">
        <v>45</v>
      </c>
      <c r="C1633" s="6">
        <v>1982</v>
      </c>
      <c r="D1633" s="6" t="s">
        <v>25</v>
      </c>
      <c r="E1633" s="6" t="s">
        <v>3</v>
      </c>
      <c r="F1633" s="27">
        <v>0.10182531771741839</v>
      </c>
    </row>
    <row r="1634" spans="2:6" x14ac:dyDescent="0.25">
      <c r="B1634" s="6" t="s">
        <v>45</v>
      </c>
      <c r="C1634" s="6">
        <v>1982</v>
      </c>
      <c r="D1634" s="6" t="s">
        <v>26</v>
      </c>
      <c r="E1634" s="6" t="s">
        <v>3</v>
      </c>
      <c r="F1634" s="27">
        <v>5.4323448791427857E-2</v>
      </c>
    </row>
    <row r="1635" spans="2:6" x14ac:dyDescent="0.25">
      <c r="B1635" s="6" t="s">
        <v>45</v>
      </c>
      <c r="C1635" s="6">
        <v>1982</v>
      </c>
      <c r="D1635" s="6" t="s">
        <v>27</v>
      </c>
      <c r="E1635" s="6" t="s">
        <v>3</v>
      </c>
      <c r="F1635" s="27">
        <v>0</v>
      </c>
    </row>
    <row r="1636" spans="2:6" x14ac:dyDescent="0.25">
      <c r="B1636" s="6" t="s">
        <v>45</v>
      </c>
      <c r="C1636" s="6">
        <v>1982</v>
      </c>
      <c r="D1636" s="6" t="s">
        <v>28</v>
      </c>
      <c r="E1636" s="6" t="s">
        <v>3</v>
      </c>
      <c r="F1636" s="27">
        <v>0</v>
      </c>
    </row>
    <row r="1637" spans="2:6" x14ac:dyDescent="0.25">
      <c r="B1637" s="6" t="s">
        <v>45</v>
      </c>
      <c r="C1637" s="6">
        <v>1982</v>
      </c>
      <c r="D1637" s="6" t="s">
        <v>29</v>
      </c>
      <c r="E1637" s="6" t="s">
        <v>3</v>
      </c>
      <c r="F1637" s="27">
        <v>1.4671069025666584E-2</v>
      </c>
    </row>
    <row r="1638" spans="2:6" x14ac:dyDescent="0.25">
      <c r="B1638" s="6" t="s">
        <v>45</v>
      </c>
      <c r="C1638" s="6">
        <v>1982</v>
      </c>
      <c r="D1638" s="6" t="s">
        <v>30</v>
      </c>
      <c r="E1638" s="6" t="s">
        <v>3</v>
      </c>
      <c r="F1638" s="27">
        <v>0</v>
      </c>
    </row>
    <row r="1639" spans="2:6" x14ac:dyDescent="0.25">
      <c r="B1639" s="6" t="s">
        <v>45</v>
      </c>
      <c r="C1639" s="6">
        <v>1982</v>
      </c>
      <c r="D1639" s="6" t="s">
        <v>31</v>
      </c>
      <c r="E1639" s="6" t="s">
        <v>3</v>
      </c>
      <c r="F1639" s="27">
        <v>0</v>
      </c>
    </row>
    <row r="1640" spans="2:6" x14ac:dyDescent="0.25">
      <c r="B1640" s="6" t="s">
        <v>45</v>
      </c>
      <c r="C1640" s="6">
        <v>1982</v>
      </c>
      <c r="D1640" s="6" t="s">
        <v>32</v>
      </c>
      <c r="E1640" s="6" t="s">
        <v>3</v>
      </c>
      <c r="F1640" s="27">
        <v>0</v>
      </c>
    </row>
    <row r="1641" spans="2:6" x14ac:dyDescent="0.25">
      <c r="B1641" s="6" t="s">
        <v>45</v>
      </c>
      <c r="C1641" s="6">
        <v>1982</v>
      </c>
      <c r="D1641" s="6" t="s">
        <v>7</v>
      </c>
      <c r="E1641" s="6" t="s">
        <v>4</v>
      </c>
      <c r="F1641" s="27">
        <v>9.4361433403262404E-2</v>
      </c>
    </row>
    <row r="1642" spans="2:6" x14ac:dyDescent="0.25">
      <c r="B1642" s="6" t="s">
        <v>45</v>
      </c>
      <c r="C1642" s="6">
        <v>1982</v>
      </c>
      <c r="D1642" s="6" t="s">
        <v>8</v>
      </c>
      <c r="E1642" s="6" t="s">
        <v>4</v>
      </c>
      <c r="F1642" s="27">
        <v>3.4165346577043287E-2</v>
      </c>
    </row>
    <row r="1643" spans="2:6" x14ac:dyDescent="0.25">
      <c r="B1643" s="6" t="s">
        <v>45</v>
      </c>
      <c r="C1643" s="6">
        <v>1982</v>
      </c>
      <c r="D1643" s="6" t="s">
        <v>9</v>
      </c>
      <c r="E1643" s="6" t="s">
        <v>4</v>
      </c>
      <c r="F1643" s="27">
        <v>5.4416234961681721E-2</v>
      </c>
    </row>
    <row r="1644" spans="2:6" x14ac:dyDescent="0.25">
      <c r="B1644" s="6" t="s">
        <v>45</v>
      </c>
      <c r="C1644" s="6">
        <v>1982</v>
      </c>
      <c r="D1644" s="6" t="s">
        <v>10</v>
      </c>
      <c r="E1644" s="6" t="s">
        <v>4</v>
      </c>
      <c r="F1644" s="27">
        <v>2.1021535299910091E-2</v>
      </c>
    </row>
    <row r="1645" spans="2:6" x14ac:dyDescent="0.25">
      <c r="B1645" s="6" t="s">
        <v>45</v>
      </c>
      <c r="C1645" s="6">
        <v>1982</v>
      </c>
      <c r="D1645" s="6" t="s">
        <v>11</v>
      </c>
      <c r="E1645" s="6" t="s">
        <v>4</v>
      </c>
      <c r="F1645" s="27">
        <v>6.3278674487305731E-2</v>
      </c>
    </row>
    <row r="1646" spans="2:6" x14ac:dyDescent="0.25">
      <c r="B1646" s="6" t="s">
        <v>45</v>
      </c>
      <c r="C1646" s="6">
        <v>1982</v>
      </c>
      <c r="D1646" s="6" t="s">
        <v>12</v>
      </c>
      <c r="E1646" s="6" t="s">
        <v>4</v>
      </c>
      <c r="F1646" s="27">
        <v>7.0642633899901525E-3</v>
      </c>
    </row>
    <row r="1647" spans="2:6" x14ac:dyDescent="0.25">
      <c r="B1647" s="6" t="s">
        <v>45</v>
      </c>
      <c r="C1647" s="6">
        <v>1982</v>
      </c>
      <c r="D1647" s="6" t="s">
        <v>13</v>
      </c>
      <c r="E1647" s="6" t="s">
        <v>4</v>
      </c>
      <c r="F1647" s="27">
        <v>0</v>
      </c>
    </row>
    <row r="1648" spans="2:6" x14ac:dyDescent="0.25">
      <c r="B1648" s="6" t="s">
        <v>45</v>
      </c>
      <c r="C1648" s="6">
        <v>1982</v>
      </c>
      <c r="D1648" s="6" t="s">
        <v>14</v>
      </c>
      <c r="E1648" s="6" t="s">
        <v>4</v>
      </c>
      <c r="F1648" s="27">
        <v>1.9694310056942246E-2</v>
      </c>
    </row>
    <row r="1649" spans="2:6" x14ac:dyDescent="0.25">
      <c r="B1649" s="6" t="s">
        <v>45</v>
      </c>
      <c r="C1649" s="6">
        <v>1982</v>
      </c>
      <c r="D1649" s="6" t="s">
        <v>15</v>
      </c>
      <c r="E1649" s="6" t="s">
        <v>4</v>
      </c>
      <c r="F1649" s="27">
        <v>0</v>
      </c>
    </row>
    <row r="1650" spans="2:6" x14ac:dyDescent="0.25">
      <c r="B1650" s="6" t="s">
        <v>45</v>
      </c>
      <c r="C1650" s="6">
        <v>1982</v>
      </c>
      <c r="D1650" s="6" t="s">
        <v>16</v>
      </c>
      <c r="E1650" s="6" t="s">
        <v>4</v>
      </c>
      <c r="F1650" s="27">
        <v>9.2777325855204013E-2</v>
      </c>
    </row>
    <row r="1651" spans="2:6" x14ac:dyDescent="0.25">
      <c r="B1651" s="6" t="s">
        <v>45</v>
      </c>
      <c r="C1651" s="6">
        <v>1982</v>
      </c>
      <c r="D1651" s="6" t="s">
        <v>17</v>
      </c>
      <c r="E1651" s="6" t="s">
        <v>4</v>
      </c>
      <c r="F1651" s="27">
        <v>0.16770133150661473</v>
      </c>
    </row>
    <row r="1652" spans="2:6" x14ac:dyDescent="0.25">
      <c r="B1652" s="6" t="s">
        <v>45</v>
      </c>
      <c r="C1652" s="6">
        <v>1982</v>
      </c>
      <c r="D1652" s="6" t="s">
        <v>18</v>
      </c>
      <c r="E1652" s="6" t="s">
        <v>4</v>
      </c>
      <c r="F1652" s="27">
        <v>5.9639508498522925E-2</v>
      </c>
    </row>
    <row r="1653" spans="2:6" x14ac:dyDescent="0.25">
      <c r="B1653" s="6" t="s">
        <v>45</v>
      </c>
      <c r="C1653" s="6">
        <v>1982</v>
      </c>
      <c r="D1653" s="6" t="s">
        <v>19</v>
      </c>
      <c r="E1653" s="6" t="s">
        <v>4</v>
      </c>
      <c r="F1653" s="27">
        <v>9.6416491843986818E-2</v>
      </c>
    </row>
    <row r="1654" spans="2:6" x14ac:dyDescent="0.25">
      <c r="B1654" s="6" t="s">
        <v>45</v>
      </c>
      <c r="C1654" s="6">
        <v>1982</v>
      </c>
      <c r="D1654" s="6" t="s">
        <v>20</v>
      </c>
      <c r="E1654" s="6" t="s">
        <v>4</v>
      </c>
      <c r="F1654" s="27">
        <v>6.4648713447788678E-2</v>
      </c>
    </row>
    <row r="1655" spans="2:6" x14ac:dyDescent="0.25">
      <c r="B1655" s="6" t="s">
        <v>45</v>
      </c>
      <c r="C1655" s="6">
        <v>1982</v>
      </c>
      <c r="D1655" s="6" t="s">
        <v>21</v>
      </c>
      <c r="E1655" s="6" t="s">
        <v>4</v>
      </c>
      <c r="F1655" s="27">
        <v>0</v>
      </c>
    </row>
    <row r="1656" spans="2:6" x14ac:dyDescent="0.25">
      <c r="B1656" s="6" t="s">
        <v>45</v>
      </c>
      <c r="C1656" s="6">
        <v>1982</v>
      </c>
      <c r="D1656" s="6" t="s">
        <v>22</v>
      </c>
      <c r="E1656" s="6" t="s">
        <v>4</v>
      </c>
      <c r="F1656" s="27">
        <v>8.0061651753221726E-3</v>
      </c>
    </row>
    <row r="1657" spans="2:6" x14ac:dyDescent="0.25">
      <c r="B1657" s="6" t="s">
        <v>45</v>
      </c>
      <c r="C1657" s="6">
        <v>1982</v>
      </c>
      <c r="D1657" s="6" t="s">
        <v>23</v>
      </c>
      <c r="E1657" s="6" t="s">
        <v>4</v>
      </c>
      <c r="F1657" s="27">
        <v>0</v>
      </c>
    </row>
    <row r="1658" spans="2:6" x14ac:dyDescent="0.25">
      <c r="B1658" s="6" t="s">
        <v>45</v>
      </c>
      <c r="C1658" s="6">
        <v>1982</v>
      </c>
      <c r="D1658" s="6" t="s">
        <v>24</v>
      </c>
      <c r="E1658" s="6" t="s">
        <v>4</v>
      </c>
      <c r="F1658" s="27">
        <v>7.4453054758744697E-2</v>
      </c>
    </row>
    <row r="1659" spans="2:6" x14ac:dyDescent="0.25">
      <c r="B1659" s="6" t="s">
        <v>45</v>
      </c>
      <c r="C1659" s="6">
        <v>1982</v>
      </c>
      <c r="D1659" s="6" t="s">
        <v>25</v>
      </c>
      <c r="E1659" s="6" t="s">
        <v>4</v>
      </c>
      <c r="F1659" s="27">
        <v>9.9327824635013065E-2</v>
      </c>
    </row>
    <row r="1660" spans="2:6" x14ac:dyDescent="0.25">
      <c r="B1660" s="6" t="s">
        <v>45</v>
      </c>
      <c r="C1660" s="6">
        <v>1982</v>
      </c>
      <c r="D1660" s="6" t="s">
        <v>26</v>
      </c>
      <c r="E1660" s="6" t="s">
        <v>4</v>
      </c>
      <c r="F1660" s="27">
        <v>2.6073553966690928E-2</v>
      </c>
    </row>
    <row r="1661" spans="2:6" x14ac:dyDescent="0.25">
      <c r="B1661" s="6" t="s">
        <v>45</v>
      </c>
      <c r="C1661" s="6">
        <v>1982</v>
      </c>
      <c r="D1661" s="6" t="s">
        <v>27</v>
      </c>
      <c r="E1661" s="6" t="s">
        <v>4</v>
      </c>
      <c r="F1661" s="27">
        <v>0</v>
      </c>
    </row>
    <row r="1662" spans="2:6" x14ac:dyDescent="0.25">
      <c r="B1662" s="6" t="s">
        <v>45</v>
      </c>
      <c r="C1662" s="6">
        <v>1982</v>
      </c>
      <c r="D1662" s="6" t="s">
        <v>28</v>
      </c>
      <c r="E1662" s="6" t="s">
        <v>4</v>
      </c>
      <c r="F1662" s="27">
        <v>1.2715674101982275E-2</v>
      </c>
    </row>
    <row r="1663" spans="2:6" x14ac:dyDescent="0.25">
      <c r="B1663" s="6" t="s">
        <v>45</v>
      </c>
      <c r="C1663" s="6">
        <v>1982</v>
      </c>
      <c r="D1663" s="6" t="s">
        <v>29</v>
      </c>
      <c r="E1663" s="6" t="s">
        <v>4</v>
      </c>
      <c r="F1663" s="27">
        <v>0</v>
      </c>
    </row>
    <row r="1664" spans="2:6" x14ac:dyDescent="0.25">
      <c r="B1664" s="6" t="s">
        <v>45</v>
      </c>
      <c r="C1664" s="6">
        <v>1982</v>
      </c>
      <c r="D1664" s="6" t="s">
        <v>30</v>
      </c>
      <c r="E1664" s="6" t="s">
        <v>4</v>
      </c>
      <c r="F1664" s="27">
        <v>0</v>
      </c>
    </row>
    <row r="1665" spans="2:6" x14ac:dyDescent="0.25">
      <c r="B1665" s="6" t="s">
        <v>45</v>
      </c>
      <c r="C1665" s="6">
        <v>1982</v>
      </c>
      <c r="D1665" s="6" t="s">
        <v>31</v>
      </c>
      <c r="E1665" s="6" t="s">
        <v>4</v>
      </c>
      <c r="F1665" s="27">
        <v>0</v>
      </c>
    </row>
    <row r="1666" spans="2:6" x14ac:dyDescent="0.25">
      <c r="B1666" s="6" t="s">
        <v>45</v>
      </c>
      <c r="C1666" s="6">
        <v>1982</v>
      </c>
      <c r="D1666" s="6" t="s">
        <v>32</v>
      </c>
      <c r="E1666" s="6" t="s">
        <v>4</v>
      </c>
      <c r="F1666" s="27">
        <v>4.2385580339940913E-3</v>
      </c>
    </row>
    <row r="1667" spans="2:6" x14ac:dyDescent="0.25">
      <c r="B1667" s="6" t="s">
        <v>45</v>
      </c>
      <c r="C1667" s="6">
        <v>1981</v>
      </c>
      <c r="D1667" s="6" t="s">
        <v>7</v>
      </c>
      <c r="E1667" s="6" t="s">
        <v>3</v>
      </c>
      <c r="F1667" s="27">
        <v>0.12041819652747526</v>
      </c>
    </row>
    <row r="1668" spans="2:6" x14ac:dyDescent="0.25">
      <c r="B1668" s="6" t="s">
        <v>45</v>
      </c>
      <c r="C1668" s="6">
        <v>1981</v>
      </c>
      <c r="D1668" s="6" t="s">
        <v>8</v>
      </c>
      <c r="E1668" s="6" t="s">
        <v>3</v>
      </c>
      <c r="F1668" s="27">
        <v>7.6793826622689645E-2</v>
      </c>
    </row>
    <row r="1669" spans="2:6" x14ac:dyDescent="0.25">
      <c r="B1669" s="6" t="s">
        <v>45</v>
      </c>
      <c r="C1669" s="6">
        <v>1981</v>
      </c>
      <c r="D1669" s="6" t="s">
        <v>9</v>
      </c>
      <c r="E1669" s="6" t="s">
        <v>3</v>
      </c>
      <c r="F1669" s="27">
        <v>3.0960233990914184E-2</v>
      </c>
    </row>
    <row r="1670" spans="2:6" x14ac:dyDescent="0.25">
      <c r="B1670" s="6" t="s">
        <v>45</v>
      </c>
      <c r="C1670" s="6">
        <v>1981</v>
      </c>
      <c r="D1670" s="6" t="s">
        <v>10</v>
      </c>
      <c r="E1670" s="6" t="s">
        <v>3</v>
      </c>
      <c r="F1670" s="27">
        <v>0.11064783122782998</v>
      </c>
    </row>
    <row r="1671" spans="2:6" x14ac:dyDescent="0.25">
      <c r="B1671" s="6" t="s">
        <v>45</v>
      </c>
      <c r="C1671" s="6">
        <v>1981</v>
      </c>
      <c r="D1671" s="6" t="s">
        <v>11</v>
      </c>
      <c r="E1671" s="6" t="s">
        <v>3</v>
      </c>
      <c r="F1671" s="27">
        <v>2.6137282967203931E-3</v>
      </c>
    </row>
    <row r="1672" spans="2:6" x14ac:dyDescent="0.25">
      <c r="B1672" s="6" t="s">
        <v>45</v>
      </c>
      <c r="C1672" s="6">
        <v>1981</v>
      </c>
      <c r="D1672" s="6" t="s">
        <v>12</v>
      </c>
      <c r="E1672" s="6" t="s">
        <v>3</v>
      </c>
      <c r="F1672" s="27">
        <v>0</v>
      </c>
    </row>
    <row r="1673" spans="2:6" x14ac:dyDescent="0.25">
      <c r="B1673" s="6" t="s">
        <v>45</v>
      </c>
      <c r="C1673" s="6">
        <v>1981</v>
      </c>
      <c r="D1673" s="6" t="s">
        <v>13</v>
      </c>
      <c r="E1673" s="6" t="s">
        <v>3</v>
      </c>
      <c r="F1673" s="27">
        <v>3.6156574771298772E-2</v>
      </c>
    </row>
    <row r="1674" spans="2:6" x14ac:dyDescent="0.25">
      <c r="B1674" s="6" t="s">
        <v>45</v>
      </c>
      <c r="C1674" s="6">
        <v>1981</v>
      </c>
      <c r="D1674" s="6" t="s">
        <v>14</v>
      </c>
      <c r="E1674" s="6" t="s">
        <v>3</v>
      </c>
      <c r="F1674" s="27">
        <v>0</v>
      </c>
    </row>
    <row r="1675" spans="2:6" x14ac:dyDescent="0.25">
      <c r="B1675" s="6" t="s">
        <v>45</v>
      </c>
      <c r="C1675" s="6">
        <v>1981</v>
      </c>
      <c r="D1675" s="6" t="s">
        <v>15</v>
      </c>
      <c r="E1675" s="6" t="s">
        <v>3</v>
      </c>
      <c r="F1675" s="27">
        <v>5.7253096023399093E-3</v>
      </c>
    </row>
    <row r="1676" spans="2:6" x14ac:dyDescent="0.25">
      <c r="B1676" s="6" t="s">
        <v>45</v>
      </c>
      <c r="C1676" s="6">
        <v>1981</v>
      </c>
      <c r="D1676" s="6" t="s">
        <v>16</v>
      </c>
      <c r="E1676" s="6" t="s">
        <v>3</v>
      </c>
      <c r="F1676" s="27">
        <v>0.13099757296658163</v>
      </c>
    </row>
    <row r="1677" spans="2:6" x14ac:dyDescent="0.25">
      <c r="B1677" s="6" t="s">
        <v>45</v>
      </c>
      <c r="C1677" s="6">
        <v>1981</v>
      </c>
      <c r="D1677" s="6" t="s">
        <v>17</v>
      </c>
      <c r="E1677" s="6" t="s">
        <v>3</v>
      </c>
      <c r="F1677" s="27">
        <v>3.1115813056195158E-3</v>
      </c>
    </row>
    <row r="1678" spans="2:6" x14ac:dyDescent="0.25">
      <c r="B1678" s="6" t="s">
        <v>45</v>
      </c>
      <c r="C1678" s="6">
        <v>1981</v>
      </c>
      <c r="D1678" s="6" t="s">
        <v>18</v>
      </c>
      <c r="E1678" s="6" t="s">
        <v>3</v>
      </c>
      <c r="F1678" s="27">
        <v>4.4806770800921027E-2</v>
      </c>
    </row>
    <row r="1679" spans="2:6" x14ac:dyDescent="0.25">
      <c r="B1679" s="6" t="s">
        <v>45</v>
      </c>
      <c r="C1679" s="6">
        <v>1981</v>
      </c>
      <c r="D1679" s="6" t="s">
        <v>19</v>
      </c>
      <c r="E1679" s="6" t="s">
        <v>3</v>
      </c>
      <c r="F1679" s="27">
        <v>0.13669176675586533</v>
      </c>
    </row>
    <row r="1680" spans="2:6" x14ac:dyDescent="0.25">
      <c r="B1680" s="6" t="s">
        <v>45</v>
      </c>
      <c r="C1680" s="6">
        <v>1981</v>
      </c>
      <c r="D1680" s="6" t="s">
        <v>20</v>
      </c>
      <c r="E1680" s="6" t="s">
        <v>3</v>
      </c>
      <c r="F1680" s="27">
        <v>4.6829298649573713E-2</v>
      </c>
    </row>
    <row r="1681" spans="2:6" x14ac:dyDescent="0.25">
      <c r="B1681" s="6" t="s">
        <v>45</v>
      </c>
      <c r="C1681" s="6">
        <v>1981</v>
      </c>
      <c r="D1681" s="6" t="s">
        <v>21</v>
      </c>
      <c r="E1681" s="6" t="s">
        <v>3</v>
      </c>
      <c r="F1681" s="27">
        <v>0</v>
      </c>
    </row>
    <row r="1682" spans="2:6" x14ac:dyDescent="0.25">
      <c r="B1682" s="6" t="s">
        <v>45</v>
      </c>
      <c r="C1682" s="6">
        <v>1981</v>
      </c>
      <c r="D1682" s="6" t="s">
        <v>22</v>
      </c>
      <c r="E1682" s="6" t="s">
        <v>3</v>
      </c>
      <c r="F1682" s="27">
        <v>6.0862530337917727E-2</v>
      </c>
    </row>
    <row r="1683" spans="2:6" x14ac:dyDescent="0.25">
      <c r="B1683" s="6" t="s">
        <v>45</v>
      </c>
      <c r="C1683" s="6">
        <v>1981</v>
      </c>
      <c r="D1683" s="6" t="s">
        <v>23</v>
      </c>
      <c r="E1683" s="6" t="s">
        <v>3</v>
      </c>
      <c r="F1683" s="27">
        <v>0</v>
      </c>
    </row>
    <row r="1684" spans="2:6" x14ac:dyDescent="0.25">
      <c r="B1684" s="6" t="s">
        <v>45</v>
      </c>
      <c r="C1684" s="6">
        <v>1981</v>
      </c>
      <c r="D1684" s="6" t="s">
        <v>24</v>
      </c>
      <c r="E1684" s="6" t="s">
        <v>3</v>
      </c>
      <c r="F1684" s="27">
        <v>3.2111519073993407E-2</v>
      </c>
    </row>
    <row r="1685" spans="2:6" x14ac:dyDescent="0.25">
      <c r="B1685" s="6" t="s">
        <v>45</v>
      </c>
      <c r="C1685" s="6">
        <v>1981</v>
      </c>
      <c r="D1685" s="6" t="s">
        <v>25</v>
      </c>
      <c r="E1685" s="6" t="s">
        <v>3</v>
      </c>
      <c r="F1685" s="27">
        <v>9.8948285518700607E-2</v>
      </c>
    </row>
    <row r="1686" spans="2:6" x14ac:dyDescent="0.25">
      <c r="B1686" s="6" t="s">
        <v>45</v>
      </c>
      <c r="C1686" s="6">
        <v>1981</v>
      </c>
      <c r="D1686" s="6" t="s">
        <v>26</v>
      </c>
      <c r="E1686" s="6" t="s">
        <v>3</v>
      </c>
      <c r="F1686" s="27">
        <v>5.0843238533822888E-2</v>
      </c>
    </row>
    <row r="1687" spans="2:6" x14ac:dyDescent="0.25">
      <c r="B1687" s="6" t="s">
        <v>45</v>
      </c>
      <c r="C1687" s="6">
        <v>1981</v>
      </c>
      <c r="D1687" s="6" t="s">
        <v>27</v>
      </c>
      <c r="E1687" s="6" t="s">
        <v>3</v>
      </c>
      <c r="F1687" s="27">
        <v>0</v>
      </c>
    </row>
    <row r="1688" spans="2:6" x14ac:dyDescent="0.25">
      <c r="B1688" s="6" t="s">
        <v>45</v>
      </c>
      <c r="C1688" s="6">
        <v>1981</v>
      </c>
      <c r="D1688" s="6" t="s">
        <v>28</v>
      </c>
      <c r="E1688" s="6" t="s">
        <v>3</v>
      </c>
      <c r="F1688" s="27">
        <v>0</v>
      </c>
    </row>
    <row r="1689" spans="2:6" x14ac:dyDescent="0.25">
      <c r="B1689" s="6" t="s">
        <v>45</v>
      </c>
      <c r="C1689" s="6">
        <v>1981</v>
      </c>
      <c r="D1689" s="6" t="s">
        <v>29</v>
      </c>
      <c r="E1689" s="6" t="s">
        <v>3</v>
      </c>
      <c r="F1689" s="27">
        <v>1.1481735017736014E-2</v>
      </c>
    </row>
    <row r="1690" spans="2:6" x14ac:dyDescent="0.25">
      <c r="B1690" s="6" t="s">
        <v>45</v>
      </c>
      <c r="C1690" s="6">
        <v>1981</v>
      </c>
      <c r="D1690" s="6" t="s">
        <v>30</v>
      </c>
      <c r="E1690" s="6" t="s">
        <v>3</v>
      </c>
      <c r="F1690" s="27">
        <v>0</v>
      </c>
    </row>
    <row r="1691" spans="2:6" x14ac:dyDescent="0.25">
      <c r="B1691" s="6" t="s">
        <v>45</v>
      </c>
      <c r="C1691" s="6">
        <v>1981</v>
      </c>
      <c r="D1691" s="6" t="s">
        <v>31</v>
      </c>
      <c r="E1691" s="6" t="s">
        <v>3</v>
      </c>
      <c r="F1691" s="27">
        <v>0</v>
      </c>
    </row>
    <row r="1692" spans="2:6" x14ac:dyDescent="0.25">
      <c r="B1692" s="6" t="s">
        <v>45</v>
      </c>
      <c r="C1692" s="6">
        <v>1981</v>
      </c>
      <c r="D1692" s="6" t="s">
        <v>32</v>
      </c>
      <c r="E1692" s="6" t="s">
        <v>3</v>
      </c>
      <c r="F1692" s="27">
        <v>0</v>
      </c>
    </row>
    <row r="1693" spans="2:6" x14ac:dyDescent="0.25">
      <c r="B1693" s="6" t="s">
        <v>45</v>
      </c>
      <c r="C1693" s="6">
        <v>1981</v>
      </c>
      <c r="D1693" s="6" t="s">
        <v>7</v>
      </c>
      <c r="E1693" s="6" t="s">
        <v>4</v>
      </c>
      <c r="F1693" s="27">
        <v>0.12468343744723957</v>
      </c>
    </row>
    <row r="1694" spans="2:6" x14ac:dyDescent="0.25">
      <c r="B1694" s="6" t="s">
        <v>45</v>
      </c>
      <c r="C1694" s="6">
        <v>1981</v>
      </c>
      <c r="D1694" s="6" t="s">
        <v>8</v>
      </c>
      <c r="E1694" s="6" t="s">
        <v>4</v>
      </c>
      <c r="F1694" s="27">
        <v>3.8367381394563568E-2</v>
      </c>
    </row>
    <row r="1695" spans="2:6" x14ac:dyDescent="0.25">
      <c r="B1695" s="6" t="s">
        <v>45</v>
      </c>
      <c r="C1695" s="6">
        <v>1981</v>
      </c>
      <c r="D1695" s="6" t="s">
        <v>9</v>
      </c>
      <c r="E1695" s="6" t="s">
        <v>4</v>
      </c>
      <c r="F1695" s="27">
        <v>4.9468174911362482E-2</v>
      </c>
    </row>
    <row r="1696" spans="2:6" x14ac:dyDescent="0.25">
      <c r="B1696" s="6" t="s">
        <v>45</v>
      </c>
      <c r="C1696" s="6">
        <v>1981</v>
      </c>
      <c r="D1696" s="6" t="s">
        <v>10</v>
      </c>
      <c r="E1696" s="6" t="s">
        <v>4</v>
      </c>
      <c r="F1696" s="27">
        <v>2.5240587540097923E-2</v>
      </c>
    </row>
    <row r="1697" spans="2:6" x14ac:dyDescent="0.25">
      <c r="B1697" s="6" t="s">
        <v>45</v>
      </c>
      <c r="C1697" s="6">
        <v>1981</v>
      </c>
      <c r="D1697" s="6" t="s">
        <v>11</v>
      </c>
      <c r="E1697" s="6" t="s">
        <v>4</v>
      </c>
      <c r="F1697" s="27">
        <v>5.9851426641904439E-2</v>
      </c>
    </row>
    <row r="1698" spans="2:6" x14ac:dyDescent="0.25">
      <c r="B1698" s="6" t="s">
        <v>45</v>
      </c>
      <c r="C1698" s="6">
        <v>1981</v>
      </c>
      <c r="D1698" s="6" t="s">
        <v>12</v>
      </c>
      <c r="E1698" s="6" t="s">
        <v>4</v>
      </c>
      <c r="F1698" s="27">
        <v>7.8929596488266085E-3</v>
      </c>
    </row>
    <row r="1699" spans="2:6" x14ac:dyDescent="0.25">
      <c r="B1699" s="6" t="s">
        <v>45</v>
      </c>
      <c r="C1699" s="6">
        <v>1981</v>
      </c>
      <c r="D1699" s="6" t="s">
        <v>13</v>
      </c>
      <c r="E1699" s="6" t="s">
        <v>4</v>
      </c>
      <c r="F1699" s="27">
        <v>0</v>
      </c>
    </row>
    <row r="1700" spans="2:6" x14ac:dyDescent="0.25">
      <c r="B1700" s="6" t="s">
        <v>45</v>
      </c>
      <c r="C1700" s="6">
        <v>1981</v>
      </c>
      <c r="D1700" s="6" t="s">
        <v>14</v>
      </c>
      <c r="E1700" s="6" t="s">
        <v>4</v>
      </c>
      <c r="F1700" s="27">
        <v>1.5448252574708762E-2</v>
      </c>
    </row>
    <row r="1701" spans="2:6" x14ac:dyDescent="0.25">
      <c r="B1701" s="6" t="s">
        <v>45</v>
      </c>
      <c r="C1701" s="6">
        <v>1981</v>
      </c>
      <c r="D1701" s="6" t="s">
        <v>15</v>
      </c>
      <c r="E1701" s="6" t="s">
        <v>4</v>
      </c>
      <c r="F1701" s="27">
        <v>0</v>
      </c>
    </row>
    <row r="1702" spans="2:6" x14ac:dyDescent="0.25">
      <c r="B1702" s="6" t="s">
        <v>45</v>
      </c>
      <c r="C1702" s="6">
        <v>1981</v>
      </c>
      <c r="D1702" s="6" t="s">
        <v>16</v>
      </c>
      <c r="E1702" s="6" t="s">
        <v>4</v>
      </c>
      <c r="F1702" s="27">
        <v>6.8672969778828294E-2</v>
      </c>
    </row>
    <row r="1703" spans="2:6" x14ac:dyDescent="0.25">
      <c r="B1703" s="6" t="s">
        <v>45</v>
      </c>
      <c r="C1703" s="6">
        <v>1981</v>
      </c>
      <c r="D1703" s="6" t="s">
        <v>17</v>
      </c>
      <c r="E1703" s="6" t="s">
        <v>4</v>
      </c>
      <c r="F1703" s="27">
        <v>0.14257977376329561</v>
      </c>
    </row>
    <row r="1704" spans="2:6" x14ac:dyDescent="0.25">
      <c r="B1704" s="6" t="s">
        <v>45</v>
      </c>
      <c r="C1704" s="6">
        <v>1981</v>
      </c>
      <c r="D1704" s="6" t="s">
        <v>18</v>
      </c>
      <c r="E1704" s="6" t="s">
        <v>4</v>
      </c>
      <c r="F1704" s="27">
        <v>6.6098261016376836E-2</v>
      </c>
    </row>
    <row r="1705" spans="2:6" x14ac:dyDescent="0.25">
      <c r="B1705" s="6" t="s">
        <v>45</v>
      </c>
      <c r="C1705" s="6">
        <v>1981</v>
      </c>
      <c r="D1705" s="6" t="s">
        <v>19</v>
      </c>
      <c r="E1705" s="6" t="s">
        <v>4</v>
      </c>
      <c r="F1705" s="27">
        <v>9.8767516461252744E-2</v>
      </c>
    </row>
    <row r="1706" spans="2:6" x14ac:dyDescent="0.25">
      <c r="B1706" s="6" t="s">
        <v>45</v>
      </c>
      <c r="C1706" s="6">
        <v>1981</v>
      </c>
      <c r="D1706" s="6" t="s">
        <v>20</v>
      </c>
      <c r="E1706" s="6" t="s">
        <v>4</v>
      </c>
      <c r="F1706" s="27">
        <v>6.2004052000675332E-2</v>
      </c>
    </row>
    <row r="1707" spans="2:6" x14ac:dyDescent="0.25">
      <c r="B1707" s="6" t="s">
        <v>45</v>
      </c>
      <c r="C1707" s="6">
        <v>1981</v>
      </c>
      <c r="D1707" s="6" t="s">
        <v>21</v>
      </c>
      <c r="E1707" s="6" t="s">
        <v>4</v>
      </c>
      <c r="F1707" s="27">
        <v>3.9253756542292758E-3</v>
      </c>
    </row>
    <row r="1708" spans="2:6" x14ac:dyDescent="0.25">
      <c r="B1708" s="6" t="s">
        <v>45</v>
      </c>
      <c r="C1708" s="6">
        <v>1981</v>
      </c>
      <c r="D1708" s="6" t="s">
        <v>22</v>
      </c>
      <c r="E1708" s="6" t="s">
        <v>4</v>
      </c>
      <c r="F1708" s="27">
        <v>3.6299172716528784E-3</v>
      </c>
    </row>
    <row r="1709" spans="2:6" x14ac:dyDescent="0.25">
      <c r="B1709" s="6" t="s">
        <v>45</v>
      </c>
      <c r="C1709" s="6">
        <v>1981</v>
      </c>
      <c r="D1709" s="6" t="s">
        <v>23</v>
      </c>
      <c r="E1709" s="6" t="s">
        <v>4</v>
      </c>
      <c r="F1709" s="27">
        <v>0</v>
      </c>
    </row>
    <row r="1710" spans="2:6" x14ac:dyDescent="0.25">
      <c r="B1710" s="6" t="s">
        <v>45</v>
      </c>
      <c r="C1710" s="6">
        <v>1981</v>
      </c>
      <c r="D1710" s="6" t="s">
        <v>24</v>
      </c>
      <c r="E1710" s="6" t="s">
        <v>4</v>
      </c>
      <c r="F1710" s="27">
        <v>8.2010805335134218E-2</v>
      </c>
    </row>
    <row r="1711" spans="2:6" x14ac:dyDescent="0.25">
      <c r="B1711" s="6" t="s">
        <v>45</v>
      </c>
      <c r="C1711" s="6">
        <v>1981</v>
      </c>
      <c r="D1711" s="6" t="s">
        <v>25</v>
      </c>
      <c r="E1711" s="6" t="s">
        <v>4</v>
      </c>
      <c r="F1711" s="27">
        <v>0.10315718385953064</v>
      </c>
    </row>
    <row r="1712" spans="2:6" x14ac:dyDescent="0.25">
      <c r="B1712" s="6" t="s">
        <v>45</v>
      </c>
      <c r="C1712" s="6">
        <v>1981</v>
      </c>
      <c r="D1712" s="6" t="s">
        <v>26</v>
      </c>
      <c r="E1712" s="6" t="s">
        <v>4</v>
      </c>
      <c r="F1712" s="27">
        <v>3.2753672125612018E-2</v>
      </c>
    </row>
    <row r="1713" spans="2:6" x14ac:dyDescent="0.25">
      <c r="B1713" s="6" t="s">
        <v>45</v>
      </c>
      <c r="C1713" s="6">
        <v>1981</v>
      </c>
      <c r="D1713" s="6" t="s">
        <v>27</v>
      </c>
      <c r="E1713" s="6" t="s">
        <v>4</v>
      </c>
      <c r="F1713" s="27">
        <v>0</v>
      </c>
    </row>
    <row r="1714" spans="2:6" x14ac:dyDescent="0.25">
      <c r="B1714" s="6" t="s">
        <v>45</v>
      </c>
      <c r="C1714" s="6">
        <v>1981</v>
      </c>
      <c r="D1714" s="6" t="s">
        <v>28</v>
      </c>
      <c r="E1714" s="6" t="s">
        <v>4</v>
      </c>
      <c r="F1714" s="27">
        <v>1.135404355900726E-2</v>
      </c>
    </row>
    <row r="1715" spans="2:6" x14ac:dyDescent="0.25">
      <c r="B1715" s="6" t="s">
        <v>45</v>
      </c>
      <c r="C1715" s="6">
        <v>1981</v>
      </c>
      <c r="D1715" s="6" t="s">
        <v>29</v>
      </c>
      <c r="E1715" s="6" t="s">
        <v>4</v>
      </c>
      <c r="F1715" s="27">
        <v>0</v>
      </c>
    </row>
    <row r="1716" spans="2:6" x14ac:dyDescent="0.25">
      <c r="B1716" s="6" t="s">
        <v>45</v>
      </c>
      <c r="C1716" s="6">
        <v>1981</v>
      </c>
      <c r="D1716" s="6" t="s">
        <v>30</v>
      </c>
      <c r="E1716" s="6" t="s">
        <v>4</v>
      </c>
      <c r="F1716" s="27">
        <v>0</v>
      </c>
    </row>
    <row r="1717" spans="2:6" x14ac:dyDescent="0.25">
      <c r="B1717" s="6" t="s">
        <v>45</v>
      </c>
      <c r="C1717" s="6">
        <v>1981</v>
      </c>
      <c r="D1717" s="6" t="s">
        <v>31</v>
      </c>
      <c r="E1717" s="6" t="s">
        <v>4</v>
      </c>
      <c r="F1717" s="27">
        <v>0</v>
      </c>
    </row>
    <row r="1718" spans="2:6" x14ac:dyDescent="0.25">
      <c r="B1718" s="6" t="s">
        <v>45</v>
      </c>
      <c r="C1718" s="6">
        <v>1981</v>
      </c>
      <c r="D1718" s="6" t="s">
        <v>32</v>
      </c>
      <c r="E1718" s="6" t="s">
        <v>4</v>
      </c>
      <c r="F1718" s="27">
        <v>4.0942090157015023E-3</v>
      </c>
    </row>
    <row r="1719" spans="2:6" x14ac:dyDescent="0.25">
      <c r="B1719" s="6" t="s">
        <v>45</v>
      </c>
      <c r="C1719" s="6">
        <v>1980</v>
      </c>
      <c r="D1719" s="6" t="s">
        <v>7</v>
      </c>
      <c r="E1719" s="6" t="s">
        <v>3</v>
      </c>
      <c r="F1719" s="27">
        <v>0.12028736337958983</v>
      </c>
    </row>
    <row r="1720" spans="2:6" x14ac:dyDescent="0.25">
      <c r="B1720" s="6" t="s">
        <v>45</v>
      </c>
      <c r="C1720" s="6">
        <v>1980</v>
      </c>
      <c r="D1720" s="6" t="s">
        <v>8</v>
      </c>
      <c r="E1720" s="6" t="s">
        <v>3</v>
      </c>
      <c r="F1720" s="27">
        <v>6.9446150067542678E-2</v>
      </c>
    </row>
    <row r="1721" spans="2:6" x14ac:dyDescent="0.25">
      <c r="B1721" s="6" t="s">
        <v>45</v>
      </c>
      <c r="C1721" s="6">
        <v>1980</v>
      </c>
      <c r="D1721" s="6" t="s">
        <v>9</v>
      </c>
      <c r="E1721" s="6" t="s">
        <v>3</v>
      </c>
      <c r="F1721" s="27">
        <v>6.3981333660812975E-2</v>
      </c>
    </row>
    <row r="1722" spans="2:6" x14ac:dyDescent="0.25">
      <c r="B1722" s="6" t="s">
        <v>45</v>
      </c>
      <c r="C1722" s="6">
        <v>1980</v>
      </c>
      <c r="D1722" s="6" t="s">
        <v>10</v>
      </c>
      <c r="E1722" s="6" t="s">
        <v>3</v>
      </c>
      <c r="F1722" s="27">
        <v>0.10773056613041876</v>
      </c>
    </row>
    <row r="1723" spans="2:6" x14ac:dyDescent="0.25">
      <c r="B1723" s="6" t="s">
        <v>45</v>
      </c>
      <c r="C1723" s="6">
        <v>1980</v>
      </c>
      <c r="D1723" s="6" t="s">
        <v>11</v>
      </c>
      <c r="E1723" s="6" t="s">
        <v>3</v>
      </c>
      <c r="F1723" s="27">
        <v>2.6710057718285643E-3</v>
      </c>
    </row>
    <row r="1724" spans="2:6" x14ac:dyDescent="0.25">
      <c r="B1724" s="6" t="s">
        <v>45</v>
      </c>
      <c r="C1724" s="6">
        <v>1980</v>
      </c>
      <c r="D1724" s="6" t="s">
        <v>12</v>
      </c>
      <c r="E1724" s="6" t="s">
        <v>3</v>
      </c>
      <c r="F1724" s="27">
        <v>0</v>
      </c>
    </row>
    <row r="1725" spans="2:6" x14ac:dyDescent="0.25">
      <c r="B1725" s="6" t="s">
        <v>45</v>
      </c>
      <c r="C1725" s="6">
        <v>1980</v>
      </c>
      <c r="D1725" s="6" t="s">
        <v>13</v>
      </c>
      <c r="E1725" s="6" t="s">
        <v>3</v>
      </c>
      <c r="F1725" s="27">
        <v>3.5644111506815672E-2</v>
      </c>
    </row>
    <row r="1726" spans="2:6" x14ac:dyDescent="0.25">
      <c r="B1726" s="6" t="s">
        <v>45</v>
      </c>
      <c r="C1726" s="6">
        <v>1980</v>
      </c>
      <c r="D1726" s="6" t="s">
        <v>14</v>
      </c>
      <c r="E1726" s="6" t="s">
        <v>3</v>
      </c>
      <c r="F1726" s="27">
        <v>0</v>
      </c>
    </row>
    <row r="1727" spans="2:6" x14ac:dyDescent="0.25">
      <c r="B1727" s="6" t="s">
        <v>45</v>
      </c>
      <c r="C1727" s="6">
        <v>1980</v>
      </c>
      <c r="D1727" s="6" t="s">
        <v>15</v>
      </c>
      <c r="E1727" s="6" t="s">
        <v>3</v>
      </c>
      <c r="F1727" s="27">
        <v>5.4341151909615623E-3</v>
      </c>
    </row>
    <row r="1728" spans="2:6" x14ac:dyDescent="0.25">
      <c r="B1728" s="6" t="s">
        <v>45</v>
      </c>
      <c r="C1728" s="6">
        <v>1980</v>
      </c>
      <c r="D1728" s="6" t="s">
        <v>16</v>
      </c>
      <c r="E1728" s="6" t="s">
        <v>3</v>
      </c>
      <c r="F1728" s="27">
        <v>0.12569077735478326</v>
      </c>
    </row>
    <row r="1729" spans="2:6" x14ac:dyDescent="0.25">
      <c r="B1729" s="6" t="s">
        <v>45</v>
      </c>
      <c r="C1729" s="6">
        <v>1980</v>
      </c>
      <c r="D1729" s="6" t="s">
        <v>17</v>
      </c>
      <c r="E1729" s="6" t="s">
        <v>3</v>
      </c>
      <c r="F1729" s="27">
        <v>6.447255311310328E-3</v>
      </c>
    </row>
    <row r="1730" spans="2:6" x14ac:dyDescent="0.25">
      <c r="B1730" s="6" t="s">
        <v>45</v>
      </c>
      <c r="C1730" s="6">
        <v>1980</v>
      </c>
      <c r="D1730" s="6" t="s">
        <v>18</v>
      </c>
      <c r="E1730" s="6" t="s">
        <v>3</v>
      </c>
      <c r="F1730" s="27">
        <v>3.3495026403045559E-2</v>
      </c>
    </row>
    <row r="1731" spans="2:6" x14ac:dyDescent="0.25">
      <c r="B1731" s="6" t="s">
        <v>45</v>
      </c>
      <c r="C1731" s="6">
        <v>1980</v>
      </c>
      <c r="D1731" s="6" t="s">
        <v>19</v>
      </c>
      <c r="E1731" s="6" t="s">
        <v>3</v>
      </c>
      <c r="F1731" s="27">
        <v>0.12458553358713005</v>
      </c>
    </row>
    <row r="1732" spans="2:6" x14ac:dyDescent="0.25">
      <c r="B1732" s="6" t="s">
        <v>45</v>
      </c>
      <c r="C1732" s="6">
        <v>1980</v>
      </c>
      <c r="D1732" s="6" t="s">
        <v>20</v>
      </c>
      <c r="E1732" s="6" t="s">
        <v>3</v>
      </c>
      <c r="F1732" s="27">
        <v>4.0955421834704651E-2</v>
      </c>
    </row>
    <row r="1733" spans="2:6" x14ac:dyDescent="0.25">
      <c r="B1733" s="6" t="s">
        <v>45</v>
      </c>
      <c r="C1733" s="6">
        <v>1980</v>
      </c>
      <c r="D1733" s="6" t="s">
        <v>21</v>
      </c>
      <c r="E1733" s="6" t="s">
        <v>3</v>
      </c>
      <c r="F1733" s="27">
        <v>0</v>
      </c>
    </row>
    <row r="1734" spans="2:6" x14ac:dyDescent="0.25">
      <c r="B1734" s="6" t="s">
        <v>45</v>
      </c>
      <c r="C1734" s="6">
        <v>1980</v>
      </c>
      <c r="D1734" s="6" t="s">
        <v>22</v>
      </c>
      <c r="E1734" s="6" t="s">
        <v>3</v>
      </c>
      <c r="F1734" s="27">
        <v>5.9652462237504603E-2</v>
      </c>
    </row>
    <row r="1735" spans="2:6" x14ac:dyDescent="0.25">
      <c r="B1735" s="6" t="s">
        <v>45</v>
      </c>
      <c r="C1735" s="6">
        <v>1980</v>
      </c>
      <c r="D1735" s="6" t="s">
        <v>23</v>
      </c>
      <c r="E1735" s="6" t="s">
        <v>3</v>
      </c>
      <c r="F1735" s="27">
        <v>0</v>
      </c>
    </row>
    <row r="1736" spans="2:6" x14ac:dyDescent="0.25">
      <c r="B1736" s="6" t="s">
        <v>45</v>
      </c>
      <c r="C1736" s="6">
        <v>1980</v>
      </c>
      <c r="D1736" s="6" t="s">
        <v>24</v>
      </c>
      <c r="E1736" s="6" t="s">
        <v>3</v>
      </c>
      <c r="F1736" s="27">
        <v>4.7740390519464569E-2</v>
      </c>
    </row>
    <row r="1737" spans="2:6" x14ac:dyDescent="0.25">
      <c r="B1737" s="6" t="s">
        <v>45</v>
      </c>
      <c r="C1737" s="6">
        <v>1980</v>
      </c>
      <c r="D1737" s="6" t="s">
        <v>25</v>
      </c>
      <c r="E1737" s="6" t="s">
        <v>3</v>
      </c>
      <c r="F1737" s="27">
        <v>9.1735232715215526E-2</v>
      </c>
    </row>
    <row r="1738" spans="2:6" x14ac:dyDescent="0.25">
      <c r="B1738" s="6" t="s">
        <v>45</v>
      </c>
      <c r="C1738" s="6">
        <v>1980</v>
      </c>
      <c r="D1738" s="6" t="s">
        <v>26</v>
      </c>
      <c r="E1738" s="6" t="s">
        <v>3</v>
      </c>
      <c r="F1738" s="27">
        <v>5.3880633673093453E-2</v>
      </c>
    </row>
    <row r="1739" spans="2:6" x14ac:dyDescent="0.25">
      <c r="B1739" s="6" t="s">
        <v>45</v>
      </c>
      <c r="C1739" s="6">
        <v>1980</v>
      </c>
      <c r="D1739" s="6" t="s">
        <v>27</v>
      </c>
      <c r="E1739" s="6" t="s">
        <v>3</v>
      </c>
      <c r="F1739" s="27">
        <v>0</v>
      </c>
    </row>
    <row r="1740" spans="2:6" x14ac:dyDescent="0.25">
      <c r="B1740" s="6" t="s">
        <v>45</v>
      </c>
      <c r="C1740" s="6">
        <v>1980</v>
      </c>
      <c r="D1740" s="6" t="s">
        <v>28</v>
      </c>
      <c r="E1740" s="6" t="s">
        <v>3</v>
      </c>
      <c r="F1740" s="27">
        <v>0</v>
      </c>
    </row>
    <row r="1741" spans="2:6" x14ac:dyDescent="0.25">
      <c r="B1741" s="6" t="s">
        <v>45</v>
      </c>
      <c r="C1741" s="6">
        <v>1980</v>
      </c>
      <c r="D1741" s="6" t="s">
        <v>29</v>
      </c>
      <c r="E1741" s="6" t="s">
        <v>3</v>
      </c>
      <c r="F1741" s="27">
        <v>1.0622620655777969E-2</v>
      </c>
    </row>
    <row r="1742" spans="2:6" x14ac:dyDescent="0.25">
      <c r="B1742" s="6" t="s">
        <v>45</v>
      </c>
      <c r="C1742" s="6">
        <v>1980</v>
      </c>
      <c r="D1742" s="6" t="s">
        <v>30</v>
      </c>
      <c r="E1742" s="6" t="s">
        <v>3</v>
      </c>
      <c r="F1742" s="27">
        <v>0</v>
      </c>
    </row>
    <row r="1743" spans="2:6" x14ac:dyDescent="0.25">
      <c r="B1743" s="6" t="s">
        <v>45</v>
      </c>
      <c r="C1743" s="6">
        <v>1980</v>
      </c>
      <c r="D1743" s="6" t="s">
        <v>31</v>
      </c>
      <c r="E1743" s="6" t="s">
        <v>3</v>
      </c>
      <c r="F1743" s="27">
        <v>0</v>
      </c>
    </row>
    <row r="1744" spans="2:6" x14ac:dyDescent="0.25">
      <c r="B1744" s="6" t="s">
        <v>45</v>
      </c>
      <c r="C1744" s="6">
        <v>1980</v>
      </c>
      <c r="D1744" s="6" t="s">
        <v>32</v>
      </c>
      <c r="E1744" s="6" t="s">
        <v>3</v>
      </c>
      <c r="F1744" s="27">
        <v>0</v>
      </c>
    </row>
    <row r="1745" spans="2:6" x14ac:dyDescent="0.25">
      <c r="B1745" s="6" t="s">
        <v>45</v>
      </c>
      <c r="C1745" s="6">
        <v>1980</v>
      </c>
      <c r="D1745" s="6" t="s">
        <v>7</v>
      </c>
      <c r="E1745" s="6" t="s">
        <v>4</v>
      </c>
      <c r="F1745" s="27">
        <v>0.12357164096682384</v>
      </c>
    </row>
    <row r="1746" spans="2:6" x14ac:dyDescent="0.25">
      <c r="B1746" s="6" t="s">
        <v>45</v>
      </c>
      <c r="C1746" s="6">
        <v>1980</v>
      </c>
      <c r="D1746" s="6" t="s">
        <v>8</v>
      </c>
      <c r="E1746" s="6" t="s">
        <v>4</v>
      </c>
      <c r="F1746" s="27">
        <v>3.4577970349602818E-2</v>
      </c>
    </row>
    <row r="1747" spans="2:6" x14ac:dyDescent="0.25">
      <c r="B1747" s="6" t="s">
        <v>45</v>
      </c>
      <c r="C1747" s="6">
        <v>1980</v>
      </c>
      <c r="D1747" s="6" t="s">
        <v>9</v>
      </c>
      <c r="E1747" s="6" t="s">
        <v>4</v>
      </c>
      <c r="F1747" s="27">
        <v>3.7339110488084616E-2</v>
      </c>
    </row>
    <row r="1748" spans="2:6" x14ac:dyDescent="0.25">
      <c r="B1748" s="6" t="s">
        <v>45</v>
      </c>
      <c r="C1748" s="6">
        <v>1980</v>
      </c>
      <c r="D1748" s="6" t="s">
        <v>10</v>
      </c>
      <c r="E1748" s="6" t="s">
        <v>4</v>
      </c>
      <c r="F1748" s="27">
        <v>2.4000679665264858E-2</v>
      </c>
    </row>
    <row r="1749" spans="2:6" x14ac:dyDescent="0.25">
      <c r="B1749" s="6" t="s">
        <v>45</v>
      </c>
      <c r="C1749" s="6">
        <v>1980</v>
      </c>
      <c r="D1749" s="6" t="s">
        <v>11</v>
      </c>
      <c r="E1749" s="6" t="s">
        <v>4</v>
      </c>
      <c r="F1749" s="27">
        <v>4.906333630686887E-2</v>
      </c>
    </row>
    <row r="1750" spans="2:6" x14ac:dyDescent="0.25">
      <c r="B1750" s="6" t="s">
        <v>45</v>
      </c>
      <c r="C1750" s="6">
        <v>1980</v>
      </c>
      <c r="D1750" s="6" t="s">
        <v>12</v>
      </c>
      <c r="E1750" s="6" t="s">
        <v>4</v>
      </c>
      <c r="F1750" s="27">
        <v>9.4303555498916787E-3</v>
      </c>
    </row>
    <row r="1751" spans="2:6" x14ac:dyDescent="0.25">
      <c r="B1751" s="6" t="s">
        <v>45</v>
      </c>
      <c r="C1751" s="6">
        <v>1980</v>
      </c>
      <c r="D1751" s="6" t="s">
        <v>13</v>
      </c>
      <c r="E1751" s="6" t="s">
        <v>4</v>
      </c>
      <c r="F1751" s="27">
        <v>0</v>
      </c>
    </row>
    <row r="1752" spans="2:6" x14ac:dyDescent="0.25">
      <c r="B1752" s="6" t="s">
        <v>45</v>
      </c>
      <c r="C1752" s="6">
        <v>1980</v>
      </c>
      <c r="D1752" s="6" t="s">
        <v>14</v>
      </c>
      <c r="E1752" s="6" t="s">
        <v>4</v>
      </c>
      <c r="F1752" s="27">
        <v>1.4485365957266046E-2</v>
      </c>
    </row>
    <row r="1753" spans="2:6" x14ac:dyDescent="0.25">
      <c r="B1753" s="6" t="s">
        <v>45</v>
      </c>
      <c r="C1753" s="6">
        <v>1980</v>
      </c>
      <c r="D1753" s="6" t="s">
        <v>15</v>
      </c>
      <c r="E1753" s="6" t="s">
        <v>4</v>
      </c>
      <c r="F1753" s="27">
        <v>0</v>
      </c>
    </row>
    <row r="1754" spans="2:6" x14ac:dyDescent="0.25">
      <c r="B1754" s="6" t="s">
        <v>45</v>
      </c>
      <c r="C1754" s="6">
        <v>1980</v>
      </c>
      <c r="D1754" s="6" t="s">
        <v>16</v>
      </c>
      <c r="E1754" s="6" t="s">
        <v>4</v>
      </c>
      <c r="F1754" s="27">
        <v>7.4848137292383501E-2</v>
      </c>
    </row>
    <row r="1755" spans="2:6" x14ac:dyDescent="0.25">
      <c r="B1755" s="6" t="s">
        <v>45</v>
      </c>
      <c r="C1755" s="6">
        <v>1980</v>
      </c>
      <c r="D1755" s="6" t="s">
        <v>17</v>
      </c>
      <c r="E1755" s="6" t="s">
        <v>4</v>
      </c>
      <c r="F1755" s="27">
        <v>0.17170043753451425</v>
      </c>
    </row>
    <row r="1756" spans="2:6" x14ac:dyDescent="0.25">
      <c r="B1756" s="6" t="s">
        <v>45</v>
      </c>
      <c r="C1756" s="6">
        <v>1980</v>
      </c>
      <c r="D1756" s="6" t="s">
        <v>18</v>
      </c>
      <c r="E1756" s="6" t="s">
        <v>4</v>
      </c>
      <c r="F1756" s="27">
        <v>7.2809141497812327E-2</v>
      </c>
    </row>
    <row r="1757" spans="2:6" x14ac:dyDescent="0.25">
      <c r="B1757" s="6" t="s">
        <v>45</v>
      </c>
      <c r="C1757" s="6">
        <v>1980</v>
      </c>
      <c r="D1757" s="6" t="s">
        <v>19</v>
      </c>
      <c r="E1757" s="6" t="s">
        <v>4</v>
      </c>
      <c r="F1757" s="27">
        <v>9.404868102459539E-2</v>
      </c>
    </row>
    <row r="1758" spans="2:6" x14ac:dyDescent="0.25">
      <c r="B1758" s="6" t="s">
        <v>45</v>
      </c>
      <c r="C1758" s="6">
        <v>1980</v>
      </c>
      <c r="D1758" s="6" t="s">
        <v>20</v>
      </c>
      <c r="E1758" s="6" t="s">
        <v>4</v>
      </c>
      <c r="F1758" s="27">
        <v>6.2444246208742192E-2</v>
      </c>
    </row>
    <row r="1759" spans="2:6" x14ac:dyDescent="0.25">
      <c r="B1759" s="6" t="s">
        <v>45</v>
      </c>
      <c r="C1759" s="6">
        <v>1980</v>
      </c>
      <c r="D1759" s="6" t="s">
        <v>21</v>
      </c>
      <c r="E1759" s="6" t="s">
        <v>4</v>
      </c>
      <c r="F1759" s="27">
        <v>3.9080752729280833E-3</v>
      </c>
    </row>
    <row r="1760" spans="2:6" x14ac:dyDescent="0.25">
      <c r="B1760" s="6" t="s">
        <v>45</v>
      </c>
      <c r="C1760" s="6">
        <v>1980</v>
      </c>
      <c r="D1760" s="6" t="s">
        <v>22</v>
      </c>
      <c r="E1760" s="6" t="s">
        <v>4</v>
      </c>
      <c r="F1760" s="27">
        <v>4.0779915891423473E-3</v>
      </c>
    </row>
    <row r="1761" spans="2:6" x14ac:dyDescent="0.25">
      <c r="B1761" s="6" t="s">
        <v>45</v>
      </c>
      <c r="C1761" s="6">
        <v>1980</v>
      </c>
      <c r="D1761" s="6" t="s">
        <v>23</v>
      </c>
      <c r="E1761" s="6" t="s">
        <v>4</v>
      </c>
      <c r="F1761" s="27">
        <v>0</v>
      </c>
    </row>
    <row r="1762" spans="2:6" x14ac:dyDescent="0.25">
      <c r="B1762" s="6" t="s">
        <v>45</v>
      </c>
      <c r="C1762" s="6">
        <v>1980</v>
      </c>
      <c r="D1762" s="6" t="s">
        <v>24</v>
      </c>
      <c r="E1762" s="6" t="s">
        <v>4</v>
      </c>
      <c r="F1762" s="27">
        <v>8.1729748099061209E-2</v>
      </c>
    </row>
    <row r="1763" spans="2:6" x14ac:dyDescent="0.25">
      <c r="B1763" s="6" t="s">
        <v>45</v>
      </c>
      <c r="C1763" s="6">
        <v>1980</v>
      </c>
      <c r="D1763" s="6" t="s">
        <v>25</v>
      </c>
      <c r="E1763" s="6" t="s">
        <v>4</v>
      </c>
      <c r="F1763" s="27">
        <v>9.5450490633363069E-2</v>
      </c>
    </row>
    <row r="1764" spans="2:6" x14ac:dyDescent="0.25">
      <c r="B1764" s="6" t="s">
        <v>45</v>
      </c>
      <c r="C1764" s="6">
        <v>1980</v>
      </c>
      <c r="D1764" s="6" t="s">
        <v>26</v>
      </c>
      <c r="E1764" s="6" t="s">
        <v>4</v>
      </c>
      <c r="F1764" s="27">
        <v>3.2156662843549552E-2</v>
      </c>
    </row>
    <row r="1765" spans="2:6" x14ac:dyDescent="0.25">
      <c r="B1765" s="6" t="s">
        <v>45</v>
      </c>
      <c r="C1765" s="6">
        <v>1980</v>
      </c>
      <c r="D1765" s="6" t="s">
        <v>27</v>
      </c>
      <c r="E1765" s="6" t="s">
        <v>4</v>
      </c>
      <c r="F1765" s="27">
        <v>0</v>
      </c>
    </row>
    <row r="1766" spans="2:6" x14ac:dyDescent="0.25">
      <c r="B1766" s="6" t="s">
        <v>45</v>
      </c>
      <c r="C1766" s="6">
        <v>1980</v>
      </c>
      <c r="D1766" s="6" t="s">
        <v>28</v>
      </c>
      <c r="E1766" s="6" t="s">
        <v>4</v>
      </c>
      <c r="F1766" s="27">
        <v>1.4357928720105348E-2</v>
      </c>
    </row>
    <row r="1767" spans="2:6" x14ac:dyDescent="0.25">
      <c r="B1767" s="6" t="s">
        <v>45</v>
      </c>
      <c r="C1767" s="6">
        <v>1980</v>
      </c>
      <c r="D1767" s="6" t="s">
        <v>29</v>
      </c>
      <c r="E1767" s="6" t="s">
        <v>4</v>
      </c>
      <c r="F1767" s="27">
        <v>0</v>
      </c>
    </row>
    <row r="1768" spans="2:6" x14ac:dyDescent="0.25">
      <c r="B1768" s="6" t="s">
        <v>45</v>
      </c>
      <c r="C1768" s="6">
        <v>1980</v>
      </c>
      <c r="D1768" s="6" t="s">
        <v>30</v>
      </c>
      <c r="E1768" s="6" t="s">
        <v>4</v>
      </c>
      <c r="F1768" s="27">
        <v>0</v>
      </c>
    </row>
    <row r="1769" spans="2:6" x14ac:dyDescent="0.25">
      <c r="B1769" s="6" t="s">
        <v>45</v>
      </c>
      <c r="C1769" s="6">
        <v>1980</v>
      </c>
      <c r="D1769" s="6" t="s">
        <v>31</v>
      </c>
      <c r="E1769" s="6" t="s">
        <v>4</v>
      </c>
      <c r="F1769" s="27">
        <v>0</v>
      </c>
    </row>
    <row r="1770" spans="2:6" x14ac:dyDescent="0.25">
      <c r="B1770" s="6" t="s">
        <v>45</v>
      </c>
      <c r="C1770" s="6">
        <v>1980</v>
      </c>
      <c r="D1770" s="6" t="s">
        <v>32</v>
      </c>
      <c r="E1770" s="6" t="s">
        <v>4</v>
      </c>
      <c r="F1770" s="27">
        <v>0</v>
      </c>
    </row>
    <row r="1771" spans="2:6" x14ac:dyDescent="0.25">
      <c r="B1771" s="6" t="s">
        <v>45</v>
      </c>
      <c r="C1771" s="6">
        <v>1979</v>
      </c>
      <c r="D1771" s="6" t="s">
        <v>7</v>
      </c>
      <c r="E1771" s="6" t="s">
        <v>3</v>
      </c>
      <c r="F1771" s="27">
        <v>8.9664021006146691E-2</v>
      </c>
    </row>
    <row r="1772" spans="2:6" x14ac:dyDescent="0.25">
      <c r="B1772" s="6" t="s">
        <v>45</v>
      </c>
      <c r="C1772" s="6">
        <v>1979</v>
      </c>
      <c r="D1772" s="6" t="s">
        <v>8</v>
      </c>
      <c r="E1772" s="6" t="s">
        <v>3</v>
      </c>
      <c r="F1772" s="27">
        <v>8.1876230828907326E-2</v>
      </c>
    </row>
    <row r="1773" spans="2:6" x14ac:dyDescent="0.25">
      <c r="B1773" s="6" t="s">
        <v>45</v>
      </c>
      <c r="C1773" s="6">
        <v>1979</v>
      </c>
      <c r="D1773" s="6" t="s">
        <v>9</v>
      </c>
      <c r="E1773" s="6" t="s">
        <v>3</v>
      </c>
      <c r="F1773" s="27">
        <v>6.4540192158500931E-2</v>
      </c>
    </row>
    <row r="1774" spans="2:6" x14ac:dyDescent="0.25">
      <c r="B1774" s="6" t="s">
        <v>45</v>
      </c>
      <c r="C1774" s="6">
        <v>1979</v>
      </c>
      <c r="D1774" s="6" t="s">
        <v>10</v>
      </c>
      <c r="E1774" s="6" t="s">
        <v>3</v>
      </c>
      <c r="F1774" s="27">
        <v>0.1152652622784508</v>
      </c>
    </row>
    <row r="1775" spans="2:6" x14ac:dyDescent="0.25">
      <c r="B1775" s="6" t="s">
        <v>45</v>
      </c>
      <c r="C1775" s="6">
        <v>1979</v>
      </c>
      <c r="D1775" s="6" t="s">
        <v>11</v>
      </c>
      <c r="E1775" s="6" t="s">
        <v>3</v>
      </c>
      <c r="F1775" s="27">
        <v>3.550754908396491E-3</v>
      </c>
    </row>
    <row r="1776" spans="2:6" x14ac:dyDescent="0.25">
      <c r="B1776" s="6" t="s">
        <v>45</v>
      </c>
      <c r="C1776" s="6">
        <v>1979</v>
      </c>
      <c r="D1776" s="6" t="s">
        <v>12</v>
      </c>
      <c r="E1776" s="6" t="s">
        <v>3</v>
      </c>
      <c r="F1776" s="27">
        <v>0</v>
      </c>
    </row>
    <row r="1777" spans="2:6" x14ac:dyDescent="0.25">
      <c r="B1777" s="6" t="s">
        <v>45</v>
      </c>
      <c r="C1777" s="6">
        <v>1979</v>
      </c>
      <c r="D1777" s="6" t="s">
        <v>13</v>
      </c>
      <c r="E1777" s="6" t="s">
        <v>3</v>
      </c>
      <c r="F1777" s="27">
        <v>4.1385689562570868E-2</v>
      </c>
    </row>
    <row r="1778" spans="2:6" x14ac:dyDescent="0.25">
      <c r="B1778" s="6" t="s">
        <v>45</v>
      </c>
      <c r="C1778" s="6">
        <v>1979</v>
      </c>
      <c r="D1778" s="6" t="s">
        <v>14</v>
      </c>
      <c r="E1778" s="6" t="s">
        <v>3</v>
      </c>
      <c r="F1778" s="27">
        <v>0</v>
      </c>
    </row>
    <row r="1779" spans="2:6" x14ac:dyDescent="0.25">
      <c r="B1779" s="6" t="s">
        <v>45</v>
      </c>
      <c r="C1779" s="6">
        <v>1979</v>
      </c>
      <c r="D1779" s="6" t="s">
        <v>15</v>
      </c>
      <c r="E1779" s="6" t="s">
        <v>3</v>
      </c>
      <c r="F1779" s="27">
        <v>5.7587873724413681E-3</v>
      </c>
    </row>
    <row r="1780" spans="2:6" x14ac:dyDescent="0.25">
      <c r="B1780" s="6" t="s">
        <v>45</v>
      </c>
      <c r="C1780" s="6">
        <v>1979</v>
      </c>
      <c r="D1780" s="6" t="s">
        <v>16</v>
      </c>
      <c r="E1780" s="6" t="s">
        <v>3</v>
      </c>
      <c r="F1780" s="27">
        <v>0.10183803783493466</v>
      </c>
    </row>
    <row r="1781" spans="2:6" x14ac:dyDescent="0.25">
      <c r="B1781" s="6" t="s">
        <v>45</v>
      </c>
      <c r="C1781" s="6">
        <v>1979</v>
      </c>
      <c r="D1781" s="6" t="s">
        <v>17</v>
      </c>
      <c r="E1781" s="6" t="s">
        <v>3</v>
      </c>
      <c r="F1781" s="27">
        <v>6.2063615205585725E-3</v>
      </c>
    </row>
    <row r="1782" spans="2:6" x14ac:dyDescent="0.25">
      <c r="B1782" s="6" t="s">
        <v>45</v>
      </c>
      <c r="C1782" s="6">
        <v>1979</v>
      </c>
      <c r="D1782" s="6" t="s">
        <v>18</v>
      </c>
      <c r="E1782" s="6" t="s">
        <v>3</v>
      </c>
      <c r="F1782" s="27">
        <v>2.7958465119054723E-2</v>
      </c>
    </row>
    <row r="1783" spans="2:6" x14ac:dyDescent="0.25">
      <c r="B1783" s="6" t="s">
        <v>45</v>
      </c>
      <c r="C1783" s="6">
        <v>1979</v>
      </c>
      <c r="D1783" s="6" t="s">
        <v>19</v>
      </c>
      <c r="E1783" s="6" t="s">
        <v>3</v>
      </c>
      <c r="F1783" s="27">
        <v>0.13212388852419885</v>
      </c>
    </row>
    <row r="1784" spans="2:6" x14ac:dyDescent="0.25">
      <c r="B1784" s="6" t="s">
        <v>45</v>
      </c>
      <c r="C1784" s="6">
        <v>1979</v>
      </c>
      <c r="D1784" s="6" t="s">
        <v>20</v>
      </c>
      <c r="E1784" s="6" t="s">
        <v>3</v>
      </c>
      <c r="F1784" s="27">
        <v>4.4190487557438679E-2</v>
      </c>
    </row>
    <row r="1785" spans="2:6" x14ac:dyDescent="0.25">
      <c r="B1785" s="6" t="s">
        <v>45</v>
      </c>
      <c r="C1785" s="6">
        <v>1979</v>
      </c>
      <c r="D1785" s="6" t="s">
        <v>21</v>
      </c>
      <c r="E1785" s="6" t="s">
        <v>3</v>
      </c>
      <c r="F1785" s="27">
        <v>0</v>
      </c>
    </row>
    <row r="1786" spans="2:6" x14ac:dyDescent="0.25">
      <c r="B1786" s="6" t="s">
        <v>45</v>
      </c>
      <c r="C1786" s="6">
        <v>1979</v>
      </c>
      <c r="D1786" s="6" t="s">
        <v>22</v>
      </c>
      <c r="E1786" s="6" t="s">
        <v>3</v>
      </c>
      <c r="F1786" s="27">
        <v>6.4450677328877479E-2</v>
      </c>
    </row>
    <row r="1787" spans="2:6" x14ac:dyDescent="0.25">
      <c r="B1787" s="6" t="s">
        <v>45</v>
      </c>
      <c r="C1787" s="6">
        <v>1979</v>
      </c>
      <c r="D1787" s="6" t="s">
        <v>23</v>
      </c>
      <c r="E1787" s="6" t="s">
        <v>3</v>
      </c>
      <c r="F1787" s="27">
        <v>0</v>
      </c>
    </row>
    <row r="1788" spans="2:6" x14ac:dyDescent="0.25">
      <c r="B1788" s="6" t="s">
        <v>45</v>
      </c>
      <c r="C1788" s="6">
        <v>1979</v>
      </c>
      <c r="D1788" s="6" t="s">
        <v>24</v>
      </c>
      <c r="E1788" s="6" t="s">
        <v>3</v>
      </c>
      <c r="F1788" s="27">
        <v>5.0396849077997255E-2</v>
      </c>
    </row>
    <row r="1789" spans="2:6" x14ac:dyDescent="0.25">
      <c r="B1789" s="6" t="s">
        <v>45</v>
      </c>
      <c r="C1789" s="6">
        <v>1979</v>
      </c>
      <c r="D1789" s="6" t="s">
        <v>25</v>
      </c>
      <c r="E1789" s="6" t="s">
        <v>3</v>
      </c>
      <c r="F1789" s="27">
        <v>9.610908873903444E-2</v>
      </c>
    </row>
    <row r="1790" spans="2:6" x14ac:dyDescent="0.25">
      <c r="B1790" s="6" t="s">
        <v>45</v>
      </c>
      <c r="C1790" s="6">
        <v>1979</v>
      </c>
      <c r="D1790" s="6" t="s">
        <v>26</v>
      </c>
      <c r="E1790" s="6" t="s">
        <v>3</v>
      </c>
      <c r="F1790" s="27">
        <v>5.7319329235543358E-2</v>
      </c>
    </row>
    <row r="1791" spans="2:6" x14ac:dyDescent="0.25">
      <c r="B1791" s="6" t="s">
        <v>45</v>
      </c>
      <c r="C1791" s="6">
        <v>1979</v>
      </c>
      <c r="D1791" s="6" t="s">
        <v>27</v>
      </c>
      <c r="E1791" s="6" t="s">
        <v>3</v>
      </c>
      <c r="F1791" s="27">
        <v>0</v>
      </c>
    </row>
    <row r="1792" spans="2:6" x14ac:dyDescent="0.25">
      <c r="B1792" s="6" t="s">
        <v>45</v>
      </c>
      <c r="C1792" s="6">
        <v>1979</v>
      </c>
      <c r="D1792" s="6" t="s">
        <v>28</v>
      </c>
      <c r="E1792" s="6" t="s">
        <v>3</v>
      </c>
      <c r="F1792" s="27">
        <v>0</v>
      </c>
    </row>
    <row r="1793" spans="2:6" x14ac:dyDescent="0.25">
      <c r="B1793" s="6" t="s">
        <v>45</v>
      </c>
      <c r="C1793" s="6">
        <v>1979</v>
      </c>
      <c r="D1793" s="6" t="s">
        <v>29</v>
      </c>
      <c r="E1793" s="6" t="s">
        <v>3</v>
      </c>
      <c r="F1793" s="27">
        <v>1.7365876946947544E-2</v>
      </c>
    </row>
    <row r="1794" spans="2:6" x14ac:dyDescent="0.25">
      <c r="B1794" s="6" t="s">
        <v>45</v>
      </c>
      <c r="C1794" s="6">
        <v>1979</v>
      </c>
      <c r="D1794" s="6" t="s">
        <v>30</v>
      </c>
      <c r="E1794" s="6" t="s">
        <v>3</v>
      </c>
      <c r="F1794" s="27">
        <v>0</v>
      </c>
    </row>
    <row r="1795" spans="2:6" x14ac:dyDescent="0.25">
      <c r="B1795" s="6" t="s">
        <v>45</v>
      </c>
      <c r="C1795" s="6">
        <v>1979</v>
      </c>
      <c r="D1795" s="6" t="s">
        <v>31</v>
      </c>
      <c r="E1795" s="6" t="s">
        <v>3</v>
      </c>
      <c r="F1795" s="27">
        <v>0</v>
      </c>
    </row>
    <row r="1796" spans="2:6" x14ac:dyDescent="0.25">
      <c r="B1796" s="6" t="s">
        <v>45</v>
      </c>
      <c r="C1796" s="6">
        <v>1979</v>
      </c>
      <c r="D1796" s="6" t="s">
        <v>32</v>
      </c>
      <c r="E1796" s="6" t="s">
        <v>3</v>
      </c>
      <c r="F1796" s="27">
        <v>0</v>
      </c>
    </row>
    <row r="1797" spans="2:6" x14ac:dyDescent="0.25">
      <c r="B1797" s="6" t="s">
        <v>45</v>
      </c>
      <c r="C1797" s="6">
        <v>1979</v>
      </c>
      <c r="D1797" s="6" t="s">
        <v>7</v>
      </c>
      <c r="E1797" s="6" t="s">
        <v>4</v>
      </c>
      <c r="F1797" s="27">
        <v>0.10845595605629285</v>
      </c>
    </row>
    <row r="1798" spans="2:6" x14ac:dyDescent="0.25">
      <c r="B1798" s="6" t="s">
        <v>45</v>
      </c>
      <c r="C1798" s="6">
        <v>1979</v>
      </c>
      <c r="D1798" s="6" t="s">
        <v>8</v>
      </c>
      <c r="E1798" s="6" t="s">
        <v>4</v>
      </c>
      <c r="F1798" s="27">
        <v>4.229982759311976E-2</v>
      </c>
    </row>
    <row r="1799" spans="2:6" x14ac:dyDescent="0.25">
      <c r="B1799" s="6" t="s">
        <v>45</v>
      </c>
      <c r="C1799" s="6">
        <v>1979</v>
      </c>
      <c r="D1799" s="6" t="s">
        <v>9</v>
      </c>
      <c r="E1799" s="6" t="s">
        <v>4</v>
      </c>
      <c r="F1799" s="27">
        <v>4.8674872699570985E-2</v>
      </c>
    </row>
    <row r="1800" spans="2:6" x14ac:dyDescent="0.25">
      <c r="B1800" s="6" t="s">
        <v>45</v>
      </c>
      <c r="C1800" s="6">
        <v>1979</v>
      </c>
      <c r="D1800" s="6" t="s">
        <v>10</v>
      </c>
      <c r="E1800" s="6" t="s">
        <v>4</v>
      </c>
      <c r="F1800" s="27">
        <v>2.7945952447776753E-2</v>
      </c>
    </row>
    <row r="1801" spans="2:6" x14ac:dyDescent="0.25">
      <c r="B1801" s="6" t="s">
        <v>45</v>
      </c>
      <c r="C1801" s="6">
        <v>1979</v>
      </c>
      <c r="D1801" s="6" t="s">
        <v>11</v>
      </c>
      <c r="E1801" s="6" t="s">
        <v>4</v>
      </c>
      <c r="F1801" s="27">
        <v>4.4505031875225531E-2</v>
      </c>
    </row>
    <row r="1802" spans="2:6" x14ac:dyDescent="0.25">
      <c r="B1802" s="6" t="s">
        <v>45</v>
      </c>
      <c r="C1802" s="6">
        <v>1979</v>
      </c>
      <c r="D1802" s="6" t="s">
        <v>12</v>
      </c>
      <c r="E1802" s="6" t="s">
        <v>4</v>
      </c>
      <c r="F1802" s="27">
        <v>1.455434826189808E-2</v>
      </c>
    </row>
    <row r="1803" spans="2:6" x14ac:dyDescent="0.25">
      <c r="B1803" s="6" t="s">
        <v>45</v>
      </c>
      <c r="C1803" s="6">
        <v>1979</v>
      </c>
      <c r="D1803" s="6" t="s">
        <v>13</v>
      </c>
      <c r="E1803" s="6" t="s">
        <v>4</v>
      </c>
      <c r="F1803" s="27">
        <v>0</v>
      </c>
    </row>
    <row r="1804" spans="2:6" x14ac:dyDescent="0.25">
      <c r="B1804" s="6" t="s">
        <v>45</v>
      </c>
      <c r="C1804" s="6">
        <v>1979</v>
      </c>
      <c r="D1804" s="6" t="s">
        <v>14</v>
      </c>
      <c r="E1804" s="6" t="s">
        <v>4</v>
      </c>
      <c r="F1804" s="27">
        <v>1.5837376207850529E-2</v>
      </c>
    </row>
    <row r="1805" spans="2:6" x14ac:dyDescent="0.25">
      <c r="B1805" s="6" t="s">
        <v>45</v>
      </c>
      <c r="C1805" s="6">
        <v>1979</v>
      </c>
      <c r="D1805" s="6" t="s">
        <v>15</v>
      </c>
      <c r="E1805" s="6" t="s">
        <v>4</v>
      </c>
      <c r="F1805" s="27">
        <v>0</v>
      </c>
    </row>
    <row r="1806" spans="2:6" x14ac:dyDescent="0.25">
      <c r="B1806" s="6" t="s">
        <v>45</v>
      </c>
      <c r="C1806" s="6">
        <v>1979</v>
      </c>
      <c r="D1806" s="6" t="s">
        <v>16</v>
      </c>
      <c r="E1806" s="6" t="s">
        <v>4</v>
      </c>
      <c r="F1806" s="27">
        <v>6.6958020929393375E-2</v>
      </c>
    </row>
    <row r="1807" spans="2:6" x14ac:dyDescent="0.25">
      <c r="B1807" s="6" t="s">
        <v>45</v>
      </c>
      <c r="C1807" s="6">
        <v>1979</v>
      </c>
      <c r="D1807" s="6" t="s">
        <v>17</v>
      </c>
      <c r="E1807" s="6" t="s">
        <v>4</v>
      </c>
      <c r="F1807" s="27">
        <v>0.18122769736578326</v>
      </c>
    </row>
    <row r="1808" spans="2:6" x14ac:dyDescent="0.25">
      <c r="B1808" s="6" t="s">
        <v>45</v>
      </c>
      <c r="C1808" s="6">
        <v>1979</v>
      </c>
      <c r="D1808" s="6" t="s">
        <v>18</v>
      </c>
      <c r="E1808" s="6" t="s">
        <v>4</v>
      </c>
      <c r="F1808" s="27">
        <v>7.5377891824706306E-2</v>
      </c>
    </row>
    <row r="1809" spans="2:6" x14ac:dyDescent="0.25">
      <c r="B1809" s="6" t="s">
        <v>45</v>
      </c>
      <c r="C1809" s="6">
        <v>1979</v>
      </c>
      <c r="D1809" s="6" t="s">
        <v>19</v>
      </c>
      <c r="E1809" s="6" t="s">
        <v>4</v>
      </c>
      <c r="F1809" s="27">
        <v>0.10540876468465579</v>
      </c>
    </row>
    <row r="1810" spans="2:6" x14ac:dyDescent="0.25">
      <c r="B1810" s="6" t="s">
        <v>45</v>
      </c>
      <c r="C1810" s="6">
        <v>1979</v>
      </c>
      <c r="D1810" s="6" t="s">
        <v>20</v>
      </c>
      <c r="E1810" s="6" t="s">
        <v>4</v>
      </c>
      <c r="F1810" s="27">
        <v>3.2757307245098434E-2</v>
      </c>
    </row>
    <row r="1811" spans="2:6" x14ac:dyDescent="0.25">
      <c r="B1811" s="6" t="s">
        <v>45</v>
      </c>
      <c r="C1811" s="6">
        <v>1979</v>
      </c>
      <c r="D1811" s="6" t="s">
        <v>21</v>
      </c>
      <c r="E1811" s="6" t="s">
        <v>4</v>
      </c>
      <c r="F1811" s="27">
        <v>4.2500300709674829E-3</v>
      </c>
    </row>
    <row r="1812" spans="2:6" x14ac:dyDescent="0.25">
      <c r="B1812" s="6" t="s">
        <v>45</v>
      </c>
      <c r="C1812" s="6">
        <v>1979</v>
      </c>
      <c r="D1812" s="6" t="s">
        <v>22</v>
      </c>
      <c r="E1812" s="6" t="s">
        <v>4</v>
      </c>
      <c r="F1812" s="27">
        <v>8.6203440118680086E-3</v>
      </c>
    </row>
    <row r="1813" spans="2:6" x14ac:dyDescent="0.25">
      <c r="B1813" s="6" t="s">
        <v>45</v>
      </c>
      <c r="C1813" s="6">
        <v>1979</v>
      </c>
      <c r="D1813" s="6" t="s">
        <v>23</v>
      </c>
      <c r="E1813" s="6" t="s">
        <v>4</v>
      </c>
      <c r="F1813" s="27">
        <v>0</v>
      </c>
    </row>
    <row r="1814" spans="2:6" x14ac:dyDescent="0.25">
      <c r="B1814" s="6" t="s">
        <v>45</v>
      </c>
      <c r="C1814" s="6">
        <v>1979</v>
      </c>
      <c r="D1814" s="6" t="s">
        <v>24</v>
      </c>
      <c r="E1814" s="6" t="s">
        <v>4</v>
      </c>
      <c r="F1814" s="27">
        <v>8.1833126177779561E-2</v>
      </c>
    </row>
    <row r="1815" spans="2:6" x14ac:dyDescent="0.25">
      <c r="B1815" s="6" t="s">
        <v>45</v>
      </c>
      <c r="C1815" s="6">
        <v>1979</v>
      </c>
      <c r="D1815" s="6" t="s">
        <v>25</v>
      </c>
      <c r="E1815" s="6" t="s">
        <v>4</v>
      </c>
      <c r="F1815" s="27">
        <v>9.2378012108576241E-2</v>
      </c>
    </row>
    <row r="1816" spans="2:6" x14ac:dyDescent="0.25">
      <c r="B1816" s="6" t="s">
        <v>45</v>
      </c>
      <c r="C1816" s="6">
        <v>1979</v>
      </c>
      <c r="D1816" s="6" t="s">
        <v>26</v>
      </c>
      <c r="E1816" s="6" t="s">
        <v>4</v>
      </c>
      <c r="F1816" s="27">
        <v>3.732809430255403E-2</v>
      </c>
    </row>
    <row r="1817" spans="2:6" x14ac:dyDescent="0.25">
      <c r="B1817" s="6" t="s">
        <v>45</v>
      </c>
      <c r="C1817" s="6">
        <v>1979</v>
      </c>
      <c r="D1817" s="6" t="s">
        <v>27</v>
      </c>
      <c r="E1817" s="6" t="s">
        <v>4</v>
      </c>
      <c r="F1817" s="27">
        <v>0</v>
      </c>
    </row>
    <row r="1818" spans="2:6" x14ac:dyDescent="0.25">
      <c r="B1818" s="6" t="s">
        <v>45</v>
      </c>
      <c r="C1818" s="6">
        <v>1979</v>
      </c>
      <c r="D1818" s="6" t="s">
        <v>28</v>
      </c>
      <c r="E1818" s="6" t="s">
        <v>4</v>
      </c>
      <c r="F1818" s="27">
        <v>1.1587346136883043E-2</v>
      </c>
    </row>
    <row r="1819" spans="2:6" x14ac:dyDescent="0.25">
      <c r="B1819" s="6" t="s">
        <v>45</v>
      </c>
      <c r="C1819" s="6">
        <v>1979</v>
      </c>
      <c r="D1819" s="6" t="s">
        <v>29</v>
      </c>
      <c r="E1819" s="6" t="s">
        <v>4</v>
      </c>
      <c r="F1819" s="27">
        <v>0</v>
      </c>
    </row>
    <row r="1820" spans="2:6" x14ac:dyDescent="0.25">
      <c r="B1820" s="6" t="s">
        <v>45</v>
      </c>
      <c r="C1820" s="6">
        <v>1979</v>
      </c>
      <c r="D1820" s="6" t="s">
        <v>30</v>
      </c>
      <c r="E1820" s="6" t="s">
        <v>4</v>
      </c>
      <c r="F1820" s="27">
        <v>0</v>
      </c>
    </row>
    <row r="1821" spans="2:6" x14ac:dyDescent="0.25">
      <c r="B1821" s="6" t="s">
        <v>45</v>
      </c>
      <c r="C1821" s="6">
        <v>1979</v>
      </c>
      <c r="D1821" s="6" t="s">
        <v>31</v>
      </c>
      <c r="E1821" s="6" t="s">
        <v>4</v>
      </c>
      <c r="F1821" s="27">
        <v>0</v>
      </c>
    </row>
    <row r="1822" spans="2:6" x14ac:dyDescent="0.25">
      <c r="B1822" s="6" t="s">
        <v>45</v>
      </c>
      <c r="C1822" s="6">
        <v>1979</v>
      </c>
      <c r="D1822" s="6" t="s">
        <v>32</v>
      </c>
      <c r="E1822" s="6" t="s">
        <v>4</v>
      </c>
      <c r="F1822" s="27">
        <v>0</v>
      </c>
    </row>
    <row r="1823" spans="2:6" x14ac:dyDescent="0.25">
      <c r="B1823" s="6" t="s">
        <v>45</v>
      </c>
      <c r="C1823" s="6">
        <v>1978</v>
      </c>
      <c r="D1823" s="6" t="s">
        <v>7</v>
      </c>
      <c r="E1823" s="6" t="s">
        <v>3</v>
      </c>
      <c r="F1823" s="27">
        <v>0.11643635181271338</v>
      </c>
    </row>
    <row r="1824" spans="2:6" x14ac:dyDescent="0.25">
      <c r="B1824" s="6" t="s">
        <v>45</v>
      </c>
      <c r="C1824" s="6">
        <v>1978</v>
      </c>
      <c r="D1824" s="6" t="s">
        <v>8</v>
      </c>
      <c r="E1824" s="6" t="s">
        <v>3</v>
      </c>
      <c r="F1824" s="27">
        <v>8.3921313607543485E-2</v>
      </c>
    </row>
    <row r="1825" spans="2:6" x14ac:dyDescent="0.25">
      <c r="B1825" s="6" t="s">
        <v>45</v>
      </c>
      <c r="C1825" s="6">
        <v>1978</v>
      </c>
      <c r="D1825" s="6" t="s">
        <v>9</v>
      </c>
      <c r="E1825" s="6" t="s">
        <v>3</v>
      </c>
      <c r="F1825" s="27">
        <v>7.3353926190863269E-2</v>
      </c>
    </row>
    <row r="1826" spans="2:6" x14ac:dyDescent="0.25">
      <c r="B1826" s="6" t="s">
        <v>45</v>
      </c>
      <c r="C1826" s="6">
        <v>1978</v>
      </c>
      <c r="D1826" s="6" t="s">
        <v>10</v>
      </c>
      <c r="E1826" s="6" t="s">
        <v>3</v>
      </c>
      <c r="F1826" s="27">
        <v>0.10954316371321736</v>
      </c>
    </row>
    <row r="1827" spans="2:6" x14ac:dyDescent="0.25">
      <c r="B1827" s="6" t="s">
        <v>45</v>
      </c>
      <c r="C1827" s="6">
        <v>1978</v>
      </c>
      <c r="D1827" s="6" t="s">
        <v>11</v>
      </c>
      <c r="E1827" s="6" t="s">
        <v>3</v>
      </c>
      <c r="F1827" s="27">
        <v>2.8938384002601203E-3</v>
      </c>
    </row>
    <row r="1828" spans="2:6" x14ac:dyDescent="0.25">
      <c r="B1828" s="6" t="s">
        <v>45</v>
      </c>
      <c r="C1828" s="6">
        <v>1978</v>
      </c>
      <c r="D1828" s="6" t="s">
        <v>12</v>
      </c>
      <c r="E1828" s="6" t="s">
        <v>3</v>
      </c>
      <c r="F1828" s="27">
        <v>0</v>
      </c>
    </row>
    <row r="1829" spans="2:6" x14ac:dyDescent="0.25">
      <c r="B1829" s="6" t="s">
        <v>45</v>
      </c>
      <c r="C1829" s="6">
        <v>1978</v>
      </c>
      <c r="D1829" s="6" t="s">
        <v>13</v>
      </c>
      <c r="E1829" s="6" t="s">
        <v>3</v>
      </c>
      <c r="F1829" s="27">
        <v>4.4383027150056903E-2</v>
      </c>
    </row>
    <row r="1830" spans="2:6" x14ac:dyDescent="0.25">
      <c r="B1830" s="6" t="s">
        <v>45</v>
      </c>
      <c r="C1830" s="6">
        <v>1978</v>
      </c>
      <c r="D1830" s="6" t="s">
        <v>14</v>
      </c>
      <c r="E1830" s="6" t="s">
        <v>3</v>
      </c>
      <c r="F1830" s="27">
        <v>0</v>
      </c>
    </row>
    <row r="1831" spans="2:6" x14ac:dyDescent="0.25">
      <c r="B1831" s="6" t="s">
        <v>45</v>
      </c>
      <c r="C1831" s="6">
        <v>1978</v>
      </c>
      <c r="D1831" s="6" t="s">
        <v>15</v>
      </c>
      <c r="E1831" s="6" t="s">
        <v>3</v>
      </c>
      <c r="F1831" s="27">
        <v>6.4379775646236388E-3</v>
      </c>
    </row>
    <row r="1832" spans="2:6" x14ac:dyDescent="0.25">
      <c r="B1832" s="6" t="s">
        <v>45</v>
      </c>
      <c r="C1832" s="6">
        <v>1978</v>
      </c>
      <c r="D1832" s="6" t="s">
        <v>16</v>
      </c>
      <c r="E1832" s="6" t="s">
        <v>3</v>
      </c>
      <c r="F1832" s="27">
        <v>0.11783449845553569</v>
      </c>
    </row>
    <row r="1833" spans="2:6" x14ac:dyDescent="0.25">
      <c r="B1833" s="6" t="s">
        <v>45</v>
      </c>
      <c r="C1833" s="6">
        <v>1978</v>
      </c>
      <c r="D1833" s="6" t="s">
        <v>17</v>
      </c>
      <c r="E1833" s="6" t="s">
        <v>3</v>
      </c>
      <c r="F1833" s="27">
        <v>3.3490489351324986E-3</v>
      </c>
    </row>
    <row r="1834" spans="2:6" x14ac:dyDescent="0.25">
      <c r="B1834" s="6" t="s">
        <v>45</v>
      </c>
      <c r="C1834" s="6">
        <v>1978</v>
      </c>
      <c r="D1834" s="6" t="s">
        <v>18</v>
      </c>
      <c r="E1834" s="6" t="s">
        <v>3</v>
      </c>
      <c r="F1834" s="27">
        <v>2.2305316208746546E-2</v>
      </c>
    </row>
    <row r="1835" spans="2:6" x14ac:dyDescent="0.25">
      <c r="B1835" s="6" t="s">
        <v>45</v>
      </c>
      <c r="C1835" s="6">
        <v>1978</v>
      </c>
      <c r="D1835" s="6" t="s">
        <v>19</v>
      </c>
      <c r="E1835" s="6" t="s">
        <v>3</v>
      </c>
      <c r="F1835" s="27">
        <v>0.10632417493090554</v>
      </c>
    </row>
    <row r="1836" spans="2:6" x14ac:dyDescent="0.25">
      <c r="B1836" s="6" t="s">
        <v>45</v>
      </c>
      <c r="C1836" s="6">
        <v>1978</v>
      </c>
      <c r="D1836" s="6" t="s">
        <v>20</v>
      </c>
      <c r="E1836" s="6" t="s">
        <v>3</v>
      </c>
      <c r="F1836" s="27">
        <v>3.6937083401072997E-2</v>
      </c>
    </row>
    <row r="1837" spans="2:6" x14ac:dyDescent="0.25">
      <c r="B1837" s="6" t="s">
        <v>45</v>
      </c>
      <c r="C1837" s="6">
        <v>1978</v>
      </c>
      <c r="D1837" s="6" t="s">
        <v>21</v>
      </c>
      <c r="E1837" s="6" t="s">
        <v>3</v>
      </c>
      <c r="F1837" s="27">
        <v>0</v>
      </c>
    </row>
    <row r="1838" spans="2:6" x14ac:dyDescent="0.25">
      <c r="B1838" s="6" t="s">
        <v>45</v>
      </c>
      <c r="C1838" s="6">
        <v>1978</v>
      </c>
      <c r="D1838" s="6" t="s">
        <v>22</v>
      </c>
      <c r="E1838" s="6" t="s">
        <v>3</v>
      </c>
      <c r="F1838" s="27">
        <v>6.454235083726223E-2</v>
      </c>
    </row>
    <row r="1839" spans="2:6" x14ac:dyDescent="0.25">
      <c r="B1839" s="6" t="s">
        <v>45</v>
      </c>
      <c r="C1839" s="6">
        <v>1978</v>
      </c>
      <c r="D1839" s="6" t="s">
        <v>23</v>
      </c>
      <c r="E1839" s="6" t="s">
        <v>3</v>
      </c>
      <c r="F1839" s="27">
        <v>0</v>
      </c>
    </row>
    <row r="1840" spans="2:6" x14ac:dyDescent="0.25">
      <c r="B1840" s="6" t="s">
        <v>45</v>
      </c>
      <c r="C1840" s="6">
        <v>1978</v>
      </c>
      <c r="D1840" s="6" t="s">
        <v>24</v>
      </c>
      <c r="E1840" s="6" t="s">
        <v>3</v>
      </c>
      <c r="F1840" s="27">
        <v>4.9065192651601364E-2</v>
      </c>
    </row>
    <row r="1841" spans="2:6" x14ac:dyDescent="0.25">
      <c r="B1841" s="6" t="s">
        <v>45</v>
      </c>
      <c r="C1841" s="6">
        <v>1978</v>
      </c>
      <c r="D1841" s="6" t="s">
        <v>25</v>
      </c>
      <c r="E1841" s="6" t="s">
        <v>3</v>
      </c>
      <c r="F1841" s="27">
        <v>9.2180133311656642E-2</v>
      </c>
    </row>
    <row r="1842" spans="2:6" x14ac:dyDescent="0.25">
      <c r="B1842" s="6" t="s">
        <v>45</v>
      </c>
      <c r="C1842" s="6">
        <v>1978</v>
      </c>
      <c r="D1842" s="6" t="s">
        <v>26</v>
      </c>
      <c r="E1842" s="6" t="s">
        <v>3</v>
      </c>
      <c r="F1842" s="27">
        <v>5.0495854332628841E-2</v>
      </c>
    </row>
    <row r="1843" spans="2:6" x14ac:dyDescent="0.25">
      <c r="B1843" s="6" t="s">
        <v>45</v>
      </c>
      <c r="C1843" s="6">
        <v>1978</v>
      </c>
      <c r="D1843" s="6" t="s">
        <v>27</v>
      </c>
      <c r="E1843" s="6" t="s">
        <v>3</v>
      </c>
      <c r="F1843" s="27">
        <v>0</v>
      </c>
    </row>
    <row r="1844" spans="2:6" x14ac:dyDescent="0.25">
      <c r="B1844" s="6" t="s">
        <v>45</v>
      </c>
      <c r="C1844" s="6">
        <v>1978</v>
      </c>
      <c r="D1844" s="6" t="s">
        <v>28</v>
      </c>
      <c r="E1844" s="6" t="s">
        <v>3</v>
      </c>
      <c r="F1844" s="27">
        <v>0</v>
      </c>
    </row>
    <row r="1845" spans="2:6" x14ac:dyDescent="0.25">
      <c r="B1845" s="6" t="s">
        <v>45</v>
      </c>
      <c r="C1845" s="6">
        <v>1978</v>
      </c>
      <c r="D1845" s="6" t="s">
        <v>29</v>
      </c>
      <c r="E1845" s="6" t="s">
        <v>3</v>
      </c>
      <c r="F1845" s="27">
        <v>1.9996748496179485E-2</v>
      </c>
    </row>
    <row r="1846" spans="2:6" x14ac:dyDescent="0.25">
      <c r="B1846" s="6" t="s">
        <v>45</v>
      </c>
      <c r="C1846" s="6">
        <v>1978</v>
      </c>
      <c r="D1846" s="6" t="s">
        <v>30</v>
      </c>
      <c r="E1846" s="6" t="s">
        <v>3</v>
      </c>
      <c r="F1846" s="27">
        <v>0</v>
      </c>
    </row>
    <row r="1847" spans="2:6" x14ac:dyDescent="0.25">
      <c r="B1847" s="6" t="s">
        <v>45</v>
      </c>
      <c r="C1847" s="6">
        <v>1978</v>
      </c>
      <c r="D1847" s="6" t="s">
        <v>31</v>
      </c>
      <c r="E1847" s="6" t="s">
        <v>3</v>
      </c>
      <c r="F1847" s="27">
        <v>0</v>
      </c>
    </row>
    <row r="1848" spans="2:6" x14ac:dyDescent="0.25">
      <c r="B1848" s="6" t="s">
        <v>45</v>
      </c>
      <c r="C1848" s="6">
        <v>1978</v>
      </c>
      <c r="D1848" s="6" t="s">
        <v>32</v>
      </c>
      <c r="E1848" s="6" t="s">
        <v>3</v>
      </c>
      <c r="F1848" s="27">
        <v>0</v>
      </c>
    </row>
    <row r="1849" spans="2:6" x14ac:dyDescent="0.25">
      <c r="B1849" s="6" t="s">
        <v>45</v>
      </c>
      <c r="C1849" s="6">
        <v>1978</v>
      </c>
      <c r="D1849" s="6" t="s">
        <v>7</v>
      </c>
      <c r="E1849" s="6" t="s">
        <v>4</v>
      </c>
      <c r="F1849" s="27">
        <v>9.9575817301512493E-2</v>
      </c>
    </row>
    <row r="1850" spans="2:6" x14ac:dyDescent="0.25">
      <c r="B1850" s="6" t="s">
        <v>45</v>
      </c>
      <c r="C1850" s="6">
        <v>1978</v>
      </c>
      <c r="D1850" s="6" t="s">
        <v>8</v>
      </c>
      <c r="E1850" s="6" t="s">
        <v>4</v>
      </c>
      <c r="F1850" s="27">
        <v>3.8347829812759755E-2</v>
      </c>
    </row>
    <row r="1851" spans="2:6" x14ac:dyDescent="0.25">
      <c r="B1851" s="6" t="s">
        <v>45</v>
      </c>
      <c r="C1851" s="6">
        <v>1978</v>
      </c>
      <c r="D1851" s="6" t="s">
        <v>9</v>
      </c>
      <c r="E1851" s="6" t="s">
        <v>4</v>
      </c>
      <c r="F1851" s="27">
        <v>3.6376879900595571E-2</v>
      </c>
    </row>
    <row r="1852" spans="2:6" x14ac:dyDescent="0.25">
      <c r="B1852" s="6" t="s">
        <v>45</v>
      </c>
      <c r="C1852" s="6">
        <v>1978</v>
      </c>
      <c r="D1852" s="6" t="s">
        <v>10</v>
      </c>
      <c r="E1852" s="6" t="s">
        <v>4</v>
      </c>
      <c r="F1852" s="27">
        <v>2.7593298770298643E-2</v>
      </c>
    </row>
    <row r="1853" spans="2:6" x14ac:dyDescent="0.25">
      <c r="B1853" s="6" t="s">
        <v>45</v>
      </c>
      <c r="C1853" s="6">
        <v>1978</v>
      </c>
      <c r="D1853" s="6" t="s">
        <v>11</v>
      </c>
      <c r="E1853" s="6" t="s">
        <v>4</v>
      </c>
      <c r="F1853" s="27">
        <v>4.3189511118728312E-2</v>
      </c>
    </row>
    <row r="1854" spans="2:6" x14ac:dyDescent="0.25">
      <c r="B1854" s="6" t="s">
        <v>45</v>
      </c>
      <c r="C1854" s="6">
        <v>1978</v>
      </c>
      <c r="D1854" s="6" t="s">
        <v>12</v>
      </c>
      <c r="E1854" s="6" t="s">
        <v>4</v>
      </c>
      <c r="F1854" s="27">
        <v>1.3882342859591243E-2</v>
      </c>
    </row>
    <row r="1855" spans="2:6" x14ac:dyDescent="0.25">
      <c r="B1855" s="6" t="s">
        <v>45</v>
      </c>
      <c r="C1855" s="6">
        <v>1978</v>
      </c>
      <c r="D1855" s="6" t="s">
        <v>13</v>
      </c>
      <c r="E1855" s="6" t="s">
        <v>4</v>
      </c>
      <c r="F1855" s="27">
        <v>3.5134324521187712E-3</v>
      </c>
    </row>
    <row r="1856" spans="2:6" x14ac:dyDescent="0.25">
      <c r="B1856" s="6" t="s">
        <v>45</v>
      </c>
      <c r="C1856" s="6">
        <v>1978</v>
      </c>
      <c r="D1856" s="6" t="s">
        <v>14</v>
      </c>
      <c r="E1856" s="6" t="s">
        <v>4</v>
      </c>
      <c r="F1856" s="27">
        <v>1.0711684305240155E-2</v>
      </c>
    </row>
    <row r="1857" spans="2:6" x14ac:dyDescent="0.25">
      <c r="B1857" s="6" t="s">
        <v>45</v>
      </c>
      <c r="C1857" s="6">
        <v>1978</v>
      </c>
      <c r="D1857" s="6" t="s">
        <v>15</v>
      </c>
      <c r="E1857" s="6" t="s">
        <v>4</v>
      </c>
      <c r="F1857" s="27">
        <v>0</v>
      </c>
    </row>
    <row r="1858" spans="2:6" x14ac:dyDescent="0.25">
      <c r="B1858" s="6" t="s">
        <v>45</v>
      </c>
      <c r="C1858" s="6">
        <v>1978</v>
      </c>
      <c r="D1858" s="6" t="s">
        <v>16</v>
      </c>
      <c r="E1858" s="6" t="s">
        <v>4</v>
      </c>
      <c r="F1858" s="27">
        <v>7.9652084493765804E-2</v>
      </c>
    </row>
    <row r="1859" spans="2:6" x14ac:dyDescent="0.25">
      <c r="B1859" s="6" t="s">
        <v>45</v>
      </c>
      <c r="C1859" s="6">
        <v>1978</v>
      </c>
      <c r="D1859" s="6" t="s">
        <v>17</v>
      </c>
      <c r="E1859" s="6" t="s">
        <v>4</v>
      </c>
      <c r="F1859" s="27">
        <v>0.1508205150177814</v>
      </c>
    </row>
    <row r="1860" spans="2:6" x14ac:dyDescent="0.25">
      <c r="B1860" s="6" t="s">
        <v>45</v>
      </c>
      <c r="C1860" s="6">
        <v>1978</v>
      </c>
      <c r="D1860" s="6" t="s">
        <v>18</v>
      </c>
      <c r="E1860" s="6" t="s">
        <v>4</v>
      </c>
      <c r="F1860" s="27">
        <v>7.2539526115086336E-2</v>
      </c>
    </row>
    <row r="1861" spans="2:6" x14ac:dyDescent="0.25">
      <c r="B1861" s="6" t="s">
        <v>45</v>
      </c>
      <c r="C1861" s="6">
        <v>1978</v>
      </c>
      <c r="D1861" s="6" t="s">
        <v>19</v>
      </c>
      <c r="E1861" s="6" t="s">
        <v>4</v>
      </c>
      <c r="F1861" s="27">
        <v>0.11577188397103561</v>
      </c>
    </row>
    <row r="1862" spans="2:6" x14ac:dyDescent="0.25">
      <c r="B1862" s="6" t="s">
        <v>45</v>
      </c>
      <c r="C1862" s="6">
        <v>1978</v>
      </c>
      <c r="D1862" s="6" t="s">
        <v>20</v>
      </c>
      <c r="E1862" s="6" t="s">
        <v>4</v>
      </c>
      <c r="F1862" s="27">
        <v>6.6583829641372813E-2</v>
      </c>
    </row>
    <row r="1863" spans="2:6" x14ac:dyDescent="0.25">
      <c r="B1863" s="6" t="s">
        <v>45</v>
      </c>
      <c r="C1863" s="6">
        <v>1978</v>
      </c>
      <c r="D1863" s="6" t="s">
        <v>21</v>
      </c>
      <c r="E1863" s="6" t="s">
        <v>4</v>
      </c>
      <c r="F1863" s="27">
        <v>5.6129225759458416E-3</v>
      </c>
    </row>
    <row r="1864" spans="2:6" x14ac:dyDescent="0.25">
      <c r="B1864" s="6" t="s">
        <v>45</v>
      </c>
      <c r="C1864" s="6">
        <v>1978</v>
      </c>
      <c r="D1864" s="6" t="s">
        <v>22</v>
      </c>
      <c r="E1864" s="6" t="s">
        <v>4</v>
      </c>
      <c r="F1864" s="27">
        <v>1.0883071254123999E-2</v>
      </c>
    </row>
    <row r="1865" spans="2:6" x14ac:dyDescent="0.25">
      <c r="B1865" s="6" t="s">
        <v>45</v>
      </c>
      <c r="C1865" s="6">
        <v>1978</v>
      </c>
      <c r="D1865" s="6" t="s">
        <v>23</v>
      </c>
      <c r="E1865" s="6" t="s">
        <v>4</v>
      </c>
      <c r="F1865" s="27">
        <v>0</v>
      </c>
    </row>
    <row r="1866" spans="2:6" x14ac:dyDescent="0.25">
      <c r="B1866" s="6" t="s">
        <v>45</v>
      </c>
      <c r="C1866" s="6">
        <v>1978</v>
      </c>
      <c r="D1866" s="6" t="s">
        <v>24</v>
      </c>
      <c r="E1866" s="6" t="s">
        <v>4</v>
      </c>
      <c r="F1866" s="27">
        <v>7.1382664210120406E-2</v>
      </c>
    </row>
    <row r="1867" spans="2:6" x14ac:dyDescent="0.25">
      <c r="B1867" s="6" t="s">
        <v>45</v>
      </c>
      <c r="C1867" s="6">
        <v>1978</v>
      </c>
      <c r="D1867" s="6" t="s">
        <v>25</v>
      </c>
      <c r="E1867" s="6" t="s">
        <v>4</v>
      </c>
      <c r="F1867" s="27">
        <v>9.1306397017867094E-2</v>
      </c>
    </row>
    <row r="1868" spans="2:6" x14ac:dyDescent="0.25">
      <c r="B1868" s="6" t="s">
        <v>45</v>
      </c>
      <c r="C1868" s="6">
        <v>1978</v>
      </c>
      <c r="D1868" s="6" t="s">
        <v>26</v>
      </c>
      <c r="E1868" s="6" t="s">
        <v>4</v>
      </c>
      <c r="F1868" s="27">
        <v>4.6574403359184197E-2</v>
      </c>
    </row>
    <row r="1869" spans="2:6" x14ac:dyDescent="0.25">
      <c r="B1869" s="6" t="s">
        <v>45</v>
      </c>
      <c r="C1869" s="6">
        <v>1978</v>
      </c>
      <c r="D1869" s="6" t="s">
        <v>27</v>
      </c>
      <c r="E1869" s="6" t="s">
        <v>4</v>
      </c>
      <c r="F1869" s="27">
        <v>0</v>
      </c>
    </row>
    <row r="1870" spans="2:6" x14ac:dyDescent="0.25">
      <c r="B1870" s="6" t="s">
        <v>45</v>
      </c>
      <c r="C1870" s="6">
        <v>1978</v>
      </c>
      <c r="D1870" s="6" t="s">
        <v>28</v>
      </c>
      <c r="E1870" s="6" t="s">
        <v>4</v>
      </c>
      <c r="F1870" s="27">
        <v>1.1225845151891683E-2</v>
      </c>
    </row>
    <row r="1871" spans="2:6" x14ac:dyDescent="0.25">
      <c r="B1871" s="6" t="s">
        <v>45</v>
      </c>
      <c r="C1871" s="6">
        <v>1978</v>
      </c>
      <c r="D1871" s="6" t="s">
        <v>29</v>
      </c>
      <c r="E1871" s="6" t="s">
        <v>4</v>
      </c>
      <c r="F1871" s="27">
        <v>4.4560606709799049E-3</v>
      </c>
    </row>
    <row r="1872" spans="2:6" x14ac:dyDescent="0.25">
      <c r="B1872" s="6" t="s">
        <v>45</v>
      </c>
      <c r="C1872" s="6">
        <v>1978</v>
      </c>
      <c r="D1872" s="6" t="s">
        <v>30</v>
      </c>
      <c r="E1872" s="6" t="s">
        <v>4</v>
      </c>
      <c r="F1872" s="27">
        <v>0</v>
      </c>
    </row>
    <row r="1873" spans="2:6" x14ac:dyDescent="0.25">
      <c r="B1873" s="6" t="s">
        <v>45</v>
      </c>
      <c r="C1873" s="6">
        <v>1978</v>
      </c>
      <c r="D1873" s="6" t="s">
        <v>31</v>
      </c>
      <c r="E1873" s="6" t="s">
        <v>4</v>
      </c>
      <c r="F1873" s="27">
        <v>0</v>
      </c>
    </row>
    <row r="1874" spans="2:6" x14ac:dyDescent="0.25">
      <c r="B1874" s="6" t="s">
        <v>45</v>
      </c>
      <c r="C1874" s="6">
        <v>1978</v>
      </c>
      <c r="D1874" s="6" t="s">
        <v>32</v>
      </c>
      <c r="E1874" s="6" t="s">
        <v>4</v>
      </c>
      <c r="F1874" s="27">
        <v>0</v>
      </c>
    </row>
    <row r="1875" spans="2:6" x14ac:dyDescent="0.25">
      <c r="B1875" s="6" t="s">
        <v>45</v>
      </c>
      <c r="C1875" s="6">
        <v>1977</v>
      </c>
      <c r="D1875" s="6" t="s">
        <v>7</v>
      </c>
      <c r="E1875" s="6" t="s">
        <v>3</v>
      </c>
      <c r="F1875" s="27">
        <v>8.3394881346135319E-2</v>
      </c>
    </row>
    <row r="1876" spans="2:6" x14ac:dyDescent="0.25">
      <c r="B1876" s="6" t="s">
        <v>45</v>
      </c>
      <c r="C1876" s="6">
        <v>1977</v>
      </c>
      <c r="D1876" s="6" t="s">
        <v>8</v>
      </c>
      <c r="E1876" s="6" t="s">
        <v>3</v>
      </c>
      <c r="F1876" s="27">
        <v>8.6573970007385759E-2</v>
      </c>
    </row>
    <row r="1877" spans="2:6" x14ac:dyDescent="0.25">
      <c r="B1877" s="6" t="s">
        <v>45</v>
      </c>
      <c r="C1877" s="6">
        <v>1977</v>
      </c>
      <c r="D1877" s="6" t="s">
        <v>9</v>
      </c>
      <c r="E1877" s="6" t="s">
        <v>3</v>
      </c>
      <c r="F1877" s="27">
        <v>6.6022285732635438E-2</v>
      </c>
    </row>
    <row r="1878" spans="2:6" x14ac:dyDescent="0.25">
      <c r="B1878" s="6" t="s">
        <v>45</v>
      </c>
      <c r="C1878" s="6">
        <v>1977</v>
      </c>
      <c r="D1878" s="6" t="s">
        <v>10</v>
      </c>
      <c r="E1878" s="6" t="s">
        <v>3</v>
      </c>
      <c r="F1878" s="27">
        <v>0.11942455284030699</v>
      </c>
    </row>
    <row r="1879" spans="2:6" x14ac:dyDescent="0.25">
      <c r="B1879" s="6" t="s">
        <v>45</v>
      </c>
      <c r="C1879" s="6">
        <v>1977</v>
      </c>
      <c r="D1879" s="6" t="s">
        <v>11</v>
      </c>
      <c r="E1879" s="6" t="s">
        <v>3</v>
      </c>
      <c r="F1879" s="27">
        <v>2.6974085610609808E-3</v>
      </c>
    </row>
    <row r="1880" spans="2:6" x14ac:dyDescent="0.25">
      <c r="B1880" s="6" t="s">
        <v>45</v>
      </c>
      <c r="C1880" s="6">
        <v>1977</v>
      </c>
      <c r="D1880" s="6" t="s">
        <v>12</v>
      </c>
      <c r="E1880" s="6" t="s">
        <v>3</v>
      </c>
      <c r="F1880" s="27">
        <v>0</v>
      </c>
    </row>
    <row r="1881" spans="2:6" x14ac:dyDescent="0.25">
      <c r="B1881" s="6" t="s">
        <v>45</v>
      </c>
      <c r="C1881" s="6">
        <v>1977</v>
      </c>
      <c r="D1881" s="6" t="s">
        <v>13</v>
      </c>
      <c r="E1881" s="6" t="s">
        <v>3</v>
      </c>
      <c r="F1881" s="27">
        <v>4.6755081725056997E-2</v>
      </c>
    </row>
    <row r="1882" spans="2:6" x14ac:dyDescent="0.25">
      <c r="B1882" s="6" t="s">
        <v>45</v>
      </c>
      <c r="C1882" s="6">
        <v>1977</v>
      </c>
      <c r="D1882" s="6" t="s">
        <v>14</v>
      </c>
      <c r="E1882" s="6" t="s">
        <v>3</v>
      </c>
      <c r="F1882" s="27">
        <v>0</v>
      </c>
    </row>
    <row r="1883" spans="2:6" x14ac:dyDescent="0.25">
      <c r="B1883" s="6" t="s">
        <v>45</v>
      </c>
      <c r="C1883" s="6">
        <v>1977</v>
      </c>
      <c r="D1883" s="6" t="s">
        <v>15</v>
      </c>
      <c r="E1883" s="6" t="s">
        <v>3</v>
      </c>
      <c r="F1883" s="27">
        <v>5.9407212356700169E-3</v>
      </c>
    </row>
    <row r="1884" spans="2:6" x14ac:dyDescent="0.25">
      <c r="B1884" s="6" t="s">
        <v>45</v>
      </c>
      <c r="C1884" s="6">
        <v>1977</v>
      </c>
      <c r="D1884" s="6" t="s">
        <v>16</v>
      </c>
      <c r="E1884" s="6" t="s">
        <v>3</v>
      </c>
      <c r="F1884" s="27">
        <v>9.8519636492084395E-2</v>
      </c>
    </row>
    <row r="1885" spans="2:6" x14ac:dyDescent="0.25">
      <c r="B1885" s="6" t="s">
        <v>45</v>
      </c>
      <c r="C1885" s="6">
        <v>1977</v>
      </c>
      <c r="D1885" s="6" t="s">
        <v>17</v>
      </c>
      <c r="E1885" s="6" t="s">
        <v>3</v>
      </c>
      <c r="F1885" s="27">
        <v>6.5508493625766676E-3</v>
      </c>
    </row>
    <row r="1886" spans="2:6" x14ac:dyDescent="0.25">
      <c r="B1886" s="6" t="s">
        <v>45</v>
      </c>
      <c r="C1886" s="6">
        <v>1977</v>
      </c>
      <c r="D1886" s="6" t="s">
        <v>18</v>
      </c>
      <c r="E1886" s="6" t="s">
        <v>3</v>
      </c>
      <c r="F1886" s="27">
        <v>1.7372595613499887E-2</v>
      </c>
    </row>
    <row r="1887" spans="2:6" x14ac:dyDescent="0.25">
      <c r="B1887" s="6" t="s">
        <v>45</v>
      </c>
      <c r="C1887" s="6">
        <v>1977</v>
      </c>
      <c r="D1887" s="6" t="s">
        <v>19</v>
      </c>
      <c r="E1887" s="6" t="s">
        <v>3</v>
      </c>
      <c r="F1887" s="27">
        <v>0.13869175684788543</v>
      </c>
    </row>
    <row r="1888" spans="2:6" x14ac:dyDescent="0.25">
      <c r="B1888" s="6" t="s">
        <v>45</v>
      </c>
      <c r="C1888" s="6">
        <v>1977</v>
      </c>
      <c r="D1888" s="6" t="s">
        <v>20</v>
      </c>
      <c r="E1888" s="6" t="s">
        <v>3</v>
      </c>
      <c r="F1888" s="27">
        <v>3.6639799621078321E-2</v>
      </c>
    </row>
    <row r="1889" spans="2:6" x14ac:dyDescent="0.25">
      <c r="B1889" s="6" t="s">
        <v>45</v>
      </c>
      <c r="C1889" s="6">
        <v>1977</v>
      </c>
      <c r="D1889" s="6" t="s">
        <v>21</v>
      </c>
      <c r="E1889" s="6" t="s">
        <v>3</v>
      </c>
      <c r="F1889" s="27">
        <v>0</v>
      </c>
    </row>
    <row r="1890" spans="2:6" x14ac:dyDescent="0.25">
      <c r="B1890" s="6" t="s">
        <v>45</v>
      </c>
      <c r="C1890" s="6">
        <v>1977</v>
      </c>
      <c r="D1890" s="6" t="s">
        <v>22</v>
      </c>
      <c r="E1890" s="6" t="s">
        <v>3</v>
      </c>
      <c r="F1890" s="27">
        <v>6.3806557271763917E-2</v>
      </c>
    </row>
    <row r="1891" spans="2:6" x14ac:dyDescent="0.25">
      <c r="B1891" s="6" t="s">
        <v>45</v>
      </c>
      <c r="C1891" s="6">
        <v>1977</v>
      </c>
      <c r="D1891" s="6" t="s">
        <v>23</v>
      </c>
      <c r="E1891" s="6" t="s">
        <v>3</v>
      </c>
      <c r="F1891" s="27">
        <v>0</v>
      </c>
    </row>
    <row r="1892" spans="2:6" x14ac:dyDescent="0.25">
      <c r="B1892" s="6" t="s">
        <v>45</v>
      </c>
      <c r="C1892" s="6">
        <v>1977</v>
      </c>
      <c r="D1892" s="6" t="s">
        <v>24</v>
      </c>
      <c r="E1892" s="6" t="s">
        <v>3</v>
      </c>
      <c r="F1892" s="27">
        <v>4.9420378279438681E-2</v>
      </c>
    </row>
    <row r="1893" spans="2:6" x14ac:dyDescent="0.25">
      <c r="B1893" s="6" t="s">
        <v>45</v>
      </c>
      <c r="C1893" s="6">
        <v>1977</v>
      </c>
      <c r="D1893" s="6" t="s">
        <v>25</v>
      </c>
      <c r="E1893" s="6" t="s">
        <v>3</v>
      </c>
      <c r="F1893" s="27">
        <v>0.10885970264281815</v>
      </c>
    </row>
    <row r="1894" spans="2:6" x14ac:dyDescent="0.25">
      <c r="B1894" s="6" t="s">
        <v>45</v>
      </c>
      <c r="C1894" s="6">
        <v>1977</v>
      </c>
      <c r="D1894" s="6" t="s">
        <v>26</v>
      </c>
      <c r="E1894" s="6" t="s">
        <v>3</v>
      </c>
      <c r="F1894" s="27">
        <v>5.1475546706913712E-2</v>
      </c>
    </row>
    <row r="1895" spans="2:6" x14ac:dyDescent="0.25">
      <c r="B1895" s="6" t="s">
        <v>45</v>
      </c>
      <c r="C1895" s="6">
        <v>1977</v>
      </c>
      <c r="D1895" s="6" t="s">
        <v>27</v>
      </c>
      <c r="E1895" s="6" t="s">
        <v>3</v>
      </c>
      <c r="F1895" s="27">
        <v>0</v>
      </c>
    </row>
    <row r="1896" spans="2:6" x14ac:dyDescent="0.25">
      <c r="B1896" s="6" t="s">
        <v>45</v>
      </c>
      <c r="C1896" s="6">
        <v>1977</v>
      </c>
      <c r="D1896" s="6" t="s">
        <v>28</v>
      </c>
      <c r="E1896" s="6" t="s">
        <v>3</v>
      </c>
      <c r="F1896" s="27">
        <v>0</v>
      </c>
    </row>
    <row r="1897" spans="2:6" x14ac:dyDescent="0.25">
      <c r="B1897" s="6" t="s">
        <v>45</v>
      </c>
      <c r="C1897" s="6">
        <v>1977</v>
      </c>
      <c r="D1897" s="6" t="s">
        <v>29</v>
      </c>
      <c r="E1897" s="6" t="s">
        <v>3</v>
      </c>
      <c r="F1897" s="27">
        <v>1.785427571368935E-2</v>
      </c>
    </row>
    <row r="1898" spans="2:6" x14ac:dyDescent="0.25">
      <c r="B1898" s="6" t="s">
        <v>45</v>
      </c>
      <c r="C1898" s="6">
        <v>1977</v>
      </c>
      <c r="D1898" s="6" t="s">
        <v>30</v>
      </c>
      <c r="E1898" s="6" t="s">
        <v>3</v>
      </c>
      <c r="F1898" s="27">
        <v>0</v>
      </c>
    </row>
    <row r="1899" spans="2:6" x14ac:dyDescent="0.25">
      <c r="B1899" s="6" t="s">
        <v>45</v>
      </c>
      <c r="C1899" s="6">
        <v>1977</v>
      </c>
      <c r="D1899" s="6" t="s">
        <v>31</v>
      </c>
      <c r="E1899" s="6" t="s">
        <v>3</v>
      </c>
      <c r="F1899" s="27">
        <v>0</v>
      </c>
    </row>
    <row r="1900" spans="2:6" x14ac:dyDescent="0.25">
      <c r="B1900" s="6" t="s">
        <v>45</v>
      </c>
      <c r="C1900" s="6">
        <v>1977</v>
      </c>
      <c r="D1900" s="6" t="s">
        <v>32</v>
      </c>
      <c r="E1900" s="6" t="s">
        <v>3</v>
      </c>
      <c r="F1900" s="27">
        <v>0</v>
      </c>
    </row>
    <row r="1901" spans="2:6" x14ac:dyDescent="0.25">
      <c r="B1901" s="6" t="s">
        <v>45</v>
      </c>
      <c r="C1901" s="6">
        <v>1977</v>
      </c>
      <c r="D1901" s="6" t="s">
        <v>7</v>
      </c>
      <c r="E1901" s="6" t="s">
        <v>4</v>
      </c>
      <c r="F1901" s="27">
        <v>0.10650551943802086</v>
      </c>
    </row>
    <row r="1902" spans="2:6" x14ac:dyDescent="0.25">
      <c r="B1902" s="6" t="s">
        <v>45</v>
      </c>
      <c r="C1902" s="6">
        <v>1977</v>
      </c>
      <c r="D1902" s="6" t="s">
        <v>8</v>
      </c>
      <c r="E1902" s="6" t="s">
        <v>4</v>
      </c>
      <c r="F1902" s="27">
        <v>1.5140276626379859E-2</v>
      </c>
    </row>
    <row r="1903" spans="2:6" x14ac:dyDescent="0.25">
      <c r="B1903" s="6" t="s">
        <v>45</v>
      </c>
      <c r="C1903" s="6">
        <v>1977</v>
      </c>
      <c r="D1903" s="6" t="s">
        <v>9</v>
      </c>
      <c r="E1903" s="6" t="s">
        <v>4</v>
      </c>
      <c r="F1903" s="27">
        <v>3.3116628125136348E-2</v>
      </c>
    </row>
    <row r="1904" spans="2:6" x14ac:dyDescent="0.25">
      <c r="B1904" s="6" t="s">
        <v>45</v>
      </c>
      <c r="C1904" s="6">
        <v>1977</v>
      </c>
      <c r="D1904" s="6" t="s">
        <v>10</v>
      </c>
      <c r="E1904" s="6" t="s">
        <v>4</v>
      </c>
      <c r="F1904" s="27">
        <v>2.7793533749290982E-2</v>
      </c>
    </row>
    <row r="1905" spans="2:6" x14ac:dyDescent="0.25">
      <c r="B1905" s="6" t="s">
        <v>45</v>
      </c>
      <c r="C1905" s="6">
        <v>1977</v>
      </c>
      <c r="D1905" s="6" t="s">
        <v>11</v>
      </c>
      <c r="E1905" s="6" t="s">
        <v>4</v>
      </c>
      <c r="F1905" s="27">
        <v>3.3945634626292596E-2</v>
      </c>
    </row>
    <row r="1906" spans="2:6" x14ac:dyDescent="0.25">
      <c r="B1906" s="6" t="s">
        <v>45</v>
      </c>
      <c r="C1906" s="6">
        <v>1977</v>
      </c>
      <c r="D1906" s="6" t="s">
        <v>12</v>
      </c>
      <c r="E1906" s="6" t="s">
        <v>4</v>
      </c>
      <c r="F1906" s="27">
        <v>1.4791221257471966E-2</v>
      </c>
    </row>
    <row r="1907" spans="2:6" x14ac:dyDescent="0.25">
      <c r="B1907" s="6" t="s">
        <v>45</v>
      </c>
      <c r="C1907" s="6">
        <v>1977</v>
      </c>
      <c r="D1907" s="6" t="s">
        <v>13</v>
      </c>
      <c r="E1907" s="6" t="s">
        <v>4</v>
      </c>
      <c r="F1907" s="27">
        <v>3.7087132946463631E-3</v>
      </c>
    </row>
    <row r="1908" spans="2:6" x14ac:dyDescent="0.25">
      <c r="B1908" s="6" t="s">
        <v>45</v>
      </c>
      <c r="C1908" s="6">
        <v>1977</v>
      </c>
      <c r="D1908" s="6" t="s">
        <v>14</v>
      </c>
      <c r="E1908" s="6" t="s">
        <v>4</v>
      </c>
      <c r="F1908" s="27">
        <v>1.1998778306208822E-2</v>
      </c>
    </row>
    <row r="1909" spans="2:6" x14ac:dyDescent="0.25">
      <c r="B1909" s="6" t="s">
        <v>45</v>
      </c>
      <c r="C1909" s="6">
        <v>1977</v>
      </c>
      <c r="D1909" s="6" t="s">
        <v>15</v>
      </c>
      <c r="E1909" s="6" t="s">
        <v>4</v>
      </c>
      <c r="F1909" s="27">
        <v>0</v>
      </c>
    </row>
    <row r="1910" spans="2:6" x14ac:dyDescent="0.25">
      <c r="B1910" s="6" t="s">
        <v>45</v>
      </c>
      <c r="C1910" s="6">
        <v>1977</v>
      </c>
      <c r="D1910" s="6" t="s">
        <v>16</v>
      </c>
      <c r="E1910" s="6" t="s">
        <v>4</v>
      </c>
      <c r="F1910" s="27">
        <v>8.5867620751341675E-2</v>
      </c>
    </row>
    <row r="1911" spans="2:6" x14ac:dyDescent="0.25">
      <c r="B1911" s="6" t="s">
        <v>45</v>
      </c>
      <c r="C1911" s="6">
        <v>1977</v>
      </c>
      <c r="D1911" s="6" t="s">
        <v>17</v>
      </c>
      <c r="E1911" s="6" t="s">
        <v>4</v>
      </c>
      <c r="F1911" s="27">
        <v>0.15532963916401238</v>
      </c>
    </row>
    <row r="1912" spans="2:6" x14ac:dyDescent="0.25">
      <c r="B1912" s="6" t="s">
        <v>45</v>
      </c>
      <c r="C1912" s="6">
        <v>1977</v>
      </c>
      <c r="D1912" s="6" t="s">
        <v>18</v>
      </c>
      <c r="E1912" s="6" t="s">
        <v>4</v>
      </c>
      <c r="F1912" s="27">
        <v>6.8676643832627948E-2</v>
      </c>
    </row>
    <row r="1913" spans="2:6" x14ac:dyDescent="0.25">
      <c r="B1913" s="6" t="s">
        <v>45</v>
      </c>
      <c r="C1913" s="6">
        <v>1977</v>
      </c>
      <c r="D1913" s="6" t="s">
        <v>19</v>
      </c>
      <c r="E1913" s="6" t="s">
        <v>4</v>
      </c>
      <c r="F1913" s="27">
        <v>0.12278022601335137</v>
      </c>
    </row>
    <row r="1914" spans="2:6" x14ac:dyDescent="0.25">
      <c r="B1914" s="6" t="s">
        <v>45</v>
      </c>
      <c r="C1914" s="6">
        <v>1977</v>
      </c>
      <c r="D1914" s="6" t="s">
        <v>20</v>
      </c>
      <c r="E1914" s="6" t="s">
        <v>4</v>
      </c>
      <c r="F1914" s="27">
        <v>7.0465552598280898E-2</v>
      </c>
    </row>
    <row r="1915" spans="2:6" x14ac:dyDescent="0.25">
      <c r="B1915" s="6" t="s">
        <v>45</v>
      </c>
      <c r="C1915" s="6">
        <v>1977</v>
      </c>
      <c r="D1915" s="6" t="s">
        <v>21</v>
      </c>
      <c r="E1915" s="6" t="s">
        <v>4</v>
      </c>
      <c r="F1915" s="27">
        <v>0</v>
      </c>
    </row>
    <row r="1916" spans="2:6" x14ac:dyDescent="0.25">
      <c r="B1916" s="6" t="s">
        <v>45</v>
      </c>
      <c r="C1916" s="6">
        <v>1977</v>
      </c>
      <c r="D1916" s="6" t="s">
        <v>22</v>
      </c>
      <c r="E1916" s="6" t="s">
        <v>4</v>
      </c>
      <c r="F1916" s="27">
        <v>1.2391465596230201E-2</v>
      </c>
    </row>
    <row r="1917" spans="2:6" x14ac:dyDescent="0.25">
      <c r="B1917" s="6" t="s">
        <v>45</v>
      </c>
      <c r="C1917" s="6">
        <v>1977</v>
      </c>
      <c r="D1917" s="6" t="s">
        <v>23</v>
      </c>
      <c r="E1917" s="6" t="s">
        <v>4</v>
      </c>
      <c r="F1917" s="27">
        <v>0</v>
      </c>
    </row>
    <row r="1918" spans="2:6" x14ac:dyDescent="0.25">
      <c r="B1918" s="6" t="s">
        <v>45</v>
      </c>
      <c r="C1918" s="6">
        <v>1977</v>
      </c>
      <c r="D1918" s="6" t="s">
        <v>24</v>
      </c>
      <c r="E1918" s="6" t="s">
        <v>4</v>
      </c>
      <c r="F1918" s="27">
        <v>7.6748549238622982E-2</v>
      </c>
    </row>
    <row r="1919" spans="2:6" x14ac:dyDescent="0.25">
      <c r="B1919" s="6" t="s">
        <v>45</v>
      </c>
      <c r="C1919" s="6">
        <v>1977</v>
      </c>
      <c r="D1919" s="6" t="s">
        <v>25</v>
      </c>
      <c r="E1919" s="6" t="s">
        <v>4</v>
      </c>
      <c r="F1919" s="27">
        <v>0.10358218072341725</v>
      </c>
    </row>
    <row r="1920" spans="2:6" x14ac:dyDescent="0.25">
      <c r="B1920" s="6" t="s">
        <v>45</v>
      </c>
      <c r="C1920" s="6">
        <v>1977</v>
      </c>
      <c r="D1920" s="6" t="s">
        <v>26</v>
      </c>
      <c r="E1920" s="6" t="s">
        <v>4</v>
      </c>
      <c r="F1920" s="27">
        <v>4.027226318774816E-2</v>
      </c>
    </row>
    <row r="1921" spans="2:6" x14ac:dyDescent="0.25">
      <c r="B1921" s="6" t="s">
        <v>45</v>
      </c>
      <c r="C1921" s="6">
        <v>1977</v>
      </c>
      <c r="D1921" s="6" t="s">
        <v>27</v>
      </c>
      <c r="E1921" s="6" t="s">
        <v>4</v>
      </c>
      <c r="F1921" s="27">
        <v>0</v>
      </c>
    </row>
    <row r="1922" spans="2:6" x14ac:dyDescent="0.25">
      <c r="B1922" s="6" t="s">
        <v>45</v>
      </c>
      <c r="C1922" s="6">
        <v>1977</v>
      </c>
      <c r="D1922" s="6" t="s">
        <v>28</v>
      </c>
      <c r="E1922" s="6" t="s">
        <v>4</v>
      </c>
      <c r="F1922" s="27">
        <v>1.1736986779527902E-2</v>
      </c>
    </row>
    <row r="1923" spans="2:6" x14ac:dyDescent="0.25">
      <c r="B1923" s="6" t="s">
        <v>45</v>
      </c>
      <c r="C1923" s="6">
        <v>1977</v>
      </c>
      <c r="D1923" s="6" t="s">
        <v>29</v>
      </c>
      <c r="E1923" s="6" t="s">
        <v>4</v>
      </c>
      <c r="F1923" s="27">
        <v>5.1485666913914218E-3</v>
      </c>
    </row>
    <row r="1924" spans="2:6" x14ac:dyDescent="0.25">
      <c r="B1924" s="6" t="s">
        <v>45</v>
      </c>
      <c r="C1924" s="6">
        <v>1977</v>
      </c>
      <c r="D1924" s="6" t="s">
        <v>30</v>
      </c>
      <c r="E1924" s="6" t="s">
        <v>4</v>
      </c>
      <c r="F1924" s="27">
        <v>0</v>
      </c>
    </row>
    <row r="1925" spans="2:6" x14ac:dyDescent="0.25">
      <c r="B1925" s="6" t="s">
        <v>45</v>
      </c>
      <c r="C1925" s="6">
        <v>1977</v>
      </c>
      <c r="D1925" s="6" t="s">
        <v>31</v>
      </c>
      <c r="E1925" s="6" t="s">
        <v>4</v>
      </c>
      <c r="F1925" s="27">
        <v>0</v>
      </c>
    </row>
    <row r="1926" spans="2:6" x14ac:dyDescent="0.25">
      <c r="B1926" s="6" t="s">
        <v>45</v>
      </c>
      <c r="C1926" s="6">
        <v>1977</v>
      </c>
      <c r="D1926" s="6" t="s">
        <v>32</v>
      </c>
      <c r="E1926" s="6" t="s">
        <v>4</v>
      </c>
      <c r="F1926" s="27">
        <v>0</v>
      </c>
    </row>
    <row r="1927" spans="2:6" x14ac:dyDescent="0.25">
      <c r="B1927" s="6" t="s">
        <v>45</v>
      </c>
      <c r="C1927" s="6">
        <v>1976</v>
      </c>
      <c r="D1927" s="6" t="s">
        <v>7</v>
      </c>
      <c r="E1927" s="6" t="s">
        <v>3</v>
      </c>
      <c r="F1927" s="27">
        <v>6.3644484144707456E-2</v>
      </c>
    </row>
    <row r="1928" spans="2:6" x14ac:dyDescent="0.25">
      <c r="B1928" s="6" t="s">
        <v>45</v>
      </c>
      <c r="C1928" s="6">
        <v>1976</v>
      </c>
      <c r="D1928" s="6" t="s">
        <v>8</v>
      </c>
      <c r="E1928" s="6" t="s">
        <v>3</v>
      </c>
      <c r="F1928" s="27">
        <v>8.5593058125438659E-2</v>
      </c>
    </row>
    <row r="1929" spans="2:6" x14ac:dyDescent="0.25">
      <c r="B1929" s="6" t="s">
        <v>45</v>
      </c>
      <c r="C1929" s="6">
        <v>1976</v>
      </c>
      <c r="D1929" s="6" t="s">
        <v>9</v>
      </c>
      <c r="E1929" s="6" t="s">
        <v>3</v>
      </c>
      <c r="F1929" s="27">
        <v>6.6483761883493905E-2</v>
      </c>
    </row>
    <row r="1930" spans="2:6" x14ac:dyDescent="0.25">
      <c r="B1930" s="6" t="s">
        <v>45</v>
      </c>
      <c r="C1930" s="6">
        <v>1976</v>
      </c>
      <c r="D1930" s="6" t="s">
        <v>10</v>
      </c>
      <c r="E1930" s="6" t="s">
        <v>3</v>
      </c>
      <c r="F1930" s="27">
        <v>0.1188349390671856</v>
      </c>
    </row>
    <row r="1931" spans="2:6" x14ac:dyDescent="0.25">
      <c r="B1931" s="6" t="s">
        <v>45</v>
      </c>
      <c r="C1931" s="6">
        <v>1976</v>
      </c>
      <c r="D1931" s="6" t="s">
        <v>11</v>
      </c>
      <c r="E1931" s="6" t="s">
        <v>3</v>
      </c>
      <c r="F1931" s="27">
        <v>2.4564537740062527E-3</v>
      </c>
    </row>
    <row r="1932" spans="2:6" x14ac:dyDescent="0.25">
      <c r="B1932" s="6" t="s">
        <v>45</v>
      </c>
      <c r="C1932" s="6">
        <v>1976</v>
      </c>
      <c r="D1932" s="6" t="s">
        <v>12</v>
      </c>
      <c r="E1932" s="6" t="s">
        <v>3</v>
      </c>
      <c r="F1932" s="27">
        <v>0</v>
      </c>
    </row>
    <row r="1933" spans="2:6" x14ac:dyDescent="0.25">
      <c r="B1933" s="6" t="s">
        <v>45</v>
      </c>
      <c r="C1933" s="6">
        <v>1976</v>
      </c>
      <c r="D1933" s="6" t="s">
        <v>13</v>
      </c>
      <c r="E1933" s="6" t="s">
        <v>3</v>
      </c>
      <c r="F1933" s="27">
        <v>5.0979391309895997E-2</v>
      </c>
    </row>
    <row r="1934" spans="2:6" x14ac:dyDescent="0.25">
      <c r="B1934" s="6" t="s">
        <v>45</v>
      </c>
      <c r="C1934" s="6">
        <v>1976</v>
      </c>
      <c r="D1934" s="6" t="s">
        <v>14</v>
      </c>
      <c r="E1934" s="6" t="s">
        <v>3</v>
      </c>
      <c r="F1934" s="27">
        <v>0</v>
      </c>
    </row>
    <row r="1935" spans="2:6" x14ac:dyDescent="0.25">
      <c r="B1935" s="6" t="s">
        <v>45</v>
      </c>
      <c r="C1935" s="6">
        <v>1976</v>
      </c>
      <c r="D1935" s="6" t="s">
        <v>15</v>
      </c>
      <c r="E1935" s="6" t="s">
        <v>3</v>
      </c>
      <c r="F1935" s="27">
        <v>6.0294774452880747E-3</v>
      </c>
    </row>
    <row r="1936" spans="2:6" x14ac:dyDescent="0.25">
      <c r="B1936" s="6" t="s">
        <v>45</v>
      </c>
      <c r="C1936" s="6">
        <v>1976</v>
      </c>
      <c r="D1936" s="6" t="s">
        <v>16</v>
      </c>
      <c r="E1936" s="6" t="s">
        <v>3</v>
      </c>
      <c r="F1936" s="27">
        <v>0.11969629298794104</v>
      </c>
    </row>
    <row r="1937" spans="2:6" x14ac:dyDescent="0.25">
      <c r="B1937" s="6" t="s">
        <v>45</v>
      </c>
      <c r="C1937" s="6">
        <v>1976</v>
      </c>
      <c r="D1937" s="6" t="s">
        <v>17</v>
      </c>
      <c r="E1937" s="6" t="s">
        <v>3</v>
      </c>
      <c r="F1937" s="27">
        <v>5.7423594717029283E-3</v>
      </c>
    </row>
    <row r="1938" spans="2:6" x14ac:dyDescent="0.25">
      <c r="B1938" s="6" t="s">
        <v>45</v>
      </c>
      <c r="C1938" s="6">
        <v>1976</v>
      </c>
      <c r="D1938" s="6" t="s">
        <v>18</v>
      </c>
      <c r="E1938" s="6" t="s">
        <v>3</v>
      </c>
      <c r="F1938" s="27">
        <v>1.2696994831876475E-2</v>
      </c>
    </row>
    <row r="1939" spans="2:6" x14ac:dyDescent="0.25">
      <c r="B1939" s="6" t="s">
        <v>45</v>
      </c>
      <c r="C1939" s="6">
        <v>1976</v>
      </c>
      <c r="D1939" s="6" t="s">
        <v>19</v>
      </c>
      <c r="E1939" s="6" t="s">
        <v>3</v>
      </c>
      <c r="F1939" s="27">
        <v>0.13992215912716136</v>
      </c>
    </row>
    <row r="1940" spans="2:6" x14ac:dyDescent="0.25">
      <c r="B1940" s="6" t="s">
        <v>45</v>
      </c>
      <c r="C1940" s="6">
        <v>1976</v>
      </c>
      <c r="D1940" s="6" t="s">
        <v>20</v>
      </c>
      <c r="E1940" s="6" t="s">
        <v>3</v>
      </c>
      <c r="F1940" s="27">
        <v>3.2380527020991513E-2</v>
      </c>
    </row>
    <row r="1941" spans="2:6" x14ac:dyDescent="0.25">
      <c r="B1941" s="6" t="s">
        <v>45</v>
      </c>
      <c r="C1941" s="6">
        <v>1976</v>
      </c>
      <c r="D1941" s="6" t="s">
        <v>21</v>
      </c>
      <c r="E1941" s="6" t="s">
        <v>3</v>
      </c>
      <c r="F1941" s="27">
        <v>0</v>
      </c>
    </row>
    <row r="1942" spans="2:6" x14ac:dyDescent="0.25">
      <c r="B1942" s="6" t="s">
        <v>45</v>
      </c>
      <c r="C1942" s="6">
        <v>1976</v>
      </c>
      <c r="D1942" s="6" t="s">
        <v>22</v>
      </c>
      <c r="E1942" s="6" t="s">
        <v>3</v>
      </c>
      <c r="F1942" s="27">
        <v>6.5367191986218334E-2</v>
      </c>
    </row>
    <row r="1943" spans="2:6" x14ac:dyDescent="0.25">
      <c r="B1943" s="6" t="s">
        <v>45</v>
      </c>
      <c r="C1943" s="6">
        <v>1976</v>
      </c>
      <c r="D1943" s="6" t="s">
        <v>23</v>
      </c>
      <c r="E1943" s="6" t="s">
        <v>3</v>
      </c>
      <c r="F1943" s="27">
        <v>0</v>
      </c>
    </row>
    <row r="1944" spans="2:6" x14ac:dyDescent="0.25">
      <c r="B1944" s="6" t="s">
        <v>45</v>
      </c>
      <c r="C1944" s="6">
        <v>1976</v>
      </c>
      <c r="D1944" s="6" t="s">
        <v>24</v>
      </c>
      <c r="E1944" s="6" t="s">
        <v>3</v>
      </c>
      <c r="F1944" s="27">
        <v>5.0213743380335608E-2</v>
      </c>
    </row>
    <row r="1945" spans="2:6" x14ac:dyDescent="0.25">
      <c r="B1945" s="6" t="s">
        <v>45</v>
      </c>
      <c r="C1945" s="6">
        <v>1976</v>
      </c>
      <c r="D1945" s="6" t="s">
        <v>25</v>
      </c>
      <c r="E1945" s="6" t="s">
        <v>3</v>
      </c>
      <c r="F1945" s="27">
        <v>0.11395393351623812</v>
      </c>
    </row>
    <row r="1946" spans="2:6" x14ac:dyDescent="0.25">
      <c r="B1946" s="6" t="s">
        <v>45</v>
      </c>
      <c r="C1946" s="6">
        <v>1976</v>
      </c>
      <c r="D1946" s="6" t="s">
        <v>26</v>
      </c>
      <c r="E1946" s="6" t="s">
        <v>3</v>
      </c>
      <c r="F1946" s="27">
        <v>4.826772155936962E-2</v>
      </c>
    </row>
    <row r="1947" spans="2:6" x14ac:dyDescent="0.25">
      <c r="B1947" s="6" t="s">
        <v>45</v>
      </c>
      <c r="C1947" s="6">
        <v>1976</v>
      </c>
      <c r="D1947" s="6" t="s">
        <v>27</v>
      </c>
      <c r="E1947" s="6" t="s">
        <v>3</v>
      </c>
      <c r="F1947" s="27">
        <v>0</v>
      </c>
    </row>
    <row r="1948" spans="2:6" x14ac:dyDescent="0.25">
      <c r="B1948" s="6" t="s">
        <v>45</v>
      </c>
      <c r="C1948" s="6">
        <v>1976</v>
      </c>
      <c r="D1948" s="6" t="s">
        <v>28</v>
      </c>
      <c r="E1948" s="6" t="s">
        <v>3</v>
      </c>
      <c r="F1948" s="27">
        <v>0</v>
      </c>
    </row>
    <row r="1949" spans="2:6" x14ac:dyDescent="0.25">
      <c r="B1949" s="6" t="s">
        <v>45</v>
      </c>
      <c r="C1949" s="6">
        <v>1976</v>
      </c>
      <c r="D1949" s="6" t="s">
        <v>29</v>
      </c>
      <c r="E1949" s="6" t="s">
        <v>3</v>
      </c>
      <c r="F1949" s="27">
        <v>1.7737510368149047E-2</v>
      </c>
    </row>
    <row r="1950" spans="2:6" x14ac:dyDescent="0.25">
      <c r="B1950" s="6" t="s">
        <v>45</v>
      </c>
      <c r="C1950" s="6">
        <v>1976</v>
      </c>
      <c r="D1950" s="6" t="s">
        <v>30</v>
      </c>
      <c r="E1950" s="6" t="s">
        <v>3</v>
      </c>
      <c r="F1950" s="27">
        <v>0</v>
      </c>
    </row>
    <row r="1951" spans="2:6" x14ac:dyDescent="0.25">
      <c r="B1951" s="6" t="s">
        <v>45</v>
      </c>
      <c r="C1951" s="6">
        <v>1976</v>
      </c>
      <c r="D1951" s="6" t="s">
        <v>31</v>
      </c>
      <c r="E1951" s="6" t="s">
        <v>3</v>
      </c>
      <c r="F1951" s="27">
        <v>0</v>
      </c>
    </row>
    <row r="1952" spans="2:6" x14ac:dyDescent="0.25">
      <c r="B1952" s="6" t="s">
        <v>45</v>
      </c>
      <c r="C1952" s="6">
        <v>1976</v>
      </c>
      <c r="D1952" s="6" t="s">
        <v>32</v>
      </c>
      <c r="E1952" s="6" t="s">
        <v>3</v>
      </c>
      <c r="F1952" s="27">
        <v>0</v>
      </c>
    </row>
    <row r="1953" spans="2:6" x14ac:dyDescent="0.25">
      <c r="B1953" s="6" t="s">
        <v>45</v>
      </c>
      <c r="C1953" s="6">
        <v>1976</v>
      </c>
      <c r="D1953" s="6" t="s">
        <v>7</v>
      </c>
      <c r="E1953" s="6" t="s">
        <v>4</v>
      </c>
      <c r="F1953" s="27">
        <v>9.4958163484230848E-2</v>
      </c>
    </row>
    <row r="1954" spans="2:6" x14ac:dyDescent="0.25">
      <c r="B1954" s="6" t="s">
        <v>45</v>
      </c>
      <c r="C1954" s="6">
        <v>1976</v>
      </c>
      <c r="D1954" s="6" t="s">
        <v>8</v>
      </c>
      <c r="E1954" s="6" t="s">
        <v>4</v>
      </c>
      <c r="F1954" s="27">
        <v>4.0248873632267756E-2</v>
      </c>
    </row>
    <row r="1955" spans="2:6" x14ac:dyDescent="0.25">
      <c r="B1955" s="6" t="s">
        <v>45</v>
      </c>
      <c r="C1955" s="6">
        <v>1976</v>
      </c>
      <c r="D1955" s="6" t="s">
        <v>9</v>
      </c>
      <c r="E1955" s="6" t="s">
        <v>4</v>
      </c>
      <c r="F1955" s="27">
        <v>3.668740613602231E-2</v>
      </c>
    </row>
    <row r="1956" spans="2:6" x14ac:dyDescent="0.25">
      <c r="B1956" s="6" t="s">
        <v>45</v>
      </c>
      <c r="C1956" s="6">
        <v>1976</v>
      </c>
      <c r="D1956" s="6" t="s">
        <v>10</v>
      </c>
      <c r="E1956" s="6" t="s">
        <v>4</v>
      </c>
      <c r="F1956" s="27">
        <v>3.1967388972323534E-2</v>
      </c>
    </row>
    <row r="1957" spans="2:6" x14ac:dyDescent="0.25">
      <c r="B1957" s="6" t="s">
        <v>45</v>
      </c>
      <c r="C1957" s="6">
        <v>1976</v>
      </c>
      <c r="D1957" s="6" t="s">
        <v>11</v>
      </c>
      <c r="E1957" s="6" t="s">
        <v>4</v>
      </c>
      <c r="F1957" s="27">
        <v>3.0293928341557606E-2</v>
      </c>
    </row>
    <row r="1958" spans="2:6" x14ac:dyDescent="0.25">
      <c r="B1958" s="6" t="s">
        <v>45</v>
      </c>
      <c r="C1958" s="6">
        <v>1976</v>
      </c>
      <c r="D1958" s="6" t="s">
        <v>12</v>
      </c>
      <c r="E1958" s="6" t="s">
        <v>4</v>
      </c>
      <c r="F1958" s="27">
        <v>1.7077880283201029E-2</v>
      </c>
    </row>
    <row r="1959" spans="2:6" x14ac:dyDescent="0.25">
      <c r="B1959" s="6" t="s">
        <v>45</v>
      </c>
      <c r="C1959" s="6">
        <v>1976</v>
      </c>
      <c r="D1959" s="6" t="s">
        <v>13</v>
      </c>
      <c r="E1959" s="6" t="s">
        <v>4</v>
      </c>
      <c r="F1959" s="27">
        <v>0</v>
      </c>
    </row>
    <row r="1960" spans="2:6" x14ac:dyDescent="0.25">
      <c r="B1960" s="6" t="s">
        <v>45</v>
      </c>
      <c r="C1960" s="6">
        <v>1976</v>
      </c>
      <c r="D1960" s="6" t="s">
        <v>14</v>
      </c>
      <c r="E1960" s="6" t="s">
        <v>4</v>
      </c>
      <c r="F1960" s="27">
        <v>1.2014589143960523E-2</v>
      </c>
    </row>
    <row r="1961" spans="2:6" x14ac:dyDescent="0.25">
      <c r="B1961" s="6" t="s">
        <v>45</v>
      </c>
      <c r="C1961" s="6">
        <v>1976</v>
      </c>
      <c r="D1961" s="6" t="s">
        <v>15</v>
      </c>
      <c r="E1961" s="6" t="s">
        <v>4</v>
      </c>
      <c r="F1961" s="27">
        <v>0</v>
      </c>
    </row>
    <row r="1962" spans="2:6" x14ac:dyDescent="0.25">
      <c r="B1962" s="6" t="s">
        <v>45</v>
      </c>
      <c r="C1962" s="6">
        <v>1976</v>
      </c>
      <c r="D1962" s="6" t="s">
        <v>16</v>
      </c>
      <c r="E1962" s="6" t="s">
        <v>4</v>
      </c>
      <c r="F1962" s="27">
        <v>9.1182149753271824E-2</v>
      </c>
    </row>
    <row r="1963" spans="2:6" x14ac:dyDescent="0.25">
      <c r="B1963" s="6" t="s">
        <v>45</v>
      </c>
      <c r="C1963" s="6">
        <v>1976</v>
      </c>
      <c r="D1963" s="6" t="s">
        <v>17</v>
      </c>
      <c r="E1963" s="6" t="s">
        <v>4</v>
      </c>
      <c r="F1963" s="27">
        <v>0.13469212615318601</v>
      </c>
    </row>
    <row r="1964" spans="2:6" x14ac:dyDescent="0.25">
      <c r="B1964" s="6" t="s">
        <v>45</v>
      </c>
      <c r="C1964" s="6">
        <v>1976</v>
      </c>
      <c r="D1964" s="6" t="s">
        <v>18</v>
      </c>
      <c r="E1964" s="6" t="s">
        <v>4</v>
      </c>
      <c r="F1964" s="27">
        <v>4.2823428448830726E-2</v>
      </c>
    </row>
    <row r="1965" spans="2:6" x14ac:dyDescent="0.25">
      <c r="B1965" s="6" t="s">
        <v>45</v>
      </c>
      <c r="C1965" s="6">
        <v>1976</v>
      </c>
      <c r="D1965" s="6" t="s">
        <v>19</v>
      </c>
      <c r="E1965" s="6" t="s">
        <v>4</v>
      </c>
      <c r="F1965" s="27">
        <v>0.12701137095043982</v>
      </c>
    </row>
    <row r="1966" spans="2:6" x14ac:dyDescent="0.25">
      <c r="B1966" s="6" t="s">
        <v>45</v>
      </c>
      <c r="C1966" s="6">
        <v>1976</v>
      </c>
      <c r="D1966" s="6" t="s">
        <v>20</v>
      </c>
      <c r="E1966" s="6" t="s">
        <v>4</v>
      </c>
      <c r="F1966" s="27">
        <v>7.2087534863763139E-2</v>
      </c>
    </row>
    <row r="1967" spans="2:6" x14ac:dyDescent="0.25">
      <c r="B1967" s="6" t="s">
        <v>45</v>
      </c>
      <c r="C1967" s="6">
        <v>1976</v>
      </c>
      <c r="D1967" s="6" t="s">
        <v>21</v>
      </c>
      <c r="E1967" s="6" t="s">
        <v>4</v>
      </c>
      <c r="F1967" s="27">
        <v>0</v>
      </c>
    </row>
    <row r="1968" spans="2:6" x14ac:dyDescent="0.25">
      <c r="B1968" s="6" t="s">
        <v>45</v>
      </c>
      <c r="C1968" s="6">
        <v>1976</v>
      </c>
      <c r="D1968" s="6" t="s">
        <v>22</v>
      </c>
      <c r="E1968" s="6" t="s">
        <v>4</v>
      </c>
      <c r="F1968" s="27">
        <v>1.6305513838232141E-2</v>
      </c>
    </row>
    <row r="1969" spans="2:6" x14ac:dyDescent="0.25">
      <c r="B1969" s="6" t="s">
        <v>45</v>
      </c>
      <c r="C1969" s="6">
        <v>1976</v>
      </c>
      <c r="D1969" s="6" t="s">
        <v>23</v>
      </c>
      <c r="E1969" s="6" t="s">
        <v>4</v>
      </c>
      <c r="F1969" s="27">
        <v>0</v>
      </c>
    </row>
    <row r="1970" spans="2:6" x14ac:dyDescent="0.25">
      <c r="B1970" s="6" t="s">
        <v>45</v>
      </c>
      <c r="C1970" s="6">
        <v>1976</v>
      </c>
      <c r="D1970" s="6" t="s">
        <v>24</v>
      </c>
      <c r="E1970" s="6" t="s">
        <v>4</v>
      </c>
      <c r="F1970" s="27">
        <v>8.0411928770650079E-2</v>
      </c>
    </row>
    <row r="1971" spans="2:6" x14ac:dyDescent="0.25">
      <c r="B1971" s="6" t="s">
        <v>45</v>
      </c>
      <c r="C1971" s="6">
        <v>1976</v>
      </c>
      <c r="D1971" s="6" t="s">
        <v>25</v>
      </c>
      <c r="E1971" s="6" t="s">
        <v>4</v>
      </c>
      <c r="F1971" s="27">
        <v>0.10113709504398198</v>
      </c>
    </row>
    <row r="1972" spans="2:6" x14ac:dyDescent="0.25">
      <c r="B1972" s="6" t="s">
        <v>45</v>
      </c>
      <c r="C1972" s="6">
        <v>1976</v>
      </c>
      <c r="D1972" s="6" t="s">
        <v>26</v>
      </c>
      <c r="E1972" s="6" t="s">
        <v>4</v>
      </c>
      <c r="F1972" s="27">
        <v>5.2778373739540869E-2</v>
      </c>
    </row>
    <row r="1973" spans="2:6" x14ac:dyDescent="0.25">
      <c r="B1973" s="6" t="s">
        <v>45</v>
      </c>
      <c r="C1973" s="6">
        <v>1976</v>
      </c>
      <c r="D1973" s="6" t="s">
        <v>27</v>
      </c>
      <c r="E1973" s="6" t="s">
        <v>4</v>
      </c>
      <c r="F1973" s="27">
        <v>0</v>
      </c>
    </row>
    <row r="1974" spans="2:6" x14ac:dyDescent="0.25">
      <c r="B1974" s="6" t="s">
        <v>45</v>
      </c>
      <c r="C1974" s="6">
        <v>1976</v>
      </c>
      <c r="D1974" s="6" t="s">
        <v>28</v>
      </c>
      <c r="E1974" s="6" t="s">
        <v>4</v>
      </c>
      <c r="F1974" s="27">
        <v>1.3044411070585711E-2</v>
      </c>
    </row>
    <row r="1975" spans="2:6" x14ac:dyDescent="0.25">
      <c r="B1975" s="6" t="s">
        <v>45</v>
      </c>
      <c r="C1975" s="6">
        <v>1976</v>
      </c>
      <c r="D1975" s="6" t="s">
        <v>29</v>
      </c>
      <c r="E1975" s="6" t="s">
        <v>4</v>
      </c>
      <c r="F1975" s="27">
        <v>5.2778373739540869E-3</v>
      </c>
    </row>
    <row r="1976" spans="2:6" x14ac:dyDescent="0.25">
      <c r="B1976" s="6" t="s">
        <v>45</v>
      </c>
      <c r="C1976" s="6">
        <v>1976</v>
      </c>
      <c r="D1976" s="6" t="s">
        <v>30</v>
      </c>
      <c r="E1976" s="6" t="s">
        <v>4</v>
      </c>
      <c r="F1976" s="27">
        <v>0</v>
      </c>
    </row>
    <row r="1977" spans="2:6" x14ac:dyDescent="0.25">
      <c r="B1977" s="6" t="s">
        <v>45</v>
      </c>
      <c r="C1977" s="6">
        <v>1976</v>
      </c>
      <c r="D1977" s="6" t="s">
        <v>31</v>
      </c>
      <c r="E1977" s="6" t="s">
        <v>4</v>
      </c>
      <c r="F1977" s="27">
        <v>0</v>
      </c>
    </row>
    <row r="1978" spans="2:6" x14ac:dyDescent="0.25">
      <c r="B1978" s="6" t="s">
        <v>45</v>
      </c>
      <c r="C1978" s="6">
        <v>1976</v>
      </c>
      <c r="D1978" s="6" t="s">
        <v>32</v>
      </c>
      <c r="E1978" s="6" t="s">
        <v>4</v>
      </c>
      <c r="F1978" s="27">
        <v>0</v>
      </c>
    </row>
    <row r="1979" spans="2:6" x14ac:dyDescent="0.25">
      <c r="B1979" s="6" t="s">
        <v>45</v>
      </c>
      <c r="C1979" s="6">
        <v>1975</v>
      </c>
      <c r="D1979" s="6" t="s">
        <v>7</v>
      </c>
      <c r="E1979" s="6" t="s">
        <v>3</v>
      </c>
      <c r="F1979" s="27">
        <v>8.6895100691313495E-2</v>
      </c>
    </row>
    <row r="1980" spans="2:6" x14ac:dyDescent="0.25">
      <c r="B1980" s="6" t="s">
        <v>45</v>
      </c>
      <c r="C1980" s="6">
        <v>1975</v>
      </c>
      <c r="D1980" s="6" t="s">
        <v>8</v>
      </c>
      <c r="E1980" s="6" t="s">
        <v>3</v>
      </c>
      <c r="F1980" s="27">
        <v>6.1556958220619178E-2</v>
      </c>
    </row>
    <row r="1981" spans="2:6" x14ac:dyDescent="0.25">
      <c r="B1981" s="6" t="s">
        <v>45</v>
      </c>
      <c r="C1981" s="6">
        <v>1975</v>
      </c>
      <c r="D1981" s="6" t="s">
        <v>9</v>
      </c>
      <c r="E1981" s="6" t="s">
        <v>3</v>
      </c>
      <c r="F1981" s="27">
        <v>6.6606552449654341E-2</v>
      </c>
    </row>
    <row r="1982" spans="2:6" x14ac:dyDescent="0.25">
      <c r="B1982" s="6" t="s">
        <v>45</v>
      </c>
      <c r="C1982" s="6">
        <v>1975</v>
      </c>
      <c r="D1982" s="6" t="s">
        <v>10</v>
      </c>
      <c r="E1982" s="6" t="s">
        <v>3</v>
      </c>
      <c r="F1982" s="27">
        <v>0.1196272918545236</v>
      </c>
    </row>
    <row r="1983" spans="2:6" x14ac:dyDescent="0.25">
      <c r="B1983" s="6" t="s">
        <v>45</v>
      </c>
      <c r="C1983" s="6">
        <v>1975</v>
      </c>
      <c r="D1983" s="6" t="s">
        <v>11</v>
      </c>
      <c r="E1983" s="6" t="s">
        <v>3</v>
      </c>
      <c r="F1983" s="27">
        <v>2.6149684400360684E-3</v>
      </c>
    </row>
    <row r="1984" spans="2:6" x14ac:dyDescent="0.25">
      <c r="B1984" s="6" t="s">
        <v>45</v>
      </c>
      <c r="C1984" s="6">
        <v>1975</v>
      </c>
      <c r="D1984" s="6" t="s">
        <v>12</v>
      </c>
      <c r="E1984" s="6" t="s">
        <v>3</v>
      </c>
      <c r="F1984" s="27">
        <v>0</v>
      </c>
    </row>
    <row r="1985" spans="2:6" x14ac:dyDescent="0.25">
      <c r="B1985" s="6" t="s">
        <v>45</v>
      </c>
      <c r="C1985" s="6">
        <v>1975</v>
      </c>
      <c r="D1985" s="6" t="s">
        <v>13</v>
      </c>
      <c r="E1985" s="6" t="s">
        <v>3</v>
      </c>
      <c r="F1985" s="27">
        <v>5.0435828073339344E-2</v>
      </c>
    </row>
    <row r="1986" spans="2:6" x14ac:dyDescent="0.25">
      <c r="B1986" s="6" t="s">
        <v>45</v>
      </c>
      <c r="C1986" s="6">
        <v>1975</v>
      </c>
      <c r="D1986" s="6" t="s">
        <v>14</v>
      </c>
      <c r="E1986" s="6" t="s">
        <v>3</v>
      </c>
      <c r="F1986" s="27">
        <v>2.164111812443643E-3</v>
      </c>
    </row>
    <row r="1987" spans="2:6" x14ac:dyDescent="0.25">
      <c r="B1987" s="6" t="s">
        <v>45</v>
      </c>
      <c r="C1987" s="6">
        <v>1975</v>
      </c>
      <c r="D1987" s="6" t="s">
        <v>15</v>
      </c>
      <c r="E1987" s="6" t="s">
        <v>3</v>
      </c>
      <c r="F1987" s="27">
        <v>5.8010219416892092E-3</v>
      </c>
    </row>
    <row r="1988" spans="2:6" x14ac:dyDescent="0.25">
      <c r="B1988" s="6" t="s">
        <v>45</v>
      </c>
      <c r="C1988" s="6">
        <v>1975</v>
      </c>
      <c r="D1988" s="6" t="s">
        <v>16</v>
      </c>
      <c r="E1988" s="6" t="s">
        <v>3</v>
      </c>
      <c r="F1988" s="27">
        <v>0.12296363089870754</v>
      </c>
    </row>
    <row r="1989" spans="2:6" x14ac:dyDescent="0.25">
      <c r="B1989" s="6" t="s">
        <v>45</v>
      </c>
      <c r="C1989" s="6">
        <v>1975</v>
      </c>
      <c r="D1989" s="6" t="s">
        <v>17</v>
      </c>
      <c r="E1989" s="6" t="s">
        <v>3</v>
      </c>
      <c r="F1989" s="27">
        <v>6.2218214607754731E-3</v>
      </c>
    </row>
    <row r="1990" spans="2:6" x14ac:dyDescent="0.25">
      <c r="B1990" s="6" t="s">
        <v>45</v>
      </c>
      <c r="C1990" s="6">
        <v>1975</v>
      </c>
      <c r="D1990" s="6" t="s">
        <v>18</v>
      </c>
      <c r="E1990" s="6" t="s">
        <v>3</v>
      </c>
      <c r="F1990" s="27">
        <v>1.196272918545236E-2</v>
      </c>
    </row>
    <row r="1991" spans="2:6" x14ac:dyDescent="0.25">
      <c r="B1991" s="6" t="s">
        <v>45</v>
      </c>
      <c r="C1991" s="6">
        <v>1975</v>
      </c>
      <c r="D1991" s="6" t="s">
        <v>19</v>
      </c>
      <c r="E1991" s="6" t="s">
        <v>3</v>
      </c>
      <c r="F1991" s="27">
        <v>0.1432521791403667</v>
      </c>
    </row>
    <row r="1992" spans="2:6" x14ac:dyDescent="0.25">
      <c r="B1992" s="6" t="s">
        <v>45</v>
      </c>
      <c r="C1992" s="6">
        <v>1975</v>
      </c>
      <c r="D1992" s="6" t="s">
        <v>20</v>
      </c>
      <c r="E1992" s="6" t="s">
        <v>3</v>
      </c>
      <c r="F1992" s="27">
        <v>2.744214006612564E-2</v>
      </c>
    </row>
    <row r="1993" spans="2:6" x14ac:dyDescent="0.25">
      <c r="B1993" s="6" t="s">
        <v>45</v>
      </c>
      <c r="C1993" s="6">
        <v>1975</v>
      </c>
      <c r="D1993" s="6" t="s">
        <v>21</v>
      </c>
      <c r="E1993" s="6" t="s">
        <v>3</v>
      </c>
      <c r="F1993" s="27">
        <v>0</v>
      </c>
    </row>
    <row r="1994" spans="2:6" x14ac:dyDescent="0.25">
      <c r="B1994" s="6" t="s">
        <v>45</v>
      </c>
      <c r="C1994" s="6">
        <v>1975</v>
      </c>
      <c r="D1994" s="6" t="s">
        <v>22</v>
      </c>
      <c r="E1994" s="6" t="s">
        <v>3</v>
      </c>
      <c r="F1994" s="27">
        <v>6.9281635106702738E-2</v>
      </c>
    </row>
    <row r="1995" spans="2:6" x14ac:dyDescent="0.25">
      <c r="B1995" s="6" t="s">
        <v>45</v>
      </c>
      <c r="C1995" s="6">
        <v>1975</v>
      </c>
      <c r="D1995" s="6" t="s">
        <v>23</v>
      </c>
      <c r="E1995" s="6" t="s">
        <v>3</v>
      </c>
      <c r="F1995" s="27">
        <v>0</v>
      </c>
    </row>
    <row r="1996" spans="2:6" x14ac:dyDescent="0.25">
      <c r="B1996" s="6" t="s">
        <v>45</v>
      </c>
      <c r="C1996" s="6">
        <v>1975</v>
      </c>
      <c r="D1996" s="6" t="s">
        <v>24</v>
      </c>
      <c r="E1996" s="6" t="s">
        <v>3</v>
      </c>
      <c r="F1996" s="27">
        <v>4.8932972648031259E-2</v>
      </c>
    </row>
    <row r="1997" spans="2:6" x14ac:dyDescent="0.25">
      <c r="B1997" s="6" t="s">
        <v>45</v>
      </c>
      <c r="C1997" s="6">
        <v>1975</v>
      </c>
      <c r="D1997" s="6" t="s">
        <v>25</v>
      </c>
      <c r="E1997" s="6" t="s">
        <v>3</v>
      </c>
      <c r="F1997" s="27">
        <v>0.11526901112113015</v>
      </c>
    </row>
    <row r="1998" spans="2:6" x14ac:dyDescent="0.25">
      <c r="B1998" s="6" t="s">
        <v>45</v>
      </c>
      <c r="C1998" s="6">
        <v>1975</v>
      </c>
      <c r="D1998" s="6" t="s">
        <v>26</v>
      </c>
      <c r="E1998" s="6" t="s">
        <v>3</v>
      </c>
      <c r="F1998" s="27">
        <v>4.292155094679892E-2</v>
      </c>
    </row>
    <row r="1999" spans="2:6" x14ac:dyDescent="0.25">
      <c r="B1999" s="6" t="s">
        <v>45</v>
      </c>
      <c r="C1999" s="6">
        <v>1975</v>
      </c>
      <c r="D1999" s="6" t="s">
        <v>27</v>
      </c>
      <c r="E1999" s="6" t="s">
        <v>3</v>
      </c>
      <c r="F1999" s="27">
        <v>0</v>
      </c>
    </row>
    <row r="2000" spans="2:6" x14ac:dyDescent="0.25">
      <c r="B2000" s="6" t="s">
        <v>45</v>
      </c>
      <c r="C2000" s="6">
        <v>1975</v>
      </c>
      <c r="D2000" s="6" t="s">
        <v>28</v>
      </c>
      <c r="E2000" s="6" t="s">
        <v>3</v>
      </c>
      <c r="F2000" s="27">
        <v>0</v>
      </c>
    </row>
    <row r="2001" spans="2:6" x14ac:dyDescent="0.25">
      <c r="B2001" s="6" t="s">
        <v>45</v>
      </c>
      <c r="C2001" s="6">
        <v>1975</v>
      </c>
      <c r="D2001" s="6" t="s">
        <v>29</v>
      </c>
      <c r="E2001" s="6" t="s">
        <v>3</v>
      </c>
      <c r="F2001" s="27">
        <v>1.6050495942290351E-2</v>
      </c>
    </row>
    <row r="2002" spans="2:6" x14ac:dyDescent="0.25">
      <c r="B2002" s="6" t="s">
        <v>45</v>
      </c>
      <c r="C2002" s="6">
        <v>1975</v>
      </c>
      <c r="D2002" s="6" t="s">
        <v>30</v>
      </c>
      <c r="E2002" s="6" t="s">
        <v>3</v>
      </c>
      <c r="F2002" s="27">
        <v>0</v>
      </c>
    </row>
    <row r="2003" spans="2:6" x14ac:dyDescent="0.25">
      <c r="B2003" s="6" t="s">
        <v>45</v>
      </c>
      <c r="C2003" s="6">
        <v>1975</v>
      </c>
      <c r="D2003" s="6" t="s">
        <v>31</v>
      </c>
      <c r="E2003" s="6" t="s">
        <v>3</v>
      </c>
      <c r="F2003" s="27">
        <v>0</v>
      </c>
    </row>
    <row r="2004" spans="2:6" x14ac:dyDescent="0.25">
      <c r="B2004" s="6" t="s">
        <v>45</v>
      </c>
      <c r="C2004" s="6">
        <v>1975</v>
      </c>
      <c r="D2004" s="6" t="s">
        <v>32</v>
      </c>
      <c r="E2004" s="6" t="s">
        <v>3</v>
      </c>
      <c r="F2004" s="27">
        <v>0</v>
      </c>
    </row>
    <row r="2005" spans="2:6" x14ac:dyDescent="0.25">
      <c r="B2005" s="6" t="s">
        <v>45</v>
      </c>
      <c r="C2005" s="6">
        <v>1975</v>
      </c>
      <c r="D2005" s="6" t="s">
        <v>7</v>
      </c>
      <c r="E2005" s="6" t="s">
        <v>4</v>
      </c>
      <c r="F2005" s="27">
        <v>7.6616280461053718E-2</v>
      </c>
    </row>
    <row r="2006" spans="2:6" x14ac:dyDescent="0.25">
      <c r="B2006" s="6" t="s">
        <v>45</v>
      </c>
      <c r="C2006" s="6">
        <v>1975</v>
      </c>
      <c r="D2006" s="6" t="s">
        <v>8</v>
      </c>
      <c r="E2006" s="6" t="s">
        <v>4</v>
      </c>
      <c r="F2006" s="27">
        <v>3.1707414350097718E-2</v>
      </c>
    </row>
    <row r="2007" spans="2:6" x14ac:dyDescent="0.25">
      <c r="B2007" s="6" t="s">
        <v>45</v>
      </c>
      <c r="C2007" s="6">
        <v>1975</v>
      </c>
      <c r="D2007" s="6" t="s">
        <v>9</v>
      </c>
      <c r="E2007" s="6" t="s">
        <v>4</v>
      </c>
      <c r="F2007" s="27">
        <v>3.4060543213815658E-2</v>
      </c>
    </row>
    <row r="2008" spans="2:6" x14ac:dyDescent="0.25">
      <c r="B2008" s="6" t="s">
        <v>45</v>
      </c>
      <c r="C2008" s="6">
        <v>1975</v>
      </c>
      <c r="D2008" s="6" t="s">
        <v>10</v>
      </c>
      <c r="E2008" s="6" t="s">
        <v>4</v>
      </c>
      <c r="F2008" s="27">
        <v>3.3701591353248517E-2</v>
      </c>
    </row>
    <row r="2009" spans="2:6" x14ac:dyDescent="0.25">
      <c r="B2009" s="6" t="s">
        <v>45</v>
      </c>
      <c r="C2009" s="6">
        <v>1975</v>
      </c>
      <c r="D2009" s="6" t="s">
        <v>11</v>
      </c>
      <c r="E2009" s="6" t="s">
        <v>4</v>
      </c>
      <c r="F2009" s="27">
        <v>2.6163602281338492E-2</v>
      </c>
    </row>
    <row r="2010" spans="2:6" x14ac:dyDescent="0.25">
      <c r="B2010" s="6" t="s">
        <v>45</v>
      </c>
      <c r="C2010" s="6">
        <v>1975</v>
      </c>
      <c r="D2010" s="6" t="s">
        <v>12</v>
      </c>
      <c r="E2010" s="6" t="s">
        <v>4</v>
      </c>
      <c r="F2010" s="27">
        <v>1.2603198659913054E-2</v>
      </c>
    </row>
    <row r="2011" spans="2:6" x14ac:dyDescent="0.25">
      <c r="B2011" s="6" t="s">
        <v>45</v>
      </c>
      <c r="C2011" s="6">
        <v>1975</v>
      </c>
      <c r="D2011" s="6" t="s">
        <v>13</v>
      </c>
      <c r="E2011" s="6" t="s">
        <v>4</v>
      </c>
      <c r="F2011" s="27">
        <v>3.3901009053563594E-3</v>
      </c>
    </row>
    <row r="2012" spans="2:6" x14ac:dyDescent="0.25">
      <c r="B2012" s="6" t="s">
        <v>45</v>
      </c>
      <c r="C2012" s="6">
        <v>1975</v>
      </c>
      <c r="D2012" s="6" t="s">
        <v>14</v>
      </c>
      <c r="E2012" s="6" t="s">
        <v>4</v>
      </c>
      <c r="F2012" s="27">
        <v>1.1127507677581461E-2</v>
      </c>
    </row>
    <row r="2013" spans="2:6" x14ac:dyDescent="0.25">
      <c r="B2013" s="6" t="s">
        <v>45</v>
      </c>
      <c r="C2013" s="6">
        <v>1975</v>
      </c>
      <c r="D2013" s="6" t="s">
        <v>15</v>
      </c>
      <c r="E2013" s="6" t="s">
        <v>4</v>
      </c>
      <c r="F2013" s="27">
        <v>0</v>
      </c>
    </row>
    <row r="2014" spans="2:6" x14ac:dyDescent="0.25">
      <c r="B2014" s="6" t="s">
        <v>45</v>
      </c>
      <c r="C2014" s="6">
        <v>1975</v>
      </c>
      <c r="D2014" s="6" t="s">
        <v>16</v>
      </c>
      <c r="E2014" s="6" t="s">
        <v>4</v>
      </c>
      <c r="F2014" s="27">
        <v>8.9977266382164078E-2</v>
      </c>
    </row>
    <row r="2015" spans="2:6" x14ac:dyDescent="0.25">
      <c r="B2015" s="6" t="s">
        <v>45</v>
      </c>
      <c r="C2015" s="6">
        <v>1975</v>
      </c>
      <c r="D2015" s="6" t="s">
        <v>17</v>
      </c>
      <c r="E2015" s="6" t="s">
        <v>4</v>
      </c>
      <c r="F2015" s="27">
        <v>0.15199617118015396</v>
      </c>
    </row>
    <row r="2016" spans="2:6" x14ac:dyDescent="0.25">
      <c r="B2016" s="6" t="s">
        <v>45</v>
      </c>
      <c r="C2016" s="6">
        <v>1975</v>
      </c>
      <c r="D2016" s="6" t="s">
        <v>18</v>
      </c>
      <c r="E2016" s="6" t="s">
        <v>4</v>
      </c>
      <c r="F2016" s="27">
        <v>7.2548159374626095E-2</v>
      </c>
    </row>
    <row r="2017" spans="2:6" x14ac:dyDescent="0.25">
      <c r="B2017" s="6" t="s">
        <v>45</v>
      </c>
      <c r="C2017" s="6">
        <v>1975</v>
      </c>
      <c r="D2017" s="6" t="s">
        <v>19</v>
      </c>
      <c r="E2017" s="6" t="s">
        <v>4</v>
      </c>
      <c r="F2017" s="27">
        <v>0.12164479719219878</v>
      </c>
    </row>
    <row r="2018" spans="2:6" x14ac:dyDescent="0.25">
      <c r="B2018" s="6" t="s">
        <v>45</v>
      </c>
      <c r="C2018" s="6">
        <v>1975</v>
      </c>
      <c r="D2018" s="6" t="s">
        <v>20</v>
      </c>
      <c r="E2018" s="6" t="s">
        <v>4</v>
      </c>
      <c r="F2018" s="27">
        <v>7.0593865911538309E-2</v>
      </c>
    </row>
    <row r="2019" spans="2:6" x14ac:dyDescent="0.25">
      <c r="B2019" s="6" t="s">
        <v>45</v>
      </c>
      <c r="C2019" s="6">
        <v>1975</v>
      </c>
      <c r="D2019" s="6" t="s">
        <v>21</v>
      </c>
      <c r="E2019" s="6" t="s">
        <v>4</v>
      </c>
      <c r="F2019" s="27">
        <v>0</v>
      </c>
    </row>
    <row r="2020" spans="2:6" x14ac:dyDescent="0.25">
      <c r="B2020" s="6" t="s">
        <v>45</v>
      </c>
      <c r="C2020" s="6">
        <v>1975</v>
      </c>
      <c r="D2020" s="6" t="s">
        <v>22</v>
      </c>
      <c r="E2020" s="6" t="s">
        <v>4</v>
      </c>
      <c r="F2020" s="27">
        <v>1.7947593028357196E-2</v>
      </c>
    </row>
    <row r="2021" spans="2:6" x14ac:dyDescent="0.25">
      <c r="B2021" s="6" t="s">
        <v>45</v>
      </c>
      <c r="C2021" s="6">
        <v>1975</v>
      </c>
      <c r="D2021" s="6" t="s">
        <v>23</v>
      </c>
      <c r="E2021" s="6" t="s">
        <v>4</v>
      </c>
      <c r="F2021" s="27">
        <v>0</v>
      </c>
    </row>
    <row r="2022" spans="2:6" x14ac:dyDescent="0.25">
      <c r="B2022" s="6" t="s">
        <v>45</v>
      </c>
      <c r="C2022" s="6">
        <v>1975</v>
      </c>
      <c r="D2022" s="6" t="s">
        <v>24</v>
      </c>
      <c r="E2022" s="6" t="s">
        <v>4</v>
      </c>
      <c r="F2022" s="27">
        <v>6.8998524309017664E-2</v>
      </c>
    </row>
    <row r="2023" spans="2:6" x14ac:dyDescent="0.25">
      <c r="B2023" s="6" t="s">
        <v>45</v>
      </c>
      <c r="C2023" s="6">
        <v>1975</v>
      </c>
      <c r="D2023" s="6" t="s">
        <v>25</v>
      </c>
      <c r="E2023" s="6" t="s">
        <v>4</v>
      </c>
      <c r="F2023" s="27">
        <v>9.9469548917161893E-2</v>
      </c>
    </row>
    <row r="2024" spans="2:6" x14ac:dyDescent="0.25">
      <c r="B2024" s="6" t="s">
        <v>45</v>
      </c>
      <c r="C2024" s="6">
        <v>1975</v>
      </c>
      <c r="D2024" s="6" t="s">
        <v>26</v>
      </c>
      <c r="E2024" s="6" t="s">
        <v>4</v>
      </c>
      <c r="F2024" s="27">
        <v>5.7751366011247161E-2</v>
      </c>
    </row>
    <row r="2025" spans="2:6" x14ac:dyDescent="0.25">
      <c r="B2025" s="6" t="s">
        <v>45</v>
      </c>
      <c r="C2025" s="6">
        <v>1975</v>
      </c>
      <c r="D2025" s="6" t="s">
        <v>27</v>
      </c>
      <c r="E2025" s="6" t="s">
        <v>4</v>
      </c>
      <c r="F2025" s="27">
        <v>0</v>
      </c>
    </row>
    <row r="2026" spans="2:6" x14ac:dyDescent="0.25">
      <c r="B2026" s="6" t="s">
        <v>45</v>
      </c>
      <c r="C2026" s="6">
        <v>1975</v>
      </c>
      <c r="D2026" s="6" t="s">
        <v>28</v>
      </c>
      <c r="E2026" s="6" t="s">
        <v>4</v>
      </c>
      <c r="F2026" s="27">
        <v>1.4677142743189885E-2</v>
      </c>
    </row>
    <row r="2027" spans="2:6" x14ac:dyDescent="0.25">
      <c r="B2027" s="6" t="s">
        <v>45</v>
      </c>
      <c r="C2027" s="6">
        <v>1975</v>
      </c>
      <c r="D2027" s="6" t="s">
        <v>29</v>
      </c>
      <c r="E2027" s="6" t="s">
        <v>4</v>
      </c>
      <c r="F2027" s="27">
        <v>5.0253260479400149E-3</v>
      </c>
    </row>
    <row r="2028" spans="2:6" x14ac:dyDescent="0.25">
      <c r="B2028" s="6" t="s">
        <v>45</v>
      </c>
      <c r="C2028" s="6">
        <v>1975</v>
      </c>
      <c r="D2028" s="6" t="s">
        <v>30</v>
      </c>
      <c r="E2028" s="6" t="s">
        <v>4</v>
      </c>
      <c r="F2028" s="27">
        <v>0</v>
      </c>
    </row>
    <row r="2029" spans="2:6" x14ac:dyDescent="0.25">
      <c r="B2029" s="6" t="s">
        <v>45</v>
      </c>
      <c r="C2029" s="6">
        <v>1975</v>
      </c>
      <c r="D2029" s="6" t="s">
        <v>31</v>
      </c>
      <c r="E2029" s="6" t="s">
        <v>4</v>
      </c>
      <c r="F2029" s="27">
        <v>0</v>
      </c>
    </row>
    <row r="2030" spans="2:6" x14ac:dyDescent="0.25">
      <c r="B2030" s="6" t="s">
        <v>45</v>
      </c>
      <c r="C2030" s="6">
        <v>1975</v>
      </c>
      <c r="D2030" s="6" t="s">
        <v>32</v>
      </c>
      <c r="E2030" s="6" t="s">
        <v>4</v>
      </c>
      <c r="F2030" s="27">
        <v>0</v>
      </c>
    </row>
    <row r="2031" spans="2:6" x14ac:dyDescent="0.25">
      <c r="B2031" s="6" t="s">
        <v>45</v>
      </c>
      <c r="C2031" s="6">
        <v>1974</v>
      </c>
      <c r="D2031" s="6" t="s">
        <v>7</v>
      </c>
      <c r="E2031" s="6" t="s">
        <v>3</v>
      </c>
      <c r="F2031" s="27">
        <v>0.10316160412944213</v>
      </c>
    </row>
    <row r="2032" spans="2:6" x14ac:dyDescent="0.25">
      <c r="B2032" s="6" t="s">
        <v>45</v>
      </c>
      <c r="C2032" s="6">
        <v>1974</v>
      </c>
      <c r="D2032" s="6" t="s">
        <v>8</v>
      </c>
      <c r="E2032" s="6" t="s">
        <v>3</v>
      </c>
      <c r="F2032" s="27">
        <v>6.499404407385348E-2</v>
      </c>
    </row>
    <row r="2033" spans="2:6" x14ac:dyDescent="0.25">
      <c r="B2033" s="6" t="s">
        <v>45</v>
      </c>
      <c r="C2033" s="6">
        <v>1974</v>
      </c>
      <c r="D2033" s="6" t="s">
        <v>9</v>
      </c>
      <c r="E2033" s="6" t="s">
        <v>3</v>
      </c>
      <c r="F2033" s="27">
        <v>6.5788167560055594E-2</v>
      </c>
    </row>
    <row r="2034" spans="2:6" x14ac:dyDescent="0.25">
      <c r="B2034" s="6" t="s">
        <v>45</v>
      </c>
      <c r="C2034" s="6">
        <v>1974</v>
      </c>
      <c r="D2034" s="6" t="s">
        <v>10</v>
      </c>
      <c r="E2034" s="6" t="s">
        <v>3</v>
      </c>
      <c r="F2034" s="27">
        <v>0.11584276354973198</v>
      </c>
    </row>
    <row r="2035" spans="2:6" x14ac:dyDescent="0.25">
      <c r="B2035" s="6" t="s">
        <v>45</v>
      </c>
      <c r="C2035" s="6">
        <v>1974</v>
      </c>
      <c r="D2035" s="6" t="s">
        <v>11</v>
      </c>
      <c r="E2035" s="6" t="s">
        <v>3</v>
      </c>
      <c r="F2035" s="27">
        <v>3.6480047647409171E-3</v>
      </c>
    </row>
    <row r="2036" spans="2:6" x14ac:dyDescent="0.25">
      <c r="B2036" s="6" t="s">
        <v>45</v>
      </c>
      <c r="C2036" s="6">
        <v>1974</v>
      </c>
      <c r="D2036" s="6" t="s">
        <v>12</v>
      </c>
      <c r="E2036" s="6" t="s">
        <v>3</v>
      </c>
      <c r="F2036" s="27">
        <v>0</v>
      </c>
    </row>
    <row r="2037" spans="2:6" x14ac:dyDescent="0.25">
      <c r="B2037" s="6" t="s">
        <v>45</v>
      </c>
      <c r="C2037" s="6">
        <v>1974</v>
      </c>
      <c r="D2037" s="6" t="s">
        <v>13</v>
      </c>
      <c r="E2037" s="6" t="s">
        <v>3</v>
      </c>
      <c r="F2037" s="27">
        <v>5.6953543776057179E-2</v>
      </c>
    </row>
    <row r="2038" spans="2:6" x14ac:dyDescent="0.25">
      <c r="B2038" s="6" t="s">
        <v>45</v>
      </c>
      <c r="C2038" s="6">
        <v>1974</v>
      </c>
      <c r="D2038" s="6" t="s">
        <v>14</v>
      </c>
      <c r="E2038" s="6" t="s">
        <v>3</v>
      </c>
      <c r="F2038" s="27">
        <v>0</v>
      </c>
    </row>
    <row r="2039" spans="2:6" x14ac:dyDescent="0.25">
      <c r="B2039" s="6" t="s">
        <v>45</v>
      </c>
      <c r="C2039" s="6">
        <v>1974</v>
      </c>
      <c r="D2039" s="6" t="s">
        <v>15</v>
      </c>
      <c r="E2039" s="6" t="s">
        <v>3</v>
      </c>
      <c r="F2039" s="27">
        <v>5.881477069684336E-3</v>
      </c>
    </row>
    <row r="2040" spans="2:6" x14ac:dyDescent="0.25">
      <c r="B2040" s="6" t="s">
        <v>45</v>
      </c>
      <c r="C2040" s="6">
        <v>1974</v>
      </c>
      <c r="D2040" s="6" t="s">
        <v>16</v>
      </c>
      <c r="E2040" s="6" t="s">
        <v>3</v>
      </c>
      <c r="F2040" s="27">
        <v>0.12509926543577526</v>
      </c>
    </row>
    <row r="2041" spans="2:6" x14ac:dyDescent="0.25">
      <c r="B2041" s="6" t="s">
        <v>45</v>
      </c>
      <c r="C2041" s="6">
        <v>1974</v>
      </c>
      <c r="D2041" s="6" t="s">
        <v>17</v>
      </c>
      <c r="E2041" s="6" t="s">
        <v>3</v>
      </c>
      <c r="F2041" s="27">
        <v>6.1296406591224931E-3</v>
      </c>
    </row>
    <row r="2042" spans="2:6" x14ac:dyDescent="0.25">
      <c r="B2042" s="6" t="s">
        <v>45</v>
      </c>
      <c r="C2042" s="6">
        <v>1974</v>
      </c>
      <c r="D2042" s="6" t="s">
        <v>18</v>
      </c>
      <c r="E2042" s="6" t="s">
        <v>3</v>
      </c>
      <c r="F2042" s="27">
        <v>1.1167361524717093E-2</v>
      </c>
    </row>
    <row r="2043" spans="2:6" x14ac:dyDescent="0.25">
      <c r="B2043" s="6" t="s">
        <v>45</v>
      </c>
      <c r="C2043" s="6">
        <v>1974</v>
      </c>
      <c r="D2043" s="6" t="s">
        <v>19</v>
      </c>
      <c r="E2043" s="6" t="s">
        <v>3</v>
      </c>
      <c r="F2043" s="27">
        <v>0.1388475282906492</v>
      </c>
    </row>
    <row r="2044" spans="2:6" x14ac:dyDescent="0.25">
      <c r="B2044" s="6" t="s">
        <v>45</v>
      </c>
      <c r="C2044" s="6">
        <v>1974</v>
      </c>
      <c r="D2044" s="6" t="s">
        <v>20</v>
      </c>
      <c r="E2044" s="6" t="s">
        <v>3</v>
      </c>
      <c r="F2044" s="27">
        <v>2.9159221758983521E-2</v>
      </c>
    </row>
    <row r="2045" spans="2:6" x14ac:dyDescent="0.25">
      <c r="B2045" s="6" t="s">
        <v>45</v>
      </c>
      <c r="C2045" s="6">
        <v>1974</v>
      </c>
      <c r="D2045" s="6" t="s">
        <v>21</v>
      </c>
      <c r="E2045" s="6" t="s">
        <v>3</v>
      </c>
      <c r="F2045" s="27">
        <v>0</v>
      </c>
    </row>
    <row r="2046" spans="2:6" x14ac:dyDescent="0.25">
      <c r="B2046" s="6" t="s">
        <v>45</v>
      </c>
      <c r="C2046" s="6">
        <v>1974</v>
      </c>
      <c r="D2046" s="6" t="s">
        <v>22</v>
      </c>
      <c r="E2046" s="6" t="s">
        <v>3</v>
      </c>
      <c r="F2046" s="27">
        <v>7.025511216994243E-2</v>
      </c>
    </row>
    <row r="2047" spans="2:6" x14ac:dyDescent="0.25">
      <c r="B2047" s="6" t="s">
        <v>45</v>
      </c>
      <c r="C2047" s="6">
        <v>1974</v>
      </c>
      <c r="D2047" s="6" t="s">
        <v>23</v>
      </c>
      <c r="E2047" s="6" t="s">
        <v>3</v>
      </c>
      <c r="F2047" s="27">
        <v>0</v>
      </c>
    </row>
    <row r="2048" spans="2:6" x14ac:dyDescent="0.25">
      <c r="B2048" s="6" t="s">
        <v>45</v>
      </c>
      <c r="C2048" s="6">
        <v>1974</v>
      </c>
      <c r="D2048" s="6" t="s">
        <v>24</v>
      </c>
      <c r="E2048" s="6" t="s">
        <v>3</v>
      </c>
      <c r="F2048" s="27">
        <v>5.0526106809608895E-2</v>
      </c>
    </row>
    <row r="2049" spans="2:6" x14ac:dyDescent="0.25">
      <c r="B2049" s="6" t="s">
        <v>45</v>
      </c>
      <c r="C2049" s="6">
        <v>1974</v>
      </c>
      <c r="D2049" s="6" t="s">
        <v>25</v>
      </c>
      <c r="E2049" s="6" t="s">
        <v>3</v>
      </c>
      <c r="F2049" s="27">
        <v>9.5319634703196349E-2</v>
      </c>
    </row>
    <row r="2050" spans="2:6" x14ac:dyDescent="0.25">
      <c r="B2050" s="6" t="s">
        <v>45</v>
      </c>
      <c r="C2050" s="6">
        <v>1974</v>
      </c>
      <c r="D2050" s="6" t="s">
        <v>26</v>
      </c>
      <c r="E2050" s="6" t="s">
        <v>3</v>
      </c>
      <c r="F2050" s="27">
        <v>4.1517768513003775E-2</v>
      </c>
    </row>
    <row r="2051" spans="2:6" x14ac:dyDescent="0.25">
      <c r="B2051" s="6" t="s">
        <v>45</v>
      </c>
      <c r="C2051" s="6">
        <v>1974</v>
      </c>
      <c r="D2051" s="6" t="s">
        <v>27</v>
      </c>
      <c r="E2051" s="6" t="s">
        <v>3</v>
      </c>
      <c r="F2051" s="27">
        <v>0</v>
      </c>
    </row>
    <row r="2052" spans="2:6" x14ac:dyDescent="0.25">
      <c r="B2052" s="6" t="s">
        <v>45</v>
      </c>
      <c r="C2052" s="6">
        <v>1974</v>
      </c>
      <c r="D2052" s="6" t="s">
        <v>28</v>
      </c>
      <c r="E2052" s="6" t="s">
        <v>3</v>
      </c>
      <c r="F2052" s="27">
        <v>0</v>
      </c>
    </row>
    <row r="2053" spans="2:6" x14ac:dyDescent="0.25">
      <c r="B2053" s="6" t="s">
        <v>45</v>
      </c>
      <c r="C2053" s="6">
        <v>1974</v>
      </c>
      <c r="D2053" s="6" t="s">
        <v>29</v>
      </c>
      <c r="E2053" s="6" t="s">
        <v>3</v>
      </c>
      <c r="F2053" s="27">
        <v>1.5708755211435377E-2</v>
      </c>
    </row>
    <row r="2054" spans="2:6" x14ac:dyDescent="0.25">
      <c r="B2054" s="6" t="s">
        <v>45</v>
      </c>
      <c r="C2054" s="6">
        <v>1974</v>
      </c>
      <c r="D2054" s="6" t="s">
        <v>30</v>
      </c>
      <c r="E2054" s="6" t="s">
        <v>3</v>
      </c>
      <c r="F2054" s="27">
        <v>0</v>
      </c>
    </row>
    <row r="2055" spans="2:6" x14ac:dyDescent="0.25">
      <c r="B2055" s="6" t="s">
        <v>45</v>
      </c>
      <c r="C2055" s="6">
        <v>1974</v>
      </c>
      <c r="D2055" s="6" t="s">
        <v>31</v>
      </c>
      <c r="E2055" s="6" t="s">
        <v>3</v>
      </c>
      <c r="F2055" s="27">
        <v>0</v>
      </c>
    </row>
    <row r="2056" spans="2:6" x14ac:dyDescent="0.25">
      <c r="B2056" s="6" t="s">
        <v>45</v>
      </c>
      <c r="C2056" s="6">
        <v>1974</v>
      </c>
      <c r="D2056" s="6" t="s">
        <v>32</v>
      </c>
      <c r="E2056" s="6" t="s">
        <v>3</v>
      </c>
      <c r="F2056" s="27">
        <v>0</v>
      </c>
    </row>
    <row r="2057" spans="2:6" x14ac:dyDescent="0.25">
      <c r="B2057" s="6" t="s">
        <v>45</v>
      </c>
      <c r="C2057" s="6">
        <v>1974</v>
      </c>
      <c r="D2057" s="6" t="s">
        <v>7</v>
      </c>
      <c r="E2057" s="6" t="s">
        <v>4</v>
      </c>
      <c r="F2057" s="27">
        <v>6.6642157681895658E-2</v>
      </c>
    </row>
    <row r="2058" spans="2:6" x14ac:dyDescent="0.25">
      <c r="B2058" s="6" t="s">
        <v>45</v>
      </c>
      <c r="C2058" s="6">
        <v>1974</v>
      </c>
      <c r="D2058" s="6" t="s">
        <v>8</v>
      </c>
      <c r="E2058" s="6" t="s">
        <v>4</v>
      </c>
      <c r="F2058" s="27">
        <v>3.686374118512082E-2</v>
      </c>
    </row>
    <row r="2059" spans="2:6" x14ac:dyDescent="0.25">
      <c r="B2059" s="6" t="s">
        <v>45</v>
      </c>
      <c r="C2059" s="6">
        <v>1974</v>
      </c>
      <c r="D2059" s="6" t="s">
        <v>9</v>
      </c>
      <c r="E2059" s="6" t="s">
        <v>4</v>
      </c>
      <c r="F2059" s="27">
        <v>4.4717756759466598E-2</v>
      </c>
    </row>
    <row r="2060" spans="2:6" x14ac:dyDescent="0.25">
      <c r="B2060" s="6" t="s">
        <v>45</v>
      </c>
      <c r="C2060" s="6">
        <v>1974</v>
      </c>
      <c r="D2060" s="6" t="s">
        <v>10</v>
      </c>
      <c r="E2060" s="6" t="s">
        <v>4</v>
      </c>
      <c r="F2060" s="27">
        <v>3.3822398983991177E-2</v>
      </c>
    </row>
    <row r="2061" spans="2:6" x14ac:dyDescent="0.25">
      <c r="B2061" s="6" t="s">
        <v>45</v>
      </c>
      <c r="C2061" s="6">
        <v>1974</v>
      </c>
      <c r="D2061" s="6" t="s">
        <v>11</v>
      </c>
      <c r="E2061" s="6" t="s">
        <v>4</v>
      </c>
      <c r="F2061" s="27">
        <v>2.2091507636776846E-2</v>
      </c>
    </row>
    <row r="2062" spans="2:6" x14ac:dyDescent="0.25">
      <c r="B2062" s="6" t="s">
        <v>45</v>
      </c>
      <c r="C2062" s="6">
        <v>1974</v>
      </c>
      <c r="D2062" s="6" t="s">
        <v>12</v>
      </c>
      <c r="E2062" s="6" t="s">
        <v>4</v>
      </c>
      <c r="F2062" s="27">
        <v>1.3535643862170382E-2</v>
      </c>
    </row>
    <row r="2063" spans="2:6" x14ac:dyDescent="0.25">
      <c r="B2063" s="6" t="s">
        <v>45</v>
      </c>
      <c r="C2063" s="6">
        <v>1974</v>
      </c>
      <c r="D2063" s="6" t="s">
        <v>13</v>
      </c>
      <c r="E2063" s="6" t="s">
        <v>4</v>
      </c>
      <c r="F2063" s="27">
        <v>0</v>
      </c>
    </row>
    <row r="2064" spans="2:6" x14ac:dyDescent="0.25">
      <c r="B2064" s="6" t="s">
        <v>45</v>
      </c>
      <c r="C2064" s="6">
        <v>1974</v>
      </c>
      <c r="D2064" s="6" t="s">
        <v>14</v>
      </c>
      <c r="E2064" s="6" t="s">
        <v>4</v>
      </c>
      <c r="F2064" s="27">
        <v>1.5607767120082884E-2</v>
      </c>
    </row>
    <row r="2065" spans="2:6" x14ac:dyDescent="0.25">
      <c r="B2065" s="6" t="s">
        <v>45</v>
      </c>
      <c r="C2065" s="6">
        <v>1974</v>
      </c>
      <c r="D2065" s="6" t="s">
        <v>15</v>
      </c>
      <c r="E2065" s="6" t="s">
        <v>4</v>
      </c>
      <c r="F2065" s="27">
        <v>0</v>
      </c>
    </row>
    <row r="2066" spans="2:6" x14ac:dyDescent="0.25">
      <c r="B2066" s="6" t="s">
        <v>45</v>
      </c>
      <c r="C2066" s="6">
        <v>1974</v>
      </c>
      <c r="D2066" s="6" t="s">
        <v>16</v>
      </c>
      <c r="E2066" s="6" t="s">
        <v>4</v>
      </c>
      <c r="F2066" s="27">
        <v>0.10099929815179974</v>
      </c>
    </row>
    <row r="2067" spans="2:6" x14ac:dyDescent="0.25">
      <c r="B2067" s="6" t="s">
        <v>45</v>
      </c>
      <c r="C2067" s="6">
        <v>1974</v>
      </c>
      <c r="D2067" s="6" t="s">
        <v>17</v>
      </c>
      <c r="E2067" s="6" t="s">
        <v>4</v>
      </c>
      <c r="F2067" s="27">
        <v>0.15898532803048027</v>
      </c>
    </row>
    <row r="2068" spans="2:6" x14ac:dyDescent="0.25">
      <c r="B2068" s="6" t="s">
        <v>45</v>
      </c>
      <c r="C2068" s="6">
        <v>1974</v>
      </c>
      <c r="D2068" s="6" t="s">
        <v>18</v>
      </c>
      <c r="E2068" s="6" t="s">
        <v>4</v>
      </c>
      <c r="F2068" s="27">
        <v>6.1829484308679523E-2</v>
      </c>
    </row>
    <row r="2069" spans="2:6" x14ac:dyDescent="0.25">
      <c r="B2069" s="6" t="s">
        <v>45</v>
      </c>
      <c r="C2069" s="6">
        <v>1974</v>
      </c>
      <c r="D2069" s="6" t="s">
        <v>19</v>
      </c>
      <c r="E2069" s="6" t="s">
        <v>4</v>
      </c>
      <c r="F2069" s="27">
        <v>0.12797032184753182</v>
      </c>
    </row>
    <row r="2070" spans="2:6" x14ac:dyDescent="0.25">
      <c r="B2070" s="6" t="s">
        <v>45</v>
      </c>
      <c r="C2070" s="6">
        <v>1974</v>
      </c>
      <c r="D2070" s="6" t="s">
        <v>20</v>
      </c>
      <c r="E2070" s="6" t="s">
        <v>4</v>
      </c>
      <c r="F2070" s="27">
        <v>6.6909528424852108E-2</v>
      </c>
    </row>
    <row r="2071" spans="2:6" x14ac:dyDescent="0.25">
      <c r="B2071" s="6" t="s">
        <v>45</v>
      </c>
      <c r="C2071" s="6">
        <v>1974</v>
      </c>
      <c r="D2071" s="6" t="s">
        <v>21</v>
      </c>
      <c r="E2071" s="6" t="s">
        <v>4</v>
      </c>
      <c r="F2071" s="27">
        <v>0</v>
      </c>
    </row>
    <row r="2072" spans="2:6" x14ac:dyDescent="0.25">
      <c r="B2072" s="6" t="s">
        <v>45</v>
      </c>
      <c r="C2072" s="6">
        <v>1974</v>
      </c>
      <c r="D2072" s="6" t="s">
        <v>22</v>
      </c>
      <c r="E2072" s="6" t="s">
        <v>4</v>
      </c>
      <c r="F2072" s="27">
        <v>1.6109087263126234E-2</v>
      </c>
    </row>
    <row r="2073" spans="2:6" x14ac:dyDescent="0.25">
      <c r="B2073" s="6" t="s">
        <v>45</v>
      </c>
      <c r="C2073" s="6">
        <v>1974</v>
      </c>
      <c r="D2073" s="6" t="s">
        <v>23</v>
      </c>
      <c r="E2073" s="6" t="s">
        <v>4</v>
      </c>
      <c r="F2073" s="27">
        <v>0</v>
      </c>
    </row>
    <row r="2074" spans="2:6" x14ac:dyDescent="0.25">
      <c r="B2074" s="6" t="s">
        <v>45</v>
      </c>
      <c r="C2074" s="6">
        <v>1974</v>
      </c>
      <c r="D2074" s="6" t="s">
        <v>24</v>
      </c>
      <c r="E2074" s="6" t="s">
        <v>4</v>
      </c>
      <c r="F2074" s="27">
        <v>7.1889308512416025E-2</v>
      </c>
    </row>
    <row r="2075" spans="2:6" x14ac:dyDescent="0.25">
      <c r="B2075" s="6" t="s">
        <v>45</v>
      </c>
      <c r="C2075" s="6">
        <v>1974</v>
      </c>
      <c r="D2075" s="6" t="s">
        <v>25</v>
      </c>
      <c r="E2075" s="6" t="s">
        <v>4</v>
      </c>
      <c r="F2075" s="27">
        <v>8.6494435346412213E-2</v>
      </c>
    </row>
    <row r="2076" spans="2:6" x14ac:dyDescent="0.25">
      <c r="B2076" s="6" t="s">
        <v>45</v>
      </c>
      <c r="C2076" s="6">
        <v>1974</v>
      </c>
      <c r="D2076" s="6" t="s">
        <v>26</v>
      </c>
      <c r="E2076" s="6" t="s">
        <v>4</v>
      </c>
      <c r="F2076" s="27">
        <v>5.2638615019551485E-2</v>
      </c>
    </row>
    <row r="2077" spans="2:6" x14ac:dyDescent="0.25">
      <c r="B2077" s="6" t="s">
        <v>45</v>
      </c>
      <c r="C2077" s="6">
        <v>1974</v>
      </c>
      <c r="D2077" s="6" t="s">
        <v>27</v>
      </c>
      <c r="E2077" s="6" t="s">
        <v>4</v>
      </c>
      <c r="F2077" s="27">
        <v>0</v>
      </c>
    </row>
    <row r="2078" spans="2:6" x14ac:dyDescent="0.25">
      <c r="B2078" s="6" t="s">
        <v>45</v>
      </c>
      <c r="C2078" s="6">
        <v>1974</v>
      </c>
      <c r="D2078" s="6" t="s">
        <v>28</v>
      </c>
      <c r="E2078" s="6" t="s">
        <v>4</v>
      </c>
      <c r="F2078" s="27">
        <v>1.7379098292169378E-2</v>
      </c>
    </row>
    <row r="2079" spans="2:6" x14ac:dyDescent="0.25">
      <c r="B2079" s="6" t="s">
        <v>45</v>
      </c>
      <c r="C2079" s="6">
        <v>1974</v>
      </c>
      <c r="D2079" s="6" t="s">
        <v>29</v>
      </c>
      <c r="E2079" s="6" t="s">
        <v>4</v>
      </c>
      <c r="F2079" s="27">
        <v>5.5145215734768221E-3</v>
      </c>
    </row>
    <row r="2080" spans="2:6" x14ac:dyDescent="0.25">
      <c r="B2080" s="6" t="s">
        <v>45</v>
      </c>
      <c r="C2080" s="6">
        <v>1974</v>
      </c>
      <c r="D2080" s="6" t="s">
        <v>30</v>
      </c>
      <c r="E2080" s="6" t="s">
        <v>4</v>
      </c>
      <c r="F2080" s="27">
        <v>0</v>
      </c>
    </row>
    <row r="2081" spans="2:6" x14ac:dyDescent="0.25">
      <c r="B2081" s="6" t="s">
        <v>45</v>
      </c>
      <c r="C2081" s="6">
        <v>1974</v>
      </c>
      <c r="D2081" s="6" t="s">
        <v>31</v>
      </c>
      <c r="E2081" s="6" t="s">
        <v>4</v>
      </c>
      <c r="F2081" s="27">
        <v>0</v>
      </c>
    </row>
    <row r="2082" spans="2:6" x14ac:dyDescent="0.25">
      <c r="B2082" s="6" t="s">
        <v>45</v>
      </c>
      <c r="C2082" s="6">
        <v>1974</v>
      </c>
      <c r="D2082" s="6" t="s">
        <v>32</v>
      </c>
      <c r="E2082" s="6" t="s">
        <v>4</v>
      </c>
      <c r="F2082" s="27">
        <v>0</v>
      </c>
    </row>
    <row r="2083" spans="2:6" x14ac:dyDescent="0.25">
      <c r="B2083" s="6" t="s">
        <v>45</v>
      </c>
      <c r="C2083" s="6">
        <v>1973</v>
      </c>
      <c r="D2083" s="6" t="s">
        <v>7</v>
      </c>
      <c r="E2083" s="6" t="s">
        <v>3</v>
      </c>
      <c r="F2083" s="27">
        <v>0.10541516245487365</v>
      </c>
    </row>
    <row r="2084" spans="2:6" x14ac:dyDescent="0.25">
      <c r="B2084" s="6" t="s">
        <v>45</v>
      </c>
      <c r="C2084" s="6">
        <v>1973</v>
      </c>
      <c r="D2084" s="6" t="s">
        <v>8</v>
      </c>
      <c r="E2084" s="6" t="s">
        <v>3</v>
      </c>
      <c r="F2084" s="27">
        <v>5.6718812675491379E-2</v>
      </c>
    </row>
    <row r="2085" spans="2:6" x14ac:dyDescent="0.25">
      <c r="B2085" s="6" t="s">
        <v>45</v>
      </c>
      <c r="C2085" s="6">
        <v>1973</v>
      </c>
      <c r="D2085" s="6" t="s">
        <v>9</v>
      </c>
      <c r="E2085" s="6" t="s">
        <v>3</v>
      </c>
      <c r="F2085" s="27">
        <v>6.6907340553549938E-2</v>
      </c>
    </row>
    <row r="2086" spans="2:6" x14ac:dyDescent="0.25">
      <c r="B2086" s="6" t="s">
        <v>45</v>
      </c>
      <c r="C2086" s="6">
        <v>1973</v>
      </c>
      <c r="D2086" s="6" t="s">
        <v>10</v>
      </c>
      <c r="E2086" s="6" t="s">
        <v>3</v>
      </c>
      <c r="F2086" s="27">
        <v>0.10581628559967911</v>
      </c>
    </row>
    <row r="2087" spans="2:6" x14ac:dyDescent="0.25">
      <c r="B2087" s="6" t="s">
        <v>45</v>
      </c>
      <c r="C2087" s="6">
        <v>1973</v>
      </c>
      <c r="D2087" s="6" t="s">
        <v>11</v>
      </c>
      <c r="E2087" s="6" t="s">
        <v>3</v>
      </c>
      <c r="F2087" s="27">
        <v>2.5137050407808528E-3</v>
      </c>
    </row>
    <row r="2088" spans="2:6" x14ac:dyDescent="0.25">
      <c r="B2088" s="6" t="s">
        <v>45</v>
      </c>
      <c r="C2088" s="6">
        <v>1973</v>
      </c>
      <c r="D2088" s="6" t="s">
        <v>12</v>
      </c>
      <c r="E2088" s="6" t="s">
        <v>3</v>
      </c>
      <c r="F2088" s="27">
        <v>0</v>
      </c>
    </row>
    <row r="2089" spans="2:6" x14ac:dyDescent="0.25">
      <c r="B2089" s="6" t="s">
        <v>45</v>
      </c>
      <c r="C2089" s="6">
        <v>1973</v>
      </c>
      <c r="D2089" s="6" t="s">
        <v>13</v>
      </c>
      <c r="E2089" s="6" t="s">
        <v>3</v>
      </c>
      <c r="F2089" s="27">
        <v>6.3217007621339749E-2</v>
      </c>
    </row>
    <row r="2090" spans="2:6" x14ac:dyDescent="0.25">
      <c r="B2090" s="6" t="s">
        <v>45</v>
      </c>
      <c r="C2090" s="6">
        <v>1973</v>
      </c>
      <c r="D2090" s="6" t="s">
        <v>14</v>
      </c>
      <c r="E2090" s="6" t="s">
        <v>3</v>
      </c>
      <c r="F2090" s="27">
        <v>2.4869634977938227E-3</v>
      </c>
    </row>
    <row r="2091" spans="2:6" x14ac:dyDescent="0.25">
      <c r="B2091" s="6" t="s">
        <v>45</v>
      </c>
      <c r="C2091" s="6">
        <v>1973</v>
      </c>
      <c r="D2091" s="6" t="s">
        <v>15</v>
      </c>
      <c r="E2091" s="6" t="s">
        <v>3</v>
      </c>
      <c r="F2091" s="27">
        <v>6.8458350046797702E-3</v>
      </c>
    </row>
    <row r="2092" spans="2:6" x14ac:dyDescent="0.25">
      <c r="B2092" s="6" t="s">
        <v>45</v>
      </c>
      <c r="C2092" s="6">
        <v>1973</v>
      </c>
      <c r="D2092" s="6" t="s">
        <v>16</v>
      </c>
      <c r="E2092" s="6" t="s">
        <v>3</v>
      </c>
      <c r="F2092" s="27">
        <v>0.11303650220617729</v>
      </c>
    </row>
    <row r="2093" spans="2:6" x14ac:dyDescent="0.25">
      <c r="B2093" s="6" t="s">
        <v>45</v>
      </c>
      <c r="C2093" s="6">
        <v>1973</v>
      </c>
      <c r="D2093" s="6" t="s">
        <v>17</v>
      </c>
      <c r="E2093" s="6" t="s">
        <v>3</v>
      </c>
      <c r="F2093" s="27">
        <v>7.0597673485760125E-3</v>
      </c>
    </row>
    <row r="2094" spans="2:6" x14ac:dyDescent="0.25">
      <c r="B2094" s="6" t="s">
        <v>45</v>
      </c>
      <c r="C2094" s="6">
        <v>1973</v>
      </c>
      <c r="D2094" s="6" t="s">
        <v>18</v>
      </c>
      <c r="E2094" s="6" t="s">
        <v>3</v>
      </c>
      <c r="F2094" s="27">
        <v>8.0492044390961352E-3</v>
      </c>
    </row>
    <row r="2095" spans="2:6" x14ac:dyDescent="0.25">
      <c r="B2095" s="6" t="s">
        <v>45</v>
      </c>
      <c r="C2095" s="6">
        <v>1973</v>
      </c>
      <c r="D2095" s="6" t="s">
        <v>19</v>
      </c>
      <c r="E2095" s="6" t="s">
        <v>3</v>
      </c>
      <c r="F2095" s="27">
        <v>0.13555288140125685</v>
      </c>
    </row>
    <row r="2096" spans="2:6" x14ac:dyDescent="0.25">
      <c r="B2096" s="6" t="s">
        <v>45</v>
      </c>
      <c r="C2096" s="6">
        <v>1973</v>
      </c>
      <c r="D2096" s="6" t="s">
        <v>20</v>
      </c>
      <c r="E2096" s="6" t="s">
        <v>3</v>
      </c>
      <c r="F2096" s="27">
        <v>2.2917502339885012E-2</v>
      </c>
    </row>
    <row r="2097" spans="2:6" x14ac:dyDescent="0.25">
      <c r="B2097" s="6" t="s">
        <v>45</v>
      </c>
      <c r="C2097" s="6">
        <v>1973</v>
      </c>
      <c r="D2097" s="6" t="s">
        <v>21</v>
      </c>
      <c r="E2097" s="6" t="s">
        <v>3</v>
      </c>
      <c r="F2097" s="27">
        <v>0</v>
      </c>
    </row>
    <row r="2098" spans="2:6" x14ac:dyDescent="0.25">
      <c r="B2098" s="6" t="s">
        <v>45</v>
      </c>
      <c r="C2098" s="6">
        <v>1973</v>
      </c>
      <c r="D2098" s="6" t="s">
        <v>22</v>
      </c>
      <c r="E2098" s="6" t="s">
        <v>3</v>
      </c>
      <c r="F2098" s="27">
        <v>7.0250033426928732E-2</v>
      </c>
    </row>
    <row r="2099" spans="2:6" x14ac:dyDescent="0.25">
      <c r="B2099" s="6" t="s">
        <v>45</v>
      </c>
      <c r="C2099" s="6">
        <v>1973</v>
      </c>
      <c r="D2099" s="6" t="s">
        <v>23</v>
      </c>
      <c r="E2099" s="6" t="s">
        <v>3</v>
      </c>
      <c r="F2099" s="27">
        <v>0</v>
      </c>
    </row>
    <row r="2100" spans="2:6" x14ac:dyDescent="0.25">
      <c r="B2100" s="6" t="s">
        <v>45</v>
      </c>
      <c r="C2100" s="6">
        <v>1973</v>
      </c>
      <c r="D2100" s="6" t="s">
        <v>24</v>
      </c>
      <c r="E2100" s="6" t="s">
        <v>3</v>
      </c>
      <c r="F2100" s="27">
        <v>5.5194544725230645E-2</v>
      </c>
    </row>
    <row r="2101" spans="2:6" x14ac:dyDescent="0.25">
      <c r="B2101" s="6" t="s">
        <v>45</v>
      </c>
      <c r="C2101" s="6">
        <v>1973</v>
      </c>
      <c r="D2101" s="6" t="s">
        <v>25</v>
      </c>
      <c r="E2101" s="6" t="s">
        <v>3</v>
      </c>
      <c r="F2101" s="27">
        <v>0.11453402861345099</v>
      </c>
    </row>
    <row r="2102" spans="2:6" x14ac:dyDescent="0.25">
      <c r="B2102" s="6" t="s">
        <v>45</v>
      </c>
      <c r="C2102" s="6">
        <v>1973</v>
      </c>
      <c r="D2102" s="6" t="s">
        <v>26</v>
      </c>
      <c r="E2102" s="6" t="s">
        <v>3</v>
      </c>
      <c r="F2102" s="27">
        <v>4.5487364620938629E-2</v>
      </c>
    </row>
    <row r="2103" spans="2:6" x14ac:dyDescent="0.25">
      <c r="B2103" s="6" t="s">
        <v>45</v>
      </c>
      <c r="C2103" s="6">
        <v>1973</v>
      </c>
      <c r="D2103" s="6" t="s">
        <v>27</v>
      </c>
      <c r="E2103" s="6" t="s">
        <v>3</v>
      </c>
      <c r="F2103" s="27">
        <v>0</v>
      </c>
    </row>
    <row r="2104" spans="2:6" x14ac:dyDescent="0.25">
      <c r="B2104" s="6" t="s">
        <v>45</v>
      </c>
      <c r="C2104" s="6">
        <v>1973</v>
      </c>
      <c r="D2104" s="6" t="s">
        <v>28</v>
      </c>
      <c r="E2104" s="6" t="s">
        <v>3</v>
      </c>
      <c r="F2104" s="27">
        <v>0</v>
      </c>
    </row>
    <row r="2105" spans="2:6" x14ac:dyDescent="0.25">
      <c r="B2105" s="6" t="s">
        <v>45</v>
      </c>
      <c r="C2105" s="6">
        <v>1973</v>
      </c>
      <c r="D2105" s="6" t="s">
        <v>29</v>
      </c>
      <c r="E2105" s="6" t="s">
        <v>3</v>
      </c>
      <c r="F2105" s="27">
        <v>1.7997058430271426E-2</v>
      </c>
    </row>
    <row r="2106" spans="2:6" x14ac:dyDescent="0.25">
      <c r="B2106" s="6" t="s">
        <v>45</v>
      </c>
      <c r="C2106" s="6">
        <v>1973</v>
      </c>
      <c r="D2106" s="6" t="s">
        <v>30</v>
      </c>
      <c r="E2106" s="6" t="s">
        <v>3</v>
      </c>
      <c r="F2106" s="27">
        <v>0</v>
      </c>
    </row>
    <row r="2107" spans="2:6" x14ac:dyDescent="0.25">
      <c r="B2107" s="6" t="s">
        <v>45</v>
      </c>
      <c r="C2107" s="6">
        <v>1973</v>
      </c>
      <c r="D2107" s="6" t="s">
        <v>31</v>
      </c>
      <c r="E2107" s="6" t="s">
        <v>3</v>
      </c>
      <c r="F2107" s="27">
        <v>0</v>
      </c>
    </row>
    <row r="2108" spans="2:6" x14ac:dyDescent="0.25">
      <c r="B2108" s="6" t="s">
        <v>45</v>
      </c>
      <c r="C2108" s="6">
        <v>1973</v>
      </c>
      <c r="D2108" s="6" t="s">
        <v>32</v>
      </c>
      <c r="E2108" s="6" t="s">
        <v>3</v>
      </c>
      <c r="F2108" s="27">
        <v>0</v>
      </c>
    </row>
    <row r="2109" spans="2:6" x14ac:dyDescent="0.25">
      <c r="B2109" s="6" t="s">
        <v>45</v>
      </c>
      <c r="C2109" s="6">
        <v>1973</v>
      </c>
      <c r="D2109" s="6" t="s">
        <v>7</v>
      </c>
      <c r="E2109" s="6" t="s">
        <v>4</v>
      </c>
      <c r="F2109" s="27">
        <v>6.8188312616088015E-2</v>
      </c>
    </row>
    <row r="2110" spans="2:6" x14ac:dyDescent="0.25">
      <c r="B2110" s="6" t="s">
        <v>45</v>
      </c>
      <c r="C2110" s="6">
        <v>1973</v>
      </c>
      <c r="D2110" s="6" t="s">
        <v>8</v>
      </c>
      <c r="E2110" s="6" t="s">
        <v>4</v>
      </c>
      <c r="F2110" s="27">
        <v>2.6753821974567795E-2</v>
      </c>
    </row>
    <row r="2111" spans="2:6" x14ac:dyDescent="0.25">
      <c r="B2111" s="6" t="s">
        <v>45</v>
      </c>
      <c r="C2111" s="6">
        <v>1973</v>
      </c>
      <c r="D2111" s="6" t="s">
        <v>9</v>
      </c>
      <c r="E2111" s="6" t="s">
        <v>4</v>
      </c>
      <c r="F2111" s="27">
        <v>4.0327189598514071E-2</v>
      </c>
    </row>
    <row r="2112" spans="2:6" x14ac:dyDescent="0.25">
      <c r="B2112" s="6" t="s">
        <v>45</v>
      </c>
      <c r="C2112" s="6">
        <v>1973</v>
      </c>
      <c r="D2112" s="6" t="s">
        <v>10</v>
      </c>
      <c r="E2112" s="6" t="s">
        <v>4</v>
      </c>
      <c r="F2112" s="27">
        <v>3.9362766109444204E-2</v>
      </c>
    </row>
    <row r="2113" spans="2:6" x14ac:dyDescent="0.25">
      <c r="B2113" s="6" t="s">
        <v>45</v>
      </c>
      <c r="C2113" s="6">
        <v>1973</v>
      </c>
      <c r="D2113" s="6" t="s">
        <v>11</v>
      </c>
      <c r="E2113" s="6" t="s">
        <v>4</v>
      </c>
      <c r="F2113" s="27">
        <v>2.1681668809829975E-2</v>
      </c>
    </row>
    <row r="2114" spans="2:6" x14ac:dyDescent="0.25">
      <c r="B2114" s="6" t="s">
        <v>45</v>
      </c>
      <c r="C2114" s="6">
        <v>1973</v>
      </c>
      <c r="D2114" s="6" t="s">
        <v>12</v>
      </c>
      <c r="E2114" s="6" t="s">
        <v>4</v>
      </c>
      <c r="F2114" s="27">
        <v>1.4573510501500214E-2</v>
      </c>
    </row>
    <row r="2115" spans="2:6" x14ac:dyDescent="0.25">
      <c r="B2115" s="6" t="s">
        <v>45</v>
      </c>
      <c r="C2115" s="6">
        <v>1973</v>
      </c>
      <c r="D2115" s="6" t="s">
        <v>13</v>
      </c>
      <c r="E2115" s="6" t="s">
        <v>4</v>
      </c>
      <c r="F2115" s="27">
        <v>3.1790255750821545E-3</v>
      </c>
    </row>
    <row r="2116" spans="2:6" x14ac:dyDescent="0.25">
      <c r="B2116" s="6" t="s">
        <v>45</v>
      </c>
      <c r="C2116" s="6">
        <v>1973</v>
      </c>
      <c r="D2116" s="6" t="s">
        <v>14</v>
      </c>
      <c r="E2116" s="6" t="s">
        <v>4</v>
      </c>
      <c r="F2116" s="27">
        <v>1.3216173739105587E-2</v>
      </c>
    </row>
    <row r="2117" spans="2:6" x14ac:dyDescent="0.25">
      <c r="B2117" s="6" t="s">
        <v>45</v>
      </c>
      <c r="C2117" s="6">
        <v>1973</v>
      </c>
      <c r="D2117" s="6" t="s">
        <v>15</v>
      </c>
      <c r="E2117" s="6" t="s">
        <v>4</v>
      </c>
      <c r="F2117" s="27">
        <v>0</v>
      </c>
    </row>
    <row r="2118" spans="2:6" x14ac:dyDescent="0.25">
      <c r="B2118" s="6" t="s">
        <v>45</v>
      </c>
      <c r="C2118" s="6">
        <v>1973</v>
      </c>
      <c r="D2118" s="6" t="s">
        <v>16</v>
      </c>
      <c r="E2118" s="6" t="s">
        <v>4</v>
      </c>
      <c r="F2118" s="27">
        <v>8.8905557936848123E-2</v>
      </c>
    </row>
    <row r="2119" spans="2:6" x14ac:dyDescent="0.25">
      <c r="B2119" s="6" t="s">
        <v>45</v>
      </c>
      <c r="C2119" s="6">
        <v>1973</v>
      </c>
      <c r="D2119" s="6" t="s">
        <v>17</v>
      </c>
      <c r="E2119" s="6" t="s">
        <v>4</v>
      </c>
      <c r="F2119" s="27">
        <v>0.15698671238748393</v>
      </c>
    </row>
    <row r="2120" spans="2:6" x14ac:dyDescent="0.25">
      <c r="B2120" s="6" t="s">
        <v>45</v>
      </c>
      <c r="C2120" s="6">
        <v>1973</v>
      </c>
      <c r="D2120" s="6" t="s">
        <v>18</v>
      </c>
      <c r="E2120" s="6" t="s">
        <v>4</v>
      </c>
      <c r="F2120" s="27">
        <v>7.6260894413487643E-2</v>
      </c>
    </row>
    <row r="2121" spans="2:6" x14ac:dyDescent="0.25">
      <c r="B2121" s="6" t="s">
        <v>45</v>
      </c>
      <c r="C2121" s="6">
        <v>1973</v>
      </c>
      <c r="D2121" s="6" t="s">
        <v>19</v>
      </c>
      <c r="E2121" s="6" t="s">
        <v>4</v>
      </c>
      <c r="F2121" s="27">
        <v>0.12226746678096871</v>
      </c>
    </row>
    <row r="2122" spans="2:6" x14ac:dyDescent="0.25">
      <c r="B2122" s="6" t="s">
        <v>45</v>
      </c>
      <c r="C2122" s="6">
        <v>1973</v>
      </c>
      <c r="D2122" s="6" t="s">
        <v>20</v>
      </c>
      <c r="E2122" s="6" t="s">
        <v>4</v>
      </c>
      <c r="F2122" s="27">
        <v>6.7723960565795119E-2</v>
      </c>
    </row>
    <row r="2123" spans="2:6" x14ac:dyDescent="0.25">
      <c r="B2123" s="6" t="s">
        <v>45</v>
      </c>
      <c r="C2123" s="6">
        <v>1973</v>
      </c>
      <c r="D2123" s="6" t="s">
        <v>21</v>
      </c>
      <c r="E2123" s="6" t="s">
        <v>4</v>
      </c>
      <c r="F2123" s="27">
        <v>0</v>
      </c>
    </row>
    <row r="2124" spans="2:6" x14ac:dyDescent="0.25">
      <c r="B2124" s="6" t="s">
        <v>45</v>
      </c>
      <c r="C2124" s="6">
        <v>1973</v>
      </c>
      <c r="D2124" s="6" t="s">
        <v>22</v>
      </c>
      <c r="E2124" s="6" t="s">
        <v>4</v>
      </c>
      <c r="F2124" s="27">
        <v>1.7752536076582368E-2</v>
      </c>
    </row>
    <row r="2125" spans="2:6" x14ac:dyDescent="0.25">
      <c r="B2125" s="6" t="s">
        <v>45</v>
      </c>
      <c r="C2125" s="6">
        <v>1973</v>
      </c>
      <c r="D2125" s="6" t="s">
        <v>23</v>
      </c>
      <c r="E2125" s="6" t="s">
        <v>4</v>
      </c>
      <c r="F2125" s="27">
        <v>0</v>
      </c>
    </row>
    <row r="2126" spans="2:6" x14ac:dyDescent="0.25">
      <c r="B2126" s="6" t="s">
        <v>45</v>
      </c>
      <c r="C2126" s="6">
        <v>1973</v>
      </c>
      <c r="D2126" s="6" t="s">
        <v>24</v>
      </c>
      <c r="E2126" s="6" t="s">
        <v>4</v>
      </c>
      <c r="F2126" s="27">
        <v>6.0937276753821976E-2</v>
      </c>
    </row>
    <row r="2127" spans="2:6" x14ac:dyDescent="0.25">
      <c r="B2127" s="6" t="s">
        <v>45</v>
      </c>
      <c r="C2127" s="6">
        <v>1973</v>
      </c>
      <c r="D2127" s="6" t="s">
        <v>25</v>
      </c>
      <c r="E2127" s="6" t="s">
        <v>4</v>
      </c>
      <c r="F2127" s="27">
        <v>9.43706243749107E-2</v>
      </c>
    </row>
    <row r="2128" spans="2:6" x14ac:dyDescent="0.25">
      <c r="B2128" s="6" t="s">
        <v>45</v>
      </c>
      <c r="C2128" s="6">
        <v>1973</v>
      </c>
      <c r="D2128" s="6" t="s">
        <v>26</v>
      </c>
      <c r="E2128" s="6" t="s">
        <v>4</v>
      </c>
      <c r="F2128" s="27">
        <v>6.2794684954993574E-2</v>
      </c>
    </row>
    <row r="2129" spans="2:6" x14ac:dyDescent="0.25">
      <c r="B2129" s="6" t="s">
        <v>45</v>
      </c>
      <c r="C2129" s="6">
        <v>1973</v>
      </c>
      <c r="D2129" s="6" t="s">
        <v>27</v>
      </c>
      <c r="E2129" s="6" t="s">
        <v>4</v>
      </c>
      <c r="F2129" s="27">
        <v>0</v>
      </c>
    </row>
    <row r="2130" spans="2:6" x14ac:dyDescent="0.25">
      <c r="B2130" s="6" t="s">
        <v>45</v>
      </c>
      <c r="C2130" s="6">
        <v>1973</v>
      </c>
      <c r="D2130" s="6" t="s">
        <v>28</v>
      </c>
      <c r="E2130" s="6" t="s">
        <v>4</v>
      </c>
      <c r="F2130" s="27">
        <v>1.6323760537219602E-2</v>
      </c>
    </row>
    <row r="2131" spans="2:6" x14ac:dyDescent="0.25">
      <c r="B2131" s="6" t="s">
        <v>45</v>
      </c>
      <c r="C2131" s="6">
        <v>1973</v>
      </c>
      <c r="D2131" s="6" t="s">
        <v>29</v>
      </c>
      <c r="E2131" s="6" t="s">
        <v>4</v>
      </c>
      <c r="F2131" s="27">
        <v>4.9649949992856121E-3</v>
      </c>
    </row>
    <row r="2132" spans="2:6" x14ac:dyDescent="0.25">
      <c r="B2132" s="6" t="s">
        <v>45</v>
      </c>
      <c r="C2132" s="6">
        <v>1973</v>
      </c>
      <c r="D2132" s="6" t="s">
        <v>30</v>
      </c>
      <c r="E2132" s="6" t="s">
        <v>4</v>
      </c>
      <c r="F2132" s="27">
        <v>0</v>
      </c>
    </row>
    <row r="2133" spans="2:6" x14ac:dyDescent="0.25">
      <c r="B2133" s="6" t="s">
        <v>45</v>
      </c>
      <c r="C2133" s="6">
        <v>1973</v>
      </c>
      <c r="D2133" s="6" t="s">
        <v>31</v>
      </c>
      <c r="E2133" s="6" t="s">
        <v>4</v>
      </c>
      <c r="F2133" s="27">
        <v>3.4290612944706386E-3</v>
      </c>
    </row>
    <row r="2134" spans="2:6" x14ac:dyDescent="0.25">
      <c r="B2134" s="6" t="s">
        <v>45</v>
      </c>
      <c r="C2134" s="6">
        <v>1973</v>
      </c>
      <c r="D2134" s="6" t="s">
        <v>32</v>
      </c>
      <c r="E2134" s="6" t="s">
        <v>4</v>
      </c>
      <c r="F2134" s="27">
        <v>0</v>
      </c>
    </row>
    <row r="2135" spans="2:6" x14ac:dyDescent="0.25">
      <c r="B2135" s="6" t="s">
        <v>45</v>
      </c>
      <c r="C2135" s="6">
        <v>1972</v>
      </c>
      <c r="D2135" s="6" t="s">
        <v>7</v>
      </c>
      <c r="E2135" s="6" t="s">
        <v>3</v>
      </c>
      <c r="F2135" s="27">
        <v>0.10533333333333333</v>
      </c>
    </row>
    <row r="2136" spans="2:6" x14ac:dyDescent="0.25">
      <c r="B2136" s="6" t="s">
        <v>45</v>
      </c>
      <c r="C2136" s="6">
        <v>1972</v>
      </c>
      <c r="D2136" s="6" t="s">
        <v>8</v>
      </c>
      <c r="E2136" s="6" t="s">
        <v>3</v>
      </c>
      <c r="F2136" s="27">
        <v>4.9430303030303033E-2</v>
      </c>
    </row>
    <row r="2137" spans="2:6" x14ac:dyDescent="0.25">
      <c r="B2137" s="6" t="s">
        <v>45</v>
      </c>
      <c r="C2137" s="6">
        <v>1972</v>
      </c>
      <c r="D2137" s="6" t="s">
        <v>9</v>
      </c>
      <c r="E2137" s="6" t="s">
        <v>3</v>
      </c>
      <c r="F2137" s="27">
        <v>6.3248484848484846E-2</v>
      </c>
    </row>
    <row r="2138" spans="2:6" x14ac:dyDescent="0.25">
      <c r="B2138" s="6" t="s">
        <v>45</v>
      </c>
      <c r="C2138" s="6">
        <v>1972</v>
      </c>
      <c r="D2138" s="6" t="s">
        <v>10</v>
      </c>
      <c r="E2138" s="6" t="s">
        <v>3</v>
      </c>
      <c r="F2138" s="27">
        <v>0.10404848484848485</v>
      </c>
    </row>
    <row r="2139" spans="2:6" x14ac:dyDescent="0.25">
      <c r="B2139" s="6" t="s">
        <v>45</v>
      </c>
      <c r="C2139" s="6">
        <v>1972</v>
      </c>
      <c r="D2139" s="6" t="s">
        <v>11</v>
      </c>
      <c r="E2139" s="6" t="s">
        <v>3</v>
      </c>
      <c r="F2139" s="27">
        <v>2.9333333333333334E-3</v>
      </c>
    </row>
    <row r="2140" spans="2:6" x14ac:dyDescent="0.25">
      <c r="B2140" s="6" t="s">
        <v>45</v>
      </c>
      <c r="C2140" s="6">
        <v>1972</v>
      </c>
      <c r="D2140" s="6" t="s">
        <v>12</v>
      </c>
      <c r="E2140" s="6" t="s">
        <v>3</v>
      </c>
      <c r="F2140" s="27">
        <v>0</v>
      </c>
    </row>
    <row r="2141" spans="2:6" x14ac:dyDescent="0.25">
      <c r="B2141" s="6" t="s">
        <v>45</v>
      </c>
      <c r="C2141" s="6">
        <v>1972</v>
      </c>
      <c r="D2141" s="6" t="s">
        <v>13</v>
      </c>
      <c r="E2141" s="6" t="s">
        <v>3</v>
      </c>
      <c r="F2141" s="27">
        <v>6.2812121212121208E-2</v>
      </c>
    </row>
    <row r="2142" spans="2:6" x14ac:dyDescent="0.25">
      <c r="B2142" s="6" t="s">
        <v>45</v>
      </c>
      <c r="C2142" s="6">
        <v>1972</v>
      </c>
      <c r="D2142" s="6" t="s">
        <v>14</v>
      </c>
      <c r="E2142" s="6" t="s">
        <v>3</v>
      </c>
      <c r="F2142" s="27">
        <v>0</v>
      </c>
    </row>
    <row r="2143" spans="2:6" x14ac:dyDescent="0.25">
      <c r="B2143" s="6" t="s">
        <v>45</v>
      </c>
      <c r="C2143" s="6">
        <v>1972</v>
      </c>
      <c r="D2143" s="6" t="s">
        <v>15</v>
      </c>
      <c r="E2143" s="6" t="s">
        <v>3</v>
      </c>
      <c r="F2143" s="27">
        <v>7.4909090909090906E-3</v>
      </c>
    </row>
    <row r="2144" spans="2:6" x14ac:dyDescent="0.25">
      <c r="B2144" s="6" t="s">
        <v>45</v>
      </c>
      <c r="C2144" s="6">
        <v>1972</v>
      </c>
      <c r="D2144" s="6" t="s">
        <v>16</v>
      </c>
      <c r="E2144" s="6" t="s">
        <v>3</v>
      </c>
      <c r="F2144" s="27">
        <v>0.14974545454545454</v>
      </c>
    </row>
    <row r="2145" spans="2:6" x14ac:dyDescent="0.25">
      <c r="B2145" s="6" t="s">
        <v>45</v>
      </c>
      <c r="C2145" s="6">
        <v>1972</v>
      </c>
      <c r="D2145" s="6" t="s">
        <v>17</v>
      </c>
      <c r="E2145" s="6" t="s">
        <v>3</v>
      </c>
      <c r="F2145" s="27">
        <v>7.9272727272727272E-3</v>
      </c>
    </row>
    <row r="2146" spans="2:6" x14ac:dyDescent="0.25">
      <c r="B2146" s="6" t="s">
        <v>45</v>
      </c>
      <c r="C2146" s="6">
        <v>1972</v>
      </c>
      <c r="D2146" s="6" t="s">
        <v>18</v>
      </c>
      <c r="E2146" s="6" t="s">
        <v>3</v>
      </c>
      <c r="F2146" s="27">
        <v>6.860606060606061E-3</v>
      </c>
    </row>
    <row r="2147" spans="2:6" x14ac:dyDescent="0.25">
      <c r="B2147" s="6" t="s">
        <v>45</v>
      </c>
      <c r="C2147" s="6">
        <v>1972</v>
      </c>
      <c r="D2147" s="6" t="s">
        <v>19</v>
      </c>
      <c r="E2147" s="6" t="s">
        <v>3</v>
      </c>
      <c r="F2147" s="27">
        <v>0.1305939393939394</v>
      </c>
    </row>
    <row r="2148" spans="2:6" x14ac:dyDescent="0.25">
      <c r="B2148" s="6" t="s">
        <v>45</v>
      </c>
      <c r="C2148" s="6">
        <v>1972</v>
      </c>
      <c r="D2148" s="6" t="s">
        <v>20</v>
      </c>
      <c r="E2148" s="6" t="s">
        <v>3</v>
      </c>
      <c r="F2148" s="27">
        <v>1.9781818181818182E-2</v>
      </c>
    </row>
    <row r="2149" spans="2:6" x14ac:dyDescent="0.25">
      <c r="B2149" s="6" t="s">
        <v>45</v>
      </c>
      <c r="C2149" s="6">
        <v>1972</v>
      </c>
      <c r="D2149" s="6" t="s">
        <v>21</v>
      </c>
      <c r="E2149" s="6" t="s">
        <v>3</v>
      </c>
      <c r="F2149" s="27">
        <v>0</v>
      </c>
    </row>
    <row r="2150" spans="2:6" x14ac:dyDescent="0.25">
      <c r="B2150" s="6" t="s">
        <v>45</v>
      </c>
      <c r="C2150" s="6">
        <v>1972</v>
      </c>
      <c r="D2150" s="6" t="s">
        <v>22</v>
      </c>
      <c r="E2150" s="6" t="s">
        <v>3</v>
      </c>
      <c r="F2150" s="27">
        <v>7.796363636363636E-2</v>
      </c>
    </row>
    <row r="2151" spans="2:6" x14ac:dyDescent="0.25">
      <c r="B2151" s="6" t="s">
        <v>45</v>
      </c>
      <c r="C2151" s="6">
        <v>1972</v>
      </c>
      <c r="D2151" s="6" t="s">
        <v>23</v>
      </c>
      <c r="E2151" s="6" t="s">
        <v>3</v>
      </c>
      <c r="F2151" s="27">
        <v>0</v>
      </c>
    </row>
    <row r="2152" spans="2:6" x14ac:dyDescent="0.25">
      <c r="B2152" s="6" t="s">
        <v>45</v>
      </c>
      <c r="C2152" s="6">
        <v>1972</v>
      </c>
      <c r="D2152" s="6" t="s">
        <v>24</v>
      </c>
      <c r="E2152" s="6" t="s">
        <v>3</v>
      </c>
      <c r="F2152" s="27">
        <v>5.8448484848484847E-2</v>
      </c>
    </row>
    <row r="2153" spans="2:6" x14ac:dyDescent="0.25">
      <c r="B2153" s="6" t="s">
        <v>45</v>
      </c>
      <c r="C2153" s="6">
        <v>1972</v>
      </c>
      <c r="D2153" s="6" t="s">
        <v>25</v>
      </c>
      <c r="E2153" s="6" t="s">
        <v>3</v>
      </c>
      <c r="F2153" s="27">
        <v>9.2751515151515154E-2</v>
      </c>
    </row>
    <row r="2154" spans="2:6" x14ac:dyDescent="0.25">
      <c r="B2154" s="6" t="s">
        <v>45</v>
      </c>
      <c r="C2154" s="6">
        <v>1972</v>
      </c>
      <c r="D2154" s="6" t="s">
        <v>26</v>
      </c>
      <c r="E2154" s="6" t="s">
        <v>3</v>
      </c>
      <c r="F2154" s="27">
        <v>4.2109090909090909E-2</v>
      </c>
    </row>
    <row r="2155" spans="2:6" x14ac:dyDescent="0.25">
      <c r="B2155" s="6" t="s">
        <v>45</v>
      </c>
      <c r="C2155" s="6">
        <v>1972</v>
      </c>
      <c r="D2155" s="6" t="s">
        <v>27</v>
      </c>
      <c r="E2155" s="6" t="s">
        <v>3</v>
      </c>
      <c r="F2155" s="27">
        <v>0</v>
      </c>
    </row>
    <row r="2156" spans="2:6" x14ac:dyDescent="0.25">
      <c r="B2156" s="6" t="s">
        <v>45</v>
      </c>
      <c r="C2156" s="6">
        <v>1972</v>
      </c>
      <c r="D2156" s="6" t="s">
        <v>28</v>
      </c>
      <c r="E2156" s="6" t="s">
        <v>3</v>
      </c>
      <c r="F2156" s="27">
        <v>0</v>
      </c>
    </row>
    <row r="2157" spans="2:6" x14ac:dyDescent="0.25">
      <c r="B2157" s="6" t="s">
        <v>45</v>
      </c>
      <c r="C2157" s="6">
        <v>1972</v>
      </c>
      <c r="D2157" s="6" t="s">
        <v>29</v>
      </c>
      <c r="E2157" s="6" t="s">
        <v>3</v>
      </c>
      <c r="F2157" s="27">
        <v>1.8521212121212122E-2</v>
      </c>
    </row>
    <row r="2158" spans="2:6" x14ac:dyDescent="0.25">
      <c r="B2158" s="6" t="s">
        <v>45</v>
      </c>
      <c r="C2158" s="6">
        <v>1972</v>
      </c>
      <c r="D2158" s="6" t="s">
        <v>30</v>
      </c>
      <c r="E2158" s="6" t="s">
        <v>3</v>
      </c>
      <c r="F2158" s="27">
        <v>0</v>
      </c>
    </row>
    <row r="2159" spans="2:6" x14ac:dyDescent="0.25">
      <c r="B2159" s="6" t="s">
        <v>45</v>
      </c>
      <c r="C2159" s="6">
        <v>1972</v>
      </c>
      <c r="D2159" s="6" t="s">
        <v>31</v>
      </c>
      <c r="E2159" s="6" t="s">
        <v>3</v>
      </c>
      <c r="F2159" s="27">
        <v>0</v>
      </c>
    </row>
    <row r="2160" spans="2:6" x14ac:dyDescent="0.25">
      <c r="B2160" s="6" t="s">
        <v>45</v>
      </c>
      <c r="C2160" s="6">
        <v>1972</v>
      </c>
      <c r="D2160" s="6" t="s">
        <v>32</v>
      </c>
      <c r="E2160" s="6" t="s">
        <v>3</v>
      </c>
      <c r="F2160" s="27">
        <v>0</v>
      </c>
    </row>
    <row r="2161" spans="2:6" x14ac:dyDescent="0.25">
      <c r="B2161" s="6" t="s">
        <v>45</v>
      </c>
      <c r="C2161" s="6">
        <v>1972</v>
      </c>
      <c r="D2161" s="6" t="s">
        <v>7</v>
      </c>
      <c r="E2161" s="6" t="s">
        <v>4</v>
      </c>
      <c r="F2161" s="27">
        <v>7.381439283279774E-2</v>
      </c>
    </row>
    <row r="2162" spans="2:6" x14ac:dyDescent="0.25">
      <c r="B2162" s="6" t="s">
        <v>45</v>
      </c>
      <c r="C2162" s="6">
        <v>1972</v>
      </c>
      <c r="D2162" s="6" t="s">
        <v>8</v>
      </c>
      <c r="E2162" s="6" t="s">
        <v>4</v>
      </c>
      <c r="F2162" s="27">
        <v>1.9281332164767746E-2</v>
      </c>
    </row>
    <row r="2163" spans="2:6" x14ac:dyDescent="0.25">
      <c r="B2163" s="6" t="s">
        <v>45</v>
      </c>
      <c r="C2163" s="6">
        <v>1972</v>
      </c>
      <c r="D2163" s="6" t="s">
        <v>9</v>
      </c>
      <c r="E2163" s="6" t="s">
        <v>4</v>
      </c>
      <c r="F2163" s="27">
        <v>4.0899795501022497E-2</v>
      </c>
    </row>
    <row r="2164" spans="2:6" x14ac:dyDescent="0.25">
      <c r="B2164" s="6" t="s">
        <v>45</v>
      </c>
      <c r="C2164" s="6">
        <v>1972</v>
      </c>
      <c r="D2164" s="6" t="s">
        <v>10</v>
      </c>
      <c r="E2164" s="6" t="s">
        <v>4</v>
      </c>
      <c r="F2164" s="27">
        <v>4.6612782809101826E-2</v>
      </c>
    </row>
    <row r="2165" spans="2:6" x14ac:dyDescent="0.25">
      <c r="B2165" s="6" t="s">
        <v>45</v>
      </c>
      <c r="C2165" s="6">
        <v>1972</v>
      </c>
      <c r="D2165" s="6" t="s">
        <v>11</v>
      </c>
      <c r="E2165" s="6" t="s">
        <v>4</v>
      </c>
      <c r="F2165" s="27">
        <v>1.9183951699289124E-2</v>
      </c>
    </row>
    <row r="2166" spans="2:6" x14ac:dyDescent="0.25">
      <c r="B2166" s="6" t="s">
        <v>45</v>
      </c>
      <c r="C2166" s="6">
        <v>1972</v>
      </c>
      <c r="D2166" s="6" t="s">
        <v>12</v>
      </c>
      <c r="E2166" s="6" t="s">
        <v>4</v>
      </c>
      <c r="F2166" s="27">
        <v>1.5418573700782289E-2</v>
      </c>
    </row>
    <row r="2167" spans="2:6" x14ac:dyDescent="0.25">
      <c r="B2167" s="6" t="s">
        <v>45</v>
      </c>
      <c r="C2167" s="6">
        <v>1972</v>
      </c>
      <c r="D2167" s="6" t="s">
        <v>13</v>
      </c>
      <c r="E2167" s="6" t="s">
        <v>4</v>
      </c>
      <c r="F2167" s="27">
        <v>0</v>
      </c>
    </row>
    <row r="2168" spans="2:6" x14ac:dyDescent="0.25">
      <c r="B2168" s="6" t="s">
        <v>45</v>
      </c>
      <c r="C2168" s="6">
        <v>1972</v>
      </c>
      <c r="D2168" s="6" t="s">
        <v>14</v>
      </c>
      <c r="E2168" s="6" t="s">
        <v>4</v>
      </c>
      <c r="F2168" s="27">
        <v>1.2075177719349498E-2</v>
      </c>
    </row>
    <row r="2169" spans="2:6" x14ac:dyDescent="0.25">
      <c r="B2169" s="6" t="s">
        <v>45</v>
      </c>
      <c r="C2169" s="6">
        <v>1972</v>
      </c>
      <c r="D2169" s="6" t="s">
        <v>15</v>
      </c>
      <c r="E2169" s="6" t="s">
        <v>4</v>
      </c>
      <c r="F2169" s="27">
        <v>0</v>
      </c>
    </row>
    <row r="2170" spans="2:6" x14ac:dyDescent="0.25">
      <c r="B2170" s="6" t="s">
        <v>45</v>
      </c>
      <c r="C2170" s="6">
        <v>1972</v>
      </c>
      <c r="D2170" s="6" t="s">
        <v>16</v>
      </c>
      <c r="E2170" s="6" t="s">
        <v>4</v>
      </c>
      <c r="F2170" s="27">
        <v>0.12805531210439186</v>
      </c>
    </row>
    <row r="2171" spans="2:6" x14ac:dyDescent="0.25">
      <c r="B2171" s="6" t="s">
        <v>45</v>
      </c>
      <c r="C2171" s="6">
        <v>1972</v>
      </c>
      <c r="D2171" s="6" t="s">
        <v>17</v>
      </c>
      <c r="E2171" s="6" t="s">
        <v>4</v>
      </c>
      <c r="F2171" s="27">
        <v>0.14762878566559548</v>
      </c>
    </row>
    <row r="2172" spans="2:6" x14ac:dyDescent="0.25">
      <c r="B2172" s="6" t="s">
        <v>45</v>
      </c>
      <c r="C2172" s="6">
        <v>1972</v>
      </c>
      <c r="D2172" s="6" t="s">
        <v>18</v>
      </c>
      <c r="E2172" s="6" t="s">
        <v>4</v>
      </c>
      <c r="F2172" s="27">
        <v>7.4528516246307658E-2</v>
      </c>
    </row>
    <row r="2173" spans="2:6" x14ac:dyDescent="0.25">
      <c r="B2173" s="6" t="s">
        <v>45</v>
      </c>
      <c r="C2173" s="6">
        <v>1972</v>
      </c>
      <c r="D2173" s="6" t="s">
        <v>19</v>
      </c>
      <c r="E2173" s="6" t="s">
        <v>4</v>
      </c>
      <c r="F2173" s="27">
        <v>0.11831726555652936</v>
      </c>
    </row>
    <row r="2174" spans="2:6" x14ac:dyDescent="0.25">
      <c r="B2174" s="6" t="s">
        <v>45</v>
      </c>
      <c r="C2174" s="6">
        <v>1972</v>
      </c>
      <c r="D2174" s="6" t="s">
        <v>20</v>
      </c>
      <c r="E2174" s="6" t="s">
        <v>4</v>
      </c>
      <c r="F2174" s="27">
        <v>6.3232382250787159E-2</v>
      </c>
    </row>
    <row r="2175" spans="2:6" x14ac:dyDescent="0.25">
      <c r="B2175" s="6" t="s">
        <v>45</v>
      </c>
      <c r="C2175" s="6">
        <v>1972</v>
      </c>
      <c r="D2175" s="6" t="s">
        <v>21</v>
      </c>
      <c r="E2175" s="6" t="s">
        <v>4</v>
      </c>
      <c r="F2175" s="27">
        <v>0</v>
      </c>
    </row>
    <row r="2176" spans="2:6" x14ac:dyDescent="0.25">
      <c r="B2176" s="6" t="s">
        <v>45</v>
      </c>
      <c r="C2176" s="6">
        <v>1972</v>
      </c>
      <c r="D2176" s="6" t="s">
        <v>22</v>
      </c>
      <c r="E2176" s="6" t="s">
        <v>4</v>
      </c>
      <c r="F2176" s="27">
        <v>1.4639529976953289E-2</v>
      </c>
    </row>
    <row r="2177" spans="2:6" x14ac:dyDescent="0.25">
      <c r="B2177" s="6" t="s">
        <v>45</v>
      </c>
      <c r="C2177" s="6">
        <v>1972</v>
      </c>
      <c r="D2177" s="6" t="s">
        <v>23</v>
      </c>
      <c r="E2177" s="6" t="s">
        <v>4</v>
      </c>
      <c r="F2177" s="27">
        <v>0</v>
      </c>
    </row>
    <row r="2178" spans="2:6" x14ac:dyDescent="0.25">
      <c r="B2178" s="6" t="s">
        <v>45</v>
      </c>
      <c r="C2178" s="6">
        <v>1972</v>
      </c>
      <c r="D2178" s="6" t="s">
        <v>24</v>
      </c>
      <c r="E2178" s="6" t="s">
        <v>4</v>
      </c>
      <c r="F2178" s="27">
        <v>5.4403220047391829E-2</v>
      </c>
    </row>
    <row r="2179" spans="2:6" x14ac:dyDescent="0.25">
      <c r="B2179" s="6" t="s">
        <v>45</v>
      </c>
      <c r="C2179" s="6">
        <v>1972</v>
      </c>
      <c r="D2179" s="6" t="s">
        <v>25</v>
      </c>
      <c r="E2179" s="6" t="s">
        <v>4</v>
      </c>
      <c r="F2179" s="27">
        <v>9.8191969357613526E-2</v>
      </c>
    </row>
    <row r="2180" spans="2:6" x14ac:dyDescent="0.25">
      <c r="B2180" s="6" t="s">
        <v>45</v>
      </c>
      <c r="C2180" s="6">
        <v>1972</v>
      </c>
      <c r="D2180" s="6" t="s">
        <v>26</v>
      </c>
      <c r="E2180" s="6" t="s">
        <v>4</v>
      </c>
      <c r="F2180" s="27">
        <v>4.4730093809848409E-2</v>
      </c>
    </row>
    <row r="2181" spans="2:6" x14ac:dyDescent="0.25">
      <c r="B2181" s="6" t="s">
        <v>45</v>
      </c>
      <c r="C2181" s="6">
        <v>1972</v>
      </c>
      <c r="D2181" s="6" t="s">
        <v>27</v>
      </c>
      <c r="E2181" s="6" t="s">
        <v>4</v>
      </c>
      <c r="F2181" s="27">
        <v>0</v>
      </c>
    </row>
    <row r="2182" spans="2:6" x14ac:dyDescent="0.25">
      <c r="B2182" s="6" t="s">
        <v>45</v>
      </c>
      <c r="C2182" s="6">
        <v>1972</v>
      </c>
      <c r="D2182" s="6" t="s">
        <v>28</v>
      </c>
      <c r="E2182" s="6" t="s">
        <v>4</v>
      </c>
      <c r="F2182" s="27">
        <v>2.3046710163274579E-2</v>
      </c>
    </row>
    <row r="2183" spans="2:6" x14ac:dyDescent="0.25">
      <c r="B2183" s="6" t="s">
        <v>45</v>
      </c>
      <c r="C2183" s="6">
        <v>1972</v>
      </c>
      <c r="D2183" s="6" t="s">
        <v>29</v>
      </c>
      <c r="E2183" s="6" t="s">
        <v>4</v>
      </c>
      <c r="F2183" s="27">
        <v>5.9402083941961243E-3</v>
      </c>
    </row>
    <row r="2184" spans="2:6" x14ac:dyDescent="0.25">
      <c r="B2184" s="6" t="s">
        <v>45</v>
      </c>
      <c r="C2184" s="6">
        <v>1972</v>
      </c>
      <c r="D2184" s="6" t="s">
        <v>30</v>
      </c>
      <c r="E2184" s="6" t="s">
        <v>4</v>
      </c>
      <c r="F2184" s="27">
        <v>0</v>
      </c>
    </row>
    <row r="2185" spans="2:6" x14ac:dyDescent="0.25">
      <c r="B2185" s="6" t="s">
        <v>45</v>
      </c>
      <c r="C2185" s="6">
        <v>1972</v>
      </c>
      <c r="D2185" s="6" t="s">
        <v>31</v>
      </c>
      <c r="E2185" s="6" t="s">
        <v>4</v>
      </c>
      <c r="F2185" s="27">
        <v>0</v>
      </c>
    </row>
    <row r="2186" spans="2:6" x14ac:dyDescent="0.25">
      <c r="B2186" s="6" t="s">
        <v>45</v>
      </c>
      <c r="C2186" s="6">
        <v>1972</v>
      </c>
      <c r="D2186" s="6" t="s">
        <v>32</v>
      </c>
      <c r="E2186" s="6" t="s">
        <v>4</v>
      </c>
      <c r="F2186" s="27">
        <v>0</v>
      </c>
    </row>
    <row r="2187" spans="2:6" x14ac:dyDescent="0.25">
      <c r="B2187" s="6" t="s">
        <v>45</v>
      </c>
      <c r="C2187" s="6">
        <v>1971</v>
      </c>
      <c r="D2187" s="6" t="s">
        <v>7</v>
      </c>
      <c r="E2187" s="6" t="s">
        <v>3</v>
      </c>
      <c r="F2187" s="27">
        <v>0.10504607697565345</v>
      </c>
    </row>
    <row r="2188" spans="2:6" x14ac:dyDescent="0.25">
      <c r="B2188" s="6" t="s">
        <v>45</v>
      </c>
      <c r="C2188" s="6">
        <v>1971</v>
      </c>
      <c r="D2188" s="6" t="s">
        <v>8</v>
      </c>
      <c r="E2188" s="6" t="s">
        <v>3</v>
      </c>
      <c r="F2188" s="27">
        <v>4.7962478493483229E-2</v>
      </c>
    </row>
    <row r="2189" spans="2:6" x14ac:dyDescent="0.25">
      <c r="B2189" s="6" t="s">
        <v>45</v>
      </c>
      <c r="C2189" s="6">
        <v>1971</v>
      </c>
      <c r="D2189" s="6" t="s">
        <v>9</v>
      </c>
      <c r="E2189" s="6" t="s">
        <v>3</v>
      </c>
      <c r="F2189" s="27">
        <v>5.9110514035211767E-2</v>
      </c>
    </row>
    <row r="2190" spans="2:6" x14ac:dyDescent="0.25">
      <c r="B2190" s="6" t="s">
        <v>45</v>
      </c>
      <c r="C2190" s="6">
        <v>1971</v>
      </c>
      <c r="D2190" s="6" t="s">
        <v>10</v>
      </c>
      <c r="E2190" s="6" t="s">
        <v>3</v>
      </c>
      <c r="F2190" s="27">
        <v>0.10716726767069693</v>
      </c>
    </row>
    <row r="2191" spans="2:6" x14ac:dyDescent="0.25">
      <c r="B2191" s="6" t="s">
        <v>45</v>
      </c>
      <c r="C2191" s="6">
        <v>1971</v>
      </c>
      <c r="D2191" s="6" t="s">
        <v>11</v>
      </c>
      <c r="E2191" s="6" t="s">
        <v>3</v>
      </c>
      <c r="F2191" s="27">
        <v>2.6161351905536309E-3</v>
      </c>
    </row>
    <row r="2192" spans="2:6" x14ac:dyDescent="0.25">
      <c r="B2192" s="6" t="s">
        <v>45</v>
      </c>
      <c r="C2192" s="6">
        <v>1971</v>
      </c>
      <c r="D2192" s="6" t="s">
        <v>12</v>
      </c>
      <c r="E2192" s="6" t="s">
        <v>3</v>
      </c>
      <c r="F2192" s="27">
        <v>0</v>
      </c>
    </row>
    <row r="2193" spans="2:6" x14ac:dyDescent="0.25">
      <c r="B2193" s="6" t="s">
        <v>45</v>
      </c>
      <c r="C2193" s="6">
        <v>1971</v>
      </c>
      <c r="D2193" s="6" t="s">
        <v>13</v>
      </c>
      <c r="E2193" s="6" t="s">
        <v>3</v>
      </c>
      <c r="F2193" s="27">
        <v>6.8420184307902615E-2</v>
      </c>
    </row>
    <row r="2194" spans="2:6" x14ac:dyDescent="0.25">
      <c r="B2194" s="6" t="s">
        <v>45</v>
      </c>
      <c r="C2194" s="6">
        <v>1971</v>
      </c>
      <c r="D2194" s="6" t="s">
        <v>14</v>
      </c>
      <c r="E2194" s="6" t="s">
        <v>3</v>
      </c>
      <c r="F2194" s="27">
        <v>2.1447594805439675E-3</v>
      </c>
    </row>
    <row r="2195" spans="2:6" x14ac:dyDescent="0.25">
      <c r="B2195" s="6" t="s">
        <v>45</v>
      </c>
      <c r="C2195" s="6">
        <v>1971</v>
      </c>
      <c r="D2195" s="6" t="s">
        <v>15</v>
      </c>
      <c r="E2195" s="6" t="s">
        <v>3</v>
      </c>
      <c r="F2195" s="27">
        <v>8.8382945626811846E-3</v>
      </c>
    </row>
    <row r="2196" spans="2:6" x14ac:dyDescent="0.25">
      <c r="B2196" s="6" t="s">
        <v>45</v>
      </c>
      <c r="C2196" s="6">
        <v>1971</v>
      </c>
      <c r="D2196" s="6" t="s">
        <v>16</v>
      </c>
      <c r="E2196" s="6" t="s">
        <v>3</v>
      </c>
      <c r="F2196" s="27">
        <v>0.13823092696033373</v>
      </c>
    </row>
    <row r="2197" spans="2:6" x14ac:dyDescent="0.25">
      <c r="B2197" s="6" t="s">
        <v>45</v>
      </c>
      <c r="C2197" s="6">
        <v>1971</v>
      </c>
      <c r="D2197" s="6" t="s">
        <v>17</v>
      </c>
      <c r="E2197" s="6" t="s">
        <v>3</v>
      </c>
      <c r="F2197" s="27">
        <v>8.6026067076763538E-3</v>
      </c>
    </row>
    <row r="2198" spans="2:6" x14ac:dyDescent="0.25">
      <c r="B2198" s="6" t="s">
        <v>45</v>
      </c>
      <c r="C2198" s="6">
        <v>1971</v>
      </c>
      <c r="D2198" s="6" t="s">
        <v>18</v>
      </c>
      <c r="E2198" s="6" t="s">
        <v>3</v>
      </c>
      <c r="F2198" s="27">
        <v>5.4443894506116097E-3</v>
      </c>
    </row>
    <row r="2199" spans="2:6" x14ac:dyDescent="0.25">
      <c r="B2199" s="6" t="s">
        <v>45</v>
      </c>
      <c r="C2199" s="6">
        <v>1971</v>
      </c>
      <c r="D2199" s="6" t="s">
        <v>19</v>
      </c>
      <c r="E2199" s="6" t="s">
        <v>3</v>
      </c>
      <c r="F2199" s="27">
        <v>0.13158452944919749</v>
      </c>
    </row>
    <row r="2200" spans="2:6" x14ac:dyDescent="0.25">
      <c r="B2200" s="6" t="s">
        <v>45</v>
      </c>
      <c r="C2200" s="6">
        <v>1971</v>
      </c>
      <c r="D2200" s="6" t="s">
        <v>20</v>
      </c>
      <c r="E2200" s="6" t="s">
        <v>3</v>
      </c>
      <c r="F2200" s="27">
        <v>1.6356737137335313E-2</v>
      </c>
    </row>
    <row r="2201" spans="2:6" x14ac:dyDescent="0.25">
      <c r="B2201" s="6" t="s">
        <v>45</v>
      </c>
      <c r="C2201" s="6">
        <v>1971</v>
      </c>
      <c r="D2201" s="6" t="s">
        <v>21</v>
      </c>
      <c r="E2201" s="6" t="s">
        <v>3</v>
      </c>
      <c r="F2201" s="27">
        <v>0</v>
      </c>
    </row>
    <row r="2202" spans="2:6" x14ac:dyDescent="0.25">
      <c r="B2202" s="6" t="s">
        <v>45</v>
      </c>
      <c r="C2202" s="6">
        <v>1971</v>
      </c>
      <c r="D2202" s="6" t="s">
        <v>22</v>
      </c>
      <c r="E2202" s="6" t="s">
        <v>3</v>
      </c>
      <c r="F2202" s="27">
        <v>8.0982346979660141E-2</v>
      </c>
    </row>
    <row r="2203" spans="2:6" x14ac:dyDescent="0.25">
      <c r="B2203" s="6" t="s">
        <v>45</v>
      </c>
      <c r="C2203" s="6">
        <v>1971</v>
      </c>
      <c r="D2203" s="6" t="s">
        <v>23</v>
      </c>
      <c r="E2203" s="6" t="s">
        <v>3</v>
      </c>
      <c r="F2203" s="27">
        <v>0</v>
      </c>
    </row>
    <row r="2204" spans="2:6" x14ac:dyDescent="0.25">
      <c r="B2204" s="6" t="s">
        <v>45</v>
      </c>
      <c r="C2204" s="6">
        <v>1971</v>
      </c>
      <c r="D2204" s="6" t="s">
        <v>24</v>
      </c>
      <c r="E2204" s="6" t="s">
        <v>3</v>
      </c>
      <c r="F2204" s="27">
        <v>6.4837728911829179E-2</v>
      </c>
    </row>
    <row r="2205" spans="2:6" x14ac:dyDescent="0.25">
      <c r="B2205" s="6" t="s">
        <v>45</v>
      </c>
      <c r="C2205" s="6">
        <v>1971</v>
      </c>
      <c r="D2205" s="6" t="s">
        <v>25</v>
      </c>
      <c r="E2205" s="6" t="s">
        <v>3</v>
      </c>
      <c r="F2205" s="27">
        <v>9.3615216007919111E-2</v>
      </c>
    </row>
    <row r="2206" spans="2:6" x14ac:dyDescent="0.25">
      <c r="B2206" s="6" t="s">
        <v>45</v>
      </c>
      <c r="C2206" s="6">
        <v>1971</v>
      </c>
      <c r="D2206" s="6" t="s">
        <v>26</v>
      </c>
      <c r="E2206" s="6" t="s">
        <v>3</v>
      </c>
      <c r="F2206" s="27">
        <v>3.9407009356807847E-2</v>
      </c>
    </row>
    <row r="2207" spans="2:6" x14ac:dyDescent="0.25">
      <c r="B2207" s="6" t="s">
        <v>45</v>
      </c>
      <c r="C2207" s="6">
        <v>1971</v>
      </c>
      <c r="D2207" s="6" t="s">
        <v>27</v>
      </c>
      <c r="E2207" s="6" t="s">
        <v>3</v>
      </c>
      <c r="F2207" s="27">
        <v>0</v>
      </c>
    </row>
    <row r="2208" spans="2:6" x14ac:dyDescent="0.25">
      <c r="B2208" s="6" t="s">
        <v>45</v>
      </c>
      <c r="C2208" s="6">
        <v>1971</v>
      </c>
      <c r="D2208" s="6" t="s">
        <v>28</v>
      </c>
      <c r="E2208" s="6" t="s">
        <v>3</v>
      </c>
      <c r="F2208" s="27">
        <v>0</v>
      </c>
    </row>
    <row r="2209" spans="2:6" x14ac:dyDescent="0.25">
      <c r="B2209" s="6" t="s">
        <v>45</v>
      </c>
      <c r="C2209" s="6">
        <v>1971</v>
      </c>
      <c r="D2209" s="6" t="s">
        <v>29</v>
      </c>
      <c r="E2209" s="6" t="s">
        <v>3</v>
      </c>
      <c r="F2209" s="27">
        <v>1.9632798321902473E-2</v>
      </c>
    </row>
    <row r="2210" spans="2:6" x14ac:dyDescent="0.25">
      <c r="B2210" s="6" t="s">
        <v>45</v>
      </c>
      <c r="C2210" s="6">
        <v>1971</v>
      </c>
      <c r="D2210" s="6" t="s">
        <v>30</v>
      </c>
      <c r="E2210" s="6" t="s">
        <v>3</v>
      </c>
      <c r="F2210" s="27">
        <v>0</v>
      </c>
    </row>
    <row r="2211" spans="2:6" x14ac:dyDescent="0.25">
      <c r="B2211" s="6" t="s">
        <v>45</v>
      </c>
      <c r="C2211" s="6">
        <v>1971</v>
      </c>
      <c r="D2211" s="6" t="s">
        <v>31</v>
      </c>
      <c r="E2211" s="6" t="s">
        <v>3</v>
      </c>
      <c r="F2211" s="27">
        <v>0</v>
      </c>
    </row>
    <row r="2212" spans="2:6" x14ac:dyDescent="0.25">
      <c r="B2212" s="6" t="s">
        <v>45</v>
      </c>
      <c r="C2212" s="6">
        <v>1971</v>
      </c>
      <c r="D2212" s="6" t="s">
        <v>32</v>
      </c>
      <c r="E2212" s="6" t="s">
        <v>3</v>
      </c>
      <c r="F2212" s="27">
        <v>0</v>
      </c>
    </row>
    <row r="2213" spans="2:6" x14ac:dyDescent="0.25">
      <c r="B2213" s="6" t="s">
        <v>45</v>
      </c>
      <c r="C2213" s="6">
        <v>1971</v>
      </c>
      <c r="D2213" s="6" t="s">
        <v>7</v>
      </c>
      <c r="E2213" s="6" t="s">
        <v>4</v>
      </c>
      <c r="F2213" s="27">
        <v>7.1915169076169044E-2</v>
      </c>
    </row>
    <row r="2214" spans="2:6" x14ac:dyDescent="0.25">
      <c r="B2214" s="6" t="s">
        <v>45</v>
      </c>
      <c r="C2214" s="6">
        <v>1971</v>
      </c>
      <c r="D2214" s="6" t="s">
        <v>8</v>
      </c>
      <c r="E2214" s="6" t="s">
        <v>4</v>
      </c>
      <c r="F2214" s="27">
        <v>2.080700348324651E-2</v>
      </c>
    </row>
    <row r="2215" spans="2:6" x14ac:dyDescent="0.25">
      <c r="B2215" s="6" t="s">
        <v>45</v>
      </c>
      <c r="C2215" s="6">
        <v>1971</v>
      </c>
      <c r="D2215" s="6" t="s">
        <v>9</v>
      </c>
      <c r="E2215" s="6" t="s">
        <v>4</v>
      </c>
      <c r="F2215" s="27">
        <v>4.1429055824419712E-2</v>
      </c>
    </row>
    <row r="2216" spans="2:6" x14ac:dyDescent="0.25">
      <c r="B2216" s="6" t="s">
        <v>45</v>
      </c>
      <c r="C2216" s="6">
        <v>1971</v>
      </c>
      <c r="D2216" s="6" t="s">
        <v>10</v>
      </c>
      <c r="E2216" s="6" t="s">
        <v>4</v>
      </c>
      <c r="F2216" s="27">
        <v>4.2631238247896178E-2</v>
      </c>
    </row>
    <row r="2217" spans="2:6" x14ac:dyDescent="0.25">
      <c r="B2217" s="6" t="s">
        <v>45</v>
      </c>
      <c r="C2217" s="6">
        <v>1971</v>
      </c>
      <c r="D2217" s="6" t="s">
        <v>11</v>
      </c>
      <c r="E2217" s="6" t="s">
        <v>4</v>
      </c>
      <c r="F2217" s="27">
        <v>2.0005548534262198E-2</v>
      </c>
    </row>
    <row r="2218" spans="2:6" x14ac:dyDescent="0.25">
      <c r="B2218" s="6" t="s">
        <v>45</v>
      </c>
      <c r="C2218" s="6">
        <v>1971</v>
      </c>
      <c r="D2218" s="6" t="s">
        <v>12</v>
      </c>
      <c r="E2218" s="6" t="s">
        <v>4</v>
      </c>
      <c r="F2218" s="27">
        <v>1.5474245553466293E-2</v>
      </c>
    </row>
    <row r="2219" spans="2:6" x14ac:dyDescent="0.25">
      <c r="B2219" s="6" t="s">
        <v>45</v>
      </c>
      <c r="C2219" s="6">
        <v>1971</v>
      </c>
      <c r="D2219" s="6" t="s">
        <v>13</v>
      </c>
      <c r="E2219" s="6" t="s">
        <v>4</v>
      </c>
      <c r="F2219" s="27">
        <v>0</v>
      </c>
    </row>
    <row r="2220" spans="2:6" x14ac:dyDescent="0.25">
      <c r="B2220" s="6" t="s">
        <v>45</v>
      </c>
      <c r="C2220" s="6">
        <v>1971</v>
      </c>
      <c r="D2220" s="6" t="s">
        <v>14</v>
      </c>
      <c r="E2220" s="6" t="s">
        <v>4</v>
      </c>
      <c r="F2220" s="27">
        <v>1.1775222712000247E-2</v>
      </c>
    </row>
    <row r="2221" spans="2:6" x14ac:dyDescent="0.25">
      <c r="B2221" s="6" t="s">
        <v>45</v>
      </c>
      <c r="C2221" s="6">
        <v>1971</v>
      </c>
      <c r="D2221" s="6" t="s">
        <v>15</v>
      </c>
      <c r="E2221" s="6" t="s">
        <v>4</v>
      </c>
      <c r="F2221" s="27">
        <v>0</v>
      </c>
    </row>
    <row r="2222" spans="2:6" x14ac:dyDescent="0.25">
      <c r="B2222" s="6" t="s">
        <v>45</v>
      </c>
      <c r="C2222" s="6">
        <v>1971</v>
      </c>
      <c r="D2222" s="6" t="s">
        <v>16</v>
      </c>
      <c r="E2222" s="6" t="s">
        <v>4</v>
      </c>
      <c r="F2222" s="27">
        <v>0.13735704817977251</v>
      </c>
    </row>
    <row r="2223" spans="2:6" x14ac:dyDescent="0.25">
      <c r="B2223" s="6" t="s">
        <v>45</v>
      </c>
      <c r="C2223" s="6">
        <v>1971</v>
      </c>
      <c r="D2223" s="6" t="s">
        <v>17</v>
      </c>
      <c r="E2223" s="6" t="s">
        <v>4</v>
      </c>
      <c r="F2223" s="27">
        <v>0.1440152892944114</v>
      </c>
    </row>
    <row r="2224" spans="2:6" x14ac:dyDescent="0.25">
      <c r="B2224" s="6" t="s">
        <v>45</v>
      </c>
      <c r="C2224" s="6">
        <v>1971</v>
      </c>
      <c r="D2224" s="6" t="s">
        <v>18</v>
      </c>
      <c r="E2224" s="6" t="s">
        <v>4</v>
      </c>
      <c r="F2224" s="27">
        <v>8.4522671927499154E-2</v>
      </c>
    </row>
    <row r="2225" spans="2:6" x14ac:dyDescent="0.25">
      <c r="B2225" s="6" t="s">
        <v>45</v>
      </c>
      <c r="C2225" s="6">
        <v>1971</v>
      </c>
      <c r="D2225" s="6" t="s">
        <v>19</v>
      </c>
      <c r="E2225" s="6" t="s">
        <v>4</v>
      </c>
      <c r="F2225" s="27">
        <v>0.11639591874479825</v>
      </c>
    </row>
    <row r="2226" spans="2:6" x14ac:dyDescent="0.25">
      <c r="B2226" s="6" t="s">
        <v>45</v>
      </c>
      <c r="C2226" s="6">
        <v>1971</v>
      </c>
      <c r="D2226" s="6" t="s">
        <v>20</v>
      </c>
      <c r="E2226" s="6" t="s">
        <v>4</v>
      </c>
      <c r="F2226" s="27">
        <v>5.3543355630221015E-2</v>
      </c>
    </row>
    <row r="2227" spans="2:6" x14ac:dyDescent="0.25">
      <c r="B2227" s="6" t="s">
        <v>45</v>
      </c>
      <c r="C2227" s="6">
        <v>1971</v>
      </c>
      <c r="D2227" s="6" t="s">
        <v>21</v>
      </c>
      <c r="E2227" s="6" t="s">
        <v>4</v>
      </c>
      <c r="F2227" s="27">
        <v>0</v>
      </c>
    </row>
    <row r="2228" spans="2:6" x14ac:dyDescent="0.25">
      <c r="B2228" s="6" t="s">
        <v>45</v>
      </c>
      <c r="C2228" s="6">
        <v>1971</v>
      </c>
      <c r="D2228" s="6" t="s">
        <v>22</v>
      </c>
      <c r="E2228" s="6" t="s">
        <v>4</v>
      </c>
      <c r="F2228" s="27">
        <v>1.673807835763386E-2</v>
      </c>
    </row>
    <row r="2229" spans="2:6" x14ac:dyDescent="0.25">
      <c r="B2229" s="6" t="s">
        <v>45</v>
      </c>
      <c r="C2229" s="6">
        <v>1971</v>
      </c>
      <c r="D2229" s="6" t="s">
        <v>23</v>
      </c>
      <c r="E2229" s="6" t="s">
        <v>4</v>
      </c>
      <c r="F2229" s="27">
        <v>0</v>
      </c>
    </row>
    <row r="2230" spans="2:6" x14ac:dyDescent="0.25">
      <c r="B2230" s="6" t="s">
        <v>45</v>
      </c>
      <c r="C2230" s="6">
        <v>1971</v>
      </c>
      <c r="D2230" s="6" t="s">
        <v>24</v>
      </c>
      <c r="E2230" s="6" t="s">
        <v>4</v>
      </c>
      <c r="F2230" s="27">
        <v>2.4382725563330352E-2</v>
      </c>
    </row>
    <row r="2231" spans="2:6" x14ac:dyDescent="0.25">
      <c r="B2231" s="6" t="s">
        <v>45</v>
      </c>
      <c r="C2231" s="6">
        <v>1971</v>
      </c>
      <c r="D2231" s="6" t="s">
        <v>25</v>
      </c>
      <c r="E2231" s="6" t="s">
        <v>4</v>
      </c>
      <c r="F2231" s="27">
        <v>0.10187725409204401</v>
      </c>
    </row>
    <row r="2232" spans="2:6" x14ac:dyDescent="0.25">
      <c r="B2232" s="6" t="s">
        <v>45</v>
      </c>
      <c r="C2232" s="6">
        <v>1971</v>
      </c>
      <c r="D2232" s="6" t="s">
        <v>26</v>
      </c>
      <c r="E2232" s="6" t="s">
        <v>4</v>
      </c>
      <c r="F2232" s="27">
        <v>6.8555223328504056E-2</v>
      </c>
    </row>
    <row r="2233" spans="2:6" x14ac:dyDescent="0.25">
      <c r="B2233" s="6" t="s">
        <v>45</v>
      </c>
      <c r="C2233" s="6">
        <v>1971</v>
      </c>
      <c r="D2233" s="6" t="s">
        <v>27</v>
      </c>
      <c r="E2233" s="6" t="s">
        <v>4</v>
      </c>
      <c r="F2233" s="27">
        <v>0</v>
      </c>
    </row>
    <row r="2234" spans="2:6" x14ac:dyDescent="0.25">
      <c r="B2234" s="6" t="s">
        <v>45</v>
      </c>
      <c r="C2234" s="6">
        <v>1971</v>
      </c>
      <c r="D2234" s="6" t="s">
        <v>28</v>
      </c>
      <c r="E2234" s="6" t="s">
        <v>4</v>
      </c>
      <c r="F2234" s="27">
        <v>2.1855059954995221E-2</v>
      </c>
    </row>
    <row r="2235" spans="2:6" x14ac:dyDescent="0.25">
      <c r="B2235" s="6" t="s">
        <v>45</v>
      </c>
      <c r="C2235" s="6">
        <v>1971</v>
      </c>
      <c r="D2235" s="6" t="s">
        <v>29</v>
      </c>
      <c r="E2235" s="6" t="s">
        <v>4</v>
      </c>
      <c r="F2235" s="27">
        <v>6.719891495329984E-3</v>
      </c>
    </row>
    <row r="2236" spans="2:6" x14ac:dyDescent="0.25">
      <c r="B2236" s="6" t="s">
        <v>45</v>
      </c>
      <c r="C2236" s="6">
        <v>1971</v>
      </c>
      <c r="D2236" s="6" t="s">
        <v>30</v>
      </c>
      <c r="E2236" s="6" t="s">
        <v>4</v>
      </c>
      <c r="F2236" s="27">
        <v>0</v>
      </c>
    </row>
    <row r="2237" spans="2:6" x14ac:dyDescent="0.25">
      <c r="B2237" s="6" t="s">
        <v>45</v>
      </c>
      <c r="C2237" s="6">
        <v>1971</v>
      </c>
      <c r="D2237" s="6" t="s">
        <v>31</v>
      </c>
      <c r="E2237" s="6" t="s">
        <v>4</v>
      </c>
      <c r="F2237" s="27">
        <v>0</v>
      </c>
    </row>
    <row r="2238" spans="2:6" x14ac:dyDescent="0.25">
      <c r="B2238" s="6" t="s">
        <v>45</v>
      </c>
      <c r="C2238" s="6">
        <v>1971</v>
      </c>
      <c r="D2238" s="6" t="s">
        <v>32</v>
      </c>
      <c r="E2238" s="6" t="s">
        <v>4</v>
      </c>
      <c r="F2238" s="27">
        <v>0</v>
      </c>
    </row>
    <row r="2239" spans="2:6" x14ac:dyDescent="0.25">
      <c r="B2239" s="6" t="s">
        <v>45</v>
      </c>
      <c r="C2239" s="6">
        <v>1970</v>
      </c>
      <c r="D2239" s="6" t="s">
        <v>7</v>
      </c>
      <c r="E2239" s="6" t="s">
        <v>3</v>
      </c>
      <c r="F2239" s="27">
        <v>9.7696963608508922E-2</v>
      </c>
    </row>
    <row r="2240" spans="2:6" x14ac:dyDescent="0.25">
      <c r="B2240" s="6" t="s">
        <v>45</v>
      </c>
      <c r="C2240" s="6">
        <v>1970</v>
      </c>
      <c r="D2240" s="6" t="s">
        <v>8</v>
      </c>
      <c r="E2240" s="6" t="s">
        <v>3</v>
      </c>
      <c r="F2240" s="27">
        <v>4.1640505311801489E-2</v>
      </c>
    </row>
    <row r="2241" spans="2:6" x14ac:dyDescent="0.25">
      <c r="B2241" s="6" t="s">
        <v>45</v>
      </c>
      <c r="C2241" s="6">
        <v>1970</v>
      </c>
      <c r="D2241" s="6" t="s">
        <v>9</v>
      </c>
      <c r="E2241" s="6" t="s">
        <v>3</v>
      </c>
      <c r="F2241" s="27">
        <v>5.5026747369214153E-2</v>
      </c>
    </row>
    <row r="2242" spans="2:6" x14ac:dyDescent="0.25">
      <c r="B2242" s="6" t="s">
        <v>45</v>
      </c>
      <c r="C2242" s="6">
        <v>1970</v>
      </c>
      <c r="D2242" s="6" t="s">
        <v>10</v>
      </c>
      <c r="E2242" s="6" t="s">
        <v>3</v>
      </c>
      <c r="F2242" s="27">
        <v>0.11336866162694327</v>
      </c>
    </row>
    <row r="2243" spans="2:6" x14ac:dyDescent="0.25">
      <c r="B2243" s="6" t="s">
        <v>45</v>
      </c>
      <c r="C2243" s="6">
        <v>1970</v>
      </c>
      <c r="D2243" s="6" t="s">
        <v>11</v>
      </c>
      <c r="E2243" s="6" t="s">
        <v>3</v>
      </c>
      <c r="F2243" s="27">
        <v>2.7626390737624635E-3</v>
      </c>
    </row>
    <row r="2244" spans="2:6" x14ac:dyDescent="0.25">
      <c r="B2244" s="6" t="s">
        <v>45</v>
      </c>
      <c r="C2244" s="6">
        <v>1970</v>
      </c>
      <c r="D2244" s="6" t="s">
        <v>12</v>
      </c>
      <c r="E2244" s="6" t="s">
        <v>3</v>
      </c>
      <c r="F2244" s="27">
        <v>0</v>
      </c>
    </row>
    <row r="2245" spans="2:6" x14ac:dyDescent="0.25">
      <c r="B2245" s="6" t="s">
        <v>45</v>
      </c>
      <c r="C2245" s="6">
        <v>1970</v>
      </c>
      <c r="D2245" s="6" t="s">
        <v>13</v>
      </c>
      <c r="E2245" s="6" t="s">
        <v>3</v>
      </c>
      <c r="F2245" s="27">
        <v>7.2808097043976186E-2</v>
      </c>
    </row>
    <row r="2246" spans="2:6" x14ac:dyDescent="0.25">
      <c r="B2246" s="6" t="s">
        <v>45</v>
      </c>
      <c r="C2246" s="6">
        <v>1970</v>
      </c>
      <c r="D2246" s="6" t="s">
        <v>14</v>
      </c>
      <c r="E2246" s="6" t="s">
        <v>3</v>
      </c>
      <c r="F2246" s="27">
        <v>0</v>
      </c>
    </row>
    <row r="2247" spans="2:6" x14ac:dyDescent="0.25">
      <c r="B2247" s="6" t="s">
        <v>45</v>
      </c>
      <c r="C2247" s="6">
        <v>1970</v>
      </c>
      <c r="D2247" s="6" t="s">
        <v>15</v>
      </c>
      <c r="E2247" s="6" t="s">
        <v>3</v>
      </c>
      <c r="F2247" s="27">
        <v>8.6144109300047723E-3</v>
      </c>
    </row>
    <row r="2248" spans="2:6" x14ac:dyDescent="0.25">
      <c r="B2248" s="6" t="s">
        <v>45</v>
      </c>
      <c r="C2248" s="6">
        <v>1970</v>
      </c>
      <c r="D2248" s="6" t="s">
        <v>16</v>
      </c>
      <c r="E2248" s="6" t="s">
        <v>3</v>
      </c>
      <c r="F2248" s="27">
        <v>0.12564984805485094</v>
      </c>
    </row>
    <row r="2249" spans="2:6" x14ac:dyDescent="0.25">
      <c r="B2249" s="6" t="s">
        <v>45</v>
      </c>
      <c r="C2249" s="6">
        <v>1970</v>
      </c>
      <c r="D2249" s="6" t="s">
        <v>17</v>
      </c>
      <c r="E2249" s="6" t="s">
        <v>3</v>
      </c>
      <c r="F2249" s="27">
        <v>9.6190069568274864E-3</v>
      </c>
    </row>
    <row r="2250" spans="2:6" x14ac:dyDescent="0.25">
      <c r="B2250" s="6" t="s">
        <v>45</v>
      </c>
      <c r="C2250" s="6">
        <v>1970</v>
      </c>
      <c r="D2250" s="6" t="s">
        <v>18</v>
      </c>
      <c r="E2250" s="6" t="s">
        <v>3</v>
      </c>
      <c r="F2250" s="27">
        <v>5.5755079488660625E-3</v>
      </c>
    </row>
    <row r="2251" spans="2:6" x14ac:dyDescent="0.25">
      <c r="B2251" s="6" t="s">
        <v>45</v>
      </c>
      <c r="C2251" s="6">
        <v>1970</v>
      </c>
      <c r="D2251" s="6" t="s">
        <v>19</v>
      </c>
      <c r="E2251" s="6" t="s">
        <v>3</v>
      </c>
      <c r="F2251" s="27">
        <v>0.12534846924680412</v>
      </c>
    </row>
    <row r="2252" spans="2:6" x14ac:dyDescent="0.25">
      <c r="B2252" s="6" t="s">
        <v>45</v>
      </c>
      <c r="C2252" s="6">
        <v>1970</v>
      </c>
      <c r="D2252" s="6" t="s">
        <v>20</v>
      </c>
      <c r="E2252" s="6" t="s">
        <v>3</v>
      </c>
      <c r="F2252" s="27">
        <v>1.4215033779541402E-2</v>
      </c>
    </row>
    <row r="2253" spans="2:6" x14ac:dyDescent="0.25">
      <c r="B2253" s="6" t="s">
        <v>45</v>
      </c>
      <c r="C2253" s="6">
        <v>1970</v>
      </c>
      <c r="D2253" s="6" t="s">
        <v>21</v>
      </c>
      <c r="E2253" s="6" t="s">
        <v>3</v>
      </c>
      <c r="F2253" s="27">
        <v>0</v>
      </c>
    </row>
    <row r="2254" spans="2:6" x14ac:dyDescent="0.25">
      <c r="B2254" s="6" t="s">
        <v>45</v>
      </c>
      <c r="C2254" s="6">
        <v>1970</v>
      </c>
      <c r="D2254" s="6" t="s">
        <v>22</v>
      </c>
      <c r="E2254" s="6" t="s">
        <v>3</v>
      </c>
      <c r="F2254" s="27">
        <v>8.8077956651681444E-2</v>
      </c>
    </row>
    <row r="2255" spans="2:6" x14ac:dyDescent="0.25">
      <c r="B2255" s="6" t="s">
        <v>45</v>
      </c>
      <c r="C2255" s="6">
        <v>1970</v>
      </c>
      <c r="D2255" s="6" t="s">
        <v>23</v>
      </c>
      <c r="E2255" s="6" t="s">
        <v>3</v>
      </c>
      <c r="F2255" s="27">
        <v>0</v>
      </c>
    </row>
    <row r="2256" spans="2:6" x14ac:dyDescent="0.25">
      <c r="B2256" s="6" t="s">
        <v>45</v>
      </c>
      <c r="C2256" s="6">
        <v>1970</v>
      </c>
      <c r="D2256" s="6" t="s">
        <v>24</v>
      </c>
      <c r="E2256" s="6" t="s">
        <v>3</v>
      </c>
      <c r="F2256" s="27">
        <v>6.5575005650852655E-2</v>
      </c>
    </row>
    <row r="2257" spans="2:6" x14ac:dyDescent="0.25">
      <c r="B2257" s="6" t="s">
        <v>45</v>
      </c>
      <c r="C2257" s="6">
        <v>1970</v>
      </c>
      <c r="D2257" s="6" t="s">
        <v>25</v>
      </c>
      <c r="E2257" s="6" t="s">
        <v>3</v>
      </c>
      <c r="F2257" s="27">
        <v>0.1147499811638245</v>
      </c>
    </row>
    <row r="2258" spans="2:6" x14ac:dyDescent="0.25">
      <c r="B2258" s="6" t="s">
        <v>45</v>
      </c>
      <c r="C2258" s="6">
        <v>1970</v>
      </c>
      <c r="D2258" s="6" t="s">
        <v>26</v>
      </c>
      <c r="E2258" s="6" t="s">
        <v>3</v>
      </c>
      <c r="F2258" s="27">
        <v>3.5412009945500665E-2</v>
      </c>
    </row>
    <row r="2259" spans="2:6" x14ac:dyDescent="0.25">
      <c r="B2259" s="6" t="s">
        <v>45</v>
      </c>
      <c r="C2259" s="6">
        <v>1970</v>
      </c>
      <c r="D2259" s="6" t="s">
        <v>27</v>
      </c>
      <c r="E2259" s="6" t="s">
        <v>3</v>
      </c>
      <c r="F2259" s="27">
        <v>0</v>
      </c>
    </row>
    <row r="2260" spans="2:6" x14ac:dyDescent="0.25">
      <c r="B2260" s="6" t="s">
        <v>45</v>
      </c>
      <c r="C2260" s="6">
        <v>1970</v>
      </c>
      <c r="D2260" s="6" t="s">
        <v>28</v>
      </c>
      <c r="E2260" s="6" t="s">
        <v>3</v>
      </c>
      <c r="F2260" s="27">
        <v>0</v>
      </c>
    </row>
    <row r="2261" spans="2:6" x14ac:dyDescent="0.25">
      <c r="B2261" s="6" t="s">
        <v>45</v>
      </c>
      <c r="C2261" s="6">
        <v>1970</v>
      </c>
      <c r="D2261" s="6" t="s">
        <v>29</v>
      </c>
      <c r="E2261" s="6" t="s">
        <v>3</v>
      </c>
      <c r="F2261" s="27">
        <v>2.3859155637039456E-2</v>
      </c>
    </row>
    <row r="2262" spans="2:6" x14ac:dyDescent="0.25">
      <c r="B2262" s="6" t="s">
        <v>45</v>
      </c>
      <c r="C2262" s="6">
        <v>1970</v>
      </c>
      <c r="D2262" s="6" t="s">
        <v>30</v>
      </c>
      <c r="E2262" s="6" t="s">
        <v>3</v>
      </c>
      <c r="F2262" s="27">
        <v>0</v>
      </c>
    </row>
    <row r="2263" spans="2:6" x14ac:dyDescent="0.25">
      <c r="B2263" s="6" t="s">
        <v>45</v>
      </c>
      <c r="C2263" s="6">
        <v>1970</v>
      </c>
      <c r="D2263" s="6" t="s">
        <v>31</v>
      </c>
      <c r="E2263" s="6" t="s">
        <v>3</v>
      </c>
      <c r="F2263" s="27">
        <v>0</v>
      </c>
    </row>
    <row r="2264" spans="2:6" x14ac:dyDescent="0.25">
      <c r="B2264" s="6" t="s">
        <v>45</v>
      </c>
      <c r="C2264" s="6">
        <v>1970</v>
      </c>
      <c r="D2264" s="6" t="s">
        <v>32</v>
      </c>
      <c r="E2264" s="6" t="s">
        <v>3</v>
      </c>
      <c r="F2264" s="27">
        <v>0</v>
      </c>
    </row>
    <row r="2265" spans="2:6" x14ac:dyDescent="0.25">
      <c r="B2265" s="6" t="s">
        <v>45</v>
      </c>
      <c r="C2265" s="6">
        <v>1970</v>
      </c>
      <c r="D2265" s="6" t="s">
        <v>7</v>
      </c>
      <c r="E2265" s="6" t="s">
        <v>4</v>
      </c>
      <c r="F2265" s="27">
        <v>6.5024893908510711E-2</v>
      </c>
    </row>
    <row r="2266" spans="2:6" x14ac:dyDescent="0.25">
      <c r="B2266" s="6" t="s">
        <v>45</v>
      </c>
      <c r="C2266" s="6">
        <v>1970</v>
      </c>
      <c r="D2266" s="6" t="s">
        <v>8</v>
      </c>
      <c r="E2266" s="6" t="s">
        <v>4</v>
      </c>
      <c r="F2266" s="27">
        <v>2.2220737127009057E-2</v>
      </c>
    </row>
    <row r="2267" spans="2:6" x14ac:dyDescent="0.25">
      <c r="B2267" s="6" t="s">
        <v>45</v>
      </c>
      <c r="C2267" s="6">
        <v>1970</v>
      </c>
      <c r="D2267" s="6" t="s">
        <v>9</v>
      </c>
      <c r="E2267" s="6" t="s">
        <v>4</v>
      </c>
      <c r="F2267" s="27">
        <v>5.0255622013566342E-2</v>
      </c>
    </row>
    <row r="2268" spans="2:6" x14ac:dyDescent="0.25">
      <c r="B2268" s="6" t="s">
        <v>45</v>
      </c>
      <c r="C2268" s="6">
        <v>1970</v>
      </c>
      <c r="D2268" s="6" t="s">
        <v>10</v>
      </c>
      <c r="E2268" s="6" t="s">
        <v>4</v>
      </c>
      <c r="F2268" s="27">
        <v>5.0088548802085076E-2</v>
      </c>
    </row>
    <row r="2269" spans="2:6" x14ac:dyDescent="0.25">
      <c r="B2269" s="6" t="s">
        <v>45</v>
      </c>
      <c r="C2269" s="6">
        <v>1970</v>
      </c>
      <c r="D2269" s="6" t="s">
        <v>11</v>
      </c>
      <c r="E2269" s="6" t="s">
        <v>4</v>
      </c>
      <c r="F2269" s="27">
        <v>2.0449761085307581E-2</v>
      </c>
    </row>
    <row r="2270" spans="2:6" x14ac:dyDescent="0.25">
      <c r="B2270" s="6" t="s">
        <v>45</v>
      </c>
      <c r="C2270" s="6">
        <v>1970</v>
      </c>
      <c r="D2270" s="6" t="s">
        <v>12</v>
      </c>
      <c r="E2270" s="6" t="s">
        <v>4</v>
      </c>
      <c r="F2270" s="27">
        <v>1.6573662578942092E-2</v>
      </c>
    </row>
    <row r="2271" spans="2:6" x14ac:dyDescent="0.25">
      <c r="B2271" s="6" t="s">
        <v>45</v>
      </c>
      <c r="C2271" s="6">
        <v>1970</v>
      </c>
      <c r="D2271" s="6" t="s">
        <v>13</v>
      </c>
      <c r="E2271" s="6" t="s">
        <v>4</v>
      </c>
      <c r="F2271" s="27">
        <v>0</v>
      </c>
    </row>
    <row r="2272" spans="2:6" x14ac:dyDescent="0.25">
      <c r="B2272" s="6" t="s">
        <v>45</v>
      </c>
      <c r="C2272" s="6">
        <v>1970</v>
      </c>
      <c r="D2272" s="6" t="s">
        <v>14</v>
      </c>
      <c r="E2272" s="6" t="s">
        <v>4</v>
      </c>
      <c r="F2272" s="27">
        <v>9.9241487619875033E-3</v>
      </c>
    </row>
    <row r="2273" spans="2:6" x14ac:dyDescent="0.25">
      <c r="B2273" s="6" t="s">
        <v>45</v>
      </c>
      <c r="C2273" s="6">
        <v>1970</v>
      </c>
      <c r="D2273" s="6" t="s">
        <v>15</v>
      </c>
      <c r="E2273" s="6" t="s">
        <v>4</v>
      </c>
      <c r="F2273" s="27">
        <v>0</v>
      </c>
    </row>
    <row r="2274" spans="2:6" x14ac:dyDescent="0.25">
      <c r="B2274" s="6" t="s">
        <v>45</v>
      </c>
      <c r="C2274" s="6">
        <v>1970</v>
      </c>
      <c r="D2274" s="6" t="s">
        <v>16</v>
      </c>
      <c r="E2274" s="6" t="s">
        <v>4</v>
      </c>
      <c r="F2274" s="27">
        <v>0.12273198115414174</v>
      </c>
    </row>
    <row r="2275" spans="2:6" x14ac:dyDescent="0.25">
      <c r="B2275" s="6" t="s">
        <v>45</v>
      </c>
      <c r="C2275" s="6">
        <v>1970</v>
      </c>
      <c r="D2275" s="6" t="s">
        <v>17</v>
      </c>
      <c r="E2275" s="6" t="s">
        <v>4</v>
      </c>
      <c r="F2275" s="27">
        <v>0.14227954689745045</v>
      </c>
    </row>
    <row r="2276" spans="2:6" x14ac:dyDescent="0.25">
      <c r="B2276" s="6" t="s">
        <v>45</v>
      </c>
      <c r="C2276" s="6">
        <v>1970</v>
      </c>
      <c r="D2276" s="6" t="s">
        <v>18</v>
      </c>
      <c r="E2276" s="6" t="s">
        <v>4</v>
      </c>
      <c r="F2276" s="27">
        <v>8.8615631369666187E-2</v>
      </c>
    </row>
    <row r="2277" spans="2:6" x14ac:dyDescent="0.25">
      <c r="B2277" s="6" t="s">
        <v>45</v>
      </c>
      <c r="C2277" s="6">
        <v>1970</v>
      </c>
      <c r="D2277" s="6" t="s">
        <v>19</v>
      </c>
      <c r="E2277" s="6" t="s">
        <v>4</v>
      </c>
      <c r="F2277" s="27">
        <v>0.11628295519096468</v>
      </c>
    </row>
    <row r="2278" spans="2:6" x14ac:dyDescent="0.25">
      <c r="B2278" s="6" t="s">
        <v>45</v>
      </c>
      <c r="C2278" s="6">
        <v>1970</v>
      </c>
      <c r="D2278" s="6" t="s">
        <v>20</v>
      </c>
      <c r="E2278" s="6" t="s">
        <v>4</v>
      </c>
      <c r="F2278" s="27">
        <v>4.3338791058241719E-2</v>
      </c>
    </row>
    <row r="2279" spans="2:6" x14ac:dyDescent="0.25">
      <c r="B2279" s="6" t="s">
        <v>45</v>
      </c>
      <c r="C2279" s="6">
        <v>1970</v>
      </c>
      <c r="D2279" s="6" t="s">
        <v>21</v>
      </c>
      <c r="E2279" s="6" t="s">
        <v>4</v>
      </c>
      <c r="F2279" s="27">
        <v>0</v>
      </c>
    </row>
    <row r="2280" spans="2:6" x14ac:dyDescent="0.25">
      <c r="B2280" s="6" t="s">
        <v>45</v>
      </c>
      <c r="C2280" s="6">
        <v>1970</v>
      </c>
      <c r="D2280" s="6" t="s">
        <v>22</v>
      </c>
      <c r="E2280" s="6" t="s">
        <v>4</v>
      </c>
      <c r="F2280" s="27">
        <v>1.8779028970494872E-2</v>
      </c>
    </row>
    <row r="2281" spans="2:6" x14ac:dyDescent="0.25">
      <c r="B2281" s="6" t="s">
        <v>45</v>
      </c>
      <c r="C2281" s="6">
        <v>1970</v>
      </c>
      <c r="D2281" s="6" t="s">
        <v>23</v>
      </c>
      <c r="E2281" s="6" t="s">
        <v>4</v>
      </c>
      <c r="F2281" s="27">
        <v>0</v>
      </c>
    </row>
    <row r="2282" spans="2:6" x14ac:dyDescent="0.25">
      <c r="B2282" s="6" t="s">
        <v>45</v>
      </c>
      <c r="C2282" s="6">
        <v>1970</v>
      </c>
      <c r="D2282" s="6" t="s">
        <v>24</v>
      </c>
      <c r="E2282" s="6" t="s">
        <v>4</v>
      </c>
      <c r="F2282" s="27">
        <v>3.2445617669662849E-2</v>
      </c>
    </row>
    <row r="2283" spans="2:6" x14ac:dyDescent="0.25">
      <c r="B2283" s="6" t="s">
        <v>45</v>
      </c>
      <c r="C2283" s="6">
        <v>1970</v>
      </c>
      <c r="D2283" s="6" t="s">
        <v>25</v>
      </c>
      <c r="E2283" s="6" t="s">
        <v>4</v>
      </c>
      <c r="F2283" s="27">
        <v>0.10091221973468774</v>
      </c>
    </row>
    <row r="2284" spans="2:6" x14ac:dyDescent="0.25">
      <c r="B2284" s="6" t="s">
        <v>45</v>
      </c>
      <c r="C2284" s="6">
        <v>1970</v>
      </c>
      <c r="D2284" s="6" t="s">
        <v>26</v>
      </c>
      <c r="E2284" s="6" t="s">
        <v>4</v>
      </c>
      <c r="F2284" s="27">
        <v>7.3545627694055538E-2</v>
      </c>
    </row>
    <row r="2285" spans="2:6" x14ac:dyDescent="0.25">
      <c r="B2285" s="6" t="s">
        <v>45</v>
      </c>
      <c r="C2285" s="6">
        <v>1970</v>
      </c>
      <c r="D2285" s="6" t="s">
        <v>27</v>
      </c>
      <c r="E2285" s="6" t="s">
        <v>4</v>
      </c>
      <c r="F2285" s="27">
        <v>0</v>
      </c>
    </row>
    <row r="2286" spans="2:6" x14ac:dyDescent="0.25">
      <c r="B2286" s="6" t="s">
        <v>45</v>
      </c>
      <c r="C2286" s="6">
        <v>1970</v>
      </c>
      <c r="D2286" s="6" t="s">
        <v>28</v>
      </c>
      <c r="E2286" s="6" t="s">
        <v>4</v>
      </c>
      <c r="F2286" s="27">
        <v>1.7475857920940956E-2</v>
      </c>
    </row>
    <row r="2287" spans="2:6" x14ac:dyDescent="0.25">
      <c r="B2287" s="6" t="s">
        <v>45</v>
      </c>
      <c r="C2287" s="6">
        <v>1970</v>
      </c>
      <c r="D2287" s="6" t="s">
        <v>29</v>
      </c>
      <c r="E2287" s="6" t="s">
        <v>4</v>
      </c>
      <c r="F2287" s="27">
        <v>9.0553680622848937E-3</v>
      </c>
    </row>
    <row r="2288" spans="2:6" x14ac:dyDescent="0.25">
      <c r="B2288" s="6" t="s">
        <v>45</v>
      </c>
      <c r="C2288" s="6">
        <v>1970</v>
      </c>
      <c r="D2288" s="6" t="s">
        <v>30</v>
      </c>
      <c r="E2288" s="6" t="s">
        <v>4</v>
      </c>
      <c r="F2288" s="27">
        <v>0</v>
      </c>
    </row>
    <row r="2289" spans="2:6" x14ac:dyDescent="0.25">
      <c r="B2289" s="6" t="s">
        <v>45</v>
      </c>
      <c r="C2289" s="6">
        <v>1970</v>
      </c>
      <c r="D2289" s="6" t="s">
        <v>31</v>
      </c>
      <c r="E2289" s="6" t="s">
        <v>4</v>
      </c>
      <c r="F2289" s="27">
        <v>0</v>
      </c>
    </row>
    <row r="2290" spans="2:6" x14ac:dyDescent="0.25">
      <c r="B2290" s="6" t="s">
        <v>45</v>
      </c>
      <c r="C2290" s="6">
        <v>1970</v>
      </c>
      <c r="D2290" s="6" t="s">
        <v>32</v>
      </c>
      <c r="E2290" s="6" t="s">
        <v>4</v>
      </c>
      <c r="F2290" s="27">
        <v>0</v>
      </c>
    </row>
    <row r="2291" spans="2:6" x14ac:dyDescent="0.25">
      <c r="B2291" s="6" t="s">
        <v>45</v>
      </c>
      <c r="C2291" s="6">
        <v>1969</v>
      </c>
      <c r="D2291" s="6" t="s">
        <v>7</v>
      </c>
      <c r="E2291" s="6" t="s">
        <v>3</v>
      </c>
      <c r="F2291" s="27">
        <v>9.191972664709562E-2</v>
      </c>
    </row>
    <row r="2292" spans="2:6" x14ac:dyDescent="0.25">
      <c r="B2292" s="6" t="s">
        <v>45</v>
      </c>
      <c r="C2292" s="6">
        <v>1969</v>
      </c>
      <c r="D2292" s="6" t="s">
        <v>8</v>
      </c>
      <c r="E2292" s="6" t="s">
        <v>3</v>
      </c>
      <c r="F2292" s="27">
        <v>4.1436065258193371E-2</v>
      </c>
    </row>
    <row r="2293" spans="2:6" x14ac:dyDescent="0.25">
      <c r="B2293" s="6" t="s">
        <v>45</v>
      </c>
      <c r="C2293" s="6">
        <v>1969</v>
      </c>
      <c r="D2293" s="6" t="s">
        <v>9</v>
      </c>
      <c r="E2293" s="6" t="s">
        <v>3</v>
      </c>
      <c r="F2293" s="27">
        <v>6.0421579479281964E-2</v>
      </c>
    </row>
    <row r="2294" spans="2:6" x14ac:dyDescent="0.25">
      <c r="B2294" s="6" t="s">
        <v>45</v>
      </c>
      <c r="C2294" s="6">
        <v>1969</v>
      </c>
      <c r="D2294" s="6" t="s">
        <v>10</v>
      </c>
      <c r="E2294" s="6" t="s">
        <v>3</v>
      </c>
      <c r="F2294" s="27">
        <v>0.12057846864622937</v>
      </c>
    </row>
    <row r="2295" spans="2:6" x14ac:dyDescent="0.25">
      <c r="B2295" s="6" t="s">
        <v>45</v>
      </c>
      <c r="C2295" s="6">
        <v>1969</v>
      </c>
      <c r="D2295" s="6" t="s">
        <v>11</v>
      </c>
      <c r="E2295" s="6" t="s">
        <v>3</v>
      </c>
      <c r="F2295" s="27">
        <v>2.8634679243466962E-3</v>
      </c>
    </row>
    <row r="2296" spans="2:6" x14ac:dyDescent="0.25">
      <c r="B2296" s="6" t="s">
        <v>45</v>
      </c>
      <c r="C2296" s="6">
        <v>1969</v>
      </c>
      <c r="D2296" s="6" t="s">
        <v>12</v>
      </c>
      <c r="E2296" s="6" t="s">
        <v>3</v>
      </c>
      <c r="F2296" s="27">
        <v>0</v>
      </c>
    </row>
    <row r="2297" spans="2:6" x14ac:dyDescent="0.25">
      <c r="B2297" s="6" t="s">
        <v>45</v>
      </c>
      <c r="C2297" s="6">
        <v>1969</v>
      </c>
      <c r="D2297" s="6" t="s">
        <v>13</v>
      </c>
      <c r="E2297" s="6" t="s">
        <v>3</v>
      </c>
      <c r="F2297" s="27">
        <v>7.1899513932335526E-2</v>
      </c>
    </row>
    <row r="2298" spans="2:6" x14ac:dyDescent="0.25">
      <c r="B2298" s="6" t="s">
        <v>45</v>
      </c>
      <c r="C2298" s="6">
        <v>1969</v>
      </c>
      <c r="D2298" s="6" t="s">
        <v>14</v>
      </c>
      <c r="E2298" s="6" t="s">
        <v>3</v>
      </c>
      <c r="F2298" s="27">
        <v>0</v>
      </c>
    </row>
    <row r="2299" spans="2:6" x14ac:dyDescent="0.25">
      <c r="B2299" s="6" t="s">
        <v>45</v>
      </c>
      <c r="C2299" s="6">
        <v>1969</v>
      </c>
      <c r="D2299" s="6" t="s">
        <v>15</v>
      </c>
      <c r="E2299" s="6" t="s">
        <v>3</v>
      </c>
      <c r="F2299" s="27">
        <v>9.9860436017132678E-3</v>
      </c>
    </row>
    <row r="2300" spans="2:6" x14ac:dyDescent="0.25">
      <c r="B2300" s="6" t="s">
        <v>45</v>
      </c>
      <c r="C2300" s="6">
        <v>1969</v>
      </c>
      <c r="D2300" s="6" t="s">
        <v>16</v>
      </c>
      <c r="E2300" s="6" t="s">
        <v>3</v>
      </c>
      <c r="F2300" s="27">
        <v>9.8320419654458827E-2</v>
      </c>
    </row>
    <row r="2301" spans="2:6" x14ac:dyDescent="0.25">
      <c r="B2301" s="6" t="s">
        <v>45</v>
      </c>
      <c r="C2301" s="6">
        <v>1969</v>
      </c>
      <c r="D2301" s="6" t="s">
        <v>17</v>
      </c>
      <c r="E2301" s="6" t="s">
        <v>3</v>
      </c>
      <c r="F2301" s="27">
        <v>1.2945762548727081E-2</v>
      </c>
    </row>
    <row r="2302" spans="2:6" x14ac:dyDescent="0.25">
      <c r="B2302" s="6" t="s">
        <v>45</v>
      </c>
      <c r="C2302" s="6">
        <v>1969</v>
      </c>
      <c r="D2302" s="6" t="s">
        <v>18</v>
      </c>
      <c r="E2302" s="6" t="s">
        <v>3</v>
      </c>
      <c r="F2302" s="27">
        <v>4.4034842870205497E-3</v>
      </c>
    </row>
    <row r="2303" spans="2:6" x14ac:dyDescent="0.25">
      <c r="B2303" s="6" t="s">
        <v>45</v>
      </c>
      <c r="C2303" s="6">
        <v>1969</v>
      </c>
      <c r="D2303" s="6" t="s">
        <v>19</v>
      </c>
      <c r="E2303" s="6" t="s">
        <v>3</v>
      </c>
      <c r="F2303" s="27">
        <v>0.12281630492323981</v>
      </c>
    </row>
    <row r="2304" spans="2:6" x14ac:dyDescent="0.25">
      <c r="B2304" s="6" t="s">
        <v>45</v>
      </c>
      <c r="C2304" s="6">
        <v>1969</v>
      </c>
      <c r="D2304" s="6" t="s">
        <v>20</v>
      </c>
      <c r="E2304" s="6" t="s">
        <v>3</v>
      </c>
      <c r="F2304" s="27">
        <v>1.5231724337071081E-2</v>
      </c>
    </row>
    <row r="2305" spans="2:6" x14ac:dyDescent="0.25">
      <c r="B2305" s="6" t="s">
        <v>45</v>
      </c>
      <c r="C2305" s="6">
        <v>1969</v>
      </c>
      <c r="D2305" s="6" t="s">
        <v>21</v>
      </c>
      <c r="E2305" s="6" t="s">
        <v>3</v>
      </c>
      <c r="F2305" s="27">
        <v>0</v>
      </c>
    </row>
    <row r="2306" spans="2:6" x14ac:dyDescent="0.25">
      <c r="B2306" s="6" t="s">
        <v>45</v>
      </c>
      <c r="C2306" s="6">
        <v>1969</v>
      </c>
      <c r="D2306" s="6" t="s">
        <v>22</v>
      </c>
      <c r="E2306" s="6" t="s">
        <v>3</v>
      </c>
      <c r="F2306" s="27">
        <v>9.1751287357428171E-2</v>
      </c>
    </row>
    <row r="2307" spans="2:6" x14ac:dyDescent="0.25">
      <c r="B2307" s="6" t="s">
        <v>45</v>
      </c>
      <c r="C2307" s="6">
        <v>1969</v>
      </c>
      <c r="D2307" s="6" t="s">
        <v>23</v>
      </c>
      <c r="E2307" s="6" t="s">
        <v>3</v>
      </c>
      <c r="F2307" s="27">
        <v>0</v>
      </c>
    </row>
    <row r="2308" spans="2:6" x14ac:dyDescent="0.25">
      <c r="B2308" s="6" t="s">
        <v>45</v>
      </c>
      <c r="C2308" s="6">
        <v>1969</v>
      </c>
      <c r="D2308" s="6" t="s">
        <v>24</v>
      </c>
      <c r="E2308" s="6" t="s">
        <v>3</v>
      </c>
      <c r="F2308" s="27">
        <v>7.5268299725684579E-2</v>
      </c>
    </row>
    <row r="2309" spans="2:6" x14ac:dyDescent="0.25">
      <c r="B2309" s="6" t="s">
        <v>45</v>
      </c>
      <c r="C2309" s="6">
        <v>1969</v>
      </c>
      <c r="D2309" s="6" t="s">
        <v>25</v>
      </c>
      <c r="E2309" s="6" t="s">
        <v>3</v>
      </c>
      <c r="F2309" s="27">
        <v>0.12151691611723374</v>
      </c>
    </row>
    <row r="2310" spans="2:6" x14ac:dyDescent="0.25">
      <c r="B2310" s="6" t="s">
        <v>45</v>
      </c>
      <c r="C2310" s="6">
        <v>1969</v>
      </c>
      <c r="D2310" s="6" t="s">
        <v>26</v>
      </c>
      <c r="E2310" s="6" t="s">
        <v>3</v>
      </c>
      <c r="F2310" s="27">
        <v>3.3158477308821405E-2</v>
      </c>
    </row>
    <row r="2311" spans="2:6" x14ac:dyDescent="0.25">
      <c r="B2311" s="6" t="s">
        <v>45</v>
      </c>
      <c r="C2311" s="6">
        <v>1969</v>
      </c>
      <c r="D2311" s="6" t="s">
        <v>27</v>
      </c>
      <c r="E2311" s="6" t="s">
        <v>3</v>
      </c>
      <c r="F2311" s="27">
        <v>0</v>
      </c>
    </row>
    <row r="2312" spans="2:6" x14ac:dyDescent="0.25">
      <c r="B2312" s="6" t="s">
        <v>45</v>
      </c>
      <c r="C2312" s="6">
        <v>1969</v>
      </c>
      <c r="D2312" s="6" t="s">
        <v>28</v>
      </c>
      <c r="E2312" s="6" t="s">
        <v>3</v>
      </c>
      <c r="F2312" s="27">
        <v>0</v>
      </c>
    </row>
    <row r="2313" spans="2:6" x14ac:dyDescent="0.25">
      <c r="B2313" s="6" t="s">
        <v>45</v>
      </c>
      <c r="C2313" s="6">
        <v>1969</v>
      </c>
      <c r="D2313" s="6" t="s">
        <v>29</v>
      </c>
      <c r="E2313" s="6" t="s">
        <v>3</v>
      </c>
      <c r="F2313" s="27">
        <v>2.5482458251118917E-2</v>
      </c>
    </row>
    <row r="2314" spans="2:6" x14ac:dyDescent="0.25">
      <c r="B2314" s="6" t="s">
        <v>45</v>
      </c>
      <c r="C2314" s="6">
        <v>1969</v>
      </c>
      <c r="D2314" s="6" t="s">
        <v>30</v>
      </c>
      <c r="E2314" s="6" t="s">
        <v>3</v>
      </c>
      <c r="F2314" s="27">
        <v>0</v>
      </c>
    </row>
    <row r="2315" spans="2:6" x14ac:dyDescent="0.25">
      <c r="B2315" s="6" t="s">
        <v>45</v>
      </c>
      <c r="C2315" s="6">
        <v>1969</v>
      </c>
      <c r="D2315" s="6" t="s">
        <v>31</v>
      </c>
      <c r="E2315" s="6" t="s">
        <v>3</v>
      </c>
      <c r="F2315" s="27">
        <v>0</v>
      </c>
    </row>
    <row r="2316" spans="2:6" x14ac:dyDescent="0.25">
      <c r="B2316" s="6" t="s">
        <v>45</v>
      </c>
      <c r="C2316" s="6">
        <v>1969</v>
      </c>
      <c r="D2316" s="6" t="s">
        <v>32</v>
      </c>
      <c r="E2316" s="6" t="s">
        <v>3</v>
      </c>
      <c r="F2316" s="27">
        <v>0</v>
      </c>
    </row>
    <row r="2317" spans="2:6" x14ac:dyDescent="0.25">
      <c r="B2317" s="6" t="s">
        <v>45</v>
      </c>
      <c r="C2317" s="6">
        <v>1969</v>
      </c>
      <c r="D2317" s="6" t="s">
        <v>7</v>
      </c>
      <c r="E2317" s="6" t="s">
        <v>4</v>
      </c>
      <c r="F2317" s="27">
        <v>6.4956123616940101E-2</v>
      </c>
    </row>
    <row r="2318" spans="2:6" x14ac:dyDescent="0.25">
      <c r="B2318" s="6" t="s">
        <v>45</v>
      </c>
      <c r="C2318" s="6">
        <v>1969</v>
      </c>
      <c r="D2318" s="6" t="s">
        <v>8</v>
      </c>
      <c r="E2318" s="6" t="s">
        <v>4</v>
      </c>
      <c r="F2318" s="27">
        <v>1.9776166857433549E-2</v>
      </c>
    </row>
    <row r="2319" spans="2:6" x14ac:dyDescent="0.25">
      <c r="B2319" s="6" t="s">
        <v>45</v>
      </c>
      <c r="C2319" s="6">
        <v>1969</v>
      </c>
      <c r="D2319" s="6" t="s">
        <v>9</v>
      </c>
      <c r="E2319" s="6" t="s">
        <v>4</v>
      </c>
      <c r="F2319" s="27">
        <v>4.8486582729238205E-2</v>
      </c>
    </row>
    <row r="2320" spans="2:6" x14ac:dyDescent="0.25">
      <c r="B2320" s="6" t="s">
        <v>45</v>
      </c>
      <c r="C2320" s="6">
        <v>1969</v>
      </c>
      <c r="D2320" s="6" t="s">
        <v>10</v>
      </c>
      <c r="E2320" s="6" t="s">
        <v>4</v>
      </c>
      <c r="F2320" s="27">
        <v>5.5544957395396159E-2</v>
      </c>
    </row>
    <row r="2321" spans="2:6" x14ac:dyDescent="0.25">
      <c r="B2321" s="6" t="s">
        <v>45</v>
      </c>
      <c r="C2321" s="6">
        <v>1969</v>
      </c>
      <c r="D2321" s="6" t="s">
        <v>11</v>
      </c>
      <c r="E2321" s="6" t="s">
        <v>4</v>
      </c>
      <c r="F2321" s="27">
        <v>1.8154648353045911E-2</v>
      </c>
    </row>
    <row r="2322" spans="2:6" x14ac:dyDescent="0.25">
      <c r="B2322" s="6" t="s">
        <v>45</v>
      </c>
      <c r="C2322" s="6">
        <v>1969</v>
      </c>
      <c r="D2322" s="6" t="s">
        <v>12</v>
      </c>
      <c r="E2322" s="6" t="s">
        <v>4</v>
      </c>
      <c r="F2322" s="27">
        <v>1.8122853872567721E-2</v>
      </c>
    </row>
    <row r="2323" spans="2:6" x14ac:dyDescent="0.25">
      <c r="B2323" s="6" t="s">
        <v>45</v>
      </c>
      <c r="C2323" s="6">
        <v>1969</v>
      </c>
      <c r="D2323" s="6" t="s">
        <v>13</v>
      </c>
      <c r="E2323" s="6" t="s">
        <v>4</v>
      </c>
      <c r="F2323" s="27">
        <v>0</v>
      </c>
    </row>
    <row r="2324" spans="2:6" x14ac:dyDescent="0.25">
      <c r="B2324" s="6" t="s">
        <v>45</v>
      </c>
      <c r="C2324" s="6">
        <v>1969</v>
      </c>
      <c r="D2324" s="6" t="s">
        <v>14</v>
      </c>
      <c r="E2324" s="6" t="s">
        <v>4</v>
      </c>
      <c r="F2324" s="27">
        <v>1.4848022383314256E-2</v>
      </c>
    </row>
    <row r="2325" spans="2:6" x14ac:dyDescent="0.25">
      <c r="B2325" s="6" t="s">
        <v>45</v>
      </c>
      <c r="C2325" s="6">
        <v>1969</v>
      </c>
      <c r="D2325" s="6" t="s">
        <v>15</v>
      </c>
      <c r="E2325" s="6" t="s">
        <v>4</v>
      </c>
      <c r="F2325" s="27">
        <v>0</v>
      </c>
    </row>
    <row r="2326" spans="2:6" x14ac:dyDescent="0.25">
      <c r="B2326" s="6" t="s">
        <v>45</v>
      </c>
      <c r="C2326" s="6">
        <v>1969</v>
      </c>
      <c r="D2326" s="6" t="s">
        <v>16</v>
      </c>
      <c r="E2326" s="6" t="s">
        <v>4</v>
      </c>
      <c r="F2326" s="27">
        <v>0.12724151087371233</v>
      </c>
    </row>
    <row r="2327" spans="2:6" x14ac:dyDescent="0.25">
      <c r="B2327" s="6" t="s">
        <v>45</v>
      </c>
      <c r="C2327" s="6">
        <v>1969</v>
      </c>
      <c r="D2327" s="6" t="s">
        <v>17</v>
      </c>
      <c r="E2327" s="6" t="s">
        <v>4</v>
      </c>
      <c r="F2327" s="27">
        <v>0.13878290728729492</v>
      </c>
    </row>
    <row r="2328" spans="2:6" x14ac:dyDescent="0.25">
      <c r="B2328" s="6" t="s">
        <v>45</v>
      </c>
      <c r="C2328" s="6">
        <v>1969</v>
      </c>
      <c r="D2328" s="6" t="s">
        <v>18</v>
      </c>
      <c r="E2328" s="6" t="s">
        <v>4</v>
      </c>
      <c r="F2328" s="27">
        <v>9.6687015134172702E-2</v>
      </c>
    </row>
    <row r="2329" spans="2:6" x14ac:dyDescent="0.25">
      <c r="B2329" s="6" t="s">
        <v>45</v>
      </c>
      <c r="C2329" s="6">
        <v>1969</v>
      </c>
      <c r="D2329" s="6" t="s">
        <v>19</v>
      </c>
      <c r="E2329" s="6" t="s">
        <v>4</v>
      </c>
      <c r="F2329" s="27">
        <v>0.11420577387765483</v>
      </c>
    </row>
    <row r="2330" spans="2:6" x14ac:dyDescent="0.25">
      <c r="B2330" s="6" t="s">
        <v>45</v>
      </c>
      <c r="C2330" s="6">
        <v>1969</v>
      </c>
      <c r="D2330" s="6" t="s">
        <v>20</v>
      </c>
      <c r="E2330" s="6" t="s">
        <v>4</v>
      </c>
      <c r="F2330" s="27">
        <v>3.8280554495739541E-2</v>
      </c>
    </row>
    <row r="2331" spans="2:6" x14ac:dyDescent="0.25">
      <c r="B2331" s="6" t="s">
        <v>45</v>
      </c>
      <c r="C2331" s="6">
        <v>1969</v>
      </c>
      <c r="D2331" s="6" t="s">
        <v>21</v>
      </c>
      <c r="E2331" s="6" t="s">
        <v>4</v>
      </c>
      <c r="F2331" s="27">
        <v>0</v>
      </c>
    </row>
    <row r="2332" spans="2:6" x14ac:dyDescent="0.25">
      <c r="B2332" s="6" t="s">
        <v>45</v>
      </c>
      <c r="C2332" s="6">
        <v>1969</v>
      </c>
      <c r="D2332" s="6" t="s">
        <v>22</v>
      </c>
      <c r="E2332" s="6" t="s">
        <v>4</v>
      </c>
      <c r="F2332" s="27">
        <v>1.44346941370978E-2</v>
      </c>
    </row>
    <row r="2333" spans="2:6" x14ac:dyDescent="0.25">
      <c r="B2333" s="6" t="s">
        <v>45</v>
      </c>
      <c r="C2333" s="6">
        <v>1969</v>
      </c>
      <c r="D2333" s="6" t="s">
        <v>23</v>
      </c>
      <c r="E2333" s="6" t="s">
        <v>4</v>
      </c>
      <c r="F2333" s="27">
        <v>0</v>
      </c>
    </row>
    <row r="2334" spans="2:6" x14ac:dyDescent="0.25">
      <c r="B2334" s="6" t="s">
        <v>45</v>
      </c>
      <c r="C2334" s="6">
        <v>1969</v>
      </c>
      <c r="D2334" s="6" t="s">
        <v>24</v>
      </c>
      <c r="E2334" s="6" t="s">
        <v>4</v>
      </c>
      <c r="F2334" s="27">
        <v>2.4132010682945442E-2</v>
      </c>
    </row>
    <row r="2335" spans="2:6" x14ac:dyDescent="0.25">
      <c r="B2335" s="6" t="s">
        <v>45</v>
      </c>
      <c r="C2335" s="6">
        <v>1969</v>
      </c>
      <c r="D2335" s="6" t="s">
        <v>25</v>
      </c>
      <c r="E2335" s="6" t="s">
        <v>4</v>
      </c>
      <c r="F2335" s="27">
        <v>0.10972275213023019</v>
      </c>
    </row>
    <row r="2336" spans="2:6" x14ac:dyDescent="0.25">
      <c r="B2336" s="6" t="s">
        <v>45</v>
      </c>
      <c r="C2336" s="6">
        <v>1969</v>
      </c>
      <c r="D2336" s="6" t="s">
        <v>26</v>
      </c>
      <c r="E2336" s="6" t="s">
        <v>4</v>
      </c>
      <c r="F2336" s="27">
        <v>6.5655602187460263E-2</v>
      </c>
    </row>
    <row r="2337" spans="2:6" x14ac:dyDescent="0.25">
      <c r="B2337" s="6" t="s">
        <v>45</v>
      </c>
      <c r="C2337" s="6">
        <v>1969</v>
      </c>
      <c r="D2337" s="6" t="s">
        <v>27</v>
      </c>
      <c r="E2337" s="6" t="s">
        <v>4</v>
      </c>
      <c r="F2337" s="27">
        <v>0</v>
      </c>
    </row>
    <row r="2338" spans="2:6" x14ac:dyDescent="0.25">
      <c r="B2338" s="6" t="s">
        <v>45</v>
      </c>
      <c r="C2338" s="6">
        <v>1969</v>
      </c>
      <c r="D2338" s="6" t="s">
        <v>28</v>
      </c>
      <c r="E2338" s="6" t="s">
        <v>4</v>
      </c>
      <c r="F2338" s="27">
        <v>2.2097163932341346E-2</v>
      </c>
    </row>
    <row r="2339" spans="2:6" x14ac:dyDescent="0.25">
      <c r="B2339" s="6" t="s">
        <v>45</v>
      </c>
      <c r="C2339" s="6">
        <v>1969</v>
      </c>
      <c r="D2339" s="6" t="s">
        <v>29</v>
      </c>
      <c r="E2339" s="6" t="s">
        <v>4</v>
      </c>
      <c r="F2339" s="27">
        <v>8.8706600534147265E-3</v>
      </c>
    </row>
    <row r="2340" spans="2:6" x14ac:dyDescent="0.25">
      <c r="B2340" s="6" t="s">
        <v>45</v>
      </c>
      <c r="C2340" s="6">
        <v>1969</v>
      </c>
      <c r="D2340" s="6" t="s">
        <v>30</v>
      </c>
      <c r="E2340" s="6" t="s">
        <v>4</v>
      </c>
      <c r="F2340" s="27">
        <v>0</v>
      </c>
    </row>
    <row r="2341" spans="2:6" x14ac:dyDescent="0.25">
      <c r="B2341" s="6" t="s">
        <v>45</v>
      </c>
      <c r="C2341" s="6">
        <v>1969</v>
      </c>
      <c r="D2341" s="6" t="s">
        <v>31</v>
      </c>
      <c r="E2341" s="6" t="s">
        <v>4</v>
      </c>
      <c r="F2341" s="27">
        <v>0</v>
      </c>
    </row>
    <row r="2342" spans="2:6" x14ac:dyDescent="0.25">
      <c r="B2342" s="6" t="s">
        <v>45</v>
      </c>
      <c r="C2342" s="6">
        <v>1969</v>
      </c>
      <c r="D2342" s="6" t="s">
        <v>32</v>
      </c>
      <c r="E2342" s="6" t="s">
        <v>4</v>
      </c>
      <c r="F2342" s="27">
        <v>0</v>
      </c>
    </row>
    <row r="2343" spans="2:6" x14ac:dyDescent="0.25">
      <c r="B2343" s="6" t="s">
        <v>45</v>
      </c>
      <c r="C2343" s="6">
        <v>1968</v>
      </c>
      <c r="D2343" s="6" t="s">
        <v>7</v>
      </c>
      <c r="E2343" s="6" t="s">
        <v>3</v>
      </c>
      <c r="F2343" s="27">
        <v>9.1796352746136151E-2</v>
      </c>
    </row>
    <row r="2344" spans="2:6" x14ac:dyDescent="0.25">
      <c r="B2344" s="6" t="s">
        <v>45</v>
      </c>
      <c r="C2344" s="6">
        <v>1968</v>
      </c>
      <c r="D2344" s="6" t="s">
        <v>8</v>
      </c>
      <c r="E2344" s="6" t="s">
        <v>3</v>
      </c>
      <c r="F2344" s="27">
        <v>4.2836515321674956E-2</v>
      </c>
    </row>
    <row r="2345" spans="2:6" x14ac:dyDescent="0.25">
      <c r="B2345" s="6" t="s">
        <v>45</v>
      </c>
      <c r="C2345" s="6">
        <v>1968</v>
      </c>
      <c r="D2345" s="6" t="s">
        <v>9</v>
      </c>
      <c r="E2345" s="6" t="s">
        <v>3</v>
      </c>
      <c r="F2345" s="27">
        <v>6.0377560297342106E-2</v>
      </c>
    </row>
    <row r="2346" spans="2:6" x14ac:dyDescent="0.25">
      <c r="B2346" s="6" t="s">
        <v>45</v>
      </c>
      <c r="C2346" s="6">
        <v>1968</v>
      </c>
      <c r="D2346" s="6" t="s">
        <v>10</v>
      </c>
      <c r="E2346" s="6" t="s">
        <v>3</v>
      </c>
      <c r="F2346" s="27">
        <v>0.1178940050270068</v>
      </c>
    </row>
    <row r="2347" spans="2:6" x14ac:dyDescent="0.25">
      <c r="B2347" s="6" t="s">
        <v>45</v>
      </c>
      <c r="C2347" s="6">
        <v>1968</v>
      </c>
      <c r="D2347" s="6" t="s">
        <v>11</v>
      </c>
      <c r="E2347" s="6" t="s">
        <v>3</v>
      </c>
      <c r="F2347" s="27">
        <v>2.5669821915610459E-3</v>
      </c>
    </row>
    <row r="2348" spans="2:6" x14ac:dyDescent="0.25">
      <c r="B2348" s="6" t="s">
        <v>45</v>
      </c>
      <c r="C2348" s="6">
        <v>1968</v>
      </c>
      <c r="D2348" s="6" t="s">
        <v>12</v>
      </c>
      <c r="E2348" s="6" t="s">
        <v>3</v>
      </c>
      <c r="F2348" s="27">
        <v>0</v>
      </c>
    </row>
    <row r="2349" spans="2:6" x14ac:dyDescent="0.25">
      <c r="B2349" s="6" t="s">
        <v>45</v>
      </c>
      <c r="C2349" s="6">
        <v>1968</v>
      </c>
      <c r="D2349" s="6" t="s">
        <v>13</v>
      </c>
      <c r="E2349" s="6" t="s">
        <v>3</v>
      </c>
      <c r="F2349" s="27">
        <v>7.8373175036098183E-2</v>
      </c>
    </row>
    <row r="2350" spans="2:6" x14ac:dyDescent="0.25">
      <c r="B2350" s="6" t="s">
        <v>45</v>
      </c>
      <c r="C2350" s="6">
        <v>1968</v>
      </c>
      <c r="D2350" s="6" t="s">
        <v>14</v>
      </c>
      <c r="E2350" s="6" t="s">
        <v>3</v>
      </c>
      <c r="F2350" s="27">
        <v>0</v>
      </c>
    </row>
    <row r="2351" spans="2:6" x14ac:dyDescent="0.25">
      <c r="B2351" s="6" t="s">
        <v>45</v>
      </c>
      <c r="C2351" s="6">
        <v>1968</v>
      </c>
      <c r="D2351" s="6" t="s">
        <v>15</v>
      </c>
      <c r="E2351" s="6" t="s">
        <v>3</v>
      </c>
      <c r="F2351" s="27">
        <v>1.1711856248997272E-2</v>
      </c>
    </row>
    <row r="2352" spans="2:6" x14ac:dyDescent="0.25">
      <c r="B2352" s="6" t="s">
        <v>45</v>
      </c>
      <c r="C2352" s="6">
        <v>1968</v>
      </c>
      <c r="D2352" s="6" t="s">
        <v>16</v>
      </c>
      <c r="E2352" s="6" t="s">
        <v>3</v>
      </c>
      <c r="F2352" s="27">
        <v>8.2250387721268511E-2</v>
      </c>
    </row>
    <row r="2353" spans="2:6" x14ac:dyDescent="0.25">
      <c r="B2353" s="6" t="s">
        <v>45</v>
      </c>
      <c r="C2353" s="6">
        <v>1968</v>
      </c>
      <c r="D2353" s="6" t="s">
        <v>17</v>
      </c>
      <c r="E2353" s="6" t="s">
        <v>3</v>
      </c>
      <c r="F2353" s="27">
        <v>1.3449917107866732E-2</v>
      </c>
    </row>
    <row r="2354" spans="2:6" x14ac:dyDescent="0.25">
      <c r="B2354" s="6" t="s">
        <v>45</v>
      </c>
      <c r="C2354" s="6">
        <v>1968</v>
      </c>
      <c r="D2354" s="6" t="s">
        <v>18</v>
      </c>
      <c r="E2354" s="6" t="s">
        <v>3</v>
      </c>
      <c r="F2354" s="27">
        <v>4.1980854591154608E-3</v>
      </c>
    </row>
    <row r="2355" spans="2:6" x14ac:dyDescent="0.25">
      <c r="B2355" s="6" t="s">
        <v>45</v>
      </c>
      <c r="C2355" s="6">
        <v>1968</v>
      </c>
      <c r="D2355" s="6" t="s">
        <v>19</v>
      </c>
      <c r="E2355" s="6" t="s">
        <v>3</v>
      </c>
      <c r="F2355" s="27">
        <v>0.13078239478046955</v>
      </c>
    </row>
    <row r="2356" spans="2:6" x14ac:dyDescent="0.25">
      <c r="B2356" s="6" t="s">
        <v>45</v>
      </c>
      <c r="C2356" s="6">
        <v>1968</v>
      </c>
      <c r="D2356" s="6" t="s">
        <v>20</v>
      </c>
      <c r="E2356" s="6" t="s">
        <v>3</v>
      </c>
      <c r="F2356" s="27">
        <v>1.1444462270709664E-2</v>
      </c>
    </row>
    <row r="2357" spans="2:6" x14ac:dyDescent="0.25">
      <c r="B2357" s="6" t="s">
        <v>45</v>
      </c>
      <c r="C2357" s="6">
        <v>1968</v>
      </c>
      <c r="D2357" s="6" t="s">
        <v>21</v>
      </c>
      <c r="E2357" s="6" t="s">
        <v>3</v>
      </c>
      <c r="F2357" s="27">
        <v>0</v>
      </c>
    </row>
    <row r="2358" spans="2:6" x14ac:dyDescent="0.25">
      <c r="B2358" s="6" t="s">
        <v>45</v>
      </c>
      <c r="C2358" s="6">
        <v>1968</v>
      </c>
      <c r="D2358" s="6" t="s">
        <v>22</v>
      </c>
      <c r="E2358" s="6" t="s">
        <v>3</v>
      </c>
      <c r="F2358" s="27">
        <v>0.10168992994277769</v>
      </c>
    </row>
    <row r="2359" spans="2:6" x14ac:dyDescent="0.25">
      <c r="B2359" s="6" t="s">
        <v>45</v>
      </c>
      <c r="C2359" s="6">
        <v>1968</v>
      </c>
      <c r="D2359" s="6" t="s">
        <v>23</v>
      </c>
      <c r="E2359" s="6" t="s">
        <v>3</v>
      </c>
      <c r="F2359" s="27">
        <v>0</v>
      </c>
    </row>
    <row r="2360" spans="2:6" x14ac:dyDescent="0.25">
      <c r="B2360" s="6" t="s">
        <v>45</v>
      </c>
      <c r="C2360" s="6">
        <v>1968</v>
      </c>
      <c r="D2360" s="6" t="s">
        <v>24</v>
      </c>
      <c r="E2360" s="6" t="s">
        <v>3</v>
      </c>
      <c r="F2360" s="27">
        <v>7.6822289962030055E-2</v>
      </c>
    </row>
    <row r="2361" spans="2:6" x14ac:dyDescent="0.25">
      <c r="B2361" s="6" t="s">
        <v>45</v>
      </c>
      <c r="C2361" s="6">
        <v>1968</v>
      </c>
      <c r="D2361" s="6" t="s">
        <v>25</v>
      </c>
      <c r="E2361" s="6" t="s">
        <v>3</v>
      </c>
      <c r="F2361" s="27">
        <v>0.11134285255896037</v>
      </c>
    </row>
    <row r="2362" spans="2:6" x14ac:dyDescent="0.25">
      <c r="B2362" s="6" t="s">
        <v>45</v>
      </c>
      <c r="C2362" s="6">
        <v>1968</v>
      </c>
      <c r="D2362" s="6" t="s">
        <v>26</v>
      </c>
      <c r="E2362" s="6" t="s">
        <v>3</v>
      </c>
      <c r="F2362" s="27">
        <v>3.3771859457725012E-2</v>
      </c>
    </row>
    <row r="2363" spans="2:6" x14ac:dyDescent="0.25">
      <c r="B2363" s="6" t="s">
        <v>45</v>
      </c>
      <c r="C2363" s="6">
        <v>1968</v>
      </c>
      <c r="D2363" s="6" t="s">
        <v>27</v>
      </c>
      <c r="E2363" s="6" t="s">
        <v>3</v>
      </c>
      <c r="F2363" s="27">
        <v>0</v>
      </c>
    </row>
    <row r="2364" spans="2:6" x14ac:dyDescent="0.25">
      <c r="B2364" s="6" t="s">
        <v>45</v>
      </c>
      <c r="C2364" s="6">
        <v>1968</v>
      </c>
      <c r="D2364" s="6" t="s">
        <v>28</v>
      </c>
      <c r="E2364" s="6" t="s">
        <v>3</v>
      </c>
      <c r="F2364" s="27">
        <v>0</v>
      </c>
    </row>
    <row r="2365" spans="2:6" x14ac:dyDescent="0.25">
      <c r="B2365" s="6" t="s">
        <v>45</v>
      </c>
      <c r="C2365" s="6">
        <v>1968</v>
      </c>
      <c r="D2365" s="6" t="s">
        <v>29</v>
      </c>
      <c r="E2365" s="6" t="s">
        <v>3</v>
      </c>
      <c r="F2365" s="27">
        <v>2.8691373870260443E-2</v>
      </c>
    </row>
    <row r="2366" spans="2:6" x14ac:dyDescent="0.25">
      <c r="B2366" s="6" t="s">
        <v>45</v>
      </c>
      <c r="C2366" s="6">
        <v>1968</v>
      </c>
      <c r="D2366" s="6" t="s">
        <v>30</v>
      </c>
      <c r="E2366" s="6" t="s">
        <v>3</v>
      </c>
      <c r="F2366" s="27">
        <v>0</v>
      </c>
    </row>
    <row r="2367" spans="2:6" x14ac:dyDescent="0.25">
      <c r="B2367" s="6" t="s">
        <v>45</v>
      </c>
      <c r="C2367" s="6">
        <v>1968</v>
      </c>
      <c r="D2367" s="6" t="s">
        <v>31</v>
      </c>
      <c r="E2367" s="6" t="s">
        <v>3</v>
      </c>
      <c r="F2367" s="27">
        <v>0</v>
      </c>
    </row>
    <row r="2368" spans="2:6" x14ac:dyDescent="0.25">
      <c r="B2368" s="6" t="s">
        <v>45</v>
      </c>
      <c r="C2368" s="6">
        <v>1968</v>
      </c>
      <c r="D2368" s="6" t="s">
        <v>32</v>
      </c>
      <c r="E2368" s="6" t="s">
        <v>3</v>
      </c>
      <c r="F2368" s="27">
        <v>0</v>
      </c>
    </row>
    <row r="2369" spans="2:6" x14ac:dyDescent="0.25">
      <c r="B2369" s="6" t="s">
        <v>45</v>
      </c>
      <c r="C2369" s="6">
        <v>1968</v>
      </c>
      <c r="D2369" s="6" t="s">
        <v>7</v>
      </c>
      <c r="E2369" s="6" t="s">
        <v>4</v>
      </c>
      <c r="F2369" s="27">
        <v>6.1945651789815898E-2</v>
      </c>
    </row>
    <row r="2370" spans="2:6" x14ac:dyDescent="0.25">
      <c r="B2370" s="6" t="s">
        <v>45</v>
      </c>
      <c r="C2370" s="6">
        <v>1968</v>
      </c>
      <c r="D2370" s="6" t="s">
        <v>8</v>
      </c>
      <c r="E2370" s="6" t="s">
        <v>4</v>
      </c>
      <c r="F2370" s="27">
        <v>1.3922753454185661E-2</v>
      </c>
    </row>
    <row r="2371" spans="2:6" x14ac:dyDescent="0.25">
      <c r="B2371" s="6" t="s">
        <v>45</v>
      </c>
      <c r="C2371" s="6">
        <v>1968</v>
      </c>
      <c r="D2371" s="6" t="s">
        <v>9</v>
      </c>
      <c r="E2371" s="6" t="s">
        <v>4</v>
      </c>
      <c r="F2371" s="27">
        <v>5.8447294957418988E-2</v>
      </c>
    </row>
    <row r="2372" spans="2:6" x14ac:dyDescent="0.25">
      <c r="B2372" s="6" t="s">
        <v>45</v>
      </c>
      <c r="C2372" s="6">
        <v>1968</v>
      </c>
      <c r="D2372" s="6" t="s">
        <v>10</v>
      </c>
      <c r="E2372" s="6" t="s">
        <v>4</v>
      </c>
      <c r="F2372" s="27">
        <v>7.0179158274143963E-2</v>
      </c>
    </row>
    <row r="2373" spans="2:6" x14ac:dyDescent="0.25">
      <c r="B2373" s="6" t="s">
        <v>45</v>
      </c>
      <c r="C2373" s="6">
        <v>1968</v>
      </c>
      <c r="D2373" s="6" t="s">
        <v>11</v>
      </c>
      <c r="E2373" s="6" t="s">
        <v>4</v>
      </c>
      <c r="F2373" s="27">
        <v>1.6042969716244391E-2</v>
      </c>
    </row>
    <row r="2374" spans="2:6" x14ac:dyDescent="0.25">
      <c r="B2374" s="6" t="s">
        <v>45</v>
      </c>
      <c r="C2374" s="6">
        <v>1968</v>
      </c>
      <c r="D2374" s="6" t="s">
        <v>12</v>
      </c>
      <c r="E2374" s="6" t="s">
        <v>4</v>
      </c>
      <c r="F2374" s="27">
        <v>1.4806176896710131E-2</v>
      </c>
    </row>
    <row r="2375" spans="2:6" x14ac:dyDescent="0.25">
      <c r="B2375" s="6" t="s">
        <v>45</v>
      </c>
      <c r="C2375" s="6">
        <v>1968</v>
      </c>
      <c r="D2375" s="6" t="s">
        <v>13</v>
      </c>
      <c r="E2375" s="6" t="s">
        <v>4</v>
      </c>
      <c r="F2375" s="27">
        <v>0</v>
      </c>
    </row>
    <row r="2376" spans="2:6" x14ac:dyDescent="0.25">
      <c r="B2376" s="6" t="s">
        <v>45</v>
      </c>
      <c r="C2376" s="6">
        <v>1968</v>
      </c>
      <c r="D2376" s="6" t="s">
        <v>14</v>
      </c>
      <c r="E2376" s="6" t="s">
        <v>4</v>
      </c>
      <c r="F2376" s="27">
        <v>1.696173009646984E-2</v>
      </c>
    </row>
    <row r="2377" spans="2:6" x14ac:dyDescent="0.25">
      <c r="B2377" s="6" t="s">
        <v>45</v>
      </c>
      <c r="C2377" s="6">
        <v>1968</v>
      </c>
      <c r="D2377" s="6" t="s">
        <v>15</v>
      </c>
      <c r="E2377" s="6" t="s">
        <v>4</v>
      </c>
      <c r="F2377" s="27">
        <v>0</v>
      </c>
    </row>
    <row r="2378" spans="2:6" x14ac:dyDescent="0.25">
      <c r="B2378" s="6" t="s">
        <v>45</v>
      </c>
      <c r="C2378" s="6">
        <v>1968</v>
      </c>
      <c r="D2378" s="6" t="s">
        <v>16</v>
      </c>
      <c r="E2378" s="6" t="s">
        <v>4</v>
      </c>
      <c r="F2378" s="27">
        <v>0.12346726032722004</v>
      </c>
    </row>
    <row r="2379" spans="2:6" x14ac:dyDescent="0.25">
      <c r="B2379" s="6" t="s">
        <v>45</v>
      </c>
      <c r="C2379" s="6">
        <v>1968</v>
      </c>
      <c r="D2379" s="6" t="s">
        <v>17</v>
      </c>
      <c r="E2379" s="6" t="s">
        <v>4</v>
      </c>
      <c r="F2379" s="27">
        <v>0.13300823350648433</v>
      </c>
    </row>
    <row r="2380" spans="2:6" x14ac:dyDescent="0.25">
      <c r="B2380" s="6" t="s">
        <v>45</v>
      </c>
      <c r="C2380" s="6">
        <v>1968</v>
      </c>
      <c r="D2380" s="6" t="s">
        <v>18</v>
      </c>
      <c r="E2380" s="6" t="s">
        <v>4</v>
      </c>
      <c r="F2380" s="27">
        <v>0.11081663663026962</v>
      </c>
    </row>
    <row r="2381" spans="2:6" x14ac:dyDescent="0.25">
      <c r="B2381" s="6" t="s">
        <v>45</v>
      </c>
      <c r="C2381" s="6">
        <v>1968</v>
      </c>
      <c r="D2381" s="6" t="s">
        <v>19</v>
      </c>
      <c r="E2381" s="6" t="s">
        <v>4</v>
      </c>
      <c r="F2381" s="27">
        <v>0.11021590868935298</v>
      </c>
    </row>
    <row r="2382" spans="2:6" x14ac:dyDescent="0.25">
      <c r="B2382" s="6" t="s">
        <v>45</v>
      </c>
      <c r="C2382" s="6">
        <v>1968</v>
      </c>
      <c r="D2382" s="6" t="s">
        <v>20</v>
      </c>
      <c r="E2382" s="6" t="s">
        <v>4</v>
      </c>
      <c r="F2382" s="27">
        <v>3.0213081734336903E-2</v>
      </c>
    </row>
    <row r="2383" spans="2:6" x14ac:dyDescent="0.25">
      <c r="B2383" s="6" t="s">
        <v>45</v>
      </c>
      <c r="C2383" s="6">
        <v>1968</v>
      </c>
      <c r="D2383" s="6" t="s">
        <v>21</v>
      </c>
      <c r="E2383" s="6" t="s">
        <v>4</v>
      </c>
      <c r="F2383" s="27">
        <v>0</v>
      </c>
    </row>
    <row r="2384" spans="2:6" x14ac:dyDescent="0.25">
      <c r="B2384" s="6" t="s">
        <v>45</v>
      </c>
      <c r="C2384" s="6">
        <v>1968</v>
      </c>
      <c r="D2384" s="6" t="s">
        <v>22</v>
      </c>
      <c r="E2384" s="6" t="s">
        <v>4</v>
      </c>
      <c r="F2384" s="27">
        <v>1.8127849040602141E-2</v>
      </c>
    </row>
    <row r="2385" spans="2:6" x14ac:dyDescent="0.25">
      <c r="B2385" s="6" t="s">
        <v>45</v>
      </c>
      <c r="C2385" s="6">
        <v>1968</v>
      </c>
      <c r="D2385" s="6" t="s">
        <v>23</v>
      </c>
      <c r="E2385" s="6" t="s">
        <v>4</v>
      </c>
      <c r="F2385" s="27">
        <v>0</v>
      </c>
    </row>
    <row r="2386" spans="2:6" x14ac:dyDescent="0.25">
      <c r="B2386" s="6" t="s">
        <v>45</v>
      </c>
      <c r="C2386" s="6">
        <v>1968</v>
      </c>
      <c r="D2386" s="6" t="s">
        <v>24</v>
      </c>
      <c r="E2386" s="6" t="s">
        <v>4</v>
      </c>
      <c r="F2386" s="27">
        <v>2.3145694194141135E-2</v>
      </c>
    </row>
    <row r="2387" spans="2:6" x14ac:dyDescent="0.25">
      <c r="B2387" s="6" t="s">
        <v>45</v>
      </c>
      <c r="C2387" s="6">
        <v>1968</v>
      </c>
      <c r="D2387" s="6" t="s">
        <v>25</v>
      </c>
      <c r="E2387" s="6" t="s">
        <v>4</v>
      </c>
      <c r="F2387" s="27">
        <v>0.10760097529948055</v>
      </c>
    </row>
    <row r="2388" spans="2:6" x14ac:dyDescent="0.25">
      <c r="B2388" s="6" t="s">
        <v>45</v>
      </c>
      <c r="C2388" s="6">
        <v>1968</v>
      </c>
      <c r="D2388" s="6" t="s">
        <v>26</v>
      </c>
      <c r="E2388" s="6" t="s">
        <v>4</v>
      </c>
      <c r="F2388" s="27">
        <v>6.5408671684511824E-2</v>
      </c>
    </row>
    <row r="2389" spans="2:6" x14ac:dyDescent="0.25">
      <c r="B2389" s="6" t="s">
        <v>45</v>
      </c>
      <c r="C2389" s="6">
        <v>1968</v>
      </c>
      <c r="D2389" s="6" t="s">
        <v>27</v>
      </c>
      <c r="E2389" s="6" t="s">
        <v>4</v>
      </c>
      <c r="F2389" s="27">
        <v>0</v>
      </c>
    </row>
    <row r="2390" spans="2:6" x14ac:dyDescent="0.25">
      <c r="B2390" s="6" t="s">
        <v>45</v>
      </c>
      <c r="C2390" s="6">
        <v>1968</v>
      </c>
      <c r="D2390" s="6" t="s">
        <v>28</v>
      </c>
      <c r="E2390" s="6" t="s">
        <v>4</v>
      </c>
      <c r="F2390" s="27">
        <v>1.576027421463656E-2</v>
      </c>
    </row>
    <row r="2391" spans="2:6" x14ac:dyDescent="0.25">
      <c r="B2391" s="6" t="s">
        <v>45</v>
      </c>
      <c r="C2391" s="6">
        <v>1968</v>
      </c>
      <c r="D2391" s="6" t="s">
        <v>29</v>
      </c>
      <c r="E2391" s="6" t="s">
        <v>4</v>
      </c>
      <c r="F2391" s="27">
        <v>9.9296794939750521E-3</v>
      </c>
    </row>
    <row r="2392" spans="2:6" x14ac:dyDescent="0.25">
      <c r="B2392" s="6" t="s">
        <v>45</v>
      </c>
      <c r="C2392" s="6">
        <v>1968</v>
      </c>
      <c r="D2392" s="6" t="s">
        <v>30</v>
      </c>
      <c r="E2392" s="6" t="s">
        <v>4</v>
      </c>
      <c r="F2392" s="27">
        <v>0</v>
      </c>
    </row>
    <row r="2393" spans="2:6" x14ac:dyDescent="0.25">
      <c r="B2393" s="6" t="s">
        <v>45</v>
      </c>
      <c r="C2393" s="6">
        <v>1968</v>
      </c>
      <c r="D2393" s="6" t="s">
        <v>31</v>
      </c>
      <c r="E2393" s="6" t="s">
        <v>4</v>
      </c>
      <c r="F2393" s="27">
        <v>0</v>
      </c>
    </row>
    <row r="2394" spans="2:6" x14ac:dyDescent="0.25">
      <c r="B2394" s="6" t="s">
        <v>45</v>
      </c>
      <c r="C2394" s="6">
        <v>1968</v>
      </c>
      <c r="D2394" s="6" t="s">
        <v>32</v>
      </c>
      <c r="E2394" s="6" t="s">
        <v>4</v>
      </c>
      <c r="F2394" s="27">
        <v>0</v>
      </c>
    </row>
    <row r="2395" spans="2:6" x14ac:dyDescent="0.25">
      <c r="B2395" s="6" t="s">
        <v>45</v>
      </c>
      <c r="C2395" s="6">
        <v>1967</v>
      </c>
      <c r="D2395" s="6" t="s">
        <v>7</v>
      </c>
      <c r="E2395" s="6" t="s">
        <v>3</v>
      </c>
      <c r="F2395" s="27">
        <v>8.6727019117687279E-2</v>
      </c>
    </row>
    <row r="2396" spans="2:6" x14ac:dyDescent="0.25">
      <c r="B2396" s="6" t="s">
        <v>45</v>
      </c>
      <c r="C2396" s="6">
        <v>1967</v>
      </c>
      <c r="D2396" s="6" t="s">
        <v>8</v>
      </c>
      <c r="E2396" s="6" t="s">
        <v>3</v>
      </c>
      <c r="F2396" s="27">
        <v>3.9821677652271424E-2</v>
      </c>
    </row>
    <row r="2397" spans="2:6" x14ac:dyDescent="0.25">
      <c r="B2397" s="6" t="s">
        <v>45</v>
      </c>
      <c r="C2397" s="6">
        <v>1967</v>
      </c>
      <c r="D2397" s="6" t="s">
        <v>9</v>
      </c>
      <c r="E2397" s="6" t="s">
        <v>3</v>
      </c>
      <c r="F2397" s="27">
        <v>5.3606104531903835E-2</v>
      </c>
    </row>
    <row r="2398" spans="2:6" x14ac:dyDescent="0.25">
      <c r="B2398" s="6" t="s">
        <v>45</v>
      </c>
      <c r="C2398" s="6">
        <v>1967</v>
      </c>
      <c r="D2398" s="6" t="s">
        <v>10</v>
      </c>
      <c r="E2398" s="6" t="s">
        <v>3</v>
      </c>
      <c r="F2398" s="27">
        <v>0.12258293903673112</v>
      </c>
    </row>
    <row r="2399" spans="2:6" x14ac:dyDescent="0.25">
      <c r="B2399" s="6" t="s">
        <v>45</v>
      </c>
      <c r="C2399" s="6">
        <v>1967</v>
      </c>
      <c r="D2399" s="6" t="s">
        <v>11</v>
      </c>
      <c r="E2399" s="6" t="s">
        <v>3</v>
      </c>
      <c r="F2399" s="27">
        <v>2.2427043732735279E-3</v>
      </c>
    </row>
    <row r="2400" spans="2:6" x14ac:dyDescent="0.25">
      <c r="B2400" s="6" t="s">
        <v>45</v>
      </c>
      <c r="C2400" s="6">
        <v>1967</v>
      </c>
      <c r="D2400" s="6" t="s">
        <v>12</v>
      </c>
      <c r="E2400" s="6" t="s">
        <v>3</v>
      </c>
      <c r="F2400" s="27">
        <v>2.0786040532779037E-3</v>
      </c>
    </row>
    <row r="2401" spans="2:6" x14ac:dyDescent="0.25">
      <c r="B2401" s="6" t="s">
        <v>45</v>
      </c>
      <c r="C2401" s="6">
        <v>1967</v>
      </c>
      <c r="D2401" s="6" t="s">
        <v>13</v>
      </c>
      <c r="E2401" s="6" t="s">
        <v>3</v>
      </c>
      <c r="F2401" s="27">
        <v>8.6152667997702589E-2</v>
      </c>
    </row>
    <row r="2402" spans="2:6" x14ac:dyDescent="0.25">
      <c r="B2402" s="6" t="s">
        <v>45</v>
      </c>
      <c r="C2402" s="6">
        <v>1967</v>
      </c>
      <c r="D2402" s="6" t="s">
        <v>14</v>
      </c>
      <c r="E2402" s="6" t="s">
        <v>3</v>
      </c>
      <c r="F2402" s="27">
        <v>0</v>
      </c>
    </row>
    <row r="2403" spans="2:6" x14ac:dyDescent="0.25">
      <c r="B2403" s="6" t="s">
        <v>45</v>
      </c>
      <c r="C2403" s="6">
        <v>1967</v>
      </c>
      <c r="D2403" s="6" t="s">
        <v>15</v>
      </c>
      <c r="E2403" s="6" t="s">
        <v>3</v>
      </c>
      <c r="F2403" s="27">
        <v>1.2198123786341383E-2</v>
      </c>
    </row>
    <row r="2404" spans="2:6" x14ac:dyDescent="0.25">
      <c r="B2404" s="6" t="s">
        <v>45</v>
      </c>
      <c r="C2404" s="6">
        <v>1967</v>
      </c>
      <c r="D2404" s="6" t="s">
        <v>16</v>
      </c>
      <c r="E2404" s="6" t="s">
        <v>3</v>
      </c>
      <c r="F2404" s="27">
        <v>8.2351010584470641E-2</v>
      </c>
    </row>
    <row r="2405" spans="2:6" x14ac:dyDescent="0.25">
      <c r="B2405" s="6" t="s">
        <v>45</v>
      </c>
      <c r="C2405" s="6">
        <v>1967</v>
      </c>
      <c r="D2405" s="6" t="s">
        <v>17</v>
      </c>
      <c r="E2405" s="6" t="s">
        <v>3</v>
      </c>
      <c r="F2405" s="27">
        <v>1.5124579492930012E-2</v>
      </c>
    </row>
    <row r="2406" spans="2:6" x14ac:dyDescent="0.25">
      <c r="B2406" s="6" t="s">
        <v>45</v>
      </c>
      <c r="C2406" s="6">
        <v>1967</v>
      </c>
      <c r="D2406" s="6" t="s">
        <v>18</v>
      </c>
      <c r="E2406" s="6" t="s">
        <v>3</v>
      </c>
      <c r="F2406" s="27">
        <v>4.2666083198862241E-3</v>
      </c>
    </row>
    <row r="2407" spans="2:6" x14ac:dyDescent="0.25">
      <c r="B2407" s="6" t="s">
        <v>45</v>
      </c>
      <c r="C2407" s="6">
        <v>1967</v>
      </c>
      <c r="D2407" s="6" t="s">
        <v>19</v>
      </c>
      <c r="E2407" s="6" t="s">
        <v>3</v>
      </c>
      <c r="F2407" s="27">
        <v>0.12025818450345978</v>
      </c>
    </row>
    <row r="2408" spans="2:6" x14ac:dyDescent="0.25">
      <c r="B2408" s="6" t="s">
        <v>45</v>
      </c>
      <c r="C2408" s="6">
        <v>1967</v>
      </c>
      <c r="D2408" s="6" t="s">
        <v>20</v>
      </c>
      <c r="E2408" s="6" t="s">
        <v>3</v>
      </c>
      <c r="F2408" s="27">
        <v>1.0201569893061292E-2</v>
      </c>
    </row>
    <row r="2409" spans="2:6" x14ac:dyDescent="0.25">
      <c r="B2409" s="6" t="s">
        <v>45</v>
      </c>
      <c r="C2409" s="6">
        <v>1967</v>
      </c>
      <c r="D2409" s="6" t="s">
        <v>21</v>
      </c>
      <c r="E2409" s="6" t="s">
        <v>3</v>
      </c>
      <c r="F2409" s="27">
        <v>0</v>
      </c>
    </row>
    <row r="2410" spans="2:6" x14ac:dyDescent="0.25">
      <c r="B2410" s="6" t="s">
        <v>45</v>
      </c>
      <c r="C2410" s="6">
        <v>1967</v>
      </c>
      <c r="D2410" s="6" t="s">
        <v>22</v>
      </c>
      <c r="E2410" s="6" t="s">
        <v>3</v>
      </c>
      <c r="F2410" s="27">
        <v>0.10641905751716216</v>
      </c>
    </row>
    <row r="2411" spans="2:6" x14ac:dyDescent="0.25">
      <c r="B2411" s="6" t="s">
        <v>45</v>
      </c>
      <c r="C2411" s="6">
        <v>1967</v>
      </c>
      <c r="D2411" s="6" t="s">
        <v>23</v>
      </c>
      <c r="E2411" s="6" t="s">
        <v>3</v>
      </c>
      <c r="F2411" s="27">
        <v>0</v>
      </c>
    </row>
    <row r="2412" spans="2:6" x14ac:dyDescent="0.25">
      <c r="B2412" s="6" t="s">
        <v>45</v>
      </c>
      <c r="C2412" s="6">
        <v>1967</v>
      </c>
      <c r="D2412" s="6" t="s">
        <v>24</v>
      </c>
      <c r="E2412" s="6" t="s">
        <v>3</v>
      </c>
      <c r="F2412" s="27">
        <v>8.4539014851078953E-2</v>
      </c>
    </row>
    <row r="2413" spans="2:6" x14ac:dyDescent="0.25">
      <c r="B2413" s="6" t="s">
        <v>45</v>
      </c>
      <c r="C2413" s="6">
        <v>1967</v>
      </c>
      <c r="D2413" s="6" t="s">
        <v>25</v>
      </c>
      <c r="E2413" s="6" t="s">
        <v>3</v>
      </c>
      <c r="F2413" s="27">
        <v>0.10792331045045538</v>
      </c>
    </row>
    <row r="2414" spans="2:6" x14ac:dyDescent="0.25">
      <c r="B2414" s="6" t="s">
        <v>45</v>
      </c>
      <c r="C2414" s="6">
        <v>1967</v>
      </c>
      <c r="D2414" s="6" t="s">
        <v>26</v>
      </c>
      <c r="E2414" s="6" t="s">
        <v>3</v>
      </c>
      <c r="F2414" s="27">
        <v>3.3531165385772499E-2</v>
      </c>
    </row>
    <row r="2415" spans="2:6" x14ac:dyDescent="0.25">
      <c r="B2415" s="6" t="s">
        <v>45</v>
      </c>
      <c r="C2415" s="6">
        <v>1967</v>
      </c>
      <c r="D2415" s="6" t="s">
        <v>27</v>
      </c>
      <c r="E2415" s="6" t="s">
        <v>3</v>
      </c>
      <c r="F2415" s="27">
        <v>0</v>
      </c>
    </row>
    <row r="2416" spans="2:6" x14ac:dyDescent="0.25">
      <c r="B2416" s="6" t="s">
        <v>45</v>
      </c>
      <c r="C2416" s="6">
        <v>1967</v>
      </c>
      <c r="D2416" s="6" t="s">
        <v>28</v>
      </c>
      <c r="E2416" s="6" t="s">
        <v>3</v>
      </c>
      <c r="F2416" s="27">
        <v>0</v>
      </c>
    </row>
    <row r="2417" spans="2:6" x14ac:dyDescent="0.25">
      <c r="B2417" s="6" t="s">
        <v>45</v>
      </c>
      <c r="C2417" s="6">
        <v>1967</v>
      </c>
      <c r="D2417" s="6" t="s">
        <v>29</v>
      </c>
      <c r="E2417" s="6" t="s">
        <v>3</v>
      </c>
      <c r="F2417" s="27">
        <v>2.9975658452533981E-2</v>
      </c>
    </row>
    <row r="2418" spans="2:6" x14ac:dyDescent="0.25">
      <c r="B2418" s="6" t="s">
        <v>45</v>
      </c>
      <c r="C2418" s="6">
        <v>1967</v>
      </c>
      <c r="D2418" s="6" t="s">
        <v>30</v>
      </c>
      <c r="E2418" s="6" t="s">
        <v>3</v>
      </c>
      <c r="F2418" s="27">
        <v>0</v>
      </c>
    </row>
    <row r="2419" spans="2:6" x14ac:dyDescent="0.25">
      <c r="B2419" s="6" t="s">
        <v>45</v>
      </c>
      <c r="C2419" s="6">
        <v>1967</v>
      </c>
      <c r="D2419" s="6" t="s">
        <v>31</v>
      </c>
      <c r="E2419" s="6" t="s">
        <v>3</v>
      </c>
      <c r="F2419" s="27">
        <v>0</v>
      </c>
    </row>
    <row r="2420" spans="2:6" x14ac:dyDescent="0.25">
      <c r="B2420" s="6" t="s">
        <v>45</v>
      </c>
      <c r="C2420" s="6">
        <v>1967</v>
      </c>
      <c r="D2420" s="6" t="s">
        <v>32</v>
      </c>
      <c r="E2420" s="6" t="s">
        <v>3</v>
      </c>
      <c r="F2420" s="27">
        <v>0</v>
      </c>
    </row>
    <row r="2421" spans="2:6" x14ac:dyDescent="0.25">
      <c r="B2421" s="6" t="s">
        <v>45</v>
      </c>
      <c r="C2421" s="6">
        <v>1967</v>
      </c>
      <c r="D2421" s="6" t="s">
        <v>7</v>
      </c>
      <c r="E2421" s="6" t="s">
        <v>4</v>
      </c>
      <c r="F2421" s="27">
        <v>7.0701234924532383E-2</v>
      </c>
    </row>
    <row r="2422" spans="2:6" x14ac:dyDescent="0.25">
      <c r="B2422" s="6" t="s">
        <v>45</v>
      </c>
      <c r="C2422" s="6">
        <v>1967</v>
      </c>
      <c r="D2422" s="6" t="s">
        <v>8</v>
      </c>
      <c r="E2422" s="6" t="s">
        <v>4</v>
      </c>
      <c r="F2422" s="27">
        <v>2.3218025565104355E-2</v>
      </c>
    </row>
    <row r="2423" spans="2:6" x14ac:dyDescent="0.25">
      <c r="B2423" s="6" t="s">
        <v>45</v>
      </c>
      <c r="C2423" s="6">
        <v>1967</v>
      </c>
      <c r="D2423" s="6" t="s">
        <v>9</v>
      </c>
      <c r="E2423" s="6" t="s">
        <v>4</v>
      </c>
      <c r="F2423" s="27">
        <v>5.7232613562504517E-2</v>
      </c>
    </row>
    <row r="2424" spans="2:6" x14ac:dyDescent="0.25">
      <c r="B2424" s="6" t="s">
        <v>45</v>
      </c>
      <c r="C2424" s="6">
        <v>1967</v>
      </c>
      <c r="D2424" s="6" t="s">
        <v>10</v>
      </c>
      <c r="E2424" s="6" t="s">
        <v>4</v>
      </c>
      <c r="F2424" s="27">
        <v>7.5792590452805661E-2</v>
      </c>
    </row>
    <row r="2425" spans="2:6" x14ac:dyDescent="0.25">
      <c r="B2425" s="6" t="s">
        <v>45</v>
      </c>
      <c r="C2425" s="6">
        <v>1967</v>
      </c>
      <c r="D2425" s="6" t="s">
        <v>11</v>
      </c>
      <c r="E2425" s="6" t="s">
        <v>4</v>
      </c>
      <c r="F2425" s="27">
        <v>1.6935076189788401E-2</v>
      </c>
    </row>
    <row r="2426" spans="2:6" x14ac:dyDescent="0.25">
      <c r="B2426" s="6" t="s">
        <v>45</v>
      </c>
      <c r="C2426" s="6">
        <v>1967</v>
      </c>
      <c r="D2426" s="6" t="s">
        <v>12</v>
      </c>
      <c r="E2426" s="6" t="s">
        <v>4</v>
      </c>
      <c r="F2426" s="27">
        <v>1.4154690546688813E-2</v>
      </c>
    </row>
    <row r="2427" spans="2:6" x14ac:dyDescent="0.25">
      <c r="B2427" s="6" t="s">
        <v>45</v>
      </c>
      <c r="C2427" s="6">
        <v>1967</v>
      </c>
      <c r="D2427" s="6" t="s">
        <v>13</v>
      </c>
      <c r="E2427" s="6" t="s">
        <v>4</v>
      </c>
      <c r="F2427" s="27">
        <v>0</v>
      </c>
    </row>
    <row r="2428" spans="2:6" x14ac:dyDescent="0.25">
      <c r="B2428" s="6" t="s">
        <v>45</v>
      </c>
      <c r="C2428" s="6">
        <v>1967</v>
      </c>
      <c r="D2428" s="6" t="s">
        <v>14</v>
      </c>
      <c r="E2428" s="6" t="s">
        <v>4</v>
      </c>
      <c r="F2428" s="27">
        <v>1.8487759081389471E-2</v>
      </c>
    </row>
    <row r="2429" spans="2:6" x14ac:dyDescent="0.25">
      <c r="B2429" s="6" t="s">
        <v>45</v>
      </c>
      <c r="C2429" s="6">
        <v>1967</v>
      </c>
      <c r="D2429" s="6" t="s">
        <v>15</v>
      </c>
      <c r="E2429" s="6" t="s">
        <v>4</v>
      </c>
      <c r="F2429" s="27">
        <v>0</v>
      </c>
    </row>
    <row r="2430" spans="2:6" x14ac:dyDescent="0.25">
      <c r="B2430" s="6" t="s">
        <v>45</v>
      </c>
      <c r="C2430" s="6">
        <v>1967</v>
      </c>
      <c r="D2430" s="6" t="s">
        <v>16</v>
      </c>
      <c r="E2430" s="6" t="s">
        <v>4</v>
      </c>
      <c r="F2430" s="27">
        <v>0.12443128475482054</v>
      </c>
    </row>
    <row r="2431" spans="2:6" x14ac:dyDescent="0.25">
      <c r="B2431" s="6" t="s">
        <v>45</v>
      </c>
      <c r="C2431" s="6">
        <v>1967</v>
      </c>
      <c r="D2431" s="6" t="s">
        <v>17</v>
      </c>
      <c r="E2431" s="6" t="s">
        <v>4</v>
      </c>
      <c r="F2431" s="27">
        <v>0.12110926554488337</v>
      </c>
    </row>
    <row r="2432" spans="2:6" x14ac:dyDescent="0.25">
      <c r="B2432" s="6" t="s">
        <v>45</v>
      </c>
      <c r="C2432" s="6">
        <v>1967</v>
      </c>
      <c r="D2432" s="6" t="s">
        <v>18</v>
      </c>
      <c r="E2432" s="6" t="s">
        <v>4</v>
      </c>
      <c r="F2432" s="27">
        <v>0.10587130786451938</v>
      </c>
    </row>
    <row r="2433" spans="2:6" x14ac:dyDescent="0.25">
      <c r="B2433" s="6" t="s">
        <v>45</v>
      </c>
      <c r="C2433" s="6">
        <v>1967</v>
      </c>
      <c r="D2433" s="6" t="s">
        <v>19</v>
      </c>
      <c r="E2433" s="6" t="s">
        <v>4</v>
      </c>
      <c r="F2433" s="27">
        <v>0.11204593052646783</v>
      </c>
    </row>
    <row r="2434" spans="2:6" x14ac:dyDescent="0.25">
      <c r="B2434" s="6" t="s">
        <v>45</v>
      </c>
      <c r="C2434" s="6">
        <v>1967</v>
      </c>
      <c r="D2434" s="6" t="s">
        <v>20</v>
      </c>
      <c r="E2434" s="6" t="s">
        <v>4</v>
      </c>
      <c r="F2434" s="27">
        <v>2.5637322163645556E-2</v>
      </c>
    </row>
    <row r="2435" spans="2:6" x14ac:dyDescent="0.25">
      <c r="B2435" s="6" t="s">
        <v>45</v>
      </c>
      <c r="C2435" s="6">
        <v>1967</v>
      </c>
      <c r="D2435" s="6" t="s">
        <v>21</v>
      </c>
      <c r="E2435" s="6" t="s">
        <v>4</v>
      </c>
      <c r="F2435" s="27">
        <v>0</v>
      </c>
    </row>
    <row r="2436" spans="2:6" x14ac:dyDescent="0.25">
      <c r="B2436" s="6" t="s">
        <v>45</v>
      </c>
      <c r="C2436" s="6">
        <v>1967</v>
      </c>
      <c r="D2436" s="6" t="s">
        <v>22</v>
      </c>
      <c r="E2436" s="6" t="s">
        <v>4</v>
      </c>
      <c r="F2436" s="27">
        <v>1.2204809706073518E-2</v>
      </c>
    </row>
    <row r="2437" spans="2:6" x14ac:dyDescent="0.25">
      <c r="B2437" s="6" t="s">
        <v>45</v>
      </c>
      <c r="C2437" s="6">
        <v>1967</v>
      </c>
      <c r="D2437" s="6" t="s">
        <v>23</v>
      </c>
      <c r="E2437" s="6" t="s">
        <v>4</v>
      </c>
      <c r="F2437" s="27">
        <v>0</v>
      </c>
    </row>
    <row r="2438" spans="2:6" x14ac:dyDescent="0.25">
      <c r="B2438" s="6" t="s">
        <v>45</v>
      </c>
      <c r="C2438" s="6">
        <v>1967</v>
      </c>
      <c r="D2438" s="6" t="s">
        <v>24</v>
      </c>
      <c r="E2438" s="6" t="s">
        <v>4</v>
      </c>
      <c r="F2438" s="27">
        <v>2.4806817361161262E-2</v>
      </c>
    </row>
    <row r="2439" spans="2:6" x14ac:dyDescent="0.25">
      <c r="B2439" s="6" t="s">
        <v>45</v>
      </c>
      <c r="C2439" s="6">
        <v>1967</v>
      </c>
      <c r="D2439" s="6" t="s">
        <v>25</v>
      </c>
      <c r="E2439" s="6" t="s">
        <v>4</v>
      </c>
      <c r="F2439" s="27">
        <v>0.10955441611901495</v>
      </c>
    </row>
    <row r="2440" spans="2:6" x14ac:dyDescent="0.25">
      <c r="B2440" s="6" t="s">
        <v>45</v>
      </c>
      <c r="C2440" s="6">
        <v>1967</v>
      </c>
      <c r="D2440" s="6" t="s">
        <v>26</v>
      </c>
      <c r="E2440" s="6" t="s">
        <v>4</v>
      </c>
      <c r="F2440" s="27">
        <v>6.3804434173467178E-2</v>
      </c>
    </row>
    <row r="2441" spans="2:6" x14ac:dyDescent="0.25">
      <c r="B2441" s="6" t="s">
        <v>45</v>
      </c>
      <c r="C2441" s="6">
        <v>1967</v>
      </c>
      <c r="D2441" s="6" t="s">
        <v>27</v>
      </c>
      <c r="E2441" s="6" t="s">
        <v>4</v>
      </c>
      <c r="F2441" s="27">
        <v>0</v>
      </c>
    </row>
    <row r="2442" spans="2:6" x14ac:dyDescent="0.25">
      <c r="B2442" s="6" t="s">
        <v>45</v>
      </c>
      <c r="C2442" s="6">
        <v>1967</v>
      </c>
      <c r="D2442" s="6" t="s">
        <v>28</v>
      </c>
      <c r="E2442" s="6" t="s">
        <v>4</v>
      </c>
      <c r="F2442" s="27">
        <v>1.3251967935292843E-2</v>
      </c>
    </row>
    <row r="2443" spans="2:6" x14ac:dyDescent="0.25">
      <c r="B2443" s="6" t="s">
        <v>45</v>
      </c>
      <c r="C2443" s="6">
        <v>1967</v>
      </c>
      <c r="D2443" s="6" t="s">
        <v>29</v>
      </c>
      <c r="E2443" s="6" t="s">
        <v>4</v>
      </c>
      <c r="F2443" s="27">
        <v>1.0760453527839966E-2</v>
      </c>
    </row>
    <row r="2444" spans="2:6" x14ac:dyDescent="0.25">
      <c r="B2444" s="6" t="s">
        <v>45</v>
      </c>
      <c r="C2444" s="6">
        <v>1967</v>
      </c>
      <c r="D2444" s="6" t="s">
        <v>30</v>
      </c>
      <c r="E2444" s="6" t="s">
        <v>4</v>
      </c>
      <c r="F2444" s="27">
        <v>0</v>
      </c>
    </row>
    <row r="2445" spans="2:6" x14ac:dyDescent="0.25">
      <c r="B2445" s="6" t="s">
        <v>45</v>
      </c>
      <c r="C2445" s="6">
        <v>1967</v>
      </c>
      <c r="D2445" s="6" t="s">
        <v>31</v>
      </c>
      <c r="E2445" s="6" t="s">
        <v>4</v>
      </c>
      <c r="F2445" s="27">
        <v>0</v>
      </c>
    </row>
    <row r="2446" spans="2:6" x14ac:dyDescent="0.25">
      <c r="B2446" s="6" t="s">
        <v>45</v>
      </c>
      <c r="C2446" s="6">
        <v>1967</v>
      </c>
      <c r="D2446" s="6" t="s">
        <v>32</v>
      </c>
      <c r="E2446" s="6" t="s">
        <v>4</v>
      </c>
      <c r="F2446" s="27">
        <v>0</v>
      </c>
    </row>
    <row r="2447" spans="2:6" x14ac:dyDescent="0.25">
      <c r="B2447" s="6" t="s">
        <v>45</v>
      </c>
      <c r="C2447" s="6">
        <v>1966</v>
      </c>
      <c r="D2447" s="6" t="s">
        <v>7</v>
      </c>
      <c r="E2447" s="6" t="s">
        <v>3</v>
      </c>
      <c r="F2447" s="27">
        <v>8.1607152773921249E-2</v>
      </c>
    </row>
    <row r="2448" spans="2:6" x14ac:dyDescent="0.25">
      <c r="B2448" s="6" t="s">
        <v>45</v>
      </c>
      <c r="C2448" s="6">
        <v>1966</v>
      </c>
      <c r="D2448" s="6" t="s">
        <v>8</v>
      </c>
      <c r="E2448" s="6" t="s">
        <v>3</v>
      </c>
      <c r="F2448" s="27">
        <v>4.5121341700449825E-2</v>
      </c>
    </row>
    <row r="2449" spans="2:6" x14ac:dyDescent="0.25">
      <c r="B2449" s="6" t="s">
        <v>45</v>
      </c>
      <c r="C2449" s="6">
        <v>1966</v>
      </c>
      <c r="D2449" s="6" t="s">
        <v>9</v>
      </c>
      <c r="E2449" s="6" t="s">
        <v>3</v>
      </c>
      <c r="F2449" s="27">
        <v>5.420114399955573E-2</v>
      </c>
    </row>
    <row r="2450" spans="2:6" x14ac:dyDescent="0.25">
      <c r="B2450" s="6" t="s">
        <v>45</v>
      </c>
      <c r="C2450" s="6">
        <v>1966</v>
      </c>
      <c r="D2450" s="6" t="s">
        <v>10</v>
      </c>
      <c r="E2450" s="6" t="s">
        <v>3</v>
      </c>
      <c r="F2450" s="27">
        <v>0.11823179874493253</v>
      </c>
    </row>
    <row r="2451" spans="2:6" x14ac:dyDescent="0.25">
      <c r="B2451" s="6" t="s">
        <v>45</v>
      </c>
      <c r="C2451" s="6">
        <v>1966</v>
      </c>
      <c r="D2451" s="6" t="s">
        <v>11</v>
      </c>
      <c r="E2451" s="6" t="s">
        <v>3</v>
      </c>
      <c r="F2451" s="27">
        <v>2.9710668073526961E-3</v>
      </c>
    </row>
    <row r="2452" spans="2:6" x14ac:dyDescent="0.25">
      <c r="B2452" s="6" t="s">
        <v>45</v>
      </c>
      <c r="C2452" s="6">
        <v>1966</v>
      </c>
      <c r="D2452" s="6" t="s">
        <v>12</v>
      </c>
      <c r="E2452" s="6" t="s">
        <v>3</v>
      </c>
      <c r="F2452" s="27">
        <v>1.8326206475259622E-3</v>
      </c>
    </row>
    <row r="2453" spans="2:6" x14ac:dyDescent="0.25">
      <c r="B2453" s="6" t="s">
        <v>45</v>
      </c>
      <c r="C2453" s="6">
        <v>1966</v>
      </c>
      <c r="D2453" s="6" t="s">
        <v>13</v>
      </c>
      <c r="E2453" s="6" t="s">
        <v>3</v>
      </c>
      <c r="F2453" s="27">
        <v>9.3574720941855941E-2</v>
      </c>
    </row>
    <row r="2454" spans="2:6" x14ac:dyDescent="0.25">
      <c r="B2454" s="6" t="s">
        <v>45</v>
      </c>
      <c r="C2454" s="6">
        <v>1966</v>
      </c>
      <c r="D2454" s="6" t="s">
        <v>14</v>
      </c>
      <c r="E2454" s="6" t="s">
        <v>3</v>
      </c>
      <c r="F2454" s="27">
        <v>0</v>
      </c>
    </row>
    <row r="2455" spans="2:6" x14ac:dyDescent="0.25">
      <c r="B2455" s="6" t="s">
        <v>45</v>
      </c>
      <c r="C2455" s="6">
        <v>1966</v>
      </c>
      <c r="D2455" s="6" t="s">
        <v>15</v>
      </c>
      <c r="E2455" s="6" t="s">
        <v>3</v>
      </c>
      <c r="F2455" s="27">
        <v>1.3716887876936746E-2</v>
      </c>
    </row>
    <row r="2456" spans="2:6" x14ac:dyDescent="0.25">
      <c r="B2456" s="6" t="s">
        <v>45</v>
      </c>
      <c r="C2456" s="6">
        <v>1966</v>
      </c>
      <c r="D2456" s="6" t="s">
        <v>16</v>
      </c>
      <c r="E2456" s="6" t="s">
        <v>3</v>
      </c>
      <c r="F2456" s="27">
        <v>8.1412783917365464E-2</v>
      </c>
    </row>
    <row r="2457" spans="2:6" x14ac:dyDescent="0.25">
      <c r="B2457" s="6" t="s">
        <v>45</v>
      </c>
      <c r="C2457" s="6">
        <v>1966</v>
      </c>
      <c r="D2457" s="6" t="s">
        <v>17</v>
      </c>
      <c r="E2457" s="6" t="s">
        <v>3</v>
      </c>
      <c r="F2457" s="27">
        <v>1.5577275503970677E-2</v>
      </c>
    </row>
    <row r="2458" spans="2:6" x14ac:dyDescent="0.25">
      <c r="B2458" s="6" t="s">
        <v>45</v>
      </c>
      <c r="C2458" s="6">
        <v>1966</v>
      </c>
      <c r="D2458" s="6" t="s">
        <v>18</v>
      </c>
      <c r="E2458" s="6" t="s">
        <v>3</v>
      </c>
      <c r="F2458" s="27">
        <v>2.4157272171933136E-3</v>
      </c>
    </row>
    <row r="2459" spans="2:6" x14ac:dyDescent="0.25">
      <c r="B2459" s="6" t="s">
        <v>45</v>
      </c>
      <c r="C2459" s="6">
        <v>1966</v>
      </c>
      <c r="D2459" s="6" t="s">
        <v>19</v>
      </c>
      <c r="E2459" s="6" t="s">
        <v>3</v>
      </c>
      <c r="F2459" s="27">
        <v>0.11884267229410785</v>
      </c>
    </row>
    <row r="2460" spans="2:6" x14ac:dyDescent="0.25">
      <c r="B2460" s="6" t="s">
        <v>45</v>
      </c>
      <c r="C2460" s="6">
        <v>1966</v>
      </c>
      <c r="D2460" s="6" t="s">
        <v>20</v>
      </c>
      <c r="E2460" s="6" t="s">
        <v>3</v>
      </c>
      <c r="F2460" s="27">
        <v>1.013494752040873E-2</v>
      </c>
    </row>
    <row r="2461" spans="2:6" x14ac:dyDescent="0.25">
      <c r="B2461" s="6" t="s">
        <v>45</v>
      </c>
      <c r="C2461" s="6">
        <v>1966</v>
      </c>
      <c r="D2461" s="6" t="s">
        <v>21</v>
      </c>
      <c r="E2461" s="6" t="s">
        <v>3</v>
      </c>
      <c r="F2461" s="27">
        <v>0</v>
      </c>
    </row>
    <row r="2462" spans="2:6" x14ac:dyDescent="0.25">
      <c r="B2462" s="6" t="s">
        <v>45</v>
      </c>
      <c r="C2462" s="6">
        <v>1966</v>
      </c>
      <c r="D2462" s="6" t="s">
        <v>22</v>
      </c>
      <c r="E2462" s="6" t="s">
        <v>3</v>
      </c>
      <c r="F2462" s="27">
        <v>0.1104292775031932</v>
      </c>
    </row>
    <row r="2463" spans="2:6" x14ac:dyDescent="0.25">
      <c r="B2463" s="6" t="s">
        <v>45</v>
      </c>
      <c r="C2463" s="6">
        <v>1966</v>
      </c>
      <c r="D2463" s="6" t="s">
        <v>23</v>
      </c>
      <c r="E2463" s="6" t="s">
        <v>3</v>
      </c>
      <c r="F2463" s="27">
        <v>0</v>
      </c>
    </row>
    <row r="2464" spans="2:6" x14ac:dyDescent="0.25">
      <c r="B2464" s="6" t="s">
        <v>45</v>
      </c>
      <c r="C2464" s="6">
        <v>1966</v>
      </c>
      <c r="D2464" s="6" t="s">
        <v>24</v>
      </c>
      <c r="E2464" s="6" t="s">
        <v>3</v>
      </c>
      <c r="F2464" s="27">
        <v>8.6466374187815845E-2</v>
      </c>
    </row>
    <row r="2465" spans="2:6" x14ac:dyDescent="0.25">
      <c r="B2465" s="6" t="s">
        <v>45</v>
      </c>
      <c r="C2465" s="6">
        <v>1966</v>
      </c>
      <c r="D2465" s="6" t="s">
        <v>25</v>
      </c>
      <c r="E2465" s="6" t="s">
        <v>3</v>
      </c>
      <c r="F2465" s="27">
        <v>9.7767534847559276E-2</v>
      </c>
    </row>
    <row r="2466" spans="2:6" x14ac:dyDescent="0.25">
      <c r="B2466" s="6" t="s">
        <v>45</v>
      </c>
      <c r="C2466" s="6">
        <v>1966</v>
      </c>
      <c r="D2466" s="6" t="s">
        <v>26</v>
      </c>
      <c r="E2466" s="6" t="s">
        <v>3</v>
      </c>
      <c r="F2466" s="27">
        <v>3.4319986671849836E-2</v>
      </c>
    </row>
    <row r="2467" spans="2:6" x14ac:dyDescent="0.25">
      <c r="B2467" s="6" t="s">
        <v>45</v>
      </c>
      <c r="C2467" s="6">
        <v>1966</v>
      </c>
      <c r="D2467" s="6" t="s">
        <v>27</v>
      </c>
      <c r="E2467" s="6" t="s">
        <v>3</v>
      </c>
      <c r="F2467" s="27">
        <v>0</v>
      </c>
    </row>
    <row r="2468" spans="2:6" x14ac:dyDescent="0.25">
      <c r="B2468" s="6" t="s">
        <v>45</v>
      </c>
      <c r="C2468" s="6">
        <v>1966</v>
      </c>
      <c r="D2468" s="6" t="s">
        <v>28</v>
      </c>
      <c r="E2468" s="6" t="s">
        <v>3</v>
      </c>
      <c r="F2468" s="27">
        <v>0</v>
      </c>
    </row>
    <row r="2469" spans="2:6" x14ac:dyDescent="0.25">
      <c r="B2469" s="6" t="s">
        <v>45</v>
      </c>
      <c r="C2469" s="6">
        <v>1966</v>
      </c>
      <c r="D2469" s="6" t="s">
        <v>29</v>
      </c>
      <c r="E2469" s="6" t="s">
        <v>3</v>
      </c>
      <c r="F2469" s="27">
        <v>3.137668684400511E-2</v>
      </c>
    </row>
    <row r="2470" spans="2:6" x14ac:dyDescent="0.25">
      <c r="B2470" s="6" t="s">
        <v>45</v>
      </c>
      <c r="C2470" s="6">
        <v>1966</v>
      </c>
      <c r="D2470" s="6" t="s">
        <v>30</v>
      </c>
      <c r="E2470" s="6" t="s">
        <v>3</v>
      </c>
      <c r="F2470" s="27">
        <v>0</v>
      </c>
    </row>
    <row r="2471" spans="2:6" x14ac:dyDescent="0.25">
      <c r="B2471" s="6" t="s">
        <v>45</v>
      </c>
      <c r="C2471" s="6">
        <v>1966</v>
      </c>
      <c r="D2471" s="6" t="s">
        <v>31</v>
      </c>
      <c r="E2471" s="6" t="s">
        <v>3</v>
      </c>
      <c r="F2471" s="27">
        <v>0</v>
      </c>
    </row>
    <row r="2472" spans="2:6" x14ac:dyDescent="0.25">
      <c r="B2472" s="6" t="s">
        <v>45</v>
      </c>
      <c r="C2472" s="6">
        <v>1966</v>
      </c>
      <c r="D2472" s="6" t="s">
        <v>32</v>
      </c>
      <c r="E2472" s="6" t="s">
        <v>3</v>
      </c>
      <c r="F2472" s="27">
        <v>0</v>
      </c>
    </row>
    <row r="2473" spans="2:6" x14ac:dyDescent="0.25">
      <c r="B2473" s="6" t="s">
        <v>45</v>
      </c>
      <c r="C2473" s="6">
        <v>1966</v>
      </c>
      <c r="D2473" s="6" t="s">
        <v>7</v>
      </c>
      <c r="E2473" s="6" t="s">
        <v>4</v>
      </c>
      <c r="F2473" s="27">
        <v>6.678306416412047E-2</v>
      </c>
    </row>
    <row r="2474" spans="2:6" x14ac:dyDescent="0.25">
      <c r="B2474" s="6" t="s">
        <v>45</v>
      </c>
      <c r="C2474" s="6">
        <v>1966</v>
      </c>
      <c r="D2474" s="6" t="s">
        <v>8</v>
      </c>
      <c r="E2474" s="6" t="s">
        <v>4</v>
      </c>
      <c r="F2474" s="27">
        <v>2.2042776080314273E-2</v>
      </c>
    </row>
    <row r="2475" spans="2:6" x14ac:dyDescent="0.25">
      <c r="B2475" s="6" t="s">
        <v>45</v>
      </c>
      <c r="C2475" s="6">
        <v>1966</v>
      </c>
      <c r="D2475" s="6" t="s">
        <v>9</v>
      </c>
      <c r="E2475" s="6" t="s">
        <v>4</v>
      </c>
      <c r="F2475" s="27">
        <v>6.372762985595809E-2</v>
      </c>
    </row>
    <row r="2476" spans="2:6" x14ac:dyDescent="0.25">
      <c r="B2476" s="6" t="s">
        <v>45</v>
      </c>
      <c r="C2476" s="6">
        <v>1966</v>
      </c>
      <c r="D2476" s="6" t="s">
        <v>10</v>
      </c>
      <c r="E2476" s="6" t="s">
        <v>4</v>
      </c>
      <c r="F2476" s="27">
        <v>8.3915320820602352E-2</v>
      </c>
    </row>
    <row r="2477" spans="2:6" x14ac:dyDescent="0.25">
      <c r="B2477" s="6" t="s">
        <v>45</v>
      </c>
      <c r="C2477" s="6">
        <v>1966</v>
      </c>
      <c r="D2477" s="6" t="s">
        <v>11</v>
      </c>
      <c r="E2477" s="6" t="s">
        <v>4</v>
      </c>
      <c r="F2477" s="27">
        <v>1.7168630874436201E-2</v>
      </c>
    </row>
    <row r="2478" spans="2:6" x14ac:dyDescent="0.25">
      <c r="B2478" s="6" t="s">
        <v>45</v>
      </c>
      <c r="C2478" s="6">
        <v>1966</v>
      </c>
      <c r="D2478" s="6" t="s">
        <v>12</v>
      </c>
      <c r="E2478" s="6" t="s">
        <v>4</v>
      </c>
      <c r="F2478" s="27">
        <v>1.2730976284009893E-2</v>
      </c>
    </row>
    <row r="2479" spans="2:6" x14ac:dyDescent="0.25">
      <c r="B2479" s="6" t="s">
        <v>45</v>
      </c>
      <c r="C2479" s="6">
        <v>1966</v>
      </c>
      <c r="D2479" s="6" t="s">
        <v>13</v>
      </c>
      <c r="E2479" s="6" t="s">
        <v>4</v>
      </c>
      <c r="F2479" s="27">
        <v>3.0918085261166886E-3</v>
      </c>
    </row>
    <row r="2480" spans="2:6" x14ac:dyDescent="0.25">
      <c r="B2480" s="6" t="s">
        <v>45</v>
      </c>
      <c r="C2480" s="6">
        <v>1966</v>
      </c>
      <c r="D2480" s="6" t="s">
        <v>14</v>
      </c>
      <c r="E2480" s="6" t="s">
        <v>4</v>
      </c>
      <c r="F2480" s="27">
        <v>1.9241961297832098E-2</v>
      </c>
    </row>
    <row r="2481" spans="2:6" x14ac:dyDescent="0.25">
      <c r="B2481" s="6" t="s">
        <v>45</v>
      </c>
      <c r="C2481" s="6">
        <v>1966</v>
      </c>
      <c r="D2481" s="6" t="s">
        <v>15</v>
      </c>
      <c r="E2481" s="6" t="s">
        <v>4</v>
      </c>
      <c r="F2481" s="27">
        <v>0</v>
      </c>
    </row>
    <row r="2482" spans="2:6" x14ac:dyDescent="0.25">
      <c r="B2482" s="6" t="s">
        <v>45</v>
      </c>
      <c r="C2482" s="6">
        <v>1966</v>
      </c>
      <c r="D2482" s="6" t="s">
        <v>16</v>
      </c>
      <c r="E2482" s="6" t="s">
        <v>4</v>
      </c>
      <c r="F2482" s="27">
        <v>0.12072602939036811</v>
      </c>
    </row>
    <row r="2483" spans="2:6" x14ac:dyDescent="0.25">
      <c r="B2483" s="6" t="s">
        <v>45</v>
      </c>
      <c r="C2483" s="6">
        <v>1966</v>
      </c>
      <c r="D2483" s="6" t="s">
        <v>17</v>
      </c>
      <c r="E2483" s="6" t="s">
        <v>4</v>
      </c>
      <c r="F2483" s="27">
        <v>0.12439982540375381</v>
      </c>
    </row>
    <row r="2484" spans="2:6" x14ac:dyDescent="0.25">
      <c r="B2484" s="6" t="s">
        <v>45</v>
      </c>
      <c r="C2484" s="6">
        <v>1966</v>
      </c>
      <c r="D2484" s="6" t="s">
        <v>18</v>
      </c>
      <c r="E2484" s="6" t="s">
        <v>4</v>
      </c>
      <c r="F2484" s="27">
        <v>0.1066492070420486</v>
      </c>
    </row>
    <row r="2485" spans="2:6" x14ac:dyDescent="0.25">
      <c r="B2485" s="6" t="s">
        <v>45</v>
      </c>
      <c r="C2485" s="6">
        <v>1966</v>
      </c>
      <c r="D2485" s="6" t="s">
        <v>19</v>
      </c>
      <c r="E2485" s="6" t="s">
        <v>4</v>
      </c>
      <c r="F2485" s="27">
        <v>0.10497599301615015</v>
      </c>
    </row>
    <row r="2486" spans="2:6" x14ac:dyDescent="0.25">
      <c r="B2486" s="6" t="s">
        <v>45</v>
      </c>
      <c r="C2486" s="6">
        <v>1966</v>
      </c>
      <c r="D2486" s="6" t="s">
        <v>20</v>
      </c>
      <c r="E2486" s="6" t="s">
        <v>4</v>
      </c>
      <c r="F2486" s="27">
        <v>1.8077986323294049E-2</v>
      </c>
    </row>
    <row r="2487" spans="2:6" x14ac:dyDescent="0.25">
      <c r="B2487" s="6" t="s">
        <v>45</v>
      </c>
      <c r="C2487" s="6">
        <v>1966</v>
      </c>
      <c r="D2487" s="6" t="s">
        <v>21</v>
      </c>
      <c r="E2487" s="6" t="s">
        <v>4</v>
      </c>
      <c r="F2487" s="27">
        <v>0</v>
      </c>
    </row>
    <row r="2488" spans="2:6" x14ac:dyDescent="0.25">
      <c r="B2488" s="6" t="s">
        <v>45</v>
      </c>
      <c r="C2488" s="6">
        <v>1966</v>
      </c>
      <c r="D2488" s="6" t="s">
        <v>22</v>
      </c>
      <c r="E2488" s="6" t="s">
        <v>4</v>
      </c>
      <c r="F2488" s="27">
        <v>1.7568747271933652E-2</v>
      </c>
    </row>
    <row r="2489" spans="2:6" x14ac:dyDescent="0.25">
      <c r="B2489" s="6" t="s">
        <v>45</v>
      </c>
      <c r="C2489" s="6">
        <v>1966</v>
      </c>
      <c r="D2489" s="6" t="s">
        <v>23</v>
      </c>
      <c r="E2489" s="6" t="s">
        <v>4</v>
      </c>
      <c r="F2489" s="27">
        <v>0</v>
      </c>
    </row>
    <row r="2490" spans="2:6" x14ac:dyDescent="0.25">
      <c r="B2490" s="6" t="s">
        <v>45</v>
      </c>
      <c r="C2490" s="6">
        <v>1966</v>
      </c>
      <c r="D2490" s="6" t="s">
        <v>24</v>
      </c>
      <c r="E2490" s="6" t="s">
        <v>4</v>
      </c>
      <c r="F2490" s="27">
        <v>2.7207915029826859E-2</v>
      </c>
    </row>
    <row r="2491" spans="2:6" x14ac:dyDescent="0.25">
      <c r="B2491" s="6" t="s">
        <v>45</v>
      </c>
      <c r="C2491" s="6">
        <v>1966</v>
      </c>
      <c r="D2491" s="6" t="s">
        <v>25</v>
      </c>
      <c r="E2491" s="6" t="s">
        <v>4</v>
      </c>
      <c r="F2491" s="27">
        <v>0.10668558126000291</v>
      </c>
    </row>
    <row r="2492" spans="2:6" x14ac:dyDescent="0.25">
      <c r="B2492" s="6" t="s">
        <v>45</v>
      </c>
      <c r="C2492" s="6">
        <v>1966</v>
      </c>
      <c r="D2492" s="6" t="s">
        <v>26</v>
      </c>
      <c r="E2492" s="6" t="s">
        <v>4</v>
      </c>
      <c r="F2492" s="27">
        <v>5.8198748726902373E-2</v>
      </c>
    </row>
    <row r="2493" spans="2:6" x14ac:dyDescent="0.25">
      <c r="B2493" s="6" t="s">
        <v>45</v>
      </c>
      <c r="C2493" s="6">
        <v>1966</v>
      </c>
      <c r="D2493" s="6" t="s">
        <v>27</v>
      </c>
      <c r="E2493" s="6" t="s">
        <v>4</v>
      </c>
      <c r="F2493" s="27">
        <v>0</v>
      </c>
    </row>
    <row r="2494" spans="2:6" x14ac:dyDescent="0.25">
      <c r="B2494" s="6" t="s">
        <v>45</v>
      </c>
      <c r="C2494" s="6">
        <v>1966</v>
      </c>
      <c r="D2494" s="6" t="s">
        <v>28</v>
      </c>
      <c r="E2494" s="6" t="s">
        <v>4</v>
      </c>
      <c r="F2494" s="27">
        <v>1.4040448130365197E-2</v>
      </c>
    </row>
    <row r="2495" spans="2:6" x14ac:dyDescent="0.25">
      <c r="B2495" s="6" t="s">
        <v>45</v>
      </c>
      <c r="C2495" s="6">
        <v>1966</v>
      </c>
      <c r="D2495" s="6" t="s">
        <v>29</v>
      </c>
      <c r="E2495" s="6" t="s">
        <v>4</v>
      </c>
      <c r="F2495" s="27">
        <v>1.2767350501964208E-2</v>
      </c>
    </row>
    <row r="2496" spans="2:6" x14ac:dyDescent="0.25">
      <c r="B2496" s="6" t="s">
        <v>45</v>
      </c>
      <c r="C2496" s="6">
        <v>1966</v>
      </c>
      <c r="D2496" s="6" t="s">
        <v>30</v>
      </c>
      <c r="E2496" s="6" t="s">
        <v>4</v>
      </c>
      <c r="F2496" s="27">
        <v>0</v>
      </c>
    </row>
    <row r="2497" spans="2:6" x14ac:dyDescent="0.25">
      <c r="B2497" s="6" t="s">
        <v>45</v>
      </c>
      <c r="C2497" s="6">
        <v>1966</v>
      </c>
      <c r="D2497" s="6" t="s">
        <v>31</v>
      </c>
      <c r="E2497" s="6" t="s">
        <v>4</v>
      </c>
      <c r="F2497" s="27">
        <v>0</v>
      </c>
    </row>
    <row r="2498" spans="2:6" x14ac:dyDescent="0.25">
      <c r="B2498" s="6" t="s">
        <v>45</v>
      </c>
      <c r="C2498" s="6">
        <v>1966</v>
      </c>
      <c r="D2498" s="6" t="s">
        <v>32</v>
      </c>
      <c r="E2498" s="6" t="s">
        <v>4</v>
      </c>
      <c r="F2498" s="27">
        <v>0</v>
      </c>
    </row>
    <row r="2499" spans="2:6" x14ac:dyDescent="0.25">
      <c r="B2499" s="6" t="s">
        <v>45</v>
      </c>
      <c r="C2499" s="6">
        <v>1965</v>
      </c>
      <c r="D2499" s="6" t="s">
        <v>7</v>
      </c>
      <c r="E2499" s="6" t="s">
        <v>3</v>
      </c>
      <c r="F2499" s="27">
        <v>8.4101827820420791E-2</v>
      </c>
    </row>
    <row r="2500" spans="2:6" x14ac:dyDescent="0.25">
      <c r="B2500" s="6" t="s">
        <v>45</v>
      </c>
      <c r="C2500" s="6">
        <v>1965</v>
      </c>
      <c r="D2500" s="6" t="s">
        <v>8</v>
      </c>
      <c r="E2500" s="6" t="s">
        <v>3</v>
      </c>
      <c r="F2500" s="27">
        <v>4.7186481859848695E-2</v>
      </c>
    </row>
    <row r="2501" spans="2:6" x14ac:dyDescent="0.25">
      <c r="B2501" s="6" t="s">
        <v>45</v>
      </c>
      <c r="C2501" s="6">
        <v>1965</v>
      </c>
      <c r="D2501" s="6" t="s">
        <v>9</v>
      </c>
      <c r="E2501" s="6" t="s">
        <v>3</v>
      </c>
      <c r="F2501" s="27">
        <v>5.2156386327240602E-2</v>
      </c>
    </row>
    <row r="2502" spans="2:6" x14ac:dyDescent="0.25">
      <c r="B2502" s="6" t="s">
        <v>45</v>
      </c>
      <c r="C2502" s="6">
        <v>1965</v>
      </c>
      <c r="D2502" s="6" t="s">
        <v>10</v>
      </c>
      <c r="E2502" s="6" t="s">
        <v>3</v>
      </c>
      <c r="F2502" s="27">
        <v>0.12093434203986968</v>
      </c>
    </row>
    <row r="2503" spans="2:6" x14ac:dyDescent="0.25">
      <c r="B2503" s="6" t="s">
        <v>45</v>
      </c>
      <c r="C2503" s="6">
        <v>1965</v>
      </c>
      <c r="D2503" s="6" t="s">
        <v>11</v>
      </c>
      <c r="E2503" s="6" t="s">
        <v>3</v>
      </c>
      <c r="F2503" s="27">
        <v>4.8042409851455081E-3</v>
      </c>
    </row>
    <row r="2504" spans="2:6" x14ac:dyDescent="0.25">
      <c r="B2504" s="6" t="s">
        <v>45</v>
      </c>
      <c r="C2504" s="6">
        <v>1965</v>
      </c>
      <c r="D2504" s="6" t="s">
        <v>12</v>
      </c>
      <c r="E2504" s="6" t="s">
        <v>3</v>
      </c>
      <c r="F2504" s="27">
        <v>1.9051300458335634E-3</v>
      </c>
    </row>
    <row r="2505" spans="2:6" x14ac:dyDescent="0.25">
      <c r="B2505" s="6" t="s">
        <v>45</v>
      </c>
      <c r="C2505" s="6">
        <v>1965</v>
      </c>
      <c r="D2505" s="6" t="s">
        <v>13</v>
      </c>
      <c r="E2505" s="6" t="s">
        <v>3</v>
      </c>
      <c r="F2505" s="27">
        <v>9.036942956540947E-2</v>
      </c>
    </row>
    <row r="2506" spans="2:6" x14ac:dyDescent="0.25">
      <c r="B2506" s="6" t="s">
        <v>45</v>
      </c>
      <c r="C2506" s="6">
        <v>1965</v>
      </c>
      <c r="D2506" s="6" t="s">
        <v>14</v>
      </c>
      <c r="E2506" s="6" t="s">
        <v>3</v>
      </c>
      <c r="F2506" s="27">
        <v>0</v>
      </c>
    </row>
    <row r="2507" spans="2:6" x14ac:dyDescent="0.25">
      <c r="B2507" s="6" t="s">
        <v>45</v>
      </c>
      <c r="C2507" s="6">
        <v>1965</v>
      </c>
      <c r="D2507" s="6" t="s">
        <v>15</v>
      </c>
      <c r="E2507" s="6" t="s">
        <v>3</v>
      </c>
      <c r="F2507" s="27">
        <v>1.4937323982550113E-2</v>
      </c>
    </row>
    <row r="2508" spans="2:6" x14ac:dyDescent="0.25">
      <c r="B2508" s="6" t="s">
        <v>45</v>
      </c>
      <c r="C2508" s="6">
        <v>1965</v>
      </c>
      <c r="D2508" s="6" t="s">
        <v>16</v>
      </c>
      <c r="E2508" s="6" t="s">
        <v>3</v>
      </c>
      <c r="F2508" s="27">
        <v>7.9021481031531282E-2</v>
      </c>
    </row>
    <row r="2509" spans="2:6" x14ac:dyDescent="0.25">
      <c r="B2509" s="6" t="s">
        <v>45</v>
      </c>
      <c r="C2509" s="6">
        <v>1965</v>
      </c>
      <c r="D2509" s="6" t="s">
        <v>17</v>
      </c>
      <c r="E2509" s="6" t="s">
        <v>3</v>
      </c>
      <c r="F2509" s="27">
        <v>1.819537246672925E-2</v>
      </c>
    </row>
    <row r="2510" spans="2:6" x14ac:dyDescent="0.25">
      <c r="B2510" s="6" t="s">
        <v>45</v>
      </c>
      <c r="C2510" s="6">
        <v>1965</v>
      </c>
      <c r="D2510" s="6" t="s">
        <v>18</v>
      </c>
      <c r="E2510" s="6" t="s">
        <v>3</v>
      </c>
      <c r="F2510" s="27">
        <v>2.9267215196863436E-3</v>
      </c>
    </row>
    <row r="2511" spans="2:6" x14ac:dyDescent="0.25">
      <c r="B2511" s="6" t="s">
        <v>45</v>
      </c>
      <c r="C2511" s="6">
        <v>1965</v>
      </c>
      <c r="D2511" s="6" t="s">
        <v>19</v>
      </c>
      <c r="E2511" s="6" t="s">
        <v>3</v>
      </c>
      <c r="F2511" s="27">
        <v>0.11853222154729692</v>
      </c>
    </row>
    <row r="2512" spans="2:6" x14ac:dyDescent="0.25">
      <c r="B2512" s="6" t="s">
        <v>45</v>
      </c>
      <c r="C2512" s="6">
        <v>1965</v>
      </c>
      <c r="D2512" s="6" t="s">
        <v>20</v>
      </c>
      <c r="E2512" s="6" t="s">
        <v>3</v>
      </c>
      <c r="F2512" s="27">
        <v>7.6481307637086531E-3</v>
      </c>
    </row>
    <row r="2513" spans="2:6" x14ac:dyDescent="0.25">
      <c r="B2513" s="6" t="s">
        <v>45</v>
      </c>
      <c r="C2513" s="6">
        <v>1965</v>
      </c>
      <c r="D2513" s="6" t="s">
        <v>21</v>
      </c>
      <c r="E2513" s="6" t="s">
        <v>3</v>
      </c>
      <c r="F2513" s="27">
        <v>0</v>
      </c>
    </row>
    <row r="2514" spans="2:6" x14ac:dyDescent="0.25">
      <c r="B2514" s="6" t="s">
        <v>45</v>
      </c>
      <c r="C2514" s="6">
        <v>1965</v>
      </c>
      <c r="D2514" s="6" t="s">
        <v>22</v>
      </c>
      <c r="E2514" s="6" t="s">
        <v>3</v>
      </c>
      <c r="F2514" s="27">
        <v>0.11306532663316583</v>
      </c>
    </row>
    <row r="2515" spans="2:6" x14ac:dyDescent="0.25">
      <c r="B2515" s="6" t="s">
        <v>45</v>
      </c>
      <c r="C2515" s="6">
        <v>1965</v>
      </c>
      <c r="D2515" s="6" t="s">
        <v>23</v>
      </c>
      <c r="E2515" s="6" t="s">
        <v>3</v>
      </c>
      <c r="F2515" s="27">
        <v>0</v>
      </c>
    </row>
    <row r="2516" spans="2:6" x14ac:dyDescent="0.25">
      <c r="B2516" s="6" t="s">
        <v>45</v>
      </c>
      <c r="C2516" s="6">
        <v>1965</v>
      </c>
      <c r="D2516" s="6" t="s">
        <v>24</v>
      </c>
      <c r="E2516" s="6" t="s">
        <v>3</v>
      </c>
      <c r="F2516" s="27">
        <v>8.6062179027003152E-2</v>
      </c>
    </row>
    <row r="2517" spans="2:6" x14ac:dyDescent="0.25">
      <c r="B2517" s="6" t="s">
        <v>45</v>
      </c>
      <c r="C2517" s="6">
        <v>1965</v>
      </c>
      <c r="D2517" s="6" t="s">
        <v>25</v>
      </c>
      <c r="E2517" s="6" t="s">
        <v>3</v>
      </c>
      <c r="F2517" s="27">
        <v>9.5974377381412554E-2</v>
      </c>
    </row>
    <row r="2518" spans="2:6" x14ac:dyDescent="0.25">
      <c r="B2518" s="6" t="s">
        <v>45</v>
      </c>
      <c r="C2518" s="6">
        <v>1965</v>
      </c>
      <c r="D2518" s="6" t="s">
        <v>26</v>
      </c>
      <c r="E2518" s="6" t="s">
        <v>3</v>
      </c>
      <c r="F2518" s="27">
        <v>2.8825445910873045E-2</v>
      </c>
    </row>
    <row r="2519" spans="2:6" x14ac:dyDescent="0.25">
      <c r="B2519" s="6" t="s">
        <v>45</v>
      </c>
      <c r="C2519" s="6">
        <v>1965</v>
      </c>
      <c r="D2519" s="6" t="s">
        <v>27</v>
      </c>
      <c r="E2519" s="6" t="s">
        <v>3</v>
      </c>
      <c r="F2519" s="27">
        <v>0</v>
      </c>
    </row>
    <row r="2520" spans="2:6" x14ac:dyDescent="0.25">
      <c r="B2520" s="6" t="s">
        <v>45</v>
      </c>
      <c r="C2520" s="6">
        <v>1965</v>
      </c>
      <c r="D2520" s="6" t="s">
        <v>28</v>
      </c>
      <c r="E2520" s="6" t="s">
        <v>3</v>
      </c>
      <c r="F2520" s="27">
        <v>0</v>
      </c>
    </row>
    <row r="2521" spans="2:6" x14ac:dyDescent="0.25">
      <c r="B2521" s="6" t="s">
        <v>45</v>
      </c>
      <c r="C2521" s="6">
        <v>1965</v>
      </c>
      <c r="D2521" s="6" t="s">
        <v>29</v>
      </c>
      <c r="E2521" s="6" t="s">
        <v>3</v>
      </c>
      <c r="F2521" s="27">
        <v>3.3353581092274556E-2</v>
      </c>
    </row>
    <row r="2522" spans="2:6" x14ac:dyDescent="0.25">
      <c r="B2522" s="6" t="s">
        <v>45</v>
      </c>
      <c r="C2522" s="6">
        <v>1965</v>
      </c>
      <c r="D2522" s="6" t="s">
        <v>30</v>
      </c>
      <c r="E2522" s="6" t="s">
        <v>3</v>
      </c>
      <c r="F2522" s="27">
        <v>0</v>
      </c>
    </row>
    <row r="2523" spans="2:6" x14ac:dyDescent="0.25">
      <c r="B2523" s="6" t="s">
        <v>45</v>
      </c>
      <c r="C2523" s="6">
        <v>1965</v>
      </c>
      <c r="D2523" s="6" t="s">
        <v>31</v>
      </c>
      <c r="E2523" s="6" t="s">
        <v>3</v>
      </c>
      <c r="F2523" s="27">
        <v>0</v>
      </c>
    </row>
    <row r="2524" spans="2:6" x14ac:dyDescent="0.25">
      <c r="B2524" s="6" t="s">
        <v>45</v>
      </c>
      <c r="C2524" s="6">
        <v>1965</v>
      </c>
      <c r="D2524" s="6" t="s">
        <v>32</v>
      </c>
      <c r="E2524" s="6" t="s">
        <v>3</v>
      </c>
      <c r="F2524" s="27">
        <v>0</v>
      </c>
    </row>
    <row r="2525" spans="2:6" x14ac:dyDescent="0.25">
      <c r="B2525" s="6" t="s">
        <v>45</v>
      </c>
      <c r="C2525" s="6">
        <v>1965</v>
      </c>
      <c r="D2525" s="6" t="s">
        <v>7</v>
      </c>
      <c r="E2525" s="6" t="s">
        <v>4</v>
      </c>
      <c r="F2525" s="27">
        <v>6.8121455746177589E-2</v>
      </c>
    </row>
    <row r="2526" spans="2:6" x14ac:dyDescent="0.25">
      <c r="B2526" s="6" t="s">
        <v>45</v>
      </c>
      <c r="C2526" s="6">
        <v>1965</v>
      </c>
      <c r="D2526" s="6" t="s">
        <v>8</v>
      </c>
      <c r="E2526" s="6" t="s">
        <v>4</v>
      </c>
      <c r="F2526" s="27">
        <v>2.0027277295240831E-2</v>
      </c>
    </row>
    <row r="2527" spans="2:6" x14ac:dyDescent="0.25">
      <c r="B2527" s="6" t="s">
        <v>45</v>
      </c>
      <c r="C2527" s="6">
        <v>1965</v>
      </c>
      <c r="D2527" s="6" t="s">
        <v>9</v>
      </c>
      <c r="E2527" s="6" t="s">
        <v>4</v>
      </c>
      <c r="F2527" s="27">
        <v>7.4151173641518908E-2</v>
      </c>
    </row>
    <row r="2528" spans="2:6" x14ac:dyDescent="0.25">
      <c r="B2528" s="6" t="s">
        <v>45</v>
      </c>
      <c r="C2528" s="6">
        <v>1965</v>
      </c>
      <c r="D2528" s="6" t="s">
        <v>10</v>
      </c>
      <c r="E2528" s="6" t="s">
        <v>4</v>
      </c>
      <c r="F2528" s="27">
        <v>8.9799727227047585E-2</v>
      </c>
    </row>
    <row r="2529" spans="2:6" x14ac:dyDescent="0.25">
      <c r="B2529" s="6" t="s">
        <v>45</v>
      </c>
      <c r="C2529" s="6">
        <v>1965</v>
      </c>
      <c r="D2529" s="6" t="s">
        <v>11</v>
      </c>
      <c r="E2529" s="6" t="s">
        <v>4</v>
      </c>
      <c r="F2529" s="27">
        <v>1.9381236092168547E-2</v>
      </c>
    </row>
    <row r="2530" spans="2:6" x14ac:dyDescent="0.25">
      <c r="B2530" s="6" t="s">
        <v>45</v>
      </c>
      <c r="C2530" s="6">
        <v>1965</v>
      </c>
      <c r="D2530" s="6" t="s">
        <v>12</v>
      </c>
      <c r="E2530" s="6" t="s">
        <v>4</v>
      </c>
      <c r="F2530" s="27">
        <v>1.3566865264517981E-2</v>
      </c>
    </row>
    <row r="2531" spans="2:6" x14ac:dyDescent="0.25">
      <c r="B2531" s="6" t="s">
        <v>45</v>
      </c>
      <c r="C2531" s="6">
        <v>1965</v>
      </c>
      <c r="D2531" s="6" t="s">
        <v>13</v>
      </c>
      <c r="E2531" s="6" t="s">
        <v>4</v>
      </c>
      <c r="F2531" s="27">
        <v>3.1584236594645035E-3</v>
      </c>
    </row>
    <row r="2532" spans="2:6" x14ac:dyDescent="0.25">
      <c r="B2532" s="6" t="s">
        <v>45</v>
      </c>
      <c r="C2532" s="6">
        <v>1965</v>
      </c>
      <c r="D2532" s="6" t="s">
        <v>14</v>
      </c>
      <c r="E2532" s="6" t="s">
        <v>4</v>
      </c>
      <c r="F2532" s="27">
        <v>1.8986433134735484E-2</v>
      </c>
    </row>
    <row r="2533" spans="2:6" x14ac:dyDescent="0.25">
      <c r="B2533" s="6" t="s">
        <v>45</v>
      </c>
      <c r="C2533" s="6">
        <v>1965</v>
      </c>
      <c r="D2533" s="6" t="s">
        <v>15</v>
      </c>
      <c r="E2533" s="6" t="s">
        <v>4</v>
      </c>
      <c r="F2533" s="27">
        <v>0</v>
      </c>
    </row>
    <row r="2534" spans="2:6" x14ac:dyDescent="0.25">
      <c r="B2534" s="6" t="s">
        <v>45</v>
      </c>
      <c r="C2534" s="6">
        <v>1965</v>
      </c>
      <c r="D2534" s="6" t="s">
        <v>16</v>
      </c>
      <c r="E2534" s="6" t="s">
        <v>4</v>
      </c>
      <c r="F2534" s="27">
        <v>0.1279161582083124</v>
      </c>
    </row>
    <row r="2535" spans="2:6" x14ac:dyDescent="0.25">
      <c r="B2535" s="6" t="s">
        <v>45</v>
      </c>
      <c r="C2535" s="6">
        <v>1965</v>
      </c>
      <c r="D2535" s="6" t="s">
        <v>17</v>
      </c>
      <c r="E2535" s="6" t="s">
        <v>4</v>
      </c>
      <c r="F2535" s="27">
        <v>0.11363146938482521</v>
      </c>
    </row>
    <row r="2536" spans="2:6" x14ac:dyDescent="0.25">
      <c r="B2536" s="6" t="s">
        <v>45</v>
      </c>
      <c r="C2536" s="6">
        <v>1965</v>
      </c>
      <c r="D2536" s="6" t="s">
        <v>18</v>
      </c>
      <c r="E2536" s="6" t="s">
        <v>4</v>
      </c>
      <c r="F2536" s="27">
        <v>0.10674036321872084</v>
      </c>
    </row>
    <row r="2537" spans="2:6" x14ac:dyDescent="0.25">
      <c r="B2537" s="6" t="s">
        <v>45</v>
      </c>
      <c r="C2537" s="6">
        <v>1965</v>
      </c>
      <c r="D2537" s="6" t="s">
        <v>19</v>
      </c>
      <c r="E2537" s="6" t="s">
        <v>4</v>
      </c>
      <c r="F2537" s="27">
        <v>9.7013853994688107E-2</v>
      </c>
    </row>
    <row r="2538" spans="2:6" x14ac:dyDescent="0.25">
      <c r="B2538" s="6" t="s">
        <v>45</v>
      </c>
      <c r="C2538" s="6">
        <v>1965</v>
      </c>
      <c r="D2538" s="6" t="s">
        <v>20</v>
      </c>
      <c r="E2538" s="6" t="s">
        <v>4</v>
      </c>
      <c r="F2538" s="27">
        <v>1.6761180101930947E-2</v>
      </c>
    </row>
    <row r="2539" spans="2:6" x14ac:dyDescent="0.25">
      <c r="B2539" s="6" t="s">
        <v>45</v>
      </c>
      <c r="C2539" s="6">
        <v>1965</v>
      </c>
      <c r="D2539" s="6" t="s">
        <v>21</v>
      </c>
      <c r="E2539" s="6" t="s">
        <v>4</v>
      </c>
      <c r="F2539" s="27">
        <v>0</v>
      </c>
    </row>
    <row r="2540" spans="2:6" x14ac:dyDescent="0.25">
      <c r="B2540" s="6" t="s">
        <v>45</v>
      </c>
      <c r="C2540" s="6">
        <v>1965</v>
      </c>
      <c r="D2540" s="6" t="s">
        <v>22</v>
      </c>
      <c r="E2540" s="6" t="s">
        <v>4</v>
      </c>
      <c r="F2540" s="27">
        <v>1.467949178092025E-2</v>
      </c>
    </row>
    <row r="2541" spans="2:6" x14ac:dyDescent="0.25">
      <c r="B2541" s="6" t="s">
        <v>45</v>
      </c>
      <c r="C2541" s="6">
        <v>1965</v>
      </c>
      <c r="D2541" s="6" t="s">
        <v>23</v>
      </c>
      <c r="E2541" s="6" t="s">
        <v>4</v>
      </c>
      <c r="F2541" s="27">
        <v>0</v>
      </c>
    </row>
    <row r="2542" spans="2:6" x14ac:dyDescent="0.25">
      <c r="B2542" s="6" t="s">
        <v>45</v>
      </c>
      <c r="C2542" s="6">
        <v>1965</v>
      </c>
      <c r="D2542" s="6" t="s">
        <v>24</v>
      </c>
      <c r="E2542" s="6" t="s">
        <v>4</v>
      </c>
      <c r="F2542" s="27">
        <v>3.0076807120809707E-2</v>
      </c>
    </row>
    <row r="2543" spans="2:6" x14ac:dyDescent="0.25">
      <c r="B2543" s="6" t="s">
        <v>45</v>
      </c>
      <c r="C2543" s="6">
        <v>1965</v>
      </c>
      <c r="D2543" s="6" t="s">
        <v>25</v>
      </c>
      <c r="E2543" s="6" t="s">
        <v>4</v>
      </c>
      <c r="F2543" s="27">
        <v>0.10519704256693704</v>
      </c>
    </row>
    <row r="2544" spans="2:6" x14ac:dyDescent="0.25">
      <c r="B2544" s="6" t="s">
        <v>45</v>
      </c>
      <c r="C2544" s="6">
        <v>1965</v>
      </c>
      <c r="D2544" s="6" t="s">
        <v>26</v>
      </c>
      <c r="E2544" s="6" t="s">
        <v>4</v>
      </c>
      <c r="F2544" s="27">
        <v>5.3621419854999644E-2</v>
      </c>
    </row>
    <row r="2545" spans="2:6" x14ac:dyDescent="0.25">
      <c r="B2545" s="6" t="s">
        <v>45</v>
      </c>
      <c r="C2545" s="6">
        <v>1965</v>
      </c>
      <c r="D2545" s="6" t="s">
        <v>27</v>
      </c>
      <c r="E2545" s="6" t="s">
        <v>4</v>
      </c>
      <c r="F2545" s="27">
        <v>0</v>
      </c>
    </row>
    <row r="2546" spans="2:6" x14ac:dyDescent="0.25">
      <c r="B2546" s="6" t="s">
        <v>45</v>
      </c>
      <c r="C2546" s="6">
        <v>1965</v>
      </c>
      <c r="D2546" s="6" t="s">
        <v>28</v>
      </c>
      <c r="E2546" s="6" t="s">
        <v>4</v>
      </c>
      <c r="F2546" s="27">
        <v>1.3710429976311823E-2</v>
      </c>
    </row>
    <row r="2547" spans="2:6" x14ac:dyDescent="0.25">
      <c r="B2547" s="6" t="s">
        <v>45</v>
      </c>
      <c r="C2547" s="6">
        <v>1965</v>
      </c>
      <c r="D2547" s="6" t="s">
        <v>29</v>
      </c>
      <c r="E2547" s="6" t="s">
        <v>4</v>
      </c>
      <c r="F2547" s="27">
        <v>1.3459191730672601E-2</v>
      </c>
    </row>
    <row r="2548" spans="2:6" x14ac:dyDescent="0.25">
      <c r="B2548" s="6" t="s">
        <v>45</v>
      </c>
      <c r="C2548" s="6">
        <v>1965</v>
      </c>
      <c r="D2548" s="6" t="s">
        <v>30</v>
      </c>
      <c r="E2548" s="6" t="s">
        <v>4</v>
      </c>
      <c r="F2548" s="27">
        <v>0</v>
      </c>
    </row>
    <row r="2549" spans="2:6" x14ac:dyDescent="0.25">
      <c r="B2549" s="6" t="s">
        <v>45</v>
      </c>
      <c r="C2549" s="6">
        <v>1965</v>
      </c>
      <c r="D2549" s="6" t="s">
        <v>31</v>
      </c>
      <c r="E2549" s="6" t="s">
        <v>4</v>
      </c>
      <c r="F2549" s="27">
        <v>0</v>
      </c>
    </row>
    <row r="2550" spans="2:6" x14ac:dyDescent="0.25">
      <c r="B2550" s="6" t="s">
        <v>45</v>
      </c>
      <c r="C2550" s="6">
        <v>1965</v>
      </c>
      <c r="D2550" s="6" t="s">
        <v>32</v>
      </c>
      <c r="E2550" s="6" t="s">
        <v>4</v>
      </c>
      <c r="F2550" s="27">
        <v>0</v>
      </c>
    </row>
    <row r="2551" spans="2:6" x14ac:dyDescent="0.25">
      <c r="B2551" s="6" t="s">
        <v>45</v>
      </c>
      <c r="C2551" s="6">
        <v>1964</v>
      </c>
      <c r="D2551" s="6" t="s">
        <v>7</v>
      </c>
      <c r="E2551" s="6" t="s">
        <v>3</v>
      </c>
      <c r="F2551" s="27">
        <v>7.777383187052915E-2</v>
      </c>
    </row>
    <row r="2552" spans="2:6" x14ac:dyDescent="0.25">
      <c r="B2552" s="6" t="s">
        <v>45</v>
      </c>
      <c r="C2552" s="6">
        <v>1964</v>
      </c>
      <c r="D2552" s="6" t="s">
        <v>8</v>
      </c>
      <c r="E2552" s="6" t="s">
        <v>3</v>
      </c>
      <c r="F2552" s="27">
        <v>4.7917406524275785E-2</v>
      </c>
    </row>
    <row r="2553" spans="2:6" x14ac:dyDescent="0.25">
      <c r="B2553" s="6" t="s">
        <v>45</v>
      </c>
      <c r="C2553" s="6">
        <v>1964</v>
      </c>
      <c r="D2553" s="6" t="s">
        <v>9</v>
      </c>
      <c r="E2553" s="6" t="s">
        <v>3</v>
      </c>
      <c r="F2553" s="27">
        <v>5.7886459337425804E-2</v>
      </c>
    </row>
    <row r="2554" spans="2:6" x14ac:dyDescent="0.25">
      <c r="B2554" s="6" t="s">
        <v>45</v>
      </c>
      <c r="C2554" s="6">
        <v>1964</v>
      </c>
      <c r="D2554" s="6" t="s">
        <v>10</v>
      </c>
      <c r="E2554" s="6" t="s">
        <v>3</v>
      </c>
      <c r="F2554" s="27">
        <v>0.10679316117903709</v>
      </c>
    </row>
    <row r="2555" spans="2:6" x14ac:dyDescent="0.25">
      <c r="B2555" s="6" t="s">
        <v>45</v>
      </c>
      <c r="C2555" s="6">
        <v>1964</v>
      </c>
      <c r="D2555" s="6" t="s">
        <v>11</v>
      </c>
      <c r="E2555" s="6" t="s">
        <v>3</v>
      </c>
      <c r="F2555" s="27">
        <v>5.4538075186444119E-3</v>
      </c>
    </row>
    <row r="2556" spans="2:6" x14ac:dyDescent="0.25">
      <c r="B2556" s="6" t="s">
        <v>45</v>
      </c>
      <c r="C2556" s="6">
        <v>1964</v>
      </c>
      <c r="D2556" s="6" t="s">
        <v>12</v>
      </c>
      <c r="E2556" s="6" t="s">
        <v>3</v>
      </c>
      <c r="F2556" s="27">
        <v>2.4098219268428797E-3</v>
      </c>
    </row>
    <row r="2557" spans="2:6" x14ac:dyDescent="0.25">
      <c r="B2557" s="6" t="s">
        <v>45</v>
      </c>
      <c r="C2557" s="6">
        <v>1964</v>
      </c>
      <c r="D2557" s="6" t="s">
        <v>13</v>
      </c>
      <c r="E2557" s="6" t="s">
        <v>3</v>
      </c>
      <c r="F2557" s="27">
        <v>0.10045152452945057</v>
      </c>
    </row>
    <row r="2558" spans="2:6" x14ac:dyDescent="0.25">
      <c r="B2558" s="6" t="s">
        <v>45</v>
      </c>
      <c r="C2558" s="6">
        <v>1964</v>
      </c>
      <c r="D2558" s="6" t="s">
        <v>14</v>
      </c>
      <c r="E2558" s="6" t="s">
        <v>3</v>
      </c>
      <c r="F2558" s="27">
        <v>0</v>
      </c>
    </row>
    <row r="2559" spans="2:6" x14ac:dyDescent="0.25">
      <c r="B2559" s="6" t="s">
        <v>45</v>
      </c>
      <c r="C2559" s="6">
        <v>1964</v>
      </c>
      <c r="D2559" s="6" t="s">
        <v>15</v>
      </c>
      <c r="E2559" s="6" t="s">
        <v>3</v>
      </c>
      <c r="F2559" s="27">
        <v>1.5473593424991121E-2</v>
      </c>
    </row>
    <row r="2560" spans="2:6" x14ac:dyDescent="0.25">
      <c r="B2560" s="6" t="s">
        <v>45</v>
      </c>
      <c r="C2560" s="6">
        <v>1964</v>
      </c>
      <c r="D2560" s="6" t="s">
        <v>16</v>
      </c>
      <c r="E2560" s="6" t="s">
        <v>3</v>
      </c>
      <c r="F2560" s="27">
        <v>7.3207853482826851E-2</v>
      </c>
    </row>
    <row r="2561" spans="2:6" x14ac:dyDescent="0.25">
      <c r="B2561" s="6" t="s">
        <v>45</v>
      </c>
      <c r="C2561" s="6">
        <v>1964</v>
      </c>
      <c r="D2561" s="6" t="s">
        <v>17</v>
      </c>
      <c r="E2561" s="6" t="s">
        <v>3</v>
      </c>
      <c r="F2561" s="27">
        <v>2.0851301303840494E-2</v>
      </c>
    </row>
    <row r="2562" spans="2:6" x14ac:dyDescent="0.25">
      <c r="B2562" s="6" t="s">
        <v>45</v>
      </c>
      <c r="C2562" s="6">
        <v>1964</v>
      </c>
      <c r="D2562" s="6" t="s">
        <v>18</v>
      </c>
      <c r="E2562" s="6" t="s">
        <v>3</v>
      </c>
      <c r="F2562" s="27">
        <v>4.768910760489067E-3</v>
      </c>
    </row>
    <row r="2563" spans="2:6" x14ac:dyDescent="0.25">
      <c r="B2563" s="6" t="s">
        <v>45</v>
      </c>
      <c r="C2563" s="6">
        <v>1964</v>
      </c>
      <c r="D2563" s="6" t="s">
        <v>19</v>
      </c>
      <c r="E2563" s="6" t="s">
        <v>3</v>
      </c>
      <c r="F2563" s="27">
        <v>0.11836030642788291</v>
      </c>
    </row>
    <row r="2564" spans="2:6" x14ac:dyDescent="0.25">
      <c r="B2564" s="6" t="s">
        <v>45</v>
      </c>
      <c r="C2564" s="6">
        <v>1964</v>
      </c>
      <c r="D2564" s="6" t="s">
        <v>20</v>
      </c>
      <c r="E2564" s="6" t="s">
        <v>3</v>
      </c>
      <c r="F2564" s="27">
        <v>1.0324184465526864E-2</v>
      </c>
    </row>
    <row r="2565" spans="2:6" x14ac:dyDescent="0.25">
      <c r="B2565" s="6" t="s">
        <v>45</v>
      </c>
      <c r="C2565" s="6">
        <v>1964</v>
      </c>
      <c r="D2565" s="6" t="s">
        <v>21</v>
      </c>
      <c r="E2565" s="6" t="s">
        <v>3</v>
      </c>
      <c r="F2565" s="27">
        <v>0</v>
      </c>
    </row>
    <row r="2566" spans="2:6" x14ac:dyDescent="0.25">
      <c r="B2566" s="6" t="s">
        <v>45</v>
      </c>
      <c r="C2566" s="6">
        <v>1964</v>
      </c>
      <c r="D2566" s="6" t="s">
        <v>22</v>
      </c>
      <c r="E2566" s="6" t="s">
        <v>3</v>
      </c>
      <c r="F2566" s="27">
        <v>0.1103191111562072</v>
      </c>
    </row>
    <row r="2567" spans="2:6" x14ac:dyDescent="0.25">
      <c r="B2567" s="6" t="s">
        <v>45</v>
      </c>
      <c r="C2567" s="6">
        <v>1964</v>
      </c>
      <c r="D2567" s="6" t="s">
        <v>23</v>
      </c>
      <c r="E2567" s="6" t="s">
        <v>3</v>
      </c>
      <c r="F2567" s="27">
        <v>0</v>
      </c>
    </row>
    <row r="2568" spans="2:6" x14ac:dyDescent="0.25">
      <c r="B2568" s="6" t="s">
        <v>45</v>
      </c>
      <c r="C2568" s="6">
        <v>1964</v>
      </c>
      <c r="D2568" s="6" t="s">
        <v>24</v>
      </c>
      <c r="E2568" s="6" t="s">
        <v>3</v>
      </c>
      <c r="F2568" s="27">
        <v>8.4318400892902434E-2</v>
      </c>
    </row>
    <row r="2569" spans="2:6" x14ac:dyDescent="0.25">
      <c r="B2569" s="6" t="s">
        <v>45</v>
      </c>
      <c r="C2569" s="6">
        <v>1964</v>
      </c>
      <c r="D2569" s="6" t="s">
        <v>25</v>
      </c>
      <c r="E2569" s="6" t="s">
        <v>3</v>
      </c>
      <c r="F2569" s="27">
        <v>9.3577190401298763E-2</v>
      </c>
    </row>
    <row r="2570" spans="2:6" x14ac:dyDescent="0.25">
      <c r="B2570" s="6" t="s">
        <v>45</v>
      </c>
      <c r="C2570" s="6">
        <v>1964</v>
      </c>
      <c r="D2570" s="6" t="s">
        <v>26</v>
      </c>
      <c r="E2570" s="6" t="s">
        <v>3</v>
      </c>
      <c r="F2570" s="27">
        <v>3.0718887930597127E-2</v>
      </c>
    </row>
    <row r="2571" spans="2:6" x14ac:dyDescent="0.25">
      <c r="B2571" s="6" t="s">
        <v>45</v>
      </c>
      <c r="C2571" s="6">
        <v>1964</v>
      </c>
      <c r="D2571" s="6" t="s">
        <v>27</v>
      </c>
      <c r="E2571" s="6" t="s">
        <v>3</v>
      </c>
      <c r="F2571" s="27">
        <v>0</v>
      </c>
    </row>
    <row r="2572" spans="2:6" x14ac:dyDescent="0.25">
      <c r="B2572" s="6" t="s">
        <v>45</v>
      </c>
      <c r="C2572" s="6">
        <v>1964</v>
      </c>
      <c r="D2572" s="6" t="s">
        <v>28</v>
      </c>
      <c r="E2572" s="6" t="s">
        <v>3</v>
      </c>
      <c r="F2572" s="27">
        <v>1.750291715285881E-3</v>
      </c>
    </row>
    <row r="2573" spans="2:6" x14ac:dyDescent="0.25">
      <c r="B2573" s="6" t="s">
        <v>45</v>
      </c>
      <c r="C2573" s="6">
        <v>1964</v>
      </c>
      <c r="D2573" s="6" t="s">
        <v>29</v>
      </c>
      <c r="E2573" s="6" t="s">
        <v>3</v>
      </c>
      <c r="F2573" s="27">
        <v>3.7643955151945616E-2</v>
      </c>
    </row>
    <row r="2574" spans="2:6" x14ac:dyDescent="0.25">
      <c r="B2574" s="6" t="s">
        <v>45</v>
      </c>
      <c r="C2574" s="6">
        <v>1964</v>
      </c>
      <c r="D2574" s="6" t="s">
        <v>30</v>
      </c>
      <c r="E2574" s="6" t="s">
        <v>3</v>
      </c>
      <c r="F2574" s="27">
        <v>0</v>
      </c>
    </row>
    <row r="2575" spans="2:6" x14ac:dyDescent="0.25">
      <c r="B2575" s="6" t="s">
        <v>45</v>
      </c>
      <c r="C2575" s="6">
        <v>1964</v>
      </c>
      <c r="D2575" s="6" t="s">
        <v>31</v>
      </c>
      <c r="E2575" s="6" t="s">
        <v>3</v>
      </c>
      <c r="F2575" s="27">
        <v>0</v>
      </c>
    </row>
    <row r="2576" spans="2:6" x14ac:dyDescent="0.25">
      <c r="B2576" s="6" t="s">
        <v>45</v>
      </c>
      <c r="C2576" s="6">
        <v>1964</v>
      </c>
      <c r="D2576" s="6" t="s">
        <v>32</v>
      </c>
      <c r="E2576" s="6" t="s">
        <v>3</v>
      </c>
      <c r="F2576" s="27">
        <v>0</v>
      </c>
    </row>
    <row r="2577" spans="2:6" x14ac:dyDescent="0.25">
      <c r="B2577" s="6" t="s">
        <v>45</v>
      </c>
      <c r="C2577" s="6">
        <v>1964</v>
      </c>
      <c r="D2577" s="6" t="s">
        <v>7</v>
      </c>
      <c r="E2577" s="6" t="s">
        <v>4</v>
      </c>
      <c r="F2577" s="27">
        <v>5.8564480084133036E-2</v>
      </c>
    </row>
    <row r="2578" spans="2:6" x14ac:dyDescent="0.25">
      <c r="B2578" s="6" t="s">
        <v>45</v>
      </c>
      <c r="C2578" s="6">
        <v>1964</v>
      </c>
      <c r="D2578" s="6" t="s">
        <v>8</v>
      </c>
      <c r="E2578" s="6" t="s">
        <v>4</v>
      </c>
      <c r="F2578" s="27">
        <v>2.0080189299329566E-2</v>
      </c>
    </row>
    <row r="2579" spans="2:6" x14ac:dyDescent="0.25">
      <c r="B2579" s="6" t="s">
        <v>45</v>
      </c>
      <c r="C2579" s="6">
        <v>1964</v>
      </c>
      <c r="D2579" s="6" t="s">
        <v>9</v>
      </c>
      <c r="E2579" s="6" t="s">
        <v>4</v>
      </c>
      <c r="F2579" s="27">
        <v>7.8743262784277637E-2</v>
      </c>
    </row>
    <row r="2580" spans="2:6" x14ac:dyDescent="0.25">
      <c r="B2580" s="6" t="s">
        <v>45</v>
      </c>
      <c r="C2580" s="6">
        <v>1964</v>
      </c>
      <c r="D2580" s="6" t="s">
        <v>10</v>
      </c>
      <c r="E2580" s="6" t="s">
        <v>4</v>
      </c>
      <c r="F2580" s="27">
        <v>9.2283423162876299E-2</v>
      </c>
    </row>
    <row r="2581" spans="2:6" x14ac:dyDescent="0.25">
      <c r="B2581" s="6" t="s">
        <v>45</v>
      </c>
      <c r="C2581" s="6">
        <v>1964</v>
      </c>
      <c r="D2581" s="6" t="s">
        <v>11</v>
      </c>
      <c r="E2581" s="6" t="s">
        <v>4</v>
      </c>
      <c r="F2581" s="27">
        <v>1.9127119758117522E-2</v>
      </c>
    </row>
    <row r="2582" spans="2:6" x14ac:dyDescent="0.25">
      <c r="B2582" s="6" t="s">
        <v>45</v>
      </c>
      <c r="C2582" s="6">
        <v>1964</v>
      </c>
      <c r="D2582" s="6" t="s">
        <v>12</v>
      </c>
      <c r="E2582" s="6" t="s">
        <v>4</v>
      </c>
      <c r="F2582" s="27">
        <v>1.3638753779413698E-2</v>
      </c>
    </row>
    <row r="2583" spans="2:6" x14ac:dyDescent="0.25">
      <c r="B2583" s="6" t="s">
        <v>45</v>
      </c>
      <c r="C2583" s="6">
        <v>1964</v>
      </c>
      <c r="D2583" s="6" t="s">
        <v>13</v>
      </c>
      <c r="E2583" s="6" t="s">
        <v>4</v>
      </c>
      <c r="F2583" s="27">
        <v>4.4367030366767451E-3</v>
      </c>
    </row>
    <row r="2584" spans="2:6" x14ac:dyDescent="0.25">
      <c r="B2584" s="6" t="s">
        <v>45</v>
      </c>
      <c r="C2584" s="6">
        <v>1964</v>
      </c>
      <c r="D2584" s="6" t="s">
        <v>14</v>
      </c>
      <c r="E2584" s="6" t="s">
        <v>4</v>
      </c>
      <c r="F2584" s="27">
        <v>2.0080189299329566E-2</v>
      </c>
    </row>
    <row r="2585" spans="2:6" x14ac:dyDescent="0.25">
      <c r="B2585" s="6" t="s">
        <v>45</v>
      </c>
      <c r="C2585" s="6">
        <v>1964</v>
      </c>
      <c r="D2585" s="6" t="s">
        <v>15</v>
      </c>
      <c r="E2585" s="6" t="s">
        <v>4</v>
      </c>
      <c r="F2585" s="27">
        <v>0</v>
      </c>
    </row>
    <row r="2586" spans="2:6" x14ac:dyDescent="0.25">
      <c r="B2586" s="6" t="s">
        <v>45</v>
      </c>
      <c r="C2586" s="6">
        <v>1964</v>
      </c>
      <c r="D2586" s="6" t="s">
        <v>16</v>
      </c>
      <c r="E2586" s="6" t="s">
        <v>4</v>
      </c>
      <c r="F2586" s="27">
        <v>0.12981464440646773</v>
      </c>
    </row>
    <row r="2587" spans="2:6" x14ac:dyDescent="0.25">
      <c r="B2587" s="6" t="s">
        <v>45</v>
      </c>
      <c r="C2587" s="6">
        <v>1964</v>
      </c>
      <c r="D2587" s="6" t="s">
        <v>17</v>
      </c>
      <c r="E2587" s="6" t="s">
        <v>4</v>
      </c>
      <c r="F2587" s="27">
        <v>0.10855133429735769</v>
      </c>
    </row>
    <row r="2588" spans="2:6" x14ac:dyDescent="0.25">
      <c r="B2588" s="6" t="s">
        <v>45</v>
      </c>
      <c r="C2588" s="6">
        <v>1964</v>
      </c>
      <c r="D2588" s="6" t="s">
        <v>18</v>
      </c>
      <c r="E2588" s="6" t="s">
        <v>4</v>
      </c>
      <c r="F2588" s="27">
        <v>0.11449980281319837</v>
      </c>
    </row>
    <row r="2589" spans="2:6" x14ac:dyDescent="0.25">
      <c r="B2589" s="6" t="s">
        <v>45</v>
      </c>
      <c r="C2589" s="6">
        <v>1964</v>
      </c>
      <c r="D2589" s="6" t="s">
        <v>19</v>
      </c>
      <c r="E2589" s="6" t="s">
        <v>4</v>
      </c>
      <c r="F2589" s="27">
        <v>9.2513474431444725E-2</v>
      </c>
    </row>
    <row r="2590" spans="2:6" x14ac:dyDescent="0.25">
      <c r="B2590" s="6" t="s">
        <v>45</v>
      </c>
      <c r="C2590" s="6">
        <v>1964</v>
      </c>
      <c r="D2590" s="6" t="s">
        <v>20</v>
      </c>
      <c r="E2590" s="6" t="s">
        <v>4</v>
      </c>
      <c r="F2590" s="27">
        <v>1.3080057841461811E-2</v>
      </c>
    </row>
    <row r="2591" spans="2:6" x14ac:dyDescent="0.25">
      <c r="B2591" s="6" t="s">
        <v>45</v>
      </c>
      <c r="C2591" s="6">
        <v>1964</v>
      </c>
      <c r="D2591" s="6" t="s">
        <v>21</v>
      </c>
      <c r="E2591" s="6" t="s">
        <v>4</v>
      </c>
      <c r="F2591" s="27">
        <v>0</v>
      </c>
    </row>
    <row r="2592" spans="2:6" x14ac:dyDescent="0.25">
      <c r="B2592" s="6" t="s">
        <v>45</v>
      </c>
      <c r="C2592" s="6">
        <v>1964</v>
      </c>
      <c r="D2592" s="6" t="s">
        <v>22</v>
      </c>
      <c r="E2592" s="6" t="s">
        <v>4</v>
      </c>
      <c r="F2592" s="27">
        <v>2.4714079137636388E-2</v>
      </c>
    </row>
    <row r="2593" spans="2:6" x14ac:dyDescent="0.25">
      <c r="B2593" s="6" t="s">
        <v>45</v>
      </c>
      <c r="C2593" s="6">
        <v>1964</v>
      </c>
      <c r="D2593" s="6" t="s">
        <v>23</v>
      </c>
      <c r="E2593" s="6" t="s">
        <v>4</v>
      </c>
      <c r="F2593" s="27">
        <v>0</v>
      </c>
    </row>
    <row r="2594" spans="2:6" x14ac:dyDescent="0.25">
      <c r="B2594" s="6" t="s">
        <v>45</v>
      </c>
      <c r="C2594" s="6">
        <v>1964</v>
      </c>
      <c r="D2594" s="6" t="s">
        <v>24</v>
      </c>
      <c r="E2594" s="6" t="s">
        <v>4</v>
      </c>
      <c r="F2594" s="27">
        <v>3.145129485999737E-2</v>
      </c>
    </row>
    <row r="2595" spans="2:6" x14ac:dyDescent="0.25">
      <c r="B2595" s="6" t="s">
        <v>45</v>
      </c>
      <c r="C2595" s="6">
        <v>1964</v>
      </c>
      <c r="D2595" s="6" t="s">
        <v>25</v>
      </c>
      <c r="E2595" s="6" t="s">
        <v>4</v>
      </c>
      <c r="F2595" s="27">
        <v>0.10293151045090049</v>
      </c>
    </row>
    <row r="2596" spans="2:6" x14ac:dyDescent="0.25">
      <c r="B2596" s="6" t="s">
        <v>45</v>
      </c>
      <c r="C2596" s="6">
        <v>1964</v>
      </c>
      <c r="D2596" s="6" t="s">
        <v>26</v>
      </c>
      <c r="E2596" s="6" t="s">
        <v>4</v>
      </c>
      <c r="F2596" s="27">
        <v>4.5747337978177996E-2</v>
      </c>
    </row>
    <row r="2597" spans="2:6" x14ac:dyDescent="0.25">
      <c r="B2597" s="6" t="s">
        <v>45</v>
      </c>
      <c r="C2597" s="6">
        <v>1964</v>
      </c>
      <c r="D2597" s="6" t="s">
        <v>27</v>
      </c>
      <c r="E2597" s="6" t="s">
        <v>4</v>
      </c>
      <c r="F2597" s="27">
        <v>0</v>
      </c>
    </row>
    <row r="2598" spans="2:6" x14ac:dyDescent="0.25">
      <c r="B2598" s="6" t="s">
        <v>45</v>
      </c>
      <c r="C2598" s="6">
        <v>1964</v>
      </c>
      <c r="D2598" s="6" t="s">
        <v>28</v>
      </c>
      <c r="E2598" s="6" t="s">
        <v>4</v>
      </c>
      <c r="F2598" s="27">
        <v>1.6235046667543052E-2</v>
      </c>
    </row>
    <row r="2599" spans="2:6" x14ac:dyDescent="0.25">
      <c r="B2599" s="6" t="s">
        <v>45</v>
      </c>
      <c r="C2599" s="6">
        <v>1964</v>
      </c>
      <c r="D2599" s="6" t="s">
        <v>29</v>
      </c>
      <c r="E2599" s="6" t="s">
        <v>4</v>
      </c>
      <c r="F2599" s="27">
        <v>1.3507295911660312E-2</v>
      </c>
    </row>
    <row r="2600" spans="2:6" x14ac:dyDescent="0.25">
      <c r="B2600" s="6" t="s">
        <v>45</v>
      </c>
      <c r="C2600" s="6">
        <v>1964</v>
      </c>
      <c r="D2600" s="6" t="s">
        <v>30</v>
      </c>
      <c r="E2600" s="6" t="s">
        <v>4</v>
      </c>
      <c r="F2600" s="27">
        <v>0</v>
      </c>
    </row>
    <row r="2601" spans="2:6" x14ac:dyDescent="0.25">
      <c r="B2601" s="6" t="s">
        <v>45</v>
      </c>
      <c r="C2601" s="6">
        <v>1964</v>
      </c>
      <c r="D2601" s="6" t="s">
        <v>31</v>
      </c>
      <c r="E2601" s="6" t="s">
        <v>4</v>
      </c>
      <c r="F2601" s="27">
        <v>0</v>
      </c>
    </row>
    <row r="2602" spans="2:6" x14ac:dyDescent="0.25">
      <c r="B2602" s="6" t="s">
        <v>45</v>
      </c>
      <c r="C2602" s="6">
        <v>1964</v>
      </c>
      <c r="D2602" s="6" t="s">
        <v>32</v>
      </c>
      <c r="E2602" s="6" t="s">
        <v>4</v>
      </c>
      <c r="F2602" s="27">
        <v>0</v>
      </c>
    </row>
    <row r="2603" spans="2:6" x14ac:dyDescent="0.25">
      <c r="B2603" s="6" t="s">
        <v>45</v>
      </c>
      <c r="C2603" s="6">
        <v>1963</v>
      </c>
      <c r="D2603" s="6" t="s">
        <v>7</v>
      </c>
      <c r="E2603" s="6" t="s">
        <v>3</v>
      </c>
      <c r="F2603" s="27">
        <v>7.3817018422003194E-2</v>
      </c>
    </row>
    <row r="2604" spans="2:6" x14ac:dyDescent="0.25">
      <c r="B2604" s="6" t="s">
        <v>45</v>
      </c>
      <c r="C2604" s="6">
        <v>1963</v>
      </c>
      <c r="D2604" s="6" t="s">
        <v>8</v>
      </c>
      <c r="E2604" s="6" t="s">
        <v>3</v>
      </c>
      <c r="F2604" s="27">
        <v>5.3588936477630425E-2</v>
      </c>
    </row>
    <row r="2605" spans="2:6" x14ac:dyDescent="0.25">
      <c r="B2605" s="6" t="s">
        <v>45</v>
      </c>
      <c r="C2605" s="6">
        <v>1963</v>
      </c>
      <c r="D2605" s="6" t="s">
        <v>9</v>
      </c>
      <c r="E2605" s="6" t="s">
        <v>3</v>
      </c>
      <c r="F2605" s="27">
        <v>5.0079983487280044E-2</v>
      </c>
    </row>
    <row r="2606" spans="2:6" x14ac:dyDescent="0.25">
      <c r="B2606" s="6" t="s">
        <v>45</v>
      </c>
      <c r="C2606" s="6">
        <v>1963</v>
      </c>
      <c r="D2606" s="6" t="s">
        <v>10</v>
      </c>
      <c r="E2606" s="6" t="s">
        <v>3</v>
      </c>
      <c r="F2606" s="27">
        <v>0.10328190309097476</v>
      </c>
    </row>
    <row r="2607" spans="2:6" x14ac:dyDescent="0.25">
      <c r="B2607" s="6" t="s">
        <v>45</v>
      </c>
      <c r="C2607" s="6">
        <v>1963</v>
      </c>
      <c r="D2607" s="6" t="s">
        <v>11</v>
      </c>
      <c r="E2607" s="6" t="s">
        <v>3</v>
      </c>
      <c r="F2607" s="27">
        <v>5.3408328603127093E-3</v>
      </c>
    </row>
    <row r="2608" spans="2:6" x14ac:dyDescent="0.25">
      <c r="B2608" s="6" t="s">
        <v>45</v>
      </c>
      <c r="C2608" s="6">
        <v>1963</v>
      </c>
      <c r="D2608" s="6" t="s">
        <v>12</v>
      </c>
      <c r="E2608" s="6" t="s">
        <v>3</v>
      </c>
      <c r="F2608" s="27">
        <v>2.0640899943237525E-3</v>
      </c>
    </row>
    <row r="2609" spans="2:6" x14ac:dyDescent="0.25">
      <c r="B2609" s="6" t="s">
        <v>45</v>
      </c>
      <c r="C2609" s="6">
        <v>1963</v>
      </c>
      <c r="D2609" s="6" t="s">
        <v>13</v>
      </c>
      <c r="E2609" s="6" t="s">
        <v>3</v>
      </c>
      <c r="F2609" s="27">
        <v>0.11458279580989732</v>
      </c>
    </row>
    <row r="2610" spans="2:6" x14ac:dyDescent="0.25">
      <c r="B2610" s="6" t="s">
        <v>45</v>
      </c>
      <c r="C2610" s="6">
        <v>1963</v>
      </c>
      <c r="D2610" s="6" t="s">
        <v>14</v>
      </c>
      <c r="E2610" s="6" t="s">
        <v>3</v>
      </c>
      <c r="F2610" s="27">
        <v>0</v>
      </c>
    </row>
    <row r="2611" spans="2:6" x14ac:dyDescent="0.25">
      <c r="B2611" s="6" t="s">
        <v>45</v>
      </c>
      <c r="C2611" s="6">
        <v>1963</v>
      </c>
      <c r="D2611" s="6" t="s">
        <v>15</v>
      </c>
      <c r="E2611" s="6" t="s">
        <v>3</v>
      </c>
      <c r="F2611" s="27">
        <v>1.5816089581505755E-2</v>
      </c>
    </row>
    <row r="2612" spans="2:6" x14ac:dyDescent="0.25">
      <c r="B2612" s="6" t="s">
        <v>45</v>
      </c>
      <c r="C2612" s="6">
        <v>1963</v>
      </c>
      <c r="D2612" s="6" t="s">
        <v>16</v>
      </c>
      <c r="E2612" s="6" t="s">
        <v>3</v>
      </c>
      <c r="F2612" s="27">
        <v>7.164972392796326E-2</v>
      </c>
    </row>
    <row r="2613" spans="2:6" x14ac:dyDescent="0.25">
      <c r="B2613" s="6" t="s">
        <v>45</v>
      </c>
      <c r="C2613" s="6">
        <v>1963</v>
      </c>
      <c r="D2613" s="6" t="s">
        <v>17</v>
      </c>
      <c r="E2613" s="6" t="s">
        <v>3</v>
      </c>
      <c r="F2613" s="27">
        <v>2.0847308942669899E-2</v>
      </c>
    </row>
    <row r="2614" spans="2:6" x14ac:dyDescent="0.25">
      <c r="B2614" s="6" t="s">
        <v>45</v>
      </c>
      <c r="C2614" s="6">
        <v>1963</v>
      </c>
      <c r="D2614" s="6" t="s">
        <v>18</v>
      </c>
      <c r="E2614" s="6" t="s">
        <v>3</v>
      </c>
      <c r="F2614" s="27">
        <v>3.2509417410599103E-3</v>
      </c>
    </row>
    <row r="2615" spans="2:6" x14ac:dyDescent="0.25">
      <c r="B2615" s="6" t="s">
        <v>45</v>
      </c>
      <c r="C2615" s="6">
        <v>1963</v>
      </c>
      <c r="D2615" s="6" t="s">
        <v>19</v>
      </c>
      <c r="E2615" s="6" t="s">
        <v>3</v>
      </c>
      <c r="F2615" s="27">
        <v>0.1218329119149595</v>
      </c>
    </row>
    <row r="2616" spans="2:6" x14ac:dyDescent="0.25">
      <c r="B2616" s="6" t="s">
        <v>45</v>
      </c>
      <c r="C2616" s="6">
        <v>1963</v>
      </c>
      <c r="D2616" s="6" t="s">
        <v>20</v>
      </c>
      <c r="E2616" s="6" t="s">
        <v>3</v>
      </c>
      <c r="F2616" s="27">
        <v>1.393260746168533E-2</v>
      </c>
    </row>
    <row r="2617" spans="2:6" x14ac:dyDescent="0.25">
      <c r="B2617" s="6" t="s">
        <v>45</v>
      </c>
      <c r="C2617" s="6">
        <v>1963</v>
      </c>
      <c r="D2617" s="6" t="s">
        <v>21</v>
      </c>
      <c r="E2617" s="6" t="s">
        <v>3</v>
      </c>
      <c r="F2617" s="27">
        <v>0</v>
      </c>
    </row>
    <row r="2618" spans="2:6" x14ac:dyDescent="0.25">
      <c r="B2618" s="6" t="s">
        <v>45</v>
      </c>
      <c r="C2618" s="6">
        <v>1963</v>
      </c>
      <c r="D2618" s="6" t="s">
        <v>22</v>
      </c>
      <c r="E2618" s="6" t="s">
        <v>3</v>
      </c>
      <c r="F2618" s="27">
        <v>0.11135765519376645</v>
      </c>
    </row>
    <row r="2619" spans="2:6" x14ac:dyDescent="0.25">
      <c r="B2619" s="6" t="s">
        <v>45</v>
      </c>
      <c r="C2619" s="6">
        <v>1963</v>
      </c>
      <c r="D2619" s="6" t="s">
        <v>23</v>
      </c>
      <c r="E2619" s="6" t="s">
        <v>3</v>
      </c>
      <c r="F2619" s="27">
        <v>0</v>
      </c>
    </row>
    <row r="2620" spans="2:6" x14ac:dyDescent="0.25">
      <c r="B2620" s="6" t="s">
        <v>45</v>
      </c>
      <c r="C2620" s="6">
        <v>1963</v>
      </c>
      <c r="D2620" s="6" t="s">
        <v>24</v>
      </c>
      <c r="E2620" s="6" t="s">
        <v>3</v>
      </c>
      <c r="F2620" s="27">
        <v>8.4963104391351463E-2</v>
      </c>
    </row>
    <row r="2621" spans="2:6" x14ac:dyDescent="0.25">
      <c r="B2621" s="6" t="s">
        <v>45</v>
      </c>
      <c r="C2621" s="6">
        <v>1963</v>
      </c>
      <c r="D2621" s="6" t="s">
        <v>25</v>
      </c>
      <c r="E2621" s="6" t="s">
        <v>3</v>
      </c>
      <c r="F2621" s="27">
        <v>8.9220290004644209E-2</v>
      </c>
    </row>
    <row r="2622" spans="2:6" x14ac:dyDescent="0.25">
      <c r="B2622" s="6" t="s">
        <v>45</v>
      </c>
      <c r="C2622" s="6">
        <v>1963</v>
      </c>
      <c r="D2622" s="6" t="s">
        <v>26</v>
      </c>
      <c r="E2622" s="6" t="s">
        <v>3</v>
      </c>
      <c r="F2622" s="27">
        <v>2.8200629547448269E-2</v>
      </c>
    </row>
    <row r="2623" spans="2:6" x14ac:dyDescent="0.25">
      <c r="B2623" s="6" t="s">
        <v>45</v>
      </c>
      <c r="C2623" s="6">
        <v>1963</v>
      </c>
      <c r="D2623" s="6" t="s">
        <v>27</v>
      </c>
      <c r="E2623" s="6" t="s">
        <v>3</v>
      </c>
      <c r="F2623" s="27">
        <v>0</v>
      </c>
    </row>
    <row r="2624" spans="2:6" x14ac:dyDescent="0.25">
      <c r="B2624" s="6" t="s">
        <v>45</v>
      </c>
      <c r="C2624" s="6">
        <v>1963</v>
      </c>
      <c r="D2624" s="6" t="s">
        <v>28</v>
      </c>
      <c r="E2624" s="6" t="s">
        <v>3</v>
      </c>
      <c r="F2624" s="27">
        <v>0</v>
      </c>
    </row>
    <row r="2625" spans="2:6" x14ac:dyDescent="0.25">
      <c r="B2625" s="6" t="s">
        <v>45</v>
      </c>
      <c r="C2625" s="6">
        <v>1963</v>
      </c>
      <c r="D2625" s="6" t="s">
        <v>29</v>
      </c>
      <c r="E2625" s="6" t="s">
        <v>3</v>
      </c>
      <c r="F2625" s="27">
        <v>3.6173177150523761E-2</v>
      </c>
    </row>
    <row r="2626" spans="2:6" x14ac:dyDescent="0.25">
      <c r="B2626" s="6" t="s">
        <v>45</v>
      </c>
      <c r="C2626" s="6">
        <v>1963</v>
      </c>
      <c r="D2626" s="6" t="s">
        <v>30</v>
      </c>
      <c r="E2626" s="6" t="s">
        <v>3</v>
      </c>
      <c r="F2626" s="27">
        <v>0</v>
      </c>
    </row>
    <row r="2627" spans="2:6" x14ac:dyDescent="0.25">
      <c r="B2627" s="6" t="s">
        <v>45</v>
      </c>
      <c r="C2627" s="6">
        <v>1963</v>
      </c>
      <c r="D2627" s="6" t="s">
        <v>31</v>
      </c>
      <c r="E2627" s="6" t="s">
        <v>3</v>
      </c>
      <c r="F2627" s="27">
        <v>0</v>
      </c>
    </row>
    <row r="2628" spans="2:6" x14ac:dyDescent="0.25">
      <c r="B2628" s="6" t="s">
        <v>45</v>
      </c>
      <c r="C2628" s="6">
        <v>1963</v>
      </c>
      <c r="D2628" s="6" t="s">
        <v>32</v>
      </c>
      <c r="E2628" s="6" t="s">
        <v>3</v>
      </c>
      <c r="F2628" s="27">
        <v>0</v>
      </c>
    </row>
    <row r="2629" spans="2:6" x14ac:dyDescent="0.25">
      <c r="B2629" s="6" t="s">
        <v>45</v>
      </c>
      <c r="C2629" s="6">
        <v>1963</v>
      </c>
      <c r="D2629" s="6" t="s">
        <v>7</v>
      </c>
      <c r="E2629" s="6" t="s">
        <v>4</v>
      </c>
      <c r="F2629" s="27">
        <v>6.1929940515532057E-2</v>
      </c>
    </row>
    <row r="2630" spans="2:6" x14ac:dyDescent="0.25">
      <c r="B2630" s="6" t="s">
        <v>45</v>
      </c>
      <c r="C2630" s="6">
        <v>1963</v>
      </c>
      <c r="D2630" s="6" t="s">
        <v>8</v>
      </c>
      <c r="E2630" s="6" t="s">
        <v>4</v>
      </c>
      <c r="F2630" s="27">
        <v>2.0819563780568408E-2</v>
      </c>
    </row>
    <row r="2631" spans="2:6" x14ac:dyDescent="0.25">
      <c r="B2631" s="6" t="s">
        <v>45</v>
      </c>
      <c r="C2631" s="6">
        <v>1963</v>
      </c>
      <c r="D2631" s="6" t="s">
        <v>9</v>
      </c>
      <c r="E2631" s="6" t="s">
        <v>4</v>
      </c>
      <c r="F2631" s="27">
        <v>7.4487772637144747E-2</v>
      </c>
    </row>
    <row r="2632" spans="2:6" x14ac:dyDescent="0.25">
      <c r="B2632" s="6" t="s">
        <v>45</v>
      </c>
      <c r="C2632" s="6">
        <v>1963</v>
      </c>
      <c r="D2632" s="6" t="s">
        <v>10</v>
      </c>
      <c r="E2632" s="6" t="s">
        <v>4</v>
      </c>
      <c r="F2632" s="27">
        <v>9.5109054857898209E-2</v>
      </c>
    </row>
    <row r="2633" spans="2:6" x14ac:dyDescent="0.25">
      <c r="B2633" s="6" t="s">
        <v>45</v>
      </c>
      <c r="C2633" s="6">
        <v>1963</v>
      </c>
      <c r="D2633" s="6" t="s">
        <v>11</v>
      </c>
      <c r="E2633" s="6" t="s">
        <v>4</v>
      </c>
      <c r="F2633" s="27">
        <v>1.9695968274950428E-2</v>
      </c>
    </row>
    <row r="2634" spans="2:6" x14ac:dyDescent="0.25">
      <c r="B2634" s="6" t="s">
        <v>45</v>
      </c>
      <c r="C2634" s="6">
        <v>1963</v>
      </c>
      <c r="D2634" s="6" t="s">
        <v>12</v>
      </c>
      <c r="E2634" s="6" t="s">
        <v>4</v>
      </c>
      <c r="F2634" s="27">
        <v>1.3384005287508261E-2</v>
      </c>
    </row>
    <row r="2635" spans="2:6" x14ac:dyDescent="0.25">
      <c r="B2635" s="6" t="s">
        <v>45</v>
      </c>
      <c r="C2635" s="6">
        <v>1963</v>
      </c>
      <c r="D2635" s="6" t="s">
        <v>13</v>
      </c>
      <c r="E2635" s="6" t="s">
        <v>4</v>
      </c>
      <c r="F2635" s="27">
        <v>4.2630535360211504E-3</v>
      </c>
    </row>
    <row r="2636" spans="2:6" x14ac:dyDescent="0.25">
      <c r="B2636" s="6" t="s">
        <v>45</v>
      </c>
      <c r="C2636" s="6">
        <v>1963</v>
      </c>
      <c r="D2636" s="6" t="s">
        <v>14</v>
      </c>
      <c r="E2636" s="6" t="s">
        <v>4</v>
      </c>
      <c r="F2636" s="27">
        <v>1.923331130204891E-2</v>
      </c>
    </row>
    <row r="2637" spans="2:6" x14ac:dyDescent="0.25">
      <c r="B2637" s="6" t="s">
        <v>45</v>
      </c>
      <c r="C2637" s="6">
        <v>1963</v>
      </c>
      <c r="D2637" s="6" t="s">
        <v>15</v>
      </c>
      <c r="E2637" s="6" t="s">
        <v>4</v>
      </c>
      <c r="F2637" s="27">
        <v>0</v>
      </c>
    </row>
    <row r="2638" spans="2:6" x14ac:dyDescent="0.25">
      <c r="B2638" s="6" t="s">
        <v>45</v>
      </c>
      <c r="C2638" s="6">
        <v>1963</v>
      </c>
      <c r="D2638" s="6" t="s">
        <v>16</v>
      </c>
      <c r="E2638" s="6" t="s">
        <v>4</v>
      </c>
      <c r="F2638" s="27">
        <v>0.13565763384005289</v>
      </c>
    </row>
    <row r="2639" spans="2:6" x14ac:dyDescent="0.25">
      <c r="B2639" s="6" t="s">
        <v>45</v>
      </c>
      <c r="C2639" s="6">
        <v>1963</v>
      </c>
      <c r="D2639" s="6" t="s">
        <v>17</v>
      </c>
      <c r="E2639" s="6" t="s">
        <v>4</v>
      </c>
      <c r="F2639" s="27">
        <v>0.10710508922670192</v>
      </c>
    </row>
    <row r="2640" spans="2:6" x14ac:dyDescent="0.25">
      <c r="B2640" s="6" t="s">
        <v>45</v>
      </c>
      <c r="C2640" s="6">
        <v>1963</v>
      </c>
      <c r="D2640" s="6" t="s">
        <v>18</v>
      </c>
      <c r="E2640" s="6" t="s">
        <v>4</v>
      </c>
      <c r="F2640" s="27">
        <v>0.11047587574355584</v>
      </c>
    </row>
    <row r="2641" spans="2:6" x14ac:dyDescent="0.25">
      <c r="B2641" s="6" t="s">
        <v>45</v>
      </c>
      <c r="C2641" s="6">
        <v>1963</v>
      </c>
      <c r="D2641" s="6" t="s">
        <v>19</v>
      </c>
      <c r="E2641" s="6" t="s">
        <v>4</v>
      </c>
      <c r="F2641" s="27">
        <v>8.5558493060145402E-2</v>
      </c>
    </row>
    <row r="2642" spans="2:6" x14ac:dyDescent="0.25">
      <c r="B2642" s="6" t="s">
        <v>45</v>
      </c>
      <c r="C2642" s="6">
        <v>1963</v>
      </c>
      <c r="D2642" s="6" t="s">
        <v>20</v>
      </c>
      <c r="E2642" s="6" t="s">
        <v>4</v>
      </c>
      <c r="F2642" s="27">
        <v>6.840713813615334E-3</v>
      </c>
    </row>
    <row r="2643" spans="2:6" x14ac:dyDescent="0.25">
      <c r="B2643" s="6" t="s">
        <v>45</v>
      </c>
      <c r="C2643" s="6">
        <v>1963</v>
      </c>
      <c r="D2643" s="6" t="s">
        <v>21</v>
      </c>
      <c r="E2643" s="6" t="s">
        <v>4</v>
      </c>
      <c r="F2643" s="27">
        <v>0</v>
      </c>
    </row>
    <row r="2644" spans="2:6" x14ac:dyDescent="0.25">
      <c r="B2644" s="6" t="s">
        <v>45</v>
      </c>
      <c r="C2644" s="6">
        <v>1963</v>
      </c>
      <c r="D2644" s="6" t="s">
        <v>22</v>
      </c>
      <c r="E2644" s="6" t="s">
        <v>4</v>
      </c>
      <c r="F2644" s="27">
        <v>2.2108393919365497E-2</v>
      </c>
    </row>
    <row r="2645" spans="2:6" x14ac:dyDescent="0.25">
      <c r="B2645" s="6" t="s">
        <v>45</v>
      </c>
      <c r="C2645" s="6">
        <v>1963</v>
      </c>
      <c r="D2645" s="6" t="s">
        <v>23</v>
      </c>
      <c r="E2645" s="6" t="s">
        <v>4</v>
      </c>
      <c r="F2645" s="27">
        <v>0</v>
      </c>
    </row>
    <row r="2646" spans="2:6" x14ac:dyDescent="0.25">
      <c r="B2646" s="6" t="s">
        <v>45</v>
      </c>
      <c r="C2646" s="6">
        <v>1963</v>
      </c>
      <c r="D2646" s="6" t="s">
        <v>24</v>
      </c>
      <c r="E2646" s="6" t="s">
        <v>4</v>
      </c>
      <c r="F2646" s="27">
        <v>3.5261070720422998E-2</v>
      </c>
    </row>
    <row r="2647" spans="2:6" x14ac:dyDescent="0.25">
      <c r="B2647" s="6" t="s">
        <v>45</v>
      </c>
      <c r="C2647" s="6">
        <v>1963</v>
      </c>
      <c r="D2647" s="6" t="s">
        <v>25</v>
      </c>
      <c r="E2647" s="6" t="s">
        <v>4</v>
      </c>
      <c r="F2647" s="27">
        <v>0.10723727693324521</v>
      </c>
    </row>
    <row r="2648" spans="2:6" x14ac:dyDescent="0.25">
      <c r="B2648" s="6" t="s">
        <v>45</v>
      </c>
      <c r="C2648" s="6">
        <v>1963</v>
      </c>
      <c r="D2648" s="6" t="s">
        <v>26</v>
      </c>
      <c r="E2648" s="6" t="s">
        <v>4</v>
      </c>
      <c r="F2648" s="27">
        <v>4.7951090548578983E-2</v>
      </c>
    </row>
    <row r="2649" spans="2:6" x14ac:dyDescent="0.25">
      <c r="B2649" s="6" t="s">
        <v>45</v>
      </c>
      <c r="C2649" s="6">
        <v>1963</v>
      </c>
      <c r="D2649" s="6" t="s">
        <v>27</v>
      </c>
      <c r="E2649" s="6" t="s">
        <v>4</v>
      </c>
      <c r="F2649" s="27">
        <v>0</v>
      </c>
    </row>
    <row r="2650" spans="2:6" x14ac:dyDescent="0.25">
      <c r="B2650" s="6" t="s">
        <v>45</v>
      </c>
      <c r="C2650" s="6">
        <v>1963</v>
      </c>
      <c r="D2650" s="6" t="s">
        <v>28</v>
      </c>
      <c r="E2650" s="6" t="s">
        <v>4</v>
      </c>
      <c r="F2650" s="27">
        <v>1.4937210839391937E-2</v>
      </c>
    </row>
    <row r="2651" spans="2:6" x14ac:dyDescent="0.25">
      <c r="B2651" s="6" t="s">
        <v>45</v>
      </c>
      <c r="C2651" s="6">
        <v>1963</v>
      </c>
      <c r="D2651" s="6" t="s">
        <v>29</v>
      </c>
      <c r="E2651" s="6" t="s">
        <v>4</v>
      </c>
      <c r="F2651" s="27">
        <v>1.5135492399206875E-2</v>
      </c>
    </row>
    <row r="2652" spans="2:6" x14ac:dyDescent="0.25">
      <c r="B2652" s="6" t="s">
        <v>45</v>
      </c>
      <c r="C2652" s="6">
        <v>1963</v>
      </c>
      <c r="D2652" s="6" t="s">
        <v>30</v>
      </c>
      <c r="E2652" s="6" t="s">
        <v>4</v>
      </c>
      <c r="F2652" s="27">
        <v>0</v>
      </c>
    </row>
    <row r="2653" spans="2:6" x14ac:dyDescent="0.25">
      <c r="B2653" s="6" t="s">
        <v>45</v>
      </c>
      <c r="C2653" s="6">
        <v>1963</v>
      </c>
      <c r="D2653" s="6" t="s">
        <v>31</v>
      </c>
      <c r="E2653" s="6" t="s">
        <v>4</v>
      </c>
      <c r="F2653" s="27">
        <v>2.8089887640449437E-3</v>
      </c>
    </row>
    <row r="2654" spans="2:6" x14ac:dyDescent="0.25">
      <c r="B2654" s="6" t="s">
        <v>45</v>
      </c>
      <c r="C2654" s="6">
        <v>1963</v>
      </c>
      <c r="D2654" s="6" t="s">
        <v>32</v>
      </c>
      <c r="E2654" s="6" t="s">
        <v>4</v>
      </c>
      <c r="F2654" s="27">
        <v>0</v>
      </c>
    </row>
    <row r="2655" spans="2:6" x14ac:dyDescent="0.25">
      <c r="B2655" s="6" t="s">
        <v>45</v>
      </c>
      <c r="C2655" s="6">
        <v>1962</v>
      </c>
      <c r="D2655" s="6" t="s">
        <v>7</v>
      </c>
      <c r="E2655" s="6" t="s">
        <v>3</v>
      </c>
      <c r="F2655" s="27">
        <v>7.1859599718394854E-2</v>
      </c>
    </row>
    <row r="2656" spans="2:6" x14ac:dyDescent="0.25">
      <c r="B2656" s="6" t="s">
        <v>45</v>
      </c>
      <c r="C2656" s="6">
        <v>1962</v>
      </c>
      <c r="D2656" s="6" t="s">
        <v>8</v>
      </c>
      <c r="E2656" s="6" t="s">
        <v>3</v>
      </c>
      <c r="F2656" s="27">
        <v>4.8752891481444231E-2</v>
      </c>
    </row>
    <row r="2657" spans="2:6" x14ac:dyDescent="0.25">
      <c r="B2657" s="6" t="s">
        <v>45</v>
      </c>
      <c r="C2657" s="6">
        <v>1962</v>
      </c>
      <c r="D2657" s="6" t="s">
        <v>9</v>
      </c>
      <c r="E2657" s="6" t="s">
        <v>3</v>
      </c>
      <c r="F2657" s="27">
        <v>5.0060343960575279E-2</v>
      </c>
    </row>
    <row r="2658" spans="2:6" x14ac:dyDescent="0.25">
      <c r="B2658" s="6" t="s">
        <v>45</v>
      </c>
      <c r="C2658" s="6">
        <v>1962</v>
      </c>
      <c r="D2658" s="6" t="s">
        <v>10</v>
      </c>
      <c r="E2658" s="6" t="s">
        <v>3</v>
      </c>
      <c r="F2658" s="27">
        <v>0.10253444634416173</v>
      </c>
    </row>
    <row r="2659" spans="2:6" x14ac:dyDescent="0.25">
      <c r="B2659" s="6" t="s">
        <v>45</v>
      </c>
      <c r="C2659" s="6">
        <v>1962</v>
      </c>
      <c r="D2659" s="6" t="s">
        <v>11</v>
      </c>
      <c r="E2659" s="6" t="s">
        <v>3</v>
      </c>
      <c r="F2659" s="27">
        <v>5.4058131348687522E-3</v>
      </c>
    </row>
    <row r="2660" spans="2:6" x14ac:dyDescent="0.25">
      <c r="B2660" s="6" t="s">
        <v>45</v>
      </c>
      <c r="C2660" s="6">
        <v>1962</v>
      </c>
      <c r="D2660" s="6" t="s">
        <v>12</v>
      </c>
      <c r="E2660" s="6" t="s">
        <v>3</v>
      </c>
      <c r="F2660" s="27">
        <v>2.2126118877602331E-3</v>
      </c>
    </row>
    <row r="2661" spans="2:6" x14ac:dyDescent="0.25">
      <c r="B2661" s="6" t="s">
        <v>45</v>
      </c>
      <c r="C2661" s="6">
        <v>1962</v>
      </c>
      <c r="D2661" s="6" t="s">
        <v>13</v>
      </c>
      <c r="E2661" s="6" t="s">
        <v>3</v>
      </c>
      <c r="F2661" s="27">
        <v>0.11809815950920245</v>
      </c>
    </row>
    <row r="2662" spans="2:6" x14ac:dyDescent="0.25">
      <c r="B2662" s="6" t="s">
        <v>45</v>
      </c>
      <c r="C2662" s="6">
        <v>1962</v>
      </c>
      <c r="D2662" s="6" t="s">
        <v>14</v>
      </c>
      <c r="E2662" s="6" t="s">
        <v>3</v>
      </c>
      <c r="F2662" s="27">
        <v>0</v>
      </c>
    </row>
    <row r="2663" spans="2:6" x14ac:dyDescent="0.25">
      <c r="B2663" s="6" t="s">
        <v>45</v>
      </c>
      <c r="C2663" s="6">
        <v>1962</v>
      </c>
      <c r="D2663" s="6" t="s">
        <v>15</v>
      </c>
      <c r="E2663" s="6" t="s">
        <v>3</v>
      </c>
      <c r="F2663" s="27">
        <v>1.6544302524389019E-2</v>
      </c>
    </row>
    <row r="2664" spans="2:6" x14ac:dyDescent="0.25">
      <c r="B2664" s="6" t="s">
        <v>45</v>
      </c>
      <c r="C2664" s="6">
        <v>1962</v>
      </c>
      <c r="D2664" s="6" t="s">
        <v>16</v>
      </c>
      <c r="E2664" s="6" t="s">
        <v>3</v>
      </c>
      <c r="F2664" s="27">
        <v>7.2111032887458515E-2</v>
      </c>
    </row>
    <row r="2665" spans="2:6" x14ac:dyDescent="0.25">
      <c r="B2665" s="6" t="s">
        <v>45</v>
      </c>
      <c r="C2665" s="6">
        <v>1962</v>
      </c>
      <c r="D2665" s="6" t="s">
        <v>17</v>
      </c>
      <c r="E2665" s="6" t="s">
        <v>3</v>
      </c>
      <c r="F2665" s="27">
        <v>2.2050688926883236E-2</v>
      </c>
    </row>
    <row r="2666" spans="2:6" x14ac:dyDescent="0.25">
      <c r="B2666" s="6" t="s">
        <v>45</v>
      </c>
      <c r="C2666" s="6">
        <v>1962</v>
      </c>
      <c r="D2666" s="6" t="s">
        <v>18</v>
      </c>
      <c r="E2666" s="6" t="s">
        <v>3</v>
      </c>
      <c r="F2666" s="27">
        <v>3.5452076837976464E-3</v>
      </c>
    </row>
    <row r="2667" spans="2:6" x14ac:dyDescent="0.25">
      <c r="B2667" s="6" t="s">
        <v>45</v>
      </c>
      <c r="C2667" s="6">
        <v>1962</v>
      </c>
      <c r="D2667" s="6" t="s">
        <v>19</v>
      </c>
      <c r="E2667" s="6" t="s">
        <v>3</v>
      </c>
      <c r="F2667" s="27">
        <v>0.12026048476314996</v>
      </c>
    </row>
    <row r="2668" spans="2:6" x14ac:dyDescent="0.25">
      <c r="B2668" s="6" t="s">
        <v>45</v>
      </c>
      <c r="C2668" s="6">
        <v>1962</v>
      </c>
      <c r="D2668" s="6" t="s">
        <v>20</v>
      </c>
      <c r="E2668" s="6" t="s">
        <v>3</v>
      </c>
      <c r="F2668" s="27">
        <v>1.679573569345268E-2</v>
      </c>
    </row>
    <row r="2669" spans="2:6" x14ac:dyDescent="0.25">
      <c r="B2669" s="6" t="s">
        <v>45</v>
      </c>
      <c r="C2669" s="6">
        <v>1962</v>
      </c>
      <c r="D2669" s="6" t="s">
        <v>21</v>
      </c>
      <c r="E2669" s="6" t="s">
        <v>3</v>
      </c>
      <c r="F2669" s="27">
        <v>0</v>
      </c>
    </row>
    <row r="2670" spans="2:6" x14ac:dyDescent="0.25">
      <c r="B2670" s="6" t="s">
        <v>45</v>
      </c>
      <c r="C2670" s="6">
        <v>1962</v>
      </c>
      <c r="D2670" s="6" t="s">
        <v>22</v>
      </c>
      <c r="E2670" s="6" t="s">
        <v>3</v>
      </c>
      <c r="F2670" s="27">
        <v>0.10967514834556975</v>
      </c>
    </row>
    <row r="2671" spans="2:6" x14ac:dyDescent="0.25">
      <c r="B2671" s="6" t="s">
        <v>45</v>
      </c>
      <c r="C2671" s="6">
        <v>1962</v>
      </c>
      <c r="D2671" s="6" t="s">
        <v>23</v>
      </c>
      <c r="E2671" s="6" t="s">
        <v>3</v>
      </c>
      <c r="F2671" s="27">
        <v>0</v>
      </c>
    </row>
    <row r="2672" spans="2:6" x14ac:dyDescent="0.25">
      <c r="B2672" s="6" t="s">
        <v>45</v>
      </c>
      <c r="C2672" s="6">
        <v>1962</v>
      </c>
      <c r="D2672" s="6" t="s">
        <v>24</v>
      </c>
      <c r="E2672" s="6" t="s">
        <v>3</v>
      </c>
      <c r="F2672" s="27">
        <v>8.7347882932716489E-2</v>
      </c>
    </row>
    <row r="2673" spans="2:6" x14ac:dyDescent="0.25">
      <c r="B2673" s="6" t="s">
        <v>45</v>
      </c>
      <c r="C2673" s="6">
        <v>1962</v>
      </c>
      <c r="D2673" s="6" t="s">
        <v>25</v>
      </c>
      <c r="E2673" s="6" t="s">
        <v>3</v>
      </c>
      <c r="F2673" s="27">
        <v>8.4406114854671629E-2</v>
      </c>
    </row>
    <row r="2674" spans="2:6" x14ac:dyDescent="0.25">
      <c r="B2674" s="6" t="s">
        <v>45</v>
      </c>
      <c r="C2674" s="6">
        <v>1962</v>
      </c>
      <c r="D2674" s="6" t="s">
        <v>26</v>
      </c>
      <c r="E2674" s="6" t="s">
        <v>3</v>
      </c>
      <c r="F2674" s="27">
        <v>3.0800563210298702E-2</v>
      </c>
    </row>
    <row r="2675" spans="2:6" x14ac:dyDescent="0.25">
      <c r="B2675" s="6" t="s">
        <v>45</v>
      </c>
      <c r="C2675" s="6">
        <v>1962</v>
      </c>
      <c r="D2675" s="6" t="s">
        <v>27</v>
      </c>
      <c r="E2675" s="6" t="s">
        <v>3</v>
      </c>
      <c r="F2675" s="27">
        <v>0</v>
      </c>
    </row>
    <row r="2676" spans="2:6" x14ac:dyDescent="0.25">
      <c r="B2676" s="6" t="s">
        <v>45</v>
      </c>
      <c r="C2676" s="6">
        <v>1962</v>
      </c>
      <c r="D2676" s="6" t="s">
        <v>28</v>
      </c>
      <c r="E2676" s="6" t="s">
        <v>3</v>
      </c>
      <c r="F2676" s="27">
        <v>1.6846022327265413E-3</v>
      </c>
    </row>
    <row r="2677" spans="2:6" x14ac:dyDescent="0.25">
      <c r="B2677" s="6" t="s">
        <v>45</v>
      </c>
      <c r="C2677" s="6">
        <v>1962</v>
      </c>
      <c r="D2677" s="6" t="s">
        <v>29</v>
      </c>
      <c r="E2677" s="6" t="s">
        <v>3</v>
      </c>
      <c r="F2677" s="27">
        <v>3.5854369908478324E-2</v>
      </c>
    </row>
    <row r="2678" spans="2:6" x14ac:dyDescent="0.25">
      <c r="B2678" s="6" t="s">
        <v>45</v>
      </c>
      <c r="C2678" s="6">
        <v>1962</v>
      </c>
      <c r="D2678" s="6" t="s">
        <v>30</v>
      </c>
      <c r="E2678" s="6" t="s">
        <v>3</v>
      </c>
      <c r="F2678" s="27">
        <v>0</v>
      </c>
    </row>
    <row r="2679" spans="2:6" x14ac:dyDescent="0.25">
      <c r="B2679" s="6" t="s">
        <v>45</v>
      </c>
      <c r="C2679" s="6">
        <v>1962</v>
      </c>
      <c r="D2679" s="6" t="s">
        <v>31</v>
      </c>
      <c r="E2679" s="6" t="s">
        <v>3</v>
      </c>
      <c r="F2679" s="27">
        <v>0</v>
      </c>
    </row>
    <row r="2680" spans="2:6" x14ac:dyDescent="0.25">
      <c r="B2680" s="6" t="s">
        <v>45</v>
      </c>
      <c r="C2680" s="6">
        <v>1962</v>
      </c>
      <c r="D2680" s="6" t="s">
        <v>32</v>
      </c>
      <c r="E2680" s="6" t="s">
        <v>3</v>
      </c>
      <c r="F2680" s="27">
        <v>0</v>
      </c>
    </row>
    <row r="2681" spans="2:6" x14ac:dyDescent="0.25">
      <c r="B2681" s="6" t="s">
        <v>45</v>
      </c>
      <c r="C2681" s="6">
        <v>1962</v>
      </c>
      <c r="D2681" s="6" t="s">
        <v>7</v>
      </c>
      <c r="E2681" s="6" t="s">
        <v>4</v>
      </c>
      <c r="F2681" s="27">
        <v>5.558961122761736E-2</v>
      </c>
    </row>
    <row r="2682" spans="2:6" x14ac:dyDescent="0.25">
      <c r="B2682" s="6" t="s">
        <v>45</v>
      </c>
      <c r="C2682" s="6">
        <v>1962</v>
      </c>
      <c r="D2682" s="6" t="s">
        <v>8</v>
      </c>
      <c r="E2682" s="6" t="s">
        <v>4</v>
      </c>
      <c r="F2682" s="27">
        <v>2.1551863203742538E-2</v>
      </c>
    </row>
    <row r="2683" spans="2:6" x14ac:dyDescent="0.25">
      <c r="B2683" s="6" t="s">
        <v>45</v>
      </c>
      <c r="C2683" s="6">
        <v>1962</v>
      </c>
      <c r="D2683" s="6" t="s">
        <v>9</v>
      </c>
      <c r="E2683" s="6" t="s">
        <v>4</v>
      </c>
      <c r="F2683" s="27">
        <v>8.2852072914986294E-2</v>
      </c>
    </row>
    <row r="2684" spans="2:6" x14ac:dyDescent="0.25">
      <c r="B2684" s="6" t="s">
        <v>45</v>
      </c>
      <c r="C2684" s="6">
        <v>1962</v>
      </c>
      <c r="D2684" s="6" t="s">
        <v>10</v>
      </c>
      <c r="E2684" s="6" t="s">
        <v>4</v>
      </c>
      <c r="F2684" s="27">
        <v>0.10066139699951605</v>
      </c>
    </row>
    <row r="2685" spans="2:6" x14ac:dyDescent="0.25">
      <c r="B2685" s="6" t="s">
        <v>45</v>
      </c>
      <c r="C2685" s="6">
        <v>1962</v>
      </c>
      <c r="D2685" s="6" t="s">
        <v>11</v>
      </c>
      <c r="E2685" s="6" t="s">
        <v>4</v>
      </c>
      <c r="F2685" s="27">
        <v>1.8648169059525731E-2</v>
      </c>
    </row>
    <row r="2686" spans="2:6" x14ac:dyDescent="0.25">
      <c r="B2686" s="6" t="s">
        <v>45</v>
      </c>
      <c r="C2686" s="6">
        <v>1962</v>
      </c>
      <c r="D2686" s="6" t="s">
        <v>12</v>
      </c>
      <c r="E2686" s="6" t="s">
        <v>4</v>
      </c>
      <c r="F2686" s="27">
        <v>1.129214389417648E-2</v>
      </c>
    </row>
    <row r="2687" spans="2:6" x14ac:dyDescent="0.25">
      <c r="B2687" s="6" t="s">
        <v>45</v>
      </c>
      <c r="C2687" s="6">
        <v>1962</v>
      </c>
      <c r="D2687" s="6" t="s">
        <v>13</v>
      </c>
      <c r="E2687" s="6" t="s">
        <v>4</v>
      </c>
      <c r="F2687" s="27">
        <v>5.5170188740119377E-3</v>
      </c>
    </row>
    <row r="2688" spans="2:6" x14ac:dyDescent="0.25">
      <c r="B2688" s="6" t="s">
        <v>45</v>
      </c>
      <c r="C2688" s="6">
        <v>1962</v>
      </c>
      <c r="D2688" s="6" t="s">
        <v>14</v>
      </c>
      <c r="E2688" s="6" t="s">
        <v>4</v>
      </c>
      <c r="F2688" s="27">
        <v>2.0390385546055816E-2</v>
      </c>
    </row>
    <row r="2689" spans="2:6" x14ac:dyDescent="0.25">
      <c r="B2689" s="6" t="s">
        <v>45</v>
      </c>
      <c r="C2689" s="6">
        <v>1962</v>
      </c>
      <c r="D2689" s="6" t="s">
        <v>15</v>
      </c>
      <c r="E2689" s="6" t="s">
        <v>4</v>
      </c>
      <c r="F2689" s="27">
        <v>0</v>
      </c>
    </row>
    <row r="2690" spans="2:6" x14ac:dyDescent="0.25">
      <c r="B2690" s="6" t="s">
        <v>45</v>
      </c>
      <c r="C2690" s="6">
        <v>1962</v>
      </c>
      <c r="D2690" s="6" t="s">
        <v>16</v>
      </c>
      <c r="E2690" s="6" t="s">
        <v>4</v>
      </c>
      <c r="F2690" s="27">
        <v>0.13718341668010969</v>
      </c>
    </row>
    <row r="2691" spans="2:6" x14ac:dyDescent="0.25">
      <c r="B2691" s="6" t="s">
        <v>45</v>
      </c>
      <c r="C2691" s="6">
        <v>1962</v>
      </c>
      <c r="D2691" s="6" t="s">
        <v>17</v>
      </c>
      <c r="E2691" s="6" t="s">
        <v>4</v>
      </c>
      <c r="F2691" s="27">
        <v>0.10821100177447976</v>
      </c>
    </row>
    <row r="2692" spans="2:6" x14ac:dyDescent="0.25">
      <c r="B2692" s="6" t="s">
        <v>45</v>
      </c>
      <c r="C2692" s="6">
        <v>1962</v>
      </c>
      <c r="D2692" s="6" t="s">
        <v>18</v>
      </c>
      <c r="E2692" s="6" t="s">
        <v>4</v>
      </c>
      <c r="F2692" s="27">
        <v>0.10030650104855622</v>
      </c>
    </row>
    <row r="2693" spans="2:6" x14ac:dyDescent="0.25">
      <c r="B2693" s="6" t="s">
        <v>45</v>
      </c>
      <c r="C2693" s="6">
        <v>1962</v>
      </c>
      <c r="D2693" s="6" t="s">
        <v>19</v>
      </c>
      <c r="E2693" s="6" t="s">
        <v>4</v>
      </c>
      <c r="F2693" s="27">
        <v>8.9433779641877723E-2</v>
      </c>
    </row>
    <row r="2694" spans="2:6" x14ac:dyDescent="0.25">
      <c r="B2694" s="6" t="s">
        <v>45</v>
      </c>
      <c r="C2694" s="6">
        <v>1962</v>
      </c>
      <c r="D2694" s="6" t="s">
        <v>20</v>
      </c>
      <c r="E2694" s="6" t="s">
        <v>4</v>
      </c>
      <c r="F2694" s="27">
        <v>8.1303436038070651E-3</v>
      </c>
    </row>
    <row r="2695" spans="2:6" x14ac:dyDescent="0.25">
      <c r="B2695" s="6" t="s">
        <v>45</v>
      </c>
      <c r="C2695" s="6">
        <v>1962</v>
      </c>
      <c r="D2695" s="6" t="s">
        <v>21</v>
      </c>
      <c r="E2695" s="6" t="s">
        <v>4</v>
      </c>
      <c r="F2695" s="27">
        <v>0</v>
      </c>
    </row>
    <row r="2696" spans="2:6" x14ac:dyDescent="0.25">
      <c r="B2696" s="6" t="s">
        <v>45</v>
      </c>
      <c r="C2696" s="6">
        <v>1962</v>
      </c>
      <c r="D2696" s="6" t="s">
        <v>22</v>
      </c>
      <c r="E2696" s="6" t="s">
        <v>4</v>
      </c>
      <c r="F2696" s="27">
        <v>1.6357477012421358E-2</v>
      </c>
    </row>
    <row r="2697" spans="2:6" x14ac:dyDescent="0.25">
      <c r="B2697" s="6" t="s">
        <v>45</v>
      </c>
      <c r="C2697" s="6">
        <v>1962</v>
      </c>
      <c r="D2697" s="6" t="s">
        <v>23</v>
      </c>
      <c r="E2697" s="6" t="s">
        <v>4</v>
      </c>
      <c r="F2697" s="27">
        <v>0</v>
      </c>
    </row>
    <row r="2698" spans="2:6" x14ac:dyDescent="0.25">
      <c r="B2698" s="6" t="s">
        <v>45</v>
      </c>
      <c r="C2698" s="6">
        <v>1962</v>
      </c>
      <c r="D2698" s="6" t="s">
        <v>24</v>
      </c>
      <c r="E2698" s="6" t="s">
        <v>4</v>
      </c>
      <c r="F2698" s="27">
        <v>3.7005968704629778E-2</v>
      </c>
    </row>
    <row r="2699" spans="2:6" x14ac:dyDescent="0.25">
      <c r="B2699" s="6" t="s">
        <v>45</v>
      </c>
      <c r="C2699" s="6">
        <v>1962</v>
      </c>
      <c r="D2699" s="6" t="s">
        <v>25</v>
      </c>
      <c r="E2699" s="6" t="s">
        <v>4</v>
      </c>
      <c r="F2699" s="27">
        <v>0.11069527343119857</v>
      </c>
    </row>
    <row r="2700" spans="2:6" x14ac:dyDescent="0.25">
      <c r="B2700" s="6" t="s">
        <v>45</v>
      </c>
      <c r="C2700" s="6">
        <v>1962</v>
      </c>
      <c r="D2700" s="6" t="s">
        <v>26</v>
      </c>
      <c r="E2700" s="6" t="s">
        <v>4</v>
      </c>
      <c r="F2700" s="27">
        <v>4.1748669140183901E-2</v>
      </c>
    </row>
    <row r="2701" spans="2:6" x14ac:dyDescent="0.25">
      <c r="B2701" s="6" t="s">
        <v>45</v>
      </c>
      <c r="C2701" s="6">
        <v>1962</v>
      </c>
      <c r="D2701" s="6" t="s">
        <v>27</v>
      </c>
      <c r="E2701" s="6" t="s">
        <v>4</v>
      </c>
      <c r="F2701" s="27">
        <v>0</v>
      </c>
    </row>
    <row r="2702" spans="2:6" x14ac:dyDescent="0.25">
      <c r="B2702" s="6" t="s">
        <v>45</v>
      </c>
      <c r="C2702" s="6">
        <v>1962</v>
      </c>
      <c r="D2702" s="6" t="s">
        <v>28</v>
      </c>
      <c r="E2702" s="6" t="s">
        <v>4</v>
      </c>
      <c r="F2702" s="27">
        <v>1.4679787062429424E-2</v>
      </c>
    </row>
    <row r="2703" spans="2:6" x14ac:dyDescent="0.25">
      <c r="B2703" s="6" t="s">
        <v>45</v>
      </c>
      <c r="C2703" s="6">
        <v>1962</v>
      </c>
      <c r="D2703" s="6" t="s">
        <v>29</v>
      </c>
      <c r="E2703" s="6" t="s">
        <v>4</v>
      </c>
      <c r="F2703" s="27">
        <v>1.671237296338119E-2</v>
      </c>
    </row>
    <row r="2704" spans="2:6" x14ac:dyDescent="0.25">
      <c r="B2704" s="6" t="s">
        <v>45</v>
      </c>
      <c r="C2704" s="6">
        <v>1962</v>
      </c>
      <c r="D2704" s="6" t="s">
        <v>30</v>
      </c>
      <c r="E2704" s="6" t="s">
        <v>4</v>
      </c>
      <c r="F2704" s="27">
        <v>0</v>
      </c>
    </row>
    <row r="2705" spans="2:6" x14ac:dyDescent="0.25">
      <c r="B2705" s="6" t="s">
        <v>45</v>
      </c>
      <c r="C2705" s="6">
        <v>1962</v>
      </c>
      <c r="D2705" s="6" t="s">
        <v>31</v>
      </c>
      <c r="E2705" s="6" t="s">
        <v>4</v>
      </c>
      <c r="F2705" s="27">
        <v>3.0327472172931116E-3</v>
      </c>
    </row>
    <row r="2706" spans="2:6" x14ac:dyDescent="0.25">
      <c r="B2706" s="6" t="s">
        <v>45</v>
      </c>
      <c r="C2706" s="6">
        <v>1962</v>
      </c>
      <c r="D2706" s="6" t="s">
        <v>32</v>
      </c>
      <c r="E2706" s="6" t="s">
        <v>4</v>
      </c>
      <c r="F2706" s="27">
        <v>0</v>
      </c>
    </row>
    <row r="2707" spans="2:6" x14ac:dyDescent="0.25">
      <c r="B2707" s="6" t="s">
        <v>45</v>
      </c>
      <c r="C2707" s="6">
        <v>1961</v>
      </c>
      <c r="D2707" s="6" t="s">
        <v>7</v>
      </c>
      <c r="E2707" s="6" t="s">
        <v>3</v>
      </c>
      <c r="F2707" s="27">
        <v>6.7477432296890669E-2</v>
      </c>
    </row>
    <row r="2708" spans="2:6" x14ac:dyDescent="0.25">
      <c r="B2708" s="6" t="s">
        <v>45</v>
      </c>
      <c r="C2708" s="6">
        <v>1961</v>
      </c>
      <c r="D2708" s="6" t="s">
        <v>8</v>
      </c>
      <c r="E2708" s="6" t="s">
        <v>3</v>
      </c>
      <c r="F2708" s="27">
        <v>4.862086258776329E-2</v>
      </c>
    </row>
    <row r="2709" spans="2:6" x14ac:dyDescent="0.25">
      <c r="B2709" s="6" t="s">
        <v>45</v>
      </c>
      <c r="C2709" s="6">
        <v>1961</v>
      </c>
      <c r="D2709" s="6" t="s">
        <v>9</v>
      </c>
      <c r="E2709" s="6" t="s">
        <v>3</v>
      </c>
      <c r="F2709" s="27">
        <v>4.8896690070210629E-2</v>
      </c>
    </row>
    <row r="2710" spans="2:6" x14ac:dyDescent="0.25">
      <c r="B2710" s="6" t="s">
        <v>45</v>
      </c>
      <c r="C2710" s="6">
        <v>1961</v>
      </c>
      <c r="D2710" s="6" t="s">
        <v>10</v>
      </c>
      <c r="E2710" s="6" t="s">
        <v>3</v>
      </c>
      <c r="F2710" s="27">
        <v>8.6559679037111328E-2</v>
      </c>
    </row>
    <row r="2711" spans="2:6" x14ac:dyDescent="0.25">
      <c r="B2711" s="6" t="s">
        <v>45</v>
      </c>
      <c r="C2711" s="6">
        <v>1961</v>
      </c>
      <c r="D2711" s="6" t="s">
        <v>11</v>
      </c>
      <c r="E2711" s="6" t="s">
        <v>3</v>
      </c>
      <c r="F2711" s="27">
        <v>5.7673019057171513E-3</v>
      </c>
    </row>
    <row r="2712" spans="2:6" x14ac:dyDescent="0.25">
      <c r="B2712" s="6" t="s">
        <v>45</v>
      </c>
      <c r="C2712" s="6">
        <v>1961</v>
      </c>
      <c r="D2712" s="6" t="s">
        <v>12</v>
      </c>
      <c r="E2712" s="6" t="s">
        <v>3</v>
      </c>
      <c r="F2712" s="27">
        <v>3.9368104312938815E-3</v>
      </c>
    </row>
    <row r="2713" spans="2:6" x14ac:dyDescent="0.25">
      <c r="B2713" s="6" t="s">
        <v>45</v>
      </c>
      <c r="C2713" s="6">
        <v>1961</v>
      </c>
      <c r="D2713" s="6" t="s">
        <v>13</v>
      </c>
      <c r="E2713" s="6" t="s">
        <v>3</v>
      </c>
      <c r="F2713" s="27">
        <v>0.12462387161484453</v>
      </c>
    </row>
    <row r="2714" spans="2:6" x14ac:dyDescent="0.25">
      <c r="B2714" s="6" t="s">
        <v>45</v>
      </c>
      <c r="C2714" s="6">
        <v>1961</v>
      </c>
      <c r="D2714" s="6" t="s">
        <v>14</v>
      </c>
      <c r="E2714" s="6" t="s">
        <v>3</v>
      </c>
      <c r="F2714" s="27">
        <v>0</v>
      </c>
    </row>
    <row r="2715" spans="2:6" x14ac:dyDescent="0.25">
      <c r="B2715" s="6" t="s">
        <v>45</v>
      </c>
      <c r="C2715" s="6">
        <v>1961</v>
      </c>
      <c r="D2715" s="6" t="s">
        <v>15</v>
      </c>
      <c r="E2715" s="6" t="s">
        <v>3</v>
      </c>
      <c r="F2715" s="27">
        <v>1.8630892678034101E-2</v>
      </c>
    </row>
    <row r="2716" spans="2:6" x14ac:dyDescent="0.25">
      <c r="B2716" s="6" t="s">
        <v>45</v>
      </c>
      <c r="C2716" s="6">
        <v>1961</v>
      </c>
      <c r="D2716" s="6" t="s">
        <v>16</v>
      </c>
      <c r="E2716" s="6" t="s">
        <v>3</v>
      </c>
      <c r="F2716" s="27">
        <v>7.1740220661985959E-2</v>
      </c>
    </row>
    <row r="2717" spans="2:6" x14ac:dyDescent="0.25">
      <c r="B2717" s="6" t="s">
        <v>45</v>
      </c>
      <c r="C2717" s="6">
        <v>1961</v>
      </c>
      <c r="D2717" s="6" t="s">
        <v>17</v>
      </c>
      <c r="E2717" s="6" t="s">
        <v>3</v>
      </c>
      <c r="F2717" s="27">
        <v>2.6128385155466401E-2</v>
      </c>
    </row>
    <row r="2718" spans="2:6" x14ac:dyDescent="0.25">
      <c r="B2718" s="6" t="s">
        <v>45</v>
      </c>
      <c r="C2718" s="6">
        <v>1961</v>
      </c>
      <c r="D2718" s="6" t="s">
        <v>18</v>
      </c>
      <c r="E2718" s="6" t="s">
        <v>3</v>
      </c>
      <c r="F2718" s="27">
        <v>7.271815446339017E-3</v>
      </c>
    </row>
    <row r="2719" spans="2:6" x14ac:dyDescent="0.25">
      <c r="B2719" s="6" t="s">
        <v>45</v>
      </c>
      <c r="C2719" s="6">
        <v>1961</v>
      </c>
      <c r="D2719" s="6" t="s">
        <v>19</v>
      </c>
      <c r="E2719" s="6" t="s">
        <v>3</v>
      </c>
      <c r="F2719" s="27">
        <v>0.1238716148445336</v>
      </c>
    </row>
    <row r="2720" spans="2:6" x14ac:dyDescent="0.25">
      <c r="B2720" s="6" t="s">
        <v>45</v>
      </c>
      <c r="C2720" s="6">
        <v>1961</v>
      </c>
      <c r="D2720" s="6" t="s">
        <v>20</v>
      </c>
      <c r="E2720" s="6" t="s">
        <v>3</v>
      </c>
      <c r="F2720" s="27">
        <v>1.60481444332999E-2</v>
      </c>
    </row>
    <row r="2721" spans="2:6" x14ac:dyDescent="0.25">
      <c r="B2721" s="6" t="s">
        <v>45</v>
      </c>
      <c r="C2721" s="6">
        <v>1961</v>
      </c>
      <c r="D2721" s="6" t="s">
        <v>21</v>
      </c>
      <c r="E2721" s="6" t="s">
        <v>3</v>
      </c>
      <c r="F2721" s="27">
        <v>0</v>
      </c>
    </row>
    <row r="2722" spans="2:6" x14ac:dyDescent="0.25">
      <c r="B2722" s="6" t="s">
        <v>45</v>
      </c>
      <c r="C2722" s="6">
        <v>1961</v>
      </c>
      <c r="D2722" s="6" t="s">
        <v>22</v>
      </c>
      <c r="E2722" s="6" t="s">
        <v>3</v>
      </c>
      <c r="F2722" s="27">
        <v>0.10942828485456368</v>
      </c>
    </row>
    <row r="2723" spans="2:6" x14ac:dyDescent="0.25">
      <c r="B2723" s="6" t="s">
        <v>45</v>
      </c>
      <c r="C2723" s="6">
        <v>1961</v>
      </c>
      <c r="D2723" s="6" t="s">
        <v>23</v>
      </c>
      <c r="E2723" s="6" t="s">
        <v>3</v>
      </c>
      <c r="F2723" s="27">
        <v>0</v>
      </c>
    </row>
    <row r="2724" spans="2:6" x14ac:dyDescent="0.25">
      <c r="B2724" s="6" t="s">
        <v>45</v>
      </c>
      <c r="C2724" s="6">
        <v>1961</v>
      </c>
      <c r="D2724" s="6" t="s">
        <v>24</v>
      </c>
      <c r="E2724" s="6" t="s">
        <v>3</v>
      </c>
      <c r="F2724" s="27">
        <v>9.0220661985957878E-2</v>
      </c>
    </row>
    <row r="2725" spans="2:6" x14ac:dyDescent="0.25">
      <c r="B2725" s="6" t="s">
        <v>45</v>
      </c>
      <c r="C2725" s="6">
        <v>1961</v>
      </c>
      <c r="D2725" s="6" t="s">
        <v>25</v>
      </c>
      <c r="E2725" s="6" t="s">
        <v>3</v>
      </c>
      <c r="F2725" s="27">
        <v>7.9413239719157466E-2</v>
      </c>
    </row>
    <row r="2726" spans="2:6" x14ac:dyDescent="0.25">
      <c r="B2726" s="6" t="s">
        <v>45</v>
      </c>
      <c r="C2726" s="6">
        <v>1961</v>
      </c>
      <c r="D2726" s="6" t="s">
        <v>26</v>
      </c>
      <c r="E2726" s="6" t="s">
        <v>3</v>
      </c>
      <c r="F2726" s="27">
        <v>3.3049147442326982E-2</v>
      </c>
    </row>
    <row r="2727" spans="2:6" x14ac:dyDescent="0.25">
      <c r="B2727" s="6" t="s">
        <v>45</v>
      </c>
      <c r="C2727" s="6">
        <v>1961</v>
      </c>
      <c r="D2727" s="6" t="s">
        <v>27</v>
      </c>
      <c r="E2727" s="6" t="s">
        <v>3</v>
      </c>
      <c r="F2727" s="27">
        <v>0</v>
      </c>
    </row>
    <row r="2728" spans="2:6" x14ac:dyDescent="0.25">
      <c r="B2728" s="6" t="s">
        <v>45</v>
      </c>
      <c r="C2728" s="6">
        <v>1961</v>
      </c>
      <c r="D2728" s="6" t="s">
        <v>28</v>
      </c>
      <c r="E2728" s="6" t="s">
        <v>3</v>
      </c>
      <c r="F2728" s="27">
        <v>0</v>
      </c>
    </row>
    <row r="2729" spans="2:6" x14ac:dyDescent="0.25">
      <c r="B2729" s="6" t="s">
        <v>45</v>
      </c>
      <c r="C2729" s="6">
        <v>1961</v>
      </c>
      <c r="D2729" s="6" t="s">
        <v>29</v>
      </c>
      <c r="E2729" s="6" t="s">
        <v>3</v>
      </c>
      <c r="F2729" s="27">
        <v>3.8314944834503512E-2</v>
      </c>
    </row>
    <row r="2730" spans="2:6" x14ac:dyDescent="0.25">
      <c r="B2730" s="6" t="s">
        <v>45</v>
      </c>
      <c r="C2730" s="6">
        <v>1961</v>
      </c>
      <c r="D2730" s="6" t="s">
        <v>30</v>
      </c>
      <c r="E2730" s="6" t="s">
        <v>3</v>
      </c>
      <c r="F2730" s="27">
        <v>0</v>
      </c>
    </row>
    <row r="2731" spans="2:6" x14ac:dyDescent="0.25">
      <c r="B2731" s="6" t="s">
        <v>45</v>
      </c>
      <c r="C2731" s="6">
        <v>1961</v>
      </c>
      <c r="D2731" s="6" t="s">
        <v>31</v>
      </c>
      <c r="E2731" s="6" t="s">
        <v>3</v>
      </c>
      <c r="F2731" s="27">
        <v>0</v>
      </c>
    </row>
    <row r="2732" spans="2:6" x14ac:dyDescent="0.25">
      <c r="B2732" s="6" t="s">
        <v>45</v>
      </c>
      <c r="C2732" s="6">
        <v>1961</v>
      </c>
      <c r="D2732" s="6" t="s">
        <v>32</v>
      </c>
      <c r="E2732" s="6" t="s">
        <v>3</v>
      </c>
      <c r="F2732" s="27">
        <v>0</v>
      </c>
    </row>
    <row r="2733" spans="2:6" x14ac:dyDescent="0.25">
      <c r="B2733" s="6" t="s">
        <v>45</v>
      </c>
      <c r="C2733" s="6">
        <v>1961</v>
      </c>
      <c r="D2733" s="6" t="s">
        <v>7</v>
      </c>
      <c r="E2733" s="6" t="s">
        <v>4</v>
      </c>
      <c r="F2733" s="27">
        <v>5.5538192274034254E-2</v>
      </c>
    </row>
    <row r="2734" spans="2:6" x14ac:dyDescent="0.25">
      <c r="B2734" s="6" t="s">
        <v>45</v>
      </c>
      <c r="C2734" s="6">
        <v>1961</v>
      </c>
      <c r="D2734" s="6" t="s">
        <v>8</v>
      </c>
      <c r="E2734" s="6" t="s">
        <v>4</v>
      </c>
      <c r="F2734" s="27">
        <v>2.2002750343792975E-2</v>
      </c>
    </row>
    <row r="2735" spans="2:6" x14ac:dyDescent="0.25">
      <c r="B2735" s="6" t="s">
        <v>45</v>
      </c>
      <c r="C2735" s="6">
        <v>1961</v>
      </c>
      <c r="D2735" s="6" t="s">
        <v>9</v>
      </c>
      <c r="E2735" s="6" t="s">
        <v>4</v>
      </c>
      <c r="F2735" s="27">
        <v>8.1885235654456809E-2</v>
      </c>
    </row>
    <row r="2736" spans="2:6" x14ac:dyDescent="0.25">
      <c r="B2736" s="6" t="s">
        <v>45</v>
      </c>
      <c r="C2736" s="6">
        <v>1961</v>
      </c>
      <c r="D2736" s="6" t="s">
        <v>10</v>
      </c>
      <c r="E2736" s="6" t="s">
        <v>4</v>
      </c>
      <c r="F2736" s="27">
        <v>0.11060757594699337</v>
      </c>
    </row>
    <row r="2737" spans="2:6" x14ac:dyDescent="0.25">
      <c r="B2737" s="6" t="s">
        <v>45</v>
      </c>
      <c r="C2737" s="6">
        <v>1961</v>
      </c>
      <c r="D2737" s="6" t="s">
        <v>11</v>
      </c>
      <c r="E2737" s="6" t="s">
        <v>4</v>
      </c>
      <c r="F2737" s="27">
        <v>1.8689836229528693E-2</v>
      </c>
    </row>
    <row r="2738" spans="2:6" x14ac:dyDescent="0.25">
      <c r="B2738" s="6" t="s">
        <v>45</v>
      </c>
      <c r="C2738" s="6">
        <v>1961</v>
      </c>
      <c r="D2738" s="6" t="s">
        <v>12</v>
      </c>
      <c r="E2738" s="6" t="s">
        <v>4</v>
      </c>
      <c r="F2738" s="27">
        <v>1.2189023627953495E-2</v>
      </c>
    </row>
    <row r="2739" spans="2:6" x14ac:dyDescent="0.25">
      <c r="B2739" s="6" t="s">
        <v>45</v>
      </c>
      <c r="C2739" s="6">
        <v>1961</v>
      </c>
      <c r="D2739" s="6" t="s">
        <v>13</v>
      </c>
      <c r="E2739" s="6" t="s">
        <v>4</v>
      </c>
      <c r="F2739" s="27">
        <v>6.1570196274534318E-3</v>
      </c>
    </row>
    <row r="2740" spans="2:6" x14ac:dyDescent="0.25">
      <c r="B2740" s="6" t="s">
        <v>45</v>
      </c>
      <c r="C2740" s="6">
        <v>1961</v>
      </c>
      <c r="D2740" s="6" t="s">
        <v>14</v>
      </c>
      <c r="E2740" s="6" t="s">
        <v>4</v>
      </c>
      <c r="F2740" s="27">
        <v>2.0877609701212652E-2</v>
      </c>
    </row>
    <row r="2741" spans="2:6" x14ac:dyDescent="0.25">
      <c r="B2741" s="6" t="s">
        <v>45</v>
      </c>
      <c r="C2741" s="6">
        <v>1961</v>
      </c>
      <c r="D2741" s="6" t="s">
        <v>15</v>
      </c>
      <c r="E2741" s="6" t="s">
        <v>4</v>
      </c>
      <c r="F2741" s="27">
        <v>0</v>
      </c>
    </row>
    <row r="2742" spans="2:6" x14ac:dyDescent="0.25">
      <c r="B2742" s="6" t="s">
        <v>45</v>
      </c>
      <c r="C2742" s="6">
        <v>1961</v>
      </c>
      <c r="D2742" s="6" t="s">
        <v>16</v>
      </c>
      <c r="E2742" s="6" t="s">
        <v>4</v>
      </c>
      <c r="F2742" s="27">
        <v>0.14911238904863108</v>
      </c>
    </row>
    <row r="2743" spans="2:6" x14ac:dyDescent="0.25">
      <c r="B2743" s="6" t="s">
        <v>45</v>
      </c>
      <c r="C2743" s="6">
        <v>1961</v>
      </c>
      <c r="D2743" s="6" t="s">
        <v>17</v>
      </c>
      <c r="E2743" s="6" t="s">
        <v>4</v>
      </c>
      <c r="F2743" s="27">
        <v>0.10682585323165396</v>
      </c>
    </row>
    <row r="2744" spans="2:6" x14ac:dyDescent="0.25">
      <c r="B2744" s="6" t="s">
        <v>45</v>
      </c>
      <c r="C2744" s="6">
        <v>1961</v>
      </c>
      <c r="D2744" s="6" t="s">
        <v>18</v>
      </c>
      <c r="E2744" s="6" t="s">
        <v>4</v>
      </c>
      <c r="F2744" s="27">
        <v>8.8792349043630453E-2</v>
      </c>
    </row>
    <row r="2745" spans="2:6" x14ac:dyDescent="0.25">
      <c r="B2745" s="6" t="s">
        <v>45</v>
      </c>
      <c r="C2745" s="6">
        <v>1961</v>
      </c>
      <c r="D2745" s="6" t="s">
        <v>19</v>
      </c>
      <c r="E2745" s="6" t="s">
        <v>4</v>
      </c>
      <c r="F2745" s="27">
        <v>8.6167020877609704E-2</v>
      </c>
    </row>
    <row r="2746" spans="2:6" x14ac:dyDescent="0.25">
      <c r="B2746" s="6" t="s">
        <v>45</v>
      </c>
      <c r="C2746" s="6">
        <v>1961</v>
      </c>
      <c r="D2746" s="6" t="s">
        <v>20</v>
      </c>
      <c r="E2746" s="6" t="s">
        <v>4</v>
      </c>
      <c r="F2746" s="27">
        <v>8.5010626328291036E-3</v>
      </c>
    </row>
    <row r="2747" spans="2:6" x14ac:dyDescent="0.25">
      <c r="B2747" s="6" t="s">
        <v>45</v>
      </c>
      <c r="C2747" s="6">
        <v>1961</v>
      </c>
      <c r="D2747" s="6" t="s">
        <v>21</v>
      </c>
      <c r="E2747" s="6" t="s">
        <v>4</v>
      </c>
      <c r="F2747" s="27">
        <v>0</v>
      </c>
    </row>
    <row r="2748" spans="2:6" x14ac:dyDescent="0.25">
      <c r="B2748" s="6" t="s">
        <v>45</v>
      </c>
      <c r="C2748" s="6">
        <v>1961</v>
      </c>
      <c r="D2748" s="6" t="s">
        <v>22</v>
      </c>
      <c r="E2748" s="6" t="s">
        <v>4</v>
      </c>
      <c r="F2748" s="27">
        <v>2.1221402675334417E-2</v>
      </c>
    </row>
    <row r="2749" spans="2:6" x14ac:dyDescent="0.25">
      <c r="B2749" s="6" t="s">
        <v>45</v>
      </c>
      <c r="C2749" s="6">
        <v>1961</v>
      </c>
      <c r="D2749" s="6" t="s">
        <v>23</v>
      </c>
      <c r="E2749" s="6" t="s">
        <v>4</v>
      </c>
      <c r="F2749" s="27">
        <v>0</v>
      </c>
    </row>
    <row r="2750" spans="2:6" x14ac:dyDescent="0.25">
      <c r="B2750" s="6" t="s">
        <v>45</v>
      </c>
      <c r="C2750" s="6">
        <v>1961</v>
      </c>
      <c r="D2750" s="6" t="s">
        <v>24</v>
      </c>
      <c r="E2750" s="6" t="s">
        <v>4</v>
      </c>
      <c r="F2750" s="27">
        <v>3.9192399049881234E-2</v>
      </c>
    </row>
    <row r="2751" spans="2:6" x14ac:dyDescent="0.25">
      <c r="B2751" s="6" t="s">
        <v>45</v>
      </c>
      <c r="C2751" s="6">
        <v>1961</v>
      </c>
      <c r="D2751" s="6" t="s">
        <v>25</v>
      </c>
      <c r="E2751" s="6" t="s">
        <v>4</v>
      </c>
      <c r="F2751" s="27">
        <v>9.7699712464058008E-2</v>
      </c>
    </row>
    <row r="2752" spans="2:6" x14ac:dyDescent="0.25">
      <c r="B2752" s="6" t="s">
        <v>45</v>
      </c>
      <c r="C2752" s="6">
        <v>1961</v>
      </c>
      <c r="D2752" s="6" t="s">
        <v>26</v>
      </c>
      <c r="E2752" s="6" t="s">
        <v>4</v>
      </c>
      <c r="F2752" s="27">
        <v>3.3972996624578075E-2</v>
      </c>
    </row>
    <row r="2753" spans="2:6" x14ac:dyDescent="0.25">
      <c r="B2753" s="6" t="s">
        <v>45</v>
      </c>
      <c r="C2753" s="6">
        <v>1961</v>
      </c>
      <c r="D2753" s="6" t="s">
        <v>27</v>
      </c>
      <c r="E2753" s="6" t="s">
        <v>4</v>
      </c>
      <c r="F2753" s="27">
        <v>0</v>
      </c>
    </row>
    <row r="2754" spans="2:6" x14ac:dyDescent="0.25">
      <c r="B2754" s="6" t="s">
        <v>45</v>
      </c>
      <c r="C2754" s="6">
        <v>1961</v>
      </c>
      <c r="D2754" s="6" t="s">
        <v>28</v>
      </c>
      <c r="E2754" s="6" t="s">
        <v>4</v>
      </c>
      <c r="F2754" s="27">
        <v>2.044005500687586E-2</v>
      </c>
    </row>
    <row r="2755" spans="2:6" x14ac:dyDescent="0.25">
      <c r="B2755" s="6" t="s">
        <v>45</v>
      </c>
      <c r="C2755" s="6">
        <v>1961</v>
      </c>
      <c r="D2755" s="6" t="s">
        <v>29</v>
      </c>
      <c r="E2755" s="6" t="s">
        <v>4</v>
      </c>
      <c r="F2755" s="27">
        <v>1.7377172146518315E-2</v>
      </c>
    </row>
    <row r="2756" spans="2:6" x14ac:dyDescent="0.25">
      <c r="B2756" s="6" t="s">
        <v>45</v>
      </c>
      <c r="C2756" s="6">
        <v>1961</v>
      </c>
      <c r="D2756" s="6" t="s">
        <v>30</v>
      </c>
      <c r="E2756" s="6" t="s">
        <v>4</v>
      </c>
      <c r="F2756" s="27">
        <v>0</v>
      </c>
    </row>
    <row r="2757" spans="2:6" x14ac:dyDescent="0.25">
      <c r="B2757" s="6" t="s">
        <v>45</v>
      </c>
      <c r="C2757" s="6">
        <v>1961</v>
      </c>
      <c r="D2757" s="6" t="s">
        <v>31</v>
      </c>
      <c r="E2757" s="6" t="s">
        <v>4</v>
      </c>
      <c r="F2757" s="27">
        <v>2.7503437929741218E-3</v>
      </c>
    </row>
    <row r="2758" spans="2:6" x14ac:dyDescent="0.25">
      <c r="B2758" s="6" t="s">
        <v>45</v>
      </c>
      <c r="C2758" s="6">
        <v>1961</v>
      </c>
      <c r="D2758" s="6" t="s">
        <v>32</v>
      </c>
      <c r="E2758" s="6" t="s">
        <v>4</v>
      </c>
      <c r="F2758" s="27">
        <v>0</v>
      </c>
    </row>
    <row r="2759" spans="2:6" x14ac:dyDescent="0.25">
      <c r="B2759" s="6" t="s">
        <v>45</v>
      </c>
      <c r="C2759" s="6">
        <v>1960</v>
      </c>
      <c r="D2759" s="6" t="s">
        <v>7</v>
      </c>
      <c r="E2759" s="6" t="s">
        <v>3</v>
      </c>
      <c r="F2759" s="27">
        <v>6.4769126889315951E-2</v>
      </c>
    </row>
    <row r="2760" spans="2:6" x14ac:dyDescent="0.25">
      <c r="B2760" s="6" t="s">
        <v>45</v>
      </c>
      <c r="C2760" s="6">
        <v>1960</v>
      </c>
      <c r="D2760" s="6" t="s">
        <v>8</v>
      </c>
      <c r="E2760" s="6" t="s">
        <v>3</v>
      </c>
      <c r="F2760" s="27">
        <v>5.2770996727782682E-2</v>
      </c>
    </row>
    <row r="2761" spans="2:6" x14ac:dyDescent="0.25">
      <c r="B2761" s="6" t="s">
        <v>45</v>
      </c>
      <c r="C2761" s="6">
        <v>1960</v>
      </c>
      <c r="D2761" s="6" t="s">
        <v>9</v>
      </c>
      <c r="E2761" s="6" t="s">
        <v>3</v>
      </c>
      <c r="F2761" s="27">
        <v>4.8382070326702331E-2</v>
      </c>
    </row>
    <row r="2762" spans="2:6" x14ac:dyDescent="0.25">
      <c r="B2762" s="6" t="s">
        <v>45</v>
      </c>
      <c r="C2762" s="6">
        <v>1960</v>
      </c>
      <c r="D2762" s="6" t="s">
        <v>10</v>
      </c>
      <c r="E2762" s="6" t="s">
        <v>3</v>
      </c>
      <c r="F2762" s="27">
        <v>8.0221264218563335E-2</v>
      </c>
    </row>
    <row r="2763" spans="2:6" x14ac:dyDescent="0.25">
      <c r="B2763" s="6" t="s">
        <v>45</v>
      </c>
      <c r="C2763" s="6">
        <v>1960</v>
      </c>
      <c r="D2763" s="6" t="s">
        <v>11</v>
      </c>
      <c r="E2763" s="6" t="s">
        <v>3</v>
      </c>
      <c r="F2763" s="27">
        <v>6.0250350594712515E-3</v>
      </c>
    </row>
    <row r="2764" spans="2:6" x14ac:dyDescent="0.25">
      <c r="B2764" s="6" t="s">
        <v>45</v>
      </c>
      <c r="C2764" s="6">
        <v>1960</v>
      </c>
      <c r="D2764" s="6" t="s">
        <v>12</v>
      </c>
      <c r="E2764" s="6" t="s">
        <v>3</v>
      </c>
      <c r="F2764" s="27">
        <v>4.4668363371942032E-3</v>
      </c>
    </row>
    <row r="2765" spans="2:6" x14ac:dyDescent="0.25">
      <c r="B2765" s="6" t="s">
        <v>45</v>
      </c>
      <c r="C2765" s="6">
        <v>1960</v>
      </c>
      <c r="D2765" s="6" t="s">
        <v>13</v>
      </c>
      <c r="E2765" s="6" t="s">
        <v>3</v>
      </c>
      <c r="F2765" s="27">
        <v>0.11603386485223083</v>
      </c>
    </row>
    <row r="2766" spans="2:6" x14ac:dyDescent="0.25">
      <c r="B2766" s="6" t="s">
        <v>45</v>
      </c>
      <c r="C2766" s="6">
        <v>1960</v>
      </c>
      <c r="D2766" s="6" t="s">
        <v>14</v>
      </c>
      <c r="E2766" s="6" t="s">
        <v>3</v>
      </c>
      <c r="F2766" s="27">
        <v>0</v>
      </c>
    </row>
    <row r="2767" spans="2:6" x14ac:dyDescent="0.25">
      <c r="B2767" s="6" t="s">
        <v>45</v>
      </c>
      <c r="C2767" s="6">
        <v>1960</v>
      </c>
      <c r="D2767" s="6" t="s">
        <v>15</v>
      </c>
      <c r="E2767" s="6" t="s">
        <v>3</v>
      </c>
      <c r="F2767" s="27">
        <v>2.0386433283124707E-2</v>
      </c>
    </row>
    <row r="2768" spans="2:6" x14ac:dyDescent="0.25">
      <c r="B2768" s="6" t="s">
        <v>45</v>
      </c>
      <c r="C2768" s="6">
        <v>1960</v>
      </c>
      <c r="D2768" s="6" t="s">
        <v>16</v>
      </c>
      <c r="E2768" s="6" t="s">
        <v>3</v>
      </c>
      <c r="F2768" s="27">
        <v>7.2845790266451979E-2</v>
      </c>
    </row>
    <row r="2769" spans="2:6" x14ac:dyDescent="0.25">
      <c r="B2769" s="6" t="s">
        <v>45</v>
      </c>
      <c r="C2769" s="6">
        <v>1960</v>
      </c>
      <c r="D2769" s="6" t="s">
        <v>17</v>
      </c>
      <c r="E2769" s="6" t="s">
        <v>3</v>
      </c>
      <c r="F2769" s="27">
        <v>2.5658338960162053E-2</v>
      </c>
    </row>
    <row r="2770" spans="2:6" x14ac:dyDescent="0.25">
      <c r="B2770" s="6" t="s">
        <v>45</v>
      </c>
      <c r="C2770" s="6">
        <v>1960</v>
      </c>
      <c r="D2770" s="6" t="s">
        <v>18</v>
      </c>
      <c r="E2770" s="6" t="s">
        <v>3</v>
      </c>
      <c r="F2770" s="27">
        <v>6.1548849529943382E-3</v>
      </c>
    </row>
    <row r="2771" spans="2:6" x14ac:dyDescent="0.25">
      <c r="B2771" s="6" t="s">
        <v>45</v>
      </c>
      <c r="C2771" s="6">
        <v>1960</v>
      </c>
      <c r="D2771" s="6" t="s">
        <v>19</v>
      </c>
      <c r="E2771" s="6" t="s">
        <v>3</v>
      </c>
      <c r="F2771" s="27">
        <v>0.11717654391523399</v>
      </c>
    </row>
    <row r="2772" spans="2:6" x14ac:dyDescent="0.25">
      <c r="B2772" s="6" t="s">
        <v>45</v>
      </c>
      <c r="C2772" s="6">
        <v>1960</v>
      </c>
      <c r="D2772" s="6" t="s">
        <v>20</v>
      </c>
      <c r="E2772" s="6" t="s">
        <v>3</v>
      </c>
      <c r="F2772" s="27">
        <v>1.8230925050641458E-2</v>
      </c>
    </row>
    <row r="2773" spans="2:6" x14ac:dyDescent="0.25">
      <c r="B2773" s="6" t="s">
        <v>45</v>
      </c>
      <c r="C2773" s="6">
        <v>1960</v>
      </c>
      <c r="D2773" s="6" t="s">
        <v>21</v>
      </c>
      <c r="E2773" s="6" t="s">
        <v>3</v>
      </c>
      <c r="F2773" s="27">
        <v>0</v>
      </c>
    </row>
    <row r="2774" spans="2:6" x14ac:dyDescent="0.25">
      <c r="B2774" s="6" t="s">
        <v>45</v>
      </c>
      <c r="C2774" s="6">
        <v>1960</v>
      </c>
      <c r="D2774" s="6" t="s">
        <v>22</v>
      </c>
      <c r="E2774" s="6" t="s">
        <v>3</v>
      </c>
      <c r="F2774" s="27">
        <v>0.1146574559808861</v>
      </c>
    </row>
    <row r="2775" spans="2:6" x14ac:dyDescent="0.25">
      <c r="B2775" s="6" t="s">
        <v>45</v>
      </c>
      <c r="C2775" s="6">
        <v>1960</v>
      </c>
      <c r="D2775" s="6" t="s">
        <v>23</v>
      </c>
      <c r="E2775" s="6" t="s">
        <v>3</v>
      </c>
      <c r="F2775" s="27">
        <v>0</v>
      </c>
    </row>
    <row r="2776" spans="2:6" x14ac:dyDescent="0.25">
      <c r="B2776" s="6" t="s">
        <v>45</v>
      </c>
      <c r="C2776" s="6">
        <v>1960</v>
      </c>
      <c r="D2776" s="6" t="s">
        <v>24</v>
      </c>
      <c r="E2776" s="6" t="s">
        <v>3</v>
      </c>
      <c r="F2776" s="27">
        <v>9.3569833272736713E-2</v>
      </c>
    </row>
    <row r="2777" spans="2:6" x14ac:dyDescent="0.25">
      <c r="B2777" s="6" t="s">
        <v>45</v>
      </c>
      <c r="C2777" s="6">
        <v>1960</v>
      </c>
      <c r="D2777" s="6" t="s">
        <v>25</v>
      </c>
      <c r="E2777" s="6" t="s">
        <v>3</v>
      </c>
      <c r="F2777" s="27">
        <v>8.5155560172440664E-2</v>
      </c>
    </row>
    <row r="2778" spans="2:6" x14ac:dyDescent="0.25">
      <c r="B2778" s="6" t="s">
        <v>45</v>
      </c>
      <c r="C2778" s="6">
        <v>1960</v>
      </c>
      <c r="D2778" s="6" t="s">
        <v>26</v>
      </c>
      <c r="E2778" s="6" t="s">
        <v>3</v>
      </c>
      <c r="F2778" s="27">
        <v>3.1917103827974865E-2</v>
      </c>
    </row>
    <row r="2779" spans="2:6" x14ac:dyDescent="0.25">
      <c r="B2779" s="6" t="s">
        <v>45</v>
      </c>
      <c r="C2779" s="6">
        <v>1960</v>
      </c>
      <c r="D2779" s="6" t="s">
        <v>27</v>
      </c>
      <c r="E2779" s="6" t="s">
        <v>3</v>
      </c>
      <c r="F2779" s="27">
        <v>0</v>
      </c>
    </row>
    <row r="2780" spans="2:6" x14ac:dyDescent="0.25">
      <c r="B2780" s="6" t="s">
        <v>45</v>
      </c>
      <c r="C2780" s="6">
        <v>1960</v>
      </c>
      <c r="D2780" s="6" t="s">
        <v>28</v>
      </c>
      <c r="E2780" s="6" t="s">
        <v>3</v>
      </c>
      <c r="F2780" s="27">
        <v>1.6620786370955176E-3</v>
      </c>
    </row>
    <row r="2781" spans="2:6" x14ac:dyDescent="0.25">
      <c r="B2781" s="6" t="s">
        <v>45</v>
      </c>
      <c r="C2781" s="6">
        <v>1960</v>
      </c>
      <c r="D2781" s="6" t="s">
        <v>29</v>
      </c>
      <c r="E2781" s="6" t="s">
        <v>3</v>
      </c>
      <c r="F2781" s="27">
        <v>3.9915857268997039E-2</v>
      </c>
    </row>
    <row r="2782" spans="2:6" x14ac:dyDescent="0.25">
      <c r="B2782" s="6" t="s">
        <v>45</v>
      </c>
      <c r="C2782" s="6">
        <v>1960</v>
      </c>
      <c r="D2782" s="6" t="s">
        <v>30</v>
      </c>
      <c r="E2782" s="6" t="s">
        <v>3</v>
      </c>
      <c r="F2782" s="27">
        <v>0</v>
      </c>
    </row>
    <row r="2783" spans="2:6" x14ac:dyDescent="0.25">
      <c r="B2783" s="6" t="s">
        <v>45</v>
      </c>
      <c r="C2783" s="6">
        <v>1960</v>
      </c>
      <c r="D2783" s="6" t="s">
        <v>31</v>
      </c>
      <c r="E2783" s="6" t="s">
        <v>3</v>
      </c>
      <c r="F2783" s="27">
        <v>0</v>
      </c>
    </row>
    <row r="2784" spans="2:6" x14ac:dyDescent="0.25">
      <c r="B2784" s="6" t="s">
        <v>45</v>
      </c>
      <c r="C2784" s="6">
        <v>1960</v>
      </c>
      <c r="D2784" s="6" t="s">
        <v>32</v>
      </c>
      <c r="E2784" s="6" t="s">
        <v>3</v>
      </c>
      <c r="F2784" s="27">
        <v>0</v>
      </c>
    </row>
    <row r="2785" spans="2:6" x14ac:dyDescent="0.25">
      <c r="B2785" s="6" t="s">
        <v>45</v>
      </c>
      <c r="C2785" s="6">
        <v>1960</v>
      </c>
      <c r="D2785" s="6" t="s">
        <v>7</v>
      </c>
      <c r="E2785" s="6" t="s">
        <v>4</v>
      </c>
      <c r="F2785" s="27">
        <v>5.4541275366125963E-2</v>
      </c>
    </row>
    <row r="2786" spans="2:6" x14ac:dyDescent="0.25">
      <c r="B2786" s="6" t="s">
        <v>45</v>
      </c>
      <c r="C2786" s="6">
        <v>1960</v>
      </c>
      <c r="D2786" s="6" t="s">
        <v>8</v>
      </c>
      <c r="E2786" s="6" t="s">
        <v>4</v>
      </c>
      <c r="F2786" s="27">
        <v>2.2263085308990609E-2</v>
      </c>
    </row>
    <row r="2787" spans="2:6" x14ac:dyDescent="0.25">
      <c r="B2787" s="6" t="s">
        <v>45</v>
      </c>
      <c r="C2787" s="6">
        <v>1960</v>
      </c>
      <c r="D2787" s="6" t="s">
        <v>9</v>
      </c>
      <c r="E2787" s="6" t="s">
        <v>4</v>
      </c>
      <c r="F2787" s="27">
        <v>7.8905890851776447E-2</v>
      </c>
    </row>
    <row r="2788" spans="2:6" x14ac:dyDescent="0.25">
      <c r="B2788" s="6" t="s">
        <v>45</v>
      </c>
      <c r="C2788" s="6">
        <v>1960</v>
      </c>
      <c r="D2788" s="6" t="s">
        <v>10</v>
      </c>
      <c r="E2788" s="6" t="s">
        <v>4</v>
      </c>
      <c r="F2788" s="27">
        <v>0.11174229986208709</v>
      </c>
    </row>
    <row r="2789" spans="2:6" x14ac:dyDescent="0.25">
      <c r="B2789" s="6" t="s">
        <v>45</v>
      </c>
      <c r="C2789" s="6">
        <v>1960</v>
      </c>
      <c r="D2789" s="6" t="s">
        <v>11</v>
      </c>
      <c r="E2789" s="6" t="s">
        <v>4</v>
      </c>
      <c r="F2789" s="27">
        <v>1.8125697773691468E-2</v>
      </c>
    </row>
    <row r="2790" spans="2:6" x14ac:dyDescent="0.25">
      <c r="B2790" s="6" t="s">
        <v>45</v>
      </c>
      <c r="C2790" s="6">
        <v>1960</v>
      </c>
      <c r="D2790" s="6" t="s">
        <v>12</v>
      </c>
      <c r="E2790" s="6" t="s">
        <v>4</v>
      </c>
      <c r="F2790" s="27">
        <v>9.5553950220003941E-3</v>
      </c>
    </row>
    <row r="2791" spans="2:6" x14ac:dyDescent="0.25">
      <c r="B2791" s="6" t="s">
        <v>45</v>
      </c>
      <c r="C2791" s="6">
        <v>1960</v>
      </c>
      <c r="D2791" s="6" t="s">
        <v>13</v>
      </c>
      <c r="E2791" s="6" t="s">
        <v>4</v>
      </c>
      <c r="F2791" s="27">
        <v>1.0343468838247849E-2</v>
      </c>
    </row>
    <row r="2792" spans="2:6" x14ac:dyDescent="0.25">
      <c r="B2792" s="6" t="s">
        <v>45</v>
      </c>
      <c r="C2792" s="6">
        <v>1960</v>
      </c>
      <c r="D2792" s="6" t="s">
        <v>14</v>
      </c>
      <c r="E2792" s="6" t="s">
        <v>4</v>
      </c>
      <c r="F2792" s="27">
        <v>2.3182504761279307E-2</v>
      </c>
    </row>
    <row r="2793" spans="2:6" x14ac:dyDescent="0.25">
      <c r="B2793" s="6" t="s">
        <v>45</v>
      </c>
      <c r="C2793" s="6">
        <v>1960</v>
      </c>
      <c r="D2793" s="6" t="s">
        <v>15</v>
      </c>
      <c r="E2793" s="6" t="s">
        <v>4</v>
      </c>
      <c r="F2793" s="27">
        <v>0</v>
      </c>
    </row>
    <row r="2794" spans="2:6" x14ac:dyDescent="0.25">
      <c r="B2794" s="6" t="s">
        <v>45</v>
      </c>
      <c r="C2794" s="6">
        <v>1960</v>
      </c>
      <c r="D2794" s="6" t="s">
        <v>16</v>
      </c>
      <c r="E2794" s="6" t="s">
        <v>4</v>
      </c>
      <c r="F2794" s="27">
        <v>0.15314901162408878</v>
      </c>
    </row>
    <row r="2795" spans="2:6" x14ac:dyDescent="0.25">
      <c r="B2795" s="6" t="s">
        <v>45</v>
      </c>
      <c r="C2795" s="6">
        <v>1960</v>
      </c>
      <c r="D2795" s="6" t="s">
        <v>17</v>
      </c>
      <c r="E2795" s="6" t="s">
        <v>4</v>
      </c>
      <c r="F2795" s="27">
        <v>0.10954226045839627</v>
      </c>
    </row>
    <row r="2796" spans="2:6" x14ac:dyDescent="0.25">
      <c r="B2796" s="6" t="s">
        <v>45</v>
      </c>
      <c r="C2796" s="6">
        <v>1960</v>
      </c>
      <c r="D2796" s="6" t="s">
        <v>18</v>
      </c>
      <c r="E2796" s="6" t="s">
        <v>4</v>
      </c>
      <c r="F2796" s="27">
        <v>8.0416365666250739E-2</v>
      </c>
    </row>
    <row r="2797" spans="2:6" x14ac:dyDescent="0.25">
      <c r="B2797" s="6" t="s">
        <v>45</v>
      </c>
      <c r="C2797" s="6">
        <v>1960</v>
      </c>
      <c r="D2797" s="6" t="s">
        <v>19</v>
      </c>
      <c r="E2797" s="6" t="s">
        <v>4</v>
      </c>
      <c r="F2797" s="27">
        <v>8.6326919288106652E-2</v>
      </c>
    </row>
    <row r="2798" spans="2:6" x14ac:dyDescent="0.25">
      <c r="B2798" s="6" t="s">
        <v>45</v>
      </c>
      <c r="C2798" s="6">
        <v>1960</v>
      </c>
      <c r="D2798" s="6" t="s">
        <v>20</v>
      </c>
      <c r="E2798" s="6" t="s">
        <v>4</v>
      </c>
      <c r="F2798" s="27">
        <v>6.9613187101858539E-3</v>
      </c>
    </row>
    <row r="2799" spans="2:6" x14ac:dyDescent="0.25">
      <c r="B2799" s="6" t="s">
        <v>45</v>
      </c>
      <c r="C2799" s="6">
        <v>1960</v>
      </c>
      <c r="D2799" s="6" t="s">
        <v>21</v>
      </c>
      <c r="E2799" s="6" t="s">
        <v>4</v>
      </c>
      <c r="F2799" s="27">
        <v>0</v>
      </c>
    </row>
    <row r="2800" spans="2:6" x14ac:dyDescent="0.25">
      <c r="B2800" s="6" t="s">
        <v>45</v>
      </c>
      <c r="C2800" s="6">
        <v>1960</v>
      </c>
      <c r="D2800" s="6" t="s">
        <v>22</v>
      </c>
      <c r="E2800" s="6" t="s">
        <v>4</v>
      </c>
      <c r="F2800" s="27">
        <v>2.4725815984763908E-2</v>
      </c>
    </row>
    <row r="2801" spans="2:6" x14ac:dyDescent="0.25">
      <c r="B2801" s="6" t="s">
        <v>45</v>
      </c>
      <c r="C2801" s="6">
        <v>1960</v>
      </c>
      <c r="D2801" s="6" t="s">
        <v>23</v>
      </c>
      <c r="E2801" s="6" t="s">
        <v>4</v>
      </c>
      <c r="F2801" s="27">
        <v>0</v>
      </c>
    </row>
    <row r="2802" spans="2:6" x14ac:dyDescent="0.25">
      <c r="B2802" s="6" t="s">
        <v>45</v>
      </c>
      <c r="C2802" s="6">
        <v>1960</v>
      </c>
      <c r="D2802" s="6" t="s">
        <v>24</v>
      </c>
      <c r="E2802" s="6" t="s">
        <v>4</v>
      </c>
      <c r="F2802" s="27">
        <v>4.0355946673671768E-2</v>
      </c>
    </row>
    <row r="2803" spans="2:6" x14ac:dyDescent="0.25">
      <c r="B2803" s="6" t="s">
        <v>45</v>
      </c>
      <c r="C2803" s="6">
        <v>1960</v>
      </c>
      <c r="D2803" s="6" t="s">
        <v>25</v>
      </c>
      <c r="E2803" s="6" t="s">
        <v>4</v>
      </c>
      <c r="F2803" s="27">
        <v>9.9428646483220598E-2</v>
      </c>
    </row>
    <row r="2804" spans="2:6" x14ac:dyDescent="0.25">
      <c r="B2804" s="6" t="s">
        <v>45</v>
      </c>
      <c r="C2804" s="6">
        <v>1960</v>
      </c>
      <c r="D2804" s="6" t="s">
        <v>26</v>
      </c>
      <c r="E2804" s="6" t="s">
        <v>4</v>
      </c>
      <c r="F2804" s="27">
        <v>2.9125894792145533E-2</v>
      </c>
    </row>
    <row r="2805" spans="2:6" x14ac:dyDescent="0.25">
      <c r="B2805" s="6" t="s">
        <v>45</v>
      </c>
      <c r="C2805" s="6">
        <v>1960</v>
      </c>
      <c r="D2805" s="6" t="s">
        <v>27</v>
      </c>
      <c r="E2805" s="6" t="s">
        <v>4</v>
      </c>
      <c r="F2805" s="27">
        <v>0</v>
      </c>
    </row>
    <row r="2806" spans="2:6" x14ac:dyDescent="0.25">
      <c r="B2806" s="6" t="s">
        <v>45</v>
      </c>
      <c r="C2806" s="6">
        <v>1960</v>
      </c>
      <c r="D2806" s="6" t="s">
        <v>28</v>
      </c>
      <c r="E2806" s="6" t="s">
        <v>4</v>
      </c>
      <c r="F2806" s="27">
        <v>2.0555592040454457E-2</v>
      </c>
    </row>
    <row r="2807" spans="2:6" x14ac:dyDescent="0.25">
      <c r="B2807" s="6" t="s">
        <v>45</v>
      </c>
      <c r="C2807" s="6">
        <v>1960</v>
      </c>
      <c r="D2807" s="6" t="s">
        <v>29</v>
      </c>
      <c r="E2807" s="6" t="s">
        <v>4</v>
      </c>
      <c r="F2807" s="27">
        <v>1.7239114730413081E-2</v>
      </c>
    </row>
    <row r="2808" spans="2:6" x14ac:dyDescent="0.25">
      <c r="B2808" s="6" t="s">
        <v>45</v>
      </c>
      <c r="C2808" s="6">
        <v>1960</v>
      </c>
      <c r="D2808" s="6" t="s">
        <v>30</v>
      </c>
      <c r="E2808" s="6" t="s">
        <v>4</v>
      </c>
      <c r="F2808" s="27">
        <v>0</v>
      </c>
    </row>
    <row r="2809" spans="2:6" x14ac:dyDescent="0.25">
      <c r="B2809" s="6" t="s">
        <v>45</v>
      </c>
      <c r="C2809" s="6">
        <v>1960</v>
      </c>
      <c r="D2809" s="6" t="s">
        <v>31</v>
      </c>
      <c r="E2809" s="6" t="s">
        <v>4</v>
      </c>
      <c r="F2809" s="27">
        <v>3.5134957641032379E-3</v>
      </c>
    </row>
    <row r="2810" spans="2:6" x14ac:dyDescent="0.25">
      <c r="B2810" s="6" t="s">
        <v>45</v>
      </c>
      <c r="C2810" s="6">
        <v>1960</v>
      </c>
      <c r="D2810" s="6" t="s">
        <v>32</v>
      </c>
      <c r="E2810" s="6" t="s">
        <v>4</v>
      </c>
      <c r="F2810" s="27">
        <v>0</v>
      </c>
    </row>
    <row r="2811" spans="2:6" x14ac:dyDescent="0.25">
      <c r="B2811" s="6" t="s">
        <v>33</v>
      </c>
      <c r="C2811" s="6">
        <v>2013</v>
      </c>
      <c r="D2811" s="6" t="s">
        <v>7</v>
      </c>
      <c r="E2811" s="6" t="s">
        <v>3</v>
      </c>
      <c r="F2811" s="27">
        <v>0.10120456305133887</v>
      </c>
    </row>
    <row r="2812" spans="2:6" x14ac:dyDescent="0.25">
      <c r="B2812" s="6" t="s">
        <v>33</v>
      </c>
      <c r="C2812" s="6">
        <v>2013</v>
      </c>
      <c r="D2812" s="6" t="s">
        <v>8</v>
      </c>
      <c r="E2812" s="6" t="s">
        <v>3</v>
      </c>
      <c r="F2812" s="27">
        <v>5.7566069826505091E-2</v>
      </c>
    </row>
    <row r="2813" spans="2:6" x14ac:dyDescent="0.25">
      <c r="B2813" s="6" t="s">
        <v>33</v>
      </c>
      <c r="C2813" s="6">
        <v>2013</v>
      </c>
      <c r="D2813" s="6" t="s">
        <v>9</v>
      </c>
      <c r="E2813" s="6" t="s">
        <v>3</v>
      </c>
      <c r="F2813" s="27">
        <v>8.4394221217900176E-2</v>
      </c>
    </row>
    <row r="2814" spans="2:6" x14ac:dyDescent="0.25">
      <c r="B2814" s="6" t="s">
        <v>33</v>
      </c>
      <c r="C2814" s="6">
        <v>2013</v>
      </c>
      <c r="D2814" s="6" t="s">
        <v>10</v>
      </c>
      <c r="E2814" s="6" t="s">
        <v>3</v>
      </c>
      <c r="F2814" s="27">
        <v>5.9753658493577499E-2</v>
      </c>
    </row>
    <row r="2815" spans="2:6" x14ac:dyDescent="0.25">
      <c r="B2815" s="6" t="s">
        <v>33</v>
      </c>
      <c r="C2815" s="6">
        <v>2013</v>
      </c>
      <c r="D2815" s="6" t="s">
        <v>11</v>
      </c>
      <c r="E2815" s="6" t="s">
        <v>3</v>
      </c>
      <c r="F2815" s="27">
        <v>5.5662750131314095E-2</v>
      </c>
    </row>
    <row r="2816" spans="2:6" x14ac:dyDescent="0.25">
      <c r="B2816" s="6" t="s">
        <v>33</v>
      </c>
      <c r="C2816" s="6">
        <v>2013</v>
      </c>
      <c r="D2816" s="6" t="s">
        <v>12</v>
      </c>
      <c r="E2816" s="6" t="s">
        <v>3</v>
      </c>
      <c r="F2816" s="27">
        <v>9.1633996217940251E-3</v>
      </c>
    </row>
    <row r="2817" spans="2:6" x14ac:dyDescent="0.25">
      <c r="B2817" s="6" t="s">
        <v>33</v>
      </c>
      <c r="C2817" s="6">
        <v>2013</v>
      </c>
      <c r="D2817" s="6" t="s">
        <v>13</v>
      </c>
      <c r="E2817" s="6" t="s">
        <v>3</v>
      </c>
      <c r="F2817" s="27">
        <v>3.369281959019315E-2</v>
      </c>
    </row>
    <row r="2818" spans="2:6" x14ac:dyDescent="0.25">
      <c r="B2818" s="6" t="s">
        <v>33</v>
      </c>
      <c r="C2818" s="6">
        <v>2013</v>
      </c>
      <c r="D2818" s="6" t="s">
        <v>14</v>
      </c>
      <c r="E2818" s="6" t="s">
        <v>3</v>
      </c>
      <c r="F2818" s="27">
        <v>2.3071739977247794E-2</v>
      </c>
    </row>
    <row r="2819" spans="2:6" x14ac:dyDescent="0.25">
      <c r="B2819" s="6" t="s">
        <v>33</v>
      </c>
      <c r="C2819" s="6">
        <v>2013</v>
      </c>
      <c r="D2819" s="6" t="s">
        <v>15</v>
      </c>
      <c r="E2819" s="6" t="s">
        <v>3</v>
      </c>
      <c r="F2819" s="27">
        <v>2.0416603659054636E-2</v>
      </c>
    </row>
    <row r="2820" spans="2:6" x14ac:dyDescent="0.25">
      <c r="B2820" s="6" t="s">
        <v>33</v>
      </c>
      <c r="C2820" s="6">
        <v>2013</v>
      </c>
      <c r="D2820" s="6" t="s">
        <v>16</v>
      </c>
      <c r="E2820" s="6" t="s">
        <v>3</v>
      </c>
      <c r="F2820" s="27">
        <v>0.15011271905943305</v>
      </c>
    </row>
    <row r="2821" spans="2:6" x14ac:dyDescent="0.25">
      <c r="B2821" s="6" t="s">
        <v>33</v>
      </c>
      <c r="C2821" s="6">
        <v>2013</v>
      </c>
      <c r="D2821" s="6" t="s">
        <v>17</v>
      </c>
      <c r="E2821" s="6" t="s">
        <v>3</v>
      </c>
      <c r="F2821" s="27">
        <v>4.5787075059298403E-2</v>
      </c>
    </row>
    <row r="2822" spans="2:6" x14ac:dyDescent="0.25">
      <c r="B2822" s="6" t="s">
        <v>33</v>
      </c>
      <c r="C2822" s="6">
        <v>2013</v>
      </c>
      <c r="D2822" s="6" t="s">
        <v>18</v>
      </c>
      <c r="E2822" s="6" t="s">
        <v>3</v>
      </c>
      <c r="F2822" s="27">
        <v>6.0344638724594127E-2</v>
      </c>
    </row>
    <row r="2823" spans="2:6" x14ac:dyDescent="0.25">
      <c r="B2823" s="6" t="s">
        <v>33</v>
      </c>
      <c r="C2823" s="6">
        <v>2013</v>
      </c>
      <c r="D2823" s="6" t="s">
        <v>19</v>
      </c>
      <c r="E2823" s="6" t="s">
        <v>3</v>
      </c>
      <c r="F2823" s="27">
        <v>6.9212548230879842E-2</v>
      </c>
    </row>
    <row r="2824" spans="2:6" x14ac:dyDescent="0.25">
      <c r="B2824" s="6" t="s">
        <v>33</v>
      </c>
      <c r="C2824" s="6">
        <v>2013</v>
      </c>
      <c r="D2824" s="6" t="s">
        <v>20</v>
      </c>
      <c r="E2824" s="6" t="s">
        <v>3</v>
      </c>
      <c r="F2824" s="27">
        <v>3.2722992176725529E-2</v>
      </c>
    </row>
    <row r="2825" spans="2:6" x14ac:dyDescent="0.25">
      <c r="B2825" s="6" t="s">
        <v>33</v>
      </c>
      <c r="C2825" s="6">
        <v>2013</v>
      </c>
      <c r="D2825" s="6" t="s">
        <v>21</v>
      </c>
      <c r="E2825" s="6" t="s">
        <v>3</v>
      </c>
      <c r="F2825" s="27">
        <v>1.4389246510892257E-2</v>
      </c>
    </row>
    <row r="2826" spans="2:6" x14ac:dyDescent="0.25">
      <c r="B2826" s="6" t="s">
        <v>33</v>
      </c>
      <c r="C2826" s="6">
        <v>2013</v>
      </c>
      <c r="D2826" s="6" t="s">
        <v>22</v>
      </c>
      <c r="E2826" s="6" t="s">
        <v>3</v>
      </c>
      <c r="F2826" s="27">
        <v>1.5463270258038214E-2</v>
      </c>
    </row>
    <row r="2827" spans="2:6" x14ac:dyDescent="0.25">
      <c r="B2827" s="6" t="s">
        <v>33</v>
      </c>
      <c r="C2827" s="6">
        <v>2013</v>
      </c>
      <c r="D2827" s="6" t="s">
        <v>23</v>
      </c>
      <c r="E2827" s="6" t="s">
        <v>3</v>
      </c>
      <c r="F2827" s="27">
        <v>1.9108004576089239E-3</v>
      </c>
    </row>
    <row r="2828" spans="2:6" x14ac:dyDescent="0.25">
      <c r="B2828" s="6" t="s">
        <v>33</v>
      </c>
      <c r="C2828" s="6">
        <v>2013</v>
      </c>
      <c r="D2828" s="6" t="s">
        <v>24</v>
      </c>
      <c r="E2828" s="6" t="s">
        <v>3</v>
      </c>
      <c r="F2828" s="27">
        <v>4.2397755343802482E-2</v>
      </c>
    </row>
    <row r="2829" spans="2:6" x14ac:dyDescent="0.25">
      <c r="B2829" s="6" t="s">
        <v>33</v>
      </c>
      <c r="C2829" s="6">
        <v>2013</v>
      </c>
      <c r="D2829" s="6" t="s">
        <v>25</v>
      </c>
      <c r="E2829" s="6" t="s">
        <v>3</v>
      </c>
      <c r="F2829" s="27">
        <v>3.6913287811112888E-2</v>
      </c>
    </row>
    <row r="2830" spans="2:6" x14ac:dyDescent="0.25">
      <c r="B2830" s="6" t="s">
        <v>33</v>
      </c>
      <c r="C2830" s="6">
        <v>2013</v>
      </c>
      <c r="D2830" s="6" t="s">
        <v>26</v>
      </c>
      <c r="E2830" s="6" t="s">
        <v>3</v>
      </c>
      <c r="F2830" s="27">
        <v>3.4609212986389824E-2</v>
      </c>
    </row>
    <row r="2831" spans="2:6" x14ac:dyDescent="0.25">
      <c r="B2831" s="6" t="s">
        <v>33</v>
      </c>
      <c r="C2831" s="6">
        <v>2013</v>
      </c>
      <c r="D2831" s="6" t="s">
        <v>27</v>
      </c>
      <c r="E2831" s="6" t="s">
        <v>3</v>
      </c>
      <c r="F2831" s="27">
        <v>1.3663078216180141E-3</v>
      </c>
    </row>
    <row r="2832" spans="2:6" x14ac:dyDescent="0.25">
      <c r="B2832" s="6" t="s">
        <v>33</v>
      </c>
      <c r="C2832" s="6">
        <v>2013</v>
      </c>
      <c r="D2832" s="6" t="s">
        <v>28</v>
      </c>
      <c r="E2832" s="6" t="s">
        <v>3</v>
      </c>
      <c r="F2832" s="27">
        <v>6.4537606059845033E-3</v>
      </c>
    </row>
    <row r="2833" spans="2:6" x14ac:dyDescent="0.25">
      <c r="B2833" s="6" t="s">
        <v>33</v>
      </c>
      <c r="C2833" s="6">
        <v>2013</v>
      </c>
      <c r="D2833" s="6" t="s">
        <v>29</v>
      </c>
      <c r="E2833" s="6" t="s">
        <v>3</v>
      </c>
      <c r="F2833" s="27">
        <v>2.1476200221537435E-2</v>
      </c>
    </row>
    <row r="2834" spans="2:6" x14ac:dyDescent="0.25">
      <c r="B2834" s="6" t="s">
        <v>33</v>
      </c>
      <c r="C2834" s="6">
        <v>2013</v>
      </c>
      <c r="D2834" s="6" t="s">
        <v>30</v>
      </c>
      <c r="E2834" s="6" t="s">
        <v>3</v>
      </c>
      <c r="F2834" s="27">
        <v>4.3746429939721084E-3</v>
      </c>
    </row>
    <row r="2835" spans="2:6" x14ac:dyDescent="0.25">
      <c r="B2835" s="6" t="s">
        <v>33</v>
      </c>
      <c r="C2835" s="6">
        <v>2013</v>
      </c>
      <c r="D2835" s="6" t="s">
        <v>31</v>
      </c>
      <c r="E2835" s="6" t="s">
        <v>3</v>
      </c>
      <c r="F2835" s="27">
        <v>4.1614412650610453E-3</v>
      </c>
    </row>
    <row r="2836" spans="2:6" x14ac:dyDescent="0.25">
      <c r="B2836" s="6" t="s">
        <v>33</v>
      </c>
      <c r="C2836" s="6">
        <v>2013</v>
      </c>
      <c r="D2836" s="6" t="s">
        <v>32</v>
      </c>
      <c r="E2836" s="6" t="s">
        <v>3</v>
      </c>
      <c r="F2836" s="27">
        <v>1.3378274904126014E-2</v>
      </c>
    </row>
    <row r="2837" spans="2:6" x14ac:dyDescent="0.25">
      <c r="B2837" s="6" t="s">
        <v>33</v>
      </c>
      <c r="C2837" s="6">
        <v>2013</v>
      </c>
      <c r="D2837" s="6" t="s">
        <v>7</v>
      </c>
      <c r="E2837" s="6" t="s">
        <v>4</v>
      </c>
      <c r="F2837" s="27">
        <v>0.18231978026407467</v>
      </c>
    </row>
    <row r="2838" spans="2:6" x14ac:dyDescent="0.25">
      <c r="B2838" s="6" t="s">
        <v>33</v>
      </c>
      <c r="C2838" s="6">
        <v>2013</v>
      </c>
      <c r="D2838" s="6" t="s">
        <v>8</v>
      </c>
      <c r="E2838" s="6" t="s">
        <v>4</v>
      </c>
      <c r="F2838" s="27">
        <v>3.5771004762096707E-2</v>
      </c>
    </row>
    <row r="2839" spans="2:6" x14ac:dyDescent="0.25">
      <c r="B2839" s="6" t="s">
        <v>33</v>
      </c>
      <c r="C2839" s="6">
        <v>2013</v>
      </c>
      <c r="D2839" s="6" t="s">
        <v>9</v>
      </c>
      <c r="E2839" s="6" t="s">
        <v>4</v>
      </c>
      <c r="F2839" s="27">
        <v>5.6526721293539785E-2</v>
      </c>
    </row>
    <row r="2840" spans="2:6" x14ac:dyDescent="0.25">
      <c r="B2840" s="6" t="s">
        <v>33</v>
      </c>
      <c r="C2840" s="6">
        <v>2013</v>
      </c>
      <c r="D2840" s="6" t="s">
        <v>10</v>
      </c>
      <c r="E2840" s="6" t="s">
        <v>4</v>
      </c>
      <c r="F2840" s="27">
        <v>2.3509901360681318E-2</v>
      </c>
    </row>
    <row r="2841" spans="2:6" x14ac:dyDescent="0.25">
      <c r="B2841" s="6" t="s">
        <v>33</v>
      </c>
      <c r="C2841" s="6">
        <v>2013</v>
      </c>
      <c r="D2841" s="6" t="s">
        <v>11</v>
      </c>
      <c r="E2841" s="6" t="s">
        <v>4</v>
      </c>
      <c r="F2841" s="27">
        <v>7.6483764532456533E-2</v>
      </c>
    </row>
    <row r="2842" spans="2:6" x14ac:dyDescent="0.25">
      <c r="B2842" s="6" t="s">
        <v>33</v>
      </c>
      <c r="C2842" s="6">
        <v>2013</v>
      </c>
      <c r="D2842" s="6" t="s">
        <v>12</v>
      </c>
      <c r="E2842" s="6" t="s">
        <v>4</v>
      </c>
      <c r="F2842" s="27">
        <v>8.4186038476820046E-3</v>
      </c>
    </row>
    <row r="2843" spans="2:6" x14ac:dyDescent="0.25">
      <c r="B2843" s="6" t="s">
        <v>33</v>
      </c>
      <c r="C2843" s="6">
        <v>2013</v>
      </c>
      <c r="D2843" s="6" t="s">
        <v>13</v>
      </c>
      <c r="E2843" s="6" t="s">
        <v>4</v>
      </c>
      <c r="F2843" s="27">
        <v>2.6704594530786639E-2</v>
      </c>
    </row>
    <row r="2844" spans="2:6" x14ac:dyDescent="0.25">
      <c r="B2844" s="6" t="s">
        <v>33</v>
      </c>
      <c r="C2844" s="6">
        <v>2013</v>
      </c>
      <c r="D2844" s="6" t="s">
        <v>14</v>
      </c>
      <c r="E2844" s="6" t="s">
        <v>4</v>
      </c>
      <c r="F2844" s="27">
        <v>3.098817825328366E-2</v>
      </c>
    </row>
    <row r="2845" spans="2:6" x14ac:dyDescent="0.25">
      <c r="B2845" s="6" t="s">
        <v>33</v>
      </c>
      <c r="C2845" s="6">
        <v>2013</v>
      </c>
      <c r="D2845" s="6" t="s">
        <v>15</v>
      </c>
      <c r="E2845" s="6" t="s">
        <v>4</v>
      </c>
      <c r="F2845" s="27">
        <v>2.4621825028935351E-2</v>
      </c>
    </row>
    <row r="2846" spans="2:6" x14ac:dyDescent="0.25">
      <c r="B2846" s="6" t="s">
        <v>33</v>
      </c>
      <c r="C2846" s="6">
        <v>2013</v>
      </c>
      <c r="D2846" s="6" t="s">
        <v>16</v>
      </c>
      <c r="E2846" s="6" t="s">
        <v>4</v>
      </c>
      <c r="F2846" s="27">
        <v>5.5967016578085144E-2</v>
      </c>
    </row>
    <row r="2847" spans="2:6" x14ac:dyDescent="0.25">
      <c r="B2847" s="6" t="s">
        <v>33</v>
      </c>
      <c r="C2847" s="6">
        <v>2013</v>
      </c>
      <c r="D2847" s="6" t="s">
        <v>17</v>
      </c>
      <c r="E2847" s="6" t="s">
        <v>4</v>
      </c>
      <c r="F2847" s="27">
        <v>7.3669693601976241E-2</v>
      </c>
    </row>
    <row r="2848" spans="2:6" x14ac:dyDescent="0.25">
      <c r="B2848" s="6" t="s">
        <v>33</v>
      </c>
      <c r="C2848" s="6">
        <v>2013</v>
      </c>
      <c r="D2848" s="6" t="s">
        <v>18</v>
      </c>
      <c r="E2848" s="6" t="s">
        <v>4</v>
      </c>
      <c r="F2848" s="27">
        <v>6.6445356811756104E-2</v>
      </c>
    </row>
    <row r="2849" spans="2:6" x14ac:dyDescent="0.25">
      <c r="B2849" s="6" t="s">
        <v>33</v>
      </c>
      <c r="C2849" s="6">
        <v>2013</v>
      </c>
      <c r="D2849" s="6" t="s">
        <v>19</v>
      </c>
      <c r="E2849" s="6" t="s">
        <v>4</v>
      </c>
      <c r="F2849" s="27">
        <v>9.5486660946776228E-2</v>
      </c>
    </row>
    <row r="2850" spans="2:6" x14ac:dyDescent="0.25">
      <c r="B2850" s="6" t="s">
        <v>33</v>
      </c>
      <c r="C2850" s="6">
        <v>2013</v>
      </c>
      <c r="D2850" s="6" t="s">
        <v>20</v>
      </c>
      <c r="E2850" s="6" t="s">
        <v>4</v>
      </c>
      <c r="F2850" s="27">
        <v>3.066341131962479E-2</v>
      </c>
    </row>
    <row r="2851" spans="2:6" x14ac:dyDescent="0.25">
      <c r="B2851" s="6" t="s">
        <v>33</v>
      </c>
      <c r="C2851" s="6">
        <v>2013</v>
      </c>
      <c r="D2851" s="6" t="s">
        <v>21</v>
      </c>
      <c r="E2851" s="6" t="s">
        <v>4</v>
      </c>
      <c r="F2851" s="27">
        <v>1.2789713410455882E-2</v>
      </c>
    </row>
    <row r="2852" spans="2:6" x14ac:dyDescent="0.25">
      <c r="B2852" s="6" t="s">
        <v>33</v>
      </c>
      <c r="C2852" s="6">
        <v>2013</v>
      </c>
      <c r="D2852" s="6" t="s">
        <v>22</v>
      </c>
      <c r="E2852" s="6" t="s">
        <v>4</v>
      </c>
      <c r="F2852" s="27">
        <v>2.2161888254838395E-2</v>
      </c>
    </row>
    <row r="2853" spans="2:6" x14ac:dyDescent="0.25">
      <c r="B2853" s="6" t="s">
        <v>33</v>
      </c>
      <c r="C2853" s="6">
        <v>2013</v>
      </c>
      <c r="D2853" s="6" t="s">
        <v>23</v>
      </c>
      <c r="E2853" s="6" t="s">
        <v>4</v>
      </c>
      <c r="F2853" s="27">
        <v>1.9739380294017724E-3</v>
      </c>
    </row>
    <row r="2854" spans="2:6" x14ac:dyDescent="0.25">
      <c r="B2854" s="6" t="s">
        <v>33</v>
      </c>
      <c r="C2854" s="6">
        <v>2013</v>
      </c>
      <c r="D2854" s="6" t="s">
        <v>24</v>
      </c>
      <c r="E2854" s="6" t="s">
        <v>4</v>
      </c>
      <c r="F2854" s="27">
        <v>3.3970390929558975E-2</v>
      </c>
    </row>
    <row r="2855" spans="2:6" x14ac:dyDescent="0.25">
      <c r="B2855" s="6" t="s">
        <v>33</v>
      </c>
      <c r="C2855" s="6">
        <v>2013</v>
      </c>
      <c r="D2855" s="6" t="s">
        <v>25</v>
      </c>
      <c r="E2855" s="6" t="s">
        <v>4</v>
      </c>
      <c r="F2855" s="27">
        <v>7.7998191900404801E-2</v>
      </c>
    </row>
    <row r="2856" spans="2:6" x14ac:dyDescent="0.25">
      <c r="B2856" s="6" t="s">
        <v>33</v>
      </c>
      <c r="C2856" s="6">
        <v>2013</v>
      </c>
      <c r="D2856" s="6" t="s">
        <v>26</v>
      </c>
      <c r="E2856" s="6" t="s">
        <v>4</v>
      </c>
      <c r="F2856" s="27">
        <v>1.8804811617903643E-2</v>
      </c>
    </row>
    <row r="2857" spans="2:6" x14ac:dyDescent="0.25">
      <c r="B2857" s="6" t="s">
        <v>33</v>
      </c>
      <c r="C2857" s="6">
        <v>2013</v>
      </c>
      <c r="D2857" s="6" t="s">
        <v>27</v>
      </c>
      <c r="E2857" s="6" t="s">
        <v>4</v>
      </c>
      <c r="F2857" s="27">
        <v>3.0403712938277007E-4</v>
      </c>
    </row>
    <row r="2858" spans="2:6" x14ac:dyDescent="0.25">
      <c r="B2858" s="6" t="s">
        <v>33</v>
      </c>
      <c r="C2858" s="6">
        <v>2013</v>
      </c>
      <c r="D2858" s="6" t="s">
        <v>28</v>
      </c>
      <c r="E2858" s="6" t="s">
        <v>4</v>
      </c>
      <c r="F2858" s="27">
        <v>1.8074661845067747E-2</v>
      </c>
    </row>
    <row r="2859" spans="2:6" x14ac:dyDescent="0.25">
      <c r="B2859" s="6" t="s">
        <v>33</v>
      </c>
      <c r="C2859" s="6">
        <v>2013</v>
      </c>
      <c r="D2859" s="6" t="s">
        <v>29</v>
      </c>
      <c r="E2859" s="6" t="s">
        <v>4</v>
      </c>
      <c r="F2859" s="27">
        <v>3.2862498056580847E-3</v>
      </c>
    </row>
    <row r="2860" spans="2:6" x14ac:dyDescent="0.25">
      <c r="B2860" s="6" t="s">
        <v>33</v>
      </c>
      <c r="C2860" s="6">
        <v>2013</v>
      </c>
      <c r="D2860" s="6" t="s">
        <v>30</v>
      </c>
      <c r="E2860" s="6" t="s">
        <v>4</v>
      </c>
      <c r="F2860" s="27">
        <v>1.7257562059851551E-3</v>
      </c>
    </row>
    <row r="2861" spans="2:6" x14ac:dyDescent="0.25">
      <c r="B2861" s="6" t="s">
        <v>33</v>
      </c>
      <c r="C2861" s="6">
        <v>2013</v>
      </c>
      <c r="D2861" s="6" t="s">
        <v>31</v>
      </c>
      <c r="E2861" s="6" t="s">
        <v>4</v>
      </c>
      <c r="F2861" s="27">
        <v>5.3862941444061197E-3</v>
      </c>
    </row>
    <row r="2862" spans="2:6" x14ac:dyDescent="0.25">
      <c r="B2862" s="6" t="s">
        <v>33</v>
      </c>
      <c r="C2862" s="6">
        <v>2013</v>
      </c>
      <c r="D2862" s="6" t="s">
        <v>32</v>
      </c>
      <c r="E2862" s="6" t="s">
        <v>4</v>
      </c>
      <c r="F2862" s="27">
        <v>1.5947553595181473E-2</v>
      </c>
    </row>
    <row r="2863" spans="2:6" x14ac:dyDescent="0.25">
      <c r="B2863" s="6" t="s">
        <v>33</v>
      </c>
      <c r="C2863" s="6">
        <v>2012</v>
      </c>
      <c r="D2863" s="6" t="s">
        <v>7</v>
      </c>
      <c r="E2863" s="6" t="s">
        <v>3</v>
      </c>
      <c r="F2863" s="27">
        <v>0.1036252790184486</v>
      </c>
    </row>
    <row r="2864" spans="2:6" x14ac:dyDescent="0.25">
      <c r="B2864" s="6" t="s">
        <v>33</v>
      </c>
      <c r="C2864" s="6">
        <v>2012</v>
      </c>
      <c r="D2864" s="6" t="s">
        <v>8</v>
      </c>
      <c r="E2864" s="6" t="s">
        <v>3</v>
      </c>
      <c r="F2864" s="27">
        <v>5.9055990231969523E-2</v>
      </c>
    </row>
    <row r="2865" spans="2:6" x14ac:dyDescent="0.25">
      <c r="B2865" s="6" t="s">
        <v>33</v>
      </c>
      <c r="C2865" s="6">
        <v>2012</v>
      </c>
      <c r="D2865" s="6" t="s">
        <v>9</v>
      </c>
      <c r="E2865" s="6" t="s">
        <v>3</v>
      </c>
      <c r="F2865" s="27">
        <v>8.5517962110725543E-2</v>
      </c>
    </row>
    <row r="2866" spans="2:6" x14ac:dyDescent="0.25">
      <c r="B2866" s="6" t="s">
        <v>33</v>
      </c>
      <c r="C2866" s="6">
        <v>2012</v>
      </c>
      <c r="D2866" s="6" t="s">
        <v>10</v>
      </c>
      <c r="E2866" s="6" t="s">
        <v>3</v>
      </c>
      <c r="F2866" s="27">
        <v>6.1408436373194729E-2</v>
      </c>
    </row>
    <row r="2867" spans="2:6" x14ac:dyDescent="0.25">
      <c r="B2867" s="6" t="s">
        <v>33</v>
      </c>
      <c r="C2867" s="6">
        <v>2012</v>
      </c>
      <c r="D2867" s="6" t="s">
        <v>11</v>
      </c>
      <c r="E2867" s="6" t="s">
        <v>3</v>
      </c>
      <c r="F2867" s="27">
        <v>5.5555673322126665E-2</v>
      </c>
    </row>
    <row r="2868" spans="2:6" x14ac:dyDescent="0.25">
      <c r="B2868" s="6" t="s">
        <v>33</v>
      </c>
      <c r="C2868" s="6">
        <v>2012</v>
      </c>
      <c r="D2868" s="6" t="s">
        <v>12</v>
      </c>
      <c r="E2868" s="6" t="s">
        <v>3</v>
      </c>
      <c r="F2868" s="27">
        <v>8.5777637400025007E-3</v>
      </c>
    </row>
    <row r="2869" spans="2:6" x14ac:dyDescent="0.25">
      <c r="B2869" s="6" t="s">
        <v>33</v>
      </c>
      <c r="C2869" s="6">
        <v>2012</v>
      </c>
      <c r="D2869" s="6" t="s">
        <v>13</v>
      </c>
      <c r="E2869" s="6" t="s">
        <v>3</v>
      </c>
      <c r="F2869" s="27">
        <v>3.3884445556160873E-2</v>
      </c>
    </row>
    <row r="2870" spans="2:6" x14ac:dyDescent="0.25">
      <c r="B2870" s="6" t="s">
        <v>33</v>
      </c>
      <c r="C2870" s="6">
        <v>2012</v>
      </c>
      <c r="D2870" s="6" t="s">
        <v>14</v>
      </c>
      <c r="E2870" s="6" t="s">
        <v>3</v>
      </c>
      <c r="F2870" s="27">
        <v>2.1698785143605733E-2</v>
      </c>
    </row>
    <row r="2871" spans="2:6" x14ac:dyDescent="0.25">
      <c r="B2871" s="6" t="s">
        <v>33</v>
      </c>
      <c r="C2871" s="6">
        <v>2012</v>
      </c>
      <c r="D2871" s="6" t="s">
        <v>15</v>
      </c>
      <c r="E2871" s="6" t="s">
        <v>3</v>
      </c>
      <c r="F2871" s="27">
        <v>2.103952787852708E-2</v>
      </c>
    </row>
    <row r="2872" spans="2:6" x14ac:dyDescent="0.25">
      <c r="B2872" s="6" t="s">
        <v>33</v>
      </c>
      <c r="C2872" s="6">
        <v>2012</v>
      </c>
      <c r="D2872" s="6" t="s">
        <v>16</v>
      </c>
      <c r="E2872" s="6" t="s">
        <v>3</v>
      </c>
      <c r="F2872" s="27">
        <v>0.14874571535772657</v>
      </c>
    </row>
    <row r="2873" spans="2:6" x14ac:dyDescent="0.25">
      <c r="B2873" s="6" t="s">
        <v>33</v>
      </c>
      <c r="C2873" s="6">
        <v>2012</v>
      </c>
      <c r="D2873" s="6" t="s">
        <v>17</v>
      </c>
      <c r="E2873" s="6" t="s">
        <v>3</v>
      </c>
      <c r="F2873" s="27">
        <v>4.4939193586338327E-2</v>
      </c>
    </row>
    <row r="2874" spans="2:6" x14ac:dyDescent="0.25">
      <c r="B2874" s="6" t="s">
        <v>33</v>
      </c>
      <c r="C2874" s="6">
        <v>2012</v>
      </c>
      <c r="D2874" s="6" t="s">
        <v>18</v>
      </c>
      <c r="E2874" s="6" t="s">
        <v>3</v>
      </c>
      <c r="F2874" s="27">
        <v>5.7919778353891845E-2</v>
      </c>
    </row>
    <row r="2875" spans="2:6" x14ac:dyDescent="0.25">
      <c r="B2875" s="6" t="s">
        <v>33</v>
      </c>
      <c r="C2875" s="6">
        <v>2012</v>
      </c>
      <c r="D2875" s="6" t="s">
        <v>19</v>
      </c>
      <c r="E2875" s="6" t="s">
        <v>3</v>
      </c>
      <c r="F2875" s="27">
        <v>6.8973996434499293E-2</v>
      </c>
    </row>
    <row r="2876" spans="2:6" x14ac:dyDescent="0.25">
      <c r="B2876" s="6" t="s">
        <v>33</v>
      </c>
      <c r="C2876" s="6">
        <v>2012</v>
      </c>
      <c r="D2876" s="6" t="s">
        <v>20</v>
      </c>
      <c r="E2876" s="6" t="s">
        <v>3</v>
      </c>
      <c r="F2876" s="27">
        <v>3.270636766205328E-2</v>
      </c>
    </row>
    <row r="2877" spans="2:6" x14ac:dyDescent="0.25">
      <c r="B2877" s="6" t="s">
        <v>33</v>
      </c>
      <c r="C2877" s="6">
        <v>2012</v>
      </c>
      <c r="D2877" s="6" t="s">
        <v>21</v>
      </c>
      <c r="E2877" s="6" t="s">
        <v>3</v>
      </c>
      <c r="F2877" s="27">
        <v>1.3434751549042593E-2</v>
      </c>
    </row>
    <row r="2878" spans="2:6" x14ac:dyDescent="0.25">
      <c r="B2878" s="6" t="s">
        <v>33</v>
      </c>
      <c r="C2878" s="6">
        <v>2012</v>
      </c>
      <c r="D2878" s="6" t="s">
        <v>22</v>
      </c>
      <c r="E2878" s="6" t="s">
        <v>3</v>
      </c>
      <c r="F2878" s="27">
        <v>1.5680147877128011E-2</v>
      </c>
    </row>
    <row r="2879" spans="2:6" x14ac:dyDescent="0.25">
      <c r="B2879" s="6" t="s">
        <v>33</v>
      </c>
      <c r="C2879" s="6">
        <v>2012</v>
      </c>
      <c r="D2879" s="6" t="s">
        <v>23</v>
      </c>
      <c r="E2879" s="6" t="s">
        <v>3</v>
      </c>
      <c r="F2879" s="27">
        <v>1.9581636611460053E-3</v>
      </c>
    </row>
    <row r="2880" spans="2:6" x14ac:dyDescent="0.25">
      <c r="B2880" s="6" t="s">
        <v>33</v>
      </c>
      <c r="C2880" s="6">
        <v>2012</v>
      </c>
      <c r="D2880" s="6" t="s">
        <v>24</v>
      </c>
      <c r="E2880" s="6" t="s">
        <v>3</v>
      </c>
      <c r="F2880" s="27">
        <v>4.2599996184363095E-2</v>
      </c>
    </row>
    <row r="2881" spans="2:6" x14ac:dyDescent="0.25">
      <c r="B2881" s="6" t="s">
        <v>33</v>
      </c>
      <c r="C2881" s="6">
        <v>2012</v>
      </c>
      <c r="D2881" s="6" t="s">
        <v>25</v>
      </c>
      <c r="E2881" s="6" t="s">
        <v>3</v>
      </c>
      <c r="F2881" s="27">
        <v>3.6592487858855348E-2</v>
      </c>
    </row>
    <row r="2882" spans="2:6" x14ac:dyDescent="0.25">
      <c r="B2882" s="6" t="s">
        <v>33</v>
      </c>
      <c r="C2882" s="6">
        <v>2012</v>
      </c>
      <c r="D2882" s="6" t="s">
        <v>26</v>
      </c>
      <c r="E2882" s="6" t="s">
        <v>3</v>
      </c>
      <c r="F2882" s="27">
        <v>3.6087975868216382E-2</v>
      </c>
    </row>
    <row r="2883" spans="2:6" x14ac:dyDescent="0.25">
      <c r="B2883" s="6" t="s">
        <v>33</v>
      </c>
      <c r="C2883" s="6">
        <v>2012</v>
      </c>
      <c r="D2883" s="6" t="s">
        <v>27</v>
      </c>
      <c r="E2883" s="6" t="s">
        <v>3</v>
      </c>
      <c r="F2883" s="27">
        <v>1.3937673690971567E-3</v>
      </c>
    </row>
    <row r="2884" spans="2:6" x14ac:dyDescent="0.25">
      <c r="B2884" s="6" t="s">
        <v>33</v>
      </c>
      <c r="C2884" s="6">
        <v>2012</v>
      </c>
      <c r="D2884" s="6" t="s">
        <v>28</v>
      </c>
      <c r="E2884" s="6" t="s">
        <v>3</v>
      </c>
      <c r="F2884" s="27">
        <v>6.2963308411571554E-3</v>
      </c>
    </row>
    <row r="2885" spans="2:6" x14ac:dyDescent="0.25">
      <c r="B2885" s="6" t="s">
        <v>33</v>
      </c>
      <c r="C2885" s="6">
        <v>2012</v>
      </c>
      <c r="D2885" s="6" t="s">
        <v>29</v>
      </c>
      <c r="E2885" s="6" t="s">
        <v>3</v>
      </c>
      <c r="F2885" s="27">
        <v>2.0783032286647601E-2</v>
      </c>
    </row>
    <row r="2886" spans="2:6" x14ac:dyDescent="0.25">
      <c r="B2886" s="6" t="s">
        <v>33</v>
      </c>
      <c r="C2886" s="6">
        <v>2012</v>
      </c>
      <c r="D2886" s="6" t="s">
        <v>30</v>
      </c>
      <c r="E2886" s="6" t="s">
        <v>3</v>
      </c>
      <c r="F2886" s="27">
        <v>4.6042018641506074E-3</v>
      </c>
    </row>
    <row r="2887" spans="2:6" x14ac:dyDescent="0.25">
      <c r="B2887" s="6" t="s">
        <v>33</v>
      </c>
      <c r="C2887" s="6">
        <v>2012</v>
      </c>
      <c r="D2887" s="6" t="s">
        <v>31</v>
      </c>
      <c r="E2887" s="6" t="s">
        <v>3</v>
      </c>
      <c r="F2887" s="27">
        <v>4.1489751835215357E-3</v>
      </c>
    </row>
    <row r="2888" spans="2:6" x14ac:dyDescent="0.25">
      <c r="B2888" s="6" t="s">
        <v>33</v>
      </c>
      <c r="C2888" s="6">
        <v>2012</v>
      </c>
      <c r="D2888" s="6" t="s">
        <v>32</v>
      </c>
      <c r="E2888" s="6" t="s">
        <v>3</v>
      </c>
      <c r="F2888" s="27">
        <v>1.2771254687403947E-2</v>
      </c>
    </row>
    <row r="2889" spans="2:6" x14ac:dyDescent="0.25">
      <c r="B2889" s="6" t="s">
        <v>33</v>
      </c>
      <c r="C2889" s="6">
        <v>2012</v>
      </c>
      <c r="D2889" s="6" t="s">
        <v>7</v>
      </c>
      <c r="E2889" s="6" t="s">
        <v>4</v>
      </c>
      <c r="F2889" s="27">
        <v>0.18085972328933833</v>
      </c>
    </row>
    <row r="2890" spans="2:6" x14ac:dyDescent="0.25">
      <c r="B2890" s="6" t="s">
        <v>33</v>
      </c>
      <c r="C2890" s="6">
        <v>2012</v>
      </c>
      <c r="D2890" s="6" t="s">
        <v>8</v>
      </c>
      <c r="E2890" s="6" t="s">
        <v>4</v>
      </c>
      <c r="F2890" s="27">
        <v>3.7165513800713069E-2</v>
      </c>
    </row>
    <row r="2891" spans="2:6" x14ac:dyDescent="0.25">
      <c r="B2891" s="6" t="s">
        <v>33</v>
      </c>
      <c r="C2891" s="6">
        <v>2012</v>
      </c>
      <c r="D2891" s="6" t="s">
        <v>9</v>
      </c>
      <c r="E2891" s="6" t="s">
        <v>4</v>
      </c>
      <c r="F2891" s="27">
        <v>5.5734285613169045E-2</v>
      </c>
    </row>
    <row r="2892" spans="2:6" x14ac:dyDescent="0.25">
      <c r="B2892" s="6" t="s">
        <v>33</v>
      </c>
      <c r="C2892" s="6">
        <v>2012</v>
      </c>
      <c r="D2892" s="6" t="s">
        <v>10</v>
      </c>
      <c r="E2892" s="6" t="s">
        <v>4</v>
      </c>
      <c r="F2892" s="27">
        <v>2.3896804892611648E-2</v>
      </c>
    </row>
    <row r="2893" spans="2:6" x14ac:dyDescent="0.25">
      <c r="B2893" s="6" t="s">
        <v>33</v>
      </c>
      <c r="C2893" s="6">
        <v>2012</v>
      </c>
      <c r="D2893" s="6" t="s">
        <v>11</v>
      </c>
      <c r="E2893" s="6" t="s">
        <v>4</v>
      </c>
      <c r="F2893" s="27">
        <v>7.403477206590002E-2</v>
      </c>
    </row>
    <row r="2894" spans="2:6" x14ac:dyDescent="0.25">
      <c r="B2894" s="6" t="s">
        <v>33</v>
      </c>
      <c r="C2894" s="6">
        <v>2012</v>
      </c>
      <c r="D2894" s="6" t="s">
        <v>12</v>
      </c>
      <c r="E2894" s="6" t="s">
        <v>4</v>
      </c>
      <c r="F2894" s="27">
        <v>8.4247311152793655E-3</v>
      </c>
    </row>
    <row r="2895" spans="2:6" x14ac:dyDescent="0.25">
      <c r="B2895" s="6" t="s">
        <v>33</v>
      </c>
      <c r="C2895" s="6">
        <v>2012</v>
      </c>
      <c r="D2895" s="6" t="s">
        <v>13</v>
      </c>
      <c r="E2895" s="6" t="s">
        <v>4</v>
      </c>
      <c r="F2895" s="27">
        <v>2.7264642387031884E-2</v>
      </c>
    </row>
    <row r="2896" spans="2:6" x14ac:dyDescent="0.25">
      <c r="B2896" s="6" t="s">
        <v>33</v>
      </c>
      <c r="C2896" s="6">
        <v>2012</v>
      </c>
      <c r="D2896" s="6" t="s">
        <v>14</v>
      </c>
      <c r="E2896" s="6" t="s">
        <v>4</v>
      </c>
      <c r="F2896" s="27">
        <v>3.0410430934786108E-2</v>
      </c>
    </row>
    <row r="2897" spans="2:6" x14ac:dyDescent="0.25">
      <c r="B2897" s="6" t="s">
        <v>33</v>
      </c>
      <c r="C2897" s="6">
        <v>2012</v>
      </c>
      <c r="D2897" s="6" t="s">
        <v>15</v>
      </c>
      <c r="E2897" s="6" t="s">
        <v>4</v>
      </c>
      <c r="F2897" s="27">
        <v>2.4857494808392878E-2</v>
      </c>
    </row>
    <row r="2898" spans="2:6" x14ac:dyDescent="0.25">
      <c r="B2898" s="6" t="s">
        <v>33</v>
      </c>
      <c r="C2898" s="6">
        <v>2012</v>
      </c>
      <c r="D2898" s="6" t="s">
        <v>16</v>
      </c>
      <c r="E2898" s="6" t="s">
        <v>4</v>
      </c>
      <c r="F2898" s="27">
        <v>5.8603797322397948E-2</v>
      </c>
    </row>
    <row r="2899" spans="2:6" x14ac:dyDescent="0.25">
      <c r="B2899" s="6" t="s">
        <v>33</v>
      </c>
      <c r="C2899" s="6">
        <v>2012</v>
      </c>
      <c r="D2899" s="6" t="s">
        <v>17</v>
      </c>
      <c r="E2899" s="6" t="s">
        <v>4</v>
      </c>
      <c r="F2899" s="27">
        <v>7.6300927125704826E-2</v>
      </c>
    </row>
    <row r="2900" spans="2:6" x14ac:dyDescent="0.25">
      <c r="B2900" s="6" t="s">
        <v>33</v>
      </c>
      <c r="C2900" s="6">
        <v>2012</v>
      </c>
      <c r="D2900" s="6" t="s">
        <v>18</v>
      </c>
      <c r="E2900" s="6" t="s">
        <v>4</v>
      </c>
      <c r="F2900" s="27">
        <v>6.6654070573890931E-2</v>
      </c>
    </row>
    <row r="2901" spans="2:6" x14ac:dyDescent="0.25">
      <c r="B2901" s="6" t="s">
        <v>33</v>
      </c>
      <c r="C2901" s="6">
        <v>2012</v>
      </c>
      <c r="D2901" s="6" t="s">
        <v>19</v>
      </c>
      <c r="E2901" s="6" t="s">
        <v>4</v>
      </c>
      <c r="F2901" s="27">
        <v>9.5144263316943187E-2</v>
      </c>
    </row>
    <row r="2902" spans="2:6" x14ac:dyDescent="0.25">
      <c r="B2902" s="6" t="s">
        <v>33</v>
      </c>
      <c r="C2902" s="6">
        <v>2012</v>
      </c>
      <c r="D2902" s="6" t="s">
        <v>20</v>
      </c>
      <c r="E2902" s="6" t="s">
        <v>4</v>
      </c>
      <c r="F2902" s="27">
        <v>3.0566264771392331E-2</v>
      </c>
    </row>
    <row r="2903" spans="2:6" x14ac:dyDescent="0.25">
      <c r="B2903" s="6" t="s">
        <v>33</v>
      </c>
      <c r="C2903" s="6">
        <v>2012</v>
      </c>
      <c r="D2903" s="6" t="s">
        <v>21</v>
      </c>
      <c r="E2903" s="6" t="s">
        <v>4</v>
      </c>
      <c r="F2903" s="27">
        <v>1.178115221141343E-2</v>
      </c>
    </row>
    <row r="2904" spans="2:6" x14ac:dyDescent="0.25">
      <c r="B2904" s="6" t="s">
        <v>33</v>
      </c>
      <c r="C2904" s="6">
        <v>2012</v>
      </c>
      <c r="D2904" s="6" t="s">
        <v>22</v>
      </c>
      <c r="E2904" s="6" t="s">
        <v>4</v>
      </c>
      <c r="F2904" s="27">
        <v>2.08497681900328E-2</v>
      </c>
    </row>
    <row r="2905" spans="2:6" x14ac:dyDescent="0.25">
      <c r="B2905" s="6" t="s">
        <v>33</v>
      </c>
      <c r="C2905" s="6">
        <v>2012</v>
      </c>
      <c r="D2905" s="6" t="s">
        <v>23</v>
      </c>
      <c r="E2905" s="6" t="s">
        <v>4</v>
      </c>
      <c r="F2905" s="27">
        <v>1.6085705185213937E-3</v>
      </c>
    </row>
    <row r="2906" spans="2:6" x14ac:dyDescent="0.25">
      <c r="B2906" s="6" t="s">
        <v>33</v>
      </c>
      <c r="C2906" s="6">
        <v>2012</v>
      </c>
      <c r="D2906" s="6" t="s">
        <v>24</v>
      </c>
      <c r="E2906" s="6" t="s">
        <v>4</v>
      </c>
      <c r="F2906" s="27">
        <v>3.3370703010390065E-2</v>
      </c>
    </row>
    <row r="2907" spans="2:6" x14ac:dyDescent="0.25">
      <c r="B2907" s="6" t="s">
        <v>33</v>
      </c>
      <c r="C2907" s="6">
        <v>2012</v>
      </c>
      <c r="D2907" s="6" t="s">
        <v>25</v>
      </c>
      <c r="E2907" s="6" t="s">
        <v>4</v>
      </c>
      <c r="F2907" s="27">
        <v>7.8368436855330265E-2</v>
      </c>
    </row>
    <row r="2908" spans="2:6" x14ac:dyDescent="0.25">
      <c r="B2908" s="6" t="s">
        <v>33</v>
      </c>
      <c r="C2908" s="6">
        <v>2012</v>
      </c>
      <c r="D2908" s="6" t="s">
        <v>26</v>
      </c>
      <c r="E2908" s="6" t="s">
        <v>4</v>
      </c>
      <c r="F2908" s="27">
        <v>2.0290935493924765E-2</v>
      </c>
    </row>
    <row r="2909" spans="2:6" x14ac:dyDescent="0.25">
      <c r="B2909" s="6" t="s">
        <v>33</v>
      </c>
      <c r="C2909" s="6">
        <v>2012</v>
      </c>
      <c r="D2909" s="6" t="s">
        <v>27</v>
      </c>
      <c r="E2909" s="6" t="s">
        <v>4</v>
      </c>
      <c r="F2909" s="27">
        <v>3.4648768798526829E-4</v>
      </c>
    </row>
    <row r="2910" spans="2:6" x14ac:dyDescent="0.25">
      <c r="B2910" s="6" t="s">
        <v>33</v>
      </c>
      <c r="C2910" s="6">
        <v>2012</v>
      </c>
      <c r="D2910" s="6" t="s">
        <v>28</v>
      </c>
      <c r="E2910" s="6" t="s">
        <v>4</v>
      </c>
      <c r="F2910" s="27">
        <v>1.6988742289650006E-2</v>
      </c>
    </row>
    <row r="2911" spans="2:6" x14ac:dyDescent="0.25">
      <c r="B2911" s="6" t="s">
        <v>33</v>
      </c>
      <c r="C2911" s="6">
        <v>2012</v>
      </c>
      <c r="D2911" s="6" t="s">
        <v>29</v>
      </c>
      <c r="E2911" s="6" t="s">
        <v>4</v>
      </c>
      <c r="F2911" s="27">
        <v>2.8860654867438489E-3</v>
      </c>
    </row>
    <row r="2912" spans="2:6" x14ac:dyDescent="0.25">
      <c r="B2912" s="6" t="s">
        <v>33</v>
      </c>
      <c r="C2912" s="6">
        <v>2012</v>
      </c>
      <c r="D2912" s="6" t="s">
        <v>30</v>
      </c>
      <c r="E2912" s="6" t="s">
        <v>4</v>
      </c>
      <c r="F2912" s="27">
        <v>1.522376711460808E-3</v>
      </c>
    </row>
    <row r="2913" spans="2:6" x14ac:dyDescent="0.25">
      <c r="B2913" s="6" t="s">
        <v>33</v>
      </c>
      <c r="C2913" s="6">
        <v>2012</v>
      </c>
      <c r="D2913" s="6" t="s">
        <v>31</v>
      </c>
      <c r="E2913" s="6" t="s">
        <v>4</v>
      </c>
      <c r="F2913" s="27">
        <v>6.0626783098707325E-3</v>
      </c>
    </row>
    <row r="2914" spans="2:6" x14ac:dyDescent="0.25">
      <c r="B2914" s="6" t="s">
        <v>33</v>
      </c>
      <c r="C2914" s="6">
        <v>2012</v>
      </c>
      <c r="D2914" s="6" t="s">
        <v>32</v>
      </c>
      <c r="E2914" s="6" t="s">
        <v>4</v>
      </c>
      <c r="F2914" s="27">
        <v>1.6006361217125054E-2</v>
      </c>
    </row>
    <row r="2915" spans="2:6" x14ac:dyDescent="0.25">
      <c r="B2915" s="6" t="s">
        <v>33</v>
      </c>
      <c r="C2915" s="6">
        <v>2011</v>
      </c>
      <c r="D2915" s="6" t="s">
        <v>7</v>
      </c>
      <c r="E2915" s="6" t="s">
        <v>3</v>
      </c>
      <c r="F2915" s="27">
        <v>0.1050523311132255</v>
      </c>
    </row>
    <row r="2916" spans="2:6" x14ac:dyDescent="0.25">
      <c r="B2916" s="6" t="s">
        <v>33</v>
      </c>
      <c r="C2916" s="6">
        <v>2011</v>
      </c>
      <c r="D2916" s="6" t="s">
        <v>8</v>
      </c>
      <c r="E2916" s="6" t="s">
        <v>3</v>
      </c>
      <c r="F2916" s="27">
        <v>5.9325510096204674E-2</v>
      </c>
    </row>
    <row r="2917" spans="2:6" x14ac:dyDescent="0.25">
      <c r="B2917" s="6" t="s">
        <v>33</v>
      </c>
      <c r="C2917" s="6">
        <v>2011</v>
      </c>
      <c r="D2917" s="6" t="s">
        <v>9</v>
      </c>
      <c r="E2917" s="6" t="s">
        <v>3</v>
      </c>
      <c r="F2917" s="27">
        <v>8.7152447404588218E-2</v>
      </c>
    </row>
    <row r="2918" spans="2:6" x14ac:dyDescent="0.25">
      <c r="B2918" s="6" t="s">
        <v>33</v>
      </c>
      <c r="C2918" s="6">
        <v>2011</v>
      </c>
      <c r="D2918" s="6" t="s">
        <v>10</v>
      </c>
      <c r="E2918" s="6" t="s">
        <v>3</v>
      </c>
      <c r="F2918" s="27">
        <v>6.1844803890474677E-2</v>
      </c>
    </row>
    <row r="2919" spans="2:6" x14ac:dyDescent="0.25">
      <c r="B2919" s="6" t="s">
        <v>33</v>
      </c>
      <c r="C2919" s="6">
        <v>2011</v>
      </c>
      <c r="D2919" s="6" t="s">
        <v>11</v>
      </c>
      <c r="E2919" s="6" t="s">
        <v>3</v>
      </c>
      <c r="F2919" s="27">
        <v>5.4351411354265779E-2</v>
      </c>
    </row>
    <row r="2920" spans="2:6" x14ac:dyDescent="0.25">
      <c r="B2920" s="6" t="s">
        <v>33</v>
      </c>
      <c r="C2920" s="6">
        <v>2011</v>
      </c>
      <c r="D2920" s="6" t="s">
        <v>12</v>
      </c>
      <c r="E2920" s="6" t="s">
        <v>3</v>
      </c>
      <c r="F2920" s="27">
        <v>8.4940268527328479E-3</v>
      </c>
    </row>
    <row r="2921" spans="2:6" x14ac:dyDescent="0.25">
      <c r="B2921" s="6" t="s">
        <v>33</v>
      </c>
      <c r="C2921" s="6">
        <v>2011</v>
      </c>
      <c r="D2921" s="6" t="s">
        <v>13</v>
      </c>
      <c r="E2921" s="6" t="s">
        <v>3</v>
      </c>
      <c r="F2921" s="27">
        <v>3.2903055291257005E-2</v>
      </c>
    </row>
    <row r="2922" spans="2:6" x14ac:dyDescent="0.25">
      <c r="B2922" s="6" t="s">
        <v>33</v>
      </c>
      <c r="C2922" s="6">
        <v>2011</v>
      </c>
      <c r="D2922" s="6" t="s">
        <v>14</v>
      </c>
      <c r="E2922" s="6" t="s">
        <v>3</v>
      </c>
      <c r="F2922" s="27">
        <v>2.0548683793212813E-2</v>
      </c>
    </row>
    <row r="2923" spans="2:6" x14ac:dyDescent="0.25">
      <c r="B2923" s="6" t="s">
        <v>33</v>
      </c>
      <c r="C2923" s="6">
        <v>2011</v>
      </c>
      <c r="D2923" s="6" t="s">
        <v>15</v>
      </c>
      <c r="E2923" s="6" t="s">
        <v>3</v>
      </c>
      <c r="F2923" s="27">
        <v>2.062374458187969E-2</v>
      </c>
    </row>
    <row r="2924" spans="2:6" x14ac:dyDescent="0.25">
      <c r="B2924" s="6" t="s">
        <v>33</v>
      </c>
      <c r="C2924" s="6">
        <v>2011</v>
      </c>
      <c r="D2924" s="6" t="s">
        <v>16</v>
      </c>
      <c r="E2924" s="6" t="s">
        <v>3</v>
      </c>
      <c r="F2924" s="27">
        <v>0.1530600486309335</v>
      </c>
    </row>
    <row r="2925" spans="2:6" x14ac:dyDescent="0.25">
      <c r="B2925" s="6" t="s">
        <v>33</v>
      </c>
      <c r="C2925" s="6">
        <v>2011</v>
      </c>
      <c r="D2925" s="6" t="s">
        <v>17</v>
      </c>
      <c r="E2925" s="6" t="s">
        <v>3</v>
      </c>
      <c r="F2925" s="27">
        <v>4.42721217887726E-2</v>
      </c>
    </row>
    <row r="2926" spans="2:6" x14ac:dyDescent="0.25">
      <c r="B2926" s="6" t="s">
        <v>33</v>
      </c>
      <c r="C2926" s="6">
        <v>2011</v>
      </c>
      <c r="D2926" s="6" t="s">
        <v>18</v>
      </c>
      <c r="E2926" s="6" t="s">
        <v>3</v>
      </c>
      <c r="F2926" s="27">
        <v>5.4725129506290306E-2</v>
      </c>
    </row>
    <row r="2927" spans="2:6" x14ac:dyDescent="0.25">
      <c r="B2927" s="6" t="s">
        <v>33</v>
      </c>
      <c r="C2927" s="6">
        <v>2011</v>
      </c>
      <c r="D2927" s="6" t="s">
        <v>19</v>
      </c>
      <c r="E2927" s="6" t="s">
        <v>3</v>
      </c>
      <c r="F2927" s="27">
        <v>6.8908975578813828E-2</v>
      </c>
    </row>
    <row r="2928" spans="2:6" x14ac:dyDescent="0.25">
      <c r="B2928" s="6" t="s">
        <v>33</v>
      </c>
      <c r="C2928" s="6">
        <v>2011</v>
      </c>
      <c r="D2928" s="6" t="s">
        <v>20</v>
      </c>
      <c r="E2928" s="6" t="s">
        <v>3</v>
      </c>
      <c r="F2928" s="27">
        <v>3.2558409979913307E-2</v>
      </c>
    </row>
    <row r="2929" spans="2:6" x14ac:dyDescent="0.25">
      <c r="B2929" s="6" t="s">
        <v>33</v>
      </c>
      <c r="C2929" s="6">
        <v>2011</v>
      </c>
      <c r="D2929" s="6" t="s">
        <v>21</v>
      </c>
      <c r="E2929" s="6" t="s">
        <v>3</v>
      </c>
      <c r="F2929" s="27">
        <v>1.2843852415688762E-2</v>
      </c>
    </row>
    <row r="2930" spans="2:6" x14ac:dyDescent="0.25">
      <c r="B2930" s="6" t="s">
        <v>33</v>
      </c>
      <c r="C2930" s="6">
        <v>2011</v>
      </c>
      <c r="D2930" s="6" t="s">
        <v>22</v>
      </c>
      <c r="E2930" s="6" t="s">
        <v>3</v>
      </c>
      <c r="F2930" s="27">
        <v>1.5557669943968707E-2</v>
      </c>
    </row>
    <row r="2931" spans="2:6" x14ac:dyDescent="0.25">
      <c r="B2931" s="6" t="s">
        <v>33</v>
      </c>
      <c r="C2931" s="6">
        <v>2011</v>
      </c>
      <c r="D2931" s="6" t="s">
        <v>23</v>
      </c>
      <c r="E2931" s="6" t="s">
        <v>3</v>
      </c>
      <c r="F2931" s="27">
        <v>2.1704197061000107E-3</v>
      </c>
    </row>
    <row r="2932" spans="2:6" x14ac:dyDescent="0.25">
      <c r="B2932" s="6" t="s">
        <v>33</v>
      </c>
      <c r="C2932" s="6">
        <v>2011</v>
      </c>
      <c r="D2932" s="6" t="s">
        <v>24</v>
      </c>
      <c r="E2932" s="6" t="s">
        <v>3</v>
      </c>
      <c r="F2932" s="27">
        <v>4.2988159424886353E-2</v>
      </c>
    </row>
    <row r="2933" spans="2:6" x14ac:dyDescent="0.25">
      <c r="B2933" s="6" t="s">
        <v>33</v>
      </c>
      <c r="C2933" s="6">
        <v>2011</v>
      </c>
      <c r="D2933" s="6" t="s">
        <v>25</v>
      </c>
      <c r="E2933" s="6" t="s">
        <v>3</v>
      </c>
      <c r="F2933" s="27">
        <v>3.6392853367163545E-2</v>
      </c>
    </row>
    <row r="2934" spans="2:6" x14ac:dyDescent="0.25">
      <c r="B2934" s="6" t="s">
        <v>33</v>
      </c>
      <c r="C2934" s="6">
        <v>2011</v>
      </c>
      <c r="D2934" s="6" t="s">
        <v>26</v>
      </c>
      <c r="E2934" s="6" t="s">
        <v>3</v>
      </c>
      <c r="F2934" s="27">
        <v>3.7248652077386618E-2</v>
      </c>
    </row>
    <row r="2935" spans="2:6" x14ac:dyDescent="0.25">
      <c r="B2935" s="6" t="s">
        <v>33</v>
      </c>
      <c r="C2935" s="6">
        <v>2011</v>
      </c>
      <c r="D2935" s="6" t="s">
        <v>27</v>
      </c>
      <c r="E2935" s="6" t="s">
        <v>3</v>
      </c>
      <c r="F2935" s="27">
        <v>1.4187546252246537E-3</v>
      </c>
    </row>
    <row r="2936" spans="2:6" x14ac:dyDescent="0.25">
      <c r="B2936" s="6" t="s">
        <v>33</v>
      </c>
      <c r="C2936" s="6">
        <v>2011</v>
      </c>
      <c r="D2936" s="6" t="s">
        <v>28</v>
      </c>
      <c r="E2936" s="6" t="s">
        <v>3</v>
      </c>
      <c r="F2936" s="27">
        <v>6.2691616449941853E-3</v>
      </c>
    </row>
    <row r="2937" spans="2:6" x14ac:dyDescent="0.25">
      <c r="B2937" s="6" t="s">
        <v>33</v>
      </c>
      <c r="C2937" s="6">
        <v>2011</v>
      </c>
      <c r="D2937" s="6" t="s">
        <v>29</v>
      </c>
      <c r="E2937" s="6" t="s">
        <v>3</v>
      </c>
      <c r="F2937" s="27">
        <v>1.9921239031610107E-2</v>
      </c>
    </row>
    <row r="2938" spans="2:6" x14ac:dyDescent="0.25">
      <c r="B2938" s="6" t="s">
        <v>33</v>
      </c>
      <c r="C2938" s="6">
        <v>2011</v>
      </c>
      <c r="D2938" s="6" t="s">
        <v>30</v>
      </c>
      <c r="E2938" s="6" t="s">
        <v>3</v>
      </c>
      <c r="F2938" s="27">
        <v>4.6738555872713819E-3</v>
      </c>
    </row>
    <row r="2939" spans="2:6" x14ac:dyDescent="0.25">
      <c r="B2939" s="6" t="s">
        <v>33</v>
      </c>
      <c r="C2939" s="6">
        <v>2011</v>
      </c>
      <c r="D2939" s="6" t="s">
        <v>31</v>
      </c>
      <c r="E2939" s="6" t="s">
        <v>3</v>
      </c>
      <c r="F2939" s="27">
        <v>4.0791838460725238E-3</v>
      </c>
    </row>
    <row r="2940" spans="2:6" x14ac:dyDescent="0.25">
      <c r="B2940" s="6" t="s">
        <v>33</v>
      </c>
      <c r="C2940" s="6">
        <v>2011</v>
      </c>
      <c r="D2940" s="6" t="s">
        <v>32</v>
      </c>
      <c r="E2940" s="6" t="s">
        <v>3</v>
      </c>
      <c r="F2940" s="27">
        <v>1.2615498467068401E-2</v>
      </c>
    </row>
    <row r="2941" spans="2:6" x14ac:dyDescent="0.25">
      <c r="B2941" s="6" t="s">
        <v>33</v>
      </c>
      <c r="C2941" s="6">
        <v>2011</v>
      </c>
      <c r="D2941" s="6" t="s">
        <v>7</v>
      </c>
      <c r="E2941" s="6" t="s">
        <v>4</v>
      </c>
      <c r="F2941" s="27">
        <v>0.17753073568169808</v>
      </c>
    </row>
    <row r="2942" spans="2:6" x14ac:dyDescent="0.25">
      <c r="B2942" s="6" t="s">
        <v>33</v>
      </c>
      <c r="C2942" s="6">
        <v>2011</v>
      </c>
      <c r="D2942" s="6" t="s">
        <v>8</v>
      </c>
      <c r="E2942" s="6" t="s">
        <v>4</v>
      </c>
      <c r="F2942" s="27">
        <v>3.7294301214817048E-2</v>
      </c>
    </row>
    <row r="2943" spans="2:6" x14ac:dyDescent="0.25">
      <c r="B2943" s="6" t="s">
        <v>33</v>
      </c>
      <c r="C2943" s="6">
        <v>2011</v>
      </c>
      <c r="D2943" s="6" t="s">
        <v>9</v>
      </c>
      <c r="E2943" s="6" t="s">
        <v>4</v>
      </c>
      <c r="F2943" s="27">
        <v>5.5382439655792322E-2</v>
      </c>
    </row>
    <row r="2944" spans="2:6" x14ac:dyDescent="0.25">
      <c r="B2944" s="6" t="s">
        <v>33</v>
      </c>
      <c r="C2944" s="6">
        <v>2011</v>
      </c>
      <c r="D2944" s="6" t="s">
        <v>10</v>
      </c>
      <c r="E2944" s="6" t="s">
        <v>4</v>
      </c>
      <c r="F2944" s="27">
        <v>2.5370420466180193E-2</v>
      </c>
    </row>
    <row r="2945" spans="2:6" x14ac:dyDescent="0.25">
      <c r="B2945" s="6" t="s">
        <v>33</v>
      </c>
      <c r="C2945" s="6">
        <v>2011</v>
      </c>
      <c r="D2945" s="6" t="s">
        <v>11</v>
      </c>
      <c r="E2945" s="6" t="s">
        <v>4</v>
      </c>
      <c r="F2945" s="27">
        <v>7.0952597822848781E-2</v>
      </c>
    </row>
    <row r="2946" spans="2:6" x14ac:dyDescent="0.25">
      <c r="B2946" s="6" t="s">
        <v>33</v>
      </c>
      <c r="C2946" s="6">
        <v>2011</v>
      </c>
      <c r="D2946" s="6" t="s">
        <v>12</v>
      </c>
      <c r="E2946" s="6" t="s">
        <v>4</v>
      </c>
      <c r="F2946" s="27">
        <v>8.1349253908519475E-3</v>
      </c>
    </row>
    <row r="2947" spans="2:6" x14ac:dyDescent="0.25">
      <c r="B2947" s="6" t="s">
        <v>33</v>
      </c>
      <c r="C2947" s="6">
        <v>2011</v>
      </c>
      <c r="D2947" s="6" t="s">
        <v>13</v>
      </c>
      <c r="E2947" s="6" t="s">
        <v>4</v>
      </c>
      <c r="F2947" s="27">
        <v>2.8149786725016238E-2</v>
      </c>
    </row>
    <row r="2948" spans="2:6" x14ac:dyDescent="0.25">
      <c r="B2948" s="6" t="s">
        <v>33</v>
      </c>
      <c r="C2948" s="6">
        <v>2011</v>
      </c>
      <c r="D2948" s="6" t="s">
        <v>14</v>
      </c>
      <c r="E2948" s="6" t="s">
        <v>4</v>
      </c>
      <c r="F2948" s="27">
        <v>2.7763985576972464E-2</v>
      </c>
    </row>
    <row r="2949" spans="2:6" x14ac:dyDescent="0.25">
      <c r="B2949" s="6" t="s">
        <v>33</v>
      </c>
      <c r="C2949" s="6">
        <v>2011</v>
      </c>
      <c r="D2949" s="6" t="s">
        <v>15</v>
      </c>
      <c r="E2949" s="6" t="s">
        <v>4</v>
      </c>
      <c r="F2949" s="27">
        <v>2.505538757606161E-2</v>
      </c>
    </row>
    <row r="2950" spans="2:6" x14ac:dyDescent="0.25">
      <c r="B2950" s="6" t="s">
        <v>33</v>
      </c>
      <c r="C2950" s="6">
        <v>2011</v>
      </c>
      <c r="D2950" s="6" t="s">
        <v>16</v>
      </c>
      <c r="E2950" s="6" t="s">
        <v>4</v>
      </c>
      <c r="F2950" s="27">
        <v>6.3105311157757291E-2</v>
      </c>
    </row>
    <row r="2951" spans="2:6" x14ac:dyDescent="0.25">
      <c r="B2951" s="6" t="s">
        <v>33</v>
      </c>
      <c r="C2951" s="6">
        <v>2011</v>
      </c>
      <c r="D2951" s="6" t="s">
        <v>17</v>
      </c>
      <c r="E2951" s="6" t="s">
        <v>4</v>
      </c>
      <c r="F2951" s="27">
        <v>7.9911630991474705E-2</v>
      </c>
    </row>
    <row r="2952" spans="2:6" x14ac:dyDescent="0.25">
      <c r="B2952" s="6" t="s">
        <v>33</v>
      </c>
      <c r="C2952" s="6">
        <v>2011</v>
      </c>
      <c r="D2952" s="6" t="s">
        <v>18</v>
      </c>
      <c r="E2952" s="6" t="s">
        <v>4</v>
      </c>
      <c r="F2952" s="27">
        <v>6.6503899673438727E-2</v>
      </c>
    </row>
    <row r="2953" spans="2:6" x14ac:dyDescent="0.25">
      <c r="B2953" s="6" t="s">
        <v>33</v>
      </c>
      <c r="C2953" s="6">
        <v>2011</v>
      </c>
      <c r="D2953" s="6" t="s">
        <v>19</v>
      </c>
      <c r="E2953" s="6" t="s">
        <v>4</v>
      </c>
      <c r="F2953" s="27">
        <v>9.708377706172476E-2</v>
      </c>
    </row>
    <row r="2954" spans="2:6" x14ac:dyDescent="0.25">
      <c r="B2954" s="6" t="s">
        <v>33</v>
      </c>
      <c r="C2954" s="6">
        <v>2011</v>
      </c>
      <c r="D2954" s="6" t="s">
        <v>20</v>
      </c>
      <c r="E2954" s="6" t="s">
        <v>4</v>
      </c>
      <c r="F2954" s="27">
        <v>3.0929152983852282E-2</v>
      </c>
    </row>
    <row r="2955" spans="2:6" x14ac:dyDescent="0.25">
      <c r="B2955" s="6" t="s">
        <v>33</v>
      </c>
      <c r="C2955" s="6">
        <v>2011</v>
      </c>
      <c r="D2955" s="6" t="s">
        <v>21</v>
      </c>
      <c r="E2955" s="6" t="s">
        <v>4</v>
      </c>
      <c r="F2955" s="27">
        <v>1.1701303163226987E-2</v>
      </c>
    </row>
    <row r="2956" spans="2:6" x14ac:dyDescent="0.25">
      <c r="B2956" s="6" t="s">
        <v>33</v>
      </c>
      <c r="C2956" s="6">
        <v>2011</v>
      </c>
      <c r="D2956" s="6" t="s">
        <v>22</v>
      </c>
      <c r="E2956" s="6" t="s">
        <v>4</v>
      </c>
      <c r="F2956" s="27">
        <v>1.8956191024073765E-2</v>
      </c>
    </row>
    <row r="2957" spans="2:6" x14ac:dyDescent="0.25">
      <c r="B2957" s="6" t="s">
        <v>33</v>
      </c>
      <c r="C2957" s="6">
        <v>2011</v>
      </c>
      <c r="D2957" s="6" t="s">
        <v>23</v>
      </c>
      <c r="E2957" s="6" t="s">
        <v>4</v>
      </c>
      <c r="F2957" s="27">
        <v>1.3229098537950619E-3</v>
      </c>
    </row>
    <row r="2958" spans="2:6" x14ac:dyDescent="0.25">
      <c r="B2958" s="6" t="s">
        <v>33</v>
      </c>
      <c r="C2958" s="6">
        <v>2011</v>
      </c>
      <c r="D2958" s="6" t="s">
        <v>24</v>
      </c>
      <c r="E2958" s="6" t="s">
        <v>4</v>
      </c>
      <c r="F2958" s="27">
        <v>3.2109384898282044E-2</v>
      </c>
    </row>
    <row r="2959" spans="2:6" x14ac:dyDescent="0.25">
      <c r="B2959" s="6" t="s">
        <v>33</v>
      </c>
      <c r="C2959" s="6">
        <v>2011</v>
      </c>
      <c r="D2959" s="6" t="s">
        <v>25</v>
      </c>
      <c r="E2959" s="6" t="s">
        <v>4</v>
      </c>
      <c r="F2959" s="27">
        <v>7.8390113446083154E-2</v>
      </c>
    </row>
    <row r="2960" spans="2:6" x14ac:dyDescent="0.25">
      <c r="B2960" s="6" t="s">
        <v>33</v>
      </c>
      <c r="C2960" s="6">
        <v>2011</v>
      </c>
      <c r="D2960" s="6" t="s">
        <v>26</v>
      </c>
      <c r="E2960" s="6" t="s">
        <v>4</v>
      </c>
      <c r="F2960" s="27">
        <v>2.1881659492819876E-2</v>
      </c>
    </row>
    <row r="2961" spans="2:6" x14ac:dyDescent="0.25">
      <c r="B2961" s="6" t="s">
        <v>33</v>
      </c>
      <c r="C2961" s="6">
        <v>2011</v>
      </c>
      <c r="D2961" s="6" t="s">
        <v>27</v>
      </c>
      <c r="E2961" s="6" t="s">
        <v>4</v>
      </c>
      <c r="F2961" s="27">
        <v>3.3557851338718569E-4</v>
      </c>
    </row>
    <row r="2962" spans="2:6" x14ac:dyDescent="0.25">
      <c r="B2962" s="6" t="s">
        <v>33</v>
      </c>
      <c r="C2962" s="6">
        <v>2011</v>
      </c>
      <c r="D2962" s="6" t="s">
        <v>28</v>
      </c>
      <c r="E2962" s="6" t="s">
        <v>4</v>
      </c>
      <c r="F2962" s="27">
        <v>1.6910760085332821E-2</v>
      </c>
    </row>
    <row r="2963" spans="2:6" x14ac:dyDescent="0.25">
      <c r="B2963" s="6" t="s">
        <v>33</v>
      </c>
      <c r="C2963" s="6">
        <v>2011</v>
      </c>
      <c r="D2963" s="6" t="s">
        <v>29</v>
      </c>
      <c r="E2963" s="6" t="s">
        <v>4</v>
      </c>
      <c r="F2963" s="27">
        <v>2.5002882094375179E-3</v>
      </c>
    </row>
    <row r="2964" spans="2:6" x14ac:dyDescent="0.25">
      <c r="B2964" s="6" t="s">
        <v>33</v>
      </c>
      <c r="C2964" s="6">
        <v>2011</v>
      </c>
      <c r="D2964" s="6" t="s">
        <v>30</v>
      </c>
      <c r="E2964" s="6" t="s">
        <v>4</v>
      </c>
      <c r="F2964" s="27">
        <v>1.5175225630893311E-3</v>
      </c>
    </row>
    <row r="2965" spans="2:6" x14ac:dyDescent="0.25">
      <c r="B2965" s="6" t="s">
        <v>33</v>
      </c>
      <c r="C2965" s="6">
        <v>2011</v>
      </c>
      <c r="D2965" s="6" t="s">
        <v>31</v>
      </c>
      <c r="E2965" s="6" t="s">
        <v>4</v>
      </c>
      <c r="F2965" s="27">
        <v>6.1448534925847426E-3</v>
      </c>
    </row>
    <row r="2966" spans="2:6" x14ac:dyDescent="0.25">
      <c r="B2966" s="6" t="s">
        <v>33</v>
      </c>
      <c r="C2966" s="6">
        <v>2011</v>
      </c>
      <c r="D2966" s="6" t="s">
        <v>32</v>
      </c>
      <c r="E2966" s="6" t="s">
        <v>4</v>
      </c>
      <c r="F2966" s="27">
        <v>1.5061083279401073E-2</v>
      </c>
    </row>
    <row r="2967" spans="2:6" x14ac:dyDescent="0.25">
      <c r="B2967" s="6" t="s">
        <v>33</v>
      </c>
      <c r="C2967" s="6">
        <v>2010</v>
      </c>
      <c r="D2967" s="6" t="s">
        <v>7</v>
      </c>
      <c r="E2967" s="6" t="s">
        <v>3</v>
      </c>
      <c r="F2967" s="27">
        <v>0.104711918720905</v>
      </c>
    </row>
    <row r="2968" spans="2:6" x14ac:dyDescent="0.25">
      <c r="B2968" s="6" t="s">
        <v>33</v>
      </c>
      <c r="C2968" s="6">
        <v>2010</v>
      </c>
      <c r="D2968" s="6" t="s">
        <v>8</v>
      </c>
      <c r="E2968" s="6" t="s">
        <v>3</v>
      </c>
      <c r="F2968" s="27">
        <v>5.7106039735168576E-2</v>
      </c>
    </row>
    <row r="2969" spans="2:6" x14ac:dyDescent="0.25">
      <c r="B2969" s="6" t="s">
        <v>33</v>
      </c>
      <c r="C2969" s="6">
        <v>2010</v>
      </c>
      <c r="D2969" s="6" t="s">
        <v>9</v>
      </c>
      <c r="E2969" s="6" t="s">
        <v>3</v>
      </c>
      <c r="F2969" s="27">
        <v>8.8659454288350495E-2</v>
      </c>
    </row>
    <row r="2970" spans="2:6" x14ac:dyDescent="0.25">
      <c r="B2970" s="6" t="s">
        <v>33</v>
      </c>
      <c r="C2970" s="6">
        <v>2010</v>
      </c>
      <c r="D2970" s="6" t="s">
        <v>10</v>
      </c>
      <c r="E2970" s="6" t="s">
        <v>3</v>
      </c>
      <c r="F2970" s="27">
        <v>6.4907222746436719E-2</v>
      </c>
    </row>
    <row r="2971" spans="2:6" x14ac:dyDescent="0.25">
      <c r="B2971" s="6" t="s">
        <v>33</v>
      </c>
      <c r="C2971" s="6">
        <v>2010</v>
      </c>
      <c r="D2971" s="6" t="s">
        <v>11</v>
      </c>
      <c r="E2971" s="6" t="s">
        <v>3</v>
      </c>
      <c r="F2971" s="27">
        <v>5.4011286439805219E-2</v>
      </c>
    </row>
    <row r="2972" spans="2:6" x14ac:dyDescent="0.25">
      <c r="B2972" s="6" t="s">
        <v>33</v>
      </c>
      <c r="C2972" s="6">
        <v>2010</v>
      </c>
      <c r="D2972" s="6" t="s">
        <v>12</v>
      </c>
      <c r="E2972" s="6" t="s">
        <v>3</v>
      </c>
      <c r="F2972" s="27">
        <v>8.5178902355828676E-3</v>
      </c>
    </row>
    <row r="2973" spans="2:6" x14ac:dyDescent="0.25">
      <c r="B2973" s="6" t="s">
        <v>33</v>
      </c>
      <c r="C2973" s="6">
        <v>2010</v>
      </c>
      <c r="D2973" s="6" t="s">
        <v>13</v>
      </c>
      <c r="E2973" s="6" t="s">
        <v>3</v>
      </c>
      <c r="F2973" s="27">
        <v>3.2586915780366613E-2</v>
      </c>
    </row>
    <row r="2974" spans="2:6" x14ac:dyDescent="0.25">
      <c r="B2974" s="6" t="s">
        <v>33</v>
      </c>
      <c r="C2974" s="6">
        <v>2010</v>
      </c>
      <c r="D2974" s="6" t="s">
        <v>14</v>
      </c>
      <c r="E2974" s="6" t="s">
        <v>3</v>
      </c>
      <c r="F2974" s="27">
        <v>1.915976402506123E-2</v>
      </c>
    </row>
    <row r="2975" spans="2:6" x14ac:dyDescent="0.25">
      <c r="B2975" s="6" t="s">
        <v>33</v>
      </c>
      <c r="C2975" s="6">
        <v>2010</v>
      </c>
      <c r="D2975" s="6" t="s">
        <v>15</v>
      </c>
      <c r="E2975" s="6" t="s">
        <v>3</v>
      </c>
      <c r="F2975" s="27">
        <v>1.9871243625566217E-2</v>
      </c>
    </row>
    <row r="2976" spans="2:6" x14ac:dyDescent="0.25">
      <c r="B2976" s="6" t="s">
        <v>33</v>
      </c>
      <c r="C2976" s="6">
        <v>2010</v>
      </c>
      <c r="D2976" s="6" t="s">
        <v>16</v>
      </c>
      <c r="E2976" s="6" t="s">
        <v>3</v>
      </c>
      <c r="F2976" s="27">
        <v>0.15764004150733305</v>
      </c>
    </row>
    <row r="2977" spans="2:6" x14ac:dyDescent="0.25">
      <c r="B2977" s="6" t="s">
        <v>33</v>
      </c>
      <c r="C2977" s="6">
        <v>2010</v>
      </c>
      <c r="D2977" s="6" t="s">
        <v>17</v>
      </c>
      <c r="E2977" s="6" t="s">
        <v>3</v>
      </c>
      <c r="F2977" s="27">
        <v>4.4178648816073897E-2</v>
      </c>
    </row>
    <row r="2978" spans="2:6" x14ac:dyDescent="0.25">
      <c r="B2978" s="6" t="s">
        <v>33</v>
      </c>
      <c r="C2978" s="6">
        <v>2010</v>
      </c>
      <c r="D2978" s="6" t="s">
        <v>18</v>
      </c>
      <c r="E2978" s="6" t="s">
        <v>3</v>
      </c>
      <c r="F2978" s="27">
        <v>5.332489943358696E-2</v>
      </c>
    </row>
    <row r="2979" spans="2:6" x14ac:dyDescent="0.25">
      <c r="B2979" s="6" t="s">
        <v>33</v>
      </c>
      <c r="C2979" s="6">
        <v>2010</v>
      </c>
      <c r="D2979" s="6" t="s">
        <v>19</v>
      </c>
      <c r="E2979" s="6" t="s">
        <v>3</v>
      </c>
      <c r="F2979" s="27">
        <v>6.5290407571690329E-2</v>
      </c>
    </row>
    <row r="2980" spans="2:6" x14ac:dyDescent="0.25">
      <c r="B2980" s="6" t="s">
        <v>33</v>
      </c>
      <c r="C2980" s="6">
        <v>2010</v>
      </c>
      <c r="D2980" s="6" t="s">
        <v>20</v>
      </c>
      <c r="E2980" s="6" t="s">
        <v>3</v>
      </c>
      <c r="F2980" s="27">
        <v>3.2960168120381723E-2</v>
      </c>
    </row>
    <row r="2981" spans="2:6" x14ac:dyDescent="0.25">
      <c r="B2981" s="6" t="s">
        <v>33</v>
      </c>
      <c r="C2981" s="6">
        <v>2010</v>
      </c>
      <c r="D2981" s="6" t="s">
        <v>21</v>
      </c>
      <c r="E2981" s="6" t="s">
        <v>3</v>
      </c>
      <c r="F2981" s="27">
        <v>1.2542637806698155E-2</v>
      </c>
    </row>
    <row r="2982" spans="2:6" x14ac:dyDescent="0.25">
      <c r="B2982" s="6" t="s">
        <v>33</v>
      </c>
      <c r="C2982" s="6">
        <v>2010</v>
      </c>
      <c r="D2982" s="6" t="s">
        <v>22</v>
      </c>
      <c r="E2982" s="6" t="s">
        <v>3</v>
      </c>
      <c r="F2982" s="27">
        <v>1.566039264682435E-2</v>
      </c>
    </row>
    <row r="2983" spans="2:6" x14ac:dyDescent="0.25">
      <c r="B2983" s="6" t="s">
        <v>33</v>
      </c>
      <c r="C2983" s="6">
        <v>2010</v>
      </c>
      <c r="D2983" s="6" t="s">
        <v>23</v>
      </c>
      <c r="E2983" s="6" t="s">
        <v>3</v>
      </c>
      <c r="F2983" s="27">
        <v>2.3022455258074719E-3</v>
      </c>
    </row>
    <row r="2984" spans="2:6" x14ac:dyDescent="0.25">
      <c r="B2984" s="6" t="s">
        <v>33</v>
      </c>
      <c r="C2984" s="6">
        <v>2010</v>
      </c>
      <c r="D2984" s="6" t="s">
        <v>24</v>
      </c>
      <c r="E2984" s="6" t="s">
        <v>3</v>
      </c>
      <c r="F2984" s="27">
        <v>4.201336703408149E-2</v>
      </c>
    </row>
    <row r="2985" spans="2:6" x14ac:dyDescent="0.25">
      <c r="B2985" s="6" t="s">
        <v>33</v>
      </c>
      <c r="C2985" s="6">
        <v>2010</v>
      </c>
      <c r="D2985" s="6" t="s">
        <v>25</v>
      </c>
      <c r="E2985" s="6" t="s">
        <v>3</v>
      </c>
      <c r="F2985" s="27">
        <v>3.7204475891505898E-2</v>
      </c>
    </row>
    <row r="2986" spans="2:6" x14ac:dyDescent="0.25">
      <c r="B2986" s="6" t="s">
        <v>33</v>
      </c>
      <c r="C2986" s="6">
        <v>2010</v>
      </c>
      <c r="D2986" s="6" t="s">
        <v>26</v>
      </c>
      <c r="E2986" s="6" t="s">
        <v>3</v>
      </c>
      <c r="F2986" s="27">
        <v>3.9535996110647884E-2</v>
      </c>
    </row>
    <row r="2987" spans="2:6" x14ac:dyDescent="0.25">
      <c r="B2987" s="6" t="s">
        <v>33</v>
      </c>
      <c r="C2987" s="6">
        <v>2010</v>
      </c>
      <c r="D2987" s="6" t="s">
        <v>27</v>
      </c>
      <c r="E2987" s="6" t="s">
        <v>3</v>
      </c>
      <c r="F2987" s="27">
        <v>1.5536497962533621E-3</v>
      </c>
    </row>
    <row r="2988" spans="2:6" x14ac:dyDescent="0.25">
      <c r="B2988" s="6" t="s">
        <v>33</v>
      </c>
      <c r="C2988" s="6">
        <v>2010</v>
      </c>
      <c r="D2988" s="6" t="s">
        <v>28</v>
      </c>
      <c r="E2988" s="6" t="s">
        <v>3</v>
      </c>
      <c r="F2988" s="27">
        <v>6.1121377583426345E-3</v>
      </c>
    </row>
    <row r="2989" spans="2:6" x14ac:dyDescent="0.25">
      <c r="B2989" s="6" t="s">
        <v>33</v>
      </c>
      <c r="C2989" s="6">
        <v>2010</v>
      </c>
      <c r="D2989" s="6" t="s">
        <v>29</v>
      </c>
      <c r="E2989" s="6" t="s">
        <v>3</v>
      </c>
      <c r="F2989" s="27">
        <v>1.9076644806486437E-2</v>
      </c>
    </row>
    <row r="2990" spans="2:6" x14ac:dyDescent="0.25">
      <c r="B2990" s="6" t="s">
        <v>33</v>
      </c>
      <c r="C2990" s="6">
        <v>2010</v>
      </c>
      <c r="D2990" s="6" t="s">
        <v>30</v>
      </c>
      <c r="E2990" s="6" t="s">
        <v>3</v>
      </c>
      <c r="F2990" s="27">
        <v>4.6186056359012297E-3</v>
      </c>
    </row>
    <row r="2991" spans="2:6" x14ac:dyDescent="0.25">
      <c r="B2991" s="6" t="s">
        <v>33</v>
      </c>
      <c r="C2991" s="6">
        <v>2010</v>
      </c>
      <c r="D2991" s="6" t="s">
        <v>31</v>
      </c>
      <c r="E2991" s="6" t="s">
        <v>3</v>
      </c>
      <c r="F2991" s="27">
        <v>4.0765010468316676E-3</v>
      </c>
    </row>
    <row r="2992" spans="2:6" x14ac:dyDescent="0.25">
      <c r="B2992" s="6" t="s">
        <v>33</v>
      </c>
      <c r="C2992" s="6">
        <v>2010</v>
      </c>
      <c r="D2992" s="6" t="s">
        <v>32</v>
      </c>
      <c r="E2992" s="6" t="s">
        <v>3</v>
      </c>
      <c r="F2992" s="27">
        <v>1.2377444894310516E-2</v>
      </c>
    </row>
    <row r="2993" spans="2:6" x14ac:dyDescent="0.25">
      <c r="B2993" s="6" t="s">
        <v>33</v>
      </c>
      <c r="C2993" s="6">
        <v>2010</v>
      </c>
      <c r="D2993" s="6" t="s">
        <v>7</v>
      </c>
      <c r="E2993" s="6" t="s">
        <v>4</v>
      </c>
      <c r="F2993" s="27">
        <v>0.17587871632184737</v>
      </c>
    </row>
    <row r="2994" spans="2:6" x14ac:dyDescent="0.25">
      <c r="B2994" s="6" t="s">
        <v>33</v>
      </c>
      <c r="C2994" s="6">
        <v>2010</v>
      </c>
      <c r="D2994" s="6" t="s">
        <v>8</v>
      </c>
      <c r="E2994" s="6" t="s">
        <v>4</v>
      </c>
      <c r="F2994" s="27">
        <v>3.6486805286689704E-2</v>
      </c>
    </row>
    <row r="2995" spans="2:6" x14ac:dyDescent="0.25">
      <c r="B2995" s="6" t="s">
        <v>33</v>
      </c>
      <c r="C2995" s="6">
        <v>2010</v>
      </c>
      <c r="D2995" s="6" t="s">
        <v>9</v>
      </c>
      <c r="E2995" s="6" t="s">
        <v>4</v>
      </c>
      <c r="F2995" s="27">
        <v>5.5031306332491647E-2</v>
      </c>
    </row>
    <row r="2996" spans="2:6" x14ac:dyDescent="0.25">
      <c r="B2996" s="6" t="s">
        <v>33</v>
      </c>
      <c r="C2996" s="6">
        <v>2010</v>
      </c>
      <c r="D2996" s="6" t="s">
        <v>10</v>
      </c>
      <c r="E2996" s="6" t="s">
        <v>4</v>
      </c>
      <c r="F2996" s="27">
        <v>2.6826259166993067E-2</v>
      </c>
    </row>
    <row r="2997" spans="2:6" x14ac:dyDescent="0.25">
      <c r="B2997" s="6" t="s">
        <v>33</v>
      </c>
      <c r="C2997" s="6">
        <v>2010</v>
      </c>
      <c r="D2997" s="6" t="s">
        <v>11</v>
      </c>
      <c r="E2997" s="6" t="s">
        <v>4</v>
      </c>
      <c r="F2997" s="27">
        <v>6.757359273887234E-2</v>
      </c>
    </row>
    <row r="2998" spans="2:6" x14ac:dyDescent="0.25">
      <c r="B2998" s="6" t="s">
        <v>33</v>
      </c>
      <c r="C2998" s="6">
        <v>2010</v>
      </c>
      <c r="D2998" s="6" t="s">
        <v>12</v>
      </c>
      <c r="E2998" s="6" t="s">
        <v>4</v>
      </c>
      <c r="F2998" s="27">
        <v>7.9408707077251641E-3</v>
      </c>
    </row>
    <row r="2999" spans="2:6" x14ac:dyDescent="0.25">
      <c r="B2999" s="6" t="s">
        <v>33</v>
      </c>
      <c r="C2999" s="6">
        <v>2010</v>
      </c>
      <c r="D2999" s="6" t="s">
        <v>13</v>
      </c>
      <c r="E2999" s="6" t="s">
        <v>4</v>
      </c>
      <c r="F2999" s="27">
        <v>2.8091606155388221E-2</v>
      </c>
    </row>
    <row r="3000" spans="2:6" x14ac:dyDescent="0.25">
      <c r="B3000" s="6" t="s">
        <v>33</v>
      </c>
      <c r="C3000" s="6">
        <v>2010</v>
      </c>
      <c r="D3000" s="6" t="s">
        <v>14</v>
      </c>
      <c r="E3000" s="6" t="s">
        <v>4</v>
      </c>
      <c r="F3000" s="27">
        <v>2.6720155137636117E-2</v>
      </c>
    </row>
    <row r="3001" spans="2:6" x14ac:dyDescent="0.25">
      <c r="B3001" s="6" t="s">
        <v>33</v>
      </c>
      <c r="C3001" s="6">
        <v>2010</v>
      </c>
      <c r="D3001" s="6" t="s">
        <v>15</v>
      </c>
      <c r="E3001" s="6" t="s">
        <v>4</v>
      </c>
      <c r="F3001" s="27">
        <v>2.6782801665607509E-2</v>
      </c>
    </row>
    <row r="3002" spans="2:6" x14ac:dyDescent="0.25">
      <c r="B3002" s="6" t="s">
        <v>33</v>
      </c>
      <c r="C3002" s="6">
        <v>2010</v>
      </c>
      <c r="D3002" s="6" t="s">
        <v>16</v>
      </c>
      <c r="E3002" s="6" t="s">
        <v>4</v>
      </c>
      <c r="F3002" s="27">
        <v>6.7192634122830094E-2</v>
      </c>
    </row>
    <row r="3003" spans="2:6" x14ac:dyDescent="0.25">
      <c r="B3003" s="6" t="s">
        <v>33</v>
      </c>
      <c r="C3003" s="6">
        <v>2010</v>
      </c>
      <c r="D3003" s="6" t="s">
        <v>17</v>
      </c>
      <c r="E3003" s="6" t="s">
        <v>4</v>
      </c>
      <c r="F3003" s="27">
        <v>8.1795483354648202E-2</v>
      </c>
    </row>
    <row r="3004" spans="2:6" x14ac:dyDescent="0.25">
      <c r="B3004" s="6" t="s">
        <v>33</v>
      </c>
      <c r="C3004" s="6">
        <v>2010</v>
      </c>
      <c r="D3004" s="6" t="s">
        <v>18</v>
      </c>
      <c r="E3004" s="6" t="s">
        <v>4</v>
      </c>
      <c r="F3004" s="27">
        <v>6.5673879106874972E-2</v>
      </c>
    </row>
    <row r="3005" spans="2:6" x14ac:dyDescent="0.25">
      <c r="B3005" s="6" t="s">
        <v>33</v>
      </c>
      <c r="C3005" s="6">
        <v>2010</v>
      </c>
      <c r="D3005" s="6" t="s">
        <v>19</v>
      </c>
      <c r="E3005" s="6" t="s">
        <v>4</v>
      </c>
      <c r="F3005" s="27">
        <v>9.8919996433098581E-2</v>
      </c>
    </row>
    <row r="3006" spans="2:6" x14ac:dyDescent="0.25">
      <c r="B3006" s="6" t="s">
        <v>33</v>
      </c>
      <c r="C3006" s="6">
        <v>2010</v>
      </c>
      <c r="D3006" s="6" t="s">
        <v>20</v>
      </c>
      <c r="E3006" s="6" t="s">
        <v>4</v>
      </c>
      <c r="F3006" s="27">
        <v>3.070977951808453E-2</v>
      </c>
    </row>
    <row r="3007" spans="2:6" x14ac:dyDescent="0.25">
      <c r="B3007" s="6" t="s">
        <v>33</v>
      </c>
      <c r="C3007" s="6">
        <v>2010</v>
      </c>
      <c r="D3007" s="6" t="s">
        <v>21</v>
      </c>
      <c r="E3007" s="6" t="s">
        <v>4</v>
      </c>
      <c r="F3007" s="27">
        <v>1.117365730430297E-2</v>
      </c>
    </row>
    <row r="3008" spans="2:6" x14ac:dyDescent="0.25">
      <c r="B3008" s="6" t="s">
        <v>33</v>
      </c>
      <c r="C3008" s="6">
        <v>2010</v>
      </c>
      <c r="D3008" s="6" t="s">
        <v>22</v>
      </c>
      <c r="E3008" s="6" t="s">
        <v>4</v>
      </c>
      <c r="F3008" s="27">
        <v>1.8317054642446352E-2</v>
      </c>
    </row>
    <row r="3009" spans="2:6" x14ac:dyDescent="0.25">
      <c r="B3009" s="6" t="s">
        <v>33</v>
      </c>
      <c r="C3009" s="6">
        <v>2010</v>
      </c>
      <c r="D3009" s="6" t="s">
        <v>23</v>
      </c>
      <c r="E3009" s="6" t="s">
        <v>4</v>
      </c>
      <c r="F3009" s="27">
        <v>1.0898238334482793E-3</v>
      </c>
    </row>
    <row r="3010" spans="2:6" x14ac:dyDescent="0.25">
      <c r="B3010" s="6" t="s">
        <v>33</v>
      </c>
      <c r="C3010" s="6">
        <v>2010</v>
      </c>
      <c r="D3010" s="6" t="s">
        <v>24</v>
      </c>
      <c r="E3010" s="6" t="s">
        <v>4</v>
      </c>
      <c r="F3010" s="27">
        <v>3.2181126350709938E-2</v>
      </c>
    </row>
    <row r="3011" spans="2:6" x14ac:dyDescent="0.25">
      <c r="B3011" s="6" t="s">
        <v>33</v>
      </c>
      <c r="C3011" s="6">
        <v>2010</v>
      </c>
      <c r="D3011" s="6" t="s">
        <v>25</v>
      </c>
      <c r="E3011" s="6" t="s">
        <v>4</v>
      </c>
      <c r="F3011" s="27">
        <v>7.7843108261101704E-2</v>
      </c>
    </row>
    <row r="3012" spans="2:6" x14ac:dyDescent="0.25">
      <c r="B3012" s="6" t="s">
        <v>33</v>
      </c>
      <c r="C3012" s="6">
        <v>2010</v>
      </c>
      <c r="D3012" s="6" t="s">
        <v>26</v>
      </c>
      <c r="E3012" s="6" t="s">
        <v>4</v>
      </c>
      <c r="F3012" s="27">
        <v>2.2875577222851197E-2</v>
      </c>
    </row>
    <row r="3013" spans="2:6" x14ac:dyDescent="0.25">
      <c r="B3013" s="6" t="s">
        <v>33</v>
      </c>
      <c r="C3013" s="6">
        <v>2010</v>
      </c>
      <c r="D3013" s="6" t="s">
        <v>27</v>
      </c>
      <c r="E3013" s="6" t="s">
        <v>4</v>
      </c>
      <c r="F3013" s="27">
        <v>3.4201617973571069E-4</v>
      </c>
    </row>
    <row r="3014" spans="2:6" x14ac:dyDescent="0.25">
      <c r="B3014" s="6" t="s">
        <v>33</v>
      </c>
      <c r="C3014" s="6">
        <v>2010</v>
      </c>
      <c r="D3014" s="6" t="s">
        <v>28</v>
      </c>
      <c r="E3014" s="6" t="s">
        <v>4</v>
      </c>
      <c r="F3014" s="27">
        <v>1.6520623124131554E-2</v>
      </c>
    </row>
    <row r="3015" spans="2:6" x14ac:dyDescent="0.25">
      <c r="B3015" s="6" t="s">
        <v>33</v>
      </c>
      <c r="C3015" s="6">
        <v>2010</v>
      </c>
      <c r="D3015" s="6" t="s">
        <v>29</v>
      </c>
      <c r="E3015" s="6" t="s">
        <v>4</v>
      </c>
      <c r="F3015" s="27">
        <v>2.1841627319755781E-3</v>
      </c>
    </row>
    <row r="3016" spans="2:6" x14ac:dyDescent="0.25">
      <c r="B3016" s="6" t="s">
        <v>33</v>
      </c>
      <c r="C3016" s="6">
        <v>2010</v>
      </c>
      <c r="D3016" s="6" t="s">
        <v>30</v>
      </c>
      <c r="E3016" s="6" t="s">
        <v>4</v>
      </c>
      <c r="F3016" s="27">
        <v>1.3691934852125974E-3</v>
      </c>
    </row>
    <row r="3017" spans="2:6" x14ac:dyDescent="0.25">
      <c r="B3017" s="6" t="s">
        <v>33</v>
      </c>
      <c r="C3017" s="6">
        <v>2010</v>
      </c>
      <c r="D3017" s="6" t="s">
        <v>31</v>
      </c>
      <c r="E3017" s="6" t="s">
        <v>4</v>
      </c>
      <c r="F3017" s="27">
        <v>6.5615183260847726E-3</v>
      </c>
    </row>
    <row r="3018" spans="2:6" x14ac:dyDescent="0.25">
      <c r="B3018" s="6" t="s">
        <v>33</v>
      </c>
      <c r="C3018" s="6">
        <v>2010</v>
      </c>
      <c r="D3018" s="6" t="s">
        <v>32</v>
      </c>
      <c r="E3018" s="6" t="s">
        <v>4</v>
      </c>
      <c r="F3018" s="27">
        <v>1.3918252489211816E-2</v>
      </c>
    </row>
    <row r="3019" spans="2:6" x14ac:dyDescent="0.25">
      <c r="B3019" s="6" t="s">
        <v>33</v>
      </c>
      <c r="C3019" s="6">
        <v>2009</v>
      </c>
      <c r="D3019" s="6" t="s">
        <v>7</v>
      </c>
      <c r="E3019" s="6" t="s">
        <v>3</v>
      </c>
      <c r="F3019" s="27">
        <v>0.10700238857929567</v>
      </c>
    </row>
    <row r="3020" spans="2:6" x14ac:dyDescent="0.25">
      <c r="B3020" s="6" t="s">
        <v>33</v>
      </c>
      <c r="C3020" s="6">
        <v>2009</v>
      </c>
      <c r="D3020" s="6" t="s">
        <v>8</v>
      </c>
      <c r="E3020" s="6" t="s">
        <v>3</v>
      </c>
      <c r="F3020" s="27">
        <v>5.5698980380899051E-2</v>
      </c>
    </row>
    <row r="3021" spans="2:6" x14ac:dyDescent="0.25">
      <c r="B3021" s="6" t="s">
        <v>33</v>
      </c>
      <c r="C3021" s="6">
        <v>2009</v>
      </c>
      <c r="D3021" s="6" t="s">
        <v>9</v>
      </c>
      <c r="E3021" s="6" t="s">
        <v>3</v>
      </c>
      <c r="F3021" s="27">
        <v>9.0374823990110084E-2</v>
      </c>
    </row>
    <row r="3022" spans="2:6" x14ac:dyDescent="0.25">
      <c r="B3022" s="6" t="s">
        <v>33</v>
      </c>
      <c r="C3022" s="6">
        <v>2009</v>
      </c>
      <c r="D3022" s="6" t="s">
        <v>10</v>
      </c>
      <c r="E3022" s="6" t="s">
        <v>3</v>
      </c>
      <c r="F3022" s="27">
        <v>6.6712423341564811E-2</v>
      </c>
    </row>
    <row r="3023" spans="2:6" x14ac:dyDescent="0.25">
      <c r="B3023" s="6" t="s">
        <v>33</v>
      </c>
      <c r="C3023" s="6">
        <v>2009</v>
      </c>
      <c r="D3023" s="6" t="s">
        <v>11</v>
      </c>
      <c r="E3023" s="6" t="s">
        <v>3</v>
      </c>
      <c r="F3023" s="27">
        <v>5.2249034914903701E-2</v>
      </c>
    </row>
    <row r="3024" spans="2:6" x14ac:dyDescent="0.25">
      <c r="B3024" s="6" t="s">
        <v>33</v>
      </c>
      <c r="C3024" s="6">
        <v>2009</v>
      </c>
      <c r="D3024" s="6" t="s">
        <v>12</v>
      </c>
      <c r="E3024" s="6" t="s">
        <v>3</v>
      </c>
      <c r="F3024" s="27">
        <v>8.5601708698451722E-3</v>
      </c>
    </row>
    <row r="3025" spans="2:6" x14ac:dyDescent="0.25">
      <c r="B3025" s="6" t="s">
        <v>33</v>
      </c>
      <c r="C3025" s="6">
        <v>2009</v>
      </c>
      <c r="D3025" s="6" t="s">
        <v>13</v>
      </c>
      <c r="E3025" s="6" t="s">
        <v>3</v>
      </c>
      <c r="F3025" s="27">
        <v>3.2171524859722772E-2</v>
      </c>
    </row>
    <row r="3026" spans="2:6" x14ac:dyDescent="0.25">
      <c r="B3026" s="6" t="s">
        <v>33</v>
      </c>
      <c r="C3026" s="6">
        <v>2009</v>
      </c>
      <c r="D3026" s="6" t="s">
        <v>14</v>
      </c>
      <c r="E3026" s="6" t="s">
        <v>3</v>
      </c>
      <c r="F3026" s="27">
        <v>1.8876650045335498E-2</v>
      </c>
    </row>
    <row r="3027" spans="2:6" x14ac:dyDescent="0.25">
      <c r="B3027" s="6" t="s">
        <v>33</v>
      </c>
      <c r="C3027" s="6">
        <v>2009</v>
      </c>
      <c r="D3027" s="6" t="s">
        <v>15</v>
      </c>
      <c r="E3027" s="6" t="s">
        <v>3</v>
      </c>
      <c r="F3027" s="27">
        <v>2.0185668322060951E-2</v>
      </c>
    </row>
    <row r="3028" spans="2:6" x14ac:dyDescent="0.25">
      <c r="B3028" s="6" t="s">
        <v>33</v>
      </c>
      <c r="C3028" s="6">
        <v>2009</v>
      </c>
      <c r="D3028" s="6" t="s">
        <v>16</v>
      </c>
      <c r="E3028" s="6" t="s">
        <v>3</v>
      </c>
      <c r="F3028" s="27">
        <v>0.15853121073576937</v>
      </c>
    </row>
    <row r="3029" spans="2:6" x14ac:dyDescent="0.25">
      <c r="B3029" s="6" t="s">
        <v>33</v>
      </c>
      <c r="C3029" s="6">
        <v>2009</v>
      </c>
      <c r="D3029" s="6" t="s">
        <v>17</v>
      </c>
      <c r="E3029" s="6" t="s">
        <v>3</v>
      </c>
      <c r="F3029" s="27">
        <v>4.4163446346929265E-2</v>
      </c>
    </row>
    <row r="3030" spans="2:6" x14ac:dyDescent="0.25">
      <c r="B3030" s="6" t="s">
        <v>33</v>
      </c>
      <c r="C3030" s="6">
        <v>2009</v>
      </c>
      <c r="D3030" s="6" t="s">
        <v>18</v>
      </c>
      <c r="E3030" s="6" t="s">
        <v>3</v>
      </c>
      <c r="F3030" s="27">
        <v>4.9504645245938755E-2</v>
      </c>
    </row>
    <row r="3031" spans="2:6" x14ac:dyDescent="0.25">
      <c r="B3031" s="6" t="s">
        <v>33</v>
      </c>
      <c r="C3031" s="6">
        <v>2009</v>
      </c>
      <c r="D3031" s="6" t="s">
        <v>19</v>
      </c>
      <c r="E3031" s="6" t="s">
        <v>3</v>
      </c>
      <c r="F3031" s="27">
        <v>6.4275324449530019E-2</v>
      </c>
    </row>
    <row r="3032" spans="2:6" x14ac:dyDescent="0.25">
      <c r="B3032" s="6" t="s">
        <v>33</v>
      </c>
      <c r="C3032" s="6">
        <v>2009</v>
      </c>
      <c r="D3032" s="6" t="s">
        <v>20</v>
      </c>
      <c r="E3032" s="6" t="s">
        <v>3</v>
      </c>
      <c r="F3032" s="27">
        <v>3.3877797331624368E-2</v>
      </c>
    </row>
    <row r="3033" spans="2:6" x14ac:dyDescent="0.25">
      <c r="B3033" s="6" t="s">
        <v>33</v>
      </c>
      <c r="C3033" s="6">
        <v>2009</v>
      </c>
      <c r="D3033" s="6" t="s">
        <v>21</v>
      </c>
      <c r="E3033" s="6" t="s">
        <v>3</v>
      </c>
      <c r="F3033" s="27">
        <v>1.2533723646530697E-2</v>
      </c>
    </row>
    <row r="3034" spans="2:6" x14ac:dyDescent="0.25">
      <c r="B3034" s="6" t="s">
        <v>33</v>
      </c>
      <c r="C3034" s="6">
        <v>2009</v>
      </c>
      <c r="D3034" s="6" t="s">
        <v>22</v>
      </c>
      <c r="E3034" s="6" t="s">
        <v>3</v>
      </c>
      <c r="F3034" s="27">
        <v>1.5724392519491232E-2</v>
      </c>
    </row>
    <row r="3035" spans="2:6" x14ac:dyDescent="0.25">
      <c r="B3035" s="6" t="s">
        <v>33</v>
      </c>
      <c r="C3035" s="6">
        <v>2009</v>
      </c>
      <c r="D3035" s="6" t="s">
        <v>23</v>
      </c>
      <c r="E3035" s="6" t="s">
        <v>3</v>
      </c>
      <c r="F3035" s="27">
        <v>2.4694452896063951E-3</v>
      </c>
    </row>
    <row r="3036" spans="2:6" x14ac:dyDescent="0.25">
      <c r="B3036" s="6" t="s">
        <v>33</v>
      </c>
      <c r="C3036" s="6">
        <v>2009</v>
      </c>
      <c r="D3036" s="6" t="s">
        <v>24</v>
      </c>
      <c r="E3036" s="6" t="s">
        <v>3</v>
      </c>
      <c r="F3036" s="27">
        <v>4.1604037639076871E-2</v>
      </c>
    </row>
    <row r="3037" spans="2:6" x14ac:dyDescent="0.25">
      <c r="B3037" s="6" t="s">
        <v>33</v>
      </c>
      <c r="C3037" s="6">
        <v>2009</v>
      </c>
      <c r="D3037" s="6" t="s">
        <v>25</v>
      </c>
      <c r="E3037" s="6" t="s">
        <v>3</v>
      </c>
      <c r="F3037" s="27">
        <v>3.7325721147771482E-2</v>
      </c>
    </row>
    <row r="3038" spans="2:6" x14ac:dyDescent="0.25">
      <c r="B3038" s="6" t="s">
        <v>33</v>
      </c>
      <c r="C3038" s="6">
        <v>2009</v>
      </c>
      <c r="D3038" s="6" t="s">
        <v>26</v>
      </c>
      <c r="E3038" s="6" t="s">
        <v>3</v>
      </c>
      <c r="F3038" s="27">
        <v>4.0880792405874507E-2</v>
      </c>
    </row>
    <row r="3039" spans="2:6" x14ac:dyDescent="0.25">
      <c r="B3039" s="6" t="s">
        <v>33</v>
      </c>
      <c r="C3039" s="6">
        <v>2009</v>
      </c>
      <c r="D3039" s="6" t="s">
        <v>27</v>
      </c>
      <c r="E3039" s="6" t="s">
        <v>3</v>
      </c>
      <c r="F3039" s="27">
        <v>1.5521216709744655E-3</v>
      </c>
    </row>
    <row r="3040" spans="2:6" x14ac:dyDescent="0.25">
      <c r="B3040" s="6" t="s">
        <v>33</v>
      </c>
      <c r="C3040" s="6">
        <v>2009</v>
      </c>
      <c r="D3040" s="6" t="s">
        <v>28</v>
      </c>
      <c r="E3040" s="6" t="s">
        <v>3</v>
      </c>
      <c r="F3040" s="27">
        <v>6.0568629452810146E-3</v>
      </c>
    </row>
    <row r="3041" spans="2:6" x14ac:dyDescent="0.25">
      <c r="B3041" s="6" t="s">
        <v>33</v>
      </c>
      <c r="C3041" s="6">
        <v>2009</v>
      </c>
      <c r="D3041" s="6" t="s">
        <v>29</v>
      </c>
      <c r="E3041" s="6" t="s">
        <v>3</v>
      </c>
      <c r="F3041" s="27">
        <v>1.8628997938927978E-2</v>
      </c>
    </row>
    <row r="3042" spans="2:6" x14ac:dyDescent="0.25">
      <c r="B3042" s="6" t="s">
        <v>33</v>
      </c>
      <c r="C3042" s="6">
        <v>2009</v>
      </c>
      <c r="D3042" s="6" t="s">
        <v>30</v>
      </c>
      <c r="E3042" s="6" t="s">
        <v>3</v>
      </c>
      <c r="F3042" s="27">
        <v>4.6932601226534962E-3</v>
      </c>
    </row>
    <row r="3043" spans="2:6" x14ac:dyDescent="0.25">
      <c r="B3043" s="6" t="s">
        <v>33</v>
      </c>
      <c r="C3043" s="6">
        <v>2009</v>
      </c>
      <c r="D3043" s="6" t="s">
        <v>31</v>
      </c>
      <c r="E3043" s="6" t="s">
        <v>3</v>
      </c>
      <c r="F3043" s="27">
        <v>4.1019275420477895E-3</v>
      </c>
    </row>
    <row r="3044" spans="2:6" x14ac:dyDescent="0.25">
      <c r="B3044" s="6" t="s">
        <v>33</v>
      </c>
      <c r="C3044" s="6">
        <v>2009</v>
      </c>
      <c r="D3044" s="6" t="s">
        <v>32</v>
      </c>
      <c r="E3044" s="6" t="s">
        <v>3</v>
      </c>
      <c r="F3044" s="27">
        <v>1.2244627718234573E-2</v>
      </c>
    </row>
    <row r="3045" spans="2:6" x14ac:dyDescent="0.25">
      <c r="B3045" s="6" t="s">
        <v>33</v>
      </c>
      <c r="C3045" s="6">
        <v>2009</v>
      </c>
      <c r="D3045" s="6" t="s">
        <v>7</v>
      </c>
      <c r="E3045" s="6" t="s">
        <v>4</v>
      </c>
      <c r="F3045" s="27">
        <v>0.17494853395449156</v>
      </c>
    </row>
    <row r="3046" spans="2:6" x14ac:dyDescent="0.25">
      <c r="B3046" s="6" t="s">
        <v>33</v>
      </c>
      <c r="C3046" s="6">
        <v>2009</v>
      </c>
      <c r="D3046" s="6" t="s">
        <v>8</v>
      </c>
      <c r="E3046" s="6" t="s">
        <v>4</v>
      </c>
      <c r="F3046" s="27">
        <v>3.6154487642691385E-2</v>
      </c>
    </row>
    <row r="3047" spans="2:6" x14ac:dyDescent="0.25">
      <c r="B3047" s="6" t="s">
        <v>33</v>
      </c>
      <c r="C3047" s="6">
        <v>2009</v>
      </c>
      <c r="D3047" s="6" t="s">
        <v>9</v>
      </c>
      <c r="E3047" s="6" t="s">
        <v>4</v>
      </c>
      <c r="F3047" s="27">
        <v>5.5962638816422855E-2</v>
      </c>
    </row>
    <row r="3048" spans="2:6" x14ac:dyDescent="0.25">
      <c r="B3048" s="6" t="s">
        <v>33</v>
      </c>
      <c r="C3048" s="6">
        <v>2009</v>
      </c>
      <c r="D3048" s="6" t="s">
        <v>10</v>
      </c>
      <c r="E3048" s="6" t="s">
        <v>4</v>
      </c>
      <c r="F3048" s="27">
        <v>2.8457503127258119E-2</v>
      </c>
    </row>
    <row r="3049" spans="2:6" x14ac:dyDescent="0.25">
      <c r="B3049" s="6" t="s">
        <v>33</v>
      </c>
      <c r="C3049" s="6">
        <v>2009</v>
      </c>
      <c r="D3049" s="6" t="s">
        <v>11</v>
      </c>
      <c r="E3049" s="6" t="s">
        <v>4</v>
      </c>
      <c r="F3049" s="27">
        <v>6.4108791470280674E-2</v>
      </c>
    </row>
    <row r="3050" spans="2:6" x14ac:dyDescent="0.25">
      <c r="B3050" s="6" t="s">
        <v>33</v>
      </c>
      <c r="C3050" s="6">
        <v>2009</v>
      </c>
      <c r="D3050" s="6" t="s">
        <v>12</v>
      </c>
      <c r="E3050" s="6" t="s">
        <v>4</v>
      </c>
      <c r="F3050" s="27">
        <v>7.5321621851729761E-3</v>
      </c>
    </row>
    <row r="3051" spans="2:6" x14ac:dyDescent="0.25">
      <c r="B3051" s="6" t="s">
        <v>33</v>
      </c>
      <c r="C3051" s="6">
        <v>2009</v>
      </c>
      <c r="D3051" s="6" t="s">
        <v>13</v>
      </c>
      <c r="E3051" s="6" t="s">
        <v>4</v>
      </c>
      <c r="F3051" s="27">
        <v>2.8273033101999918E-2</v>
      </c>
    </row>
    <row r="3052" spans="2:6" x14ac:dyDescent="0.25">
      <c r="B3052" s="6" t="s">
        <v>33</v>
      </c>
      <c r="C3052" s="6">
        <v>2009</v>
      </c>
      <c r="D3052" s="6" t="s">
        <v>14</v>
      </c>
      <c r="E3052" s="6" t="s">
        <v>4</v>
      </c>
      <c r="F3052" s="27">
        <v>2.6988837926163963E-2</v>
      </c>
    </row>
    <row r="3053" spans="2:6" x14ac:dyDescent="0.25">
      <c r="B3053" s="6" t="s">
        <v>33</v>
      </c>
      <c r="C3053" s="6">
        <v>2009</v>
      </c>
      <c r="D3053" s="6" t="s">
        <v>15</v>
      </c>
      <c r="E3053" s="6" t="s">
        <v>4</v>
      </c>
      <c r="F3053" s="27">
        <v>2.5772863913515211E-2</v>
      </c>
    </row>
    <row r="3054" spans="2:6" x14ac:dyDescent="0.25">
      <c r="B3054" s="6" t="s">
        <v>33</v>
      </c>
      <c r="C3054" s="6">
        <v>2009</v>
      </c>
      <c r="D3054" s="6" t="s">
        <v>16</v>
      </c>
      <c r="E3054" s="6" t="s">
        <v>4</v>
      </c>
      <c r="F3054" s="27">
        <v>6.9353088726807538E-2</v>
      </c>
    </row>
    <row r="3055" spans="2:6" x14ac:dyDescent="0.25">
      <c r="B3055" s="6" t="s">
        <v>33</v>
      </c>
      <c r="C3055" s="6">
        <v>2009</v>
      </c>
      <c r="D3055" s="6" t="s">
        <v>17</v>
      </c>
      <c r="E3055" s="6" t="s">
        <v>4</v>
      </c>
      <c r="F3055" s="27">
        <v>8.3424112961147781E-2</v>
      </c>
    </row>
    <row r="3056" spans="2:6" x14ac:dyDescent="0.25">
      <c r="B3056" s="6" t="s">
        <v>33</v>
      </c>
      <c r="C3056" s="6">
        <v>2009</v>
      </c>
      <c r="D3056" s="6" t="s">
        <v>18</v>
      </c>
      <c r="E3056" s="6" t="s">
        <v>4</v>
      </c>
      <c r="F3056" s="27">
        <v>6.3350172135638955E-2</v>
      </c>
    </row>
    <row r="3057" spans="2:6" x14ac:dyDescent="0.25">
      <c r="B3057" s="6" t="s">
        <v>33</v>
      </c>
      <c r="C3057" s="6">
        <v>2009</v>
      </c>
      <c r="D3057" s="6" t="s">
        <v>19</v>
      </c>
      <c r="E3057" s="6" t="s">
        <v>4</v>
      </c>
      <c r="F3057" s="27">
        <v>0.10376384343843395</v>
      </c>
    </row>
    <row r="3058" spans="2:6" x14ac:dyDescent="0.25">
      <c r="B3058" s="6" t="s">
        <v>33</v>
      </c>
      <c r="C3058" s="6">
        <v>2009</v>
      </c>
      <c r="D3058" s="6" t="s">
        <v>20</v>
      </c>
      <c r="E3058" s="6" t="s">
        <v>4</v>
      </c>
      <c r="F3058" s="27">
        <v>3.0589278034531917E-2</v>
      </c>
    </row>
    <row r="3059" spans="2:6" x14ac:dyDescent="0.25">
      <c r="B3059" s="6" t="s">
        <v>33</v>
      </c>
      <c r="C3059" s="6">
        <v>2009</v>
      </c>
      <c r="D3059" s="6" t="s">
        <v>21</v>
      </c>
      <c r="E3059" s="6" t="s">
        <v>4</v>
      </c>
      <c r="F3059" s="27">
        <v>1.1103676520349555E-2</v>
      </c>
    </row>
    <row r="3060" spans="2:6" x14ac:dyDescent="0.25">
      <c r="B3060" s="6" t="s">
        <v>33</v>
      </c>
      <c r="C3060" s="6">
        <v>2009</v>
      </c>
      <c r="D3060" s="6" t="s">
        <v>22</v>
      </c>
      <c r="E3060" s="6" t="s">
        <v>4</v>
      </c>
      <c r="F3060" s="27">
        <v>1.8003292080450761E-2</v>
      </c>
    </row>
    <row r="3061" spans="2:6" x14ac:dyDescent="0.25">
      <c r="B3061" s="6" t="s">
        <v>33</v>
      </c>
      <c r="C3061" s="6">
        <v>2009</v>
      </c>
      <c r="D3061" s="6" t="s">
        <v>23</v>
      </c>
      <c r="E3061" s="6" t="s">
        <v>4</v>
      </c>
      <c r="F3061" s="27">
        <v>6.3582124090475454E-4</v>
      </c>
    </row>
    <row r="3062" spans="2:6" x14ac:dyDescent="0.25">
      <c r="B3062" s="6" t="s">
        <v>33</v>
      </c>
      <c r="C3062" s="6">
        <v>2009</v>
      </c>
      <c r="D3062" s="6" t="s">
        <v>24</v>
      </c>
      <c r="E3062" s="6" t="s">
        <v>4</v>
      </c>
      <c r="F3062" s="27">
        <v>3.1763227810657345E-2</v>
      </c>
    </row>
    <row r="3063" spans="2:6" x14ac:dyDescent="0.25">
      <c r="B3063" s="6" t="s">
        <v>33</v>
      </c>
      <c r="C3063" s="6">
        <v>2009</v>
      </c>
      <c r="D3063" s="6" t="s">
        <v>25</v>
      </c>
      <c r="E3063" s="6" t="s">
        <v>4</v>
      </c>
      <c r="F3063" s="27">
        <v>7.7006957467106479E-2</v>
      </c>
    </row>
    <row r="3064" spans="2:6" x14ac:dyDescent="0.25">
      <c r="B3064" s="6" t="s">
        <v>33</v>
      </c>
      <c r="C3064" s="6">
        <v>2009</v>
      </c>
      <c r="D3064" s="6" t="s">
        <v>26</v>
      </c>
      <c r="E3064" s="6" t="s">
        <v>4</v>
      </c>
      <c r="F3064" s="27">
        <v>2.3710401708039619E-2</v>
      </c>
    </row>
    <row r="3065" spans="2:6" x14ac:dyDescent="0.25">
      <c r="B3065" s="6" t="s">
        <v>33</v>
      </c>
      <c r="C3065" s="6">
        <v>2009</v>
      </c>
      <c r="D3065" s="6" t="s">
        <v>27</v>
      </c>
      <c r="E3065" s="6" t="s">
        <v>4</v>
      </c>
      <c r="F3065" s="27">
        <v>3.6894005051640692E-4</v>
      </c>
    </row>
    <row r="3066" spans="2:6" x14ac:dyDescent="0.25">
      <c r="B3066" s="6" t="s">
        <v>33</v>
      </c>
      <c r="C3066" s="6">
        <v>2009</v>
      </c>
      <c r="D3066" s="6" t="s">
        <v>28</v>
      </c>
      <c r="E3066" s="6" t="s">
        <v>4</v>
      </c>
      <c r="F3066" s="27">
        <v>1.6538447264495087E-2</v>
      </c>
    </row>
    <row r="3067" spans="2:6" x14ac:dyDescent="0.25">
      <c r="B3067" s="6" t="s">
        <v>33</v>
      </c>
      <c r="C3067" s="6">
        <v>2009</v>
      </c>
      <c r="D3067" s="6" t="s">
        <v>29</v>
      </c>
      <c r="E3067" s="6" t="s">
        <v>4</v>
      </c>
      <c r="F3067" s="27">
        <v>2.168341450742137E-3</v>
      </c>
    </row>
    <row r="3068" spans="2:6" x14ac:dyDescent="0.25">
      <c r="B3068" s="6" t="s">
        <v>33</v>
      </c>
      <c r="C3068" s="6">
        <v>2009</v>
      </c>
      <c r="D3068" s="6" t="s">
        <v>30</v>
      </c>
      <c r="E3068" s="6" t="s">
        <v>4</v>
      </c>
      <c r="F3068" s="27">
        <v>1.3442297994406957E-3</v>
      </c>
    </row>
    <row r="3069" spans="2:6" x14ac:dyDescent="0.25">
      <c r="B3069" s="6" t="s">
        <v>33</v>
      </c>
      <c r="C3069" s="6">
        <v>2009</v>
      </c>
      <c r="D3069" s="6" t="s">
        <v>31</v>
      </c>
      <c r="E3069" s="6" t="s">
        <v>4</v>
      </c>
      <c r="F3069" s="27">
        <v>6.8537709384394055E-3</v>
      </c>
    </row>
    <row r="3070" spans="2:6" x14ac:dyDescent="0.25">
      <c r="B3070" s="6" t="s">
        <v>33</v>
      </c>
      <c r="C3070" s="6">
        <v>2009</v>
      </c>
      <c r="D3070" s="6" t="s">
        <v>32</v>
      </c>
      <c r="E3070" s="6" t="s">
        <v>4</v>
      </c>
      <c r="F3070" s="27">
        <v>1.1823546234300946E-2</v>
      </c>
    </row>
    <row r="3071" spans="2:6" x14ac:dyDescent="0.25">
      <c r="B3071" s="6" t="s">
        <v>33</v>
      </c>
      <c r="C3071" s="6">
        <v>2008</v>
      </c>
      <c r="D3071" s="6" t="s">
        <v>7</v>
      </c>
      <c r="E3071" s="6" t="s">
        <v>3</v>
      </c>
      <c r="F3071" s="27">
        <v>0.10872079972060275</v>
      </c>
    </row>
    <row r="3072" spans="2:6" x14ac:dyDescent="0.25">
      <c r="B3072" s="6" t="s">
        <v>33</v>
      </c>
      <c r="C3072" s="6">
        <v>2008</v>
      </c>
      <c r="D3072" s="6" t="s">
        <v>8</v>
      </c>
      <c r="E3072" s="6" t="s">
        <v>3</v>
      </c>
      <c r="F3072" s="27">
        <v>5.5459470451824852E-2</v>
      </c>
    </row>
    <row r="3073" spans="2:6" x14ac:dyDescent="0.25">
      <c r="B3073" s="6" t="s">
        <v>33</v>
      </c>
      <c r="C3073" s="6">
        <v>2008</v>
      </c>
      <c r="D3073" s="6" t="s">
        <v>9</v>
      </c>
      <c r="E3073" s="6" t="s">
        <v>3</v>
      </c>
      <c r="F3073" s="27">
        <v>8.9226848661295183E-2</v>
      </c>
    </row>
    <row r="3074" spans="2:6" x14ac:dyDescent="0.25">
      <c r="B3074" s="6" t="s">
        <v>33</v>
      </c>
      <c r="C3074" s="6">
        <v>2008</v>
      </c>
      <c r="D3074" s="6" t="s">
        <v>10</v>
      </c>
      <c r="E3074" s="6" t="s">
        <v>3</v>
      </c>
      <c r="F3074" s="27">
        <v>6.8773083552451583E-2</v>
      </c>
    </row>
    <row r="3075" spans="2:6" x14ac:dyDescent="0.25">
      <c r="B3075" s="6" t="s">
        <v>33</v>
      </c>
      <c r="C3075" s="6">
        <v>2008</v>
      </c>
      <c r="D3075" s="6" t="s">
        <v>11</v>
      </c>
      <c r="E3075" s="6" t="s">
        <v>3</v>
      </c>
      <c r="F3075" s="27">
        <v>5.0911897027769278E-2</v>
      </c>
    </row>
    <row r="3076" spans="2:6" x14ac:dyDescent="0.25">
      <c r="B3076" s="6" t="s">
        <v>33</v>
      </c>
      <c r="C3076" s="6">
        <v>2008</v>
      </c>
      <c r="D3076" s="6" t="s">
        <v>12</v>
      </c>
      <c r="E3076" s="6" t="s">
        <v>3</v>
      </c>
      <c r="F3076" s="27">
        <v>8.4958770730681771E-3</v>
      </c>
    </row>
    <row r="3077" spans="2:6" x14ac:dyDescent="0.25">
      <c r="B3077" s="6" t="s">
        <v>33</v>
      </c>
      <c r="C3077" s="6">
        <v>2008</v>
      </c>
      <c r="D3077" s="6" t="s">
        <v>13</v>
      </c>
      <c r="E3077" s="6" t="s">
        <v>3</v>
      </c>
      <c r="F3077" s="27">
        <v>3.2496631563539054E-2</v>
      </c>
    </row>
    <row r="3078" spans="2:6" x14ac:dyDescent="0.25">
      <c r="B3078" s="6" t="s">
        <v>33</v>
      </c>
      <c r="C3078" s="6">
        <v>2008</v>
      </c>
      <c r="D3078" s="6" t="s">
        <v>14</v>
      </c>
      <c r="E3078" s="6" t="s">
        <v>3</v>
      </c>
      <c r="F3078" s="27">
        <v>1.9101969681861432E-2</v>
      </c>
    </row>
    <row r="3079" spans="2:6" x14ac:dyDescent="0.25">
      <c r="B3079" s="6" t="s">
        <v>33</v>
      </c>
      <c r="C3079" s="6">
        <v>2008</v>
      </c>
      <c r="D3079" s="6" t="s">
        <v>15</v>
      </c>
      <c r="E3079" s="6" t="s">
        <v>3</v>
      </c>
      <c r="F3079" s="27">
        <v>2.0258756829587814E-2</v>
      </c>
    </row>
    <row r="3080" spans="2:6" x14ac:dyDescent="0.25">
      <c r="B3080" s="6" t="s">
        <v>33</v>
      </c>
      <c r="C3080" s="6">
        <v>2008</v>
      </c>
      <c r="D3080" s="6" t="s">
        <v>16</v>
      </c>
      <c r="E3080" s="6" t="s">
        <v>3</v>
      </c>
      <c r="F3080" s="27">
        <v>0.16166382832198078</v>
      </c>
    </row>
    <row r="3081" spans="2:6" x14ac:dyDescent="0.25">
      <c r="B3081" s="6" t="s">
        <v>33</v>
      </c>
      <c r="C3081" s="6">
        <v>2008</v>
      </c>
      <c r="D3081" s="6" t="s">
        <v>17</v>
      </c>
      <c r="E3081" s="6" t="s">
        <v>3</v>
      </c>
      <c r="F3081" s="27">
        <v>4.2798668442208046E-2</v>
      </c>
    </row>
    <row r="3082" spans="2:6" x14ac:dyDescent="0.25">
      <c r="B3082" s="6" t="s">
        <v>33</v>
      </c>
      <c r="C3082" s="6">
        <v>2008</v>
      </c>
      <c r="D3082" s="6" t="s">
        <v>18</v>
      </c>
      <c r="E3082" s="6" t="s">
        <v>3</v>
      </c>
      <c r="F3082" s="27">
        <v>4.5788631655885544E-2</v>
      </c>
    </row>
    <row r="3083" spans="2:6" x14ac:dyDescent="0.25">
      <c r="B3083" s="6" t="s">
        <v>33</v>
      </c>
      <c r="C3083" s="6">
        <v>2008</v>
      </c>
      <c r="D3083" s="6" t="s">
        <v>19</v>
      </c>
      <c r="E3083" s="6" t="s">
        <v>3</v>
      </c>
      <c r="F3083" s="27">
        <v>6.4388590099965073E-2</v>
      </c>
    </row>
    <row r="3084" spans="2:6" x14ac:dyDescent="0.25">
      <c r="B3084" s="6" t="s">
        <v>33</v>
      </c>
      <c r="C3084" s="6">
        <v>2008</v>
      </c>
      <c r="D3084" s="6" t="s">
        <v>20</v>
      </c>
      <c r="E3084" s="6" t="s">
        <v>3</v>
      </c>
      <c r="F3084" s="27">
        <v>3.3876916865072444E-2</v>
      </c>
    </row>
    <row r="3085" spans="2:6" x14ac:dyDescent="0.25">
      <c r="B3085" s="6" t="s">
        <v>33</v>
      </c>
      <c r="C3085" s="6">
        <v>2008</v>
      </c>
      <c r="D3085" s="6" t="s">
        <v>21</v>
      </c>
      <c r="E3085" s="6" t="s">
        <v>3</v>
      </c>
      <c r="F3085" s="27">
        <v>1.2134721739886462E-2</v>
      </c>
    </row>
    <row r="3086" spans="2:6" x14ac:dyDescent="0.25">
      <c r="B3086" s="6" t="s">
        <v>33</v>
      </c>
      <c r="C3086" s="6">
        <v>2008</v>
      </c>
      <c r="D3086" s="6" t="s">
        <v>22</v>
      </c>
      <c r="E3086" s="6" t="s">
        <v>3</v>
      </c>
      <c r="F3086" s="27">
        <v>1.5617854506140305E-2</v>
      </c>
    </row>
    <row r="3087" spans="2:6" x14ac:dyDescent="0.25">
      <c r="B3087" s="6" t="s">
        <v>33</v>
      </c>
      <c r="C3087" s="6">
        <v>2008</v>
      </c>
      <c r="D3087" s="6" t="s">
        <v>23</v>
      </c>
      <c r="E3087" s="6" t="s">
        <v>3</v>
      </c>
      <c r="F3087" s="27">
        <v>2.3833253676299026E-3</v>
      </c>
    </row>
    <row r="3088" spans="2:6" x14ac:dyDescent="0.25">
      <c r="B3088" s="6" t="s">
        <v>33</v>
      </c>
      <c r="C3088" s="6">
        <v>2008</v>
      </c>
      <c r="D3088" s="6" t="s">
        <v>24</v>
      </c>
      <c r="E3088" s="6" t="s">
        <v>3</v>
      </c>
      <c r="F3088" s="27">
        <v>4.2831579159362046E-2</v>
      </c>
    </row>
    <row r="3089" spans="2:6" x14ac:dyDescent="0.25">
      <c r="B3089" s="6" t="s">
        <v>33</v>
      </c>
      <c r="C3089" s="6">
        <v>2008</v>
      </c>
      <c r="D3089" s="6" t="s">
        <v>25</v>
      </c>
      <c r="E3089" s="6" t="s">
        <v>3</v>
      </c>
      <c r="F3089" s="27">
        <v>3.7660666928315052E-2</v>
      </c>
    </row>
    <row r="3090" spans="2:6" x14ac:dyDescent="0.25">
      <c r="B3090" s="6" t="s">
        <v>33</v>
      </c>
      <c r="C3090" s="6">
        <v>2008</v>
      </c>
      <c r="D3090" s="6" t="s">
        <v>26</v>
      </c>
      <c r="E3090" s="6" t="s">
        <v>3</v>
      </c>
      <c r="F3090" s="27">
        <v>4.1463082771436052E-2</v>
      </c>
    </row>
    <row r="3091" spans="2:6" x14ac:dyDescent="0.25">
      <c r="B3091" s="6" t="s">
        <v>33</v>
      </c>
      <c r="C3091" s="6">
        <v>2008</v>
      </c>
      <c r="D3091" s="6" t="s">
        <v>27</v>
      </c>
      <c r="E3091" s="6" t="s">
        <v>3</v>
      </c>
      <c r="F3091" s="27">
        <v>1.3901093962062293E-3</v>
      </c>
    </row>
    <row r="3092" spans="2:6" x14ac:dyDescent="0.25">
      <c r="B3092" s="6" t="s">
        <v>33</v>
      </c>
      <c r="C3092" s="6">
        <v>2008</v>
      </c>
      <c r="D3092" s="6" t="s">
        <v>28</v>
      </c>
      <c r="E3092" s="6" t="s">
        <v>3</v>
      </c>
      <c r="F3092" s="27">
        <v>6.0275732865182471E-3</v>
      </c>
    </row>
    <row r="3093" spans="2:6" x14ac:dyDescent="0.25">
      <c r="B3093" s="6" t="s">
        <v>33</v>
      </c>
      <c r="C3093" s="6">
        <v>2008</v>
      </c>
      <c r="D3093" s="6" t="s">
        <v>29</v>
      </c>
      <c r="E3093" s="6" t="s">
        <v>3</v>
      </c>
      <c r="F3093" s="27">
        <v>1.8110227324638684E-2</v>
      </c>
    </row>
    <row r="3094" spans="2:6" x14ac:dyDescent="0.25">
      <c r="B3094" s="6" t="s">
        <v>33</v>
      </c>
      <c r="C3094" s="6">
        <v>2008</v>
      </c>
      <c r="D3094" s="6" t="s">
        <v>30</v>
      </c>
      <c r="E3094" s="6" t="s">
        <v>3</v>
      </c>
      <c r="F3094" s="27">
        <v>4.4080712797013085E-3</v>
      </c>
    </row>
    <row r="3095" spans="2:6" x14ac:dyDescent="0.25">
      <c r="B3095" s="6" t="s">
        <v>33</v>
      </c>
      <c r="C3095" s="6">
        <v>2008</v>
      </c>
      <c r="D3095" s="6" t="s">
        <v>31</v>
      </c>
      <c r="E3095" s="6" t="s">
        <v>3</v>
      </c>
      <c r="F3095" s="27">
        <v>3.8058542762564895E-3</v>
      </c>
    </row>
    <row r="3096" spans="2:6" x14ac:dyDescent="0.25">
      <c r="B3096" s="6" t="s">
        <v>33</v>
      </c>
      <c r="C3096" s="6">
        <v>2008</v>
      </c>
      <c r="D3096" s="6" t="s">
        <v>32</v>
      </c>
      <c r="E3096" s="6" t="s">
        <v>3</v>
      </c>
      <c r="F3096" s="27">
        <v>1.2204964016797238E-2</v>
      </c>
    </row>
    <row r="3097" spans="2:6" x14ac:dyDescent="0.25">
      <c r="B3097" s="6" t="s">
        <v>33</v>
      </c>
      <c r="C3097" s="6">
        <v>2008</v>
      </c>
      <c r="D3097" s="6" t="s">
        <v>7</v>
      </c>
      <c r="E3097" s="6" t="s">
        <v>4</v>
      </c>
      <c r="F3097" s="27">
        <v>0.17310104862025744</v>
      </c>
    </row>
    <row r="3098" spans="2:6" x14ac:dyDescent="0.25">
      <c r="B3098" s="6" t="s">
        <v>33</v>
      </c>
      <c r="C3098" s="6">
        <v>2008</v>
      </c>
      <c r="D3098" s="6" t="s">
        <v>8</v>
      </c>
      <c r="E3098" s="6" t="s">
        <v>4</v>
      </c>
      <c r="F3098" s="27">
        <v>3.4480711694355154E-2</v>
      </c>
    </row>
    <row r="3099" spans="2:6" x14ac:dyDescent="0.25">
      <c r="B3099" s="6" t="s">
        <v>33</v>
      </c>
      <c r="C3099" s="6">
        <v>2008</v>
      </c>
      <c r="D3099" s="6" t="s">
        <v>9</v>
      </c>
      <c r="E3099" s="6" t="s">
        <v>4</v>
      </c>
      <c r="F3099" s="27">
        <v>5.6258728564500614E-2</v>
      </c>
    </row>
    <row r="3100" spans="2:6" x14ac:dyDescent="0.25">
      <c r="B3100" s="6" t="s">
        <v>33</v>
      </c>
      <c r="C3100" s="6">
        <v>2008</v>
      </c>
      <c r="D3100" s="6" t="s">
        <v>10</v>
      </c>
      <c r="E3100" s="6" t="s">
        <v>4</v>
      </c>
      <c r="F3100" s="27">
        <v>3.0392762214690224E-2</v>
      </c>
    </row>
    <row r="3101" spans="2:6" x14ac:dyDescent="0.25">
      <c r="B3101" s="6" t="s">
        <v>33</v>
      </c>
      <c r="C3101" s="6">
        <v>2008</v>
      </c>
      <c r="D3101" s="6" t="s">
        <v>11</v>
      </c>
      <c r="E3101" s="6" t="s">
        <v>4</v>
      </c>
      <c r="F3101" s="27">
        <v>6.309847808285611E-2</v>
      </c>
    </row>
    <row r="3102" spans="2:6" x14ac:dyDescent="0.25">
      <c r="B3102" s="6" t="s">
        <v>33</v>
      </c>
      <c r="C3102" s="6">
        <v>2008</v>
      </c>
      <c r="D3102" s="6" t="s">
        <v>12</v>
      </c>
      <c r="E3102" s="6" t="s">
        <v>4</v>
      </c>
      <c r="F3102" s="27">
        <v>7.049102564442313E-3</v>
      </c>
    </row>
    <row r="3103" spans="2:6" x14ac:dyDescent="0.25">
      <c r="B3103" s="6" t="s">
        <v>33</v>
      </c>
      <c r="C3103" s="6">
        <v>2008</v>
      </c>
      <c r="D3103" s="6" t="s">
        <v>13</v>
      </c>
      <c r="E3103" s="6" t="s">
        <v>4</v>
      </c>
      <c r="F3103" s="27">
        <v>2.8154539648551885E-2</v>
      </c>
    </row>
    <row r="3104" spans="2:6" x14ac:dyDescent="0.25">
      <c r="B3104" s="6" t="s">
        <v>33</v>
      </c>
      <c r="C3104" s="6">
        <v>2008</v>
      </c>
      <c r="D3104" s="6" t="s">
        <v>14</v>
      </c>
      <c r="E3104" s="6" t="s">
        <v>4</v>
      </c>
      <c r="F3104" s="27">
        <v>2.7731593494685347E-2</v>
      </c>
    </row>
    <row r="3105" spans="2:6" x14ac:dyDescent="0.25">
      <c r="B3105" s="6" t="s">
        <v>33</v>
      </c>
      <c r="C3105" s="6">
        <v>2008</v>
      </c>
      <c r="D3105" s="6" t="s">
        <v>15</v>
      </c>
      <c r="E3105" s="6" t="s">
        <v>4</v>
      </c>
      <c r="F3105" s="27">
        <v>2.3368040004982073E-2</v>
      </c>
    </row>
    <row r="3106" spans="2:6" x14ac:dyDescent="0.25">
      <c r="B3106" s="6" t="s">
        <v>33</v>
      </c>
      <c r="C3106" s="6">
        <v>2008</v>
      </c>
      <c r="D3106" s="6" t="s">
        <v>16</v>
      </c>
      <c r="E3106" s="6" t="s">
        <v>4</v>
      </c>
      <c r="F3106" s="27">
        <v>7.2577135997328762E-2</v>
      </c>
    </row>
    <row r="3107" spans="2:6" x14ac:dyDescent="0.25">
      <c r="B3107" s="6" t="s">
        <v>33</v>
      </c>
      <c r="C3107" s="6">
        <v>2008</v>
      </c>
      <c r="D3107" s="6" t="s">
        <v>17</v>
      </c>
      <c r="E3107" s="6" t="s">
        <v>4</v>
      </c>
      <c r="F3107" s="27">
        <v>8.6377476792287328E-2</v>
      </c>
    </row>
    <row r="3108" spans="2:6" x14ac:dyDescent="0.25">
      <c r="B3108" s="6" t="s">
        <v>33</v>
      </c>
      <c r="C3108" s="6">
        <v>2008</v>
      </c>
      <c r="D3108" s="6" t="s">
        <v>18</v>
      </c>
      <c r="E3108" s="6" t="s">
        <v>4</v>
      </c>
      <c r="F3108" s="27">
        <v>6.031911764316171E-2</v>
      </c>
    </row>
    <row r="3109" spans="2:6" x14ac:dyDescent="0.25">
      <c r="B3109" s="6" t="s">
        <v>33</v>
      </c>
      <c r="C3109" s="6">
        <v>2008</v>
      </c>
      <c r="D3109" s="6" t="s">
        <v>19</v>
      </c>
      <c r="E3109" s="6" t="s">
        <v>4</v>
      </c>
      <c r="F3109" s="27">
        <v>0.10629516659467396</v>
      </c>
    </row>
    <row r="3110" spans="2:6" x14ac:dyDescent="0.25">
      <c r="B3110" s="6" t="s">
        <v>33</v>
      </c>
      <c r="C3110" s="6">
        <v>2008</v>
      </c>
      <c r="D3110" s="6" t="s">
        <v>20</v>
      </c>
      <c r="E3110" s="6" t="s">
        <v>4</v>
      </c>
      <c r="F3110" s="27">
        <v>3.0607945345604778E-2</v>
      </c>
    </row>
    <row r="3111" spans="2:6" x14ac:dyDescent="0.25">
      <c r="B3111" s="6" t="s">
        <v>33</v>
      </c>
      <c r="C3111" s="6">
        <v>2008</v>
      </c>
      <c r="D3111" s="6" t="s">
        <v>21</v>
      </c>
      <c r="E3111" s="6" t="s">
        <v>4</v>
      </c>
      <c r="F3111" s="27">
        <v>1.0558813630738326E-2</v>
      </c>
    </row>
    <row r="3112" spans="2:6" x14ac:dyDescent="0.25">
      <c r="B3112" s="6" t="s">
        <v>33</v>
      </c>
      <c r="C3112" s="6">
        <v>2008</v>
      </c>
      <c r="D3112" s="6" t="s">
        <v>22</v>
      </c>
      <c r="E3112" s="6" t="s">
        <v>4</v>
      </c>
      <c r="F3112" s="27">
        <v>1.6553200849072355E-2</v>
      </c>
    </row>
    <row r="3113" spans="2:6" x14ac:dyDescent="0.25">
      <c r="B3113" s="6" t="s">
        <v>33</v>
      </c>
      <c r="C3113" s="6">
        <v>2008</v>
      </c>
      <c r="D3113" s="6" t="s">
        <v>23</v>
      </c>
      <c r="E3113" s="6" t="s">
        <v>4</v>
      </c>
      <c r="F3113" s="27">
        <v>6.3441923079980808E-4</v>
      </c>
    </row>
    <row r="3114" spans="2:6" x14ac:dyDescent="0.25">
      <c r="B3114" s="6" t="s">
        <v>33</v>
      </c>
      <c r="C3114" s="6">
        <v>2008</v>
      </c>
      <c r="D3114" s="6" t="s">
        <v>24</v>
      </c>
      <c r="E3114" s="6" t="s">
        <v>4</v>
      </c>
      <c r="F3114" s="27">
        <v>3.1999745596298423E-2</v>
      </c>
    </row>
    <row r="3115" spans="2:6" x14ac:dyDescent="0.25">
      <c r="B3115" s="6" t="s">
        <v>33</v>
      </c>
      <c r="C3115" s="6">
        <v>2008</v>
      </c>
      <c r="D3115" s="6" t="s">
        <v>25</v>
      </c>
      <c r="E3115" s="6" t="s">
        <v>4</v>
      </c>
      <c r="F3115" s="27">
        <v>7.8101406375462756E-2</v>
      </c>
    </row>
    <row r="3116" spans="2:6" x14ac:dyDescent="0.25">
      <c r="B3116" s="6" t="s">
        <v>33</v>
      </c>
      <c r="C3116" s="6">
        <v>2008</v>
      </c>
      <c r="D3116" s="6" t="s">
        <v>26</v>
      </c>
      <c r="E3116" s="6" t="s">
        <v>4</v>
      </c>
      <c r="F3116" s="27">
        <v>2.4659138790469402E-2</v>
      </c>
    </row>
    <row r="3117" spans="2:6" x14ac:dyDescent="0.25">
      <c r="B3117" s="6" t="s">
        <v>33</v>
      </c>
      <c r="C3117" s="6">
        <v>2008</v>
      </c>
      <c r="D3117" s="6" t="s">
        <v>27</v>
      </c>
      <c r="E3117" s="6" t="s">
        <v>4</v>
      </c>
      <c r="F3117" s="27">
        <v>3.0846448815830273E-4</v>
      </c>
    </row>
    <row r="3118" spans="2:6" x14ac:dyDescent="0.25">
      <c r="B3118" s="6" t="s">
        <v>33</v>
      </c>
      <c r="C3118" s="6">
        <v>2008</v>
      </c>
      <c r="D3118" s="6" t="s">
        <v>28</v>
      </c>
      <c r="E3118" s="6" t="s">
        <v>4</v>
      </c>
      <c r="F3118" s="27">
        <v>1.615781509620965E-2</v>
      </c>
    </row>
    <row r="3119" spans="2:6" x14ac:dyDescent="0.25">
      <c r="B3119" s="6" t="s">
        <v>33</v>
      </c>
      <c r="C3119" s="6">
        <v>2008</v>
      </c>
      <c r="D3119" s="6" t="s">
        <v>29</v>
      </c>
      <c r="E3119" s="6" t="s">
        <v>4</v>
      </c>
      <c r="F3119" s="27">
        <v>1.8921275304555681E-3</v>
      </c>
    </row>
    <row r="3120" spans="2:6" x14ac:dyDescent="0.25">
      <c r="B3120" s="6" t="s">
        <v>33</v>
      </c>
      <c r="C3120" s="6">
        <v>2008</v>
      </c>
      <c r="D3120" s="6" t="s">
        <v>30</v>
      </c>
      <c r="E3120" s="6" t="s">
        <v>4</v>
      </c>
      <c r="F3120" s="27">
        <v>1.2481681608467402E-3</v>
      </c>
    </row>
    <row r="3121" spans="2:6" x14ac:dyDescent="0.25">
      <c r="B3121" s="6" t="s">
        <v>33</v>
      </c>
      <c r="C3121" s="6">
        <v>2008</v>
      </c>
      <c r="D3121" s="6" t="s">
        <v>31</v>
      </c>
      <c r="E3121" s="6" t="s">
        <v>4</v>
      </c>
      <c r="F3121" s="27">
        <v>7.1821345000569756E-3</v>
      </c>
    </row>
    <row r="3122" spans="2:6" x14ac:dyDescent="0.25">
      <c r="B3122" s="6" t="s">
        <v>33</v>
      </c>
      <c r="C3122" s="6">
        <v>2008</v>
      </c>
      <c r="D3122" s="6" t="s">
        <v>32</v>
      </c>
      <c r="E3122" s="6" t="s">
        <v>4</v>
      </c>
      <c r="F3122" s="27">
        <v>1.0892718489054015E-2</v>
      </c>
    </row>
    <row r="3123" spans="2:6" x14ac:dyDescent="0.25">
      <c r="B3123" s="6" t="s">
        <v>33</v>
      </c>
      <c r="C3123" s="6">
        <v>2007</v>
      </c>
      <c r="D3123" s="6" t="s">
        <v>7</v>
      </c>
      <c r="E3123" s="6" t="s">
        <v>3</v>
      </c>
      <c r="F3123" s="27">
        <v>0.10876843248461446</v>
      </c>
    </row>
    <row r="3124" spans="2:6" x14ac:dyDescent="0.25">
      <c r="B3124" s="6" t="s">
        <v>33</v>
      </c>
      <c r="C3124" s="6">
        <v>2007</v>
      </c>
      <c r="D3124" s="6" t="s">
        <v>8</v>
      </c>
      <c r="E3124" s="6" t="s">
        <v>3</v>
      </c>
      <c r="F3124" s="27">
        <v>5.3777241462531676E-2</v>
      </c>
    </row>
    <row r="3125" spans="2:6" x14ac:dyDescent="0.25">
      <c r="B3125" s="6" t="s">
        <v>33</v>
      </c>
      <c r="C3125" s="6">
        <v>2007</v>
      </c>
      <c r="D3125" s="6" t="s">
        <v>9</v>
      </c>
      <c r="E3125" s="6" t="s">
        <v>3</v>
      </c>
      <c r="F3125" s="27">
        <v>8.8111499939664537E-2</v>
      </c>
    </row>
    <row r="3126" spans="2:6" x14ac:dyDescent="0.25">
      <c r="B3126" s="6" t="s">
        <v>33</v>
      </c>
      <c r="C3126" s="6">
        <v>2007</v>
      </c>
      <c r="D3126" s="6" t="s">
        <v>10</v>
      </c>
      <c r="E3126" s="6" t="s">
        <v>3</v>
      </c>
      <c r="F3126" s="27">
        <v>7.2133220707131657E-2</v>
      </c>
    </row>
    <row r="3127" spans="2:6" x14ac:dyDescent="0.25">
      <c r="B3127" s="6" t="s">
        <v>33</v>
      </c>
      <c r="C3127" s="6">
        <v>2007</v>
      </c>
      <c r="D3127" s="6" t="s">
        <v>11</v>
      </c>
      <c r="E3127" s="6" t="s">
        <v>3</v>
      </c>
      <c r="F3127" s="27">
        <v>4.9828888620731267E-2</v>
      </c>
    </row>
    <row r="3128" spans="2:6" x14ac:dyDescent="0.25">
      <c r="B3128" s="6" t="s">
        <v>33</v>
      </c>
      <c r="C3128" s="6">
        <v>2007</v>
      </c>
      <c r="D3128" s="6" t="s">
        <v>12</v>
      </c>
      <c r="E3128" s="6" t="s">
        <v>3</v>
      </c>
      <c r="F3128" s="27">
        <v>8.8678653312417033E-3</v>
      </c>
    </row>
    <row r="3129" spans="2:6" x14ac:dyDescent="0.25">
      <c r="B3129" s="6" t="s">
        <v>33</v>
      </c>
      <c r="C3129" s="6">
        <v>2007</v>
      </c>
      <c r="D3129" s="6" t="s">
        <v>13</v>
      </c>
      <c r="E3129" s="6" t="s">
        <v>3</v>
      </c>
      <c r="F3129" s="27">
        <v>3.1517798962229997E-2</v>
      </c>
    </row>
    <row r="3130" spans="2:6" x14ac:dyDescent="0.25">
      <c r="B3130" s="6" t="s">
        <v>33</v>
      </c>
      <c r="C3130" s="6">
        <v>2007</v>
      </c>
      <c r="D3130" s="6" t="s">
        <v>14</v>
      </c>
      <c r="E3130" s="6" t="s">
        <v>3</v>
      </c>
      <c r="F3130" s="27">
        <v>1.8325570170146011E-2</v>
      </c>
    </row>
    <row r="3131" spans="2:6" x14ac:dyDescent="0.25">
      <c r="B3131" s="6" t="s">
        <v>33</v>
      </c>
      <c r="C3131" s="6">
        <v>2007</v>
      </c>
      <c r="D3131" s="6" t="s">
        <v>15</v>
      </c>
      <c r="E3131" s="6" t="s">
        <v>3</v>
      </c>
      <c r="F3131" s="27">
        <v>2.0558465065765658E-2</v>
      </c>
    </row>
    <row r="3132" spans="2:6" x14ac:dyDescent="0.25">
      <c r="B3132" s="6" t="s">
        <v>33</v>
      </c>
      <c r="C3132" s="6">
        <v>2007</v>
      </c>
      <c r="D3132" s="6" t="s">
        <v>16</v>
      </c>
      <c r="E3132" s="6" t="s">
        <v>3</v>
      </c>
      <c r="F3132" s="27">
        <v>0.16340050681790758</v>
      </c>
    </row>
    <row r="3133" spans="2:6" x14ac:dyDescent="0.25">
      <c r="B3133" s="6" t="s">
        <v>33</v>
      </c>
      <c r="C3133" s="6">
        <v>2007</v>
      </c>
      <c r="D3133" s="6" t="s">
        <v>17</v>
      </c>
      <c r="E3133" s="6" t="s">
        <v>3</v>
      </c>
      <c r="F3133" s="27">
        <v>4.0871726801013634E-2</v>
      </c>
    </row>
    <row r="3134" spans="2:6" x14ac:dyDescent="0.25">
      <c r="B3134" s="6" t="s">
        <v>33</v>
      </c>
      <c r="C3134" s="6">
        <v>2007</v>
      </c>
      <c r="D3134" s="6" t="s">
        <v>18</v>
      </c>
      <c r="E3134" s="6" t="s">
        <v>3</v>
      </c>
      <c r="F3134" s="27">
        <v>4.5227947387474356E-2</v>
      </c>
    </row>
    <row r="3135" spans="2:6" x14ac:dyDescent="0.25">
      <c r="B3135" s="6" t="s">
        <v>33</v>
      </c>
      <c r="C3135" s="6">
        <v>2007</v>
      </c>
      <c r="D3135" s="6" t="s">
        <v>19</v>
      </c>
      <c r="E3135" s="6" t="s">
        <v>3</v>
      </c>
      <c r="F3135" s="27">
        <v>6.4130324604802696E-2</v>
      </c>
    </row>
    <row r="3136" spans="2:6" x14ac:dyDescent="0.25">
      <c r="B3136" s="6" t="s">
        <v>33</v>
      </c>
      <c r="C3136" s="6">
        <v>2007</v>
      </c>
      <c r="D3136" s="6" t="s">
        <v>20</v>
      </c>
      <c r="E3136" s="6" t="s">
        <v>3</v>
      </c>
      <c r="F3136" s="27">
        <v>3.5155303487389891E-2</v>
      </c>
    </row>
    <row r="3137" spans="2:6" x14ac:dyDescent="0.25">
      <c r="B3137" s="6" t="s">
        <v>33</v>
      </c>
      <c r="C3137" s="6">
        <v>2007</v>
      </c>
      <c r="D3137" s="6" t="s">
        <v>21</v>
      </c>
      <c r="E3137" s="6" t="s">
        <v>3</v>
      </c>
      <c r="F3137" s="27">
        <v>1.2007240255822373E-2</v>
      </c>
    </row>
    <row r="3138" spans="2:6" x14ac:dyDescent="0.25">
      <c r="B3138" s="6" t="s">
        <v>33</v>
      </c>
      <c r="C3138" s="6">
        <v>2007</v>
      </c>
      <c r="D3138" s="6" t="s">
        <v>22</v>
      </c>
      <c r="E3138" s="6" t="s">
        <v>3</v>
      </c>
      <c r="F3138" s="27">
        <v>1.5876432967298178E-2</v>
      </c>
    </row>
    <row r="3139" spans="2:6" x14ac:dyDescent="0.25">
      <c r="B3139" s="6" t="s">
        <v>33</v>
      </c>
      <c r="C3139" s="6">
        <v>2007</v>
      </c>
      <c r="D3139" s="6" t="s">
        <v>23</v>
      </c>
      <c r="E3139" s="6" t="s">
        <v>3</v>
      </c>
      <c r="F3139" s="27">
        <v>2.3989380958127186E-3</v>
      </c>
    </row>
    <row r="3140" spans="2:6" x14ac:dyDescent="0.25">
      <c r="B3140" s="6" t="s">
        <v>33</v>
      </c>
      <c r="C3140" s="6">
        <v>2007</v>
      </c>
      <c r="D3140" s="6" t="s">
        <v>24</v>
      </c>
      <c r="E3140" s="6" t="s">
        <v>3</v>
      </c>
      <c r="F3140" s="27">
        <v>4.2369494388801734E-2</v>
      </c>
    </row>
    <row r="3141" spans="2:6" x14ac:dyDescent="0.25">
      <c r="B3141" s="6" t="s">
        <v>33</v>
      </c>
      <c r="C3141" s="6">
        <v>2007</v>
      </c>
      <c r="D3141" s="6" t="s">
        <v>25</v>
      </c>
      <c r="E3141" s="6" t="s">
        <v>3</v>
      </c>
      <c r="F3141" s="27">
        <v>3.8462169663328105E-2</v>
      </c>
    </row>
    <row r="3142" spans="2:6" x14ac:dyDescent="0.25">
      <c r="B3142" s="6" t="s">
        <v>33</v>
      </c>
      <c r="C3142" s="6">
        <v>2007</v>
      </c>
      <c r="D3142" s="6" t="s">
        <v>26</v>
      </c>
      <c r="E3142" s="6" t="s">
        <v>3</v>
      </c>
      <c r="F3142" s="27">
        <v>4.3008567636056476E-2</v>
      </c>
    </row>
    <row r="3143" spans="2:6" x14ac:dyDescent="0.25">
      <c r="B3143" s="6" t="s">
        <v>33</v>
      </c>
      <c r="C3143" s="6">
        <v>2007</v>
      </c>
      <c r="D3143" s="6" t="s">
        <v>27</v>
      </c>
      <c r="E3143" s="6" t="s">
        <v>3</v>
      </c>
      <c r="F3143" s="27">
        <v>1.1502353083142271E-3</v>
      </c>
    </row>
    <row r="3144" spans="2:6" x14ac:dyDescent="0.25">
      <c r="B3144" s="6" t="s">
        <v>33</v>
      </c>
      <c r="C3144" s="6">
        <v>2007</v>
      </c>
      <c r="D3144" s="6" t="s">
        <v>28</v>
      </c>
      <c r="E3144" s="6" t="s">
        <v>3</v>
      </c>
      <c r="F3144" s="27">
        <v>6.3603233980933996E-3</v>
      </c>
    </row>
    <row r="3145" spans="2:6" x14ac:dyDescent="0.25">
      <c r="B3145" s="6" t="s">
        <v>33</v>
      </c>
      <c r="C3145" s="6">
        <v>2007</v>
      </c>
      <c r="D3145" s="6" t="s">
        <v>29</v>
      </c>
      <c r="E3145" s="6" t="s">
        <v>3</v>
      </c>
      <c r="F3145" s="27">
        <v>1.7514178834318814E-2</v>
      </c>
    </row>
    <row r="3146" spans="2:6" x14ac:dyDescent="0.25">
      <c r="B3146" s="6" t="s">
        <v>33</v>
      </c>
      <c r="C3146" s="6">
        <v>2007</v>
      </c>
      <c r="D3146" s="6" t="s">
        <v>30</v>
      </c>
      <c r="E3146" s="6" t="s">
        <v>3</v>
      </c>
      <c r="F3146" s="27">
        <v>4.4040062748883797E-3</v>
      </c>
    </row>
    <row r="3147" spans="2:6" x14ac:dyDescent="0.25">
      <c r="B3147" s="6" t="s">
        <v>33</v>
      </c>
      <c r="C3147" s="6">
        <v>2007</v>
      </c>
      <c r="D3147" s="6" t="s">
        <v>31</v>
      </c>
      <c r="E3147" s="6" t="s">
        <v>3</v>
      </c>
      <c r="F3147" s="27">
        <v>3.5163509110655244E-3</v>
      </c>
    </row>
    <row r="3148" spans="2:6" x14ac:dyDescent="0.25">
      <c r="B3148" s="6" t="s">
        <v>33</v>
      </c>
      <c r="C3148" s="6">
        <v>2007</v>
      </c>
      <c r="D3148" s="6" t="s">
        <v>32</v>
      </c>
      <c r="E3148" s="6" t="s">
        <v>3</v>
      </c>
      <c r="F3148" s="27">
        <v>1.2257270423554966E-2</v>
      </c>
    </row>
    <row r="3149" spans="2:6" x14ac:dyDescent="0.25">
      <c r="B3149" s="6" t="s">
        <v>33</v>
      </c>
      <c r="C3149" s="6">
        <v>2007</v>
      </c>
      <c r="D3149" s="6" t="s">
        <v>7</v>
      </c>
      <c r="E3149" s="6" t="s">
        <v>4</v>
      </c>
      <c r="F3149" s="27">
        <v>0.17652344418271065</v>
      </c>
    </row>
    <row r="3150" spans="2:6" x14ac:dyDescent="0.25">
      <c r="B3150" s="6" t="s">
        <v>33</v>
      </c>
      <c r="C3150" s="6">
        <v>2007</v>
      </c>
      <c r="D3150" s="6" t="s">
        <v>8</v>
      </c>
      <c r="E3150" s="6" t="s">
        <v>4</v>
      </c>
      <c r="F3150" s="27">
        <v>3.5569358722973059E-2</v>
      </c>
    </row>
    <row r="3151" spans="2:6" x14ac:dyDescent="0.25">
      <c r="B3151" s="6" t="s">
        <v>33</v>
      </c>
      <c r="C3151" s="6">
        <v>2007</v>
      </c>
      <c r="D3151" s="6" t="s">
        <v>9</v>
      </c>
      <c r="E3151" s="6" t="s">
        <v>4</v>
      </c>
      <c r="F3151" s="27">
        <v>5.5865454210477831E-2</v>
      </c>
    </row>
    <row r="3152" spans="2:6" x14ac:dyDescent="0.25">
      <c r="B3152" s="6" t="s">
        <v>33</v>
      </c>
      <c r="C3152" s="6">
        <v>2007</v>
      </c>
      <c r="D3152" s="6" t="s">
        <v>10</v>
      </c>
      <c r="E3152" s="6" t="s">
        <v>4</v>
      </c>
      <c r="F3152" s="27">
        <v>3.1345589493216121E-2</v>
      </c>
    </row>
    <row r="3153" spans="2:6" x14ac:dyDescent="0.25">
      <c r="B3153" s="6" t="s">
        <v>33</v>
      </c>
      <c r="C3153" s="6">
        <v>2007</v>
      </c>
      <c r="D3153" s="6" t="s">
        <v>11</v>
      </c>
      <c r="E3153" s="6" t="s">
        <v>4</v>
      </c>
      <c r="F3153" s="27">
        <v>5.3614602113463791E-2</v>
      </c>
    </row>
    <row r="3154" spans="2:6" x14ac:dyDescent="0.25">
      <c r="B3154" s="6" t="s">
        <v>33</v>
      </c>
      <c r="C3154" s="6">
        <v>2007</v>
      </c>
      <c r="D3154" s="6" t="s">
        <v>12</v>
      </c>
      <c r="E3154" s="6" t="s">
        <v>4</v>
      </c>
      <c r="F3154" s="27">
        <v>7.404229559541513E-3</v>
      </c>
    </row>
    <row r="3155" spans="2:6" x14ac:dyDescent="0.25">
      <c r="B3155" s="6" t="s">
        <v>33</v>
      </c>
      <c r="C3155" s="6">
        <v>2007</v>
      </c>
      <c r="D3155" s="6" t="s">
        <v>13</v>
      </c>
      <c r="E3155" s="6" t="s">
        <v>4</v>
      </c>
      <c r="F3155" s="27">
        <v>2.8368842858834831E-2</v>
      </c>
    </row>
    <row r="3156" spans="2:6" x14ac:dyDescent="0.25">
      <c r="B3156" s="6" t="s">
        <v>33</v>
      </c>
      <c r="C3156" s="6">
        <v>2007</v>
      </c>
      <c r="D3156" s="6" t="s">
        <v>14</v>
      </c>
      <c r="E3156" s="6" t="s">
        <v>4</v>
      </c>
      <c r="F3156" s="27">
        <v>2.9830106989169484E-2</v>
      </c>
    </row>
    <row r="3157" spans="2:6" x14ac:dyDescent="0.25">
      <c r="B3157" s="6" t="s">
        <v>33</v>
      </c>
      <c r="C3157" s="6">
        <v>2007</v>
      </c>
      <c r="D3157" s="6" t="s">
        <v>15</v>
      </c>
      <c r="E3157" s="6" t="s">
        <v>4</v>
      </c>
      <c r="F3157" s="27">
        <v>2.3839766281961862E-2</v>
      </c>
    </row>
    <row r="3158" spans="2:6" x14ac:dyDescent="0.25">
      <c r="B3158" s="6" t="s">
        <v>33</v>
      </c>
      <c r="C3158" s="6">
        <v>2007</v>
      </c>
      <c r="D3158" s="6" t="s">
        <v>16</v>
      </c>
      <c r="E3158" s="6" t="s">
        <v>4</v>
      </c>
      <c r="F3158" s="27">
        <v>7.6429483214675811E-2</v>
      </c>
    </row>
    <row r="3159" spans="2:6" x14ac:dyDescent="0.25">
      <c r="B3159" s="6" t="s">
        <v>33</v>
      </c>
      <c r="C3159" s="6">
        <v>2007</v>
      </c>
      <c r="D3159" s="6" t="s">
        <v>17</v>
      </c>
      <c r="E3159" s="6" t="s">
        <v>4</v>
      </c>
      <c r="F3159" s="27">
        <v>8.6694126781507855E-2</v>
      </c>
    </row>
    <row r="3160" spans="2:6" x14ac:dyDescent="0.25">
      <c r="B3160" s="6" t="s">
        <v>33</v>
      </c>
      <c r="C3160" s="6">
        <v>2007</v>
      </c>
      <c r="D3160" s="6" t="s">
        <v>18</v>
      </c>
      <c r="E3160" s="6" t="s">
        <v>4</v>
      </c>
      <c r="F3160" s="27">
        <v>5.7361460211346381E-2</v>
      </c>
    </row>
    <row r="3161" spans="2:6" x14ac:dyDescent="0.25">
      <c r="B3161" s="6" t="s">
        <v>33</v>
      </c>
      <c r="C3161" s="6">
        <v>2007</v>
      </c>
      <c r="D3161" s="6" t="s">
        <v>19</v>
      </c>
      <c r="E3161" s="6" t="s">
        <v>4</v>
      </c>
      <c r="F3161" s="27">
        <v>0.10401505481056468</v>
      </c>
    </row>
    <row r="3162" spans="2:6" x14ac:dyDescent="0.25">
      <c r="B3162" s="6" t="s">
        <v>33</v>
      </c>
      <c r="C3162" s="6">
        <v>2007</v>
      </c>
      <c r="D3162" s="6" t="s">
        <v>20</v>
      </c>
      <c r="E3162" s="6" t="s">
        <v>4</v>
      </c>
      <c r="F3162" s="27">
        <v>3.1145560541657347E-2</v>
      </c>
    </row>
    <row r="3163" spans="2:6" x14ac:dyDescent="0.25">
      <c r="B3163" s="6" t="s">
        <v>33</v>
      </c>
      <c r="C3163" s="6">
        <v>2007</v>
      </c>
      <c r="D3163" s="6" t="s">
        <v>21</v>
      </c>
      <c r="E3163" s="6" t="s">
        <v>4</v>
      </c>
      <c r="F3163" s="27">
        <v>1.0117780205029675E-2</v>
      </c>
    </row>
    <row r="3164" spans="2:6" x14ac:dyDescent="0.25">
      <c r="B3164" s="6" t="s">
        <v>33</v>
      </c>
      <c r="C3164" s="6">
        <v>2007</v>
      </c>
      <c r="D3164" s="6" t="s">
        <v>22</v>
      </c>
      <c r="E3164" s="6" t="s">
        <v>4</v>
      </c>
      <c r="F3164" s="27">
        <v>1.4467883509455316E-2</v>
      </c>
    </row>
    <row r="3165" spans="2:6" x14ac:dyDescent="0.25">
      <c r="B3165" s="6" t="s">
        <v>33</v>
      </c>
      <c r="C3165" s="6">
        <v>2007</v>
      </c>
      <c r="D3165" s="6" t="s">
        <v>23</v>
      </c>
      <c r="E3165" s="6" t="s">
        <v>4</v>
      </c>
      <c r="F3165" s="27">
        <v>5.9903407072076217E-4</v>
      </c>
    </row>
    <row r="3166" spans="2:6" x14ac:dyDescent="0.25">
      <c r="B3166" s="6" t="s">
        <v>33</v>
      </c>
      <c r="C3166" s="6">
        <v>2007</v>
      </c>
      <c r="D3166" s="6" t="s">
        <v>24</v>
      </c>
      <c r="E3166" s="6" t="s">
        <v>4</v>
      </c>
      <c r="F3166" s="27">
        <v>3.1860927239468873E-2</v>
      </c>
    </row>
    <row r="3167" spans="2:6" x14ac:dyDescent="0.25">
      <c r="B3167" s="6" t="s">
        <v>33</v>
      </c>
      <c r="C3167" s="6">
        <v>2007</v>
      </c>
      <c r="D3167" s="6" t="s">
        <v>25</v>
      </c>
      <c r="E3167" s="6" t="s">
        <v>4</v>
      </c>
      <c r="F3167" s="27">
        <v>8.2068720472700002E-2</v>
      </c>
    </row>
    <row r="3168" spans="2:6" x14ac:dyDescent="0.25">
      <c r="B3168" s="6" t="s">
        <v>33</v>
      </c>
      <c r="C3168" s="6">
        <v>2007</v>
      </c>
      <c r="D3168" s="6" t="s">
        <v>26</v>
      </c>
      <c r="E3168" s="6" t="s">
        <v>4</v>
      </c>
      <c r="F3168" s="27">
        <v>2.5576859808656517E-2</v>
      </c>
    </row>
    <row r="3169" spans="2:6" x14ac:dyDescent="0.25">
      <c r="B3169" s="6" t="s">
        <v>33</v>
      </c>
      <c r="C3169" s="6">
        <v>2007</v>
      </c>
      <c r="D3169" s="6" t="s">
        <v>27</v>
      </c>
      <c r="E3169" s="6" t="s">
        <v>4</v>
      </c>
      <c r="F3169" s="27">
        <v>3.1951993051625892E-4</v>
      </c>
    </row>
    <row r="3170" spans="2:6" x14ac:dyDescent="0.25">
      <c r="B3170" s="6" t="s">
        <v>33</v>
      </c>
      <c r="C3170" s="6">
        <v>2007</v>
      </c>
      <c r="D3170" s="6" t="s">
        <v>28</v>
      </c>
      <c r="E3170" s="6" t="s">
        <v>4</v>
      </c>
      <c r="F3170" s="27">
        <v>1.5658582163207833E-2</v>
      </c>
    </row>
    <row r="3171" spans="2:6" x14ac:dyDescent="0.25">
      <c r="B3171" s="6" t="s">
        <v>33</v>
      </c>
      <c r="C3171" s="6">
        <v>2007</v>
      </c>
      <c r="D3171" s="6" t="s">
        <v>29</v>
      </c>
      <c r="E3171" s="6" t="s">
        <v>4</v>
      </c>
      <c r="F3171" s="27">
        <v>1.9134348392530497E-3</v>
      </c>
    </row>
    <row r="3172" spans="2:6" x14ac:dyDescent="0.25">
      <c r="B3172" s="6" t="s">
        <v>33</v>
      </c>
      <c r="C3172" s="6">
        <v>2007</v>
      </c>
      <c r="D3172" s="6" t="s">
        <v>30</v>
      </c>
      <c r="E3172" s="6" t="s">
        <v>4</v>
      </c>
      <c r="F3172" s="27">
        <v>1.1949097895748069E-3</v>
      </c>
    </row>
    <row r="3173" spans="2:6" x14ac:dyDescent="0.25">
      <c r="B3173" s="6" t="s">
        <v>33</v>
      </c>
      <c r="C3173" s="6">
        <v>2007</v>
      </c>
      <c r="D3173" s="6" t="s">
        <v>31</v>
      </c>
      <c r="E3173" s="6" t="s">
        <v>4</v>
      </c>
      <c r="F3173" s="27">
        <v>7.6174183105449473E-3</v>
      </c>
    </row>
    <row r="3174" spans="2:6" x14ac:dyDescent="0.25">
      <c r="B3174" s="6" t="s">
        <v>33</v>
      </c>
      <c r="C3174" s="6">
        <v>2007</v>
      </c>
      <c r="D3174" s="6" t="s">
        <v>32</v>
      </c>
      <c r="E3174" s="6" t="s">
        <v>4</v>
      </c>
      <c r="F3174" s="27">
        <v>1.0597849688770743E-2</v>
      </c>
    </row>
    <row r="3175" spans="2:6" x14ac:dyDescent="0.25">
      <c r="B3175" s="6" t="s">
        <v>33</v>
      </c>
      <c r="C3175" s="6">
        <v>2006</v>
      </c>
      <c r="D3175" s="6" t="s">
        <v>7</v>
      </c>
      <c r="E3175" s="6" t="s">
        <v>3</v>
      </c>
      <c r="F3175" s="27">
        <v>0.10963416779520686</v>
      </c>
    </row>
    <row r="3176" spans="2:6" x14ac:dyDescent="0.25">
      <c r="B3176" s="6" t="s">
        <v>33</v>
      </c>
      <c r="C3176" s="6">
        <v>2006</v>
      </c>
      <c r="D3176" s="6" t="s">
        <v>8</v>
      </c>
      <c r="E3176" s="6" t="s">
        <v>3</v>
      </c>
      <c r="F3176" s="27">
        <v>5.2783031303650328E-2</v>
      </c>
    </row>
    <row r="3177" spans="2:6" x14ac:dyDescent="0.25">
      <c r="B3177" s="6" t="s">
        <v>33</v>
      </c>
      <c r="C3177" s="6">
        <v>2006</v>
      </c>
      <c r="D3177" s="6" t="s">
        <v>9</v>
      </c>
      <c r="E3177" s="6" t="s">
        <v>3</v>
      </c>
      <c r="F3177" s="27">
        <v>8.7477419043585941E-2</v>
      </c>
    </row>
    <row r="3178" spans="2:6" x14ac:dyDescent="0.25">
      <c r="B3178" s="6" t="s">
        <v>33</v>
      </c>
      <c r="C3178" s="6">
        <v>2006</v>
      </c>
      <c r="D3178" s="6" t="s">
        <v>10</v>
      </c>
      <c r="E3178" s="6" t="s">
        <v>3</v>
      </c>
      <c r="F3178" s="27">
        <v>7.3007088970552039E-2</v>
      </c>
    </row>
    <row r="3179" spans="2:6" x14ac:dyDescent="0.25">
      <c r="B3179" s="6" t="s">
        <v>33</v>
      </c>
      <c r="C3179" s="6">
        <v>2006</v>
      </c>
      <c r="D3179" s="6" t="s">
        <v>11</v>
      </c>
      <c r="E3179" s="6" t="s">
        <v>3</v>
      </c>
      <c r="F3179" s="27">
        <v>4.9249997928911472E-2</v>
      </c>
    </row>
    <row r="3180" spans="2:6" x14ac:dyDescent="0.25">
      <c r="B3180" s="6" t="s">
        <v>33</v>
      </c>
      <c r="C3180" s="6">
        <v>2006</v>
      </c>
      <c r="D3180" s="6" t="s">
        <v>12</v>
      </c>
      <c r="E3180" s="6" t="s">
        <v>3</v>
      </c>
      <c r="F3180" s="27">
        <v>8.8311214920024309E-3</v>
      </c>
    </row>
    <row r="3181" spans="2:6" x14ac:dyDescent="0.25">
      <c r="B3181" s="6" t="s">
        <v>33</v>
      </c>
      <c r="C3181" s="6">
        <v>2006</v>
      </c>
      <c r="D3181" s="6" t="s">
        <v>13</v>
      </c>
      <c r="E3181" s="6" t="s">
        <v>3</v>
      </c>
      <c r="F3181" s="27">
        <v>3.0475214918075047E-2</v>
      </c>
    </row>
    <row r="3182" spans="2:6" x14ac:dyDescent="0.25">
      <c r="B3182" s="6" t="s">
        <v>33</v>
      </c>
      <c r="C3182" s="6">
        <v>2006</v>
      </c>
      <c r="D3182" s="6" t="s">
        <v>14</v>
      </c>
      <c r="E3182" s="6" t="s">
        <v>3</v>
      </c>
      <c r="F3182" s="27">
        <v>1.8179771459035574E-2</v>
      </c>
    </row>
    <row r="3183" spans="2:6" x14ac:dyDescent="0.25">
      <c r="B3183" s="6" t="s">
        <v>33</v>
      </c>
      <c r="C3183" s="6">
        <v>2006</v>
      </c>
      <c r="D3183" s="6" t="s">
        <v>15</v>
      </c>
      <c r="E3183" s="6" t="s">
        <v>3</v>
      </c>
      <c r="F3183" s="27">
        <v>2.0405338827646936E-2</v>
      </c>
    </row>
    <row r="3184" spans="2:6" x14ac:dyDescent="0.25">
      <c r="B3184" s="6" t="s">
        <v>33</v>
      </c>
      <c r="C3184" s="6">
        <v>2006</v>
      </c>
      <c r="D3184" s="6" t="s">
        <v>16</v>
      </c>
      <c r="E3184" s="6" t="s">
        <v>3</v>
      </c>
      <c r="F3184" s="27">
        <v>0.16302098231972637</v>
      </c>
    </row>
    <row r="3185" spans="2:6" x14ac:dyDescent="0.25">
      <c r="B3185" s="6" t="s">
        <v>33</v>
      </c>
      <c r="C3185" s="6">
        <v>2006</v>
      </c>
      <c r="D3185" s="6" t="s">
        <v>17</v>
      </c>
      <c r="E3185" s="6" t="s">
        <v>3</v>
      </c>
      <c r="F3185" s="27">
        <v>4.0012943085025253E-2</v>
      </c>
    </row>
    <row r="3186" spans="2:6" x14ac:dyDescent="0.25">
      <c r="B3186" s="6" t="s">
        <v>33</v>
      </c>
      <c r="C3186" s="6">
        <v>2006</v>
      </c>
      <c r="D3186" s="6" t="s">
        <v>18</v>
      </c>
      <c r="E3186" s="6" t="s">
        <v>3</v>
      </c>
      <c r="F3186" s="27">
        <v>4.4202877009991419E-2</v>
      </c>
    </row>
    <row r="3187" spans="2:6" x14ac:dyDescent="0.25">
      <c r="B3187" s="6" t="s">
        <v>33</v>
      </c>
      <c r="C3187" s="6">
        <v>2006</v>
      </c>
      <c r="D3187" s="6" t="s">
        <v>19</v>
      </c>
      <c r="E3187" s="6" t="s">
        <v>3</v>
      </c>
      <c r="F3187" s="27">
        <v>6.4879162948859703E-2</v>
      </c>
    </row>
    <row r="3188" spans="2:6" x14ac:dyDescent="0.25">
      <c r="B3188" s="6" t="s">
        <v>33</v>
      </c>
      <c r="C3188" s="6">
        <v>2006</v>
      </c>
      <c r="D3188" s="6" t="s">
        <v>20</v>
      </c>
      <c r="E3188" s="6" t="s">
        <v>3</v>
      </c>
      <c r="F3188" s="27">
        <v>3.6497940363371263E-2</v>
      </c>
    </row>
    <row r="3189" spans="2:6" x14ac:dyDescent="0.25">
      <c r="B3189" s="6" t="s">
        <v>33</v>
      </c>
      <c r="C3189" s="6">
        <v>2006</v>
      </c>
      <c r="D3189" s="6" t="s">
        <v>21</v>
      </c>
      <c r="E3189" s="6" t="s">
        <v>3</v>
      </c>
      <c r="F3189" s="27">
        <v>1.1776453039164041E-2</v>
      </c>
    </row>
    <row r="3190" spans="2:6" x14ac:dyDescent="0.25">
      <c r="B3190" s="6" t="s">
        <v>33</v>
      </c>
      <c r="C3190" s="6">
        <v>2006</v>
      </c>
      <c r="D3190" s="6" t="s">
        <v>22</v>
      </c>
      <c r="E3190" s="6" t="s">
        <v>3</v>
      </c>
      <c r="F3190" s="27">
        <v>1.5603337327691525E-2</v>
      </c>
    </row>
    <row r="3191" spans="2:6" x14ac:dyDescent="0.25">
      <c r="B3191" s="6" t="s">
        <v>33</v>
      </c>
      <c r="C3191" s="6">
        <v>2006</v>
      </c>
      <c r="D3191" s="6" t="s">
        <v>23</v>
      </c>
      <c r="E3191" s="6" t="s">
        <v>3</v>
      </c>
      <c r="F3191" s="27">
        <v>2.4097724190460224E-3</v>
      </c>
    </row>
    <row r="3192" spans="2:6" x14ac:dyDescent="0.25">
      <c r="B3192" s="6" t="s">
        <v>33</v>
      </c>
      <c r="C3192" s="6">
        <v>2006</v>
      </c>
      <c r="D3192" s="6" t="s">
        <v>24</v>
      </c>
      <c r="E3192" s="6" t="s">
        <v>3</v>
      </c>
      <c r="F3192" s="27">
        <v>4.2989462788874208E-2</v>
      </c>
    </row>
    <row r="3193" spans="2:6" x14ac:dyDescent="0.25">
      <c r="B3193" s="6" t="s">
        <v>33</v>
      </c>
      <c r="C3193" s="6">
        <v>2006</v>
      </c>
      <c r="D3193" s="6" t="s">
        <v>25</v>
      </c>
      <c r="E3193" s="6" t="s">
        <v>3</v>
      </c>
      <c r="F3193" s="27">
        <v>3.920936073537775E-2</v>
      </c>
    </row>
    <row r="3194" spans="2:6" x14ac:dyDescent="0.25">
      <c r="B3194" s="6" t="s">
        <v>33</v>
      </c>
      <c r="C3194" s="6">
        <v>2006</v>
      </c>
      <c r="D3194" s="6" t="s">
        <v>26</v>
      </c>
      <c r="E3194" s="6" t="s">
        <v>3</v>
      </c>
      <c r="F3194" s="27">
        <v>4.4934824062247664E-2</v>
      </c>
    </row>
    <row r="3195" spans="2:6" x14ac:dyDescent="0.25">
      <c r="B3195" s="6" t="s">
        <v>33</v>
      </c>
      <c r="C3195" s="6">
        <v>2006</v>
      </c>
      <c r="D3195" s="6" t="s">
        <v>27</v>
      </c>
      <c r="E3195" s="6" t="s">
        <v>3</v>
      </c>
      <c r="F3195" s="27">
        <v>1.0988952082808454E-3</v>
      </c>
    </row>
    <row r="3196" spans="2:6" x14ac:dyDescent="0.25">
      <c r="B3196" s="6" t="s">
        <v>33</v>
      </c>
      <c r="C3196" s="6">
        <v>2006</v>
      </c>
      <c r="D3196" s="6" t="s">
        <v>28</v>
      </c>
      <c r="E3196" s="6" t="s">
        <v>3</v>
      </c>
      <c r="F3196" s="27">
        <v>6.3233987683602002E-3</v>
      </c>
    </row>
    <row r="3197" spans="2:6" x14ac:dyDescent="0.25">
      <c r="B3197" s="6" t="s">
        <v>33</v>
      </c>
      <c r="C3197" s="6">
        <v>2006</v>
      </c>
      <c r="D3197" s="6" t="s">
        <v>29</v>
      </c>
      <c r="E3197" s="6" t="s">
        <v>3</v>
      </c>
      <c r="F3197" s="27">
        <v>1.7442463942348694E-2</v>
      </c>
    </row>
    <row r="3198" spans="2:6" x14ac:dyDescent="0.25">
      <c r="B3198" s="6" t="s">
        <v>33</v>
      </c>
      <c r="C3198" s="6">
        <v>2006</v>
      </c>
      <c r="D3198" s="6" t="s">
        <v>30</v>
      </c>
      <c r="E3198" s="6" t="s">
        <v>3</v>
      </c>
      <c r="F3198" s="27">
        <v>4.2615692223574248E-3</v>
      </c>
    </row>
    <row r="3199" spans="2:6" x14ac:dyDescent="0.25">
      <c r="B3199" s="6" t="s">
        <v>33</v>
      </c>
      <c r="C3199" s="6">
        <v>2006</v>
      </c>
      <c r="D3199" s="6" t="s">
        <v>31</v>
      </c>
      <c r="E3199" s="6" t="s">
        <v>3</v>
      </c>
      <c r="F3199" s="27">
        <v>3.2255376423995191E-3</v>
      </c>
    </row>
    <row r="3200" spans="2:6" x14ac:dyDescent="0.25">
      <c r="B3200" s="6" t="s">
        <v>33</v>
      </c>
      <c r="C3200" s="6">
        <v>2006</v>
      </c>
      <c r="D3200" s="6" t="s">
        <v>32</v>
      </c>
      <c r="E3200" s="6" t="s">
        <v>3</v>
      </c>
      <c r="F3200" s="27">
        <v>1.2067867378211467E-2</v>
      </c>
    </row>
    <row r="3201" spans="2:6" x14ac:dyDescent="0.25">
      <c r="B3201" s="6" t="s">
        <v>33</v>
      </c>
      <c r="C3201" s="6">
        <v>2006</v>
      </c>
      <c r="D3201" s="6" t="s">
        <v>7</v>
      </c>
      <c r="E3201" s="6" t="s">
        <v>4</v>
      </c>
      <c r="F3201" s="27">
        <v>0.17031530338972503</v>
      </c>
    </row>
    <row r="3202" spans="2:6" x14ac:dyDescent="0.25">
      <c r="B3202" s="6" t="s">
        <v>33</v>
      </c>
      <c r="C3202" s="6">
        <v>2006</v>
      </c>
      <c r="D3202" s="6" t="s">
        <v>8</v>
      </c>
      <c r="E3202" s="6" t="s">
        <v>4</v>
      </c>
      <c r="F3202" s="27">
        <v>3.4858148809530087E-2</v>
      </c>
    </row>
    <row r="3203" spans="2:6" x14ac:dyDescent="0.25">
      <c r="B3203" s="6" t="s">
        <v>33</v>
      </c>
      <c r="C3203" s="6">
        <v>2006</v>
      </c>
      <c r="D3203" s="6" t="s">
        <v>9</v>
      </c>
      <c r="E3203" s="6" t="s">
        <v>4</v>
      </c>
      <c r="F3203" s="27">
        <v>5.6246842272361458E-2</v>
      </c>
    </row>
    <row r="3204" spans="2:6" x14ac:dyDescent="0.25">
      <c r="B3204" s="6" t="s">
        <v>33</v>
      </c>
      <c r="C3204" s="6">
        <v>2006</v>
      </c>
      <c r="D3204" s="6" t="s">
        <v>10</v>
      </c>
      <c r="E3204" s="6" t="s">
        <v>4</v>
      </c>
      <c r="F3204" s="27">
        <v>3.0857393591830148E-2</v>
      </c>
    </row>
    <row r="3205" spans="2:6" x14ac:dyDescent="0.25">
      <c r="B3205" s="6" t="s">
        <v>33</v>
      </c>
      <c r="C3205" s="6">
        <v>2006</v>
      </c>
      <c r="D3205" s="6" t="s">
        <v>11</v>
      </c>
      <c r="E3205" s="6" t="s">
        <v>4</v>
      </c>
      <c r="F3205" s="27">
        <v>6.2957310159260219E-2</v>
      </c>
    </row>
    <row r="3206" spans="2:6" x14ac:dyDescent="0.25">
      <c r="B3206" s="6" t="s">
        <v>33</v>
      </c>
      <c r="C3206" s="6">
        <v>2006</v>
      </c>
      <c r="D3206" s="6" t="s">
        <v>12</v>
      </c>
      <c r="E3206" s="6" t="s">
        <v>4</v>
      </c>
      <c r="F3206" s="27">
        <v>7.8264180636260366E-3</v>
      </c>
    </row>
    <row r="3207" spans="2:6" x14ac:dyDescent="0.25">
      <c r="B3207" s="6" t="s">
        <v>33</v>
      </c>
      <c r="C3207" s="6">
        <v>2006</v>
      </c>
      <c r="D3207" s="6" t="s">
        <v>13</v>
      </c>
      <c r="E3207" s="6" t="s">
        <v>4</v>
      </c>
      <c r="F3207" s="27">
        <v>2.7967842070899755E-2</v>
      </c>
    </row>
    <row r="3208" spans="2:6" x14ac:dyDescent="0.25">
      <c r="B3208" s="6" t="s">
        <v>33</v>
      </c>
      <c r="C3208" s="6">
        <v>2006</v>
      </c>
      <c r="D3208" s="6" t="s">
        <v>14</v>
      </c>
      <c r="E3208" s="6" t="s">
        <v>4</v>
      </c>
      <c r="F3208" s="27">
        <v>2.9982459119622898E-2</v>
      </c>
    </row>
    <row r="3209" spans="2:6" x14ac:dyDescent="0.25">
      <c r="B3209" s="6" t="s">
        <v>33</v>
      </c>
      <c r="C3209" s="6">
        <v>2006</v>
      </c>
      <c r="D3209" s="6" t="s">
        <v>15</v>
      </c>
      <c r="E3209" s="6" t="s">
        <v>4</v>
      </c>
      <c r="F3209" s="27">
        <v>2.2705577957768987E-2</v>
      </c>
    </row>
    <row r="3210" spans="2:6" x14ac:dyDescent="0.25">
      <c r="B3210" s="6" t="s">
        <v>33</v>
      </c>
      <c r="C3210" s="6">
        <v>2006</v>
      </c>
      <c r="D3210" s="6" t="s">
        <v>16</v>
      </c>
      <c r="E3210" s="6" t="s">
        <v>4</v>
      </c>
      <c r="F3210" s="27">
        <v>7.6054430522608532E-2</v>
      </c>
    </row>
    <row r="3211" spans="2:6" x14ac:dyDescent="0.25">
      <c r="B3211" s="6" t="s">
        <v>33</v>
      </c>
      <c r="C3211" s="6">
        <v>2006</v>
      </c>
      <c r="D3211" s="6" t="s">
        <v>17</v>
      </c>
      <c r="E3211" s="6" t="s">
        <v>4</v>
      </c>
      <c r="F3211" s="27">
        <v>8.7591013753189367E-2</v>
      </c>
    </row>
    <row r="3212" spans="2:6" x14ac:dyDescent="0.25">
      <c r="B3212" s="6" t="s">
        <v>33</v>
      </c>
      <c r="C3212" s="6">
        <v>2006</v>
      </c>
      <c r="D3212" s="6" t="s">
        <v>18</v>
      </c>
      <c r="E3212" s="6" t="s">
        <v>4</v>
      </c>
      <c r="F3212" s="27">
        <v>5.4840829431551011E-2</v>
      </c>
    </row>
    <row r="3213" spans="2:6" x14ac:dyDescent="0.25">
      <c r="B3213" s="6" t="s">
        <v>33</v>
      </c>
      <c r="C3213" s="6">
        <v>2006</v>
      </c>
      <c r="D3213" s="6" t="s">
        <v>19</v>
      </c>
      <c r="E3213" s="6" t="s">
        <v>4</v>
      </c>
      <c r="F3213" s="27">
        <v>0.10635490379939899</v>
      </c>
    </row>
    <row r="3214" spans="2:6" x14ac:dyDescent="0.25">
      <c r="B3214" s="6" t="s">
        <v>33</v>
      </c>
      <c r="C3214" s="6">
        <v>2006</v>
      </c>
      <c r="D3214" s="6" t="s">
        <v>20</v>
      </c>
      <c r="E3214" s="6" t="s">
        <v>4</v>
      </c>
      <c r="F3214" s="27">
        <v>3.1481292012939963E-2</v>
      </c>
    </row>
    <row r="3215" spans="2:6" x14ac:dyDescent="0.25">
      <c r="B3215" s="6" t="s">
        <v>33</v>
      </c>
      <c r="C3215" s="6">
        <v>2006</v>
      </c>
      <c r="D3215" s="6" t="s">
        <v>21</v>
      </c>
      <c r="E3215" s="6" t="s">
        <v>4</v>
      </c>
      <c r="F3215" s="27">
        <v>9.4897955954775532E-3</v>
      </c>
    </row>
    <row r="3216" spans="2:6" x14ac:dyDescent="0.25">
      <c r="B3216" s="6" t="s">
        <v>33</v>
      </c>
      <c r="C3216" s="6">
        <v>2006</v>
      </c>
      <c r="D3216" s="6" t="s">
        <v>22</v>
      </c>
      <c r="E3216" s="6" t="s">
        <v>4</v>
      </c>
      <c r="F3216" s="27">
        <v>1.4408203605004267E-2</v>
      </c>
    </row>
    <row r="3217" spans="2:6" x14ac:dyDescent="0.25">
      <c r="B3217" s="6" t="s">
        <v>33</v>
      </c>
      <c r="C3217" s="6">
        <v>2006</v>
      </c>
      <c r="D3217" s="6" t="s">
        <v>23</v>
      </c>
      <c r="E3217" s="6" t="s">
        <v>4</v>
      </c>
      <c r="F3217" s="27">
        <v>5.9383738137755502E-4</v>
      </c>
    </row>
    <row r="3218" spans="2:6" x14ac:dyDescent="0.25">
      <c r="B3218" s="6" t="s">
        <v>33</v>
      </c>
      <c r="C3218" s="6">
        <v>2006</v>
      </c>
      <c r="D3218" s="6" t="s">
        <v>24</v>
      </c>
      <c r="E3218" s="6" t="s">
        <v>4</v>
      </c>
      <c r="F3218" s="27">
        <v>3.1494476679489194E-2</v>
      </c>
    </row>
    <row r="3219" spans="2:6" x14ac:dyDescent="0.25">
      <c r="B3219" s="6" t="s">
        <v>33</v>
      </c>
      <c r="C3219" s="6">
        <v>2006</v>
      </c>
      <c r="D3219" s="6" t="s">
        <v>25</v>
      </c>
      <c r="E3219" s="6" t="s">
        <v>4</v>
      </c>
      <c r="F3219" s="27">
        <v>8.06753924547845E-2</v>
      </c>
    </row>
    <row r="3220" spans="2:6" x14ac:dyDescent="0.25">
      <c r="B3220" s="6" t="s">
        <v>33</v>
      </c>
      <c r="C3220" s="6">
        <v>2006</v>
      </c>
      <c r="D3220" s="6" t="s">
        <v>26</v>
      </c>
      <c r="E3220" s="6" t="s">
        <v>4</v>
      </c>
      <c r="F3220" s="27">
        <v>2.7146173651551413E-2</v>
      </c>
    </row>
    <row r="3221" spans="2:6" x14ac:dyDescent="0.25">
      <c r="B3221" s="6" t="s">
        <v>33</v>
      </c>
      <c r="C3221" s="6">
        <v>2006</v>
      </c>
      <c r="D3221" s="6" t="s">
        <v>27</v>
      </c>
      <c r="E3221" s="6" t="s">
        <v>4</v>
      </c>
      <c r="F3221" s="27">
        <v>2.9217221073105283E-4</v>
      </c>
    </row>
    <row r="3222" spans="2:6" x14ac:dyDescent="0.25">
      <c r="B3222" s="6" t="s">
        <v>33</v>
      </c>
      <c r="C3222" s="6">
        <v>2006</v>
      </c>
      <c r="D3222" s="6" t="s">
        <v>28</v>
      </c>
      <c r="E3222" s="6" t="s">
        <v>4</v>
      </c>
      <c r="F3222" s="27">
        <v>1.5649144420618287E-2</v>
      </c>
    </row>
    <row r="3223" spans="2:6" x14ac:dyDescent="0.25">
      <c r="B3223" s="6" t="s">
        <v>33</v>
      </c>
      <c r="C3223" s="6">
        <v>2006</v>
      </c>
      <c r="D3223" s="6" t="s">
        <v>29</v>
      </c>
      <c r="E3223" s="6" t="s">
        <v>4</v>
      </c>
      <c r="F3223" s="27">
        <v>1.773601344203124E-3</v>
      </c>
    </row>
    <row r="3224" spans="2:6" x14ac:dyDescent="0.25">
      <c r="B3224" s="6" t="s">
        <v>33</v>
      </c>
      <c r="C3224" s="6">
        <v>2006</v>
      </c>
      <c r="D3224" s="6" t="s">
        <v>30</v>
      </c>
      <c r="E3224" s="6" t="s">
        <v>4</v>
      </c>
      <c r="F3224" s="27">
        <v>1.1333539365722609E-3</v>
      </c>
    </row>
    <row r="3225" spans="2:6" x14ac:dyDescent="0.25">
      <c r="B3225" s="6" t="s">
        <v>33</v>
      </c>
      <c r="C3225" s="6">
        <v>2006</v>
      </c>
      <c r="D3225" s="6" t="s">
        <v>31</v>
      </c>
      <c r="E3225" s="6" t="s">
        <v>4</v>
      </c>
      <c r="F3225" s="27">
        <v>7.4920549199374306E-3</v>
      </c>
    </row>
    <row r="3226" spans="2:6" x14ac:dyDescent="0.25">
      <c r="B3226" s="6" t="s">
        <v>33</v>
      </c>
      <c r="C3226" s="6">
        <v>2006</v>
      </c>
      <c r="D3226" s="6" t="s">
        <v>32</v>
      </c>
      <c r="E3226" s="6" t="s">
        <v>4</v>
      </c>
      <c r="F3226" s="27">
        <v>9.8120288459408629E-3</v>
      </c>
    </row>
    <row r="3227" spans="2:6" x14ac:dyDescent="0.25">
      <c r="B3227" s="6" t="s">
        <v>33</v>
      </c>
      <c r="C3227" s="6">
        <v>2005</v>
      </c>
      <c r="D3227" s="6" t="s">
        <v>7</v>
      </c>
      <c r="E3227" s="6" t="s">
        <v>3</v>
      </c>
      <c r="F3227" s="27">
        <v>0.10837864693891261</v>
      </c>
    </row>
    <row r="3228" spans="2:6" x14ac:dyDescent="0.25">
      <c r="B3228" s="6" t="s">
        <v>33</v>
      </c>
      <c r="C3228" s="6">
        <v>2005</v>
      </c>
      <c r="D3228" s="6" t="s">
        <v>8</v>
      </c>
      <c r="E3228" s="6" t="s">
        <v>3</v>
      </c>
      <c r="F3228" s="27">
        <v>5.28326727222957E-2</v>
      </c>
    </row>
    <row r="3229" spans="2:6" x14ac:dyDescent="0.25">
      <c r="B3229" s="6" t="s">
        <v>33</v>
      </c>
      <c r="C3229" s="6">
        <v>2005</v>
      </c>
      <c r="D3229" s="6" t="s">
        <v>9</v>
      </c>
      <c r="E3229" s="6" t="s">
        <v>3</v>
      </c>
      <c r="F3229" s="27">
        <v>8.7869456708001226E-2</v>
      </c>
    </row>
    <row r="3230" spans="2:6" x14ac:dyDescent="0.25">
      <c r="B3230" s="6" t="s">
        <v>33</v>
      </c>
      <c r="C3230" s="6">
        <v>2005</v>
      </c>
      <c r="D3230" s="6" t="s">
        <v>10</v>
      </c>
      <c r="E3230" s="6" t="s">
        <v>3</v>
      </c>
      <c r="F3230" s="27">
        <v>7.4521537457297587E-2</v>
      </c>
    </row>
    <row r="3231" spans="2:6" x14ac:dyDescent="0.25">
      <c r="B3231" s="6" t="s">
        <v>33</v>
      </c>
      <c r="C3231" s="6">
        <v>2005</v>
      </c>
      <c r="D3231" s="6" t="s">
        <v>11</v>
      </c>
      <c r="E3231" s="6" t="s">
        <v>3</v>
      </c>
      <c r="F3231" s="27">
        <v>4.9927354510989071E-2</v>
      </c>
    </row>
    <row r="3232" spans="2:6" x14ac:dyDescent="0.25">
      <c r="B3232" s="6" t="s">
        <v>33</v>
      </c>
      <c r="C3232" s="6">
        <v>2005</v>
      </c>
      <c r="D3232" s="6" t="s">
        <v>12</v>
      </c>
      <c r="E3232" s="6" t="s">
        <v>3</v>
      </c>
      <c r="F3232" s="27">
        <v>8.6277171869500822E-3</v>
      </c>
    </row>
    <row r="3233" spans="2:6" x14ac:dyDescent="0.25">
      <c r="B3233" s="6" t="s">
        <v>33</v>
      </c>
      <c r="C3233" s="6">
        <v>2005</v>
      </c>
      <c r="D3233" s="6" t="s">
        <v>13</v>
      </c>
      <c r="E3233" s="6" t="s">
        <v>3</v>
      </c>
      <c r="F3233" s="27">
        <v>3.0420361191967584E-2</v>
      </c>
    </row>
    <row r="3234" spans="2:6" x14ac:dyDescent="0.25">
      <c r="B3234" s="6" t="s">
        <v>33</v>
      </c>
      <c r="C3234" s="6">
        <v>2005</v>
      </c>
      <c r="D3234" s="6" t="s">
        <v>14</v>
      </c>
      <c r="E3234" s="6" t="s">
        <v>3</v>
      </c>
      <c r="F3234" s="27">
        <v>1.7869085709644655E-2</v>
      </c>
    </row>
    <row r="3235" spans="2:6" x14ac:dyDescent="0.25">
      <c r="B3235" s="6" t="s">
        <v>33</v>
      </c>
      <c r="C3235" s="6">
        <v>2005</v>
      </c>
      <c r="D3235" s="6" t="s">
        <v>15</v>
      </c>
      <c r="E3235" s="6" t="s">
        <v>3</v>
      </c>
      <c r="F3235" s="27">
        <v>2.0071011090845466E-2</v>
      </c>
    </row>
    <row r="3236" spans="2:6" x14ac:dyDescent="0.25">
      <c r="B3236" s="6" t="s">
        <v>33</v>
      </c>
      <c r="C3236" s="6">
        <v>2005</v>
      </c>
      <c r="D3236" s="6" t="s">
        <v>16</v>
      </c>
      <c r="E3236" s="6" t="s">
        <v>3</v>
      </c>
      <c r="F3236" s="27">
        <v>0.1653925714096634</v>
      </c>
    </row>
    <row r="3237" spans="2:6" x14ac:dyDescent="0.25">
      <c r="B3237" s="6" t="s">
        <v>33</v>
      </c>
      <c r="C3237" s="6">
        <v>2005</v>
      </c>
      <c r="D3237" s="6" t="s">
        <v>17</v>
      </c>
      <c r="E3237" s="6" t="s">
        <v>3</v>
      </c>
      <c r="F3237" s="27">
        <v>3.9072644486312667E-2</v>
      </c>
    </row>
    <row r="3238" spans="2:6" x14ac:dyDescent="0.25">
      <c r="B3238" s="6" t="s">
        <v>33</v>
      </c>
      <c r="C3238" s="6">
        <v>2005</v>
      </c>
      <c r="D3238" s="6" t="s">
        <v>18</v>
      </c>
      <c r="E3238" s="6" t="s">
        <v>3</v>
      </c>
      <c r="F3238" s="27">
        <v>4.0757177564826948E-2</v>
      </c>
    </row>
    <row r="3239" spans="2:6" x14ac:dyDescent="0.25">
      <c r="B3239" s="6" t="s">
        <v>33</v>
      </c>
      <c r="C3239" s="6">
        <v>2005</v>
      </c>
      <c r="D3239" s="6" t="s">
        <v>19</v>
      </c>
      <c r="E3239" s="6" t="s">
        <v>3</v>
      </c>
      <c r="F3239" s="27">
        <v>6.6164548800823009E-2</v>
      </c>
    </row>
    <row r="3240" spans="2:6" x14ac:dyDescent="0.25">
      <c r="B3240" s="6" t="s">
        <v>33</v>
      </c>
      <c r="C3240" s="6">
        <v>2005</v>
      </c>
      <c r="D3240" s="6" t="s">
        <v>20</v>
      </c>
      <c r="E3240" s="6" t="s">
        <v>3</v>
      </c>
      <c r="F3240" s="27">
        <v>3.661402835029063E-2</v>
      </c>
    </row>
    <row r="3241" spans="2:6" x14ac:dyDescent="0.25">
      <c r="B3241" s="6" t="s">
        <v>33</v>
      </c>
      <c r="C3241" s="6">
        <v>2005</v>
      </c>
      <c r="D3241" s="6" t="s">
        <v>21</v>
      </c>
      <c r="E3241" s="6" t="s">
        <v>3</v>
      </c>
      <c r="F3241" s="27">
        <v>1.1176576166463954E-2</v>
      </c>
    </row>
    <row r="3242" spans="2:6" x14ac:dyDescent="0.25">
      <c r="B3242" s="6" t="s">
        <v>33</v>
      </c>
      <c r="C3242" s="6">
        <v>2005</v>
      </c>
      <c r="D3242" s="6" t="s">
        <v>22</v>
      </c>
      <c r="E3242" s="6" t="s">
        <v>3</v>
      </c>
      <c r="F3242" s="27">
        <v>1.5459100439282109E-2</v>
      </c>
    </row>
    <row r="3243" spans="2:6" x14ac:dyDescent="0.25">
      <c r="B3243" s="6" t="s">
        <v>33</v>
      </c>
      <c r="C3243" s="6">
        <v>2005</v>
      </c>
      <c r="D3243" s="6" t="s">
        <v>23</v>
      </c>
      <c r="E3243" s="6" t="s">
        <v>3</v>
      </c>
      <c r="F3243" s="27">
        <v>2.5042389068984637E-3</v>
      </c>
    </row>
    <row r="3244" spans="2:6" x14ac:dyDescent="0.25">
      <c r="B3244" s="6" t="s">
        <v>33</v>
      </c>
      <c r="C3244" s="6">
        <v>2005</v>
      </c>
      <c r="D3244" s="6" t="s">
        <v>24</v>
      </c>
      <c r="E3244" s="6" t="s">
        <v>3</v>
      </c>
      <c r="F3244" s="27">
        <v>4.3783822265717046E-2</v>
      </c>
    </row>
    <row r="3245" spans="2:6" x14ac:dyDescent="0.25">
      <c r="B3245" s="6" t="s">
        <v>33</v>
      </c>
      <c r="C3245" s="6">
        <v>2005</v>
      </c>
      <c r="D3245" s="6" t="s">
        <v>25</v>
      </c>
      <c r="E3245" s="6" t="s">
        <v>3</v>
      </c>
      <c r="F3245" s="27">
        <v>3.9177927803719807E-2</v>
      </c>
    </row>
    <row r="3246" spans="2:6" x14ac:dyDescent="0.25">
      <c r="B3246" s="6" t="s">
        <v>33</v>
      </c>
      <c r="C3246" s="6">
        <v>2005</v>
      </c>
      <c r="D3246" s="6" t="s">
        <v>26</v>
      </c>
      <c r="E3246" s="6" t="s">
        <v>3</v>
      </c>
      <c r="F3246" s="27">
        <v>4.5662377457738774E-2</v>
      </c>
    </row>
    <row r="3247" spans="2:6" x14ac:dyDescent="0.25">
      <c r="B3247" s="6" t="s">
        <v>33</v>
      </c>
      <c r="C3247" s="6">
        <v>2005</v>
      </c>
      <c r="D3247" s="6" t="s">
        <v>27</v>
      </c>
      <c r="E3247" s="6" t="s">
        <v>3</v>
      </c>
      <c r="F3247" s="27">
        <v>1.0859222166850996E-3</v>
      </c>
    </row>
    <row r="3248" spans="2:6" x14ac:dyDescent="0.25">
      <c r="B3248" s="6" t="s">
        <v>33</v>
      </c>
      <c r="C3248" s="6">
        <v>2005</v>
      </c>
      <c r="D3248" s="6" t="s">
        <v>28</v>
      </c>
      <c r="E3248" s="6" t="s">
        <v>3</v>
      </c>
      <c r="F3248" s="27">
        <v>6.0803622548277411E-3</v>
      </c>
    </row>
    <row r="3249" spans="2:6" x14ac:dyDescent="0.25">
      <c r="B3249" s="6" t="s">
        <v>33</v>
      </c>
      <c r="C3249" s="6">
        <v>2005</v>
      </c>
      <c r="D3249" s="6" t="s">
        <v>29</v>
      </c>
      <c r="E3249" s="6" t="s">
        <v>3</v>
      </c>
      <c r="F3249" s="27">
        <v>1.7530675046550266E-2</v>
      </c>
    </row>
    <row r="3250" spans="2:6" x14ac:dyDescent="0.25">
      <c r="B3250" s="6" t="s">
        <v>33</v>
      </c>
      <c r="C3250" s="6">
        <v>2005</v>
      </c>
      <c r="D3250" s="6" t="s">
        <v>30</v>
      </c>
      <c r="E3250" s="6" t="s">
        <v>3</v>
      </c>
      <c r="F3250" s="27">
        <v>3.5530612879258083E-3</v>
      </c>
    </row>
    <row r="3251" spans="2:6" x14ac:dyDescent="0.25">
      <c r="B3251" s="6" t="s">
        <v>33</v>
      </c>
      <c r="C3251" s="6">
        <v>2005</v>
      </c>
      <c r="D3251" s="6" t="s">
        <v>31</v>
      </c>
      <c r="E3251" s="6" t="s">
        <v>3</v>
      </c>
      <c r="F3251" s="27">
        <v>2.9714962965339728E-3</v>
      </c>
    </row>
    <row r="3252" spans="2:6" x14ac:dyDescent="0.25">
      <c r="B3252" s="6" t="s">
        <v>33</v>
      </c>
      <c r="C3252" s="6">
        <v>2005</v>
      </c>
      <c r="D3252" s="6" t="s">
        <v>32</v>
      </c>
      <c r="E3252" s="6" t="s">
        <v>3</v>
      </c>
      <c r="F3252" s="27">
        <v>1.2495625728836298E-2</v>
      </c>
    </row>
    <row r="3253" spans="2:6" x14ac:dyDescent="0.25">
      <c r="B3253" s="6" t="s">
        <v>33</v>
      </c>
      <c r="C3253" s="6">
        <v>2005</v>
      </c>
      <c r="D3253" s="6" t="s">
        <v>7</v>
      </c>
      <c r="E3253" s="6" t="s">
        <v>4</v>
      </c>
      <c r="F3253" s="27">
        <v>0.16563750274069844</v>
      </c>
    </row>
    <row r="3254" spans="2:6" x14ac:dyDescent="0.25">
      <c r="B3254" s="6" t="s">
        <v>33</v>
      </c>
      <c r="C3254" s="6">
        <v>2005</v>
      </c>
      <c r="D3254" s="6" t="s">
        <v>8</v>
      </c>
      <c r="E3254" s="6" t="s">
        <v>4</v>
      </c>
      <c r="F3254" s="27">
        <v>3.4074208345182558E-2</v>
      </c>
    </row>
    <row r="3255" spans="2:6" x14ac:dyDescent="0.25">
      <c r="B3255" s="6" t="s">
        <v>33</v>
      </c>
      <c r="C3255" s="6">
        <v>2005</v>
      </c>
      <c r="D3255" s="6" t="s">
        <v>9</v>
      </c>
      <c r="E3255" s="6" t="s">
        <v>4</v>
      </c>
      <c r="F3255" s="27">
        <v>5.7902003477702114E-2</v>
      </c>
    </row>
    <row r="3256" spans="2:6" x14ac:dyDescent="0.25">
      <c r="B3256" s="6" t="s">
        <v>33</v>
      </c>
      <c r="C3256" s="6">
        <v>2005</v>
      </c>
      <c r="D3256" s="6" t="s">
        <v>10</v>
      </c>
      <c r="E3256" s="6" t="s">
        <v>4</v>
      </c>
      <c r="F3256" s="27">
        <v>3.1696041888726559E-2</v>
      </c>
    </row>
    <row r="3257" spans="2:6" x14ac:dyDescent="0.25">
      <c r="B3257" s="6" t="s">
        <v>33</v>
      </c>
      <c r="C3257" s="6">
        <v>2005</v>
      </c>
      <c r="D3257" s="6" t="s">
        <v>11</v>
      </c>
      <c r="E3257" s="6" t="s">
        <v>4</v>
      </c>
      <c r="F3257" s="27">
        <v>6.5085889690415039E-2</v>
      </c>
    </row>
    <row r="3258" spans="2:6" x14ac:dyDescent="0.25">
      <c r="B3258" s="6" t="s">
        <v>33</v>
      </c>
      <c r="C3258" s="6">
        <v>2005</v>
      </c>
      <c r="D3258" s="6" t="s">
        <v>12</v>
      </c>
      <c r="E3258" s="6" t="s">
        <v>4</v>
      </c>
      <c r="F3258" s="27">
        <v>7.963764167511489E-3</v>
      </c>
    </row>
    <row r="3259" spans="2:6" x14ac:dyDescent="0.25">
      <c r="B3259" s="6" t="s">
        <v>33</v>
      </c>
      <c r="C3259" s="6">
        <v>2005</v>
      </c>
      <c r="D3259" s="6" t="s">
        <v>13</v>
      </c>
      <c r="E3259" s="6" t="s">
        <v>4</v>
      </c>
      <c r="F3259" s="27">
        <v>2.8548309016192371E-2</v>
      </c>
    </row>
    <row r="3260" spans="2:6" x14ac:dyDescent="0.25">
      <c r="B3260" s="6" t="s">
        <v>33</v>
      </c>
      <c r="C3260" s="6">
        <v>2005</v>
      </c>
      <c r="D3260" s="6" t="s">
        <v>14</v>
      </c>
      <c r="E3260" s="6" t="s">
        <v>4</v>
      </c>
      <c r="F3260" s="27">
        <v>3.1192947341685318E-2</v>
      </c>
    </row>
    <row r="3261" spans="2:6" x14ac:dyDescent="0.25">
      <c r="B3261" s="6" t="s">
        <v>33</v>
      </c>
      <c r="C3261" s="6">
        <v>2005</v>
      </c>
      <c r="D3261" s="6" t="s">
        <v>15</v>
      </c>
      <c r="E3261" s="6" t="s">
        <v>4</v>
      </c>
      <c r="F3261" s="27">
        <v>2.0590514686887412E-2</v>
      </c>
    </row>
    <row r="3262" spans="2:6" x14ac:dyDescent="0.25">
      <c r="B3262" s="6" t="s">
        <v>33</v>
      </c>
      <c r="C3262" s="6">
        <v>2005</v>
      </c>
      <c r="D3262" s="6" t="s">
        <v>16</v>
      </c>
      <c r="E3262" s="6" t="s">
        <v>4</v>
      </c>
      <c r="F3262" s="27">
        <v>7.6360200499729733E-2</v>
      </c>
    </row>
    <row r="3263" spans="2:6" x14ac:dyDescent="0.25">
      <c r="B3263" s="6" t="s">
        <v>33</v>
      </c>
      <c r="C3263" s="6">
        <v>2005</v>
      </c>
      <c r="D3263" s="6" t="s">
        <v>17</v>
      </c>
      <c r="E3263" s="6" t="s">
        <v>4</v>
      </c>
      <c r="F3263" s="27">
        <v>8.9064016203226321E-2</v>
      </c>
    </row>
    <row r="3264" spans="2:6" x14ac:dyDescent="0.25">
      <c r="B3264" s="6" t="s">
        <v>33</v>
      </c>
      <c r="C3264" s="6">
        <v>2005</v>
      </c>
      <c r="D3264" s="6" t="s">
        <v>18</v>
      </c>
      <c r="E3264" s="6" t="s">
        <v>4</v>
      </c>
      <c r="F3264" s="27">
        <v>5.3395861056900154E-2</v>
      </c>
    </row>
    <row r="3265" spans="2:6" x14ac:dyDescent="0.25">
      <c r="B3265" s="6" t="s">
        <v>33</v>
      </c>
      <c r="C3265" s="6">
        <v>2005</v>
      </c>
      <c r="D3265" s="6" t="s">
        <v>19</v>
      </c>
      <c r="E3265" s="6" t="s">
        <v>4</v>
      </c>
      <c r="F3265" s="27">
        <v>0.10898970799893194</v>
      </c>
    </row>
    <row r="3266" spans="2:6" x14ac:dyDescent="0.25">
      <c r="B3266" s="6" t="s">
        <v>33</v>
      </c>
      <c r="C3266" s="6">
        <v>2005</v>
      </c>
      <c r="D3266" s="6" t="s">
        <v>20</v>
      </c>
      <c r="E3266" s="6" t="s">
        <v>4</v>
      </c>
      <c r="F3266" s="27">
        <v>3.0650234777455286E-2</v>
      </c>
    </row>
    <row r="3267" spans="2:6" x14ac:dyDescent="0.25">
      <c r="B3267" s="6" t="s">
        <v>33</v>
      </c>
      <c r="C3267" s="6">
        <v>2005</v>
      </c>
      <c r="D3267" s="6" t="s">
        <v>21</v>
      </c>
      <c r="E3267" s="6" t="s">
        <v>4</v>
      </c>
      <c r="F3267" s="27">
        <v>9.7216101630525631E-3</v>
      </c>
    </row>
    <row r="3268" spans="2:6" x14ac:dyDescent="0.25">
      <c r="B3268" s="6" t="s">
        <v>33</v>
      </c>
      <c r="C3268" s="6">
        <v>2005</v>
      </c>
      <c r="D3268" s="6" t="s">
        <v>22</v>
      </c>
      <c r="E3268" s="6" t="s">
        <v>4</v>
      </c>
      <c r="F3268" s="27">
        <v>1.4741701382180358E-2</v>
      </c>
    </row>
    <row r="3269" spans="2:6" x14ac:dyDescent="0.25">
      <c r="B3269" s="6" t="s">
        <v>33</v>
      </c>
      <c r="C3269" s="6">
        <v>2005</v>
      </c>
      <c r="D3269" s="6" t="s">
        <v>23</v>
      </c>
      <c r="E3269" s="6" t="s">
        <v>4</v>
      </c>
      <c r="F3269" s="27">
        <v>5.2100406166083067E-4</v>
      </c>
    </row>
    <row r="3270" spans="2:6" x14ac:dyDescent="0.25">
      <c r="B3270" s="6" t="s">
        <v>33</v>
      </c>
      <c r="C3270" s="6">
        <v>2005</v>
      </c>
      <c r="D3270" s="6" t="s">
        <v>24</v>
      </c>
      <c r="E3270" s="6" t="s">
        <v>4</v>
      </c>
      <c r="F3270" s="27">
        <v>3.1488182976626457E-2</v>
      </c>
    </row>
    <row r="3271" spans="2:6" x14ac:dyDescent="0.25">
      <c r="B3271" s="6" t="s">
        <v>33</v>
      </c>
      <c r="C3271" s="6">
        <v>2005</v>
      </c>
      <c r="D3271" s="6" t="s">
        <v>25</v>
      </c>
      <c r="E3271" s="6" t="s">
        <v>4</v>
      </c>
      <c r="F3271" s="27">
        <v>7.9940475285955256E-2</v>
      </c>
    </row>
    <row r="3272" spans="2:6" x14ac:dyDescent="0.25">
      <c r="B3272" s="6" t="s">
        <v>33</v>
      </c>
      <c r="C3272" s="6">
        <v>2005</v>
      </c>
      <c r="D3272" s="6" t="s">
        <v>26</v>
      </c>
      <c r="E3272" s="6" t="s">
        <v>4</v>
      </c>
      <c r="F3272" s="27">
        <v>2.8919524410125713E-2</v>
      </c>
    </row>
    <row r="3273" spans="2:6" x14ac:dyDescent="0.25">
      <c r="B3273" s="6" t="s">
        <v>33</v>
      </c>
      <c r="C3273" s="6">
        <v>2005</v>
      </c>
      <c r="D3273" s="6" t="s">
        <v>27</v>
      </c>
      <c r="E3273" s="6" t="s">
        <v>4</v>
      </c>
      <c r="F3273" s="27">
        <v>3.1260243699649844E-4</v>
      </c>
    </row>
    <row r="3274" spans="2:6" x14ac:dyDescent="0.25">
      <c r="B3274" s="6" t="s">
        <v>33</v>
      </c>
      <c r="C3274" s="6">
        <v>2005</v>
      </c>
      <c r="D3274" s="6" t="s">
        <v>28</v>
      </c>
      <c r="E3274" s="6" t="s">
        <v>4</v>
      </c>
      <c r="F3274" s="27">
        <v>1.4752012920900729E-2</v>
      </c>
    </row>
    <row r="3275" spans="2:6" x14ac:dyDescent="0.25">
      <c r="B3275" s="6" t="s">
        <v>33</v>
      </c>
      <c r="C3275" s="6">
        <v>2005</v>
      </c>
      <c r="D3275" s="6" t="s">
        <v>29</v>
      </c>
      <c r="E3275" s="6" t="s">
        <v>4</v>
      </c>
      <c r="F3275" s="27">
        <v>1.7909514619591056E-3</v>
      </c>
    </row>
    <row r="3276" spans="2:6" x14ac:dyDescent="0.25">
      <c r="B3276" s="6" t="s">
        <v>33</v>
      </c>
      <c r="C3276" s="6">
        <v>2005</v>
      </c>
      <c r="D3276" s="6" t="s">
        <v>30</v>
      </c>
      <c r="E3276" s="6" t="s">
        <v>4</v>
      </c>
      <c r="F3276" s="27">
        <v>1.2319575208021725E-3</v>
      </c>
    </row>
    <row r="3277" spans="2:6" x14ac:dyDescent="0.25">
      <c r="B3277" s="6" t="s">
        <v>33</v>
      </c>
      <c r="C3277" s="6">
        <v>2005</v>
      </c>
      <c r="D3277" s="6" t="s">
        <v>31</v>
      </c>
      <c r="E3277" s="6" t="s">
        <v>4</v>
      </c>
      <c r="F3277" s="27">
        <v>6.9483489598370996E-3</v>
      </c>
    </row>
    <row r="3278" spans="2:6" x14ac:dyDescent="0.25">
      <c r="B3278" s="6" t="s">
        <v>33</v>
      </c>
      <c r="C3278" s="6">
        <v>2005</v>
      </c>
      <c r="D3278" s="6" t="s">
        <v>32</v>
      </c>
      <c r="E3278" s="6" t="s">
        <v>4</v>
      </c>
      <c r="F3278" s="27">
        <v>8.4804265286584791E-3</v>
      </c>
    </row>
    <row r="3279" spans="2:6" x14ac:dyDescent="0.25">
      <c r="B3279" s="6" t="s">
        <v>33</v>
      </c>
      <c r="C3279" s="6">
        <v>2004</v>
      </c>
      <c r="D3279" s="6" t="s">
        <v>7</v>
      </c>
      <c r="E3279" s="6" t="s">
        <v>3</v>
      </c>
      <c r="F3279" s="27">
        <v>0.10833089963951067</v>
      </c>
    </row>
    <row r="3280" spans="2:6" x14ac:dyDescent="0.25">
      <c r="B3280" s="6" t="s">
        <v>33</v>
      </c>
      <c r="C3280" s="6">
        <v>2004</v>
      </c>
      <c r="D3280" s="6" t="s">
        <v>8</v>
      </c>
      <c r="E3280" s="6" t="s">
        <v>3</v>
      </c>
      <c r="F3280" s="27">
        <v>5.2621252174562178E-2</v>
      </c>
    </row>
    <row r="3281" spans="2:6" x14ac:dyDescent="0.25">
      <c r="B3281" s="6" t="s">
        <v>33</v>
      </c>
      <c r="C3281" s="6">
        <v>2004</v>
      </c>
      <c r="D3281" s="6" t="s">
        <v>9</v>
      </c>
      <c r="E3281" s="6" t="s">
        <v>3</v>
      </c>
      <c r="F3281" s="27">
        <v>8.8979376903766449E-2</v>
      </c>
    </row>
    <row r="3282" spans="2:6" x14ac:dyDescent="0.25">
      <c r="B3282" s="6" t="s">
        <v>33</v>
      </c>
      <c r="C3282" s="6">
        <v>2004</v>
      </c>
      <c r="D3282" s="6" t="s">
        <v>10</v>
      </c>
      <c r="E3282" s="6" t="s">
        <v>3</v>
      </c>
      <c r="F3282" s="27">
        <v>7.566089288569508E-2</v>
      </c>
    </row>
    <row r="3283" spans="2:6" x14ac:dyDescent="0.25">
      <c r="B3283" s="6" t="s">
        <v>33</v>
      </c>
      <c r="C3283" s="6">
        <v>2004</v>
      </c>
      <c r="D3283" s="6" t="s">
        <v>11</v>
      </c>
      <c r="E3283" s="6" t="s">
        <v>3</v>
      </c>
      <c r="F3283" s="27">
        <v>5.0089706206499301E-2</v>
      </c>
    </row>
    <row r="3284" spans="2:6" x14ac:dyDescent="0.25">
      <c r="B3284" s="6" t="s">
        <v>33</v>
      </c>
      <c r="C3284" s="6">
        <v>2004</v>
      </c>
      <c r="D3284" s="6" t="s">
        <v>12</v>
      </c>
      <c r="E3284" s="6" t="s">
        <v>3</v>
      </c>
      <c r="F3284" s="27">
        <v>8.4838818853989976E-3</v>
      </c>
    </row>
    <row r="3285" spans="2:6" x14ac:dyDescent="0.25">
      <c r="B3285" s="6" t="s">
        <v>33</v>
      </c>
      <c r="C3285" s="6">
        <v>2004</v>
      </c>
      <c r="D3285" s="6" t="s">
        <v>13</v>
      </c>
      <c r="E3285" s="6" t="s">
        <v>3</v>
      </c>
      <c r="F3285" s="27">
        <v>2.9235093814483429E-2</v>
      </c>
    </row>
    <row r="3286" spans="2:6" x14ac:dyDescent="0.25">
      <c r="B3286" s="6" t="s">
        <v>33</v>
      </c>
      <c r="C3286" s="6">
        <v>2004</v>
      </c>
      <c r="D3286" s="6" t="s">
        <v>14</v>
      </c>
      <c r="E3286" s="6" t="s">
        <v>3</v>
      </c>
      <c r="F3286" s="27">
        <v>1.7077216943754688E-2</v>
      </c>
    </row>
    <row r="3287" spans="2:6" x14ac:dyDescent="0.25">
      <c r="B3287" s="6" t="s">
        <v>33</v>
      </c>
      <c r="C3287" s="6">
        <v>2004</v>
      </c>
      <c r="D3287" s="6" t="s">
        <v>15</v>
      </c>
      <c r="E3287" s="6" t="s">
        <v>3</v>
      </c>
      <c r="F3287" s="27">
        <v>1.9951749813248675E-2</v>
      </c>
    </row>
    <row r="3288" spans="2:6" x14ac:dyDescent="0.25">
      <c r="B3288" s="6" t="s">
        <v>33</v>
      </c>
      <c r="C3288" s="6">
        <v>2004</v>
      </c>
      <c r="D3288" s="6" t="s">
        <v>16</v>
      </c>
      <c r="E3288" s="6" t="s">
        <v>3</v>
      </c>
      <c r="F3288" s="27">
        <v>0.1668752329662869</v>
      </c>
    </row>
    <row r="3289" spans="2:6" x14ac:dyDescent="0.25">
      <c r="B3289" s="6" t="s">
        <v>33</v>
      </c>
      <c r="C3289" s="6">
        <v>2004</v>
      </c>
      <c r="D3289" s="6" t="s">
        <v>17</v>
      </c>
      <c r="E3289" s="6" t="s">
        <v>3</v>
      </c>
      <c r="F3289" s="27">
        <v>3.9884837103919484E-2</v>
      </c>
    </row>
    <row r="3290" spans="2:6" x14ac:dyDescent="0.25">
      <c r="B3290" s="6" t="s">
        <v>33</v>
      </c>
      <c r="C3290" s="6">
        <v>2004</v>
      </c>
      <c r="D3290" s="6" t="s">
        <v>18</v>
      </c>
      <c r="E3290" s="6" t="s">
        <v>3</v>
      </c>
      <c r="F3290" s="27">
        <v>3.7731081119932938E-2</v>
      </c>
    </row>
    <row r="3291" spans="2:6" x14ac:dyDescent="0.25">
      <c r="B3291" s="6" t="s">
        <v>33</v>
      </c>
      <c r="C3291" s="6">
        <v>2004</v>
      </c>
      <c r="D3291" s="6" t="s">
        <v>19</v>
      </c>
      <c r="E3291" s="6" t="s">
        <v>3</v>
      </c>
      <c r="F3291" s="27">
        <v>6.6403777294569755E-2</v>
      </c>
    </row>
    <row r="3292" spans="2:6" x14ac:dyDescent="0.25">
      <c r="B3292" s="6" t="s">
        <v>33</v>
      </c>
      <c r="C3292" s="6">
        <v>2004</v>
      </c>
      <c r="D3292" s="6" t="s">
        <v>20</v>
      </c>
      <c r="E3292" s="6" t="s">
        <v>3</v>
      </c>
      <c r="F3292" s="27">
        <v>3.6138713990788787E-2</v>
      </c>
    </row>
    <row r="3293" spans="2:6" x14ac:dyDescent="0.25">
      <c r="B3293" s="6" t="s">
        <v>33</v>
      </c>
      <c r="C3293" s="6">
        <v>2004</v>
      </c>
      <c r="D3293" s="6" t="s">
        <v>21</v>
      </c>
      <c r="E3293" s="6" t="s">
        <v>3</v>
      </c>
      <c r="F3293" s="27">
        <v>1.0563996564078276E-2</v>
      </c>
    </row>
    <row r="3294" spans="2:6" x14ac:dyDescent="0.25">
      <c r="B3294" s="6" t="s">
        <v>33</v>
      </c>
      <c r="C3294" s="6">
        <v>2004</v>
      </c>
      <c r="D3294" s="6" t="s">
        <v>22</v>
      </c>
      <c r="E3294" s="6" t="s">
        <v>3</v>
      </c>
      <c r="F3294" s="27">
        <v>1.5322435428932862E-2</v>
      </c>
    </row>
    <row r="3295" spans="2:6" x14ac:dyDescent="0.25">
      <c r="B3295" s="6" t="s">
        <v>33</v>
      </c>
      <c r="C3295" s="6">
        <v>2004</v>
      </c>
      <c r="D3295" s="6" t="s">
        <v>23</v>
      </c>
      <c r="E3295" s="6" t="s">
        <v>3</v>
      </c>
      <c r="F3295" s="27">
        <v>2.4341982151566922E-3</v>
      </c>
    </row>
    <row r="3296" spans="2:6" x14ac:dyDescent="0.25">
      <c r="B3296" s="6" t="s">
        <v>33</v>
      </c>
      <c r="C3296" s="6">
        <v>2004</v>
      </c>
      <c r="D3296" s="6" t="s">
        <v>24</v>
      </c>
      <c r="E3296" s="6" t="s">
        <v>3</v>
      </c>
      <c r="F3296" s="27">
        <v>4.4454128780484853E-2</v>
      </c>
    </row>
    <row r="3297" spans="2:6" x14ac:dyDescent="0.25">
      <c r="B3297" s="6" t="s">
        <v>33</v>
      </c>
      <c r="C3297" s="6">
        <v>2004</v>
      </c>
      <c r="D3297" s="6" t="s">
        <v>25</v>
      </c>
      <c r="E3297" s="6" t="s">
        <v>3</v>
      </c>
      <c r="F3297" s="27">
        <v>3.980615187359117E-2</v>
      </c>
    </row>
    <row r="3298" spans="2:6" x14ac:dyDescent="0.25">
      <c r="B3298" s="6" t="s">
        <v>33</v>
      </c>
      <c r="C3298" s="6">
        <v>2004</v>
      </c>
      <c r="D3298" s="6" t="s">
        <v>26</v>
      </c>
      <c r="E3298" s="6" t="s">
        <v>3</v>
      </c>
      <c r="F3298" s="27">
        <v>4.5659122468012688E-2</v>
      </c>
    </row>
    <row r="3299" spans="2:6" x14ac:dyDescent="0.25">
      <c r="B3299" s="6" t="s">
        <v>33</v>
      </c>
      <c r="C3299" s="6">
        <v>2004</v>
      </c>
      <c r="D3299" s="6" t="s">
        <v>27</v>
      </c>
      <c r="E3299" s="6" t="s">
        <v>3</v>
      </c>
      <c r="F3299" s="27">
        <v>9.7196435155552121E-4</v>
      </c>
    </row>
    <row r="3300" spans="2:6" x14ac:dyDescent="0.25">
      <c r="B3300" s="6" t="s">
        <v>33</v>
      </c>
      <c r="C3300" s="6">
        <v>2004</v>
      </c>
      <c r="D3300" s="6" t="s">
        <v>28</v>
      </c>
      <c r="E3300" s="6" t="s">
        <v>3</v>
      </c>
      <c r="F3300" s="27">
        <v>5.9084537696530237E-3</v>
      </c>
    </row>
    <row r="3301" spans="2:6" x14ac:dyDescent="0.25">
      <c r="B3301" s="6" t="s">
        <v>33</v>
      </c>
      <c r="C3301" s="6">
        <v>2004</v>
      </c>
      <c r="D3301" s="6" t="s">
        <v>29</v>
      </c>
      <c r="E3301" s="6" t="s">
        <v>3</v>
      </c>
      <c r="F3301" s="27">
        <v>1.7916526067256706E-2</v>
      </c>
    </row>
    <row r="3302" spans="2:6" x14ac:dyDescent="0.25">
      <c r="B3302" s="6" t="s">
        <v>33</v>
      </c>
      <c r="C3302" s="6">
        <v>2004</v>
      </c>
      <c r="D3302" s="6" t="s">
        <v>30</v>
      </c>
      <c r="E3302" s="6" t="s">
        <v>3</v>
      </c>
      <c r="F3302" s="27">
        <v>3.6245645201234953E-3</v>
      </c>
    </row>
    <row r="3303" spans="2:6" x14ac:dyDescent="0.25">
      <c r="B3303" s="6" t="s">
        <v>33</v>
      </c>
      <c r="C3303" s="6">
        <v>2004</v>
      </c>
      <c r="D3303" s="6" t="s">
        <v>31</v>
      </c>
      <c r="E3303" s="6" t="s">
        <v>3</v>
      </c>
      <c r="F3303" s="27">
        <v>2.7615489490225632E-3</v>
      </c>
    </row>
    <row r="3304" spans="2:6" x14ac:dyDescent="0.25">
      <c r="B3304" s="6" t="s">
        <v>33</v>
      </c>
      <c r="C3304" s="6">
        <v>2004</v>
      </c>
      <c r="D3304" s="6" t="s">
        <v>32</v>
      </c>
      <c r="E3304" s="6" t="s">
        <v>3</v>
      </c>
      <c r="F3304" s="27">
        <v>1.3113196269714812E-2</v>
      </c>
    </row>
    <row r="3305" spans="2:6" x14ac:dyDescent="0.25">
      <c r="B3305" s="6" t="s">
        <v>33</v>
      </c>
      <c r="C3305" s="6">
        <v>2004</v>
      </c>
      <c r="D3305" s="6" t="s">
        <v>7</v>
      </c>
      <c r="E3305" s="6" t="s">
        <v>4</v>
      </c>
      <c r="F3305" s="27">
        <v>0.16267268283101635</v>
      </c>
    </row>
    <row r="3306" spans="2:6" x14ac:dyDescent="0.25">
      <c r="B3306" s="6" t="s">
        <v>33</v>
      </c>
      <c r="C3306" s="6">
        <v>2004</v>
      </c>
      <c r="D3306" s="6" t="s">
        <v>8</v>
      </c>
      <c r="E3306" s="6" t="s">
        <v>4</v>
      </c>
      <c r="F3306" s="27">
        <v>3.458785273128042E-2</v>
      </c>
    </row>
    <row r="3307" spans="2:6" x14ac:dyDescent="0.25">
      <c r="B3307" s="6" t="s">
        <v>33</v>
      </c>
      <c r="C3307" s="6">
        <v>2004</v>
      </c>
      <c r="D3307" s="6" t="s">
        <v>9</v>
      </c>
      <c r="E3307" s="6" t="s">
        <v>4</v>
      </c>
      <c r="F3307" s="27">
        <v>5.928940878636433E-2</v>
      </c>
    </row>
    <row r="3308" spans="2:6" x14ac:dyDescent="0.25">
      <c r="B3308" s="6" t="s">
        <v>33</v>
      </c>
      <c r="C3308" s="6">
        <v>2004</v>
      </c>
      <c r="D3308" s="6" t="s">
        <v>10</v>
      </c>
      <c r="E3308" s="6" t="s">
        <v>4</v>
      </c>
      <c r="F3308" s="27">
        <v>3.2191571550162591E-2</v>
      </c>
    </row>
    <row r="3309" spans="2:6" x14ac:dyDescent="0.25">
      <c r="B3309" s="6" t="s">
        <v>33</v>
      </c>
      <c r="C3309" s="6">
        <v>2004</v>
      </c>
      <c r="D3309" s="6" t="s">
        <v>11</v>
      </c>
      <c r="E3309" s="6" t="s">
        <v>4</v>
      </c>
      <c r="F3309" s="27">
        <v>6.5671853516946377E-2</v>
      </c>
    </row>
    <row r="3310" spans="2:6" x14ac:dyDescent="0.25">
      <c r="B3310" s="6" t="s">
        <v>33</v>
      </c>
      <c r="C3310" s="6">
        <v>2004</v>
      </c>
      <c r="D3310" s="6" t="s">
        <v>12</v>
      </c>
      <c r="E3310" s="6" t="s">
        <v>4</v>
      </c>
      <c r="F3310" s="27">
        <v>7.9374086117718953E-3</v>
      </c>
    </row>
    <row r="3311" spans="2:6" x14ac:dyDescent="0.25">
      <c r="B3311" s="6" t="s">
        <v>33</v>
      </c>
      <c r="C3311" s="6">
        <v>2004</v>
      </c>
      <c r="D3311" s="6" t="s">
        <v>13</v>
      </c>
      <c r="E3311" s="6" t="s">
        <v>4</v>
      </c>
      <c r="F3311" s="27">
        <v>2.740282839745968E-2</v>
      </c>
    </row>
    <row r="3312" spans="2:6" x14ac:dyDescent="0.25">
      <c r="B3312" s="6" t="s">
        <v>33</v>
      </c>
      <c r="C3312" s="6">
        <v>2004</v>
      </c>
      <c r="D3312" s="6" t="s">
        <v>14</v>
      </c>
      <c r="E3312" s="6" t="s">
        <v>4</v>
      </c>
      <c r="F3312" s="27">
        <v>3.165088060059798E-2</v>
      </c>
    </row>
    <row r="3313" spans="2:6" x14ac:dyDescent="0.25">
      <c r="B3313" s="6" t="s">
        <v>33</v>
      </c>
      <c r="C3313" s="6">
        <v>2004</v>
      </c>
      <c r="D3313" s="6" t="s">
        <v>15</v>
      </c>
      <c r="E3313" s="6" t="s">
        <v>4</v>
      </c>
      <c r="F3313" s="27">
        <v>2.0181794373758756E-2</v>
      </c>
    </row>
    <row r="3314" spans="2:6" x14ac:dyDescent="0.25">
      <c r="B3314" s="6" t="s">
        <v>33</v>
      </c>
      <c r="C3314" s="6">
        <v>2004</v>
      </c>
      <c r="D3314" s="6" t="s">
        <v>16</v>
      </c>
      <c r="E3314" s="6" t="s">
        <v>4</v>
      </c>
      <c r="F3314" s="27">
        <v>7.7845311101896505E-2</v>
      </c>
    </row>
    <row r="3315" spans="2:6" x14ac:dyDescent="0.25">
      <c r="B3315" s="6" t="s">
        <v>33</v>
      </c>
      <c r="C3315" s="6">
        <v>2004</v>
      </c>
      <c r="D3315" s="6" t="s">
        <v>17</v>
      </c>
      <c r="E3315" s="6" t="s">
        <v>4</v>
      </c>
      <c r="F3315" s="27">
        <v>9.0702407193208351E-2</v>
      </c>
    </row>
    <row r="3316" spans="2:6" x14ac:dyDescent="0.25">
      <c r="B3316" s="6" t="s">
        <v>33</v>
      </c>
      <c r="C3316" s="6">
        <v>2004</v>
      </c>
      <c r="D3316" s="6" t="s">
        <v>18</v>
      </c>
      <c r="E3316" s="6" t="s">
        <v>4</v>
      </c>
      <c r="F3316" s="27">
        <v>5.2127299709740074E-2</v>
      </c>
    </row>
    <row r="3317" spans="2:6" x14ac:dyDescent="0.25">
      <c r="B3317" s="6" t="s">
        <v>33</v>
      </c>
      <c r="C3317" s="6">
        <v>2004</v>
      </c>
      <c r="D3317" s="6" t="s">
        <v>19</v>
      </c>
      <c r="E3317" s="6" t="s">
        <v>4</v>
      </c>
      <c r="F3317" s="27">
        <v>0.10840826258702342</v>
      </c>
    </row>
    <row r="3318" spans="2:6" x14ac:dyDescent="0.25">
      <c r="B3318" s="6" t="s">
        <v>33</v>
      </c>
      <c r="C3318" s="6">
        <v>2004</v>
      </c>
      <c r="D3318" s="6" t="s">
        <v>20</v>
      </c>
      <c r="E3318" s="6" t="s">
        <v>4</v>
      </c>
      <c r="F3318" s="27">
        <v>2.8790838261932301E-2</v>
      </c>
    </row>
    <row r="3319" spans="2:6" x14ac:dyDescent="0.25">
      <c r="B3319" s="6" t="s">
        <v>33</v>
      </c>
      <c r="C3319" s="6">
        <v>2004</v>
      </c>
      <c r="D3319" s="6" t="s">
        <v>21</v>
      </c>
      <c r="E3319" s="6" t="s">
        <v>4</v>
      </c>
      <c r="F3319" s="27">
        <v>1.0039065057506383E-2</v>
      </c>
    </row>
    <row r="3320" spans="2:6" x14ac:dyDescent="0.25">
      <c r="B3320" s="6" t="s">
        <v>33</v>
      </c>
      <c r="C3320" s="6">
        <v>2004</v>
      </c>
      <c r="D3320" s="6" t="s">
        <v>22</v>
      </c>
      <c r="E3320" s="6" t="s">
        <v>4</v>
      </c>
      <c r="F3320" s="27">
        <v>1.4852360271491238E-2</v>
      </c>
    </row>
    <row r="3321" spans="2:6" x14ac:dyDescent="0.25">
      <c r="B3321" s="6" t="s">
        <v>33</v>
      </c>
      <c r="C3321" s="6">
        <v>2004</v>
      </c>
      <c r="D3321" s="6" t="s">
        <v>23</v>
      </c>
      <c r="E3321" s="6" t="s">
        <v>4</v>
      </c>
      <c r="F3321" s="27">
        <v>5.3796294275550507E-4</v>
      </c>
    </row>
    <row r="3322" spans="2:6" x14ac:dyDescent="0.25">
      <c r="B3322" s="6" t="s">
        <v>33</v>
      </c>
      <c r="C3322" s="6">
        <v>2004</v>
      </c>
      <c r="D3322" s="6" t="s">
        <v>24</v>
      </c>
      <c r="E3322" s="6" t="s">
        <v>4</v>
      </c>
      <c r="F3322" s="27">
        <v>3.1767639292027673E-2</v>
      </c>
    </row>
    <row r="3323" spans="2:6" x14ac:dyDescent="0.25">
      <c r="B3323" s="6" t="s">
        <v>33</v>
      </c>
      <c r="C3323" s="6">
        <v>2004</v>
      </c>
      <c r="D3323" s="6" t="s">
        <v>25</v>
      </c>
      <c r="E3323" s="6" t="s">
        <v>4</v>
      </c>
      <c r="F3323" s="27">
        <v>8.0366534994871341E-2</v>
      </c>
    </row>
    <row r="3324" spans="2:6" x14ac:dyDescent="0.25">
      <c r="B3324" s="6" t="s">
        <v>33</v>
      </c>
      <c r="C3324" s="6">
        <v>2004</v>
      </c>
      <c r="D3324" s="6" t="s">
        <v>26</v>
      </c>
      <c r="E3324" s="6" t="s">
        <v>4</v>
      </c>
      <c r="F3324" s="27">
        <v>3.0561860282403264E-2</v>
      </c>
    </row>
    <row r="3325" spans="2:6" x14ac:dyDescent="0.25">
      <c r="B3325" s="6" t="s">
        <v>33</v>
      </c>
      <c r="C3325" s="6">
        <v>2004</v>
      </c>
      <c r="D3325" s="6" t="s">
        <v>27</v>
      </c>
      <c r="E3325" s="6" t="s">
        <v>4</v>
      </c>
      <c r="F3325" s="27">
        <v>2.8916872176512951E-4</v>
      </c>
    </row>
    <row r="3326" spans="2:6" x14ac:dyDescent="0.25">
      <c r="B3326" s="6" t="s">
        <v>33</v>
      </c>
      <c r="C3326" s="6">
        <v>2004</v>
      </c>
      <c r="D3326" s="6" t="s">
        <v>28</v>
      </c>
      <c r="E3326" s="6" t="s">
        <v>4</v>
      </c>
      <c r="F3326" s="27">
        <v>1.4350407018615919E-2</v>
      </c>
    </row>
    <row r="3327" spans="2:6" x14ac:dyDescent="0.25">
      <c r="B3327" s="6" t="s">
        <v>33</v>
      </c>
      <c r="C3327" s="6">
        <v>2004</v>
      </c>
      <c r="D3327" s="6" t="s">
        <v>29</v>
      </c>
      <c r="E3327" s="6" t="s">
        <v>4</v>
      </c>
      <c r="F3327" s="27">
        <v>1.9521616725955348E-3</v>
      </c>
    </row>
    <row r="3328" spans="2:6" x14ac:dyDescent="0.25">
      <c r="B3328" s="6" t="s">
        <v>33</v>
      </c>
      <c r="C3328" s="6">
        <v>2004</v>
      </c>
      <c r="D3328" s="6" t="s">
        <v>30</v>
      </c>
      <c r="E3328" s="6" t="s">
        <v>4</v>
      </c>
      <c r="F3328" s="27">
        <v>1.180681346980642E-3</v>
      </c>
    </row>
    <row r="3329" spans="2:6" x14ac:dyDescent="0.25">
      <c r="B3329" s="6" t="s">
        <v>33</v>
      </c>
      <c r="C3329" s="6">
        <v>2004</v>
      </c>
      <c r="D3329" s="6" t="s">
        <v>31</v>
      </c>
      <c r="E3329" s="6" t="s">
        <v>4</v>
      </c>
      <c r="F3329" s="27">
        <v>6.6912551013727332E-3</v>
      </c>
    </row>
    <row r="3330" spans="2:6" x14ac:dyDescent="0.25">
      <c r="B3330" s="6" t="s">
        <v>33</v>
      </c>
      <c r="C3330" s="6">
        <v>2004</v>
      </c>
      <c r="D3330" s="6" t="s">
        <v>32</v>
      </c>
      <c r="E3330" s="6" t="s">
        <v>4</v>
      </c>
      <c r="F3330" s="27">
        <v>7.9505030444555983E-3</v>
      </c>
    </row>
    <row r="3331" spans="2:6" x14ac:dyDescent="0.25">
      <c r="B3331" s="6" t="s">
        <v>33</v>
      </c>
      <c r="C3331" s="6">
        <v>2003</v>
      </c>
      <c r="D3331" s="6" t="s">
        <v>7</v>
      </c>
      <c r="E3331" s="6" t="s">
        <v>3</v>
      </c>
      <c r="F3331" s="27">
        <v>0.10566791012062736</v>
      </c>
    </row>
    <row r="3332" spans="2:6" x14ac:dyDescent="0.25">
      <c r="B3332" s="6" t="s">
        <v>33</v>
      </c>
      <c r="C3332" s="6">
        <v>2003</v>
      </c>
      <c r="D3332" s="6" t="s">
        <v>8</v>
      </c>
      <c r="E3332" s="6" t="s">
        <v>3</v>
      </c>
      <c r="F3332" s="27">
        <v>5.2347198833204024E-2</v>
      </c>
    </row>
    <row r="3333" spans="2:6" x14ac:dyDescent="0.25">
      <c r="B3333" s="6" t="s">
        <v>33</v>
      </c>
      <c r="C3333" s="6">
        <v>2003</v>
      </c>
      <c r="D3333" s="6" t="s">
        <v>9</v>
      </c>
      <c r="E3333" s="6" t="s">
        <v>3</v>
      </c>
      <c r="F3333" s="27">
        <v>8.924235797791176E-2</v>
      </c>
    </row>
    <row r="3334" spans="2:6" x14ac:dyDescent="0.25">
      <c r="B3334" s="6" t="s">
        <v>33</v>
      </c>
      <c r="C3334" s="6">
        <v>2003</v>
      </c>
      <c r="D3334" s="6" t="s">
        <v>10</v>
      </c>
      <c r="E3334" s="6" t="s">
        <v>3</v>
      </c>
      <c r="F3334" s="27">
        <v>7.7951944668410308E-2</v>
      </c>
    </row>
    <row r="3335" spans="2:6" x14ac:dyDescent="0.25">
      <c r="B3335" s="6" t="s">
        <v>33</v>
      </c>
      <c r="C3335" s="6">
        <v>2003</v>
      </c>
      <c r="D3335" s="6" t="s">
        <v>11</v>
      </c>
      <c r="E3335" s="6" t="s">
        <v>3</v>
      </c>
      <c r="F3335" s="27">
        <v>4.7815627586130005E-2</v>
      </c>
    </row>
    <row r="3336" spans="2:6" x14ac:dyDescent="0.25">
      <c r="B3336" s="6" t="s">
        <v>33</v>
      </c>
      <c r="C3336" s="6">
        <v>2003</v>
      </c>
      <c r="D3336" s="6" t="s">
        <v>12</v>
      </c>
      <c r="E3336" s="6" t="s">
        <v>3</v>
      </c>
      <c r="F3336" s="27">
        <v>8.396228184021727E-3</v>
      </c>
    </row>
    <row r="3337" spans="2:6" x14ac:dyDescent="0.25">
      <c r="B3337" s="6" t="s">
        <v>33</v>
      </c>
      <c r="C3337" s="6">
        <v>2003</v>
      </c>
      <c r="D3337" s="6" t="s">
        <v>13</v>
      </c>
      <c r="E3337" s="6" t="s">
        <v>3</v>
      </c>
      <c r="F3337" s="27">
        <v>3.032889112319823E-2</v>
      </c>
    </row>
    <row r="3338" spans="2:6" x14ac:dyDescent="0.25">
      <c r="B3338" s="6" t="s">
        <v>33</v>
      </c>
      <c r="C3338" s="6">
        <v>2003</v>
      </c>
      <c r="D3338" s="6" t="s">
        <v>14</v>
      </c>
      <c r="E3338" s="6" t="s">
        <v>3</v>
      </c>
      <c r="F3338" s="27">
        <v>1.7061046477744774E-2</v>
      </c>
    </row>
    <row r="3339" spans="2:6" x14ac:dyDescent="0.25">
      <c r="B3339" s="6" t="s">
        <v>33</v>
      </c>
      <c r="C3339" s="6">
        <v>2003</v>
      </c>
      <c r="D3339" s="6" t="s">
        <v>15</v>
      </c>
      <c r="E3339" s="6" t="s">
        <v>3</v>
      </c>
      <c r="F3339" s="27">
        <v>1.9265005698671289E-2</v>
      </c>
    </row>
    <row r="3340" spans="2:6" x14ac:dyDescent="0.25">
      <c r="B3340" s="6" t="s">
        <v>33</v>
      </c>
      <c r="C3340" s="6">
        <v>2003</v>
      </c>
      <c r="D3340" s="6" t="s">
        <v>16</v>
      </c>
      <c r="E3340" s="6" t="s">
        <v>3</v>
      </c>
      <c r="F3340" s="27">
        <v>0.16991973209910266</v>
      </c>
    </row>
    <row r="3341" spans="2:6" x14ac:dyDescent="0.25">
      <c r="B3341" s="6" t="s">
        <v>33</v>
      </c>
      <c r="C3341" s="6">
        <v>2003</v>
      </c>
      <c r="D3341" s="6" t="s">
        <v>17</v>
      </c>
      <c r="E3341" s="6" t="s">
        <v>3</v>
      </c>
      <c r="F3341" s="27">
        <v>3.9074793223623568E-2</v>
      </c>
    </row>
    <row r="3342" spans="2:6" x14ac:dyDescent="0.25">
      <c r="B3342" s="6" t="s">
        <v>33</v>
      </c>
      <c r="C3342" s="6">
        <v>2003</v>
      </c>
      <c r="D3342" s="6" t="s">
        <v>18</v>
      </c>
      <c r="E3342" s="6" t="s">
        <v>3</v>
      </c>
      <c r="F3342" s="27">
        <v>3.6106619124528005E-2</v>
      </c>
    </row>
    <row r="3343" spans="2:6" x14ac:dyDescent="0.25">
      <c r="B3343" s="6" t="s">
        <v>33</v>
      </c>
      <c r="C3343" s="6">
        <v>2003</v>
      </c>
      <c r="D3343" s="6" t="s">
        <v>19</v>
      </c>
      <c r="E3343" s="6" t="s">
        <v>3</v>
      </c>
      <c r="F3343" s="27">
        <v>6.6964582086458654E-2</v>
      </c>
    </row>
    <row r="3344" spans="2:6" x14ac:dyDescent="0.25">
      <c r="B3344" s="6" t="s">
        <v>33</v>
      </c>
      <c r="C3344" s="6">
        <v>2003</v>
      </c>
      <c r="D3344" s="6" t="s">
        <v>20</v>
      </c>
      <c r="E3344" s="6" t="s">
        <v>3</v>
      </c>
      <c r="F3344" s="27">
        <v>3.5861340609253591E-2</v>
      </c>
    </row>
    <row r="3345" spans="2:6" x14ac:dyDescent="0.25">
      <c r="B3345" s="6" t="s">
        <v>33</v>
      </c>
      <c r="C3345" s="6">
        <v>2003</v>
      </c>
      <c r="D3345" s="6" t="s">
        <v>21</v>
      </c>
      <c r="E3345" s="6" t="s">
        <v>3</v>
      </c>
      <c r="F3345" s="27">
        <v>9.7893493379253797E-3</v>
      </c>
    </row>
    <row r="3346" spans="2:6" x14ac:dyDescent="0.25">
      <c r="B3346" s="6" t="s">
        <v>33</v>
      </c>
      <c r="C3346" s="6">
        <v>2003</v>
      </c>
      <c r="D3346" s="6" t="s">
        <v>22</v>
      </c>
      <c r="E3346" s="6" t="s">
        <v>3</v>
      </c>
      <c r="F3346" s="27">
        <v>1.5287844979924156E-2</v>
      </c>
    </row>
    <row r="3347" spans="2:6" x14ac:dyDescent="0.25">
      <c r="B3347" s="6" t="s">
        <v>33</v>
      </c>
      <c r="C3347" s="6">
        <v>2003</v>
      </c>
      <c r="D3347" s="6" t="s">
        <v>23</v>
      </c>
      <c r="E3347" s="6" t="s">
        <v>3</v>
      </c>
      <c r="F3347" s="27">
        <v>2.488259318176405E-3</v>
      </c>
    </row>
    <row r="3348" spans="2:6" x14ac:dyDescent="0.25">
      <c r="B3348" s="6" t="s">
        <v>33</v>
      </c>
      <c r="C3348" s="6">
        <v>2003</v>
      </c>
      <c r="D3348" s="6" t="s">
        <v>24</v>
      </c>
      <c r="E3348" s="6" t="s">
        <v>3</v>
      </c>
      <c r="F3348" s="27">
        <v>4.3898266174825812E-2</v>
      </c>
    </row>
    <row r="3349" spans="2:6" x14ac:dyDescent="0.25">
      <c r="B3349" s="6" t="s">
        <v>33</v>
      </c>
      <c r="C3349" s="6">
        <v>2003</v>
      </c>
      <c r="D3349" s="6" t="s">
        <v>25</v>
      </c>
      <c r="E3349" s="6" t="s">
        <v>3</v>
      </c>
      <c r="F3349" s="27">
        <v>4.1387708809806273E-2</v>
      </c>
    </row>
    <row r="3350" spans="2:6" x14ac:dyDescent="0.25">
      <c r="B3350" s="6" t="s">
        <v>33</v>
      </c>
      <c r="C3350" s="6">
        <v>2003</v>
      </c>
      <c r="D3350" s="6" t="s">
        <v>26</v>
      </c>
      <c r="E3350" s="6" t="s">
        <v>3</v>
      </c>
      <c r="F3350" s="27">
        <v>4.7039250136955618E-2</v>
      </c>
    </row>
    <row r="3351" spans="2:6" x14ac:dyDescent="0.25">
      <c r="B3351" s="6" t="s">
        <v>33</v>
      </c>
      <c r="C3351" s="6">
        <v>2003</v>
      </c>
      <c r="D3351" s="6" t="s">
        <v>27</v>
      </c>
      <c r="E3351" s="6" t="s">
        <v>3</v>
      </c>
      <c r="F3351" s="27">
        <v>9.203012060709473E-4</v>
      </c>
    </row>
    <row r="3352" spans="2:6" x14ac:dyDescent="0.25">
      <c r="B3352" s="6" t="s">
        <v>33</v>
      </c>
      <c r="C3352" s="6">
        <v>2003</v>
      </c>
      <c r="D3352" s="6" t="s">
        <v>28</v>
      </c>
      <c r="E3352" s="6" t="s">
        <v>3</v>
      </c>
      <c r="F3352" s="27">
        <v>5.8659066411185104E-3</v>
      </c>
    </row>
    <row r="3353" spans="2:6" x14ac:dyDescent="0.25">
      <c r="B3353" s="6" t="s">
        <v>33</v>
      </c>
      <c r="C3353" s="6">
        <v>2003</v>
      </c>
      <c r="D3353" s="6" t="s">
        <v>29</v>
      </c>
      <c r="E3353" s="6" t="s">
        <v>3</v>
      </c>
      <c r="F3353" s="27">
        <v>1.7041282299861092E-2</v>
      </c>
    </row>
    <row r="3354" spans="2:6" x14ac:dyDescent="0.25">
      <c r="B3354" s="6" t="s">
        <v>33</v>
      </c>
      <c r="C3354" s="6">
        <v>2003</v>
      </c>
      <c r="D3354" s="6" t="s">
        <v>30</v>
      </c>
      <c r="E3354" s="6" t="s">
        <v>3</v>
      </c>
      <c r="F3354" s="27">
        <v>3.7065435138782538E-3</v>
      </c>
    </row>
    <row r="3355" spans="2:6" x14ac:dyDescent="0.25">
      <c r="B3355" s="6" t="s">
        <v>33</v>
      </c>
      <c r="C3355" s="6">
        <v>2003</v>
      </c>
      <c r="D3355" s="6" t="s">
        <v>31</v>
      </c>
      <c r="E3355" s="6" t="s">
        <v>3</v>
      </c>
      <c r="F3355" s="27">
        <v>2.6681640142971023E-3</v>
      </c>
    </row>
    <row r="3356" spans="2:6" x14ac:dyDescent="0.25">
      <c r="B3356" s="6" t="s">
        <v>33</v>
      </c>
      <c r="C3356" s="6">
        <v>2003</v>
      </c>
      <c r="D3356" s="6" t="s">
        <v>32</v>
      </c>
      <c r="E3356" s="6" t="s">
        <v>3</v>
      </c>
      <c r="F3356" s="27">
        <v>1.3903845754274511E-2</v>
      </c>
    </row>
    <row r="3357" spans="2:6" x14ac:dyDescent="0.25">
      <c r="B3357" s="6" t="s">
        <v>33</v>
      </c>
      <c r="C3357" s="6">
        <v>2003</v>
      </c>
      <c r="D3357" s="6" t="s">
        <v>7</v>
      </c>
      <c r="E3357" s="6" t="s">
        <v>4</v>
      </c>
      <c r="F3357" s="27">
        <v>0.16224513117718278</v>
      </c>
    </row>
    <row r="3358" spans="2:6" x14ac:dyDescent="0.25">
      <c r="B3358" s="6" t="s">
        <v>33</v>
      </c>
      <c r="C3358" s="6">
        <v>2003</v>
      </c>
      <c r="D3358" s="6" t="s">
        <v>8</v>
      </c>
      <c r="E3358" s="6" t="s">
        <v>4</v>
      </c>
      <c r="F3358" s="27">
        <v>3.5264675527824627E-2</v>
      </c>
    </row>
    <row r="3359" spans="2:6" x14ac:dyDescent="0.25">
      <c r="B3359" s="6" t="s">
        <v>33</v>
      </c>
      <c r="C3359" s="6">
        <v>2003</v>
      </c>
      <c r="D3359" s="6" t="s">
        <v>9</v>
      </c>
      <c r="E3359" s="6" t="s">
        <v>4</v>
      </c>
      <c r="F3359" s="27">
        <v>5.9124140800003507E-2</v>
      </c>
    </row>
    <row r="3360" spans="2:6" x14ac:dyDescent="0.25">
      <c r="B3360" s="6" t="s">
        <v>33</v>
      </c>
      <c r="C3360" s="6">
        <v>2003</v>
      </c>
      <c r="D3360" s="6" t="s">
        <v>10</v>
      </c>
      <c r="E3360" s="6" t="s">
        <v>4</v>
      </c>
      <c r="F3360" s="27">
        <v>3.2366374223972698E-2</v>
      </c>
    </row>
    <row r="3361" spans="2:6" x14ac:dyDescent="0.25">
      <c r="B3361" s="6" t="s">
        <v>33</v>
      </c>
      <c r="C3361" s="6">
        <v>2003</v>
      </c>
      <c r="D3361" s="6" t="s">
        <v>11</v>
      </c>
      <c r="E3361" s="6" t="s">
        <v>4</v>
      </c>
      <c r="F3361" s="27">
        <v>6.5602567693257993E-2</v>
      </c>
    </row>
    <row r="3362" spans="2:6" x14ac:dyDescent="0.25">
      <c r="B3362" s="6" t="s">
        <v>33</v>
      </c>
      <c r="C3362" s="6">
        <v>2003</v>
      </c>
      <c r="D3362" s="6" t="s">
        <v>12</v>
      </c>
      <c r="E3362" s="6" t="s">
        <v>4</v>
      </c>
      <c r="F3362" s="27">
        <v>8.0481574027537143E-3</v>
      </c>
    </row>
    <row r="3363" spans="2:6" x14ac:dyDescent="0.25">
      <c r="B3363" s="6" t="s">
        <v>33</v>
      </c>
      <c r="C3363" s="6">
        <v>2003</v>
      </c>
      <c r="D3363" s="6" t="s">
        <v>13</v>
      </c>
      <c r="E3363" s="6" t="s">
        <v>4</v>
      </c>
      <c r="F3363" s="27">
        <v>2.7080591740170138E-2</v>
      </c>
    </row>
    <row r="3364" spans="2:6" x14ac:dyDescent="0.25">
      <c r="B3364" s="6" t="s">
        <v>33</v>
      </c>
      <c r="C3364" s="6">
        <v>2003</v>
      </c>
      <c r="D3364" s="6" t="s">
        <v>14</v>
      </c>
      <c r="E3364" s="6" t="s">
        <v>4</v>
      </c>
      <c r="F3364" s="27">
        <v>3.4643689261322309E-2</v>
      </c>
    </row>
    <row r="3365" spans="2:6" x14ac:dyDescent="0.25">
      <c r="B3365" s="6" t="s">
        <v>33</v>
      </c>
      <c r="C3365" s="6">
        <v>2003</v>
      </c>
      <c r="D3365" s="6" t="s">
        <v>15</v>
      </c>
      <c r="E3365" s="6" t="s">
        <v>4</v>
      </c>
      <c r="F3365" s="27">
        <v>1.948241644226938E-2</v>
      </c>
    </row>
    <row r="3366" spans="2:6" x14ac:dyDescent="0.25">
      <c r="B3366" s="6" t="s">
        <v>33</v>
      </c>
      <c r="C3366" s="6">
        <v>2003</v>
      </c>
      <c r="D3366" s="6" t="s">
        <v>16</v>
      </c>
      <c r="E3366" s="6" t="s">
        <v>4</v>
      </c>
      <c r="F3366" s="27">
        <v>7.9725209466395761E-2</v>
      </c>
    </row>
    <row r="3367" spans="2:6" x14ac:dyDescent="0.25">
      <c r="B3367" s="6" t="s">
        <v>33</v>
      </c>
      <c r="C3367" s="6">
        <v>2003</v>
      </c>
      <c r="D3367" s="6" t="s">
        <v>17</v>
      </c>
      <c r="E3367" s="6" t="s">
        <v>4</v>
      </c>
      <c r="F3367" s="27">
        <v>9.0560405849876985E-2</v>
      </c>
    </row>
    <row r="3368" spans="2:6" x14ac:dyDescent="0.25">
      <c r="B3368" s="6" t="s">
        <v>33</v>
      </c>
      <c r="C3368" s="6">
        <v>2003</v>
      </c>
      <c r="D3368" s="6" t="s">
        <v>18</v>
      </c>
      <c r="E3368" s="6" t="s">
        <v>4</v>
      </c>
      <c r="F3368" s="27">
        <v>4.9965004436790666E-2</v>
      </c>
    </row>
    <row r="3369" spans="2:6" x14ac:dyDescent="0.25">
      <c r="B3369" s="6" t="s">
        <v>33</v>
      </c>
      <c r="C3369" s="6">
        <v>2003</v>
      </c>
      <c r="D3369" s="6" t="s">
        <v>19</v>
      </c>
      <c r="E3369" s="6" t="s">
        <v>4</v>
      </c>
      <c r="F3369" s="27">
        <v>0.1083963591460096</v>
      </c>
    </row>
    <row r="3370" spans="2:6" x14ac:dyDescent="0.25">
      <c r="B3370" s="6" t="s">
        <v>33</v>
      </c>
      <c r="C3370" s="6">
        <v>2003</v>
      </c>
      <c r="D3370" s="6" t="s">
        <v>20</v>
      </c>
      <c r="E3370" s="6" t="s">
        <v>4</v>
      </c>
      <c r="F3370" s="27">
        <v>2.7879159251462168E-2</v>
      </c>
    </row>
    <row r="3371" spans="2:6" x14ac:dyDescent="0.25">
      <c r="B3371" s="6" t="s">
        <v>33</v>
      </c>
      <c r="C3371" s="6">
        <v>2003</v>
      </c>
      <c r="D3371" s="6" t="s">
        <v>21</v>
      </c>
      <c r="E3371" s="6" t="s">
        <v>4</v>
      </c>
      <c r="F3371" s="27">
        <v>1.007225473919947E-2</v>
      </c>
    </row>
    <row r="3372" spans="2:6" x14ac:dyDescent="0.25">
      <c r="B3372" s="6" t="s">
        <v>33</v>
      </c>
      <c r="C3372" s="6">
        <v>2003</v>
      </c>
      <c r="D3372" s="6" t="s">
        <v>22</v>
      </c>
      <c r="E3372" s="6" t="s">
        <v>4</v>
      </c>
      <c r="F3372" s="27">
        <v>1.3675400119593294E-2</v>
      </c>
    </row>
    <row r="3373" spans="2:6" x14ac:dyDescent="0.25">
      <c r="B3373" s="6" t="s">
        <v>33</v>
      </c>
      <c r="C3373" s="6">
        <v>2003</v>
      </c>
      <c r="D3373" s="6" t="s">
        <v>23</v>
      </c>
      <c r="E3373" s="6" t="s">
        <v>4</v>
      </c>
      <c r="F3373" s="27">
        <v>5.8207185792184997E-4</v>
      </c>
    </row>
    <row r="3374" spans="2:6" x14ac:dyDescent="0.25">
      <c r="B3374" s="6" t="s">
        <v>33</v>
      </c>
      <c r="C3374" s="6">
        <v>2003</v>
      </c>
      <c r="D3374" s="6" t="s">
        <v>24</v>
      </c>
      <c r="E3374" s="6" t="s">
        <v>4</v>
      </c>
      <c r="F3374" s="27">
        <v>3.0738546146733627E-2</v>
      </c>
    </row>
    <row r="3375" spans="2:6" x14ac:dyDescent="0.25">
      <c r="B3375" s="6" t="s">
        <v>33</v>
      </c>
      <c r="C3375" s="6">
        <v>2003</v>
      </c>
      <c r="D3375" s="6" t="s">
        <v>25</v>
      </c>
      <c r="E3375" s="6" t="s">
        <v>4</v>
      </c>
      <c r="F3375" s="27">
        <v>8.1197927999574676E-2</v>
      </c>
    </row>
    <row r="3376" spans="2:6" x14ac:dyDescent="0.25">
      <c r="B3376" s="6" t="s">
        <v>33</v>
      </c>
      <c r="C3376" s="6">
        <v>2003</v>
      </c>
      <c r="D3376" s="6" t="s">
        <v>26</v>
      </c>
      <c r="E3376" s="6" t="s">
        <v>4</v>
      </c>
      <c r="F3376" s="27">
        <v>3.1414889529667304E-2</v>
      </c>
    </row>
    <row r="3377" spans="2:6" x14ac:dyDescent="0.25">
      <c r="B3377" s="6" t="s">
        <v>33</v>
      </c>
      <c r="C3377" s="6">
        <v>2003</v>
      </c>
      <c r="D3377" s="6" t="s">
        <v>27</v>
      </c>
      <c r="E3377" s="6" t="s">
        <v>4</v>
      </c>
      <c r="F3377" s="27">
        <v>2.9816110236298156E-4</v>
      </c>
    </row>
    <row r="3378" spans="2:6" x14ac:dyDescent="0.25">
      <c r="B3378" s="6" t="s">
        <v>33</v>
      </c>
      <c r="C3378" s="6">
        <v>2003</v>
      </c>
      <c r="D3378" s="6" t="s">
        <v>28</v>
      </c>
      <c r="E3378" s="6" t="s">
        <v>4</v>
      </c>
      <c r="F3378" s="27">
        <v>1.4936007721495607E-2</v>
      </c>
    </row>
    <row r="3379" spans="2:6" x14ac:dyDescent="0.25">
      <c r="B3379" s="6" t="s">
        <v>33</v>
      </c>
      <c r="C3379" s="6">
        <v>2003</v>
      </c>
      <c r="D3379" s="6" t="s">
        <v>29</v>
      </c>
      <c r="E3379" s="6" t="s">
        <v>4</v>
      </c>
      <c r="F3379" s="27">
        <v>1.9309219919573235E-3</v>
      </c>
    </row>
    <row r="3380" spans="2:6" x14ac:dyDescent="0.25">
      <c r="B3380" s="6" t="s">
        <v>33</v>
      </c>
      <c r="C3380" s="6">
        <v>2003</v>
      </c>
      <c r="D3380" s="6" t="s">
        <v>30</v>
      </c>
      <c r="E3380" s="6" t="s">
        <v>4</v>
      </c>
      <c r="F3380" s="27">
        <v>9.2736872279074406E-4</v>
      </c>
    </row>
    <row r="3381" spans="2:6" x14ac:dyDescent="0.25">
      <c r="B3381" s="6" t="s">
        <v>33</v>
      </c>
      <c r="C3381" s="6">
        <v>2003</v>
      </c>
      <c r="D3381" s="6" t="s">
        <v>31</v>
      </c>
      <c r="E3381" s="6" t="s">
        <v>4</v>
      </c>
      <c r="F3381" s="27">
        <v>6.4334834917953625E-3</v>
      </c>
    </row>
    <row r="3382" spans="2:6" x14ac:dyDescent="0.25">
      <c r="B3382" s="6" t="s">
        <v>33</v>
      </c>
      <c r="C3382" s="6">
        <v>2003</v>
      </c>
      <c r="D3382" s="6" t="s">
        <v>32</v>
      </c>
      <c r="E3382" s="6" t="s">
        <v>4</v>
      </c>
      <c r="F3382" s="27">
        <v>7.4090841576154127E-3</v>
      </c>
    </row>
    <row r="3383" spans="2:6" x14ac:dyDescent="0.25">
      <c r="B3383" s="6" t="s">
        <v>33</v>
      </c>
      <c r="C3383" s="6">
        <v>2002</v>
      </c>
      <c r="D3383" s="6" t="s">
        <v>7</v>
      </c>
      <c r="E3383" s="6" t="s">
        <v>3</v>
      </c>
      <c r="F3383" s="27">
        <v>0.10103868023115237</v>
      </c>
    </row>
    <row r="3384" spans="2:6" x14ac:dyDescent="0.25">
      <c r="B3384" s="6" t="s">
        <v>33</v>
      </c>
      <c r="C3384" s="6">
        <v>2002</v>
      </c>
      <c r="D3384" s="6" t="s">
        <v>8</v>
      </c>
      <c r="E3384" s="6" t="s">
        <v>3</v>
      </c>
      <c r="F3384" s="27">
        <v>5.2603712068993072E-2</v>
      </c>
    </row>
    <row r="3385" spans="2:6" x14ac:dyDescent="0.25">
      <c r="B3385" s="6" t="s">
        <v>33</v>
      </c>
      <c r="C3385" s="6">
        <v>2002</v>
      </c>
      <c r="D3385" s="6" t="s">
        <v>9</v>
      </c>
      <c r="E3385" s="6" t="s">
        <v>3</v>
      </c>
      <c r="F3385" s="27">
        <v>8.855616384823628E-2</v>
      </c>
    </row>
    <row r="3386" spans="2:6" x14ac:dyDescent="0.25">
      <c r="B3386" s="6" t="s">
        <v>33</v>
      </c>
      <c r="C3386" s="6">
        <v>2002</v>
      </c>
      <c r="D3386" s="6" t="s">
        <v>10</v>
      </c>
      <c r="E3386" s="6" t="s">
        <v>3</v>
      </c>
      <c r="F3386" s="27">
        <v>7.8032740570188899E-2</v>
      </c>
    </row>
    <row r="3387" spans="2:6" x14ac:dyDescent="0.25">
      <c r="B3387" s="6" t="s">
        <v>33</v>
      </c>
      <c r="C3387" s="6">
        <v>2002</v>
      </c>
      <c r="D3387" s="6" t="s">
        <v>11</v>
      </c>
      <c r="E3387" s="6" t="s">
        <v>3</v>
      </c>
      <c r="F3387" s="27">
        <v>4.6601669456655836E-2</v>
      </c>
    </row>
    <row r="3388" spans="2:6" x14ac:dyDescent="0.25">
      <c r="B3388" s="6" t="s">
        <v>33</v>
      </c>
      <c r="C3388" s="6">
        <v>2002</v>
      </c>
      <c r="D3388" s="6" t="s">
        <v>12</v>
      </c>
      <c r="E3388" s="6" t="s">
        <v>3</v>
      </c>
      <c r="F3388" s="27">
        <v>8.1982890930584699E-3</v>
      </c>
    </row>
    <row r="3389" spans="2:6" x14ac:dyDescent="0.25">
      <c r="B3389" s="6" t="s">
        <v>33</v>
      </c>
      <c r="C3389" s="6">
        <v>2002</v>
      </c>
      <c r="D3389" s="6" t="s">
        <v>13</v>
      </c>
      <c r="E3389" s="6" t="s">
        <v>3</v>
      </c>
      <c r="F3389" s="27">
        <v>2.9349276914201517E-2</v>
      </c>
    </row>
    <row r="3390" spans="2:6" x14ac:dyDescent="0.25">
      <c r="B3390" s="6" t="s">
        <v>33</v>
      </c>
      <c r="C3390" s="6">
        <v>2002</v>
      </c>
      <c r="D3390" s="6" t="s">
        <v>14</v>
      </c>
      <c r="E3390" s="6" t="s">
        <v>3</v>
      </c>
      <c r="F3390" s="27">
        <v>1.7215788434442301E-2</v>
      </c>
    </row>
    <row r="3391" spans="2:6" x14ac:dyDescent="0.25">
      <c r="B3391" s="6" t="s">
        <v>33</v>
      </c>
      <c r="C3391" s="6">
        <v>2002</v>
      </c>
      <c r="D3391" s="6" t="s">
        <v>15</v>
      </c>
      <c r="E3391" s="6" t="s">
        <v>3</v>
      </c>
      <c r="F3391" s="27">
        <v>1.8860395540897874E-2</v>
      </c>
    </row>
    <row r="3392" spans="2:6" x14ac:dyDescent="0.25">
      <c r="B3392" s="6" t="s">
        <v>33</v>
      </c>
      <c r="C3392" s="6">
        <v>2002</v>
      </c>
      <c r="D3392" s="6" t="s">
        <v>16</v>
      </c>
      <c r="E3392" s="6" t="s">
        <v>3</v>
      </c>
      <c r="F3392" s="27">
        <v>0.17389889945367079</v>
      </c>
    </row>
    <row r="3393" spans="2:6" x14ac:dyDescent="0.25">
      <c r="B3393" s="6" t="s">
        <v>33</v>
      </c>
      <c r="C3393" s="6">
        <v>2002</v>
      </c>
      <c r="D3393" s="6" t="s">
        <v>17</v>
      </c>
      <c r="E3393" s="6" t="s">
        <v>3</v>
      </c>
      <c r="F3393" s="27">
        <v>3.9204546333325256E-2</v>
      </c>
    </row>
    <row r="3394" spans="2:6" x14ac:dyDescent="0.25">
      <c r="B3394" s="6" t="s">
        <v>33</v>
      </c>
      <c r="C3394" s="6">
        <v>2002</v>
      </c>
      <c r="D3394" s="6" t="s">
        <v>18</v>
      </c>
      <c r="E3394" s="6" t="s">
        <v>3</v>
      </c>
      <c r="F3394" s="27">
        <v>3.3978923251496512E-2</v>
      </c>
    </row>
    <row r="3395" spans="2:6" x14ac:dyDescent="0.25">
      <c r="B3395" s="6" t="s">
        <v>33</v>
      </c>
      <c r="C3395" s="6">
        <v>2002</v>
      </c>
      <c r="D3395" s="6" t="s">
        <v>19</v>
      </c>
      <c r="E3395" s="6" t="s">
        <v>3</v>
      </c>
      <c r="F3395" s="27">
        <v>6.9017818982890417E-2</v>
      </c>
    </row>
    <row r="3396" spans="2:6" x14ac:dyDescent="0.25">
      <c r="B3396" s="6" t="s">
        <v>33</v>
      </c>
      <c r="C3396" s="6">
        <v>2002</v>
      </c>
      <c r="D3396" s="6" t="s">
        <v>20</v>
      </c>
      <c r="E3396" s="6" t="s">
        <v>3</v>
      </c>
      <c r="F3396" s="27">
        <v>3.7136672006054632E-2</v>
      </c>
    </row>
    <row r="3397" spans="2:6" x14ac:dyDescent="0.25">
      <c r="B3397" s="6" t="s">
        <v>33</v>
      </c>
      <c r="C3397" s="6">
        <v>2002</v>
      </c>
      <c r="D3397" s="6" t="s">
        <v>21</v>
      </c>
      <c r="E3397" s="6" t="s">
        <v>3</v>
      </c>
      <c r="F3397" s="27">
        <v>8.7380707985315054E-3</v>
      </c>
    </row>
    <row r="3398" spans="2:6" x14ac:dyDescent="0.25">
      <c r="B3398" s="6" t="s">
        <v>33</v>
      </c>
      <c r="C3398" s="6">
        <v>2002</v>
      </c>
      <c r="D3398" s="6" t="s">
        <v>22</v>
      </c>
      <c r="E3398" s="6" t="s">
        <v>3</v>
      </c>
      <c r="F3398" s="27">
        <v>1.5578399039425718E-2</v>
      </c>
    </row>
    <row r="3399" spans="2:6" x14ac:dyDescent="0.25">
      <c r="B3399" s="6" t="s">
        <v>33</v>
      </c>
      <c r="C3399" s="6">
        <v>2002</v>
      </c>
      <c r="D3399" s="6" t="s">
        <v>23</v>
      </c>
      <c r="E3399" s="6" t="s">
        <v>3</v>
      </c>
      <c r="F3399" s="27">
        <v>2.4529907876224498E-3</v>
      </c>
    </row>
    <row r="3400" spans="2:6" x14ac:dyDescent="0.25">
      <c r="B3400" s="6" t="s">
        <v>33</v>
      </c>
      <c r="C3400" s="6">
        <v>2002</v>
      </c>
      <c r="D3400" s="6" t="s">
        <v>24</v>
      </c>
      <c r="E3400" s="6" t="s">
        <v>3</v>
      </c>
      <c r="F3400" s="27">
        <v>4.4288908491276625E-2</v>
      </c>
    </row>
    <row r="3401" spans="2:6" x14ac:dyDescent="0.25">
      <c r="B3401" s="6" t="s">
        <v>33</v>
      </c>
      <c r="C3401" s="6">
        <v>2002</v>
      </c>
      <c r="D3401" s="6" t="s">
        <v>25</v>
      </c>
      <c r="E3401" s="6" t="s">
        <v>3</v>
      </c>
      <c r="F3401" s="27">
        <v>4.3331530623976308E-2</v>
      </c>
    </row>
    <row r="3402" spans="2:6" x14ac:dyDescent="0.25">
      <c r="B3402" s="6" t="s">
        <v>33</v>
      </c>
      <c r="C3402" s="6">
        <v>2002</v>
      </c>
      <c r="D3402" s="6" t="s">
        <v>26</v>
      </c>
      <c r="E3402" s="6" t="s">
        <v>3</v>
      </c>
      <c r="F3402" s="27">
        <v>4.8690681367426367E-2</v>
      </c>
    </row>
    <row r="3403" spans="2:6" x14ac:dyDescent="0.25">
      <c r="B3403" s="6" t="s">
        <v>33</v>
      </c>
      <c r="C3403" s="6">
        <v>2002</v>
      </c>
      <c r="D3403" s="6" t="s">
        <v>27</v>
      </c>
      <c r="E3403" s="6" t="s">
        <v>3</v>
      </c>
      <c r="F3403" s="27">
        <v>1.0316171849584956E-3</v>
      </c>
    </row>
    <row r="3404" spans="2:6" x14ac:dyDescent="0.25">
      <c r="B3404" s="6" t="s">
        <v>33</v>
      </c>
      <c r="C3404" s="6">
        <v>2002</v>
      </c>
      <c r="D3404" s="6" t="s">
        <v>28</v>
      </c>
      <c r="E3404" s="6" t="s">
        <v>3</v>
      </c>
      <c r="F3404" s="27">
        <v>5.4617453560471272E-3</v>
      </c>
    </row>
    <row r="3405" spans="2:6" x14ac:dyDescent="0.25">
      <c r="B3405" s="6" t="s">
        <v>33</v>
      </c>
      <c r="C3405" s="6">
        <v>2002</v>
      </c>
      <c r="D3405" s="6" t="s">
        <v>29</v>
      </c>
      <c r="E3405" s="6" t="s">
        <v>3</v>
      </c>
      <c r="F3405" s="27">
        <v>1.7205477418100888E-2</v>
      </c>
    </row>
    <row r="3406" spans="2:6" x14ac:dyDescent="0.25">
      <c r="B3406" s="6" t="s">
        <v>33</v>
      </c>
      <c r="C3406" s="6">
        <v>2002</v>
      </c>
      <c r="D3406" s="6" t="s">
        <v>30</v>
      </c>
      <c r="E3406" s="6" t="s">
        <v>3</v>
      </c>
      <c r="F3406" s="27">
        <v>3.0159722798636678E-3</v>
      </c>
    </row>
    <row r="3407" spans="2:6" x14ac:dyDescent="0.25">
      <c r="B3407" s="6" t="s">
        <v>33</v>
      </c>
      <c r="C3407" s="6">
        <v>2002</v>
      </c>
      <c r="D3407" s="6" t="s">
        <v>31</v>
      </c>
      <c r="E3407" s="6" t="s">
        <v>3</v>
      </c>
      <c r="F3407" s="27">
        <v>2.0451900913195163E-3</v>
      </c>
    </row>
    <row r="3408" spans="2:6" x14ac:dyDescent="0.25">
      <c r="B3408" s="6" t="s">
        <v>33</v>
      </c>
      <c r="C3408" s="6">
        <v>2002</v>
      </c>
      <c r="D3408" s="6" t="s">
        <v>32</v>
      </c>
      <c r="E3408" s="6" t="s">
        <v>3</v>
      </c>
      <c r="F3408" s="27">
        <v>1.446584037618712E-2</v>
      </c>
    </row>
    <row r="3409" spans="2:6" x14ac:dyDescent="0.25">
      <c r="B3409" s="6" t="s">
        <v>33</v>
      </c>
      <c r="C3409" s="6">
        <v>2002</v>
      </c>
      <c r="D3409" s="6" t="s">
        <v>7</v>
      </c>
      <c r="E3409" s="6" t="s">
        <v>4</v>
      </c>
      <c r="F3409" s="27">
        <v>0.16134513100920456</v>
      </c>
    </row>
    <row r="3410" spans="2:6" x14ac:dyDescent="0.25">
      <c r="B3410" s="6" t="s">
        <v>33</v>
      </c>
      <c r="C3410" s="6">
        <v>2002</v>
      </c>
      <c r="D3410" s="6" t="s">
        <v>8</v>
      </c>
      <c r="E3410" s="6" t="s">
        <v>4</v>
      </c>
      <c r="F3410" s="27">
        <v>3.5762122512784711E-2</v>
      </c>
    </row>
    <row r="3411" spans="2:6" x14ac:dyDescent="0.25">
      <c r="B3411" s="6" t="s">
        <v>33</v>
      </c>
      <c r="C3411" s="6">
        <v>2002</v>
      </c>
      <c r="D3411" s="6" t="s">
        <v>9</v>
      </c>
      <c r="E3411" s="6" t="s">
        <v>4</v>
      </c>
      <c r="F3411" s="27">
        <v>6.122911384935361E-2</v>
      </c>
    </row>
    <row r="3412" spans="2:6" x14ac:dyDescent="0.25">
      <c r="B3412" s="6" t="s">
        <v>33</v>
      </c>
      <c r="C3412" s="6">
        <v>2002</v>
      </c>
      <c r="D3412" s="6" t="s">
        <v>10</v>
      </c>
      <c r="E3412" s="6" t="s">
        <v>4</v>
      </c>
      <c r="F3412" s="27">
        <v>3.3528068470165664E-2</v>
      </c>
    </row>
    <row r="3413" spans="2:6" x14ac:dyDescent="0.25">
      <c r="B3413" s="6" t="s">
        <v>33</v>
      </c>
      <c r="C3413" s="6">
        <v>2002</v>
      </c>
      <c r="D3413" s="6" t="s">
        <v>11</v>
      </c>
      <c r="E3413" s="6" t="s">
        <v>4</v>
      </c>
      <c r="F3413" s="27">
        <v>6.0996411484585414E-2</v>
      </c>
    </row>
    <row r="3414" spans="2:6" x14ac:dyDescent="0.25">
      <c r="B3414" s="6" t="s">
        <v>33</v>
      </c>
      <c r="C3414" s="6">
        <v>2002</v>
      </c>
      <c r="D3414" s="6" t="s">
        <v>12</v>
      </c>
      <c r="E3414" s="6" t="s">
        <v>4</v>
      </c>
      <c r="F3414" s="27">
        <v>8.1317785697823178E-3</v>
      </c>
    </row>
    <row r="3415" spans="2:6" x14ac:dyDescent="0.25">
      <c r="B3415" s="6" t="s">
        <v>33</v>
      </c>
      <c r="C3415" s="6">
        <v>2002</v>
      </c>
      <c r="D3415" s="6" t="s">
        <v>13</v>
      </c>
      <c r="E3415" s="6" t="s">
        <v>4</v>
      </c>
      <c r="F3415" s="27">
        <v>2.5729755729321499E-2</v>
      </c>
    </row>
    <row r="3416" spans="2:6" x14ac:dyDescent="0.25">
      <c r="B3416" s="6" t="s">
        <v>33</v>
      </c>
      <c r="C3416" s="6">
        <v>2002</v>
      </c>
      <c r="D3416" s="6" t="s">
        <v>14</v>
      </c>
      <c r="E3416" s="6" t="s">
        <v>4</v>
      </c>
      <c r="F3416" s="27">
        <v>3.5061788601592397E-2</v>
      </c>
    </row>
    <row r="3417" spans="2:6" x14ac:dyDescent="0.25">
      <c r="B3417" s="6" t="s">
        <v>33</v>
      </c>
      <c r="C3417" s="6">
        <v>2002</v>
      </c>
      <c r="D3417" s="6" t="s">
        <v>15</v>
      </c>
      <c r="E3417" s="6" t="s">
        <v>4</v>
      </c>
      <c r="F3417" s="27">
        <v>1.8592807604134308E-2</v>
      </c>
    </row>
    <row r="3418" spans="2:6" x14ac:dyDescent="0.25">
      <c r="B3418" s="6" t="s">
        <v>33</v>
      </c>
      <c r="C3418" s="6">
        <v>2002</v>
      </c>
      <c r="D3418" s="6" t="s">
        <v>16</v>
      </c>
      <c r="E3418" s="6" t="s">
        <v>4</v>
      </c>
      <c r="F3418" s="27">
        <v>8.242117346569533E-2</v>
      </c>
    </row>
    <row r="3419" spans="2:6" x14ac:dyDescent="0.25">
      <c r="B3419" s="6" t="s">
        <v>33</v>
      </c>
      <c r="C3419" s="6">
        <v>2002</v>
      </c>
      <c r="D3419" s="6" t="s">
        <v>17</v>
      </c>
      <c r="E3419" s="6" t="s">
        <v>4</v>
      </c>
      <c r="F3419" s="27">
        <v>9.092260363884147E-2</v>
      </c>
    </row>
    <row r="3420" spans="2:6" x14ac:dyDescent="0.25">
      <c r="B3420" s="6" t="s">
        <v>33</v>
      </c>
      <c r="C3420" s="6">
        <v>2002</v>
      </c>
      <c r="D3420" s="6" t="s">
        <v>18</v>
      </c>
      <c r="E3420" s="6" t="s">
        <v>4</v>
      </c>
      <c r="F3420" s="27">
        <v>4.793334691691635E-2</v>
      </c>
    </row>
    <row r="3421" spans="2:6" x14ac:dyDescent="0.25">
      <c r="B3421" s="6" t="s">
        <v>33</v>
      </c>
      <c r="C3421" s="6">
        <v>2002</v>
      </c>
      <c r="D3421" s="6" t="s">
        <v>19</v>
      </c>
      <c r="E3421" s="6" t="s">
        <v>4</v>
      </c>
      <c r="F3421" s="27">
        <v>0.11135253517535626</v>
      </c>
    </row>
    <row r="3422" spans="2:6" x14ac:dyDescent="0.25">
      <c r="B3422" s="6" t="s">
        <v>33</v>
      </c>
      <c r="C3422" s="6">
        <v>2002</v>
      </c>
      <c r="D3422" s="6" t="s">
        <v>20</v>
      </c>
      <c r="E3422" s="6" t="s">
        <v>4</v>
      </c>
      <c r="F3422" s="27">
        <v>2.7183867157011744E-2</v>
      </c>
    </row>
    <row r="3423" spans="2:6" x14ac:dyDescent="0.25">
      <c r="B3423" s="6" t="s">
        <v>33</v>
      </c>
      <c r="C3423" s="6">
        <v>2002</v>
      </c>
      <c r="D3423" s="6" t="s">
        <v>21</v>
      </c>
      <c r="E3423" s="6" t="s">
        <v>4</v>
      </c>
      <c r="F3423" s="27">
        <v>9.3888167029081114E-3</v>
      </c>
    </row>
    <row r="3424" spans="2:6" x14ac:dyDescent="0.25">
      <c r="B3424" s="6" t="s">
        <v>33</v>
      </c>
      <c r="C3424" s="6">
        <v>2002</v>
      </c>
      <c r="D3424" s="6" t="s">
        <v>22</v>
      </c>
      <c r="E3424" s="6" t="s">
        <v>4</v>
      </c>
      <c r="F3424" s="27">
        <v>1.3013517891916989E-2</v>
      </c>
    </row>
    <row r="3425" spans="2:6" x14ac:dyDescent="0.25">
      <c r="B3425" s="6" t="s">
        <v>33</v>
      </c>
      <c r="C3425" s="6">
        <v>2002</v>
      </c>
      <c r="D3425" s="6" t="s">
        <v>23</v>
      </c>
      <c r="E3425" s="6" t="s">
        <v>4</v>
      </c>
      <c r="F3425" s="27">
        <v>5.1662151795426789E-4</v>
      </c>
    </row>
    <row r="3426" spans="2:6" x14ac:dyDescent="0.25">
      <c r="B3426" s="6" t="s">
        <v>33</v>
      </c>
      <c r="C3426" s="6">
        <v>2002</v>
      </c>
      <c r="D3426" s="6" t="s">
        <v>24</v>
      </c>
      <c r="E3426" s="6" t="s">
        <v>4</v>
      </c>
      <c r="F3426" s="27">
        <v>3.0928259753736319E-2</v>
      </c>
    </row>
    <row r="3427" spans="2:6" x14ac:dyDescent="0.25">
      <c r="B3427" s="6" t="s">
        <v>33</v>
      </c>
      <c r="C3427" s="6">
        <v>2002</v>
      </c>
      <c r="D3427" s="6" t="s">
        <v>25</v>
      </c>
      <c r="E3427" s="6" t="s">
        <v>4</v>
      </c>
      <c r="F3427" s="27">
        <v>8.2552555662071633E-2</v>
      </c>
    </row>
    <row r="3428" spans="2:6" x14ac:dyDescent="0.25">
      <c r="B3428" s="6" t="s">
        <v>33</v>
      </c>
      <c r="C3428" s="6">
        <v>2002</v>
      </c>
      <c r="D3428" s="6" t="s">
        <v>26</v>
      </c>
      <c r="E3428" s="6" t="s">
        <v>4</v>
      </c>
      <c r="F3428" s="27">
        <v>3.1963729606532591E-2</v>
      </c>
    </row>
    <row r="3429" spans="2:6" x14ac:dyDescent="0.25">
      <c r="B3429" s="6" t="s">
        <v>33</v>
      </c>
      <c r="C3429" s="6">
        <v>2002</v>
      </c>
      <c r="D3429" s="6" t="s">
        <v>27</v>
      </c>
      <c r="E3429" s="6" t="s">
        <v>4</v>
      </c>
      <c r="F3429" s="27">
        <v>2.900428996273422E-4</v>
      </c>
    </row>
    <row r="3430" spans="2:6" x14ac:dyDescent="0.25">
      <c r="B3430" s="6" t="s">
        <v>33</v>
      </c>
      <c r="C3430" s="6">
        <v>2002</v>
      </c>
      <c r="D3430" s="6" t="s">
        <v>28</v>
      </c>
      <c r="E3430" s="6" t="s">
        <v>4</v>
      </c>
      <c r="F3430" s="27">
        <v>1.5247571934536037E-2</v>
      </c>
    </row>
    <row r="3431" spans="2:6" x14ac:dyDescent="0.25">
      <c r="B3431" s="6" t="s">
        <v>33</v>
      </c>
      <c r="C3431" s="6">
        <v>2002</v>
      </c>
      <c r="D3431" s="6" t="s">
        <v>29</v>
      </c>
      <c r="E3431" s="6" t="s">
        <v>4</v>
      </c>
      <c r="F3431" s="27">
        <v>2.1572288599922282E-3</v>
      </c>
    </row>
    <row r="3432" spans="2:6" x14ac:dyDescent="0.25">
      <c r="B3432" s="6" t="s">
        <v>33</v>
      </c>
      <c r="C3432" s="6">
        <v>2002</v>
      </c>
      <c r="D3432" s="6" t="s">
        <v>30</v>
      </c>
      <c r="E3432" s="6" t="s">
        <v>4</v>
      </c>
      <c r="F3432" s="27">
        <v>8.4229348778535262E-4</v>
      </c>
    </row>
    <row r="3433" spans="2:6" x14ac:dyDescent="0.25">
      <c r="B3433" s="6" t="s">
        <v>33</v>
      </c>
      <c r="C3433" s="6">
        <v>2002</v>
      </c>
      <c r="D3433" s="6" t="s">
        <v>31</v>
      </c>
      <c r="E3433" s="6" t="s">
        <v>4</v>
      </c>
      <c r="F3433" s="27">
        <v>6.0992514555031881E-3</v>
      </c>
    </row>
    <row r="3434" spans="2:6" x14ac:dyDescent="0.25">
      <c r="B3434" s="6" t="s">
        <v>33</v>
      </c>
      <c r="C3434" s="6">
        <v>2002</v>
      </c>
      <c r="D3434" s="6" t="s">
        <v>32</v>
      </c>
      <c r="E3434" s="6" t="s">
        <v>4</v>
      </c>
      <c r="F3434" s="27">
        <v>6.8096060426903063E-3</v>
      </c>
    </row>
    <row r="3435" spans="2:6" x14ac:dyDescent="0.25">
      <c r="B3435" s="6" t="s">
        <v>33</v>
      </c>
      <c r="C3435" s="6">
        <v>2001</v>
      </c>
      <c r="D3435" s="6" t="s">
        <v>7</v>
      </c>
      <c r="E3435" s="6" t="s">
        <v>3</v>
      </c>
      <c r="F3435" s="27">
        <v>9.784551218348668E-2</v>
      </c>
    </row>
    <row r="3436" spans="2:6" x14ac:dyDescent="0.25">
      <c r="B3436" s="6" t="s">
        <v>33</v>
      </c>
      <c r="C3436" s="6">
        <v>2001</v>
      </c>
      <c r="D3436" s="6" t="s">
        <v>8</v>
      </c>
      <c r="E3436" s="6" t="s">
        <v>3</v>
      </c>
      <c r="F3436" s="27">
        <v>5.2697656136099377E-2</v>
      </c>
    </row>
    <row r="3437" spans="2:6" x14ac:dyDescent="0.25">
      <c r="B3437" s="6" t="s">
        <v>33</v>
      </c>
      <c r="C3437" s="6">
        <v>2001</v>
      </c>
      <c r="D3437" s="6" t="s">
        <v>9</v>
      </c>
      <c r="E3437" s="6" t="s">
        <v>3</v>
      </c>
      <c r="F3437" s="27">
        <v>9.1099890732678351E-2</v>
      </c>
    </row>
    <row r="3438" spans="2:6" x14ac:dyDescent="0.25">
      <c r="B3438" s="6" t="s">
        <v>33</v>
      </c>
      <c r="C3438" s="6">
        <v>2001</v>
      </c>
      <c r="D3438" s="6" t="s">
        <v>10</v>
      </c>
      <c r="E3438" s="6" t="s">
        <v>3</v>
      </c>
      <c r="F3438" s="27">
        <v>7.9676535757099931E-2</v>
      </c>
    </row>
    <row r="3439" spans="2:6" x14ac:dyDescent="0.25">
      <c r="B3439" s="6" t="s">
        <v>33</v>
      </c>
      <c r="C3439" s="6">
        <v>2001</v>
      </c>
      <c r="D3439" s="6" t="s">
        <v>11</v>
      </c>
      <c r="E3439" s="6" t="s">
        <v>3</v>
      </c>
      <c r="F3439" s="27">
        <v>4.3412767224543056E-2</v>
      </c>
    </row>
    <row r="3440" spans="2:6" x14ac:dyDescent="0.25">
      <c r="B3440" s="6" t="s">
        <v>33</v>
      </c>
      <c r="C3440" s="6">
        <v>2001</v>
      </c>
      <c r="D3440" s="6" t="s">
        <v>12</v>
      </c>
      <c r="E3440" s="6" t="s">
        <v>3</v>
      </c>
      <c r="F3440" s="27">
        <v>8.474528246967844E-3</v>
      </c>
    </row>
    <row r="3441" spans="2:6" x14ac:dyDescent="0.25">
      <c r="B3441" s="6" t="s">
        <v>33</v>
      </c>
      <c r="C3441" s="6">
        <v>2001</v>
      </c>
      <c r="D3441" s="6" t="s">
        <v>13</v>
      </c>
      <c r="E3441" s="6" t="s">
        <v>3</v>
      </c>
      <c r="F3441" s="27">
        <v>2.8100402295386507E-2</v>
      </c>
    </row>
    <row r="3442" spans="2:6" x14ac:dyDescent="0.25">
      <c r="B3442" s="6" t="s">
        <v>33</v>
      </c>
      <c r="C3442" s="6">
        <v>2001</v>
      </c>
      <c r="D3442" s="6" t="s">
        <v>14</v>
      </c>
      <c r="E3442" s="6" t="s">
        <v>3</v>
      </c>
      <c r="F3442" s="27">
        <v>1.6644076510822926E-2</v>
      </c>
    </row>
    <row r="3443" spans="2:6" x14ac:dyDescent="0.25">
      <c r="B3443" s="6" t="s">
        <v>33</v>
      </c>
      <c r="C3443" s="6">
        <v>2001</v>
      </c>
      <c r="D3443" s="6" t="s">
        <v>15</v>
      </c>
      <c r="E3443" s="6" t="s">
        <v>3</v>
      </c>
      <c r="F3443" s="27">
        <v>1.836422543584576E-2</v>
      </c>
    </row>
    <row r="3444" spans="2:6" x14ac:dyDescent="0.25">
      <c r="B3444" s="6" t="s">
        <v>33</v>
      </c>
      <c r="C3444" s="6">
        <v>2001</v>
      </c>
      <c r="D3444" s="6" t="s">
        <v>16</v>
      </c>
      <c r="E3444" s="6" t="s">
        <v>3</v>
      </c>
      <c r="F3444" s="27">
        <v>0.17391483537005353</v>
      </c>
    </row>
    <row r="3445" spans="2:6" x14ac:dyDescent="0.25">
      <c r="B3445" s="6" t="s">
        <v>33</v>
      </c>
      <c r="C3445" s="6">
        <v>2001</v>
      </c>
      <c r="D3445" s="6" t="s">
        <v>17</v>
      </c>
      <c r="E3445" s="6" t="s">
        <v>3</v>
      </c>
      <c r="F3445" s="27">
        <v>3.8975102402696186E-2</v>
      </c>
    </row>
    <row r="3446" spans="2:6" x14ac:dyDescent="0.25">
      <c r="B3446" s="6" t="s">
        <v>33</v>
      </c>
      <c r="C3446" s="6">
        <v>2001</v>
      </c>
      <c r="D3446" s="6" t="s">
        <v>18</v>
      </c>
      <c r="E3446" s="6" t="s">
        <v>3</v>
      </c>
      <c r="F3446" s="27">
        <v>3.2115628627110968E-2</v>
      </c>
    </row>
    <row r="3447" spans="2:6" x14ac:dyDescent="0.25">
      <c r="B3447" s="6" t="s">
        <v>33</v>
      </c>
      <c r="C3447" s="6">
        <v>2001</v>
      </c>
      <c r="D3447" s="6" t="s">
        <v>19</v>
      </c>
      <c r="E3447" s="6" t="s">
        <v>3</v>
      </c>
      <c r="F3447" s="27">
        <v>7.0730627975422317E-2</v>
      </c>
    </row>
    <row r="3448" spans="2:6" x14ac:dyDescent="0.25">
      <c r="B3448" s="6" t="s">
        <v>33</v>
      </c>
      <c r="C3448" s="6">
        <v>2001</v>
      </c>
      <c r="D3448" s="6" t="s">
        <v>20</v>
      </c>
      <c r="E3448" s="6" t="s">
        <v>3</v>
      </c>
      <c r="F3448" s="27">
        <v>3.8279624400665395E-2</v>
      </c>
    </row>
    <row r="3449" spans="2:6" x14ac:dyDescent="0.25">
      <c r="B3449" s="6" t="s">
        <v>33</v>
      </c>
      <c r="C3449" s="6">
        <v>2001</v>
      </c>
      <c r="D3449" s="6" t="s">
        <v>21</v>
      </c>
      <c r="E3449" s="6" t="s">
        <v>3</v>
      </c>
      <c r="F3449" s="27">
        <v>7.5791647154644943E-3</v>
      </c>
    </row>
    <row r="3450" spans="2:6" x14ac:dyDescent="0.25">
      <c r="B3450" s="6" t="s">
        <v>33</v>
      </c>
      <c r="C3450" s="6">
        <v>2001</v>
      </c>
      <c r="D3450" s="6" t="s">
        <v>22</v>
      </c>
      <c r="E3450" s="6" t="s">
        <v>3</v>
      </c>
      <c r="F3450" s="27">
        <v>1.6460161216952561E-2</v>
      </c>
    </row>
    <row r="3451" spans="2:6" x14ac:dyDescent="0.25">
      <c r="B3451" s="6" t="s">
        <v>33</v>
      </c>
      <c r="C3451" s="6">
        <v>2001</v>
      </c>
      <c r="D3451" s="6" t="s">
        <v>23</v>
      </c>
      <c r="E3451" s="6" t="s">
        <v>3</v>
      </c>
      <c r="F3451" s="27">
        <v>2.4702348294353077E-3</v>
      </c>
    </row>
    <row r="3452" spans="2:6" x14ac:dyDescent="0.25">
      <c r="B3452" s="6" t="s">
        <v>33</v>
      </c>
      <c r="C3452" s="6">
        <v>2001</v>
      </c>
      <c r="D3452" s="6" t="s">
        <v>24</v>
      </c>
      <c r="E3452" s="6" t="s">
        <v>3</v>
      </c>
      <c r="F3452" s="27">
        <v>4.5240071278767675E-2</v>
      </c>
    </row>
    <row r="3453" spans="2:6" x14ac:dyDescent="0.25">
      <c r="B3453" s="6" t="s">
        <v>33</v>
      </c>
      <c r="C3453" s="6">
        <v>2001</v>
      </c>
      <c r="D3453" s="6" t="s">
        <v>25</v>
      </c>
      <c r="E3453" s="6" t="s">
        <v>3</v>
      </c>
      <c r="F3453" s="27">
        <v>4.4426104431946445E-2</v>
      </c>
    </row>
    <row r="3454" spans="2:6" x14ac:dyDescent="0.25">
      <c r="B3454" s="6" t="s">
        <v>33</v>
      </c>
      <c r="C3454" s="6">
        <v>2001</v>
      </c>
      <c r="D3454" s="6" t="s">
        <v>26</v>
      </c>
      <c r="E3454" s="6" t="s">
        <v>3</v>
      </c>
      <c r="F3454" s="27">
        <v>5.0824502050629765E-2</v>
      </c>
    </row>
    <row r="3455" spans="2:6" x14ac:dyDescent="0.25">
      <c r="B3455" s="6" t="s">
        <v>33</v>
      </c>
      <c r="C3455" s="6">
        <v>2001</v>
      </c>
      <c r="D3455" s="6" t="s">
        <v>27</v>
      </c>
      <c r="E3455" s="6" t="s">
        <v>3</v>
      </c>
      <c r="F3455" s="27">
        <v>9.9170011400687543E-4</v>
      </c>
    </row>
    <row r="3456" spans="2:6" x14ac:dyDescent="0.25">
      <c r="B3456" s="6" t="s">
        <v>33</v>
      </c>
      <c r="C3456" s="6">
        <v>2001</v>
      </c>
      <c r="D3456" s="6" t="s">
        <v>28</v>
      </c>
      <c r="E3456" s="6" t="s">
        <v>3</v>
      </c>
      <c r="F3456" s="27">
        <v>5.3186036244192115E-3</v>
      </c>
    </row>
    <row r="3457" spans="2:6" x14ac:dyDescent="0.25">
      <c r="B3457" s="6" t="s">
        <v>33</v>
      </c>
      <c r="C3457" s="6">
        <v>2001</v>
      </c>
      <c r="D3457" s="6" t="s">
        <v>29</v>
      </c>
      <c r="E3457" s="6" t="s">
        <v>3</v>
      </c>
      <c r="F3457" s="27">
        <v>1.7248369619254127E-2</v>
      </c>
    </row>
    <row r="3458" spans="2:6" x14ac:dyDescent="0.25">
      <c r="B3458" s="6" t="s">
        <v>33</v>
      </c>
      <c r="C3458" s="6">
        <v>2001</v>
      </c>
      <c r="D3458" s="6" t="s">
        <v>30</v>
      </c>
      <c r="E3458" s="6" t="s">
        <v>3</v>
      </c>
      <c r="F3458" s="27">
        <v>2.4532342560523329E-3</v>
      </c>
    </row>
    <row r="3459" spans="2:6" x14ac:dyDescent="0.25">
      <c r="B3459" s="6" t="s">
        <v>33</v>
      </c>
      <c r="C3459" s="6">
        <v>2001</v>
      </c>
      <c r="D3459" s="6" t="s">
        <v>31</v>
      </c>
      <c r="E3459" s="6" t="s">
        <v>3</v>
      </c>
      <c r="F3459" s="27">
        <v>1.7283916272691259E-3</v>
      </c>
    </row>
    <row r="3460" spans="2:6" x14ac:dyDescent="0.25">
      <c r="B3460" s="6" t="s">
        <v>33</v>
      </c>
      <c r="C3460" s="6">
        <v>2001</v>
      </c>
      <c r="D3460" s="6" t="s">
        <v>32</v>
      </c>
      <c r="E3460" s="6" t="s">
        <v>3</v>
      </c>
      <c r="F3460" s="27">
        <v>1.4928048936923236E-2</v>
      </c>
    </row>
    <row r="3461" spans="2:6" x14ac:dyDescent="0.25">
      <c r="B3461" s="6" t="s">
        <v>33</v>
      </c>
      <c r="C3461" s="6">
        <v>2001</v>
      </c>
      <c r="D3461" s="6" t="s">
        <v>7</v>
      </c>
      <c r="E3461" s="6" t="s">
        <v>4</v>
      </c>
      <c r="F3461" s="27">
        <v>0.1549509432115681</v>
      </c>
    </row>
    <row r="3462" spans="2:6" x14ac:dyDescent="0.25">
      <c r="B3462" s="6" t="s">
        <v>33</v>
      </c>
      <c r="C3462" s="6">
        <v>2001</v>
      </c>
      <c r="D3462" s="6" t="s">
        <v>8</v>
      </c>
      <c r="E3462" s="6" t="s">
        <v>4</v>
      </c>
      <c r="F3462" s="27">
        <v>3.8017064778093378E-2</v>
      </c>
    </row>
    <row r="3463" spans="2:6" x14ac:dyDescent="0.25">
      <c r="B3463" s="6" t="s">
        <v>33</v>
      </c>
      <c r="C3463" s="6">
        <v>2001</v>
      </c>
      <c r="D3463" s="6" t="s">
        <v>9</v>
      </c>
      <c r="E3463" s="6" t="s">
        <v>4</v>
      </c>
      <c r="F3463" s="27">
        <v>6.5568273570279889E-2</v>
      </c>
    </row>
    <row r="3464" spans="2:6" x14ac:dyDescent="0.25">
      <c r="B3464" s="6" t="s">
        <v>33</v>
      </c>
      <c r="C3464" s="6">
        <v>2001</v>
      </c>
      <c r="D3464" s="6" t="s">
        <v>10</v>
      </c>
      <c r="E3464" s="6" t="s">
        <v>4</v>
      </c>
      <c r="F3464" s="27">
        <v>3.6081373545590226E-2</v>
      </c>
    </row>
    <row r="3465" spans="2:6" x14ac:dyDescent="0.25">
      <c r="B3465" s="6" t="s">
        <v>33</v>
      </c>
      <c r="C3465" s="6">
        <v>2001</v>
      </c>
      <c r="D3465" s="6" t="s">
        <v>11</v>
      </c>
      <c r="E3465" s="6" t="s">
        <v>4</v>
      </c>
      <c r="F3465" s="27">
        <v>5.6350246118052144E-2</v>
      </c>
    </row>
    <row r="3466" spans="2:6" x14ac:dyDescent="0.25">
      <c r="B3466" s="6" t="s">
        <v>33</v>
      </c>
      <c r="C3466" s="6">
        <v>2001</v>
      </c>
      <c r="D3466" s="6" t="s">
        <v>12</v>
      </c>
      <c r="E3466" s="6" t="s">
        <v>4</v>
      </c>
      <c r="F3466" s="27">
        <v>8.0285866173170125E-3</v>
      </c>
    </row>
    <row r="3467" spans="2:6" x14ac:dyDescent="0.25">
      <c r="B3467" s="6" t="s">
        <v>33</v>
      </c>
      <c r="C3467" s="6">
        <v>2001</v>
      </c>
      <c r="D3467" s="6" t="s">
        <v>13</v>
      </c>
      <c r="E3467" s="6" t="s">
        <v>4</v>
      </c>
      <c r="F3467" s="27">
        <v>2.5577148500492679E-2</v>
      </c>
    </row>
    <row r="3468" spans="2:6" x14ac:dyDescent="0.25">
      <c r="B3468" s="6" t="s">
        <v>33</v>
      </c>
      <c r="C3468" s="6">
        <v>2001</v>
      </c>
      <c r="D3468" s="6" t="s">
        <v>14</v>
      </c>
      <c r="E3468" s="6" t="s">
        <v>4</v>
      </c>
      <c r="F3468" s="27">
        <v>3.6277111354794798E-2</v>
      </c>
    </row>
    <row r="3469" spans="2:6" x14ac:dyDescent="0.25">
      <c r="B3469" s="6" t="s">
        <v>33</v>
      </c>
      <c r="C3469" s="6">
        <v>2001</v>
      </c>
      <c r="D3469" s="6" t="s">
        <v>15</v>
      </c>
      <c r="E3469" s="6" t="s">
        <v>4</v>
      </c>
      <c r="F3469" s="27">
        <v>1.6515933724957237E-2</v>
      </c>
    </row>
    <row r="3470" spans="2:6" x14ac:dyDescent="0.25">
      <c r="B3470" s="6" t="s">
        <v>33</v>
      </c>
      <c r="C3470" s="6">
        <v>2001</v>
      </c>
      <c r="D3470" s="6" t="s">
        <v>16</v>
      </c>
      <c r="E3470" s="6" t="s">
        <v>4</v>
      </c>
      <c r="F3470" s="27">
        <v>8.3003396495848356E-2</v>
      </c>
    </row>
    <row r="3471" spans="2:6" x14ac:dyDescent="0.25">
      <c r="B3471" s="6" t="s">
        <v>33</v>
      </c>
      <c r="C3471" s="6">
        <v>2001</v>
      </c>
      <c r="D3471" s="6" t="s">
        <v>17</v>
      </c>
      <c r="E3471" s="6" t="s">
        <v>4</v>
      </c>
      <c r="F3471" s="27">
        <v>9.1107609084903493E-2</v>
      </c>
    </row>
    <row r="3472" spans="2:6" x14ac:dyDescent="0.25">
      <c r="B3472" s="6" t="s">
        <v>33</v>
      </c>
      <c r="C3472" s="6">
        <v>2001</v>
      </c>
      <c r="D3472" s="6" t="s">
        <v>18</v>
      </c>
      <c r="E3472" s="6" t="s">
        <v>4</v>
      </c>
      <c r="F3472" s="27">
        <v>4.5467335140942346E-2</v>
      </c>
    </row>
    <row r="3473" spans="2:6" x14ac:dyDescent="0.25">
      <c r="B3473" s="6" t="s">
        <v>33</v>
      </c>
      <c r="C3473" s="6">
        <v>2001</v>
      </c>
      <c r="D3473" s="6" t="s">
        <v>19</v>
      </c>
      <c r="E3473" s="6" t="s">
        <v>4</v>
      </c>
      <c r="F3473" s="27">
        <v>0.11348956027946021</v>
      </c>
    </row>
    <row r="3474" spans="2:6" x14ac:dyDescent="0.25">
      <c r="B3474" s="6" t="s">
        <v>33</v>
      </c>
      <c r="C3474" s="6">
        <v>2001</v>
      </c>
      <c r="D3474" s="6" t="s">
        <v>20</v>
      </c>
      <c r="E3474" s="6" t="s">
        <v>4</v>
      </c>
      <c r="F3474" s="27">
        <v>2.7710245762165218E-2</v>
      </c>
    </row>
    <row r="3475" spans="2:6" x14ac:dyDescent="0.25">
      <c r="B3475" s="6" t="s">
        <v>33</v>
      </c>
      <c r="C3475" s="6">
        <v>2001</v>
      </c>
      <c r="D3475" s="6" t="s">
        <v>21</v>
      </c>
      <c r="E3475" s="6" t="s">
        <v>4</v>
      </c>
      <c r="F3475" s="27">
        <v>9.0784530485051636E-3</v>
      </c>
    </row>
    <row r="3476" spans="2:6" x14ac:dyDescent="0.25">
      <c r="B3476" s="6" t="s">
        <v>33</v>
      </c>
      <c r="C3476" s="6">
        <v>2001</v>
      </c>
      <c r="D3476" s="6" t="s">
        <v>22</v>
      </c>
      <c r="E3476" s="6" t="s">
        <v>4</v>
      </c>
      <c r="F3476" s="27">
        <v>1.2502752562941939E-2</v>
      </c>
    </row>
    <row r="3477" spans="2:6" x14ac:dyDescent="0.25">
      <c r="B3477" s="6" t="s">
        <v>33</v>
      </c>
      <c r="C3477" s="6">
        <v>2001</v>
      </c>
      <c r="D3477" s="6" t="s">
        <v>23</v>
      </c>
      <c r="E3477" s="6" t="s">
        <v>4</v>
      </c>
      <c r="F3477" s="27">
        <v>5.1214352919718581E-4</v>
      </c>
    </row>
    <row r="3478" spans="2:6" x14ac:dyDescent="0.25">
      <c r="B3478" s="6" t="s">
        <v>33</v>
      </c>
      <c r="C3478" s="6">
        <v>2001</v>
      </c>
      <c r="D3478" s="6" t="s">
        <v>24</v>
      </c>
      <c r="E3478" s="6" t="s">
        <v>4</v>
      </c>
      <c r="F3478" s="27">
        <v>3.0546775775666675E-2</v>
      </c>
    </row>
    <row r="3479" spans="2:6" x14ac:dyDescent="0.25">
      <c r="B3479" s="6" t="s">
        <v>33</v>
      </c>
      <c r="C3479" s="6">
        <v>2001</v>
      </c>
      <c r="D3479" s="6" t="s">
        <v>25</v>
      </c>
      <c r="E3479" s="6" t="s">
        <v>4</v>
      </c>
      <c r="F3479" s="27">
        <v>8.4114987065734545E-2</v>
      </c>
    </row>
    <row r="3480" spans="2:6" x14ac:dyDescent="0.25">
      <c r="B3480" s="6" t="s">
        <v>33</v>
      </c>
      <c r="C3480" s="6">
        <v>2001</v>
      </c>
      <c r="D3480" s="6" t="s">
        <v>26</v>
      </c>
      <c r="E3480" s="6" t="s">
        <v>4</v>
      </c>
      <c r="F3480" s="27">
        <v>3.3898785758294948E-2</v>
      </c>
    </row>
    <row r="3481" spans="2:6" x14ac:dyDescent="0.25">
      <c r="B3481" s="6" t="s">
        <v>33</v>
      </c>
      <c r="C3481" s="6">
        <v>2001</v>
      </c>
      <c r="D3481" s="6" t="s">
        <v>27</v>
      </c>
      <c r="E3481" s="6" t="s">
        <v>4</v>
      </c>
      <c r="F3481" s="27">
        <v>3.1473750002780366E-4</v>
      </c>
    </row>
    <row r="3482" spans="2:6" x14ac:dyDescent="0.25">
      <c r="B3482" s="6" t="s">
        <v>33</v>
      </c>
      <c r="C3482" s="6">
        <v>2001</v>
      </c>
      <c r="D3482" s="6" t="s">
        <v>28</v>
      </c>
      <c r="E3482" s="6" t="s">
        <v>4</v>
      </c>
      <c r="F3482" s="27">
        <v>1.5210273565831297E-2</v>
      </c>
    </row>
    <row r="3483" spans="2:6" x14ac:dyDescent="0.25">
      <c r="B3483" s="6" t="s">
        <v>33</v>
      </c>
      <c r="C3483" s="6">
        <v>2001</v>
      </c>
      <c r="D3483" s="6" t="s">
        <v>29</v>
      </c>
      <c r="E3483" s="6" t="s">
        <v>4</v>
      </c>
      <c r="F3483" s="27">
        <v>2.0913917625522429E-3</v>
      </c>
    </row>
    <row r="3484" spans="2:6" x14ac:dyDescent="0.25">
      <c r="B3484" s="6" t="s">
        <v>33</v>
      </c>
      <c r="C3484" s="6">
        <v>2001</v>
      </c>
      <c r="D3484" s="6" t="s">
        <v>30</v>
      </c>
      <c r="E3484" s="6" t="s">
        <v>4</v>
      </c>
      <c r="F3484" s="27">
        <v>6.9675987196967846E-4</v>
      </c>
    </row>
    <row r="3485" spans="2:6" x14ac:dyDescent="0.25">
      <c r="B3485" s="6" t="s">
        <v>33</v>
      </c>
      <c r="C3485" s="6">
        <v>2001</v>
      </c>
      <c r="D3485" s="6" t="s">
        <v>31</v>
      </c>
      <c r="E3485" s="6" t="s">
        <v>4</v>
      </c>
      <c r="F3485" s="27">
        <v>6.284184607445599E-3</v>
      </c>
    </row>
    <row r="3486" spans="2:6" x14ac:dyDescent="0.25">
      <c r="B3486" s="6" t="s">
        <v>33</v>
      </c>
      <c r="C3486" s="6">
        <v>2001</v>
      </c>
      <c r="D3486" s="6" t="s">
        <v>32</v>
      </c>
      <c r="E3486" s="6" t="s">
        <v>4</v>
      </c>
      <c r="F3486" s="27">
        <v>6.6039267673678381E-3</v>
      </c>
    </row>
    <row r="3487" spans="2:6" x14ac:dyDescent="0.25">
      <c r="B3487" s="6" t="s">
        <v>33</v>
      </c>
      <c r="C3487" s="6">
        <v>2000</v>
      </c>
      <c r="D3487" s="6" t="s">
        <v>7</v>
      </c>
      <c r="E3487" s="6" t="s">
        <v>3</v>
      </c>
      <c r="F3487" s="27">
        <v>9.5360525275092645E-2</v>
      </c>
    </row>
    <row r="3488" spans="2:6" x14ac:dyDescent="0.25">
      <c r="B3488" s="6" t="s">
        <v>33</v>
      </c>
      <c r="C3488" s="6">
        <v>2000</v>
      </c>
      <c r="D3488" s="6" t="s">
        <v>8</v>
      </c>
      <c r="E3488" s="6" t="s">
        <v>3</v>
      </c>
      <c r="F3488" s="27">
        <v>5.4520631439043385E-2</v>
      </c>
    </row>
    <row r="3489" spans="2:6" x14ac:dyDescent="0.25">
      <c r="B3489" s="6" t="s">
        <v>33</v>
      </c>
      <c r="C3489" s="6">
        <v>2000</v>
      </c>
      <c r="D3489" s="6" t="s">
        <v>9</v>
      </c>
      <c r="E3489" s="6" t="s">
        <v>3</v>
      </c>
      <c r="F3489" s="27">
        <v>8.9759296480363335E-2</v>
      </c>
    </row>
    <row r="3490" spans="2:6" x14ac:dyDescent="0.25">
      <c r="B3490" s="6" t="s">
        <v>33</v>
      </c>
      <c r="C3490" s="6">
        <v>2000</v>
      </c>
      <c r="D3490" s="6" t="s">
        <v>10</v>
      </c>
      <c r="E3490" s="6" t="s">
        <v>3</v>
      </c>
      <c r="F3490" s="27">
        <v>8.1668066421777472E-2</v>
      </c>
    </row>
    <row r="3491" spans="2:6" x14ac:dyDescent="0.25">
      <c r="B3491" s="6" t="s">
        <v>33</v>
      </c>
      <c r="C3491" s="6">
        <v>2000</v>
      </c>
      <c r="D3491" s="6" t="s">
        <v>11</v>
      </c>
      <c r="E3491" s="6" t="s">
        <v>3</v>
      </c>
      <c r="F3491" s="27">
        <v>4.1088078571108237E-2</v>
      </c>
    </row>
    <row r="3492" spans="2:6" x14ac:dyDescent="0.25">
      <c r="B3492" s="6" t="s">
        <v>33</v>
      </c>
      <c r="C3492" s="6">
        <v>2000</v>
      </c>
      <c r="D3492" s="6" t="s">
        <v>12</v>
      </c>
      <c r="E3492" s="6" t="s">
        <v>3</v>
      </c>
      <c r="F3492" s="27">
        <v>8.4178962088380261E-3</v>
      </c>
    </row>
    <row r="3493" spans="2:6" x14ac:dyDescent="0.25">
      <c r="B3493" s="6" t="s">
        <v>33</v>
      </c>
      <c r="C3493" s="6">
        <v>2000</v>
      </c>
      <c r="D3493" s="6" t="s">
        <v>13</v>
      </c>
      <c r="E3493" s="6" t="s">
        <v>3</v>
      </c>
      <c r="F3493" s="27">
        <v>2.7096982644395612E-2</v>
      </c>
    </row>
    <row r="3494" spans="2:6" x14ac:dyDescent="0.25">
      <c r="B3494" s="6" t="s">
        <v>33</v>
      </c>
      <c r="C3494" s="6">
        <v>2000</v>
      </c>
      <c r="D3494" s="6" t="s">
        <v>14</v>
      </c>
      <c r="E3494" s="6" t="s">
        <v>3</v>
      </c>
      <c r="F3494" s="27">
        <v>1.6848023287576289E-2</v>
      </c>
    </row>
    <row r="3495" spans="2:6" x14ac:dyDescent="0.25">
      <c r="B3495" s="6" t="s">
        <v>33</v>
      </c>
      <c r="C3495" s="6">
        <v>2000</v>
      </c>
      <c r="D3495" s="6" t="s">
        <v>15</v>
      </c>
      <c r="E3495" s="6" t="s">
        <v>3</v>
      </c>
      <c r="F3495" s="27">
        <v>1.6902042962969002E-2</v>
      </c>
    </row>
    <row r="3496" spans="2:6" x14ac:dyDescent="0.25">
      <c r="B3496" s="6" t="s">
        <v>33</v>
      </c>
      <c r="C3496" s="6">
        <v>2000</v>
      </c>
      <c r="D3496" s="6" t="s">
        <v>16</v>
      </c>
      <c r="E3496" s="6" t="s">
        <v>3</v>
      </c>
      <c r="F3496" s="27">
        <v>0.17409929835576338</v>
      </c>
    </row>
    <row r="3497" spans="2:6" x14ac:dyDescent="0.25">
      <c r="B3497" s="6" t="s">
        <v>33</v>
      </c>
      <c r="C3497" s="6">
        <v>2000</v>
      </c>
      <c r="D3497" s="6" t="s">
        <v>17</v>
      </c>
      <c r="E3497" s="6" t="s">
        <v>3</v>
      </c>
      <c r="F3497" s="27">
        <v>3.8714780190883112E-2</v>
      </c>
    </row>
    <row r="3498" spans="2:6" x14ac:dyDescent="0.25">
      <c r="B3498" s="6" t="s">
        <v>33</v>
      </c>
      <c r="C3498" s="6">
        <v>2000</v>
      </c>
      <c r="D3498" s="6" t="s">
        <v>18</v>
      </c>
      <c r="E3498" s="6" t="s">
        <v>3</v>
      </c>
      <c r="F3498" s="27">
        <v>2.9702667552725243E-2</v>
      </c>
    </row>
    <row r="3499" spans="2:6" x14ac:dyDescent="0.25">
      <c r="B3499" s="6" t="s">
        <v>33</v>
      </c>
      <c r="C3499" s="6">
        <v>2000</v>
      </c>
      <c r="D3499" s="6" t="s">
        <v>19</v>
      </c>
      <c r="E3499" s="6" t="s">
        <v>3</v>
      </c>
      <c r="F3499" s="27">
        <v>7.1473126740350862E-2</v>
      </c>
    </row>
    <row r="3500" spans="2:6" x14ac:dyDescent="0.25">
      <c r="B3500" s="6" t="s">
        <v>33</v>
      </c>
      <c r="C3500" s="6">
        <v>2000</v>
      </c>
      <c r="D3500" s="6" t="s">
        <v>20</v>
      </c>
      <c r="E3500" s="6" t="s">
        <v>3</v>
      </c>
      <c r="F3500" s="27">
        <v>3.9460353635218381E-2</v>
      </c>
    </row>
    <row r="3501" spans="2:6" x14ac:dyDescent="0.25">
      <c r="B3501" s="6" t="s">
        <v>33</v>
      </c>
      <c r="C3501" s="6">
        <v>2000</v>
      </c>
      <c r="D3501" s="6" t="s">
        <v>21</v>
      </c>
      <c r="E3501" s="6" t="s">
        <v>3</v>
      </c>
      <c r="F3501" s="27">
        <v>7.1412991630008032E-3</v>
      </c>
    </row>
    <row r="3502" spans="2:6" x14ac:dyDescent="0.25">
      <c r="B3502" s="6" t="s">
        <v>33</v>
      </c>
      <c r="C3502" s="6">
        <v>2000</v>
      </c>
      <c r="D3502" s="6" t="s">
        <v>22</v>
      </c>
      <c r="E3502" s="6" t="s">
        <v>3</v>
      </c>
      <c r="F3502" s="27">
        <v>1.6917331550344299E-2</v>
      </c>
    </row>
    <row r="3503" spans="2:6" x14ac:dyDescent="0.25">
      <c r="B3503" s="6" t="s">
        <v>33</v>
      </c>
      <c r="C3503" s="6">
        <v>2000</v>
      </c>
      <c r="D3503" s="6" t="s">
        <v>23</v>
      </c>
      <c r="E3503" s="6" t="s">
        <v>3</v>
      </c>
      <c r="F3503" s="27">
        <v>2.5328093085073855E-3</v>
      </c>
    </row>
    <row r="3504" spans="2:6" x14ac:dyDescent="0.25">
      <c r="B3504" s="6" t="s">
        <v>33</v>
      </c>
      <c r="C3504" s="6">
        <v>2000</v>
      </c>
      <c r="D3504" s="6" t="s">
        <v>24</v>
      </c>
      <c r="E3504" s="6" t="s">
        <v>3</v>
      </c>
      <c r="F3504" s="27">
        <v>4.6726509595117434E-2</v>
      </c>
    </row>
    <row r="3505" spans="2:6" x14ac:dyDescent="0.25">
      <c r="B3505" s="6" t="s">
        <v>33</v>
      </c>
      <c r="C3505" s="6">
        <v>2000</v>
      </c>
      <c r="D3505" s="6" t="s">
        <v>25</v>
      </c>
      <c r="E3505" s="6" t="s">
        <v>3</v>
      </c>
      <c r="F3505" s="27">
        <v>4.4823080466893074E-2</v>
      </c>
    </row>
    <row r="3506" spans="2:6" x14ac:dyDescent="0.25">
      <c r="B3506" s="6" t="s">
        <v>33</v>
      </c>
      <c r="C3506" s="6">
        <v>2000</v>
      </c>
      <c r="D3506" s="6" t="s">
        <v>26</v>
      </c>
      <c r="E3506" s="6" t="s">
        <v>3</v>
      </c>
      <c r="F3506" s="27">
        <v>5.3418833908863712E-2</v>
      </c>
    </row>
    <row r="3507" spans="2:6" x14ac:dyDescent="0.25">
      <c r="B3507" s="6" t="s">
        <v>33</v>
      </c>
      <c r="C3507" s="6">
        <v>2000</v>
      </c>
      <c r="D3507" s="6" t="s">
        <v>27</v>
      </c>
      <c r="E3507" s="6" t="s">
        <v>3</v>
      </c>
      <c r="F3507" s="27">
        <v>9.61652145906124E-4</v>
      </c>
    </row>
    <row r="3508" spans="2:6" x14ac:dyDescent="0.25">
      <c r="B3508" s="6" t="s">
        <v>33</v>
      </c>
      <c r="C3508" s="6">
        <v>2000</v>
      </c>
      <c r="D3508" s="6" t="s">
        <v>28</v>
      </c>
      <c r="E3508" s="6" t="s">
        <v>3</v>
      </c>
      <c r="F3508" s="27">
        <v>5.3887174302126948E-3</v>
      </c>
    </row>
    <row r="3509" spans="2:6" x14ac:dyDescent="0.25">
      <c r="B3509" s="6" t="s">
        <v>33</v>
      </c>
      <c r="C3509" s="6">
        <v>2000</v>
      </c>
      <c r="D3509" s="6" t="s">
        <v>29</v>
      </c>
      <c r="E3509" s="6" t="s">
        <v>3</v>
      </c>
      <c r="F3509" s="27">
        <v>1.7503903685976492E-2</v>
      </c>
    </row>
    <row r="3510" spans="2:6" x14ac:dyDescent="0.25">
      <c r="B3510" s="6" t="s">
        <v>33</v>
      </c>
      <c r="C3510" s="6">
        <v>2000</v>
      </c>
      <c r="D3510" s="6" t="s">
        <v>30</v>
      </c>
      <c r="E3510" s="6" t="s">
        <v>3</v>
      </c>
      <c r="F3510" s="27">
        <v>2.2030854407801663E-3</v>
      </c>
    </row>
    <row r="3511" spans="2:6" x14ac:dyDescent="0.25">
      <c r="B3511" s="6" t="s">
        <v>33</v>
      </c>
      <c r="C3511" s="6">
        <v>2000</v>
      </c>
      <c r="D3511" s="6" t="s">
        <v>31</v>
      </c>
      <c r="E3511" s="6" t="s">
        <v>3</v>
      </c>
      <c r="F3511" s="27">
        <v>1.5446569444840816E-3</v>
      </c>
    </row>
    <row r="3512" spans="2:6" x14ac:dyDescent="0.25">
      <c r="B3512" s="6" t="s">
        <v>33</v>
      </c>
      <c r="C3512" s="6">
        <v>2000</v>
      </c>
      <c r="D3512" s="6" t="s">
        <v>32</v>
      </c>
      <c r="E3512" s="6" t="s">
        <v>3</v>
      </c>
      <c r="F3512" s="27">
        <v>1.5726350593808735E-2</v>
      </c>
    </row>
    <row r="3513" spans="2:6" x14ac:dyDescent="0.25">
      <c r="B3513" s="6" t="s">
        <v>33</v>
      </c>
      <c r="C3513" s="6">
        <v>2000</v>
      </c>
      <c r="D3513" s="6" t="s">
        <v>7</v>
      </c>
      <c r="E3513" s="6" t="s">
        <v>4</v>
      </c>
      <c r="F3513" s="27">
        <v>0.1493477240783801</v>
      </c>
    </row>
    <row r="3514" spans="2:6" x14ac:dyDescent="0.25">
      <c r="B3514" s="6" t="s">
        <v>33</v>
      </c>
      <c r="C3514" s="6">
        <v>2000</v>
      </c>
      <c r="D3514" s="6" t="s">
        <v>8</v>
      </c>
      <c r="E3514" s="6" t="s">
        <v>4</v>
      </c>
      <c r="F3514" s="27">
        <v>4.2158214750660714E-2</v>
      </c>
    </row>
    <row r="3515" spans="2:6" x14ac:dyDescent="0.25">
      <c r="B3515" s="6" t="s">
        <v>33</v>
      </c>
      <c r="C3515" s="6">
        <v>2000</v>
      </c>
      <c r="D3515" s="6" t="s">
        <v>9</v>
      </c>
      <c r="E3515" s="6" t="s">
        <v>4</v>
      </c>
      <c r="F3515" s="27">
        <v>6.8902657902383854E-2</v>
      </c>
    </row>
    <row r="3516" spans="2:6" x14ac:dyDescent="0.25">
      <c r="B3516" s="6" t="s">
        <v>33</v>
      </c>
      <c r="C3516" s="6">
        <v>2000</v>
      </c>
      <c r="D3516" s="6" t="s">
        <v>10</v>
      </c>
      <c r="E3516" s="6" t="s">
        <v>4</v>
      </c>
      <c r="F3516" s="27">
        <v>3.7340652954140803E-2</v>
      </c>
    </row>
    <row r="3517" spans="2:6" x14ac:dyDescent="0.25">
      <c r="B3517" s="6" t="s">
        <v>33</v>
      </c>
      <c r="C3517" s="6">
        <v>2000</v>
      </c>
      <c r="D3517" s="6" t="s">
        <v>11</v>
      </c>
      <c r="E3517" s="6" t="s">
        <v>4</v>
      </c>
      <c r="F3517" s="27">
        <v>5.5070294937121365E-2</v>
      </c>
    </row>
    <row r="3518" spans="2:6" x14ac:dyDescent="0.25">
      <c r="B3518" s="6" t="s">
        <v>33</v>
      </c>
      <c r="C3518" s="6">
        <v>2000</v>
      </c>
      <c r="D3518" s="6" t="s">
        <v>12</v>
      </c>
      <c r="E3518" s="6" t="s">
        <v>4</v>
      </c>
      <c r="F3518" s="27">
        <v>7.6125967909756046E-3</v>
      </c>
    </row>
    <row r="3519" spans="2:6" x14ac:dyDescent="0.25">
      <c r="B3519" s="6" t="s">
        <v>33</v>
      </c>
      <c r="C3519" s="6">
        <v>2000</v>
      </c>
      <c r="D3519" s="6" t="s">
        <v>13</v>
      </c>
      <c r="E3519" s="6" t="s">
        <v>4</v>
      </c>
      <c r="F3519" s="27">
        <v>2.4172172832303964E-2</v>
      </c>
    </row>
    <row r="3520" spans="2:6" x14ac:dyDescent="0.25">
      <c r="B3520" s="6" t="s">
        <v>33</v>
      </c>
      <c r="C3520" s="6">
        <v>2000</v>
      </c>
      <c r="D3520" s="6" t="s">
        <v>14</v>
      </c>
      <c r="E3520" s="6" t="s">
        <v>4</v>
      </c>
      <c r="F3520" s="27">
        <v>3.8371215275039935E-2</v>
      </c>
    </row>
    <row r="3521" spans="2:6" x14ac:dyDescent="0.25">
      <c r="B3521" s="6" t="s">
        <v>33</v>
      </c>
      <c r="C3521" s="6">
        <v>2000</v>
      </c>
      <c r="D3521" s="6" t="s">
        <v>15</v>
      </c>
      <c r="E3521" s="6" t="s">
        <v>4</v>
      </c>
      <c r="F3521" s="27">
        <v>1.3847250703445628E-2</v>
      </c>
    </row>
    <row r="3522" spans="2:6" x14ac:dyDescent="0.25">
      <c r="B3522" s="6" t="s">
        <v>33</v>
      </c>
      <c r="C3522" s="6">
        <v>2000</v>
      </c>
      <c r="D3522" s="6" t="s">
        <v>16</v>
      </c>
      <c r="E3522" s="6" t="s">
        <v>4</v>
      </c>
      <c r="F3522" s="27">
        <v>7.985451922806526E-2</v>
      </c>
    </row>
    <row r="3523" spans="2:6" x14ac:dyDescent="0.25">
      <c r="B3523" s="6" t="s">
        <v>33</v>
      </c>
      <c r="C3523" s="6">
        <v>2000</v>
      </c>
      <c r="D3523" s="6" t="s">
        <v>17</v>
      </c>
      <c r="E3523" s="6" t="s">
        <v>4</v>
      </c>
      <c r="F3523" s="27">
        <v>9.4661753345467753E-2</v>
      </c>
    </row>
    <row r="3524" spans="2:6" x14ac:dyDescent="0.25">
      <c r="B3524" s="6" t="s">
        <v>33</v>
      </c>
      <c r="C3524" s="6">
        <v>2000</v>
      </c>
      <c r="D3524" s="6" t="s">
        <v>18</v>
      </c>
      <c r="E3524" s="6" t="s">
        <v>4</v>
      </c>
      <c r="F3524" s="27">
        <v>4.5543796693047374E-2</v>
      </c>
    </row>
    <row r="3525" spans="2:6" x14ac:dyDescent="0.25">
      <c r="B3525" s="6" t="s">
        <v>33</v>
      </c>
      <c r="C3525" s="6">
        <v>2000</v>
      </c>
      <c r="D3525" s="6" t="s">
        <v>19</v>
      </c>
      <c r="E3525" s="6" t="s">
        <v>4</v>
      </c>
      <c r="F3525" s="27">
        <v>0.11291467175569994</v>
      </c>
    </row>
    <row r="3526" spans="2:6" x14ac:dyDescent="0.25">
      <c r="B3526" s="6" t="s">
        <v>33</v>
      </c>
      <c r="C3526" s="6">
        <v>2000</v>
      </c>
      <c r="D3526" s="6" t="s">
        <v>20</v>
      </c>
      <c r="E3526" s="6" t="s">
        <v>4</v>
      </c>
      <c r="F3526" s="27">
        <v>2.4898915014725076E-2</v>
      </c>
    </row>
    <row r="3527" spans="2:6" x14ac:dyDescent="0.25">
      <c r="B3527" s="6" t="s">
        <v>33</v>
      </c>
      <c r="C3527" s="6">
        <v>2000</v>
      </c>
      <c r="D3527" s="6" t="s">
        <v>21</v>
      </c>
      <c r="E3527" s="6" t="s">
        <v>4</v>
      </c>
      <c r="F3527" s="27">
        <v>8.3437501550806068E-3</v>
      </c>
    </row>
    <row r="3528" spans="2:6" x14ac:dyDescent="0.25">
      <c r="B3528" s="6" t="s">
        <v>33</v>
      </c>
      <c r="C3528" s="6">
        <v>2000</v>
      </c>
      <c r="D3528" s="6" t="s">
        <v>22</v>
      </c>
      <c r="E3528" s="6" t="s">
        <v>4</v>
      </c>
      <c r="F3528" s="27">
        <v>1.2500186096727289E-2</v>
      </c>
    </row>
    <row r="3529" spans="2:6" x14ac:dyDescent="0.25">
      <c r="B3529" s="6" t="s">
        <v>33</v>
      </c>
      <c r="C3529" s="6">
        <v>2000</v>
      </c>
      <c r="D3529" s="6" t="s">
        <v>23</v>
      </c>
      <c r="E3529" s="6" t="s">
        <v>4</v>
      </c>
      <c r="F3529" s="27">
        <v>5.5029491506545364E-4</v>
      </c>
    </row>
    <row r="3530" spans="2:6" x14ac:dyDescent="0.25">
      <c r="B3530" s="6" t="s">
        <v>33</v>
      </c>
      <c r="C3530" s="6">
        <v>2000</v>
      </c>
      <c r="D3530" s="6" t="s">
        <v>24</v>
      </c>
      <c r="E3530" s="6" t="s">
        <v>4</v>
      </c>
      <c r="F3530" s="27">
        <v>3.1026597771360735E-2</v>
      </c>
    </row>
    <row r="3531" spans="2:6" x14ac:dyDescent="0.25">
      <c r="B3531" s="6" t="s">
        <v>33</v>
      </c>
      <c r="C3531" s="6">
        <v>2000</v>
      </c>
      <c r="D3531" s="6" t="s">
        <v>25</v>
      </c>
      <c r="E3531" s="6" t="s">
        <v>4</v>
      </c>
      <c r="F3531" s="27">
        <v>8.6619617738023222E-2</v>
      </c>
    </row>
    <row r="3532" spans="2:6" x14ac:dyDescent="0.25">
      <c r="B3532" s="6" t="s">
        <v>33</v>
      </c>
      <c r="C3532" s="6">
        <v>2000</v>
      </c>
      <c r="D3532" s="6" t="s">
        <v>26</v>
      </c>
      <c r="E3532" s="6" t="s">
        <v>4</v>
      </c>
      <c r="F3532" s="27">
        <v>3.596601846189814E-2</v>
      </c>
    </row>
    <row r="3533" spans="2:6" x14ac:dyDescent="0.25">
      <c r="B3533" s="6" t="s">
        <v>33</v>
      </c>
      <c r="C3533" s="6">
        <v>2000</v>
      </c>
      <c r="D3533" s="6" t="s">
        <v>27</v>
      </c>
      <c r="E3533" s="6" t="s">
        <v>4</v>
      </c>
      <c r="F3533" s="27">
        <v>3.3745539881769302E-4</v>
      </c>
    </row>
    <row r="3534" spans="2:6" x14ac:dyDescent="0.25">
      <c r="B3534" s="6" t="s">
        <v>33</v>
      </c>
      <c r="C3534" s="6">
        <v>2000</v>
      </c>
      <c r="D3534" s="6" t="s">
        <v>28</v>
      </c>
      <c r="E3534" s="6" t="s">
        <v>4</v>
      </c>
      <c r="F3534" s="27">
        <v>1.5939253617031131E-2</v>
      </c>
    </row>
    <row r="3535" spans="2:6" x14ac:dyDescent="0.25">
      <c r="B3535" s="6" t="s">
        <v>33</v>
      </c>
      <c r="C3535" s="6">
        <v>2000</v>
      </c>
      <c r="D3535" s="6" t="s">
        <v>29</v>
      </c>
      <c r="E3535" s="6" t="s">
        <v>4</v>
      </c>
      <c r="F3535" s="27">
        <v>2.0225268020642125E-3</v>
      </c>
    </row>
    <row r="3536" spans="2:6" x14ac:dyDescent="0.25">
      <c r="B3536" s="6" t="s">
        <v>33</v>
      </c>
      <c r="C3536" s="6">
        <v>2000</v>
      </c>
      <c r="D3536" s="6" t="s">
        <v>30</v>
      </c>
      <c r="E3536" s="6" t="s">
        <v>4</v>
      </c>
      <c r="F3536" s="27">
        <v>6.0267769756166417E-4</v>
      </c>
    </row>
    <row r="3537" spans="2:6" x14ac:dyDescent="0.25">
      <c r="B3537" s="6" t="s">
        <v>33</v>
      </c>
      <c r="C3537" s="6">
        <v>2000</v>
      </c>
      <c r="D3537" s="6" t="s">
        <v>31</v>
      </c>
      <c r="E3537" s="6" t="s">
        <v>4</v>
      </c>
      <c r="F3537" s="27">
        <v>5.7378445753217544E-3</v>
      </c>
    </row>
    <row r="3538" spans="2:6" x14ac:dyDescent="0.25">
      <c r="B3538" s="6" t="s">
        <v>33</v>
      </c>
      <c r="C3538" s="6">
        <v>2000</v>
      </c>
      <c r="D3538" s="6" t="s">
        <v>32</v>
      </c>
      <c r="E3538" s="6" t="s">
        <v>4</v>
      </c>
      <c r="F3538" s="27">
        <v>5.6573405095907362E-3</v>
      </c>
    </row>
    <row r="3539" spans="2:6" x14ac:dyDescent="0.25">
      <c r="B3539" s="6" t="s">
        <v>33</v>
      </c>
      <c r="C3539" s="6">
        <v>1999</v>
      </c>
      <c r="D3539" s="6" t="s">
        <v>7</v>
      </c>
      <c r="E3539" s="6" t="s">
        <v>3</v>
      </c>
      <c r="F3539" s="27">
        <v>9.703415117203279E-2</v>
      </c>
    </row>
    <row r="3540" spans="2:6" x14ac:dyDescent="0.25">
      <c r="B3540" s="6" t="s">
        <v>33</v>
      </c>
      <c r="C3540" s="6">
        <v>1999</v>
      </c>
      <c r="D3540" s="6" t="s">
        <v>8</v>
      </c>
      <c r="E3540" s="6" t="s">
        <v>3</v>
      </c>
      <c r="F3540" s="27">
        <v>5.5025994501413739E-2</v>
      </c>
    </row>
    <row r="3541" spans="2:6" x14ac:dyDescent="0.25">
      <c r="B3541" s="6" t="s">
        <v>33</v>
      </c>
      <c r="C3541" s="6">
        <v>1999</v>
      </c>
      <c r="D3541" s="6" t="s">
        <v>9</v>
      </c>
      <c r="E3541" s="6" t="s">
        <v>3</v>
      </c>
      <c r="F3541" s="27">
        <v>8.9059898106766386E-2</v>
      </c>
    </row>
    <row r="3542" spans="2:6" x14ac:dyDescent="0.25">
      <c r="B3542" s="6" t="s">
        <v>33</v>
      </c>
      <c r="C3542" s="6">
        <v>1999</v>
      </c>
      <c r="D3542" s="6" t="s">
        <v>10</v>
      </c>
      <c r="E3542" s="6" t="s">
        <v>3</v>
      </c>
      <c r="F3542" s="27">
        <v>8.4034555096616156E-2</v>
      </c>
    </row>
    <row r="3543" spans="2:6" x14ac:dyDescent="0.25">
      <c r="B3543" s="6" t="s">
        <v>33</v>
      </c>
      <c r="C3543" s="6">
        <v>1999</v>
      </c>
      <c r="D3543" s="6" t="s">
        <v>11</v>
      </c>
      <c r="E3543" s="6" t="s">
        <v>3</v>
      </c>
      <c r="F3543" s="27">
        <v>3.7625965835798143E-2</v>
      </c>
    </row>
    <row r="3544" spans="2:6" x14ac:dyDescent="0.25">
      <c r="B3544" s="6" t="s">
        <v>33</v>
      </c>
      <c r="C3544" s="6">
        <v>1999</v>
      </c>
      <c r="D3544" s="6" t="s">
        <v>12</v>
      </c>
      <c r="E3544" s="6" t="s">
        <v>3</v>
      </c>
      <c r="F3544" s="27">
        <v>8.2291164475484391E-3</v>
      </c>
    </row>
    <row r="3545" spans="2:6" x14ac:dyDescent="0.25">
      <c r="B3545" s="6" t="s">
        <v>33</v>
      </c>
      <c r="C3545" s="6">
        <v>1999</v>
      </c>
      <c r="D3545" s="6" t="s">
        <v>13</v>
      </c>
      <c r="E3545" s="6" t="s">
        <v>3</v>
      </c>
      <c r="F3545" s="27">
        <v>2.5239292741084343E-2</v>
      </c>
    </row>
    <row r="3546" spans="2:6" x14ac:dyDescent="0.25">
      <c r="B3546" s="6" t="s">
        <v>33</v>
      </c>
      <c r="C3546" s="6">
        <v>1999</v>
      </c>
      <c r="D3546" s="6" t="s">
        <v>14</v>
      </c>
      <c r="E3546" s="6" t="s">
        <v>3</v>
      </c>
      <c r="F3546" s="27">
        <v>1.5856776160631685E-2</v>
      </c>
    </row>
    <row r="3547" spans="2:6" x14ac:dyDescent="0.25">
      <c r="B3547" s="6" t="s">
        <v>33</v>
      </c>
      <c r="C3547" s="6">
        <v>1999</v>
      </c>
      <c r="D3547" s="6" t="s">
        <v>15</v>
      </c>
      <c r="E3547" s="6" t="s">
        <v>3</v>
      </c>
      <c r="F3547" s="27">
        <v>1.5890653706333798E-2</v>
      </c>
    </row>
    <row r="3548" spans="2:6" x14ac:dyDescent="0.25">
      <c r="B3548" s="6" t="s">
        <v>33</v>
      </c>
      <c r="C3548" s="6">
        <v>1999</v>
      </c>
      <c r="D3548" s="6" t="s">
        <v>16</v>
      </c>
      <c r="E3548" s="6" t="s">
        <v>3</v>
      </c>
      <c r="F3548" s="27">
        <v>0.17369643113085853</v>
      </c>
    </row>
    <row r="3549" spans="2:6" x14ac:dyDescent="0.25">
      <c r="B3549" s="6" t="s">
        <v>33</v>
      </c>
      <c r="C3549" s="6">
        <v>1999</v>
      </c>
      <c r="D3549" s="6" t="s">
        <v>17</v>
      </c>
      <c r="E3549" s="6" t="s">
        <v>3</v>
      </c>
      <c r="F3549" s="27">
        <v>3.7984025434218929E-2</v>
      </c>
    </row>
    <row r="3550" spans="2:6" x14ac:dyDescent="0.25">
      <c r="B3550" s="6" t="s">
        <v>33</v>
      </c>
      <c r="C3550" s="6">
        <v>1999</v>
      </c>
      <c r="D3550" s="6" t="s">
        <v>18</v>
      </c>
      <c r="E3550" s="6" t="s">
        <v>3</v>
      </c>
      <c r="F3550" s="27">
        <v>2.8337785190300599E-2</v>
      </c>
    </row>
    <row r="3551" spans="2:6" x14ac:dyDescent="0.25">
      <c r="B3551" s="6" t="s">
        <v>33</v>
      </c>
      <c r="C3551" s="6">
        <v>1999</v>
      </c>
      <c r="D3551" s="6" t="s">
        <v>19</v>
      </c>
      <c r="E3551" s="6" t="s">
        <v>3</v>
      </c>
      <c r="F3551" s="27">
        <v>7.3454336977341134E-2</v>
      </c>
    </row>
    <row r="3552" spans="2:6" x14ac:dyDescent="0.25">
      <c r="B3552" s="6" t="s">
        <v>33</v>
      </c>
      <c r="C3552" s="6">
        <v>1999</v>
      </c>
      <c r="D3552" s="6" t="s">
        <v>20</v>
      </c>
      <c r="E3552" s="6" t="s">
        <v>3</v>
      </c>
      <c r="F3552" s="27">
        <v>4.0333563526913106E-2</v>
      </c>
    </row>
    <row r="3553" spans="2:6" x14ac:dyDescent="0.25">
      <c r="B3553" s="6" t="s">
        <v>33</v>
      </c>
      <c r="C3553" s="6">
        <v>1999</v>
      </c>
      <c r="D3553" s="6" t="s">
        <v>21</v>
      </c>
      <c r="E3553" s="6" t="s">
        <v>3</v>
      </c>
      <c r="F3553" s="27">
        <v>6.8599424081723067E-3</v>
      </c>
    </row>
    <row r="3554" spans="2:6" x14ac:dyDescent="0.25">
      <c r="B3554" s="6" t="s">
        <v>33</v>
      </c>
      <c r="C3554" s="6">
        <v>1999</v>
      </c>
      <c r="D3554" s="6" t="s">
        <v>22</v>
      </c>
      <c r="E3554" s="6" t="s">
        <v>3</v>
      </c>
      <c r="F3554" s="27">
        <v>1.648325015961536E-2</v>
      </c>
    </row>
    <row r="3555" spans="2:6" x14ac:dyDescent="0.25">
      <c r="B3555" s="6" t="s">
        <v>33</v>
      </c>
      <c r="C3555" s="6">
        <v>1999</v>
      </c>
      <c r="D3555" s="6" t="s">
        <v>23</v>
      </c>
      <c r="E3555" s="6" t="s">
        <v>3</v>
      </c>
      <c r="F3555" s="27">
        <v>2.5413371206692119E-3</v>
      </c>
    </row>
    <row r="3556" spans="2:6" x14ac:dyDescent="0.25">
      <c r="B3556" s="6" t="s">
        <v>33</v>
      </c>
      <c r="C3556" s="6">
        <v>1999</v>
      </c>
      <c r="D3556" s="6" t="s">
        <v>24</v>
      </c>
      <c r="E3556" s="6" t="s">
        <v>3</v>
      </c>
      <c r="F3556" s="27">
        <v>4.8059728719037881E-2</v>
      </c>
    </row>
    <row r="3557" spans="2:6" x14ac:dyDescent="0.25">
      <c r="B3557" s="6" t="s">
        <v>33</v>
      </c>
      <c r="C3557" s="6">
        <v>1999</v>
      </c>
      <c r="D3557" s="6" t="s">
        <v>25</v>
      </c>
      <c r="E3557" s="6" t="s">
        <v>3</v>
      </c>
      <c r="F3557" s="27">
        <v>4.3946473477790661E-2</v>
      </c>
    </row>
    <row r="3558" spans="2:6" x14ac:dyDescent="0.25">
      <c r="B3558" s="6" t="s">
        <v>33</v>
      </c>
      <c r="C3558" s="6">
        <v>1999</v>
      </c>
      <c r="D3558" s="6" t="s">
        <v>26</v>
      </c>
      <c r="E3558" s="6" t="s">
        <v>3</v>
      </c>
      <c r="F3558" s="27">
        <v>5.7125359948923086E-2</v>
      </c>
    </row>
    <row r="3559" spans="2:6" x14ac:dyDescent="0.25">
      <c r="B3559" s="6" t="s">
        <v>33</v>
      </c>
      <c r="C3559" s="6">
        <v>1999</v>
      </c>
      <c r="D3559" s="6" t="s">
        <v>27</v>
      </c>
      <c r="E3559" s="6" t="s">
        <v>3</v>
      </c>
      <c r="F3559" s="27">
        <v>1.0074660898797348E-3</v>
      </c>
    </row>
    <row r="3560" spans="2:6" x14ac:dyDescent="0.25">
      <c r="B3560" s="6" t="s">
        <v>33</v>
      </c>
      <c r="C3560" s="6">
        <v>1999</v>
      </c>
      <c r="D3560" s="6" t="s">
        <v>28</v>
      </c>
      <c r="E3560" s="6" t="s">
        <v>3</v>
      </c>
      <c r="F3560" s="27">
        <v>5.3265925703936314E-3</v>
      </c>
    </row>
    <row r="3561" spans="2:6" x14ac:dyDescent="0.25">
      <c r="B3561" s="6" t="s">
        <v>33</v>
      </c>
      <c r="C3561" s="6">
        <v>1999</v>
      </c>
      <c r="D3561" s="6" t="s">
        <v>29</v>
      </c>
      <c r="E3561" s="6" t="s">
        <v>3</v>
      </c>
      <c r="F3561" s="27">
        <v>1.754961105971569E-2</v>
      </c>
    </row>
    <row r="3562" spans="2:6" x14ac:dyDescent="0.25">
      <c r="B3562" s="6" t="s">
        <v>33</v>
      </c>
      <c r="C3562" s="6">
        <v>1999</v>
      </c>
      <c r="D3562" s="6" t="s">
        <v>30</v>
      </c>
      <c r="E3562" s="6" t="s">
        <v>3</v>
      </c>
      <c r="F3562" s="27">
        <v>1.9867877571761762E-3</v>
      </c>
    </row>
    <row r="3563" spans="2:6" x14ac:dyDescent="0.25">
      <c r="B3563" s="6" t="s">
        <v>33</v>
      </c>
      <c r="C3563" s="6">
        <v>1999</v>
      </c>
      <c r="D3563" s="6" t="s">
        <v>31</v>
      </c>
      <c r="E3563" s="6" t="s">
        <v>3</v>
      </c>
      <c r="F3563" s="27">
        <v>1.4061787431430544E-3</v>
      </c>
    </row>
    <row r="3564" spans="2:6" x14ac:dyDescent="0.25">
      <c r="B3564" s="6" t="s">
        <v>33</v>
      </c>
      <c r="C3564" s="6">
        <v>1999</v>
      </c>
      <c r="D3564" s="6" t="s">
        <v>32</v>
      </c>
      <c r="E3564" s="6" t="s">
        <v>3</v>
      </c>
      <c r="F3564" s="27">
        <v>1.5904725917625446E-2</v>
      </c>
    </row>
    <row r="3565" spans="2:6" x14ac:dyDescent="0.25">
      <c r="B3565" s="6" t="s">
        <v>33</v>
      </c>
      <c r="C3565" s="6">
        <v>1999</v>
      </c>
      <c r="D3565" s="6" t="s">
        <v>7</v>
      </c>
      <c r="E3565" s="6" t="s">
        <v>4</v>
      </c>
      <c r="F3565" s="27">
        <v>0.14627057550753436</v>
      </c>
    </row>
    <row r="3566" spans="2:6" x14ac:dyDescent="0.25">
      <c r="B3566" s="6" t="s">
        <v>33</v>
      </c>
      <c r="C3566" s="6">
        <v>1999</v>
      </c>
      <c r="D3566" s="6" t="s">
        <v>8</v>
      </c>
      <c r="E3566" s="6" t="s">
        <v>4</v>
      </c>
      <c r="F3566" s="27">
        <v>4.480772302137364E-2</v>
      </c>
    </row>
    <row r="3567" spans="2:6" x14ac:dyDescent="0.25">
      <c r="B3567" s="6" t="s">
        <v>33</v>
      </c>
      <c r="C3567" s="6">
        <v>1999</v>
      </c>
      <c r="D3567" s="6" t="s">
        <v>9</v>
      </c>
      <c r="E3567" s="6" t="s">
        <v>4</v>
      </c>
      <c r="F3567" s="27">
        <v>7.0680363825369685E-2</v>
      </c>
    </row>
    <row r="3568" spans="2:6" x14ac:dyDescent="0.25">
      <c r="B3568" s="6" t="s">
        <v>33</v>
      </c>
      <c r="C3568" s="6">
        <v>1999</v>
      </c>
      <c r="D3568" s="6" t="s">
        <v>10</v>
      </c>
      <c r="E3568" s="6" t="s">
        <v>4</v>
      </c>
      <c r="F3568" s="27">
        <v>3.8861727961696416E-2</v>
      </c>
    </row>
    <row r="3569" spans="2:6" x14ac:dyDescent="0.25">
      <c r="B3569" s="6" t="s">
        <v>33</v>
      </c>
      <c r="C3569" s="6">
        <v>1999</v>
      </c>
      <c r="D3569" s="6" t="s">
        <v>11</v>
      </c>
      <c r="E3569" s="6" t="s">
        <v>4</v>
      </c>
      <c r="F3569" s="27">
        <v>5.5134205329837371E-2</v>
      </c>
    </row>
    <row r="3570" spans="2:6" x14ac:dyDescent="0.25">
      <c r="B3570" s="6" t="s">
        <v>33</v>
      </c>
      <c r="C3570" s="6">
        <v>1999</v>
      </c>
      <c r="D3570" s="6" t="s">
        <v>12</v>
      </c>
      <c r="E3570" s="6" t="s">
        <v>4</v>
      </c>
      <c r="F3570" s="27">
        <v>6.8833809550952084E-3</v>
      </c>
    </row>
    <row r="3571" spans="2:6" x14ac:dyDescent="0.25">
      <c r="B3571" s="6" t="s">
        <v>33</v>
      </c>
      <c r="C3571" s="6">
        <v>1999</v>
      </c>
      <c r="D3571" s="6" t="s">
        <v>13</v>
      </c>
      <c r="E3571" s="6" t="s">
        <v>4</v>
      </c>
      <c r="F3571" s="27">
        <v>2.290359372645601E-2</v>
      </c>
    </row>
    <row r="3572" spans="2:6" x14ac:dyDescent="0.25">
      <c r="B3572" s="6" t="s">
        <v>33</v>
      </c>
      <c r="C3572" s="6">
        <v>1999</v>
      </c>
      <c r="D3572" s="6" t="s">
        <v>14</v>
      </c>
      <c r="E3572" s="6" t="s">
        <v>4</v>
      </c>
      <c r="F3572" s="27">
        <v>3.5301806090355874E-2</v>
      </c>
    </row>
    <row r="3573" spans="2:6" x14ac:dyDescent="0.25">
      <c r="B3573" s="6" t="s">
        <v>33</v>
      </c>
      <c r="C3573" s="6">
        <v>1999</v>
      </c>
      <c r="D3573" s="6" t="s">
        <v>15</v>
      </c>
      <c r="E3573" s="6" t="s">
        <v>4</v>
      </c>
      <c r="F3573" s="27">
        <v>1.2496409321035764E-2</v>
      </c>
    </row>
    <row r="3574" spans="2:6" x14ac:dyDescent="0.25">
      <c r="B3574" s="6" t="s">
        <v>33</v>
      </c>
      <c r="C3574" s="6">
        <v>1999</v>
      </c>
      <c r="D3574" s="6" t="s">
        <v>16</v>
      </c>
      <c r="E3574" s="6" t="s">
        <v>4</v>
      </c>
      <c r="F3574" s="27">
        <v>7.8957125741203615E-2</v>
      </c>
    </row>
    <row r="3575" spans="2:6" x14ac:dyDescent="0.25">
      <c r="B3575" s="6" t="s">
        <v>33</v>
      </c>
      <c r="C3575" s="6">
        <v>1999</v>
      </c>
      <c r="D3575" s="6" t="s">
        <v>17</v>
      </c>
      <c r="E3575" s="6" t="s">
        <v>4</v>
      </c>
      <c r="F3575" s="27">
        <v>9.732334282758702E-2</v>
      </c>
    </row>
    <row r="3576" spans="2:6" x14ac:dyDescent="0.25">
      <c r="B3576" s="6" t="s">
        <v>33</v>
      </c>
      <c r="C3576" s="6">
        <v>1999</v>
      </c>
      <c r="D3576" s="6" t="s">
        <v>18</v>
      </c>
      <c r="E3576" s="6" t="s">
        <v>4</v>
      </c>
      <c r="F3576" s="27">
        <v>4.4659863235341421E-2</v>
      </c>
    </row>
    <row r="3577" spans="2:6" x14ac:dyDescent="0.25">
      <c r="B3577" s="6" t="s">
        <v>33</v>
      </c>
      <c r="C3577" s="6">
        <v>1999</v>
      </c>
      <c r="D3577" s="6" t="s">
        <v>19</v>
      </c>
      <c r="E3577" s="6" t="s">
        <v>4</v>
      </c>
      <c r="F3577" s="27">
        <v>0.11111888660452417</v>
      </c>
    </row>
    <row r="3578" spans="2:6" x14ac:dyDescent="0.25">
      <c r="B3578" s="6" t="s">
        <v>33</v>
      </c>
      <c r="C3578" s="6">
        <v>1999</v>
      </c>
      <c r="D3578" s="6" t="s">
        <v>20</v>
      </c>
      <c r="E3578" s="6" t="s">
        <v>4</v>
      </c>
      <c r="F3578" s="27">
        <v>2.5019343107504786E-2</v>
      </c>
    </row>
    <row r="3579" spans="2:6" x14ac:dyDescent="0.25">
      <c r="B3579" s="6" t="s">
        <v>33</v>
      </c>
      <c r="C3579" s="6">
        <v>1999</v>
      </c>
      <c r="D3579" s="6" t="s">
        <v>21</v>
      </c>
      <c r="E3579" s="6" t="s">
        <v>4</v>
      </c>
      <c r="F3579" s="27">
        <v>7.5848684132556864E-3</v>
      </c>
    </row>
    <row r="3580" spans="2:6" x14ac:dyDescent="0.25">
      <c r="B3580" s="6" t="s">
        <v>33</v>
      </c>
      <c r="C3580" s="6">
        <v>1999</v>
      </c>
      <c r="D3580" s="6" t="s">
        <v>22</v>
      </c>
      <c r="E3580" s="6" t="s">
        <v>4</v>
      </c>
      <c r="F3580" s="27">
        <v>1.1778555703352636E-2</v>
      </c>
    </row>
    <row r="3581" spans="2:6" x14ac:dyDescent="0.25">
      <c r="B3581" s="6" t="s">
        <v>33</v>
      </c>
      <c r="C3581" s="6">
        <v>1999</v>
      </c>
      <c r="D3581" s="6" t="s">
        <v>23</v>
      </c>
      <c r="E3581" s="6" t="s">
        <v>4</v>
      </c>
      <c r="F3581" s="27">
        <v>6.128844566068211E-4</v>
      </c>
    </row>
    <row r="3582" spans="2:6" x14ac:dyDescent="0.25">
      <c r="B3582" s="6" t="s">
        <v>33</v>
      </c>
      <c r="C3582" s="6">
        <v>1999</v>
      </c>
      <c r="D3582" s="6" t="s">
        <v>24</v>
      </c>
      <c r="E3582" s="6" t="s">
        <v>4</v>
      </c>
      <c r="F3582" s="27">
        <v>3.2010514975318136E-2</v>
      </c>
    </row>
    <row r="3583" spans="2:6" x14ac:dyDescent="0.25">
      <c r="B3583" s="6" t="s">
        <v>33</v>
      </c>
      <c r="C3583" s="6">
        <v>1999</v>
      </c>
      <c r="D3583" s="6" t="s">
        <v>25</v>
      </c>
      <c r="E3583" s="6" t="s">
        <v>4</v>
      </c>
      <c r="F3583" s="27">
        <v>9.0002026017678843E-2</v>
      </c>
    </row>
    <row r="3584" spans="2:6" x14ac:dyDescent="0.25">
      <c r="B3584" s="6" t="s">
        <v>33</v>
      </c>
      <c r="C3584" s="6">
        <v>1999</v>
      </c>
      <c r="D3584" s="6" t="s">
        <v>26</v>
      </c>
      <c r="E3584" s="6" t="s">
        <v>4</v>
      </c>
      <c r="F3584" s="27">
        <v>3.7869600084426809E-2</v>
      </c>
    </row>
    <row r="3585" spans="2:6" x14ac:dyDescent="0.25">
      <c r="B3585" s="6" t="s">
        <v>33</v>
      </c>
      <c r="C3585" s="6">
        <v>1999</v>
      </c>
      <c r="D3585" s="6" t="s">
        <v>27</v>
      </c>
      <c r="E3585" s="6" t="s">
        <v>4</v>
      </c>
      <c r="F3585" s="27">
        <v>3.1265008191545015E-4</v>
      </c>
    </row>
    <row r="3586" spans="2:6" x14ac:dyDescent="0.25">
      <c r="B3586" s="6" t="s">
        <v>33</v>
      </c>
      <c r="C3586" s="6">
        <v>1999</v>
      </c>
      <c r="D3586" s="6" t="s">
        <v>28</v>
      </c>
      <c r="E3586" s="6" t="s">
        <v>4</v>
      </c>
      <c r="F3586" s="27">
        <v>1.6832877244209624E-2</v>
      </c>
    </row>
    <row r="3587" spans="2:6" x14ac:dyDescent="0.25">
      <c r="B3587" s="6" t="s">
        <v>33</v>
      </c>
      <c r="C3587" s="6">
        <v>1999</v>
      </c>
      <c r="D3587" s="6" t="s">
        <v>29</v>
      </c>
      <c r="E3587" s="6" t="s">
        <v>4</v>
      </c>
      <c r="F3587" s="27">
        <v>2.1631548086316252E-3</v>
      </c>
    </row>
    <row r="3588" spans="2:6" x14ac:dyDescent="0.25">
      <c r="B3588" s="6" t="s">
        <v>33</v>
      </c>
      <c r="C3588" s="6">
        <v>1999</v>
      </c>
      <c r="D3588" s="6" t="s">
        <v>30</v>
      </c>
      <c r="E3588" s="6" t="s">
        <v>4</v>
      </c>
      <c r="F3588" s="27">
        <v>5.2484580538153189E-4</v>
      </c>
    </row>
    <row r="3589" spans="2:6" x14ac:dyDescent="0.25">
      <c r="B3589" s="6" t="s">
        <v>33</v>
      </c>
      <c r="C3589" s="6">
        <v>1999</v>
      </c>
      <c r="D3589" s="6" t="s">
        <v>31</v>
      </c>
      <c r="E3589" s="6" t="s">
        <v>4</v>
      </c>
      <c r="F3589" s="27">
        <v>5.0328762283790331E-3</v>
      </c>
    </row>
    <row r="3590" spans="2:6" x14ac:dyDescent="0.25">
      <c r="B3590" s="6" t="s">
        <v>33</v>
      </c>
      <c r="C3590" s="6">
        <v>1999</v>
      </c>
      <c r="D3590" s="6" t="s">
        <v>32</v>
      </c>
      <c r="E3590" s="6" t="s">
        <v>4</v>
      </c>
      <c r="F3590" s="27">
        <v>4.8567989259284553E-3</v>
      </c>
    </row>
    <row r="3591" spans="2:6" x14ac:dyDescent="0.25">
      <c r="B3591" s="6" t="s">
        <v>33</v>
      </c>
      <c r="C3591" s="6">
        <v>1998</v>
      </c>
      <c r="D3591" s="6" t="s">
        <v>7</v>
      </c>
      <c r="E3591" s="6" t="s">
        <v>3</v>
      </c>
      <c r="F3591" s="27">
        <v>9.7904225004070505E-2</v>
      </c>
    </row>
    <row r="3592" spans="2:6" x14ac:dyDescent="0.25">
      <c r="B3592" s="6" t="s">
        <v>33</v>
      </c>
      <c r="C3592" s="6">
        <v>1998</v>
      </c>
      <c r="D3592" s="6" t="s">
        <v>8</v>
      </c>
      <c r="E3592" s="6" t="s">
        <v>3</v>
      </c>
      <c r="F3592" s="27">
        <v>5.5656278451018566E-2</v>
      </c>
    </row>
    <row r="3593" spans="2:6" x14ac:dyDescent="0.25">
      <c r="B3593" s="6" t="s">
        <v>33</v>
      </c>
      <c r="C3593" s="6">
        <v>1998</v>
      </c>
      <c r="D3593" s="6" t="s">
        <v>9</v>
      </c>
      <c r="E3593" s="6" t="s">
        <v>3</v>
      </c>
      <c r="F3593" s="27">
        <v>8.9048579615210038E-2</v>
      </c>
    </row>
    <row r="3594" spans="2:6" x14ac:dyDescent="0.25">
      <c r="B3594" s="6" t="s">
        <v>33</v>
      </c>
      <c r="C3594" s="6">
        <v>1998</v>
      </c>
      <c r="D3594" s="6" t="s">
        <v>10</v>
      </c>
      <c r="E3594" s="6" t="s">
        <v>3</v>
      </c>
      <c r="F3594" s="27">
        <v>8.4957653628301627E-2</v>
      </c>
    </row>
    <row r="3595" spans="2:6" x14ac:dyDescent="0.25">
      <c r="B3595" s="6" t="s">
        <v>33</v>
      </c>
      <c r="C3595" s="6">
        <v>1998</v>
      </c>
      <c r="D3595" s="6" t="s">
        <v>11</v>
      </c>
      <c r="E3595" s="6" t="s">
        <v>3</v>
      </c>
      <c r="F3595" s="27">
        <v>3.5897954065822336E-2</v>
      </c>
    </row>
    <row r="3596" spans="2:6" x14ac:dyDescent="0.25">
      <c r="B3596" s="6" t="s">
        <v>33</v>
      </c>
      <c r="C3596" s="6">
        <v>1998</v>
      </c>
      <c r="D3596" s="6" t="s">
        <v>12</v>
      </c>
      <c r="E3596" s="6" t="s">
        <v>3</v>
      </c>
      <c r="F3596" s="27">
        <v>8.0729560683552165E-3</v>
      </c>
    </row>
    <row r="3597" spans="2:6" x14ac:dyDescent="0.25">
      <c r="B3597" s="6" t="s">
        <v>33</v>
      </c>
      <c r="C3597" s="6">
        <v>1998</v>
      </c>
      <c r="D3597" s="6" t="s">
        <v>13</v>
      </c>
      <c r="E3597" s="6" t="s">
        <v>3</v>
      </c>
      <c r="F3597" s="27">
        <v>2.4891614544095251E-2</v>
      </c>
    </row>
    <row r="3598" spans="2:6" x14ac:dyDescent="0.25">
      <c r="B3598" s="6" t="s">
        <v>33</v>
      </c>
      <c r="C3598" s="6">
        <v>1998</v>
      </c>
      <c r="D3598" s="6" t="s">
        <v>14</v>
      </c>
      <c r="E3598" s="6" t="s">
        <v>3</v>
      </c>
      <c r="F3598" s="27">
        <v>1.5440182903238136E-2</v>
      </c>
    </row>
    <row r="3599" spans="2:6" x14ac:dyDescent="0.25">
      <c r="B3599" s="6" t="s">
        <v>33</v>
      </c>
      <c r="C3599" s="6">
        <v>1998</v>
      </c>
      <c r="D3599" s="6" t="s">
        <v>15</v>
      </c>
      <c r="E3599" s="6" t="s">
        <v>3</v>
      </c>
      <c r="F3599" s="27">
        <v>1.455854489940479E-2</v>
      </c>
    </row>
    <row r="3600" spans="2:6" x14ac:dyDescent="0.25">
      <c r="B3600" s="6" t="s">
        <v>33</v>
      </c>
      <c r="C3600" s="6">
        <v>1998</v>
      </c>
      <c r="D3600" s="6" t="s">
        <v>16</v>
      </c>
      <c r="E3600" s="6" t="s">
        <v>3</v>
      </c>
      <c r="F3600" s="27">
        <v>0.17431093236360135</v>
      </c>
    </row>
    <row r="3601" spans="2:6" x14ac:dyDescent="0.25">
      <c r="B3601" s="6" t="s">
        <v>33</v>
      </c>
      <c r="C3601" s="6">
        <v>1998</v>
      </c>
      <c r="D3601" s="6" t="s">
        <v>17</v>
      </c>
      <c r="E3601" s="6" t="s">
        <v>3</v>
      </c>
      <c r="F3601" s="27">
        <v>3.8659617052889381E-2</v>
      </c>
    </row>
    <row r="3602" spans="2:6" x14ac:dyDescent="0.25">
      <c r="B3602" s="6" t="s">
        <v>33</v>
      </c>
      <c r="C3602" s="6">
        <v>1998</v>
      </c>
      <c r="D3602" s="6" t="s">
        <v>18</v>
      </c>
      <c r="E3602" s="6" t="s">
        <v>3</v>
      </c>
      <c r="F3602" s="27">
        <v>2.7208793763196432E-2</v>
      </c>
    </row>
    <row r="3603" spans="2:6" x14ac:dyDescent="0.25">
      <c r="B3603" s="6" t="s">
        <v>33</v>
      </c>
      <c r="C3603" s="6">
        <v>1998</v>
      </c>
      <c r="D3603" s="6" t="s">
        <v>19</v>
      </c>
      <c r="E3603" s="6" t="s">
        <v>3</v>
      </c>
      <c r="F3603" s="27">
        <v>7.5347066433308324E-2</v>
      </c>
    </row>
    <row r="3604" spans="2:6" x14ac:dyDescent="0.25">
      <c r="B3604" s="6" t="s">
        <v>33</v>
      </c>
      <c r="C3604" s="6">
        <v>1998</v>
      </c>
      <c r="D3604" s="6" t="s">
        <v>20</v>
      </c>
      <c r="E3604" s="6" t="s">
        <v>3</v>
      </c>
      <c r="F3604" s="27">
        <v>3.9445447601436798E-2</v>
      </c>
    </row>
    <row r="3605" spans="2:6" x14ac:dyDescent="0.25">
      <c r="B3605" s="6" t="s">
        <v>33</v>
      </c>
      <c r="C3605" s="6">
        <v>1998</v>
      </c>
      <c r="D3605" s="6" t="s">
        <v>21</v>
      </c>
      <c r="E3605" s="6" t="s">
        <v>3</v>
      </c>
      <c r="F3605" s="27">
        <v>6.3484218732085184E-3</v>
      </c>
    </row>
    <row r="3606" spans="2:6" x14ac:dyDescent="0.25">
      <c r="B3606" s="6" t="s">
        <v>33</v>
      </c>
      <c r="C3606" s="6">
        <v>1998</v>
      </c>
      <c r="D3606" s="6" t="s">
        <v>22</v>
      </c>
      <c r="E3606" s="6" t="s">
        <v>3</v>
      </c>
      <c r="F3606" s="27">
        <v>1.6453228946835239E-2</v>
      </c>
    </row>
    <row r="3607" spans="2:6" x14ac:dyDescent="0.25">
      <c r="B3607" s="6" t="s">
        <v>33</v>
      </c>
      <c r="C3607" s="6">
        <v>1998</v>
      </c>
      <c r="D3607" s="6" t="s">
        <v>23</v>
      </c>
      <c r="E3607" s="6" t="s">
        <v>3</v>
      </c>
      <c r="F3607" s="27">
        <v>2.6590495376897631E-3</v>
      </c>
    </row>
    <row r="3608" spans="2:6" x14ac:dyDescent="0.25">
      <c r="B3608" s="6" t="s">
        <v>33</v>
      </c>
      <c r="C3608" s="6">
        <v>1998</v>
      </c>
      <c r="D3608" s="6" t="s">
        <v>24</v>
      </c>
      <c r="E3608" s="6" t="s">
        <v>3</v>
      </c>
      <c r="F3608" s="27">
        <v>4.892096199061715E-2</v>
      </c>
    </row>
    <row r="3609" spans="2:6" x14ac:dyDescent="0.25">
      <c r="B3609" s="6" t="s">
        <v>33</v>
      </c>
      <c r="C3609" s="6">
        <v>1998</v>
      </c>
      <c r="D3609" s="6" t="s">
        <v>25</v>
      </c>
      <c r="E3609" s="6" t="s">
        <v>3</v>
      </c>
      <c r="F3609" s="27">
        <v>4.3609145371321947E-2</v>
      </c>
    </row>
    <row r="3610" spans="2:6" x14ac:dyDescent="0.25">
      <c r="B3610" s="6" t="s">
        <v>33</v>
      </c>
      <c r="C3610" s="6">
        <v>1998</v>
      </c>
      <c r="D3610" s="6" t="s">
        <v>26</v>
      </c>
      <c r="E3610" s="6" t="s">
        <v>3</v>
      </c>
      <c r="F3610" s="27">
        <v>5.8281821556258606E-2</v>
      </c>
    </row>
    <row r="3611" spans="2:6" x14ac:dyDescent="0.25">
      <c r="B3611" s="6" t="s">
        <v>33</v>
      </c>
      <c r="C3611" s="6">
        <v>1998</v>
      </c>
      <c r="D3611" s="6" t="s">
        <v>27</v>
      </c>
      <c r="E3611" s="6" t="s">
        <v>3</v>
      </c>
      <c r="F3611" s="27">
        <v>8.9367937799496463E-4</v>
      </c>
    </row>
    <row r="3612" spans="2:6" x14ac:dyDescent="0.25">
      <c r="B3612" s="6" t="s">
        <v>33</v>
      </c>
      <c r="C3612" s="6">
        <v>1998</v>
      </c>
      <c r="D3612" s="6" t="s">
        <v>28</v>
      </c>
      <c r="E3612" s="6" t="s">
        <v>3</v>
      </c>
      <c r="F3612" s="27">
        <v>5.3259521454849298E-3</v>
      </c>
    </row>
    <row r="3613" spans="2:6" x14ac:dyDescent="0.25">
      <c r="B3613" s="6" t="s">
        <v>33</v>
      </c>
      <c r="C3613" s="6">
        <v>1998</v>
      </c>
      <c r="D3613" s="6" t="s">
        <v>29</v>
      </c>
      <c r="E3613" s="6" t="s">
        <v>3</v>
      </c>
      <c r="F3613" s="27">
        <v>1.7654748672962038E-2</v>
      </c>
    </row>
    <row r="3614" spans="2:6" x14ac:dyDescent="0.25">
      <c r="B3614" s="6" t="s">
        <v>33</v>
      </c>
      <c r="C3614" s="6">
        <v>1998</v>
      </c>
      <c r="D3614" s="6" t="s">
        <v>30</v>
      </c>
      <c r="E3614" s="6" t="s">
        <v>3</v>
      </c>
      <c r="F3614" s="27">
        <v>1.738146183329398E-3</v>
      </c>
    </row>
    <row r="3615" spans="2:6" x14ac:dyDescent="0.25">
      <c r="B3615" s="6" t="s">
        <v>33</v>
      </c>
      <c r="C3615" s="6">
        <v>1998</v>
      </c>
      <c r="D3615" s="6" t="s">
        <v>31</v>
      </c>
      <c r="E3615" s="6" t="s">
        <v>3</v>
      </c>
      <c r="F3615" s="27">
        <v>1.3193157777078564E-3</v>
      </c>
    </row>
    <row r="3616" spans="2:6" x14ac:dyDescent="0.25">
      <c r="B3616" s="6" t="s">
        <v>33</v>
      </c>
      <c r="C3616" s="6">
        <v>1998</v>
      </c>
      <c r="D3616" s="6" t="s">
        <v>32</v>
      </c>
      <c r="E3616" s="6" t="s">
        <v>3</v>
      </c>
      <c r="F3616" s="27">
        <v>1.5395682172640847E-2</v>
      </c>
    </row>
    <row r="3617" spans="2:6" x14ac:dyDescent="0.25">
      <c r="B3617" s="6" t="s">
        <v>33</v>
      </c>
      <c r="C3617" s="6">
        <v>1998</v>
      </c>
      <c r="D3617" s="6" t="s">
        <v>7</v>
      </c>
      <c r="E3617" s="6" t="s">
        <v>4</v>
      </c>
      <c r="F3617" s="27">
        <v>0.14784296006395928</v>
      </c>
    </row>
    <row r="3618" spans="2:6" x14ac:dyDescent="0.25">
      <c r="B3618" s="6" t="s">
        <v>33</v>
      </c>
      <c r="C3618" s="6">
        <v>1998</v>
      </c>
      <c r="D3618" s="6" t="s">
        <v>8</v>
      </c>
      <c r="E3618" s="6" t="s">
        <v>4</v>
      </c>
      <c r="F3618" s="27">
        <v>4.608396692417973E-2</v>
      </c>
    </row>
    <row r="3619" spans="2:6" x14ac:dyDescent="0.25">
      <c r="B3619" s="6" t="s">
        <v>33</v>
      </c>
      <c r="C3619" s="6">
        <v>1998</v>
      </c>
      <c r="D3619" s="6" t="s">
        <v>9</v>
      </c>
      <c r="E3619" s="6" t="s">
        <v>4</v>
      </c>
      <c r="F3619" s="27">
        <v>7.2111018252399045E-2</v>
      </c>
    </row>
    <row r="3620" spans="2:6" x14ac:dyDescent="0.25">
      <c r="B3620" s="6" t="s">
        <v>33</v>
      </c>
      <c r="C3620" s="6">
        <v>1998</v>
      </c>
      <c r="D3620" s="6" t="s">
        <v>10</v>
      </c>
      <c r="E3620" s="6" t="s">
        <v>4</v>
      </c>
      <c r="F3620" s="27">
        <v>3.9286029746495719E-2</v>
      </c>
    </row>
    <row r="3621" spans="2:6" x14ac:dyDescent="0.25">
      <c r="B3621" s="6" t="s">
        <v>33</v>
      </c>
      <c r="C3621" s="6">
        <v>1998</v>
      </c>
      <c r="D3621" s="6" t="s">
        <v>11</v>
      </c>
      <c r="E3621" s="6" t="s">
        <v>4</v>
      </c>
      <c r="F3621" s="27">
        <v>5.4522219277921592E-2</v>
      </c>
    </row>
    <row r="3622" spans="2:6" x14ac:dyDescent="0.25">
      <c r="B3622" s="6" t="s">
        <v>33</v>
      </c>
      <c r="C3622" s="6">
        <v>1998</v>
      </c>
      <c r="D3622" s="6" t="s">
        <v>12</v>
      </c>
      <c r="E3622" s="6" t="s">
        <v>4</v>
      </c>
      <c r="F3622" s="27">
        <v>5.963907404010137E-3</v>
      </c>
    </row>
    <row r="3623" spans="2:6" x14ac:dyDescent="0.25">
      <c r="B3623" s="6" t="s">
        <v>33</v>
      </c>
      <c r="C3623" s="6">
        <v>1998</v>
      </c>
      <c r="D3623" s="6" t="s">
        <v>13</v>
      </c>
      <c r="E3623" s="6" t="s">
        <v>4</v>
      </c>
      <c r="F3623" s="27">
        <v>1.9769280073199842E-2</v>
      </c>
    </row>
    <row r="3624" spans="2:6" x14ac:dyDescent="0.25">
      <c r="B3624" s="6" t="s">
        <v>33</v>
      </c>
      <c r="C3624" s="6">
        <v>1998</v>
      </c>
      <c r="D3624" s="6" t="s">
        <v>14</v>
      </c>
      <c r="E3624" s="6" t="s">
        <v>4</v>
      </c>
      <c r="F3624" s="27">
        <v>3.3993083158373932E-2</v>
      </c>
    </row>
    <row r="3625" spans="2:6" x14ac:dyDescent="0.25">
      <c r="B3625" s="6" t="s">
        <v>33</v>
      </c>
      <c r="C3625" s="6">
        <v>1998</v>
      </c>
      <c r="D3625" s="6" t="s">
        <v>15</v>
      </c>
      <c r="E3625" s="6" t="s">
        <v>4</v>
      </c>
      <c r="F3625" s="27">
        <v>1.096412256444055E-2</v>
      </c>
    </row>
    <row r="3626" spans="2:6" x14ac:dyDescent="0.25">
      <c r="B3626" s="6" t="s">
        <v>33</v>
      </c>
      <c r="C3626" s="6">
        <v>1998</v>
      </c>
      <c r="D3626" s="6" t="s">
        <v>16</v>
      </c>
      <c r="E3626" s="6" t="s">
        <v>4</v>
      </c>
      <c r="F3626" s="27">
        <v>7.9027859878468332E-2</v>
      </c>
    </row>
    <row r="3627" spans="2:6" x14ac:dyDescent="0.25">
      <c r="B3627" s="6" t="s">
        <v>33</v>
      </c>
      <c r="C3627" s="6">
        <v>1998</v>
      </c>
      <c r="D3627" s="6" t="s">
        <v>17</v>
      </c>
      <c r="E3627" s="6" t="s">
        <v>4</v>
      </c>
      <c r="F3627" s="27">
        <v>9.733688008316517E-2</v>
      </c>
    </row>
    <row r="3628" spans="2:6" x14ac:dyDescent="0.25">
      <c r="B3628" s="6" t="s">
        <v>33</v>
      </c>
      <c r="C3628" s="6">
        <v>1998</v>
      </c>
      <c r="D3628" s="6" t="s">
        <v>18</v>
      </c>
      <c r="E3628" s="6" t="s">
        <v>4</v>
      </c>
      <c r="F3628" s="27">
        <v>4.1974402703320944E-2</v>
      </c>
    </row>
    <row r="3629" spans="2:6" x14ac:dyDescent="0.25">
      <c r="B3629" s="6" t="s">
        <v>33</v>
      </c>
      <c r="C3629" s="6">
        <v>1998</v>
      </c>
      <c r="D3629" s="6" t="s">
        <v>19</v>
      </c>
      <c r="E3629" s="6" t="s">
        <v>4</v>
      </c>
      <c r="F3629" s="27">
        <v>0.1144449653591707</v>
      </c>
    </row>
    <row r="3630" spans="2:6" x14ac:dyDescent="0.25">
      <c r="B3630" s="6" t="s">
        <v>33</v>
      </c>
      <c r="C3630" s="6">
        <v>1998</v>
      </c>
      <c r="D3630" s="6" t="s">
        <v>20</v>
      </c>
      <c r="E3630" s="6" t="s">
        <v>4</v>
      </c>
      <c r="F3630" s="27">
        <v>2.4841970325979377E-2</v>
      </c>
    </row>
    <row r="3631" spans="2:6" x14ac:dyDescent="0.25">
      <c r="B3631" s="6" t="s">
        <v>33</v>
      </c>
      <c r="C3631" s="6">
        <v>1998</v>
      </c>
      <c r="D3631" s="6" t="s">
        <v>21</v>
      </c>
      <c r="E3631" s="6" t="s">
        <v>4</v>
      </c>
      <c r="F3631" s="27">
        <v>7.2548699864788653E-3</v>
      </c>
    </row>
    <row r="3632" spans="2:6" x14ac:dyDescent="0.25">
      <c r="B3632" s="6" t="s">
        <v>33</v>
      </c>
      <c r="C3632" s="6">
        <v>1998</v>
      </c>
      <c r="D3632" s="6" t="s">
        <v>22</v>
      </c>
      <c r="E3632" s="6" t="s">
        <v>4</v>
      </c>
      <c r="F3632" s="27">
        <v>1.1810608994611929E-2</v>
      </c>
    </row>
    <row r="3633" spans="2:6" x14ac:dyDescent="0.25">
      <c r="B3633" s="6" t="s">
        <v>33</v>
      </c>
      <c r="C3633" s="6">
        <v>1998</v>
      </c>
      <c r="D3633" s="6" t="s">
        <v>23</v>
      </c>
      <c r="E3633" s="6" t="s">
        <v>4</v>
      </c>
      <c r="F3633" s="27">
        <v>5.9338981860843293E-4</v>
      </c>
    </row>
    <row r="3634" spans="2:6" x14ac:dyDescent="0.25">
      <c r="B3634" s="6" t="s">
        <v>33</v>
      </c>
      <c r="C3634" s="6">
        <v>1998</v>
      </c>
      <c r="D3634" s="6" t="s">
        <v>24</v>
      </c>
      <c r="E3634" s="6" t="s">
        <v>4</v>
      </c>
      <c r="F3634" s="27">
        <v>3.2499416801991254E-2</v>
      </c>
    </row>
    <row r="3635" spans="2:6" x14ac:dyDescent="0.25">
      <c r="B3635" s="6" t="s">
        <v>33</v>
      </c>
      <c r="C3635" s="6">
        <v>1998</v>
      </c>
      <c r="D3635" s="6" t="s">
        <v>25</v>
      </c>
      <c r="E3635" s="6" t="s">
        <v>4</v>
      </c>
      <c r="F3635" s="27">
        <v>9.0807327231836502E-2</v>
      </c>
    </row>
    <row r="3636" spans="2:6" x14ac:dyDescent="0.25">
      <c r="B3636" s="6" t="s">
        <v>33</v>
      </c>
      <c r="C3636" s="6">
        <v>1998</v>
      </c>
      <c r="D3636" s="6" t="s">
        <v>26</v>
      </c>
      <c r="E3636" s="6" t="s">
        <v>4</v>
      </c>
      <c r="F3636" s="27">
        <v>3.9717483030636581E-2</v>
      </c>
    </row>
    <row r="3637" spans="2:6" x14ac:dyDescent="0.25">
      <c r="B3637" s="6" t="s">
        <v>33</v>
      </c>
      <c r="C3637" s="6">
        <v>1998</v>
      </c>
      <c r="D3637" s="6" t="s">
        <v>27</v>
      </c>
      <c r="E3637" s="6" t="s">
        <v>4</v>
      </c>
      <c r="F3637" s="27">
        <v>2.932976393503514E-4</v>
      </c>
    </row>
    <row r="3638" spans="2:6" x14ac:dyDescent="0.25">
      <c r="B3638" s="6" t="s">
        <v>33</v>
      </c>
      <c r="C3638" s="6">
        <v>1998</v>
      </c>
      <c r="D3638" s="6" t="s">
        <v>28</v>
      </c>
      <c r="E3638" s="6" t="s">
        <v>4</v>
      </c>
      <c r="F3638" s="27">
        <v>1.6905947713750563E-2</v>
      </c>
    </row>
    <row r="3639" spans="2:6" x14ac:dyDescent="0.25">
      <c r="B3639" s="6" t="s">
        <v>33</v>
      </c>
      <c r="C3639" s="6">
        <v>1998</v>
      </c>
      <c r="D3639" s="6" t="s">
        <v>29</v>
      </c>
      <c r="E3639" s="6" t="s">
        <v>4</v>
      </c>
      <c r="F3639" s="27">
        <v>2.2229469731457133E-3</v>
      </c>
    </row>
    <row r="3640" spans="2:6" x14ac:dyDescent="0.25">
      <c r="B3640" s="6" t="s">
        <v>33</v>
      </c>
      <c r="C3640" s="6">
        <v>1998</v>
      </c>
      <c r="D3640" s="6" t="s">
        <v>30</v>
      </c>
      <c r="E3640" s="6" t="s">
        <v>4</v>
      </c>
      <c r="F3640" s="27">
        <v>4.7731642851804292E-4</v>
      </c>
    </row>
    <row r="3641" spans="2:6" x14ac:dyDescent="0.25">
      <c r="B3641" s="6" t="s">
        <v>33</v>
      </c>
      <c r="C3641" s="6">
        <v>1998</v>
      </c>
      <c r="D3641" s="6" t="s">
        <v>31</v>
      </c>
      <c r="E3641" s="6" t="s">
        <v>4</v>
      </c>
      <c r="F3641" s="27">
        <v>4.9798315407072209E-3</v>
      </c>
    </row>
    <row r="3642" spans="2:6" x14ac:dyDescent="0.25">
      <c r="B3642" s="6" t="s">
        <v>33</v>
      </c>
      <c r="C3642" s="6">
        <v>1998</v>
      </c>
      <c r="D3642" s="6" t="s">
        <v>32</v>
      </c>
      <c r="E3642" s="6" t="s">
        <v>4</v>
      </c>
      <c r="F3642" s="27">
        <v>4.2748980252802181E-3</v>
      </c>
    </row>
    <row r="3643" spans="2:6" x14ac:dyDescent="0.25">
      <c r="B3643" s="6" t="s">
        <v>33</v>
      </c>
      <c r="C3643" s="6">
        <v>1997</v>
      </c>
      <c r="D3643" s="6" t="s">
        <v>7</v>
      </c>
      <c r="E3643" s="6" t="s">
        <v>3</v>
      </c>
      <c r="F3643" s="27">
        <v>9.9919267130256992E-2</v>
      </c>
    </row>
    <row r="3644" spans="2:6" x14ac:dyDescent="0.25">
      <c r="B3644" s="6" t="s">
        <v>33</v>
      </c>
      <c r="C3644" s="6">
        <v>1997</v>
      </c>
      <c r="D3644" s="6" t="s">
        <v>8</v>
      </c>
      <c r="E3644" s="6" t="s">
        <v>3</v>
      </c>
      <c r="F3644" s="27">
        <v>5.6702500171179164E-2</v>
      </c>
    </row>
    <row r="3645" spans="2:6" x14ac:dyDescent="0.25">
      <c r="B3645" s="6" t="s">
        <v>33</v>
      </c>
      <c r="C3645" s="6">
        <v>1997</v>
      </c>
      <c r="D3645" s="6" t="s">
        <v>9</v>
      </c>
      <c r="E3645" s="6" t="s">
        <v>3</v>
      </c>
      <c r="F3645" s="27">
        <v>8.8074730717928054E-2</v>
      </c>
    </row>
    <row r="3646" spans="2:6" x14ac:dyDescent="0.25">
      <c r="B3646" s="6" t="s">
        <v>33</v>
      </c>
      <c r="C3646" s="6">
        <v>1997</v>
      </c>
      <c r="D3646" s="6" t="s">
        <v>10</v>
      </c>
      <c r="E3646" s="6" t="s">
        <v>3</v>
      </c>
      <c r="F3646" s="27">
        <v>8.6193086909650843E-2</v>
      </c>
    </row>
    <row r="3647" spans="2:6" x14ac:dyDescent="0.25">
      <c r="B3647" s="6" t="s">
        <v>33</v>
      </c>
      <c r="C3647" s="6">
        <v>1997</v>
      </c>
      <c r="D3647" s="6" t="s">
        <v>11</v>
      </c>
      <c r="E3647" s="6" t="s">
        <v>3</v>
      </c>
      <c r="F3647" s="27">
        <v>3.4774582256496982E-2</v>
      </c>
    </row>
    <row r="3648" spans="2:6" x14ac:dyDescent="0.25">
      <c r="B3648" s="6" t="s">
        <v>33</v>
      </c>
      <c r="C3648" s="6">
        <v>1997</v>
      </c>
      <c r="D3648" s="6" t="s">
        <v>12</v>
      </c>
      <c r="E3648" s="6" t="s">
        <v>3</v>
      </c>
      <c r="F3648" s="27">
        <v>8.5345418316754174E-3</v>
      </c>
    </row>
    <row r="3649" spans="2:6" x14ac:dyDescent="0.25">
      <c r="B3649" s="6" t="s">
        <v>33</v>
      </c>
      <c r="C3649" s="6">
        <v>1997</v>
      </c>
      <c r="D3649" s="6" t="s">
        <v>13</v>
      </c>
      <c r="E3649" s="6" t="s">
        <v>3</v>
      </c>
      <c r="F3649" s="27">
        <v>2.4340349821204029E-2</v>
      </c>
    </row>
    <row r="3650" spans="2:6" x14ac:dyDescent="0.25">
      <c r="B3650" s="6" t="s">
        <v>33</v>
      </c>
      <c r="C3650" s="6">
        <v>1997</v>
      </c>
      <c r="D3650" s="6" t="s">
        <v>14</v>
      </c>
      <c r="E3650" s="6" t="s">
        <v>3</v>
      </c>
      <c r="F3650" s="27">
        <v>1.3972465898191658E-2</v>
      </c>
    </row>
    <row r="3651" spans="2:6" x14ac:dyDescent="0.25">
      <c r="B3651" s="6" t="s">
        <v>33</v>
      </c>
      <c r="C3651" s="6">
        <v>1997</v>
      </c>
      <c r="D3651" s="6" t="s">
        <v>15</v>
      </c>
      <c r="E3651" s="6" t="s">
        <v>3</v>
      </c>
      <c r="F3651" s="27">
        <v>1.3712379730051788E-2</v>
      </c>
    </row>
    <row r="3652" spans="2:6" x14ac:dyDescent="0.25">
      <c r="B3652" s="6" t="s">
        <v>33</v>
      </c>
      <c r="C3652" s="6">
        <v>1997</v>
      </c>
      <c r="D3652" s="6" t="s">
        <v>16</v>
      </c>
      <c r="E3652" s="6" t="s">
        <v>3</v>
      </c>
      <c r="F3652" s="27">
        <v>0.17321208010017033</v>
      </c>
    </row>
    <row r="3653" spans="2:6" x14ac:dyDescent="0.25">
      <c r="B3653" s="6" t="s">
        <v>33</v>
      </c>
      <c r="C3653" s="6">
        <v>1997</v>
      </c>
      <c r="D3653" s="6" t="s">
        <v>17</v>
      </c>
      <c r="E3653" s="6" t="s">
        <v>3</v>
      </c>
      <c r="F3653" s="27">
        <v>3.8541054601640881E-2</v>
      </c>
    </row>
    <row r="3654" spans="2:6" x14ac:dyDescent="0.25">
      <c r="B3654" s="6" t="s">
        <v>33</v>
      </c>
      <c r="C3654" s="6">
        <v>1997</v>
      </c>
      <c r="D3654" s="6" t="s">
        <v>18</v>
      </c>
      <c r="E3654" s="6" t="s">
        <v>3</v>
      </c>
      <c r="F3654" s="27">
        <v>2.6882824811795811E-2</v>
      </c>
    </row>
    <row r="3655" spans="2:6" x14ac:dyDescent="0.25">
      <c r="B3655" s="6" t="s">
        <v>33</v>
      </c>
      <c r="C3655" s="6">
        <v>1997</v>
      </c>
      <c r="D3655" s="6" t="s">
        <v>19</v>
      </c>
      <c r="E3655" s="6" t="s">
        <v>3</v>
      </c>
      <c r="F3655" s="27">
        <v>7.6645801386524673E-2</v>
      </c>
    </row>
    <row r="3656" spans="2:6" x14ac:dyDescent="0.25">
      <c r="B3656" s="6" t="s">
        <v>33</v>
      </c>
      <c r="C3656" s="6">
        <v>1997</v>
      </c>
      <c r="D3656" s="6" t="s">
        <v>20</v>
      </c>
      <c r="E3656" s="6" t="s">
        <v>3</v>
      </c>
      <c r="F3656" s="27">
        <v>3.6402509353813263E-2</v>
      </c>
    </row>
    <row r="3657" spans="2:6" x14ac:dyDescent="0.25">
      <c r="B3657" s="6" t="s">
        <v>33</v>
      </c>
      <c r="C3657" s="6">
        <v>1997</v>
      </c>
      <c r="D3657" s="6" t="s">
        <v>21</v>
      </c>
      <c r="E3657" s="6" t="s">
        <v>3</v>
      </c>
      <c r="F3657" s="27">
        <v>5.9013020762838037E-3</v>
      </c>
    </row>
    <row r="3658" spans="2:6" x14ac:dyDescent="0.25">
      <c r="B3658" s="6" t="s">
        <v>33</v>
      </c>
      <c r="C3658" s="6">
        <v>1997</v>
      </c>
      <c r="D3658" s="6" t="s">
        <v>22</v>
      </c>
      <c r="E3658" s="6" t="s">
        <v>3</v>
      </c>
      <c r="F3658" s="27">
        <v>1.6994773329596584E-2</v>
      </c>
    </row>
    <row r="3659" spans="2:6" x14ac:dyDescent="0.25">
      <c r="B3659" s="6" t="s">
        <v>33</v>
      </c>
      <c r="C3659" s="6">
        <v>1997</v>
      </c>
      <c r="D3659" s="6" t="s">
        <v>23</v>
      </c>
      <c r="E3659" s="6" t="s">
        <v>3</v>
      </c>
      <c r="F3659" s="27">
        <v>2.7654059918545259E-3</v>
      </c>
    </row>
    <row r="3660" spans="2:6" x14ac:dyDescent="0.25">
      <c r="B3660" s="6" t="s">
        <v>33</v>
      </c>
      <c r="C3660" s="6">
        <v>1997</v>
      </c>
      <c r="D3660" s="6" t="s">
        <v>24</v>
      </c>
      <c r="E3660" s="6" t="s">
        <v>3</v>
      </c>
      <c r="F3660" s="27">
        <v>5.0167967893689512E-2</v>
      </c>
    </row>
    <row r="3661" spans="2:6" x14ac:dyDescent="0.25">
      <c r="B3661" s="6" t="s">
        <v>33</v>
      </c>
      <c r="C3661" s="6">
        <v>1997</v>
      </c>
      <c r="D3661" s="6" t="s">
        <v>25</v>
      </c>
      <c r="E3661" s="6" t="s">
        <v>3</v>
      </c>
      <c r="F3661" s="27">
        <v>4.4588323404941954E-2</v>
      </c>
    </row>
    <row r="3662" spans="2:6" x14ac:dyDescent="0.25">
      <c r="B3662" s="6" t="s">
        <v>33</v>
      </c>
      <c r="C3662" s="6">
        <v>1997</v>
      </c>
      <c r="D3662" s="6" t="s">
        <v>26</v>
      </c>
      <c r="E3662" s="6" t="s">
        <v>3</v>
      </c>
      <c r="F3662" s="27">
        <v>5.9292215302514717E-2</v>
      </c>
    </row>
    <row r="3663" spans="2:6" x14ac:dyDescent="0.25">
      <c r="B3663" s="6" t="s">
        <v>33</v>
      </c>
      <c r="C3663" s="6">
        <v>1997</v>
      </c>
      <c r="D3663" s="6" t="s">
        <v>27</v>
      </c>
      <c r="E3663" s="6" t="s">
        <v>3</v>
      </c>
      <c r="F3663" s="27">
        <v>7.7760456392838391E-4</v>
      </c>
    </row>
    <row r="3664" spans="2:6" x14ac:dyDescent="0.25">
      <c r="B3664" s="6" t="s">
        <v>33</v>
      </c>
      <c r="C3664" s="6">
        <v>1997</v>
      </c>
      <c r="D3664" s="6" t="s">
        <v>28</v>
      </c>
      <c r="E3664" s="6" t="s">
        <v>3</v>
      </c>
      <c r="F3664" s="27">
        <v>5.3657368851549713E-3</v>
      </c>
    </row>
    <row r="3665" spans="2:6" x14ac:dyDescent="0.25">
      <c r="B3665" s="6" t="s">
        <v>33</v>
      </c>
      <c r="C3665" s="6">
        <v>1997</v>
      </c>
      <c r="D3665" s="6" t="s">
        <v>29</v>
      </c>
      <c r="E3665" s="6" t="s">
        <v>3</v>
      </c>
      <c r="F3665" s="27">
        <v>1.7555816349441158E-2</v>
      </c>
    </row>
    <row r="3666" spans="2:6" x14ac:dyDescent="0.25">
      <c r="B3666" s="6" t="s">
        <v>33</v>
      </c>
      <c r="C3666" s="6">
        <v>1997</v>
      </c>
      <c r="D3666" s="6" t="s">
        <v>30</v>
      </c>
      <c r="E3666" s="6" t="s">
        <v>3</v>
      </c>
      <c r="F3666" s="27">
        <v>1.549370458776077E-3</v>
      </c>
    </row>
    <row r="3667" spans="2:6" x14ac:dyDescent="0.25">
      <c r="B3667" s="6" t="s">
        <v>33</v>
      </c>
      <c r="C3667" s="6">
        <v>1997</v>
      </c>
      <c r="D3667" s="6" t="s">
        <v>31</v>
      </c>
      <c r="E3667" s="6" t="s">
        <v>3</v>
      </c>
      <c r="F3667" s="27">
        <v>1.1608335708610073E-3</v>
      </c>
    </row>
    <row r="3668" spans="2:6" x14ac:dyDescent="0.25">
      <c r="B3668" s="6" t="s">
        <v>33</v>
      </c>
      <c r="C3668" s="6">
        <v>1997</v>
      </c>
      <c r="D3668" s="6" t="s">
        <v>32</v>
      </c>
      <c r="E3668" s="6" t="s">
        <v>3</v>
      </c>
      <c r="F3668" s="27">
        <v>1.5972475452377427E-2</v>
      </c>
    </row>
    <row r="3669" spans="2:6" x14ac:dyDescent="0.25">
      <c r="B3669" s="6" t="s">
        <v>33</v>
      </c>
      <c r="C3669" s="6">
        <v>1997</v>
      </c>
      <c r="D3669" s="6" t="s">
        <v>7</v>
      </c>
      <c r="E3669" s="6" t="s">
        <v>4</v>
      </c>
      <c r="F3669" s="27">
        <v>0.14526405560117855</v>
      </c>
    </row>
    <row r="3670" spans="2:6" x14ac:dyDescent="0.25">
      <c r="B3670" s="6" t="s">
        <v>33</v>
      </c>
      <c r="C3670" s="6">
        <v>1997</v>
      </c>
      <c r="D3670" s="6" t="s">
        <v>8</v>
      </c>
      <c r="E3670" s="6" t="s">
        <v>4</v>
      </c>
      <c r="F3670" s="27">
        <v>4.8887223601767019E-2</v>
      </c>
    </row>
    <row r="3671" spans="2:6" x14ac:dyDescent="0.25">
      <c r="B3671" s="6" t="s">
        <v>33</v>
      </c>
      <c r="C3671" s="6">
        <v>1997</v>
      </c>
      <c r="D3671" s="6" t="s">
        <v>9</v>
      </c>
      <c r="E3671" s="6" t="s">
        <v>4</v>
      </c>
      <c r="F3671" s="27">
        <v>7.3747189109635208E-2</v>
      </c>
    </row>
    <row r="3672" spans="2:6" x14ac:dyDescent="0.25">
      <c r="B3672" s="6" t="s">
        <v>33</v>
      </c>
      <c r="C3672" s="6">
        <v>1997</v>
      </c>
      <c r="D3672" s="6" t="s">
        <v>10</v>
      </c>
      <c r="E3672" s="6" t="s">
        <v>4</v>
      </c>
      <c r="F3672" s="27">
        <v>3.9607909168803988E-2</v>
      </c>
    </row>
    <row r="3673" spans="2:6" x14ac:dyDescent="0.25">
      <c r="B3673" s="6" t="s">
        <v>33</v>
      </c>
      <c r="C3673" s="6">
        <v>1997</v>
      </c>
      <c r="D3673" s="6" t="s">
        <v>11</v>
      </c>
      <c r="E3673" s="6" t="s">
        <v>4</v>
      </c>
      <c r="F3673" s="27">
        <v>5.2611707211108284E-2</v>
      </c>
    </row>
    <row r="3674" spans="2:6" x14ac:dyDescent="0.25">
      <c r="B3674" s="6" t="s">
        <v>33</v>
      </c>
      <c r="C3674" s="6">
        <v>1997</v>
      </c>
      <c r="D3674" s="6" t="s">
        <v>12</v>
      </c>
      <c r="E3674" s="6" t="s">
        <v>4</v>
      </c>
      <c r="F3674" s="27">
        <v>5.4921909974501564E-3</v>
      </c>
    </row>
    <row r="3675" spans="2:6" x14ac:dyDescent="0.25">
      <c r="B3675" s="6" t="s">
        <v>33</v>
      </c>
      <c r="C3675" s="6">
        <v>1997</v>
      </c>
      <c r="D3675" s="6" t="s">
        <v>13</v>
      </c>
      <c r="E3675" s="6" t="s">
        <v>4</v>
      </c>
      <c r="F3675" s="27">
        <v>1.7927058508471032E-2</v>
      </c>
    </row>
    <row r="3676" spans="2:6" x14ac:dyDescent="0.25">
      <c r="B3676" s="6" t="s">
        <v>33</v>
      </c>
      <c r="C3676" s="6">
        <v>1997</v>
      </c>
      <c r="D3676" s="6" t="s">
        <v>14</v>
      </c>
      <c r="E3676" s="6" t="s">
        <v>4</v>
      </c>
      <c r="F3676" s="27">
        <v>3.3784129366757329E-2</v>
      </c>
    </row>
    <row r="3677" spans="2:6" x14ac:dyDescent="0.25">
      <c r="B3677" s="6" t="s">
        <v>33</v>
      </c>
      <c r="C3677" s="6">
        <v>1997</v>
      </c>
      <c r="D3677" s="6" t="s">
        <v>15</v>
      </c>
      <c r="E3677" s="6" t="s">
        <v>4</v>
      </c>
      <c r="F3677" s="27">
        <v>9.5465393794749408E-3</v>
      </c>
    </row>
    <row r="3678" spans="2:6" x14ac:dyDescent="0.25">
      <c r="B3678" s="6" t="s">
        <v>33</v>
      </c>
      <c r="C3678" s="6">
        <v>1997</v>
      </c>
      <c r="D3678" s="6" t="s">
        <v>16</v>
      </c>
      <c r="E3678" s="6" t="s">
        <v>4</v>
      </c>
      <c r="F3678" s="27">
        <v>8.095479186050053E-2</v>
      </c>
    </row>
    <row r="3679" spans="2:6" x14ac:dyDescent="0.25">
      <c r="B3679" s="6" t="s">
        <v>33</v>
      </c>
      <c r="C3679" s="6">
        <v>1997</v>
      </c>
      <c r="D3679" s="6" t="s">
        <v>17</v>
      </c>
      <c r="E3679" s="6" t="s">
        <v>4</v>
      </c>
      <c r="F3679" s="27">
        <v>9.8127299068390628E-2</v>
      </c>
    </row>
    <row r="3680" spans="2:6" x14ac:dyDescent="0.25">
      <c r="B3680" s="6" t="s">
        <v>33</v>
      </c>
      <c r="C3680" s="6">
        <v>1997</v>
      </c>
      <c r="D3680" s="6" t="s">
        <v>18</v>
      </c>
      <c r="E3680" s="6" t="s">
        <v>4</v>
      </c>
      <c r="F3680" s="27">
        <v>4.1753754223159842E-2</v>
      </c>
    </row>
    <row r="3681" spans="2:6" x14ac:dyDescent="0.25">
      <c r="B3681" s="6" t="s">
        <v>33</v>
      </c>
      <c r="C3681" s="6">
        <v>1997</v>
      </c>
      <c r="D3681" s="6" t="s">
        <v>19</v>
      </c>
      <c r="E3681" s="6" t="s">
        <v>4</v>
      </c>
      <c r="F3681" s="27">
        <v>0.11271605711602792</v>
      </c>
    </row>
    <row r="3682" spans="2:6" x14ac:dyDescent="0.25">
      <c r="B3682" s="6" t="s">
        <v>33</v>
      </c>
      <c r="C3682" s="6">
        <v>1997</v>
      </c>
      <c r="D3682" s="6" t="s">
        <v>20</v>
      </c>
      <c r="E3682" s="6" t="s">
        <v>4</v>
      </c>
      <c r="F3682" s="27">
        <v>2.4110011625721867E-2</v>
      </c>
    </row>
    <row r="3683" spans="2:6" x14ac:dyDescent="0.25">
      <c r="B3683" s="6" t="s">
        <v>33</v>
      </c>
      <c r="C3683" s="6">
        <v>1997</v>
      </c>
      <c r="D3683" s="6" t="s">
        <v>21</v>
      </c>
      <c r="E3683" s="6" t="s">
        <v>4</v>
      </c>
      <c r="F3683" s="27">
        <v>6.6794743081890944E-3</v>
      </c>
    </row>
    <row r="3684" spans="2:6" x14ac:dyDescent="0.25">
      <c r="B3684" s="6" t="s">
        <v>33</v>
      </c>
      <c r="C3684" s="6">
        <v>1997</v>
      </c>
      <c r="D3684" s="6" t="s">
        <v>22</v>
      </c>
      <c r="E3684" s="6" t="s">
        <v>4</v>
      </c>
      <c r="F3684" s="27">
        <v>1.1717095557916841E-2</v>
      </c>
    </row>
    <row r="3685" spans="2:6" x14ac:dyDescent="0.25">
      <c r="B3685" s="6" t="s">
        <v>33</v>
      </c>
      <c r="C3685" s="6">
        <v>1997</v>
      </c>
      <c r="D3685" s="6" t="s">
        <v>23</v>
      </c>
      <c r="E3685" s="6" t="s">
        <v>4</v>
      </c>
      <c r="F3685" s="27">
        <v>5.8617085041322173E-4</v>
      </c>
    </row>
    <row r="3686" spans="2:6" x14ac:dyDescent="0.25">
      <c r="B3686" s="6" t="s">
        <v>33</v>
      </c>
      <c r="C3686" s="6">
        <v>1997</v>
      </c>
      <c r="D3686" s="6" t="s">
        <v>24</v>
      </c>
      <c r="E3686" s="6" t="s">
        <v>4</v>
      </c>
      <c r="F3686" s="27">
        <v>3.3741028568932831E-2</v>
      </c>
    </row>
    <row r="3687" spans="2:6" x14ac:dyDescent="0.25">
      <c r="B3687" s="6" t="s">
        <v>33</v>
      </c>
      <c r="C3687" s="6">
        <v>1997</v>
      </c>
      <c r="D3687" s="6" t="s">
        <v>25</v>
      </c>
      <c r="E3687" s="6" t="s">
        <v>4</v>
      </c>
      <c r="F3687" s="27">
        <v>9.2959226070580714E-2</v>
      </c>
    </row>
    <row r="3688" spans="2:6" x14ac:dyDescent="0.25">
      <c r="B3688" s="6" t="s">
        <v>33</v>
      </c>
      <c r="C3688" s="6">
        <v>1997</v>
      </c>
      <c r="D3688" s="6" t="s">
        <v>26</v>
      </c>
      <c r="E3688" s="6" t="s">
        <v>4</v>
      </c>
      <c r="F3688" s="27">
        <v>4.0694623951285758E-2</v>
      </c>
    </row>
    <row r="3689" spans="2:6" x14ac:dyDescent="0.25">
      <c r="B3689" s="6" t="s">
        <v>33</v>
      </c>
      <c r="C3689" s="6">
        <v>1997</v>
      </c>
      <c r="D3689" s="6" t="s">
        <v>27</v>
      </c>
      <c r="E3689" s="6" t="s">
        <v>4</v>
      </c>
      <c r="F3689" s="27">
        <v>2.8101720181575041E-4</v>
      </c>
    </row>
    <row r="3690" spans="2:6" x14ac:dyDescent="0.25">
      <c r="B3690" s="6" t="s">
        <v>33</v>
      </c>
      <c r="C3690" s="6">
        <v>1997</v>
      </c>
      <c r="D3690" s="6" t="s">
        <v>28</v>
      </c>
      <c r="E3690" s="6" t="s">
        <v>4</v>
      </c>
      <c r="F3690" s="27">
        <v>1.6735752456601808E-2</v>
      </c>
    </row>
    <row r="3691" spans="2:6" x14ac:dyDescent="0.25">
      <c r="B3691" s="6" t="s">
        <v>33</v>
      </c>
      <c r="C3691" s="6">
        <v>1997</v>
      </c>
      <c r="D3691" s="6" t="s">
        <v>29</v>
      </c>
      <c r="E3691" s="6" t="s">
        <v>4</v>
      </c>
      <c r="F3691" s="27">
        <v>2.3711185576519144E-3</v>
      </c>
    </row>
    <row r="3692" spans="2:6" x14ac:dyDescent="0.25">
      <c r="B3692" s="6" t="s">
        <v>33</v>
      </c>
      <c r="C3692" s="6">
        <v>1997</v>
      </c>
      <c r="D3692" s="6" t="s">
        <v>30</v>
      </c>
      <c r="E3692" s="6" t="s">
        <v>4</v>
      </c>
      <c r="F3692" s="27">
        <v>5.6778117667476765E-4</v>
      </c>
    </row>
    <row r="3693" spans="2:6" x14ac:dyDescent="0.25">
      <c r="B3693" s="6" t="s">
        <v>33</v>
      </c>
      <c r="C3693" s="6">
        <v>1997</v>
      </c>
      <c r="D3693" s="6" t="s">
        <v>31</v>
      </c>
      <c r="E3693" s="6" t="s">
        <v>4</v>
      </c>
      <c r="F3693" s="27">
        <v>5.3847263415410665E-3</v>
      </c>
    </row>
    <row r="3694" spans="2:6" x14ac:dyDescent="0.25">
      <c r="B3694" s="6" t="s">
        <v>33</v>
      </c>
      <c r="C3694" s="6">
        <v>1997</v>
      </c>
      <c r="D3694" s="6" t="s">
        <v>32</v>
      </c>
      <c r="E3694" s="6" t="s">
        <v>4</v>
      </c>
      <c r="F3694" s="27">
        <v>3.7520681199489456E-3</v>
      </c>
    </row>
    <row r="3695" spans="2:6" x14ac:dyDescent="0.25">
      <c r="B3695" s="6" t="s">
        <v>33</v>
      </c>
      <c r="C3695" s="6">
        <v>1996</v>
      </c>
      <c r="D3695" s="6" t="s">
        <v>7</v>
      </c>
      <c r="E3695" s="6" t="s">
        <v>3</v>
      </c>
      <c r="F3695" s="27">
        <v>9.925518074847442E-2</v>
      </c>
    </row>
    <row r="3696" spans="2:6" x14ac:dyDescent="0.25">
      <c r="B3696" s="6" t="s">
        <v>33</v>
      </c>
      <c r="C3696" s="6">
        <v>1996</v>
      </c>
      <c r="D3696" s="6" t="s">
        <v>8</v>
      </c>
      <c r="E3696" s="6" t="s">
        <v>3</v>
      </c>
      <c r="F3696" s="27">
        <v>5.6366670170414176E-2</v>
      </c>
    </row>
    <row r="3697" spans="2:6" x14ac:dyDescent="0.25">
      <c r="B3697" s="6" t="s">
        <v>33</v>
      </c>
      <c r="C3697" s="6">
        <v>1996</v>
      </c>
      <c r="D3697" s="6" t="s">
        <v>9</v>
      </c>
      <c r="E3697" s="6" t="s">
        <v>3</v>
      </c>
      <c r="F3697" s="27">
        <v>9.081290991865143E-2</v>
      </c>
    </row>
    <row r="3698" spans="2:6" x14ac:dyDescent="0.25">
      <c r="B3698" s="6" t="s">
        <v>33</v>
      </c>
      <c r="C3698" s="6">
        <v>1996</v>
      </c>
      <c r="D3698" s="6" t="s">
        <v>10</v>
      </c>
      <c r="E3698" s="6" t="s">
        <v>3</v>
      </c>
      <c r="F3698" s="27">
        <v>8.6645387122724307E-2</v>
      </c>
    </row>
    <row r="3699" spans="2:6" x14ac:dyDescent="0.25">
      <c r="B3699" s="6" t="s">
        <v>33</v>
      </c>
      <c r="C3699" s="6">
        <v>1996</v>
      </c>
      <c r="D3699" s="6" t="s">
        <v>11</v>
      </c>
      <c r="E3699" s="6" t="s">
        <v>3</v>
      </c>
      <c r="F3699" s="27">
        <v>3.417263052031707E-2</v>
      </c>
    </row>
    <row r="3700" spans="2:6" x14ac:dyDescent="0.25">
      <c r="B3700" s="6" t="s">
        <v>33</v>
      </c>
      <c r="C3700" s="6">
        <v>1996</v>
      </c>
      <c r="D3700" s="6" t="s">
        <v>12</v>
      </c>
      <c r="E3700" s="6" t="s">
        <v>3</v>
      </c>
      <c r="F3700" s="27">
        <v>8.4116350475462055E-3</v>
      </c>
    </row>
    <row r="3701" spans="2:6" x14ac:dyDescent="0.25">
      <c r="B3701" s="6" t="s">
        <v>33</v>
      </c>
      <c r="C3701" s="6">
        <v>1996</v>
      </c>
      <c r="D3701" s="6" t="s">
        <v>13</v>
      </c>
      <c r="E3701" s="6" t="s">
        <v>3</v>
      </c>
      <c r="F3701" s="27">
        <v>2.3332317422622203E-2</v>
      </c>
    </row>
    <row r="3702" spans="2:6" x14ac:dyDescent="0.25">
      <c r="B3702" s="6" t="s">
        <v>33</v>
      </c>
      <c r="C3702" s="6">
        <v>1996</v>
      </c>
      <c r="D3702" s="6" t="s">
        <v>14</v>
      </c>
      <c r="E3702" s="6" t="s">
        <v>3</v>
      </c>
      <c r="F3702" s="27">
        <v>1.3210888802146195E-2</v>
      </c>
    </row>
    <row r="3703" spans="2:6" x14ac:dyDescent="0.25">
      <c r="B3703" s="6" t="s">
        <v>33</v>
      </c>
      <c r="C3703" s="6">
        <v>1996</v>
      </c>
      <c r="D3703" s="6" t="s">
        <v>15</v>
      </c>
      <c r="E3703" s="6" t="s">
        <v>3</v>
      </c>
      <c r="F3703" s="27">
        <v>1.2910869417090859E-2</v>
      </c>
    </row>
    <row r="3704" spans="2:6" x14ac:dyDescent="0.25">
      <c r="B3704" s="6" t="s">
        <v>33</v>
      </c>
      <c r="C3704" s="6">
        <v>1996</v>
      </c>
      <c r="D3704" s="6" t="s">
        <v>16</v>
      </c>
      <c r="E3704" s="6" t="s">
        <v>3</v>
      </c>
      <c r="F3704" s="27">
        <v>0.17173099036504647</v>
      </c>
    </row>
    <row r="3705" spans="2:6" x14ac:dyDescent="0.25">
      <c r="B3705" s="6" t="s">
        <v>33</v>
      </c>
      <c r="C3705" s="6">
        <v>1996</v>
      </c>
      <c r="D3705" s="6" t="s">
        <v>17</v>
      </c>
      <c r="E3705" s="6" t="s">
        <v>3</v>
      </c>
      <c r="F3705" s="27">
        <v>3.8777505518402332E-2</v>
      </c>
    </row>
    <row r="3706" spans="2:6" x14ac:dyDescent="0.25">
      <c r="B3706" s="6" t="s">
        <v>33</v>
      </c>
      <c r="C3706" s="6">
        <v>1996</v>
      </c>
      <c r="D3706" s="6" t="s">
        <v>18</v>
      </c>
      <c r="E3706" s="6" t="s">
        <v>3</v>
      </c>
      <c r="F3706" s="27">
        <v>2.6274937130620939E-2</v>
      </c>
    </row>
    <row r="3707" spans="2:6" x14ac:dyDescent="0.25">
      <c r="B3707" s="6" t="s">
        <v>33</v>
      </c>
      <c r="C3707" s="6">
        <v>1996</v>
      </c>
      <c r="D3707" s="6" t="s">
        <v>19</v>
      </c>
      <c r="E3707" s="6" t="s">
        <v>3</v>
      </c>
      <c r="F3707" s="27">
        <v>7.7240730166896351E-2</v>
      </c>
    </row>
    <row r="3708" spans="2:6" x14ac:dyDescent="0.25">
      <c r="B3708" s="6" t="s">
        <v>33</v>
      </c>
      <c r="C3708" s="6">
        <v>1996</v>
      </c>
      <c r="D3708" s="6" t="s">
        <v>20</v>
      </c>
      <c r="E3708" s="6" t="s">
        <v>3</v>
      </c>
      <c r="F3708" s="27">
        <v>3.454184451706651E-2</v>
      </c>
    </row>
    <row r="3709" spans="2:6" x14ac:dyDescent="0.25">
      <c r="B3709" s="6" t="s">
        <v>33</v>
      </c>
      <c r="C3709" s="6">
        <v>1996</v>
      </c>
      <c r="D3709" s="6" t="s">
        <v>21</v>
      </c>
      <c r="E3709" s="6" t="s">
        <v>3</v>
      </c>
      <c r="F3709" s="27">
        <v>5.7975576943087694E-3</v>
      </c>
    </row>
    <row r="3710" spans="2:6" x14ac:dyDescent="0.25">
      <c r="B3710" s="6" t="s">
        <v>33</v>
      </c>
      <c r="C3710" s="6">
        <v>1996</v>
      </c>
      <c r="D3710" s="6" t="s">
        <v>22</v>
      </c>
      <c r="E3710" s="6" t="s">
        <v>3</v>
      </c>
      <c r="F3710" s="27">
        <v>1.6959546505909803E-2</v>
      </c>
    </row>
    <row r="3711" spans="2:6" x14ac:dyDescent="0.25">
      <c r="B3711" s="6" t="s">
        <v>33</v>
      </c>
      <c r="C3711" s="6">
        <v>1996</v>
      </c>
      <c r="D3711" s="6" t="s">
        <v>23</v>
      </c>
      <c r="E3711" s="6" t="s">
        <v>3</v>
      </c>
      <c r="F3711" s="27">
        <v>2.7434871231996854E-3</v>
      </c>
    </row>
    <row r="3712" spans="2:6" x14ac:dyDescent="0.25">
      <c r="B3712" s="6" t="s">
        <v>33</v>
      </c>
      <c r="C3712" s="6">
        <v>1996</v>
      </c>
      <c r="D3712" s="6" t="s">
        <v>24</v>
      </c>
      <c r="E3712" s="6" t="s">
        <v>3</v>
      </c>
      <c r="F3712" s="27">
        <v>5.2262003548468709E-2</v>
      </c>
    </row>
    <row r="3713" spans="2:6" x14ac:dyDescent="0.25">
      <c r="B3713" s="6" t="s">
        <v>33</v>
      </c>
      <c r="C3713" s="6">
        <v>1996</v>
      </c>
      <c r="D3713" s="6" t="s">
        <v>25</v>
      </c>
      <c r="E3713" s="6" t="s">
        <v>3</v>
      </c>
      <c r="F3713" s="27">
        <v>4.4710811420385792E-2</v>
      </c>
    </row>
    <row r="3714" spans="2:6" x14ac:dyDescent="0.25">
      <c r="B3714" s="6" t="s">
        <v>33</v>
      </c>
      <c r="C3714" s="6">
        <v>1996</v>
      </c>
      <c r="D3714" s="6" t="s">
        <v>26</v>
      </c>
      <c r="E3714" s="6" t="s">
        <v>3</v>
      </c>
      <c r="F3714" s="27">
        <v>6.1112575407601163E-2</v>
      </c>
    </row>
    <row r="3715" spans="2:6" x14ac:dyDescent="0.25">
      <c r="B3715" s="6" t="s">
        <v>33</v>
      </c>
      <c r="C3715" s="6">
        <v>1996</v>
      </c>
      <c r="D3715" s="6" t="s">
        <v>27</v>
      </c>
      <c r="E3715" s="6" t="s">
        <v>3</v>
      </c>
      <c r="F3715" s="27">
        <v>7.6008432234970114E-4</v>
      </c>
    </row>
    <row r="3716" spans="2:6" x14ac:dyDescent="0.25">
      <c r="B3716" s="6" t="s">
        <v>33</v>
      </c>
      <c r="C3716" s="6">
        <v>1996</v>
      </c>
      <c r="D3716" s="6" t="s">
        <v>28</v>
      </c>
      <c r="E3716" s="6" t="s">
        <v>3</v>
      </c>
      <c r="F3716" s="27">
        <v>5.3903130712847115E-3</v>
      </c>
    </row>
    <row r="3717" spans="2:6" x14ac:dyDescent="0.25">
      <c r="B3717" s="6" t="s">
        <v>33</v>
      </c>
      <c r="C3717" s="6">
        <v>1996</v>
      </c>
      <c r="D3717" s="6" t="s">
        <v>29</v>
      </c>
      <c r="E3717" s="6" t="s">
        <v>3</v>
      </c>
      <c r="F3717" s="27">
        <v>1.8019122010172136E-2</v>
      </c>
    </row>
    <row r="3718" spans="2:6" x14ac:dyDescent="0.25">
      <c r="B3718" s="6" t="s">
        <v>33</v>
      </c>
      <c r="C3718" s="6">
        <v>1996</v>
      </c>
      <c r="D3718" s="6" t="s">
        <v>30</v>
      </c>
      <c r="E3718" s="6" t="s">
        <v>3</v>
      </c>
      <c r="F3718" s="27">
        <v>1.4578406738604414E-3</v>
      </c>
    </row>
    <row r="3719" spans="2:6" x14ac:dyDescent="0.25">
      <c r="B3719" s="6" t="s">
        <v>33</v>
      </c>
      <c r="C3719" s="6">
        <v>1996</v>
      </c>
      <c r="D3719" s="6" t="s">
        <v>31</v>
      </c>
      <c r="E3719" s="6" t="s">
        <v>3</v>
      </c>
      <c r="F3719" s="27">
        <v>1.1520110542353704E-3</v>
      </c>
    </row>
    <row r="3720" spans="2:6" x14ac:dyDescent="0.25">
      <c r="B3720" s="6" t="s">
        <v>33</v>
      </c>
      <c r="C3720" s="6">
        <v>1996</v>
      </c>
      <c r="D3720" s="6" t="s">
        <v>32</v>
      </c>
      <c r="E3720" s="6" t="s">
        <v>3</v>
      </c>
      <c r="F3720" s="27">
        <v>1.5950150300204257E-2</v>
      </c>
    </row>
    <row r="3721" spans="2:6" x14ac:dyDescent="0.25">
      <c r="B3721" s="6" t="s">
        <v>33</v>
      </c>
      <c r="C3721" s="6">
        <v>1996</v>
      </c>
      <c r="D3721" s="6" t="s">
        <v>7</v>
      </c>
      <c r="E3721" s="6" t="s">
        <v>4</v>
      </c>
      <c r="F3721" s="27">
        <v>0.14177154379050211</v>
      </c>
    </row>
    <row r="3722" spans="2:6" x14ac:dyDescent="0.25">
      <c r="B3722" s="6" t="s">
        <v>33</v>
      </c>
      <c r="C3722" s="6">
        <v>1996</v>
      </c>
      <c r="D3722" s="6" t="s">
        <v>8</v>
      </c>
      <c r="E3722" s="6" t="s">
        <v>4</v>
      </c>
      <c r="F3722" s="27">
        <v>5.0843676505660455E-2</v>
      </c>
    </row>
    <row r="3723" spans="2:6" x14ac:dyDescent="0.25">
      <c r="B3723" s="6" t="s">
        <v>33</v>
      </c>
      <c r="C3723" s="6">
        <v>1996</v>
      </c>
      <c r="D3723" s="6" t="s">
        <v>9</v>
      </c>
      <c r="E3723" s="6" t="s">
        <v>4</v>
      </c>
      <c r="F3723" s="27">
        <v>7.7730979764772473E-2</v>
      </c>
    </row>
    <row r="3724" spans="2:6" x14ac:dyDescent="0.25">
      <c r="B3724" s="6" t="s">
        <v>33</v>
      </c>
      <c r="C3724" s="6">
        <v>1996</v>
      </c>
      <c r="D3724" s="6" t="s">
        <v>10</v>
      </c>
      <c r="E3724" s="6" t="s">
        <v>4</v>
      </c>
      <c r="F3724" s="27">
        <v>3.9612914121525476E-2</v>
      </c>
    </row>
    <row r="3725" spans="2:6" x14ac:dyDescent="0.25">
      <c r="B3725" s="6" t="s">
        <v>33</v>
      </c>
      <c r="C3725" s="6">
        <v>1996</v>
      </c>
      <c r="D3725" s="6" t="s">
        <v>11</v>
      </c>
      <c r="E3725" s="6" t="s">
        <v>4</v>
      </c>
      <c r="F3725" s="27">
        <v>5.1038235028978376E-2</v>
      </c>
    </row>
    <row r="3726" spans="2:6" x14ac:dyDescent="0.25">
      <c r="B3726" s="6" t="s">
        <v>33</v>
      </c>
      <c r="C3726" s="6">
        <v>1996</v>
      </c>
      <c r="D3726" s="6" t="s">
        <v>12</v>
      </c>
      <c r="E3726" s="6" t="s">
        <v>4</v>
      </c>
      <c r="F3726" s="27">
        <v>5.3426569277098121E-3</v>
      </c>
    </row>
    <row r="3727" spans="2:6" x14ac:dyDescent="0.25">
      <c r="B3727" s="6" t="s">
        <v>33</v>
      </c>
      <c r="C3727" s="6">
        <v>1996</v>
      </c>
      <c r="D3727" s="6" t="s">
        <v>13</v>
      </c>
      <c r="E3727" s="6" t="s">
        <v>4</v>
      </c>
      <c r="F3727" s="27">
        <v>1.5868215983924103E-2</v>
      </c>
    </row>
    <row r="3728" spans="2:6" x14ac:dyDescent="0.25">
      <c r="B3728" s="6" t="s">
        <v>33</v>
      </c>
      <c r="C3728" s="6">
        <v>1996</v>
      </c>
      <c r="D3728" s="6" t="s">
        <v>14</v>
      </c>
      <c r="E3728" s="6" t="s">
        <v>4</v>
      </c>
      <c r="F3728" s="27">
        <v>3.3310016740020744E-2</v>
      </c>
    </row>
    <row r="3729" spans="2:6" x14ac:dyDescent="0.25">
      <c r="B3729" s="6" t="s">
        <v>33</v>
      </c>
      <c r="C3729" s="6">
        <v>1996</v>
      </c>
      <c r="D3729" s="6" t="s">
        <v>15</v>
      </c>
      <c r="E3729" s="6" t="s">
        <v>4</v>
      </c>
      <c r="F3729" s="27">
        <v>8.2713047288561665E-3</v>
      </c>
    </row>
    <row r="3730" spans="2:6" x14ac:dyDescent="0.25">
      <c r="B3730" s="6" t="s">
        <v>33</v>
      </c>
      <c r="C3730" s="6">
        <v>1996</v>
      </c>
      <c r="D3730" s="6" t="s">
        <v>16</v>
      </c>
      <c r="E3730" s="6" t="s">
        <v>4</v>
      </c>
      <c r="F3730" s="27">
        <v>7.9393000229362243E-2</v>
      </c>
    </row>
    <row r="3731" spans="2:6" x14ac:dyDescent="0.25">
      <c r="B3731" s="6" t="s">
        <v>33</v>
      </c>
      <c r="C3731" s="6">
        <v>1996</v>
      </c>
      <c r="D3731" s="6" t="s">
        <v>17</v>
      </c>
      <c r="E3731" s="6" t="s">
        <v>4</v>
      </c>
      <c r="F3731" s="27">
        <v>0.10346348404677164</v>
      </c>
    </row>
    <row r="3732" spans="2:6" x14ac:dyDescent="0.25">
      <c r="B3732" s="6" t="s">
        <v>33</v>
      </c>
      <c r="C3732" s="6">
        <v>1996</v>
      </c>
      <c r="D3732" s="6" t="s">
        <v>18</v>
      </c>
      <c r="E3732" s="6" t="s">
        <v>4</v>
      </c>
      <c r="F3732" s="27">
        <v>4.1187069446552323E-2</v>
      </c>
    </row>
    <row r="3733" spans="2:6" x14ac:dyDescent="0.25">
      <c r="B3733" s="6" t="s">
        <v>33</v>
      </c>
      <c r="C3733" s="6">
        <v>1996</v>
      </c>
      <c r="D3733" s="6" t="s">
        <v>19</v>
      </c>
      <c r="E3733" s="6" t="s">
        <v>4</v>
      </c>
      <c r="F3733" s="27">
        <v>0.11031525327411755</v>
      </c>
    </row>
    <row r="3734" spans="2:6" x14ac:dyDescent="0.25">
      <c r="B3734" s="6" t="s">
        <v>33</v>
      </c>
      <c r="C3734" s="6">
        <v>1996</v>
      </c>
      <c r="D3734" s="6" t="s">
        <v>20</v>
      </c>
      <c r="E3734" s="6" t="s">
        <v>4</v>
      </c>
      <c r="F3734" s="27">
        <v>2.3735569291932497E-2</v>
      </c>
    </row>
    <row r="3735" spans="2:6" x14ac:dyDescent="0.25">
      <c r="B3735" s="6" t="s">
        <v>33</v>
      </c>
      <c r="C3735" s="6">
        <v>1996</v>
      </c>
      <c r="D3735" s="6" t="s">
        <v>21</v>
      </c>
      <c r="E3735" s="6" t="s">
        <v>4</v>
      </c>
      <c r="F3735" s="27">
        <v>5.9120686763059673E-3</v>
      </c>
    </row>
    <row r="3736" spans="2:6" x14ac:dyDescent="0.25">
      <c r="B3736" s="6" t="s">
        <v>33</v>
      </c>
      <c r="C3736" s="6">
        <v>1996</v>
      </c>
      <c r="D3736" s="6" t="s">
        <v>22</v>
      </c>
      <c r="E3736" s="6" t="s">
        <v>4</v>
      </c>
      <c r="F3736" s="27">
        <v>1.1556548063943E-2</v>
      </c>
    </row>
    <row r="3737" spans="2:6" x14ac:dyDescent="0.25">
      <c r="B3737" s="6" t="s">
        <v>33</v>
      </c>
      <c r="C3737" s="6">
        <v>1996</v>
      </c>
      <c r="D3737" s="6" t="s">
        <v>23</v>
      </c>
      <c r="E3737" s="6" t="s">
        <v>4</v>
      </c>
      <c r="F3737" s="27">
        <v>6.0992100125179297E-4</v>
      </c>
    </row>
    <row r="3738" spans="2:6" x14ac:dyDescent="0.25">
      <c r="B3738" s="6" t="s">
        <v>33</v>
      </c>
      <c r="C3738" s="6">
        <v>1996</v>
      </c>
      <c r="D3738" s="6" t="s">
        <v>24</v>
      </c>
      <c r="E3738" s="6" t="s">
        <v>4</v>
      </c>
      <c r="F3738" s="27">
        <v>3.5235632623299325E-2</v>
      </c>
    </row>
    <row r="3739" spans="2:6" x14ac:dyDescent="0.25">
      <c r="B3739" s="6" t="s">
        <v>33</v>
      </c>
      <c r="C3739" s="6">
        <v>1996</v>
      </c>
      <c r="D3739" s="6" t="s">
        <v>25</v>
      </c>
      <c r="E3739" s="6" t="s">
        <v>4</v>
      </c>
      <c r="F3739" s="27">
        <v>9.4849277052478309E-2</v>
      </c>
    </row>
    <row r="3740" spans="2:6" x14ac:dyDescent="0.25">
      <c r="B3740" s="6" t="s">
        <v>33</v>
      </c>
      <c r="C3740" s="6">
        <v>1996</v>
      </c>
      <c r="D3740" s="6" t="s">
        <v>26</v>
      </c>
      <c r="E3740" s="6" t="s">
        <v>4</v>
      </c>
      <c r="F3740" s="27">
        <v>4.1237848650585447E-2</v>
      </c>
    </row>
    <row r="3741" spans="2:6" x14ac:dyDescent="0.25">
      <c r="B3741" s="6" t="s">
        <v>33</v>
      </c>
      <c r="C3741" s="6">
        <v>1996</v>
      </c>
      <c r="D3741" s="6" t="s">
        <v>27</v>
      </c>
      <c r="E3741" s="6" t="s">
        <v>4</v>
      </c>
      <c r="F3741" s="27">
        <v>3.0296356563582979E-4</v>
      </c>
    </row>
    <row r="3742" spans="2:6" x14ac:dyDescent="0.25">
      <c r="B3742" s="6" t="s">
        <v>33</v>
      </c>
      <c r="C3742" s="6">
        <v>1996</v>
      </c>
      <c r="D3742" s="6" t="s">
        <v>28</v>
      </c>
      <c r="E3742" s="6" t="s">
        <v>4</v>
      </c>
      <c r="F3742" s="27">
        <v>1.6691523752685879E-2</v>
      </c>
    </row>
    <row r="3743" spans="2:6" x14ac:dyDescent="0.25">
      <c r="B3743" s="6" t="s">
        <v>33</v>
      </c>
      <c r="C3743" s="6">
        <v>1996</v>
      </c>
      <c r="D3743" s="6" t="s">
        <v>29</v>
      </c>
      <c r="E3743" s="6" t="s">
        <v>4</v>
      </c>
      <c r="F3743" s="27">
        <v>2.6370952925966204E-3</v>
      </c>
    </row>
    <row r="3744" spans="2:6" x14ac:dyDescent="0.25">
      <c r="B3744" s="6" t="s">
        <v>33</v>
      </c>
      <c r="C3744" s="6">
        <v>1996</v>
      </c>
      <c r="D3744" s="6" t="s">
        <v>30</v>
      </c>
      <c r="E3744" s="6" t="s">
        <v>4</v>
      </c>
      <c r="F3744" s="27">
        <v>5.522951629670118E-4</v>
      </c>
    </row>
    <row r="3745" spans="2:6" x14ac:dyDescent="0.25">
      <c r="B3745" s="6" t="s">
        <v>33</v>
      </c>
      <c r="C3745" s="6">
        <v>1996</v>
      </c>
      <c r="D3745" s="6" t="s">
        <v>31</v>
      </c>
      <c r="E3745" s="6" t="s">
        <v>4</v>
      </c>
      <c r="F3745" s="27">
        <v>5.2154236411998496E-3</v>
      </c>
    </row>
    <row r="3746" spans="2:6" x14ac:dyDescent="0.25">
      <c r="B3746" s="6" t="s">
        <v>33</v>
      </c>
      <c r="C3746" s="6">
        <v>1996</v>
      </c>
      <c r="D3746" s="6" t="s">
        <v>32</v>
      </c>
      <c r="E3746" s="6" t="s">
        <v>4</v>
      </c>
      <c r="F3746" s="27">
        <v>3.3154826363649848E-3</v>
      </c>
    </row>
    <row r="3747" spans="2:6" x14ac:dyDescent="0.25">
      <c r="B3747" s="6" t="s">
        <v>33</v>
      </c>
      <c r="C3747" s="6">
        <v>1995</v>
      </c>
      <c r="D3747" s="6" t="s">
        <v>7</v>
      </c>
      <c r="E3747" s="6" t="s">
        <v>3</v>
      </c>
      <c r="F3747" s="27">
        <v>0.10057787670386907</v>
      </c>
    </row>
    <row r="3748" spans="2:6" x14ac:dyDescent="0.25">
      <c r="B3748" s="6" t="s">
        <v>33</v>
      </c>
      <c r="C3748" s="6">
        <v>1995</v>
      </c>
      <c r="D3748" s="6" t="s">
        <v>8</v>
      </c>
      <c r="E3748" s="6" t="s">
        <v>3</v>
      </c>
      <c r="F3748" s="27">
        <v>5.5279596143283989E-2</v>
      </c>
    </row>
    <row r="3749" spans="2:6" x14ac:dyDescent="0.25">
      <c r="B3749" s="6" t="s">
        <v>33</v>
      </c>
      <c r="C3749" s="6">
        <v>1995</v>
      </c>
      <c r="D3749" s="6" t="s">
        <v>9</v>
      </c>
      <c r="E3749" s="6" t="s">
        <v>3</v>
      </c>
      <c r="F3749" s="27">
        <v>8.9539617008863925E-2</v>
      </c>
    </row>
    <row r="3750" spans="2:6" x14ac:dyDescent="0.25">
      <c r="B3750" s="6" t="s">
        <v>33</v>
      </c>
      <c r="C3750" s="6">
        <v>1995</v>
      </c>
      <c r="D3750" s="6" t="s">
        <v>10</v>
      </c>
      <c r="E3750" s="6" t="s">
        <v>3</v>
      </c>
      <c r="F3750" s="27">
        <v>8.9232151914035912E-2</v>
      </c>
    </row>
    <row r="3751" spans="2:6" x14ac:dyDescent="0.25">
      <c r="B3751" s="6" t="s">
        <v>33</v>
      </c>
      <c r="C3751" s="6">
        <v>1995</v>
      </c>
      <c r="D3751" s="6" t="s">
        <v>11</v>
      </c>
      <c r="E3751" s="6" t="s">
        <v>3</v>
      </c>
      <c r="F3751" s="27">
        <v>3.3609876724892324E-2</v>
      </c>
    </row>
    <row r="3752" spans="2:6" x14ac:dyDescent="0.25">
      <c r="B3752" s="6" t="s">
        <v>33</v>
      </c>
      <c r="C3752" s="6">
        <v>1995</v>
      </c>
      <c r="D3752" s="6" t="s">
        <v>12</v>
      </c>
      <c r="E3752" s="6" t="s">
        <v>3</v>
      </c>
      <c r="F3752" s="27">
        <v>8.7283296236049107E-3</v>
      </c>
    </row>
    <row r="3753" spans="2:6" x14ac:dyDescent="0.25">
      <c r="B3753" s="6" t="s">
        <v>33</v>
      </c>
      <c r="C3753" s="6">
        <v>1995</v>
      </c>
      <c r="D3753" s="6" t="s">
        <v>13</v>
      </c>
      <c r="E3753" s="6" t="s">
        <v>3</v>
      </c>
      <c r="F3753" s="27">
        <v>2.2894849565475613E-2</v>
      </c>
    </row>
    <row r="3754" spans="2:6" x14ac:dyDescent="0.25">
      <c r="B3754" s="6" t="s">
        <v>33</v>
      </c>
      <c r="C3754" s="6">
        <v>1995</v>
      </c>
      <c r="D3754" s="6" t="s">
        <v>14</v>
      </c>
      <c r="E3754" s="6" t="s">
        <v>3</v>
      </c>
      <c r="F3754" s="27">
        <v>1.2424217737845274E-2</v>
      </c>
    </row>
    <row r="3755" spans="2:6" x14ac:dyDescent="0.25">
      <c r="B3755" s="6" t="s">
        <v>33</v>
      </c>
      <c r="C3755" s="6">
        <v>1995</v>
      </c>
      <c r="D3755" s="6" t="s">
        <v>15</v>
      </c>
      <c r="E3755" s="6" t="s">
        <v>3</v>
      </c>
      <c r="F3755" s="27">
        <v>1.1095022481742618E-2</v>
      </c>
    </row>
    <row r="3756" spans="2:6" x14ac:dyDescent="0.25">
      <c r="B3756" s="6" t="s">
        <v>33</v>
      </c>
      <c r="C3756" s="6">
        <v>1995</v>
      </c>
      <c r="D3756" s="6" t="s">
        <v>16</v>
      </c>
      <c r="E3756" s="6" t="s">
        <v>3</v>
      </c>
      <c r="F3756" s="27">
        <v>0.1723791228572705</v>
      </c>
    </row>
    <row r="3757" spans="2:6" x14ac:dyDescent="0.25">
      <c r="B3757" s="6" t="s">
        <v>33</v>
      </c>
      <c r="C3757" s="6">
        <v>1995</v>
      </c>
      <c r="D3757" s="6" t="s">
        <v>17</v>
      </c>
      <c r="E3757" s="6" t="s">
        <v>3</v>
      </c>
      <c r="F3757" s="27">
        <v>3.9533178637220098E-2</v>
      </c>
    </row>
    <row r="3758" spans="2:6" x14ac:dyDescent="0.25">
      <c r="B3758" s="6" t="s">
        <v>33</v>
      </c>
      <c r="C3758" s="6">
        <v>1995</v>
      </c>
      <c r="D3758" s="6" t="s">
        <v>18</v>
      </c>
      <c r="E3758" s="6" t="s">
        <v>3</v>
      </c>
      <c r="F3758" s="27">
        <v>2.5057091275086655E-2</v>
      </c>
    </row>
    <row r="3759" spans="2:6" x14ac:dyDescent="0.25">
      <c r="B3759" s="6" t="s">
        <v>33</v>
      </c>
      <c r="C3759" s="6">
        <v>1995</v>
      </c>
      <c r="D3759" s="6" t="s">
        <v>19</v>
      </c>
      <c r="E3759" s="6" t="s">
        <v>3</v>
      </c>
      <c r="F3759" s="27">
        <v>7.7928999214255862E-2</v>
      </c>
    </row>
    <row r="3760" spans="2:6" x14ac:dyDescent="0.25">
      <c r="B3760" s="6" t="s">
        <v>33</v>
      </c>
      <c r="C3760" s="6">
        <v>1995</v>
      </c>
      <c r="D3760" s="6" t="s">
        <v>20</v>
      </c>
      <c r="E3760" s="6" t="s">
        <v>3</v>
      </c>
      <c r="F3760" s="27">
        <v>3.3119509317243535E-2</v>
      </c>
    </row>
    <row r="3761" spans="2:6" x14ac:dyDescent="0.25">
      <c r="B3761" s="6" t="s">
        <v>33</v>
      </c>
      <c r="C3761" s="6">
        <v>1995</v>
      </c>
      <c r="D3761" s="6" t="s">
        <v>21</v>
      </c>
      <c r="E3761" s="6" t="s">
        <v>3</v>
      </c>
      <c r="F3761" s="27">
        <v>5.2889252124005666E-3</v>
      </c>
    </row>
    <row r="3762" spans="2:6" x14ac:dyDescent="0.25">
      <c r="B3762" s="6" t="s">
        <v>33</v>
      </c>
      <c r="C3762" s="6">
        <v>1995</v>
      </c>
      <c r="D3762" s="6" t="s">
        <v>22</v>
      </c>
      <c r="E3762" s="6" t="s">
        <v>3</v>
      </c>
      <c r="F3762" s="27">
        <v>1.7061947646840863E-2</v>
      </c>
    </row>
    <row r="3763" spans="2:6" x14ac:dyDescent="0.25">
      <c r="B3763" s="6" t="s">
        <v>33</v>
      </c>
      <c r="C3763" s="6">
        <v>1995</v>
      </c>
      <c r="D3763" s="6" t="s">
        <v>23</v>
      </c>
      <c r="E3763" s="6" t="s">
        <v>3</v>
      </c>
      <c r="F3763" s="27">
        <v>2.5138556385682111E-3</v>
      </c>
    </row>
    <row r="3764" spans="2:6" x14ac:dyDescent="0.25">
      <c r="B3764" s="6" t="s">
        <v>33</v>
      </c>
      <c r="C3764" s="6">
        <v>1995</v>
      </c>
      <c r="D3764" s="6" t="s">
        <v>24</v>
      </c>
      <c r="E3764" s="6" t="s">
        <v>3</v>
      </c>
      <c r="F3764" s="27">
        <v>5.4041852043591715E-2</v>
      </c>
    </row>
    <row r="3765" spans="2:6" x14ac:dyDescent="0.25">
      <c r="B3765" s="6" t="s">
        <v>33</v>
      </c>
      <c r="C3765" s="6">
        <v>1995</v>
      </c>
      <c r="D3765" s="6" t="s">
        <v>25</v>
      </c>
      <c r="E3765" s="6" t="s">
        <v>3</v>
      </c>
      <c r="F3765" s="27">
        <v>4.5493796826014177E-2</v>
      </c>
    </row>
    <row r="3766" spans="2:6" x14ac:dyDescent="0.25">
      <c r="B3766" s="6" t="s">
        <v>33</v>
      </c>
      <c r="C3766" s="6">
        <v>1995</v>
      </c>
      <c r="D3766" s="6" t="s">
        <v>26</v>
      </c>
      <c r="E3766" s="6" t="s">
        <v>3</v>
      </c>
      <c r="F3766" s="27">
        <v>6.1460432921365146E-2</v>
      </c>
    </row>
    <row r="3767" spans="2:6" x14ac:dyDescent="0.25">
      <c r="B3767" s="6" t="s">
        <v>33</v>
      </c>
      <c r="C3767" s="6">
        <v>1995</v>
      </c>
      <c r="D3767" s="6" t="s">
        <v>27</v>
      </c>
      <c r="E3767" s="6" t="s">
        <v>3</v>
      </c>
      <c r="F3767" s="27">
        <v>7.8732087530319472E-4</v>
      </c>
    </row>
    <row r="3768" spans="2:6" x14ac:dyDescent="0.25">
      <c r="B3768" s="6" t="s">
        <v>33</v>
      </c>
      <c r="C3768" s="6">
        <v>1995</v>
      </c>
      <c r="D3768" s="6" t="s">
        <v>28</v>
      </c>
      <c r="E3768" s="6" t="s">
        <v>3</v>
      </c>
      <c r="F3768" s="27">
        <v>5.4534321776675224E-3</v>
      </c>
    </row>
    <row r="3769" spans="2:6" x14ac:dyDescent="0.25">
      <c r="B3769" s="6" t="s">
        <v>33</v>
      </c>
      <c r="C3769" s="6">
        <v>1995</v>
      </c>
      <c r="D3769" s="6" t="s">
        <v>29</v>
      </c>
      <c r="E3769" s="6" t="s">
        <v>3</v>
      </c>
      <c r="F3769" s="27">
        <v>1.7893417356273207E-2</v>
      </c>
    </row>
    <row r="3770" spans="2:6" x14ac:dyDescent="0.25">
      <c r="B3770" s="6" t="s">
        <v>33</v>
      </c>
      <c r="C3770" s="6">
        <v>1995</v>
      </c>
      <c r="D3770" s="6" t="s">
        <v>30</v>
      </c>
      <c r="E3770" s="6" t="s">
        <v>3</v>
      </c>
      <c r="F3770" s="27">
        <v>1.393841763220342E-3</v>
      </c>
    </row>
    <row r="3771" spans="2:6" x14ac:dyDescent="0.25">
      <c r="B3771" s="6" t="s">
        <v>33</v>
      </c>
      <c r="C3771" s="6">
        <v>1995</v>
      </c>
      <c r="D3771" s="6" t="s">
        <v>31</v>
      </c>
      <c r="E3771" s="6" t="s">
        <v>3</v>
      </c>
      <c r="F3771" s="27">
        <v>1.0448557410565763E-3</v>
      </c>
    </row>
    <row r="3772" spans="2:6" x14ac:dyDescent="0.25">
      <c r="B3772" s="6" t="s">
        <v>33</v>
      </c>
      <c r="C3772" s="6">
        <v>1995</v>
      </c>
      <c r="D3772" s="6" t="s">
        <v>32</v>
      </c>
      <c r="E3772" s="6" t="s">
        <v>3</v>
      </c>
      <c r="F3772" s="27">
        <v>1.6166882593008192E-2</v>
      </c>
    </row>
    <row r="3773" spans="2:6" x14ac:dyDescent="0.25">
      <c r="B3773" s="6" t="s">
        <v>33</v>
      </c>
      <c r="C3773" s="6">
        <v>1995</v>
      </c>
      <c r="D3773" s="6" t="s">
        <v>7</v>
      </c>
      <c r="E3773" s="6" t="s">
        <v>4</v>
      </c>
      <c r="F3773" s="27">
        <v>0.14153966602430343</v>
      </c>
    </row>
    <row r="3774" spans="2:6" x14ac:dyDescent="0.25">
      <c r="B3774" s="6" t="s">
        <v>33</v>
      </c>
      <c r="C3774" s="6">
        <v>1995</v>
      </c>
      <c r="D3774" s="6" t="s">
        <v>8</v>
      </c>
      <c r="E3774" s="6" t="s">
        <v>4</v>
      </c>
      <c r="F3774" s="27">
        <v>5.2732854770829035E-2</v>
      </c>
    </row>
    <row r="3775" spans="2:6" x14ac:dyDescent="0.25">
      <c r="B3775" s="6" t="s">
        <v>33</v>
      </c>
      <c r="C3775" s="6">
        <v>1995</v>
      </c>
      <c r="D3775" s="6" t="s">
        <v>9</v>
      </c>
      <c r="E3775" s="6" t="s">
        <v>4</v>
      </c>
      <c r="F3775" s="27">
        <v>8.0714971925573989E-2</v>
      </c>
    </row>
    <row r="3776" spans="2:6" x14ac:dyDescent="0.25">
      <c r="B3776" s="6" t="s">
        <v>33</v>
      </c>
      <c r="C3776" s="6">
        <v>1995</v>
      </c>
      <c r="D3776" s="6" t="s">
        <v>10</v>
      </c>
      <c r="E3776" s="6" t="s">
        <v>4</v>
      </c>
      <c r="F3776" s="27">
        <v>4.0317314519042406E-2</v>
      </c>
    </row>
    <row r="3777" spans="2:6" x14ac:dyDescent="0.25">
      <c r="B3777" s="6" t="s">
        <v>33</v>
      </c>
      <c r="C3777" s="6">
        <v>1995</v>
      </c>
      <c r="D3777" s="6" t="s">
        <v>11</v>
      </c>
      <c r="E3777" s="6" t="s">
        <v>4</v>
      </c>
      <c r="F3777" s="27">
        <v>6.398484767330416E-2</v>
      </c>
    </row>
    <row r="3778" spans="2:6" x14ac:dyDescent="0.25">
      <c r="B3778" s="6" t="s">
        <v>33</v>
      </c>
      <c r="C3778" s="6">
        <v>1995</v>
      </c>
      <c r="D3778" s="6" t="s">
        <v>12</v>
      </c>
      <c r="E3778" s="6" t="s">
        <v>4</v>
      </c>
      <c r="F3778" s="27">
        <v>5.309468266838673E-3</v>
      </c>
    </row>
    <row r="3779" spans="2:6" x14ac:dyDescent="0.25">
      <c r="B3779" s="6" t="s">
        <v>33</v>
      </c>
      <c r="C3779" s="6">
        <v>1995</v>
      </c>
      <c r="D3779" s="6" t="s">
        <v>13</v>
      </c>
      <c r="E3779" s="6" t="s">
        <v>4</v>
      </c>
      <c r="F3779" s="27">
        <v>1.5325548240490764E-2</v>
      </c>
    </row>
    <row r="3780" spans="2:6" x14ac:dyDescent="0.25">
      <c r="B3780" s="6" t="s">
        <v>33</v>
      </c>
      <c r="C3780" s="6">
        <v>1995</v>
      </c>
      <c r="D3780" s="6" t="s">
        <v>14</v>
      </c>
      <c r="E3780" s="6" t="s">
        <v>4</v>
      </c>
      <c r="F3780" s="27">
        <v>3.1265349195260569E-2</v>
      </c>
    </row>
    <row r="3781" spans="2:6" x14ac:dyDescent="0.25">
      <c r="B3781" s="6" t="s">
        <v>33</v>
      </c>
      <c r="C3781" s="6">
        <v>1995</v>
      </c>
      <c r="D3781" s="6" t="s">
        <v>15</v>
      </c>
      <c r="E3781" s="6" t="s">
        <v>4</v>
      </c>
      <c r="F3781" s="27">
        <v>7.7733168165071012E-3</v>
      </c>
    </row>
    <row r="3782" spans="2:6" x14ac:dyDescent="0.25">
      <c r="B3782" s="6" t="s">
        <v>33</v>
      </c>
      <c r="C3782" s="6">
        <v>1995</v>
      </c>
      <c r="D3782" s="6" t="s">
        <v>16</v>
      </c>
      <c r="E3782" s="6" t="s">
        <v>4</v>
      </c>
      <c r="F3782" s="27">
        <v>6.5315348682433633E-2</v>
      </c>
    </row>
    <row r="3783" spans="2:6" x14ac:dyDescent="0.25">
      <c r="B3783" s="6" t="s">
        <v>33</v>
      </c>
      <c r="C3783" s="6">
        <v>1995</v>
      </c>
      <c r="D3783" s="6" t="s">
        <v>17</v>
      </c>
      <c r="E3783" s="6" t="s">
        <v>4</v>
      </c>
      <c r="F3783" s="27">
        <v>0.10625489322373272</v>
      </c>
    </row>
    <row r="3784" spans="2:6" x14ac:dyDescent="0.25">
      <c r="B3784" s="6" t="s">
        <v>33</v>
      </c>
      <c r="C3784" s="6">
        <v>1995</v>
      </c>
      <c r="D3784" s="6" t="s">
        <v>18</v>
      </c>
      <c r="E3784" s="6" t="s">
        <v>4</v>
      </c>
      <c r="F3784" s="27">
        <v>4.2089416505506051E-2</v>
      </c>
    </row>
    <row r="3785" spans="2:6" x14ac:dyDescent="0.25">
      <c r="B3785" s="6" t="s">
        <v>33</v>
      </c>
      <c r="C3785" s="6">
        <v>1995</v>
      </c>
      <c r="D3785" s="6" t="s">
        <v>19</v>
      </c>
      <c r="E3785" s="6" t="s">
        <v>4</v>
      </c>
      <c r="F3785" s="27">
        <v>0.1072178682581776</v>
      </c>
    </row>
    <row r="3786" spans="2:6" x14ac:dyDescent="0.25">
      <c r="B3786" s="6" t="s">
        <v>33</v>
      </c>
      <c r="C3786" s="6">
        <v>1995</v>
      </c>
      <c r="D3786" s="6" t="s">
        <v>20</v>
      </c>
      <c r="E3786" s="6" t="s">
        <v>4</v>
      </c>
      <c r="F3786" s="27">
        <v>2.4164975287439501E-2</v>
      </c>
    </row>
    <row r="3787" spans="2:6" x14ac:dyDescent="0.25">
      <c r="B3787" s="6" t="s">
        <v>33</v>
      </c>
      <c r="C3787" s="6">
        <v>1995</v>
      </c>
      <c r="D3787" s="6" t="s">
        <v>21</v>
      </c>
      <c r="E3787" s="6" t="s">
        <v>4</v>
      </c>
      <c r="F3787" s="27">
        <v>5.3277021136447292E-3</v>
      </c>
    </row>
    <row r="3788" spans="2:6" x14ac:dyDescent="0.25">
      <c r="B3788" s="6" t="s">
        <v>33</v>
      </c>
      <c r="C3788" s="6">
        <v>1995</v>
      </c>
      <c r="D3788" s="6" t="s">
        <v>22</v>
      </c>
      <c r="E3788" s="6" t="s">
        <v>4</v>
      </c>
      <c r="F3788" s="27">
        <v>1.153632695110708E-2</v>
      </c>
    </row>
    <row r="3789" spans="2:6" x14ac:dyDescent="0.25">
      <c r="B3789" s="6" t="s">
        <v>33</v>
      </c>
      <c r="C3789" s="6">
        <v>1995</v>
      </c>
      <c r="D3789" s="6" t="s">
        <v>23</v>
      </c>
      <c r="E3789" s="6" t="s">
        <v>4</v>
      </c>
      <c r="F3789" s="27">
        <v>7.282142568168946E-4</v>
      </c>
    </row>
    <row r="3790" spans="2:6" x14ac:dyDescent="0.25">
      <c r="B3790" s="6" t="s">
        <v>33</v>
      </c>
      <c r="C3790" s="6">
        <v>1995</v>
      </c>
      <c r="D3790" s="6" t="s">
        <v>24</v>
      </c>
      <c r="E3790" s="6" t="s">
        <v>4</v>
      </c>
      <c r="F3790" s="27">
        <v>3.4761119512609275E-2</v>
      </c>
    </row>
    <row r="3791" spans="2:6" x14ac:dyDescent="0.25">
      <c r="B3791" s="6" t="s">
        <v>33</v>
      </c>
      <c r="C3791" s="6">
        <v>1995</v>
      </c>
      <c r="D3791" s="6" t="s">
        <v>25</v>
      </c>
      <c r="E3791" s="6" t="s">
        <v>4</v>
      </c>
      <c r="F3791" s="27">
        <v>9.3034784481628829E-2</v>
      </c>
    </row>
    <row r="3792" spans="2:6" x14ac:dyDescent="0.25">
      <c r="B3792" s="6" t="s">
        <v>33</v>
      </c>
      <c r="C3792" s="6">
        <v>1995</v>
      </c>
      <c r="D3792" s="6" t="s">
        <v>26</v>
      </c>
      <c r="E3792" s="6" t="s">
        <v>4</v>
      </c>
      <c r="F3792" s="27">
        <v>4.2732729413132248E-2</v>
      </c>
    </row>
    <row r="3793" spans="2:6" x14ac:dyDescent="0.25">
      <c r="B3793" s="6" t="s">
        <v>33</v>
      </c>
      <c r="C3793" s="6">
        <v>1995</v>
      </c>
      <c r="D3793" s="6" t="s">
        <v>27</v>
      </c>
      <c r="E3793" s="6" t="s">
        <v>4</v>
      </c>
      <c r="F3793" s="27">
        <v>3.7208443638609714E-4</v>
      </c>
    </row>
    <row r="3794" spans="2:6" x14ac:dyDescent="0.25">
      <c r="B3794" s="6" t="s">
        <v>33</v>
      </c>
      <c r="C3794" s="6">
        <v>1995</v>
      </c>
      <c r="D3794" s="6" t="s">
        <v>28</v>
      </c>
      <c r="E3794" s="6" t="s">
        <v>4</v>
      </c>
      <c r="F3794" s="27">
        <v>1.6591660978086335E-2</v>
      </c>
    </row>
    <row r="3795" spans="2:6" x14ac:dyDescent="0.25">
      <c r="B3795" s="6" t="s">
        <v>33</v>
      </c>
      <c r="C3795" s="6">
        <v>1995</v>
      </c>
      <c r="D3795" s="6" t="s">
        <v>29</v>
      </c>
      <c r="E3795" s="6" t="s">
        <v>4</v>
      </c>
      <c r="F3795" s="27">
        <v>2.9800943373649129E-3</v>
      </c>
    </row>
    <row r="3796" spans="2:6" x14ac:dyDescent="0.25">
      <c r="B3796" s="6" t="s">
        <v>33</v>
      </c>
      <c r="C3796" s="6">
        <v>1995</v>
      </c>
      <c r="D3796" s="6" t="s">
        <v>30</v>
      </c>
      <c r="E3796" s="6" t="s">
        <v>4</v>
      </c>
      <c r="F3796" s="27">
        <v>4.353330924946068E-4</v>
      </c>
    </row>
    <row r="3797" spans="2:6" x14ac:dyDescent="0.25">
      <c r="B3797" s="6" t="s">
        <v>33</v>
      </c>
      <c r="C3797" s="6">
        <v>1995</v>
      </c>
      <c r="D3797" s="6" t="s">
        <v>31</v>
      </c>
      <c r="E3797" s="6" t="s">
        <v>4</v>
      </c>
      <c r="F3797" s="27">
        <v>4.8011997871198388E-3</v>
      </c>
    </row>
    <row r="3798" spans="2:6" x14ac:dyDescent="0.25">
      <c r="B3798" s="6" t="s">
        <v>33</v>
      </c>
      <c r="C3798" s="6">
        <v>1995</v>
      </c>
      <c r="D3798" s="6" t="s">
        <v>32</v>
      </c>
      <c r="E3798" s="6" t="s">
        <v>4</v>
      </c>
      <c r="F3798" s="27">
        <v>2.692911250169518E-3</v>
      </c>
    </row>
    <row r="3799" spans="2:6" x14ac:dyDescent="0.25">
      <c r="B3799" s="6" t="s">
        <v>33</v>
      </c>
      <c r="C3799" s="6">
        <v>1994</v>
      </c>
      <c r="D3799" s="6" t="s">
        <v>7</v>
      </c>
      <c r="E3799" s="6" t="s">
        <v>3</v>
      </c>
      <c r="F3799" s="27">
        <v>9.8263977176864289E-2</v>
      </c>
    </row>
    <row r="3800" spans="2:6" x14ac:dyDescent="0.25">
      <c r="B3800" s="6" t="s">
        <v>33</v>
      </c>
      <c r="C3800" s="6">
        <v>1994</v>
      </c>
      <c r="D3800" s="6" t="s">
        <v>8</v>
      </c>
      <c r="E3800" s="6" t="s">
        <v>3</v>
      </c>
      <c r="F3800" s="27">
        <v>5.5585044818212935E-2</v>
      </c>
    </row>
    <row r="3801" spans="2:6" x14ac:dyDescent="0.25">
      <c r="B3801" s="6" t="s">
        <v>33</v>
      </c>
      <c r="C3801" s="6">
        <v>1994</v>
      </c>
      <c r="D3801" s="6" t="s">
        <v>9</v>
      </c>
      <c r="E3801" s="6" t="s">
        <v>3</v>
      </c>
      <c r="F3801" s="27">
        <v>8.8142916992702838E-2</v>
      </c>
    </row>
    <row r="3802" spans="2:6" x14ac:dyDescent="0.25">
      <c r="B3802" s="6" t="s">
        <v>33</v>
      </c>
      <c r="C3802" s="6">
        <v>1994</v>
      </c>
      <c r="D3802" s="6" t="s">
        <v>10</v>
      </c>
      <c r="E3802" s="6" t="s">
        <v>3</v>
      </c>
      <c r="F3802" s="27">
        <v>9.2243334232683924E-2</v>
      </c>
    </row>
    <row r="3803" spans="2:6" x14ac:dyDescent="0.25">
      <c r="B3803" s="6" t="s">
        <v>33</v>
      </c>
      <c r="C3803" s="6">
        <v>1994</v>
      </c>
      <c r="D3803" s="6" t="s">
        <v>11</v>
      </c>
      <c r="E3803" s="6" t="s">
        <v>3</v>
      </c>
      <c r="F3803" s="27">
        <v>3.2891892017857895E-2</v>
      </c>
    </row>
    <row r="3804" spans="2:6" x14ac:dyDescent="0.25">
      <c r="B3804" s="6" t="s">
        <v>33</v>
      </c>
      <c r="C3804" s="6">
        <v>1994</v>
      </c>
      <c r="D3804" s="6" t="s">
        <v>12</v>
      </c>
      <c r="E3804" s="6" t="s">
        <v>3</v>
      </c>
      <c r="F3804" s="27">
        <v>9.0977683849441469E-3</v>
      </c>
    </row>
    <row r="3805" spans="2:6" x14ac:dyDescent="0.25">
      <c r="B3805" s="6" t="s">
        <v>33</v>
      </c>
      <c r="C3805" s="6">
        <v>1994</v>
      </c>
      <c r="D3805" s="6" t="s">
        <v>13</v>
      </c>
      <c r="E3805" s="6" t="s">
        <v>3</v>
      </c>
      <c r="F3805" s="27">
        <v>2.2273168160089236E-2</v>
      </c>
    </row>
    <row r="3806" spans="2:6" x14ac:dyDescent="0.25">
      <c r="B3806" s="6" t="s">
        <v>33</v>
      </c>
      <c r="C3806" s="6">
        <v>1994</v>
      </c>
      <c r="D3806" s="6" t="s">
        <v>14</v>
      </c>
      <c r="E3806" s="6" t="s">
        <v>3</v>
      </c>
      <c r="F3806" s="27">
        <v>1.1771480712554952E-2</v>
      </c>
    </row>
    <row r="3807" spans="2:6" x14ac:dyDescent="0.25">
      <c r="B3807" s="6" t="s">
        <v>33</v>
      </c>
      <c r="C3807" s="6">
        <v>1994</v>
      </c>
      <c r="D3807" s="6" t="s">
        <v>15</v>
      </c>
      <c r="E3807" s="6" t="s">
        <v>3</v>
      </c>
      <c r="F3807" s="27">
        <v>9.4416275725353865E-3</v>
      </c>
    </row>
    <row r="3808" spans="2:6" x14ac:dyDescent="0.25">
      <c r="B3808" s="6" t="s">
        <v>33</v>
      </c>
      <c r="C3808" s="6">
        <v>1994</v>
      </c>
      <c r="D3808" s="6" t="s">
        <v>16</v>
      </c>
      <c r="E3808" s="6" t="s">
        <v>3</v>
      </c>
      <c r="F3808" s="27">
        <v>0.17375712252003211</v>
      </c>
    </row>
    <row r="3809" spans="2:6" x14ac:dyDescent="0.25">
      <c r="B3809" s="6" t="s">
        <v>33</v>
      </c>
      <c r="C3809" s="6">
        <v>1994</v>
      </c>
      <c r="D3809" s="6" t="s">
        <v>17</v>
      </c>
      <c r="E3809" s="6" t="s">
        <v>3</v>
      </c>
      <c r="F3809" s="27">
        <v>3.9933237460144183E-2</v>
      </c>
    </row>
    <row r="3810" spans="2:6" x14ac:dyDescent="0.25">
      <c r="B3810" s="6" t="s">
        <v>33</v>
      </c>
      <c r="C3810" s="6">
        <v>1994</v>
      </c>
      <c r="D3810" s="6" t="s">
        <v>18</v>
      </c>
      <c r="E3810" s="6" t="s">
        <v>3</v>
      </c>
      <c r="F3810" s="27">
        <v>2.3524318457107968E-2</v>
      </c>
    </row>
    <row r="3811" spans="2:6" x14ac:dyDescent="0.25">
      <c r="B3811" s="6" t="s">
        <v>33</v>
      </c>
      <c r="C3811" s="6">
        <v>1994</v>
      </c>
      <c r="D3811" s="6" t="s">
        <v>19</v>
      </c>
      <c r="E3811" s="6" t="s">
        <v>3</v>
      </c>
      <c r="F3811" s="27">
        <v>7.8276644037901161E-2</v>
      </c>
    </row>
    <row r="3812" spans="2:6" x14ac:dyDescent="0.25">
      <c r="B3812" s="6" t="s">
        <v>33</v>
      </c>
      <c r="C3812" s="6">
        <v>1994</v>
      </c>
      <c r="D3812" s="6" t="s">
        <v>20</v>
      </c>
      <c r="E3812" s="6" t="s">
        <v>3</v>
      </c>
      <c r="F3812" s="27">
        <v>3.1018273733663452E-2</v>
      </c>
    </row>
    <row r="3813" spans="2:6" x14ac:dyDescent="0.25">
      <c r="B3813" s="6" t="s">
        <v>33</v>
      </c>
      <c r="C3813" s="6">
        <v>1994</v>
      </c>
      <c r="D3813" s="6" t="s">
        <v>21</v>
      </c>
      <c r="E3813" s="6" t="s">
        <v>3</v>
      </c>
      <c r="F3813" s="27">
        <v>5.2117452769853082E-3</v>
      </c>
    </row>
    <row r="3814" spans="2:6" x14ac:dyDescent="0.25">
      <c r="B3814" s="6" t="s">
        <v>33</v>
      </c>
      <c r="C3814" s="6">
        <v>1994</v>
      </c>
      <c r="D3814" s="6" t="s">
        <v>22</v>
      </c>
      <c r="E3814" s="6" t="s">
        <v>3</v>
      </c>
      <c r="F3814" s="27">
        <v>1.7537854287597816E-2</v>
      </c>
    </row>
    <row r="3815" spans="2:6" x14ac:dyDescent="0.25">
      <c r="B3815" s="6" t="s">
        <v>33</v>
      </c>
      <c r="C3815" s="6">
        <v>1994</v>
      </c>
      <c r="D3815" s="6" t="s">
        <v>23</v>
      </c>
      <c r="E3815" s="6" t="s">
        <v>3</v>
      </c>
      <c r="F3815" s="27">
        <v>2.280138558681072E-3</v>
      </c>
    </row>
    <row r="3816" spans="2:6" x14ac:dyDescent="0.25">
      <c r="B3816" s="6" t="s">
        <v>33</v>
      </c>
      <c r="C3816" s="6">
        <v>1994</v>
      </c>
      <c r="D3816" s="6" t="s">
        <v>24</v>
      </c>
      <c r="E3816" s="6" t="s">
        <v>3</v>
      </c>
      <c r="F3816" s="27">
        <v>5.5122595639720502E-2</v>
      </c>
    </row>
    <row r="3817" spans="2:6" x14ac:dyDescent="0.25">
      <c r="B3817" s="6" t="s">
        <v>33</v>
      </c>
      <c r="C3817" s="6">
        <v>1994</v>
      </c>
      <c r="D3817" s="6" t="s">
        <v>25</v>
      </c>
      <c r="E3817" s="6" t="s">
        <v>3</v>
      </c>
      <c r="F3817" s="27">
        <v>4.8100411025658422E-2</v>
      </c>
    </row>
    <row r="3818" spans="2:6" x14ac:dyDescent="0.25">
      <c r="B3818" s="6" t="s">
        <v>33</v>
      </c>
      <c r="C3818" s="6">
        <v>1994</v>
      </c>
      <c r="D3818" s="6" t="s">
        <v>26</v>
      </c>
      <c r="E3818" s="6" t="s">
        <v>3</v>
      </c>
      <c r="F3818" s="27">
        <v>6.158756265461364E-2</v>
      </c>
    </row>
    <row r="3819" spans="2:6" x14ac:dyDescent="0.25">
      <c r="B3819" s="6" t="s">
        <v>33</v>
      </c>
      <c r="C3819" s="6">
        <v>1994</v>
      </c>
      <c r="D3819" s="6" t="s">
        <v>27</v>
      </c>
      <c r="E3819" s="6" t="s">
        <v>3</v>
      </c>
      <c r="F3819" s="27">
        <v>7.1878998851903882E-4</v>
      </c>
    </row>
    <row r="3820" spans="2:6" x14ac:dyDescent="0.25">
      <c r="B3820" s="6" t="s">
        <v>33</v>
      </c>
      <c r="C3820" s="6">
        <v>1994</v>
      </c>
      <c r="D3820" s="6" t="s">
        <v>28</v>
      </c>
      <c r="E3820" s="6" t="s">
        <v>3</v>
      </c>
      <c r="F3820" s="27">
        <v>5.6358727990293228E-3</v>
      </c>
    </row>
    <row r="3821" spans="2:6" x14ac:dyDescent="0.25">
      <c r="B3821" s="6" t="s">
        <v>33</v>
      </c>
      <c r="C3821" s="6">
        <v>1994</v>
      </c>
      <c r="D3821" s="6" t="s">
        <v>29</v>
      </c>
      <c r="E3821" s="6" t="s">
        <v>3</v>
      </c>
      <c r="F3821" s="27">
        <v>1.7910195787414235E-2</v>
      </c>
    </row>
    <row r="3822" spans="2:6" x14ac:dyDescent="0.25">
      <c r="B3822" s="6" t="s">
        <v>33</v>
      </c>
      <c r="C3822" s="6">
        <v>1994</v>
      </c>
      <c r="D3822" s="6" t="s">
        <v>30</v>
      </c>
      <c r="E3822" s="6" t="s">
        <v>3</v>
      </c>
      <c r="F3822" s="27">
        <v>1.4412049985940095E-3</v>
      </c>
    </row>
    <row r="3823" spans="2:6" x14ac:dyDescent="0.25">
      <c r="B3823" s="6" t="s">
        <v>33</v>
      </c>
      <c r="C3823" s="6">
        <v>1994</v>
      </c>
      <c r="D3823" s="6" t="s">
        <v>31</v>
      </c>
      <c r="E3823" s="6" t="s">
        <v>3</v>
      </c>
      <c r="F3823" s="27">
        <v>1.0258811003286859E-3</v>
      </c>
    </row>
    <row r="3824" spans="2:6" x14ac:dyDescent="0.25">
      <c r="B3824" s="6" t="s">
        <v>33</v>
      </c>
      <c r="C3824" s="6">
        <v>1994</v>
      </c>
      <c r="D3824" s="6" t="s">
        <v>32</v>
      </c>
      <c r="E3824" s="6" t="s">
        <v>3</v>
      </c>
      <c r="F3824" s="27">
        <v>1.7206941605563474E-2</v>
      </c>
    </row>
    <row r="3825" spans="2:6" x14ac:dyDescent="0.25">
      <c r="B3825" s="6" t="s">
        <v>33</v>
      </c>
      <c r="C3825" s="6">
        <v>1994</v>
      </c>
      <c r="D3825" s="6" t="s">
        <v>7</v>
      </c>
      <c r="E3825" s="6" t="s">
        <v>4</v>
      </c>
      <c r="F3825" s="27">
        <v>0.14215696184334364</v>
      </c>
    </row>
    <row r="3826" spans="2:6" x14ac:dyDescent="0.25">
      <c r="B3826" s="6" t="s">
        <v>33</v>
      </c>
      <c r="C3826" s="6">
        <v>1994</v>
      </c>
      <c r="D3826" s="6" t="s">
        <v>8</v>
      </c>
      <c r="E3826" s="6" t="s">
        <v>4</v>
      </c>
      <c r="F3826" s="27">
        <v>5.2715014454470105E-2</v>
      </c>
    </row>
    <row r="3827" spans="2:6" x14ac:dyDescent="0.25">
      <c r="B3827" s="6" t="s">
        <v>33</v>
      </c>
      <c r="C3827" s="6">
        <v>1994</v>
      </c>
      <c r="D3827" s="6" t="s">
        <v>9</v>
      </c>
      <c r="E3827" s="6" t="s">
        <v>4</v>
      </c>
      <c r="F3827" s="27">
        <v>8.1042181894961943E-2</v>
      </c>
    </row>
    <row r="3828" spans="2:6" x14ac:dyDescent="0.25">
      <c r="B3828" s="6" t="s">
        <v>33</v>
      </c>
      <c r="C3828" s="6">
        <v>1994</v>
      </c>
      <c r="D3828" s="6" t="s">
        <v>10</v>
      </c>
      <c r="E3828" s="6" t="s">
        <v>4</v>
      </c>
      <c r="F3828" s="27">
        <v>3.8969790494417005E-2</v>
      </c>
    </row>
    <row r="3829" spans="2:6" x14ac:dyDescent="0.25">
      <c r="B3829" s="6" t="s">
        <v>33</v>
      </c>
      <c r="C3829" s="6">
        <v>1994</v>
      </c>
      <c r="D3829" s="6" t="s">
        <v>11</v>
      </c>
      <c r="E3829" s="6" t="s">
        <v>4</v>
      </c>
      <c r="F3829" s="27">
        <v>4.9376559723803941E-2</v>
      </c>
    </row>
    <row r="3830" spans="2:6" x14ac:dyDescent="0.25">
      <c r="B3830" s="6" t="s">
        <v>33</v>
      </c>
      <c r="C3830" s="6">
        <v>1994</v>
      </c>
      <c r="D3830" s="6" t="s">
        <v>12</v>
      </c>
      <c r="E3830" s="6" t="s">
        <v>4</v>
      </c>
      <c r="F3830" s="27">
        <v>5.1758683351640087E-3</v>
      </c>
    </row>
    <row r="3831" spans="2:6" x14ac:dyDescent="0.25">
      <c r="B3831" s="6" t="s">
        <v>33</v>
      </c>
      <c r="C3831" s="6">
        <v>1994</v>
      </c>
      <c r="D3831" s="6" t="s">
        <v>13</v>
      </c>
      <c r="E3831" s="6" t="s">
        <v>4</v>
      </c>
      <c r="F3831" s="27">
        <v>1.4757149178667134E-2</v>
      </c>
    </row>
    <row r="3832" spans="2:6" x14ac:dyDescent="0.25">
      <c r="B3832" s="6" t="s">
        <v>33</v>
      </c>
      <c r="C3832" s="6">
        <v>1994</v>
      </c>
      <c r="D3832" s="6" t="s">
        <v>14</v>
      </c>
      <c r="E3832" s="6" t="s">
        <v>4</v>
      </c>
      <c r="F3832" s="27">
        <v>2.9536760626337907E-2</v>
      </c>
    </row>
    <row r="3833" spans="2:6" x14ac:dyDescent="0.25">
      <c r="B3833" s="6" t="s">
        <v>33</v>
      </c>
      <c r="C3833" s="6">
        <v>1994</v>
      </c>
      <c r="D3833" s="6" t="s">
        <v>15</v>
      </c>
      <c r="E3833" s="6" t="s">
        <v>4</v>
      </c>
      <c r="F3833" s="27">
        <v>6.9554415969774767E-3</v>
      </c>
    </row>
    <row r="3834" spans="2:6" x14ac:dyDescent="0.25">
      <c r="B3834" s="6" t="s">
        <v>33</v>
      </c>
      <c r="C3834" s="6">
        <v>1994</v>
      </c>
      <c r="D3834" s="6" t="s">
        <v>16</v>
      </c>
      <c r="E3834" s="6" t="s">
        <v>4</v>
      </c>
      <c r="F3834" s="27">
        <v>8.2065899804802889E-2</v>
      </c>
    </row>
    <row r="3835" spans="2:6" x14ac:dyDescent="0.25">
      <c r="B3835" s="6" t="s">
        <v>33</v>
      </c>
      <c r="C3835" s="6">
        <v>1994</v>
      </c>
      <c r="D3835" s="6" t="s">
        <v>17</v>
      </c>
      <c r="E3835" s="6" t="s">
        <v>4</v>
      </c>
      <c r="F3835" s="27">
        <v>0.10747241071809628</v>
      </c>
    </row>
    <row r="3836" spans="2:6" x14ac:dyDescent="0.25">
      <c r="B3836" s="6" t="s">
        <v>33</v>
      </c>
      <c r="C3836" s="6">
        <v>1994</v>
      </c>
      <c r="D3836" s="6" t="s">
        <v>18</v>
      </c>
      <c r="E3836" s="6" t="s">
        <v>4</v>
      </c>
      <c r="F3836" s="27">
        <v>4.4622420489183294E-2</v>
      </c>
    </row>
    <row r="3837" spans="2:6" x14ac:dyDescent="0.25">
      <c r="B3837" s="6" t="s">
        <v>33</v>
      </c>
      <c r="C3837" s="6">
        <v>1994</v>
      </c>
      <c r="D3837" s="6" t="s">
        <v>19</v>
      </c>
      <c r="E3837" s="6" t="s">
        <v>4</v>
      </c>
      <c r="F3837" s="27">
        <v>0.10314449303781972</v>
      </c>
    </row>
    <row r="3838" spans="2:6" x14ac:dyDescent="0.25">
      <c r="B3838" s="6" t="s">
        <v>33</v>
      </c>
      <c r="C3838" s="6">
        <v>1994</v>
      </c>
      <c r="D3838" s="6" t="s">
        <v>20</v>
      </c>
      <c r="E3838" s="6" t="s">
        <v>4</v>
      </c>
      <c r="F3838" s="27">
        <v>2.6033769775220074E-2</v>
      </c>
    </row>
    <row r="3839" spans="2:6" x14ac:dyDescent="0.25">
      <c r="B3839" s="6" t="s">
        <v>33</v>
      </c>
      <c r="C3839" s="6">
        <v>1994</v>
      </c>
      <c r="D3839" s="6" t="s">
        <v>21</v>
      </c>
      <c r="E3839" s="6" t="s">
        <v>4</v>
      </c>
      <c r="F3839" s="27">
        <v>4.5946571246947938E-3</v>
      </c>
    </row>
    <row r="3840" spans="2:6" x14ac:dyDescent="0.25">
      <c r="B3840" s="6" t="s">
        <v>33</v>
      </c>
      <c r="C3840" s="6">
        <v>1994</v>
      </c>
      <c r="D3840" s="6" t="s">
        <v>22</v>
      </c>
      <c r="E3840" s="6" t="s">
        <v>4</v>
      </c>
      <c r="F3840" s="27">
        <v>1.1376577693619144E-2</v>
      </c>
    </row>
    <row r="3841" spans="2:6" x14ac:dyDescent="0.25">
      <c r="B3841" s="6" t="s">
        <v>33</v>
      </c>
      <c r="C3841" s="6">
        <v>1994</v>
      </c>
      <c r="D3841" s="6" t="s">
        <v>23</v>
      </c>
      <c r="E3841" s="6" t="s">
        <v>4</v>
      </c>
      <c r="F3841" s="27">
        <v>7.8842564202780379E-4</v>
      </c>
    </row>
    <row r="3842" spans="2:6" x14ac:dyDescent="0.25">
      <c r="B3842" s="6" t="s">
        <v>33</v>
      </c>
      <c r="C3842" s="6">
        <v>1994</v>
      </c>
      <c r="D3842" s="6" t="s">
        <v>24</v>
      </c>
      <c r="E3842" s="6" t="s">
        <v>4</v>
      </c>
      <c r="F3842" s="27">
        <v>3.5624597083049749E-2</v>
      </c>
    </row>
    <row r="3843" spans="2:6" x14ac:dyDescent="0.25">
      <c r="B3843" s="6" t="s">
        <v>33</v>
      </c>
      <c r="C3843" s="6">
        <v>1994</v>
      </c>
      <c r="D3843" s="6" t="s">
        <v>25</v>
      </c>
      <c r="E3843" s="6" t="s">
        <v>4</v>
      </c>
      <c r="F3843" s="27">
        <v>9.1474221176977968E-2</v>
      </c>
    </row>
    <row r="3844" spans="2:6" x14ac:dyDescent="0.25">
      <c r="B3844" s="6" t="s">
        <v>33</v>
      </c>
      <c r="C3844" s="6">
        <v>1994</v>
      </c>
      <c r="D3844" s="6" t="s">
        <v>26</v>
      </c>
      <c r="E3844" s="6" t="s">
        <v>4</v>
      </c>
      <c r="F3844" s="27">
        <v>4.3841856641306763E-2</v>
      </c>
    </row>
    <row r="3845" spans="2:6" x14ac:dyDescent="0.25">
      <c r="B3845" s="6" t="s">
        <v>33</v>
      </c>
      <c r="C3845" s="6">
        <v>1994</v>
      </c>
      <c r="D3845" s="6" t="s">
        <v>27</v>
      </c>
      <c r="E3845" s="6" t="s">
        <v>4</v>
      </c>
      <c r="F3845" s="27">
        <v>3.2177200347715922E-4</v>
      </c>
    </row>
    <row r="3846" spans="2:6" x14ac:dyDescent="0.25">
      <c r="B3846" s="6" t="s">
        <v>33</v>
      </c>
      <c r="C3846" s="6">
        <v>1994</v>
      </c>
      <c r="D3846" s="6" t="s">
        <v>28</v>
      </c>
      <c r="E3846" s="6" t="s">
        <v>4</v>
      </c>
      <c r="F3846" s="27">
        <v>1.6947781963247234E-2</v>
      </c>
    </row>
    <row r="3847" spans="2:6" x14ac:dyDescent="0.25">
      <c r="B3847" s="6" t="s">
        <v>33</v>
      </c>
      <c r="C3847" s="6">
        <v>1994</v>
      </c>
      <c r="D3847" s="6" t="s">
        <v>29</v>
      </c>
      <c r="E3847" s="6" t="s">
        <v>4</v>
      </c>
      <c r="F3847" s="27">
        <v>3.4204420125294537E-3</v>
      </c>
    </row>
    <row r="3848" spans="2:6" x14ac:dyDescent="0.25">
      <c r="B3848" s="6" t="s">
        <v>33</v>
      </c>
      <c r="C3848" s="6">
        <v>1994</v>
      </c>
      <c r="D3848" s="6" t="s">
        <v>30</v>
      </c>
      <c r="E3848" s="6" t="s">
        <v>4</v>
      </c>
      <c r="F3848" s="27">
        <v>3.6781965493462359E-4</v>
      </c>
    </row>
    <row r="3849" spans="2:6" x14ac:dyDescent="0.25">
      <c r="B3849" s="6" t="s">
        <v>33</v>
      </c>
      <c r="C3849" s="6">
        <v>1994</v>
      </c>
      <c r="D3849" s="6" t="s">
        <v>31</v>
      </c>
      <c r="E3849" s="6" t="s">
        <v>4</v>
      </c>
      <c r="F3849" s="27">
        <v>4.6884370977849955E-3</v>
      </c>
    </row>
    <row r="3850" spans="2:6" x14ac:dyDescent="0.25">
      <c r="B3850" s="6" t="s">
        <v>33</v>
      </c>
      <c r="C3850" s="6">
        <v>1994</v>
      </c>
      <c r="D3850" s="6" t="s">
        <v>32</v>
      </c>
      <c r="E3850" s="6" t="s">
        <v>4</v>
      </c>
      <c r="F3850" s="27">
        <v>2.5286899330849008E-3</v>
      </c>
    </row>
    <row r="3851" spans="2:6" x14ac:dyDescent="0.25">
      <c r="B3851" s="6" t="s">
        <v>33</v>
      </c>
      <c r="C3851" s="6">
        <v>1993</v>
      </c>
      <c r="D3851" s="6" t="s">
        <v>7</v>
      </c>
      <c r="E3851" s="6" t="s">
        <v>3</v>
      </c>
      <c r="F3851" s="27">
        <v>9.402565309904802E-2</v>
      </c>
    </row>
    <row r="3852" spans="2:6" x14ac:dyDescent="0.25">
      <c r="B3852" s="6" t="s">
        <v>33</v>
      </c>
      <c r="C3852" s="6">
        <v>1993</v>
      </c>
      <c r="D3852" s="6" t="s">
        <v>8</v>
      </c>
      <c r="E3852" s="6" t="s">
        <v>3</v>
      </c>
      <c r="F3852" s="27">
        <v>5.4778237870944803E-2</v>
      </c>
    </row>
    <row r="3853" spans="2:6" x14ac:dyDescent="0.25">
      <c r="B3853" s="6" t="s">
        <v>33</v>
      </c>
      <c r="C3853" s="6">
        <v>1993</v>
      </c>
      <c r="D3853" s="6" t="s">
        <v>9</v>
      </c>
      <c r="E3853" s="6" t="s">
        <v>3</v>
      </c>
      <c r="F3853" s="27">
        <v>9.0028675191852384E-2</v>
      </c>
    </row>
    <row r="3854" spans="2:6" x14ac:dyDescent="0.25">
      <c r="B3854" s="6" t="s">
        <v>33</v>
      </c>
      <c r="C3854" s="6">
        <v>1993</v>
      </c>
      <c r="D3854" s="6" t="s">
        <v>10</v>
      </c>
      <c r="E3854" s="6" t="s">
        <v>3</v>
      </c>
      <c r="F3854" s="27">
        <v>9.1562678072125175E-2</v>
      </c>
    </row>
    <row r="3855" spans="2:6" x14ac:dyDescent="0.25">
      <c r="B3855" s="6" t="s">
        <v>33</v>
      </c>
      <c r="C3855" s="6">
        <v>1993</v>
      </c>
      <c r="D3855" s="6" t="s">
        <v>11</v>
      </c>
      <c r="E3855" s="6" t="s">
        <v>3</v>
      </c>
      <c r="F3855" s="27">
        <v>3.2572691687867403E-2</v>
      </c>
    </row>
    <row r="3856" spans="2:6" x14ac:dyDescent="0.25">
      <c r="B3856" s="6" t="s">
        <v>33</v>
      </c>
      <c r="C3856" s="6">
        <v>1993</v>
      </c>
      <c r="D3856" s="6" t="s">
        <v>12</v>
      </c>
      <c r="E3856" s="6" t="s">
        <v>3</v>
      </c>
      <c r="F3856" s="27">
        <v>8.9841452359441312E-3</v>
      </c>
    </row>
    <row r="3857" spans="2:6" x14ac:dyDescent="0.25">
      <c r="B3857" s="6" t="s">
        <v>33</v>
      </c>
      <c r="C3857" s="6">
        <v>1993</v>
      </c>
      <c r="D3857" s="6" t="s">
        <v>13</v>
      </c>
      <c r="E3857" s="6" t="s">
        <v>3</v>
      </c>
      <c r="F3857" s="27">
        <v>2.1936700317462584E-2</v>
      </c>
    </row>
    <row r="3858" spans="2:6" x14ac:dyDescent="0.25">
      <c r="B3858" s="6" t="s">
        <v>33</v>
      </c>
      <c r="C3858" s="6">
        <v>1993</v>
      </c>
      <c r="D3858" s="6" t="s">
        <v>14</v>
      </c>
      <c r="E3858" s="6" t="s">
        <v>3</v>
      </c>
      <c r="F3858" s="27">
        <v>1.0299296358439389E-2</v>
      </c>
    </row>
    <row r="3859" spans="2:6" x14ac:dyDescent="0.25">
      <c r="B3859" s="6" t="s">
        <v>33</v>
      </c>
      <c r="C3859" s="6">
        <v>1993</v>
      </c>
      <c r="D3859" s="6" t="s">
        <v>15</v>
      </c>
      <c r="E3859" s="6" t="s">
        <v>3</v>
      </c>
      <c r="F3859" s="27">
        <v>9.016794449225627E-3</v>
      </c>
    </row>
    <row r="3860" spans="2:6" x14ac:dyDescent="0.25">
      <c r="B3860" s="6" t="s">
        <v>33</v>
      </c>
      <c r="C3860" s="6">
        <v>1993</v>
      </c>
      <c r="D3860" s="6" t="s">
        <v>16</v>
      </c>
      <c r="E3860" s="6" t="s">
        <v>3</v>
      </c>
      <c r="F3860" s="27">
        <v>0.17377441740284691</v>
      </c>
    </row>
    <row r="3861" spans="2:6" x14ac:dyDescent="0.25">
      <c r="B3861" s="6" t="s">
        <v>33</v>
      </c>
      <c r="C3861" s="6">
        <v>1993</v>
      </c>
      <c r="D3861" s="6" t="s">
        <v>17</v>
      </c>
      <c r="E3861" s="6" t="s">
        <v>3</v>
      </c>
      <c r="F3861" s="27">
        <v>4.044115208870791E-2</v>
      </c>
    </row>
    <row r="3862" spans="2:6" x14ac:dyDescent="0.25">
      <c r="B3862" s="6" t="s">
        <v>33</v>
      </c>
      <c r="C3862" s="6">
        <v>1993</v>
      </c>
      <c r="D3862" s="6" t="s">
        <v>18</v>
      </c>
      <c r="E3862" s="6" t="s">
        <v>3</v>
      </c>
      <c r="F3862" s="27">
        <v>2.3263584750980879E-2</v>
      </c>
    </row>
    <row r="3863" spans="2:6" x14ac:dyDescent="0.25">
      <c r="B3863" s="6" t="s">
        <v>33</v>
      </c>
      <c r="C3863" s="6">
        <v>1993</v>
      </c>
      <c r="D3863" s="6" t="s">
        <v>19</v>
      </c>
      <c r="E3863" s="6" t="s">
        <v>3</v>
      </c>
      <c r="F3863" s="27">
        <v>8.0923115694017694E-2</v>
      </c>
    </row>
    <row r="3864" spans="2:6" x14ac:dyDescent="0.25">
      <c r="B3864" s="6" t="s">
        <v>33</v>
      </c>
      <c r="C3864" s="6">
        <v>1993</v>
      </c>
      <c r="D3864" s="6" t="s">
        <v>20</v>
      </c>
      <c r="E3864" s="6" t="s">
        <v>3</v>
      </c>
      <c r="F3864" s="27">
        <v>3.0195930989766001E-2</v>
      </c>
    </row>
    <row r="3865" spans="2:6" x14ac:dyDescent="0.25">
      <c r="B3865" s="6" t="s">
        <v>33</v>
      </c>
      <c r="C3865" s="6">
        <v>1993</v>
      </c>
      <c r="D3865" s="6" t="s">
        <v>21</v>
      </c>
      <c r="E3865" s="6" t="s">
        <v>3</v>
      </c>
      <c r="F3865" s="27">
        <v>5.1147033181293431E-3</v>
      </c>
    </row>
    <row r="3866" spans="2:6" x14ac:dyDescent="0.25">
      <c r="B3866" s="6" t="s">
        <v>33</v>
      </c>
      <c r="C3866" s="6">
        <v>1993</v>
      </c>
      <c r="D3866" s="6" t="s">
        <v>22</v>
      </c>
      <c r="E3866" s="6" t="s">
        <v>3</v>
      </c>
      <c r="F3866" s="27">
        <v>1.8252950800186303E-2</v>
      </c>
    </row>
    <row r="3867" spans="2:6" x14ac:dyDescent="0.25">
      <c r="B3867" s="6" t="s">
        <v>33</v>
      </c>
      <c r="C3867" s="6">
        <v>1993</v>
      </c>
      <c r="D3867" s="6" t="s">
        <v>23</v>
      </c>
      <c r="E3867" s="6" t="s">
        <v>3</v>
      </c>
      <c r="F3867" s="27">
        <v>1.98701071455354E-3</v>
      </c>
    </row>
    <row r="3868" spans="2:6" x14ac:dyDescent="0.25">
      <c r="B3868" s="6" t="s">
        <v>33</v>
      </c>
      <c r="C3868" s="6">
        <v>1993</v>
      </c>
      <c r="D3868" s="6" t="s">
        <v>24</v>
      </c>
      <c r="E3868" s="6" t="s">
        <v>3</v>
      </c>
      <c r="F3868" s="27">
        <v>5.7725849657514851E-2</v>
      </c>
    </row>
    <row r="3869" spans="2:6" x14ac:dyDescent="0.25">
      <c r="B3869" s="6" t="s">
        <v>33</v>
      </c>
      <c r="C3869" s="6">
        <v>1993</v>
      </c>
      <c r="D3869" s="6" t="s">
        <v>25</v>
      </c>
      <c r="E3869" s="6" t="s">
        <v>3</v>
      </c>
      <c r="F3869" s="27">
        <v>4.9647720090132234E-2</v>
      </c>
    </row>
    <row r="3870" spans="2:6" x14ac:dyDescent="0.25">
      <c r="B3870" s="6" t="s">
        <v>33</v>
      </c>
      <c r="C3870" s="6">
        <v>1993</v>
      </c>
      <c r="D3870" s="6" t="s">
        <v>26</v>
      </c>
      <c r="E3870" s="6" t="s">
        <v>3</v>
      </c>
      <c r="F3870" s="27">
        <v>6.1688647919556416E-2</v>
      </c>
    </row>
    <row r="3871" spans="2:6" x14ac:dyDescent="0.25">
      <c r="B3871" s="6" t="s">
        <v>33</v>
      </c>
      <c r="C3871" s="6">
        <v>1993</v>
      </c>
      <c r="D3871" s="6" t="s">
        <v>27</v>
      </c>
      <c r="E3871" s="6" t="s">
        <v>3</v>
      </c>
      <c r="F3871" s="27">
        <v>6.4329153043697401E-4</v>
      </c>
    </row>
    <row r="3872" spans="2:6" x14ac:dyDescent="0.25">
      <c r="B3872" s="6" t="s">
        <v>33</v>
      </c>
      <c r="C3872" s="6">
        <v>1993</v>
      </c>
      <c r="D3872" s="6" t="s">
        <v>28</v>
      </c>
      <c r="E3872" s="6" t="s">
        <v>3</v>
      </c>
      <c r="F3872" s="27">
        <v>5.7227949154972039E-3</v>
      </c>
    </row>
    <row r="3873" spans="2:6" x14ac:dyDescent="0.25">
      <c r="B3873" s="6" t="s">
        <v>33</v>
      </c>
      <c r="C3873" s="6">
        <v>1993</v>
      </c>
      <c r="D3873" s="6" t="s">
        <v>29</v>
      </c>
      <c r="E3873" s="6" t="s">
        <v>3</v>
      </c>
      <c r="F3873" s="27">
        <v>1.7868302256213681E-2</v>
      </c>
    </row>
    <row r="3874" spans="2:6" x14ac:dyDescent="0.25">
      <c r="B3874" s="6" t="s">
        <v>33</v>
      </c>
      <c r="C3874" s="6">
        <v>1993</v>
      </c>
      <c r="D3874" s="6" t="s">
        <v>30</v>
      </c>
      <c r="E3874" s="6" t="s">
        <v>3</v>
      </c>
      <c r="F3874" s="27">
        <v>1.3814698369732955E-3</v>
      </c>
    </row>
    <row r="3875" spans="2:6" x14ac:dyDescent="0.25">
      <c r="B3875" s="6" t="s">
        <v>33</v>
      </c>
      <c r="C3875" s="6">
        <v>1993</v>
      </c>
      <c r="D3875" s="6" t="s">
        <v>31</v>
      </c>
      <c r="E3875" s="6" t="s">
        <v>3</v>
      </c>
      <c r="F3875" s="27">
        <v>1.036612521687495E-3</v>
      </c>
    </row>
    <row r="3876" spans="2:6" x14ac:dyDescent="0.25">
      <c r="B3876" s="6" t="s">
        <v>33</v>
      </c>
      <c r="C3876" s="6">
        <v>1993</v>
      </c>
      <c r="D3876" s="6" t="s">
        <v>32</v>
      </c>
      <c r="E3876" s="6" t="s">
        <v>3</v>
      </c>
      <c r="F3876" s="27">
        <v>1.7127573229889743E-2</v>
      </c>
    </row>
    <row r="3877" spans="2:6" x14ac:dyDescent="0.25">
      <c r="B3877" s="6" t="s">
        <v>33</v>
      </c>
      <c r="C3877" s="6">
        <v>1993</v>
      </c>
      <c r="D3877" s="6" t="s">
        <v>7</v>
      </c>
      <c r="E3877" s="6" t="s">
        <v>4</v>
      </c>
      <c r="F3877" s="27">
        <v>0.14054844173554315</v>
      </c>
    </row>
    <row r="3878" spans="2:6" x14ac:dyDescent="0.25">
      <c r="B3878" s="6" t="s">
        <v>33</v>
      </c>
      <c r="C3878" s="6">
        <v>1993</v>
      </c>
      <c r="D3878" s="6" t="s">
        <v>8</v>
      </c>
      <c r="E3878" s="6" t="s">
        <v>4</v>
      </c>
      <c r="F3878" s="27">
        <v>5.353643446404853E-2</v>
      </c>
    </row>
    <row r="3879" spans="2:6" x14ac:dyDescent="0.25">
      <c r="B3879" s="6" t="s">
        <v>33</v>
      </c>
      <c r="C3879" s="6">
        <v>1993</v>
      </c>
      <c r="D3879" s="6" t="s">
        <v>9</v>
      </c>
      <c r="E3879" s="6" t="s">
        <v>4</v>
      </c>
      <c r="F3879" s="27">
        <v>8.4348894376112635E-2</v>
      </c>
    </row>
    <row r="3880" spans="2:6" x14ac:dyDescent="0.25">
      <c r="B3880" s="6" t="s">
        <v>33</v>
      </c>
      <c r="C3880" s="6">
        <v>1993</v>
      </c>
      <c r="D3880" s="6" t="s">
        <v>10</v>
      </c>
      <c r="E3880" s="6" t="s">
        <v>4</v>
      </c>
      <c r="F3880" s="27">
        <v>3.7860736033889328E-2</v>
      </c>
    </row>
    <row r="3881" spans="2:6" x14ac:dyDescent="0.25">
      <c r="B3881" s="6" t="s">
        <v>33</v>
      </c>
      <c r="C3881" s="6">
        <v>1993</v>
      </c>
      <c r="D3881" s="6" t="s">
        <v>11</v>
      </c>
      <c r="E3881" s="6" t="s">
        <v>4</v>
      </c>
      <c r="F3881" s="27">
        <v>4.8987319195793078E-2</v>
      </c>
    </row>
    <row r="3882" spans="2:6" x14ac:dyDescent="0.25">
      <c r="B3882" s="6" t="s">
        <v>33</v>
      </c>
      <c r="C3882" s="6">
        <v>1993</v>
      </c>
      <c r="D3882" s="6" t="s">
        <v>12</v>
      </c>
      <c r="E3882" s="6" t="s">
        <v>4</v>
      </c>
      <c r="F3882" s="27">
        <v>5.3505970402225314E-3</v>
      </c>
    </row>
    <row r="3883" spans="2:6" x14ac:dyDescent="0.25">
      <c r="B3883" s="6" t="s">
        <v>33</v>
      </c>
      <c r="C3883" s="6">
        <v>1993</v>
      </c>
      <c r="D3883" s="6" t="s">
        <v>13</v>
      </c>
      <c r="E3883" s="6" t="s">
        <v>4</v>
      </c>
      <c r="F3883" s="27">
        <v>1.3283438738987241E-2</v>
      </c>
    </row>
    <row r="3884" spans="2:6" x14ac:dyDescent="0.25">
      <c r="B3884" s="6" t="s">
        <v>33</v>
      </c>
      <c r="C3884" s="6">
        <v>1993</v>
      </c>
      <c r="D3884" s="6" t="s">
        <v>14</v>
      </c>
      <c r="E3884" s="6" t="s">
        <v>4</v>
      </c>
      <c r="F3884" s="27">
        <v>2.8493313969267853E-2</v>
      </c>
    </row>
    <row r="3885" spans="2:6" x14ac:dyDescent="0.25">
      <c r="B3885" s="6" t="s">
        <v>33</v>
      </c>
      <c r="C3885" s="6">
        <v>1993</v>
      </c>
      <c r="D3885" s="6" t="s">
        <v>15</v>
      </c>
      <c r="E3885" s="6" t="s">
        <v>4</v>
      </c>
      <c r="F3885" s="27">
        <v>5.9848034181785147E-3</v>
      </c>
    </row>
    <row r="3886" spans="2:6" x14ac:dyDescent="0.25">
      <c r="B3886" s="6" t="s">
        <v>33</v>
      </c>
      <c r="C3886" s="6">
        <v>1993</v>
      </c>
      <c r="D3886" s="6" t="s">
        <v>16</v>
      </c>
      <c r="E3886" s="6" t="s">
        <v>4</v>
      </c>
      <c r="F3886" s="27">
        <v>8.4371603949471755E-2</v>
      </c>
    </row>
    <row r="3887" spans="2:6" x14ac:dyDescent="0.25">
      <c r="B3887" s="6" t="s">
        <v>33</v>
      </c>
      <c r="C3887" s="6">
        <v>1993</v>
      </c>
      <c r="D3887" s="6" t="s">
        <v>17</v>
      </c>
      <c r="E3887" s="6" t="s">
        <v>4</v>
      </c>
      <c r="F3887" s="27">
        <v>0.10772812320331272</v>
      </c>
    </row>
    <row r="3888" spans="2:6" x14ac:dyDescent="0.25">
      <c r="B3888" s="6" t="s">
        <v>33</v>
      </c>
      <c r="C3888" s="6">
        <v>1993</v>
      </c>
      <c r="D3888" s="6" t="s">
        <v>18</v>
      </c>
      <c r="E3888" s="6" t="s">
        <v>4</v>
      </c>
      <c r="F3888" s="27">
        <v>4.7070852761096398E-2</v>
      </c>
    </row>
    <row r="3889" spans="2:6" x14ac:dyDescent="0.25">
      <c r="B3889" s="6" t="s">
        <v>33</v>
      </c>
      <c r="C3889" s="6">
        <v>1993</v>
      </c>
      <c r="D3889" s="6" t="s">
        <v>19</v>
      </c>
      <c r="E3889" s="6" t="s">
        <v>4</v>
      </c>
      <c r="F3889" s="27">
        <v>9.6174489283850834E-2</v>
      </c>
    </row>
    <row r="3890" spans="2:6" x14ac:dyDescent="0.25">
      <c r="B3890" s="6" t="s">
        <v>33</v>
      </c>
      <c r="C3890" s="6">
        <v>1993</v>
      </c>
      <c r="D3890" s="6" t="s">
        <v>20</v>
      </c>
      <c r="E3890" s="6" t="s">
        <v>4</v>
      </c>
      <c r="F3890" s="27">
        <v>2.5152791117344243E-2</v>
      </c>
    </row>
    <row r="3891" spans="2:6" x14ac:dyDescent="0.25">
      <c r="B3891" s="6" t="s">
        <v>33</v>
      </c>
      <c r="C3891" s="6">
        <v>1993</v>
      </c>
      <c r="D3891" s="6" t="s">
        <v>21</v>
      </c>
      <c r="E3891" s="6" t="s">
        <v>4</v>
      </c>
      <c r="F3891" s="27">
        <v>4.4460913500896752E-3</v>
      </c>
    </row>
    <row r="3892" spans="2:6" x14ac:dyDescent="0.25">
      <c r="B3892" s="6" t="s">
        <v>33</v>
      </c>
      <c r="C3892" s="6">
        <v>1993</v>
      </c>
      <c r="D3892" s="6" t="s">
        <v>22</v>
      </c>
      <c r="E3892" s="6" t="s">
        <v>4</v>
      </c>
      <c r="F3892" s="27">
        <v>1.1567481220290617E-2</v>
      </c>
    </row>
    <row r="3893" spans="2:6" x14ac:dyDescent="0.25">
      <c r="B3893" s="6" t="s">
        <v>33</v>
      </c>
      <c r="C3893" s="6">
        <v>1993</v>
      </c>
      <c r="D3893" s="6" t="s">
        <v>23</v>
      </c>
      <c r="E3893" s="6" t="s">
        <v>4</v>
      </c>
      <c r="F3893" s="27">
        <v>7.0122731396705224E-4</v>
      </c>
    </row>
    <row r="3894" spans="2:6" x14ac:dyDescent="0.25">
      <c r="B3894" s="6" t="s">
        <v>33</v>
      </c>
      <c r="C3894" s="6">
        <v>1993</v>
      </c>
      <c r="D3894" s="6" t="s">
        <v>24</v>
      </c>
      <c r="E3894" s="6" t="s">
        <v>4</v>
      </c>
      <c r="F3894" s="27">
        <v>3.5971410308816967E-2</v>
      </c>
    </row>
    <row r="3895" spans="2:6" x14ac:dyDescent="0.25">
      <c r="B3895" s="6" t="s">
        <v>33</v>
      </c>
      <c r="C3895" s="6">
        <v>1993</v>
      </c>
      <c r="D3895" s="6" t="s">
        <v>25</v>
      </c>
      <c r="E3895" s="6" t="s">
        <v>4</v>
      </c>
      <c r="F3895" s="27">
        <v>9.4315073728568538E-2</v>
      </c>
    </row>
    <row r="3896" spans="2:6" x14ac:dyDescent="0.25">
      <c r="B3896" s="6" t="s">
        <v>33</v>
      </c>
      <c r="C3896" s="6">
        <v>1993</v>
      </c>
      <c r="D3896" s="6" t="s">
        <v>26</v>
      </c>
      <c r="E3896" s="6" t="s">
        <v>4</v>
      </c>
      <c r="F3896" s="27">
        <v>4.5603592765283821E-2</v>
      </c>
    </row>
    <row r="3897" spans="2:6" x14ac:dyDescent="0.25">
      <c r="B3897" s="6" t="s">
        <v>33</v>
      </c>
      <c r="C3897" s="6">
        <v>1993</v>
      </c>
      <c r="D3897" s="6" t="s">
        <v>27</v>
      </c>
      <c r="E3897" s="6" t="s">
        <v>4</v>
      </c>
      <c r="F3897" s="27">
        <v>3.0187115806638506E-4</v>
      </c>
    </row>
    <row r="3898" spans="2:6" x14ac:dyDescent="0.25">
      <c r="B3898" s="6" t="s">
        <v>33</v>
      </c>
      <c r="C3898" s="6">
        <v>1993</v>
      </c>
      <c r="D3898" s="6" t="s">
        <v>28</v>
      </c>
      <c r="E3898" s="6" t="s">
        <v>4</v>
      </c>
      <c r="F3898" s="27">
        <v>1.732131166064586E-2</v>
      </c>
    </row>
    <row r="3899" spans="2:6" x14ac:dyDescent="0.25">
      <c r="B3899" s="6" t="s">
        <v>33</v>
      </c>
      <c r="C3899" s="6">
        <v>1993</v>
      </c>
      <c r="D3899" s="6" t="s">
        <v>29</v>
      </c>
      <c r="E3899" s="6" t="s">
        <v>4</v>
      </c>
      <c r="F3899" s="27">
        <v>3.7587113369513562E-3</v>
      </c>
    </row>
    <row r="3900" spans="2:6" x14ac:dyDescent="0.25">
      <c r="B3900" s="6" t="s">
        <v>33</v>
      </c>
      <c r="C3900" s="6">
        <v>1993</v>
      </c>
      <c r="D3900" s="6" t="s">
        <v>30</v>
      </c>
      <c r="E3900" s="6" t="s">
        <v>4</v>
      </c>
      <c r="F3900" s="27">
        <v>2.9190110146969713E-4</v>
      </c>
    </row>
    <row r="3901" spans="2:6" x14ac:dyDescent="0.25">
      <c r="B3901" s="6" t="s">
        <v>33</v>
      </c>
      <c r="C3901" s="6">
        <v>1993</v>
      </c>
      <c r="D3901" s="6" t="s">
        <v>31</v>
      </c>
      <c r="E3901" s="6" t="s">
        <v>4</v>
      </c>
      <c r="F3901" s="27">
        <v>4.9545642365207603E-3</v>
      </c>
    </row>
    <row r="3902" spans="2:6" x14ac:dyDescent="0.25">
      <c r="B3902" s="6" t="s">
        <v>33</v>
      </c>
      <c r="C3902" s="6">
        <v>1993</v>
      </c>
      <c r="D3902" s="6" t="s">
        <v>32</v>
      </c>
      <c r="E3902" s="6" t="s">
        <v>4</v>
      </c>
      <c r="F3902" s="27">
        <v>1.8749245322104834E-3</v>
      </c>
    </row>
    <row r="3903" spans="2:6" x14ac:dyDescent="0.25">
      <c r="B3903" s="6" t="s">
        <v>33</v>
      </c>
      <c r="C3903" s="6">
        <v>1992</v>
      </c>
      <c r="D3903" s="6" t="s">
        <v>7</v>
      </c>
      <c r="E3903" s="6" t="s">
        <v>3</v>
      </c>
      <c r="F3903" s="27">
        <v>9.0723339199152833E-2</v>
      </c>
    </row>
    <row r="3904" spans="2:6" x14ac:dyDescent="0.25">
      <c r="B3904" s="6" t="s">
        <v>33</v>
      </c>
      <c r="C3904" s="6">
        <v>1992</v>
      </c>
      <c r="D3904" s="6" t="s">
        <v>8</v>
      </c>
      <c r="E3904" s="6" t="s">
        <v>3</v>
      </c>
      <c r="F3904" s="27">
        <v>5.5517902771662332E-2</v>
      </c>
    </row>
    <row r="3905" spans="2:6" x14ac:dyDescent="0.25">
      <c r="B3905" s="6" t="s">
        <v>33</v>
      </c>
      <c r="C3905" s="6">
        <v>1992</v>
      </c>
      <c r="D3905" s="6" t="s">
        <v>9</v>
      </c>
      <c r="E3905" s="6" t="s">
        <v>3</v>
      </c>
      <c r="F3905" s="27">
        <v>8.9639339762191364E-2</v>
      </c>
    </row>
    <row r="3906" spans="2:6" x14ac:dyDescent="0.25">
      <c r="B3906" s="6" t="s">
        <v>33</v>
      </c>
      <c r="C3906" s="6">
        <v>1992</v>
      </c>
      <c r="D3906" s="6" t="s">
        <v>10</v>
      </c>
      <c r="E3906" s="6" t="s">
        <v>3</v>
      </c>
      <c r="F3906" s="27">
        <v>9.2399931673972646E-2</v>
      </c>
    </row>
    <row r="3907" spans="2:6" x14ac:dyDescent="0.25">
      <c r="B3907" s="6" t="s">
        <v>33</v>
      </c>
      <c r="C3907" s="6">
        <v>1992</v>
      </c>
      <c r="D3907" s="6" t="s">
        <v>11</v>
      </c>
      <c r="E3907" s="6" t="s">
        <v>3</v>
      </c>
      <c r="F3907" s="27">
        <v>3.3176193488890261E-2</v>
      </c>
    </row>
    <row r="3908" spans="2:6" x14ac:dyDescent="0.25">
      <c r="B3908" s="6" t="s">
        <v>33</v>
      </c>
      <c r="C3908" s="6">
        <v>1992</v>
      </c>
      <c r="D3908" s="6" t="s">
        <v>12</v>
      </c>
      <c r="E3908" s="6" t="s">
        <v>3</v>
      </c>
      <c r="F3908" s="27">
        <v>8.9830692712708597E-3</v>
      </c>
    </row>
    <row r="3909" spans="2:6" x14ac:dyDescent="0.25">
      <c r="B3909" s="6" t="s">
        <v>33</v>
      </c>
      <c r="C3909" s="6">
        <v>1992</v>
      </c>
      <c r="D3909" s="6" t="s">
        <v>13</v>
      </c>
      <c r="E3909" s="6" t="s">
        <v>3</v>
      </c>
      <c r="F3909" s="27">
        <v>2.1634905583348487E-2</v>
      </c>
    </row>
    <row r="3910" spans="2:6" x14ac:dyDescent="0.25">
      <c r="B3910" s="6" t="s">
        <v>33</v>
      </c>
      <c r="C3910" s="6">
        <v>1992</v>
      </c>
      <c r="D3910" s="6" t="s">
        <v>14</v>
      </c>
      <c r="E3910" s="6" t="s">
        <v>3</v>
      </c>
      <c r="F3910" s="27">
        <v>9.3081689175684556E-3</v>
      </c>
    </row>
    <row r="3911" spans="2:6" x14ac:dyDescent="0.25">
      <c r="B3911" s="6" t="s">
        <v>33</v>
      </c>
      <c r="C3911" s="6">
        <v>1992</v>
      </c>
      <c r="D3911" s="6" t="s">
        <v>15</v>
      </c>
      <c r="E3911" s="6" t="s">
        <v>3</v>
      </c>
      <c r="F3911" s="27">
        <v>8.7591562637284476E-3</v>
      </c>
    </row>
    <row r="3912" spans="2:6" x14ac:dyDescent="0.25">
      <c r="B3912" s="6" t="s">
        <v>33</v>
      </c>
      <c r="C3912" s="6">
        <v>1992</v>
      </c>
      <c r="D3912" s="6" t="s">
        <v>16</v>
      </c>
      <c r="E3912" s="6" t="s">
        <v>3</v>
      </c>
      <c r="F3912" s="27">
        <v>0.1745664878869074</v>
      </c>
    </row>
    <row r="3913" spans="2:6" x14ac:dyDescent="0.25">
      <c r="B3913" s="6" t="s">
        <v>33</v>
      </c>
      <c r="C3913" s="6">
        <v>1992</v>
      </c>
      <c r="D3913" s="6" t="s">
        <v>17</v>
      </c>
      <c r="E3913" s="6" t="s">
        <v>3</v>
      </c>
      <c r="F3913" s="27">
        <v>4.0733633186412335E-2</v>
      </c>
    </row>
    <row r="3914" spans="2:6" x14ac:dyDescent="0.25">
      <c r="B3914" s="6" t="s">
        <v>33</v>
      </c>
      <c r="C3914" s="6">
        <v>1992</v>
      </c>
      <c r="D3914" s="6" t="s">
        <v>18</v>
      </c>
      <c r="E3914" s="6" t="s">
        <v>3</v>
      </c>
      <c r="F3914" s="27">
        <v>2.2385289666790396E-2</v>
      </c>
    </row>
    <row r="3915" spans="2:6" x14ac:dyDescent="0.25">
      <c r="B3915" s="6" t="s">
        <v>33</v>
      </c>
      <c r="C3915" s="6">
        <v>1992</v>
      </c>
      <c r="D3915" s="6" t="s">
        <v>19</v>
      </c>
      <c r="E3915" s="6" t="s">
        <v>3</v>
      </c>
      <c r="F3915" s="27">
        <v>8.2636422882005858E-2</v>
      </c>
    </row>
    <row r="3916" spans="2:6" x14ac:dyDescent="0.25">
      <c r="B3916" s="6" t="s">
        <v>33</v>
      </c>
      <c r="C3916" s="6">
        <v>1992</v>
      </c>
      <c r="D3916" s="6" t="s">
        <v>20</v>
      </c>
      <c r="E3916" s="6" t="s">
        <v>3</v>
      </c>
      <c r="F3916" s="27">
        <v>2.9342622467140641E-2</v>
      </c>
    </row>
    <row r="3917" spans="2:6" x14ac:dyDescent="0.25">
      <c r="B3917" s="6" t="s">
        <v>33</v>
      </c>
      <c r="C3917" s="6">
        <v>1992</v>
      </c>
      <c r="D3917" s="6" t="s">
        <v>21</v>
      </c>
      <c r="E3917" s="6" t="s">
        <v>3</v>
      </c>
      <c r="F3917" s="27">
        <v>4.7021731583906518E-3</v>
      </c>
    </row>
    <row r="3918" spans="2:6" x14ac:dyDescent="0.25">
      <c r="B3918" s="6" t="s">
        <v>33</v>
      </c>
      <c r="C3918" s="6">
        <v>1992</v>
      </c>
      <c r="D3918" s="6" t="s">
        <v>22</v>
      </c>
      <c r="E3918" s="6" t="s">
        <v>3</v>
      </c>
      <c r="F3918" s="27">
        <v>1.9215943808354511E-2</v>
      </c>
    </row>
    <row r="3919" spans="2:6" x14ac:dyDescent="0.25">
      <c r="B3919" s="6" t="s">
        <v>33</v>
      </c>
      <c r="C3919" s="6">
        <v>1992</v>
      </c>
      <c r="D3919" s="6" t="s">
        <v>23</v>
      </c>
      <c r="E3919" s="6" t="s">
        <v>3</v>
      </c>
      <c r="F3919" s="27">
        <v>1.89950363445375E-3</v>
      </c>
    </row>
    <row r="3920" spans="2:6" x14ac:dyDescent="0.25">
      <c r="B3920" s="6" t="s">
        <v>33</v>
      </c>
      <c r="C3920" s="6">
        <v>1992</v>
      </c>
      <c r="D3920" s="6" t="s">
        <v>24</v>
      </c>
      <c r="E3920" s="6" t="s">
        <v>3</v>
      </c>
      <c r="F3920" s="27">
        <v>5.9593920987261004E-2</v>
      </c>
    </row>
    <row r="3921" spans="2:6" x14ac:dyDescent="0.25">
      <c r="B3921" s="6" t="s">
        <v>33</v>
      </c>
      <c r="C3921" s="6">
        <v>1992</v>
      </c>
      <c r="D3921" s="6" t="s">
        <v>25</v>
      </c>
      <c r="E3921" s="6" t="s">
        <v>3</v>
      </c>
      <c r="F3921" s="27">
        <v>4.9941617313134075E-2</v>
      </c>
    </row>
    <row r="3922" spans="2:6" x14ac:dyDescent="0.25">
      <c r="B3922" s="6" t="s">
        <v>33</v>
      </c>
      <c r="C3922" s="6">
        <v>1992</v>
      </c>
      <c r="D3922" s="6" t="s">
        <v>26</v>
      </c>
      <c r="E3922" s="6" t="s">
        <v>3</v>
      </c>
      <c r="F3922" s="27">
        <v>6.1777949427719428E-2</v>
      </c>
    </row>
    <row r="3923" spans="2:6" x14ac:dyDescent="0.25">
      <c r="B3923" s="6" t="s">
        <v>33</v>
      </c>
      <c r="C3923" s="6">
        <v>1992</v>
      </c>
      <c r="D3923" s="6" t="s">
        <v>27</v>
      </c>
      <c r="E3923" s="6" t="s">
        <v>3</v>
      </c>
      <c r="F3923" s="27">
        <v>6.5070021654942546E-4</v>
      </c>
    </row>
    <row r="3924" spans="2:6" x14ac:dyDescent="0.25">
      <c r="B3924" s="6" t="s">
        <v>33</v>
      </c>
      <c r="C3924" s="6">
        <v>1992</v>
      </c>
      <c r="D3924" s="6" t="s">
        <v>28</v>
      </c>
      <c r="E3924" s="6" t="s">
        <v>3</v>
      </c>
      <c r="F3924" s="27">
        <v>5.8267474356450471E-3</v>
      </c>
    </row>
    <row r="3925" spans="2:6" x14ac:dyDescent="0.25">
      <c r="B3925" s="6" t="s">
        <v>33</v>
      </c>
      <c r="C3925" s="6">
        <v>1992</v>
      </c>
      <c r="D3925" s="6" t="s">
        <v>29</v>
      </c>
      <c r="E3925" s="6" t="s">
        <v>3</v>
      </c>
      <c r="F3925" s="27">
        <v>1.8322295474001795E-2</v>
      </c>
    </row>
    <row r="3926" spans="2:6" x14ac:dyDescent="0.25">
      <c r="B3926" s="6" t="s">
        <v>33</v>
      </c>
      <c r="C3926" s="6">
        <v>1992</v>
      </c>
      <c r="D3926" s="6" t="s">
        <v>30</v>
      </c>
      <c r="E3926" s="6" t="s">
        <v>3</v>
      </c>
      <c r="F3926" s="27">
        <v>1.2267627639180468E-3</v>
      </c>
    </row>
    <row r="3927" spans="2:6" x14ac:dyDescent="0.25">
      <c r="B3927" s="6" t="s">
        <v>33</v>
      </c>
      <c r="C3927" s="6">
        <v>1992</v>
      </c>
      <c r="D3927" s="6" t="s">
        <v>31</v>
      </c>
      <c r="E3927" s="6" t="s">
        <v>3</v>
      </c>
      <c r="F3927" s="27">
        <v>8.7260952827490309E-4</v>
      </c>
    </row>
    <row r="3928" spans="2:6" x14ac:dyDescent="0.25">
      <c r="B3928" s="6" t="s">
        <v>33</v>
      </c>
      <c r="C3928" s="6">
        <v>1992</v>
      </c>
      <c r="D3928" s="6" t="s">
        <v>32</v>
      </c>
      <c r="E3928" s="6" t="s">
        <v>3</v>
      </c>
      <c r="F3928" s="27">
        <v>1.6163313231255048E-2</v>
      </c>
    </row>
    <row r="3929" spans="2:6" x14ac:dyDescent="0.25">
      <c r="B3929" s="6" t="s">
        <v>33</v>
      </c>
      <c r="C3929" s="6">
        <v>1992</v>
      </c>
      <c r="D3929" s="6" t="s">
        <v>7</v>
      </c>
      <c r="E3929" s="6" t="s">
        <v>4</v>
      </c>
      <c r="F3929" s="27">
        <v>0.11855783577526111</v>
      </c>
    </row>
    <row r="3930" spans="2:6" x14ac:dyDescent="0.25">
      <c r="B3930" s="6" t="s">
        <v>33</v>
      </c>
      <c r="C3930" s="6">
        <v>1992</v>
      </c>
      <c r="D3930" s="6" t="s">
        <v>8</v>
      </c>
      <c r="E3930" s="6" t="s">
        <v>4</v>
      </c>
      <c r="F3930" s="27">
        <v>5.3113084221368838E-2</v>
      </c>
    </row>
    <row r="3931" spans="2:6" x14ac:dyDescent="0.25">
      <c r="B3931" s="6" t="s">
        <v>33</v>
      </c>
      <c r="C3931" s="6">
        <v>1992</v>
      </c>
      <c r="D3931" s="6" t="s">
        <v>9</v>
      </c>
      <c r="E3931" s="6" t="s">
        <v>4</v>
      </c>
      <c r="F3931" s="27">
        <v>8.986620355649047E-2</v>
      </c>
    </row>
    <row r="3932" spans="2:6" x14ac:dyDescent="0.25">
      <c r="B3932" s="6" t="s">
        <v>33</v>
      </c>
      <c r="C3932" s="6">
        <v>1992</v>
      </c>
      <c r="D3932" s="6" t="s">
        <v>10</v>
      </c>
      <c r="E3932" s="6" t="s">
        <v>4</v>
      </c>
      <c r="F3932" s="27">
        <v>3.7254278469453478E-2</v>
      </c>
    </row>
    <row r="3933" spans="2:6" x14ac:dyDescent="0.25">
      <c r="B3933" s="6" t="s">
        <v>33</v>
      </c>
      <c r="C3933" s="6">
        <v>1992</v>
      </c>
      <c r="D3933" s="6" t="s">
        <v>11</v>
      </c>
      <c r="E3933" s="6" t="s">
        <v>4</v>
      </c>
      <c r="F3933" s="27">
        <v>4.8020502952870928E-2</v>
      </c>
    </row>
    <row r="3934" spans="2:6" x14ac:dyDescent="0.25">
      <c r="B3934" s="6" t="s">
        <v>33</v>
      </c>
      <c r="C3934" s="6">
        <v>1992</v>
      </c>
      <c r="D3934" s="6" t="s">
        <v>12</v>
      </c>
      <c r="E3934" s="6" t="s">
        <v>4</v>
      </c>
      <c r="F3934" s="27">
        <v>5.3306590351327775E-3</v>
      </c>
    </row>
    <row r="3935" spans="2:6" x14ac:dyDescent="0.25">
      <c r="B3935" s="6" t="s">
        <v>33</v>
      </c>
      <c r="C3935" s="6">
        <v>1992</v>
      </c>
      <c r="D3935" s="6" t="s">
        <v>13</v>
      </c>
      <c r="E3935" s="6" t="s">
        <v>4</v>
      </c>
      <c r="F3935" s="27">
        <v>1.2589856691316957E-2</v>
      </c>
    </row>
    <row r="3936" spans="2:6" x14ac:dyDescent="0.25">
      <c r="B3936" s="6" t="s">
        <v>33</v>
      </c>
      <c r="C3936" s="6">
        <v>1992</v>
      </c>
      <c r="D3936" s="6" t="s">
        <v>14</v>
      </c>
      <c r="E3936" s="6" t="s">
        <v>4</v>
      </c>
      <c r="F3936" s="27">
        <v>2.740720810334097E-2</v>
      </c>
    </row>
    <row r="3937" spans="2:6" x14ac:dyDescent="0.25">
      <c r="B3937" s="6" t="s">
        <v>33</v>
      </c>
      <c r="C3937" s="6">
        <v>1992</v>
      </c>
      <c r="D3937" s="6" t="s">
        <v>15</v>
      </c>
      <c r="E3937" s="6" t="s">
        <v>4</v>
      </c>
      <c r="F3937" s="27">
        <v>5.7187584081403028E-3</v>
      </c>
    </row>
    <row r="3938" spans="2:6" x14ac:dyDescent="0.25">
      <c r="B3938" s="6" t="s">
        <v>33</v>
      </c>
      <c r="C3938" s="6">
        <v>1992</v>
      </c>
      <c r="D3938" s="6" t="s">
        <v>16</v>
      </c>
      <c r="E3938" s="6" t="s">
        <v>4</v>
      </c>
      <c r="F3938" s="27">
        <v>0.10631259393336541</v>
      </c>
    </row>
    <row r="3939" spans="2:6" x14ac:dyDescent="0.25">
      <c r="B3939" s="6" t="s">
        <v>33</v>
      </c>
      <c r="C3939" s="6">
        <v>1992</v>
      </c>
      <c r="D3939" s="6" t="s">
        <v>17</v>
      </c>
      <c r="E3939" s="6" t="s">
        <v>4</v>
      </c>
      <c r="F3939" s="27">
        <v>0.10864499506722436</v>
      </c>
    </row>
    <row r="3940" spans="2:6" x14ac:dyDescent="0.25">
      <c r="B3940" s="6" t="s">
        <v>33</v>
      </c>
      <c r="C3940" s="6">
        <v>1992</v>
      </c>
      <c r="D3940" s="6" t="s">
        <v>18</v>
      </c>
      <c r="E3940" s="6" t="s">
        <v>4</v>
      </c>
      <c r="F3940" s="27">
        <v>4.9700636232935719E-2</v>
      </c>
    </row>
    <row r="3941" spans="2:6" x14ac:dyDescent="0.25">
      <c r="B3941" s="6" t="s">
        <v>33</v>
      </c>
      <c r="C3941" s="6">
        <v>1992</v>
      </c>
      <c r="D3941" s="6" t="s">
        <v>19</v>
      </c>
      <c r="E3941" s="6" t="s">
        <v>4</v>
      </c>
      <c r="F3941" s="27">
        <v>9.5514299613803075E-2</v>
      </c>
    </row>
    <row r="3942" spans="2:6" x14ac:dyDescent="0.25">
      <c r="B3942" s="6" t="s">
        <v>33</v>
      </c>
      <c r="C3942" s="6">
        <v>1992</v>
      </c>
      <c r="D3942" s="6" t="s">
        <v>20</v>
      </c>
      <c r="E3942" s="6" t="s">
        <v>4</v>
      </c>
      <c r="F3942" s="27">
        <v>2.5525958901689644E-2</v>
      </c>
    </row>
    <row r="3943" spans="2:6" x14ac:dyDescent="0.25">
      <c r="B3943" s="6" t="s">
        <v>33</v>
      </c>
      <c r="C3943" s="6">
        <v>1992</v>
      </c>
      <c r="D3943" s="6" t="s">
        <v>21</v>
      </c>
      <c r="E3943" s="6" t="s">
        <v>4</v>
      </c>
      <c r="F3943" s="27">
        <v>4.0864581040204158E-3</v>
      </c>
    </row>
    <row r="3944" spans="2:6" x14ac:dyDescent="0.25">
      <c r="B3944" s="6" t="s">
        <v>33</v>
      </c>
      <c r="C3944" s="6">
        <v>1992</v>
      </c>
      <c r="D3944" s="6" t="s">
        <v>22</v>
      </c>
      <c r="E3944" s="6" t="s">
        <v>4</v>
      </c>
      <c r="F3944" s="27">
        <v>1.1415230997942638E-2</v>
      </c>
    </row>
    <row r="3945" spans="2:6" x14ac:dyDescent="0.25">
      <c r="B3945" s="6" t="s">
        <v>33</v>
      </c>
      <c r="C3945" s="6">
        <v>1992</v>
      </c>
      <c r="D3945" s="6" t="s">
        <v>23</v>
      </c>
      <c r="E3945" s="6" t="s">
        <v>4</v>
      </c>
      <c r="F3945" s="27">
        <v>6.1150111293202557E-4</v>
      </c>
    </row>
    <row r="3946" spans="2:6" x14ac:dyDescent="0.25">
      <c r="B3946" s="6" t="s">
        <v>33</v>
      </c>
      <c r="C3946" s="6">
        <v>1992</v>
      </c>
      <c r="D3946" s="6" t="s">
        <v>24</v>
      </c>
      <c r="E3946" s="6" t="s">
        <v>4</v>
      </c>
      <c r="F3946" s="27">
        <v>3.570786009941649E-2</v>
      </c>
    </row>
    <row r="3947" spans="2:6" x14ac:dyDescent="0.25">
      <c r="B3947" s="6" t="s">
        <v>33</v>
      </c>
      <c r="C3947" s="6">
        <v>1992</v>
      </c>
      <c r="D3947" s="6" t="s">
        <v>25</v>
      </c>
      <c r="E3947" s="6" t="s">
        <v>4</v>
      </c>
      <c r="F3947" s="27">
        <v>9.5689324821237848E-2</v>
      </c>
    </row>
    <row r="3948" spans="2:6" x14ac:dyDescent="0.25">
      <c r="B3948" s="6" t="s">
        <v>33</v>
      </c>
      <c r="C3948" s="6">
        <v>1992</v>
      </c>
      <c r="D3948" s="6" t="s">
        <v>26</v>
      </c>
      <c r="E3948" s="6" t="s">
        <v>4</v>
      </c>
      <c r="F3948" s="27">
        <v>4.1730466616115909E-2</v>
      </c>
    </row>
    <row r="3949" spans="2:6" x14ac:dyDescent="0.25">
      <c r="B3949" s="6" t="s">
        <v>33</v>
      </c>
      <c r="C3949" s="6">
        <v>1992</v>
      </c>
      <c r="D3949" s="6" t="s">
        <v>27</v>
      </c>
      <c r="E3949" s="6" t="s">
        <v>4</v>
      </c>
      <c r="F3949" s="27">
        <v>3.7668468556612775E-4</v>
      </c>
    </row>
    <row r="3950" spans="2:6" x14ac:dyDescent="0.25">
      <c r="B3950" s="6" t="s">
        <v>33</v>
      </c>
      <c r="C3950" s="6">
        <v>1992</v>
      </c>
      <c r="D3950" s="6" t="s">
        <v>28</v>
      </c>
      <c r="E3950" s="6" t="s">
        <v>4</v>
      </c>
      <c r="F3950" s="27">
        <v>1.6651311194275261E-2</v>
      </c>
    </row>
    <row r="3951" spans="2:6" x14ac:dyDescent="0.25">
      <c r="B3951" s="6" t="s">
        <v>33</v>
      </c>
      <c r="C3951" s="6">
        <v>1992</v>
      </c>
      <c r="D3951" s="6" t="s">
        <v>29</v>
      </c>
      <c r="E3951" s="6" t="s">
        <v>4</v>
      </c>
      <c r="F3951" s="27">
        <v>3.6613968859645547E-3</v>
      </c>
    </row>
    <row r="3952" spans="2:6" x14ac:dyDescent="0.25">
      <c r="B3952" s="6" t="s">
        <v>33</v>
      </c>
      <c r="C3952" s="6">
        <v>1992</v>
      </c>
      <c r="D3952" s="6" t="s">
        <v>30</v>
      </c>
      <c r="E3952" s="6" t="s">
        <v>4</v>
      </c>
      <c r="F3952" s="27">
        <v>2.9515120384185768E-4</v>
      </c>
    </row>
    <row r="3953" spans="2:6" x14ac:dyDescent="0.25">
      <c r="B3953" s="6" t="s">
        <v>33</v>
      </c>
      <c r="C3953" s="6">
        <v>1992</v>
      </c>
      <c r="D3953" s="6" t="s">
        <v>31</v>
      </c>
      <c r="E3953" s="6" t="s">
        <v>4</v>
      </c>
      <c r="F3953" s="27">
        <v>4.5419584885866716E-3</v>
      </c>
    </row>
    <row r="3954" spans="2:6" x14ac:dyDescent="0.25">
      <c r="B3954" s="6" t="s">
        <v>33</v>
      </c>
      <c r="C3954" s="6">
        <v>1992</v>
      </c>
      <c r="D3954" s="6" t="s">
        <v>32</v>
      </c>
      <c r="E3954" s="6" t="s">
        <v>4</v>
      </c>
      <c r="F3954" s="27">
        <v>1.6757848277061643E-3</v>
      </c>
    </row>
    <row r="3955" spans="2:6" x14ac:dyDescent="0.25">
      <c r="B3955" s="6" t="s">
        <v>33</v>
      </c>
      <c r="C3955" s="6">
        <v>1991</v>
      </c>
      <c r="D3955" s="6" t="s">
        <v>7</v>
      </c>
      <c r="E3955" s="6" t="s">
        <v>3</v>
      </c>
      <c r="F3955" s="27">
        <v>8.77455609493282E-2</v>
      </c>
    </row>
    <row r="3956" spans="2:6" x14ac:dyDescent="0.25">
      <c r="B3956" s="6" t="s">
        <v>33</v>
      </c>
      <c r="C3956" s="6">
        <v>1991</v>
      </c>
      <c r="D3956" s="6" t="s">
        <v>8</v>
      </c>
      <c r="E3956" s="6" t="s">
        <v>3</v>
      </c>
      <c r="F3956" s="27">
        <v>5.4138665459711688E-2</v>
      </c>
    </row>
    <row r="3957" spans="2:6" x14ac:dyDescent="0.25">
      <c r="B3957" s="6" t="s">
        <v>33</v>
      </c>
      <c r="C3957" s="6">
        <v>1991</v>
      </c>
      <c r="D3957" s="6" t="s">
        <v>9</v>
      </c>
      <c r="E3957" s="6" t="s">
        <v>3</v>
      </c>
      <c r="F3957" s="27">
        <v>8.8716142907299025E-2</v>
      </c>
    </row>
    <row r="3958" spans="2:6" x14ac:dyDescent="0.25">
      <c r="B3958" s="6" t="s">
        <v>33</v>
      </c>
      <c r="C3958" s="6">
        <v>1991</v>
      </c>
      <c r="D3958" s="6" t="s">
        <v>10</v>
      </c>
      <c r="E3958" s="6" t="s">
        <v>3</v>
      </c>
      <c r="F3958" s="27">
        <v>8.6636819620809477E-2</v>
      </c>
    </row>
    <row r="3959" spans="2:6" x14ac:dyDescent="0.25">
      <c r="B3959" s="6" t="s">
        <v>33</v>
      </c>
      <c r="C3959" s="6">
        <v>1991</v>
      </c>
      <c r="D3959" s="6" t="s">
        <v>11</v>
      </c>
      <c r="E3959" s="6" t="s">
        <v>3</v>
      </c>
      <c r="F3959" s="27">
        <v>3.4317500137416579E-2</v>
      </c>
    </row>
    <row r="3960" spans="2:6" x14ac:dyDescent="0.25">
      <c r="B3960" s="6" t="s">
        <v>33</v>
      </c>
      <c r="C3960" s="6">
        <v>1991</v>
      </c>
      <c r="D3960" s="6" t="s">
        <v>12</v>
      </c>
      <c r="E3960" s="6" t="s">
        <v>3</v>
      </c>
      <c r="F3960" s="27">
        <v>8.8961759566050826E-3</v>
      </c>
    </row>
    <row r="3961" spans="2:6" x14ac:dyDescent="0.25">
      <c r="B3961" s="6" t="s">
        <v>33</v>
      </c>
      <c r="C3961" s="6">
        <v>1991</v>
      </c>
      <c r="D3961" s="6" t="s">
        <v>13</v>
      </c>
      <c r="E3961" s="6" t="s">
        <v>3</v>
      </c>
      <c r="F3961" s="27">
        <v>2.1968330306867314E-2</v>
      </c>
    </row>
    <row r="3962" spans="2:6" x14ac:dyDescent="0.25">
      <c r="B3962" s="6" t="s">
        <v>33</v>
      </c>
      <c r="C3962" s="6">
        <v>1991</v>
      </c>
      <c r="D3962" s="6" t="s">
        <v>14</v>
      </c>
      <c r="E3962" s="6" t="s">
        <v>3</v>
      </c>
      <c r="F3962" s="27">
        <v>8.6193620206327891E-3</v>
      </c>
    </row>
    <row r="3963" spans="2:6" x14ac:dyDescent="0.25">
      <c r="B3963" s="6" t="s">
        <v>33</v>
      </c>
      <c r="C3963" s="6">
        <v>1991</v>
      </c>
      <c r="D3963" s="6" t="s">
        <v>15</v>
      </c>
      <c r="E3963" s="6" t="s">
        <v>3</v>
      </c>
      <c r="F3963" s="27">
        <v>8.355918346326421E-3</v>
      </c>
    </row>
    <row r="3964" spans="2:6" x14ac:dyDescent="0.25">
      <c r="B3964" s="6" t="s">
        <v>33</v>
      </c>
      <c r="C3964" s="6">
        <v>1991</v>
      </c>
      <c r="D3964" s="6" t="s">
        <v>16</v>
      </c>
      <c r="E3964" s="6" t="s">
        <v>3</v>
      </c>
      <c r="F3964" s="27">
        <v>0.18239166250290309</v>
      </c>
    </row>
    <row r="3965" spans="2:6" x14ac:dyDescent="0.25">
      <c r="B3965" s="6" t="s">
        <v>33</v>
      </c>
      <c r="C3965" s="6">
        <v>1991</v>
      </c>
      <c r="D3965" s="6" t="s">
        <v>17</v>
      </c>
      <c r="E3965" s="6" t="s">
        <v>3</v>
      </c>
      <c r="F3965" s="27">
        <v>4.1616672617258432E-2</v>
      </c>
    </row>
    <row r="3966" spans="2:6" x14ac:dyDescent="0.25">
      <c r="B3966" s="6" t="s">
        <v>33</v>
      </c>
      <c r="C3966" s="6">
        <v>1991</v>
      </c>
      <c r="D3966" s="6" t="s">
        <v>18</v>
      </c>
      <c r="E3966" s="6" t="s">
        <v>3</v>
      </c>
      <c r="F3966" s="27">
        <v>2.1608818826516895E-2</v>
      </c>
    </row>
    <row r="3967" spans="2:6" x14ac:dyDescent="0.25">
      <c r="B3967" s="6" t="s">
        <v>33</v>
      </c>
      <c r="C3967" s="6">
        <v>1991</v>
      </c>
      <c r="D3967" s="6" t="s">
        <v>19</v>
      </c>
      <c r="E3967" s="6" t="s">
        <v>3</v>
      </c>
      <c r="F3967" s="27">
        <v>8.6841830299686992E-2</v>
      </c>
    </row>
    <row r="3968" spans="2:6" x14ac:dyDescent="0.25">
      <c r="B3968" s="6" t="s">
        <v>33</v>
      </c>
      <c r="C3968" s="6">
        <v>1991</v>
      </c>
      <c r="D3968" s="6" t="s">
        <v>20</v>
      </c>
      <c r="E3968" s="6" t="s">
        <v>3</v>
      </c>
      <c r="F3968" s="27">
        <v>2.8675744909272872E-2</v>
      </c>
    </row>
    <row r="3969" spans="2:6" x14ac:dyDescent="0.25">
      <c r="B3969" s="6" t="s">
        <v>33</v>
      </c>
      <c r="C3969" s="6">
        <v>1991</v>
      </c>
      <c r="D3969" s="6" t="s">
        <v>21</v>
      </c>
      <c r="E3969" s="6" t="s">
        <v>3</v>
      </c>
      <c r="F3969" s="27">
        <v>4.5216244174651268E-3</v>
      </c>
    </row>
    <row r="3970" spans="2:6" x14ac:dyDescent="0.25">
      <c r="B3970" s="6" t="s">
        <v>33</v>
      </c>
      <c r="C3970" s="6">
        <v>1991</v>
      </c>
      <c r="D3970" s="6" t="s">
        <v>22</v>
      </c>
      <c r="E3970" s="6" t="s">
        <v>3</v>
      </c>
      <c r="F3970" s="27">
        <v>2.0143041992030333E-2</v>
      </c>
    </row>
    <row r="3971" spans="2:6" x14ac:dyDescent="0.25">
      <c r="B3971" s="6" t="s">
        <v>33</v>
      </c>
      <c r="C3971" s="6">
        <v>1991</v>
      </c>
      <c r="D3971" s="6" t="s">
        <v>23</v>
      </c>
      <c r="E3971" s="6" t="s">
        <v>3</v>
      </c>
      <c r="F3971" s="27">
        <v>1.9193753413749681E-3</v>
      </c>
    </row>
    <row r="3972" spans="2:6" x14ac:dyDescent="0.25">
      <c r="B3972" s="6" t="s">
        <v>33</v>
      </c>
      <c r="C3972" s="6">
        <v>1991</v>
      </c>
      <c r="D3972" s="6" t="s">
        <v>24</v>
      </c>
      <c r="E3972" s="6" t="s">
        <v>3</v>
      </c>
      <c r="F3972" s="27">
        <v>6.1772589676078175E-2</v>
      </c>
    </row>
    <row r="3973" spans="2:6" x14ac:dyDescent="0.25">
      <c r="B3973" s="6" t="s">
        <v>33</v>
      </c>
      <c r="C3973" s="6">
        <v>1991</v>
      </c>
      <c r="D3973" s="6" t="s">
        <v>25</v>
      </c>
      <c r="E3973" s="6" t="s">
        <v>3</v>
      </c>
      <c r="F3973" s="27">
        <v>5.1103616061546779E-2</v>
      </c>
    </row>
    <row r="3974" spans="2:6" x14ac:dyDescent="0.25">
      <c r="B3974" s="6" t="s">
        <v>33</v>
      </c>
      <c r="C3974" s="6">
        <v>1991</v>
      </c>
      <c r="D3974" s="6" t="s">
        <v>26</v>
      </c>
      <c r="E3974" s="6" t="s">
        <v>3</v>
      </c>
      <c r="F3974" s="27">
        <v>5.9151027999803901E-2</v>
      </c>
    </row>
    <row r="3975" spans="2:6" x14ac:dyDescent="0.25">
      <c r="B3975" s="6" t="s">
        <v>33</v>
      </c>
      <c r="C3975" s="6">
        <v>1991</v>
      </c>
      <c r="D3975" s="6" t="s">
        <v>27</v>
      </c>
      <c r="E3975" s="6" t="s">
        <v>3</v>
      </c>
      <c r="F3975" s="27">
        <v>7.0367191952885183E-4</v>
      </c>
    </row>
    <row r="3976" spans="2:6" x14ac:dyDescent="0.25">
      <c r="B3976" s="6" t="s">
        <v>33</v>
      </c>
      <c r="C3976" s="6">
        <v>1991</v>
      </c>
      <c r="D3976" s="6" t="s">
        <v>28</v>
      </c>
      <c r="E3976" s="6" t="s">
        <v>3</v>
      </c>
      <c r="F3976" s="27">
        <v>6.0557381449108574E-3</v>
      </c>
    </row>
    <row r="3977" spans="2:6" x14ac:dyDescent="0.25">
      <c r="B3977" s="6" t="s">
        <v>33</v>
      </c>
      <c r="C3977" s="6">
        <v>1991</v>
      </c>
      <c r="D3977" s="6" t="s">
        <v>29</v>
      </c>
      <c r="E3977" s="6" t="s">
        <v>3</v>
      </c>
      <c r="F3977" s="27">
        <v>1.8744116465873397E-2</v>
      </c>
    </row>
    <row r="3978" spans="2:6" x14ac:dyDescent="0.25">
      <c r="B3978" s="6" t="s">
        <v>33</v>
      </c>
      <c r="C3978" s="6">
        <v>1991</v>
      </c>
      <c r="D3978" s="6" t="s">
        <v>30</v>
      </c>
      <c r="E3978" s="6" t="s">
        <v>3</v>
      </c>
      <c r="F3978" s="27">
        <v>9.9781767617919512E-4</v>
      </c>
    </row>
    <row r="3979" spans="2:6" x14ac:dyDescent="0.25">
      <c r="B3979" s="6" t="s">
        <v>33</v>
      </c>
      <c r="C3979" s="6">
        <v>1991</v>
      </c>
      <c r="D3979" s="6" t="s">
        <v>31</v>
      </c>
      <c r="E3979" s="6" t="s">
        <v>3</v>
      </c>
      <c r="F3979" s="27">
        <v>8.4480245933583474E-4</v>
      </c>
    </row>
    <row r="3980" spans="2:6" x14ac:dyDescent="0.25">
      <c r="B3980" s="6" t="s">
        <v>33</v>
      </c>
      <c r="C3980" s="6">
        <v>1991</v>
      </c>
      <c r="D3980" s="6" t="s">
        <v>32</v>
      </c>
      <c r="E3980" s="6" t="s">
        <v>3</v>
      </c>
      <c r="F3980" s="27">
        <v>1.3513372985237745E-2</v>
      </c>
    </row>
    <row r="3981" spans="2:6" x14ac:dyDescent="0.25">
      <c r="B3981" s="6" t="s">
        <v>33</v>
      </c>
      <c r="C3981" s="6">
        <v>1991</v>
      </c>
      <c r="D3981" s="6" t="s">
        <v>7</v>
      </c>
      <c r="E3981" s="6" t="s">
        <v>4</v>
      </c>
      <c r="F3981" s="27">
        <v>0.14145949783055137</v>
      </c>
    </row>
    <row r="3982" spans="2:6" x14ac:dyDescent="0.25">
      <c r="B3982" s="6" t="s">
        <v>33</v>
      </c>
      <c r="C3982" s="6">
        <v>1991</v>
      </c>
      <c r="D3982" s="6" t="s">
        <v>8</v>
      </c>
      <c r="E3982" s="6" t="s">
        <v>4</v>
      </c>
      <c r="F3982" s="27">
        <v>5.3970617892989563E-2</v>
      </c>
    </row>
    <row r="3983" spans="2:6" x14ac:dyDescent="0.25">
      <c r="B3983" s="6" t="s">
        <v>33</v>
      </c>
      <c r="C3983" s="6">
        <v>1991</v>
      </c>
      <c r="D3983" s="6" t="s">
        <v>9</v>
      </c>
      <c r="E3983" s="6" t="s">
        <v>4</v>
      </c>
      <c r="F3983" s="27">
        <v>8.8991526017602726E-2</v>
      </c>
    </row>
    <row r="3984" spans="2:6" x14ac:dyDescent="0.25">
      <c r="B3984" s="6" t="s">
        <v>33</v>
      </c>
      <c r="C3984" s="6">
        <v>1991</v>
      </c>
      <c r="D3984" s="6" t="s">
        <v>10</v>
      </c>
      <c r="E3984" s="6" t="s">
        <v>4</v>
      </c>
      <c r="F3984" s="27">
        <v>3.5023047884072109E-2</v>
      </c>
    </row>
    <row r="3985" spans="2:6" x14ac:dyDescent="0.25">
      <c r="B3985" s="6" t="s">
        <v>33</v>
      </c>
      <c r="C3985" s="6">
        <v>1991</v>
      </c>
      <c r="D3985" s="6" t="s">
        <v>11</v>
      </c>
      <c r="E3985" s="6" t="s">
        <v>4</v>
      </c>
      <c r="F3985" s="27">
        <v>4.7382298518912E-2</v>
      </c>
    </row>
    <row r="3986" spans="2:6" x14ac:dyDescent="0.25">
      <c r="B3986" s="6" t="s">
        <v>33</v>
      </c>
      <c r="C3986" s="6">
        <v>1991</v>
      </c>
      <c r="D3986" s="6" t="s">
        <v>12</v>
      </c>
      <c r="E3986" s="6" t="s">
        <v>4</v>
      </c>
      <c r="F3986" s="27">
        <v>5.4585263797570192E-3</v>
      </c>
    </row>
    <row r="3987" spans="2:6" x14ac:dyDescent="0.25">
      <c r="B3987" s="6" t="s">
        <v>33</v>
      </c>
      <c r="C3987" s="6">
        <v>1991</v>
      </c>
      <c r="D3987" s="6" t="s">
        <v>13</v>
      </c>
      <c r="E3987" s="6" t="s">
        <v>4</v>
      </c>
      <c r="F3987" s="27">
        <v>1.1648315554606929E-2</v>
      </c>
    </row>
    <row r="3988" spans="2:6" x14ac:dyDescent="0.25">
      <c r="B3988" s="6" t="s">
        <v>33</v>
      </c>
      <c r="C3988" s="6">
        <v>1991</v>
      </c>
      <c r="D3988" s="6" t="s">
        <v>14</v>
      </c>
      <c r="E3988" s="6" t="s">
        <v>4</v>
      </c>
      <c r="F3988" s="27">
        <v>2.5179084493216694E-2</v>
      </c>
    </row>
    <row r="3989" spans="2:6" x14ac:dyDescent="0.25">
      <c r="B3989" s="6" t="s">
        <v>33</v>
      </c>
      <c r="C3989" s="6">
        <v>1991</v>
      </c>
      <c r="D3989" s="6" t="s">
        <v>15</v>
      </c>
      <c r="E3989" s="6" t="s">
        <v>4</v>
      </c>
      <c r="F3989" s="27">
        <v>6.178555437690472E-3</v>
      </c>
    </row>
    <row r="3990" spans="2:6" x14ac:dyDescent="0.25">
      <c r="B3990" s="6" t="s">
        <v>33</v>
      </c>
      <c r="C3990" s="6">
        <v>1991</v>
      </c>
      <c r="D3990" s="6" t="s">
        <v>16</v>
      </c>
      <c r="E3990" s="6" t="s">
        <v>4</v>
      </c>
      <c r="F3990" s="27">
        <v>9.23739507823228E-2</v>
      </c>
    </row>
    <row r="3991" spans="2:6" x14ac:dyDescent="0.25">
      <c r="B3991" s="6" t="s">
        <v>33</v>
      </c>
      <c r="C3991" s="6">
        <v>1991</v>
      </c>
      <c r="D3991" s="6" t="s">
        <v>17</v>
      </c>
      <c r="E3991" s="6" t="s">
        <v>4</v>
      </c>
      <c r="F3991" s="27">
        <v>0.10685049340178424</v>
      </c>
    </row>
    <row r="3992" spans="2:6" x14ac:dyDescent="0.25">
      <c r="B3992" s="6" t="s">
        <v>33</v>
      </c>
      <c r="C3992" s="6">
        <v>1991</v>
      </c>
      <c r="D3992" s="6" t="s">
        <v>18</v>
      </c>
      <c r="E3992" s="6" t="s">
        <v>4</v>
      </c>
      <c r="F3992" s="27">
        <v>5.2396289871074142E-2</v>
      </c>
    </row>
    <row r="3993" spans="2:6" x14ac:dyDescent="0.25">
      <c r="B3993" s="6" t="s">
        <v>33</v>
      </c>
      <c r="C3993" s="6">
        <v>1991</v>
      </c>
      <c r="D3993" s="6" t="s">
        <v>19</v>
      </c>
      <c r="E3993" s="6" t="s">
        <v>4</v>
      </c>
      <c r="F3993" s="27">
        <v>9.4278336700779786E-2</v>
      </c>
    </row>
    <row r="3994" spans="2:6" x14ac:dyDescent="0.25">
      <c r="B3994" s="6" t="s">
        <v>33</v>
      </c>
      <c r="C3994" s="6">
        <v>1991</v>
      </c>
      <c r="D3994" s="6" t="s">
        <v>20</v>
      </c>
      <c r="E3994" s="6" t="s">
        <v>4</v>
      </c>
      <c r="F3994" s="27">
        <v>2.4941571193274309E-2</v>
      </c>
    </row>
    <row r="3995" spans="2:6" x14ac:dyDescent="0.25">
      <c r="B3995" s="6" t="s">
        <v>33</v>
      </c>
      <c r="C3995" s="6">
        <v>1991</v>
      </c>
      <c r="D3995" s="6" t="s">
        <v>21</v>
      </c>
      <c r="E3995" s="6" t="s">
        <v>4</v>
      </c>
      <c r="F3995" s="27">
        <v>3.8365887098801787E-3</v>
      </c>
    </row>
    <row r="3996" spans="2:6" x14ac:dyDescent="0.25">
      <c r="B3996" s="6" t="s">
        <v>33</v>
      </c>
      <c r="C3996" s="6">
        <v>1991</v>
      </c>
      <c r="D3996" s="6" t="s">
        <v>22</v>
      </c>
      <c r="E3996" s="6" t="s">
        <v>4</v>
      </c>
      <c r="F3996" s="27">
        <v>1.0918122639243509E-2</v>
      </c>
    </row>
    <row r="3997" spans="2:6" x14ac:dyDescent="0.25">
      <c r="B3997" s="6" t="s">
        <v>33</v>
      </c>
      <c r="C3997" s="6">
        <v>1991</v>
      </c>
      <c r="D3997" s="6" t="s">
        <v>23</v>
      </c>
      <c r="E3997" s="6" t="s">
        <v>4</v>
      </c>
      <c r="F3997" s="27">
        <v>6.0127240796225894E-4</v>
      </c>
    </row>
    <row r="3998" spans="2:6" x14ac:dyDescent="0.25">
      <c r="B3998" s="6" t="s">
        <v>33</v>
      </c>
      <c r="C3998" s="6">
        <v>1991</v>
      </c>
      <c r="D3998" s="6" t="s">
        <v>24</v>
      </c>
      <c r="E3998" s="6" t="s">
        <v>4</v>
      </c>
      <c r="F3998" s="27">
        <v>3.6315462597272127E-2</v>
      </c>
    </row>
    <row r="3999" spans="2:6" x14ac:dyDescent="0.25">
      <c r="B3999" s="6" t="s">
        <v>33</v>
      </c>
      <c r="C3999" s="6">
        <v>1991</v>
      </c>
      <c r="D3999" s="6" t="s">
        <v>25</v>
      </c>
      <c r="E3999" s="6" t="s">
        <v>4</v>
      </c>
      <c r="F3999" s="27">
        <v>9.6510105816454639E-2</v>
      </c>
    </row>
    <row r="4000" spans="2:6" x14ac:dyDescent="0.25">
      <c r="B4000" s="6" t="s">
        <v>33</v>
      </c>
      <c r="C4000" s="6">
        <v>1991</v>
      </c>
      <c r="D4000" s="6" t="s">
        <v>26</v>
      </c>
      <c r="E4000" s="6" t="s">
        <v>4</v>
      </c>
      <c r="F4000" s="27">
        <v>3.9282239087093024E-2</v>
      </c>
    </row>
    <row r="4001" spans="2:6" x14ac:dyDescent="0.25">
      <c r="B4001" s="6" t="s">
        <v>33</v>
      </c>
      <c r="C4001" s="6">
        <v>1991</v>
      </c>
      <c r="D4001" s="6" t="s">
        <v>27</v>
      </c>
      <c r="E4001" s="6" t="s">
        <v>4</v>
      </c>
      <c r="F4001" s="27">
        <v>3.8997116139189212E-4</v>
      </c>
    </row>
    <row r="4002" spans="2:6" x14ac:dyDescent="0.25">
      <c r="B4002" s="6" t="s">
        <v>33</v>
      </c>
      <c r="C4002" s="6">
        <v>1991</v>
      </c>
      <c r="D4002" s="6" t="s">
        <v>28</v>
      </c>
      <c r="E4002" s="6" t="s">
        <v>4</v>
      </c>
      <c r="F4002" s="27">
        <v>1.5701554909704825E-2</v>
      </c>
    </row>
    <row r="4003" spans="2:6" x14ac:dyDescent="0.25">
      <c r="B4003" s="6" t="s">
        <v>33</v>
      </c>
      <c r="C4003" s="6">
        <v>1991</v>
      </c>
      <c r="D4003" s="6" t="s">
        <v>29</v>
      </c>
      <c r="E4003" s="6" t="s">
        <v>4</v>
      </c>
      <c r="F4003" s="27">
        <v>4.4196731624414438E-3</v>
      </c>
    </row>
    <row r="4004" spans="2:6" x14ac:dyDescent="0.25">
      <c r="B4004" s="6" t="s">
        <v>33</v>
      </c>
      <c r="C4004" s="6">
        <v>1991</v>
      </c>
      <c r="D4004" s="6" t="s">
        <v>30</v>
      </c>
      <c r="E4004" s="6" t="s">
        <v>4</v>
      </c>
      <c r="F4004" s="27">
        <v>2.9100728641589754E-4</v>
      </c>
    </row>
    <row r="4005" spans="2:6" x14ac:dyDescent="0.25">
      <c r="B4005" s="6" t="s">
        <v>33</v>
      </c>
      <c r="C4005" s="6">
        <v>1991</v>
      </c>
      <c r="D4005" s="6" t="s">
        <v>31</v>
      </c>
      <c r="E4005" s="6" t="s">
        <v>4</v>
      </c>
      <c r="F4005" s="27">
        <v>4.2265598712720714E-3</v>
      </c>
    </row>
    <row r="4006" spans="2:6" x14ac:dyDescent="0.25">
      <c r="B4006" s="6" t="s">
        <v>33</v>
      </c>
      <c r="C4006" s="6">
        <v>1991</v>
      </c>
      <c r="D4006" s="6" t="s">
        <v>32</v>
      </c>
      <c r="E4006" s="6" t="s">
        <v>4</v>
      </c>
      <c r="F4006" s="27">
        <v>1.375330392233957E-3</v>
      </c>
    </row>
    <row r="4007" spans="2:6" x14ac:dyDescent="0.25">
      <c r="B4007" s="6" t="s">
        <v>33</v>
      </c>
      <c r="C4007" s="6">
        <v>1990</v>
      </c>
      <c r="D4007" s="6" t="s">
        <v>7</v>
      </c>
      <c r="E4007" s="6" t="s">
        <v>3</v>
      </c>
      <c r="F4007" s="27">
        <v>8.7781141805290688E-2</v>
      </c>
    </row>
    <row r="4008" spans="2:6" x14ac:dyDescent="0.25">
      <c r="B4008" s="6" t="s">
        <v>33</v>
      </c>
      <c r="C4008" s="6">
        <v>1990</v>
      </c>
      <c r="D4008" s="6" t="s">
        <v>8</v>
      </c>
      <c r="E4008" s="6" t="s">
        <v>3</v>
      </c>
      <c r="F4008" s="27">
        <v>5.4000274795681612E-2</v>
      </c>
    </row>
    <row r="4009" spans="2:6" x14ac:dyDescent="0.25">
      <c r="B4009" s="6" t="s">
        <v>33</v>
      </c>
      <c r="C4009" s="6">
        <v>1990</v>
      </c>
      <c r="D4009" s="6" t="s">
        <v>9</v>
      </c>
      <c r="E4009" s="6" t="s">
        <v>3</v>
      </c>
      <c r="F4009" s="27">
        <v>8.7148234730081459E-2</v>
      </c>
    </row>
    <row r="4010" spans="2:6" x14ac:dyDescent="0.25">
      <c r="B4010" s="6" t="s">
        <v>33</v>
      </c>
      <c r="C4010" s="6">
        <v>1990</v>
      </c>
      <c r="D4010" s="6" t="s">
        <v>10</v>
      </c>
      <c r="E4010" s="6" t="s">
        <v>3</v>
      </c>
      <c r="F4010" s="27">
        <v>8.3124719235795161E-2</v>
      </c>
    </row>
    <row r="4011" spans="2:6" x14ac:dyDescent="0.25">
      <c r="B4011" s="6" t="s">
        <v>33</v>
      </c>
      <c r="C4011" s="6">
        <v>1990</v>
      </c>
      <c r="D4011" s="6" t="s">
        <v>11</v>
      </c>
      <c r="E4011" s="6" t="s">
        <v>3</v>
      </c>
      <c r="F4011" s="27">
        <v>3.4639847127849177E-2</v>
      </c>
    </row>
    <row r="4012" spans="2:6" x14ac:dyDescent="0.25">
      <c r="B4012" s="6" t="s">
        <v>33</v>
      </c>
      <c r="C4012" s="6">
        <v>1990</v>
      </c>
      <c r="D4012" s="6" t="s">
        <v>12</v>
      </c>
      <c r="E4012" s="6" t="s">
        <v>3</v>
      </c>
      <c r="F4012" s="27">
        <v>8.9055238804268497E-3</v>
      </c>
    </row>
    <row r="4013" spans="2:6" x14ac:dyDescent="0.25">
      <c r="B4013" s="6" t="s">
        <v>33</v>
      </c>
      <c r="C4013" s="6">
        <v>1990</v>
      </c>
      <c r="D4013" s="6" t="s">
        <v>13</v>
      </c>
      <c r="E4013" s="6" t="s">
        <v>3</v>
      </c>
      <c r="F4013" s="27">
        <v>2.1806791351146979E-2</v>
      </c>
    </row>
    <row r="4014" spans="2:6" x14ac:dyDescent="0.25">
      <c r="B4014" s="6" t="s">
        <v>33</v>
      </c>
      <c r="C4014" s="6">
        <v>1990</v>
      </c>
      <c r="D4014" s="6" t="s">
        <v>14</v>
      </c>
      <c r="E4014" s="6" t="s">
        <v>3</v>
      </c>
      <c r="F4014" s="27">
        <v>8.0421587247141678E-3</v>
      </c>
    </row>
    <row r="4015" spans="2:6" x14ac:dyDescent="0.25">
      <c r="B4015" s="6" t="s">
        <v>33</v>
      </c>
      <c r="C4015" s="6">
        <v>1990</v>
      </c>
      <c r="D4015" s="6" t="s">
        <v>15</v>
      </c>
      <c r="E4015" s="6" t="s">
        <v>3</v>
      </c>
      <c r="F4015" s="27">
        <v>8.1454507185127513E-3</v>
      </c>
    </row>
    <row r="4016" spans="2:6" x14ac:dyDescent="0.25">
      <c r="B4016" s="6" t="s">
        <v>33</v>
      </c>
      <c r="C4016" s="6">
        <v>1990</v>
      </c>
      <c r="D4016" s="6" t="s">
        <v>16</v>
      </c>
      <c r="E4016" s="6" t="s">
        <v>3</v>
      </c>
      <c r="F4016" s="27">
        <v>0.18500473096820652</v>
      </c>
    </row>
    <row r="4017" spans="2:6" x14ac:dyDescent="0.25">
      <c r="B4017" s="6" t="s">
        <v>33</v>
      </c>
      <c r="C4017" s="6">
        <v>1990</v>
      </c>
      <c r="D4017" s="6" t="s">
        <v>17</v>
      </c>
      <c r="E4017" s="6" t="s">
        <v>3</v>
      </c>
      <c r="F4017" s="27">
        <v>4.1765533020793846E-2</v>
      </c>
    </row>
    <row r="4018" spans="2:6" x14ac:dyDescent="0.25">
      <c r="B4018" s="6" t="s">
        <v>33</v>
      </c>
      <c r="C4018" s="6">
        <v>1990</v>
      </c>
      <c r="D4018" s="6" t="s">
        <v>18</v>
      </c>
      <c r="E4018" s="6" t="s">
        <v>3</v>
      </c>
      <c r="F4018" s="27">
        <v>2.1078387904312636E-2</v>
      </c>
    </row>
    <row r="4019" spans="2:6" x14ac:dyDescent="0.25">
      <c r="B4019" s="6" t="s">
        <v>33</v>
      </c>
      <c r="C4019" s="6">
        <v>1990</v>
      </c>
      <c r="D4019" s="6" t="s">
        <v>19</v>
      </c>
      <c r="E4019" s="6" t="s">
        <v>3</v>
      </c>
      <c r="F4019" s="27">
        <v>8.9680837483690101E-2</v>
      </c>
    </row>
    <row r="4020" spans="2:6" x14ac:dyDescent="0.25">
      <c r="B4020" s="6" t="s">
        <v>33</v>
      </c>
      <c r="C4020" s="6">
        <v>1990</v>
      </c>
      <c r="D4020" s="6" t="s">
        <v>20</v>
      </c>
      <c r="E4020" s="6" t="s">
        <v>3</v>
      </c>
      <c r="F4020" s="27">
        <v>2.8562185190851446E-2</v>
      </c>
    </row>
    <row r="4021" spans="2:6" x14ac:dyDescent="0.25">
      <c r="B4021" s="6" t="s">
        <v>33</v>
      </c>
      <c r="C4021" s="6">
        <v>1990</v>
      </c>
      <c r="D4021" s="6" t="s">
        <v>21</v>
      </c>
      <c r="E4021" s="6" t="s">
        <v>3</v>
      </c>
      <c r="F4021" s="27">
        <v>4.3489827200289995E-3</v>
      </c>
    </row>
    <row r="4022" spans="2:6" x14ac:dyDescent="0.25">
      <c r="B4022" s="6" t="s">
        <v>33</v>
      </c>
      <c r="C4022" s="6">
        <v>1990</v>
      </c>
      <c r="D4022" s="6" t="s">
        <v>22</v>
      </c>
      <c r="E4022" s="6" t="s">
        <v>3</v>
      </c>
      <c r="F4022" s="27">
        <v>2.0726610453734445E-2</v>
      </c>
    </row>
    <row r="4023" spans="2:6" x14ac:dyDescent="0.25">
      <c r="B4023" s="6" t="s">
        <v>33</v>
      </c>
      <c r="C4023" s="6">
        <v>1990</v>
      </c>
      <c r="D4023" s="6" t="s">
        <v>23</v>
      </c>
      <c r="E4023" s="6" t="s">
        <v>3</v>
      </c>
      <c r="F4023" s="27">
        <v>1.8426901912558455E-3</v>
      </c>
    </row>
    <row r="4024" spans="2:6" x14ac:dyDescent="0.25">
      <c r="B4024" s="6" t="s">
        <v>33</v>
      </c>
      <c r="C4024" s="6">
        <v>1990</v>
      </c>
      <c r="D4024" s="6" t="s">
        <v>24</v>
      </c>
      <c r="E4024" s="6" t="s">
        <v>3</v>
      </c>
      <c r="F4024" s="27">
        <v>6.4490258882867857E-2</v>
      </c>
    </row>
    <row r="4025" spans="2:6" x14ac:dyDescent="0.25">
      <c r="B4025" s="6" t="s">
        <v>33</v>
      </c>
      <c r="C4025" s="6">
        <v>1990</v>
      </c>
      <c r="D4025" s="6" t="s">
        <v>25</v>
      </c>
      <c r="E4025" s="6" t="s">
        <v>3</v>
      </c>
      <c r="F4025" s="27">
        <v>5.2220924034585281E-2</v>
      </c>
    </row>
    <row r="4026" spans="2:6" x14ac:dyDescent="0.25">
      <c r="B4026" s="6" t="s">
        <v>33</v>
      </c>
      <c r="C4026" s="6">
        <v>1990</v>
      </c>
      <c r="D4026" s="6" t="s">
        <v>26</v>
      </c>
      <c r="E4026" s="6" t="s">
        <v>3</v>
      </c>
      <c r="F4026" s="27">
        <v>5.6320446845062981E-2</v>
      </c>
    </row>
    <row r="4027" spans="2:6" x14ac:dyDescent="0.25">
      <c r="B4027" s="6" t="s">
        <v>33</v>
      </c>
      <c r="C4027" s="6">
        <v>1990</v>
      </c>
      <c r="D4027" s="6" t="s">
        <v>27</v>
      </c>
      <c r="E4027" s="6" t="s">
        <v>3</v>
      </c>
      <c r="F4027" s="27">
        <v>5.7200377697894306E-4</v>
      </c>
    </row>
    <row r="4028" spans="2:6" x14ac:dyDescent="0.25">
      <c r="B4028" s="6" t="s">
        <v>33</v>
      </c>
      <c r="C4028" s="6">
        <v>1990</v>
      </c>
      <c r="D4028" s="6" t="s">
        <v>28</v>
      </c>
      <c r="E4028" s="6" t="s">
        <v>3</v>
      </c>
      <c r="F4028" s="27">
        <v>6.1926473640565296E-3</v>
      </c>
    </row>
    <row r="4029" spans="2:6" x14ac:dyDescent="0.25">
      <c r="B4029" s="6" t="s">
        <v>33</v>
      </c>
      <c r="C4029" s="6">
        <v>1990</v>
      </c>
      <c r="D4029" s="6" t="s">
        <v>29</v>
      </c>
      <c r="E4029" s="6" t="s">
        <v>3</v>
      </c>
      <c r="F4029" s="27">
        <v>1.9147996963605165E-2</v>
      </c>
    </row>
    <row r="4030" spans="2:6" x14ac:dyDescent="0.25">
      <c r="B4030" s="6" t="s">
        <v>33</v>
      </c>
      <c r="C4030" s="6">
        <v>1990</v>
      </c>
      <c r="D4030" s="6" t="s">
        <v>30</v>
      </c>
      <c r="E4030" s="6" t="s">
        <v>3</v>
      </c>
      <c r="F4030" s="27">
        <v>8.9795822910748897E-4</v>
      </c>
    </row>
    <row r="4031" spans="2:6" x14ac:dyDescent="0.25">
      <c r="B4031" s="6" t="s">
        <v>33</v>
      </c>
      <c r="C4031" s="6">
        <v>1990</v>
      </c>
      <c r="D4031" s="6" t="s">
        <v>31</v>
      </c>
      <c r="E4031" s="6" t="s">
        <v>3</v>
      </c>
      <c r="F4031" s="27">
        <v>8.1561696990012833E-4</v>
      </c>
    </row>
    <row r="4032" spans="2:6" x14ac:dyDescent="0.25">
      <c r="B4032" s="6" t="s">
        <v>33</v>
      </c>
      <c r="C4032" s="6">
        <v>1990</v>
      </c>
      <c r="D4032" s="6" t="s">
        <v>32</v>
      </c>
      <c r="E4032" s="6" t="s">
        <v>3</v>
      </c>
      <c r="F4032" s="27">
        <v>1.2738046631462937E-2</v>
      </c>
    </row>
    <row r="4033" spans="2:6" x14ac:dyDescent="0.25">
      <c r="B4033" s="6" t="s">
        <v>33</v>
      </c>
      <c r="C4033" s="6">
        <v>1990</v>
      </c>
      <c r="D4033" s="6" t="s">
        <v>7</v>
      </c>
      <c r="E4033" s="6" t="s">
        <v>4</v>
      </c>
      <c r="F4033" s="27">
        <v>0.16856927507347227</v>
      </c>
    </row>
    <row r="4034" spans="2:6" x14ac:dyDescent="0.25">
      <c r="B4034" s="6" t="s">
        <v>33</v>
      </c>
      <c r="C4034" s="6">
        <v>1990</v>
      </c>
      <c r="D4034" s="6" t="s">
        <v>8</v>
      </c>
      <c r="E4034" s="6" t="s">
        <v>4</v>
      </c>
      <c r="F4034" s="27">
        <v>5.8068966827686384E-2</v>
      </c>
    </row>
    <row r="4035" spans="2:6" x14ac:dyDescent="0.25">
      <c r="B4035" s="6" t="s">
        <v>33</v>
      </c>
      <c r="C4035" s="6">
        <v>1990</v>
      </c>
      <c r="D4035" s="6" t="s">
        <v>9</v>
      </c>
      <c r="E4035" s="6" t="s">
        <v>4</v>
      </c>
      <c r="F4035" s="27">
        <v>9.0496001249873323E-2</v>
      </c>
    </row>
    <row r="4036" spans="2:6" x14ac:dyDescent="0.25">
      <c r="B4036" s="6" t="s">
        <v>33</v>
      </c>
      <c r="C4036" s="6">
        <v>1990</v>
      </c>
      <c r="D4036" s="6" t="s">
        <v>10</v>
      </c>
      <c r="E4036" s="6" t="s">
        <v>4</v>
      </c>
      <c r="F4036" s="27">
        <v>3.4413214032361583E-2</v>
      </c>
    </row>
    <row r="4037" spans="2:6" x14ac:dyDescent="0.25">
      <c r="B4037" s="6" t="s">
        <v>33</v>
      </c>
      <c r="C4037" s="6">
        <v>1990</v>
      </c>
      <c r="D4037" s="6" t="s">
        <v>11</v>
      </c>
      <c r="E4037" s="6" t="s">
        <v>4</v>
      </c>
      <c r="F4037" s="27">
        <v>4.7156327061446478E-2</v>
      </c>
    </row>
    <row r="4038" spans="2:6" x14ac:dyDescent="0.25">
      <c r="B4038" s="6" t="s">
        <v>33</v>
      </c>
      <c r="C4038" s="6">
        <v>1990</v>
      </c>
      <c r="D4038" s="6" t="s">
        <v>12</v>
      </c>
      <c r="E4038" s="6" t="s">
        <v>4</v>
      </c>
      <c r="F4038" s="27">
        <v>5.2195934533662133E-3</v>
      </c>
    </row>
    <row r="4039" spans="2:6" x14ac:dyDescent="0.25">
      <c r="B4039" s="6" t="s">
        <v>33</v>
      </c>
      <c r="C4039" s="6">
        <v>1990</v>
      </c>
      <c r="D4039" s="6" t="s">
        <v>13</v>
      </c>
      <c r="E4039" s="6" t="s">
        <v>4</v>
      </c>
      <c r="F4039" s="27">
        <v>1.1186049555788264E-2</v>
      </c>
    </row>
    <row r="4040" spans="2:6" x14ac:dyDescent="0.25">
      <c r="B4040" s="6" t="s">
        <v>33</v>
      </c>
      <c r="C4040" s="6">
        <v>1990</v>
      </c>
      <c r="D4040" s="6" t="s">
        <v>14</v>
      </c>
      <c r="E4040" s="6" t="s">
        <v>4</v>
      </c>
      <c r="F4040" s="27">
        <v>2.421471219133196E-2</v>
      </c>
    </row>
    <row r="4041" spans="2:6" x14ac:dyDescent="0.25">
      <c r="B4041" s="6" t="s">
        <v>33</v>
      </c>
      <c r="C4041" s="6">
        <v>1990</v>
      </c>
      <c r="D4041" s="6" t="s">
        <v>15</v>
      </c>
      <c r="E4041" s="6" t="s">
        <v>4</v>
      </c>
      <c r="F4041" s="27">
        <v>5.0089940208762626E-3</v>
      </c>
    </row>
    <row r="4042" spans="2:6" x14ac:dyDescent="0.25">
      <c r="B4042" s="6" t="s">
        <v>33</v>
      </c>
      <c r="C4042" s="6">
        <v>1990</v>
      </c>
      <c r="D4042" s="6" t="s">
        <v>16</v>
      </c>
      <c r="E4042" s="6" t="s">
        <v>4</v>
      </c>
      <c r="F4042" s="27">
        <v>6.9291963652332533E-2</v>
      </c>
    </row>
    <row r="4043" spans="2:6" x14ac:dyDescent="0.25">
      <c r="B4043" s="6" t="s">
        <v>33</v>
      </c>
      <c r="C4043" s="6">
        <v>1990</v>
      </c>
      <c r="D4043" s="6" t="s">
        <v>17</v>
      </c>
      <c r="E4043" s="6" t="s">
        <v>4</v>
      </c>
      <c r="F4043" s="27">
        <v>0.10645827703273317</v>
      </c>
    </row>
    <row r="4044" spans="2:6" x14ac:dyDescent="0.25">
      <c r="B4044" s="6" t="s">
        <v>33</v>
      </c>
      <c r="C4044" s="6">
        <v>1990</v>
      </c>
      <c r="D4044" s="6" t="s">
        <v>18</v>
      </c>
      <c r="E4044" s="6" t="s">
        <v>4</v>
      </c>
      <c r="F4044" s="27">
        <v>5.5994113772252815E-2</v>
      </c>
    </row>
    <row r="4045" spans="2:6" x14ac:dyDescent="0.25">
      <c r="B4045" s="6" t="s">
        <v>33</v>
      </c>
      <c r="C4045" s="6">
        <v>1990</v>
      </c>
      <c r="D4045" s="6" t="s">
        <v>19</v>
      </c>
      <c r="E4045" s="6" t="s">
        <v>4</v>
      </c>
      <c r="F4045" s="27">
        <v>8.9432975543019294E-2</v>
      </c>
    </row>
    <row r="4046" spans="2:6" x14ac:dyDescent="0.25">
      <c r="B4046" s="6" t="s">
        <v>33</v>
      </c>
      <c r="C4046" s="6">
        <v>1990</v>
      </c>
      <c r="D4046" s="6" t="s">
        <v>20</v>
      </c>
      <c r="E4046" s="6" t="s">
        <v>4</v>
      </c>
      <c r="F4046" s="27">
        <v>2.5539535688950444E-2</v>
      </c>
    </row>
    <row r="4047" spans="2:6" x14ac:dyDescent="0.25">
      <c r="B4047" s="6" t="s">
        <v>33</v>
      </c>
      <c r="C4047" s="6">
        <v>1990</v>
      </c>
      <c r="D4047" s="6" t="s">
        <v>21</v>
      </c>
      <c r="E4047" s="6" t="s">
        <v>4</v>
      </c>
      <c r="F4047" s="27">
        <v>3.2371085700773571E-3</v>
      </c>
    </row>
    <row r="4048" spans="2:6" x14ac:dyDescent="0.25">
      <c r="B4048" s="6" t="s">
        <v>33</v>
      </c>
      <c r="C4048" s="6">
        <v>1990</v>
      </c>
      <c r="D4048" s="6" t="s">
        <v>22</v>
      </c>
      <c r="E4048" s="6" t="s">
        <v>4</v>
      </c>
      <c r="F4048" s="27">
        <v>1.0835578319764888E-2</v>
      </c>
    </row>
    <row r="4049" spans="2:6" x14ac:dyDescent="0.25">
      <c r="B4049" s="6" t="s">
        <v>33</v>
      </c>
      <c r="C4049" s="6">
        <v>1990</v>
      </c>
      <c r="D4049" s="6" t="s">
        <v>23</v>
      </c>
      <c r="E4049" s="6" t="s">
        <v>4</v>
      </c>
      <c r="F4049" s="27">
        <v>5.5895939600716146E-4</v>
      </c>
    </row>
    <row r="4050" spans="2:6" x14ac:dyDescent="0.25">
      <c r="B4050" s="6" t="s">
        <v>33</v>
      </c>
      <c r="C4050" s="6">
        <v>1990</v>
      </c>
      <c r="D4050" s="6" t="s">
        <v>24</v>
      </c>
      <c r="E4050" s="6" t="s">
        <v>4</v>
      </c>
      <c r="F4050" s="27">
        <v>3.6046811134006686E-2</v>
      </c>
    </row>
    <row r="4051" spans="2:6" x14ac:dyDescent="0.25">
      <c r="B4051" s="6" t="s">
        <v>33</v>
      </c>
      <c r="C4051" s="6">
        <v>1990</v>
      </c>
      <c r="D4051" s="6" t="s">
        <v>25</v>
      </c>
      <c r="E4051" s="6" t="s">
        <v>4</v>
      </c>
      <c r="F4051" s="27">
        <v>9.3436476032834503E-2</v>
      </c>
    </row>
    <row r="4052" spans="2:6" x14ac:dyDescent="0.25">
      <c r="B4052" s="6" t="s">
        <v>33</v>
      </c>
      <c r="C4052" s="6">
        <v>1990</v>
      </c>
      <c r="D4052" s="6" t="s">
        <v>26</v>
      </c>
      <c r="E4052" s="6" t="s">
        <v>4</v>
      </c>
      <c r="F4052" s="27">
        <v>3.9252778434618114E-2</v>
      </c>
    </row>
    <row r="4053" spans="2:6" x14ac:dyDescent="0.25">
      <c r="B4053" s="6" t="s">
        <v>33</v>
      </c>
      <c r="C4053" s="6">
        <v>1990</v>
      </c>
      <c r="D4053" s="6" t="s">
        <v>27</v>
      </c>
      <c r="E4053" s="6" t="s">
        <v>4</v>
      </c>
      <c r="F4053" s="27">
        <v>2.5546397324595479E-4</v>
      </c>
    </row>
    <row r="4054" spans="2:6" x14ac:dyDescent="0.25">
      <c r="B4054" s="6" t="s">
        <v>33</v>
      </c>
      <c r="C4054" s="6">
        <v>1990</v>
      </c>
      <c r="D4054" s="6" t="s">
        <v>28</v>
      </c>
      <c r="E4054" s="6" t="s">
        <v>4</v>
      </c>
      <c r="F4054" s="27">
        <v>1.4782074451913657E-2</v>
      </c>
    </row>
    <row r="4055" spans="2:6" x14ac:dyDescent="0.25">
      <c r="B4055" s="6" t="s">
        <v>33</v>
      </c>
      <c r="C4055" s="6">
        <v>1990</v>
      </c>
      <c r="D4055" s="6" t="s">
        <v>29</v>
      </c>
      <c r="E4055" s="6" t="s">
        <v>4</v>
      </c>
      <c r="F4055" s="27">
        <v>4.8221464040806676E-3</v>
      </c>
    </row>
    <row r="4056" spans="2:6" x14ac:dyDescent="0.25">
      <c r="B4056" s="6" t="s">
        <v>33</v>
      </c>
      <c r="C4056" s="6">
        <v>1990</v>
      </c>
      <c r="D4056" s="6" t="s">
        <v>30</v>
      </c>
      <c r="E4056" s="6" t="s">
        <v>4</v>
      </c>
      <c r="F4056" s="27">
        <v>2.5810306387866097E-4</v>
      </c>
    </row>
    <row r="4057" spans="2:6" x14ac:dyDescent="0.25">
      <c r="B4057" s="6" t="s">
        <v>33</v>
      </c>
      <c r="C4057" s="6">
        <v>1990</v>
      </c>
      <c r="D4057" s="6" t="s">
        <v>31</v>
      </c>
      <c r="E4057" s="6" t="s">
        <v>4</v>
      </c>
      <c r="F4057" s="27">
        <v>4.2257119210890792E-3</v>
      </c>
    </row>
    <row r="4058" spans="2:6" x14ac:dyDescent="0.25">
      <c r="B4058" s="6" t="s">
        <v>33</v>
      </c>
      <c r="C4058" s="6">
        <v>1990</v>
      </c>
      <c r="D4058" s="6" t="s">
        <v>32</v>
      </c>
      <c r="E4058" s="6" t="s">
        <v>4</v>
      </c>
      <c r="F4058" s="27">
        <v>1.2387891429922642E-3</v>
      </c>
    </row>
    <row r="4059" spans="2:6" x14ac:dyDescent="0.25">
      <c r="B4059" s="6" t="s">
        <v>33</v>
      </c>
      <c r="C4059" s="6">
        <v>1989</v>
      </c>
      <c r="D4059" s="6" t="s">
        <v>7</v>
      </c>
      <c r="E4059" s="6" t="s">
        <v>3</v>
      </c>
      <c r="F4059" s="27">
        <v>8.8726564718776629E-2</v>
      </c>
    </row>
    <row r="4060" spans="2:6" x14ac:dyDescent="0.25">
      <c r="B4060" s="6" t="s">
        <v>33</v>
      </c>
      <c r="C4060" s="6">
        <v>1989</v>
      </c>
      <c r="D4060" s="6" t="s">
        <v>8</v>
      </c>
      <c r="E4060" s="6" t="s">
        <v>3</v>
      </c>
      <c r="F4060" s="27">
        <v>5.74381892582711E-2</v>
      </c>
    </row>
    <row r="4061" spans="2:6" x14ac:dyDescent="0.25">
      <c r="B4061" s="6" t="s">
        <v>33</v>
      </c>
      <c r="C4061" s="6">
        <v>1989</v>
      </c>
      <c r="D4061" s="6" t="s">
        <v>9</v>
      </c>
      <c r="E4061" s="6" t="s">
        <v>3</v>
      </c>
      <c r="F4061" s="27">
        <v>8.5649027788333457E-2</v>
      </c>
    </row>
    <row r="4062" spans="2:6" x14ac:dyDescent="0.25">
      <c r="B4062" s="6" t="s">
        <v>33</v>
      </c>
      <c r="C4062" s="6">
        <v>1989</v>
      </c>
      <c r="D4062" s="6" t="s">
        <v>10</v>
      </c>
      <c r="E4062" s="6" t="s">
        <v>3</v>
      </c>
      <c r="F4062" s="27">
        <v>8.3391000692008305E-2</v>
      </c>
    </row>
    <row r="4063" spans="2:6" x14ac:dyDescent="0.25">
      <c r="B4063" s="6" t="s">
        <v>33</v>
      </c>
      <c r="C4063" s="6">
        <v>1989</v>
      </c>
      <c r="D4063" s="6" t="s">
        <v>11</v>
      </c>
      <c r="E4063" s="6" t="s">
        <v>3</v>
      </c>
      <c r="F4063" s="27">
        <v>3.2871894462733552E-2</v>
      </c>
    </row>
    <row r="4064" spans="2:6" x14ac:dyDescent="0.25">
      <c r="B4064" s="6" t="s">
        <v>33</v>
      </c>
      <c r="C4064" s="6">
        <v>1989</v>
      </c>
      <c r="D4064" s="6" t="s">
        <v>12</v>
      </c>
      <c r="E4064" s="6" t="s">
        <v>3</v>
      </c>
      <c r="F4064" s="27">
        <v>8.6531038372460473E-3</v>
      </c>
    </row>
    <row r="4065" spans="2:6" x14ac:dyDescent="0.25">
      <c r="B4065" s="6" t="s">
        <v>33</v>
      </c>
      <c r="C4065" s="6">
        <v>1989</v>
      </c>
      <c r="D4065" s="6" t="s">
        <v>13</v>
      </c>
      <c r="E4065" s="6" t="s">
        <v>3</v>
      </c>
      <c r="F4065" s="27">
        <v>2.1212254547054565E-2</v>
      </c>
    </row>
    <row r="4066" spans="2:6" x14ac:dyDescent="0.25">
      <c r="B4066" s="6" t="s">
        <v>33</v>
      </c>
      <c r="C4066" s="6">
        <v>1989</v>
      </c>
      <c r="D4066" s="6" t="s">
        <v>14</v>
      </c>
      <c r="E4066" s="6" t="s">
        <v>3</v>
      </c>
      <c r="F4066" s="27">
        <v>7.7940935291223494E-3</v>
      </c>
    </row>
    <row r="4067" spans="2:6" x14ac:dyDescent="0.25">
      <c r="B4067" s="6" t="s">
        <v>33</v>
      </c>
      <c r="C4067" s="6">
        <v>1989</v>
      </c>
      <c r="D4067" s="6" t="s">
        <v>15</v>
      </c>
      <c r="E4067" s="6" t="s">
        <v>3</v>
      </c>
      <c r="F4067" s="27">
        <v>7.3415880990571883E-3</v>
      </c>
    </row>
    <row r="4068" spans="2:6" x14ac:dyDescent="0.25">
      <c r="B4068" s="6" t="s">
        <v>33</v>
      </c>
      <c r="C4068" s="6">
        <v>1989</v>
      </c>
      <c r="D4068" s="6" t="s">
        <v>16</v>
      </c>
      <c r="E4068" s="6" t="s">
        <v>3</v>
      </c>
      <c r="F4068" s="27">
        <v>0.18606023272279268</v>
      </c>
    </row>
    <row r="4069" spans="2:6" x14ac:dyDescent="0.25">
      <c r="B4069" s="6" t="s">
        <v>33</v>
      </c>
      <c r="C4069" s="6">
        <v>1989</v>
      </c>
      <c r="D4069" s="6" t="s">
        <v>17</v>
      </c>
      <c r="E4069" s="6" t="s">
        <v>3</v>
      </c>
      <c r="F4069" s="27">
        <v>4.1673000076000909E-2</v>
      </c>
    </row>
    <row r="4070" spans="2:6" x14ac:dyDescent="0.25">
      <c r="B4070" s="6" t="s">
        <v>33</v>
      </c>
      <c r="C4070" s="6">
        <v>1989</v>
      </c>
      <c r="D4070" s="6" t="s">
        <v>18</v>
      </c>
      <c r="E4070" s="6" t="s">
        <v>3</v>
      </c>
      <c r="F4070" s="27">
        <v>2.1078252939035268E-2</v>
      </c>
    </row>
    <row r="4071" spans="2:6" x14ac:dyDescent="0.25">
      <c r="B4071" s="6" t="s">
        <v>33</v>
      </c>
      <c r="C4071" s="6">
        <v>1989</v>
      </c>
      <c r="D4071" s="6" t="s">
        <v>19</v>
      </c>
      <c r="E4071" s="6" t="s">
        <v>3</v>
      </c>
      <c r="F4071" s="27">
        <v>9.0471085653027833E-2</v>
      </c>
    </row>
    <row r="4072" spans="2:6" x14ac:dyDescent="0.25">
      <c r="B4072" s="6" t="s">
        <v>33</v>
      </c>
      <c r="C4072" s="6">
        <v>1989</v>
      </c>
      <c r="D4072" s="6" t="s">
        <v>20</v>
      </c>
      <c r="E4072" s="6" t="s">
        <v>3</v>
      </c>
      <c r="F4072" s="27">
        <v>2.908534902418829E-2</v>
      </c>
    </row>
    <row r="4073" spans="2:6" x14ac:dyDescent="0.25">
      <c r="B4073" s="6" t="s">
        <v>33</v>
      </c>
      <c r="C4073" s="6">
        <v>1989</v>
      </c>
      <c r="D4073" s="6" t="s">
        <v>21</v>
      </c>
      <c r="E4073" s="6" t="s">
        <v>3</v>
      </c>
      <c r="F4073" s="27">
        <v>3.9050468605623268E-3</v>
      </c>
    </row>
    <row r="4074" spans="2:6" x14ac:dyDescent="0.25">
      <c r="B4074" s="6" t="s">
        <v>33</v>
      </c>
      <c r="C4074" s="6">
        <v>1989</v>
      </c>
      <c r="D4074" s="6" t="s">
        <v>22</v>
      </c>
      <c r="E4074" s="6" t="s">
        <v>3</v>
      </c>
      <c r="F4074" s="27">
        <v>2.1385256623079475E-2</v>
      </c>
    </row>
    <row r="4075" spans="2:6" x14ac:dyDescent="0.25">
      <c r="B4075" s="6" t="s">
        <v>33</v>
      </c>
      <c r="C4075" s="6">
        <v>1989</v>
      </c>
      <c r="D4075" s="6" t="s">
        <v>23</v>
      </c>
      <c r="E4075" s="6" t="s">
        <v>3</v>
      </c>
      <c r="F4075" s="27">
        <v>1.6480197762373148E-3</v>
      </c>
    </row>
    <row r="4076" spans="2:6" x14ac:dyDescent="0.25">
      <c r="B4076" s="6" t="s">
        <v>33</v>
      </c>
      <c r="C4076" s="6">
        <v>1989</v>
      </c>
      <c r="D4076" s="6" t="s">
        <v>24</v>
      </c>
      <c r="E4076" s="6" t="s">
        <v>3</v>
      </c>
      <c r="F4076" s="27">
        <v>6.6338796065552791E-2</v>
      </c>
    </row>
    <row r="4077" spans="2:6" x14ac:dyDescent="0.25">
      <c r="B4077" s="6" t="s">
        <v>33</v>
      </c>
      <c r="C4077" s="6">
        <v>1989</v>
      </c>
      <c r="D4077" s="6" t="s">
        <v>25</v>
      </c>
      <c r="E4077" s="6" t="s">
        <v>3</v>
      </c>
      <c r="F4077" s="27">
        <v>5.2350128201538421E-2</v>
      </c>
    </row>
    <row r="4078" spans="2:6" x14ac:dyDescent="0.25">
      <c r="B4078" s="6" t="s">
        <v>33</v>
      </c>
      <c r="C4078" s="6">
        <v>1989</v>
      </c>
      <c r="D4078" s="6" t="s">
        <v>26</v>
      </c>
      <c r="E4078" s="6" t="s">
        <v>3</v>
      </c>
      <c r="F4078" s="27">
        <v>5.3808145697748375E-2</v>
      </c>
    </row>
    <row r="4079" spans="2:6" x14ac:dyDescent="0.25">
      <c r="B4079" s="6" t="s">
        <v>33</v>
      </c>
      <c r="C4079" s="6">
        <v>1989</v>
      </c>
      <c r="D4079" s="6" t="s">
        <v>27</v>
      </c>
      <c r="E4079" s="6" t="s">
        <v>3</v>
      </c>
      <c r="F4079" s="27">
        <v>6.3200758409100914E-4</v>
      </c>
    </row>
    <row r="4080" spans="2:6" x14ac:dyDescent="0.25">
      <c r="B4080" s="6" t="s">
        <v>33</v>
      </c>
      <c r="C4080" s="6">
        <v>1989</v>
      </c>
      <c r="D4080" s="6" t="s">
        <v>28</v>
      </c>
      <c r="E4080" s="6" t="s">
        <v>3</v>
      </c>
      <c r="F4080" s="27">
        <v>5.8920707048484584E-3</v>
      </c>
    </row>
    <row r="4081" spans="2:6" x14ac:dyDescent="0.25">
      <c r="B4081" s="6" t="s">
        <v>33</v>
      </c>
      <c r="C4081" s="6">
        <v>1989</v>
      </c>
      <c r="D4081" s="6" t="s">
        <v>29</v>
      </c>
      <c r="E4081" s="6" t="s">
        <v>3</v>
      </c>
      <c r="F4081" s="27">
        <v>1.955673468081617E-2</v>
      </c>
    </row>
    <row r="4082" spans="2:6" x14ac:dyDescent="0.25">
      <c r="B4082" s="6" t="s">
        <v>33</v>
      </c>
      <c r="C4082" s="6">
        <v>1989</v>
      </c>
      <c r="D4082" s="6" t="s">
        <v>30</v>
      </c>
      <c r="E4082" s="6" t="s">
        <v>3</v>
      </c>
      <c r="F4082" s="27">
        <v>7.3600883210598526E-4</v>
      </c>
    </row>
    <row r="4083" spans="2:6" x14ac:dyDescent="0.25">
      <c r="B4083" s="6" t="s">
        <v>33</v>
      </c>
      <c r="C4083" s="6">
        <v>1989</v>
      </c>
      <c r="D4083" s="6" t="s">
        <v>31</v>
      </c>
      <c r="E4083" s="6" t="s">
        <v>3</v>
      </c>
      <c r="F4083" s="27">
        <v>7.6750921011052131E-4</v>
      </c>
    </row>
    <row r="4084" spans="2:6" x14ac:dyDescent="0.25">
      <c r="B4084" s="6" t="s">
        <v>33</v>
      </c>
      <c r="C4084" s="6">
        <v>1989</v>
      </c>
      <c r="D4084" s="6" t="s">
        <v>32</v>
      </c>
      <c r="E4084" s="6" t="s">
        <v>3</v>
      </c>
      <c r="F4084" s="27">
        <v>1.1534638415660988E-2</v>
      </c>
    </row>
    <row r="4085" spans="2:6" x14ac:dyDescent="0.25">
      <c r="B4085" s="6" t="s">
        <v>33</v>
      </c>
      <c r="C4085" s="6">
        <v>1989</v>
      </c>
      <c r="D4085" s="6" t="s">
        <v>7</v>
      </c>
      <c r="E4085" s="6" t="s">
        <v>4</v>
      </c>
      <c r="F4085" s="27">
        <v>0.14609583414102811</v>
      </c>
    </row>
    <row r="4086" spans="2:6" x14ac:dyDescent="0.25">
      <c r="B4086" s="6" t="s">
        <v>33</v>
      </c>
      <c r="C4086" s="6">
        <v>1989</v>
      </c>
      <c r="D4086" s="6" t="s">
        <v>8</v>
      </c>
      <c r="E4086" s="6" t="s">
        <v>4</v>
      </c>
      <c r="F4086" s="27">
        <v>5.7072392801932603E-2</v>
      </c>
    </row>
    <row r="4087" spans="2:6" x14ac:dyDescent="0.25">
      <c r="B4087" s="6" t="s">
        <v>33</v>
      </c>
      <c r="C4087" s="6">
        <v>1989</v>
      </c>
      <c r="D4087" s="6" t="s">
        <v>9</v>
      </c>
      <c r="E4087" s="6" t="s">
        <v>4</v>
      </c>
      <c r="F4087" s="27">
        <v>9.0366250900681511E-2</v>
      </c>
    </row>
    <row r="4088" spans="2:6" x14ac:dyDescent="0.25">
      <c r="B4088" s="6" t="s">
        <v>33</v>
      </c>
      <c r="C4088" s="6">
        <v>1989</v>
      </c>
      <c r="D4088" s="6" t="s">
        <v>10</v>
      </c>
      <c r="E4088" s="6" t="s">
        <v>4</v>
      </c>
      <c r="F4088" s="27">
        <v>3.404372465942429E-2</v>
      </c>
    </row>
    <row r="4089" spans="2:6" x14ac:dyDescent="0.25">
      <c r="B4089" s="6" t="s">
        <v>33</v>
      </c>
      <c r="C4089" s="6">
        <v>1989</v>
      </c>
      <c r="D4089" s="6" t="s">
        <v>11</v>
      </c>
      <c r="E4089" s="6" t="s">
        <v>4</v>
      </c>
      <c r="F4089" s="27">
        <v>4.6581862785822145E-2</v>
      </c>
    </row>
    <row r="4090" spans="2:6" x14ac:dyDescent="0.25">
      <c r="B4090" s="6" t="s">
        <v>33</v>
      </c>
      <c r="C4090" s="6">
        <v>1989</v>
      </c>
      <c r="D4090" s="6" t="s">
        <v>12</v>
      </c>
      <c r="E4090" s="6" t="s">
        <v>4</v>
      </c>
      <c r="F4090" s="27">
        <v>5.2170296270594857E-3</v>
      </c>
    </row>
    <row r="4091" spans="2:6" x14ac:dyDescent="0.25">
      <c r="B4091" s="6" t="s">
        <v>33</v>
      </c>
      <c r="C4091" s="6">
        <v>1989</v>
      </c>
      <c r="D4091" s="6" t="s">
        <v>13</v>
      </c>
      <c r="E4091" s="6" t="s">
        <v>4</v>
      </c>
      <c r="F4091" s="27">
        <v>1.0189171622790514E-2</v>
      </c>
    </row>
    <row r="4092" spans="2:6" x14ac:dyDescent="0.25">
      <c r="B4092" s="6" t="s">
        <v>33</v>
      </c>
      <c r="C4092" s="6">
        <v>1989</v>
      </c>
      <c r="D4092" s="6" t="s">
        <v>14</v>
      </c>
      <c r="E4092" s="6" t="s">
        <v>4</v>
      </c>
      <c r="F4092" s="27">
        <v>2.3433194274081928E-2</v>
      </c>
    </row>
    <row r="4093" spans="2:6" x14ac:dyDescent="0.25">
      <c r="B4093" s="6" t="s">
        <v>33</v>
      </c>
      <c r="C4093" s="6">
        <v>1989</v>
      </c>
      <c r="D4093" s="6" t="s">
        <v>15</v>
      </c>
      <c r="E4093" s="6" t="s">
        <v>4</v>
      </c>
      <c r="F4093" s="27">
        <v>3.9953064108975535E-3</v>
      </c>
    </row>
    <row r="4094" spans="2:6" x14ac:dyDescent="0.25">
      <c r="B4094" s="6" t="s">
        <v>33</v>
      </c>
      <c r="C4094" s="6">
        <v>1989</v>
      </c>
      <c r="D4094" s="6" t="s">
        <v>16</v>
      </c>
      <c r="E4094" s="6" t="s">
        <v>4</v>
      </c>
      <c r="F4094" s="27">
        <v>9.5626719575426747E-2</v>
      </c>
    </row>
    <row r="4095" spans="2:6" x14ac:dyDescent="0.25">
      <c r="B4095" s="6" t="s">
        <v>33</v>
      </c>
      <c r="C4095" s="6">
        <v>1989</v>
      </c>
      <c r="D4095" s="6" t="s">
        <v>17</v>
      </c>
      <c r="E4095" s="6" t="s">
        <v>4</v>
      </c>
      <c r="F4095" s="27">
        <v>0.10803725549924768</v>
      </c>
    </row>
    <row r="4096" spans="2:6" x14ac:dyDescent="0.25">
      <c r="B4096" s="6" t="s">
        <v>33</v>
      </c>
      <c r="C4096" s="6">
        <v>1989</v>
      </c>
      <c r="D4096" s="6" t="s">
        <v>18</v>
      </c>
      <c r="E4096" s="6" t="s">
        <v>4</v>
      </c>
      <c r="F4096" s="27">
        <v>5.964398442492945E-2</v>
      </c>
    </row>
    <row r="4097" spans="2:6" x14ac:dyDescent="0.25">
      <c r="B4097" s="6" t="s">
        <v>33</v>
      </c>
      <c r="C4097" s="6">
        <v>1989</v>
      </c>
      <c r="D4097" s="6" t="s">
        <v>19</v>
      </c>
      <c r="E4097" s="6" t="s">
        <v>4</v>
      </c>
      <c r="F4097" s="27">
        <v>8.7046964669393559E-2</v>
      </c>
    </row>
    <row r="4098" spans="2:6" x14ac:dyDescent="0.25">
      <c r="B4098" s="6" t="s">
        <v>33</v>
      </c>
      <c r="C4098" s="6">
        <v>1989</v>
      </c>
      <c r="D4098" s="6" t="s">
        <v>20</v>
      </c>
      <c r="E4098" s="6" t="s">
        <v>4</v>
      </c>
      <c r="F4098" s="27">
        <v>2.6938725422322566E-2</v>
      </c>
    </row>
    <row r="4099" spans="2:6" x14ac:dyDescent="0.25">
      <c r="B4099" s="6" t="s">
        <v>33</v>
      </c>
      <c r="C4099" s="6">
        <v>1989</v>
      </c>
      <c r="D4099" s="6" t="s">
        <v>21</v>
      </c>
      <c r="E4099" s="6" t="s">
        <v>4</v>
      </c>
      <c r="F4099" s="27">
        <v>2.1187395508728262E-3</v>
      </c>
    </row>
    <row r="4100" spans="2:6" x14ac:dyDescent="0.25">
      <c r="B4100" s="6" t="s">
        <v>33</v>
      </c>
      <c r="C4100" s="6">
        <v>1989</v>
      </c>
      <c r="D4100" s="6" t="s">
        <v>22</v>
      </c>
      <c r="E4100" s="6" t="s">
        <v>4</v>
      </c>
      <c r="F4100" s="27">
        <v>9.8454601579769565E-3</v>
      </c>
    </row>
    <row r="4101" spans="2:6" x14ac:dyDescent="0.25">
      <c r="B4101" s="6" t="s">
        <v>33</v>
      </c>
      <c r="C4101" s="6">
        <v>1989</v>
      </c>
      <c r="D4101" s="6" t="s">
        <v>23</v>
      </c>
      <c r="E4101" s="6" t="s">
        <v>4</v>
      </c>
      <c r="F4101" s="27">
        <v>4.403633459143675E-4</v>
      </c>
    </row>
    <row r="4102" spans="2:6" x14ac:dyDescent="0.25">
      <c r="B4102" s="6" t="s">
        <v>33</v>
      </c>
      <c r="C4102" s="6">
        <v>1989</v>
      </c>
      <c r="D4102" s="6" t="s">
        <v>24</v>
      </c>
      <c r="E4102" s="6" t="s">
        <v>4</v>
      </c>
      <c r="F4102" s="27">
        <v>3.5282823494660526E-2</v>
      </c>
    </row>
    <row r="4103" spans="2:6" x14ac:dyDescent="0.25">
      <c r="B4103" s="6" t="s">
        <v>33</v>
      </c>
      <c r="C4103" s="6">
        <v>1989</v>
      </c>
      <c r="D4103" s="6" t="s">
        <v>25</v>
      </c>
      <c r="E4103" s="6" t="s">
        <v>4</v>
      </c>
      <c r="F4103" s="27">
        <v>9.2833588809232537E-2</v>
      </c>
    </row>
    <row r="4104" spans="2:6" x14ac:dyDescent="0.25">
      <c r="B4104" s="6" t="s">
        <v>33</v>
      </c>
      <c r="C4104" s="6">
        <v>1989</v>
      </c>
      <c r="D4104" s="6" t="s">
        <v>26</v>
      </c>
      <c r="E4104" s="6" t="s">
        <v>4</v>
      </c>
      <c r="F4104" s="27">
        <v>3.9919398847019075E-2</v>
      </c>
    </row>
    <row r="4105" spans="2:6" x14ac:dyDescent="0.25">
      <c r="B4105" s="6" t="s">
        <v>33</v>
      </c>
      <c r="C4105" s="6">
        <v>1989</v>
      </c>
      <c r="D4105" s="6" t="s">
        <v>27</v>
      </c>
      <c r="E4105" s="6" t="s">
        <v>4</v>
      </c>
      <c r="F4105" s="27">
        <v>3.6651696484857961E-4</v>
      </c>
    </row>
    <row r="4106" spans="2:6" x14ac:dyDescent="0.25">
      <c r="B4106" s="6" t="s">
        <v>33</v>
      </c>
      <c r="C4106" s="6">
        <v>1989</v>
      </c>
      <c r="D4106" s="6" t="s">
        <v>28</v>
      </c>
      <c r="E4106" s="6" t="s">
        <v>4</v>
      </c>
      <c r="F4106" s="27">
        <v>1.4704660629725015E-2</v>
      </c>
    </row>
    <row r="4107" spans="2:6" x14ac:dyDescent="0.25">
      <c r="B4107" s="6" t="s">
        <v>33</v>
      </c>
      <c r="C4107" s="6">
        <v>1989</v>
      </c>
      <c r="D4107" s="6" t="s">
        <v>29</v>
      </c>
      <c r="E4107" s="6" t="s">
        <v>4</v>
      </c>
      <c r="F4107" s="27">
        <v>5.1725046031815842E-3</v>
      </c>
    </row>
    <row r="4108" spans="2:6" x14ac:dyDescent="0.25">
      <c r="B4108" s="6" t="s">
        <v>33</v>
      </c>
      <c r="C4108" s="6">
        <v>1989</v>
      </c>
      <c r="D4108" s="6" t="s">
        <v>30</v>
      </c>
      <c r="E4108" s="6" t="s">
        <v>4</v>
      </c>
      <c r="F4108" s="27">
        <v>2.2479707177379551E-4</v>
      </c>
    </row>
    <row r="4109" spans="2:6" x14ac:dyDescent="0.25">
      <c r="B4109" s="6" t="s">
        <v>33</v>
      </c>
      <c r="C4109" s="6">
        <v>1989</v>
      </c>
      <c r="D4109" s="6" t="s">
        <v>31</v>
      </c>
      <c r="E4109" s="6" t="s">
        <v>4</v>
      </c>
      <c r="F4109" s="27">
        <v>3.7439029224162318E-3</v>
      </c>
    </row>
    <row r="4110" spans="2:6" x14ac:dyDescent="0.25">
      <c r="B4110" s="6" t="s">
        <v>33</v>
      </c>
      <c r="C4110" s="6">
        <v>1989</v>
      </c>
      <c r="D4110" s="6" t="s">
        <v>32</v>
      </c>
      <c r="E4110" s="6" t="s">
        <v>4</v>
      </c>
      <c r="F4110" s="27">
        <v>1.0588267873403411E-3</v>
      </c>
    </row>
    <row r="4111" spans="2:6" x14ac:dyDescent="0.25">
      <c r="B4111" s="6" t="s">
        <v>33</v>
      </c>
      <c r="C4111" s="6">
        <v>1988</v>
      </c>
      <c r="D4111" s="6" t="s">
        <v>7</v>
      </c>
      <c r="E4111" s="6" t="s">
        <v>3</v>
      </c>
      <c r="F4111" s="27">
        <v>8.7700492256400017E-2</v>
      </c>
    </row>
    <row r="4112" spans="2:6" x14ac:dyDescent="0.25">
      <c r="B4112" s="6" t="s">
        <v>33</v>
      </c>
      <c r="C4112" s="6">
        <v>1988</v>
      </c>
      <c r="D4112" s="6" t="s">
        <v>8</v>
      </c>
      <c r="E4112" s="6" t="s">
        <v>3</v>
      </c>
      <c r="F4112" s="27">
        <v>5.9871848100153835E-2</v>
      </c>
    </row>
    <row r="4113" spans="2:6" x14ac:dyDescent="0.25">
      <c r="B4113" s="6" t="s">
        <v>33</v>
      </c>
      <c r="C4113" s="6">
        <v>1988</v>
      </c>
      <c r="D4113" s="6" t="s">
        <v>9</v>
      </c>
      <c r="E4113" s="6" t="s">
        <v>3</v>
      </c>
      <c r="F4113" s="27">
        <v>8.4865338017107134E-2</v>
      </c>
    </row>
    <row r="4114" spans="2:6" x14ac:dyDescent="0.25">
      <c r="B4114" s="6" t="s">
        <v>33</v>
      </c>
      <c r="C4114" s="6">
        <v>1988</v>
      </c>
      <c r="D4114" s="6" t="s">
        <v>10</v>
      </c>
      <c r="E4114" s="6" t="s">
        <v>3</v>
      </c>
      <c r="F4114" s="27">
        <v>8.2633608342945947E-2</v>
      </c>
    </row>
    <row r="4115" spans="2:6" x14ac:dyDescent="0.25">
      <c r="B4115" s="6" t="s">
        <v>33</v>
      </c>
      <c r="C4115" s="6">
        <v>1988</v>
      </c>
      <c r="D4115" s="6" t="s">
        <v>11</v>
      </c>
      <c r="E4115" s="6" t="s">
        <v>3</v>
      </c>
      <c r="F4115" s="27">
        <v>3.1008388333512861E-2</v>
      </c>
    </row>
    <row r="4116" spans="2:6" x14ac:dyDescent="0.25">
      <c r="B4116" s="6" t="s">
        <v>33</v>
      </c>
      <c r="C4116" s="6">
        <v>1988</v>
      </c>
      <c r="D4116" s="6" t="s">
        <v>12</v>
      </c>
      <c r="E4116" s="6" t="s">
        <v>3</v>
      </c>
      <c r="F4116" s="27">
        <v>8.5227183596891468E-3</v>
      </c>
    </row>
    <row r="4117" spans="2:6" x14ac:dyDescent="0.25">
      <c r="B4117" s="6" t="s">
        <v>33</v>
      </c>
      <c r="C4117" s="6">
        <v>1988</v>
      </c>
      <c r="D4117" s="6" t="s">
        <v>13</v>
      </c>
      <c r="E4117" s="6" t="s">
        <v>3</v>
      </c>
      <c r="F4117" s="27">
        <v>2.0980768848651288E-2</v>
      </c>
    </row>
    <row r="4118" spans="2:6" x14ac:dyDescent="0.25">
      <c r="B4118" s="6" t="s">
        <v>33</v>
      </c>
      <c r="C4118" s="6">
        <v>1988</v>
      </c>
      <c r="D4118" s="6" t="s">
        <v>14</v>
      </c>
      <c r="E4118" s="6" t="s">
        <v>3</v>
      </c>
      <c r="F4118" s="27">
        <v>7.4345671291527271E-3</v>
      </c>
    </row>
    <row r="4119" spans="2:6" x14ac:dyDescent="0.25">
      <c r="B4119" s="6" t="s">
        <v>33</v>
      </c>
      <c r="C4119" s="6">
        <v>1988</v>
      </c>
      <c r="D4119" s="6" t="s">
        <v>15</v>
      </c>
      <c r="E4119" s="6" t="s">
        <v>3</v>
      </c>
      <c r="F4119" s="27">
        <v>6.6110024063776853E-3</v>
      </c>
    </row>
    <row r="4120" spans="2:6" x14ac:dyDescent="0.25">
      <c r="B4120" s="6" t="s">
        <v>33</v>
      </c>
      <c r="C4120" s="6">
        <v>1988</v>
      </c>
      <c r="D4120" s="6" t="s">
        <v>16</v>
      </c>
      <c r="E4120" s="6" t="s">
        <v>3</v>
      </c>
      <c r="F4120" s="27">
        <v>0.1898889259565639</v>
      </c>
    </row>
    <row r="4121" spans="2:6" x14ac:dyDescent="0.25">
      <c r="B4121" s="6" t="s">
        <v>33</v>
      </c>
      <c r="C4121" s="6">
        <v>1988</v>
      </c>
      <c r="D4121" s="6" t="s">
        <v>17</v>
      </c>
      <c r="E4121" s="6" t="s">
        <v>3</v>
      </c>
      <c r="F4121" s="27">
        <v>4.0541346086472724E-2</v>
      </c>
    </row>
    <row r="4122" spans="2:6" x14ac:dyDescent="0.25">
      <c r="B4122" s="6" t="s">
        <v>33</v>
      </c>
      <c r="C4122" s="6">
        <v>1988</v>
      </c>
      <c r="D4122" s="6" t="s">
        <v>18</v>
      </c>
      <c r="E4122" s="6" t="s">
        <v>3</v>
      </c>
      <c r="F4122" s="27">
        <v>2.0944165972083508E-2</v>
      </c>
    </row>
    <row r="4123" spans="2:6" x14ac:dyDescent="0.25">
      <c r="B4123" s="6" t="s">
        <v>33</v>
      </c>
      <c r="C4123" s="6">
        <v>1988</v>
      </c>
      <c r="D4123" s="6" t="s">
        <v>19</v>
      </c>
      <c r="E4123" s="6" t="s">
        <v>3</v>
      </c>
      <c r="F4123" s="27">
        <v>9.2317683686307078E-2</v>
      </c>
    </row>
    <row r="4124" spans="2:6" x14ac:dyDescent="0.25">
      <c r="B4124" s="6" t="s">
        <v>33</v>
      </c>
      <c r="C4124" s="6">
        <v>1988</v>
      </c>
      <c r="D4124" s="6" t="s">
        <v>20</v>
      </c>
      <c r="E4124" s="6" t="s">
        <v>3</v>
      </c>
      <c r="F4124" s="27">
        <v>2.7204826559883873E-2</v>
      </c>
    </row>
    <row r="4125" spans="2:6" x14ac:dyDescent="0.25">
      <c r="B4125" s="6" t="s">
        <v>33</v>
      </c>
      <c r="C4125" s="6">
        <v>1988</v>
      </c>
      <c r="D4125" s="6" t="s">
        <v>21</v>
      </c>
      <c r="E4125" s="6" t="s">
        <v>3</v>
      </c>
      <c r="F4125" s="27">
        <v>3.751794848197413E-3</v>
      </c>
    </row>
    <row r="4126" spans="2:6" x14ac:dyDescent="0.25">
      <c r="B4126" s="6" t="s">
        <v>33</v>
      </c>
      <c r="C4126" s="6">
        <v>1988</v>
      </c>
      <c r="D4126" s="6" t="s">
        <v>22</v>
      </c>
      <c r="E4126" s="6" t="s">
        <v>3</v>
      </c>
      <c r="F4126" s="27">
        <v>2.1809039655556473E-2</v>
      </c>
    </row>
    <row r="4127" spans="2:6" x14ac:dyDescent="0.25">
      <c r="B4127" s="6" t="s">
        <v>33</v>
      </c>
      <c r="C4127" s="6">
        <v>1988</v>
      </c>
      <c r="D4127" s="6" t="s">
        <v>23</v>
      </c>
      <c r="E4127" s="6" t="s">
        <v>3</v>
      </c>
      <c r="F4127" s="27">
        <v>1.3977069866524996E-3</v>
      </c>
    </row>
    <row r="4128" spans="2:6" x14ac:dyDescent="0.25">
      <c r="B4128" s="6" t="s">
        <v>33</v>
      </c>
      <c r="C4128" s="6">
        <v>1988</v>
      </c>
      <c r="D4128" s="6" t="s">
        <v>24</v>
      </c>
      <c r="E4128" s="6" t="s">
        <v>3</v>
      </c>
      <c r="F4128" s="27">
        <v>6.812736546089819E-2</v>
      </c>
    </row>
    <row r="4129" spans="2:6" x14ac:dyDescent="0.25">
      <c r="B4129" s="6" t="s">
        <v>33</v>
      </c>
      <c r="C4129" s="6">
        <v>1988</v>
      </c>
      <c r="D4129" s="6" t="s">
        <v>25</v>
      </c>
      <c r="E4129" s="6" t="s">
        <v>3</v>
      </c>
      <c r="F4129" s="27">
        <v>5.3020312504902169E-2</v>
      </c>
    </row>
    <row r="4130" spans="2:6" x14ac:dyDescent="0.25">
      <c r="B4130" s="6" t="s">
        <v>33</v>
      </c>
      <c r="C4130" s="6">
        <v>1988</v>
      </c>
      <c r="D4130" s="6" t="s">
        <v>26</v>
      </c>
      <c r="E4130" s="6" t="s">
        <v>3</v>
      </c>
      <c r="F4130" s="27">
        <v>5.3343463615171997E-2</v>
      </c>
    </row>
    <row r="4131" spans="2:6" x14ac:dyDescent="0.25">
      <c r="B4131" s="6" t="s">
        <v>33</v>
      </c>
      <c r="C4131" s="6">
        <v>1988</v>
      </c>
      <c r="D4131" s="6" t="s">
        <v>27</v>
      </c>
      <c r="E4131" s="6" t="s">
        <v>3</v>
      </c>
      <c r="F4131" s="27">
        <v>4.5858175357061059E-4</v>
      </c>
    </row>
    <row r="4132" spans="2:6" x14ac:dyDescent="0.25">
      <c r="B4132" s="6" t="s">
        <v>33</v>
      </c>
      <c r="C4132" s="6">
        <v>1988</v>
      </c>
      <c r="D4132" s="6" t="s">
        <v>28</v>
      </c>
      <c r="E4132" s="6" t="s">
        <v>3</v>
      </c>
      <c r="F4132" s="27">
        <v>5.6927931027630991E-3</v>
      </c>
    </row>
    <row r="4133" spans="2:6" x14ac:dyDescent="0.25">
      <c r="B4133" s="6" t="s">
        <v>33</v>
      </c>
      <c r="C4133" s="6">
        <v>1988</v>
      </c>
      <c r="D4133" s="6" t="s">
        <v>29</v>
      </c>
      <c r="E4133" s="6" t="s">
        <v>3</v>
      </c>
      <c r="F4133" s="27">
        <v>1.9968960760670524E-2</v>
      </c>
    </row>
    <row r="4134" spans="2:6" x14ac:dyDescent="0.25">
      <c r="B4134" s="6" t="s">
        <v>33</v>
      </c>
      <c r="C4134" s="6">
        <v>1988</v>
      </c>
      <c r="D4134" s="6" t="s">
        <v>30</v>
      </c>
      <c r="E4134" s="6" t="s">
        <v>3</v>
      </c>
      <c r="F4134" s="27">
        <v>6.9597755302449574E-4</v>
      </c>
    </row>
    <row r="4135" spans="2:6" x14ac:dyDescent="0.25">
      <c r="B4135" s="6" t="s">
        <v>33</v>
      </c>
      <c r="C4135" s="6">
        <v>1988</v>
      </c>
      <c r="D4135" s="6" t="s">
        <v>31</v>
      </c>
      <c r="E4135" s="6" t="s">
        <v>3</v>
      </c>
      <c r="F4135" s="27">
        <v>7.1218739836165527E-4</v>
      </c>
    </row>
    <row r="4136" spans="2:6" x14ac:dyDescent="0.25">
      <c r="B4136" s="6" t="s">
        <v>33</v>
      </c>
      <c r="C4136" s="6">
        <v>1988</v>
      </c>
      <c r="D4136" s="6" t="s">
        <v>32</v>
      </c>
      <c r="E4136" s="6" t="s">
        <v>3</v>
      </c>
      <c r="F4136" s="27">
        <v>1.0496136304929153E-2</v>
      </c>
    </row>
    <row r="4137" spans="2:6" x14ac:dyDescent="0.25">
      <c r="B4137" s="6" t="s">
        <v>33</v>
      </c>
      <c r="C4137" s="6">
        <v>1988</v>
      </c>
      <c r="D4137" s="6" t="s">
        <v>7</v>
      </c>
      <c r="E4137" s="6" t="s">
        <v>4</v>
      </c>
      <c r="F4137" s="27">
        <v>0.14608785642617203</v>
      </c>
    </row>
    <row r="4138" spans="2:6" x14ac:dyDescent="0.25">
      <c r="B4138" s="6" t="s">
        <v>33</v>
      </c>
      <c r="C4138" s="6">
        <v>1988</v>
      </c>
      <c r="D4138" s="6" t="s">
        <v>8</v>
      </c>
      <c r="E4138" s="6" t="s">
        <v>4</v>
      </c>
      <c r="F4138" s="27">
        <v>4.8670239421092165E-2</v>
      </c>
    </row>
    <row r="4139" spans="2:6" x14ac:dyDescent="0.25">
      <c r="B4139" s="6" t="s">
        <v>33</v>
      </c>
      <c r="C4139" s="6">
        <v>1988</v>
      </c>
      <c r="D4139" s="6" t="s">
        <v>9</v>
      </c>
      <c r="E4139" s="6" t="s">
        <v>4</v>
      </c>
      <c r="F4139" s="27">
        <v>8.8931856034287632E-2</v>
      </c>
    </row>
    <row r="4140" spans="2:6" x14ac:dyDescent="0.25">
      <c r="B4140" s="6" t="s">
        <v>33</v>
      </c>
      <c r="C4140" s="6">
        <v>1988</v>
      </c>
      <c r="D4140" s="6" t="s">
        <v>10</v>
      </c>
      <c r="E4140" s="6" t="s">
        <v>4</v>
      </c>
      <c r="F4140" s="27">
        <v>3.5558440885703764E-2</v>
      </c>
    </row>
    <row r="4141" spans="2:6" x14ac:dyDescent="0.25">
      <c r="B4141" s="6" t="s">
        <v>33</v>
      </c>
      <c r="C4141" s="6">
        <v>1988</v>
      </c>
      <c r="D4141" s="6" t="s">
        <v>11</v>
      </c>
      <c r="E4141" s="6" t="s">
        <v>4</v>
      </c>
      <c r="F4141" s="27">
        <v>4.6643251199019839E-2</v>
      </c>
    </row>
    <row r="4142" spans="2:6" x14ac:dyDescent="0.25">
      <c r="B4142" s="6" t="s">
        <v>33</v>
      </c>
      <c r="C4142" s="6">
        <v>1988</v>
      </c>
      <c r="D4142" s="6" t="s">
        <v>12</v>
      </c>
      <c r="E4142" s="6" t="s">
        <v>4</v>
      </c>
      <c r="F4142" s="27">
        <v>5.3698296316399352E-3</v>
      </c>
    </row>
    <row r="4143" spans="2:6" x14ac:dyDescent="0.25">
      <c r="B4143" s="6" t="s">
        <v>33</v>
      </c>
      <c r="C4143" s="6">
        <v>1988</v>
      </c>
      <c r="D4143" s="6" t="s">
        <v>13</v>
      </c>
      <c r="E4143" s="6" t="s">
        <v>4</v>
      </c>
      <c r="F4143" s="27">
        <v>9.4299996509075844E-3</v>
      </c>
    </row>
    <row r="4144" spans="2:6" x14ac:dyDescent="0.25">
      <c r="B4144" s="6" t="s">
        <v>33</v>
      </c>
      <c r="C4144" s="6">
        <v>1988</v>
      </c>
      <c r="D4144" s="6" t="s">
        <v>14</v>
      </c>
      <c r="E4144" s="6" t="s">
        <v>4</v>
      </c>
      <c r="F4144" s="27">
        <v>2.348153244814007E-2</v>
      </c>
    </row>
    <row r="4145" spans="2:6" x14ac:dyDescent="0.25">
      <c r="B4145" s="6" t="s">
        <v>33</v>
      </c>
      <c r="C4145" s="6">
        <v>1988</v>
      </c>
      <c r="D4145" s="6" t="s">
        <v>15</v>
      </c>
      <c r="E4145" s="6" t="s">
        <v>4</v>
      </c>
      <c r="F4145" s="27">
        <v>3.4931763693713072E-3</v>
      </c>
    </row>
    <row r="4146" spans="2:6" x14ac:dyDescent="0.25">
      <c r="B4146" s="6" t="s">
        <v>33</v>
      </c>
      <c r="C4146" s="6">
        <v>1988</v>
      </c>
      <c r="D4146" s="6" t="s">
        <v>16</v>
      </c>
      <c r="E4146" s="6" t="s">
        <v>4</v>
      </c>
      <c r="F4146" s="27">
        <v>9.97779321792263E-2</v>
      </c>
    </row>
    <row r="4147" spans="2:6" x14ac:dyDescent="0.25">
      <c r="B4147" s="6" t="s">
        <v>33</v>
      </c>
      <c r="C4147" s="6">
        <v>1988</v>
      </c>
      <c r="D4147" s="6" t="s">
        <v>17</v>
      </c>
      <c r="E4147" s="6" t="s">
        <v>4</v>
      </c>
      <c r="F4147" s="27">
        <v>0.10297156473355804</v>
      </c>
    </row>
    <row r="4148" spans="2:6" x14ac:dyDescent="0.25">
      <c r="B4148" s="6" t="s">
        <v>33</v>
      </c>
      <c r="C4148" s="6">
        <v>1988</v>
      </c>
      <c r="D4148" s="6" t="s">
        <v>18</v>
      </c>
      <c r="E4148" s="6" t="s">
        <v>4</v>
      </c>
      <c r="F4148" s="27">
        <v>6.120885073146122E-2</v>
      </c>
    </row>
    <row r="4149" spans="2:6" x14ac:dyDescent="0.25">
      <c r="B4149" s="6" t="s">
        <v>33</v>
      </c>
      <c r="C4149" s="6">
        <v>1988</v>
      </c>
      <c r="D4149" s="6" t="s">
        <v>19</v>
      </c>
      <c r="E4149" s="6" t="s">
        <v>4</v>
      </c>
      <c r="F4149" s="27">
        <v>8.624328137862225E-2</v>
      </c>
    </row>
    <row r="4150" spans="2:6" x14ac:dyDescent="0.25">
      <c r="B4150" s="6" t="s">
        <v>33</v>
      </c>
      <c r="C4150" s="6">
        <v>1988</v>
      </c>
      <c r="D4150" s="6" t="s">
        <v>20</v>
      </c>
      <c r="E4150" s="6" t="s">
        <v>4</v>
      </c>
      <c r="F4150" s="27">
        <v>2.8838411877250097E-2</v>
      </c>
    </row>
    <row r="4151" spans="2:6" x14ac:dyDescent="0.25">
      <c r="B4151" s="6" t="s">
        <v>33</v>
      </c>
      <c r="C4151" s="6">
        <v>1988</v>
      </c>
      <c r="D4151" s="6" t="s">
        <v>21</v>
      </c>
      <c r="E4151" s="6" t="s">
        <v>4</v>
      </c>
      <c r="F4151" s="27">
        <v>2.0495103134286845E-3</v>
      </c>
    </row>
    <row r="4152" spans="2:6" x14ac:dyDescent="0.25">
      <c r="B4152" s="6" t="s">
        <v>33</v>
      </c>
      <c r="C4152" s="6">
        <v>1988</v>
      </c>
      <c r="D4152" s="6" t="s">
        <v>22</v>
      </c>
      <c r="E4152" s="6" t="s">
        <v>4</v>
      </c>
      <c r="F4152" s="27">
        <v>9.8421539227289568E-3</v>
      </c>
    </row>
    <row r="4153" spans="2:6" x14ac:dyDescent="0.25">
      <c r="B4153" s="6" t="s">
        <v>33</v>
      </c>
      <c r="C4153" s="6">
        <v>1988</v>
      </c>
      <c r="D4153" s="6" t="s">
        <v>23</v>
      </c>
      <c r="E4153" s="6" t="s">
        <v>4</v>
      </c>
      <c r="F4153" s="27">
        <v>4.6339202965708991E-4</v>
      </c>
    </row>
    <row r="4154" spans="2:6" x14ac:dyDescent="0.25">
      <c r="B4154" s="6" t="s">
        <v>33</v>
      </c>
      <c r="C4154" s="6">
        <v>1988</v>
      </c>
      <c r="D4154" s="6" t="s">
        <v>24</v>
      </c>
      <c r="E4154" s="6" t="s">
        <v>4</v>
      </c>
      <c r="F4154" s="27">
        <v>3.6266760658861259E-2</v>
      </c>
    </row>
    <row r="4155" spans="2:6" x14ac:dyDescent="0.25">
      <c r="B4155" s="6" t="s">
        <v>33</v>
      </c>
      <c r="C4155" s="6">
        <v>1988</v>
      </c>
      <c r="D4155" s="6" t="s">
        <v>25</v>
      </c>
      <c r="E4155" s="6" t="s">
        <v>4</v>
      </c>
      <c r="F4155" s="27">
        <v>9.5278581378509641E-2</v>
      </c>
    </row>
    <row r="4156" spans="2:6" x14ac:dyDescent="0.25">
      <c r="B4156" s="6" t="s">
        <v>33</v>
      </c>
      <c r="C4156" s="6">
        <v>1988</v>
      </c>
      <c r="D4156" s="6" t="s">
        <v>26</v>
      </c>
      <c r="E4156" s="6" t="s">
        <v>4</v>
      </c>
      <c r="F4156" s="27">
        <v>4.2994109347005746E-2</v>
      </c>
    </row>
    <row r="4157" spans="2:6" x14ac:dyDescent="0.25">
      <c r="B4157" s="6" t="s">
        <v>33</v>
      </c>
      <c r="C4157" s="6">
        <v>1988</v>
      </c>
      <c r="D4157" s="6" t="s">
        <v>27</v>
      </c>
      <c r="E4157" s="6" t="s">
        <v>4</v>
      </c>
      <c r="F4157" s="27">
        <v>2.0382492677505047E-4</v>
      </c>
    </row>
    <row r="4158" spans="2:6" x14ac:dyDescent="0.25">
      <c r="B4158" s="6" t="s">
        <v>33</v>
      </c>
      <c r="C4158" s="6">
        <v>1988</v>
      </c>
      <c r="D4158" s="6" t="s">
        <v>28</v>
      </c>
      <c r="E4158" s="6" t="s">
        <v>4</v>
      </c>
      <c r="F4158" s="27">
        <v>1.5255338580229883E-2</v>
      </c>
    </row>
    <row r="4159" spans="2:6" x14ac:dyDescent="0.25">
      <c r="B4159" s="6" t="s">
        <v>33</v>
      </c>
      <c r="C4159" s="6">
        <v>1988</v>
      </c>
      <c r="D4159" s="6" t="s">
        <v>29</v>
      </c>
      <c r="E4159" s="6" t="s">
        <v>4</v>
      </c>
      <c r="F4159" s="27">
        <v>6.2814112792885721E-3</v>
      </c>
    </row>
    <row r="4160" spans="2:6" x14ac:dyDescent="0.25">
      <c r="B4160" s="6" t="s">
        <v>33</v>
      </c>
      <c r="C4160" s="6">
        <v>1988</v>
      </c>
      <c r="D4160" s="6" t="s">
        <v>30</v>
      </c>
      <c r="E4160" s="6" t="s">
        <v>4</v>
      </c>
      <c r="F4160" s="27">
        <v>2.1508597245323006E-4</v>
      </c>
    </row>
    <row r="4161" spans="2:6" x14ac:dyDescent="0.25">
      <c r="B4161" s="6" t="s">
        <v>33</v>
      </c>
      <c r="C4161" s="6">
        <v>1988</v>
      </c>
      <c r="D4161" s="6" t="s">
        <v>31</v>
      </c>
      <c r="E4161" s="6" t="s">
        <v>4</v>
      </c>
      <c r="F4161" s="27">
        <v>3.5849538916484709E-3</v>
      </c>
    </row>
    <row r="4162" spans="2:6" x14ac:dyDescent="0.25">
      <c r="B4162" s="6" t="s">
        <v>33</v>
      </c>
      <c r="C4162" s="6">
        <v>1988</v>
      </c>
      <c r="D4162" s="6" t="s">
        <v>32</v>
      </c>
      <c r="E4162" s="6" t="s">
        <v>4</v>
      </c>
      <c r="F4162" s="27">
        <v>8.5865473296119329E-4</v>
      </c>
    </row>
    <row r="4163" spans="2:6" x14ac:dyDescent="0.25">
      <c r="B4163" s="6" t="s">
        <v>33</v>
      </c>
      <c r="C4163" s="6">
        <v>1987</v>
      </c>
      <c r="D4163" s="6" t="s">
        <v>7</v>
      </c>
      <c r="E4163" s="6" t="s">
        <v>3</v>
      </c>
      <c r="F4163" s="27">
        <v>8.6096797588717189E-2</v>
      </c>
    </row>
    <row r="4164" spans="2:6" x14ac:dyDescent="0.25">
      <c r="B4164" s="6" t="s">
        <v>33</v>
      </c>
      <c r="C4164" s="6">
        <v>1987</v>
      </c>
      <c r="D4164" s="6" t="s">
        <v>8</v>
      </c>
      <c r="E4164" s="6" t="s">
        <v>3</v>
      </c>
      <c r="F4164" s="27">
        <v>6.1923933954522038E-2</v>
      </c>
    </row>
    <row r="4165" spans="2:6" x14ac:dyDescent="0.25">
      <c r="B4165" s="6" t="s">
        <v>33</v>
      </c>
      <c r="C4165" s="6">
        <v>1987</v>
      </c>
      <c r="D4165" s="6" t="s">
        <v>9</v>
      </c>
      <c r="E4165" s="6" t="s">
        <v>3</v>
      </c>
      <c r="F4165" s="27">
        <v>8.3539392665913717E-2</v>
      </c>
    </row>
    <row r="4166" spans="2:6" x14ac:dyDescent="0.25">
      <c r="B4166" s="6" t="s">
        <v>33</v>
      </c>
      <c r="C4166" s="6">
        <v>1987</v>
      </c>
      <c r="D4166" s="6" t="s">
        <v>10</v>
      </c>
      <c r="E4166" s="6" t="s">
        <v>3</v>
      </c>
      <c r="F4166" s="27">
        <v>8.5020446910664502E-2</v>
      </c>
    </row>
    <row r="4167" spans="2:6" x14ac:dyDescent="0.25">
      <c r="B4167" s="6" t="s">
        <v>33</v>
      </c>
      <c r="C4167" s="6">
        <v>1987</v>
      </c>
      <c r="D4167" s="6" t="s">
        <v>11</v>
      </c>
      <c r="E4167" s="6" t="s">
        <v>3</v>
      </c>
      <c r="F4167" s="27">
        <v>3.0585941080521001E-2</v>
      </c>
    </row>
    <row r="4168" spans="2:6" x14ac:dyDescent="0.25">
      <c r="B4168" s="6" t="s">
        <v>33</v>
      </c>
      <c r="C4168" s="6">
        <v>1987</v>
      </c>
      <c r="D4168" s="6" t="s">
        <v>12</v>
      </c>
      <c r="E4168" s="6" t="s">
        <v>3</v>
      </c>
      <c r="F4168" s="27">
        <v>8.3872804081127246E-3</v>
      </c>
    </row>
    <row r="4169" spans="2:6" x14ac:dyDescent="0.25">
      <c r="B4169" s="6" t="s">
        <v>33</v>
      </c>
      <c r="C4169" s="6">
        <v>1987</v>
      </c>
      <c r="D4169" s="6" t="s">
        <v>13</v>
      </c>
      <c r="E4169" s="6" t="s">
        <v>3</v>
      </c>
      <c r="F4169" s="27">
        <v>2.1565607808473903E-2</v>
      </c>
    </row>
    <row r="4170" spans="2:6" x14ac:dyDescent="0.25">
      <c r="B4170" s="6" t="s">
        <v>33</v>
      </c>
      <c r="C4170" s="6">
        <v>1987</v>
      </c>
      <c r="D4170" s="6" t="s">
        <v>14</v>
      </c>
      <c r="E4170" s="6" t="s">
        <v>3</v>
      </c>
      <c r="F4170" s="27">
        <v>7.3500600086944265E-3</v>
      </c>
    </row>
    <row r="4171" spans="2:6" x14ac:dyDescent="0.25">
      <c r="B4171" s="6" t="s">
        <v>33</v>
      </c>
      <c r="C4171" s="6">
        <v>1987</v>
      </c>
      <c r="D4171" s="6" t="s">
        <v>15</v>
      </c>
      <c r="E4171" s="6" t="s">
        <v>3</v>
      </c>
      <c r="F4171" s="27">
        <v>5.9354736345006839E-3</v>
      </c>
    </row>
    <row r="4172" spans="2:6" x14ac:dyDescent="0.25">
      <c r="B4172" s="6" t="s">
        <v>33</v>
      </c>
      <c r="C4172" s="6">
        <v>1987</v>
      </c>
      <c r="D4172" s="6" t="s">
        <v>16</v>
      </c>
      <c r="E4172" s="6" t="s">
        <v>3</v>
      </c>
      <c r="F4172" s="27">
        <v>0.19144033195341031</v>
      </c>
    </row>
    <row r="4173" spans="2:6" x14ac:dyDescent="0.25">
      <c r="B4173" s="6" t="s">
        <v>33</v>
      </c>
      <c r="C4173" s="6">
        <v>1987</v>
      </c>
      <c r="D4173" s="6" t="s">
        <v>17</v>
      </c>
      <c r="E4173" s="6" t="s">
        <v>3</v>
      </c>
      <c r="F4173" s="27">
        <v>4.0524495822440734E-2</v>
      </c>
    </row>
    <row r="4174" spans="2:6" x14ac:dyDescent="0.25">
      <c r="B4174" s="6" t="s">
        <v>33</v>
      </c>
      <c r="C4174" s="6">
        <v>1987</v>
      </c>
      <c r="D4174" s="6" t="s">
        <v>18</v>
      </c>
      <c r="E4174" s="6" t="s">
        <v>3</v>
      </c>
      <c r="F4174" s="27">
        <v>2.0235178334904798E-2</v>
      </c>
    </row>
    <row r="4175" spans="2:6" x14ac:dyDescent="0.25">
      <c r="B4175" s="6" t="s">
        <v>33</v>
      </c>
      <c r="C4175" s="6">
        <v>1987</v>
      </c>
      <c r="D4175" s="6" t="s">
        <v>19</v>
      </c>
      <c r="E4175" s="6" t="s">
        <v>3</v>
      </c>
      <c r="F4175" s="27">
        <v>9.3003023752079125E-2</v>
      </c>
    </row>
    <row r="4176" spans="2:6" x14ac:dyDescent="0.25">
      <c r="B4176" s="6" t="s">
        <v>33</v>
      </c>
      <c r="C4176" s="6">
        <v>1987</v>
      </c>
      <c r="D4176" s="6" t="s">
        <v>20</v>
      </c>
      <c r="E4176" s="6" t="s">
        <v>3</v>
      </c>
      <c r="F4176" s="27">
        <v>2.6150818814481204E-2</v>
      </c>
    </row>
    <row r="4177" spans="2:6" x14ac:dyDescent="0.25">
      <c r="B4177" s="6" t="s">
        <v>33</v>
      </c>
      <c r="C4177" s="6">
        <v>1987</v>
      </c>
      <c r="D4177" s="6" t="s">
        <v>21</v>
      </c>
      <c r="E4177" s="6" t="s">
        <v>3</v>
      </c>
      <c r="F4177" s="27">
        <v>3.780628153538637E-3</v>
      </c>
    </row>
    <row r="4178" spans="2:6" x14ac:dyDescent="0.25">
      <c r="B4178" s="6" t="s">
        <v>33</v>
      </c>
      <c r="C4178" s="6">
        <v>1987</v>
      </c>
      <c r="D4178" s="6" t="s">
        <v>22</v>
      </c>
      <c r="E4178" s="6" t="s">
        <v>3</v>
      </c>
      <c r="F4178" s="27">
        <v>2.2562089835615307E-2</v>
      </c>
    </row>
    <row r="4179" spans="2:6" x14ac:dyDescent="0.25">
      <c r="B4179" s="6" t="s">
        <v>33</v>
      </c>
      <c r="C4179" s="6">
        <v>1987</v>
      </c>
      <c r="D4179" s="6" t="s">
        <v>23</v>
      </c>
      <c r="E4179" s="6" t="s">
        <v>3</v>
      </c>
      <c r="F4179" s="27">
        <v>1.3963613129119735E-3</v>
      </c>
    </row>
    <row r="4180" spans="2:6" x14ac:dyDescent="0.25">
      <c r="B4180" s="6" t="s">
        <v>33</v>
      </c>
      <c r="C4180" s="6">
        <v>1987</v>
      </c>
      <c r="D4180" s="6" t="s">
        <v>24</v>
      </c>
      <c r="E4180" s="6" t="s">
        <v>3</v>
      </c>
      <c r="F4180" s="27">
        <v>6.9540937507872963E-2</v>
      </c>
    </row>
    <row r="4181" spans="2:6" x14ac:dyDescent="0.25">
      <c r="B4181" s="6" t="s">
        <v>33</v>
      </c>
      <c r="C4181" s="6">
        <v>1987</v>
      </c>
      <c r="D4181" s="6" t="s">
        <v>25</v>
      </c>
      <c r="E4181" s="6" t="s">
        <v>3</v>
      </c>
      <c r="F4181" s="27">
        <v>5.3360299276947493E-2</v>
      </c>
    </row>
    <row r="4182" spans="2:6" x14ac:dyDescent="0.25">
      <c r="B4182" s="6" t="s">
        <v>33</v>
      </c>
      <c r="C4182" s="6">
        <v>1987</v>
      </c>
      <c r="D4182" s="6" t="s">
        <v>26</v>
      </c>
      <c r="E4182" s="6" t="s">
        <v>3</v>
      </c>
      <c r="F4182" s="27">
        <v>5.1552802022767387E-2</v>
      </c>
    </row>
    <row r="4183" spans="2:6" x14ac:dyDescent="0.25">
      <c r="B4183" s="6" t="s">
        <v>33</v>
      </c>
      <c r="C4183" s="6">
        <v>1987</v>
      </c>
      <c r="D4183" s="6" t="s">
        <v>27</v>
      </c>
      <c r="E4183" s="6" t="s">
        <v>3</v>
      </c>
      <c r="F4183" s="27">
        <v>3.8165422448880042E-4</v>
      </c>
    </row>
    <row r="4184" spans="2:6" x14ac:dyDescent="0.25">
      <c r="B4184" s="6" t="s">
        <v>33</v>
      </c>
      <c r="C4184" s="6">
        <v>1987</v>
      </c>
      <c r="D4184" s="6" t="s">
        <v>28</v>
      </c>
      <c r="E4184" s="6" t="s">
        <v>3</v>
      </c>
      <c r="F4184" s="27">
        <v>5.1228503138194747E-3</v>
      </c>
    </row>
    <row r="4185" spans="2:6" x14ac:dyDescent="0.25">
      <c r="B4185" s="6" t="s">
        <v>33</v>
      </c>
      <c r="C4185" s="6">
        <v>1987</v>
      </c>
      <c r="D4185" s="6" t="s">
        <v>29</v>
      </c>
      <c r="E4185" s="6" t="s">
        <v>3</v>
      </c>
      <c r="F4185" s="27">
        <v>2.0371330263303893E-2</v>
      </c>
    </row>
    <row r="4186" spans="2:6" x14ac:dyDescent="0.25">
      <c r="B4186" s="6" t="s">
        <v>33</v>
      </c>
      <c r="C4186" s="6">
        <v>1987</v>
      </c>
      <c r="D4186" s="6" t="s">
        <v>30</v>
      </c>
      <c r="E4186" s="6" t="s">
        <v>3</v>
      </c>
      <c r="F4186" s="27">
        <v>5.5747246273645011E-4</v>
      </c>
    </row>
    <row r="4187" spans="2:6" x14ac:dyDescent="0.25">
      <c r="B4187" s="6" t="s">
        <v>33</v>
      </c>
      <c r="C4187" s="6">
        <v>1987</v>
      </c>
      <c r="D4187" s="6" t="s">
        <v>31</v>
      </c>
      <c r="E4187" s="6" t="s">
        <v>3</v>
      </c>
      <c r="F4187" s="27">
        <v>6.7111108014041878E-4</v>
      </c>
    </row>
    <row r="4188" spans="2:6" x14ac:dyDescent="0.25">
      <c r="B4188" s="6" t="s">
        <v>33</v>
      </c>
      <c r="C4188" s="6">
        <v>1987</v>
      </c>
      <c r="D4188" s="6" t="s">
        <v>32</v>
      </c>
      <c r="E4188" s="6" t="s">
        <v>3</v>
      </c>
      <c r="F4188" s="27">
        <v>8.9436808084208362E-3</v>
      </c>
    </row>
    <row r="4189" spans="2:6" x14ac:dyDescent="0.25">
      <c r="B4189" s="6" t="s">
        <v>33</v>
      </c>
      <c r="C4189" s="6">
        <v>1987</v>
      </c>
      <c r="D4189" s="6" t="s">
        <v>7</v>
      </c>
      <c r="E4189" s="6" t="s">
        <v>4</v>
      </c>
      <c r="F4189" s="27">
        <v>0.15021043006193191</v>
      </c>
    </row>
    <row r="4190" spans="2:6" x14ac:dyDescent="0.25">
      <c r="B4190" s="6" t="s">
        <v>33</v>
      </c>
      <c r="C4190" s="6">
        <v>1987</v>
      </c>
      <c r="D4190" s="6" t="s">
        <v>8</v>
      </c>
      <c r="E4190" s="6" t="s">
        <v>4</v>
      </c>
      <c r="F4190" s="27">
        <v>4.2815234040343729E-2</v>
      </c>
    </row>
    <row r="4191" spans="2:6" x14ac:dyDescent="0.25">
      <c r="B4191" s="6" t="s">
        <v>33</v>
      </c>
      <c r="C4191" s="6">
        <v>1987</v>
      </c>
      <c r="D4191" s="6" t="s">
        <v>9</v>
      </c>
      <c r="E4191" s="6" t="s">
        <v>4</v>
      </c>
      <c r="F4191" s="27">
        <v>8.5343163979681017E-2</v>
      </c>
    </row>
    <row r="4192" spans="2:6" x14ac:dyDescent="0.25">
      <c r="B4192" s="6" t="s">
        <v>33</v>
      </c>
      <c r="C4192" s="6">
        <v>1987</v>
      </c>
      <c r="D4192" s="6" t="s">
        <v>10</v>
      </c>
      <c r="E4192" s="6" t="s">
        <v>4</v>
      </c>
      <c r="F4192" s="27">
        <v>3.6164547943150709E-2</v>
      </c>
    </row>
    <row r="4193" spans="2:6" x14ac:dyDescent="0.25">
      <c r="B4193" s="6" t="s">
        <v>33</v>
      </c>
      <c r="C4193" s="6">
        <v>1987</v>
      </c>
      <c r="D4193" s="6" t="s">
        <v>11</v>
      </c>
      <c r="E4193" s="6" t="s">
        <v>4</v>
      </c>
      <c r="F4193" s="27">
        <v>4.5834234764373136E-2</v>
      </c>
    </row>
    <row r="4194" spans="2:6" x14ac:dyDescent="0.25">
      <c r="B4194" s="6" t="s">
        <v>33</v>
      </c>
      <c r="C4194" s="6">
        <v>1987</v>
      </c>
      <c r="D4194" s="6" t="s">
        <v>12</v>
      </c>
      <c r="E4194" s="6" t="s">
        <v>4</v>
      </c>
      <c r="F4194" s="27">
        <v>5.6024299696253799E-3</v>
      </c>
    </row>
    <row r="4195" spans="2:6" x14ac:dyDescent="0.25">
      <c r="B4195" s="6" t="s">
        <v>33</v>
      </c>
      <c r="C4195" s="6">
        <v>1987</v>
      </c>
      <c r="D4195" s="6" t="s">
        <v>13</v>
      </c>
      <c r="E4195" s="6" t="s">
        <v>4</v>
      </c>
      <c r="F4195" s="27">
        <v>8.9595033908229996E-3</v>
      </c>
    </row>
    <row r="4196" spans="2:6" x14ac:dyDescent="0.25">
      <c r="B4196" s="6" t="s">
        <v>33</v>
      </c>
      <c r="C4196" s="6">
        <v>1987</v>
      </c>
      <c r="D4196" s="6" t="s">
        <v>14</v>
      </c>
      <c r="E4196" s="6" t="s">
        <v>4</v>
      </c>
      <c r="F4196" s="27">
        <v>2.3565859272912933E-2</v>
      </c>
    </row>
    <row r="4197" spans="2:6" x14ac:dyDescent="0.25">
      <c r="B4197" s="6" t="s">
        <v>33</v>
      </c>
      <c r="C4197" s="6">
        <v>1987</v>
      </c>
      <c r="D4197" s="6" t="s">
        <v>15</v>
      </c>
      <c r="E4197" s="6" t="s">
        <v>4</v>
      </c>
      <c r="F4197" s="27">
        <v>3.4816872481401675E-3</v>
      </c>
    </row>
    <row r="4198" spans="2:6" x14ac:dyDescent="0.25">
      <c r="B4198" s="6" t="s">
        <v>33</v>
      </c>
      <c r="C4198" s="6">
        <v>1987</v>
      </c>
      <c r="D4198" s="6" t="s">
        <v>16</v>
      </c>
      <c r="E4198" s="6" t="s">
        <v>4</v>
      </c>
      <c r="F4198" s="27">
        <v>0.10498253387217275</v>
      </c>
    </row>
    <row r="4199" spans="2:6" x14ac:dyDescent="0.25">
      <c r="B4199" s="6" t="s">
        <v>33</v>
      </c>
      <c r="C4199" s="6">
        <v>1987</v>
      </c>
      <c r="D4199" s="6" t="s">
        <v>17</v>
      </c>
      <c r="E4199" s="6" t="s">
        <v>4</v>
      </c>
      <c r="F4199" s="27">
        <v>9.9672600246343071E-2</v>
      </c>
    </row>
    <row r="4200" spans="2:6" x14ac:dyDescent="0.25">
      <c r="B4200" s="6" t="s">
        <v>33</v>
      </c>
      <c r="C4200" s="6">
        <v>1987</v>
      </c>
      <c r="D4200" s="6" t="s">
        <v>18</v>
      </c>
      <c r="E4200" s="6" t="s">
        <v>4</v>
      </c>
      <c r="F4200" s="27">
        <v>6.2656524485751625E-2</v>
      </c>
    </row>
    <row r="4201" spans="2:6" x14ac:dyDescent="0.25">
      <c r="B4201" s="6" t="s">
        <v>33</v>
      </c>
      <c r="C4201" s="6">
        <v>1987</v>
      </c>
      <c r="D4201" s="6" t="s">
        <v>19</v>
      </c>
      <c r="E4201" s="6" t="s">
        <v>4</v>
      </c>
      <c r="F4201" s="27">
        <v>8.7436791655488927E-2</v>
      </c>
    </row>
    <row r="4202" spans="2:6" x14ac:dyDescent="0.25">
      <c r="B4202" s="6" t="s">
        <v>33</v>
      </c>
      <c r="C4202" s="6">
        <v>1987</v>
      </c>
      <c r="D4202" s="6" t="s">
        <v>20</v>
      </c>
      <c r="E4202" s="6" t="s">
        <v>4</v>
      </c>
      <c r="F4202" s="27">
        <v>2.9362709889203309E-2</v>
      </c>
    </row>
    <row r="4203" spans="2:6" x14ac:dyDescent="0.25">
      <c r="B4203" s="6" t="s">
        <v>33</v>
      </c>
      <c r="C4203" s="6">
        <v>1987</v>
      </c>
      <c r="D4203" s="6" t="s">
        <v>21</v>
      </c>
      <c r="E4203" s="6" t="s">
        <v>4</v>
      </c>
      <c r="F4203" s="27">
        <v>1.8265156300930855E-3</v>
      </c>
    </row>
    <row r="4204" spans="2:6" x14ac:dyDescent="0.25">
      <c r="B4204" s="6" t="s">
        <v>33</v>
      </c>
      <c r="C4204" s="6">
        <v>1987</v>
      </c>
      <c r="D4204" s="6" t="s">
        <v>22</v>
      </c>
      <c r="E4204" s="6" t="s">
        <v>4</v>
      </c>
      <c r="F4204" s="27">
        <v>9.9604524174217047E-3</v>
      </c>
    </row>
    <row r="4205" spans="2:6" x14ac:dyDescent="0.25">
      <c r="B4205" s="6" t="s">
        <v>33</v>
      </c>
      <c r="C4205" s="6">
        <v>1987</v>
      </c>
      <c r="D4205" s="6" t="s">
        <v>23</v>
      </c>
      <c r="E4205" s="6" t="s">
        <v>4</v>
      </c>
      <c r="F4205" s="27">
        <v>4.1191792794897757E-4</v>
      </c>
    </row>
    <row r="4206" spans="2:6" x14ac:dyDescent="0.25">
      <c r="B4206" s="6" t="s">
        <v>33</v>
      </c>
      <c r="C4206" s="6">
        <v>1987</v>
      </c>
      <c r="D4206" s="6" t="s">
        <v>24</v>
      </c>
      <c r="E4206" s="6" t="s">
        <v>4</v>
      </c>
      <c r="F4206" s="27">
        <v>3.7123382111569757E-2</v>
      </c>
    </row>
    <row r="4207" spans="2:6" x14ac:dyDescent="0.25">
      <c r="B4207" s="6" t="s">
        <v>33</v>
      </c>
      <c r="C4207" s="6">
        <v>1987</v>
      </c>
      <c r="D4207" s="6" t="s">
        <v>25</v>
      </c>
      <c r="E4207" s="6" t="s">
        <v>4</v>
      </c>
      <c r="F4207" s="27">
        <v>9.5636496851481664E-2</v>
      </c>
    </row>
    <row r="4208" spans="2:6" x14ac:dyDescent="0.25">
      <c r="B4208" s="6" t="s">
        <v>33</v>
      </c>
      <c r="C4208" s="6">
        <v>1987</v>
      </c>
      <c r="D4208" s="6" t="s">
        <v>26</v>
      </c>
      <c r="E4208" s="6" t="s">
        <v>4</v>
      </c>
      <c r="F4208" s="27">
        <v>4.1637171843044267E-2</v>
      </c>
    </row>
    <row r="4209" spans="2:6" x14ac:dyDescent="0.25">
      <c r="B4209" s="6" t="s">
        <v>33</v>
      </c>
      <c r="C4209" s="6">
        <v>1987</v>
      </c>
      <c r="D4209" s="6" t="s">
        <v>27</v>
      </c>
      <c r="E4209" s="6" t="s">
        <v>4</v>
      </c>
      <c r="F4209" s="27">
        <v>1.7480550723885182E-4</v>
      </c>
    </row>
    <row r="4210" spans="2:6" x14ac:dyDescent="0.25">
      <c r="B4210" s="6" t="s">
        <v>33</v>
      </c>
      <c r="C4210" s="6">
        <v>1987</v>
      </c>
      <c r="D4210" s="6" t="s">
        <v>28</v>
      </c>
      <c r="E4210" s="6" t="s">
        <v>4</v>
      </c>
      <c r="F4210" s="27">
        <v>1.523980950238122E-2</v>
      </c>
    </row>
    <row r="4211" spans="2:6" x14ac:dyDescent="0.25">
      <c r="B4211" s="6" t="s">
        <v>33</v>
      </c>
      <c r="C4211" s="6">
        <v>1987</v>
      </c>
      <c r="D4211" s="6" t="s">
        <v>29</v>
      </c>
      <c r="E4211" s="6" t="s">
        <v>4</v>
      </c>
      <c r="F4211" s="27">
        <v>6.8260685202973428E-3</v>
      </c>
    </row>
    <row r="4212" spans="2:6" x14ac:dyDescent="0.25">
      <c r="B4212" s="6" t="s">
        <v>33</v>
      </c>
      <c r="C4212" s="6">
        <v>1987</v>
      </c>
      <c r="D4212" s="6" t="s">
        <v>30</v>
      </c>
      <c r="E4212" s="6" t="s">
        <v>4</v>
      </c>
      <c r="F4212" s="27">
        <v>1.7480550723885182E-4</v>
      </c>
    </row>
    <row r="4213" spans="2:6" x14ac:dyDescent="0.25">
      <c r="B4213" s="6" t="s">
        <v>33</v>
      </c>
      <c r="C4213" s="6">
        <v>1987</v>
      </c>
      <c r="D4213" s="6" t="s">
        <v>31</v>
      </c>
      <c r="E4213" s="6" t="s">
        <v>4</v>
      </c>
      <c r="F4213" s="27">
        <v>4.0539877866911283E-3</v>
      </c>
    </row>
    <row r="4214" spans="2:6" x14ac:dyDescent="0.25">
      <c r="B4214" s="6" t="s">
        <v>33</v>
      </c>
      <c r="C4214" s="6">
        <v>1987</v>
      </c>
      <c r="D4214" s="6" t="s">
        <v>32</v>
      </c>
      <c r="E4214" s="6" t="s">
        <v>4</v>
      </c>
      <c r="F4214" s="27">
        <v>8.4633557465147076E-4</v>
      </c>
    </row>
    <row r="4215" spans="2:6" x14ac:dyDescent="0.25">
      <c r="B4215" s="6" t="s">
        <v>33</v>
      </c>
      <c r="C4215" s="6">
        <v>1986</v>
      </c>
      <c r="D4215" s="6" t="s">
        <v>7</v>
      </c>
      <c r="E4215" s="6" t="s">
        <v>3</v>
      </c>
      <c r="F4215" s="27">
        <v>8.4246882447411256E-2</v>
      </c>
    </row>
    <row r="4216" spans="2:6" x14ac:dyDescent="0.25">
      <c r="B4216" s="6" t="s">
        <v>33</v>
      </c>
      <c r="C4216" s="6">
        <v>1986</v>
      </c>
      <c r="D4216" s="6" t="s">
        <v>8</v>
      </c>
      <c r="E4216" s="6" t="s">
        <v>3</v>
      </c>
      <c r="F4216" s="27">
        <v>6.3761932841843824E-2</v>
      </c>
    </row>
    <row r="4217" spans="2:6" x14ac:dyDescent="0.25">
      <c r="B4217" s="6" t="s">
        <v>33</v>
      </c>
      <c r="C4217" s="6">
        <v>1986</v>
      </c>
      <c r="D4217" s="6" t="s">
        <v>9</v>
      </c>
      <c r="E4217" s="6" t="s">
        <v>3</v>
      </c>
      <c r="F4217" s="27">
        <v>8.2435998119549894E-2</v>
      </c>
    </row>
    <row r="4218" spans="2:6" x14ac:dyDescent="0.25">
      <c r="B4218" s="6" t="s">
        <v>33</v>
      </c>
      <c r="C4218" s="6">
        <v>1986</v>
      </c>
      <c r="D4218" s="6" t="s">
        <v>10</v>
      </c>
      <c r="E4218" s="6" t="s">
        <v>3</v>
      </c>
      <c r="F4218" s="27">
        <v>8.4824604548406651E-2</v>
      </c>
    </row>
    <row r="4219" spans="2:6" x14ac:dyDescent="0.25">
      <c r="B4219" s="6" t="s">
        <v>33</v>
      </c>
      <c r="C4219" s="6">
        <v>1986</v>
      </c>
      <c r="D4219" s="6" t="s">
        <v>11</v>
      </c>
      <c r="E4219" s="6" t="s">
        <v>3</v>
      </c>
      <c r="F4219" s="27">
        <v>2.9879047927021143E-2</v>
      </c>
    </row>
    <row r="4220" spans="2:6" x14ac:dyDescent="0.25">
      <c r="B4220" s="6" t="s">
        <v>33</v>
      </c>
      <c r="C4220" s="6">
        <v>1986</v>
      </c>
      <c r="D4220" s="6" t="s">
        <v>12</v>
      </c>
      <c r="E4220" s="6" t="s">
        <v>3</v>
      </c>
      <c r="F4220" s="27">
        <v>8.4511558518140101E-3</v>
      </c>
    </row>
    <row r="4221" spans="2:6" x14ac:dyDescent="0.25">
      <c r="B4221" s="6" t="s">
        <v>33</v>
      </c>
      <c r="C4221" s="6">
        <v>1986</v>
      </c>
      <c r="D4221" s="6" t="s">
        <v>13</v>
      </c>
      <c r="E4221" s="6" t="s">
        <v>3</v>
      </c>
      <c r="F4221" s="27">
        <v>2.19648529743449E-2</v>
      </c>
    </row>
    <row r="4222" spans="2:6" x14ac:dyDescent="0.25">
      <c r="B4222" s="6" t="s">
        <v>33</v>
      </c>
      <c r="C4222" s="6">
        <v>1986</v>
      </c>
      <c r="D4222" s="6" t="s">
        <v>14</v>
      </c>
      <c r="E4222" s="6" t="s">
        <v>3</v>
      </c>
      <c r="F4222" s="27">
        <v>6.9136433177444381E-3</v>
      </c>
    </row>
    <row r="4223" spans="2:6" x14ac:dyDescent="0.25">
      <c r="B4223" s="6" t="s">
        <v>33</v>
      </c>
      <c r="C4223" s="6">
        <v>1986</v>
      </c>
      <c r="D4223" s="6" t="s">
        <v>15</v>
      </c>
      <c r="E4223" s="6" t="s">
        <v>3</v>
      </c>
      <c r="F4223" s="27">
        <v>5.6978725370043781E-3</v>
      </c>
    </row>
    <row r="4224" spans="2:6" x14ac:dyDescent="0.25">
      <c r="B4224" s="6" t="s">
        <v>33</v>
      </c>
      <c r="C4224" s="6">
        <v>1986</v>
      </c>
      <c r="D4224" s="6" t="s">
        <v>16</v>
      </c>
      <c r="E4224" s="6" t="s">
        <v>3</v>
      </c>
      <c r="F4224" s="27">
        <v>0.19337711992217327</v>
      </c>
    </row>
    <row r="4225" spans="2:6" x14ac:dyDescent="0.25">
      <c r="B4225" s="6" t="s">
        <v>33</v>
      </c>
      <c r="C4225" s="6">
        <v>1986</v>
      </c>
      <c r="D4225" s="6" t="s">
        <v>17</v>
      </c>
      <c r="E4225" s="6" t="s">
        <v>3</v>
      </c>
      <c r="F4225" s="27">
        <v>4.0136740245165045E-2</v>
      </c>
    </row>
    <row r="4226" spans="2:6" x14ac:dyDescent="0.25">
      <c r="B4226" s="6" t="s">
        <v>33</v>
      </c>
      <c r="C4226" s="6">
        <v>1986</v>
      </c>
      <c r="D4226" s="6" t="s">
        <v>18</v>
      </c>
      <c r="E4226" s="6" t="s">
        <v>3</v>
      </c>
      <c r="F4226" s="27">
        <v>2.0030598075527789E-2</v>
      </c>
    </row>
    <row r="4227" spans="2:6" x14ac:dyDescent="0.25">
      <c r="B4227" s="6" t="s">
        <v>33</v>
      </c>
      <c r="C4227" s="6">
        <v>1986</v>
      </c>
      <c r="D4227" s="6" t="s">
        <v>19</v>
      </c>
      <c r="E4227" s="6" t="s">
        <v>3</v>
      </c>
      <c r="F4227" s="27">
        <v>9.3679024557265414E-2</v>
      </c>
    </row>
    <row r="4228" spans="2:6" x14ac:dyDescent="0.25">
      <c r="B4228" s="6" t="s">
        <v>33</v>
      </c>
      <c r="C4228" s="6">
        <v>1986</v>
      </c>
      <c r="D4228" s="6" t="s">
        <v>20</v>
      </c>
      <c r="E4228" s="6" t="s">
        <v>3</v>
      </c>
      <c r="F4228" s="27">
        <v>2.636651929227684E-2</v>
      </c>
    </row>
    <row r="4229" spans="2:6" x14ac:dyDescent="0.25">
      <c r="B4229" s="6" t="s">
        <v>33</v>
      </c>
      <c r="C4229" s="6">
        <v>1986</v>
      </c>
      <c r="D4229" s="6" t="s">
        <v>21</v>
      </c>
      <c r="E4229" s="6" t="s">
        <v>3</v>
      </c>
      <c r="F4229" s="27">
        <v>3.6440514460715713E-3</v>
      </c>
    </row>
    <row r="4230" spans="2:6" x14ac:dyDescent="0.25">
      <c r="B4230" s="6" t="s">
        <v>33</v>
      </c>
      <c r="C4230" s="6">
        <v>1986</v>
      </c>
      <c r="D4230" s="6" t="s">
        <v>22</v>
      </c>
      <c r="E4230" s="6" t="s">
        <v>3</v>
      </c>
      <c r="F4230" s="27">
        <v>2.286105593252119E-2</v>
      </c>
    </row>
    <row r="4231" spans="2:6" x14ac:dyDescent="0.25">
      <c r="B4231" s="6" t="s">
        <v>33</v>
      </c>
      <c r="C4231" s="6">
        <v>1986</v>
      </c>
      <c r="D4231" s="6" t="s">
        <v>23</v>
      </c>
      <c r="E4231" s="6" t="s">
        <v>3</v>
      </c>
      <c r="F4231" s="27">
        <v>1.3070758729011379E-3</v>
      </c>
    </row>
    <row r="4232" spans="2:6" x14ac:dyDescent="0.25">
      <c r="B4232" s="6" t="s">
        <v>33</v>
      </c>
      <c r="C4232" s="6">
        <v>1986</v>
      </c>
      <c r="D4232" s="6" t="s">
        <v>24</v>
      </c>
      <c r="E4232" s="6" t="s">
        <v>3</v>
      </c>
      <c r="F4232" s="27">
        <v>7.214189246107984E-2</v>
      </c>
    </row>
    <row r="4233" spans="2:6" x14ac:dyDescent="0.25">
      <c r="B4233" s="6" t="s">
        <v>33</v>
      </c>
      <c r="C4233" s="6">
        <v>1986</v>
      </c>
      <c r="D4233" s="6" t="s">
        <v>25</v>
      </c>
      <c r="E4233" s="6" t="s">
        <v>3</v>
      </c>
      <c r="F4233" s="27">
        <v>5.3322173822069205E-2</v>
      </c>
    </row>
    <row r="4234" spans="2:6" x14ac:dyDescent="0.25">
      <c r="B4234" s="6" t="s">
        <v>33</v>
      </c>
      <c r="C4234" s="6">
        <v>1986</v>
      </c>
      <c r="D4234" s="6" t="s">
        <v>26</v>
      </c>
      <c r="E4234" s="6" t="s">
        <v>3</v>
      </c>
      <c r="F4234" s="27">
        <v>4.9671057101008977E-2</v>
      </c>
    </row>
    <row r="4235" spans="2:6" x14ac:dyDescent="0.25">
      <c r="B4235" s="6" t="s">
        <v>33</v>
      </c>
      <c r="C4235" s="6">
        <v>1986</v>
      </c>
      <c r="D4235" s="6" t="s">
        <v>27</v>
      </c>
      <c r="E4235" s="6" t="s">
        <v>3</v>
      </c>
      <c r="F4235" s="27">
        <v>3.2826354562673067E-4</v>
      </c>
    </row>
    <row r="4236" spans="2:6" x14ac:dyDescent="0.25">
      <c r="B4236" s="6" t="s">
        <v>33</v>
      </c>
      <c r="C4236" s="6">
        <v>1986</v>
      </c>
      <c r="D4236" s="6" t="s">
        <v>28</v>
      </c>
      <c r="E4236" s="6" t="s">
        <v>3</v>
      </c>
      <c r="F4236" s="27">
        <v>5.081563164917105E-3</v>
      </c>
    </row>
    <row r="4237" spans="2:6" x14ac:dyDescent="0.25">
      <c r="B4237" s="6" t="s">
        <v>33</v>
      </c>
      <c r="C4237" s="6">
        <v>1986</v>
      </c>
      <c r="D4237" s="6" t="s">
        <v>29</v>
      </c>
      <c r="E4237" s="6" t="s">
        <v>3</v>
      </c>
      <c r="F4237" s="27">
        <v>2.0634407345712057E-2</v>
      </c>
    </row>
    <row r="4238" spans="2:6" x14ac:dyDescent="0.25">
      <c r="B4238" s="6" t="s">
        <v>33</v>
      </c>
      <c r="C4238" s="6">
        <v>1986</v>
      </c>
      <c r="D4238" s="6" t="s">
        <v>30</v>
      </c>
      <c r="E4238" s="6" t="s">
        <v>3</v>
      </c>
      <c r="F4238" s="27">
        <v>4.385905319880325E-4</v>
      </c>
    </row>
    <row r="4239" spans="2:6" x14ac:dyDescent="0.25">
      <c r="B4239" s="6" t="s">
        <v>33</v>
      </c>
      <c r="C4239" s="6">
        <v>1986</v>
      </c>
      <c r="D4239" s="6" t="s">
        <v>31</v>
      </c>
      <c r="E4239" s="6" t="s">
        <v>3</v>
      </c>
      <c r="F4239" s="27">
        <v>6.9402739696247521E-4</v>
      </c>
    </row>
    <row r="4240" spans="2:6" x14ac:dyDescent="0.25">
      <c r="B4240" s="6" t="s">
        <v>33</v>
      </c>
      <c r="C4240" s="6">
        <v>1986</v>
      </c>
      <c r="D4240" s="6" t="s">
        <v>32</v>
      </c>
      <c r="E4240" s="6" t="s">
        <v>3</v>
      </c>
      <c r="F4240" s="27">
        <v>8.1098487215928387E-3</v>
      </c>
    </row>
    <row r="4241" spans="2:6" x14ac:dyDescent="0.25">
      <c r="B4241" s="6" t="s">
        <v>33</v>
      </c>
      <c r="C4241" s="6">
        <v>1986</v>
      </c>
      <c r="D4241" s="6" t="s">
        <v>7</v>
      </c>
      <c r="E4241" s="6" t="s">
        <v>4</v>
      </c>
      <c r="F4241" s="27">
        <v>0.14508368018162238</v>
      </c>
    </row>
    <row r="4242" spans="2:6" x14ac:dyDescent="0.25">
      <c r="B4242" s="6" t="s">
        <v>33</v>
      </c>
      <c r="C4242" s="6">
        <v>1986</v>
      </c>
      <c r="D4242" s="6" t="s">
        <v>8</v>
      </c>
      <c r="E4242" s="6" t="s">
        <v>4</v>
      </c>
      <c r="F4242" s="27">
        <v>4.0877841487906394E-2</v>
      </c>
    </row>
    <row r="4243" spans="2:6" x14ac:dyDescent="0.25">
      <c r="B4243" s="6" t="s">
        <v>33</v>
      </c>
      <c r="C4243" s="6">
        <v>1986</v>
      </c>
      <c r="D4243" s="6" t="s">
        <v>9</v>
      </c>
      <c r="E4243" s="6" t="s">
        <v>4</v>
      </c>
      <c r="F4243" s="27">
        <v>8.590272724626713E-2</v>
      </c>
    </row>
    <row r="4244" spans="2:6" x14ac:dyDescent="0.25">
      <c r="B4244" s="6" t="s">
        <v>33</v>
      </c>
      <c r="C4244" s="6">
        <v>1986</v>
      </c>
      <c r="D4244" s="6" t="s">
        <v>10</v>
      </c>
      <c r="E4244" s="6" t="s">
        <v>4</v>
      </c>
      <c r="F4244" s="27">
        <v>3.5127630468317954E-2</v>
      </c>
    </row>
    <row r="4245" spans="2:6" x14ac:dyDescent="0.25">
      <c r="B4245" s="6" t="s">
        <v>33</v>
      </c>
      <c r="C4245" s="6">
        <v>1986</v>
      </c>
      <c r="D4245" s="6" t="s">
        <v>11</v>
      </c>
      <c r="E4245" s="6" t="s">
        <v>4</v>
      </c>
      <c r="F4245" s="27">
        <v>4.6226387635707425E-2</v>
      </c>
    </row>
    <row r="4246" spans="2:6" x14ac:dyDescent="0.25">
      <c r="B4246" s="6" t="s">
        <v>33</v>
      </c>
      <c r="C4246" s="6">
        <v>1986</v>
      </c>
      <c r="D4246" s="6" t="s">
        <v>12</v>
      </c>
      <c r="E4246" s="6" t="s">
        <v>4</v>
      </c>
      <c r="F4246" s="27">
        <v>5.7921238757749514E-3</v>
      </c>
    </row>
    <row r="4247" spans="2:6" x14ac:dyDescent="0.25">
      <c r="B4247" s="6" t="s">
        <v>33</v>
      </c>
      <c r="C4247" s="6">
        <v>1986</v>
      </c>
      <c r="D4247" s="6" t="s">
        <v>13</v>
      </c>
      <c r="E4247" s="6" t="s">
        <v>4</v>
      </c>
      <c r="F4247" s="27">
        <v>8.2545041767325428E-3</v>
      </c>
    </row>
    <row r="4248" spans="2:6" x14ac:dyDescent="0.25">
      <c r="B4248" s="6" t="s">
        <v>33</v>
      </c>
      <c r="C4248" s="6">
        <v>1986</v>
      </c>
      <c r="D4248" s="6" t="s">
        <v>14</v>
      </c>
      <c r="E4248" s="6" t="s">
        <v>4</v>
      </c>
      <c r="F4248" s="27">
        <v>2.3857729138166896E-2</v>
      </c>
    </row>
    <row r="4249" spans="2:6" x14ac:dyDescent="0.25">
      <c r="B4249" s="6" t="s">
        <v>33</v>
      </c>
      <c r="C4249" s="6">
        <v>1986</v>
      </c>
      <c r="D4249" s="6" t="s">
        <v>15</v>
      </c>
      <c r="E4249" s="6" t="s">
        <v>4</v>
      </c>
      <c r="F4249" s="27">
        <v>3.4607212504002096E-3</v>
      </c>
    </row>
    <row r="4250" spans="2:6" x14ac:dyDescent="0.25">
      <c r="B4250" s="6" t="s">
        <v>33</v>
      </c>
      <c r="C4250" s="6">
        <v>1986</v>
      </c>
      <c r="D4250" s="6" t="s">
        <v>16</v>
      </c>
      <c r="E4250" s="6" t="s">
        <v>4</v>
      </c>
      <c r="F4250" s="27">
        <v>0.10910556800651977</v>
      </c>
    </row>
    <row r="4251" spans="2:6" x14ac:dyDescent="0.25">
      <c r="B4251" s="6" t="s">
        <v>33</v>
      </c>
      <c r="C4251" s="6">
        <v>1986</v>
      </c>
      <c r="D4251" s="6" t="s">
        <v>17</v>
      </c>
      <c r="E4251" s="6" t="s">
        <v>4</v>
      </c>
      <c r="F4251" s="27">
        <v>9.5591582501382541E-2</v>
      </c>
    </row>
    <row r="4252" spans="2:6" x14ac:dyDescent="0.25">
      <c r="B4252" s="6" t="s">
        <v>33</v>
      </c>
      <c r="C4252" s="6">
        <v>1986</v>
      </c>
      <c r="D4252" s="6" t="s">
        <v>18</v>
      </c>
      <c r="E4252" s="6" t="s">
        <v>4</v>
      </c>
      <c r="F4252" s="27">
        <v>6.5214657857205233E-2</v>
      </c>
    </row>
    <row r="4253" spans="2:6" x14ac:dyDescent="0.25">
      <c r="B4253" s="6" t="s">
        <v>33</v>
      </c>
      <c r="C4253" s="6">
        <v>1986</v>
      </c>
      <c r="D4253" s="6" t="s">
        <v>19</v>
      </c>
      <c r="E4253" s="6" t="s">
        <v>4</v>
      </c>
      <c r="F4253" s="27">
        <v>8.8688767936665011E-2</v>
      </c>
    </row>
    <row r="4254" spans="2:6" x14ac:dyDescent="0.25">
      <c r="B4254" s="6" t="s">
        <v>33</v>
      </c>
      <c r="C4254" s="6">
        <v>1986</v>
      </c>
      <c r="D4254" s="6" t="s">
        <v>20</v>
      </c>
      <c r="E4254" s="6" t="s">
        <v>4</v>
      </c>
      <c r="F4254" s="27">
        <v>3.0371103414151411E-2</v>
      </c>
    </row>
    <row r="4255" spans="2:6" x14ac:dyDescent="0.25">
      <c r="B4255" s="6" t="s">
        <v>33</v>
      </c>
      <c r="C4255" s="6">
        <v>1986</v>
      </c>
      <c r="D4255" s="6" t="s">
        <v>21</v>
      </c>
      <c r="E4255" s="6" t="s">
        <v>4</v>
      </c>
      <c r="F4255" s="27">
        <v>1.4890706406263643E-3</v>
      </c>
    </row>
    <row r="4256" spans="2:6" x14ac:dyDescent="0.25">
      <c r="B4256" s="6" t="s">
        <v>33</v>
      </c>
      <c r="C4256" s="6">
        <v>1986</v>
      </c>
      <c r="D4256" s="6" t="s">
        <v>22</v>
      </c>
      <c r="E4256" s="6" t="s">
        <v>4</v>
      </c>
      <c r="F4256" s="27">
        <v>9.6003725587216586E-3</v>
      </c>
    </row>
    <row r="4257" spans="2:6" x14ac:dyDescent="0.25">
      <c r="B4257" s="6" t="s">
        <v>33</v>
      </c>
      <c r="C4257" s="6">
        <v>1986</v>
      </c>
      <c r="D4257" s="6" t="s">
        <v>23</v>
      </c>
      <c r="E4257" s="6" t="s">
        <v>4</v>
      </c>
      <c r="F4257" s="27">
        <v>4.156358238495794E-4</v>
      </c>
    </row>
    <row r="4258" spans="2:6" x14ac:dyDescent="0.25">
      <c r="B4258" s="6" t="s">
        <v>33</v>
      </c>
      <c r="C4258" s="6">
        <v>1986</v>
      </c>
      <c r="D4258" s="6" t="s">
        <v>24</v>
      </c>
      <c r="E4258" s="6" t="s">
        <v>4</v>
      </c>
      <c r="F4258" s="27">
        <v>3.7739034257938703E-2</v>
      </c>
    </row>
    <row r="4259" spans="2:6" x14ac:dyDescent="0.25">
      <c r="B4259" s="6" t="s">
        <v>33</v>
      </c>
      <c r="C4259" s="6">
        <v>1986</v>
      </c>
      <c r="D4259" s="6" t="s">
        <v>25</v>
      </c>
      <c r="E4259" s="6" t="s">
        <v>4</v>
      </c>
      <c r="F4259" s="27">
        <v>9.6507261984457318E-2</v>
      </c>
    </row>
    <row r="4260" spans="2:6" x14ac:dyDescent="0.25">
      <c r="B4260" s="6" t="s">
        <v>33</v>
      </c>
      <c r="C4260" s="6">
        <v>1986</v>
      </c>
      <c r="D4260" s="6" t="s">
        <v>26</v>
      </c>
      <c r="E4260" s="6" t="s">
        <v>4</v>
      </c>
      <c r="F4260" s="27">
        <v>4.3458974881392436E-2</v>
      </c>
    </row>
    <row r="4261" spans="2:6" x14ac:dyDescent="0.25">
      <c r="B4261" s="6" t="s">
        <v>33</v>
      </c>
      <c r="C4261" s="6">
        <v>1986</v>
      </c>
      <c r="D4261" s="6" t="s">
        <v>27</v>
      </c>
      <c r="E4261" s="6" t="s">
        <v>4</v>
      </c>
      <c r="F4261" s="27">
        <v>1.647408097330966E-4</v>
      </c>
    </row>
    <row r="4262" spans="2:6" x14ac:dyDescent="0.25">
      <c r="B4262" s="6" t="s">
        <v>33</v>
      </c>
      <c r="C4262" s="6">
        <v>1986</v>
      </c>
      <c r="D4262" s="6" t="s">
        <v>28</v>
      </c>
      <c r="E4262" s="6" t="s">
        <v>4</v>
      </c>
      <c r="F4262" s="27">
        <v>1.5531041709113135E-2</v>
      </c>
    </row>
    <row r="4263" spans="2:6" x14ac:dyDescent="0.25">
      <c r="B4263" s="6" t="s">
        <v>33</v>
      </c>
      <c r="C4263" s="6">
        <v>1986</v>
      </c>
      <c r="D4263" s="6" t="s">
        <v>29</v>
      </c>
      <c r="E4263" s="6" t="s">
        <v>4</v>
      </c>
      <c r="F4263" s="27">
        <v>7.3248537415955993E-3</v>
      </c>
    </row>
    <row r="4264" spans="2:6" x14ac:dyDescent="0.25">
      <c r="B4264" s="6" t="s">
        <v>33</v>
      </c>
      <c r="C4264" s="6">
        <v>1986</v>
      </c>
      <c r="D4264" s="6" t="s">
        <v>30</v>
      </c>
      <c r="E4264" s="6" t="s">
        <v>4</v>
      </c>
      <c r="F4264" s="27">
        <v>1.5717321069942078E-4</v>
      </c>
    </row>
    <row r="4265" spans="2:6" x14ac:dyDescent="0.25">
      <c r="B4265" s="6" t="s">
        <v>33</v>
      </c>
      <c r="C4265" s="6">
        <v>1986</v>
      </c>
      <c r="D4265" s="6" t="s">
        <v>31</v>
      </c>
      <c r="E4265" s="6" t="s">
        <v>4</v>
      </c>
      <c r="F4265" s="27">
        <v>3.2400966324184302E-3</v>
      </c>
    </row>
    <row r="4266" spans="2:6" x14ac:dyDescent="0.25">
      <c r="B4266" s="6" t="s">
        <v>33</v>
      </c>
      <c r="C4266" s="6">
        <v>1986</v>
      </c>
      <c r="D4266" s="6" t="s">
        <v>32</v>
      </c>
      <c r="E4266" s="6" t="s">
        <v>4</v>
      </c>
      <c r="F4266" s="27">
        <v>8.1671857263439761E-4</v>
      </c>
    </row>
    <row r="4267" spans="2:6" x14ac:dyDescent="0.25">
      <c r="B4267" s="6" t="s">
        <v>33</v>
      </c>
      <c r="C4267" s="6">
        <v>1985</v>
      </c>
      <c r="D4267" s="6" t="s">
        <v>7</v>
      </c>
      <c r="E4267" s="6" t="s">
        <v>3</v>
      </c>
      <c r="F4267" s="27">
        <v>8.0698644274471876E-2</v>
      </c>
    </row>
    <row r="4268" spans="2:6" x14ac:dyDescent="0.25">
      <c r="B4268" s="6" t="s">
        <v>33</v>
      </c>
      <c r="C4268" s="6">
        <v>1985</v>
      </c>
      <c r="D4268" s="6" t="s">
        <v>8</v>
      </c>
      <c r="E4268" s="6" t="s">
        <v>3</v>
      </c>
      <c r="F4268" s="27">
        <v>6.5119009071741146E-2</v>
      </c>
    </row>
    <row r="4269" spans="2:6" x14ac:dyDescent="0.25">
      <c r="B4269" s="6" t="s">
        <v>33</v>
      </c>
      <c r="C4269" s="6">
        <v>1985</v>
      </c>
      <c r="D4269" s="6" t="s">
        <v>9</v>
      </c>
      <c r="E4269" s="6" t="s">
        <v>3</v>
      </c>
      <c r="F4269" s="27">
        <v>8.2839064041489385E-2</v>
      </c>
    </row>
    <row r="4270" spans="2:6" x14ac:dyDescent="0.25">
      <c r="B4270" s="6" t="s">
        <v>33</v>
      </c>
      <c r="C4270" s="6">
        <v>1985</v>
      </c>
      <c r="D4270" s="6" t="s">
        <v>10</v>
      </c>
      <c r="E4270" s="6" t="s">
        <v>3</v>
      </c>
      <c r="F4270" s="27">
        <v>8.5987695699775935E-2</v>
      </c>
    </row>
    <row r="4271" spans="2:6" x14ac:dyDescent="0.25">
      <c r="B4271" s="6" t="s">
        <v>33</v>
      </c>
      <c r="C4271" s="6">
        <v>1985</v>
      </c>
      <c r="D4271" s="6" t="s">
        <v>11</v>
      </c>
      <c r="E4271" s="6" t="s">
        <v>3</v>
      </c>
      <c r="F4271" s="27">
        <v>3.0324869479335988E-2</v>
      </c>
    </row>
    <row r="4272" spans="2:6" x14ac:dyDescent="0.25">
      <c r="B4272" s="6" t="s">
        <v>33</v>
      </c>
      <c r="C4272" s="6">
        <v>1985</v>
      </c>
      <c r="D4272" s="6" t="s">
        <v>12</v>
      </c>
      <c r="E4272" s="6" t="s">
        <v>3</v>
      </c>
      <c r="F4272" s="27">
        <v>8.4750443190887755E-3</v>
      </c>
    </row>
    <row r="4273" spans="2:6" x14ac:dyDescent="0.25">
      <c r="B4273" s="6" t="s">
        <v>33</v>
      </c>
      <c r="C4273" s="6">
        <v>1985</v>
      </c>
      <c r="D4273" s="6" t="s">
        <v>13</v>
      </c>
      <c r="E4273" s="6" t="s">
        <v>3</v>
      </c>
      <c r="F4273" s="27">
        <v>2.1880147322390641E-2</v>
      </c>
    </row>
    <row r="4274" spans="2:6" x14ac:dyDescent="0.25">
      <c r="B4274" s="6" t="s">
        <v>33</v>
      </c>
      <c r="C4274" s="6">
        <v>1985</v>
      </c>
      <c r="D4274" s="6" t="s">
        <v>14</v>
      </c>
      <c r="E4274" s="6" t="s">
        <v>3</v>
      </c>
      <c r="F4274" s="27">
        <v>7.0840151307589097E-3</v>
      </c>
    </row>
    <row r="4275" spans="2:6" x14ac:dyDescent="0.25">
      <c r="B4275" s="6" t="s">
        <v>33</v>
      </c>
      <c r="C4275" s="6">
        <v>1985</v>
      </c>
      <c r="D4275" s="6" t="s">
        <v>15</v>
      </c>
      <c r="E4275" s="6" t="s">
        <v>3</v>
      </c>
      <c r="F4275" s="27">
        <v>5.6756589926327972E-3</v>
      </c>
    </row>
    <row r="4276" spans="2:6" x14ac:dyDescent="0.25">
      <c r="B4276" s="6" t="s">
        <v>33</v>
      </c>
      <c r="C4276" s="6">
        <v>1985</v>
      </c>
      <c r="D4276" s="6" t="s">
        <v>16</v>
      </c>
      <c r="E4276" s="6" t="s">
        <v>3</v>
      </c>
      <c r="F4276" s="27">
        <v>0.19590986520715992</v>
      </c>
    </row>
    <row r="4277" spans="2:6" x14ac:dyDescent="0.25">
      <c r="B4277" s="6" t="s">
        <v>33</v>
      </c>
      <c r="C4277" s="6">
        <v>1985</v>
      </c>
      <c r="D4277" s="6" t="s">
        <v>17</v>
      </c>
      <c r="E4277" s="6" t="s">
        <v>3</v>
      </c>
      <c r="F4277" s="27">
        <v>3.8103045536307001E-2</v>
      </c>
    </row>
    <row r="4278" spans="2:6" x14ac:dyDescent="0.25">
      <c r="B4278" s="6" t="s">
        <v>33</v>
      </c>
      <c r="C4278" s="6">
        <v>1985</v>
      </c>
      <c r="D4278" s="6" t="s">
        <v>18</v>
      </c>
      <c r="E4278" s="6" t="s">
        <v>3</v>
      </c>
      <c r="F4278" s="27">
        <v>2.0248165238456732E-2</v>
      </c>
    </row>
    <row r="4279" spans="2:6" x14ac:dyDescent="0.25">
      <c r="B4279" s="6" t="s">
        <v>33</v>
      </c>
      <c r="C4279" s="6">
        <v>1985</v>
      </c>
      <c r="D4279" s="6" t="s">
        <v>19</v>
      </c>
      <c r="E4279" s="6" t="s">
        <v>3</v>
      </c>
      <c r="F4279" s="27">
        <v>9.328775623580679E-2</v>
      </c>
    </row>
    <row r="4280" spans="2:6" x14ac:dyDescent="0.25">
      <c r="B4280" s="6" t="s">
        <v>33</v>
      </c>
      <c r="C4280" s="6">
        <v>1985</v>
      </c>
      <c r="D4280" s="6" t="s">
        <v>20</v>
      </c>
      <c r="E4280" s="6" t="s">
        <v>3</v>
      </c>
      <c r="F4280" s="27">
        <v>2.6353207705727747E-2</v>
      </c>
    </row>
    <row r="4281" spans="2:6" x14ac:dyDescent="0.25">
      <c r="B4281" s="6" t="s">
        <v>33</v>
      </c>
      <c r="C4281" s="6">
        <v>1985</v>
      </c>
      <c r="D4281" s="6" t="s">
        <v>21</v>
      </c>
      <c r="E4281" s="6" t="s">
        <v>3</v>
      </c>
      <c r="F4281" s="27">
        <v>3.3803796118113483E-3</v>
      </c>
    </row>
    <row r="4282" spans="2:6" x14ac:dyDescent="0.25">
      <c r="B4282" s="6" t="s">
        <v>33</v>
      </c>
      <c r="C4282" s="6">
        <v>1985</v>
      </c>
      <c r="D4282" s="6" t="s">
        <v>22</v>
      </c>
      <c r="E4282" s="6" t="s">
        <v>3</v>
      </c>
      <c r="F4282" s="27">
        <v>2.2951169406671093E-2</v>
      </c>
    </row>
    <row r="4283" spans="2:6" x14ac:dyDescent="0.25">
      <c r="B4283" s="6" t="s">
        <v>33</v>
      </c>
      <c r="C4283" s="6">
        <v>1985</v>
      </c>
      <c r="D4283" s="6" t="s">
        <v>23</v>
      </c>
      <c r="E4283" s="6" t="s">
        <v>3</v>
      </c>
      <c r="F4283" s="27">
        <v>1.2973553659939116E-3</v>
      </c>
    </row>
    <row r="4284" spans="2:6" x14ac:dyDescent="0.25">
      <c r="B4284" s="6" t="s">
        <v>33</v>
      </c>
      <c r="C4284" s="6">
        <v>1985</v>
      </c>
      <c r="D4284" s="6" t="s">
        <v>24</v>
      </c>
      <c r="E4284" s="6" t="s">
        <v>3</v>
      </c>
      <c r="F4284" s="27">
        <v>7.2864697097844197E-2</v>
      </c>
    </row>
    <row r="4285" spans="2:6" x14ac:dyDescent="0.25">
      <c r="B4285" s="6" t="s">
        <v>33</v>
      </c>
      <c r="C4285" s="6">
        <v>1985</v>
      </c>
      <c r="D4285" s="6" t="s">
        <v>25</v>
      </c>
      <c r="E4285" s="6" t="s">
        <v>3</v>
      </c>
      <c r="F4285" s="27">
        <v>5.2602995179859155E-2</v>
      </c>
    </row>
    <row r="4286" spans="2:6" x14ac:dyDescent="0.25">
      <c r="B4286" s="6" t="s">
        <v>33</v>
      </c>
      <c r="C4286" s="6">
        <v>1985</v>
      </c>
      <c r="D4286" s="6" t="s">
        <v>26</v>
      </c>
      <c r="E4286" s="6" t="s">
        <v>3</v>
      </c>
      <c r="F4286" s="27">
        <v>4.9878873791580618E-2</v>
      </c>
    </row>
    <row r="4287" spans="2:6" x14ac:dyDescent="0.25">
      <c r="B4287" s="6" t="s">
        <v>33</v>
      </c>
      <c r="C4287" s="6">
        <v>1985</v>
      </c>
      <c r="D4287" s="6" t="s">
        <v>27</v>
      </c>
      <c r="E4287" s="6" t="s">
        <v>3</v>
      </c>
      <c r="F4287" s="27">
        <v>3.2867057894753941E-4</v>
      </c>
    </row>
    <row r="4288" spans="2:6" x14ac:dyDescent="0.25">
      <c r="B4288" s="6" t="s">
        <v>33</v>
      </c>
      <c r="C4288" s="6">
        <v>1985</v>
      </c>
      <c r="D4288" s="6" t="s">
        <v>28</v>
      </c>
      <c r="E4288" s="6" t="s">
        <v>3</v>
      </c>
      <c r="F4288" s="27">
        <v>5.1444796879416338E-3</v>
      </c>
    </row>
    <row r="4289" spans="2:6" x14ac:dyDescent="0.25">
      <c r="B4289" s="6" t="s">
        <v>33</v>
      </c>
      <c r="C4289" s="6">
        <v>1985</v>
      </c>
      <c r="D4289" s="6" t="s">
        <v>29</v>
      </c>
      <c r="E4289" s="6" t="s">
        <v>3</v>
      </c>
      <c r="F4289" s="27">
        <v>2.0732778365570484E-2</v>
      </c>
    </row>
    <row r="4290" spans="2:6" x14ac:dyDescent="0.25">
      <c r="B4290" s="6" t="s">
        <v>33</v>
      </c>
      <c r="C4290" s="6">
        <v>1985</v>
      </c>
      <c r="D4290" s="6" t="s">
        <v>30</v>
      </c>
      <c r="E4290" s="6" t="s">
        <v>3</v>
      </c>
      <c r="F4290" s="27">
        <v>3.6603181444569465E-4</v>
      </c>
    </row>
    <row r="4291" spans="2:6" x14ac:dyDescent="0.25">
      <c r="B4291" s="6" t="s">
        <v>33</v>
      </c>
      <c r="C4291" s="6">
        <v>1985</v>
      </c>
      <c r="D4291" s="6" t="s">
        <v>31</v>
      </c>
      <c r="E4291" s="6" t="s">
        <v>3</v>
      </c>
      <c r="F4291" s="27">
        <v>6.4434594554789437E-4</v>
      </c>
    </row>
    <row r="4292" spans="2:6" x14ac:dyDescent="0.25">
      <c r="B4292" s="6" t="s">
        <v>33</v>
      </c>
      <c r="C4292" s="6">
        <v>1985</v>
      </c>
      <c r="D4292" s="6" t="s">
        <v>32</v>
      </c>
      <c r="E4292" s="6" t="s">
        <v>3</v>
      </c>
      <c r="F4292" s="27">
        <v>7.8220348986427577E-3</v>
      </c>
    </row>
    <row r="4293" spans="2:6" x14ac:dyDescent="0.25">
      <c r="B4293" s="6" t="s">
        <v>33</v>
      </c>
      <c r="C4293" s="6">
        <v>1985</v>
      </c>
      <c r="D4293" s="6" t="s">
        <v>7</v>
      </c>
      <c r="E4293" s="6" t="s">
        <v>4</v>
      </c>
      <c r="F4293" s="27">
        <v>0.14061167889815676</v>
      </c>
    </row>
    <row r="4294" spans="2:6" x14ac:dyDescent="0.25">
      <c r="B4294" s="6" t="s">
        <v>33</v>
      </c>
      <c r="C4294" s="6">
        <v>1985</v>
      </c>
      <c r="D4294" s="6" t="s">
        <v>8</v>
      </c>
      <c r="E4294" s="6" t="s">
        <v>4</v>
      </c>
      <c r="F4294" s="27">
        <v>3.7120165545591735E-2</v>
      </c>
    </row>
    <row r="4295" spans="2:6" x14ac:dyDescent="0.25">
      <c r="B4295" s="6" t="s">
        <v>33</v>
      </c>
      <c r="C4295" s="6">
        <v>1985</v>
      </c>
      <c r="D4295" s="6" t="s">
        <v>9</v>
      </c>
      <c r="E4295" s="6" t="s">
        <v>4</v>
      </c>
      <c r="F4295" s="27">
        <v>8.6802981954927333E-2</v>
      </c>
    </row>
    <row r="4296" spans="2:6" x14ac:dyDescent="0.25">
      <c r="B4296" s="6" t="s">
        <v>33</v>
      </c>
      <c r="C4296" s="6">
        <v>1985</v>
      </c>
      <c r="D4296" s="6" t="s">
        <v>10</v>
      </c>
      <c r="E4296" s="6" t="s">
        <v>4</v>
      </c>
      <c r="F4296" s="27">
        <v>3.7081307800895233E-2</v>
      </c>
    </row>
    <row r="4297" spans="2:6" x14ac:dyDescent="0.25">
      <c r="B4297" s="6" t="s">
        <v>33</v>
      </c>
      <c r="C4297" s="6">
        <v>1985</v>
      </c>
      <c r="D4297" s="6" t="s">
        <v>11</v>
      </c>
      <c r="E4297" s="6" t="s">
        <v>4</v>
      </c>
      <c r="F4297" s="27">
        <v>4.6762685893710729E-2</v>
      </c>
    </row>
    <row r="4298" spans="2:6" x14ac:dyDescent="0.25">
      <c r="B4298" s="6" t="s">
        <v>33</v>
      </c>
      <c r="C4298" s="6">
        <v>1985</v>
      </c>
      <c r="D4298" s="6" t="s">
        <v>12</v>
      </c>
      <c r="E4298" s="6" t="s">
        <v>4</v>
      </c>
      <c r="F4298" s="27">
        <v>5.1761995733767613E-3</v>
      </c>
    </row>
    <row r="4299" spans="2:6" x14ac:dyDescent="0.25">
      <c r="B4299" s="6" t="s">
        <v>33</v>
      </c>
      <c r="C4299" s="6">
        <v>1985</v>
      </c>
      <c r="D4299" s="6" t="s">
        <v>13</v>
      </c>
      <c r="E4299" s="6" t="s">
        <v>4</v>
      </c>
      <c r="F4299" s="27">
        <v>8.5023065261292229E-3</v>
      </c>
    </row>
    <row r="4300" spans="2:6" x14ac:dyDescent="0.25">
      <c r="B4300" s="6" t="s">
        <v>33</v>
      </c>
      <c r="C4300" s="6">
        <v>1985</v>
      </c>
      <c r="D4300" s="6" t="s">
        <v>14</v>
      </c>
      <c r="E4300" s="6" t="s">
        <v>4</v>
      </c>
      <c r="F4300" s="27">
        <v>2.4315668718587573E-2</v>
      </c>
    </row>
    <row r="4301" spans="2:6" x14ac:dyDescent="0.25">
      <c r="B4301" s="6" t="s">
        <v>33</v>
      </c>
      <c r="C4301" s="6">
        <v>1985</v>
      </c>
      <c r="D4301" s="6" t="s">
        <v>15</v>
      </c>
      <c r="E4301" s="6" t="s">
        <v>4</v>
      </c>
      <c r="F4301" s="27">
        <v>3.4850177295709757E-3</v>
      </c>
    </row>
    <row r="4302" spans="2:6" x14ac:dyDescent="0.25">
      <c r="B4302" s="6" t="s">
        <v>33</v>
      </c>
      <c r="C4302" s="6">
        <v>1985</v>
      </c>
      <c r="D4302" s="6" t="s">
        <v>16</v>
      </c>
      <c r="E4302" s="6" t="s">
        <v>4</v>
      </c>
      <c r="F4302" s="27">
        <v>0.11318855053652686</v>
      </c>
    </row>
    <row r="4303" spans="2:6" x14ac:dyDescent="0.25">
      <c r="B4303" s="6" t="s">
        <v>33</v>
      </c>
      <c r="C4303" s="6">
        <v>1985</v>
      </c>
      <c r="D4303" s="6" t="s">
        <v>17</v>
      </c>
      <c r="E4303" s="6" t="s">
        <v>4</v>
      </c>
      <c r="F4303" s="27">
        <v>9.2707039283439985E-2</v>
      </c>
    </row>
    <row r="4304" spans="2:6" x14ac:dyDescent="0.25">
      <c r="B4304" s="6" t="s">
        <v>33</v>
      </c>
      <c r="C4304" s="6">
        <v>1985</v>
      </c>
      <c r="D4304" s="6" t="s">
        <v>18</v>
      </c>
      <c r="E4304" s="6" t="s">
        <v>4</v>
      </c>
      <c r="F4304" s="27">
        <v>6.90542720900479E-2</v>
      </c>
    </row>
    <row r="4305" spans="2:6" x14ac:dyDescent="0.25">
      <c r="B4305" s="6" t="s">
        <v>33</v>
      </c>
      <c r="C4305" s="6">
        <v>1985</v>
      </c>
      <c r="D4305" s="6" t="s">
        <v>19</v>
      </c>
      <c r="E4305" s="6" t="s">
        <v>4</v>
      </c>
      <c r="F4305" s="27">
        <v>9.0606401204474094E-2</v>
      </c>
    </row>
    <row r="4306" spans="2:6" x14ac:dyDescent="0.25">
      <c r="B4306" s="6" t="s">
        <v>33</v>
      </c>
      <c r="C4306" s="6">
        <v>1985</v>
      </c>
      <c r="D4306" s="6" t="s">
        <v>20</v>
      </c>
      <c r="E4306" s="6" t="s">
        <v>4</v>
      </c>
      <c r="F4306" s="27">
        <v>3.1096055184957064E-2</v>
      </c>
    </row>
    <row r="4307" spans="2:6" x14ac:dyDescent="0.25">
      <c r="B4307" s="6" t="s">
        <v>33</v>
      </c>
      <c r="C4307" s="6">
        <v>1985</v>
      </c>
      <c r="D4307" s="6" t="s">
        <v>21</v>
      </c>
      <c r="E4307" s="6" t="s">
        <v>4</v>
      </c>
      <c r="F4307" s="27">
        <v>1.3582811653611625E-3</v>
      </c>
    </row>
    <row r="4308" spans="2:6" x14ac:dyDescent="0.25">
      <c r="B4308" s="6" t="s">
        <v>33</v>
      </c>
      <c r="C4308" s="6">
        <v>1985</v>
      </c>
      <c r="D4308" s="6" t="s">
        <v>22</v>
      </c>
      <c r="E4308" s="6" t="s">
        <v>4</v>
      </c>
      <c r="F4308" s="27">
        <v>9.8275296101814243E-3</v>
      </c>
    </row>
    <row r="4309" spans="2:6" x14ac:dyDescent="0.25">
      <c r="B4309" s="6" t="s">
        <v>33</v>
      </c>
      <c r="C4309" s="6">
        <v>1985</v>
      </c>
      <c r="D4309" s="6" t="s">
        <v>23</v>
      </c>
      <c r="E4309" s="6" t="s">
        <v>4</v>
      </c>
      <c r="F4309" s="27">
        <v>4.3555472040402777E-4</v>
      </c>
    </row>
    <row r="4310" spans="2:6" x14ac:dyDescent="0.25">
      <c r="B4310" s="6" t="s">
        <v>33</v>
      </c>
      <c r="C4310" s="6">
        <v>1985</v>
      </c>
      <c r="D4310" s="6" t="s">
        <v>24</v>
      </c>
      <c r="E4310" s="6" t="s">
        <v>4</v>
      </c>
      <c r="F4310" s="27">
        <v>3.8567181560782211E-2</v>
      </c>
    </row>
    <row r="4311" spans="2:6" x14ac:dyDescent="0.25">
      <c r="B4311" s="6" t="s">
        <v>33</v>
      </c>
      <c r="C4311" s="6">
        <v>1985</v>
      </c>
      <c r="D4311" s="6" t="s">
        <v>25</v>
      </c>
      <c r="E4311" s="6" t="s">
        <v>4</v>
      </c>
      <c r="F4311" s="27">
        <v>9.3375740472023003E-2</v>
      </c>
    </row>
    <row r="4312" spans="2:6" x14ac:dyDescent="0.25">
      <c r="B4312" s="6" t="s">
        <v>33</v>
      </c>
      <c r="C4312" s="6">
        <v>1985</v>
      </c>
      <c r="D4312" s="6" t="s">
        <v>26</v>
      </c>
      <c r="E4312" s="6" t="s">
        <v>4</v>
      </c>
      <c r="F4312" s="27">
        <v>4.6003509956282135E-2</v>
      </c>
    </row>
    <row r="4313" spans="2:6" x14ac:dyDescent="0.25">
      <c r="B4313" s="6" t="s">
        <v>33</v>
      </c>
      <c r="C4313" s="6">
        <v>1985</v>
      </c>
      <c r="D4313" s="6" t="s">
        <v>27</v>
      </c>
      <c r="E4313" s="6" t="s">
        <v>4</v>
      </c>
      <c r="F4313" s="27">
        <v>1.5601094512474495E-4</v>
      </c>
    </row>
    <row r="4314" spans="2:6" x14ac:dyDescent="0.25">
      <c r="B4314" s="6" t="s">
        <v>33</v>
      </c>
      <c r="C4314" s="6">
        <v>1985</v>
      </c>
      <c r="D4314" s="6" t="s">
        <v>28</v>
      </c>
      <c r="E4314" s="6" t="s">
        <v>4</v>
      </c>
      <c r="F4314" s="27">
        <v>1.573680663574286E-2</v>
      </c>
    </row>
    <row r="4315" spans="2:6" x14ac:dyDescent="0.25">
      <c r="B4315" s="6" t="s">
        <v>33</v>
      </c>
      <c r="C4315" s="6">
        <v>1985</v>
      </c>
      <c r="D4315" s="6" t="s">
        <v>29</v>
      </c>
      <c r="E4315" s="6" t="s">
        <v>4</v>
      </c>
      <c r="F4315" s="27">
        <v>4.08934265455233E-3</v>
      </c>
    </row>
    <row r="4316" spans="2:6" x14ac:dyDescent="0.25">
      <c r="B4316" s="6" t="s">
        <v>33</v>
      </c>
      <c r="C4316" s="6">
        <v>1985</v>
      </c>
      <c r="D4316" s="6" t="s">
        <v>30</v>
      </c>
      <c r="E4316" s="6" t="s">
        <v>4</v>
      </c>
      <c r="F4316" s="27">
        <v>1.6993013725483374E-4</v>
      </c>
    </row>
    <row r="4317" spans="2:6" x14ac:dyDescent="0.25">
      <c r="B4317" s="6" t="s">
        <v>33</v>
      </c>
      <c r="C4317" s="6">
        <v>1985</v>
      </c>
      <c r="D4317" s="6" t="s">
        <v>31</v>
      </c>
      <c r="E4317" s="6" t="s">
        <v>4</v>
      </c>
      <c r="F4317" s="27">
        <v>3.0552626725544848E-3</v>
      </c>
    </row>
    <row r="4318" spans="2:6" x14ac:dyDescent="0.25">
      <c r="B4318" s="6" t="s">
        <v>33</v>
      </c>
      <c r="C4318" s="6">
        <v>1985</v>
      </c>
      <c r="D4318" s="6" t="s">
        <v>32</v>
      </c>
      <c r="E4318" s="6" t="s">
        <v>4</v>
      </c>
      <c r="F4318" s="27">
        <v>7.1451852934455683E-4</v>
      </c>
    </row>
    <row r="4319" spans="2:6" x14ac:dyDescent="0.25">
      <c r="B4319" s="6" t="s">
        <v>33</v>
      </c>
      <c r="C4319" s="6">
        <v>1984</v>
      </c>
      <c r="D4319" s="6" t="s">
        <v>7</v>
      </c>
      <c r="E4319" s="6" t="s">
        <v>3</v>
      </c>
      <c r="F4319" s="27">
        <v>7.9131652661064422E-2</v>
      </c>
    </row>
    <row r="4320" spans="2:6" x14ac:dyDescent="0.25">
      <c r="B4320" s="6" t="s">
        <v>33</v>
      </c>
      <c r="C4320" s="6">
        <v>1984</v>
      </c>
      <c r="D4320" s="6" t="s">
        <v>8</v>
      </c>
      <c r="E4320" s="6" t="s">
        <v>3</v>
      </c>
      <c r="F4320" s="27">
        <v>6.4144660239392665E-2</v>
      </c>
    </row>
    <row r="4321" spans="2:6" x14ac:dyDescent="0.25">
      <c r="B4321" s="6" t="s">
        <v>33</v>
      </c>
      <c r="C4321" s="6">
        <v>1984</v>
      </c>
      <c r="D4321" s="6" t="s">
        <v>9</v>
      </c>
      <c r="E4321" s="6" t="s">
        <v>3</v>
      </c>
      <c r="F4321" s="27">
        <v>8.3168104930016348E-2</v>
      </c>
    </row>
    <row r="4322" spans="2:6" x14ac:dyDescent="0.25">
      <c r="B4322" s="6" t="s">
        <v>33</v>
      </c>
      <c r="C4322" s="6">
        <v>1984</v>
      </c>
      <c r="D4322" s="6" t="s">
        <v>10</v>
      </c>
      <c r="E4322" s="6" t="s">
        <v>3</v>
      </c>
      <c r="F4322" s="27">
        <v>8.485809208877533E-2</v>
      </c>
    </row>
    <row r="4323" spans="2:6" x14ac:dyDescent="0.25">
      <c r="B4323" s="6" t="s">
        <v>33</v>
      </c>
      <c r="C4323" s="6">
        <v>1984</v>
      </c>
      <c r="D4323" s="6" t="s">
        <v>11</v>
      </c>
      <c r="E4323" s="6" t="s">
        <v>3</v>
      </c>
      <c r="F4323" s="27">
        <v>3.0960365143682177E-2</v>
      </c>
    </row>
    <row r="4324" spans="2:6" x14ac:dyDescent="0.25">
      <c r="B4324" s="6" t="s">
        <v>33</v>
      </c>
      <c r="C4324" s="6">
        <v>1984</v>
      </c>
      <c r="D4324" s="6" t="s">
        <v>12</v>
      </c>
      <c r="E4324" s="6" t="s">
        <v>3</v>
      </c>
      <c r="F4324" s="27">
        <v>8.5308866222656918E-3</v>
      </c>
    </row>
    <row r="4325" spans="2:6" x14ac:dyDescent="0.25">
      <c r="B4325" s="6" t="s">
        <v>33</v>
      </c>
      <c r="C4325" s="6">
        <v>1984</v>
      </c>
      <c r="D4325" s="6" t="s">
        <v>13</v>
      </c>
      <c r="E4325" s="6" t="s">
        <v>3</v>
      </c>
      <c r="F4325" s="27">
        <v>2.2231537112073648E-2</v>
      </c>
    </row>
    <row r="4326" spans="2:6" x14ac:dyDescent="0.25">
      <c r="B4326" s="6" t="s">
        <v>33</v>
      </c>
      <c r="C4326" s="6">
        <v>1984</v>
      </c>
      <c r="D4326" s="6" t="s">
        <v>14</v>
      </c>
      <c r="E4326" s="6" t="s">
        <v>3</v>
      </c>
      <c r="F4326" s="27">
        <v>6.8187211543366353E-3</v>
      </c>
    </row>
    <row r="4327" spans="2:6" x14ac:dyDescent="0.25">
      <c r="B4327" s="6" t="s">
        <v>33</v>
      </c>
      <c r="C4327" s="6">
        <v>1984</v>
      </c>
      <c r="D4327" s="6" t="s">
        <v>15</v>
      </c>
      <c r="E4327" s="6" t="s">
        <v>3</v>
      </c>
      <c r="F4327" s="27">
        <v>5.5961418613367751E-3</v>
      </c>
    </row>
    <row r="4328" spans="2:6" x14ac:dyDescent="0.25">
      <c r="B4328" s="6" t="s">
        <v>33</v>
      </c>
      <c r="C4328" s="6">
        <v>1984</v>
      </c>
      <c r="D4328" s="6" t="s">
        <v>16</v>
      </c>
      <c r="E4328" s="6" t="s">
        <v>3</v>
      </c>
      <c r="F4328" s="27">
        <v>0.19921167200055001</v>
      </c>
    </row>
    <row r="4329" spans="2:6" x14ac:dyDescent="0.25">
      <c r="B4329" s="6" t="s">
        <v>33</v>
      </c>
      <c r="C4329" s="6">
        <v>1984</v>
      </c>
      <c r="D4329" s="6" t="s">
        <v>17</v>
      </c>
      <c r="E4329" s="6" t="s">
        <v>3</v>
      </c>
      <c r="F4329" s="27">
        <v>3.5572898993326545E-2</v>
      </c>
    </row>
    <row r="4330" spans="2:6" x14ac:dyDescent="0.25">
      <c r="B4330" s="6" t="s">
        <v>33</v>
      </c>
      <c r="C4330" s="6">
        <v>1984</v>
      </c>
      <c r="D4330" s="6" t="s">
        <v>18</v>
      </c>
      <c r="E4330" s="6" t="s">
        <v>3</v>
      </c>
      <c r="F4330" s="27">
        <v>2.0435094069298346E-2</v>
      </c>
    </row>
    <row r="4331" spans="2:6" x14ac:dyDescent="0.25">
      <c r="B4331" s="6" t="s">
        <v>33</v>
      </c>
      <c r="C4331" s="6">
        <v>1984</v>
      </c>
      <c r="D4331" s="6" t="s">
        <v>19</v>
      </c>
      <c r="E4331" s="6" t="s">
        <v>3</v>
      </c>
      <c r="F4331" s="27">
        <v>9.7762541279377946E-2</v>
      </c>
    </row>
    <row r="4332" spans="2:6" x14ac:dyDescent="0.25">
      <c r="B4332" s="6" t="s">
        <v>33</v>
      </c>
      <c r="C4332" s="6">
        <v>1984</v>
      </c>
      <c r="D4332" s="6" t="s">
        <v>20</v>
      </c>
      <c r="E4332" s="6" t="s">
        <v>3</v>
      </c>
      <c r="F4332" s="27">
        <v>2.5822205366707252E-2</v>
      </c>
    </row>
    <row r="4333" spans="2:6" x14ac:dyDescent="0.25">
      <c r="B4333" s="6" t="s">
        <v>33</v>
      </c>
      <c r="C4333" s="6">
        <v>1984</v>
      </c>
      <c r="D4333" s="6" t="s">
        <v>21</v>
      </c>
      <c r="E4333" s="6" t="s">
        <v>3</v>
      </c>
      <c r="F4333" s="27">
        <v>3.3411622764703665E-3</v>
      </c>
    </row>
    <row r="4334" spans="2:6" x14ac:dyDescent="0.25">
      <c r="B4334" s="6" t="s">
        <v>33</v>
      </c>
      <c r="C4334" s="6">
        <v>1984</v>
      </c>
      <c r="D4334" s="6" t="s">
        <v>22</v>
      </c>
      <c r="E4334" s="6" t="s">
        <v>3</v>
      </c>
      <c r="F4334" s="27">
        <v>2.295621336420554E-2</v>
      </c>
    </row>
    <row r="4335" spans="2:6" x14ac:dyDescent="0.25">
      <c r="B4335" s="6" t="s">
        <v>33</v>
      </c>
      <c r="C4335" s="6">
        <v>1984</v>
      </c>
      <c r="D4335" s="6" t="s">
        <v>23</v>
      </c>
      <c r="E4335" s="6" t="s">
        <v>3</v>
      </c>
      <c r="F4335" s="27">
        <v>1.3284807192869229E-3</v>
      </c>
    </row>
    <row r="4336" spans="2:6" x14ac:dyDescent="0.25">
      <c r="B4336" s="6" t="s">
        <v>33</v>
      </c>
      <c r="C4336" s="6">
        <v>1984</v>
      </c>
      <c r="D4336" s="6" t="s">
        <v>24</v>
      </c>
      <c r="E4336" s="6" t="s">
        <v>3</v>
      </c>
      <c r="F4336" s="27">
        <v>7.3523312729684112E-2</v>
      </c>
    </row>
    <row r="4337" spans="2:6" x14ac:dyDescent="0.25">
      <c r="B4337" s="6" t="s">
        <v>33</v>
      </c>
      <c r="C4337" s="6">
        <v>1984</v>
      </c>
      <c r="D4337" s="6" t="s">
        <v>25</v>
      </c>
      <c r="E4337" s="6" t="s">
        <v>3</v>
      </c>
      <c r="F4337" s="27">
        <v>5.0864843166086707E-2</v>
      </c>
    </row>
    <row r="4338" spans="2:6" x14ac:dyDescent="0.25">
      <c r="B4338" s="6" t="s">
        <v>33</v>
      </c>
      <c r="C4338" s="6">
        <v>1984</v>
      </c>
      <c r="D4338" s="6" t="s">
        <v>26</v>
      </c>
      <c r="E4338" s="6" t="s">
        <v>3</v>
      </c>
      <c r="F4338" s="27">
        <v>4.9691056153260985E-2</v>
      </c>
    </row>
    <row r="4339" spans="2:6" x14ac:dyDescent="0.25">
      <c r="B4339" s="6" t="s">
        <v>33</v>
      </c>
      <c r="C4339" s="6">
        <v>1984</v>
      </c>
      <c r="D4339" s="6" t="s">
        <v>27</v>
      </c>
      <c r="E4339" s="6" t="s">
        <v>3</v>
      </c>
      <c r="F4339" s="27">
        <v>2.6724862549928918E-4</v>
      </c>
    </row>
    <row r="4340" spans="2:6" x14ac:dyDescent="0.25">
      <c r="B4340" s="6" t="s">
        <v>33</v>
      </c>
      <c r="C4340" s="6">
        <v>1984</v>
      </c>
      <c r="D4340" s="6" t="s">
        <v>28</v>
      </c>
      <c r="E4340" s="6" t="s">
        <v>3</v>
      </c>
      <c r="F4340" s="27">
        <v>5.1287339955776454E-3</v>
      </c>
    </row>
    <row r="4341" spans="2:6" x14ac:dyDescent="0.25">
      <c r="B4341" s="6" t="s">
        <v>33</v>
      </c>
      <c r="C4341" s="6">
        <v>1984</v>
      </c>
      <c r="D4341" s="6" t="s">
        <v>29</v>
      </c>
      <c r="E4341" s="6" t="s">
        <v>3</v>
      </c>
      <c r="F4341" s="27">
        <v>2.1291731260992125E-2</v>
      </c>
    </row>
    <row r="4342" spans="2:6" x14ac:dyDescent="0.25">
      <c r="B4342" s="6" t="s">
        <v>33</v>
      </c>
      <c r="C4342" s="6">
        <v>1984</v>
      </c>
      <c r="D4342" s="6" t="s">
        <v>30</v>
      </c>
      <c r="E4342" s="6" t="s">
        <v>3</v>
      </c>
      <c r="F4342" s="27">
        <v>3.1493199021492997E-4</v>
      </c>
    </row>
    <row r="4343" spans="2:6" x14ac:dyDescent="0.25">
      <c r="B4343" s="6" t="s">
        <v>33</v>
      </c>
      <c r="C4343" s="6">
        <v>1984</v>
      </c>
      <c r="D4343" s="6" t="s">
        <v>31</v>
      </c>
      <c r="E4343" s="6" t="s">
        <v>3</v>
      </c>
      <c r="F4343" s="27">
        <v>6.4538879684890586E-4</v>
      </c>
    </row>
    <row r="4344" spans="2:6" x14ac:dyDescent="0.25">
      <c r="B4344" s="6" t="s">
        <v>33</v>
      </c>
      <c r="C4344" s="6">
        <v>1984</v>
      </c>
      <c r="D4344" s="6" t="s">
        <v>32</v>
      </c>
      <c r="E4344" s="6" t="s">
        <v>3</v>
      </c>
      <c r="F4344" s="27">
        <v>6.4023233996686564E-3</v>
      </c>
    </row>
    <row r="4345" spans="2:6" x14ac:dyDescent="0.25">
      <c r="B4345" s="6" t="s">
        <v>33</v>
      </c>
      <c r="C4345" s="6">
        <v>1984</v>
      </c>
      <c r="D4345" s="6" t="s">
        <v>7</v>
      </c>
      <c r="E4345" s="6" t="s">
        <v>4</v>
      </c>
      <c r="F4345" s="27">
        <v>0.13608287661981822</v>
      </c>
    </row>
    <row r="4346" spans="2:6" x14ac:dyDescent="0.25">
      <c r="B4346" s="6" t="s">
        <v>33</v>
      </c>
      <c r="C4346" s="6">
        <v>1984</v>
      </c>
      <c r="D4346" s="6" t="s">
        <v>8</v>
      </c>
      <c r="E4346" s="6" t="s">
        <v>4</v>
      </c>
      <c r="F4346" s="27">
        <v>3.2718557572677991E-2</v>
      </c>
    </row>
    <row r="4347" spans="2:6" x14ac:dyDescent="0.25">
      <c r="B4347" s="6" t="s">
        <v>33</v>
      </c>
      <c r="C4347" s="6">
        <v>1984</v>
      </c>
      <c r="D4347" s="6" t="s">
        <v>9</v>
      </c>
      <c r="E4347" s="6" t="s">
        <v>4</v>
      </c>
      <c r="F4347" s="27">
        <v>8.7271898597402101E-2</v>
      </c>
    </row>
    <row r="4348" spans="2:6" x14ac:dyDescent="0.25">
      <c r="B4348" s="6" t="s">
        <v>33</v>
      </c>
      <c r="C4348" s="6">
        <v>1984</v>
      </c>
      <c r="D4348" s="6" t="s">
        <v>10</v>
      </c>
      <c r="E4348" s="6" t="s">
        <v>4</v>
      </c>
      <c r="F4348" s="27">
        <v>3.7490472532631387E-2</v>
      </c>
    </row>
    <row r="4349" spans="2:6" x14ac:dyDescent="0.25">
      <c r="B4349" s="6" t="s">
        <v>33</v>
      </c>
      <c r="C4349" s="6">
        <v>1984</v>
      </c>
      <c r="D4349" s="6" t="s">
        <v>11</v>
      </c>
      <c r="E4349" s="6" t="s">
        <v>4</v>
      </c>
      <c r="F4349" s="27">
        <v>4.7821489920370899E-2</v>
      </c>
    </row>
    <row r="4350" spans="2:6" x14ac:dyDescent="0.25">
      <c r="B4350" s="6" t="s">
        <v>33</v>
      </c>
      <c r="C4350" s="6">
        <v>1984</v>
      </c>
      <c r="D4350" s="6" t="s">
        <v>12</v>
      </c>
      <c r="E4350" s="6" t="s">
        <v>4</v>
      </c>
      <c r="F4350" s="27">
        <v>4.4583489769240425E-3</v>
      </c>
    </row>
    <row r="4351" spans="2:6" x14ac:dyDescent="0.25">
      <c r="B4351" s="6" t="s">
        <v>33</v>
      </c>
      <c r="C4351" s="6">
        <v>1984</v>
      </c>
      <c r="D4351" s="6" t="s">
        <v>13</v>
      </c>
      <c r="E4351" s="6" t="s">
        <v>4</v>
      </c>
      <c r="F4351" s="27">
        <v>8.7435524110368087E-3</v>
      </c>
    </row>
    <row r="4352" spans="2:6" x14ac:dyDescent="0.25">
      <c r="B4352" s="6" t="s">
        <v>33</v>
      </c>
      <c r="C4352" s="6">
        <v>1984</v>
      </c>
      <c r="D4352" s="6" t="s">
        <v>14</v>
      </c>
      <c r="E4352" s="6" t="s">
        <v>4</v>
      </c>
      <c r="F4352" s="27">
        <v>2.4776472674241833E-2</v>
      </c>
    </row>
    <row r="4353" spans="2:6" x14ac:dyDescent="0.25">
      <c r="B4353" s="6" t="s">
        <v>33</v>
      </c>
      <c r="C4353" s="6">
        <v>1984</v>
      </c>
      <c r="D4353" s="6" t="s">
        <v>15</v>
      </c>
      <c r="E4353" s="6" t="s">
        <v>4</v>
      </c>
      <c r="F4353" s="27">
        <v>3.1422048508122071E-3</v>
      </c>
    </row>
    <row r="4354" spans="2:6" x14ac:dyDescent="0.25">
      <c r="B4354" s="6" t="s">
        <v>33</v>
      </c>
      <c r="C4354" s="6">
        <v>1984</v>
      </c>
      <c r="D4354" s="6" t="s">
        <v>16</v>
      </c>
      <c r="E4354" s="6" t="s">
        <v>4</v>
      </c>
      <c r="F4354" s="27">
        <v>0.11386669697209501</v>
      </c>
    </row>
    <row r="4355" spans="2:6" x14ac:dyDescent="0.25">
      <c r="B4355" s="6" t="s">
        <v>33</v>
      </c>
      <c r="C4355" s="6">
        <v>1984</v>
      </c>
      <c r="D4355" s="6" t="s">
        <v>17</v>
      </c>
      <c r="E4355" s="6" t="s">
        <v>4</v>
      </c>
      <c r="F4355" s="27">
        <v>8.9250874801492505E-2</v>
      </c>
    </row>
    <row r="4356" spans="2:6" x14ac:dyDescent="0.25">
      <c r="B4356" s="6" t="s">
        <v>33</v>
      </c>
      <c r="C4356" s="6">
        <v>1984</v>
      </c>
      <c r="D4356" s="6" t="s">
        <v>18</v>
      </c>
      <c r="E4356" s="6" t="s">
        <v>4</v>
      </c>
      <c r="F4356" s="27">
        <v>7.2478962221546567E-2</v>
      </c>
    </row>
    <row r="4357" spans="2:6" x14ac:dyDescent="0.25">
      <c r="B4357" s="6" t="s">
        <v>33</v>
      </c>
      <c r="C4357" s="6">
        <v>1984</v>
      </c>
      <c r="D4357" s="6" t="s">
        <v>19</v>
      </c>
      <c r="E4357" s="6" t="s">
        <v>4</v>
      </c>
      <c r="F4357" s="27">
        <v>9.2083083680467331E-2</v>
      </c>
    </row>
    <row r="4358" spans="2:6" x14ac:dyDescent="0.25">
      <c r="B4358" s="6" t="s">
        <v>33</v>
      </c>
      <c r="C4358" s="6">
        <v>1984</v>
      </c>
      <c r="D4358" s="6" t="s">
        <v>20</v>
      </c>
      <c r="E4358" s="6" t="s">
        <v>4</v>
      </c>
      <c r="F4358" s="27">
        <v>3.1261398004482743E-2</v>
      </c>
    </row>
    <row r="4359" spans="2:6" x14ac:dyDescent="0.25">
      <c r="B4359" s="6" t="s">
        <v>33</v>
      </c>
      <c r="C4359" s="6">
        <v>1984</v>
      </c>
      <c r="D4359" s="6" t="s">
        <v>21</v>
      </c>
      <c r="E4359" s="6" t="s">
        <v>4</v>
      </c>
      <c r="F4359" s="27">
        <v>1.4416895196966443E-3</v>
      </c>
    </row>
    <row r="4360" spans="2:6" x14ac:dyDescent="0.25">
      <c r="B4360" s="6" t="s">
        <v>33</v>
      </c>
      <c r="C4360" s="6">
        <v>1984</v>
      </c>
      <c r="D4360" s="6" t="s">
        <v>22</v>
      </c>
      <c r="E4360" s="6" t="s">
        <v>4</v>
      </c>
      <c r="F4360" s="27">
        <v>9.9746112704063323E-3</v>
      </c>
    </row>
    <row r="4361" spans="2:6" x14ac:dyDescent="0.25">
      <c r="B4361" s="6" t="s">
        <v>33</v>
      </c>
      <c r="C4361" s="6">
        <v>1984</v>
      </c>
      <c r="D4361" s="6" t="s">
        <v>23</v>
      </c>
      <c r="E4361" s="6" t="s">
        <v>4</v>
      </c>
      <c r="F4361" s="27">
        <v>4.9087653889794949E-4</v>
      </c>
    </row>
    <row r="4362" spans="2:6" x14ac:dyDescent="0.25">
      <c r="B4362" s="6" t="s">
        <v>33</v>
      </c>
      <c r="C4362" s="6">
        <v>1984</v>
      </c>
      <c r="D4362" s="6" t="s">
        <v>24</v>
      </c>
      <c r="E4362" s="6" t="s">
        <v>4</v>
      </c>
      <c r="F4362" s="27">
        <v>3.9654494316839685E-2</v>
      </c>
    </row>
    <row r="4363" spans="2:6" x14ac:dyDescent="0.25">
      <c r="B4363" s="6" t="s">
        <v>33</v>
      </c>
      <c r="C4363" s="6">
        <v>1984</v>
      </c>
      <c r="D4363" s="6" t="s">
        <v>25</v>
      </c>
      <c r="E4363" s="6" t="s">
        <v>4</v>
      </c>
      <c r="F4363" s="27">
        <v>9.4120965069225487E-2</v>
      </c>
    </row>
    <row r="4364" spans="2:6" x14ac:dyDescent="0.25">
      <c r="B4364" s="6" t="s">
        <v>33</v>
      </c>
      <c r="C4364" s="6">
        <v>1984</v>
      </c>
      <c r="D4364" s="6" t="s">
        <v>26</v>
      </c>
      <c r="E4364" s="6" t="s">
        <v>4</v>
      </c>
      <c r="F4364" s="27">
        <v>4.9785591077828026E-2</v>
      </c>
    </row>
    <row r="4365" spans="2:6" x14ac:dyDescent="0.25">
      <c r="B4365" s="6" t="s">
        <v>33</v>
      </c>
      <c r="C4365" s="6">
        <v>1984</v>
      </c>
      <c r="D4365" s="6" t="s">
        <v>27</v>
      </c>
      <c r="E4365" s="6" t="s">
        <v>4</v>
      </c>
      <c r="F4365" s="27">
        <v>1.7195553908061503E-4</v>
      </c>
    </row>
    <row r="4366" spans="2:6" x14ac:dyDescent="0.25">
      <c r="B4366" s="6" t="s">
        <v>33</v>
      </c>
      <c r="C4366" s="6">
        <v>1984</v>
      </c>
      <c r="D4366" s="6" t="s">
        <v>28</v>
      </c>
      <c r="E4366" s="6" t="s">
        <v>4</v>
      </c>
      <c r="F4366" s="27">
        <v>1.5647954056335966E-2</v>
      </c>
    </row>
    <row r="4367" spans="2:6" x14ac:dyDescent="0.25">
      <c r="B4367" s="6" t="s">
        <v>33</v>
      </c>
      <c r="C4367" s="6">
        <v>1984</v>
      </c>
      <c r="D4367" s="6" t="s">
        <v>29</v>
      </c>
      <c r="E4367" s="6" t="s">
        <v>4</v>
      </c>
      <c r="F4367" s="27">
        <v>3.4153107069990665E-3</v>
      </c>
    </row>
    <row r="4368" spans="2:6" x14ac:dyDescent="0.25">
      <c r="B4368" s="6" t="s">
        <v>33</v>
      </c>
      <c r="C4368" s="6">
        <v>1984</v>
      </c>
      <c r="D4368" s="6" t="s">
        <v>30</v>
      </c>
      <c r="E4368" s="6" t="s">
        <v>4</v>
      </c>
      <c r="F4368" s="27">
        <v>1.5827049617800552E-4</v>
      </c>
    </row>
    <row r="4369" spans="2:6" x14ac:dyDescent="0.25">
      <c r="B4369" s="6" t="s">
        <v>33</v>
      </c>
      <c r="C4369" s="6">
        <v>1984</v>
      </c>
      <c r="D4369" s="6" t="s">
        <v>31</v>
      </c>
      <c r="E4369" s="6" t="s">
        <v>4</v>
      </c>
      <c r="F4369" s="27">
        <v>2.9964293938061497E-3</v>
      </c>
    </row>
    <row r="4370" spans="2:6" x14ac:dyDescent="0.25">
      <c r="B4370" s="6" t="s">
        <v>33</v>
      </c>
      <c r="C4370" s="6">
        <v>1984</v>
      </c>
      <c r="D4370" s="6" t="s">
        <v>32</v>
      </c>
      <c r="E4370" s="6" t="s">
        <v>4</v>
      </c>
      <c r="F4370" s="27">
        <v>6.9496217870643022E-4</v>
      </c>
    </row>
    <row r="4371" spans="2:6" x14ac:dyDescent="0.25">
      <c r="B4371" s="6" t="s">
        <v>33</v>
      </c>
      <c r="C4371" s="6">
        <v>1983</v>
      </c>
      <c r="D4371" s="6" t="s">
        <v>7</v>
      </c>
      <c r="E4371" s="6" t="s">
        <v>3</v>
      </c>
      <c r="F4371" s="27">
        <v>7.7573999143753902E-2</v>
      </c>
    </row>
    <row r="4372" spans="2:6" x14ac:dyDescent="0.25">
      <c r="B4372" s="6" t="s">
        <v>33</v>
      </c>
      <c r="C4372" s="6">
        <v>1983</v>
      </c>
      <c r="D4372" s="6" t="s">
        <v>8</v>
      </c>
      <c r="E4372" s="6" t="s">
        <v>3</v>
      </c>
      <c r="F4372" s="27">
        <v>6.349338362895407E-2</v>
      </c>
    </row>
    <row r="4373" spans="2:6" x14ac:dyDescent="0.25">
      <c r="B4373" s="6" t="s">
        <v>33</v>
      </c>
      <c r="C4373" s="6">
        <v>1983</v>
      </c>
      <c r="D4373" s="6" t="s">
        <v>9</v>
      </c>
      <c r="E4373" s="6" t="s">
        <v>3</v>
      </c>
      <c r="F4373" s="27">
        <v>8.0950980189680277E-2</v>
      </c>
    </row>
    <row r="4374" spans="2:6" x14ac:dyDescent="0.25">
      <c r="B4374" s="6" t="s">
        <v>33</v>
      </c>
      <c r="C4374" s="6">
        <v>1983</v>
      </c>
      <c r="D4374" s="6" t="s">
        <v>10</v>
      </c>
      <c r="E4374" s="6" t="s">
        <v>3</v>
      </c>
      <c r="F4374" s="27">
        <v>8.3772015265070679E-2</v>
      </c>
    </row>
    <row r="4375" spans="2:6" x14ac:dyDescent="0.25">
      <c r="B4375" s="6" t="s">
        <v>33</v>
      </c>
      <c r="C4375" s="6">
        <v>1983</v>
      </c>
      <c r="D4375" s="6" t="s">
        <v>11</v>
      </c>
      <c r="E4375" s="6" t="s">
        <v>3</v>
      </c>
      <c r="F4375" s="27">
        <v>3.100012782291893E-2</v>
      </c>
    </row>
    <row r="4376" spans="2:6" x14ac:dyDescent="0.25">
      <c r="B4376" s="6" t="s">
        <v>33</v>
      </c>
      <c r="C4376" s="6">
        <v>1983</v>
      </c>
      <c r="D4376" s="6" t="s">
        <v>12</v>
      </c>
      <c r="E4376" s="6" t="s">
        <v>3</v>
      </c>
      <c r="F4376" s="27">
        <v>8.7980124373374657E-3</v>
      </c>
    </row>
    <row r="4377" spans="2:6" x14ac:dyDescent="0.25">
      <c r="B4377" s="6" t="s">
        <v>33</v>
      </c>
      <c r="C4377" s="6">
        <v>1983</v>
      </c>
      <c r="D4377" s="6" t="s">
        <v>13</v>
      </c>
      <c r="E4377" s="6" t="s">
        <v>3</v>
      </c>
      <c r="F4377" s="27">
        <v>2.2769783108508263E-2</v>
      </c>
    </row>
    <row r="4378" spans="2:6" x14ac:dyDescent="0.25">
      <c r="B4378" s="6" t="s">
        <v>33</v>
      </c>
      <c r="C4378" s="6">
        <v>1983</v>
      </c>
      <c r="D4378" s="6" t="s">
        <v>14</v>
      </c>
      <c r="E4378" s="6" t="s">
        <v>3</v>
      </c>
      <c r="F4378" s="27">
        <v>7.0855202309073589E-3</v>
      </c>
    </row>
    <row r="4379" spans="2:6" x14ac:dyDescent="0.25">
      <c r="B4379" s="6" t="s">
        <v>33</v>
      </c>
      <c r="C4379" s="6">
        <v>1983</v>
      </c>
      <c r="D4379" s="6" t="s">
        <v>15</v>
      </c>
      <c r="E4379" s="6" t="s">
        <v>3</v>
      </c>
      <c r="F4379" s="27">
        <v>5.7073770569582277E-3</v>
      </c>
    </row>
    <row r="4380" spans="2:6" x14ac:dyDescent="0.25">
      <c r="B4380" s="6" t="s">
        <v>33</v>
      </c>
      <c r="C4380" s="6">
        <v>1983</v>
      </c>
      <c r="D4380" s="6" t="s">
        <v>16</v>
      </c>
      <c r="E4380" s="6" t="s">
        <v>3</v>
      </c>
      <c r="F4380" s="27">
        <v>0.20439387097476419</v>
      </c>
    </row>
    <row r="4381" spans="2:6" x14ac:dyDescent="0.25">
      <c r="B4381" s="6" t="s">
        <v>33</v>
      </c>
      <c r="C4381" s="6">
        <v>1983</v>
      </c>
      <c r="D4381" s="6" t="s">
        <v>17</v>
      </c>
      <c r="E4381" s="6" t="s">
        <v>3</v>
      </c>
      <c r="F4381" s="27">
        <v>3.5198189714887911E-2</v>
      </c>
    </row>
    <row r="4382" spans="2:6" x14ac:dyDescent="0.25">
      <c r="B4382" s="6" t="s">
        <v>33</v>
      </c>
      <c r="C4382" s="6">
        <v>1983</v>
      </c>
      <c r="D4382" s="6" t="s">
        <v>18</v>
      </c>
      <c r="E4382" s="6" t="s">
        <v>3</v>
      </c>
      <c r="F4382" s="27">
        <v>2.083401942796732E-2</v>
      </c>
    </row>
    <row r="4383" spans="2:6" x14ac:dyDescent="0.25">
      <c r="B4383" s="6" t="s">
        <v>33</v>
      </c>
      <c r="C4383" s="6">
        <v>1983</v>
      </c>
      <c r="D4383" s="6" t="s">
        <v>19</v>
      </c>
      <c r="E4383" s="6" t="s">
        <v>3</v>
      </c>
      <c r="F4383" s="27">
        <v>9.8601148396827085E-2</v>
      </c>
    </row>
    <row r="4384" spans="2:6" x14ac:dyDescent="0.25">
      <c r="B4384" s="6" t="s">
        <v>33</v>
      </c>
      <c r="C4384" s="6">
        <v>1983</v>
      </c>
      <c r="D4384" s="6" t="s">
        <v>20</v>
      </c>
      <c r="E4384" s="6" t="s">
        <v>3</v>
      </c>
      <c r="F4384" s="27">
        <v>2.5559001998837871E-2</v>
      </c>
    </row>
    <row r="4385" spans="2:6" x14ac:dyDescent="0.25">
      <c r="B4385" s="6" t="s">
        <v>33</v>
      </c>
      <c r="C4385" s="6">
        <v>1983</v>
      </c>
      <c r="D4385" s="6" t="s">
        <v>21</v>
      </c>
      <c r="E4385" s="6" t="s">
        <v>3</v>
      </c>
      <c r="F4385" s="27">
        <v>3.408797230987178E-3</v>
      </c>
    </row>
    <row r="4386" spans="2:6" x14ac:dyDescent="0.25">
      <c r="B4386" s="6" t="s">
        <v>33</v>
      </c>
      <c r="C4386" s="6">
        <v>1983</v>
      </c>
      <c r="D4386" s="6" t="s">
        <v>22</v>
      </c>
      <c r="E4386" s="6" t="s">
        <v>3</v>
      </c>
      <c r="F4386" s="27">
        <v>2.2917700460106692E-2</v>
      </c>
    </row>
    <row r="4387" spans="2:6" x14ac:dyDescent="0.25">
      <c r="B4387" s="6" t="s">
        <v>33</v>
      </c>
      <c r="C4387" s="6">
        <v>1983</v>
      </c>
      <c r="D4387" s="6" t="s">
        <v>23</v>
      </c>
      <c r="E4387" s="6" t="s">
        <v>3</v>
      </c>
      <c r="F4387" s="27">
        <v>1.485871660207609E-3</v>
      </c>
    </row>
    <row r="4388" spans="2:6" x14ac:dyDescent="0.25">
      <c r="B4388" s="6" t="s">
        <v>33</v>
      </c>
      <c r="C4388" s="6">
        <v>1983</v>
      </c>
      <c r="D4388" s="6" t="s">
        <v>24</v>
      </c>
      <c r="E4388" s="6" t="s">
        <v>3</v>
      </c>
      <c r="F4388" s="27">
        <v>7.4808781936891208E-2</v>
      </c>
    </row>
    <row r="4389" spans="2:6" x14ac:dyDescent="0.25">
      <c r="B4389" s="6" t="s">
        <v>33</v>
      </c>
      <c r="C4389" s="6">
        <v>1983</v>
      </c>
      <c r="D4389" s="6" t="s">
        <v>25</v>
      </c>
      <c r="E4389" s="6" t="s">
        <v>3</v>
      </c>
      <c r="F4389" s="27">
        <v>5.0723929845870118E-2</v>
      </c>
    </row>
    <row r="4390" spans="2:6" x14ac:dyDescent="0.25">
      <c r="B4390" s="6" t="s">
        <v>33</v>
      </c>
      <c r="C4390" s="6">
        <v>1983</v>
      </c>
      <c r="D4390" s="6" t="s">
        <v>26</v>
      </c>
      <c r="E4390" s="6" t="s">
        <v>3</v>
      </c>
      <c r="F4390" s="27">
        <v>4.7632178108120329E-2</v>
      </c>
    </row>
    <row r="4391" spans="2:6" x14ac:dyDescent="0.25">
      <c r="B4391" s="6" t="s">
        <v>33</v>
      </c>
      <c r="C4391" s="6">
        <v>1983</v>
      </c>
      <c r="D4391" s="6" t="s">
        <v>27</v>
      </c>
      <c r="E4391" s="6" t="s">
        <v>3</v>
      </c>
      <c r="F4391" s="27">
        <v>2.6178580339495441E-4</v>
      </c>
    </row>
    <row r="4392" spans="2:6" x14ac:dyDescent="0.25">
      <c r="B4392" s="6" t="s">
        <v>33</v>
      </c>
      <c r="C4392" s="6">
        <v>1983</v>
      </c>
      <c r="D4392" s="6" t="s">
        <v>28</v>
      </c>
      <c r="E4392" s="6" t="s">
        <v>3</v>
      </c>
      <c r="F4392" s="27">
        <v>5.0414698854226612E-3</v>
      </c>
    </row>
    <row r="4393" spans="2:6" x14ac:dyDescent="0.25">
      <c r="B4393" s="6" t="s">
        <v>33</v>
      </c>
      <c r="C4393" s="6">
        <v>1983</v>
      </c>
      <c r="D4393" s="6" t="s">
        <v>29</v>
      </c>
      <c r="E4393" s="6" t="s">
        <v>3</v>
      </c>
      <c r="F4393" s="27">
        <v>2.1776783227400322E-2</v>
      </c>
    </row>
    <row r="4394" spans="2:6" x14ac:dyDescent="0.25">
      <c r="B4394" s="6" t="s">
        <v>33</v>
      </c>
      <c r="C4394" s="6">
        <v>1983</v>
      </c>
      <c r="D4394" s="6" t="s">
        <v>30</v>
      </c>
      <c r="E4394" s="6" t="s">
        <v>3</v>
      </c>
      <c r="F4394" s="27">
        <v>2.9025291634408591E-4</v>
      </c>
    </row>
    <row r="4395" spans="2:6" x14ac:dyDescent="0.25">
      <c r="B4395" s="6" t="s">
        <v>33</v>
      </c>
      <c r="C4395" s="6">
        <v>1983</v>
      </c>
      <c r="D4395" s="6" t="s">
        <v>31</v>
      </c>
      <c r="E4395" s="6" t="s">
        <v>3</v>
      </c>
      <c r="F4395" s="27">
        <v>6.0785658826674916E-4</v>
      </c>
    </row>
    <row r="4396" spans="2:6" x14ac:dyDescent="0.25">
      <c r="B4396" s="6" t="s">
        <v>33</v>
      </c>
      <c r="C4396" s="6">
        <v>1983</v>
      </c>
      <c r="D4396" s="6" t="s">
        <v>32</v>
      </c>
      <c r="E4396" s="6" t="s">
        <v>3</v>
      </c>
      <c r="F4396" s="27">
        <v>5.3071629396145552E-3</v>
      </c>
    </row>
    <row r="4397" spans="2:6" x14ac:dyDescent="0.25">
      <c r="B4397" s="6" t="s">
        <v>33</v>
      </c>
      <c r="C4397" s="6">
        <v>1983</v>
      </c>
      <c r="D4397" s="6" t="s">
        <v>7</v>
      </c>
      <c r="E4397" s="6" t="s">
        <v>4</v>
      </c>
      <c r="F4397" s="27">
        <v>0.1339157907498624</v>
      </c>
    </row>
    <row r="4398" spans="2:6" x14ac:dyDescent="0.25">
      <c r="B4398" s="6" t="s">
        <v>33</v>
      </c>
      <c r="C4398" s="6">
        <v>1983</v>
      </c>
      <c r="D4398" s="6" t="s">
        <v>8</v>
      </c>
      <c r="E4398" s="6" t="s">
        <v>4</v>
      </c>
      <c r="F4398" s="27">
        <v>3.0943025245489777E-2</v>
      </c>
    </row>
    <row r="4399" spans="2:6" x14ac:dyDescent="0.25">
      <c r="B4399" s="6" t="s">
        <v>33</v>
      </c>
      <c r="C4399" s="6">
        <v>1983</v>
      </c>
      <c r="D4399" s="6" t="s">
        <v>9</v>
      </c>
      <c r="E4399" s="6" t="s">
        <v>4</v>
      </c>
      <c r="F4399" s="27">
        <v>8.6575170797024772E-2</v>
      </c>
    </row>
    <row r="4400" spans="2:6" x14ac:dyDescent="0.25">
      <c r="B4400" s="6" t="s">
        <v>33</v>
      </c>
      <c r="C4400" s="6">
        <v>1983</v>
      </c>
      <c r="D4400" s="6" t="s">
        <v>10</v>
      </c>
      <c r="E4400" s="6" t="s">
        <v>4</v>
      </c>
      <c r="F4400" s="27">
        <v>3.5751689964763265E-2</v>
      </c>
    </row>
    <row r="4401" spans="2:6" x14ac:dyDescent="0.25">
      <c r="B4401" s="6" t="s">
        <v>33</v>
      </c>
      <c r="C4401" s="6">
        <v>1983</v>
      </c>
      <c r="D4401" s="6" t="s">
        <v>11</v>
      </c>
      <c r="E4401" s="6" t="s">
        <v>4</v>
      </c>
      <c r="F4401" s="27">
        <v>4.9536688875431459E-2</v>
      </c>
    </row>
    <row r="4402" spans="2:6" x14ac:dyDescent="0.25">
      <c r="B4402" s="6" t="s">
        <v>33</v>
      </c>
      <c r="C4402" s="6">
        <v>1983</v>
      </c>
      <c r="D4402" s="6" t="s">
        <v>12</v>
      </c>
      <c r="E4402" s="6" t="s">
        <v>4</v>
      </c>
      <c r="F4402" s="27">
        <v>4.6082036588344808E-3</v>
      </c>
    </row>
    <row r="4403" spans="2:6" x14ac:dyDescent="0.25">
      <c r="B4403" s="6" t="s">
        <v>33</v>
      </c>
      <c r="C4403" s="6">
        <v>1983</v>
      </c>
      <c r="D4403" s="6" t="s">
        <v>13</v>
      </c>
      <c r="E4403" s="6" t="s">
        <v>4</v>
      </c>
      <c r="F4403" s="27">
        <v>8.8647001876771669E-3</v>
      </c>
    </row>
    <row r="4404" spans="2:6" x14ac:dyDescent="0.25">
      <c r="B4404" s="6" t="s">
        <v>33</v>
      </c>
      <c r="C4404" s="6">
        <v>1983</v>
      </c>
      <c r="D4404" s="6" t="s">
        <v>14</v>
      </c>
      <c r="E4404" s="6" t="s">
        <v>4</v>
      </c>
      <c r="F4404" s="27">
        <v>2.4405233834225906E-2</v>
      </c>
    </row>
    <row r="4405" spans="2:6" x14ac:dyDescent="0.25">
      <c r="B4405" s="6" t="s">
        <v>33</v>
      </c>
      <c r="C4405" s="6">
        <v>1983</v>
      </c>
      <c r="D4405" s="6" t="s">
        <v>15</v>
      </c>
      <c r="E4405" s="6" t="s">
        <v>4</v>
      </c>
      <c r="F4405" s="27">
        <v>3.1179497274869926E-3</v>
      </c>
    </row>
    <row r="4406" spans="2:6" x14ac:dyDescent="0.25">
      <c r="B4406" s="6" t="s">
        <v>33</v>
      </c>
      <c r="C4406" s="6">
        <v>1983</v>
      </c>
      <c r="D4406" s="6" t="s">
        <v>16</v>
      </c>
      <c r="E4406" s="6" t="s">
        <v>4</v>
      </c>
      <c r="F4406" s="27">
        <v>0.11388108817945947</v>
      </c>
    </row>
    <row r="4407" spans="2:6" x14ac:dyDescent="0.25">
      <c r="B4407" s="6" t="s">
        <v>33</v>
      </c>
      <c r="C4407" s="6">
        <v>1983</v>
      </c>
      <c r="D4407" s="6" t="s">
        <v>17</v>
      </c>
      <c r="E4407" s="6" t="s">
        <v>4</v>
      </c>
      <c r="F4407" s="27">
        <v>8.894709328461449E-2</v>
      </c>
    </row>
    <row r="4408" spans="2:6" x14ac:dyDescent="0.25">
      <c r="B4408" s="6" t="s">
        <v>33</v>
      </c>
      <c r="C4408" s="6">
        <v>1983</v>
      </c>
      <c r="D4408" s="6" t="s">
        <v>18</v>
      </c>
      <c r="E4408" s="6" t="s">
        <v>4</v>
      </c>
      <c r="F4408" s="27">
        <v>7.1753055980851771E-2</v>
      </c>
    </row>
    <row r="4409" spans="2:6" x14ac:dyDescent="0.25">
      <c r="B4409" s="6" t="s">
        <v>33</v>
      </c>
      <c r="C4409" s="6">
        <v>1983</v>
      </c>
      <c r="D4409" s="6" t="s">
        <v>19</v>
      </c>
      <c r="E4409" s="6" t="s">
        <v>4</v>
      </c>
      <c r="F4409" s="27">
        <v>9.3776764402436985E-2</v>
      </c>
    </row>
    <row r="4410" spans="2:6" x14ac:dyDescent="0.25">
      <c r="B4410" s="6" t="s">
        <v>33</v>
      </c>
      <c r="C4410" s="6">
        <v>1983</v>
      </c>
      <c r="D4410" s="6" t="s">
        <v>20</v>
      </c>
      <c r="E4410" s="6" t="s">
        <v>4</v>
      </c>
      <c r="F4410" s="27">
        <v>3.1629634386634166E-2</v>
      </c>
    </row>
    <row r="4411" spans="2:6" x14ac:dyDescent="0.25">
      <c r="B4411" s="6" t="s">
        <v>33</v>
      </c>
      <c r="C4411" s="6">
        <v>1983</v>
      </c>
      <c r="D4411" s="6" t="s">
        <v>21</v>
      </c>
      <c r="E4411" s="6" t="s">
        <v>4</v>
      </c>
      <c r="F4411" s="27">
        <v>1.4800508234808323E-3</v>
      </c>
    </row>
    <row r="4412" spans="2:6" x14ac:dyDescent="0.25">
      <c r="B4412" s="6" t="s">
        <v>33</v>
      </c>
      <c r="C4412" s="6">
        <v>1983</v>
      </c>
      <c r="D4412" s="6" t="s">
        <v>22</v>
      </c>
      <c r="E4412" s="6" t="s">
        <v>4</v>
      </c>
      <c r="F4412" s="27">
        <v>1.0474390499346101E-2</v>
      </c>
    </row>
    <row r="4413" spans="2:6" x14ac:dyDescent="0.25">
      <c r="B4413" s="6" t="s">
        <v>33</v>
      </c>
      <c r="C4413" s="6">
        <v>1983</v>
      </c>
      <c r="D4413" s="6" t="s">
        <v>23</v>
      </c>
      <c r="E4413" s="6" t="s">
        <v>4</v>
      </c>
      <c r="F4413" s="27">
        <v>5.2696051217200764E-4</v>
      </c>
    </row>
    <row r="4414" spans="2:6" x14ac:dyDescent="0.25">
      <c r="B4414" s="6" t="s">
        <v>33</v>
      </c>
      <c r="C4414" s="6">
        <v>1983</v>
      </c>
      <c r="D4414" s="6" t="s">
        <v>24</v>
      </c>
      <c r="E4414" s="6" t="s">
        <v>4</v>
      </c>
      <c r="F4414" s="27">
        <v>4.1005090150459833E-2</v>
      </c>
    </row>
    <row r="4415" spans="2:6" x14ac:dyDescent="0.25">
      <c r="B4415" s="6" t="s">
        <v>33</v>
      </c>
      <c r="C4415" s="6">
        <v>1983</v>
      </c>
      <c r="D4415" s="6" t="s">
        <v>25</v>
      </c>
      <c r="E4415" s="6" t="s">
        <v>4</v>
      </c>
      <c r="F4415" s="27">
        <v>9.4468775188922549E-2</v>
      </c>
    </row>
    <row r="4416" spans="2:6" x14ac:dyDescent="0.25">
      <c r="B4416" s="6" t="s">
        <v>33</v>
      </c>
      <c r="C4416" s="6">
        <v>1983</v>
      </c>
      <c r="D4416" s="6" t="s">
        <v>26</v>
      </c>
      <c r="E4416" s="6" t="s">
        <v>4</v>
      </c>
      <c r="F4416" s="27">
        <v>5.1052150485037744E-2</v>
      </c>
    </row>
    <row r="4417" spans="2:6" x14ac:dyDescent="0.25">
      <c r="B4417" s="6" t="s">
        <v>33</v>
      </c>
      <c r="C4417" s="6">
        <v>1983</v>
      </c>
      <c r="D4417" s="6" t="s">
        <v>27</v>
      </c>
      <c r="E4417" s="6" t="s">
        <v>4</v>
      </c>
      <c r="F4417" s="27">
        <v>1.8605667286255393E-4</v>
      </c>
    </row>
    <row r="4418" spans="2:6" x14ac:dyDescent="0.25">
      <c r="B4418" s="6" t="s">
        <v>33</v>
      </c>
      <c r="C4418" s="6">
        <v>1983</v>
      </c>
      <c r="D4418" s="6" t="s">
        <v>28</v>
      </c>
      <c r="E4418" s="6" t="s">
        <v>4</v>
      </c>
      <c r="F4418" s="27">
        <v>1.5622758692297675E-2</v>
      </c>
    </row>
    <row r="4419" spans="2:6" x14ac:dyDescent="0.25">
      <c r="B4419" s="6" t="s">
        <v>33</v>
      </c>
      <c r="C4419" s="6">
        <v>1983</v>
      </c>
      <c r="D4419" s="6" t="s">
        <v>29</v>
      </c>
      <c r="E4419" s="6" t="s">
        <v>4</v>
      </c>
      <c r="F4419" s="27">
        <v>3.4048371133847369E-3</v>
      </c>
    </row>
    <row r="4420" spans="2:6" x14ac:dyDescent="0.25">
      <c r="B4420" s="6" t="s">
        <v>33</v>
      </c>
      <c r="C4420" s="6">
        <v>1983</v>
      </c>
      <c r="D4420" s="6" t="s">
        <v>30</v>
      </c>
      <c r="E4420" s="6" t="s">
        <v>4</v>
      </c>
      <c r="F4420" s="27">
        <v>1.5124606955278577E-4</v>
      </c>
    </row>
    <row r="4421" spans="2:6" x14ac:dyDescent="0.25">
      <c r="B4421" s="6" t="s">
        <v>33</v>
      </c>
      <c r="C4421" s="6">
        <v>1983</v>
      </c>
      <c r="D4421" s="6" t="s">
        <v>31</v>
      </c>
      <c r="E4421" s="6" t="s">
        <v>4</v>
      </c>
      <c r="F4421" s="27">
        <v>3.2487895813064658E-3</v>
      </c>
    </row>
    <row r="4422" spans="2:6" x14ac:dyDescent="0.25">
      <c r="B4422" s="6" t="s">
        <v>33</v>
      </c>
      <c r="C4422" s="6">
        <v>1983</v>
      </c>
      <c r="D4422" s="6" t="s">
        <v>32</v>
      </c>
      <c r="E4422" s="6" t="s">
        <v>4</v>
      </c>
      <c r="F4422" s="27">
        <v>6.7280493638362249E-4</v>
      </c>
    </row>
    <row r="4423" spans="2:6" x14ac:dyDescent="0.25">
      <c r="B4423" s="6" t="s">
        <v>33</v>
      </c>
      <c r="C4423" s="6">
        <v>1982</v>
      </c>
      <c r="D4423" s="6" t="s">
        <v>7</v>
      </c>
      <c r="E4423" s="6" t="s">
        <v>3</v>
      </c>
      <c r="F4423" s="27">
        <v>7.3512717184008397E-2</v>
      </c>
    </row>
    <row r="4424" spans="2:6" x14ac:dyDescent="0.25">
      <c r="B4424" s="6" t="s">
        <v>33</v>
      </c>
      <c r="C4424" s="6">
        <v>1982</v>
      </c>
      <c r="D4424" s="6" t="s">
        <v>8</v>
      </c>
      <c r="E4424" s="6" t="s">
        <v>3</v>
      </c>
      <c r="F4424" s="27">
        <v>6.2220499556989557E-2</v>
      </c>
    </row>
    <row r="4425" spans="2:6" x14ac:dyDescent="0.25">
      <c r="B4425" s="6" t="s">
        <v>33</v>
      </c>
      <c r="C4425" s="6">
        <v>1982</v>
      </c>
      <c r="D4425" s="6" t="s">
        <v>9</v>
      </c>
      <c r="E4425" s="6" t="s">
        <v>3</v>
      </c>
      <c r="F4425" s="27">
        <v>8.0916808317900102E-2</v>
      </c>
    </row>
    <row r="4426" spans="2:6" x14ac:dyDescent="0.25">
      <c r="B4426" s="6" t="s">
        <v>33</v>
      </c>
      <c r="C4426" s="6">
        <v>1982</v>
      </c>
      <c r="D4426" s="6" t="s">
        <v>10</v>
      </c>
      <c r="E4426" s="6" t="s">
        <v>3</v>
      </c>
      <c r="F4426" s="27">
        <v>8.1776364359134532E-2</v>
      </c>
    </row>
    <row r="4427" spans="2:6" x14ac:dyDescent="0.25">
      <c r="B4427" s="6" t="s">
        <v>33</v>
      </c>
      <c r="C4427" s="6">
        <v>1982</v>
      </c>
      <c r="D4427" s="6" t="s">
        <v>11</v>
      </c>
      <c r="E4427" s="6" t="s">
        <v>3</v>
      </c>
      <c r="F4427" s="27">
        <v>3.067716365252323E-2</v>
      </c>
    </row>
    <row r="4428" spans="2:6" x14ac:dyDescent="0.25">
      <c r="B4428" s="6" t="s">
        <v>33</v>
      </c>
      <c r="C4428" s="6">
        <v>1982</v>
      </c>
      <c r="D4428" s="6" t="s">
        <v>12</v>
      </c>
      <c r="E4428" s="6" t="s">
        <v>3</v>
      </c>
      <c r="F4428" s="27">
        <v>9.1017005315573961E-3</v>
      </c>
    </row>
    <row r="4429" spans="2:6" x14ac:dyDescent="0.25">
      <c r="B4429" s="6" t="s">
        <v>33</v>
      </c>
      <c r="C4429" s="6">
        <v>1982</v>
      </c>
      <c r="D4429" s="6" t="s">
        <v>13</v>
      </c>
      <c r="E4429" s="6" t="s">
        <v>3</v>
      </c>
      <c r="F4429" s="27">
        <v>2.3262045500783746E-2</v>
      </c>
    </row>
    <row r="4430" spans="2:6" x14ac:dyDescent="0.25">
      <c r="B4430" s="6" t="s">
        <v>33</v>
      </c>
      <c r="C4430" s="6">
        <v>1982</v>
      </c>
      <c r="D4430" s="6" t="s">
        <v>14</v>
      </c>
      <c r="E4430" s="6" t="s">
        <v>3</v>
      </c>
      <c r="F4430" s="27">
        <v>7.474664048117495E-3</v>
      </c>
    </row>
    <row r="4431" spans="2:6" x14ac:dyDescent="0.25">
      <c r="B4431" s="6" t="s">
        <v>33</v>
      </c>
      <c r="C4431" s="6">
        <v>1982</v>
      </c>
      <c r="D4431" s="6" t="s">
        <v>15</v>
      </c>
      <c r="E4431" s="6" t="s">
        <v>3</v>
      </c>
      <c r="F4431" s="27">
        <v>5.6585142085881727E-3</v>
      </c>
    </row>
    <row r="4432" spans="2:6" x14ac:dyDescent="0.25">
      <c r="B4432" s="6" t="s">
        <v>33</v>
      </c>
      <c r="C4432" s="6">
        <v>1982</v>
      </c>
      <c r="D4432" s="6" t="s">
        <v>16</v>
      </c>
      <c r="E4432" s="6" t="s">
        <v>3</v>
      </c>
      <c r="F4432" s="27">
        <v>0.21266816891406479</v>
      </c>
    </row>
    <row r="4433" spans="2:6" x14ac:dyDescent="0.25">
      <c r="B4433" s="6" t="s">
        <v>33</v>
      </c>
      <c r="C4433" s="6">
        <v>1982</v>
      </c>
      <c r="D4433" s="6" t="s">
        <v>17</v>
      </c>
      <c r="E4433" s="6" t="s">
        <v>3</v>
      </c>
      <c r="F4433" s="27">
        <v>3.3426199201974718E-2</v>
      </c>
    </row>
    <row r="4434" spans="2:6" x14ac:dyDescent="0.25">
      <c r="B4434" s="6" t="s">
        <v>33</v>
      </c>
      <c r="C4434" s="6">
        <v>1982</v>
      </c>
      <c r="D4434" s="6" t="s">
        <v>18</v>
      </c>
      <c r="E4434" s="6" t="s">
        <v>3</v>
      </c>
      <c r="F4434" s="27">
        <v>2.1585938787921224E-2</v>
      </c>
    </row>
    <row r="4435" spans="2:6" x14ac:dyDescent="0.25">
      <c r="B4435" s="6" t="s">
        <v>33</v>
      </c>
      <c r="C4435" s="6">
        <v>1982</v>
      </c>
      <c r="D4435" s="6" t="s">
        <v>19</v>
      </c>
      <c r="E4435" s="6" t="s">
        <v>3</v>
      </c>
      <c r="F4435" s="27">
        <v>9.5544147492979931E-2</v>
      </c>
    </row>
    <row r="4436" spans="2:6" x14ac:dyDescent="0.25">
      <c r="B4436" s="6" t="s">
        <v>33</v>
      </c>
      <c r="C4436" s="6">
        <v>1982</v>
      </c>
      <c r="D4436" s="6" t="s">
        <v>20</v>
      </c>
      <c r="E4436" s="6" t="s">
        <v>3</v>
      </c>
      <c r="F4436" s="27">
        <v>2.570894076120607E-2</v>
      </c>
    </row>
    <row r="4437" spans="2:6" x14ac:dyDescent="0.25">
      <c r="B4437" s="6" t="s">
        <v>33</v>
      </c>
      <c r="C4437" s="6">
        <v>1982</v>
      </c>
      <c r="D4437" s="6" t="s">
        <v>21</v>
      </c>
      <c r="E4437" s="6" t="s">
        <v>3</v>
      </c>
      <c r="F4437" s="27">
        <v>3.6014240290848623E-3</v>
      </c>
    </row>
    <row r="4438" spans="2:6" x14ac:dyDescent="0.25">
      <c r="B4438" s="6" t="s">
        <v>33</v>
      </c>
      <c r="C4438" s="6">
        <v>1982</v>
      </c>
      <c r="D4438" s="6" t="s">
        <v>22</v>
      </c>
      <c r="E4438" s="6" t="s">
        <v>3</v>
      </c>
      <c r="F4438" s="27">
        <v>2.3130823988395166E-2</v>
      </c>
    </row>
    <row r="4439" spans="2:6" x14ac:dyDescent="0.25">
      <c r="B4439" s="6" t="s">
        <v>33</v>
      </c>
      <c r="C4439" s="6">
        <v>1982</v>
      </c>
      <c r="D4439" s="6" t="s">
        <v>23</v>
      </c>
      <c r="E4439" s="6" t="s">
        <v>3</v>
      </c>
      <c r="F4439" s="27">
        <v>1.2956745971141191E-3</v>
      </c>
    </row>
    <row r="4440" spans="2:6" x14ac:dyDescent="0.25">
      <c r="B4440" s="6" t="s">
        <v>33</v>
      </c>
      <c r="C4440" s="6">
        <v>1982</v>
      </c>
      <c r="D4440" s="6" t="s">
        <v>24</v>
      </c>
      <c r="E4440" s="6" t="s">
        <v>3</v>
      </c>
      <c r="F4440" s="27">
        <v>7.6988984560520959E-2</v>
      </c>
    </row>
    <row r="4441" spans="2:6" x14ac:dyDescent="0.25">
      <c r="B4441" s="6" t="s">
        <v>33</v>
      </c>
      <c r="C4441" s="6">
        <v>1982</v>
      </c>
      <c r="D4441" s="6" t="s">
        <v>25</v>
      </c>
      <c r="E4441" s="6" t="s">
        <v>3</v>
      </c>
      <c r="F4441" s="27">
        <v>5.0778865838133305E-2</v>
      </c>
    </row>
    <row r="4442" spans="2:6" x14ac:dyDescent="0.25">
      <c r="B4442" s="6" t="s">
        <v>33</v>
      </c>
      <c r="C4442" s="6">
        <v>1982</v>
      </c>
      <c r="D4442" s="6" t="s">
        <v>26</v>
      </c>
      <c r="E4442" s="6" t="s">
        <v>3</v>
      </c>
      <c r="F4442" s="27">
        <v>4.7687441384508256E-2</v>
      </c>
    </row>
    <row r="4443" spans="2:6" x14ac:dyDescent="0.25">
      <c r="B4443" s="6" t="s">
        <v>33</v>
      </c>
      <c r="C4443" s="6">
        <v>1982</v>
      </c>
      <c r="D4443" s="6" t="s">
        <v>27</v>
      </c>
      <c r="E4443" s="6" t="s">
        <v>3</v>
      </c>
      <c r="F4443" s="27">
        <v>3.0875649973783264E-4</v>
      </c>
    </row>
    <row r="4444" spans="2:6" x14ac:dyDescent="0.25">
      <c r="B4444" s="6" t="s">
        <v>33</v>
      </c>
      <c r="C4444" s="6">
        <v>1982</v>
      </c>
      <c r="D4444" s="6" t="s">
        <v>28</v>
      </c>
      <c r="E4444" s="6" t="s">
        <v>3</v>
      </c>
      <c r="F4444" s="27">
        <v>5.0553363323146208E-3</v>
      </c>
    </row>
    <row r="4445" spans="2:6" x14ac:dyDescent="0.25">
      <c r="B4445" s="6" t="s">
        <v>33</v>
      </c>
      <c r="C4445" s="6">
        <v>1982</v>
      </c>
      <c r="D4445" s="6" t="s">
        <v>29</v>
      </c>
      <c r="E4445" s="6" t="s">
        <v>3</v>
      </c>
      <c r="F4445" s="27">
        <v>2.2269062543591178E-2</v>
      </c>
    </row>
    <row r="4446" spans="2:6" x14ac:dyDescent="0.25">
      <c r="B4446" s="6" t="s">
        <v>33</v>
      </c>
      <c r="C4446" s="6">
        <v>1982</v>
      </c>
      <c r="D4446" s="6" t="s">
        <v>30</v>
      </c>
      <c r="E4446" s="6" t="s">
        <v>3</v>
      </c>
      <c r="F4446" s="27">
        <v>2.4810790157504407E-4</v>
      </c>
    </row>
    <row r="4447" spans="2:6" x14ac:dyDescent="0.25">
      <c r="B4447" s="6" t="s">
        <v>33</v>
      </c>
      <c r="C4447" s="6">
        <v>1982</v>
      </c>
      <c r="D4447" s="6" t="s">
        <v>31</v>
      </c>
      <c r="E4447" s="6" t="s">
        <v>3</v>
      </c>
      <c r="F4447" s="27">
        <v>5.596211557748217E-4</v>
      </c>
    </row>
    <row r="4448" spans="2:6" x14ac:dyDescent="0.25">
      <c r="B4448" s="6" t="s">
        <v>33</v>
      </c>
      <c r="C4448" s="6">
        <v>1982</v>
      </c>
      <c r="D4448" s="6" t="s">
        <v>32</v>
      </c>
      <c r="E4448" s="6" t="s">
        <v>3</v>
      </c>
      <c r="F4448" s="27">
        <v>4.5420286515004743E-3</v>
      </c>
    </row>
    <row r="4449" spans="2:6" x14ac:dyDescent="0.25">
      <c r="B4449" s="6" t="s">
        <v>33</v>
      </c>
      <c r="C4449" s="6">
        <v>1982</v>
      </c>
      <c r="D4449" s="6" t="s">
        <v>7</v>
      </c>
      <c r="E4449" s="6" t="s">
        <v>4</v>
      </c>
      <c r="F4449" s="27">
        <v>0.12399609177811668</v>
      </c>
    </row>
    <row r="4450" spans="2:6" x14ac:dyDescent="0.25">
      <c r="B4450" s="6" t="s">
        <v>33</v>
      </c>
      <c r="C4450" s="6">
        <v>1982</v>
      </c>
      <c r="D4450" s="6" t="s">
        <v>8</v>
      </c>
      <c r="E4450" s="6" t="s">
        <v>4</v>
      </c>
      <c r="F4450" s="27">
        <v>3.1714356560741071E-2</v>
      </c>
    </row>
    <row r="4451" spans="2:6" x14ac:dyDescent="0.25">
      <c r="B4451" s="6" t="s">
        <v>33</v>
      </c>
      <c r="C4451" s="6">
        <v>1982</v>
      </c>
      <c r="D4451" s="6" t="s">
        <v>9</v>
      </c>
      <c r="E4451" s="6" t="s">
        <v>4</v>
      </c>
      <c r="F4451" s="27">
        <v>8.8146263606133618E-2</v>
      </c>
    </row>
    <row r="4452" spans="2:6" x14ac:dyDescent="0.25">
      <c r="B4452" s="6" t="s">
        <v>33</v>
      </c>
      <c r="C4452" s="6">
        <v>1982</v>
      </c>
      <c r="D4452" s="6" t="s">
        <v>10</v>
      </c>
      <c r="E4452" s="6" t="s">
        <v>4</v>
      </c>
      <c r="F4452" s="27">
        <v>3.5196485204208143E-2</v>
      </c>
    </row>
    <row r="4453" spans="2:6" x14ac:dyDescent="0.25">
      <c r="B4453" s="6" t="s">
        <v>33</v>
      </c>
      <c r="C4453" s="6">
        <v>1982</v>
      </c>
      <c r="D4453" s="6" t="s">
        <v>11</v>
      </c>
      <c r="E4453" s="6" t="s">
        <v>4</v>
      </c>
      <c r="F4453" s="27">
        <v>4.9272948819692138E-2</v>
      </c>
    </row>
    <row r="4454" spans="2:6" x14ac:dyDescent="0.25">
      <c r="B4454" s="6" t="s">
        <v>33</v>
      </c>
      <c r="C4454" s="6">
        <v>1982</v>
      </c>
      <c r="D4454" s="6" t="s">
        <v>12</v>
      </c>
      <c r="E4454" s="6" t="s">
        <v>4</v>
      </c>
      <c r="F4454" s="27">
        <v>4.8042012793449527E-3</v>
      </c>
    </row>
    <row r="4455" spans="2:6" x14ac:dyDescent="0.25">
      <c r="B4455" s="6" t="s">
        <v>33</v>
      </c>
      <c r="C4455" s="6">
        <v>1982</v>
      </c>
      <c r="D4455" s="6" t="s">
        <v>13</v>
      </c>
      <c r="E4455" s="6" t="s">
        <v>4</v>
      </c>
      <c r="F4455" s="27">
        <v>9.0237079462246652E-3</v>
      </c>
    </row>
    <row r="4456" spans="2:6" x14ac:dyDescent="0.25">
      <c r="B4456" s="6" t="s">
        <v>33</v>
      </c>
      <c r="C4456" s="6">
        <v>1982</v>
      </c>
      <c r="D4456" s="6" t="s">
        <v>14</v>
      </c>
      <c r="E4456" s="6" t="s">
        <v>4</v>
      </c>
      <c r="F4456" s="27">
        <v>2.1122980569556467E-2</v>
      </c>
    </row>
    <row r="4457" spans="2:6" x14ac:dyDescent="0.25">
      <c r="B4457" s="6" t="s">
        <v>33</v>
      </c>
      <c r="C4457" s="6">
        <v>1982</v>
      </c>
      <c r="D4457" s="6" t="s">
        <v>15</v>
      </c>
      <c r="E4457" s="6" t="s">
        <v>4</v>
      </c>
      <c r="F4457" s="27">
        <v>3.30340620119531E-3</v>
      </c>
    </row>
    <row r="4458" spans="2:6" x14ac:dyDescent="0.25">
      <c r="B4458" s="6" t="s">
        <v>33</v>
      </c>
      <c r="C4458" s="6">
        <v>1982</v>
      </c>
      <c r="D4458" s="6" t="s">
        <v>16</v>
      </c>
      <c r="E4458" s="6" t="s">
        <v>4</v>
      </c>
      <c r="F4458" s="27">
        <v>0.11820240730844593</v>
      </c>
    </row>
    <row r="4459" spans="2:6" x14ac:dyDescent="0.25">
      <c r="B4459" s="6" t="s">
        <v>33</v>
      </c>
      <c r="C4459" s="6">
        <v>1982</v>
      </c>
      <c r="D4459" s="6" t="s">
        <v>17</v>
      </c>
      <c r="E4459" s="6" t="s">
        <v>4</v>
      </c>
      <c r="F4459" s="27">
        <v>8.9846493992381218E-2</v>
      </c>
    </row>
    <row r="4460" spans="2:6" x14ac:dyDescent="0.25">
      <c r="B4460" s="6" t="s">
        <v>33</v>
      </c>
      <c r="C4460" s="6">
        <v>1982</v>
      </c>
      <c r="D4460" s="6" t="s">
        <v>18</v>
      </c>
      <c r="E4460" s="6" t="s">
        <v>4</v>
      </c>
      <c r="F4460" s="27">
        <v>7.3785737830747475E-2</v>
      </c>
    </row>
    <row r="4461" spans="2:6" x14ac:dyDescent="0.25">
      <c r="B4461" s="6" t="s">
        <v>33</v>
      </c>
      <c r="C4461" s="6">
        <v>1982</v>
      </c>
      <c r="D4461" s="6" t="s">
        <v>19</v>
      </c>
      <c r="E4461" s="6" t="s">
        <v>4</v>
      </c>
      <c r="F4461" s="27">
        <v>9.2763457296876323E-2</v>
      </c>
    </row>
    <row r="4462" spans="2:6" x14ac:dyDescent="0.25">
      <c r="B4462" s="6" t="s">
        <v>33</v>
      </c>
      <c r="C4462" s="6">
        <v>1982</v>
      </c>
      <c r="D4462" s="6" t="s">
        <v>20</v>
      </c>
      <c r="E4462" s="6" t="s">
        <v>4</v>
      </c>
      <c r="F4462" s="27">
        <v>3.1828573220868392E-2</v>
      </c>
    </row>
    <row r="4463" spans="2:6" x14ac:dyDescent="0.25">
      <c r="B4463" s="6" t="s">
        <v>33</v>
      </c>
      <c r="C4463" s="6">
        <v>1982</v>
      </c>
      <c r="D4463" s="6" t="s">
        <v>21</v>
      </c>
      <c r="E4463" s="6" t="s">
        <v>4</v>
      </c>
      <c r="F4463" s="27">
        <v>1.4919181356527009E-3</v>
      </c>
    </row>
    <row r="4464" spans="2:6" x14ac:dyDescent="0.25">
      <c r="B4464" s="6" t="s">
        <v>33</v>
      </c>
      <c r="C4464" s="6">
        <v>1982</v>
      </c>
      <c r="D4464" s="6" t="s">
        <v>22</v>
      </c>
      <c r="E4464" s="6" t="s">
        <v>4</v>
      </c>
      <c r="F4464" s="27">
        <v>1.101214306553965E-2</v>
      </c>
    </row>
    <row r="4465" spans="2:6" x14ac:dyDescent="0.25">
      <c r="B4465" s="6" t="s">
        <v>33</v>
      </c>
      <c r="C4465" s="6">
        <v>1982</v>
      </c>
      <c r="D4465" s="6" t="s">
        <v>23</v>
      </c>
      <c r="E4465" s="6" t="s">
        <v>4</v>
      </c>
      <c r="F4465" s="27">
        <v>5.5747198880795091E-4</v>
      </c>
    </row>
    <row r="4466" spans="2:6" x14ac:dyDescent="0.25">
      <c r="B4466" s="6" t="s">
        <v>33</v>
      </c>
      <c r="C4466" s="6">
        <v>1982</v>
      </c>
      <c r="D4466" s="6" t="s">
        <v>24</v>
      </c>
      <c r="E4466" s="6" t="s">
        <v>4</v>
      </c>
      <c r="F4466" s="27">
        <v>4.238917581139693E-2</v>
      </c>
    </row>
    <row r="4467" spans="2:6" x14ac:dyDescent="0.25">
      <c r="B4467" s="6" t="s">
        <v>33</v>
      </c>
      <c r="C4467" s="6">
        <v>1982</v>
      </c>
      <c r="D4467" s="6" t="s">
        <v>25</v>
      </c>
      <c r="E4467" s="6" t="s">
        <v>4</v>
      </c>
      <c r="F4467" s="27">
        <v>9.4096182263750536E-2</v>
      </c>
    </row>
    <row r="4468" spans="2:6" x14ac:dyDescent="0.25">
      <c r="B4468" s="6" t="s">
        <v>33</v>
      </c>
      <c r="C4468" s="6">
        <v>1982</v>
      </c>
      <c r="D4468" s="6" t="s">
        <v>26</v>
      </c>
      <c r="E4468" s="6" t="s">
        <v>4</v>
      </c>
      <c r="F4468" s="27">
        <v>5.4142247677347995E-2</v>
      </c>
    </row>
    <row r="4469" spans="2:6" x14ac:dyDescent="0.25">
      <c r="B4469" s="6" t="s">
        <v>33</v>
      </c>
      <c r="C4469" s="6">
        <v>1982</v>
      </c>
      <c r="D4469" s="6" t="s">
        <v>27</v>
      </c>
      <c r="E4469" s="6" t="s">
        <v>4</v>
      </c>
      <c r="F4469" s="27">
        <v>1.9470093876625886E-4</v>
      </c>
    </row>
    <row r="4470" spans="2:6" x14ac:dyDescent="0.25">
      <c r="B4470" s="6" t="s">
        <v>33</v>
      </c>
      <c r="C4470" s="6">
        <v>1982</v>
      </c>
      <c r="D4470" s="6" t="s">
        <v>28</v>
      </c>
      <c r="E4470" s="6" t="s">
        <v>4</v>
      </c>
      <c r="F4470" s="27">
        <v>1.5060620640311616E-2</v>
      </c>
    </row>
    <row r="4471" spans="2:6" x14ac:dyDescent="0.25">
      <c r="B4471" s="6" t="s">
        <v>33</v>
      </c>
      <c r="C4471" s="6">
        <v>1982</v>
      </c>
      <c r="D4471" s="6" t="s">
        <v>29</v>
      </c>
      <c r="E4471" s="6" t="s">
        <v>4</v>
      </c>
      <c r="F4471" s="27">
        <v>3.6016714690925576E-3</v>
      </c>
    </row>
    <row r="4472" spans="2:6" x14ac:dyDescent="0.25">
      <c r="B4472" s="6" t="s">
        <v>33</v>
      </c>
      <c r="C4472" s="6">
        <v>1982</v>
      </c>
      <c r="D4472" s="6" t="s">
        <v>30</v>
      </c>
      <c r="E4472" s="6" t="s">
        <v>4</v>
      </c>
      <c r="F4472" s="27">
        <v>1.7872244227176346E-4</v>
      </c>
    </row>
    <row r="4473" spans="2:6" x14ac:dyDescent="0.25">
      <c r="B4473" s="6" t="s">
        <v>33</v>
      </c>
      <c r="C4473" s="6">
        <v>1982</v>
      </c>
      <c r="D4473" s="6" t="s">
        <v>31</v>
      </c>
      <c r="E4473" s="6" t="s">
        <v>4</v>
      </c>
      <c r="F4473" s="27">
        <v>3.5880601572639134E-3</v>
      </c>
    </row>
    <row r="4474" spans="2:6" x14ac:dyDescent="0.25">
      <c r="B4474" s="6" t="s">
        <v>33</v>
      </c>
      <c r="C4474" s="6">
        <v>1982</v>
      </c>
      <c r="D4474" s="6" t="s">
        <v>32</v>
      </c>
      <c r="E4474" s="6" t="s">
        <v>4</v>
      </c>
      <c r="F4474" s="27">
        <v>6.7997379526574904E-4</v>
      </c>
    </row>
    <row r="4475" spans="2:6" x14ac:dyDescent="0.25">
      <c r="B4475" s="6" t="s">
        <v>33</v>
      </c>
      <c r="C4475" s="6">
        <v>1981</v>
      </c>
      <c r="D4475" s="6" t="s">
        <v>7</v>
      </c>
      <c r="E4475" s="6" t="s">
        <v>3</v>
      </c>
      <c r="F4475" s="27">
        <v>7.1475760654014744E-2</v>
      </c>
    </row>
    <row r="4476" spans="2:6" x14ac:dyDescent="0.25">
      <c r="B4476" s="6" t="s">
        <v>33</v>
      </c>
      <c r="C4476" s="6">
        <v>1981</v>
      </c>
      <c r="D4476" s="6" t="s">
        <v>8</v>
      </c>
      <c r="E4476" s="6" t="s">
        <v>3</v>
      </c>
      <c r="F4476" s="27">
        <v>6.3500502327908714E-2</v>
      </c>
    </row>
    <row r="4477" spans="2:6" x14ac:dyDescent="0.25">
      <c r="B4477" s="6" t="s">
        <v>33</v>
      </c>
      <c r="C4477" s="6">
        <v>1981</v>
      </c>
      <c r="D4477" s="6" t="s">
        <v>9</v>
      </c>
      <c r="E4477" s="6" t="s">
        <v>3</v>
      </c>
      <c r="F4477" s="27">
        <v>7.54793057096729E-2</v>
      </c>
    </row>
    <row r="4478" spans="2:6" x14ac:dyDescent="0.25">
      <c r="B4478" s="6" t="s">
        <v>33</v>
      </c>
      <c r="C4478" s="6">
        <v>1981</v>
      </c>
      <c r="D4478" s="6" t="s">
        <v>10</v>
      </c>
      <c r="E4478" s="6" t="s">
        <v>3</v>
      </c>
      <c r="F4478" s="27">
        <v>8.2081329652759896E-2</v>
      </c>
    </row>
    <row r="4479" spans="2:6" x14ac:dyDescent="0.25">
      <c r="B4479" s="6" t="s">
        <v>33</v>
      </c>
      <c r="C4479" s="6">
        <v>1981</v>
      </c>
      <c r="D4479" s="6" t="s">
        <v>11</v>
      </c>
      <c r="E4479" s="6" t="s">
        <v>3</v>
      </c>
      <c r="F4479" s="27">
        <v>3.1468791168410809E-2</v>
      </c>
    </row>
    <row r="4480" spans="2:6" x14ac:dyDescent="0.25">
      <c r="B4480" s="6" t="s">
        <v>33</v>
      </c>
      <c r="C4480" s="6">
        <v>1981</v>
      </c>
      <c r="D4480" s="6" t="s">
        <v>12</v>
      </c>
      <c r="E4480" s="6" t="s">
        <v>3</v>
      </c>
      <c r="F4480" s="27">
        <v>9.3920519941496534E-3</v>
      </c>
    </row>
    <row r="4481" spans="2:6" x14ac:dyDescent="0.25">
      <c r="B4481" s="6" t="s">
        <v>33</v>
      </c>
      <c r="C4481" s="6">
        <v>1981</v>
      </c>
      <c r="D4481" s="6" t="s">
        <v>13</v>
      </c>
      <c r="E4481" s="6" t="s">
        <v>3</v>
      </c>
      <c r="F4481" s="27">
        <v>2.3195319275597922E-2</v>
      </c>
    </row>
    <row r="4482" spans="2:6" x14ac:dyDescent="0.25">
      <c r="B4482" s="6" t="s">
        <v>33</v>
      </c>
      <c r="C4482" s="6">
        <v>1981</v>
      </c>
      <c r="D4482" s="6" t="s">
        <v>14</v>
      </c>
      <c r="E4482" s="6" t="s">
        <v>3</v>
      </c>
      <c r="F4482" s="27">
        <v>7.6318101172582449E-3</v>
      </c>
    </row>
    <row r="4483" spans="2:6" x14ac:dyDescent="0.25">
      <c r="B4483" s="6" t="s">
        <v>33</v>
      </c>
      <c r="C4483" s="6">
        <v>1981</v>
      </c>
      <c r="D4483" s="6" t="s">
        <v>15</v>
      </c>
      <c r="E4483" s="6" t="s">
        <v>3</v>
      </c>
      <c r="F4483" s="27">
        <v>5.2997130113259724E-3</v>
      </c>
    </row>
    <row r="4484" spans="2:6" x14ac:dyDescent="0.25">
      <c r="B4484" s="6" t="s">
        <v>33</v>
      </c>
      <c r="C4484" s="6">
        <v>1981</v>
      </c>
      <c r="D4484" s="6" t="s">
        <v>16</v>
      </c>
      <c r="E4484" s="6" t="s">
        <v>3</v>
      </c>
      <c r="F4484" s="27">
        <v>0.21674150859206898</v>
      </c>
    </row>
    <row r="4485" spans="2:6" x14ac:dyDescent="0.25">
      <c r="B4485" s="6" t="s">
        <v>33</v>
      </c>
      <c r="C4485" s="6">
        <v>1981</v>
      </c>
      <c r="D4485" s="6" t="s">
        <v>17</v>
      </c>
      <c r="E4485" s="6" t="s">
        <v>3</v>
      </c>
      <c r="F4485" s="27">
        <v>3.2481265319046632E-2</v>
      </c>
    </row>
    <row r="4486" spans="2:6" x14ac:dyDescent="0.25">
      <c r="B4486" s="6" t="s">
        <v>33</v>
      </c>
      <c r="C4486" s="6">
        <v>1981</v>
      </c>
      <c r="D4486" s="6" t="s">
        <v>18</v>
      </c>
      <c r="E4486" s="6" t="s">
        <v>3</v>
      </c>
      <c r="F4486" s="27">
        <v>2.2851312614378026E-2</v>
      </c>
    </row>
    <row r="4487" spans="2:6" x14ac:dyDescent="0.25">
      <c r="B4487" s="6" t="s">
        <v>33</v>
      </c>
      <c r="C4487" s="6">
        <v>1981</v>
      </c>
      <c r="D4487" s="6" t="s">
        <v>19</v>
      </c>
      <c r="E4487" s="6" t="s">
        <v>3</v>
      </c>
      <c r="F4487" s="27">
        <v>9.4882733378642434E-2</v>
      </c>
    </row>
    <row r="4488" spans="2:6" x14ac:dyDescent="0.25">
      <c r="B4488" s="6" t="s">
        <v>33</v>
      </c>
      <c r="C4488" s="6">
        <v>1981</v>
      </c>
      <c r="D4488" s="6" t="s">
        <v>20</v>
      </c>
      <c r="E4488" s="6" t="s">
        <v>3</v>
      </c>
      <c r="F4488" s="27">
        <v>2.6075816610942427E-2</v>
      </c>
    </row>
    <row r="4489" spans="2:6" x14ac:dyDescent="0.25">
      <c r="B4489" s="6" t="s">
        <v>33</v>
      </c>
      <c r="C4489" s="6">
        <v>1981</v>
      </c>
      <c r="D4489" s="6" t="s">
        <v>21</v>
      </c>
      <c r="E4489" s="6" t="s">
        <v>3</v>
      </c>
      <c r="F4489" s="27">
        <v>3.6427848232749548E-3</v>
      </c>
    </row>
    <row r="4490" spans="2:6" x14ac:dyDescent="0.25">
      <c r="B4490" s="6" t="s">
        <v>33</v>
      </c>
      <c r="C4490" s="6">
        <v>1981</v>
      </c>
      <c r="D4490" s="6" t="s">
        <v>22</v>
      </c>
      <c r="E4490" s="6" t="s">
        <v>3</v>
      </c>
      <c r="F4490" s="27">
        <v>2.3506935699235423E-2</v>
      </c>
    </row>
    <row r="4491" spans="2:6" x14ac:dyDescent="0.25">
      <c r="B4491" s="6" t="s">
        <v>33</v>
      </c>
      <c r="C4491" s="6">
        <v>1981</v>
      </c>
      <c r="D4491" s="6" t="s">
        <v>23</v>
      </c>
      <c r="E4491" s="6" t="s">
        <v>3</v>
      </c>
      <c r="F4491" s="27">
        <v>1.0415136739855572E-3</v>
      </c>
    </row>
    <row r="4492" spans="2:6" x14ac:dyDescent="0.25">
      <c r="B4492" s="6" t="s">
        <v>33</v>
      </c>
      <c r="C4492" s="6">
        <v>1981</v>
      </c>
      <c r="D4492" s="6" t="s">
        <v>24</v>
      </c>
      <c r="E4492" s="6" t="s">
        <v>3</v>
      </c>
      <c r="F4492" s="27">
        <v>7.8664718040189582E-2</v>
      </c>
    </row>
    <row r="4493" spans="2:6" x14ac:dyDescent="0.25">
      <c r="B4493" s="6" t="s">
        <v>33</v>
      </c>
      <c r="C4493" s="6">
        <v>1981</v>
      </c>
      <c r="D4493" s="6" t="s">
        <v>25</v>
      </c>
      <c r="E4493" s="6" t="s">
        <v>3</v>
      </c>
      <c r="F4493" s="27">
        <v>5.1451892399630751E-2</v>
      </c>
    </row>
    <row r="4494" spans="2:6" x14ac:dyDescent="0.25">
      <c r="B4494" s="6" t="s">
        <v>33</v>
      </c>
      <c r="C4494" s="6">
        <v>1981</v>
      </c>
      <c r="D4494" s="6" t="s">
        <v>26</v>
      </c>
      <c r="E4494" s="6" t="s">
        <v>3</v>
      </c>
      <c r="F4494" s="27">
        <v>4.7197602228895109E-2</v>
      </c>
    </row>
    <row r="4495" spans="2:6" x14ac:dyDescent="0.25">
      <c r="B4495" s="6" t="s">
        <v>33</v>
      </c>
      <c r="C4495" s="6">
        <v>1981</v>
      </c>
      <c r="D4495" s="6" t="s">
        <v>27</v>
      </c>
      <c r="E4495" s="6" t="s">
        <v>3</v>
      </c>
      <c r="F4495" s="27">
        <v>2.9988892382318727E-4</v>
      </c>
    </row>
    <row r="4496" spans="2:6" x14ac:dyDescent="0.25">
      <c r="B4496" s="6" t="s">
        <v>33</v>
      </c>
      <c r="C4496" s="6">
        <v>1981</v>
      </c>
      <c r="D4496" s="6" t="s">
        <v>28</v>
      </c>
      <c r="E4496" s="6" t="s">
        <v>3</v>
      </c>
      <c r="F4496" s="27">
        <v>4.9797198021068172E-3</v>
      </c>
    </row>
    <row r="4497" spans="2:6" x14ac:dyDescent="0.25">
      <c r="B4497" s="6" t="s">
        <v>33</v>
      </c>
      <c r="C4497" s="6">
        <v>1981</v>
      </c>
      <c r="D4497" s="6" t="s">
        <v>29</v>
      </c>
      <c r="E4497" s="6" t="s">
        <v>3</v>
      </c>
      <c r="F4497" s="27">
        <v>2.2107454054727214E-2</v>
      </c>
    </row>
    <row r="4498" spans="2:6" x14ac:dyDescent="0.25">
      <c r="B4498" s="6" t="s">
        <v>33</v>
      </c>
      <c r="C4498" s="6">
        <v>1981</v>
      </c>
      <c r="D4498" s="6" t="s">
        <v>30</v>
      </c>
      <c r="E4498" s="6" t="s">
        <v>3</v>
      </c>
      <c r="F4498" s="27">
        <v>2.0551047293656036E-4</v>
      </c>
    </row>
    <row r="4499" spans="2:6" x14ac:dyDescent="0.25">
      <c r="B4499" s="6" t="s">
        <v>33</v>
      </c>
      <c r="C4499" s="6">
        <v>1981</v>
      </c>
      <c r="D4499" s="6" t="s">
        <v>31</v>
      </c>
      <c r="E4499" s="6" t="s">
        <v>3</v>
      </c>
      <c r="F4499" s="27">
        <v>5.9307641918105196E-4</v>
      </c>
    </row>
    <row r="4500" spans="2:6" x14ac:dyDescent="0.25">
      <c r="B4500" s="6" t="s">
        <v>33</v>
      </c>
      <c r="C4500" s="6">
        <v>1981</v>
      </c>
      <c r="D4500" s="6" t="s">
        <v>32</v>
      </c>
      <c r="E4500" s="6" t="s">
        <v>3</v>
      </c>
      <c r="F4500" s="27">
        <v>3.7516830358364471E-3</v>
      </c>
    </row>
    <row r="4501" spans="2:6" x14ac:dyDescent="0.25">
      <c r="B4501" s="6" t="s">
        <v>33</v>
      </c>
      <c r="C4501" s="6">
        <v>1981</v>
      </c>
      <c r="D4501" s="6" t="s">
        <v>7</v>
      </c>
      <c r="E4501" s="6" t="s">
        <v>4</v>
      </c>
      <c r="F4501" s="27">
        <v>0.1223927394025828</v>
      </c>
    </row>
    <row r="4502" spans="2:6" x14ac:dyDescent="0.25">
      <c r="B4502" s="6" t="s">
        <v>33</v>
      </c>
      <c r="C4502" s="6">
        <v>1981</v>
      </c>
      <c r="D4502" s="6" t="s">
        <v>8</v>
      </c>
      <c r="E4502" s="6" t="s">
        <v>4</v>
      </c>
      <c r="F4502" s="27">
        <v>3.3463855042338092E-2</v>
      </c>
    </row>
    <row r="4503" spans="2:6" x14ac:dyDescent="0.25">
      <c r="B4503" s="6" t="s">
        <v>33</v>
      </c>
      <c r="C4503" s="6">
        <v>1981</v>
      </c>
      <c r="D4503" s="6" t="s">
        <v>9</v>
      </c>
      <c r="E4503" s="6" t="s">
        <v>4</v>
      </c>
      <c r="F4503" s="27">
        <v>8.3677029838474137E-2</v>
      </c>
    </row>
    <row r="4504" spans="2:6" x14ac:dyDescent="0.25">
      <c r="B4504" s="6" t="s">
        <v>33</v>
      </c>
      <c r="C4504" s="6">
        <v>1981</v>
      </c>
      <c r="D4504" s="6" t="s">
        <v>10</v>
      </c>
      <c r="E4504" s="6" t="s">
        <v>4</v>
      </c>
      <c r="F4504" s="27">
        <v>3.6318580122117465E-2</v>
      </c>
    </row>
    <row r="4505" spans="2:6" x14ac:dyDescent="0.25">
      <c r="B4505" s="6" t="s">
        <v>33</v>
      </c>
      <c r="C4505" s="6">
        <v>1981</v>
      </c>
      <c r="D4505" s="6" t="s">
        <v>11</v>
      </c>
      <c r="E4505" s="6" t="s">
        <v>4</v>
      </c>
      <c r="F4505" s="27">
        <v>4.7267890160254428E-2</v>
      </c>
    </row>
    <row r="4506" spans="2:6" x14ac:dyDescent="0.25">
      <c r="B4506" s="6" t="s">
        <v>33</v>
      </c>
      <c r="C4506" s="6">
        <v>1981</v>
      </c>
      <c r="D4506" s="6" t="s">
        <v>12</v>
      </c>
      <c r="E4506" s="6" t="s">
        <v>4</v>
      </c>
      <c r="F4506" s="27">
        <v>4.8254449562825244E-3</v>
      </c>
    </row>
    <row r="4507" spans="2:6" x14ac:dyDescent="0.25">
      <c r="B4507" s="6" t="s">
        <v>33</v>
      </c>
      <c r="C4507" s="6">
        <v>1981</v>
      </c>
      <c r="D4507" s="6" t="s">
        <v>13</v>
      </c>
      <c r="E4507" s="6" t="s">
        <v>4</v>
      </c>
      <c r="F4507" s="27">
        <v>9.4931603545856426E-3</v>
      </c>
    </row>
    <row r="4508" spans="2:6" x14ac:dyDescent="0.25">
      <c r="B4508" s="6" t="s">
        <v>33</v>
      </c>
      <c r="C4508" s="6">
        <v>1981</v>
      </c>
      <c r="D4508" s="6" t="s">
        <v>14</v>
      </c>
      <c r="E4508" s="6" t="s">
        <v>4</v>
      </c>
      <c r="F4508" s="27">
        <v>2.1491401939893642E-2</v>
      </c>
    </row>
    <row r="4509" spans="2:6" x14ac:dyDescent="0.25">
      <c r="B4509" s="6" t="s">
        <v>33</v>
      </c>
      <c r="C4509" s="6">
        <v>1981</v>
      </c>
      <c r="D4509" s="6" t="s">
        <v>15</v>
      </c>
      <c r="E4509" s="6" t="s">
        <v>4</v>
      </c>
      <c r="F4509" s="27">
        <v>3.3465054506657326E-3</v>
      </c>
    </row>
    <row r="4510" spans="2:6" x14ac:dyDescent="0.25">
      <c r="B4510" s="6" t="s">
        <v>33</v>
      </c>
      <c r="C4510" s="6">
        <v>1981</v>
      </c>
      <c r="D4510" s="6" t="s">
        <v>16</v>
      </c>
      <c r="E4510" s="6" t="s">
        <v>4</v>
      </c>
      <c r="F4510" s="27">
        <v>0.11955600628759196</v>
      </c>
    </row>
    <row r="4511" spans="2:6" x14ac:dyDescent="0.25">
      <c r="B4511" s="6" t="s">
        <v>33</v>
      </c>
      <c r="C4511" s="6">
        <v>1981</v>
      </c>
      <c r="D4511" s="6" t="s">
        <v>17</v>
      </c>
      <c r="E4511" s="6" t="s">
        <v>4</v>
      </c>
      <c r="F4511" s="27">
        <v>8.6776445639377447E-2</v>
      </c>
    </row>
    <row r="4512" spans="2:6" x14ac:dyDescent="0.25">
      <c r="B4512" s="6" t="s">
        <v>33</v>
      </c>
      <c r="C4512" s="6">
        <v>1981</v>
      </c>
      <c r="D4512" s="6" t="s">
        <v>18</v>
      </c>
      <c r="E4512" s="6" t="s">
        <v>4</v>
      </c>
      <c r="F4512" s="27">
        <v>7.2121990319123475E-2</v>
      </c>
    </row>
    <row r="4513" spans="2:6" x14ac:dyDescent="0.25">
      <c r="B4513" s="6" t="s">
        <v>33</v>
      </c>
      <c r="C4513" s="6">
        <v>1981</v>
      </c>
      <c r="D4513" s="6" t="s">
        <v>19</v>
      </c>
      <c r="E4513" s="6" t="s">
        <v>4</v>
      </c>
      <c r="F4513" s="27">
        <v>9.7000679496536846E-2</v>
      </c>
    </row>
    <row r="4514" spans="2:6" x14ac:dyDescent="0.25">
      <c r="B4514" s="6" t="s">
        <v>33</v>
      </c>
      <c r="C4514" s="6">
        <v>1981</v>
      </c>
      <c r="D4514" s="6" t="s">
        <v>20</v>
      </c>
      <c r="E4514" s="6" t="s">
        <v>4</v>
      </c>
      <c r="F4514" s="27">
        <v>3.0883807291663543E-2</v>
      </c>
    </row>
    <row r="4515" spans="2:6" x14ac:dyDescent="0.25">
      <c r="B4515" s="6" t="s">
        <v>33</v>
      </c>
      <c r="C4515" s="6">
        <v>1981</v>
      </c>
      <c r="D4515" s="6" t="s">
        <v>21</v>
      </c>
      <c r="E4515" s="6" t="s">
        <v>4</v>
      </c>
      <c r="F4515" s="27">
        <v>1.5047279884803446E-3</v>
      </c>
    </row>
    <row r="4516" spans="2:6" x14ac:dyDescent="0.25">
      <c r="B4516" s="6" t="s">
        <v>33</v>
      </c>
      <c r="C4516" s="6">
        <v>1981</v>
      </c>
      <c r="D4516" s="6" t="s">
        <v>22</v>
      </c>
      <c r="E4516" s="6" t="s">
        <v>4</v>
      </c>
      <c r="F4516" s="27">
        <v>1.1538247018881368E-2</v>
      </c>
    </row>
    <row r="4517" spans="2:6" x14ac:dyDescent="0.25">
      <c r="B4517" s="6" t="s">
        <v>33</v>
      </c>
      <c r="C4517" s="6">
        <v>1981</v>
      </c>
      <c r="D4517" s="6" t="s">
        <v>23</v>
      </c>
      <c r="E4517" s="6" t="s">
        <v>4</v>
      </c>
      <c r="F4517" s="27">
        <v>6.381150178330358E-4</v>
      </c>
    </row>
    <row r="4518" spans="2:6" x14ac:dyDescent="0.25">
      <c r="B4518" s="6" t="s">
        <v>33</v>
      </c>
      <c r="C4518" s="6">
        <v>1981</v>
      </c>
      <c r="D4518" s="6" t="s">
        <v>24</v>
      </c>
      <c r="E4518" s="6" t="s">
        <v>4</v>
      </c>
      <c r="F4518" s="27">
        <v>4.3129738258893581E-2</v>
      </c>
    </row>
    <row r="4519" spans="2:6" x14ac:dyDescent="0.25">
      <c r="B4519" s="6" t="s">
        <v>33</v>
      </c>
      <c r="C4519" s="6">
        <v>1981</v>
      </c>
      <c r="D4519" s="6" t="s">
        <v>25</v>
      </c>
      <c r="E4519" s="6" t="s">
        <v>4</v>
      </c>
      <c r="F4519" s="27">
        <v>9.5518741330121962E-2</v>
      </c>
    </row>
    <row r="4520" spans="2:6" x14ac:dyDescent="0.25">
      <c r="B4520" s="6" t="s">
        <v>33</v>
      </c>
      <c r="C4520" s="6">
        <v>1981</v>
      </c>
      <c r="D4520" s="6" t="s">
        <v>26</v>
      </c>
      <c r="E4520" s="6" t="s">
        <v>4</v>
      </c>
      <c r="F4520" s="27">
        <v>5.6214094785268898E-2</v>
      </c>
    </row>
    <row r="4521" spans="2:6" x14ac:dyDescent="0.25">
      <c r="B4521" s="6" t="s">
        <v>33</v>
      </c>
      <c r="C4521" s="6">
        <v>1981</v>
      </c>
      <c r="D4521" s="6" t="s">
        <v>27</v>
      </c>
      <c r="E4521" s="6" t="s">
        <v>4</v>
      </c>
      <c r="F4521" s="27">
        <v>2.1590357746230533E-4</v>
      </c>
    </row>
    <row r="4522" spans="2:6" x14ac:dyDescent="0.25">
      <c r="B4522" s="6" t="s">
        <v>33</v>
      </c>
      <c r="C4522" s="6">
        <v>1981</v>
      </c>
      <c r="D4522" s="6" t="s">
        <v>28</v>
      </c>
      <c r="E4522" s="6" t="s">
        <v>4</v>
      </c>
      <c r="F4522" s="27">
        <v>1.388319976298585E-2</v>
      </c>
    </row>
    <row r="4523" spans="2:6" x14ac:dyDescent="0.25">
      <c r="B4523" s="6" t="s">
        <v>33</v>
      </c>
      <c r="C4523" s="6">
        <v>1981</v>
      </c>
      <c r="D4523" s="6" t="s">
        <v>29</v>
      </c>
      <c r="E4523" s="6" t="s">
        <v>4</v>
      </c>
      <c r="F4523" s="27">
        <v>4.1621411877455529E-3</v>
      </c>
    </row>
    <row r="4524" spans="2:6" x14ac:dyDescent="0.25">
      <c r="B4524" s="6" t="s">
        <v>33</v>
      </c>
      <c r="C4524" s="6">
        <v>1981</v>
      </c>
      <c r="D4524" s="6" t="s">
        <v>30</v>
      </c>
      <c r="E4524" s="6" t="s">
        <v>4</v>
      </c>
      <c r="F4524" s="27">
        <v>1.8231857652372451E-4</v>
      </c>
    </row>
    <row r="4525" spans="2:6" x14ac:dyDescent="0.25">
      <c r="B4525" s="6" t="s">
        <v>33</v>
      </c>
      <c r="C4525" s="6">
        <v>1981</v>
      </c>
      <c r="D4525" s="6" t="s">
        <v>31</v>
      </c>
      <c r="E4525" s="6" t="s">
        <v>4</v>
      </c>
      <c r="F4525" s="27">
        <v>3.724336711224767E-3</v>
      </c>
    </row>
    <row r="4526" spans="2:6" x14ac:dyDescent="0.25">
      <c r="B4526" s="6" t="s">
        <v>33</v>
      </c>
      <c r="C4526" s="6">
        <v>1981</v>
      </c>
      <c r="D4526" s="6" t="s">
        <v>32</v>
      </c>
      <c r="E4526" s="6" t="s">
        <v>4</v>
      </c>
      <c r="F4526" s="27">
        <v>6.7289948309085163E-4</v>
      </c>
    </row>
    <row r="4527" spans="2:6" x14ac:dyDescent="0.25">
      <c r="B4527" s="6" t="s">
        <v>33</v>
      </c>
      <c r="C4527" s="6">
        <v>1980</v>
      </c>
      <c r="D4527" s="6" t="s">
        <v>7</v>
      </c>
      <c r="E4527" s="6" t="s">
        <v>3</v>
      </c>
      <c r="F4527" s="27">
        <v>6.8633689589228344E-2</v>
      </c>
    </row>
    <row r="4528" spans="2:6" x14ac:dyDescent="0.25">
      <c r="B4528" s="6" t="s">
        <v>33</v>
      </c>
      <c r="C4528" s="6">
        <v>1980</v>
      </c>
      <c r="D4528" s="6" t="s">
        <v>8</v>
      </c>
      <c r="E4528" s="6" t="s">
        <v>3</v>
      </c>
      <c r="F4528" s="27">
        <v>6.1287488583758071E-2</v>
      </c>
    </row>
    <row r="4529" spans="2:6" x14ac:dyDescent="0.25">
      <c r="B4529" s="6" t="s">
        <v>33</v>
      </c>
      <c r="C4529" s="6">
        <v>1980</v>
      </c>
      <c r="D4529" s="6" t="s">
        <v>9</v>
      </c>
      <c r="E4529" s="6" t="s">
        <v>3</v>
      </c>
      <c r="F4529" s="27">
        <v>7.6339267443092593E-2</v>
      </c>
    </row>
    <row r="4530" spans="2:6" x14ac:dyDescent="0.25">
      <c r="B4530" s="6" t="s">
        <v>33</v>
      </c>
      <c r="C4530" s="6">
        <v>1980</v>
      </c>
      <c r="D4530" s="6" t="s">
        <v>10</v>
      </c>
      <c r="E4530" s="6" t="s">
        <v>3</v>
      </c>
      <c r="F4530" s="27">
        <v>8.4378992881423018E-2</v>
      </c>
    </row>
    <row r="4531" spans="2:6" x14ac:dyDescent="0.25">
      <c r="B4531" s="6" t="s">
        <v>33</v>
      </c>
      <c r="C4531" s="6">
        <v>1980</v>
      </c>
      <c r="D4531" s="6" t="s">
        <v>11</v>
      </c>
      <c r="E4531" s="6" t="s">
        <v>3</v>
      </c>
      <c r="F4531" s="27">
        <v>3.314732824898256E-2</v>
      </c>
    </row>
    <row r="4532" spans="2:6" x14ac:dyDescent="0.25">
      <c r="B4532" s="6" t="s">
        <v>33</v>
      </c>
      <c r="C4532" s="6">
        <v>1980</v>
      </c>
      <c r="D4532" s="6" t="s">
        <v>12</v>
      </c>
      <c r="E4532" s="6" t="s">
        <v>3</v>
      </c>
      <c r="F4532" s="27">
        <v>9.516478353571875E-3</v>
      </c>
    </row>
    <row r="4533" spans="2:6" x14ac:dyDescent="0.25">
      <c r="B4533" s="6" t="s">
        <v>33</v>
      </c>
      <c r="C4533" s="6">
        <v>1980</v>
      </c>
      <c r="D4533" s="6" t="s">
        <v>13</v>
      </c>
      <c r="E4533" s="6" t="s">
        <v>3</v>
      </c>
      <c r="F4533" s="27">
        <v>2.3559647306103295E-2</v>
      </c>
    </row>
    <row r="4534" spans="2:6" x14ac:dyDescent="0.25">
      <c r="B4534" s="6" t="s">
        <v>33</v>
      </c>
      <c r="C4534" s="6">
        <v>1980</v>
      </c>
      <c r="D4534" s="6" t="s">
        <v>14</v>
      </c>
      <c r="E4534" s="6" t="s">
        <v>3</v>
      </c>
      <c r="F4534" s="27">
        <v>7.8597566889786804E-3</v>
      </c>
    </row>
    <row r="4535" spans="2:6" x14ac:dyDescent="0.25">
      <c r="B4535" s="6" t="s">
        <v>33</v>
      </c>
      <c r="C4535" s="6">
        <v>1980</v>
      </c>
      <c r="D4535" s="6" t="s">
        <v>15</v>
      </c>
      <c r="E4535" s="6" t="s">
        <v>3</v>
      </c>
      <c r="F4535" s="27">
        <v>5.149012442512319E-3</v>
      </c>
    </row>
    <row r="4536" spans="2:6" x14ac:dyDescent="0.25">
      <c r="B4536" s="6" t="s">
        <v>33</v>
      </c>
      <c r="C4536" s="6">
        <v>1980</v>
      </c>
      <c r="D4536" s="6" t="s">
        <v>16</v>
      </c>
      <c r="E4536" s="6" t="s">
        <v>3</v>
      </c>
      <c r="F4536" s="27">
        <v>0.21614414992237796</v>
      </c>
    </row>
    <row r="4537" spans="2:6" x14ac:dyDescent="0.25">
      <c r="B4537" s="6" t="s">
        <v>33</v>
      </c>
      <c r="C4537" s="6">
        <v>1980</v>
      </c>
      <c r="D4537" s="6" t="s">
        <v>17</v>
      </c>
      <c r="E4537" s="6" t="s">
        <v>3</v>
      </c>
      <c r="F4537" s="27">
        <v>3.2752069780780123E-2</v>
      </c>
    </row>
    <row r="4538" spans="2:6" x14ac:dyDescent="0.25">
      <c r="B4538" s="6" t="s">
        <v>33</v>
      </c>
      <c r="C4538" s="6">
        <v>1980</v>
      </c>
      <c r="D4538" s="6" t="s">
        <v>18</v>
      </c>
      <c r="E4538" s="6" t="s">
        <v>3</v>
      </c>
      <c r="F4538" s="27">
        <v>2.3157661034186774E-2</v>
      </c>
    </row>
    <row r="4539" spans="2:6" x14ac:dyDescent="0.25">
      <c r="B4539" s="6" t="s">
        <v>33</v>
      </c>
      <c r="C4539" s="6">
        <v>1980</v>
      </c>
      <c r="D4539" s="6" t="s">
        <v>19</v>
      </c>
      <c r="E4539" s="6" t="s">
        <v>3</v>
      </c>
      <c r="F4539" s="27">
        <v>9.1929270599553831E-2</v>
      </c>
    </row>
    <row r="4540" spans="2:6" x14ac:dyDescent="0.25">
      <c r="B4540" s="6" t="s">
        <v>33</v>
      </c>
      <c r="C4540" s="6">
        <v>1980</v>
      </c>
      <c r="D4540" s="6" t="s">
        <v>20</v>
      </c>
      <c r="E4540" s="6" t="s">
        <v>3</v>
      </c>
      <c r="F4540" s="27">
        <v>2.6512031835967176E-2</v>
      </c>
    </row>
    <row r="4541" spans="2:6" x14ac:dyDescent="0.25">
      <c r="B4541" s="6" t="s">
        <v>33</v>
      </c>
      <c r="C4541" s="6">
        <v>1980</v>
      </c>
      <c r="D4541" s="6" t="s">
        <v>21</v>
      </c>
      <c r="E4541" s="6" t="s">
        <v>3</v>
      </c>
      <c r="F4541" s="27">
        <v>3.6644104229377741E-3</v>
      </c>
    </row>
    <row r="4542" spans="2:6" x14ac:dyDescent="0.25">
      <c r="B4542" s="6" t="s">
        <v>33</v>
      </c>
      <c r="C4542" s="6">
        <v>1980</v>
      </c>
      <c r="D4542" s="6" t="s">
        <v>22</v>
      </c>
      <c r="E4542" s="6" t="s">
        <v>3</v>
      </c>
      <c r="F4542" s="27">
        <v>2.3485641465248373E-2</v>
      </c>
    </row>
    <row r="4543" spans="2:6" x14ac:dyDescent="0.25">
      <c r="B4543" s="6" t="s">
        <v>33</v>
      </c>
      <c r="C4543" s="6">
        <v>1980</v>
      </c>
      <c r="D4543" s="6" t="s">
        <v>23</v>
      </c>
      <c r="E4543" s="6" t="s">
        <v>3</v>
      </c>
      <c r="F4543" s="27">
        <v>1.0994352569432336E-3</v>
      </c>
    </row>
    <row r="4544" spans="2:6" x14ac:dyDescent="0.25">
      <c r="B4544" s="6" t="s">
        <v>33</v>
      </c>
      <c r="C4544" s="6">
        <v>1980</v>
      </c>
      <c r="D4544" s="6" t="s">
        <v>24</v>
      </c>
      <c r="E4544" s="6" t="s">
        <v>3</v>
      </c>
      <c r="F4544" s="27">
        <v>7.8164744850847401E-2</v>
      </c>
    </row>
    <row r="4545" spans="2:6" x14ac:dyDescent="0.25">
      <c r="B4545" s="6" t="s">
        <v>33</v>
      </c>
      <c r="C4545" s="6">
        <v>1980</v>
      </c>
      <c r="D4545" s="6" t="s">
        <v>25</v>
      </c>
      <c r="E4545" s="6" t="s">
        <v>3</v>
      </c>
      <c r="F4545" s="27">
        <v>5.1819226156803802E-2</v>
      </c>
    </row>
    <row r="4546" spans="2:6" x14ac:dyDescent="0.25">
      <c r="B4546" s="6" t="s">
        <v>33</v>
      </c>
      <c r="C4546" s="6">
        <v>1980</v>
      </c>
      <c r="D4546" s="6" t="s">
        <v>26</v>
      </c>
      <c r="E4546" s="6" t="s">
        <v>3</v>
      </c>
      <c r="F4546" s="27">
        <v>4.8808533994751192E-2</v>
      </c>
    </row>
    <row r="4547" spans="2:6" x14ac:dyDescent="0.25">
      <c r="B4547" s="6" t="s">
        <v>33</v>
      </c>
      <c r="C4547" s="6">
        <v>1980</v>
      </c>
      <c r="D4547" s="6" t="s">
        <v>27</v>
      </c>
      <c r="E4547" s="6" t="s">
        <v>3</v>
      </c>
      <c r="F4547" s="27">
        <v>2.7696125289645968E-4</v>
      </c>
    </row>
    <row r="4548" spans="2:6" x14ac:dyDescent="0.25">
      <c r="B4548" s="6" t="s">
        <v>33</v>
      </c>
      <c r="C4548" s="6">
        <v>1980</v>
      </c>
      <c r="D4548" s="6" t="s">
        <v>28</v>
      </c>
      <c r="E4548" s="6" t="s">
        <v>3</v>
      </c>
      <c r="F4548" s="27">
        <v>4.9404505273757133E-3</v>
      </c>
    </row>
    <row r="4549" spans="2:6" x14ac:dyDescent="0.25">
      <c r="B4549" s="6" t="s">
        <v>33</v>
      </c>
      <c r="C4549" s="6">
        <v>1980</v>
      </c>
      <c r="D4549" s="6" t="s">
        <v>29</v>
      </c>
      <c r="E4549" s="6" t="s">
        <v>3</v>
      </c>
      <c r="F4549" s="27">
        <v>2.3199709807399799E-2</v>
      </c>
    </row>
    <row r="4550" spans="2:6" x14ac:dyDescent="0.25">
      <c r="B4550" s="6" t="s">
        <v>33</v>
      </c>
      <c r="C4550" s="6">
        <v>1980</v>
      </c>
      <c r="D4550" s="6" t="s">
        <v>30</v>
      </c>
      <c r="E4550" s="6" t="s">
        <v>3</v>
      </c>
      <c r="F4550" s="27">
        <v>1.9342435677991617E-4</v>
      </c>
    </row>
    <row r="4551" spans="2:6" x14ac:dyDescent="0.25">
      <c r="B4551" s="6" t="s">
        <v>33</v>
      </c>
      <c r="C4551" s="6">
        <v>1980</v>
      </c>
      <c r="D4551" s="6" t="s">
        <v>31</v>
      </c>
      <c r="E4551" s="6" t="s">
        <v>3</v>
      </c>
      <c r="F4551" s="27">
        <v>5.4383080022179326E-4</v>
      </c>
    </row>
    <row r="4552" spans="2:6" x14ac:dyDescent="0.25">
      <c r="B4552" s="6" t="s">
        <v>33</v>
      </c>
      <c r="C4552" s="6">
        <v>1980</v>
      </c>
      <c r="D4552" s="6" t="s">
        <v>32</v>
      </c>
      <c r="E4552" s="6" t="s">
        <v>3</v>
      </c>
      <c r="F4552" s="27">
        <v>3.4367863972779304E-3</v>
      </c>
    </row>
    <row r="4553" spans="2:6" x14ac:dyDescent="0.25">
      <c r="B4553" s="6" t="s">
        <v>33</v>
      </c>
      <c r="C4553" s="6">
        <v>1980</v>
      </c>
      <c r="D4553" s="6" t="s">
        <v>7</v>
      </c>
      <c r="E4553" s="6" t="s">
        <v>4</v>
      </c>
      <c r="F4553" s="27">
        <v>0.12098370599766169</v>
      </c>
    </row>
    <row r="4554" spans="2:6" x14ac:dyDescent="0.25">
      <c r="B4554" s="6" t="s">
        <v>33</v>
      </c>
      <c r="C4554" s="6">
        <v>1980</v>
      </c>
      <c r="D4554" s="6" t="s">
        <v>8</v>
      </c>
      <c r="E4554" s="6" t="s">
        <v>4</v>
      </c>
      <c r="F4554" s="27">
        <v>3.2880444122057595E-2</v>
      </c>
    </row>
    <row r="4555" spans="2:6" x14ac:dyDescent="0.25">
      <c r="B4555" s="6" t="s">
        <v>33</v>
      </c>
      <c r="C4555" s="6">
        <v>1980</v>
      </c>
      <c r="D4555" s="6" t="s">
        <v>9</v>
      </c>
      <c r="E4555" s="6" t="s">
        <v>4</v>
      </c>
      <c r="F4555" s="27">
        <v>8.3174602026092836E-2</v>
      </c>
    </row>
    <row r="4556" spans="2:6" x14ac:dyDescent="0.25">
      <c r="B4556" s="6" t="s">
        <v>33</v>
      </c>
      <c r="C4556" s="6">
        <v>1980</v>
      </c>
      <c r="D4556" s="6" t="s">
        <v>10</v>
      </c>
      <c r="E4556" s="6" t="s">
        <v>4</v>
      </c>
      <c r="F4556" s="27">
        <v>3.6521767443711439E-2</v>
      </c>
    </row>
    <row r="4557" spans="2:6" x14ac:dyDescent="0.25">
      <c r="B4557" s="6" t="s">
        <v>33</v>
      </c>
      <c r="C4557" s="6">
        <v>1980</v>
      </c>
      <c r="D4557" s="6" t="s">
        <v>11</v>
      </c>
      <c r="E4557" s="6" t="s">
        <v>4</v>
      </c>
      <c r="F4557" s="27">
        <v>4.5516843004637424E-2</v>
      </c>
    </row>
    <row r="4558" spans="2:6" x14ac:dyDescent="0.25">
      <c r="B4558" s="6" t="s">
        <v>33</v>
      </c>
      <c r="C4558" s="6">
        <v>1980</v>
      </c>
      <c r="D4558" s="6" t="s">
        <v>12</v>
      </c>
      <c r="E4558" s="6" t="s">
        <v>4</v>
      </c>
      <c r="F4558" s="27">
        <v>4.6127046548521131E-3</v>
      </c>
    </row>
    <row r="4559" spans="2:6" x14ac:dyDescent="0.25">
      <c r="B4559" s="6" t="s">
        <v>33</v>
      </c>
      <c r="C4559" s="6">
        <v>1980</v>
      </c>
      <c r="D4559" s="6" t="s">
        <v>13</v>
      </c>
      <c r="E4559" s="6" t="s">
        <v>4</v>
      </c>
      <c r="F4559" s="27">
        <v>9.8693790575973047E-3</v>
      </c>
    </row>
    <row r="4560" spans="2:6" x14ac:dyDescent="0.25">
      <c r="B4560" s="6" t="s">
        <v>33</v>
      </c>
      <c r="C4560" s="6">
        <v>1980</v>
      </c>
      <c r="D4560" s="6" t="s">
        <v>14</v>
      </c>
      <c r="E4560" s="6" t="s">
        <v>4</v>
      </c>
      <c r="F4560" s="27">
        <v>2.3242001781167261E-2</v>
      </c>
    </row>
    <row r="4561" spans="2:6" x14ac:dyDescent="0.25">
      <c r="B4561" s="6" t="s">
        <v>33</v>
      </c>
      <c r="C4561" s="6">
        <v>1980</v>
      </c>
      <c r="D4561" s="6" t="s">
        <v>15</v>
      </c>
      <c r="E4561" s="6" t="s">
        <v>4</v>
      </c>
      <c r="F4561" s="27">
        <v>3.4767130771081417E-3</v>
      </c>
    </row>
    <row r="4562" spans="2:6" x14ac:dyDescent="0.25">
      <c r="B4562" s="6" t="s">
        <v>33</v>
      </c>
      <c r="C4562" s="6">
        <v>1980</v>
      </c>
      <c r="D4562" s="6" t="s">
        <v>16</v>
      </c>
      <c r="E4562" s="6" t="s">
        <v>4</v>
      </c>
      <c r="F4562" s="27">
        <v>0.11462058544568073</v>
      </c>
    </row>
    <row r="4563" spans="2:6" x14ac:dyDescent="0.25">
      <c r="B4563" s="6" t="s">
        <v>33</v>
      </c>
      <c r="C4563" s="6">
        <v>1980</v>
      </c>
      <c r="D4563" s="6" t="s">
        <v>17</v>
      </c>
      <c r="E4563" s="6" t="s">
        <v>4</v>
      </c>
      <c r="F4563" s="27">
        <v>8.7403216110338314E-2</v>
      </c>
    </row>
    <row r="4564" spans="2:6" x14ac:dyDescent="0.25">
      <c r="B4564" s="6" t="s">
        <v>33</v>
      </c>
      <c r="C4564" s="6">
        <v>1980</v>
      </c>
      <c r="D4564" s="6" t="s">
        <v>18</v>
      </c>
      <c r="E4564" s="6" t="s">
        <v>4</v>
      </c>
      <c r="F4564" s="27">
        <v>6.97525359323663E-2</v>
      </c>
    </row>
    <row r="4565" spans="2:6" x14ac:dyDescent="0.25">
      <c r="B4565" s="6" t="s">
        <v>33</v>
      </c>
      <c r="C4565" s="6">
        <v>1980</v>
      </c>
      <c r="D4565" s="6" t="s">
        <v>19</v>
      </c>
      <c r="E4565" s="6" t="s">
        <v>4</v>
      </c>
      <c r="F4565" s="27">
        <v>0.103463869860226</v>
      </c>
    </row>
    <row r="4566" spans="2:6" x14ac:dyDescent="0.25">
      <c r="B4566" s="6" t="s">
        <v>33</v>
      </c>
      <c r="C4566" s="6">
        <v>1980</v>
      </c>
      <c r="D4566" s="6" t="s">
        <v>20</v>
      </c>
      <c r="E4566" s="6" t="s">
        <v>4</v>
      </c>
      <c r="F4566" s="27">
        <v>3.0858089689067527E-2</v>
      </c>
    </row>
    <row r="4567" spans="2:6" x14ac:dyDescent="0.25">
      <c r="B4567" s="6" t="s">
        <v>33</v>
      </c>
      <c r="C4567" s="6">
        <v>1980</v>
      </c>
      <c r="D4567" s="6" t="s">
        <v>21</v>
      </c>
      <c r="E4567" s="6" t="s">
        <v>4</v>
      </c>
      <c r="F4567" s="27">
        <v>1.5200821483506114E-3</v>
      </c>
    </row>
    <row r="4568" spans="2:6" x14ac:dyDescent="0.25">
      <c r="B4568" s="6" t="s">
        <v>33</v>
      </c>
      <c r="C4568" s="6">
        <v>1980</v>
      </c>
      <c r="D4568" s="6" t="s">
        <v>22</v>
      </c>
      <c r="E4568" s="6" t="s">
        <v>4</v>
      </c>
      <c r="F4568" s="27">
        <v>1.1370166232228274E-2</v>
      </c>
    </row>
    <row r="4569" spans="2:6" x14ac:dyDescent="0.25">
      <c r="B4569" s="6" t="s">
        <v>33</v>
      </c>
      <c r="C4569" s="6">
        <v>1980</v>
      </c>
      <c r="D4569" s="6" t="s">
        <v>23</v>
      </c>
      <c r="E4569" s="6" t="s">
        <v>4</v>
      </c>
      <c r="F4569" s="27">
        <v>6.4155787617812393E-4</v>
      </c>
    </row>
    <row r="4570" spans="2:6" x14ac:dyDescent="0.25">
      <c r="B4570" s="6" t="s">
        <v>33</v>
      </c>
      <c r="C4570" s="6">
        <v>1980</v>
      </c>
      <c r="D4570" s="6" t="s">
        <v>24</v>
      </c>
      <c r="E4570" s="6" t="s">
        <v>4</v>
      </c>
      <c r="F4570" s="27">
        <v>4.2672643284776324E-2</v>
      </c>
    </row>
    <row r="4571" spans="2:6" x14ac:dyDescent="0.25">
      <c r="B4571" s="6" t="s">
        <v>33</v>
      </c>
      <c r="C4571" s="6">
        <v>1980</v>
      </c>
      <c r="D4571" s="6" t="s">
        <v>25</v>
      </c>
      <c r="E4571" s="6" t="s">
        <v>4</v>
      </c>
      <c r="F4571" s="27">
        <v>9.5648199567913178E-2</v>
      </c>
    </row>
    <row r="4572" spans="2:6" x14ac:dyDescent="0.25">
      <c r="B4572" s="6" t="s">
        <v>33</v>
      </c>
      <c r="C4572" s="6">
        <v>1980</v>
      </c>
      <c r="D4572" s="6" t="s">
        <v>26</v>
      </c>
      <c r="E4572" s="6" t="s">
        <v>4</v>
      </c>
      <c r="F4572" s="27">
        <v>5.877248995003205E-2</v>
      </c>
    </row>
    <row r="4573" spans="2:6" x14ac:dyDescent="0.25">
      <c r="B4573" s="6" t="s">
        <v>33</v>
      </c>
      <c r="C4573" s="6">
        <v>1980</v>
      </c>
      <c r="D4573" s="6" t="s">
        <v>27</v>
      </c>
      <c r="E4573" s="6" t="s">
        <v>4</v>
      </c>
      <c r="F4573" s="27">
        <v>2.0561206369994388E-4</v>
      </c>
    </row>
    <row r="4574" spans="2:6" x14ac:dyDescent="0.25">
      <c r="B4574" s="6" t="s">
        <v>33</v>
      </c>
      <c r="C4574" s="6">
        <v>1980</v>
      </c>
      <c r="D4574" s="6" t="s">
        <v>28</v>
      </c>
      <c r="E4574" s="6" t="s">
        <v>4</v>
      </c>
      <c r="F4574" s="27">
        <v>1.3452214490163483E-2</v>
      </c>
    </row>
    <row r="4575" spans="2:6" x14ac:dyDescent="0.25">
      <c r="B4575" s="6" t="s">
        <v>33</v>
      </c>
      <c r="C4575" s="6">
        <v>1980</v>
      </c>
      <c r="D4575" s="6" t="s">
        <v>29</v>
      </c>
      <c r="E4575" s="6" t="s">
        <v>4</v>
      </c>
      <c r="F4575" s="27">
        <v>4.601248264206075E-3</v>
      </c>
    </row>
    <row r="4576" spans="2:6" x14ac:dyDescent="0.25">
      <c r="B4576" s="6" t="s">
        <v>33</v>
      </c>
      <c r="C4576" s="6">
        <v>1980</v>
      </c>
      <c r="D4576" s="6" t="s">
        <v>30</v>
      </c>
      <c r="E4576" s="6" t="s">
        <v>4</v>
      </c>
      <c r="F4576" s="27">
        <v>1.2662326503515604E-4</v>
      </c>
    </row>
    <row r="4577" spans="2:6" x14ac:dyDescent="0.25">
      <c r="B4577" s="6" t="s">
        <v>33</v>
      </c>
      <c r="C4577" s="6">
        <v>1980</v>
      </c>
      <c r="D4577" s="6" t="s">
        <v>31</v>
      </c>
      <c r="E4577" s="6" t="s">
        <v>4</v>
      </c>
      <c r="F4577" s="27">
        <v>3.9337627670921809E-3</v>
      </c>
    </row>
    <row r="4578" spans="2:6" x14ac:dyDescent="0.25">
      <c r="B4578" s="6" t="s">
        <v>33</v>
      </c>
      <c r="C4578" s="6">
        <v>1980</v>
      </c>
      <c r="D4578" s="6" t="s">
        <v>32</v>
      </c>
      <c r="E4578" s="6" t="s">
        <v>4</v>
      </c>
      <c r="F4578" s="27">
        <v>6.7894188775993194E-4</v>
      </c>
    </row>
    <row r="4579" spans="2:6" x14ac:dyDescent="0.25">
      <c r="B4579" s="6" t="s">
        <v>33</v>
      </c>
      <c r="C4579" s="6">
        <v>1979</v>
      </c>
      <c r="D4579" s="6" t="s">
        <v>7</v>
      </c>
      <c r="E4579" s="6" t="s">
        <v>3</v>
      </c>
      <c r="F4579" s="27">
        <v>6.7713663423842024E-2</v>
      </c>
    </row>
    <row r="4580" spans="2:6" x14ac:dyDescent="0.25">
      <c r="B4580" s="6" t="s">
        <v>33</v>
      </c>
      <c r="C4580" s="6">
        <v>1979</v>
      </c>
      <c r="D4580" s="6" t="s">
        <v>8</v>
      </c>
      <c r="E4580" s="6" t="s">
        <v>3</v>
      </c>
      <c r="F4580" s="27">
        <v>5.9653259764774209E-2</v>
      </c>
    </row>
    <row r="4581" spans="2:6" x14ac:dyDescent="0.25">
      <c r="B4581" s="6" t="s">
        <v>33</v>
      </c>
      <c r="C4581" s="6">
        <v>1979</v>
      </c>
      <c r="D4581" s="6" t="s">
        <v>9</v>
      </c>
      <c r="E4581" s="6" t="s">
        <v>3</v>
      </c>
      <c r="F4581" s="27">
        <v>7.9084071438942929E-2</v>
      </c>
    </row>
    <row r="4582" spans="2:6" x14ac:dyDescent="0.25">
      <c r="B4582" s="6" t="s">
        <v>33</v>
      </c>
      <c r="C4582" s="6">
        <v>1979</v>
      </c>
      <c r="D4582" s="6" t="s">
        <v>10</v>
      </c>
      <c r="E4582" s="6" t="s">
        <v>3</v>
      </c>
      <c r="F4582" s="27">
        <v>8.3088717874255841E-2</v>
      </c>
    </row>
    <row r="4583" spans="2:6" x14ac:dyDescent="0.25">
      <c r="B4583" s="6" t="s">
        <v>33</v>
      </c>
      <c r="C4583" s="6">
        <v>1979</v>
      </c>
      <c r="D4583" s="6" t="s">
        <v>11</v>
      </c>
      <c r="E4583" s="6" t="s">
        <v>3</v>
      </c>
      <c r="F4583" s="27">
        <v>3.2249165093654712E-2</v>
      </c>
    </row>
    <row r="4584" spans="2:6" x14ac:dyDescent="0.25">
      <c r="B4584" s="6" t="s">
        <v>33</v>
      </c>
      <c r="C4584" s="6">
        <v>1979</v>
      </c>
      <c r="D4584" s="6" t="s">
        <v>12</v>
      </c>
      <c r="E4584" s="6" t="s">
        <v>3</v>
      </c>
      <c r="F4584" s="27">
        <v>9.7801655292580232E-3</v>
      </c>
    </row>
    <row r="4585" spans="2:6" x14ac:dyDescent="0.25">
      <c r="B4585" s="6" t="s">
        <v>33</v>
      </c>
      <c r="C4585" s="6">
        <v>1979</v>
      </c>
      <c r="D4585" s="6" t="s">
        <v>13</v>
      </c>
      <c r="E4585" s="6" t="s">
        <v>3</v>
      </c>
      <c r="F4585" s="27">
        <v>2.3801945694787281E-2</v>
      </c>
    </row>
    <row r="4586" spans="2:6" x14ac:dyDescent="0.25">
      <c r="B4586" s="6" t="s">
        <v>33</v>
      </c>
      <c r="C4586" s="6">
        <v>1979</v>
      </c>
      <c r="D4586" s="6" t="s">
        <v>14</v>
      </c>
      <c r="E4586" s="6" t="s">
        <v>3</v>
      </c>
      <c r="F4586" s="27">
        <v>7.9355307100333963E-3</v>
      </c>
    </row>
    <row r="4587" spans="2:6" x14ac:dyDescent="0.25">
      <c r="B4587" s="6" t="s">
        <v>33</v>
      </c>
      <c r="C4587" s="6">
        <v>1979</v>
      </c>
      <c r="D4587" s="6" t="s">
        <v>15</v>
      </c>
      <c r="E4587" s="6" t="s">
        <v>3</v>
      </c>
      <c r="F4587" s="27">
        <v>4.9716857848119645E-3</v>
      </c>
    </row>
    <row r="4588" spans="2:6" x14ac:dyDescent="0.25">
      <c r="B4588" s="6" t="s">
        <v>33</v>
      </c>
      <c r="C4588" s="6">
        <v>1979</v>
      </c>
      <c r="D4588" s="6" t="s">
        <v>16</v>
      </c>
      <c r="E4588" s="6" t="s">
        <v>3</v>
      </c>
      <c r="F4588" s="27">
        <v>0.20985741251633513</v>
      </c>
    </row>
    <row r="4589" spans="2:6" x14ac:dyDescent="0.25">
      <c r="B4589" s="6" t="s">
        <v>33</v>
      </c>
      <c r="C4589" s="6">
        <v>1979</v>
      </c>
      <c r="D4589" s="6" t="s">
        <v>17</v>
      </c>
      <c r="E4589" s="6" t="s">
        <v>3</v>
      </c>
      <c r="F4589" s="27">
        <v>3.4281980543052128E-2</v>
      </c>
    </row>
    <row r="4590" spans="2:6" x14ac:dyDescent="0.25">
      <c r="B4590" s="6" t="s">
        <v>33</v>
      </c>
      <c r="C4590" s="6">
        <v>1979</v>
      </c>
      <c r="D4590" s="6" t="s">
        <v>18</v>
      </c>
      <c r="E4590" s="6" t="s">
        <v>3</v>
      </c>
      <c r="F4590" s="27">
        <v>2.2850588064469289E-2</v>
      </c>
    </row>
    <row r="4591" spans="2:6" x14ac:dyDescent="0.25">
      <c r="B4591" s="6" t="s">
        <v>33</v>
      </c>
      <c r="C4591" s="6">
        <v>1979</v>
      </c>
      <c r="D4591" s="6" t="s">
        <v>19</v>
      </c>
      <c r="E4591" s="6" t="s">
        <v>3</v>
      </c>
      <c r="F4591" s="27">
        <v>9.2694642079279799E-2</v>
      </c>
    </row>
    <row r="4592" spans="2:6" x14ac:dyDescent="0.25">
      <c r="B4592" s="6" t="s">
        <v>33</v>
      </c>
      <c r="C4592" s="6">
        <v>1979</v>
      </c>
      <c r="D4592" s="6" t="s">
        <v>20</v>
      </c>
      <c r="E4592" s="6" t="s">
        <v>3</v>
      </c>
      <c r="F4592" s="27">
        <v>2.7034703063743285E-2</v>
      </c>
    </row>
    <row r="4593" spans="2:6" x14ac:dyDescent="0.25">
      <c r="B4593" s="6" t="s">
        <v>33</v>
      </c>
      <c r="C4593" s="6">
        <v>1979</v>
      </c>
      <c r="D4593" s="6" t="s">
        <v>21</v>
      </c>
      <c r="E4593" s="6" t="s">
        <v>3</v>
      </c>
      <c r="F4593" s="27">
        <v>3.716567445912589E-3</v>
      </c>
    </row>
    <row r="4594" spans="2:6" x14ac:dyDescent="0.25">
      <c r="B4594" s="6" t="s">
        <v>33</v>
      </c>
      <c r="C4594" s="6">
        <v>1979</v>
      </c>
      <c r="D4594" s="6" t="s">
        <v>22</v>
      </c>
      <c r="E4594" s="6" t="s">
        <v>3</v>
      </c>
      <c r="F4594" s="27">
        <v>2.3724117903296066E-2</v>
      </c>
    </row>
    <row r="4595" spans="2:6" x14ac:dyDescent="0.25">
      <c r="B4595" s="6" t="s">
        <v>33</v>
      </c>
      <c r="C4595" s="6">
        <v>1979</v>
      </c>
      <c r="D4595" s="6" t="s">
        <v>23</v>
      </c>
      <c r="E4595" s="6" t="s">
        <v>3</v>
      </c>
      <c r="F4595" s="27">
        <v>1.1540583708436183E-3</v>
      </c>
    </row>
    <row r="4596" spans="2:6" x14ac:dyDescent="0.25">
      <c r="B4596" s="6" t="s">
        <v>33</v>
      </c>
      <c r="C4596" s="6">
        <v>1979</v>
      </c>
      <c r="D4596" s="6" t="s">
        <v>24</v>
      </c>
      <c r="E4596" s="6" t="s">
        <v>3</v>
      </c>
      <c r="F4596" s="27">
        <v>7.922985334688544E-2</v>
      </c>
    </row>
    <row r="4597" spans="2:6" x14ac:dyDescent="0.25">
      <c r="B4597" s="6" t="s">
        <v>33</v>
      </c>
      <c r="C4597" s="6">
        <v>1979</v>
      </c>
      <c r="D4597" s="6" t="s">
        <v>25</v>
      </c>
      <c r="E4597" s="6" t="s">
        <v>3</v>
      </c>
      <c r="F4597" s="27">
        <v>5.4463191520255555E-2</v>
      </c>
    </row>
    <row r="4598" spans="2:6" x14ac:dyDescent="0.25">
      <c r="B4598" s="6" t="s">
        <v>33</v>
      </c>
      <c r="C4598" s="6">
        <v>1979</v>
      </c>
      <c r="D4598" s="6" t="s">
        <v>26</v>
      </c>
      <c r="E4598" s="6" t="s">
        <v>3</v>
      </c>
      <c r="F4598" s="27">
        <v>5.0228546536953682E-2</v>
      </c>
    </row>
    <row r="4599" spans="2:6" x14ac:dyDescent="0.25">
      <c r="B4599" s="6" t="s">
        <v>33</v>
      </c>
      <c r="C4599" s="6">
        <v>1979</v>
      </c>
      <c r="D4599" s="6" t="s">
        <v>27</v>
      </c>
      <c r="E4599" s="6" t="s">
        <v>3</v>
      </c>
      <c r="F4599" s="27">
        <v>2.8169014084507044E-4</v>
      </c>
    </row>
    <row r="4600" spans="2:6" x14ac:dyDescent="0.25">
      <c r="B4600" s="6" t="s">
        <v>33</v>
      </c>
      <c r="C4600" s="6">
        <v>1979</v>
      </c>
      <c r="D4600" s="6" t="s">
        <v>28</v>
      </c>
      <c r="E4600" s="6" t="s">
        <v>3</v>
      </c>
      <c r="F4600" s="27">
        <v>4.730071148540729E-3</v>
      </c>
    </row>
    <row r="4601" spans="2:6" x14ac:dyDescent="0.25">
      <c r="B4601" s="6" t="s">
        <v>33</v>
      </c>
      <c r="C4601" s="6">
        <v>1979</v>
      </c>
      <c r="D4601" s="6" t="s">
        <v>29</v>
      </c>
      <c r="E4601" s="6" t="s">
        <v>3</v>
      </c>
      <c r="F4601" s="27">
        <v>2.3358211122404531E-2</v>
      </c>
    </row>
    <row r="4602" spans="2:6" x14ac:dyDescent="0.25">
      <c r="B4602" s="6" t="s">
        <v>33</v>
      </c>
      <c r="C4602" s="6">
        <v>1979</v>
      </c>
      <c r="D4602" s="6" t="s">
        <v>30</v>
      </c>
      <c r="E4602" s="6" t="s">
        <v>3</v>
      </c>
      <c r="F4602" s="27">
        <v>1.5797880063888486E-4</v>
      </c>
    </row>
    <row r="4603" spans="2:6" x14ac:dyDescent="0.25">
      <c r="B4603" s="6" t="s">
        <v>33</v>
      </c>
      <c r="C4603" s="6">
        <v>1979</v>
      </c>
      <c r="D4603" s="6" t="s">
        <v>31</v>
      </c>
      <c r="E4603" s="6" t="s">
        <v>3</v>
      </c>
      <c r="F4603" s="27">
        <v>4.5883548714970235E-4</v>
      </c>
    </row>
    <row r="4604" spans="2:6" x14ac:dyDescent="0.25">
      <c r="B4604" s="6" t="s">
        <v>33</v>
      </c>
      <c r="C4604" s="6">
        <v>1979</v>
      </c>
      <c r="D4604" s="6" t="s">
        <v>32</v>
      </c>
      <c r="E4604" s="6" t="s">
        <v>3</v>
      </c>
      <c r="F4604" s="27">
        <v>3.4993465950341222E-3</v>
      </c>
    </row>
    <row r="4605" spans="2:6" x14ac:dyDescent="0.25">
      <c r="B4605" s="6" t="s">
        <v>33</v>
      </c>
      <c r="C4605" s="6">
        <v>1979</v>
      </c>
      <c r="D4605" s="6" t="s">
        <v>7</v>
      </c>
      <c r="E4605" s="6" t="s">
        <v>4</v>
      </c>
      <c r="F4605" s="27">
        <v>0.11991281014858002</v>
      </c>
    </row>
    <row r="4606" spans="2:6" x14ac:dyDescent="0.25">
      <c r="B4606" s="6" t="s">
        <v>33</v>
      </c>
      <c r="C4606" s="6">
        <v>1979</v>
      </c>
      <c r="D4606" s="6" t="s">
        <v>8</v>
      </c>
      <c r="E4606" s="6" t="s">
        <v>4</v>
      </c>
      <c r="F4606" s="27">
        <v>3.1702175202553952E-2</v>
      </c>
    </row>
    <row r="4607" spans="2:6" x14ac:dyDescent="0.25">
      <c r="B4607" s="6" t="s">
        <v>33</v>
      </c>
      <c r="C4607" s="6">
        <v>1979</v>
      </c>
      <c r="D4607" s="6" t="s">
        <v>9</v>
      </c>
      <c r="E4607" s="6" t="s">
        <v>4</v>
      </c>
      <c r="F4607" s="27">
        <v>8.5239781427839625E-2</v>
      </c>
    </row>
    <row r="4608" spans="2:6" x14ac:dyDescent="0.25">
      <c r="B4608" s="6" t="s">
        <v>33</v>
      </c>
      <c r="C4608" s="6">
        <v>1979</v>
      </c>
      <c r="D4608" s="6" t="s">
        <v>10</v>
      </c>
      <c r="E4608" s="6" t="s">
        <v>4</v>
      </c>
      <c r="F4608" s="27">
        <v>3.7970657453057964E-2</v>
      </c>
    </row>
    <row r="4609" spans="2:6" x14ac:dyDescent="0.25">
      <c r="B4609" s="6" t="s">
        <v>33</v>
      </c>
      <c r="C4609" s="6">
        <v>1979</v>
      </c>
      <c r="D4609" s="6" t="s">
        <v>11</v>
      </c>
      <c r="E4609" s="6" t="s">
        <v>4</v>
      </c>
      <c r="F4609" s="27">
        <v>4.3004863037615249E-2</v>
      </c>
    </row>
    <row r="4610" spans="2:6" x14ac:dyDescent="0.25">
      <c r="B4610" s="6" t="s">
        <v>33</v>
      </c>
      <c r="C4610" s="6">
        <v>1979</v>
      </c>
      <c r="D4610" s="6" t="s">
        <v>12</v>
      </c>
      <c r="E4610" s="6" t="s">
        <v>4</v>
      </c>
      <c r="F4610" s="27">
        <v>5.0273588657850166E-3</v>
      </c>
    </row>
    <row r="4611" spans="2:6" x14ac:dyDescent="0.25">
      <c r="B4611" s="6" t="s">
        <v>33</v>
      </c>
      <c r="C4611" s="6">
        <v>1979</v>
      </c>
      <c r="D4611" s="6" t="s">
        <v>13</v>
      </c>
      <c r="E4611" s="6" t="s">
        <v>4</v>
      </c>
      <c r="F4611" s="27">
        <v>1.0107624194810311E-2</v>
      </c>
    </row>
    <row r="4612" spans="2:6" x14ac:dyDescent="0.25">
      <c r="B4612" s="6" t="s">
        <v>33</v>
      </c>
      <c r="C4612" s="6">
        <v>1979</v>
      </c>
      <c r="D4612" s="6" t="s">
        <v>14</v>
      </c>
      <c r="E4612" s="6" t="s">
        <v>4</v>
      </c>
      <c r="F4612" s="27">
        <v>2.4371206684389295E-2</v>
      </c>
    </row>
    <row r="4613" spans="2:6" x14ac:dyDescent="0.25">
      <c r="B4613" s="6" t="s">
        <v>33</v>
      </c>
      <c r="C4613" s="6">
        <v>1979</v>
      </c>
      <c r="D4613" s="6" t="s">
        <v>15</v>
      </c>
      <c r="E4613" s="6" t="s">
        <v>4</v>
      </c>
      <c r="F4613" s="27">
        <v>3.4457668293903496E-3</v>
      </c>
    </row>
    <row r="4614" spans="2:6" x14ac:dyDescent="0.25">
      <c r="B4614" s="6" t="s">
        <v>33</v>
      </c>
      <c r="C4614" s="6">
        <v>1979</v>
      </c>
      <c r="D4614" s="6" t="s">
        <v>16</v>
      </c>
      <c r="E4614" s="6" t="s">
        <v>4</v>
      </c>
      <c r="F4614" s="27">
        <v>0.11545746351476931</v>
      </c>
    </row>
    <row r="4615" spans="2:6" x14ac:dyDescent="0.25">
      <c r="B4615" s="6" t="s">
        <v>33</v>
      </c>
      <c r="C4615" s="6">
        <v>1979</v>
      </c>
      <c r="D4615" s="6" t="s">
        <v>17</v>
      </c>
      <c r="E4615" s="6" t="s">
        <v>4</v>
      </c>
      <c r="F4615" s="27">
        <v>8.6136701587007175E-2</v>
      </c>
    </row>
    <row r="4616" spans="2:6" x14ac:dyDescent="0.25">
      <c r="B4616" s="6" t="s">
        <v>33</v>
      </c>
      <c r="C4616" s="6">
        <v>1979</v>
      </c>
      <c r="D4616" s="6" t="s">
        <v>18</v>
      </c>
      <c r="E4616" s="6" t="s">
        <v>4</v>
      </c>
      <c r="F4616" s="27">
        <v>6.8672589285881006E-2</v>
      </c>
    </row>
    <row r="4617" spans="2:6" x14ac:dyDescent="0.25">
      <c r="B4617" s="6" t="s">
        <v>33</v>
      </c>
      <c r="C4617" s="6">
        <v>1979</v>
      </c>
      <c r="D4617" s="6" t="s">
        <v>19</v>
      </c>
      <c r="E4617" s="6" t="s">
        <v>4</v>
      </c>
      <c r="F4617" s="27">
        <v>0.10685362773394148</v>
      </c>
    </row>
    <row r="4618" spans="2:6" x14ac:dyDescent="0.25">
      <c r="B4618" s="6" t="s">
        <v>33</v>
      </c>
      <c r="C4618" s="6">
        <v>1979</v>
      </c>
      <c r="D4618" s="6" t="s">
        <v>20</v>
      </c>
      <c r="E4618" s="6" t="s">
        <v>4</v>
      </c>
      <c r="F4618" s="27">
        <v>3.0151704615124154E-2</v>
      </c>
    </row>
    <row r="4619" spans="2:6" x14ac:dyDescent="0.25">
      <c r="B4619" s="6" t="s">
        <v>33</v>
      </c>
      <c r="C4619" s="6">
        <v>1979</v>
      </c>
      <c r="D4619" s="6" t="s">
        <v>21</v>
      </c>
      <c r="E4619" s="6" t="s">
        <v>4</v>
      </c>
      <c r="F4619" s="27">
        <v>1.6805582441029522E-3</v>
      </c>
    </row>
    <row r="4620" spans="2:6" x14ac:dyDescent="0.25">
      <c r="B4620" s="6" t="s">
        <v>33</v>
      </c>
      <c r="C4620" s="6">
        <v>1979</v>
      </c>
      <c r="D4620" s="6" t="s">
        <v>22</v>
      </c>
      <c r="E4620" s="6" t="s">
        <v>4</v>
      </c>
      <c r="F4620" s="27">
        <v>1.1655605066322921E-2</v>
      </c>
    </row>
    <row r="4621" spans="2:6" x14ac:dyDescent="0.25">
      <c r="B4621" s="6" t="s">
        <v>33</v>
      </c>
      <c r="C4621" s="6">
        <v>1979</v>
      </c>
      <c r="D4621" s="6" t="s">
        <v>23</v>
      </c>
      <c r="E4621" s="6" t="s">
        <v>4</v>
      </c>
      <c r="F4621" s="27">
        <v>8.0853524410730922E-4</v>
      </c>
    </row>
    <row r="4622" spans="2:6" x14ac:dyDescent="0.25">
      <c r="B4622" s="6" t="s">
        <v>33</v>
      </c>
      <c r="C4622" s="6">
        <v>1979</v>
      </c>
      <c r="D4622" s="6" t="s">
        <v>24</v>
      </c>
      <c r="E4622" s="6" t="s">
        <v>4</v>
      </c>
      <c r="F4622" s="27">
        <v>4.1488003615067513E-2</v>
      </c>
    </row>
    <row r="4623" spans="2:6" x14ac:dyDescent="0.25">
      <c r="B4623" s="6" t="s">
        <v>33</v>
      </c>
      <c r="C4623" s="6">
        <v>1979</v>
      </c>
      <c r="D4623" s="6" t="s">
        <v>25</v>
      </c>
      <c r="E4623" s="6" t="s">
        <v>4</v>
      </c>
      <c r="F4623" s="27">
        <v>9.5197400238639276E-2</v>
      </c>
    </row>
    <row r="4624" spans="2:6" x14ac:dyDescent="0.25">
      <c r="B4624" s="6" t="s">
        <v>33</v>
      </c>
      <c r="C4624" s="6">
        <v>1979</v>
      </c>
      <c r="D4624" s="6" t="s">
        <v>26</v>
      </c>
      <c r="E4624" s="6" t="s">
        <v>4</v>
      </c>
      <c r="F4624" s="27">
        <v>5.779564287265912E-2</v>
      </c>
    </row>
    <row r="4625" spans="2:6" x14ac:dyDescent="0.25">
      <c r="B4625" s="6" t="s">
        <v>33</v>
      </c>
      <c r="C4625" s="6">
        <v>1979</v>
      </c>
      <c r="D4625" s="6" t="s">
        <v>27</v>
      </c>
      <c r="E4625" s="6" t="s">
        <v>4</v>
      </c>
      <c r="F4625" s="27">
        <v>2.1660528479549161E-4</v>
      </c>
    </row>
    <row r="4626" spans="2:6" x14ac:dyDescent="0.25">
      <c r="B4626" s="6" t="s">
        <v>33</v>
      </c>
      <c r="C4626" s="6">
        <v>1979</v>
      </c>
      <c r="D4626" s="6" t="s">
        <v>28</v>
      </c>
      <c r="E4626" s="6" t="s">
        <v>4</v>
      </c>
      <c r="F4626" s="27">
        <v>1.3168107486015577E-2</v>
      </c>
    </row>
    <row r="4627" spans="2:6" x14ac:dyDescent="0.25">
      <c r="B4627" s="6" t="s">
        <v>33</v>
      </c>
      <c r="C4627" s="6">
        <v>1979</v>
      </c>
      <c r="D4627" s="6" t="s">
        <v>29</v>
      </c>
      <c r="E4627" s="6" t="s">
        <v>4</v>
      </c>
      <c r="F4627" s="27">
        <v>5.0273588657850166E-3</v>
      </c>
    </row>
    <row r="4628" spans="2:6" x14ac:dyDescent="0.25">
      <c r="B4628" s="6" t="s">
        <v>33</v>
      </c>
      <c r="C4628" s="6">
        <v>1979</v>
      </c>
      <c r="D4628" s="6" t="s">
        <v>30</v>
      </c>
      <c r="E4628" s="6" t="s">
        <v>4</v>
      </c>
      <c r="F4628" s="27">
        <v>1.3817923340402052E-4</v>
      </c>
    </row>
    <row r="4629" spans="2:6" x14ac:dyDescent="0.25">
      <c r="B4629" s="6" t="s">
        <v>33</v>
      </c>
      <c r="C4629" s="6">
        <v>1979</v>
      </c>
      <c r="D4629" s="6" t="s">
        <v>31</v>
      </c>
      <c r="E4629" s="6" t="s">
        <v>4</v>
      </c>
      <c r="F4629" s="27">
        <v>4.0937153968389319E-3</v>
      </c>
    </row>
    <row r="4630" spans="2:6" x14ac:dyDescent="0.25">
      <c r="B4630" s="6" t="s">
        <v>33</v>
      </c>
      <c r="C4630" s="6">
        <v>1979</v>
      </c>
      <c r="D4630" s="6" t="s">
        <v>32</v>
      </c>
      <c r="E4630" s="6" t="s">
        <v>4</v>
      </c>
      <c r="F4630" s="27">
        <v>6.7595787151696518E-4</v>
      </c>
    </row>
    <row r="4631" spans="2:6" x14ac:dyDescent="0.25">
      <c r="B4631" s="6" t="s">
        <v>33</v>
      </c>
      <c r="C4631" s="6">
        <v>1978</v>
      </c>
      <c r="D4631" s="6" t="s">
        <v>7</v>
      </c>
      <c r="E4631" s="6" t="s">
        <v>3</v>
      </c>
      <c r="F4631" s="27">
        <v>6.5333769350547494E-2</v>
      </c>
    </row>
    <row r="4632" spans="2:6" x14ac:dyDescent="0.25">
      <c r="B4632" s="6" t="s">
        <v>33</v>
      </c>
      <c r="C4632" s="6">
        <v>1978</v>
      </c>
      <c r="D4632" s="6" t="s">
        <v>8</v>
      </c>
      <c r="E4632" s="6" t="s">
        <v>3</v>
      </c>
      <c r="F4632" s="27">
        <v>5.8496946357094445E-2</v>
      </c>
    </row>
    <row r="4633" spans="2:6" x14ac:dyDescent="0.25">
      <c r="B4633" s="6" t="s">
        <v>33</v>
      </c>
      <c r="C4633" s="6">
        <v>1978</v>
      </c>
      <c r="D4633" s="6" t="s">
        <v>9</v>
      </c>
      <c r="E4633" s="6" t="s">
        <v>3</v>
      </c>
      <c r="F4633" s="27">
        <v>7.9724773268003826E-2</v>
      </c>
    </row>
    <row r="4634" spans="2:6" x14ac:dyDescent="0.25">
      <c r="B4634" s="6" t="s">
        <v>33</v>
      </c>
      <c r="C4634" s="6">
        <v>1978</v>
      </c>
      <c r="D4634" s="6" t="s">
        <v>10</v>
      </c>
      <c r="E4634" s="6" t="s">
        <v>3</v>
      </c>
      <c r="F4634" s="27">
        <v>8.4041709065686962E-2</v>
      </c>
    </row>
    <row r="4635" spans="2:6" x14ac:dyDescent="0.25">
      <c r="B4635" s="6" t="s">
        <v>33</v>
      </c>
      <c r="C4635" s="6">
        <v>1978</v>
      </c>
      <c r="D4635" s="6" t="s">
        <v>11</v>
      </c>
      <c r="E4635" s="6" t="s">
        <v>3</v>
      </c>
      <c r="F4635" s="27">
        <v>3.1686150424720956E-2</v>
      </c>
    </row>
    <row r="4636" spans="2:6" x14ac:dyDescent="0.25">
      <c r="B4636" s="6" t="s">
        <v>33</v>
      </c>
      <c r="C4636" s="6">
        <v>1978</v>
      </c>
      <c r="D4636" s="6" t="s">
        <v>12</v>
      </c>
      <c r="E4636" s="6" t="s">
        <v>3</v>
      </c>
      <c r="F4636" s="27">
        <v>9.9327887989857123E-3</v>
      </c>
    </row>
    <row r="4637" spans="2:6" x14ac:dyDescent="0.25">
      <c r="B4637" s="6" t="s">
        <v>33</v>
      </c>
      <c r="C4637" s="6">
        <v>1978</v>
      </c>
      <c r="D4637" s="6" t="s">
        <v>13</v>
      </c>
      <c r="E4637" s="6" t="s">
        <v>3</v>
      </c>
      <c r="F4637" s="27">
        <v>2.4508917343680825E-2</v>
      </c>
    </row>
    <row r="4638" spans="2:6" x14ac:dyDescent="0.25">
      <c r="B4638" s="6" t="s">
        <v>33</v>
      </c>
      <c r="C4638" s="6">
        <v>1978</v>
      </c>
      <c r="D4638" s="6" t="s">
        <v>14</v>
      </c>
      <c r="E4638" s="6" t="s">
        <v>3</v>
      </c>
      <c r="F4638" s="27">
        <v>8.0218641928170419E-3</v>
      </c>
    </row>
    <row r="4639" spans="2:6" x14ac:dyDescent="0.25">
      <c r="B4639" s="6" t="s">
        <v>33</v>
      </c>
      <c r="C4639" s="6">
        <v>1978</v>
      </c>
      <c r="D4639" s="6" t="s">
        <v>15</v>
      </c>
      <c r="E4639" s="6" t="s">
        <v>3</v>
      </c>
      <c r="F4639" s="27">
        <v>4.5885331126452912E-3</v>
      </c>
    </row>
    <row r="4640" spans="2:6" x14ac:dyDescent="0.25">
      <c r="B4640" s="6" t="s">
        <v>33</v>
      </c>
      <c r="C4640" s="6">
        <v>1978</v>
      </c>
      <c r="D4640" s="6" t="s">
        <v>16</v>
      </c>
      <c r="E4640" s="6" t="s">
        <v>3</v>
      </c>
      <c r="F4640" s="27">
        <v>0.20609851674982052</v>
      </c>
    </row>
    <row r="4641" spans="2:6" x14ac:dyDescent="0.25">
      <c r="B4641" s="6" t="s">
        <v>33</v>
      </c>
      <c r="C4641" s="6">
        <v>1978</v>
      </c>
      <c r="D4641" s="6" t="s">
        <v>17</v>
      </c>
      <c r="E4641" s="6" t="s">
        <v>3</v>
      </c>
      <c r="F4641" s="27">
        <v>3.6200390101434901E-2</v>
      </c>
    </row>
    <row r="4642" spans="2:6" x14ac:dyDescent="0.25">
      <c r="B4642" s="6" t="s">
        <v>33</v>
      </c>
      <c r="C4642" s="6">
        <v>1978</v>
      </c>
      <c r="D4642" s="6" t="s">
        <v>18</v>
      </c>
      <c r="E4642" s="6" t="s">
        <v>3</v>
      </c>
      <c r="F4642" s="27">
        <v>2.2137008057184025E-2</v>
      </c>
    </row>
    <row r="4643" spans="2:6" x14ac:dyDescent="0.25">
      <c r="B4643" s="6" t="s">
        <v>33</v>
      </c>
      <c r="C4643" s="6">
        <v>1978</v>
      </c>
      <c r="D4643" s="6" t="s">
        <v>19</v>
      </c>
      <c r="E4643" s="6" t="s">
        <v>3</v>
      </c>
      <c r="F4643" s="27">
        <v>9.5150404625192656E-2</v>
      </c>
    </row>
    <row r="4644" spans="2:6" x14ac:dyDescent="0.25">
      <c r="B4644" s="6" t="s">
        <v>33</v>
      </c>
      <c r="C4644" s="6">
        <v>1978</v>
      </c>
      <c r="D4644" s="6" t="s">
        <v>20</v>
      </c>
      <c r="E4644" s="6" t="s">
        <v>3</v>
      </c>
      <c r="F4644" s="27">
        <v>2.4270812971146742E-2</v>
      </c>
    </row>
    <row r="4645" spans="2:6" x14ac:dyDescent="0.25">
      <c r="B4645" s="6" t="s">
        <v>33</v>
      </c>
      <c r="C4645" s="6">
        <v>1978</v>
      </c>
      <c r="D4645" s="6" t="s">
        <v>21</v>
      </c>
      <c r="E4645" s="6" t="s">
        <v>3</v>
      </c>
      <c r="F4645" s="27">
        <v>3.6434231735841772E-3</v>
      </c>
    </row>
    <row r="4646" spans="2:6" x14ac:dyDescent="0.25">
      <c r="B4646" s="6" t="s">
        <v>33</v>
      </c>
      <c r="C4646" s="6">
        <v>1978</v>
      </c>
      <c r="D4646" s="6" t="s">
        <v>22</v>
      </c>
      <c r="E4646" s="6" t="s">
        <v>3</v>
      </c>
      <c r="F4646" s="27">
        <v>2.3648453204574284E-2</v>
      </c>
    </row>
    <row r="4647" spans="2:6" x14ac:dyDescent="0.25">
      <c r="B4647" s="6" t="s">
        <v>33</v>
      </c>
      <c r="C4647" s="6">
        <v>1978</v>
      </c>
      <c r="D4647" s="6" t="s">
        <v>23</v>
      </c>
      <c r="E4647" s="6" t="s">
        <v>3</v>
      </c>
      <c r="F4647" s="27">
        <v>1.1844322367743983E-3</v>
      </c>
    </row>
    <row r="4648" spans="2:6" x14ac:dyDescent="0.25">
      <c r="B4648" s="6" t="s">
        <v>33</v>
      </c>
      <c r="C4648" s="6">
        <v>1978</v>
      </c>
      <c r="D4648" s="6" t="s">
        <v>24</v>
      </c>
      <c r="E4648" s="6" t="s">
        <v>3</v>
      </c>
      <c r="F4648" s="27">
        <v>8.0183931060563152E-2</v>
      </c>
    </row>
    <row r="4649" spans="2:6" x14ac:dyDescent="0.25">
      <c r="B4649" s="6" t="s">
        <v>33</v>
      </c>
      <c r="C4649" s="6">
        <v>1978</v>
      </c>
      <c r="D4649" s="6" t="s">
        <v>25</v>
      </c>
      <c r="E4649" s="6" t="s">
        <v>3</v>
      </c>
      <c r="F4649" s="27">
        <v>5.779968419200103E-2</v>
      </c>
    </row>
    <row r="4650" spans="2:6" x14ac:dyDescent="0.25">
      <c r="B4650" s="6" t="s">
        <v>33</v>
      </c>
      <c r="C4650" s="6">
        <v>1978</v>
      </c>
      <c r="D4650" s="6" t="s">
        <v>26</v>
      </c>
      <c r="E4650" s="6" t="s">
        <v>3</v>
      </c>
      <c r="F4650" s="27">
        <v>5.0554247300925559E-2</v>
      </c>
    </row>
    <row r="4651" spans="2:6" x14ac:dyDescent="0.25">
      <c r="B4651" s="6" t="s">
        <v>33</v>
      </c>
      <c r="C4651" s="6">
        <v>1978</v>
      </c>
      <c r="D4651" s="6" t="s">
        <v>27</v>
      </c>
      <c r="E4651" s="6" t="s">
        <v>3</v>
      </c>
      <c r="F4651" s="27">
        <v>2.8560345452297828E-4</v>
      </c>
    </row>
    <row r="4652" spans="2:6" x14ac:dyDescent="0.25">
      <c r="B4652" s="6" t="s">
        <v>33</v>
      </c>
      <c r="C4652" s="6">
        <v>1978</v>
      </c>
      <c r="D4652" s="6" t="s">
        <v>28</v>
      </c>
      <c r="E4652" s="6" t="s">
        <v>3</v>
      </c>
      <c r="F4652" s="27">
        <v>4.8869247815498951E-3</v>
      </c>
    </row>
    <row r="4653" spans="2:6" x14ac:dyDescent="0.25">
      <c r="B4653" s="6" t="s">
        <v>33</v>
      </c>
      <c r="C4653" s="6">
        <v>1978</v>
      </c>
      <c r="D4653" s="6" t="s">
        <v>29</v>
      </c>
      <c r="E4653" s="6" t="s">
        <v>3</v>
      </c>
      <c r="F4653" s="27">
        <v>2.4116745435977631E-2</v>
      </c>
    </row>
    <row r="4654" spans="2:6" x14ac:dyDescent="0.25">
      <c r="B4654" s="6" t="s">
        <v>33</v>
      </c>
      <c r="C4654" s="6">
        <v>1978</v>
      </c>
      <c r="D4654" s="6" t="s">
        <v>30</v>
      </c>
      <c r="E4654" s="6" t="s">
        <v>3</v>
      </c>
      <c r="F4654" s="27">
        <v>2.0765624305402045E-4</v>
      </c>
    </row>
    <row r="4655" spans="2:6" x14ac:dyDescent="0.25">
      <c r="B4655" s="6" t="s">
        <v>33</v>
      </c>
      <c r="C4655" s="6">
        <v>1978</v>
      </c>
      <c r="D4655" s="6" t="s">
        <v>31</v>
      </c>
      <c r="E4655" s="6" t="s">
        <v>3</v>
      </c>
      <c r="F4655" s="27">
        <v>4.4515165299850132E-4</v>
      </c>
    </row>
    <row r="4656" spans="2:6" x14ac:dyDescent="0.25">
      <c r="B4656" s="6" t="s">
        <v>33</v>
      </c>
      <c r="C4656" s="6">
        <v>1978</v>
      </c>
      <c r="D4656" s="6" t="s">
        <v>32</v>
      </c>
      <c r="E4656" s="6" t="s">
        <v>3</v>
      </c>
      <c r="F4656" s="27">
        <v>2.851162844512973E-3</v>
      </c>
    </row>
    <row r="4657" spans="2:6" x14ac:dyDescent="0.25">
      <c r="B4657" s="6" t="s">
        <v>33</v>
      </c>
      <c r="C4657" s="6">
        <v>1978</v>
      </c>
      <c r="D4657" s="6" t="s">
        <v>7</v>
      </c>
      <c r="E4657" s="6" t="s">
        <v>4</v>
      </c>
      <c r="F4657" s="27">
        <v>0.11078140390431064</v>
      </c>
    </row>
    <row r="4658" spans="2:6" x14ac:dyDescent="0.25">
      <c r="B4658" s="6" t="s">
        <v>33</v>
      </c>
      <c r="C4658" s="6">
        <v>1978</v>
      </c>
      <c r="D4658" s="6" t="s">
        <v>8</v>
      </c>
      <c r="E4658" s="6" t="s">
        <v>4</v>
      </c>
      <c r="F4658" s="27">
        <v>2.9454327320056997E-2</v>
      </c>
    </row>
    <row r="4659" spans="2:6" x14ac:dyDescent="0.25">
      <c r="B4659" s="6" t="s">
        <v>33</v>
      </c>
      <c r="C4659" s="6">
        <v>1978</v>
      </c>
      <c r="D4659" s="6" t="s">
        <v>9</v>
      </c>
      <c r="E4659" s="6" t="s">
        <v>4</v>
      </c>
      <c r="F4659" s="27">
        <v>8.83590655085284E-2</v>
      </c>
    </row>
    <row r="4660" spans="2:6" x14ac:dyDescent="0.25">
      <c r="B4660" s="6" t="s">
        <v>33</v>
      </c>
      <c r="C4660" s="6">
        <v>1978</v>
      </c>
      <c r="D4660" s="6" t="s">
        <v>10</v>
      </c>
      <c r="E4660" s="6" t="s">
        <v>4</v>
      </c>
      <c r="F4660" s="27">
        <v>4.0157336917321748E-2</v>
      </c>
    </row>
    <row r="4661" spans="2:6" x14ac:dyDescent="0.25">
      <c r="B4661" s="6" t="s">
        <v>33</v>
      </c>
      <c r="C4661" s="6">
        <v>1978</v>
      </c>
      <c r="D4661" s="6" t="s">
        <v>11</v>
      </c>
      <c r="E4661" s="6" t="s">
        <v>4</v>
      </c>
      <c r="F4661" s="27">
        <v>4.1975875963365508E-2</v>
      </c>
    </row>
    <row r="4662" spans="2:6" x14ac:dyDescent="0.25">
      <c r="B4662" s="6" t="s">
        <v>33</v>
      </c>
      <c r="C4662" s="6">
        <v>1978</v>
      </c>
      <c r="D4662" s="6" t="s">
        <v>12</v>
      </c>
      <c r="E4662" s="6" t="s">
        <v>4</v>
      </c>
      <c r="F4662" s="27">
        <v>5.2441287494312989E-3</v>
      </c>
    </row>
    <row r="4663" spans="2:6" x14ac:dyDescent="0.25">
      <c r="B4663" s="6" t="s">
        <v>33</v>
      </c>
      <c r="C4663" s="6">
        <v>1978</v>
      </c>
      <c r="D4663" s="6" t="s">
        <v>13</v>
      </c>
      <c r="E4663" s="6" t="s">
        <v>4</v>
      </c>
      <c r="F4663" s="27">
        <v>1.0530685724990682E-2</v>
      </c>
    </row>
    <row r="4664" spans="2:6" x14ac:dyDescent="0.25">
      <c r="B4664" s="6" t="s">
        <v>33</v>
      </c>
      <c r="C4664" s="6">
        <v>1978</v>
      </c>
      <c r="D4664" s="6" t="s">
        <v>14</v>
      </c>
      <c r="E4664" s="6" t="s">
        <v>4</v>
      </c>
      <c r="F4664" s="27">
        <v>2.5734351001534598E-2</v>
      </c>
    </row>
    <row r="4665" spans="2:6" x14ac:dyDescent="0.25">
      <c r="B4665" s="6" t="s">
        <v>33</v>
      </c>
      <c r="C4665" s="6">
        <v>1978</v>
      </c>
      <c r="D4665" s="6" t="s">
        <v>15</v>
      </c>
      <c r="E4665" s="6" t="s">
        <v>4</v>
      </c>
      <c r="F4665" s="27">
        <v>3.3120126057523537E-3</v>
      </c>
    </row>
    <row r="4666" spans="2:6" x14ac:dyDescent="0.25">
      <c r="B4666" s="6" t="s">
        <v>33</v>
      </c>
      <c r="C4666" s="6">
        <v>1978</v>
      </c>
      <c r="D4666" s="6" t="s">
        <v>16</v>
      </c>
      <c r="E4666" s="6" t="s">
        <v>4</v>
      </c>
      <c r="F4666" s="27">
        <v>0.11814368025044403</v>
      </c>
    </row>
    <row r="4667" spans="2:6" x14ac:dyDescent="0.25">
      <c r="B4667" s="6" t="s">
        <v>33</v>
      </c>
      <c r="C4667" s="6">
        <v>1978</v>
      </c>
      <c r="D4667" s="6" t="s">
        <v>17</v>
      </c>
      <c r="E4667" s="6" t="s">
        <v>4</v>
      </c>
      <c r="F4667" s="27">
        <v>8.917760390183023E-2</v>
      </c>
    </row>
    <row r="4668" spans="2:6" x14ac:dyDescent="0.25">
      <c r="B4668" s="6" t="s">
        <v>33</v>
      </c>
      <c r="C4668" s="6">
        <v>1978</v>
      </c>
      <c r="D4668" s="6" t="s">
        <v>18</v>
      </c>
      <c r="E4668" s="6" t="s">
        <v>4</v>
      </c>
      <c r="F4668" s="27">
        <v>6.7065317927753221E-2</v>
      </c>
    </row>
    <row r="4669" spans="2:6" x14ac:dyDescent="0.25">
      <c r="B4669" s="6" t="s">
        <v>33</v>
      </c>
      <c r="C4669" s="6">
        <v>1978</v>
      </c>
      <c r="D4669" s="6" t="s">
        <v>19</v>
      </c>
      <c r="E4669" s="6" t="s">
        <v>4</v>
      </c>
      <c r="F4669" s="27">
        <v>0.1015803535119801</v>
      </c>
    </row>
    <row r="4670" spans="2:6" x14ac:dyDescent="0.25">
      <c r="B4670" s="6" t="s">
        <v>33</v>
      </c>
      <c r="C4670" s="6">
        <v>1978</v>
      </c>
      <c r="D4670" s="6" t="s">
        <v>20</v>
      </c>
      <c r="E4670" s="6" t="s">
        <v>4</v>
      </c>
      <c r="F4670" s="27">
        <v>2.9142316672530467E-2</v>
      </c>
    </row>
    <row r="4671" spans="2:6" x14ac:dyDescent="0.25">
      <c r="B4671" s="6" t="s">
        <v>33</v>
      </c>
      <c r="C4671" s="6">
        <v>1978</v>
      </c>
      <c r="D4671" s="6" t="s">
        <v>21</v>
      </c>
      <c r="E4671" s="6" t="s">
        <v>4</v>
      </c>
      <c r="F4671" s="27">
        <v>1.7617504972261731E-3</v>
      </c>
    </row>
    <row r="4672" spans="2:6" x14ac:dyDescent="0.25">
      <c r="B4672" s="6" t="s">
        <v>33</v>
      </c>
      <c r="C4672" s="6">
        <v>1978</v>
      </c>
      <c r="D4672" s="6" t="s">
        <v>22</v>
      </c>
      <c r="E4672" s="6" t="s">
        <v>4</v>
      </c>
      <c r="F4672" s="27">
        <v>1.1681469765972433E-2</v>
      </c>
    </row>
    <row r="4673" spans="2:6" x14ac:dyDescent="0.25">
      <c r="B4673" s="6" t="s">
        <v>33</v>
      </c>
      <c r="C4673" s="6">
        <v>1978</v>
      </c>
      <c r="D4673" s="6" t="s">
        <v>23</v>
      </c>
      <c r="E4673" s="6" t="s">
        <v>4</v>
      </c>
      <c r="F4673" s="27">
        <v>7.5195871537775156E-4</v>
      </c>
    </row>
    <row r="4674" spans="2:6" x14ac:dyDescent="0.25">
      <c r="B4674" s="6" t="s">
        <v>33</v>
      </c>
      <c r="C4674" s="6">
        <v>1978</v>
      </c>
      <c r="D4674" s="6" t="s">
        <v>24</v>
      </c>
      <c r="E4674" s="6" t="s">
        <v>4</v>
      </c>
      <c r="F4674" s="27">
        <v>4.1794413703925393E-2</v>
      </c>
    </row>
    <row r="4675" spans="2:6" x14ac:dyDescent="0.25">
      <c r="B4675" s="6" t="s">
        <v>33</v>
      </c>
      <c r="C4675" s="6">
        <v>1978</v>
      </c>
      <c r="D4675" s="6" t="s">
        <v>25</v>
      </c>
      <c r="E4675" s="6" t="s">
        <v>4</v>
      </c>
      <c r="F4675" s="27">
        <v>9.9045756557282344E-2</v>
      </c>
    </row>
    <row r="4676" spans="2:6" x14ac:dyDescent="0.25">
      <c r="B4676" s="6" t="s">
        <v>33</v>
      </c>
      <c r="C4676" s="6">
        <v>1978</v>
      </c>
      <c r="D4676" s="6" t="s">
        <v>26</v>
      </c>
      <c r="E4676" s="6" t="s">
        <v>4</v>
      </c>
      <c r="F4676" s="27">
        <v>6.0666488685697573E-2</v>
      </c>
    </row>
    <row r="4677" spans="2:6" x14ac:dyDescent="0.25">
      <c r="B4677" s="6" t="s">
        <v>33</v>
      </c>
      <c r="C4677" s="6">
        <v>1978</v>
      </c>
      <c r="D4677" s="6" t="s">
        <v>27</v>
      </c>
      <c r="E4677" s="6" t="s">
        <v>4</v>
      </c>
      <c r="F4677" s="27">
        <v>2.2650145332993036E-4</v>
      </c>
    </row>
    <row r="4678" spans="2:6" x14ac:dyDescent="0.25">
      <c r="B4678" s="6" t="s">
        <v>33</v>
      </c>
      <c r="C4678" s="6">
        <v>1978</v>
      </c>
      <c r="D4678" s="6" t="s">
        <v>28</v>
      </c>
      <c r="E4678" s="6" t="s">
        <v>4</v>
      </c>
      <c r="F4678" s="27">
        <v>1.3190609132251391E-2</v>
      </c>
    </row>
    <row r="4679" spans="2:6" x14ac:dyDescent="0.25">
      <c r="B4679" s="6" t="s">
        <v>33</v>
      </c>
      <c r="C4679" s="6">
        <v>1978</v>
      </c>
      <c r="D4679" s="6" t="s">
        <v>29</v>
      </c>
      <c r="E4679" s="6" t="s">
        <v>4</v>
      </c>
      <c r="F4679" s="27">
        <v>5.3420400404961101E-3</v>
      </c>
    </row>
    <row r="4680" spans="2:6" x14ac:dyDescent="0.25">
      <c r="B4680" s="6" t="s">
        <v>33</v>
      </c>
      <c r="C4680" s="6">
        <v>1978</v>
      </c>
      <c r="D4680" s="6" t="s">
        <v>30</v>
      </c>
      <c r="E4680" s="6" t="s">
        <v>4</v>
      </c>
      <c r="F4680" s="27">
        <v>1.331593558481435E-4</v>
      </c>
    </row>
    <row r="4681" spans="2:6" x14ac:dyDescent="0.25">
      <c r="B4681" s="6" t="s">
        <v>33</v>
      </c>
      <c r="C4681" s="6">
        <v>1978</v>
      </c>
      <c r="D4681" s="6" t="s">
        <v>31</v>
      </c>
      <c r="E4681" s="6" t="s">
        <v>4</v>
      </c>
      <c r="F4681" s="27">
        <v>4.0541801920236237E-3</v>
      </c>
    </row>
    <row r="4682" spans="2:6" x14ac:dyDescent="0.25">
      <c r="B4682" s="6" t="s">
        <v>33</v>
      </c>
      <c r="C4682" s="6">
        <v>1978</v>
      </c>
      <c r="D4682" s="6" t="s">
        <v>32</v>
      </c>
      <c r="E4682" s="6" t="s">
        <v>4</v>
      </c>
      <c r="F4682" s="27">
        <v>6.9321194073886474E-4</v>
      </c>
    </row>
    <row r="4683" spans="2:6" x14ac:dyDescent="0.25">
      <c r="B4683" s="6" t="s">
        <v>33</v>
      </c>
      <c r="C4683" s="6">
        <v>1977</v>
      </c>
      <c r="D4683" s="6" t="s">
        <v>7</v>
      </c>
      <c r="E4683" s="6" t="s">
        <v>3</v>
      </c>
      <c r="F4683" s="27">
        <v>6.2444900216535683E-2</v>
      </c>
    </row>
    <row r="4684" spans="2:6" x14ac:dyDescent="0.25">
      <c r="B4684" s="6" t="s">
        <v>33</v>
      </c>
      <c r="C4684" s="6">
        <v>1977</v>
      </c>
      <c r="D4684" s="6" t="s">
        <v>8</v>
      </c>
      <c r="E4684" s="6" t="s">
        <v>3</v>
      </c>
      <c r="F4684" s="27">
        <v>6.1692288129354365E-2</v>
      </c>
    </row>
    <row r="4685" spans="2:6" x14ac:dyDescent="0.25">
      <c r="B4685" s="6" t="s">
        <v>33</v>
      </c>
      <c r="C4685" s="6">
        <v>1977</v>
      </c>
      <c r="D4685" s="6" t="s">
        <v>9</v>
      </c>
      <c r="E4685" s="6" t="s">
        <v>3</v>
      </c>
      <c r="F4685" s="27">
        <v>8.037678060901346E-2</v>
      </c>
    </row>
    <row r="4686" spans="2:6" x14ac:dyDescent="0.25">
      <c r="B4686" s="6" t="s">
        <v>33</v>
      </c>
      <c r="C4686" s="6">
        <v>1977</v>
      </c>
      <c r="D4686" s="6" t="s">
        <v>10</v>
      </c>
      <c r="E4686" s="6" t="s">
        <v>3</v>
      </c>
      <c r="F4686" s="27">
        <v>8.4158701978390232E-2</v>
      </c>
    </row>
    <row r="4687" spans="2:6" x14ac:dyDescent="0.25">
      <c r="B4687" s="6" t="s">
        <v>33</v>
      </c>
      <c r="C4687" s="6">
        <v>1977</v>
      </c>
      <c r="D4687" s="6" t="s">
        <v>11</v>
      </c>
      <c r="E4687" s="6" t="s">
        <v>3</v>
      </c>
      <c r="F4687" s="27">
        <v>3.2165800990381535E-2</v>
      </c>
    </row>
    <row r="4688" spans="2:6" x14ac:dyDescent="0.25">
      <c r="B4688" s="6" t="s">
        <v>33</v>
      </c>
      <c r="C4688" s="6">
        <v>1977</v>
      </c>
      <c r="D4688" s="6" t="s">
        <v>12</v>
      </c>
      <c r="E4688" s="6" t="s">
        <v>3</v>
      </c>
      <c r="F4688" s="27">
        <v>1.0148399041377846E-2</v>
      </c>
    </row>
    <row r="4689" spans="2:6" x14ac:dyDescent="0.25">
      <c r="B4689" s="6" t="s">
        <v>33</v>
      </c>
      <c r="C4689" s="6">
        <v>1977</v>
      </c>
      <c r="D4689" s="6" t="s">
        <v>13</v>
      </c>
      <c r="E4689" s="6" t="s">
        <v>3</v>
      </c>
      <c r="F4689" s="27">
        <v>2.5804799073258909E-2</v>
      </c>
    </row>
    <row r="4690" spans="2:6" x14ac:dyDescent="0.25">
      <c r="B4690" s="6" t="s">
        <v>33</v>
      </c>
      <c r="C4690" s="6">
        <v>1977</v>
      </c>
      <c r="D4690" s="6" t="s">
        <v>14</v>
      </c>
      <c r="E4690" s="6" t="s">
        <v>3</v>
      </c>
      <c r="F4690" s="27">
        <v>8.3760797123890174E-3</v>
      </c>
    </row>
    <row r="4691" spans="2:6" x14ac:dyDescent="0.25">
      <c r="B4691" s="6" t="s">
        <v>33</v>
      </c>
      <c r="C4691" s="6">
        <v>1977</v>
      </c>
      <c r="D4691" s="6" t="s">
        <v>15</v>
      </c>
      <c r="E4691" s="6" t="s">
        <v>3</v>
      </c>
      <c r="F4691" s="27">
        <v>4.5053294305397451E-3</v>
      </c>
    </row>
    <row r="4692" spans="2:6" x14ac:dyDescent="0.25">
      <c r="B4692" s="6" t="s">
        <v>33</v>
      </c>
      <c r="C4692" s="6">
        <v>1977</v>
      </c>
      <c r="D4692" s="6" t="s">
        <v>16</v>
      </c>
      <c r="E4692" s="6" t="s">
        <v>3</v>
      </c>
      <c r="F4692" s="27">
        <v>0.20741976954372968</v>
      </c>
    </row>
    <row r="4693" spans="2:6" x14ac:dyDescent="0.25">
      <c r="B4693" s="6" t="s">
        <v>33</v>
      </c>
      <c r="C4693" s="6">
        <v>1977</v>
      </c>
      <c r="D4693" s="6" t="s">
        <v>17</v>
      </c>
      <c r="E4693" s="6" t="s">
        <v>3</v>
      </c>
      <c r="F4693" s="27">
        <v>3.7788184416123298E-2</v>
      </c>
    </row>
    <row r="4694" spans="2:6" x14ac:dyDescent="0.25">
      <c r="B4694" s="6" t="s">
        <v>33</v>
      </c>
      <c r="C4694" s="6">
        <v>1977</v>
      </c>
      <c r="D4694" s="6" t="s">
        <v>18</v>
      </c>
      <c r="E4694" s="6" t="s">
        <v>3</v>
      </c>
      <c r="F4694" s="27">
        <v>2.2032612379221578E-2</v>
      </c>
    </row>
    <row r="4695" spans="2:6" x14ac:dyDescent="0.25">
      <c r="B4695" s="6" t="s">
        <v>33</v>
      </c>
      <c r="C4695" s="6">
        <v>1977</v>
      </c>
      <c r="D4695" s="6" t="s">
        <v>19</v>
      </c>
      <c r="E4695" s="6" t="s">
        <v>3</v>
      </c>
      <c r="F4695" s="27">
        <v>9.434421446949974E-2</v>
      </c>
    </row>
    <row r="4696" spans="2:6" x14ac:dyDescent="0.25">
      <c r="B4696" s="6" t="s">
        <v>33</v>
      </c>
      <c r="C4696" s="6">
        <v>1977</v>
      </c>
      <c r="D4696" s="6" t="s">
        <v>20</v>
      </c>
      <c r="E4696" s="6" t="s">
        <v>3</v>
      </c>
      <c r="F4696" s="27">
        <v>1.6962063361784949E-2</v>
      </c>
    </row>
    <row r="4697" spans="2:6" x14ac:dyDescent="0.25">
      <c r="B4697" s="6" t="s">
        <v>33</v>
      </c>
      <c r="C4697" s="6">
        <v>1977</v>
      </c>
      <c r="D4697" s="6" t="s">
        <v>21</v>
      </c>
      <c r="E4697" s="6" t="s">
        <v>3</v>
      </c>
      <c r="F4697" s="27">
        <v>3.6292086499891399E-3</v>
      </c>
    </row>
    <row r="4698" spans="2:6" x14ac:dyDescent="0.25">
      <c r="B4698" s="6" t="s">
        <v>33</v>
      </c>
      <c r="C4698" s="6">
        <v>1977</v>
      </c>
      <c r="D4698" s="6" t="s">
        <v>22</v>
      </c>
      <c r="E4698" s="6" t="s">
        <v>3</v>
      </c>
      <c r="F4698" s="27">
        <v>2.2908733159772186E-2</v>
      </c>
    </row>
    <row r="4699" spans="2:6" x14ac:dyDescent="0.25">
      <c r="B4699" s="6" t="s">
        <v>33</v>
      </c>
      <c r="C4699" s="6">
        <v>1977</v>
      </c>
      <c r="D4699" s="6" t="s">
        <v>23</v>
      </c>
      <c r="E4699" s="6" t="s">
        <v>3</v>
      </c>
      <c r="F4699" s="27">
        <v>1.3373010247571047E-3</v>
      </c>
    </row>
    <row r="4700" spans="2:6" x14ac:dyDescent="0.25">
      <c r="B4700" s="6" t="s">
        <v>33</v>
      </c>
      <c r="C4700" s="6">
        <v>1977</v>
      </c>
      <c r="D4700" s="6" t="s">
        <v>24</v>
      </c>
      <c r="E4700" s="6" t="s">
        <v>3</v>
      </c>
      <c r="F4700" s="27">
        <v>8.2023765993006856E-2</v>
      </c>
    </row>
    <row r="4701" spans="2:6" x14ac:dyDescent="0.25">
      <c r="B4701" s="6" t="s">
        <v>33</v>
      </c>
      <c r="C4701" s="6">
        <v>1977</v>
      </c>
      <c r="D4701" s="6" t="s">
        <v>25</v>
      </c>
      <c r="E4701" s="6" t="s">
        <v>3</v>
      </c>
      <c r="F4701" s="27">
        <v>5.7156537838378839E-2</v>
      </c>
    </row>
    <row r="4702" spans="2:6" x14ac:dyDescent="0.25">
      <c r="B4702" s="6" t="s">
        <v>33</v>
      </c>
      <c r="C4702" s="6">
        <v>1977</v>
      </c>
      <c r="D4702" s="6" t="s">
        <v>26</v>
      </c>
      <c r="E4702" s="6" t="s">
        <v>3</v>
      </c>
      <c r="F4702" s="27">
        <v>5.104863748008194E-2</v>
      </c>
    </row>
    <row r="4703" spans="2:6" x14ac:dyDescent="0.25">
      <c r="B4703" s="6" t="s">
        <v>33</v>
      </c>
      <c r="C4703" s="6">
        <v>1977</v>
      </c>
      <c r="D4703" s="6" t="s">
        <v>27</v>
      </c>
      <c r="E4703" s="6" t="s">
        <v>3</v>
      </c>
      <c r="F4703" s="27">
        <v>2.5736047928674033E-4</v>
      </c>
    </row>
    <row r="4704" spans="2:6" x14ac:dyDescent="0.25">
      <c r="B4704" s="6" t="s">
        <v>33</v>
      </c>
      <c r="C4704" s="6">
        <v>1977</v>
      </c>
      <c r="D4704" s="6" t="s">
        <v>28</v>
      </c>
      <c r="E4704" s="6" t="s">
        <v>3</v>
      </c>
      <c r="F4704" s="27">
        <v>4.8703797557691645E-3</v>
      </c>
    </row>
    <row r="4705" spans="2:6" x14ac:dyDescent="0.25">
      <c r="B4705" s="6" t="s">
        <v>33</v>
      </c>
      <c r="C4705" s="6">
        <v>1977</v>
      </c>
      <c r="D4705" s="6" t="s">
        <v>29</v>
      </c>
      <c r="E4705" s="6" t="s">
        <v>3</v>
      </c>
      <c r="F4705" s="27">
        <v>2.5419062562933154E-2</v>
      </c>
    </row>
    <row r="4706" spans="2:6" x14ac:dyDescent="0.25">
      <c r="B4706" s="6" t="s">
        <v>33</v>
      </c>
      <c r="C4706" s="6">
        <v>1977</v>
      </c>
      <c r="D4706" s="6" t="s">
        <v>30</v>
      </c>
      <c r="E4706" s="6" t="s">
        <v>3</v>
      </c>
      <c r="F4706" s="27">
        <v>2.1051235421563156E-4</v>
      </c>
    </row>
    <row r="4707" spans="2:6" x14ac:dyDescent="0.25">
      <c r="B4707" s="6" t="s">
        <v>33</v>
      </c>
      <c r="C4707" s="6">
        <v>1977</v>
      </c>
      <c r="D4707" s="6" t="s">
        <v>31</v>
      </c>
      <c r="E4707" s="6" t="s">
        <v>3</v>
      </c>
      <c r="F4707" s="27">
        <v>4.1372370192667478E-4</v>
      </c>
    </row>
    <row r="4708" spans="2:6" x14ac:dyDescent="0.25">
      <c r="B4708" s="6" t="s">
        <v>33</v>
      </c>
      <c r="C4708" s="6">
        <v>1977</v>
      </c>
      <c r="D4708" s="6" t="s">
        <v>32</v>
      </c>
      <c r="E4708" s="6" t="s">
        <v>3</v>
      </c>
      <c r="F4708" s="27">
        <v>2.5048536482825297E-3</v>
      </c>
    </row>
    <row r="4709" spans="2:6" x14ac:dyDescent="0.25">
      <c r="B4709" s="6" t="s">
        <v>33</v>
      </c>
      <c r="C4709" s="6">
        <v>1977</v>
      </c>
      <c r="D4709" s="6" t="s">
        <v>7</v>
      </c>
      <c r="E4709" s="6" t="s">
        <v>4</v>
      </c>
      <c r="F4709" s="27">
        <v>0.10889980781156777</v>
      </c>
    </row>
    <row r="4710" spans="2:6" x14ac:dyDescent="0.25">
      <c r="B4710" s="6" t="s">
        <v>33</v>
      </c>
      <c r="C4710" s="6">
        <v>1977</v>
      </c>
      <c r="D4710" s="6" t="s">
        <v>8</v>
      </c>
      <c r="E4710" s="6" t="s">
        <v>4</v>
      </c>
      <c r="F4710" s="27">
        <v>2.8411998151958905E-2</v>
      </c>
    </row>
    <row r="4711" spans="2:6" x14ac:dyDescent="0.25">
      <c r="B4711" s="6" t="s">
        <v>33</v>
      </c>
      <c r="C4711" s="6">
        <v>1977</v>
      </c>
      <c r="D4711" s="6" t="s">
        <v>9</v>
      </c>
      <c r="E4711" s="6" t="s">
        <v>4</v>
      </c>
      <c r="F4711" s="27">
        <v>8.393099513876319E-2</v>
      </c>
    </row>
    <row r="4712" spans="2:6" x14ac:dyDescent="0.25">
      <c r="B4712" s="6" t="s">
        <v>33</v>
      </c>
      <c r="C4712" s="6">
        <v>1977</v>
      </c>
      <c r="D4712" s="6" t="s">
        <v>10</v>
      </c>
      <c r="E4712" s="6" t="s">
        <v>4</v>
      </c>
      <c r="F4712" s="27">
        <v>4.0866671153895168E-2</v>
      </c>
    </row>
    <row r="4713" spans="2:6" x14ac:dyDescent="0.25">
      <c r="B4713" s="6" t="s">
        <v>33</v>
      </c>
      <c r="C4713" s="6">
        <v>1977</v>
      </c>
      <c r="D4713" s="6" t="s">
        <v>11</v>
      </c>
      <c r="E4713" s="6" t="s">
        <v>4</v>
      </c>
      <c r="F4713" s="27">
        <v>4.0247825709074682E-2</v>
      </c>
    </row>
    <row r="4714" spans="2:6" x14ac:dyDescent="0.25">
      <c r="B4714" s="6" t="s">
        <v>33</v>
      </c>
      <c r="C4714" s="6">
        <v>1977</v>
      </c>
      <c r="D4714" s="6" t="s">
        <v>12</v>
      </c>
      <c r="E4714" s="6" t="s">
        <v>4</v>
      </c>
      <c r="F4714" s="27">
        <v>6.5929584929185657E-3</v>
      </c>
    </row>
    <row r="4715" spans="2:6" x14ac:dyDescent="0.25">
      <c r="B4715" s="6" t="s">
        <v>33</v>
      </c>
      <c r="C4715" s="6">
        <v>1977</v>
      </c>
      <c r="D4715" s="6" t="s">
        <v>13</v>
      </c>
      <c r="E4715" s="6" t="s">
        <v>4</v>
      </c>
      <c r="F4715" s="27">
        <v>1.0583760110150569E-2</v>
      </c>
    </row>
    <row r="4716" spans="2:6" x14ac:dyDescent="0.25">
      <c r="B4716" s="6" t="s">
        <v>33</v>
      </c>
      <c r="C4716" s="6">
        <v>1977</v>
      </c>
      <c r="D4716" s="6" t="s">
        <v>14</v>
      </c>
      <c r="E4716" s="6" t="s">
        <v>4</v>
      </c>
      <c r="F4716" s="27">
        <v>2.6798556332252695E-2</v>
      </c>
    </row>
    <row r="4717" spans="2:6" x14ac:dyDescent="0.25">
      <c r="B4717" s="6" t="s">
        <v>33</v>
      </c>
      <c r="C4717" s="6">
        <v>1977</v>
      </c>
      <c r="D4717" s="6" t="s">
        <v>15</v>
      </c>
      <c r="E4717" s="6" t="s">
        <v>4</v>
      </c>
      <c r="F4717" s="27">
        <v>3.4098580053572281E-3</v>
      </c>
    </row>
    <row r="4718" spans="2:6" x14ac:dyDescent="0.25">
      <c r="B4718" s="6" t="s">
        <v>33</v>
      </c>
      <c r="C4718" s="6">
        <v>1977</v>
      </c>
      <c r="D4718" s="6" t="s">
        <v>16</v>
      </c>
      <c r="E4718" s="6" t="s">
        <v>4</v>
      </c>
      <c r="F4718" s="27">
        <v>0.12071929837172418</v>
      </c>
    </row>
    <row r="4719" spans="2:6" x14ac:dyDescent="0.25">
      <c r="B4719" s="6" t="s">
        <v>33</v>
      </c>
      <c r="C4719" s="6">
        <v>1977</v>
      </c>
      <c r="D4719" s="6" t="s">
        <v>17</v>
      </c>
      <c r="E4719" s="6" t="s">
        <v>4</v>
      </c>
      <c r="F4719" s="27">
        <v>8.8212595301871768E-2</v>
      </c>
    </row>
    <row r="4720" spans="2:6" x14ac:dyDescent="0.25">
      <c r="B4720" s="6" t="s">
        <v>33</v>
      </c>
      <c r="C4720" s="6">
        <v>1977</v>
      </c>
      <c r="D4720" s="6" t="s">
        <v>18</v>
      </c>
      <c r="E4720" s="6" t="s">
        <v>4</v>
      </c>
      <c r="F4720" s="27">
        <v>6.6595480925249084E-2</v>
      </c>
    </row>
    <row r="4721" spans="2:6" x14ac:dyDescent="0.25">
      <c r="B4721" s="6" t="s">
        <v>33</v>
      </c>
      <c r="C4721" s="6">
        <v>1977</v>
      </c>
      <c r="D4721" s="6" t="s">
        <v>19</v>
      </c>
      <c r="E4721" s="6" t="s">
        <v>4</v>
      </c>
      <c r="F4721" s="27">
        <v>0.10177818409704438</v>
      </c>
    </row>
    <row r="4722" spans="2:6" x14ac:dyDescent="0.25">
      <c r="B4722" s="6" t="s">
        <v>33</v>
      </c>
      <c r="C4722" s="6">
        <v>1977</v>
      </c>
      <c r="D4722" s="6" t="s">
        <v>20</v>
      </c>
      <c r="E4722" s="6" t="s">
        <v>4</v>
      </c>
      <c r="F4722" s="27">
        <v>2.7274289683709204E-2</v>
      </c>
    </row>
    <row r="4723" spans="2:6" x14ac:dyDescent="0.25">
      <c r="B4723" s="6" t="s">
        <v>33</v>
      </c>
      <c r="C4723" s="6">
        <v>1977</v>
      </c>
      <c r="D4723" s="6" t="s">
        <v>21</v>
      </c>
      <c r="E4723" s="6" t="s">
        <v>4</v>
      </c>
      <c r="F4723" s="27">
        <v>1.6820572069355126E-3</v>
      </c>
    </row>
    <row r="4724" spans="2:6" x14ac:dyDescent="0.25">
      <c r="B4724" s="6" t="s">
        <v>33</v>
      </c>
      <c r="C4724" s="6">
        <v>1977</v>
      </c>
      <c r="D4724" s="6" t="s">
        <v>22</v>
      </c>
      <c r="E4724" s="6" t="s">
        <v>4</v>
      </c>
      <c r="F4724" s="27">
        <v>1.214492353958683E-2</v>
      </c>
    </row>
    <row r="4725" spans="2:6" x14ac:dyDescent="0.25">
      <c r="B4725" s="6" t="s">
        <v>33</v>
      </c>
      <c r="C4725" s="6">
        <v>1977</v>
      </c>
      <c r="D4725" s="6" t="s">
        <v>23</v>
      </c>
      <c r="E4725" s="6" t="s">
        <v>4</v>
      </c>
      <c r="F4725" s="27">
        <v>5.155956240373424E-4</v>
      </c>
    </row>
    <row r="4726" spans="2:6" x14ac:dyDescent="0.25">
      <c r="B4726" s="6" t="s">
        <v>33</v>
      </c>
      <c r="C4726" s="6">
        <v>1977</v>
      </c>
      <c r="D4726" s="6" t="s">
        <v>24</v>
      </c>
      <c r="E4726" s="6" t="s">
        <v>4</v>
      </c>
      <c r="F4726" s="27">
        <v>4.2135729077698102E-2</v>
      </c>
    </row>
    <row r="4727" spans="2:6" x14ac:dyDescent="0.25">
      <c r="B4727" s="6" t="s">
        <v>33</v>
      </c>
      <c r="C4727" s="6">
        <v>1977</v>
      </c>
      <c r="D4727" s="6" t="s">
        <v>25</v>
      </c>
      <c r="E4727" s="6" t="s">
        <v>4</v>
      </c>
      <c r="F4727" s="27">
        <v>0.10118743828699399</v>
      </c>
    </row>
    <row r="4728" spans="2:6" x14ac:dyDescent="0.25">
      <c r="B4728" s="6" t="s">
        <v>33</v>
      </c>
      <c r="C4728" s="6">
        <v>1977</v>
      </c>
      <c r="D4728" s="6" t="s">
        <v>26</v>
      </c>
      <c r="E4728" s="6" t="s">
        <v>4</v>
      </c>
      <c r="F4728" s="27">
        <v>6.3711020742104815E-2</v>
      </c>
    </row>
    <row r="4729" spans="2:6" x14ac:dyDescent="0.25">
      <c r="B4729" s="6" t="s">
        <v>33</v>
      </c>
      <c r="C4729" s="6">
        <v>1977</v>
      </c>
      <c r="D4729" s="6" t="s">
        <v>27</v>
      </c>
      <c r="E4729" s="6" t="s">
        <v>4</v>
      </c>
      <c r="F4729" s="27">
        <v>2.6531283061997598E-4</v>
      </c>
    </row>
    <row r="4730" spans="2:6" x14ac:dyDescent="0.25">
      <c r="B4730" s="6" t="s">
        <v>33</v>
      </c>
      <c r="C4730" s="6">
        <v>1977</v>
      </c>
      <c r="D4730" s="6" t="s">
        <v>28</v>
      </c>
      <c r="E4730" s="6" t="s">
        <v>4</v>
      </c>
      <c r="F4730" s="27">
        <v>1.3076785846148619E-2</v>
      </c>
    </row>
    <row r="4731" spans="2:6" x14ac:dyDescent="0.25">
      <c r="B4731" s="6" t="s">
        <v>33</v>
      </c>
      <c r="C4731" s="6">
        <v>1977</v>
      </c>
      <c r="D4731" s="6" t="s">
        <v>29</v>
      </c>
      <c r="E4731" s="6" t="s">
        <v>4</v>
      </c>
      <c r="F4731" s="27">
        <v>5.9120324596525185E-3</v>
      </c>
    </row>
    <row r="4732" spans="2:6" x14ac:dyDescent="0.25">
      <c r="B4732" s="6" t="s">
        <v>33</v>
      </c>
      <c r="C4732" s="6">
        <v>1977</v>
      </c>
      <c r="D4732" s="6" t="s">
        <v>30</v>
      </c>
      <c r="E4732" s="6" t="s">
        <v>4</v>
      </c>
      <c r="F4732" s="27">
        <v>1.5879561044496098E-4</v>
      </c>
    </row>
    <row r="4733" spans="2:6" x14ac:dyDescent="0.25">
      <c r="B4733" s="6" t="s">
        <v>33</v>
      </c>
      <c r="C4733" s="6">
        <v>1977</v>
      </c>
      <c r="D4733" s="6" t="s">
        <v>31</v>
      </c>
      <c r="E4733" s="6" t="s">
        <v>4</v>
      </c>
      <c r="F4733" s="27">
        <v>4.1966477789199151E-3</v>
      </c>
    </row>
    <row r="4734" spans="2:6" x14ac:dyDescent="0.25">
      <c r="B4734" s="6" t="s">
        <v>33</v>
      </c>
      <c r="C4734" s="6">
        <v>1977</v>
      </c>
      <c r="D4734" s="6" t="s">
        <v>32</v>
      </c>
      <c r="E4734" s="6" t="s">
        <v>4</v>
      </c>
      <c r="F4734" s="27">
        <v>6.9138171132003589E-4</v>
      </c>
    </row>
    <row r="4735" spans="2:6" x14ac:dyDescent="0.25">
      <c r="B4735" s="6" t="s">
        <v>33</v>
      </c>
      <c r="C4735" s="6">
        <v>1976</v>
      </c>
      <c r="D4735" s="6" t="s">
        <v>7</v>
      </c>
      <c r="E4735" s="6" t="s">
        <v>3</v>
      </c>
      <c r="F4735" s="27">
        <v>6.168651029998274E-2</v>
      </c>
    </row>
    <row r="4736" spans="2:6" x14ac:dyDescent="0.25">
      <c r="B4736" s="6" t="s">
        <v>33</v>
      </c>
      <c r="C4736" s="6">
        <v>1976</v>
      </c>
      <c r="D4736" s="6" t="s">
        <v>8</v>
      </c>
      <c r="E4736" s="6" t="s">
        <v>3</v>
      </c>
      <c r="F4736" s="27">
        <v>6.123041780238582E-2</v>
      </c>
    </row>
    <row r="4737" spans="2:6" x14ac:dyDescent="0.25">
      <c r="B4737" s="6" t="s">
        <v>33</v>
      </c>
      <c r="C4737" s="6">
        <v>1976</v>
      </c>
      <c r="D4737" s="6" t="s">
        <v>9</v>
      </c>
      <c r="E4737" s="6" t="s">
        <v>3</v>
      </c>
      <c r="F4737" s="27">
        <v>8.0413056730644888E-2</v>
      </c>
    </row>
    <row r="4738" spans="2:6" x14ac:dyDescent="0.25">
      <c r="B4738" s="6" t="s">
        <v>33</v>
      </c>
      <c r="C4738" s="6">
        <v>1976</v>
      </c>
      <c r="D4738" s="6" t="s">
        <v>10</v>
      </c>
      <c r="E4738" s="6" t="s">
        <v>3</v>
      </c>
      <c r="F4738" s="27">
        <v>8.4417243099212225E-2</v>
      </c>
    </row>
    <row r="4739" spans="2:6" x14ac:dyDescent="0.25">
      <c r="B4739" s="6" t="s">
        <v>33</v>
      </c>
      <c r="C4739" s="6">
        <v>1976</v>
      </c>
      <c r="D4739" s="6" t="s">
        <v>11</v>
      </c>
      <c r="E4739" s="6" t="s">
        <v>3</v>
      </c>
      <c r="F4739" s="27">
        <v>3.3568025622715957E-2</v>
      </c>
    </row>
    <row r="4740" spans="2:6" x14ac:dyDescent="0.25">
      <c r="B4740" s="6" t="s">
        <v>33</v>
      </c>
      <c r="C4740" s="6">
        <v>1976</v>
      </c>
      <c r="D4740" s="6" t="s">
        <v>12</v>
      </c>
      <c r="E4740" s="6" t="s">
        <v>3</v>
      </c>
      <c r="F4740" s="27">
        <v>1.0433434382876913E-2</v>
      </c>
    </row>
    <row r="4741" spans="2:6" x14ac:dyDescent="0.25">
      <c r="B4741" s="6" t="s">
        <v>33</v>
      </c>
      <c r="C4741" s="6">
        <v>1976</v>
      </c>
      <c r="D4741" s="6" t="s">
        <v>13</v>
      </c>
      <c r="E4741" s="6" t="s">
        <v>3</v>
      </c>
      <c r="F4741" s="27">
        <v>2.7271910753654632E-2</v>
      </c>
    </row>
    <row r="4742" spans="2:6" x14ac:dyDescent="0.25">
      <c r="B4742" s="6" t="s">
        <v>33</v>
      </c>
      <c r="C4742" s="6">
        <v>1976</v>
      </c>
      <c r="D4742" s="6" t="s">
        <v>14</v>
      </c>
      <c r="E4742" s="6" t="s">
        <v>3</v>
      </c>
      <c r="F4742" s="27">
        <v>8.7644925620613857E-3</v>
      </c>
    </row>
    <row r="4743" spans="2:6" x14ac:dyDescent="0.25">
      <c r="B4743" s="6" t="s">
        <v>33</v>
      </c>
      <c r="C4743" s="6">
        <v>1976</v>
      </c>
      <c r="D4743" s="6" t="s">
        <v>15</v>
      </c>
      <c r="E4743" s="6" t="s">
        <v>3</v>
      </c>
      <c r="F4743" s="27">
        <v>4.2093005923469458E-3</v>
      </c>
    </row>
    <row r="4744" spans="2:6" x14ac:dyDescent="0.25">
      <c r="B4744" s="6" t="s">
        <v>33</v>
      </c>
      <c r="C4744" s="6">
        <v>1976</v>
      </c>
      <c r="D4744" s="6" t="s">
        <v>16</v>
      </c>
      <c r="E4744" s="6" t="s">
        <v>3</v>
      </c>
      <c r="F4744" s="27">
        <v>0.20389882645361965</v>
      </c>
    </row>
    <row r="4745" spans="2:6" x14ac:dyDescent="0.25">
      <c r="B4745" s="6" t="s">
        <v>33</v>
      </c>
      <c r="C4745" s="6">
        <v>1976</v>
      </c>
      <c r="D4745" s="6" t="s">
        <v>17</v>
      </c>
      <c r="E4745" s="6" t="s">
        <v>3</v>
      </c>
      <c r="F4745" s="27">
        <v>3.5100649294808384E-2</v>
      </c>
    </row>
    <row r="4746" spans="2:6" x14ac:dyDescent="0.25">
      <c r="B4746" s="6" t="s">
        <v>33</v>
      </c>
      <c r="C4746" s="6">
        <v>1976</v>
      </c>
      <c r="D4746" s="6" t="s">
        <v>18</v>
      </c>
      <c r="E4746" s="6" t="s">
        <v>3</v>
      </c>
      <c r="F4746" s="27">
        <v>2.1622351589985586E-2</v>
      </c>
    </row>
    <row r="4747" spans="2:6" x14ac:dyDescent="0.25">
      <c r="B4747" s="6" t="s">
        <v>33</v>
      </c>
      <c r="C4747" s="6">
        <v>1976</v>
      </c>
      <c r="D4747" s="6" t="s">
        <v>19</v>
      </c>
      <c r="E4747" s="6" t="s">
        <v>3</v>
      </c>
      <c r="F4747" s="27">
        <v>9.6691609490545949E-2</v>
      </c>
    </row>
    <row r="4748" spans="2:6" x14ac:dyDescent="0.25">
      <c r="B4748" s="6" t="s">
        <v>33</v>
      </c>
      <c r="C4748" s="6">
        <v>1976</v>
      </c>
      <c r="D4748" s="6" t="s">
        <v>20</v>
      </c>
      <c r="E4748" s="6" t="s">
        <v>3</v>
      </c>
      <c r="F4748" s="27">
        <v>1.4623624954374826E-2</v>
      </c>
    </row>
    <row r="4749" spans="2:6" x14ac:dyDescent="0.25">
      <c r="B4749" s="6" t="s">
        <v>33</v>
      </c>
      <c r="C4749" s="6">
        <v>1976</v>
      </c>
      <c r="D4749" s="6" t="s">
        <v>21</v>
      </c>
      <c r="E4749" s="6" t="s">
        <v>3</v>
      </c>
      <c r="F4749" s="27">
        <v>3.6442809759105448E-3</v>
      </c>
    </row>
    <row r="4750" spans="2:6" x14ac:dyDescent="0.25">
      <c r="B4750" s="6" t="s">
        <v>33</v>
      </c>
      <c r="C4750" s="6">
        <v>1976</v>
      </c>
      <c r="D4750" s="6" t="s">
        <v>22</v>
      </c>
      <c r="E4750" s="6" t="s">
        <v>3</v>
      </c>
      <c r="F4750" s="27">
        <v>2.3111659214820203E-2</v>
      </c>
    </row>
    <row r="4751" spans="2:6" x14ac:dyDescent="0.25">
      <c r="B4751" s="6" t="s">
        <v>33</v>
      </c>
      <c r="C4751" s="6">
        <v>1976</v>
      </c>
      <c r="D4751" s="6" t="s">
        <v>23</v>
      </c>
      <c r="E4751" s="6" t="s">
        <v>3</v>
      </c>
      <c r="F4751" s="27">
        <v>1.2103013204387406E-3</v>
      </c>
    </row>
    <row r="4752" spans="2:6" x14ac:dyDescent="0.25">
      <c r="B4752" s="6" t="s">
        <v>33</v>
      </c>
      <c r="C4752" s="6">
        <v>1976</v>
      </c>
      <c r="D4752" s="6" t="s">
        <v>24</v>
      </c>
      <c r="E4752" s="6" t="s">
        <v>3</v>
      </c>
      <c r="F4752" s="27">
        <v>8.2175000652925712E-2</v>
      </c>
    </row>
    <row r="4753" spans="2:6" x14ac:dyDescent="0.25">
      <c r="B4753" s="6" t="s">
        <v>33</v>
      </c>
      <c r="C4753" s="6">
        <v>1976</v>
      </c>
      <c r="D4753" s="6" t="s">
        <v>25</v>
      </c>
      <c r="E4753" s="6" t="s">
        <v>3</v>
      </c>
      <c r="F4753" s="27">
        <v>6.0205483684182701E-2</v>
      </c>
    </row>
    <row r="4754" spans="2:6" x14ac:dyDescent="0.25">
      <c r="B4754" s="6" t="s">
        <v>33</v>
      </c>
      <c r="C4754" s="6">
        <v>1976</v>
      </c>
      <c r="D4754" s="6" t="s">
        <v>26</v>
      </c>
      <c r="E4754" s="6" t="s">
        <v>3</v>
      </c>
      <c r="F4754" s="27">
        <v>5.2378019144418884E-2</v>
      </c>
    </row>
    <row r="4755" spans="2:6" x14ac:dyDescent="0.25">
      <c r="B4755" s="6" t="s">
        <v>33</v>
      </c>
      <c r="C4755" s="6">
        <v>1976</v>
      </c>
      <c r="D4755" s="6" t="s">
        <v>27</v>
      </c>
      <c r="E4755" s="6" t="s">
        <v>3</v>
      </c>
      <c r="F4755" s="27">
        <v>2.7836930370091033E-4</v>
      </c>
    </row>
    <row r="4756" spans="2:6" x14ac:dyDescent="0.25">
      <c r="B4756" s="6" t="s">
        <v>33</v>
      </c>
      <c r="C4756" s="6">
        <v>1976</v>
      </c>
      <c r="D4756" s="6" t="s">
        <v>28</v>
      </c>
      <c r="E4756" s="6" t="s">
        <v>3</v>
      </c>
      <c r="F4756" s="27">
        <v>5.1170265826760014E-3</v>
      </c>
    </row>
    <row r="4757" spans="2:6" x14ac:dyDescent="0.25">
      <c r="B4757" s="6" t="s">
        <v>33</v>
      </c>
      <c r="C4757" s="6">
        <v>1976</v>
      </c>
      <c r="D4757" s="6" t="s">
        <v>29</v>
      </c>
      <c r="E4757" s="6" t="s">
        <v>3</v>
      </c>
      <c r="F4757" s="27">
        <v>2.4908638175324248E-2</v>
      </c>
    </row>
    <row r="4758" spans="2:6" x14ac:dyDescent="0.25">
      <c r="B4758" s="6" t="s">
        <v>33</v>
      </c>
      <c r="C4758" s="6">
        <v>1976</v>
      </c>
      <c r="D4758" s="6" t="s">
        <v>30</v>
      </c>
      <c r="E4758" s="6" t="s">
        <v>3</v>
      </c>
      <c r="F4758" s="27">
        <v>1.9428521196516625E-4</v>
      </c>
    </row>
    <row r="4759" spans="2:6" x14ac:dyDescent="0.25">
      <c r="B4759" s="6" t="s">
        <v>33</v>
      </c>
      <c r="C4759" s="6">
        <v>1976</v>
      </c>
      <c r="D4759" s="6" t="s">
        <v>31</v>
      </c>
      <c r="E4759" s="6" t="s">
        <v>3</v>
      </c>
      <c r="F4759" s="27">
        <v>4.2933846840826901E-4</v>
      </c>
    </row>
    <row r="4760" spans="2:6" x14ac:dyDescent="0.25">
      <c r="B4760" s="6" t="s">
        <v>33</v>
      </c>
      <c r="C4760" s="6">
        <v>1976</v>
      </c>
      <c r="D4760" s="6" t="s">
        <v>32</v>
      </c>
      <c r="E4760" s="6" t="s">
        <v>3</v>
      </c>
      <c r="F4760" s="27">
        <v>2.4161436360127068E-3</v>
      </c>
    </row>
    <row r="4761" spans="2:6" x14ac:dyDescent="0.25">
      <c r="B4761" s="6" t="s">
        <v>33</v>
      </c>
      <c r="C4761" s="6">
        <v>1976</v>
      </c>
      <c r="D4761" s="6" t="s">
        <v>7</v>
      </c>
      <c r="E4761" s="6" t="s">
        <v>4</v>
      </c>
      <c r="F4761" s="27">
        <v>0.11001044675228906</v>
      </c>
    </row>
    <row r="4762" spans="2:6" x14ac:dyDescent="0.25">
      <c r="B4762" s="6" t="s">
        <v>33</v>
      </c>
      <c r="C4762" s="6">
        <v>1976</v>
      </c>
      <c r="D4762" s="6" t="s">
        <v>8</v>
      </c>
      <c r="E4762" s="6" t="s">
        <v>4</v>
      </c>
      <c r="F4762" s="27">
        <v>2.8721058057996546E-2</v>
      </c>
    </row>
    <row r="4763" spans="2:6" x14ac:dyDescent="0.25">
      <c r="B4763" s="6" t="s">
        <v>33</v>
      </c>
      <c r="C4763" s="6">
        <v>1976</v>
      </c>
      <c r="D4763" s="6" t="s">
        <v>9</v>
      </c>
      <c r="E4763" s="6" t="s">
        <v>4</v>
      </c>
      <c r="F4763" s="27">
        <v>8.553158947677475E-2</v>
      </c>
    </row>
    <row r="4764" spans="2:6" x14ac:dyDescent="0.25">
      <c r="B4764" s="6" t="s">
        <v>33</v>
      </c>
      <c r="C4764" s="6">
        <v>1976</v>
      </c>
      <c r="D4764" s="6" t="s">
        <v>10</v>
      </c>
      <c r="E4764" s="6" t="s">
        <v>4</v>
      </c>
      <c r="F4764" s="27">
        <v>4.3589586021835762E-2</v>
      </c>
    </row>
    <row r="4765" spans="2:6" x14ac:dyDescent="0.25">
      <c r="B4765" s="6" t="s">
        <v>33</v>
      </c>
      <c r="C4765" s="6">
        <v>1976</v>
      </c>
      <c r="D4765" s="6" t="s">
        <v>11</v>
      </c>
      <c r="E4765" s="6" t="s">
        <v>4</v>
      </c>
      <c r="F4765" s="27">
        <v>3.5819387260424558E-2</v>
      </c>
    </row>
    <row r="4766" spans="2:6" x14ac:dyDescent="0.25">
      <c r="B4766" s="6" t="s">
        <v>33</v>
      </c>
      <c r="C4766" s="6">
        <v>1976</v>
      </c>
      <c r="D4766" s="6" t="s">
        <v>12</v>
      </c>
      <c r="E4766" s="6" t="s">
        <v>4</v>
      </c>
      <c r="F4766" s="27">
        <v>5.9778638098554526E-3</v>
      </c>
    </row>
    <row r="4767" spans="2:6" x14ac:dyDescent="0.25">
      <c r="B4767" s="6" t="s">
        <v>33</v>
      </c>
      <c r="C4767" s="6">
        <v>1976</v>
      </c>
      <c r="D4767" s="6" t="s">
        <v>13</v>
      </c>
      <c r="E4767" s="6" t="s">
        <v>4</v>
      </c>
      <c r="F4767" s="27">
        <v>1.1464115747284186E-2</v>
      </c>
    </row>
    <row r="4768" spans="2:6" x14ac:dyDescent="0.25">
      <c r="B4768" s="6" t="s">
        <v>33</v>
      </c>
      <c r="C4768" s="6">
        <v>1976</v>
      </c>
      <c r="D4768" s="6" t="s">
        <v>14</v>
      </c>
      <c r="E4768" s="6" t="s">
        <v>4</v>
      </c>
      <c r="F4768" s="27">
        <v>2.7543237946974199E-2</v>
      </c>
    </row>
    <row r="4769" spans="2:6" x14ac:dyDescent="0.25">
      <c r="B4769" s="6" t="s">
        <v>33</v>
      </c>
      <c r="C4769" s="6">
        <v>1976</v>
      </c>
      <c r="D4769" s="6" t="s">
        <v>15</v>
      </c>
      <c r="E4769" s="6" t="s">
        <v>4</v>
      </c>
      <c r="F4769" s="27">
        <v>3.5594065152228984E-3</v>
      </c>
    </row>
    <row r="4770" spans="2:6" x14ac:dyDescent="0.25">
      <c r="B4770" s="6" t="s">
        <v>33</v>
      </c>
      <c r="C4770" s="6">
        <v>1976</v>
      </c>
      <c r="D4770" s="6" t="s">
        <v>16</v>
      </c>
      <c r="E4770" s="6" t="s">
        <v>4</v>
      </c>
      <c r="F4770" s="27">
        <v>0.1200181623275091</v>
      </c>
    </row>
    <row r="4771" spans="2:6" x14ac:dyDescent="0.25">
      <c r="B4771" s="6" t="s">
        <v>33</v>
      </c>
      <c r="C4771" s="6">
        <v>1976</v>
      </c>
      <c r="D4771" s="6" t="s">
        <v>17</v>
      </c>
      <c r="E4771" s="6" t="s">
        <v>4</v>
      </c>
      <c r="F4771" s="27">
        <v>7.9564650375195445E-2</v>
      </c>
    </row>
    <row r="4772" spans="2:6" x14ac:dyDescent="0.25">
      <c r="B4772" s="6" t="s">
        <v>33</v>
      </c>
      <c r="C4772" s="6">
        <v>1976</v>
      </c>
      <c r="D4772" s="6" t="s">
        <v>18</v>
      </c>
      <c r="E4772" s="6" t="s">
        <v>4</v>
      </c>
      <c r="F4772" s="27">
        <v>6.8078002417091707E-2</v>
      </c>
    </row>
    <row r="4773" spans="2:6" x14ac:dyDescent="0.25">
      <c r="B4773" s="6" t="s">
        <v>33</v>
      </c>
      <c r="C4773" s="6">
        <v>1976</v>
      </c>
      <c r="D4773" s="6" t="s">
        <v>19</v>
      </c>
      <c r="E4773" s="6" t="s">
        <v>4</v>
      </c>
      <c r="F4773" s="27">
        <v>0.10103579890343241</v>
      </c>
    </row>
    <row r="4774" spans="2:6" x14ac:dyDescent="0.25">
      <c r="B4774" s="6" t="s">
        <v>33</v>
      </c>
      <c r="C4774" s="6">
        <v>1976</v>
      </c>
      <c r="D4774" s="6" t="s">
        <v>20</v>
      </c>
      <c r="E4774" s="6" t="s">
        <v>4</v>
      </c>
      <c r="F4774" s="27">
        <v>2.670135261544344E-2</v>
      </c>
    </row>
    <row r="4775" spans="2:6" x14ac:dyDescent="0.25">
      <c r="B4775" s="6" t="s">
        <v>33</v>
      </c>
      <c r="C4775" s="6">
        <v>1976</v>
      </c>
      <c r="D4775" s="6" t="s">
        <v>21</v>
      </c>
      <c r="E4775" s="6" t="s">
        <v>4</v>
      </c>
      <c r="F4775" s="27">
        <v>1.8906573260410906E-3</v>
      </c>
    </row>
    <row r="4776" spans="2:6" x14ac:dyDescent="0.25">
      <c r="B4776" s="6" t="s">
        <v>33</v>
      </c>
      <c r="C4776" s="6">
        <v>1976</v>
      </c>
      <c r="D4776" s="6" t="s">
        <v>22</v>
      </c>
      <c r="E4776" s="6" t="s">
        <v>4</v>
      </c>
      <c r="F4776" s="27">
        <v>1.3264644230047045E-2</v>
      </c>
    </row>
    <row r="4777" spans="2:6" x14ac:dyDescent="0.25">
      <c r="B4777" s="6" t="s">
        <v>33</v>
      </c>
      <c r="C4777" s="6">
        <v>1976</v>
      </c>
      <c r="D4777" s="6" t="s">
        <v>23</v>
      </c>
      <c r="E4777" s="6" t="s">
        <v>4</v>
      </c>
      <c r="F4777" s="27">
        <v>3.7621964125989199E-4</v>
      </c>
    </row>
    <row r="4778" spans="2:6" x14ac:dyDescent="0.25">
      <c r="B4778" s="6" t="s">
        <v>33</v>
      </c>
      <c r="C4778" s="6">
        <v>1976</v>
      </c>
      <c r="D4778" s="6" t="s">
        <v>24</v>
      </c>
      <c r="E4778" s="6" t="s">
        <v>4</v>
      </c>
      <c r="F4778" s="27">
        <v>4.2815297322763679E-2</v>
      </c>
    </row>
    <row r="4779" spans="2:6" x14ac:dyDescent="0.25">
      <c r="B4779" s="6" t="s">
        <v>33</v>
      </c>
      <c r="C4779" s="6">
        <v>1976</v>
      </c>
      <c r="D4779" s="6" t="s">
        <v>25</v>
      </c>
      <c r="E4779" s="6" t="s">
        <v>4</v>
      </c>
      <c r="F4779" s="27">
        <v>9.8058133103914466E-2</v>
      </c>
    </row>
    <row r="4780" spans="2:6" x14ac:dyDescent="0.25">
      <c r="B4780" s="6" t="s">
        <v>33</v>
      </c>
      <c r="C4780" s="6">
        <v>1976</v>
      </c>
      <c r="D4780" s="6" t="s">
        <v>26</v>
      </c>
      <c r="E4780" s="6" t="s">
        <v>4</v>
      </c>
      <c r="F4780" s="27">
        <v>6.987033736864745E-2</v>
      </c>
    </row>
    <row r="4781" spans="2:6" x14ac:dyDescent="0.25">
      <c r="B4781" s="6" t="s">
        <v>33</v>
      </c>
      <c r="C4781" s="6">
        <v>1976</v>
      </c>
      <c r="D4781" s="6" t="s">
        <v>27</v>
      </c>
      <c r="E4781" s="6" t="s">
        <v>4</v>
      </c>
      <c r="F4781" s="27">
        <v>2.8131123811084481E-4</v>
      </c>
    </row>
    <row r="4782" spans="2:6" x14ac:dyDescent="0.25">
      <c r="B4782" s="6" t="s">
        <v>33</v>
      </c>
      <c r="C4782" s="6">
        <v>1976</v>
      </c>
      <c r="D4782" s="6" t="s">
        <v>28</v>
      </c>
      <c r="E4782" s="6" t="s">
        <v>4</v>
      </c>
      <c r="F4782" s="27">
        <v>1.3834094648941328E-2</v>
      </c>
    </row>
    <row r="4783" spans="2:6" x14ac:dyDescent="0.25">
      <c r="B4783" s="6" t="s">
        <v>33</v>
      </c>
      <c r="C4783" s="6">
        <v>1976</v>
      </c>
      <c r="D4783" s="6" t="s">
        <v>29</v>
      </c>
      <c r="E4783" s="6" t="s">
        <v>4</v>
      </c>
      <c r="F4783" s="27">
        <v>6.7248407382371617E-3</v>
      </c>
    </row>
    <row r="4784" spans="2:6" x14ac:dyDescent="0.25">
      <c r="B4784" s="6" t="s">
        <v>33</v>
      </c>
      <c r="C4784" s="6">
        <v>1976</v>
      </c>
      <c r="D4784" s="6" t="s">
        <v>30</v>
      </c>
      <c r="E4784" s="6" t="s">
        <v>4</v>
      </c>
      <c r="F4784" s="27">
        <v>1.5021473879705307E-4</v>
      </c>
    </row>
    <row r="4785" spans="2:6" x14ac:dyDescent="0.25">
      <c r="B4785" s="6" t="s">
        <v>33</v>
      </c>
      <c r="C4785" s="6">
        <v>1976</v>
      </c>
      <c r="D4785" s="6" t="s">
        <v>31</v>
      </c>
      <c r="E4785" s="6" t="s">
        <v>4</v>
      </c>
      <c r="F4785" s="27">
        <v>4.3992434639518766E-3</v>
      </c>
    </row>
    <row r="4786" spans="2:6" x14ac:dyDescent="0.25">
      <c r="B4786" s="6" t="s">
        <v>33</v>
      </c>
      <c r="C4786" s="6">
        <v>1976</v>
      </c>
      <c r="D4786" s="6" t="s">
        <v>32</v>
      </c>
      <c r="E4786" s="6" t="s">
        <v>4</v>
      </c>
      <c r="F4786" s="27">
        <v>7.2034795195859537E-4</v>
      </c>
    </row>
    <row r="4787" spans="2:6" x14ac:dyDescent="0.25">
      <c r="B4787" s="6" t="s">
        <v>33</v>
      </c>
      <c r="C4787" s="6">
        <v>1975</v>
      </c>
      <c r="D4787" s="6" t="s">
        <v>7</v>
      </c>
      <c r="E4787" s="6" t="s">
        <v>3</v>
      </c>
      <c r="F4787" s="27">
        <v>5.9903721817506757E-2</v>
      </c>
    </row>
    <row r="4788" spans="2:6" x14ac:dyDescent="0.25">
      <c r="B4788" s="6" t="s">
        <v>33</v>
      </c>
      <c r="C4788" s="6">
        <v>1975</v>
      </c>
      <c r="D4788" s="6" t="s">
        <v>8</v>
      </c>
      <c r="E4788" s="6" t="s">
        <v>3</v>
      </c>
      <c r="F4788" s="27">
        <v>6.0588679631787164E-2</v>
      </c>
    </row>
    <row r="4789" spans="2:6" x14ac:dyDescent="0.25">
      <c r="B4789" s="6" t="s">
        <v>33</v>
      </c>
      <c r="C4789" s="6">
        <v>1975</v>
      </c>
      <c r="D4789" s="6" t="s">
        <v>9</v>
      </c>
      <c r="E4789" s="6" t="s">
        <v>3</v>
      </c>
      <c r="F4789" s="27">
        <v>8.2690411870895056E-2</v>
      </c>
    </row>
    <row r="4790" spans="2:6" x14ac:dyDescent="0.25">
      <c r="B4790" s="6" t="s">
        <v>33</v>
      </c>
      <c r="C4790" s="6">
        <v>1975</v>
      </c>
      <c r="D4790" s="6" t="s">
        <v>10</v>
      </c>
      <c r="E4790" s="6" t="s">
        <v>3</v>
      </c>
      <c r="F4790" s="27">
        <v>8.4710717349277279E-2</v>
      </c>
    </row>
    <row r="4791" spans="2:6" x14ac:dyDescent="0.25">
      <c r="B4791" s="6" t="s">
        <v>33</v>
      </c>
      <c r="C4791" s="6">
        <v>1975</v>
      </c>
      <c r="D4791" s="6" t="s">
        <v>11</v>
      </c>
      <c r="E4791" s="6" t="s">
        <v>3</v>
      </c>
      <c r="F4791" s="27">
        <v>3.2781952961962436E-2</v>
      </c>
    </row>
    <row r="4792" spans="2:6" x14ac:dyDescent="0.25">
      <c r="B4792" s="6" t="s">
        <v>33</v>
      </c>
      <c r="C4792" s="6">
        <v>1975</v>
      </c>
      <c r="D4792" s="6" t="s">
        <v>12</v>
      </c>
      <c r="E4792" s="6" t="s">
        <v>3</v>
      </c>
      <c r="F4792" s="27">
        <v>1.1021419335014788E-2</v>
      </c>
    </row>
    <row r="4793" spans="2:6" x14ac:dyDescent="0.25">
      <c r="B4793" s="6" t="s">
        <v>33</v>
      </c>
      <c r="C4793" s="6">
        <v>1975</v>
      </c>
      <c r="D4793" s="6" t="s">
        <v>13</v>
      </c>
      <c r="E4793" s="6" t="s">
        <v>3</v>
      </c>
      <c r="F4793" s="27">
        <v>2.8238826225562369E-2</v>
      </c>
    </row>
    <row r="4794" spans="2:6" x14ac:dyDescent="0.25">
      <c r="B4794" s="6" t="s">
        <v>33</v>
      </c>
      <c r="C4794" s="6">
        <v>1975</v>
      </c>
      <c r="D4794" s="6" t="s">
        <v>14</v>
      </c>
      <c r="E4794" s="6" t="s">
        <v>3</v>
      </c>
      <c r="F4794" s="27">
        <v>9.0977761276198037E-3</v>
      </c>
    </row>
    <row r="4795" spans="2:6" x14ac:dyDescent="0.25">
      <c r="B4795" s="6" t="s">
        <v>33</v>
      </c>
      <c r="C4795" s="6">
        <v>1975</v>
      </c>
      <c r="D4795" s="6" t="s">
        <v>15</v>
      </c>
      <c r="E4795" s="6" t="s">
        <v>3</v>
      </c>
      <c r="F4795" s="27">
        <v>3.9503501606770203E-3</v>
      </c>
    </row>
    <row r="4796" spans="2:6" x14ac:dyDescent="0.25">
      <c r="B4796" s="6" t="s">
        <v>33</v>
      </c>
      <c r="C4796" s="6">
        <v>1975</v>
      </c>
      <c r="D4796" s="6" t="s">
        <v>16</v>
      </c>
      <c r="E4796" s="6" t="s">
        <v>3</v>
      </c>
      <c r="F4796" s="27">
        <v>0.19617831948480929</v>
      </c>
    </row>
    <row r="4797" spans="2:6" x14ac:dyDescent="0.25">
      <c r="B4797" s="6" t="s">
        <v>33</v>
      </c>
      <c r="C4797" s="6">
        <v>1975</v>
      </c>
      <c r="D4797" s="6" t="s">
        <v>17</v>
      </c>
      <c r="E4797" s="6" t="s">
        <v>3</v>
      </c>
      <c r="F4797" s="27">
        <v>3.5021829029408376E-2</v>
      </c>
    </row>
    <row r="4798" spans="2:6" x14ac:dyDescent="0.25">
      <c r="B4798" s="6" t="s">
        <v>33</v>
      </c>
      <c r="C4798" s="6">
        <v>1975</v>
      </c>
      <c r="D4798" s="6" t="s">
        <v>18</v>
      </c>
      <c r="E4798" s="6" t="s">
        <v>3</v>
      </c>
      <c r="F4798" s="27">
        <v>2.2005069968120655E-2</v>
      </c>
    </row>
    <row r="4799" spans="2:6" x14ac:dyDescent="0.25">
      <c r="B4799" s="6" t="s">
        <v>33</v>
      </c>
      <c r="C4799" s="6">
        <v>1975</v>
      </c>
      <c r="D4799" s="6" t="s">
        <v>19</v>
      </c>
      <c r="E4799" s="6" t="s">
        <v>3</v>
      </c>
      <c r="F4799" s="27">
        <v>9.8665292483388178E-2</v>
      </c>
    </row>
    <row r="4800" spans="2:6" x14ac:dyDescent="0.25">
      <c r="B4800" s="6" t="s">
        <v>33</v>
      </c>
      <c r="C4800" s="6">
        <v>1975</v>
      </c>
      <c r="D4800" s="6" t="s">
        <v>20</v>
      </c>
      <c r="E4800" s="6" t="s">
        <v>3</v>
      </c>
      <c r="F4800" s="27">
        <v>1.3726042480187436E-2</v>
      </c>
    </row>
    <row r="4801" spans="2:6" x14ac:dyDescent="0.25">
      <c r="B4801" s="6" t="s">
        <v>33</v>
      </c>
      <c r="C4801" s="6">
        <v>1975</v>
      </c>
      <c r="D4801" s="6" t="s">
        <v>21</v>
      </c>
      <c r="E4801" s="6" t="s">
        <v>3</v>
      </c>
      <c r="F4801" s="27">
        <v>3.7179766218136657E-3</v>
      </c>
    </row>
    <row r="4802" spans="2:6" x14ac:dyDescent="0.25">
      <c r="B4802" s="6" t="s">
        <v>33</v>
      </c>
      <c r="C4802" s="6">
        <v>1975</v>
      </c>
      <c r="D4802" s="6" t="s">
        <v>22</v>
      </c>
      <c r="E4802" s="6" t="s">
        <v>3</v>
      </c>
      <c r="F4802" s="27">
        <v>2.3924232143085766E-2</v>
      </c>
    </row>
    <row r="4803" spans="2:6" x14ac:dyDescent="0.25">
      <c r="B4803" s="6" t="s">
        <v>33</v>
      </c>
      <c r="C4803" s="6">
        <v>1975</v>
      </c>
      <c r="D4803" s="6" t="s">
        <v>23</v>
      </c>
      <c r="E4803" s="6" t="s">
        <v>3</v>
      </c>
      <c r="F4803" s="27">
        <v>9.5061902262281225E-4</v>
      </c>
    </row>
    <row r="4804" spans="2:6" x14ac:dyDescent="0.25">
      <c r="B4804" s="6" t="s">
        <v>33</v>
      </c>
      <c r="C4804" s="6">
        <v>1975</v>
      </c>
      <c r="D4804" s="6" t="s">
        <v>24</v>
      </c>
      <c r="E4804" s="6" t="s">
        <v>3</v>
      </c>
      <c r="F4804" s="27">
        <v>8.4341352247557844E-2</v>
      </c>
    </row>
    <row r="4805" spans="2:6" x14ac:dyDescent="0.25">
      <c r="B4805" s="6" t="s">
        <v>33</v>
      </c>
      <c r="C4805" s="6">
        <v>1975</v>
      </c>
      <c r="D4805" s="6" t="s">
        <v>25</v>
      </c>
      <c r="E4805" s="6" t="s">
        <v>3</v>
      </c>
      <c r="F4805" s="27">
        <v>6.2125673755233209E-2</v>
      </c>
    </row>
    <row r="4806" spans="2:6" x14ac:dyDescent="0.25">
      <c r="B4806" s="6" t="s">
        <v>33</v>
      </c>
      <c r="C4806" s="6">
        <v>1975</v>
      </c>
      <c r="D4806" s="6" t="s">
        <v>26</v>
      </c>
      <c r="E4806" s="6" t="s">
        <v>3</v>
      </c>
      <c r="F4806" s="27">
        <v>5.2869781197587923E-2</v>
      </c>
    </row>
    <row r="4807" spans="2:6" x14ac:dyDescent="0.25">
      <c r="B4807" s="6" t="s">
        <v>33</v>
      </c>
      <c r="C4807" s="6">
        <v>1975</v>
      </c>
      <c r="D4807" s="6" t="s">
        <v>27</v>
      </c>
      <c r="E4807" s="6" t="s">
        <v>3</v>
      </c>
      <c r="F4807" s="27">
        <v>2.5861958595260347E-4</v>
      </c>
    </row>
    <row r="4808" spans="2:6" x14ac:dyDescent="0.25">
      <c r="B4808" s="6" t="s">
        <v>33</v>
      </c>
      <c r="C4808" s="6">
        <v>1975</v>
      </c>
      <c r="D4808" s="6" t="s">
        <v>28</v>
      </c>
      <c r="E4808" s="6" t="s">
        <v>3</v>
      </c>
      <c r="F4808" s="27">
        <v>5.2466488278899454E-3</v>
      </c>
    </row>
    <row r="4809" spans="2:6" x14ac:dyDescent="0.25">
      <c r="B4809" s="6" t="s">
        <v>33</v>
      </c>
      <c r="C4809" s="6">
        <v>1975</v>
      </c>
      <c r="D4809" s="6" t="s">
        <v>29</v>
      </c>
      <c r="E4809" s="6" t="s">
        <v>3</v>
      </c>
      <c r="F4809" s="27">
        <v>2.570064142778496E-2</v>
      </c>
    </row>
    <row r="4810" spans="2:6" x14ac:dyDescent="0.25">
      <c r="B4810" s="6" t="s">
        <v>33</v>
      </c>
      <c r="C4810" s="6">
        <v>1975</v>
      </c>
      <c r="D4810" s="6" t="s">
        <v>30</v>
      </c>
      <c r="E4810" s="6" t="s">
        <v>3</v>
      </c>
      <c r="F4810" s="27">
        <v>2.0356690181417799E-4</v>
      </c>
    </row>
    <row r="4811" spans="2:6" x14ac:dyDescent="0.25">
      <c r="B4811" s="6" t="s">
        <v>33</v>
      </c>
      <c r="C4811" s="6">
        <v>1975</v>
      </c>
      <c r="D4811" s="6" t="s">
        <v>31</v>
      </c>
      <c r="E4811" s="6" t="s">
        <v>3</v>
      </c>
      <c r="F4811" s="27">
        <v>3.9113011637881365E-4</v>
      </c>
    </row>
    <row r="4812" spans="2:6" x14ac:dyDescent="0.25">
      <c r="B4812" s="6" t="s">
        <v>33</v>
      </c>
      <c r="C4812" s="6">
        <v>1975</v>
      </c>
      <c r="D4812" s="6" t="s">
        <v>32</v>
      </c>
      <c r="E4812" s="6" t="s">
        <v>3</v>
      </c>
      <c r="F4812" s="27">
        <v>1.6893492260616847E-3</v>
      </c>
    </row>
    <row r="4813" spans="2:6" x14ac:dyDescent="0.25">
      <c r="B4813" s="6" t="s">
        <v>33</v>
      </c>
      <c r="C4813" s="6">
        <v>1975</v>
      </c>
      <c r="D4813" s="6" t="s">
        <v>7</v>
      </c>
      <c r="E4813" s="6" t="s">
        <v>4</v>
      </c>
      <c r="F4813" s="27">
        <v>0.1080697054981089</v>
      </c>
    </row>
    <row r="4814" spans="2:6" x14ac:dyDescent="0.25">
      <c r="B4814" s="6" t="s">
        <v>33</v>
      </c>
      <c r="C4814" s="6">
        <v>1975</v>
      </c>
      <c r="D4814" s="6" t="s">
        <v>8</v>
      </c>
      <c r="E4814" s="6" t="s">
        <v>4</v>
      </c>
      <c r="F4814" s="27">
        <v>2.9104732346405399E-2</v>
      </c>
    </row>
    <row r="4815" spans="2:6" x14ac:dyDescent="0.25">
      <c r="B4815" s="6" t="s">
        <v>33</v>
      </c>
      <c r="C4815" s="6">
        <v>1975</v>
      </c>
      <c r="D4815" s="6" t="s">
        <v>9</v>
      </c>
      <c r="E4815" s="6" t="s">
        <v>4</v>
      </c>
      <c r="F4815" s="27">
        <v>8.7573975042119681E-2</v>
      </c>
    </row>
    <row r="4816" spans="2:6" x14ac:dyDescent="0.25">
      <c r="B4816" s="6" t="s">
        <v>33</v>
      </c>
      <c r="C4816" s="6">
        <v>1975</v>
      </c>
      <c r="D4816" s="6" t="s">
        <v>10</v>
      </c>
      <c r="E4816" s="6" t="s">
        <v>4</v>
      </c>
      <c r="F4816" s="27">
        <v>4.6776490844710333E-2</v>
      </c>
    </row>
    <row r="4817" spans="2:6" x14ac:dyDescent="0.25">
      <c r="B4817" s="6" t="s">
        <v>33</v>
      </c>
      <c r="C4817" s="6">
        <v>1975</v>
      </c>
      <c r="D4817" s="6" t="s">
        <v>11</v>
      </c>
      <c r="E4817" s="6" t="s">
        <v>4</v>
      </c>
      <c r="F4817" s="27">
        <v>3.3670382154690606E-2</v>
      </c>
    </row>
    <row r="4818" spans="2:6" x14ac:dyDescent="0.25">
      <c r="B4818" s="6" t="s">
        <v>33</v>
      </c>
      <c r="C4818" s="6">
        <v>1975</v>
      </c>
      <c r="D4818" s="6" t="s">
        <v>12</v>
      </c>
      <c r="E4818" s="6" t="s">
        <v>4</v>
      </c>
      <c r="F4818" s="27">
        <v>5.6993511718798195E-3</v>
      </c>
    </row>
    <row r="4819" spans="2:6" x14ac:dyDescent="0.25">
      <c r="B4819" s="6" t="s">
        <v>33</v>
      </c>
      <c r="C4819" s="6">
        <v>1975</v>
      </c>
      <c r="D4819" s="6" t="s">
        <v>13</v>
      </c>
      <c r="E4819" s="6" t="s">
        <v>4</v>
      </c>
      <c r="F4819" s="27">
        <v>1.2211622426724097E-2</v>
      </c>
    </row>
    <row r="4820" spans="2:6" x14ac:dyDescent="0.25">
      <c r="B4820" s="6" t="s">
        <v>33</v>
      </c>
      <c r="C4820" s="6">
        <v>1975</v>
      </c>
      <c r="D4820" s="6" t="s">
        <v>14</v>
      </c>
      <c r="E4820" s="6" t="s">
        <v>4</v>
      </c>
      <c r="F4820" s="27">
        <v>2.7901802544042311E-2</v>
      </c>
    </row>
    <row r="4821" spans="2:6" x14ac:dyDescent="0.25">
      <c r="B4821" s="6" t="s">
        <v>33</v>
      </c>
      <c r="C4821" s="6">
        <v>1975</v>
      </c>
      <c r="D4821" s="6" t="s">
        <v>15</v>
      </c>
      <c r="E4821" s="6" t="s">
        <v>4</v>
      </c>
      <c r="F4821" s="27">
        <v>3.5827430637902363E-3</v>
      </c>
    </row>
    <row r="4822" spans="2:6" x14ac:dyDescent="0.25">
      <c r="B4822" s="6" t="s">
        <v>33</v>
      </c>
      <c r="C4822" s="6">
        <v>1975</v>
      </c>
      <c r="D4822" s="6" t="s">
        <v>16</v>
      </c>
      <c r="E4822" s="6" t="s">
        <v>4</v>
      </c>
      <c r="F4822" s="27">
        <v>0.10760361303907363</v>
      </c>
    </row>
    <row r="4823" spans="2:6" x14ac:dyDescent="0.25">
      <c r="B4823" s="6" t="s">
        <v>33</v>
      </c>
      <c r="C4823" s="6">
        <v>1975</v>
      </c>
      <c r="D4823" s="6" t="s">
        <v>17</v>
      </c>
      <c r="E4823" s="6" t="s">
        <v>4</v>
      </c>
      <c r="F4823" s="27">
        <v>8.2455868583860309E-2</v>
      </c>
    </row>
    <row r="4824" spans="2:6" x14ac:dyDescent="0.25">
      <c r="B4824" s="6" t="s">
        <v>33</v>
      </c>
      <c r="C4824" s="6">
        <v>1975</v>
      </c>
      <c r="D4824" s="6" t="s">
        <v>18</v>
      </c>
      <c r="E4824" s="6" t="s">
        <v>4</v>
      </c>
      <c r="F4824" s="27">
        <v>6.6819152013313787E-2</v>
      </c>
    </row>
    <row r="4825" spans="2:6" x14ac:dyDescent="0.25">
      <c r="B4825" s="6" t="s">
        <v>33</v>
      </c>
      <c r="C4825" s="6">
        <v>1975</v>
      </c>
      <c r="D4825" s="6" t="s">
        <v>19</v>
      </c>
      <c r="E4825" s="6" t="s">
        <v>4</v>
      </c>
      <c r="F4825" s="27">
        <v>0.10312090027129323</v>
      </c>
    </row>
    <row r="4826" spans="2:6" x14ac:dyDescent="0.25">
      <c r="B4826" s="6" t="s">
        <v>33</v>
      </c>
      <c r="C4826" s="6">
        <v>1975</v>
      </c>
      <c r="D4826" s="6" t="s">
        <v>20</v>
      </c>
      <c r="E4826" s="6" t="s">
        <v>4</v>
      </c>
      <c r="F4826" s="27">
        <v>2.6225240551688969E-2</v>
      </c>
    </row>
    <row r="4827" spans="2:6" x14ac:dyDescent="0.25">
      <c r="B4827" s="6" t="s">
        <v>33</v>
      </c>
      <c r="C4827" s="6">
        <v>1975</v>
      </c>
      <c r="D4827" s="6" t="s">
        <v>21</v>
      </c>
      <c r="E4827" s="6" t="s">
        <v>4</v>
      </c>
      <c r="F4827" s="27">
        <v>1.8287274716266215E-3</v>
      </c>
    </row>
    <row r="4828" spans="2:6" x14ac:dyDescent="0.25">
      <c r="B4828" s="6" t="s">
        <v>33</v>
      </c>
      <c r="C4828" s="6">
        <v>1975</v>
      </c>
      <c r="D4828" s="6" t="s">
        <v>22</v>
      </c>
      <c r="E4828" s="6" t="s">
        <v>4</v>
      </c>
      <c r="F4828" s="27">
        <v>1.5433143834761999E-2</v>
      </c>
    </row>
    <row r="4829" spans="2:6" x14ac:dyDescent="0.25">
      <c r="B4829" s="6" t="s">
        <v>33</v>
      </c>
      <c r="C4829" s="6">
        <v>1975</v>
      </c>
      <c r="D4829" s="6" t="s">
        <v>23</v>
      </c>
      <c r="E4829" s="6" t="s">
        <v>4</v>
      </c>
      <c r="F4829" s="27">
        <v>2.9267864707067741E-4</v>
      </c>
    </row>
    <row r="4830" spans="2:6" x14ac:dyDescent="0.25">
      <c r="B4830" s="6" t="s">
        <v>33</v>
      </c>
      <c r="C4830" s="6">
        <v>1975</v>
      </c>
      <c r="D4830" s="6" t="s">
        <v>24</v>
      </c>
      <c r="E4830" s="6" t="s">
        <v>4</v>
      </c>
      <c r="F4830" s="27">
        <v>4.373935013002609E-2</v>
      </c>
    </row>
    <row r="4831" spans="2:6" x14ac:dyDescent="0.25">
      <c r="B4831" s="6" t="s">
        <v>33</v>
      </c>
      <c r="C4831" s="6">
        <v>1975</v>
      </c>
      <c r="D4831" s="6" t="s">
        <v>25</v>
      </c>
      <c r="E4831" s="6" t="s">
        <v>4</v>
      </c>
      <c r="F4831" s="27">
        <v>9.4517381821571586E-2</v>
      </c>
    </row>
    <row r="4832" spans="2:6" x14ac:dyDescent="0.25">
      <c r="B4832" s="6" t="s">
        <v>33</v>
      </c>
      <c r="C4832" s="6">
        <v>1975</v>
      </c>
      <c r="D4832" s="6" t="s">
        <v>26</v>
      </c>
      <c r="E4832" s="6" t="s">
        <v>4</v>
      </c>
      <c r="F4832" s="27">
        <v>7.5772925237398717E-2</v>
      </c>
    </row>
    <row r="4833" spans="2:6" x14ac:dyDescent="0.25">
      <c r="B4833" s="6" t="s">
        <v>33</v>
      </c>
      <c r="C4833" s="6">
        <v>1975</v>
      </c>
      <c r="D4833" s="6" t="s">
        <v>27</v>
      </c>
      <c r="E4833" s="6" t="s">
        <v>4</v>
      </c>
      <c r="F4833" s="27">
        <v>3.3243359210603877E-4</v>
      </c>
    </row>
    <row r="4834" spans="2:6" x14ac:dyDescent="0.25">
      <c r="B4834" s="6" t="s">
        <v>33</v>
      </c>
      <c r="C4834" s="6">
        <v>1975</v>
      </c>
      <c r="D4834" s="6" t="s">
        <v>28</v>
      </c>
      <c r="E4834" s="6" t="s">
        <v>4</v>
      </c>
      <c r="F4834" s="27">
        <v>1.3922455923418267E-2</v>
      </c>
    </row>
    <row r="4835" spans="2:6" x14ac:dyDescent="0.25">
      <c r="B4835" s="6" t="s">
        <v>33</v>
      </c>
      <c r="C4835" s="6">
        <v>1975</v>
      </c>
      <c r="D4835" s="6" t="s">
        <v>29</v>
      </c>
      <c r="E4835" s="6" t="s">
        <v>4</v>
      </c>
      <c r="F4835" s="27">
        <v>7.6089593937507969E-3</v>
      </c>
    </row>
    <row r="4836" spans="2:6" x14ac:dyDescent="0.25">
      <c r="B4836" s="6" t="s">
        <v>33</v>
      </c>
      <c r="C4836" s="6">
        <v>1975</v>
      </c>
      <c r="D4836" s="6" t="s">
        <v>30</v>
      </c>
      <c r="E4836" s="6" t="s">
        <v>4</v>
      </c>
      <c r="F4836" s="27">
        <v>1.247482758006166E-4</v>
      </c>
    </row>
    <row r="4837" spans="2:6" x14ac:dyDescent="0.25">
      <c r="B4837" s="6" t="s">
        <v>33</v>
      </c>
      <c r="C4837" s="6">
        <v>1975</v>
      </c>
      <c r="D4837" s="6" t="s">
        <v>31</v>
      </c>
      <c r="E4837" s="6" t="s">
        <v>4</v>
      </c>
      <c r="F4837" s="27">
        <v>4.7959543174555738E-3</v>
      </c>
    </row>
    <row r="4838" spans="2:6" x14ac:dyDescent="0.25">
      <c r="B4838" s="6" t="s">
        <v>33</v>
      </c>
      <c r="C4838" s="6">
        <v>1975</v>
      </c>
      <c r="D4838" s="6" t="s">
        <v>32</v>
      </c>
      <c r="E4838" s="6" t="s">
        <v>4</v>
      </c>
      <c r="F4838" s="27">
        <v>8.1566180331172397E-4</v>
      </c>
    </row>
    <row r="4839" spans="2:6" x14ac:dyDescent="0.25">
      <c r="B4839" s="6" t="s">
        <v>33</v>
      </c>
      <c r="C4839" s="6">
        <v>1974</v>
      </c>
      <c r="D4839" s="6" t="s">
        <v>7</v>
      </c>
      <c r="E4839" s="6" t="s">
        <v>3</v>
      </c>
      <c r="F4839" s="27">
        <v>5.7241989579651584E-2</v>
      </c>
    </row>
    <row r="4840" spans="2:6" x14ac:dyDescent="0.25">
      <c r="B4840" s="6" t="s">
        <v>33</v>
      </c>
      <c r="C4840" s="6">
        <v>1974</v>
      </c>
      <c r="D4840" s="6" t="s">
        <v>8</v>
      </c>
      <c r="E4840" s="6" t="s">
        <v>3</v>
      </c>
      <c r="F4840" s="27">
        <v>5.9532406571583318E-2</v>
      </c>
    </row>
    <row r="4841" spans="2:6" x14ac:dyDescent="0.25">
      <c r="B4841" s="6" t="s">
        <v>33</v>
      </c>
      <c r="C4841" s="6">
        <v>1974</v>
      </c>
      <c r="D4841" s="6" t="s">
        <v>9</v>
      </c>
      <c r="E4841" s="6" t="s">
        <v>3</v>
      </c>
      <c r="F4841" s="27">
        <v>8.3172713842179266E-2</v>
      </c>
    </row>
    <row r="4842" spans="2:6" x14ac:dyDescent="0.25">
      <c r="B4842" s="6" t="s">
        <v>33</v>
      </c>
      <c r="C4842" s="6">
        <v>1974</v>
      </c>
      <c r="D4842" s="6" t="s">
        <v>10</v>
      </c>
      <c r="E4842" s="6" t="s">
        <v>3</v>
      </c>
      <c r="F4842" s="27">
        <v>8.7695063684144953E-2</v>
      </c>
    </row>
    <row r="4843" spans="2:6" x14ac:dyDescent="0.25">
      <c r="B4843" s="6" t="s">
        <v>33</v>
      </c>
      <c r="C4843" s="6">
        <v>1974</v>
      </c>
      <c r="D4843" s="6" t="s">
        <v>11</v>
      </c>
      <c r="E4843" s="6" t="s">
        <v>3</v>
      </c>
      <c r="F4843" s="27">
        <v>3.3150972998125965E-2</v>
      </c>
    </row>
    <row r="4844" spans="2:6" x14ac:dyDescent="0.25">
      <c r="B4844" s="6" t="s">
        <v>33</v>
      </c>
      <c r="C4844" s="6">
        <v>1974</v>
      </c>
      <c r="D4844" s="6" t="s">
        <v>12</v>
      </c>
      <c r="E4844" s="6" t="s">
        <v>3</v>
      </c>
      <c r="F4844" s="27">
        <v>1.0928270471356756E-2</v>
      </c>
    </row>
    <row r="4845" spans="2:6" x14ac:dyDescent="0.25">
      <c r="B4845" s="6" t="s">
        <v>33</v>
      </c>
      <c r="C4845" s="6">
        <v>1974</v>
      </c>
      <c r="D4845" s="6" t="s">
        <v>13</v>
      </c>
      <c r="E4845" s="6" t="s">
        <v>3</v>
      </c>
      <c r="F4845" s="27">
        <v>2.8542804034897232E-2</v>
      </c>
    </row>
    <row r="4846" spans="2:6" x14ac:dyDescent="0.25">
      <c r="B4846" s="6" t="s">
        <v>33</v>
      </c>
      <c r="C4846" s="6">
        <v>1974</v>
      </c>
      <c r="D4846" s="6" t="s">
        <v>14</v>
      </c>
      <c r="E4846" s="6" t="s">
        <v>3</v>
      </c>
      <c r="F4846" s="27">
        <v>9.3587340980346781E-3</v>
      </c>
    </row>
    <row r="4847" spans="2:6" x14ac:dyDescent="0.25">
      <c r="B4847" s="6" t="s">
        <v>33</v>
      </c>
      <c r="C4847" s="6">
        <v>1974</v>
      </c>
      <c r="D4847" s="6" t="s">
        <v>15</v>
      </c>
      <c r="E4847" s="6" t="s">
        <v>3</v>
      </c>
      <c r="F4847" s="27">
        <v>3.7836697019088717E-3</v>
      </c>
    </row>
    <row r="4848" spans="2:6" x14ac:dyDescent="0.25">
      <c r="B4848" s="6" t="s">
        <v>33</v>
      </c>
      <c r="C4848" s="6">
        <v>1974</v>
      </c>
      <c r="D4848" s="6" t="s">
        <v>16</v>
      </c>
      <c r="E4848" s="6" t="s">
        <v>3</v>
      </c>
      <c r="F4848" s="27">
        <v>0.1937268129448291</v>
      </c>
    </row>
    <row r="4849" spans="2:6" x14ac:dyDescent="0.25">
      <c r="B4849" s="6" t="s">
        <v>33</v>
      </c>
      <c r="C4849" s="6">
        <v>1974</v>
      </c>
      <c r="D4849" s="6" t="s">
        <v>17</v>
      </c>
      <c r="E4849" s="6" t="s">
        <v>3</v>
      </c>
      <c r="F4849" s="27">
        <v>3.6551952988921069E-2</v>
      </c>
    </row>
    <row r="4850" spans="2:6" x14ac:dyDescent="0.25">
      <c r="B4850" s="6" t="s">
        <v>33</v>
      </c>
      <c r="C4850" s="6">
        <v>1974</v>
      </c>
      <c r="D4850" s="6" t="s">
        <v>18</v>
      </c>
      <c r="E4850" s="6" t="s">
        <v>3</v>
      </c>
      <c r="F4850" s="27">
        <v>2.230661455644864E-2</v>
      </c>
    </row>
    <row r="4851" spans="2:6" x14ac:dyDescent="0.25">
      <c r="B4851" s="6" t="s">
        <v>33</v>
      </c>
      <c r="C4851" s="6">
        <v>1974</v>
      </c>
      <c r="D4851" s="6" t="s">
        <v>19</v>
      </c>
      <c r="E4851" s="6" t="s">
        <v>3</v>
      </c>
      <c r="F4851" s="27">
        <v>9.7937416882591818E-2</v>
      </c>
    </row>
    <row r="4852" spans="2:6" x14ac:dyDescent="0.25">
      <c r="B4852" s="6" t="s">
        <v>33</v>
      </c>
      <c r="C4852" s="6">
        <v>1974</v>
      </c>
      <c r="D4852" s="6" t="s">
        <v>20</v>
      </c>
      <c r="E4852" s="6" t="s">
        <v>3</v>
      </c>
      <c r="F4852" s="27">
        <v>1.2455215132644576E-2</v>
      </c>
    </row>
    <row r="4853" spans="2:6" x14ac:dyDescent="0.25">
      <c r="B4853" s="6" t="s">
        <v>33</v>
      </c>
      <c r="C4853" s="6">
        <v>1974</v>
      </c>
      <c r="D4853" s="6" t="s">
        <v>21</v>
      </c>
      <c r="E4853" s="6" t="s">
        <v>3</v>
      </c>
      <c r="F4853" s="27">
        <v>3.4416646112457377E-3</v>
      </c>
    </row>
    <row r="4854" spans="2:6" x14ac:dyDescent="0.25">
      <c r="B4854" s="6" t="s">
        <v>33</v>
      </c>
      <c r="C4854" s="6">
        <v>1974</v>
      </c>
      <c r="D4854" s="6" t="s">
        <v>22</v>
      </c>
      <c r="E4854" s="6" t="s">
        <v>3</v>
      </c>
      <c r="F4854" s="27">
        <v>2.4143143751477997E-2</v>
      </c>
    </row>
    <row r="4855" spans="2:6" x14ac:dyDescent="0.25">
      <c r="B4855" s="6" t="s">
        <v>33</v>
      </c>
      <c r="C4855" s="6">
        <v>1974</v>
      </c>
      <c r="D4855" s="6" t="s">
        <v>23</v>
      </c>
      <c r="E4855" s="6" t="s">
        <v>3</v>
      </c>
      <c r="F4855" s="27">
        <v>8.206850781526131E-4</v>
      </c>
    </row>
    <row r="4856" spans="2:6" x14ac:dyDescent="0.25">
      <c r="B4856" s="6" t="s">
        <v>33</v>
      </c>
      <c r="C4856" s="6">
        <v>1974</v>
      </c>
      <c r="D4856" s="6" t="s">
        <v>24</v>
      </c>
      <c r="E4856" s="6" t="s">
        <v>3</v>
      </c>
      <c r="F4856" s="27">
        <v>8.4617653565371279E-2</v>
      </c>
    </row>
    <row r="4857" spans="2:6" x14ac:dyDescent="0.25">
      <c r="B4857" s="6" t="s">
        <v>33</v>
      </c>
      <c r="C4857" s="6">
        <v>1974</v>
      </c>
      <c r="D4857" s="6" t="s">
        <v>25</v>
      </c>
      <c r="E4857" s="6" t="s">
        <v>3</v>
      </c>
      <c r="F4857" s="27">
        <v>6.372228678080398E-2</v>
      </c>
    </row>
    <row r="4858" spans="2:6" x14ac:dyDescent="0.25">
      <c r="B4858" s="6" t="s">
        <v>33</v>
      </c>
      <c r="C4858" s="6">
        <v>1974</v>
      </c>
      <c r="D4858" s="6" t="s">
        <v>26</v>
      </c>
      <c r="E4858" s="6" t="s">
        <v>3</v>
      </c>
      <c r="F4858" s="27">
        <v>5.2982182679031403E-2</v>
      </c>
    </row>
    <row r="4859" spans="2:6" x14ac:dyDescent="0.25">
      <c r="B4859" s="6" t="s">
        <v>33</v>
      </c>
      <c r="C4859" s="6">
        <v>1974</v>
      </c>
      <c r="D4859" s="6" t="s">
        <v>27</v>
      </c>
      <c r="E4859" s="6" t="s">
        <v>3</v>
      </c>
      <c r="F4859" s="27">
        <v>2.4220063112017474E-4</v>
      </c>
    </row>
    <row r="4860" spans="2:6" x14ac:dyDescent="0.25">
      <c r="B4860" s="6" t="s">
        <v>33</v>
      </c>
      <c r="C4860" s="6">
        <v>1974</v>
      </c>
      <c r="D4860" s="6" t="s">
        <v>28</v>
      </c>
      <c r="E4860" s="6" t="s">
        <v>3</v>
      </c>
      <c r="F4860" s="27">
        <v>5.2178025727936854E-3</v>
      </c>
    </row>
    <row r="4861" spans="2:6" x14ac:dyDescent="0.25">
      <c r="B4861" s="6" t="s">
        <v>33</v>
      </c>
      <c r="C4861" s="6">
        <v>1974</v>
      </c>
      <c r="D4861" s="6" t="s">
        <v>29</v>
      </c>
      <c r="E4861" s="6" t="s">
        <v>3</v>
      </c>
      <c r="F4861" s="27">
        <v>2.6532093808563605E-2</v>
      </c>
    </row>
    <row r="4862" spans="2:6" x14ac:dyDescent="0.25">
      <c r="B4862" s="6" t="s">
        <v>33</v>
      </c>
      <c r="C4862" s="6">
        <v>1974</v>
      </c>
      <c r="D4862" s="6" t="s">
        <v>30</v>
      </c>
      <c r="E4862" s="6" t="s">
        <v>3</v>
      </c>
      <c r="F4862" s="27">
        <v>1.9643043311321257E-4</v>
      </c>
    </row>
    <row r="4863" spans="2:6" x14ac:dyDescent="0.25">
      <c r="B4863" s="6" t="s">
        <v>33</v>
      </c>
      <c r="C4863" s="6">
        <v>1974</v>
      </c>
      <c r="D4863" s="6" t="s">
        <v>31</v>
      </c>
      <c r="E4863" s="6" t="s">
        <v>3</v>
      </c>
      <c r="F4863" s="27">
        <v>3.6234740088845043E-4</v>
      </c>
    </row>
    <row r="4864" spans="2:6" x14ac:dyDescent="0.25">
      <c r="B4864" s="6" t="s">
        <v>33</v>
      </c>
      <c r="C4864" s="6">
        <v>1974</v>
      </c>
      <c r="D4864" s="6" t="s">
        <v>32</v>
      </c>
      <c r="E4864" s="6" t="s">
        <v>3</v>
      </c>
      <c r="F4864" s="27">
        <v>1.3368712001200196E-3</v>
      </c>
    </row>
    <row r="4865" spans="2:6" x14ac:dyDescent="0.25">
      <c r="B4865" s="6" t="s">
        <v>33</v>
      </c>
      <c r="C4865" s="6">
        <v>1974</v>
      </c>
      <c r="D4865" s="6" t="s">
        <v>7</v>
      </c>
      <c r="E4865" s="6" t="s">
        <v>4</v>
      </c>
      <c r="F4865" s="27">
        <v>9.8222039273499068E-2</v>
      </c>
    </row>
    <row r="4866" spans="2:6" x14ac:dyDescent="0.25">
      <c r="B4866" s="6" t="s">
        <v>33</v>
      </c>
      <c r="C4866" s="6">
        <v>1974</v>
      </c>
      <c r="D4866" s="6" t="s">
        <v>8</v>
      </c>
      <c r="E4866" s="6" t="s">
        <v>4</v>
      </c>
      <c r="F4866" s="27">
        <v>2.9163834684251624E-2</v>
      </c>
    </row>
    <row r="4867" spans="2:6" x14ac:dyDescent="0.25">
      <c r="B4867" s="6" t="s">
        <v>33</v>
      </c>
      <c r="C4867" s="6">
        <v>1974</v>
      </c>
      <c r="D4867" s="6" t="s">
        <v>9</v>
      </c>
      <c r="E4867" s="6" t="s">
        <v>4</v>
      </c>
      <c r="F4867" s="27">
        <v>8.6517119761060454E-2</v>
      </c>
    </row>
    <row r="4868" spans="2:6" x14ac:dyDescent="0.25">
      <c r="B4868" s="6" t="s">
        <v>33</v>
      </c>
      <c r="C4868" s="6">
        <v>1974</v>
      </c>
      <c r="D4868" s="6" t="s">
        <v>10</v>
      </c>
      <c r="E4868" s="6" t="s">
        <v>4</v>
      </c>
      <c r="F4868" s="27">
        <v>5.2105285470665223E-2</v>
      </c>
    </row>
    <row r="4869" spans="2:6" x14ac:dyDescent="0.25">
      <c r="B4869" s="6" t="s">
        <v>33</v>
      </c>
      <c r="C4869" s="6">
        <v>1974</v>
      </c>
      <c r="D4869" s="6" t="s">
        <v>11</v>
      </c>
      <c r="E4869" s="6" t="s">
        <v>4</v>
      </c>
      <c r="F4869" s="27">
        <v>3.1775868364442975E-2</v>
      </c>
    </row>
    <row r="4870" spans="2:6" x14ac:dyDescent="0.25">
      <c r="B4870" s="6" t="s">
        <v>33</v>
      </c>
      <c r="C4870" s="6">
        <v>1974</v>
      </c>
      <c r="D4870" s="6" t="s">
        <v>12</v>
      </c>
      <c r="E4870" s="6" t="s">
        <v>4</v>
      </c>
      <c r="F4870" s="27">
        <v>5.3744986194513089E-3</v>
      </c>
    </row>
    <row r="4871" spans="2:6" x14ac:dyDescent="0.25">
      <c r="B4871" s="6" t="s">
        <v>33</v>
      </c>
      <c r="C4871" s="6">
        <v>1974</v>
      </c>
      <c r="D4871" s="6" t="s">
        <v>13</v>
      </c>
      <c r="E4871" s="6" t="s">
        <v>4</v>
      </c>
      <c r="F4871" s="27">
        <v>1.2589728827142176E-2</v>
      </c>
    </row>
    <row r="4872" spans="2:6" x14ac:dyDescent="0.25">
      <c r="B4872" s="6" t="s">
        <v>33</v>
      </c>
      <c r="C4872" s="6">
        <v>1974</v>
      </c>
      <c r="D4872" s="6" t="s">
        <v>14</v>
      </c>
      <c r="E4872" s="6" t="s">
        <v>4</v>
      </c>
      <c r="F4872" s="27">
        <v>2.7406524066950117E-2</v>
      </c>
    </row>
    <row r="4873" spans="2:6" x14ac:dyDescent="0.25">
      <c r="B4873" s="6" t="s">
        <v>33</v>
      </c>
      <c r="C4873" s="6">
        <v>1974</v>
      </c>
      <c r="D4873" s="6" t="s">
        <v>15</v>
      </c>
      <c r="E4873" s="6" t="s">
        <v>4</v>
      </c>
      <c r="F4873" s="27">
        <v>3.4612865154786928E-3</v>
      </c>
    </row>
    <row r="4874" spans="2:6" x14ac:dyDescent="0.25">
      <c r="B4874" s="6" t="s">
        <v>33</v>
      </c>
      <c r="C4874" s="6">
        <v>1974</v>
      </c>
      <c r="D4874" s="6" t="s">
        <v>16</v>
      </c>
      <c r="E4874" s="6" t="s">
        <v>4</v>
      </c>
      <c r="F4874" s="27">
        <v>0.10461605156236538</v>
      </c>
    </row>
    <row r="4875" spans="2:6" x14ac:dyDescent="0.25">
      <c r="B4875" s="6" t="s">
        <v>33</v>
      </c>
      <c r="C4875" s="6">
        <v>1974</v>
      </c>
      <c r="D4875" s="6" t="s">
        <v>17</v>
      </c>
      <c r="E4875" s="6" t="s">
        <v>4</v>
      </c>
      <c r="F4875" s="27">
        <v>8.500391805052028E-2</v>
      </c>
    </row>
    <row r="4876" spans="2:6" x14ac:dyDescent="0.25">
      <c r="B4876" s="6" t="s">
        <v>33</v>
      </c>
      <c r="C4876" s="6">
        <v>1974</v>
      </c>
      <c r="D4876" s="6" t="s">
        <v>18</v>
      </c>
      <c r="E4876" s="6" t="s">
        <v>4</v>
      </c>
      <c r="F4876" s="27">
        <v>6.7836976276990452E-2</v>
      </c>
    </row>
    <row r="4877" spans="2:6" x14ac:dyDescent="0.25">
      <c r="B4877" s="6" t="s">
        <v>33</v>
      </c>
      <c r="C4877" s="6">
        <v>1974</v>
      </c>
      <c r="D4877" s="6" t="s">
        <v>19</v>
      </c>
      <c r="E4877" s="6" t="s">
        <v>4</v>
      </c>
      <c r="F4877" s="27">
        <v>0.10236026645478652</v>
      </c>
    </row>
    <row r="4878" spans="2:6" x14ac:dyDescent="0.25">
      <c r="B4878" s="6" t="s">
        <v>33</v>
      </c>
      <c r="C4878" s="6">
        <v>1974</v>
      </c>
      <c r="D4878" s="6" t="s">
        <v>20</v>
      </c>
      <c r="E4878" s="6" t="s">
        <v>4</v>
      </c>
      <c r="F4878" s="27">
        <v>2.529980266153924E-2</v>
      </c>
    </row>
    <row r="4879" spans="2:6" x14ac:dyDescent="0.25">
      <c r="B4879" s="6" t="s">
        <v>33</v>
      </c>
      <c r="C4879" s="6">
        <v>1974</v>
      </c>
      <c r="D4879" s="6" t="s">
        <v>21</v>
      </c>
      <c r="E4879" s="6" t="s">
        <v>4</v>
      </c>
      <c r="F4879" s="27">
        <v>1.3648217868224952E-3</v>
      </c>
    </row>
    <row r="4880" spans="2:6" x14ac:dyDescent="0.25">
      <c r="B4880" s="6" t="s">
        <v>33</v>
      </c>
      <c r="C4880" s="6">
        <v>1974</v>
      </c>
      <c r="D4880" s="6" t="s">
        <v>22</v>
      </c>
      <c r="E4880" s="6" t="s">
        <v>4</v>
      </c>
      <c r="F4880" s="27">
        <v>1.7664732485356886E-2</v>
      </c>
    </row>
    <row r="4881" spans="2:6" x14ac:dyDescent="0.25">
      <c r="B4881" s="6" t="s">
        <v>33</v>
      </c>
      <c r="C4881" s="6">
        <v>1974</v>
      </c>
      <c r="D4881" s="6" t="s">
        <v>23</v>
      </c>
      <c r="E4881" s="6" t="s">
        <v>4</v>
      </c>
      <c r="F4881" s="27">
        <v>2.2633066705322942E-4</v>
      </c>
    </row>
    <row r="4882" spans="2:6" x14ac:dyDescent="0.25">
      <c r="B4882" s="6" t="s">
        <v>33</v>
      </c>
      <c r="C4882" s="6">
        <v>1974</v>
      </c>
      <c r="D4882" s="6" t="s">
        <v>24</v>
      </c>
      <c r="E4882" s="6" t="s">
        <v>4</v>
      </c>
      <c r="F4882" s="27">
        <v>4.4405940120153552E-2</v>
      </c>
    </row>
    <row r="4883" spans="2:6" x14ac:dyDescent="0.25">
      <c r="B4883" s="6" t="s">
        <v>33</v>
      </c>
      <c r="C4883" s="6">
        <v>1974</v>
      </c>
      <c r="D4883" s="6" t="s">
        <v>25</v>
      </c>
      <c r="E4883" s="6" t="s">
        <v>4</v>
      </c>
      <c r="F4883" s="27">
        <v>9.737552155201297E-2</v>
      </c>
    </row>
    <row r="4884" spans="2:6" x14ac:dyDescent="0.25">
      <c r="B4884" s="6" t="s">
        <v>33</v>
      </c>
      <c r="C4884" s="6">
        <v>1974</v>
      </c>
      <c r="D4884" s="6" t="s">
        <v>26</v>
      </c>
      <c r="E4884" s="6" t="s">
        <v>4</v>
      </c>
      <c r="F4884" s="27">
        <v>7.8974359675670208E-2</v>
      </c>
    </row>
    <row r="4885" spans="2:6" x14ac:dyDescent="0.25">
      <c r="B4885" s="6" t="s">
        <v>33</v>
      </c>
      <c r="C4885" s="6">
        <v>1974</v>
      </c>
      <c r="D4885" s="6" t="s">
        <v>27</v>
      </c>
      <c r="E4885" s="6" t="s">
        <v>4</v>
      </c>
      <c r="F4885" s="27">
        <v>2.844518353297385E-4</v>
      </c>
    </row>
    <row r="4886" spans="2:6" x14ac:dyDescent="0.25">
      <c r="B4886" s="6" t="s">
        <v>33</v>
      </c>
      <c r="C4886" s="6">
        <v>1974</v>
      </c>
      <c r="D4886" s="6" t="s">
        <v>28</v>
      </c>
      <c r="E4886" s="6" t="s">
        <v>4</v>
      </c>
      <c r="F4886" s="27">
        <v>1.4438665756785476E-2</v>
      </c>
    </row>
    <row r="4887" spans="2:6" x14ac:dyDescent="0.25">
      <c r="B4887" s="6" t="s">
        <v>33</v>
      </c>
      <c r="C4887" s="6">
        <v>1974</v>
      </c>
      <c r="D4887" s="6" t="s">
        <v>29</v>
      </c>
      <c r="E4887" s="6" t="s">
        <v>4</v>
      </c>
      <c r="F4887" s="27">
        <v>7.8080661241112593E-3</v>
      </c>
    </row>
    <row r="4888" spans="2:6" x14ac:dyDescent="0.25">
      <c r="B4888" s="6" t="s">
        <v>33</v>
      </c>
      <c r="C4888" s="6">
        <v>1974</v>
      </c>
      <c r="D4888" s="6" t="s">
        <v>30</v>
      </c>
      <c r="E4888" s="6" t="s">
        <v>4</v>
      </c>
      <c r="F4888" s="27">
        <v>1.1008833050021129E-4</v>
      </c>
    </row>
    <row r="4889" spans="2:6" x14ac:dyDescent="0.25">
      <c r="B4889" s="6" t="s">
        <v>33</v>
      </c>
      <c r="C4889" s="6">
        <v>1974</v>
      </c>
      <c r="D4889" s="6" t="s">
        <v>31</v>
      </c>
      <c r="E4889" s="6" t="s">
        <v>4</v>
      </c>
      <c r="F4889" s="27">
        <v>4.8767079076242666E-3</v>
      </c>
    </row>
    <row r="4890" spans="2:6" x14ac:dyDescent="0.25">
      <c r="B4890" s="6" t="s">
        <v>33</v>
      </c>
      <c r="C4890" s="6">
        <v>1974</v>
      </c>
      <c r="D4890" s="6" t="s">
        <v>32</v>
      </c>
      <c r="E4890" s="6" t="s">
        <v>4</v>
      </c>
      <c r="F4890" s="27">
        <v>7.3711316943619735E-4</v>
      </c>
    </row>
    <row r="4891" spans="2:6" x14ac:dyDescent="0.25">
      <c r="B4891" s="6" t="s">
        <v>33</v>
      </c>
      <c r="C4891" s="6">
        <v>1973</v>
      </c>
      <c r="D4891" s="6" t="s">
        <v>7</v>
      </c>
      <c r="E4891" s="6" t="s">
        <v>3</v>
      </c>
      <c r="F4891" s="27">
        <v>5.4397174992319865E-2</v>
      </c>
    </row>
    <row r="4892" spans="2:6" x14ac:dyDescent="0.25">
      <c r="B4892" s="6" t="s">
        <v>33</v>
      </c>
      <c r="C4892" s="6">
        <v>1973</v>
      </c>
      <c r="D4892" s="6" t="s">
        <v>8</v>
      </c>
      <c r="E4892" s="6" t="s">
        <v>3</v>
      </c>
      <c r="F4892" s="27">
        <v>5.8515908946605889E-2</v>
      </c>
    </row>
    <row r="4893" spans="2:6" x14ac:dyDescent="0.25">
      <c r="B4893" s="6" t="s">
        <v>33</v>
      </c>
      <c r="C4893" s="6">
        <v>1973</v>
      </c>
      <c r="D4893" s="6" t="s">
        <v>9</v>
      </c>
      <c r="E4893" s="6" t="s">
        <v>3</v>
      </c>
      <c r="F4893" s="27">
        <v>8.3570150915491553E-2</v>
      </c>
    </row>
    <row r="4894" spans="2:6" x14ac:dyDescent="0.25">
      <c r="B4894" s="6" t="s">
        <v>33</v>
      </c>
      <c r="C4894" s="6">
        <v>1973</v>
      </c>
      <c r="D4894" s="6" t="s">
        <v>10</v>
      </c>
      <c r="E4894" s="6" t="s">
        <v>3</v>
      </c>
      <c r="F4894" s="27">
        <v>8.9224912247621718E-2</v>
      </c>
    </row>
    <row r="4895" spans="2:6" x14ac:dyDescent="0.25">
      <c r="B4895" s="6" t="s">
        <v>33</v>
      </c>
      <c r="C4895" s="6">
        <v>1973</v>
      </c>
      <c r="D4895" s="6" t="s">
        <v>11</v>
      </c>
      <c r="E4895" s="6" t="s">
        <v>3</v>
      </c>
      <c r="F4895" s="27">
        <v>3.4461527805302275E-2</v>
      </c>
    </row>
    <row r="4896" spans="2:6" x14ac:dyDescent="0.25">
      <c r="B4896" s="6" t="s">
        <v>33</v>
      </c>
      <c r="C4896" s="6">
        <v>1973</v>
      </c>
      <c r="D4896" s="6" t="s">
        <v>12</v>
      </c>
      <c r="E4896" s="6" t="s">
        <v>3</v>
      </c>
      <c r="F4896" s="27">
        <v>1.1575040549198732E-2</v>
      </c>
    </row>
    <row r="4897" spans="2:6" x14ac:dyDescent="0.25">
      <c r="B4897" s="6" t="s">
        <v>33</v>
      </c>
      <c r="C4897" s="6">
        <v>1973</v>
      </c>
      <c r="D4897" s="6" t="s">
        <v>13</v>
      </c>
      <c r="E4897" s="6" t="s">
        <v>3</v>
      </c>
      <c r="F4897" s="27">
        <v>2.9829715812487934E-2</v>
      </c>
    </row>
    <row r="4898" spans="2:6" x14ac:dyDescent="0.25">
      <c r="B4898" s="6" t="s">
        <v>33</v>
      </c>
      <c r="C4898" s="6">
        <v>1973</v>
      </c>
      <c r="D4898" s="6" t="s">
        <v>14</v>
      </c>
      <c r="E4898" s="6" t="s">
        <v>3</v>
      </c>
      <c r="F4898" s="27">
        <v>9.5547957724935011E-3</v>
      </c>
    </row>
    <row r="4899" spans="2:6" x14ac:dyDescent="0.25">
      <c r="B4899" s="6" t="s">
        <v>33</v>
      </c>
      <c r="C4899" s="6">
        <v>1973</v>
      </c>
      <c r="D4899" s="6" t="s">
        <v>15</v>
      </c>
      <c r="E4899" s="6" t="s">
        <v>3</v>
      </c>
      <c r="F4899" s="27">
        <v>3.4722556257403554E-3</v>
      </c>
    </row>
    <row r="4900" spans="2:6" x14ac:dyDescent="0.25">
      <c r="B4900" s="6" t="s">
        <v>33</v>
      </c>
      <c r="C4900" s="6">
        <v>1973</v>
      </c>
      <c r="D4900" s="6" t="s">
        <v>16</v>
      </c>
      <c r="E4900" s="6" t="s">
        <v>3</v>
      </c>
      <c r="F4900" s="27">
        <v>0.18408919348621777</v>
      </c>
    </row>
    <row r="4901" spans="2:6" x14ac:dyDescent="0.25">
      <c r="B4901" s="6" t="s">
        <v>33</v>
      </c>
      <c r="C4901" s="6">
        <v>1973</v>
      </c>
      <c r="D4901" s="6" t="s">
        <v>17</v>
      </c>
      <c r="E4901" s="6" t="s">
        <v>3</v>
      </c>
      <c r="F4901" s="27">
        <v>3.8162744505735889E-2</v>
      </c>
    </row>
    <row r="4902" spans="2:6" x14ac:dyDescent="0.25">
      <c r="B4902" s="6" t="s">
        <v>33</v>
      </c>
      <c r="C4902" s="6">
        <v>1973</v>
      </c>
      <c r="D4902" s="6" t="s">
        <v>18</v>
      </c>
      <c r="E4902" s="6" t="s">
        <v>3</v>
      </c>
      <c r="F4902" s="27">
        <v>2.2863398744369771E-2</v>
      </c>
    </row>
    <row r="4903" spans="2:6" x14ac:dyDescent="0.25">
      <c r="B4903" s="6" t="s">
        <v>33</v>
      </c>
      <c r="C4903" s="6">
        <v>1973</v>
      </c>
      <c r="D4903" s="6" t="s">
        <v>19</v>
      </c>
      <c r="E4903" s="6" t="s">
        <v>3</v>
      </c>
      <c r="F4903" s="27">
        <v>9.8115271960221059E-2</v>
      </c>
    </row>
    <row r="4904" spans="2:6" x14ac:dyDescent="0.25">
      <c r="B4904" s="6" t="s">
        <v>33</v>
      </c>
      <c r="C4904" s="6">
        <v>1973</v>
      </c>
      <c r="D4904" s="6" t="s">
        <v>20</v>
      </c>
      <c r="E4904" s="6" t="s">
        <v>3</v>
      </c>
      <c r="F4904" s="27">
        <v>1.1115835704715893E-2</v>
      </c>
    </row>
    <row r="4905" spans="2:6" x14ac:dyDescent="0.25">
      <c r="B4905" s="6" t="s">
        <v>33</v>
      </c>
      <c r="C4905" s="6">
        <v>1973</v>
      </c>
      <c r="D4905" s="6" t="s">
        <v>21</v>
      </c>
      <c r="E4905" s="6" t="s">
        <v>3</v>
      </c>
      <c r="F4905" s="27">
        <v>3.3112773911520973E-3</v>
      </c>
    </row>
    <row r="4906" spans="2:6" x14ac:dyDescent="0.25">
      <c r="B4906" s="6" t="s">
        <v>33</v>
      </c>
      <c r="C4906" s="6">
        <v>1973</v>
      </c>
      <c r="D4906" s="6" t="s">
        <v>22</v>
      </c>
      <c r="E4906" s="6" t="s">
        <v>3</v>
      </c>
      <c r="F4906" s="27">
        <v>2.4952267708728163E-2</v>
      </c>
    </row>
    <row r="4907" spans="2:6" x14ac:dyDescent="0.25">
      <c r="B4907" s="6" t="s">
        <v>33</v>
      </c>
      <c r="C4907" s="6">
        <v>1973</v>
      </c>
      <c r="D4907" s="6" t="s">
        <v>23</v>
      </c>
      <c r="E4907" s="6" t="s">
        <v>3</v>
      </c>
      <c r="F4907" s="27">
        <v>7.5165932644397798E-4</v>
      </c>
    </row>
    <row r="4908" spans="2:6" x14ac:dyDescent="0.25">
      <c r="B4908" s="6" t="s">
        <v>33</v>
      </c>
      <c r="C4908" s="6">
        <v>1973</v>
      </c>
      <c r="D4908" s="6" t="s">
        <v>24</v>
      </c>
      <c r="E4908" s="6" t="s">
        <v>3</v>
      </c>
      <c r="F4908" s="27">
        <v>8.6598594037904916E-2</v>
      </c>
    </row>
    <row r="4909" spans="2:6" x14ac:dyDescent="0.25">
      <c r="B4909" s="6" t="s">
        <v>33</v>
      </c>
      <c r="C4909" s="6">
        <v>1973</v>
      </c>
      <c r="D4909" s="6" t="s">
        <v>25</v>
      </c>
      <c r="E4909" s="6" t="s">
        <v>3</v>
      </c>
      <c r="F4909" s="27">
        <v>6.4511225826809224E-2</v>
      </c>
    </row>
    <row r="4910" spans="2:6" x14ac:dyDescent="0.25">
      <c r="B4910" s="6" t="s">
        <v>33</v>
      </c>
      <c r="C4910" s="6">
        <v>1973</v>
      </c>
      <c r="D4910" s="6" t="s">
        <v>26</v>
      </c>
      <c r="E4910" s="6" t="s">
        <v>3</v>
      </c>
      <c r="F4910" s="27">
        <v>5.529506155974441E-2</v>
      </c>
    </row>
    <row r="4911" spans="2:6" x14ac:dyDescent="0.25">
      <c r="B4911" s="6" t="s">
        <v>33</v>
      </c>
      <c r="C4911" s="6">
        <v>1973</v>
      </c>
      <c r="D4911" s="6" t="s">
        <v>27</v>
      </c>
      <c r="E4911" s="6" t="s">
        <v>3</v>
      </c>
      <c r="F4911" s="27">
        <v>2.3280915998222183E-4</v>
      </c>
    </row>
    <row r="4912" spans="2:6" x14ac:dyDescent="0.25">
      <c r="B4912" s="6" t="s">
        <v>33</v>
      </c>
      <c r="C4912" s="6">
        <v>1973</v>
      </c>
      <c r="D4912" s="6" t="s">
        <v>28</v>
      </c>
      <c r="E4912" s="6" t="s">
        <v>3</v>
      </c>
      <c r="F4912" s="27">
        <v>5.5931919675067682E-3</v>
      </c>
    </row>
    <row r="4913" spans="2:6" x14ac:dyDescent="0.25">
      <c r="B4913" s="6" t="s">
        <v>33</v>
      </c>
      <c r="C4913" s="6">
        <v>1973</v>
      </c>
      <c r="D4913" s="6" t="s">
        <v>29</v>
      </c>
      <c r="E4913" s="6" t="s">
        <v>3</v>
      </c>
      <c r="F4913" s="27">
        <v>2.8008930123260584E-2</v>
      </c>
    </row>
    <row r="4914" spans="2:6" x14ac:dyDescent="0.25">
      <c r="B4914" s="6" t="s">
        <v>33</v>
      </c>
      <c r="C4914" s="6">
        <v>1973</v>
      </c>
      <c r="D4914" s="6" t="s">
        <v>30</v>
      </c>
      <c r="E4914" s="6" t="s">
        <v>3</v>
      </c>
      <c r="F4914" s="27">
        <v>1.7637057574410747E-4</v>
      </c>
    </row>
    <row r="4915" spans="2:6" x14ac:dyDescent="0.25">
      <c r="B4915" s="6" t="s">
        <v>33</v>
      </c>
      <c r="C4915" s="6">
        <v>1973</v>
      </c>
      <c r="D4915" s="6" t="s">
        <v>31</v>
      </c>
      <c r="E4915" s="6" t="s">
        <v>3</v>
      </c>
      <c r="F4915" s="27">
        <v>3.944287421186403E-4</v>
      </c>
    </row>
    <row r="4916" spans="2:6" x14ac:dyDescent="0.25">
      <c r="B4916" s="6" t="s">
        <v>33</v>
      </c>
      <c r="C4916" s="6">
        <v>1973</v>
      </c>
      <c r="D4916" s="6" t="s">
        <v>32</v>
      </c>
      <c r="E4916" s="6" t="s">
        <v>3</v>
      </c>
      <c r="F4916" s="27">
        <v>1.2262565120826671E-3</v>
      </c>
    </row>
    <row r="4917" spans="2:6" x14ac:dyDescent="0.25">
      <c r="B4917" s="6" t="s">
        <v>33</v>
      </c>
      <c r="C4917" s="6">
        <v>1973</v>
      </c>
      <c r="D4917" s="6" t="s">
        <v>7</v>
      </c>
      <c r="E4917" s="6" t="s">
        <v>4</v>
      </c>
      <c r="F4917" s="27">
        <v>9.1360153992113932E-2</v>
      </c>
    </row>
    <row r="4918" spans="2:6" x14ac:dyDescent="0.25">
      <c r="B4918" s="6" t="s">
        <v>33</v>
      </c>
      <c r="C4918" s="6">
        <v>1973</v>
      </c>
      <c r="D4918" s="6" t="s">
        <v>8</v>
      </c>
      <c r="E4918" s="6" t="s">
        <v>4</v>
      </c>
      <c r="F4918" s="27">
        <v>3.0823101010710348E-2</v>
      </c>
    </row>
    <row r="4919" spans="2:6" x14ac:dyDescent="0.25">
      <c r="B4919" s="6" t="s">
        <v>33</v>
      </c>
      <c r="C4919" s="6">
        <v>1973</v>
      </c>
      <c r="D4919" s="6" t="s">
        <v>9</v>
      </c>
      <c r="E4919" s="6" t="s">
        <v>4</v>
      </c>
      <c r="F4919" s="27">
        <v>8.6096837348571681E-2</v>
      </c>
    </row>
    <row r="4920" spans="2:6" x14ac:dyDescent="0.25">
      <c r="B4920" s="6" t="s">
        <v>33</v>
      </c>
      <c r="C4920" s="6">
        <v>1973</v>
      </c>
      <c r="D4920" s="6" t="s">
        <v>10</v>
      </c>
      <c r="E4920" s="6" t="s">
        <v>4</v>
      </c>
      <c r="F4920" s="27">
        <v>5.5190790087031871E-2</v>
      </c>
    </row>
    <row r="4921" spans="2:6" x14ac:dyDescent="0.25">
      <c r="B4921" s="6" t="s">
        <v>33</v>
      </c>
      <c r="C4921" s="6">
        <v>1973</v>
      </c>
      <c r="D4921" s="6" t="s">
        <v>11</v>
      </c>
      <c r="E4921" s="6" t="s">
        <v>4</v>
      </c>
      <c r="F4921" s="27">
        <v>2.918679769889277E-2</v>
      </c>
    </row>
    <row r="4922" spans="2:6" x14ac:dyDescent="0.25">
      <c r="B4922" s="6" t="s">
        <v>33</v>
      </c>
      <c r="C4922" s="6">
        <v>1973</v>
      </c>
      <c r="D4922" s="6" t="s">
        <v>12</v>
      </c>
      <c r="E4922" s="6" t="s">
        <v>4</v>
      </c>
      <c r="F4922" s="27">
        <v>5.3928773163254675E-3</v>
      </c>
    </row>
    <row r="4923" spans="2:6" x14ac:dyDescent="0.25">
      <c r="B4923" s="6" t="s">
        <v>33</v>
      </c>
      <c r="C4923" s="6">
        <v>1973</v>
      </c>
      <c r="D4923" s="6" t="s">
        <v>13</v>
      </c>
      <c r="E4923" s="6" t="s">
        <v>4</v>
      </c>
      <c r="F4923" s="27">
        <v>1.319530894393656E-2</v>
      </c>
    </row>
    <row r="4924" spans="2:6" x14ac:dyDescent="0.25">
      <c r="B4924" s="6" t="s">
        <v>33</v>
      </c>
      <c r="C4924" s="6">
        <v>1973</v>
      </c>
      <c r="D4924" s="6" t="s">
        <v>14</v>
      </c>
      <c r="E4924" s="6" t="s">
        <v>4</v>
      </c>
      <c r="F4924" s="27">
        <v>2.4012596862026794E-2</v>
      </c>
    </row>
    <row r="4925" spans="2:6" x14ac:dyDescent="0.25">
      <c r="B4925" s="6" t="s">
        <v>33</v>
      </c>
      <c r="C4925" s="6">
        <v>1973</v>
      </c>
      <c r="D4925" s="6" t="s">
        <v>15</v>
      </c>
      <c r="E4925" s="6" t="s">
        <v>4</v>
      </c>
      <c r="F4925" s="27">
        <v>3.5934235276697726E-3</v>
      </c>
    </row>
    <row r="4926" spans="2:6" x14ac:dyDescent="0.25">
      <c r="B4926" s="6" t="s">
        <v>33</v>
      </c>
      <c r="C4926" s="6">
        <v>1973</v>
      </c>
      <c r="D4926" s="6" t="s">
        <v>16</v>
      </c>
      <c r="E4926" s="6" t="s">
        <v>4</v>
      </c>
      <c r="F4926" s="27">
        <v>0.1050627375279001</v>
      </c>
    </row>
    <row r="4927" spans="2:6" x14ac:dyDescent="0.25">
      <c r="B4927" s="6" t="s">
        <v>33</v>
      </c>
      <c r="C4927" s="6">
        <v>1973</v>
      </c>
      <c r="D4927" s="6" t="s">
        <v>17</v>
      </c>
      <c r="E4927" s="6" t="s">
        <v>4</v>
      </c>
      <c r="F4927" s="27">
        <v>8.5718437923300084E-2</v>
      </c>
    </row>
    <row r="4928" spans="2:6" x14ac:dyDescent="0.25">
      <c r="B4928" s="6" t="s">
        <v>33</v>
      </c>
      <c r="C4928" s="6">
        <v>1973</v>
      </c>
      <c r="D4928" s="6" t="s">
        <v>18</v>
      </c>
      <c r="E4928" s="6" t="s">
        <v>4</v>
      </c>
      <c r="F4928" s="27">
        <v>7.004776607237849E-2</v>
      </c>
    </row>
    <row r="4929" spans="2:6" x14ac:dyDescent="0.25">
      <c r="B4929" s="6" t="s">
        <v>33</v>
      </c>
      <c r="C4929" s="6">
        <v>1973</v>
      </c>
      <c r="D4929" s="6" t="s">
        <v>19</v>
      </c>
      <c r="E4929" s="6" t="s">
        <v>4</v>
      </c>
      <c r="F4929" s="27">
        <v>0.10299250878818955</v>
      </c>
    </row>
    <row r="4930" spans="2:6" x14ac:dyDescent="0.25">
      <c r="B4930" s="6" t="s">
        <v>33</v>
      </c>
      <c r="C4930" s="6">
        <v>1973</v>
      </c>
      <c r="D4930" s="6" t="s">
        <v>20</v>
      </c>
      <c r="E4930" s="6" t="s">
        <v>4</v>
      </c>
      <c r="F4930" s="27">
        <v>2.4328615222624996E-2</v>
      </c>
    </row>
    <row r="4931" spans="2:6" x14ac:dyDescent="0.25">
      <c r="B4931" s="6" t="s">
        <v>33</v>
      </c>
      <c r="C4931" s="6">
        <v>1973</v>
      </c>
      <c r="D4931" s="6" t="s">
        <v>21</v>
      </c>
      <c r="E4931" s="6" t="s">
        <v>4</v>
      </c>
      <c r="F4931" s="27">
        <v>1.3257690008609958E-3</v>
      </c>
    </row>
    <row r="4932" spans="2:6" x14ac:dyDescent="0.25">
      <c r="B4932" s="6" t="s">
        <v>33</v>
      </c>
      <c r="C4932" s="6">
        <v>1973</v>
      </c>
      <c r="D4932" s="6" t="s">
        <v>22</v>
      </c>
      <c r="E4932" s="6" t="s">
        <v>4</v>
      </c>
      <c r="F4932" s="27">
        <v>1.9346356123215627E-2</v>
      </c>
    </row>
    <row r="4933" spans="2:6" x14ac:dyDescent="0.25">
      <c r="B4933" s="6" t="s">
        <v>33</v>
      </c>
      <c r="C4933" s="6">
        <v>1973</v>
      </c>
      <c r="D4933" s="6" t="s">
        <v>23</v>
      </c>
      <c r="E4933" s="6" t="s">
        <v>4</v>
      </c>
      <c r="F4933" s="27">
        <v>1.9879679950862914E-4</v>
      </c>
    </row>
    <row r="4934" spans="2:6" x14ac:dyDescent="0.25">
      <c r="B4934" s="6" t="s">
        <v>33</v>
      </c>
      <c r="C4934" s="6">
        <v>1973</v>
      </c>
      <c r="D4934" s="6" t="s">
        <v>24</v>
      </c>
      <c r="E4934" s="6" t="s">
        <v>4</v>
      </c>
      <c r="F4934" s="27">
        <v>4.4128090947479257E-2</v>
      </c>
    </row>
    <row r="4935" spans="2:6" x14ac:dyDescent="0.25">
      <c r="B4935" s="6" t="s">
        <v>33</v>
      </c>
      <c r="C4935" s="6">
        <v>1973</v>
      </c>
      <c r="D4935" s="6" t="s">
        <v>25</v>
      </c>
      <c r="E4935" s="6" t="s">
        <v>4</v>
      </c>
      <c r="F4935" s="27">
        <v>9.8073316259658788E-2</v>
      </c>
    </row>
    <row r="4936" spans="2:6" x14ac:dyDescent="0.25">
      <c r="B4936" s="6" t="s">
        <v>33</v>
      </c>
      <c r="C4936" s="6">
        <v>1973</v>
      </c>
      <c r="D4936" s="6" t="s">
        <v>26</v>
      </c>
      <c r="E4936" s="6" t="s">
        <v>4</v>
      </c>
      <c r="F4936" s="27">
        <v>8.0461290835604646E-2</v>
      </c>
    </row>
    <row r="4937" spans="2:6" x14ac:dyDescent="0.25">
      <c r="B4937" s="6" t="s">
        <v>33</v>
      </c>
      <c r="C4937" s="6">
        <v>1973</v>
      </c>
      <c r="D4937" s="6" t="s">
        <v>27</v>
      </c>
      <c r="E4937" s="6" t="s">
        <v>4</v>
      </c>
      <c r="F4937" s="27">
        <v>3.5029367085830863E-4</v>
      </c>
    </row>
    <row r="4938" spans="2:6" x14ac:dyDescent="0.25">
      <c r="B4938" s="6" t="s">
        <v>33</v>
      </c>
      <c r="C4938" s="6">
        <v>1973</v>
      </c>
      <c r="D4938" s="6" t="s">
        <v>28</v>
      </c>
      <c r="E4938" s="6" t="s">
        <v>4</v>
      </c>
      <c r="F4938" s="27">
        <v>1.5141461060505519E-2</v>
      </c>
    </row>
    <row r="4939" spans="2:6" x14ac:dyDescent="0.25">
      <c r="B4939" s="6" t="s">
        <v>33</v>
      </c>
      <c r="C4939" s="6">
        <v>1973</v>
      </c>
      <c r="D4939" s="6" t="s">
        <v>29</v>
      </c>
      <c r="E4939" s="6" t="s">
        <v>4</v>
      </c>
      <c r="F4939" s="27">
        <v>8.0601819607671096E-3</v>
      </c>
    </row>
    <row r="4940" spans="2:6" x14ac:dyDescent="0.25">
      <c r="B4940" s="6" t="s">
        <v>33</v>
      </c>
      <c r="C4940" s="6">
        <v>1973</v>
      </c>
      <c r="D4940" s="6" t="s">
        <v>30</v>
      </c>
      <c r="E4940" s="6" t="s">
        <v>4</v>
      </c>
      <c r="F4940" s="27">
        <v>1.0488244939593193E-4</v>
      </c>
    </row>
    <row r="4941" spans="2:6" x14ac:dyDescent="0.25">
      <c r="B4941" s="6" t="s">
        <v>33</v>
      </c>
      <c r="C4941" s="6">
        <v>1973</v>
      </c>
      <c r="D4941" s="6" t="s">
        <v>31</v>
      </c>
      <c r="E4941" s="6" t="s">
        <v>4</v>
      </c>
      <c r="F4941" s="27">
        <v>5.0960531294729277E-3</v>
      </c>
    </row>
    <row r="4942" spans="2:6" x14ac:dyDescent="0.25">
      <c r="B4942" s="6" t="s">
        <v>33</v>
      </c>
      <c r="C4942" s="6">
        <v>1973</v>
      </c>
      <c r="D4942" s="6" t="s">
        <v>32</v>
      </c>
      <c r="E4942" s="6" t="s">
        <v>4</v>
      </c>
      <c r="F4942" s="27">
        <v>7.1155544099985198E-4</v>
      </c>
    </row>
    <row r="4943" spans="2:6" x14ac:dyDescent="0.25">
      <c r="B4943" s="6" t="s">
        <v>33</v>
      </c>
      <c r="C4943" s="6">
        <v>1972</v>
      </c>
      <c r="D4943" s="6" t="s">
        <v>7</v>
      </c>
      <c r="E4943" s="6" t="s">
        <v>3</v>
      </c>
      <c r="F4943" s="27">
        <v>5.1293602304338874E-2</v>
      </c>
    </row>
    <row r="4944" spans="2:6" x14ac:dyDescent="0.25">
      <c r="B4944" s="6" t="s">
        <v>33</v>
      </c>
      <c r="C4944" s="6">
        <v>1972</v>
      </c>
      <c r="D4944" s="6" t="s">
        <v>8</v>
      </c>
      <c r="E4944" s="6" t="s">
        <v>3</v>
      </c>
      <c r="F4944" s="27">
        <v>5.7340396554337952E-2</v>
      </c>
    </row>
    <row r="4945" spans="2:6" x14ac:dyDescent="0.25">
      <c r="B4945" s="6" t="s">
        <v>33</v>
      </c>
      <c r="C4945" s="6">
        <v>1972</v>
      </c>
      <c r="D4945" s="6" t="s">
        <v>9</v>
      </c>
      <c r="E4945" s="6" t="s">
        <v>3</v>
      </c>
      <c r="F4945" s="27">
        <v>8.5125329855954168E-2</v>
      </c>
    </row>
    <row r="4946" spans="2:6" x14ac:dyDescent="0.25">
      <c r="B4946" s="6" t="s">
        <v>33</v>
      </c>
      <c r="C4946" s="6">
        <v>1972</v>
      </c>
      <c r="D4946" s="6" t="s">
        <v>10</v>
      </c>
      <c r="E4946" s="6" t="s">
        <v>3</v>
      </c>
      <c r="F4946" s="27">
        <v>9.0893572230596575E-2</v>
      </c>
    </row>
    <row r="4947" spans="2:6" x14ac:dyDescent="0.25">
      <c r="B4947" s="6" t="s">
        <v>33</v>
      </c>
      <c r="C4947" s="6">
        <v>1972</v>
      </c>
      <c r="D4947" s="6" t="s">
        <v>11</v>
      </c>
      <c r="E4947" s="6" t="s">
        <v>3</v>
      </c>
      <c r="F4947" s="27">
        <v>3.486397177998346E-2</v>
      </c>
    </row>
    <row r="4948" spans="2:6" x14ac:dyDescent="0.25">
      <c r="B4948" s="6" t="s">
        <v>33</v>
      </c>
      <c r="C4948" s="6">
        <v>1972</v>
      </c>
      <c r="D4948" s="6" t="s">
        <v>12</v>
      </c>
      <c r="E4948" s="6" t="s">
        <v>3</v>
      </c>
      <c r="F4948" s="27">
        <v>1.1656040200212242E-2</v>
      </c>
    </row>
    <row r="4949" spans="2:6" x14ac:dyDescent="0.25">
      <c r="B4949" s="6" t="s">
        <v>33</v>
      </c>
      <c r="C4949" s="6">
        <v>1972</v>
      </c>
      <c r="D4949" s="6" t="s">
        <v>13</v>
      </c>
      <c r="E4949" s="6" t="s">
        <v>3</v>
      </c>
      <c r="F4949" s="27">
        <v>3.133092332551498E-2</v>
      </c>
    </row>
    <row r="4950" spans="2:6" x14ac:dyDescent="0.25">
      <c r="B4950" s="6" t="s">
        <v>33</v>
      </c>
      <c r="C4950" s="6">
        <v>1972</v>
      </c>
      <c r="D4950" s="6" t="s">
        <v>14</v>
      </c>
      <c r="E4950" s="6" t="s">
        <v>3</v>
      </c>
      <c r="F4950" s="27">
        <v>9.7388391288967986E-3</v>
      </c>
    </row>
    <row r="4951" spans="2:6" x14ac:dyDescent="0.25">
      <c r="B4951" s="6" t="s">
        <v>33</v>
      </c>
      <c r="C4951" s="6">
        <v>1972</v>
      </c>
      <c r="D4951" s="6" t="s">
        <v>15</v>
      </c>
      <c r="E4951" s="6" t="s">
        <v>3</v>
      </c>
      <c r="F4951" s="27">
        <v>3.2440200705253909E-3</v>
      </c>
    </row>
    <row r="4952" spans="2:6" x14ac:dyDescent="0.25">
      <c r="B4952" s="6" t="s">
        <v>33</v>
      </c>
      <c r="C4952" s="6">
        <v>1972</v>
      </c>
      <c r="D4952" s="6" t="s">
        <v>16</v>
      </c>
      <c r="E4952" s="6" t="s">
        <v>3</v>
      </c>
      <c r="F4952" s="27">
        <v>0.1735932822161883</v>
      </c>
    </row>
    <row r="4953" spans="2:6" x14ac:dyDescent="0.25">
      <c r="B4953" s="6" t="s">
        <v>33</v>
      </c>
      <c r="C4953" s="6">
        <v>1972</v>
      </c>
      <c r="D4953" s="6" t="s">
        <v>17</v>
      </c>
      <c r="E4953" s="6" t="s">
        <v>3</v>
      </c>
      <c r="F4953" s="27">
        <v>3.9850173601909927E-2</v>
      </c>
    </row>
    <row r="4954" spans="2:6" x14ac:dyDescent="0.25">
      <c r="B4954" s="6" t="s">
        <v>33</v>
      </c>
      <c r="C4954" s="6">
        <v>1972</v>
      </c>
      <c r="D4954" s="6" t="s">
        <v>18</v>
      </c>
      <c r="E4954" s="6" t="s">
        <v>3</v>
      </c>
      <c r="F4954" s="27">
        <v>2.3898764881264183E-2</v>
      </c>
    </row>
    <row r="4955" spans="2:6" x14ac:dyDescent="0.25">
      <c r="B4955" s="6" t="s">
        <v>33</v>
      </c>
      <c r="C4955" s="6">
        <v>1972</v>
      </c>
      <c r="D4955" s="6" t="s">
        <v>19</v>
      </c>
      <c r="E4955" s="6" t="s">
        <v>3</v>
      </c>
      <c r="F4955" s="27">
        <v>9.6863949594435866E-2</v>
      </c>
    </row>
    <row r="4956" spans="2:6" x14ac:dyDescent="0.25">
      <c r="B4956" s="6" t="s">
        <v>33</v>
      </c>
      <c r="C4956" s="6">
        <v>1972</v>
      </c>
      <c r="D4956" s="6" t="s">
        <v>20</v>
      </c>
      <c r="E4956" s="6" t="s">
        <v>3</v>
      </c>
      <c r="F4956" s="27">
        <v>9.5336228136450978E-3</v>
      </c>
    </row>
    <row r="4957" spans="2:6" x14ac:dyDescent="0.25">
      <c r="B4957" s="6" t="s">
        <v>33</v>
      </c>
      <c r="C4957" s="6">
        <v>1972</v>
      </c>
      <c r="D4957" s="6" t="s">
        <v>21</v>
      </c>
      <c r="E4957" s="6" t="s">
        <v>3</v>
      </c>
      <c r="F4957" s="27">
        <v>3.0955001546825681E-3</v>
      </c>
    </row>
    <row r="4958" spans="2:6" x14ac:dyDescent="0.25">
      <c r="B4958" s="6" t="s">
        <v>33</v>
      </c>
      <c r="C4958" s="6">
        <v>1972</v>
      </c>
      <c r="D4958" s="6" t="s">
        <v>22</v>
      </c>
      <c r="E4958" s="6" t="s">
        <v>3</v>
      </c>
      <c r="F4958" s="27">
        <v>2.5559599624817738E-2</v>
      </c>
    </row>
    <row r="4959" spans="2:6" x14ac:dyDescent="0.25">
      <c r="B4959" s="6" t="s">
        <v>33</v>
      </c>
      <c r="C4959" s="6">
        <v>1972</v>
      </c>
      <c r="D4959" s="6" t="s">
        <v>23</v>
      </c>
      <c r="E4959" s="6" t="s">
        <v>3</v>
      </c>
      <c r="F4959" s="27">
        <v>6.9699595360262477E-4</v>
      </c>
    </row>
    <row r="4960" spans="2:6" x14ac:dyDescent="0.25">
      <c r="B4960" s="6" t="s">
        <v>33</v>
      </c>
      <c r="C4960" s="6">
        <v>1972</v>
      </c>
      <c r="D4960" s="6" t="s">
        <v>24</v>
      </c>
      <c r="E4960" s="6" t="s">
        <v>3</v>
      </c>
      <c r="F4960" s="27">
        <v>8.9781213524802825E-2</v>
      </c>
    </row>
    <row r="4961" spans="2:6" x14ac:dyDescent="0.25">
      <c r="B4961" s="6" t="s">
        <v>33</v>
      </c>
      <c r="C4961" s="6">
        <v>1972</v>
      </c>
      <c r="D4961" s="6" t="s">
        <v>25</v>
      </c>
      <c r="E4961" s="6" t="s">
        <v>3</v>
      </c>
      <c r="F4961" s="27">
        <v>6.7436053240384111E-2</v>
      </c>
    </row>
    <row r="4962" spans="2:6" x14ac:dyDescent="0.25">
      <c r="B4962" s="6" t="s">
        <v>33</v>
      </c>
      <c r="C4962" s="6">
        <v>1972</v>
      </c>
      <c r="D4962" s="6" t="s">
        <v>26</v>
      </c>
      <c r="E4962" s="6" t="s">
        <v>3</v>
      </c>
      <c r="F4962" s="27">
        <v>5.7662086994462243E-2</v>
      </c>
    </row>
    <row r="4963" spans="2:6" x14ac:dyDescent="0.25">
      <c r="B4963" s="6" t="s">
        <v>33</v>
      </c>
      <c r="C4963" s="6">
        <v>1972</v>
      </c>
      <c r="D4963" s="6" t="s">
        <v>27</v>
      </c>
      <c r="E4963" s="6" t="s">
        <v>3</v>
      </c>
      <c r="F4963" s="27">
        <v>1.9966992835300659E-4</v>
      </c>
    </row>
    <row r="4964" spans="2:6" x14ac:dyDescent="0.25">
      <c r="B4964" s="6" t="s">
        <v>33</v>
      </c>
      <c r="C4964" s="6">
        <v>1972</v>
      </c>
      <c r="D4964" s="6" t="s">
        <v>28</v>
      </c>
      <c r="E4964" s="6" t="s">
        <v>3</v>
      </c>
      <c r="F4964" s="27">
        <v>5.5328290640533732E-3</v>
      </c>
    </row>
    <row r="4965" spans="2:6" x14ac:dyDescent="0.25">
      <c r="B4965" s="6" t="s">
        <v>33</v>
      </c>
      <c r="C4965" s="6">
        <v>1972</v>
      </c>
      <c r="D4965" s="6" t="s">
        <v>29</v>
      </c>
      <c r="E4965" s="6" t="s">
        <v>3</v>
      </c>
      <c r="F4965" s="27">
        <v>2.927074872525541E-2</v>
      </c>
    </row>
    <row r="4966" spans="2:6" x14ac:dyDescent="0.25">
      <c r="B4966" s="6" t="s">
        <v>33</v>
      </c>
      <c r="C4966" s="6">
        <v>1972</v>
      </c>
      <c r="D4966" s="6" t="s">
        <v>30</v>
      </c>
      <c r="E4966" s="6" t="s">
        <v>3</v>
      </c>
      <c r="F4966" s="27">
        <v>1.583801592182799E-4</v>
      </c>
    </row>
    <row r="4967" spans="2:6" x14ac:dyDescent="0.25">
      <c r="B4967" s="6" t="s">
        <v>33</v>
      </c>
      <c r="C4967" s="6">
        <v>1972</v>
      </c>
      <c r="D4967" s="6" t="s">
        <v>31</v>
      </c>
      <c r="E4967" s="6" t="s">
        <v>3</v>
      </c>
      <c r="F4967" s="27">
        <v>3.3771333560940616E-4</v>
      </c>
    </row>
    <row r="4968" spans="2:6" x14ac:dyDescent="0.25">
      <c r="B4968" s="6" t="s">
        <v>33</v>
      </c>
      <c r="C4968" s="6">
        <v>1972</v>
      </c>
      <c r="D4968" s="6" t="s">
        <v>32</v>
      </c>
      <c r="E4968" s="6" t="s">
        <v>3</v>
      </c>
      <c r="F4968" s="27">
        <v>1.0427207369545898E-3</v>
      </c>
    </row>
    <row r="4969" spans="2:6" x14ac:dyDescent="0.25">
      <c r="B4969" s="6" t="s">
        <v>33</v>
      </c>
      <c r="C4969" s="6">
        <v>1972</v>
      </c>
      <c r="D4969" s="6" t="s">
        <v>7</v>
      </c>
      <c r="E4969" s="6" t="s">
        <v>4</v>
      </c>
      <c r="F4969" s="27">
        <v>8.5766183254518999E-2</v>
      </c>
    </row>
    <row r="4970" spans="2:6" x14ac:dyDescent="0.25">
      <c r="B4970" s="6" t="s">
        <v>33</v>
      </c>
      <c r="C4970" s="6">
        <v>1972</v>
      </c>
      <c r="D4970" s="6" t="s">
        <v>8</v>
      </c>
      <c r="E4970" s="6" t="s">
        <v>4</v>
      </c>
      <c r="F4970" s="27">
        <v>2.8461317817829672E-2</v>
      </c>
    </row>
    <row r="4971" spans="2:6" x14ac:dyDescent="0.25">
      <c r="B4971" s="6" t="s">
        <v>33</v>
      </c>
      <c r="C4971" s="6">
        <v>1972</v>
      </c>
      <c r="D4971" s="6" t="s">
        <v>9</v>
      </c>
      <c r="E4971" s="6" t="s">
        <v>4</v>
      </c>
      <c r="F4971" s="27">
        <v>8.5824734807516706E-2</v>
      </c>
    </row>
    <row r="4972" spans="2:6" x14ac:dyDescent="0.25">
      <c r="B4972" s="6" t="s">
        <v>33</v>
      </c>
      <c r="C4972" s="6">
        <v>1972</v>
      </c>
      <c r="D4972" s="6" t="s">
        <v>10</v>
      </c>
      <c r="E4972" s="6" t="s">
        <v>4</v>
      </c>
      <c r="F4972" s="27">
        <v>5.8066035625659526E-2</v>
      </c>
    </row>
    <row r="4973" spans="2:6" x14ac:dyDescent="0.25">
      <c r="B4973" s="6" t="s">
        <v>33</v>
      </c>
      <c r="C4973" s="6">
        <v>1972</v>
      </c>
      <c r="D4973" s="6" t="s">
        <v>11</v>
      </c>
      <c r="E4973" s="6" t="s">
        <v>4</v>
      </c>
      <c r="F4973" s="27">
        <v>2.7190946482564794E-2</v>
      </c>
    </row>
    <row r="4974" spans="2:6" x14ac:dyDescent="0.25">
      <c r="B4974" s="6" t="s">
        <v>33</v>
      </c>
      <c r="C4974" s="6">
        <v>1972</v>
      </c>
      <c r="D4974" s="6" t="s">
        <v>12</v>
      </c>
      <c r="E4974" s="6" t="s">
        <v>4</v>
      </c>
      <c r="F4974" s="27">
        <v>5.5643711826361096E-3</v>
      </c>
    </row>
    <row r="4975" spans="2:6" x14ac:dyDescent="0.25">
      <c r="B4975" s="6" t="s">
        <v>33</v>
      </c>
      <c r="C4975" s="6">
        <v>1972</v>
      </c>
      <c r="D4975" s="6" t="s">
        <v>13</v>
      </c>
      <c r="E4975" s="6" t="s">
        <v>4</v>
      </c>
      <c r="F4975" s="27">
        <v>1.3305018065456689E-2</v>
      </c>
    </row>
    <row r="4976" spans="2:6" x14ac:dyDescent="0.25">
      <c r="B4976" s="6" t="s">
        <v>33</v>
      </c>
      <c r="C4976" s="6">
        <v>1972</v>
      </c>
      <c r="D4976" s="6" t="s">
        <v>14</v>
      </c>
      <c r="E4976" s="6" t="s">
        <v>4</v>
      </c>
      <c r="F4976" s="27">
        <v>2.0906193833271493E-2</v>
      </c>
    </row>
    <row r="4977" spans="2:6" x14ac:dyDescent="0.25">
      <c r="B4977" s="6" t="s">
        <v>33</v>
      </c>
      <c r="C4977" s="6">
        <v>1972</v>
      </c>
      <c r="D4977" s="6" t="s">
        <v>15</v>
      </c>
      <c r="E4977" s="6" t="s">
        <v>4</v>
      </c>
      <c r="F4977" s="27">
        <v>3.4525679790109128E-3</v>
      </c>
    </row>
    <row r="4978" spans="2:6" x14ac:dyDescent="0.25">
      <c r="B4978" s="6" t="s">
        <v>33</v>
      </c>
      <c r="C4978" s="6">
        <v>1972</v>
      </c>
      <c r="D4978" s="6" t="s">
        <v>16</v>
      </c>
      <c r="E4978" s="6" t="s">
        <v>4</v>
      </c>
      <c r="F4978" s="27">
        <v>0.10322901946543089</v>
      </c>
    </row>
    <row r="4979" spans="2:6" x14ac:dyDescent="0.25">
      <c r="B4979" s="6" t="s">
        <v>33</v>
      </c>
      <c r="C4979" s="6">
        <v>1972</v>
      </c>
      <c r="D4979" s="6" t="s">
        <v>17</v>
      </c>
      <c r="E4979" s="6" t="s">
        <v>4</v>
      </c>
      <c r="F4979" s="27">
        <v>8.7012212932919664E-2</v>
      </c>
    </row>
    <row r="4980" spans="2:6" x14ac:dyDescent="0.25">
      <c r="B4980" s="6" t="s">
        <v>33</v>
      </c>
      <c r="C4980" s="6">
        <v>1972</v>
      </c>
      <c r="D4980" s="6" t="s">
        <v>18</v>
      </c>
      <c r="E4980" s="6" t="s">
        <v>4</v>
      </c>
      <c r="F4980" s="27">
        <v>7.3478909599033707E-2</v>
      </c>
    </row>
    <row r="4981" spans="2:6" x14ac:dyDescent="0.25">
      <c r="B4981" s="6" t="s">
        <v>33</v>
      </c>
      <c r="C4981" s="6">
        <v>1972</v>
      </c>
      <c r="D4981" s="6" t="s">
        <v>19</v>
      </c>
      <c r="E4981" s="6" t="s">
        <v>4</v>
      </c>
      <c r="F4981" s="27">
        <v>0.10152049830661014</v>
      </c>
    </row>
    <row r="4982" spans="2:6" x14ac:dyDescent="0.25">
      <c r="B4982" s="6" t="s">
        <v>33</v>
      </c>
      <c r="C4982" s="6">
        <v>1972</v>
      </c>
      <c r="D4982" s="6" t="s">
        <v>20</v>
      </c>
      <c r="E4982" s="6" t="s">
        <v>4</v>
      </c>
      <c r="F4982" s="27">
        <v>2.5710710592173301E-2</v>
      </c>
    </row>
    <row r="4983" spans="2:6" x14ac:dyDescent="0.25">
      <c r="B4983" s="6" t="s">
        <v>33</v>
      </c>
      <c r="C4983" s="6">
        <v>1972</v>
      </c>
      <c r="D4983" s="6" t="s">
        <v>21</v>
      </c>
      <c r="E4983" s="6" t="s">
        <v>4</v>
      </c>
      <c r="F4983" s="27">
        <v>1.1558997597412679E-3</v>
      </c>
    </row>
    <row r="4984" spans="2:6" x14ac:dyDescent="0.25">
      <c r="B4984" s="6" t="s">
        <v>33</v>
      </c>
      <c r="C4984" s="6">
        <v>1972</v>
      </c>
      <c r="D4984" s="6" t="s">
        <v>22</v>
      </c>
      <c r="E4984" s="6" t="s">
        <v>4</v>
      </c>
      <c r="F4984" s="27">
        <v>2.1425921101453395E-2</v>
      </c>
    </row>
    <row r="4985" spans="2:6" x14ac:dyDescent="0.25">
      <c r="B4985" s="6" t="s">
        <v>33</v>
      </c>
      <c r="C4985" s="6">
        <v>1972</v>
      </c>
      <c r="D4985" s="6" t="s">
        <v>23</v>
      </c>
      <c r="E4985" s="6" t="s">
        <v>4</v>
      </c>
      <c r="F4985" s="27">
        <v>1.8289136779059333E-4</v>
      </c>
    </row>
    <row r="4986" spans="2:6" x14ac:dyDescent="0.25">
      <c r="B4986" s="6" t="s">
        <v>33</v>
      </c>
      <c r="C4986" s="6">
        <v>1972</v>
      </c>
      <c r="D4986" s="6" t="s">
        <v>24</v>
      </c>
      <c r="E4986" s="6" t="s">
        <v>4</v>
      </c>
      <c r="F4986" s="27">
        <v>4.3953795587976012E-2</v>
      </c>
    </row>
    <row r="4987" spans="2:6" x14ac:dyDescent="0.25">
      <c r="B4987" s="6" t="s">
        <v>33</v>
      </c>
      <c r="C4987" s="6">
        <v>1972</v>
      </c>
      <c r="D4987" s="6" t="s">
        <v>25</v>
      </c>
      <c r="E4987" s="6" t="s">
        <v>4</v>
      </c>
      <c r="F4987" s="27">
        <v>9.9496851373790482E-2</v>
      </c>
    </row>
    <row r="4988" spans="2:6" x14ac:dyDescent="0.25">
      <c r="B4988" s="6" t="s">
        <v>33</v>
      </c>
      <c r="C4988" s="6">
        <v>1972</v>
      </c>
      <c r="D4988" s="6" t="s">
        <v>26</v>
      </c>
      <c r="E4988" s="6" t="s">
        <v>4</v>
      </c>
      <c r="F4988" s="27">
        <v>8.4154370840537146E-2</v>
      </c>
    </row>
    <row r="4989" spans="2:6" x14ac:dyDescent="0.25">
      <c r="B4989" s="6" t="s">
        <v>33</v>
      </c>
      <c r="C4989" s="6">
        <v>1972</v>
      </c>
      <c r="D4989" s="6" t="s">
        <v>27</v>
      </c>
      <c r="E4989" s="6" t="s">
        <v>4</v>
      </c>
      <c r="F4989" s="27">
        <v>3.7894038794022213E-4</v>
      </c>
    </row>
    <row r="4990" spans="2:6" x14ac:dyDescent="0.25">
      <c r="B4990" s="6" t="s">
        <v>33</v>
      </c>
      <c r="C4990" s="6">
        <v>1972</v>
      </c>
      <c r="D4990" s="6" t="s">
        <v>28</v>
      </c>
      <c r="E4990" s="6" t="s">
        <v>4</v>
      </c>
      <c r="F4990" s="27">
        <v>1.477341206872505E-2</v>
      </c>
    </row>
    <row r="4991" spans="2:6" x14ac:dyDescent="0.25">
      <c r="B4991" s="6" t="s">
        <v>33</v>
      </c>
      <c r="C4991" s="6">
        <v>1972</v>
      </c>
      <c r="D4991" s="6" t="s">
        <v>29</v>
      </c>
      <c r="E4991" s="6" t="s">
        <v>4</v>
      </c>
      <c r="F4991" s="27">
        <v>8.6070782906630672E-3</v>
      </c>
    </row>
    <row r="4992" spans="2:6" x14ac:dyDescent="0.25">
      <c r="B4992" s="6" t="s">
        <v>33</v>
      </c>
      <c r="C4992" s="6">
        <v>1972</v>
      </c>
      <c r="D4992" s="6" t="s">
        <v>30</v>
      </c>
      <c r="E4992" s="6" t="s">
        <v>4</v>
      </c>
      <c r="F4992" s="27">
        <v>9.2761449131200209E-5</v>
      </c>
    </row>
    <row r="4993" spans="2:6" x14ac:dyDescent="0.25">
      <c r="B4993" s="6" t="s">
        <v>33</v>
      </c>
      <c r="C4993" s="6">
        <v>1972</v>
      </c>
      <c r="D4993" s="6" t="s">
        <v>31</v>
      </c>
      <c r="E4993" s="6" t="s">
        <v>4</v>
      </c>
      <c r="F4993" s="27">
        <v>5.6137123789824928E-3</v>
      </c>
    </row>
    <row r="4994" spans="2:6" x14ac:dyDescent="0.25">
      <c r="B4994" s="6" t="s">
        <v>33</v>
      </c>
      <c r="C4994" s="6">
        <v>1972</v>
      </c>
      <c r="D4994" s="6" t="s">
        <v>32</v>
      </c>
      <c r="E4994" s="6" t="s">
        <v>4</v>
      </c>
      <c r="F4994" s="27">
        <v>6.7564544863647248E-4</v>
      </c>
    </row>
    <row r="4995" spans="2:6" x14ac:dyDescent="0.25">
      <c r="B4995" s="6" t="s">
        <v>33</v>
      </c>
      <c r="C4995" s="6">
        <v>1971</v>
      </c>
      <c r="D4995" s="6" t="s">
        <v>7</v>
      </c>
      <c r="E4995" s="6" t="s">
        <v>3</v>
      </c>
      <c r="F4995" s="27">
        <v>5.049798207038448E-2</v>
      </c>
    </row>
    <row r="4996" spans="2:6" x14ac:dyDescent="0.25">
      <c r="B4996" s="6" t="s">
        <v>33</v>
      </c>
      <c r="C4996" s="6">
        <v>1971</v>
      </c>
      <c r="D4996" s="6" t="s">
        <v>8</v>
      </c>
      <c r="E4996" s="6" t="s">
        <v>3</v>
      </c>
      <c r="F4996" s="27">
        <v>5.2257594085261767E-2</v>
      </c>
    </row>
    <row r="4997" spans="2:6" x14ac:dyDescent="0.25">
      <c r="B4997" s="6" t="s">
        <v>33</v>
      </c>
      <c r="C4997" s="6">
        <v>1971</v>
      </c>
      <c r="D4997" s="6" t="s">
        <v>9</v>
      </c>
      <c r="E4997" s="6" t="s">
        <v>3</v>
      </c>
      <c r="F4997" s="27">
        <v>7.9284850266231055E-2</v>
      </c>
    </row>
    <row r="4998" spans="2:6" x14ac:dyDescent="0.25">
      <c r="B4998" s="6" t="s">
        <v>33</v>
      </c>
      <c r="C4998" s="6">
        <v>1971</v>
      </c>
      <c r="D4998" s="6" t="s">
        <v>10</v>
      </c>
      <c r="E4998" s="6" t="s">
        <v>3</v>
      </c>
      <c r="F4998" s="27">
        <v>9.2015329482121253E-2</v>
      </c>
    </row>
    <row r="4999" spans="2:6" x14ac:dyDescent="0.25">
      <c r="B4999" s="6" t="s">
        <v>33</v>
      </c>
      <c r="C4999" s="6">
        <v>1971</v>
      </c>
      <c r="D4999" s="6" t="s">
        <v>11</v>
      </c>
      <c r="E4999" s="6" t="s">
        <v>3</v>
      </c>
      <c r="F4999" s="27">
        <v>3.4401460596674087E-2</v>
      </c>
    </row>
    <row r="5000" spans="2:6" x14ac:dyDescent="0.25">
      <c r="B5000" s="6" t="s">
        <v>33</v>
      </c>
      <c r="C5000" s="6">
        <v>1971</v>
      </c>
      <c r="D5000" s="6" t="s">
        <v>12</v>
      </c>
      <c r="E5000" s="6" t="s">
        <v>3</v>
      </c>
      <c r="F5000" s="27">
        <v>1.2151101665215868E-2</v>
      </c>
    </row>
    <row r="5001" spans="2:6" x14ac:dyDescent="0.25">
      <c r="B5001" s="6" t="s">
        <v>33</v>
      </c>
      <c r="C5001" s="6">
        <v>1971</v>
      </c>
      <c r="D5001" s="6" t="s">
        <v>13</v>
      </c>
      <c r="E5001" s="6" t="s">
        <v>3</v>
      </c>
      <c r="F5001" s="27">
        <v>3.2694981742541575E-2</v>
      </c>
    </row>
    <row r="5002" spans="2:6" x14ac:dyDescent="0.25">
      <c r="B5002" s="6" t="s">
        <v>33</v>
      </c>
      <c r="C5002" s="6">
        <v>1971</v>
      </c>
      <c r="D5002" s="6" t="s">
        <v>14</v>
      </c>
      <c r="E5002" s="6" t="s">
        <v>3</v>
      </c>
      <c r="F5002" s="27">
        <v>1.003142769933414E-2</v>
      </c>
    </row>
    <row r="5003" spans="2:6" x14ac:dyDescent="0.25">
      <c r="B5003" s="6" t="s">
        <v>33</v>
      </c>
      <c r="C5003" s="6">
        <v>1971</v>
      </c>
      <c r="D5003" s="6" t="s">
        <v>15</v>
      </c>
      <c r="E5003" s="6" t="s">
        <v>3</v>
      </c>
      <c r="F5003" s="27">
        <v>2.8697559266084088E-3</v>
      </c>
    </row>
    <row r="5004" spans="2:6" x14ac:dyDescent="0.25">
      <c r="B5004" s="6" t="s">
        <v>33</v>
      </c>
      <c r="C5004" s="6">
        <v>1971</v>
      </c>
      <c r="D5004" s="6" t="s">
        <v>16</v>
      </c>
      <c r="E5004" s="6" t="s">
        <v>3</v>
      </c>
      <c r="F5004" s="27">
        <v>0.16932633935132324</v>
      </c>
    </row>
    <row r="5005" spans="2:6" x14ac:dyDescent="0.25">
      <c r="B5005" s="6" t="s">
        <v>33</v>
      </c>
      <c r="C5005" s="6">
        <v>1971</v>
      </c>
      <c r="D5005" s="6" t="s">
        <v>17</v>
      </c>
      <c r="E5005" s="6" t="s">
        <v>3</v>
      </c>
      <c r="F5005" s="27">
        <v>4.0533818691567657E-2</v>
      </c>
    </row>
    <row r="5006" spans="2:6" x14ac:dyDescent="0.25">
      <c r="B5006" s="6" t="s">
        <v>33</v>
      </c>
      <c r="C5006" s="6">
        <v>1971</v>
      </c>
      <c r="D5006" s="6" t="s">
        <v>18</v>
      </c>
      <c r="E5006" s="6" t="s">
        <v>3</v>
      </c>
      <c r="F5006" s="27">
        <v>2.4510779248674498E-2</v>
      </c>
    </row>
    <row r="5007" spans="2:6" x14ac:dyDescent="0.25">
      <c r="B5007" s="6" t="s">
        <v>33</v>
      </c>
      <c r="C5007" s="6">
        <v>1971</v>
      </c>
      <c r="D5007" s="6" t="s">
        <v>19</v>
      </c>
      <c r="E5007" s="6" t="s">
        <v>3</v>
      </c>
      <c r="F5007" s="27">
        <v>9.6390336547701141E-2</v>
      </c>
    </row>
    <row r="5008" spans="2:6" x14ac:dyDescent="0.25">
      <c r="B5008" s="6" t="s">
        <v>33</v>
      </c>
      <c r="C5008" s="6">
        <v>1971</v>
      </c>
      <c r="D5008" s="6" t="s">
        <v>20</v>
      </c>
      <c r="E5008" s="6" t="s">
        <v>3</v>
      </c>
      <c r="F5008" s="27">
        <v>8.8393230609222564E-3</v>
      </c>
    </row>
    <row r="5009" spans="2:6" x14ac:dyDescent="0.25">
      <c r="B5009" s="6" t="s">
        <v>33</v>
      </c>
      <c r="C5009" s="6">
        <v>1971</v>
      </c>
      <c r="D5009" s="6" t="s">
        <v>21</v>
      </c>
      <c r="E5009" s="6" t="s">
        <v>3</v>
      </c>
      <c r="F5009" s="27">
        <v>2.8703211729993105E-3</v>
      </c>
    </row>
    <row r="5010" spans="2:6" x14ac:dyDescent="0.25">
      <c r="B5010" s="6" t="s">
        <v>33</v>
      </c>
      <c r="C5010" s="6">
        <v>1971</v>
      </c>
      <c r="D5010" s="6" t="s">
        <v>22</v>
      </c>
      <c r="E5010" s="6" t="s">
        <v>3</v>
      </c>
      <c r="F5010" s="27">
        <v>2.713974021275874E-2</v>
      </c>
    </row>
    <row r="5011" spans="2:6" x14ac:dyDescent="0.25">
      <c r="B5011" s="6" t="s">
        <v>33</v>
      </c>
      <c r="C5011" s="6">
        <v>1971</v>
      </c>
      <c r="D5011" s="6" t="s">
        <v>23</v>
      </c>
      <c r="E5011" s="6" t="s">
        <v>3</v>
      </c>
      <c r="F5011" s="27">
        <v>6.4381563923714342E-4</v>
      </c>
    </row>
    <row r="5012" spans="2:6" x14ac:dyDescent="0.25">
      <c r="B5012" s="6" t="s">
        <v>33</v>
      </c>
      <c r="C5012" s="6">
        <v>1971</v>
      </c>
      <c r="D5012" s="6" t="s">
        <v>24</v>
      </c>
      <c r="E5012" s="6" t="s">
        <v>3</v>
      </c>
      <c r="F5012" s="27">
        <v>9.2968334897181676E-2</v>
      </c>
    </row>
    <row r="5013" spans="2:6" x14ac:dyDescent="0.25">
      <c r="B5013" s="6" t="s">
        <v>33</v>
      </c>
      <c r="C5013" s="6">
        <v>1971</v>
      </c>
      <c r="D5013" s="6" t="s">
        <v>25</v>
      </c>
      <c r="E5013" s="6" t="s">
        <v>3</v>
      </c>
      <c r="F5013" s="27">
        <v>7.2477587980600749E-2</v>
      </c>
    </row>
    <row r="5014" spans="2:6" x14ac:dyDescent="0.25">
      <c r="B5014" s="6" t="s">
        <v>33</v>
      </c>
      <c r="C5014" s="6">
        <v>1971</v>
      </c>
      <c r="D5014" s="6" t="s">
        <v>26</v>
      </c>
      <c r="E5014" s="6" t="s">
        <v>3</v>
      </c>
      <c r="F5014" s="27">
        <v>5.9816634070791457E-2</v>
      </c>
    </row>
    <row r="5015" spans="2:6" x14ac:dyDescent="0.25">
      <c r="B5015" s="6" t="s">
        <v>33</v>
      </c>
      <c r="C5015" s="6">
        <v>1971</v>
      </c>
      <c r="D5015" s="6" t="s">
        <v>27</v>
      </c>
      <c r="E5015" s="6" t="s">
        <v>3</v>
      </c>
      <c r="F5015" s="27">
        <v>2.0970641102456561E-4</v>
      </c>
    </row>
    <row r="5016" spans="2:6" x14ac:dyDescent="0.25">
      <c r="B5016" s="6" t="s">
        <v>33</v>
      </c>
      <c r="C5016" s="6">
        <v>1971</v>
      </c>
      <c r="D5016" s="6" t="s">
        <v>28</v>
      </c>
      <c r="E5016" s="6" t="s">
        <v>3</v>
      </c>
      <c r="F5016" s="27">
        <v>5.7632522016346924E-3</v>
      </c>
    </row>
    <row r="5017" spans="2:6" x14ac:dyDescent="0.25">
      <c r="B5017" s="6" t="s">
        <v>33</v>
      </c>
      <c r="C5017" s="6">
        <v>1971</v>
      </c>
      <c r="D5017" s="6" t="s">
        <v>29</v>
      </c>
      <c r="E5017" s="6" t="s">
        <v>3</v>
      </c>
      <c r="F5017" s="27">
        <v>3.1135466950043524E-2</v>
      </c>
    </row>
    <row r="5018" spans="2:6" x14ac:dyDescent="0.25">
      <c r="B5018" s="6" t="s">
        <v>33</v>
      </c>
      <c r="C5018" s="6">
        <v>1971</v>
      </c>
      <c r="D5018" s="6" t="s">
        <v>30</v>
      </c>
      <c r="E5018" s="6" t="s">
        <v>3</v>
      </c>
      <c r="F5018" s="27">
        <v>1.5600800388889516E-4</v>
      </c>
    </row>
    <row r="5019" spans="2:6" x14ac:dyDescent="0.25">
      <c r="B5019" s="6" t="s">
        <v>33</v>
      </c>
      <c r="C5019" s="6">
        <v>1971</v>
      </c>
      <c r="D5019" s="6" t="s">
        <v>31</v>
      </c>
      <c r="E5019" s="6" t="s">
        <v>3</v>
      </c>
      <c r="F5019" s="27">
        <v>2.8827565935991498E-4</v>
      </c>
    </row>
    <row r="5020" spans="2:6" x14ac:dyDescent="0.25">
      <c r="B5020" s="6" t="s">
        <v>33</v>
      </c>
      <c r="C5020" s="6">
        <v>1971</v>
      </c>
      <c r="D5020" s="6" t="s">
        <v>32</v>
      </c>
      <c r="E5020" s="6" t="s">
        <v>3</v>
      </c>
      <c r="F5020" s="27">
        <v>7.2577636591790364E-4</v>
      </c>
    </row>
    <row r="5021" spans="2:6" x14ac:dyDescent="0.25">
      <c r="B5021" s="6" t="s">
        <v>33</v>
      </c>
      <c r="C5021" s="6">
        <v>1971</v>
      </c>
      <c r="D5021" s="6" t="s">
        <v>7</v>
      </c>
      <c r="E5021" s="6" t="s">
        <v>4</v>
      </c>
      <c r="F5021" s="27">
        <v>8.3591427656256087E-2</v>
      </c>
    </row>
    <row r="5022" spans="2:6" x14ac:dyDescent="0.25">
      <c r="B5022" s="6" t="s">
        <v>33</v>
      </c>
      <c r="C5022" s="6">
        <v>1971</v>
      </c>
      <c r="D5022" s="6" t="s">
        <v>8</v>
      </c>
      <c r="E5022" s="6" t="s">
        <v>4</v>
      </c>
      <c r="F5022" s="27">
        <v>2.7432936886882541E-2</v>
      </c>
    </row>
    <row r="5023" spans="2:6" x14ac:dyDescent="0.25">
      <c r="B5023" s="6" t="s">
        <v>33</v>
      </c>
      <c r="C5023" s="6">
        <v>1971</v>
      </c>
      <c r="D5023" s="6" t="s">
        <v>9</v>
      </c>
      <c r="E5023" s="6" t="s">
        <v>4</v>
      </c>
      <c r="F5023" s="27">
        <v>8.3960832327997822E-2</v>
      </c>
    </row>
    <row r="5024" spans="2:6" x14ac:dyDescent="0.25">
      <c r="B5024" s="6" t="s">
        <v>33</v>
      </c>
      <c r="C5024" s="6">
        <v>1971</v>
      </c>
      <c r="D5024" s="6" t="s">
        <v>10</v>
      </c>
      <c r="E5024" s="6" t="s">
        <v>4</v>
      </c>
      <c r="F5024" s="27">
        <v>6.377589050773684E-2</v>
      </c>
    </row>
    <row r="5025" spans="2:6" x14ac:dyDescent="0.25">
      <c r="B5025" s="6" t="s">
        <v>33</v>
      </c>
      <c r="C5025" s="6">
        <v>1971</v>
      </c>
      <c r="D5025" s="6" t="s">
        <v>11</v>
      </c>
      <c r="E5025" s="6" t="s">
        <v>4</v>
      </c>
      <c r="F5025" s="27">
        <v>2.6846798842092973E-2</v>
      </c>
    </row>
    <row r="5026" spans="2:6" x14ac:dyDescent="0.25">
      <c r="B5026" s="6" t="s">
        <v>33</v>
      </c>
      <c r="C5026" s="6">
        <v>1971</v>
      </c>
      <c r="D5026" s="6" t="s">
        <v>12</v>
      </c>
      <c r="E5026" s="6" t="s">
        <v>4</v>
      </c>
      <c r="F5026" s="27">
        <v>5.618303791935962E-3</v>
      </c>
    </row>
    <row r="5027" spans="2:6" x14ac:dyDescent="0.25">
      <c r="B5027" s="6" t="s">
        <v>33</v>
      </c>
      <c r="C5027" s="6">
        <v>1971</v>
      </c>
      <c r="D5027" s="6" t="s">
        <v>13</v>
      </c>
      <c r="E5027" s="6" t="s">
        <v>4</v>
      </c>
      <c r="F5027" s="27">
        <v>1.4096051201762605E-2</v>
      </c>
    </row>
    <row r="5028" spans="2:6" x14ac:dyDescent="0.25">
      <c r="B5028" s="6" t="s">
        <v>33</v>
      </c>
      <c r="C5028" s="6">
        <v>1971</v>
      </c>
      <c r="D5028" s="6" t="s">
        <v>14</v>
      </c>
      <c r="E5028" s="6" t="s">
        <v>4</v>
      </c>
      <c r="F5028" s="27">
        <v>1.8831855016150228E-2</v>
      </c>
    </row>
    <row r="5029" spans="2:6" x14ac:dyDescent="0.25">
      <c r="B5029" s="6" t="s">
        <v>33</v>
      </c>
      <c r="C5029" s="6">
        <v>1971</v>
      </c>
      <c r="D5029" s="6" t="s">
        <v>15</v>
      </c>
      <c r="E5029" s="6" t="s">
        <v>4</v>
      </c>
      <c r="F5029" s="27">
        <v>3.5904697186956483E-3</v>
      </c>
    </row>
    <row r="5030" spans="2:6" x14ac:dyDescent="0.25">
      <c r="B5030" s="6" t="s">
        <v>33</v>
      </c>
      <c r="C5030" s="6">
        <v>1971</v>
      </c>
      <c r="D5030" s="6" t="s">
        <v>16</v>
      </c>
      <c r="E5030" s="6" t="s">
        <v>4</v>
      </c>
      <c r="F5030" s="27">
        <v>0.10078341331114112</v>
      </c>
    </row>
    <row r="5031" spans="2:6" x14ac:dyDescent="0.25">
      <c r="B5031" s="6" t="s">
        <v>33</v>
      </c>
      <c r="C5031" s="6">
        <v>1971</v>
      </c>
      <c r="D5031" s="6" t="s">
        <v>17</v>
      </c>
      <c r="E5031" s="6" t="s">
        <v>4</v>
      </c>
      <c r="F5031" s="27">
        <v>8.7273500154168071E-2</v>
      </c>
    </row>
    <row r="5032" spans="2:6" x14ac:dyDescent="0.25">
      <c r="B5032" s="6" t="s">
        <v>33</v>
      </c>
      <c r="C5032" s="6">
        <v>1971</v>
      </c>
      <c r="D5032" s="6" t="s">
        <v>18</v>
      </c>
      <c r="E5032" s="6" t="s">
        <v>4</v>
      </c>
      <c r="F5032" s="27">
        <v>7.7443863362181217E-2</v>
      </c>
    </row>
    <row r="5033" spans="2:6" x14ac:dyDescent="0.25">
      <c r="B5033" s="6" t="s">
        <v>33</v>
      </c>
      <c r="C5033" s="6">
        <v>1971</v>
      </c>
      <c r="D5033" s="6" t="s">
        <v>19</v>
      </c>
      <c r="E5033" s="6" t="s">
        <v>4</v>
      </c>
      <c r="F5033" s="27">
        <v>0.10048405782350599</v>
      </c>
    </row>
    <row r="5034" spans="2:6" x14ac:dyDescent="0.25">
      <c r="B5034" s="6" t="s">
        <v>33</v>
      </c>
      <c r="C5034" s="6">
        <v>1971</v>
      </c>
      <c r="D5034" s="6" t="s">
        <v>20</v>
      </c>
      <c r="E5034" s="6" t="s">
        <v>4</v>
      </c>
      <c r="F5034" s="27">
        <v>1.9556295296227221E-2</v>
      </c>
    </row>
    <row r="5035" spans="2:6" x14ac:dyDescent="0.25">
      <c r="B5035" s="6" t="s">
        <v>33</v>
      </c>
      <c r="C5035" s="6">
        <v>1971</v>
      </c>
      <c r="D5035" s="6" t="s">
        <v>21</v>
      </c>
      <c r="E5035" s="6" t="s">
        <v>4</v>
      </c>
      <c r="F5035" s="27">
        <v>1.1225830786317059E-3</v>
      </c>
    </row>
    <row r="5036" spans="2:6" x14ac:dyDescent="0.25">
      <c r="B5036" s="6" t="s">
        <v>33</v>
      </c>
      <c r="C5036" s="6">
        <v>1971</v>
      </c>
      <c r="D5036" s="6" t="s">
        <v>22</v>
      </c>
      <c r="E5036" s="6" t="s">
        <v>4</v>
      </c>
      <c r="F5036" s="27">
        <v>2.4380109623979573E-2</v>
      </c>
    </row>
    <row r="5037" spans="2:6" x14ac:dyDescent="0.25">
      <c r="B5037" s="6" t="s">
        <v>33</v>
      </c>
      <c r="C5037" s="6">
        <v>1971</v>
      </c>
      <c r="D5037" s="6" t="s">
        <v>23</v>
      </c>
      <c r="E5037" s="6" t="s">
        <v>4</v>
      </c>
      <c r="F5037" s="27">
        <v>1.5147387674337151E-4</v>
      </c>
    </row>
    <row r="5038" spans="2:6" x14ac:dyDescent="0.25">
      <c r="B5038" s="6" t="s">
        <v>33</v>
      </c>
      <c r="C5038" s="6">
        <v>1971</v>
      </c>
      <c r="D5038" s="6" t="s">
        <v>24</v>
      </c>
      <c r="E5038" s="6" t="s">
        <v>4</v>
      </c>
      <c r="F5038" s="27">
        <v>4.3559217005786542E-2</v>
      </c>
    </row>
    <row r="5039" spans="2:6" x14ac:dyDescent="0.25">
      <c r="B5039" s="6" t="s">
        <v>33</v>
      </c>
      <c r="C5039" s="6">
        <v>1971</v>
      </c>
      <c r="D5039" s="6" t="s">
        <v>25</v>
      </c>
      <c r="E5039" s="6" t="s">
        <v>4</v>
      </c>
      <c r="F5039" s="27">
        <v>0.10038766535648748</v>
      </c>
    </row>
    <row r="5040" spans="2:6" x14ac:dyDescent="0.25">
      <c r="B5040" s="6" t="s">
        <v>33</v>
      </c>
      <c r="C5040" s="6">
        <v>1971</v>
      </c>
      <c r="D5040" s="6" t="s">
        <v>26</v>
      </c>
      <c r="E5040" s="6" t="s">
        <v>4</v>
      </c>
      <c r="F5040" s="27">
        <v>8.5894070067145431E-2</v>
      </c>
    </row>
    <row r="5041" spans="2:6" x14ac:dyDescent="0.25">
      <c r="B5041" s="6" t="s">
        <v>33</v>
      </c>
      <c r="C5041" s="6">
        <v>1971</v>
      </c>
      <c r="D5041" s="6" t="s">
        <v>27</v>
      </c>
      <c r="E5041" s="6" t="s">
        <v>4</v>
      </c>
      <c r="F5041" s="27">
        <v>3.4665365468147081E-4</v>
      </c>
    </row>
    <row r="5042" spans="2:6" x14ac:dyDescent="0.25">
      <c r="B5042" s="6" t="s">
        <v>33</v>
      </c>
      <c r="C5042" s="6">
        <v>1971</v>
      </c>
      <c r="D5042" s="6" t="s">
        <v>28</v>
      </c>
      <c r="E5042" s="6" t="s">
        <v>4</v>
      </c>
      <c r="F5042" s="27">
        <v>1.5231207210874986E-2</v>
      </c>
    </row>
    <row r="5043" spans="2:6" x14ac:dyDescent="0.25">
      <c r="B5043" s="6" t="s">
        <v>33</v>
      </c>
      <c r="C5043" s="6">
        <v>1971</v>
      </c>
      <c r="D5043" s="6" t="s">
        <v>29</v>
      </c>
      <c r="E5043" s="6" t="s">
        <v>4</v>
      </c>
      <c r="F5043" s="27">
        <v>9.3033698447243084E-3</v>
      </c>
    </row>
    <row r="5044" spans="2:6" x14ac:dyDescent="0.25">
      <c r="B5044" s="6" t="s">
        <v>33</v>
      </c>
      <c r="C5044" s="6">
        <v>1971</v>
      </c>
      <c r="D5044" s="6" t="s">
        <v>30</v>
      </c>
      <c r="E5044" s="6" t="s">
        <v>4</v>
      </c>
      <c r="F5044" s="27">
        <v>7.7233715809861374E-5</v>
      </c>
    </row>
    <row r="5045" spans="2:6" x14ac:dyDescent="0.25">
      <c r="B5045" s="6" t="s">
        <v>33</v>
      </c>
      <c r="C5045" s="6">
        <v>1971</v>
      </c>
      <c r="D5045" s="6" t="s">
        <v>31</v>
      </c>
      <c r="E5045" s="6" t="s">
        <v>4</v>
      </c>
      <c r="F5045" s="27">
        <v>5.6356664102187991E-3</v>
      </c>
    </row>
    <row r="5046" spans="2:6" x14ac:dyDescent="0.25">
      <c r="B5046" s="6" t="s">
        <v>33</v>
      </c>
      <c r="C5046" s="6">
        <v>1971</v>
      </c>
      <c r="D5046" s="6" t="s">
        <v>32</v>
      </c>
      <c r="E5046" s="6" t="s">
        <v>4</v>
      </c>
      <c r="F5046" s="27">
        <v>6.2505425818213387E-4</v>
      </c>
    </row>
    <row r="5047" spans="2:6" x14ac:dyDescent="0.25">
      <c r="B5047" s="6" t="s">
        <v>33</v>
      </c>
      <c r="C5047" s="6">
        <v>1970</v>
      </c>
      <c r="D5047" s="6" t="s">
        <v>7</v>
      </c>
      <c r="E5047" s="6" t="s">
        <v>3</v>
      </c>
      <c r="F5047" s="27">
        <v>4.8070578302173442E-2</v>
      </c>
    </row>
    <row r="5048" spans="2:6" x14ac:dyDescent="0.25">
      <c r="B5048" s="6" t="s">
        <v>33</v>
      </c>
      <c r="C5048" s="6">
        <v>1970</v>
      </c>
      <c r="D5048" s="6" t="s">
        <v>8</v>
      </c>
      <c r="E5048" s="6" t="s">
        <v>3</v>
      </c>
      <c r="F5048" s="27">
        <v>5.0760555957397036E-2</v>
      </c>
    </row>
    <row r="5049" spans="2:6" x14ac:dyDescent="0.25">
      <c r="B5049" s="6" t="s">
        <v>33</v>
      </c>
      <c r="C5049" s="6">
        <v>1970</v>
      </c>
      <c r="D5049" s="6" t="s">
        <v>9</v>
      </c>
      <c r="E5049" s="6" t="s">
        <v>3</v>
      </c>
      <c r="F5049" s="27">
        <v>7.1389812825525215E-2</v>
      </c>
    </row>
    <row r="5050" spans="2:6" x14ac:dyDescent="0.25">
      <c r="B5050" s="6" t="s">
        <v>33</v>
      </c>
      <c r="C5050" s="6">
        <v>1970</v>
      </c>
      <c r="D5050" s="6" t="s">
        <v>10</v>
      </c>
      <c r="E5050" s="6" t="s">
        <v>3</v>
      </c>
      <c r="F5050" s="27">
        <v>9.768189750442996E-2</v>
      </c>
    </row>
    <row r="5051" spans="2:6" x14ac:dyDescent="0.25">
      <c r="B5051" s="6" t="s">
        <v>33</v>
      </c>
      <c r="C5051" s="6">
        <v>1970</v>
      </c>
      <c r="D5051" s="6" t="s">
        <v>11</v>
      </c>
      <c r="E5051" s="6" t="s">
        <v>3</v>
      </c>
      <c r="F5051" s="27">
        <v>3.4064087292517593E-2</v>
      </c>
    </row>
    <row r="5052" spans="2:6" x14ac:dyDescent="0.25">
      <c r="B5052" s="6" t="s">
        <v>33</v>
      </c>
      <c r="C5052" s="6">
        <v>1970</v>
      </c>
      <c r="D5052" s="6" t="s">
        <v>12</v>
      </c>
      <c r="E5052" s="6" t="s">
        <v>3</v>
      </c>
      <c r="F5052" s="27">
        <v>1.2229126725266807E-2</v>
      </c>
    </row>
    <row r="5053" spans="2:6" x14ac:dyDescent="0.25">
      <c r="B5053" s="6" t="s">
        <v>33</v>
      </c>
      <c r="C5053" s="6">
        <v>1970</v>
      </c>
      <c r="D5053" s="6" t="s">
        <v>13</v>
      </c>
      <c r="E5053" s="6" t="s">
        <v>3</v>
      </c>
      <c r="F5053" s="27">
        <v>3.4583045396734062E-2</v>
      </c>
    </row>
    <row r="5054" spans="2:6" x14ac:dyDescent="0.25">
      <c r="B5054" s="6" t="s">
        <v>33</v>
      </c>
      <c r="C5054" s="6">
        <v>1970</v>
      </c>
      <c r="D5054" s="6" t="s">
        <v>14</v>
      </c>
      <c r="E5054" s="6" t="s">
        <v>3</v>
      </c>
      <c r="F5054" s="27">
        <v>9.9726000876582087E-3</v>
      </c>
    </row>
    <row r="5055" spans="2:6" x14ac:dyDescent="0.25">
      <c r="B5055" s="6" t="s">
        <v>33</v>
      </c>
      <c r="C5055" s="6">
        <v>1970</v>
      </c>
      <c r="D5055" s="6" t="s">
        <v>15</v>
      </c>
      <c r="E5055" s="6" t="s">
        <v>3</v>
      </c>
      <c r="F5055" s="27">
        <v>2.5592970134364437E-3</v>
      </c>
    </row>
    <row r="5056" spans="2:6" x14ac:dyDescent="0.25">
      <c r="B5056" s="6" t="s">
        <v>33</v>
      </c>
      <c r="C5056" s="6">
        <v>1970</v>
      </c>
      <c r="D5056" s="6" t="s">
        <v>16</v>
      </c>
      <c r="E5056" s="6" t="s">
        <v>3</v>
      </c>
      <c r="F5056" s="27">
        <v>0.16608971790728128</v>
      </c>
    </row>
    <row r="5057" spans="2:6" x14ac:dyDescent="0.25">
      <c r="B5057" s="6" t="s">
        <v>33</v>
      </c>
      <c r="C5057" s="6">
        <v>1970</v>
      </c>
      <c r="D5057" s="6" t="s">
        <v>17</v>
      </c>
      <c r="E5057" s="6" t="s">
        <v>3</v>
      </c>
      <c r="F5057" s="27">
        <v>4.1079432856770251E-2</v>
      </c>
    </row>
    <row r="5058" spans="2:6" x14ac:dyDescent="0.25">
      <c r="B5058" s="6" t="s">
        <v>33</v>
      </c>
      <c r="C5058" s="6">
        <v>1970</v>
      </c>
      <c r="D5058" s="6" t="s">
        <v>18</v>
      </c>
      <c r="E5058" s="6" t="s">
        <v>3</v>
      </c>
      <c r="F5058" s="27">
        <v>2.5097674368578567E-2</v>
      </c>
    </row>
    <row r="5059" spans="2:6" x14ac:dyDescent="0.25">
      <c r="B5059" s="6" t="s">
        <v>33</v>
      </c>
      <c r="C5059" s="6">
        <v>1970</v>
      </c>
      <c r="D5059" s="6" t="s">
        <v>19</v>
      </c>
      <c r="E5059" s="6" t="s">
        <v>3</v>
      </c>
      <c r="F5059" s="27">
        <v>9.8911263541983166E-2</v>
      </c>
    </row>
    <row r="5060" spans="2:6" x14ac:dyDescent="0.25">
      <c r="B5060" s="6" t="s">
        <v>33</v>
      </c>
      <c r="C5060" s="6">
        <v>1970</v>
      </c>
      <c r="D5060" s="6" t="s">
        <v>20</v>
      </c>
      <c r="E5060" s="6" t="s">
        <v>3</v>
      </c>
      <c r="F5060" s="27">
        <v>8.2941874003425661E-3</v>
      </c>
    </row>
    <row r="5061" spans="2:6" x14ac:dyDescent="0.25">
      <c r="B5061" s="6" t="s">
        <v>33</v>
      </c>
      <c r="C5061" s="6">
        <v>1970</v>
      </c>
      <c r="D5061" s="6" t="s">
        <v>21</v>
      </c>
      <c r="E5061" s="6" t="s">
        <v>3</v>
      </c>
      <c r="F5061" s="27">
        <v>2.6975065810878759E-3</v>
      </c>
    </row>
    <row r="5062" spans="2:6" x14ac:dyDescent="0.25">
      <c r="B5062" s="6" t="s">
        <v>33</v>
      </c>
      <c r="C5062" s="6">
        <v>1970</v>
      </c>
      <c r="D5062" s="6" t="s">
        <v>22</v>
      </c>
      <c r="E5062" s="6" t="s">
        <v>3</v>
      </c>
      <c r="F5062" s="27">
        <v>2.879652808961573E-2</v>
      </c>
    </row>
    <row r="5063" spans="2:6" x14ac:dyDescent="0.25">
      <c r="B5063" s="6" t="s">
        <v>33</v>
      </c>
      <c r="C5063" s="6">
        <v>1970</v>
      </c>
      <c r="D5063" s="6" t="s">
        <v>23</v>
      </c>
      <c r="E5063" s="6" t="s">
        <v>3</v>
      </c>
      <c r="F5063" s="27">
        <v>6.0661631249344576E-4</v>
      </c>
    </row>
    <row r="5064" spans="2:6" x14ac:dyDescent="0.25">
      <c r="B5064" s="6" t="s">
        <v>33</v>
      </c>
      <c r="C5064" s="6">
        <v>1970</v>
      </c>
      <c r="D5064" s="6" t="s">
        <v>24</v>
      </c>
      <c r="E5064" s="6" t="s">
        <v>3</v>
      </c>
      <c r="F5064" s="27">
        <v>9.6399828985826802E-2</v>
      </c>
    </row>
    <row r="5065" spans="2:6" x14ac:dyDescent="0.25">
      <c r="B5065" s="6" t="s">
        <v>33</v>
      </c>
      <c r="C5065" s="6">
        <v>1970</v>
      </c>
      <c r="D5065" s="6" t="s">
        <v>25</v>
      </c>
      <c r="E5065" s="6" t="s">
        <v>3</v>
      </c>
      <c r="F5065" s="27">
        <v>6.8607336938254743E-2</v>
      </c>
    </row>
    <row r="5066" spans="2:6" x14ac:dyDescent="0.25">
      <c r="B5066" s="6" t="s">
        <v>33</v>
      </c>
      <c r="C5066" s="6">
        <v>1970</v>
      </c>
      <c r="D5066" s="6" t="s">
        <v>26</v>
      </c>
      <c r="E5066" s="6" t="s">
        <v>3</v>
      </c>
      <c r="F5066" s="27">
        <v>6.2461044530907582E-2</v>
      </c>
    </row>
    <row r="5067" spans="2:6" x14ac:dyDescent="0.25">
      <c r="B5067" s="6" t="s">
        <v>33</v>
      </c>
      <c r="C5067" s="6">
        <v>1970</v>
      </c>
      <c r="D5067" s="6" t="s">
        <v>27</v>
      </c>
      <c r="E5067" s="6" t="s">
        <v>3</v>
      </c>
      <c r="F5067" s="27">
        <v>1.9413873121465776E-4</v>
      </c>
    </row>
    <row r="5068" spans="2:6" x14ac:dyDescent="0.25">
      <c r="B5068" s="6" t="s">
        <v>33</v>
      </c>
      <c r="C5068" s="6">
        <v>1970</v>
      </c>
      <c r="D5068" s="6" t="s">
        <v>28</v>
      </c>
      <c r="E5068" s="6" t="s">
        <v>3</v>
      </c>
      <c r="F5068" s="27">
        <v>6.0543319557191605E-3</v>
      </c>
    </row>
    <row r="5069" spans="2:6" x14ac:dyDescent="0.25">
      <c r="B5069" s="6" t="s">
        <v>33</v>
      </c>
      <c r="C5069" s="6">
        <v>1970</v>
      </c>
      <c r="D5069" s="6" t="s">
        <v>29</v>
      </c>
      <c r="E5069" s="6" t="s">
        <v>3</v>
      </c>
      <c r="F5069" s="27">
        <v>3.2471181691803422E-2</v>
      </c>
    </row>
    <row r="5070" spans="2:6" x14ac:dyDescent="0.25">
      <c r="B5070" s="6" t="s">
        <v>33</v>
      </c>
      <c r="C5070" s="6">
        <v>1970</v>
      </c>
      <c r="D5070" s="6" t="s">
        <v>30</v>
      </c>
      <c r="E5070" s="6" t="s">
        <v>3</v>
      </c>
      <c r="F5070" s="27">
        <v>1.1938725299073135E-4</v>
      </c>
    </row>
    <row r="5071" spans="2:6" x14ac:dyDescent="0.25">
      <c r="B5071" s="6" t="s">
        <v>33</v>
      </c>
      <c r="C5071" s="6">
        <v>1970</v>
      </c>
      <c r="D5071" s="6" t="s">
        <v>31</v>
      </c>
      <c r="E5071" s="6" t="s">
        <v>3</v>
      </c>
      <c r="F5071" s="27">
        <v>2.457656514268659E-4</v>
      </c>
    </row>
    <row r="5072" spans="2:6" x14ac:dyDescent="0.25">
      <c r="B5072" s="6" t="s">
        <v>33</v>
      </c>
      <c r="C5072" s="6">
        <v>1970</v>
      </c>
      <c r="D5072" s="6" t="s">
        <v>32</v>
      </c>
      <c r="E5072" s="6" t="s">
        <v>3</v>
      </c>
      <c r="F5072" s="27">
        <v>5.6305609856439518E-4</v>
      </c>
    </row>
    <row r="5073" spans="2:6" x14ac:dyDescent="0.25">
      <c r="B5073" s="6" t="s">
        <v>33</v>
      </c>
      <c r="C5073" s="6">
        <v>1970</v>
      </c>
      <c r="D5073" s="6" t="s">
        <v>7</v>
      </c>
      <c r="E5073" s="6" t="s">
        <v>4</v>
      </c>
      <c r="F5073" s="27">
        <v>7.6075170535861006E-2</v>
      </c>
    </row>
    <row r="5074" spans="2:6" x14ac:dyDescent="0.25">
      <c r="B5074" s="6" t="s">
        <v>33</v>
      </c>
      <c r="C5074" s="6">
        <v>1970</v>
      </c>
      <c r="D5074" s="6" t="s">
        <v>8</v>
      </c>
      <c r="E5074" s="6" t="s">
        <v>4</v>
      </c>
      <c r="F5074" s="27">
        <v>2.8401321187385607E-2</v>
      </c>
    </row>
    <row r="5075" spans="2:6" x14ac:dyDescent="0.25">
      <c r="B5075" s="6" t="s">
        <v>33</v>
      </c>
      <c r="C5075" s="6">
        <v>1970</v>
      </c>
      <c r="D5075" s="6" t="s">
        <v>9</v>
      </c>
      <c r="E5075" s="6" t="s">
        <v>4</v>
      </c>
      <c r="F5075" s="27">
        <v>8.4254409880816797E-2</v>
      </c>
    </row>
    <row r="5076" spans="2:6" x14ac:dyDescent="0.25">
      <c r="B5076" s="6" t="s">
        <v>33</v>
      </c>
      <c r="C5076" s="6">
        <v>1970</v>
      </c>
      <c r="D5076" s="6" t="s">
        <v>10</v>
      </c>
      <c r="E5076" s="6" t="s">
        <v>4</v>
      </c>
      <c r="F5076" s="27">
        <v>6.7624711366953597E-2</v>
      </c>
    </row>
    <row r="5077" spans="2:6" x14ac:dyDescent="0.25">
      <c r="B5077" s="6" t="s">
        <v>33</v>
      </c>
      <c r="C5077" s="6">
        <v>1970</v>
      </c>
      <c r="D5077" s="6" t="s">
        <v>11</v>
      </c>
      <c r="E5077" s="6" t="s">
        <v>4</v>
      </c>
      <c r="F5077" s="27">
        <v>2.616731135865211E-2</v>
      </c>
    </row>
    <row r="5078" spans="2:6" x14ac:dyDescent="0.25">
      <c r="B5078" s="6" t="s">
        <v>33</v>
      </c>
      <c r="C5078" s="6">
        <v>1970</v>
      </c>
      <c r="D5078" s="6" t="s">
        <v>12</v>
      </c>
      <c r="E5078" s="6" t="s">
        <v>4</v>
      </c>
      <c r="F5078" s="27">
        <v>5.3476361514987313E-3</v>
      </c>
    </row>
    <row r="5079" spans="2:6" x14ac:dyDescent="0.25">
      <c r="B5079" s="6" t="s">
        <v>33</v>
      </c>
      <c r="C5079" s="6">
        <v>1970</v>
      </c>
      <c r="D5079" s="6" t="s">
        <v>13</v>
      </c>
      <c r="E5079" s="6" t="s">
        <v>4</v>
      </c>
      <c r="F5079" s="27">
        <v>1.4520779589258331E-2</v>
      </c>
    </row>
    <row r="5080" spans="2:6" x14ac:dyDescent="0.25">
      <c r="B5080" s="6" t="s">
        <v>33</v>
      </c>
      <c r="C5080" s="6">
        <v>1970</v>
      </c>
      <c r="D5080" s="6" t="s">
        <v>14</v>
      </c>
      <c r="E5080" s="6" t="s">
        <v>4</v>
      </c>
      <c r="F5080" s="27">
        <v>1.7659992687868057E-2</v>
      </c>
    </row>
    <row r="5081" spans="2:6" x14ac:dyDescent="0.25">
      <c r="B5081" s="6" t="s">
        <v>33</v>
      </c>
      <c r="C5081" s="6">
        <v>1970</v>
      </c>
      <c r="D5081" s="6" t="s">
        <v>15</v>
      </c>
      <c r="E5081" s="6" t="s">
        <v>4</v>
      </c>
      <c r="F5081" s="27">
        <v>3.511642835901772E-3</v>
      </c>
    </row>
    <row r="5082" spans="2:6" x14ac:dyDescent="0.25">
      <c r="B5082" s="6" t="s">
        <v>33</v>
      </c>
      <c r="C5082" s="6">
        <v>1970</v>
      </c>
      <c r="D5082" s="6" t="s">
        <v>16</v>
      </c>
      <c r="E5082" s="6" t="s">
        <v>4</v>
      </c>
      <c r="F5082" s="27">
        <v>9.6490574684671412E-2</v>
      </c>
    </row>
    <row r="5083" spans="2:6" x14ac:dyDescent="0.25">
      <c r="B5083" s="6" t="s">
        <v>33</v>
      </c>
      <c r="C5083" s="6">
        <v>1970</v>
      </c>
      <c r="D5083" s="6" t="s">
        <v>17</v>
      </c>
      <c r="E5083" s="6" t="s">
        <v>4</v>
      </c>
      <c r="F5083" s="27">
        <v>9.1016710439006526E-2</v>
      </c>
    </row>
    <row r="5084" spans="2:6" x14ac:dyDescent="0.25">
      <c r="B5084" s="6" t="s">
        <v>33</v>
      </c>
      <c r="C5084" s="6">
        <v>1970</v>
      </c>
      <c r="D5084" s="6" t="s">
        <v>18</v>
      </c>
      <c r="E5084" s="6" t="s">
        <v>4</v>
      </c>
      <c r="F5084" s="27">
        <v>8.2173920707150253E-2</v>
      </c>
    </row>
    <row r="5085" spans="2:6" x14ac:dyDescent="0.25">
      <c r="B5085" s="6" t="s">
        <v>33</v>
      </c>
      <c r="C5085" s="6">
        <v>1970</v>
      </c>
      <c r="D5085" s="6" t="s">
        <v>19</v>
      </c>
      <c r="E5085" s="6" t="s">
        <v>4</v>
      </c>
      <c r="F5085" s="27">
        <v>9.8771777899962526E-2</v>
      </c>
    </row>
    <row r="5086" spans="2:6" x14ac:dyDescent="0.25">
      <c r="B5086" s="6" t="s">
        <v>33</v>
      </c>
      <c r="C5086" s="6">
        <v>1970</v>
      </c>
      <c r="D5086" s="6" t="s">
        <v>20</v>
      </c>
      <c r="E5086" s="6" t="s">
        <v>4</v>
      </c>
      <c r="F5086" s="27">
        <v>1.8878491813084621E-2</v>
      </c>
    </row>
    <row r="5087" spans="2:6" x14ac:dyDescent="0.25">
      <c r="B5087" s="6" t="s">
        <v>33</v>
      </c>
      <c r="C5087" s="6">
        <v>1970</v>
      </c>
      <c r="D5087" s="6" t="s">
        <v>21</v>
      </c>
      <c r="E5087" s="6" t="s">
        <v>4</v>
      </c>
      <c r="F5087" s="27">
        <v>1.074075990449878E-3</v>
      </c>
    </row>
    <row r="5088" spans="2:6" x14ac:dyDescent="0.25">
      <c r="B5088" s="6" t="s">
        <v>33</v>
      </c>
      <c r="C5088" s="6">
        <v>1970</v>
      </c>
      <c r="D5088" s="6" t="s">
        <v>22</v>
      </c>
      <c r="E5088" s="6" t="s">
        <v>4</v>
      </c>
      <c r="F5088" s="27">
        <v>2.6994048515938573E-2</v>
      </c>
    </row>
    <row r="5089" spans="2:6" x14ac:dyDescent="0.25">
      <c r="B5089" s="6" t="s">
        <v>33</v>
      </c>
      <c r="C5089" s="6">
        <v>1970</v>
      </c>
      <c r="D5089" s="6" t="s">
        <v>23</v>
      </c>
      <c r="E5089" s="6" t="s">
        <v>4</v>
      </c>
      <c r="F5089" s="27">
        <v>1.3646280450395486E-4</v>
      </c>
    </row>
    <row r="5090" spans="2:6" x14ac:dyDescent="0.25">
      <c r="B5090" s="6" t="s">
        <v>33</v>
      </c>
      <c r="C5090" s="6">
        <v>1970</v>
      </c>
      <c r="D5090" s="6" t="s">
        <v>24</v>
      </c>
      <c r="E5090" s="6" t="s">
        <v>4</v>
      </c>
      <c r="F5090" s="27">
        <v>4.3142147048906565E-2</v>
      </c>
    </row>
    <row r="5091" spans="2:6" x14ac:dyDescent="0.25">
      <c r="B5091" s="6" t="s">
        <v>33</v>
      </c>
      <c r="C5091" s="6">
        <v>1970</v>
      </c>
      <c r="D5091" s="6" t="s">
        <v>25</v>
      </c>
      <c r="E5091" s="6" t="s">
        <v>4</v>
      </c>
      <c r="F5091" s="27">
        <v>0.10030072990542559</v>
      </c>
    </row>
    <row r="5092" spans="2:6" x14ac:dyDescent="0.25">
      <c r="B5092" s="6" t="s">
        <v>33</v>
      </c>
      <c r="C5092" s="6">
        <v>1970</v>
      </c>
      <c r="D5092" s="6" t="s">
        <v>26</v>
      </c>
      <c r="E5092" s="6" t="s">
        <v>4</v>
      </c>
      <c r="F5092" s="27">
        <v>8.5640075941550708E-2</v>
      </c>
    </row>
    <row r="5093" spans="2:6" x14ac:dyDescent="0.25">
      <c r="B5093" s="6" t="s">
        <v>33</v>
      </c>
      <c r="C5093" s="6">
        <v>1970</v>
      </c>
      <c r="D5093" s="6" t="s">
        <v>27</v>
      </c>
      <c r="E5093" s="6" t="s">
        <v>4</v>
      </c>
      <c r="F5093" s="27">
        <v>2.8486610440200575E-4</v>
      </c>
    </row>
    <row r="5094" spans="2:6" x14ac:dyDescent="0.25">
      <c r="B5094" s="6" t="s">
        <v>33</v>
      </c>
      <c r="C5094" s="6">
        <v>1970</v>
      </c>
      <c r="D5094" s="6" t="s">
        <v>28</v>
      </c>
      <c r="E5094" s="6" t="s">
        <v>4</v>
      </c>
      <c r="F5094" s="27">
        <v>1.6028693579027031E-2</v>
      </c>
    </row>
    <row r="5095" spans="2:6" x14ac:dyDescent="0.25">
      <c r="B5095" s="6" t="s">
        <v>33</v>
      </c>
      <c r="C5095" s="6">
        <v>1970</v>
      </c>
      <c r="D5095" s="6" t="s">
        <v>29</v>
      </c>
      <c r="E5095" s="6" t="s">
        <v>4</v>
      </c>
      <c r="F5095" s="27">
        <v>9.7076227554000888E-3</v>
      </c>
    </row>
    <row r="5096" spans="2:6" x14ac:dyDescent="0.25">
      <c r="B5096" s="6" t="s">
        <v>33</v>
      </c>
      <c r="C5096" s="6">
        <v>1970</v>
      </c>
      <c r="D5096" s="6" t="s">
        <v>30</v>
      </c>
      <c r="E5096" s="6" t="s">
        <v>4</v>
      </c>
      <c r="F5096" s="27">
        <v>5.742809689541434E-5</v>
      </c>
    </row>
    <row r="5097" spans="2:6" x14ac:dyDescent="0.25">
      <c r="B5097" s="6" t="s">
        <v>33</v>
      </c>
      <c r="C5097" s="6">
        <v>1970</v>
      </c>
      <c r="D5097" s="6" t="s">
        <v>31</v>
      </c>
      <c r="E5097" s="6" t="s">
        <v>4</v>
      </c>
      <c r="F5097" s="27">
        <v>5.1264526891985707E-3</v>
      </c>
    </row>
    <row r="5098" spans="2:6" x14ac:dyDescent="0.25">
      <c r="B5098" s="6" t="s">
        <v>33</v>
      </c>
      <c r="C5098" s="6">
        <v>1970</v>
      </c>
      <c r="D5098" s="6" t="s">
        <v>32</v>
      </c>
      <c r="E5098" s="6" t="s">
        <v>4</v>
      </c>
      <c r="F5098" s="27">
        <v>6.129454302302639E-4</v>
      </c>
    </row>
    <row r="5099" spans="2:6" x14ac:dyDescent="0.25">
      <c r="B5099" s="6" t="s">
        <v>33</v>
      </c>
      <c r="C5099" s="6">
        <v>1969</v>
      </c>
      <c r="D5099" s="6" t="s">
        <v>7</v>
      </c>
      <c r="E5099" s="6" t="s">
        <v>3</v>
      </c>
      <c r="F5099" s="27">
        <v>4.578802776413559E-2</v>
      </c>
    </row>
    <row r="5100" spans="2:6" x14ac:dyDescent="0.25">
      <c r="B5100" s="6" t="s">
        <v>33</v>
      </c>
      <c r="C5100" s="6">
        <v>1969</v>
      </c>
      <c r="D5100" s="6" t="s">
        <v>8</v>
      </c>
      <c r="E5100" s="6" t="s">
        <v>3</v>
      </c>
      <c r="F5100" s="27">
        <v>5.0051654075811088E-2</v>
      </c>
    </row>
    <row r="5101" spans="2:6" x14ac:dyDescent="0.25">
      <c r="B5101" s="6" t="s">
        <v>33</v>
      </c>
      <c r="C5101" s="6">
        <v>1969</v>
      </c>
      <c r="D5101" s="6" t="s">
        <v>9</v>
      </c>
      <c r="E5101" s="6" t="s">
        <v>3</v>
      </c>
      <c r="F5101" s="27">
        <v>6.7519056694329116E-2</v>
      </c>
    </row>
    <row r="5102" spans="2:6" x14ac:dyDescent="0.25">
      <c r="B5102" s="6" t="s">
        <v>33</v>
      </c>
      <c r="C5102" s="6">
        <v>1969</v>
      </c>
      <c r="D5102" s="6" t="s">
        <v>10</v>
      </c>
      <c r="E5102" s="6" t="s">
        <v>3</v>
      </c>
      <c r="F5102" s="27">
        <v>0.10199235553201463</v>
      </c>
    </row>
    <row r="5103" spans="2:6" x14ac:dyDescent="0.25">
      <c r="B5103" s="6" t="s">
        <v>33</v>
      </c>
      <c r="C5103" s="6">
        <v>1969</v>
      </c>
      <c r="D5103" s="6" t="s">
        <v>11</v>
      </c>
      <c r="E5103" s="6" t="s">
        <v>3</v>
      </c>
      <c r="F5103" s="27">
        <v>3.3079840048363188E-2</v>
      </c>
    </row>
    <row r="5104" spans="2:6" x14ac:dyDescent="0.25">
      <c r="B5104" s="6" t="s">
        <v>33</v>
      </c>
      <c r="C5104" s="6">
        <v>1969</v>
      </c>
      <c r="D5104" s="6" t="s">
        <v>12</v>
      </c>
      <c r="E5104" s="6" t="s">
        <v>3</v>
      </c>
      <c r="F5104" s="27">
        <v>1.2336635953583407E-2</v>
      </c>
    </row>
    <row r="5105" spans="2:6" x14ac:dyDescent="0.25">
      <c r="B5105" s="6" t="s">
        <v>33</v>
      </c>
      <c r="C5105" s="6">
        <v>1969</v>
      </c>
      <c r="D5105" s="6" t="s">
        <v>13</v>
      </c>
      <c r="E5105" s="6" t="s">
        <v>3</v>
      </c>
      <c r="F5105" s="27">
        <v>3.5956153539714972E-2</v>
      </c>
    </row>
    <row r="5106" spans="2:6" x14ac:dyDescent="0.25">
      <c r="B5106" s="6" t="s">
        <v>33</v>
      </c>
      <c r="C5106" s="6">
        <v>1969</v>
      </c>
      <c r="D5106" s="6" t="s">
        <v>14</v>
      </c>
      <c r="E5106" s="6" t="s">
        <v>3</v>
      </c>
      <c r="F5106" s="27">
        <v>1.0116823696174582E-2</v>
      </c>
    </row>
    <row r="5107" spans="2:6" x14ac:dyDescent="0.25">
      <c r="B5107" s="6" t="s">
        <v>33</v>
      </c>
      <c r="C5107" s="6">
        <v>1969</v>
      </c>
      <c r="D5107" s="6" t="s">
        <v>15</v>
      </c>
      <c r="E5107" s="6" t="s">
        <v>3</v>
      </c>
      <c r="F5107" s="27">
        <v>2.3695504111932624E-3</v>
      </c>
    </row>
    <row r="5108" spans="2:6" x14ac:dyDescent="0.25">
      <c r="B5108" s="6" t="s">
        <v>33</v>
      </c>
      <c r="C5108" s="6">
        <v>1969</v>
      </c>
      <c r="D5108" s="6" t="s">
        <v>16</v>
      </c>
      <c r="E5108" s="6" t="s">
        <v>3</v>
      </c>
      <c r="F5108" s="27">
        <v>0.15849951195418907</v>
      </c>
    </row>
    <row r="5109" spans="2:6" x14ac:dyDescent="0.25">
      <c r="B5109" s="6" t="s">
        <v>33</v>
      </c>
      <c r="C5109" s="6">
        <v>1969</v>
      </c>
      <c r="D5109" s="6" t="s">
        <v>17</v>
      </c>
      <c r="E5109" s="6" t="s">
        <v>3</v>
      </c>
      <c r="F5109" s="27">
        <v>4.0524284679049116E-2</v>
      </c>
    </row>
    <row r="5110" spans="2:6" x14ac:dyDescent="0.25">
      <c r="B5110" s="6" t="s">
        <v>33</v>
      </c>
      <c r="C5110" s="6">
        <v>1969</v>
      </c>
      <c r="D5110" s="6" t="s">
        <v>18</v>
      </c>
      <c r="E5110" s="6" t="s">
        <v>3</v>
      </c>
      <c r="F5110" s="27">
        <v>2.5178358813962076E-2</v>
      </c>
    </row>
    <row r="5111" spans="2:6" x14ac:dyDescent="0.25">
      <c r="B5111" s="6" t="s">
        <v>33</v>
      </c>
      <c r="C5111" s="6">
        <v>1969</v>
      </c>
      <c r="D5111" s="6" t="s">
        <v>19</v>
      </c>
      <c r="E5111" s="6" t="s">
        <v>3</v>
      </c>
      <c r="F5111" s="27">
        <v>0.10042066364173247</v>
      </c>
    </row>
    <row r="5112" spans="2:6" x14ac:dyDescent="0.25">
      <c r="B5112" s="6" t="s">
        <v>33</v>
      </c>
      <c r="C5112" s="6">
        <v>1969</v>
      </c>
      <c r="D5112" s="6" t="s">
        <v>20</v>
      </c>
      <c r="E5112" s="6" t="s">
        <v>3</v>
      </c>
      <c r="F5112" s="27">
        <v>8.083066682087461E-3</v>
      </c>
    </row>
    <row r="5113" spans="2:6" x14ac:dyDescent="0.25">
      <c r="B5113" s="6" t="s">
        <v>33</v>
      </c>
      <c r="C5113" s="6">
        <v>1969</v>
      </c>
      <c r="D5113" s="6" t="s">
        <v>21</v>
      </c>
      <c r="E5113" s="6" t="s">
        <v>3</v>
      </c>
      <c r="F5113" s="27">
        <v>2.6416492204955773E-3</v>
      </c>
    </row>
    <row r="5114" spans="2:6" x14ac:dyDescent="0.25">
      <c r="B5114" s="6" t="s">
        <v>33</v>
      </c>
      <c r="C5114" s="6">
        <v>1969</v>
      </c>
      <c r="D5114" s="6" t="s">
        <v>22</v>
      </c>
      <c r="E5114" s="6" t="s">
        <v>3</v>
      </c>
      <c r="F5114" s="27">
        <v>3.0261075175816617E-2</v>
      </c>
    </row>
    <row r="5115" spans="2:6" x14ac:dyDescent="0.25">
      <c r="B5115" s="6" t="s">
        <v>33</v>
      </c>
      <c r="C5115" s="6">
        <v>1969</v>
      </c>
      <c r="D5115" s="6" t="s">
        <v>23</v>
      </c>
      <c r="E5115" s="6" t="s">
        <v>3</v>
      </c>
      <c r="F5115" s="27">
        <v>4.5368425698866515E-4</v>
      </c>
    </row>
    <row r="5116" spans="2:6" x14ac:dyDescent="0.25">
      <c r="B5116" s="6" t="s">
        <v>33</v>
      </c>
      <c r="C5116" s="6">
        <v>1969</v>
      </c>
      <c r="D5116" s="6" t="s">
        <v>24</v>
      </c>
      <c r="E5116" s="6" t="s">
        <v>3</v>
      </c>
      <c r="F5116" s="27">
        <v>0.10214097623689022</v>
      </c>
    </row>
    <row r="5117" spans="2:6" x14ac:dyDescent="0.25">
      <c r="B5117" s="6" t="s">
        <v>33</v>
      </c>
      <c r="C5117" s="6">
        <v>1969</v>
      </c>
      <c r="D5117" s="6" t="s">
        <v>25</v>
      </c>
      <c r="E5117" s="6" t="s">
        <v>3</v>
      </c>
      <c r="F5117" s="27">
        <v>6.8106276095924054E-2</v>
      </c>
    </row>
    <row r="5118" spans="2:6" x14ac:dyDescent="0.25">
      <c r="B5118" s="6" t="s">
        <v>33</v>
      </c>
      <c r="C5118" s="6">
        <v>1969</v>
      </c>
      <c r="D5118" s="6" t="s">
        <v>26</v>
      </c>
      <c r="E5118" s="6" t="s">
        <v>3</v>
      </c>
      <c r="F5118" s="27">
        <v>6.4487976529103125E-2</v>
      </c>
    </row>
    <row r="5119" spans="2:6" x14ac:dyDescent="0.25">
      <c r="B5119" s="6" t="s">
        <v>33</v>
      </c>
      <c r="C5119" s="6">
        <v>1969</v>
      </c>
      <c r="D5119" s="6" t="s">
        <v>27</v>
      </c>
      <c r="E5119" s="6" t="s">
        <v>3</v>
      </c>
      <c r="F5119" s="27">
        <v>1.6985223414353967E-4</v>
      </c>
    </row>
    <row r="5120" spans="2:6" x14ac:dyDescent="0.25">
      <c r="B5120" s="6" t="s">
        <v>33</v>
      </c>
      <c r="C5120" s="6">
        <v>1969</v>
      </c>
      <c r="D5120" s="6" t="s">
        <v>28</v>
      </c>
      <c r="E5120" s="6" t="s">
        <v>3</v>
      </c>
      <c r="F5120" s="27">
        <v>6.3465510777515367E-3</v>
      </c>
    </row>
    <row r="5121" spans="2:6" x14ac:dyDescent="0.25">
      <c r="B5121" s="6" t="s">
        <v>33</v>
      </c>
      <c r="C5121" s="6">
        <v>1969</v>
      </c>
      <c r="D5121" s="6" t="s">
        <v>29</v>
      </c>
      <c r="E5121" s="6" t="s">
        <v>3</v>
      </c>
      <c r="F5121" s="27">
        <v>3.2677558441181122E-2</v>
      </c>
    </row>
    <row r="5122" spans="2:6" x14ac:dyDescent="0.25">
      <c r="B5122" s="6" t="s">
        <v>33</v>
      </c>
      <c r="C5122" s="6">
        <v>1969</v>
      </c>
      <c r="D5122" s="6" t="s">
        <v>30</v>
      </c>
      <c r="E5122" s="6" t="s">
        <v>3</v>
      </c>
      <c r="F5122" s="27">
        <v>1.2571300224439614E-4</v>
      </c>
    </row>
    <row r="5123" spans="2:6" x14ac:dyDescent="0.25">
      <c r="B5123" s="6" t="s">
        <v>33</v>
      </c>
      <c r="C5123" s="6">
        <v>1969</v>
      </c>
      <c r="D5123" s="6" t="s">
        <v>31</v>
      </c>
      <c r="E5123" s="6" t="s">
        <v>3</v>
      </c>
      <c r="F5123" s="27">
        <v>2.2404850622223489E-4</v>
      </c>
    </row>
    <row r="5124" spans="2:6" x14ac:dyDescent="0.25">
      <c r="B5124" s="6" t="s">
        <v>33</v>
      </c>
      <c r="C5124" s="6">
        <v>1969</v>
      </c>
      <c r="D5124" s="6" t="s">
        <v>32</v>
      </c>
      <c r="E5124" s="6" t="s">
        <v>3</v>
      </c>
      <c r="F5124" s="27">
        <v>4.486557368988893E-4</v>
      </c>
    </row>
    <row r="5125" spans="2:6" x14ac:dyDescent="0.25">
      <c r="B5125" s="6" t="s">
        <v>33</v>
      </c>
      <c r="C5125" s="6">
        <v>1969</v>
      </c>
      <c r="D5125" s="6" t="s">
        <v>7</v>
      </c>
      <c r="E5125" s="6" t="s">
        <v>4</v>
      </c>
      <c r="F5125" s="27">
        <v>7.0299893132267186E-2</v>
      </c>
    </row>
    <row r="5126" spans="2:6" x14ac:dyDescent="0.25">
      <c r="B5126" s="6" t="s">
        <v>33</v>
      </c>
      <c r="C5126" s="6">
        <v>1969</v>
      </c>
      <c r="D5126" s="6" t="s">
        <v>8</v>
      </c>
      <c r="E5126" s="6" t="s">
        <v>4</v>
      </c>
      <c r="F5126" s="27">
        <v>2.9390996097313615E-2</v>
      </c>
    </row>
    <row r="5127" spans="2:6" x14ac:dyDescent="0.25">
      <c r="B5127" s="6" t="s">
        <v>33</v>
      </c>
      <c r="C5127" s="6">
        <v>1969</v>
      </c>
      <c r="D5127" s="6" t="s">
        <v>9</v>
      </c>
      <c r="E5127" s="6" t="s">
        <v>4</v>
      </c>
      <c r="F5127" s="27">
        <v>8.5520251553847362E-2</v>
      </c>
    </row>
    <row r="5128" spans="2:6" x14ac:dyDescent="0.25">
      <c r="B5128" s="6" t="s">
        <v>33</v>
      </c>
      <c r="C5128" s="6">
        <v>1969</v>
      </c>
      <c r="D5128" s="6" t="s">
        <v>10</v>
      </c>
      <c r="E5128" s="6" t="s">
        <v>4</v>
      </c>
      <c r="F5128" s="27">
        <v>7.1424847814187578E-2</v>
      </c>
    </row>
    <row r="5129" spans="2:6" x14ac:dyDescent="0.25">
      <c r="B5129" s="6" t="s">
        <v>33</v>
      </c>
      <c r="C5129" s="6">
        <v>1969</v>
      </c>
      <c r="D5129" s="6" t="s">
        <v>11</v>
      </c>
      <c r="E5129" s="6" t="s">
        <v>4</v>
      </c>
      <c r="F5129" s="27">
        <v>2.5664250492278749E-2</v>
      </c>
    </row>
    <row r="5130" spans="2:6" x14ac:dyDescent="0.25">
      <c r="B5130" s="6" t="s">
        <v>33</v>
      </c>
      <c r="C5130" s="6">
        <v>1969</v>
      </c>
      <c r="D5130" s="6" t="s">
        <v>12</v>
      </c>
      <c r="E5130" s="6" t="s">
        <v>4</v>
      </c>
      <c r="F5130" s="27">
        <v>5.3232452721098909E-3</v>
      </c>
    </row>
    <row r="5131" spans="2:6" x14ac:dyDescent="0.25">
      <c r="B5131" s="6" t="s">
        <v>33</v>
      </c>
      <c r="C5131" s="6">
        <v>1969</v>
      </c>
      <c r="D5131" s="6" t="s">
        <v>13</v>
      </c>
      <c r="E5131" s="6" t="s">
        <v>4</v>
      </c>
      <c r="F5131" s="27">
        <v>1.510661892767353E-2</v>
      </c>
    </row>
    <row r="5132" spans="2:6" x14ac:dyDescent="0.25">
      <c r="B5132" s="6" t="s">
        <v>33</v>
      </c>
      <c r="C5132" s="6">
        <v>1969</v>
      </c>
      <c r="D5132" s="6" t="s">
        <v>14</v>
      </c>
      <c r="E5132" s="6" t="s">
        <v>4</v>
      </c>
      <c r="F5132" s="27">
        <v>1.4986955501792581E-2</v>
      </c>
    </row>
    <row r="5133" spans="2:6" x14ac:dyDescent="0.25">
      <c r="B5133" s="6" t="s">
        <v>33</v>
      </c>
      <c r="C5133" s="6">
        <v>1969</v>
      </c>
      <c r="D5133" s="6" t="s">
        <v>15</v>
      </c>
      <c r="E5133" s="6" t="s">
        <v>4</v>
      </c>
      <c r="F5133" s="27">
        <v>3.4732013165346418E-3</v>
      </c>
    </row>
    <row r="5134" spans="2:6" x14ac:dyDescent="0.25">
      <c r="B5134" s="6" t="s">
        <v>33</v>
      </c>
      <c r="C5134" s="6">
        <v>1969</v>
      </c>
      <c r="D5134" s="6" t="s">
        <v>16</v>
      </c>
      <c r="E5134" s="6" t="s">
        <v>4</v>
      </c>
      <c r="F5134" s="27">
        <v>0.11286156718805167</v>
      </c>
    </row>
    <row r="5135" spans="2:6" x14ac:dyDescent="0.25">
      <c r="B5135" s="6" t="s">
        <v>33</v>
      </c>
      <c r="C5135" s="6">
        <v>1969</v>
      </c>
      <c r="D5135" s="6" t="s">
        <v>17</v>
      </c>
      <c r="E5135" s="6" t="s">
        <v>4</v>
      </c>
      <c r="F5135" s="27">
        <v>9.1656260292831804E-2</v>
      </c>
    </row>
    <row r="5136" spans="2:6" x14ac:dyDescent="0.25">
      <c r="B5136" s="6" t="s">
        <v>33</v>
      </c>
      <c r="C5136" s="6">
        <v>1969</v>
      </c>
      <c r="D5136" s="6" t="s">
        <v>18</v>
      </c>
      <c r="E5136" s="6" t="s">
        <v>4</v>
      </c>
      <c r="F5136" s="27">
        <v>6.4875348623396695E-2</v>
      </c>
    </row>
    <row r="5137" spans="2:6" x14ac:dyDescent="0.25">
      <c r="B5137" s="6" t="s">
        <v>33</v>
      </c>
      <c r="C5137" s="6">
        <v>1969</v>
      </c>
      <c r="D5137" s="6" t="s">
        <v>19</v>
      </c>
      <c r="E5137" s="6" t="s">
        <v>4</v>
      </c>
      <c r="F5137" s="27">
        <v>0.10079333296999884</v>
      </c>
    </row>
    <row r="5138" spans="2:6" x14ac:dyDescent="0.25">
      <c r="B5138" s="6" t="s">
        <v>33</v>
      </c>
      <c r="C5138" s="6">
        <v>1969</v>
      </c>
      <c r="D5138" s="6" t="s">
        <v>20</v>
      </c>
      <c r="E5138" s="6" t="s">
        <v>4</v>
      </c>
      <c r="F5138" s="27">
        <v>1.7485077615356729E-2</v>
      </c>
    </row>
    <row r="5139" spans="2:6" x14ac:dyDescent="0.25">
      <c r="B5139" s="6" t="s">
        <v>33</v>
      </c>
      <c r="C5139" s="6">
        <v>1969</v>
      </c>
      <c r="D5139" s="6" t="s">
        <v>21</v>
      </c>
      <c r="E5139" s="6" t="s">
        <v>4</v>
      </c>
      <c r="F5139" s="27">
        <v>1.0349109159109703E-3</v>
      </c>
    </row>
    <row r="5140" spans="2:6" x14ac:dyDescent="0.25">
      <c r="B5140" s="6" t="s">
        <v>33</v>
      </c>
      <c r="C5140" s="6">
        <v>1969</v>
      </c>
      <c r="D5140" s="6" t="s">
        <v>22</v>
      </c>
      <c r="E5140" s="6" t="s">
        <v>4</v>
      </c>
      <c r="F5140" s="27">
        <v>2.9563382517765871E-2</v>
      </c>
    </row>
    <row r="5141" spans="2:6" x14ac:dyDescent="0.25">
      <c r="B5141" s="6" t="s">
        <v>33</v>
      </c>
      <c r="C5141" s="6">
        <v>1969</v>
      </c>
      <c r="D5141" s="6" t="s">
        <v>23</v>
      </c>
      <c r="E5141" s="6" t="s">
        <v>4</v>
      </c>
      <c r="F5141" s="27">
        <v>1.0781556193233921E-4</v>
      </c>
    </row>
    <row r="5142" spans="2:6" x14ac:dyDescent="0.25">
      <c r="B5142" s="6" t="s">
        <v>33</v>
      </c>
      <c r="C5142" s="6">
        <v>1969</v>
      </c>
      <c r="D5142" s="6" t="s">
        <v>24</v>
      </c>
      <c r="E5142" s="6" t="s">
        <v>4</v>
      </c>
      <c r="F5142" s="27">
        <v>4.5169388910873257E-2</v>
      </c>
    </row>
    <row r="5143" spans="2:6" x14ac:dyDescent="0.25">
      <c r="B5143" s="6" t="s">
        <v>33</v>
      </c>
      <c r="C5143" s="6">
        <v>1969</v>
      </c>
      <c r="D5143" s="6" t="s">
        <v>25</v>
      </c>
      <c r="E5143" s="6" t="s">
        <v>4</v>
      </c>
      <c r="F5143" s="27">
        <v>0.10082117545027806</v>
      </c>
    </row>
    <row r="5144" spans="2:6" x14ac:dyDescent="0.25">
      <c r="B5144" s="6" t="s">
        <v>33</v>
      </c>
      <c r="C5144" s="6">
        <v>1969</v>
      </c>
      <c r="D5144" s="6" t="s">
        <v>26</v>
      </c>
      <c r="E5144" s="6" t="s">
        <v>4</v>
      </c>
      <c r="F5144" s="27">
        <v>8.1695761071236467E-2</v>
      </c>
    </row>
    <row r="5145" spans="2:6" x14ac:dyDescent="0.25">
      <c r="B5145" s="6" t="s">
        <v>33</v>
      </c>
      <c r="C5145" s="6">
        <v>1969</v>
      </c>
      <c r="D5145" s="6" t="s">
        <v>27</v>
      </c>
      <c r="E5145" s="6" t="s">
        <v>4</v>
      </c>
      <c r="F5145" s="27">
        <v>3.0626728307153506E-4</v>
      </c>
    </row>
    <row r="5146" spans="2:6" x14ac:dyDescent="0.25">
      <c r="B5146" s="6" t="s">
        <v>33</v>
      </c>
      <c r="C5146" s="6">
        <v>1969</v>
      </c>
      <c r="D5146" s="6" t="s">
        <v>28</v>
      </c>
      <c r="E5146" s="6" t="s">
        <v>4</v>
      </c>
      <c r="F5146" s="27">
        <v>1.6791977574363119E-2</v>
      </c>
    </row>
    <row r="5147" spans="2:6" x14ac:dyDescent="0.25">
      <c r="B5147" s="6" t="s">
        <v>33</v>
      </c>
      <c r="C5147" s="6">
        <v>1969</v>
      </c>
      <c r="D5147" s="6" t="s">
        <v>29</v>
      </c>
      <c r="E5147" s="6" t="s">
        <v>4</v>
      </c>
      <c r="F5147" s="27">
        <v>9.6406068949829032E-3</v>
      </c>
    </row>
    <row r="5148" spans="2:6" x14ac:dyDescent="0.25">
      <c r="B5148" s="6" t="s">
        <v>33</v>
      </c>
      <c r="C5148" s="6">
        <v>1969</v>
      </c>
      <c r="D5148" s="6" t="s">
        <v>30</v>
      </c>
      <c r="E5148" s="6" t="s">
        <v>4</v>
      </c>
      <c r="F5148" s="27">
        <v>4.620666939957395E-5</v>
      </c>
    </row>
    <row r="5149" spans="2:6" x14ac:dyDescent="0.25">
      <c r="B5149" s="6" t="s">
        <v>33</v>
      </c>
      <c r="C5149" s="6">
        <v>1969</v>
      </c>
      <c r="D5149" s="6" t="s">
        <v>31</v>
      </c>
      <c r="E5149" s="6" t="s">
        <v>4</v>
      </c>
      <c r="F5149" s="27">
        <v>5.4523869891497266E-3</v>
      </c>
    </row>
    <row r="5150" spans="2:6" x14ac:dyDescent="0.25">
      <c r="B5150" s="6" t="s">
        <v>33</v>
      </c>
      <c r="C5150" s="6">
        <v>1969</v>
      </c>
      <c r="D5150" s="6" t="s">
        <v>32</v>
      </c>
      <c r="E5150" s="6" t="s">
        <v>4</v>
      </c>
      <c r="F5150" s="27">
        <v>5.0827336339531346E-4</v>
      </c>
    </row>
    <row r="5151" spans="2:6" x14ac:dyDescent="0.25">
      <c r="B5151" s="6" t="s">
        <v>33</v>
      </c>
      <c r="C5151" s="6">
        <v>1968</v>
      </c>
      <c r="D5151" s="6" t="s">
        <v>7</v>
      </c>
      <c r="E5151" s="6" t="s">
        <v>3</v>
      </c>
      <c r="F5151" s="27">
        <v>4.426624616780734E-2</v>
      </c>
    </row>
    <row r="5152" spans="2:6" x14ac:dyDescent="0.25">
      <c r="B5152" s="6" t="s">
        <v>33</v>
      </c>
      <c r="C5152" s="6">
        <v>1968</v>
      </c>
      <c r="D5152" s="6" t="s">
        <v>8</v>
      </c>
      <c r="E5152" s="6" t="s">
        <v>3</v>
      </c>
      <c r="F5152" s="27">
        <v>4.8296985370527241E-2</v>
      </c>
    </row>
    <row r="5153" spans="2:6" x14ac:dyDescent="0.25">
      <c r="B5153" s="6" t="s">
        <v>33</v>
      </c>
      <c r="C5153" s="6">
        <v>1968</v>
      </c>
      <c r="D5153" s="6" t="s">
        <v>9</v>
      </c>
      <c r="E5153" s="6" t="s">
        <v>3</v>
      </c>
      <c r="F5153" s="27">
        <v>6.1922367583402485E-2</v>
      </c>
    </row>
    <row r="5154" spans="2:6" x14ac:dyDescent="0.25">
      <c r="B5154" s="6" t="s">
        <v>33</v>
      </c>
      <c r="C5154" s="6">
        <v>1968</v>
      </c>
      <c r="D5154" s="6" t="s">
        <v>10</v>
      </c>
      <c r="E5154" s="6" t="s">
        <v>3</v>
      </c>
      <c r="F5154" s="27">
        <v>0.10426151900612288</v>
      </c>
    </row>
    <row r="5155" spans="2:6" x14ac:dyDescent="0.25">
      <c r="B5155" s="6" t="s">
        <v>33</v>
      </c>
      <c r="C5155" s="6">
        <v>1968</v>
      </c>
      <c r="D5155" s="6" t="s">
        <v>11</v>
      </c>
      <c r="E5155" s="6" t="s">
        <v>3</v>
      </c>
      <c r="F5155" s="27">
        <v>3.1832430744493462E-2</v>
      </c>
    </row>
    <row r="5156" spans="2:6" x14ac:dyDescent="0.25">
      <c r="B5156" s="6" t="s">
        <v>33</v>
      </c>
      <c r="C5156" s="6">
        <v>1968</v>
      </c>
      <c r="D5156" s="6" t="s">
        <v>12</v>
      </c>
      <c r="E5156" s="6" t="s">
        <v>3</v>
      </c>
      <c r="F5156" s="27">
        <v>1.2550556764183067E-2</v>
      </c>
    </row>
    <row r="5157" spans="2:6" x14ac:dyDescent="0.25">
      <c r="B5157" s="6" t="s">
        <v>33</v>
      </c>
      <c r="C5157" s="6">
        <v>1968</v>
      </c>
      <c r="D5157" s="6" t="s">
        <v>13</v>
      </c>
      <c r="E5157" s="6" t="s">
        <v>3</v>
      </c>
      <c r="F5157" s="27">
        <v>3.6315758298267803E-2</v>
      </c>
    </row>
    <row r="5158" spans="2:6" x14ac:dyDescent="0.25">
      <c r="B5158" s="6" t="s">
        <v>33</v>
      </c>
      <c r="C5158" s="6">
        <v>1968</v>
      </c>
      <c r="D5158" s="6" t="s">
        <v>14</v>
      </c>
      <c r="E5158" s="6" t="s">
        <v>3</v>
      </c>
      <c r="F5158" s="27">
        <v>1.0641289514499792E-2</v>
      </c>
    </row>
    <row r="5159" spans="2:6" x14ac:dyDescent="0.25">
      <c r="B5159" s="6" t="s">
        <v>33</v>
      </c>
      <c r="C5159" s="6">
        <v>1968</v>
      </c>
      <c r="D5159" s="6" t="s">
        <v>15</v>
      </c>
      <c r="E5159" s="6" t="s">
        <v>3</v>
      </c>
      <c r="F5159" s="27">
        <v>2.215785154527005E-3</v>
      </c>
    </row>
    <row r="5160" spans="2:6" x14ac:dyDescent="0.25">
      <c r="B5160" s="6" t="s">
        <v>33</v>
      </c>
      <c r="C5160" s="6">
        <v>1968</v>
      </c>
      <c r="D5160" s="6" t="s">
        <v>16</v>
      </c>
      <c r="E5160" s="6" t="s">
        <v>3</v>
      </c>
      <c r="F5160" s="27">
        <v>0.15434125391701703</v>
      </c>
    </row>
    <row r="5161" spans="2:6" x14ac:dyDescent="0.25">
      <c r="B5161" s="6" t="s">
        <v>33</v>
      </c>
      <c r="C5161" s="6">
        <v>1968</v>
      </c>
      <c r="D5161" s="6" t="s">
        <v>17</v>
      </c>
      <c r="E5161" s="6" t="s">
        <v>3</v>
      </c>
      <c r="F5161" s="27">
        <v>4.2405285679863042E-2</v>
      </c>
    </row>
    <row r="5162" spans="2:6" x14ac:dyDescent="0.25">
      <c r="B5162" s="6" t="s">
        <v>33</v>
      </c>
      <c r="C5162" s="6">
        <v>1968</v>
      </c>
      <c r="D5162" s="6" t="s">
        <v>18</v>
      </c>
      <c r="E5162" s="6" t="s">
        <v>3</v>
      </c>
      <c r="F5162" s="27">
        <v>2.5208078500788149E-2</v>
      </c>
    </row>
    <row r="5163" spans="2:6" x14ac:dyDescent="0.25">
      <c r="B5163" s="6" t="s">
        <v>33</v>
      </c>
      <c r="C5163" s="6">
        <v>1968</v>
      </c>
      <c r="D5163" s="6" t="s">
        <v>19</v>
      </c>
      <c r="E5163" s="6" t="s">
        <v>3</v>
      </c>
      <c r="F5163" s="27">
        <v>0.10044010910427187</v>
      </c>
    </row>
    <row r="5164" spans="2:6" x14ac:dyDescent="0.25">
      <c r="B5164" s="6" t="s">
        <v>33</v>
      </c>
      <c r="C5164" s="6">
        <v>1968</v>
      </c>
      <c r="D5164" s="6" t="s">
        <v>20</v>
      </c>
      <c r="E5164" s="6" t="s">
        <v>3</v>
      </c>
      <c r="F5164" s="27">
        <v>7.5973884444475118E-3</v>
      </c>
    </row>
    <row r="5165" spans="2:6" x14ac:dyDescent="0.25">
      <c r="B5165" s="6" t="s">
        <v>33</v>
      </c>
      <c r="C5165" s="6">
        <v>1968</v>
      </c>
      <c r="D5165" s="6" t="s">
        <v>21</v>
      </c>
      <c r="E5165" s="6" t="s">
        <v>3</v>
      </c>
      <c r="F5165" s="27">
        <v>2.502175241979496E-3</v>
      </c>
    </row>
    <row r="5166" spans="2:6" x14ac:dyDescent="0.25">
      <c r="B5166" s="6" t="s">
        <v>33</v>
      </c>
      <c r="C5166" s="6">
        <v>1968</v>
      </c>
      <c r="D5166" s="6" t="s">
        <v>22</v>
      </c>
      <c r="E5166" s="6" t="s">
        <v>3</v>
      </c>
      <c r="F5166" s="27">
        <v>3.2230386448343105E-2</v>
      </c>
    </row>
    <row r="5167" spans="2:6" x14ac:dyDescent="0.25">
      <c r="B5167" s="6" t="s">
        <v>33</v>
      </c>
      <c r="C5167" s="6">
        <v>1968</v>
      </c>
      <c r="D5167" s="6" t="s">
        <v>23</v>
      </c>
      <c r="E5167" s="6" t="s">
        <v>3</v>
      </c>
      <c r="F5167" s="27">
        <v>3.939301403713985E-4</v>
      </c>
    </row>
    <row r="5168" spans="2:6" x14ac:dyDescent="0.25">
      <c r="B5168" s="6" t="s">
        <v>33</v>
      </c>
      <c r="C5168" s="6">
        <v>1968</v>
      </c>
      <c r="D5168" s="6" t="s">
        <v>24</v>
      </c>
      <c r="E5168" s="6" t="s">
        <v>3</v>
      </c>
      <c r="F5168" s="27">
        <v>0.10772637899990051</v>
      </c>
    </row>
    <row r="5169" spans="2:6" x14ac:dyDescent="0.25">
      <c r="B5169" s="6" t="s">
        <v>33</v>
      </c>
      <c r="C5169" s="6">
        <v>1968</v>
      </c>
      <c r="D5169" s="6" t="s">
        <v>25</v>
      </c>
      <c r="E5169" s="6" t="s">
        <v>3</v>
      </c>
      <c r="F5169" s="27">
        <v>6.6205567124258222E-2</v>
      </c>
    </row>
    <row r="5170" spans="2:6" x14ac:dyDescent="0.25">
      <c r="B5170" s="6" t="s">
        <v>33</v>
      </c>
      <c r="C5170" s="6">
        <v>1968</v>
      </c>
      <c r="D5170" s="6" t="s">
        <v>26</v>
      </c>
      <c r="E5170" s="6" t="s">
        <v>3</v>
      </c>
      <c r="F5170" s="27">
        <v>6.821489838040079E-2</v>
      </c>
    </row>
    <row r="5171" spans="2:6" x14ac:dyDescent="0.25">
      <c r="B5171" s="6" t="s">
        <v>33</v>
      </c>
      <c r="C5171" s="6">
        <v>1968</v>
      </c>
      <c r="D5171" s="6" t="s">
        <v>27</v>
      </c>
      <c r="E5171" s="6" t="s">
        <v>3</v>
      </c>
      <c r="F5171" s="27">
        <v>1.6734842459573278E-4</v>
      </c>
    </row>
    <row r="5172" spans="2:6" x14ac:dyDescent="0.25">
      <c r="B5172" s="6" t="s">
        <v>33</v>
      </c>
      <c r="C5172" s="6">
        <v>1968</v>
      </c>
      <c r="D5172" s="6" t="s">
        <v>28</v>
      </c>
      <c r="E5172" s="6" t="s">
        <v>3</v>
      </c>
      <c r="F5172" s="27">
        <v>6.2885052335200616E-3</v>
      </c>
    </row>
    <row r="5173" spans="2:6" x14ac:dyDescent="0.25">
      <c r="B5173" s="6" t="s">
        <v>33</v>
      </c>
      <c r="C5173" s="6">
        <v>1968</v>
      </c>
      <c r="D5173" s="6" t="s">
        <v>29</v>
      </c>
      <c r="E5173" s="6" t="s">
        <v>3</v>
      </c>
      <c r="F5173" s="27">
        <v>3.3246553686352244E-2</v>
      </c>
    </row>
    <row r="5174" spans="2:6" x14ac:dyDescent="0.25">
      <c r="B5174" s="6" t="s">
        <v>33</v>
      </c>
      <c r="C5174" s="6">
        <v>1968</v>
      </c>
      <c r="D5174" s="6" t="s">
        <v>30</v>
      </c>
      <c r="E5174" s="6" t="s">
        <v>3</v>
      </c>
      <c r="F5174" s="27">
        <v>1.2076690434743604E-4</v>
      </c>
    </row>
    <row r="5175" spans="2:6" x14ac:dyDescent="0.25">
      <c r="B5175" s="6" t="s">
        <v>33</v>
      </c>
      <c r="C5175" s="6">
        <v>1968</v>
      </c>
      <c r="D5175" s="6" t="s">
        <v>31</v>
      </c>
      <c r="E5175" s="6" t="s">
        <v>3</v>
      </c>
      <c r="F5175" s="27">
        <v>2.047286568937487E-4</v>
      </c>
    </row>
    <row r="5176" spans="2:6" x14ac:dyDescent="0.25">
      <c r="B5176" s="6" t="s">
        <v>33</v>
      </c>
      <c r="C5176" s="6">
        <v>1968</v>
      </c>
      <c r="D5176" s="6" t="s">
        <v>32</v>
      </c>
      <c r="E5176" s="6" t="s">
        <v>3</v>
      </c>
      <c r="F5176" s="27">
        <v>4.037065088185719E-4</v>
      </c>
    </row>
    <row r="5177" spans="2:6" x14ac:dyDescent="0.25">
      <c r="B5177" s="6" t="s">
        <v>33</v>
      </c>
      <c r="C5177" s="6">
        <v>1968</v>
      </c>
      <c r="D5177" s="6" t="s">
        <v>7</v>
      </c>
      <c r="E5177" s="6" t="s">
        <v>4</v>
      </c>
      <c r="F5177" s="27">
        <v>6.7826247515424085E-2</v>
      </c>
    </row>
    <row r="5178" spans="2:6" x14ac:dyDescent="0.25">
      <c r="B5178" s="6" t="s">
        <v>33</v>
      </c>
      <c r="C5178" s="6">
        <v>1968</v>
      </c>
      <c r="D5178" s="6" t="s">
        <v>8</v>
      </c>
      <c r="E5178" s="6" t="s">
        <v>4</v>
      </c>
      <c r="F5178" s="27">
        <v>3.1488923575637186E-2</v>
      </c>
    </row>
    <row r="5179" spans="2:6" x14ac:dyDescent="0.25">
      <c r="B5179" s="6" t="s">
        <v>33</v>
      </c>
      <c r="C5179" s="6">
        <v>1968</v>
      </c>
      <c r="D5179" s="6" t="s">
        <v>9</v>
      </c>
      <c r="E5179" s="6" t="s">
        <v>4</v>
      </c>
      <c r="F5179" s="27">
        <v>8.6832221502808463E-2</v>
      </c>
    </row>
    <row r="5180" spans="2:6" x14ac:dyDescent="0.25">
      <c r="B5180" s="6" t="s">
        <v>33</v>
      </c>
      <c r="C5180" s="6">
        <v>1968</v>
      </c>
      <c r="D5180" s="6" t="s">
        <v>10</v>
      </c>
      <c r="E5180" s="6" t="s">
        <v>4</v>
      </c>
      <c r="F5180" s="27">
        <v>7.4367002508573352E-2</v>
      </c>
    </row>
    <row r="5181" spans="2:6" x14ac:dyDescent="0.25">
      <c r="B5181" s="6" t="s">
        <v>33</v>
      </c>
      <c r="C5181" s="6">
        <v>1968</v>
      </c>
      <c r="D5181" s="6" t="s">
        <v>11</v>
      </c>
      <c r="E5181" s="6" t="s">
        <v>4</v>
      </c>
      <c r="F5181" s="27">
        <v>2.4898645199197111E-2</v>
      </c>
    </row>
    <row r="5182" spans="2:6" x14ac:dyDescent="0.25">
      <c r="B5182" s="6" t="s">
        <v>33</v>
      </c>
      <c r="C5182" s="6">
        <v>1968</v>
      </c>
      <c r="D5182" s="6" t="s">
        <v>12</v>
      </c>
      <c r="E5182" s="6" t="s">
        <v>4</v>
      </c>
      <c r="F5182" s="27">
        <v>5.3136756071658501E-3</v>
      </c>
    </row>
    <row r="5183" spans="2:6" x14ac:dyDescent="0.25">
      <c r="B5183" s="6" t="s">
        <v>33</v>
      </c>
      <c r="C5183" s="6">
        <v>1968</v>
      </c>
      <c r="D5183" s="6" t="s">
        <v>13</v>
      </c>
      <c r="E5183" s="6" t="s">
        <v>4</v>
      </c>
      <c r="F5183" s="27">
        <v>1.5764943680908004E-2</v>
      </c>
    </row>
    <row r="5184" spans="2:6" x14ac:dyDescent="0.25">
      <c r="B5184" s="6" t="s">
        <v>33</v>
      </c>
      <c r="C5184" s="6">
        <v>1968</v>
      </c>
      <c r="D5184" s="6" t="s">
        <v>14</v>
      </c>
      <c r="E5184" s="6" t="s">
        <v>4</v>
      </c>
      <c r="F5184" s="27">
        <v>1.1552399102220542E-2</v>
      </c>
    </row>
    <row r="5185" spans="2:6" x14ac:dyDescent="0.25">
      <c r="B5185" s="6" t="s">
        <v>33</v>
      </c>
      <c r="C5185" s="6">
        <v>1968</v>
      </c>
      <c r="D5185" s="6" t="s">
        <v>15</v>
      </c>
      <c r="E5185" s="6" t="s">
        <v>4</v>
      </c>
      <c r="F5185" s="27">
        <v>3.4641912311818785E-3</v>
      </c>
    </row>
    <row r="5186" spans="2:6" x14ac:dyDescent="0.25">
      <c r="B5186" s="6" t="s">
        <v>33</v>
      </c>
      <c r="C5186" s="6">
        <v>1968</v>
      </c>
      <c r="D5186" s="6" t="s">
        <v>16</v>
      </c>
      <c r="E5186" s="6" t="s">
        <v>4</v>
      </c>
      <c r="F5186" s="27">
        <v>8.3362527673483164E-2</v>
      </c>
    </row>
    <row r="5187" spans="2:6" x14ac:dyDescent="0.25">
      <c r="B5187" s="6" t="s">
        <v>33</v>
      </c>
      <c r="C5187" s="6">
        <v>1968</v>
      </c>
      <c r="D5187" s="6" t="s">
        <v>17</v>
      </c>
      <c r="E5187" s="6" t="s">
        <v>4</v>
      </c>
      <c r="F5187" s="27">
        <v>9.1675730668608471E-2</v>
      </c>
    </row>
    <row r="5188" spans="2:6" x14ac:dyDescent="0.25">
      <c r="B5188" s="6" t="s">
        <v>33</v>
      </c>
      <c r="C5188" s="6">
        <v>1968</v>
      </c>
      <c r="D5188" s="6" t="s">
        <v>18</v>
      </c>
      <c r="E5188" s="6" t="s">
        <v>4</v>
      </c>
      <c r="F5188" s="27">
        <v>9.4128055241194164E-2</v>
      </c>
    </row>
    <row r="5189" spans="2:6" x14ac:dyDescent="0.25">
      <c r="B5189" s="6" t="s">
        <v>33</v>
      </c>
      <c r="C5189" s="6">
        <v>1968</v>
      </c>
      <c r="D5189" s="6" t="s">
        <v>19</v>
      </c>
      <c r="E5189" s="6" t="s">
        <v>4</v>
      </c>
      <c r="F5189" s="27">
        <v>0.10283377690388368</v>
      </c>
    </row>
    <row r="5190" spans="2:6" x14ac:dyDescent="0.25">
      <c r="B5190" s="6" t="s">
        <v>33</v>
      </c>
      <c r="C5190" s="6">
        <v>1968</v>
      </c>
      <c r="D5190" s="6" t="s">
        <v>20</v>
      </c>
      <c r="E5190" s="6" t="s">
        <v>4</v>
      </c>
      <c r="F5190" s="27">
        <v>1.5077730312773792E-2</v>
      </c>
    </row>
    <row r="5191" spans="2:6" x14ac:dyDescent="0.25">
      <c r="B5191" s="6" t="s">
        <v>33</v>
      </c>
      <c r="C5191" s="6">
        <v>1968</v>
      </c>
      <c r="D5191" s="6" t="s">
        <v>21</v>
      </c>
      <c r="E5191" s="6" t="s">
        <v>4</v>
      </c>
      <c r="F5191" s="27">
        <v>1.03999104910702E-3</v>
      </c>
    </row>
    <row r="5192" spans="2:6" x14ac:dyDescent="0.25">
      <c r="B5192" s="6" t="s">
        <v>33</v>
      </c>
      <c r="C5192" s="6">
        <v>1968</v>
      </c>
      <c r="D5192" s="6" t="s">
        <v>22</v>
      </c>
      <c r="E5192" s="6" t="s">
        <v>4</v>
      </c>
      <c r="F5192" s="27">
        <v>3.2598614201227567E-2</v>
      </c>
    </row>
    <row r="5193" spans="2:6" x14ac:dyDescent="0.25">
      <c r="B5193" s="6" t="s">
        <v>33</v>
      </c>
      <c r="C5193" s="6">
        <v>1968</v>
      </c>
      <c r="D5193" s="6" t="s">
        <v>23</v>
      </c>
      <c r="E5193" s="6" t="s">
        <v>4</v>
      </c>
      <c r="F5193" s="27">
        <v>1.0944056307475401E-4</v>
      </c>
    </row>
    <row r="5194" spans="2:6" x14ac:dyDescent="0.25">
      <c r="B5194" s="6" t="s">
        <v>33</v>
      </c>
      <c r="C5194" s="6">
        <v>1968</v>
      </c>
      <c r="D5194" s="6" t="s">
        <v>24</v>
      </c>
      <c r="E5194" s="6" t="s">
        <v>4</v>
      </c>
      <c r="F5194" s="27">
        <v>4.5235636537496231E-2</v>
      </c>
    </row>
    <row r="5195" spans="2:6" x14ac:dyDescent="0.25">
      <c r="B5195" s="6" t="s">
        <v>33</v>
      </c>
      <c r="C5195" s="6">
        <v>1968</v>
      </c>
      <c r="D5195" s="6" t="s">
        <v>25</v>
      </c>
      <c r="E5195" s="6" t="s">
        <v>4</v>
      </c>
      <c r="F5195" s="27">
        <v>9.8739843885176676E-2</v>
      </c>
    </row>
    <row r="5196" spans="2:6" x14ac:dyDescent="0.25">
      <c r="B5196" s="6" t="s">
        <v>33</v>
      </c>
      <c r="C5196" s="6">
        <v>1968</v>
      </c>
      <c r="D5196" s="6" t="s">
        <v>26</v>
      </c>
      <c r="E5196" s="6" t="s">
        <v>4</v>
      </c>
      <c r="F5196" s="27">
        <v>7.9523548368754776E-2</v>
      </c>
    </row>
    <row r="5197" spans="2:6" x14ac:dyDescent="0.25">
      <c r="B5197" s="6" t="s">
        <v>33</v>
      </c>
      <c r="C5197" s="6">
        <v>1968</v>
      </c>
      <c r="D5197" s="6" t="s">
        <v>27</v>
      </c>
      <c r="E5197" s="6" t="s">
        <v>4</v>
      </c>
      <c r="F5197" s="27">
        <v>2.934719009825806E-4</v>
      </c>
    </row>
    <row r="5198" spans="2:6" x14ac:dyDescent="0.25">
      <c r="B5198" s="6" t="s">
        <v>33</v>
      </c>
      <c r="C5198" s="6">
        <v>1968</v>
      </c>
      <c r="D5198" s="6" t="s">
        <v>28</v>
      </c>
      <c r="E5198" s="6" t="s">
        <v>4</v>
      </c>
      <c r="F5198" s="27">
        <v>1.7535557483502905E-2</v>
      </c>
    </row>
    <row r="5199" spans="2:6" x14ac:dyDescent="0.25">
      <c r="B5199" s="6" t="s">
        <v>33</v>
      </c>
      <c r="C5199" s="6">
        <v>1968</v>
      </c>
      <c r="D5199" s="6" t="s">
        <v>29</v>
      </c>
      <c r="E5199" s="6" t="s">
        <v>4</v>
      </c>
      <c r="F5199" s="27">
        <v>1.00520240084471E-2</v>
      </c>
    </row>
    <row r="5200" spans="2:6" x14ac:dyDescent="0.25">
      <c r="B5200" s="6" t="s">
        <v>33</v>
      </c>
      <c r="C5200" s="6">
        <v>1968</v>
      </c>
      <c r="D5200" s="6" t="s">
        <v>30</v>
      </c>
      <c r="E5200" s="6" t="s">
        <v>4</v>
      </c>
      <c r="F5200" s="27">
        <v>4.402078514738709E-5</v>
      </c>
    </row>
    <row r="5201" spans="2:6" x14ac:dyDescent="0.25">
      <c r="B5201" s="6" t="s">
        <v>33</v>
      </c>
      <c r="C5201" s="6">
        <v>1968</v>
      </c>
      <c r="D5201" s="6" t="s">
        <v>31</v>
      </c>
      <c r="E5201" s="6" t="s">
        <v>4</v>
      </c>
      <c r="F5201" s="27">
        <v>5.7171994710168983E-3</v>
      </c>
    </row>
    <row r="5202" spans="2:6" x14ac:dyDescent="0.25">
      <c r="B5202" s="6" t="s">
        <v>33</v>
      </c>
      <c r="C5202" s="6">
        <v>1968</v>
      </c>
      <c r="D5202" s="6" t="s">
        <v>32</v>
      </c>
      <c r="E5202" s="6" t="s">
        <v>4</v>
      </c>
      <c r="F5202" s="27">
        <v>5.2458102300636286E-4</v>
      </c>
    </row>
    <row r="5203" spans="2:6" x14ac:dyDescent="0.25">
      <c r="B5203" s="6" t="s">
        <v>33</v>
      </c>
      <c r="C5203" s="6">
        <v>1967</v>
      </c>
      <c r="D5203" s="6" t="s">
        <v>7</v>
      </c>
      <c r="E5203" s="6" t="s">
        <v>3</v>
      </c>
      <c r="F5203" s="27">
        <v>4.4449323071402654E-2</v>
      </c>
    </row>
    <row r="5204" spans="2:6" x14ac:dyDescent="0.25">
      <c r="B5204" s="6" t="s">
        <v>33</v>
      </c>
      <c r="C5204" s="6">
        <v>1967</v>
      </c>
      <c r="D5204" s="6" t="s">
        <v>8</v>
      </c>
      <c r="E5204" s="6" t="s">
        <v>3</v>
      </c>
      <c r="F5204" s="27">
        <v>4.7014423603281265E-2</v>
      </c>
    </row>
    <row r="5205" spans="2:6" x14ac:dyDescent="0.25">
      <c r="B5205" s="6" t="s">
        <v>33</v>
      </c>
      <c r="C5205" s="6">
        <v>1967</v>
      </c>
      <c r="D5205" s="6" t="s">
        <v>9</v>
      </c>
      <c r="E5205" s="6" t="s">
        <v>3</v>
      </c>
      <c r="F5205" s="27">
        <v>5.8802421913467552E-2</v>
      </c>
    </row>
    <row r="5206" spans="2:6" x14ac:dyDescent="0.25">
      <c r="B5206" s="6" t="s">
        <v>33</v>
      </c>
      <c r="C5206" s="6">
        <v>1967</v>
      </c>
      <c r="D5206" s="6" t="s">
        <v>10</v>
      </c>
      <c r="E5206" s="6" t="s">
        <v>3</v>
      </c>
      <c r="F5206" s="27">
        <v>0.10625305590887388</v>
      </c>
    </row>
    <row r="5207" spans="2:6" x14ac:dyDescent="0.25">
      <c r="B5207" s="6" t="s">
        <v>33</v>
      </c>
      <c r="C5207" s="6">
        <v>1967</v>
      </c>
      <c r="D5207" s="6" t="s">
        <v>11</v>
      </c>
      <c r="E5207" s="6" t="s">
        <v>3</v>
      </c>
      <c r="F5207" s="27">
        <v>3.1652480753147909E-2</v>
      </c>
    </row>
    <row r="5208" spans="2:6" x14ac:dyDescent="0.25">
      <c r="B5208" s="6" t="s">
        <v>33</v>
      </c>
      <c r="C5208" s="6">
        <v>1967</v>
      </c>
      <c r="D5208" s="6" t="s">
        <v>12</v>
      </c>
      <c r="E5208" s="6" t="s">
        <v>3</v>
      </c>
      <c r="F5208" s="27">
        <v>1.3027844667829512E-2</v>
      </c>
    </row>
    <row r="5209" spans="2:6" x14ac:dyDescent="0.25">
      <c r="B5209" s="6" t="s">
        <v>33</v>
      </c>
      <c r="C5209" s="6">
        <v>1967</v>
      </c>
      <c r="D5209" s="6" t="s">
        <v>13</v>
      </c>
      <c r="E5209" s="6" t="s">
        <v>3</v>
      </c>
      <c r="F5209" s="27">
        <v>3.7360474294253432E-2</v>
      </c>
    </row>
    <row r="5210" spans="2:6" x14ac:dyDescent="0.25">
      <c r="B5210" s="6" t="s">
        <v>33</v>
      </c>
      <c r="C5210" s="6">
        <v>1967</v>
      </c>
      <c r="D5210" s="6" t="s">
        <v>14</v>
      </c>
      <c r="E5210" s="6" t="s">
        <v>3</v>
      </c>
      <c r="F5210" s="27">
        <v>1.0859976464127858E-2</v>
      </c>
    </row>
    <row r="5211" spans="2:6" x14ac:dyDescent="0.25">
      <c r="B5211" s="6" t="s">
        <v>33</v>
      </c>
      <c r="C5211" s="6">
        <v>1967</v>
      </c>
      <c r="D5211" s="6" t="s">
        <v>15</v>
      </c>
      <c r="E5211" s="6" t="s">
        <v>3</v>
      </c>
      <c r="F5211" s="27">
        <v>2.1959553380171974E-3</v>
      </c>
    </row>
    <row r="5212" spans="2:6" x14ac:dyDescent="0.25">
      <c r="B5212" s="6" t="s">
        <v>33</v>
      </c>
      <c r="C5212" s="6">
        <v>1967</v>
      </c>
      <c r="D5212" s="6" t="s">
        <v>16</v>
      </c>
      <c r="E5212" s="6" t="s">
        <v>3</v>
      </c>
      <c r="F5212" s="27">
        <v>0.15264153766169447</v>
      </c>
    </row>
    <row r="5213" spans="2:6" x14ac:dyDescent="0.25">
      <c r="B5213" s="6" t="s">
        <v>33</v>
      </c>
      <c r="C5213" s="6">
        <v>1967</v>
      </c>
      <c r="D5213" s="6" t="s">
        <v>17</v>
      </c>
      <c r="E5213" s="6" t="s">
        <v>3</v>
      </c>
      <c r="F5213" s="27">
        <v>4.4464226448794573E-2</v>
      </c>
    </row>
    <row r="5214" spans="2:6" x14ac:dyDescent="0.25">
      <c r="B5214" s="6" t="s">
        <v>33</v>
      </c>
      <c r="C5214" s="6">
        <v>1967</v>
      </c>
      <c r="D5214" s="6" t="s">
        <v>18</v>
      </c>
      <c r="E5214" s="6" t="s">
        <v>3</v>
      </c>
      <c r="F5214" s="27">
        <v>2.5290458227266187E-2</v>
      </c>
    </row>
    <row r="5215" spans="2:6" x14ac:dyDescent="0.25">
      <c r="B5215" s="6" t="s">
        <v>33</v>
      </c>
      <c r="C5215" s="6">
        <v>1967</v>
      </c>
      <c r="D5215" s="6" t="s">
        <v>19</v>
      </c>
      <c r="E5215" s="6" t="s">
        <v>3</v>
      </c>
      <c r="F5215" s="27">
        <v>9.8622526684210621E-2</v>
      </c>
    </row>
    <row r="5216" spans="2:6" x14ac:dyDescent="0.25">
      <c r="B5216" s="6" t="s">
        <v>33</v>
      </c>
      <c r="C5216" s="6">
        <v>1967</v>
      </c>
      <c r="D5216" s="6" t="s">
        <v>20</v>
      </c>
      <c r="E5216" s="6" t="s">
        <v>3</v>
      </c>
      <c r="F5216" s="27">
        <v>7.472324141579792E-3</v>
      </c>
    </row>
    <row r="5217" spans="2:6" x14ac:dyDescent="0.25">
      <c r="B5217" s="6" t="s">
        <v>33</v>
      </c>
      <c r="C5217" s="6">
        <v>1967</v>
      </c>
      <c r="D5217" s="6" t="s">
        <v>21</v>
      </c>
      <c r="E5217" s="6" t="s">
        <v>3</v>
      </c>
      <c r="F5217" s="27">
        <v>2.3438426982908692E-3</v>
      </c>
    </row>
    <row r="5218" spans="2:6" x14ac:dyDescent="0.25">
      <c r="B5218" s="6" t="s">
        <v>33</v>
      </c>
      <c r="C5218" s="6">
        <v>1967</v>
      </c>
      <c r="D5218" s="6" t="s">
        <v>22</v>
      </c>
      <c r="E5218" s="6" t="s">
        <v>3</v>
      </c>
      <c r="F5218" s="27">
        <v>3.2915255383701783E-2</v>
      </c>
    </row>
    <row r="5219" spans="2:6" x14ac:dyDescent="0.25">
      <c r="B5219" s="6" t="s">
        <v>33</v>
      </c>
      <c r="C5219" s="6">
        <v>1967</v>
      </c>
      <c r="D5219" s="6" t="s">
        <v>23</v>
      </c>
      <c r="E5219" s="6" t="s">
        <v>3</v>
      </c>
      <c r="F5219" s="27">
        <v>3.9207346677206029E-4</v>
      </c>
    </row>
    <row r="5220" spans="2:6" x14ac:dyDescent="0.25">
      <c r="B5220" s="6" t="s">
        <v>33</v>
      </c>
      <c r="C5220" s="6">
        <v>1967</v>
      </c>
      <c r="D5220" s="6" t="s">
        <v>24</v>
      </c>
      <c r="E5220" s="6" t="s">
        <v>3</v>
      </c>
      <c r="F5220" s="27">
        <v>0.10878376403138651</v>
      </c>
    </row>
    <row r="5221" spans="2:6" x14ac:dyDescent="0.25">
      <c r="B5221" s="6" t="s">
        <v>33</v>
      </c>
      <c r="C5221" s="6">
        <v>1967</v>
      </c>
      <c r="D5221" s="6" t="s">
        <v>25</v>
      </c>
      <c r="E5221" s="6" t="s">
        <v>3</v>
      </c>
      <c r="F5221" s="27">
        <v>6.4269668589011286E-2</v>
      </c>
    </row>
    <row r="5222" spans="2:6" x14ac:dyDescent="0.25">
      <c r="B5222" s="6" t="s">
        <v>33</v>
      </c>
      <c r="C5222" s="6">
        <v>1967</v>
      </c>
      <c r="D5222" s="6" t="s">
        <v>26</v>
      </c>
      <c r="E5222" s="6" t="s">
        <v>3</v>
      </c>
      <c r="F5222" s="27">
        <v>6.9544890978928339E-2</v>
      </c>
    </row>
    <row r="5223" spans="2:6" x14ac:dyDescent="0.25">
      <c r="B5223" s="6" t="s">
        <v>33</v>
      </c>
      <c r="C5223" s="6">
        <v>1967</v>
      </c>
      <c r="D5223" s="6" t="s">
        <v>27</v>
      </c>
      <c r="E5223" s="6" t="s">
        <v>3</v>
      </c>
      <c r="F5223" s="27">
        <v>2.063544561958212E-4</v>
      </c>
    </row>
    <row r="5224" spans="2:6" x14ac:dyDescent="0.25">
      <c r="B5224" s="6" t="s">
        <v>33</v>
      </c>
      <c r="C5224" s="6">
        <v>1967</v>
      </c>
      <c r="D5224" s="6" t="s">
        <v>28</v>
      </c>
      <c r="E5224" s="6" t="s">
        <v>3</v>
      </c>
      <c r="F5224" s="27">
        <v>6.6887504148584378E-3</v>
      </c>
    </row>
    <row r="5225" spans="2:6" x14ac:dyDescent="0.25">
      <c r="B5225" s="6" t="s">
        <v>33</v>
      </c>
      <c r="C5225" s="6">
        <v>1967</v>
      </c>
      <c r="D5225" s="6" t="s">
        <v>29</v>
      </c>
      <c r="E5225" s="6" t="s">
        <v>3</v>
      </c>
      <c r="F5225" s="27">
        <v>3.4042179997260072E-2</v>
      </c>
    </row>
    <row r="5226" spans="2:6" x14ac:dyDescent="0.25">
      <c r="B5226" s="6" t="s">
        <v>33</v>
      </c>
      <c r="C5226" s="6">
        <v>1967</v>
      </c>
      <c r="D5226" s="6" t="s">
        <v>30</v>
      </c>
      <c r="E5226" s="6" t="s">
        <v>3</v>
      </c>
      <c r="F5226" s="27">
        <v>1.0375043492067677E-4</v>
      </c>
    </row>
    <row r="5227" spans="2:6" x14ac:dyDescent="0.25">
      <c r="B5227" s="6" t="s">
        <v>33</v>
      </c>
      <c r="C5227" s="6">
        <v>1967</v>
      </c>
      <c r="D5227" s="6" t="s">
        <v>31</v>
      </c>
      <c r="E5227" s="6" t="s">
        <v>3</v>
      </c>
      <c r="F5227" s="27">
        <v>1.9087787198113462E-4</v>
      </c>
    </row>
    <row r="5228" spans="2:6" x14ac:dyDescent="0.25">
      <c r="B5228" s="6" t="s">
        <v>33</v>
      </c>
      <c r="C5228" s="6">
        <v>1967</v>
      </c>
      <c r="D5228" s="6" t="s">
        <v>32</v>
      </c>
      <c r="E5228" s="6" t="s">
        <v>3</v>
      </c>
      <c r="F5228" s="27">
        <v>4.1156249874611009E-4</v>
      </c>
    </row>
    <row r="5229" spans="2:6" x14ac:dyDescent="0.25">
      <c r="B5229" s="6" t="s">
        <v>33</v>
      </c>
      <c r="C5229" s="6">
        <v>1967</v>
      </c>
      <c r="D5229" s="6" t="s">
        <v>7</v>
      </c>
      <c r="E5229" s="6" t="s">
        <v>4</v>
      </c>
      <c r="F5229" s="27">
        <v>6.6386783086584286E-2</v>
      </c>
    </row>
    <row r="5230" spans="2:6" x14ac:dyDescent="0.25">
      <c r="B5230" s="6" t="s">
        <v>33</v>
      </c>
      <c r="C5230" s="6">
        <v>1967</v>
      </c>
      <c r="D5230" s="6" t="s">
        <v>8</v>
      </c>
      <c r="E5230" s="6" t="s">
        <v>4</v>
      </c>
      <c r="F5230" s="27">
        <v>3.4076372048539048E-2</v>
      </c>
    </row>
    <row r="5231" spans="2:6" x14ac:dyDescent="0.25">
      <c r="B5231" s="6" t="s">
        <v>33</v>
      </c>
      <c r="C5231" s="6">
        <v>1967</v>
      </c>
      <c r="D5231" s="6" t="s">
        <v>9</v>
      </c>
      <c r="E5231" s="6" t="s">
        <v>4</v>
      </c>
      <c r="F5231" s="27">
        <v>8.5599953393193956E-2</v>
      </c>
    </row>
    <row r="5232" spans="2:6" x14ac:dyDescent="0.25">
      <c r="B5232" s="6" t="s">
        <v>33</v>
      </c>
      <c r="C5232" s="6">
        <v>1967</v>
      </c>
      <c r="D5232" s="6" t="s">
        <v>10</v>
      </c>
      <c r="E5232" s="6" t="s">
        <v>4</v>
      </c>
      <c r="F5232" s="27">
        <v>7.8245423672859055E-2</v>
      </c>
    </row>
    <row r="5233" spans="2:6" x14ac:dyDescent="0.25">
      <c r="B5233" s="6" t="s">
        <v>33</v>
      </c>
      <c r="C5233" s="6">
        <v>1967</v>
      </c>
      <c r="D5233" s="6" t="s">
        <v>11</v>
      </c>
      <c r="E5233" s="6" t="s">
        <v>4</v>
      </c>
      <c r="F5233" s="27">
        <v>2.6044587177787973E-2</v>
      </c>
    </row>
    <row r="5234" spans="2:6" x14ac:dyDescent="0.25">
      <c r="B5234" s="6" t="s">
        <v>33</v>
      </c>
      <c r="C5234" s="6">
        <v>1967</v>
      </c>
      <c r="D5234" s="6" t="s">
        <v>12</v>
      </c>
      <c r="E5234" s="6" t="s">
        <v>4</v>
      </c>
      <c r="F5234" s="27">
        <v>5.5721835045890716E-3</v>
      </c>
    </row>
    <row r="5235" spans="2:6" x14ac:dyDescent="0.25">
      <c r="B5235" s="6" t="s">
        <v>33</v>
      </c>
      <c r="C5235" s="6">
        <v>1967</v>
      </c>
      <c r="D5235" s="6" t="s">
        <v>13</v>
      </c>
      <c r="E5235" s="6" t="s">
        <v>4</v>
      </c>
      <c r="F5235" s="27">
        <v>1.67966559616659E-2</v>
      </c>
    </row>
    <row r="5236" spans="2:6" x14ac:dyDescent="0.25">
      <c r="B5236" s="6" t="s">
        <v>33</v>
      </c>
      <c r="C5236" s="6">
        <v>1967</v>
      </c>
      <c r="D5236" s="6" t="s">
        <v>14</v>
      </c>
      <c r="E5236" s="6" t="s">
        <v>4</v>
      </c>
      <c r="F5236" s="27">
        <v>1.0513233177249082E-2</v>
      </c>
    </row>
    <row r="5237" spans="2:6" x14ac:dyDescent="0.25">
      <c r="B5237" s="6" t="s">
        <v>33</v>
      </c>
      <c r="C5237" s="6">
        <v>1967</v>
      </c>
      <c r="D5237" s="6" t="s">
        <v>15</v>
      </c>
      <c r="E5237" s="6" t="s">
        <v>4</v>
      </c>
      <c r="F5237" s="27">
        <v>3.5106819401053992E-3</v>
      </c>
    </row>
    <row r="5238" spans="2:6" x14ac:dyDescent="0.25">
      <c r="B5238" s="6" t="s">
        <v>33</v>
      </c>
      <c r="C5238" s="6">
        <v>1967</v>
      </c>
      <c r="D5238" s="6" t="s">
        <v>16</v>
      </c>
      <c r="E5238" s="6" t="s">
        <v>4</v>
      </c>
      <c r="F5238" s="27">
        <v>7.9510725633986076E-2</v>
      </c>
    </row>
    <row r="5239" spans="2:6" x14ac:dyDescent="0.25">
      <c r="B5239" s="6" t="s">
        <v>33</v>
      </c>
      <c r="C5239" s="6">
        <v>1967</v>
      </c>
      <c r="D5239" s="6" t="s">
        <v>17</v>
      </c>
      <c r="E5239" s="6" t="s">
        <v>4</v>
      </c>
      <c r="F5239" s="27">
        <v>8.8416994977631155E-2</v>
      </c>
    </row>
    <row r="5240" spans="2:6" x14ac:dyDescent="0.25">
      <c r="B5240" s="6" t="s">
        <v>33</v>
      </c>
      <c r="C5240" s="6">
        <v>1967</v>
      </c>
      <c r="D5240" s="6" t="s">
        <v>18</v>
      </c>
      <c r="E5240" s="6" t="s">
        <v>4</v>
      </c>
      <c r="F5240" s="27">
        <v>9.5715693628218482E-2</v>
      </c>
    </row>
    <row r="5241" spans="2:6" x14ac:dyDescent="0.25">
      <c r="B5241" s="6" t="s">
        <v>33</v>
      </c>
      <c r="C5241" s="6">
        <v>1967</v>
      </c>
      <c r="D5241" s="6" t="s">
        <v>19</v>
      </c>
      <c r="E5241" s="6" t="s">
        <v>4</v>
      </c>
      <c r="F5241" s="27">
        <v>0.10166170255633476</v>
      </c>
    </row>
    <row r="5242" spans="2:6" x14ac:dyDescent="0.25">
      <c r="B5242" s="6" t="s">
        <v>33</v>
      </c>
      <c r="C5242" s="6">
        <v>1967</v>
      </c>
      <c r="D5242" s="6" t="s">
        <v>20</v>
      </c>
      <c r="E5242" s="6" t="s">
        <v>4</v>
      </c>
      <c r="F5242" s="27">
        <v>1.5839638603058086E-2</v>
      </c>
    </row>
    <row r="5243" spans="2:6" x14ac:dyDescent="0.25">
      <c r="B5243" s="6" t="s">
        <v>33</v>
      </c>
      <c r="C5243" s="6">
        <v>1967</v>
      </c>
      <c r="D5243" s="6" t="s">
        <v>21</v>
      </c>
      <c r="E5243" s="6" t="s">
        <v>4</v>
      </c>
      <c r="F5243" s="27">
        <v>1.0274130552460573E-3</v>
      </c>
    </row>
    <row r="5244" spans="2:6" x14ac:dyDescent="0.25">
      <c r="B5244" s="6" t="s">
        <v>33</v>
      </c>
      <c r="C5244" s="6">
        <v>1967</v>
      </c>
      <c r="D5244" s="6" t="s">
        <v>22</v>
      </c>
      <c r="E5244" s="6" t="s">
        <v>4</v>
      </c>
      <c r="F5244" s="27">
        <v>3.5382333593069179E-2</v>
      </c>
    </row>
    <row r="5245" spans="2:6" x14ac:dyDescent="0.25">
      <c r="B5245" s="6" t="s">
        <v>33</v>
      </c>
      <c r="C5245" s="6">
        <v>1967</v>
      </c>
      <c r="D5245" s="6" t="s">
        <v>23</v>
      </c>
      <c r="E5245" s="6" t="s">
        <v>4</v>
      </c>
      <c r="F5245" s="27">
        <v>9.4063215335581137E-5</v>
      </c>
    </row>
    <row r="5246" spans="2:6" x14ac:dyDescent="0.25">
      <c r="B5246" s="6" t="s">
        <v>33</v>
      </c>
      <c r="C5246" s="6">
        <v>1967</v>
      </c>
      <c r="D5246" s="6" t="s">
        <v>24</v>
      </c>
      <c r="E5246" s="6" t="s">
        <v>4</v>
      </c>
      <c r="F5246" s="27">
        <v>4.5016227421794022E-2</v>
      </c>
    </row>
    <row r="5247" spans="2:6" x14ac:dyDescent="0.25">
      <c r="B5247" s="6" t="s">
        <v>33</v>
      </c>
      <c r="C5247" s="6">
        <v>1967</v>
      </c>
      <c r="D5247" s="6" t="s">
        <v>25</v>
      </c>
      <c r="E5247" s="6" t="s">
        <v>4</v>
      </c>
      <c r="F5247" s="27">
        <v>0.10088310187713766</v>
      </c>
    </row>
    <row r="5248" spans="2:6" x14ac:dyDescent="0.25">
      <c r="B5248" s="6" t="s">
        <v>33</v>
      </c>
      <c r="C5248" s="6">
        <v>1967</v>
      </c>
      <c r="D5248" s="6" t="s">
        <v>26</v>
      </c>
      <c r="E5248" s="6" t="s">
        <v>4</v>
      </c>
      <c r="F5248" s="27">
        <v>7.46042669501914E-2</v>
      </c>
    </row>
    <row r="5249" spans="2:6" x14ac:dyDescent="0.25">
      <c r="B5249" s="6" t="s">
        <v>33</v>
      </c>
      <c r="C5249" s="6">
        <v>1967</v>
      </c>
      <c r="D5249" s="6" t="s">
        <v>27</v>
      </c>
      <c r="E5249" s="6" t="s">
        <v>4</v>
      </c>
      <c r="F5249" s="27">
        <v>3.3073840230897885E-4</v>
      </c>
    </row>
    <row r="5250" spans="2:6" x14ac:dyDescent="0.25">
      <c r="B5250" s="6" t="s">
        <v>33</v>
      </c>
      <c r="C5250" s="6">
        <v>1967</v>
      </c>
      <c r="D5250" s="6" t="s">
        <v>28</v>
      </c>
      <c r="E5250" s="6" t="s">
        <v>4</v>
      </c>
      <c r="F5250" s="27">
        <v>1.7921773388970209E-2</v>
      </c>
    </row>
    <row r="5251" spans="2:6" x14ac:dyDescent="0.25">
      <c r="B5251" s="6" t="s">
        <v>33</v>
      </c>
      <c r="C5251" s="6">
        <v>1967</v>
      </c>
      <c r="D5251" s="6" t="s">
        <v>29</v>
      </c>
      <c r="E5251" s="6" t="s">
        <v>4</v>
      </c>
      <c r="F5251" s="27">
        <v>1.0766293569474485E-2</v>
      </c>
    </row>
    <row r="5252" spans="2:6" x14ac:dyDescent="0.25">
      <c r="B5252" s="6" t="s">
        <v>33</v>
      </c>
      <c r="C5252" s="6">
        <v>1967</v>
      </c>
      <c r="D5252" s="6" t="s">
        <v>30</v>
      </c>
      <c r="E5252" s="6" t="s">
        <v>4</v>
      </c>
      <c r="F5252" s="27">
        <v>3.0949832142675084E-5</v>
      </c>
    </row>
    <row r="5253" spans="2:6" x14ac:dyDescent="0.25">
      <c r="B5253" s="6" t="s">
        <v>33</v>
      </c>
      <c r="C5253" s="6">
        <v>1967</v>
      </c>
      <c r="D5253" s="6" t="s">
        <v>31</v>
      </c>
      <c r="E5253" s="6" t="s">
        <v>4</v>
      </c>
      <c r="F5253" s="27">
        <v>5.4665899596317092E-3</v>
      </c>
    </row>
    <row r="5254" spans="2:6" x14ac:dyDescent="0.25">
      <c r="B5254" s="6" t="s">
        <v>33</v>
      </c>
      <c r="C5254" s="6">
        <v>1967</v>
      </c>
      <c r="D5254" s="6" t="s">
        <v>32</v>
      </c>
      <c r="E5254" s="6" t="s">
        <v>4</v>
      </c>
      <c r="F5254" s="27">
        <v>5.8561937289571485E-4</v>
      </c>
    </row>
    <row r="5255" spans="2:6" x14ac:dyDescent="0.25">
      <c r="B5255" s="6" t="s">
        <v>33</v>
      </c>
      <c r="C5255" s="6">
        <v>1966</v>
      </c>
      <c r="D5255" s="6" t="s">
        <v>7</v>
      </c>
      <c r="E5255" s="6" t="s">
        <v>3</v>
      </c>
      <c r="F5255" s="27">
        <v>4.3413942329252435E-2</v>
      </c>
    </row>
    <row r="5256" spans="2:6" x14ac:dyDescent="0.25">
      <c r="B5256" s="6" t="s">
        <v>33</v>
      </c>
      <c r="C5256" s="6">
        <v>1966</v>
      </c>
      <c r="D5256" s="6" t="s">
        <v>8</v>
      </c>
      <c r="E5256" s="6" t="s">
        <v>3</v>
      </c>
      <c r="F5256" s="27">
        <v>4.6606350060540834E-2</v>
      </c>
    </row>
    <row r="5257" spans="2:6" x14ac:dyDescent="0.25">
      <c r="B5257" s="6" t="s">
        <v>33</v>
      </c>
      <c r="C5257" s="6">
        <v>1966</v>
      </c>
      <c r="D5257" s="6" t="s">
        <v>9</v>
      </c>
      <c r="E5257" s="6" t="s">
        <v>3</v>
      </c>
      <c r="F5257" s="27">
        <v>5.765112785326696E-2</v>
      </c>
    </row>
    <row r="5258" spans="2:6" x14ac:dyDescent="0.25">
      <c r="B5258" s="6" t="s">
        <v>33</v>
      </c>
      <c r="C5258" s="6">
        <v>1966</v>
      </c>
      <c r="D5258" s="6" t="s">
        <v>10</v>
      </c>
      <c r="E5258" s="6" t="s">
        <v>3</v>
      </c>
      <c r="F5258" s="27">
        <v>0.10647562670971793</v>
      </c>
    </row>
    <row r="5259" spans="2:6" x14ac:dyDescent="0.25">
      <c r="B5259" s="6" t="s">
        <v>33</v>
      </c>
      <c r="C5259" s="6">
        <v>1966</v>
      </c>
      <c r="D5259" s="6" t="s">
        <v>11</v>
      </c>
      <c r="E5259" s="6" t="s">
        <v>3</v>
      </c>
      <c r="F5259" s="27">
        <v>3.1014843714964796E-2</v>
      </c>
    </row>
    <row r="5260" spans="2:6" x14ac:dyDescent="0.25">
      <c r="B5260" s="6" t="s">
        <v>33</v>
      </c>
      <c r="C5260" s="6">
        <v>1966</v>
      </c>
      <c r="D5260" s="6" t="s">
        <v>12</v>
      </c>
      <c r="E5260" s="6" t="s">
        <v>3</v>
      </c>
      <c r="F5260" s="27">
        <v>1.3321785730301808E-2</v>
      </c>
    </row>
    <row r="5261" spans="2:6" x14ac:dyDescent="0.25">
      <c r="B5261" s="6" t="s">
        <v>33</v>
      </c>
      <c r="C5261" s="6">
        <v>1966</v>
      </c>
      <c r="D5261" s="6" t="s">
        <v>13</v>
      </c>
      <c r="E5261" s="6" t="s">
        <v>3</v>
      </c>
      <c r="F5261" s="27">
        <v>3.8970357415130726E-2</v>
      </c>
    </row>
    <row r="5262" spans="2:6" x14ac:dyDescent="0.25">
      <c r="B5262" s="6" t="s">
        <v>33</v>
      </c>
      <c r="C5262" s="6">
        <v>1966</v>
      </c>
      <c r="D5262" s="6" t="s">
        <v>14</v>
      </c>
      <c r="E5262" s="6" t="s">
        <v>3</v>
      </c>
      <c r="F5262" s="27">
        <v>1.1281335485896228E-2</v>
      </c>
    </row>
    <row r="5263" spans="2:6" x14ac:dyDescent="0.25">
      <c r="B5263" s="6" t="s">
        <v>33</v>
      </c>
      <c r="C5263" s="6">
        <v>1966</v>
      </c>
      <c r="D5263" s="6" t="s">
        <v>15</v>
      </c>
      <c r="E5263" s="6" t="s">
        <v>3</v>
      </c>
      <c r="F5263" s="27">
        <v>2.1458361361496032E-3</v>
      </c>
    </row>
    <row r="5264" spans="2:6" x14ac:dyDescent="0.25">
      <c r="B5264" s="6" t="s">
        <v>33</v>
      </c>
      <c r="C5264" s="6">
        <v>1966</v>
      </c>
      <c r="D5264" s="6" t="s">
        <v>16</v>
      </c>
      <c r="E5264" s="6" t="s">
        <v>3</v>
      </c>
      <c r="F5264" s="27">
        <v>0.15524126642450334</v>
      </c>
    </row>
    <row r="5265" spans="2:6" x14ac:dyDescent="0.25">
      <c r="B5265" s="6" t="s">
        <v>33</v>
      </c>
      <c r="C5265" s="6">
        <v>1966</v>
      </c>
      <c r="D5265" s="6" t="s">
        <v>17</v>
      </c>
      <c r="E5265" s="6" t="s">
        <v>3</v>
      </c>
      <c r="F5265" s="27">
        <v>4.539273061572268E-2</v>
      </c>
    </row>
    <row r="5266" spans="2:6" x14ac:dyDescent="0.25">
      <c r="B5266" s="6" t="s">
        <v>33</v>
      </c>
      <c r="C5266" s="6">
        <v>1966</v>
      </c>
      <c r="D5266" s="6" t="s">
        <v>18</v>
      </c>
      <c r="E5266" s="6" t="s">
        <v>3</v>
      </c>
      <c r="F5266" s="27">
        <v>2.5959123727521412E-2</v>
      </c>
    </row>
    <row r="5267" spans="2:6" x14ac:dyDescent="0.25">
      <c r="B5267" s="6" t="s">
        <v>33</v>
      </c>
      <c r="C5267" s="6">
        <v>1966</v>
      </c>
      <c r="D5267" s="6" t="s">
        <v>19</v>
      </c>
      <c r="E5267" s="6" t="s">
        <v>3</v>
      </c>
      <c r="F5267" s="27">
        <v>9.4004215435669766E-2</v>
      </c>
    </row>
    <row r="5268" spans="2:6" x14ac:dyDescent="0.25">
      <c r="B5268" s="6" t="s">
        <v>33</v>
      </c>
      <c r="C5268" s="6">
        <v>1966</v>
      </c>
      <c r="D5268" s="6" t="s">
        <v>20</v>
      </c>
      <c r="E5268" s="6" t="s">
        <v>3</v>
      </c>
      <c r="F5268" s="27">
        <v>7.2424772411318894E-3</v>
      </c>
    </row>
    <row r="5269" spans="2:6" x14ac:dyDescent="0.25">
      <c r="B5269" s="6" t="s">
        <v>33</v>
      </c>
      <c r="C5269" s="6">
        <v>1966</v>
      </c>
      <c r="D5269" s="6" t="s">
        <v>21</v>
      </c>
      <c r="E5269" s="6" t="s">
        <v>3</v>
      </c>
      <c r="F5269" s="27">
        <v>2.3083994797973005E-3</v>
      </c>
    </row>
    <row r="5270" spans="2:6" x14ac:dyDescent="0.25">
      <c r="B5270" s="6" t="s">
        <v>33</v>
      </c>
      <c r="C5270" s="6">
        <v>1966</v>
      </c>
      <c r="D5270" s="6" t="s">
        <v>22</v>
      </c>
      <c r="E5270" s="6" t="s">
        <v>3</v>
      </c>
      <c r="F5270" s="27">
        <v>3.287311090183416E-2</v>
      </c>
    </row>
    <row r="5271" spans="2:6" x14ac:dyDescent="0.25">
      <c r="B5271" s="6" t="s">
        <v>33</v>
      </c>
      <c r="C5271" s="6">
        <v>1966</v>
      </c>
      <c r="D5271" s="6" t="s">
        <v>23</v>
      </c>
      <c r="E5271" s="6" t="s">
        <v>3</v>
      </c>
      <c r="F5271" s="27">
        <v>3.9743934705592179E-4</v>
      </c>
    </row>
    <row r="5272" spans="2:6" x14ac:dyDescent="0.25">
      <c r="B5272" s="6" t="s">
        <v>33</v>
      </c>
      <c r="C5272" s="6">
        <v>1966</v>
      </c>
      <c r="D5272" s="6" t="s">
        <v>24</v>
      </c>
      <c r="E5272" s="6" t="s">
        <v>3</v>
      </c>
      <c r="F5272" s="27">
        <v>0.11239629579801785</v>
      </c>
    </row>
    <row r="5273" spans="2:6" x14ac:dyDescent="0.25">
      <c r="B5273" s="6" t="s">
        <v>33</v>
      </c>
      <c r="C5273" s="6">
        <v>1966</v>
      </c>
      <c r="D5273" s="6" t="s">
        <v>25</v>
      </c>
      <c r="E5273" s="6" t="s">
        <v>3</v>
      </c>
      <c r="F5273" s="27">
        <v>6.1793129736759496E-2</v>
      </c>
    </row>
    <row r="5274" spans="2:6" x14ac:dyDescent="0.25">
      <c r="B5274" s="6" t="s">
        <v>33</v>
      </c>
      <c r="C5274" s="6">
        <v>1966</v>
      </c>
      <c r="D5274" s="6" t="s">
        <v>26</v>
      </c>
      <c r="E5274" s="6" t="s">
        <v>3</v>
      </c>
      <c r="F5274" s="27">
        <v>6.900982106820934E-2</v>
      </c>
    </row>
    <row r="5275" spans="2:6" x14ac:dyDescent="0.25">
      <c r="B5275" s="6" t="s">
        <v>33</v>
      </c>
      <c r="C5275" s="6">
        <v>1966</v>
      </c>
      <c r="D5275" s="6" t="s">
        <v>27</v>
      </c>
      <c r="E5275" s="6" t="s">
        <v>3</v>
      </c>
      <c r="F5275" s="27">
        <v>1.6592672317144267E-4</v>
      </c>
    </row>
    <row r="5276" spans="2:6" x14ac:dyDescent="0.25">
      <c r="B5276" s="6" t="s">
        <v>33</v>
      </c>
      <c r="C5276" s="6">
        <v>1966</v>
      </c>
      <c r="D5276" s="6" t="s">
        <v>28</v>
      </c>
      <c r="E5276" s="6" t="s">
        <v>3</v>
      </c>
      <c r="F5276" s="27">
        <v>7.0625364366115068E-3</v>
      </c>
    </row>
    <row r="5277" spans="2:6" x14ac:dyDescent="0.25">
      <c r="B5277" s="6" t="s">
        <v>33</v>
      </c>
      <c r="C5277" s="6">
        <v>1966</v>
      </c>
      <c r="D5277" s="6" t="s">
        <v>29</v>
      </c>
      <c r="E5277" s="6" t="s">
        <v>3</v>
      </c>
      <c r="F5277" s="27">
        <v>3.4657944302435087E-2</v>
      </c>
    </row>
    <row r="5278" spans="2:6" x14ac:dyDescent="0.25">
      <c r="B5278" s="6" t="s">
        <v>33</v>
      </c>
      <c r="C5278" s="6">
        <v>1966</v>
      </c>
      <c r="D5278" s="6" t="s">
        <v>30</v>
      </c>
      <c r="E5278" s="6" t="s">
        <v>3</v>
      </c>
      <c r="F5278" s="27">
        <v>1.1883940983900623E-4</v>
      </c>
    </row>
    <row r="5279" spans="2:6" x14ac:dyDescent="0.25">
      <c r="B5279" s="6" t="s">
        <v>33</v>
      </c>
      <c r="C5279" s="6">
        <v>1966</v>
      </c>
      <c r="D5279" s="6" t="s">
        <v>31</v>
      </c>
      <c r="E5279" s="6" t="s">
        <v>3</v>
      </c>
      <c r="F5279" s="27">
        <v>1.457464460289699E-4</v>
      </c>
    </row>
    <row r="5280" spans="2:6" x14ac:dyDescent="0.25">
      <c r="B5280" s="6" t="s">
        <v>33</v>
      </c>
      <c r="C5280" s="6">
        <v>1966</v>
      </c>
      <c r="D5280" s="6" t="s">
        <v>32</v>
      </c>
      <c r="E5280" s="6" t="s">
        <v>3</v>
      </c>
      <c r="F5280" s="27">
        <v>3.4979147046952777E-4</v>
      </c>
    </row>
    <row r="5281" spans="2:6" x14ac:dyDescent="0.25">
      <c r="B5281" s="6" t="s">
        <v>33</v>
      </c>
      <c r="C5281" s="6">
        <v>1966</v>
      </c>
      <c r="D5281" s="6" t="s">
        <v>7</v>
      </c>
      <c r="E5281" s="6" t="s">
        <v>4</v>
      </c>
      <c r="F5281" s="27">
        <v>6.0534960668840107E-2</v>
      </c>
    </row>
    <row r="5282" spans="2:6" x14ac:dyDescent="0.25">
      <c r="B5282" s="6" t="s">
        <v>33</v>
      </c>
      <c r="C5282" s="6">
        <v>1966</v>
      </c>
      <c r="D5282" s="6" t="s">
        <v>8</v>
      </c>
      <c r="E5282" s="6" t="s">
        <v>4</v>
      </c>
      <c r="F5282" s="27">
        <v>3.668498150045723E-2</v>
      </c>
    </row>
    <row r="5283" spans="2:6" x14ac:dyDescent="0.25">
      <c r="B5283" s="6" t="s">
        <v>33</v>
      </c>
      <c r="C5283" s="6">
        <v>1966</v>
      </c>
      <c r="D5283" s="6" t="s">
        <v>9</v>
      </c>
      <c r="E5283" s="6" t="s">
        <v>4</v>
      </c>
      <c r="F5283" s="27">
        <v>8.601946615351154E-2</v>
      </c>
    </row>
    <row r="5284" spans="2:6" x14ac:dyDescent="0.25">
      <c r="B5284" s="6" t="s">
        <v>33</v>
      </c>
      <c r="C5284" s="6">
        <v>1966</v>
      </c>
      <c r="D5284" s="6" t="s">
        <v>10</v>
      </c>
      <c r="E5284" s="6" t="s">
        <v>4</v>
      </c>
      <c r="F5284" s="27">
        <v>8.3171787056424348E-2</v>
      </c>
    </row>
    <row r="5285" spans="2:6" x14ac:dyDescent="0.25">
      <c r="B5285" s="6" t="s">
        <v>33</v>
      </c>
      <c r="C5285" s="6">
        <v>1966</v>
      </c>
      <c r="D5285" s="6" t="s">
        <v>11</v>
      </c>
      <c r="E5285" s="6" t="s">
        <v>4</v>
      </c>
      <c r="F5285" s="27">
        <v>2.5996554337924981E-2</v>
      </c>
    </row>
    <row r="5286" spans="2:6" x14ac:dyDescent="0.25">
      <c r="B5286" s="6" t="s">
        <v>33</v>
      </c>
      <c r="C5286" s="6">
        <v>1966</v>
      </c>
      <c r="D5286" s="6" t="s">
        <v>12</v>
      </c>
      <c r="E5286" s="6" t="s">
        <v>4</v>
      </c>
      <c r="F5286" s="27">
        <v>5.9525679190725756E-3</v>
      </c>
    </row>
    <row r="5287" spans="2:6" x14ac:dyDescent="0.25">
      <c r="B5287" s="6" t="s">
        <v>33</v>
      </c>
      <c r="C5287" s="6">
        <v>1966</v>
      </c>
      <c r="D5287" s="6" t="s">
        <v>13</v>
      </c>
      <c r="E5287" s="6" t="s">
        <v>4</v>
      </c>
      <c r="F5287" s="27">
        <v>1.716904546152255E-2</v>
      </c>
    </row>
    <row r="5288" spans="2:6" x14ac:dyDescent="0.25">
      <c r="B5288" s="6" t="s">
        <v>33</v>
      </c>
      <c r="C5288" s="6">
        <v>1966</v>
      </c>
      <c r="D5288" s="6" t="s">
        <v>14</v>
      </c>
      <c r="E5288" s="6" t="s">
        <v>4</v>
      </c>
      <c r="F5288" s="27">
        <v>1.0465591087505237E-2</v>
      </c>
    </row>
    <row r="5289" spans="2:6" x14ac:dyDescent="0.25">
      <c r="B5289" s="6" t="s">
        <v>33</v>
      </c>
      <c r="C5289" s="6">
        <v>1966</v>
      </c>
      <c r="D5289" s="6" t="s">
        <v>15</v>
      </c>
      <c r="E5289" s="6" t="s">
        <v>4</v>
      </c>
      <c r="F5289" s="27">
        <v>3.579600779689203E-3</v>
      </c>
    </row>
    <row r="5290" spans="2:6" x14ac:dyDescent="0.25">
      <c r="B5290" s="6" t="s">
        <v>33</v>
      </c>
      <c r="C5290" s="6">
        <v>1966</v>
      </c>
      <c r="D5290" s="6" t="s">
        <v>16</v>
      </c>
      <c r="E5290" s="6" t="s">
        <v>4</v>
      </c>
      <c r="F5290" s="27">
        <v>8.3875854229647981E-2</v>
      </c>
    </row>
    <row r="5291" spans="2:6" x14ac:dyDescent="0.25">
      <c r="B5291" s="6" t="s">
        <v>33</v>
      </c>
      <c r="C5291" s="6">
        <v>1966</v>
      </c>
      <c r="D5291" s="6" t="s">
        <v>17</v>
      </c>
      <c r="E5291" s="6" t="s">
        <v>4</v>
      </c>
      <c r="F5291" s="27">
        <v>8.8422065749680409E-2</v>
      </c>
    </row>
    <row r="5292" spans="2:6" x14ac:dyDescent="0.25">
      <c r="B5292" s="6" t="s">
        <v>33</v>
      </c>
      <c r="C5292" s="6">
        <v>1966</v>
      </c>
      <c r="D5292" s="6" t="s">
        <v>18</v>
      </c>
      <c r="E5292" s="6" t="s">
        <v>4</v>
      </c>
      <c r="F5292" s="27">
        <v>9.7460557718395652E-2</v>
      </c>
    </row>
    <row r="5293" spans="2:6" x14ac:dyDescent="0.25">
      <c r="B5293" s="6" t="s">
        <v>33</v>
      </c>
      <c r="C5293" s="6">
        <v>1966</v>
      </c>
      <c r="D5293" s="6" t="s">
        <v>19</v>
      </c>
      <c r="E5293" s="6" t="s">
        <v>4</v>
      </c>
      <c r="F5293" s="27">
        <v>9.7576716948994835E-2</v>
      </c>
    </row>
    <row r="5294" spans="2:6" x14ac:dyDescent="0.25">
      <c r="B5294" s="6" t="s">
        <v>33</v>
      </c>
      <c r="C5294" s="6">
        <v>1966</v>
      </c>
      <c r="D5294" s="6" t="s">
        <v>20</v>
      </c>
      <c r="E5294" s="6" t="s">
        <v>4</v>
      </c>
      <c r="F5294" s="27">
        <v>1.5804767151117824E-2</v>
      </c>
    </row>
    <row r="5295" spans="2:6" x14ac:dyDescent="0.25">
      <c r="B5295" s="6" t="s">
        <v>33</v>
      </c>
      <c r="C5295" s="6">
        <v>1966</v>
      </c>
      <c r="D5295" s="6" t="s">
        <v>21</v>
      </c>
      <c r="E5295" s="6" t="s">
        <v>4</v>
      </c>
      <c r="F5295" s="27">
        <v>1.0555081106997468E-3</v>
      </c>
    </row>
    <row r="5296" spans="2:6" x14ac:dyDescent="0.25">
      <c r="B5296" s="6" t="s">
        <v>33</v>
      </c>
      <c r="C5296" s="6">
        <v>1966</v>
      </c>
      <c r="D5296" s="6" t="s">
        <v>22</v>
      </c>
      <c r="E5296" s="6" t="s">
        <v>4</v>
      </c>
      <c r="F5296" s="27">
        <v>3.7882725403727405E-2</v>
      </c>
    </row>
    <row r="5297" spans="2:6" x14ac:dyDescent="0.25">
      <c r="B5297" s="6" t="s">
        <v>33</v>
      </c>
      <c r="C5297" s="6">
        <v>1966</v>
      </c>
      <c r="D5297" s="6" t="s">
        <v>23</v>
      </c>
      <c r="E5297" s="6" t="s">
        <v>4</v>
      </c>
      <c r="F5297" s="27">
        <v>1.0786214269924419E-4</v>
      </c>
    </row>
    <row r="5298" spans="2:6" x14ac:dyDescent="0.25">
      <c r="B5298" s="6" t="s">
        <v>33</v>
      </c>
      <c r="C5298" s="6">
        <v>1966</v>
      </c>
      <c r="D5298" s="6" t="s">
        <v>24</v>
      </c>
      <c r="E5298" s="6" t="s">
        <v>4</v>
      </c>
      <c r="F5298" s="27">
        <v>4.5462115200324296E-2</v>
      </c>
    </row>
    <row r="5299" spans="2:6" x14ac:dyDescent="0.25">
      <c r="B5299" s="6" t="s">
        <v>33</v>
      </c>
      <c r="C5299" s="6">
        <v>1966</v>
      </c>
      <c r="D5299" s="6" t="s">
        <v>25</v>
      </c>
      <c r="E5299" s="6" t="s">
        <v>4</v>
      </c>
      <c r="F5299" s="27">
        <v>9.7043925375991422E-2</v>
      </c>
    </row>
    <row r="5300" spans="2:6" x14ac:dyDescent="0.25">
      <c r="B5300" s="6" t="s">
        <v>33</v>
      </c>
      <c r="C5300" s="6">
        <v>1966</v>
      </c>
      <c r="D5300" s="6" t="s">
        <v>26</v>
      </c>
      <c r="E5300" s="6" t="s">
        <v>4</v>
      </c>
      <c r="F5300" s="27">
        <v>7.2139623395180222E-2</v>
      </c>
    </row>
    <row r="5301" spans="2:6" x14ac:dyDescent="0.25">
      <c r="B5301" s="6" t="s">
        <v>33</v>
      </c>
      <c r="C5301" s="6">
        <v>1966</v>
      </c>
      <c r="D5301" s="6" t="s">
        <v>27</v>
      </c>
      <c r="E5301" s="6" t="s">
        <v>4</v>
      </c>
      <c r="F5301" s="27">
        <v>3.0402900661929819E-4</v>
      </c>
    </row>
    <row r="5302" spans="2:6" x14ac:dyDescent="0.25">
      <c r="B5302" s="6" t="s">
        <v>33</v>
      </c>
      <c r="C5302" s="6">
        <v>1966</v>
      </c>
      <c r="D5302" s="6" t="s">
        <v>28</v>
      </c>
      <c r="E5302" s="6" t="s">
        <v>4</v>
      </c>
      <c r="F5302" s="27">
        <v>1.7685242858726077E-2</v>
      </c>
    </row>
    <row r="5303" spans="2:6" x14ac:dyDescent="0.25">
      <c r="B5303" s="6" t="s">
        <v>33</v>
      </c>
      <c r="C5303" s="6">
        <v>1966</v>
      </c>
      <c r="D5303" s="6" t="s">
        <v>29</v>
      </c>
      <c r="E5303" s="6" t="s">
        <v>4</v>
      </c>
      <c r="F5303" s="27">
        <v>9.7135193342890794E-3</v>
      </c>
    </row>
    <row r="5304" spans="2:6" x14ac:dyDescent="0.25">
      <c r="B5304" s="6" t="s">
        <v>33</v>
      </c>
      <c r="C5304" s="6">
        <v>1966</v>
      </c>
      <c r="D5304" s="6" t="s">
        <v>30</v>
      </c>
      <c r="E5304" s="6" t="s">
        <v>4</v>
      </c>
      <c r="F5304" s="27">
        <v>4.5633983449680234E-5</v>
      </c>
    </row>
    <row r="5305" spans="2:6" x14ac:dyDescent="0.25">
      <c r="B5305" s="6" t="s">
        <v>33</v>
      </c>
      <c r="C5305" s="6">
        <v>1966</v>
      </c>
      <c r="D5305" s="6" t="s">
        <v>31</v>
      </c>
      <c r="E5305" s="6" t="s">
        <v>4</v>
      </c>
      <c r="F5305" s="27">
        <v>5.1957549727707358E-3</v>
      </c>
    </row>
    <row r="5306" spans="2:6" x14ac:dyDescent="0.25">
      <c r="B5306" s="6" t="s">
        <v>33</v>
      </c>
      <c r="C5306" s="6">
        <v>1966</v>
      </c>
      <c r="D5306" s="6" t="s">
        <v>32</v>
      </c>
      <c r="E5306" s="6" t="s">
        <v>4</v>
      </c>
      <c r="F5306" s="27">
        <v>6.4954345273830565E-4</v>
      </c>
    </row>
    <row r="5307" spans="2:6" x14ac:dyDescent="0.25">
      <c r="B5307" s="6" t="s">
        <v>33</v>
      </c>
      <c r="C5307" s="6">
        <v>1965</v>
      </c>
      <c r="D5307" s="6" t="s">
        <v>7</v>
      </c>
      <c r="E5307" s="6" t="s">
        <v>3</v>
      </c>
      <c r="F5307" s="27">
        <v>4.2185225178762338E-2</v>
      </c>
    </row>
    <row r="5308" spans="2:6" x14ac:dyDescent="0.25">
      <c r="B5308" s="6" t="s">
        <v>33</v>
      </c>
      <c r="C5308" s="6">
        <v>1965</v>
      </c>
      <c r="D5308" s="6" t="s">
        <v>8</v>
      </c>
      <c r="E5308" s="6" t="s">
        <v>3</v>
      </c>
      <c r="F5308" s="27">
        <v>4.4421701828184008E-2</v>
      </c>
    </row>
    <row r="5309" spans="2:6" x14ac:dyDescent="0.25">
      <c r="B5309" s="6" t="s">
        <v>33</v>
      </c>
      <c r="C5309" s="6">
        <v>1965</v>
      </c>
      <c r="D5309" s="6" t="s">
        <v>9</v>
      </c>
      <c r="E5309" s="6" t="s">
        <v>3</v>
      </c>
      <c r="F5309" s="27">
        <v>5.5201701935629441E-2</v>
      </c>
    </row>
    <row r="5310" spans="2:6" x14ac:dyDescent="0.25">
      <c r="B5310" s="6" t="s">
        <v>33</v>
      </c>
      <c r="C5310" s="6">
        <v>1965</v>
      </c>
      <c r="D5310" s="6" t="s">
        <v>10</v>
      </c>
      <c r="E5310" s="6" t="s">
        <v>3</v>
      </c>
      <c r="F5310" s="27">
        <v>0.1095175162914135</v>
      </c>
    </row>
    <row r="5311" spans="2:6" x14ac:dyDescent="0.25">
      <c r="B5311" s="6" t="s">
        <v>33</v>
      </c>
      <c r="C5311" s="6">
        <v>1965</v>
      </c>
      <c r="D5311" s="6" t="s">
        <v>11</v>
      </c>
      <c r="E5311" s="6" t="s">
        <v>3</v>
      </c>
      <c r="F5311" s="27">
        <v>3.1382661530775055E-2</v>
      </c>
    </row>
    <row r="5312" spans="2:6" x14ac:dyDescent="0.25">
      <c r="B5312" s="6" t="s">
        <v>33</v>
      </c>
      <c r="C5312" s="6">
        <v>1965</v>
      </c>
      <c r="D5312" s="6" t="s">
        <v>12</v>
      </c>
      <c r="E5312" s="6" t="s">
        <v>3</v>
      </c>
      <c r="F5312" s="27">
        <v>1.3614947808381819E-2</v>
      </c>
    </row>
    <row r="5313" spans="2:6" x14ac:dyDescent="0.25">
      <c r="B5313" s="6" t="s">
        <v>33</v>
      </c>
      <c r="C5313" s="6">
        <v>1965</v>
      </c>
      <c r="D5313" s="6" t="s">
        <v>13</v>
      </c>
      <c r="E5313" s="6" t="s">
        <v>3</v>
      </c>
      <c r="F5313" s="27">
        <v>4.0705701591804061E-2</v>
      </c>
    </row>
    <row r="5314" spans="2:6" x14ac:dyDescent="0.25">
      <c r="B5314" s="6" t="s">
        <v>33</v>
      </c>
      <c r="C5314" s="6">
        <v>1965</v>
      </c>
      <c r="D5314" s="6" t="s">
        <v>14</v>
      </c>
      <c r="E5314" s="6" t="s">
        <v>3</v>
      </c>
      <c r="F5314" s="27">
        <v>1.1358056527041329E-2</v>
      </c>
    </row>
    <row r="5315" spans="2:6" x14ac:dyDescent="0.25">
      <c r="B5315" s="6" t="s">
        <v>33</v>
      </c>
      <c r="C5315" s="6">
        <v>1965</v>
      </c>
      <c r="D5315" s="6" t="s">
        <v>15</v>
      </c>
      <c r="E5315" s="6" t="s">
        <v>3</v>
      </c>
      <c r="F5315" s="27">
        <v>1.9743097974116394E-3</v>
      </c>
    </row>
    <row r="5316" spans="2:6" x14ac:dyDescent="0.25">
      <c r="B5316" s="6" t="s">
        <v>33</v>
      </c>
      <c r="C5316" s="6">
        <v>1965</v>
      </c>
      <c r="D5316" s="6" t="s">
        <v>16</v>
      </c>
      <c r="E5316" s="6" t="s">
        <v>3</v>
      </c>
      <c r="F5316" s="27">
        <v>0.1550722301910917</v>
      </c>
    </row>
    <row r="5317" spans="2:6" x14ac:dyDescent="0.25">
      <c r="B5317" s="6" t="s">
        <v>33</v>
      </c>
      <c r="C5317" s="6">
        <v>1965</v>
      </c>
      <c r="D5317" s="6" t="s">
        <v>17</v>
      </c>
      <c r="E5317" s="6" t="s">
        <v>3</v>
      </c>
      <c r="F5317" s="27">
        <v>4.5752950720153E-2</v>
      </c>
    </row>
    <row r="5318" spans="2:6" x14ac:dyDescent="0.25">
      <c r="B5318" s="6" t="s">
        <v>33</v>
      </c>
      <c r="C5318" s="6">
        <v>1965</v>
      </c>
      <c r="D5318" s="6" t="s">
        <v>18</v>
      </c>
      <c r="E5318" s="6" t="s">
        <v>3</v>
      </c>
      <c r="F5318" s="27">
        <v>2.6188749388904111E-2</v>
      </c>
    </row>
    <row r="5319" spans="2:6" x14ac:dyDescent="0.25">
      <c r="B5319" s="6" t="s">
        <v>33</v>
      </c>
      <c r="C5319" s="6">
        <v>1965</v>
      </c>
      <c r="D5319" s="6" t="s">
        <v>19</v>
      </c>
      <c r="E5319" s="6" t="s">
        <v>3</v>
      </c>
      <c r="F5319" s="27">
        <v>9.4371471089120612E-2</v>
      </c>
    </row>
    <row r="5320" spans="2:6" x14ac:dyDescent="0.25">
      <c r="B5320" s="6" t="s">
        <v>33</v>
      </c>
      <c r="C5320" s="6">
        <v>1965</v>
      </c>
      <c r="D5320" s="6" t="s">
        <v>20</v>
      </c>
      <c r="E5320" s="6" t="s">
        <v>3</v>
      </c>
      <c r="F5320" s="27">
        <v>7.1735942108401693E-3</v>
      </c>
    </row>
    <row r="5321" spans="2:6" x14ac:dyDescent="0.25">
      <c r="B5321" s="6" t="s">
        <v>33</v>
      </c>
      <c r="C5321" s="6">
        <v>1965</v>
      </c>
      <c r="D5321" s="6" t="s">
        <v>21</v>
      </c>
      <c r="E5321" s="6" t="s">
        <v>3</v>
      </c>
      <c r="F5321" s="27">
        <v>2.2031685657646623E-3</v>
      </c>
    </row>
    <row r="5322" spans="2:6" x14ac:dyDescent="0.25">
      <c r="B5322" s="6" t="s">
        <v>33</v>
      </c>
      <c r="C5322" s="6">
        <v>1965</v>
      </c>
      <c r="D5322" s="6" t="s">
        <v>22</v>
      </c>
      <c r="E5322" s="6" t="s">
        <v>3</v>
      </c>
      <c r="F5322" s="27">
        <v>3.3672323668616798E-2</v>
      </c>
    </row>
    <row r="5323" spans="2:6" x14ac:dyDescent="0.25">
      <c r="B5323" s="6" t="s">
        <v>33</v>
      </c>
      <c r="C5323" s="6">
        <v>1965</v>
      </c>
      <c r="D5323" s="6" t="s">
        <v>23</v>
      </c>
      <c r="E5323" s="6" t="s">
        <v>3</v>
      </c>
      <c r="F5323" s="27">
        <v>4.4751022074663828E-4</v>
      </c>
    </row>
    <row r="5324" spans="2:6" x14ac:dyDescent="0.25">
      <c r="B5324" s="6" t="s">
        <v>33</v>
      </c>
      <c r="C5324" s="6">
        <v>1965</v>
      </c>
      <c r="D5324" s="6" t="s">
        <v>24</v>
      </c>
      <c r="E5324" s="6" t="s">
        <v>3</v>
      </c>
      <c r="F5324" s="27">
        <v>0.11575364911545549</v>
      </c>
    </row>
    <row r="5325" spans="2:6" x14ac:dyDescent="0.25">
      <c r="B5325" s="6" t="s">
        <v>33</v>
      </c>
      <c r="C5325" s="6">
        <v>1965</v>
      </c>
      <c r="D5325" s="6" t="s">
        <v>25</v>
      </c>
      <c r="E5325" s="6" t="s">
        <v>3</v>
      </c>
      <c r="F5325" s="27">
        <v>5.8342331888192281E-2</v>
      </c>
    </row>
    <row r="5326" spans="2:6" x14ac:dyDescent="0.25">
      <c r="B5326" s="6" t="s">
        <v>33</v>
      </c>
      <c r="C5326" s="6">
        <v>1965</v>
      </c>
      <c r="D5326" s="6" t="s">
        <v>26</v>
      </c>
      <c r="E5326" s="6" t="s">
        <v>3</v>
      </c>
      <c r="F5326" s="27">
        <v>6.7518708935699279E-2</v>
      </c>
    </row>
    <row r="5327" spans="2:6" x14ac:dyDescent="0.25">
      <c r="B5327" s="6" t="s">
        <v>33</v>
      </c>
      <c r="C5327" s="6">
        <v>1965</v>
      </c>
      <c r="D5327" s="6" t="s">
        <v>27</v>
      </c>
      <c r="E5327" s="6" t="s">
        <v>3</v>
      </c>
      <c r="F5327" s="27">
        <v>1.4343965058745788E-4</v>
      </c>
    </row>
    <row r="5328" spans="2:6" x14ac:dyDescent="0.25">
      <c r="B5328" s="6" t="s">
        <v>33</v>
      </c>
      <c r="C5328" s="6">
        <v>1965</v>
      </c>
      <c r="D5328" s="6" t="s">
        <v>28</v>
      </c>
      <c r="E5328" s="6" t="s">
        <v>3</v>
      </c>
      <c r="F5328" s="27">
        <v>7.5442809483133753E-3</v>
      </c>
    </row>
    <row r="5329" spans="2:6" x14ac:dyDescent="0.25">
      <c r="B5329" s="6" t="s">
        <v>33</v>
      </c>
      <c r="C5329" s="6">
        <v>1965</v>
      </c>
      <c r="D5329" s="6" t="s">
        <v>29</v>
      </c>
      <c r="E5329" s="6" t="s">
        <v>3</v>
      </c>
      <c r="F5329" s="27">
        <v>3.4918153442820225E-2</v>
      </c>
    </row>
    <row r="5330" spans="2:6" x14ac:dyDescent="0.25">
      <c r="B5330" s="6" t="s">
        <v>33</v>
      </c>
      <c r="C5330" s="6">
        <v>1965</v>
      </c>
      <c r="D5330" s="6" t="s">
        <v>30</v>
      </c>
      <c r="E5330" s="6" t="s">
        <v>3</v>
      </c>
      <c r="F5330" s="27">
        <v>8.380743629829001E-5</v>
      </c>
    </row>
    <row r="5331" spans="2:6" x14ac:dyDescent="0.25">
      <c r="B5331" s="6" t="s">
        <v>33</v>
      </c>
      <c r="C5331" s="6">
        <v>1965</v>
      </c>
      <c r="D5331" s="6" t="s">
        <v>31</v>
      </c>
      <c r="E5331" s="6" t="s">
        <v>3</v>
      </c>
      <c r="F5331" s="27">
        <v>1.2571115444743501E-4</v>
      </c>
    </row>
    <row r="5332" spans="2:6" x14ac:dyDescent="0.25">
      <c r="B5332" s="6" t="s">
        <v>33</v>
      </c>
      <c r="C5332" s="6">
        <v>1965</v>
      </c>
      <c r="D5332" s="6" t="s">
        <v>32</v>
      </c>
      <c r="E5332" s="6" t="s">
        <v>3</v>
      </c>
      <c r="F5332" s="27">
        <v>3.2609688354526945E-4</v>
      </c>
    </row>
    <row r="5333" spans="2:6" x14ac:dyDescent="0.25">
      <c r="B5333" s="6" t="s">
        <v>33</v>
      </c>
      <c r="C5333" s="6">
        <v>1965</v>
      </c>
      <c r="D5333" s="6" t="s">
        <v>7</v>
      </c>
      <c r="E5333" s="6" t="s">
        <v>4</v>
      </c>
      <c r="F5333" s="27">
        <v>5.8848306394708894E-2</v>
      </c>
    </row>
    <row r="5334" spans="2:6" x14ac:dyDescent="0.25">
      <c r="B5334" s="6" t="s">
        <v>33</v>
      </c>
      <c r="C5334" s="6">
        <v>1965</v>
      </c>
      <c r="D5334" s="6" t="s">
        <v>8</v>
      </c>
      <c r="E5334" s="6" t="s">
        <v>4</v>
      </c>
      <c r="F5334" s="27">
        <v>3.8032535250684465E-2</v>
      </c>
    </row>
    <row r="5335" spans="2:6" x14ac:dyDescent="0.25">
      <c r="B5335" s="6" t="s">
        <v>33</v>
      </c>
      <c r="C5335" s="6">
        <v>1965</v>
      </c>
      <c r="D5335" s="6" t="s">
        <v>9</v>
      </c>
      <c r="E5335" s="6" t="s">
        <v>4</v>
      </c>
      <c r="F5335" s="27">
        <v>8.765568969520271E-2</v>
      </c>
    </row>
    <row r="5336" spans="2:6" x14ac:dyDescent="0.25">
      <c r="B5336" s="6" t="s">
        <v>33</v>
      </c>
      <c r="C5336" s="6">
        <v>1965</v>
      </c>
      <c r="D5336" s="6" t="s">
        <v>10</v>
      </c>
      <c r="E5336" s="6" t="s">
        <v>4</v>
      </c>
      <c r="F5336" s="27">
        <v>8.6456777571714757E-2</v>
      </c>
    </row>
    <row r="5337" spans="2:6" x14ac:dyDescent="0.25">
      <c r="B5337" s="6" t="s">
        <v>33</v>
      </c>
      <c r="C5337" s="6">
        <v>1965</v>
      </c>
      <c r="D5337" s="6" t="s">
        <v>11</v>
      </c>
      <c r="E5337" s="6" t="s">
        <v>4</v>
      </c>
      <c r="F5337" s="27">
        <v>2.6424886055096596E-2</v>
      </c>
    </row>
    <row r="5338" spans="2:6" x14ac:dyDescent="0.25">
      <c r="B5338" s="6" t="s">
        <v>33</v>
      </c>
      <c r="C5338" s="6">
        <v>1965</v>
      </c>
      <c r="D5338" s="6" t="s">
        <v>12</v>
      </c>
      <c r="E5338" s="6" t="s">
        <v>4</v>
      </c>
      <c r="F5338" s="27">
        <v>5.9531209465047905E-3</v>
      </c>
    </row>
    <row r="5339" spans="2:6" x14ac:dyDescent="0.25">
      <c r="B5339" s="6" t="s">
        <v>33</v>
      </c>
      <c r="C5339" s="6">
        <v>1965</v>
      </c>
      <c r="D5339" s="6" t="s">
        <v>13</v>
      </c>
      <c r="E5339" s="6" t="s">
        <v>4</v>
      </c>
      <c r="F5339" s="27">
        <v>1.7081091759352452E-2</v>
      </c>
    </row>
    <row r="5340" spans="2:6" x14ac:dyDescent="0.25">
      <c r="B5340" s="6" t="s">
        <v>33</v>
      </c>
      <c r="C5340" s="6">
        <v>1965</v>
      </c>
      <c r="D5340" s="6" t="s">
        <v>14</v>
      </c>
      <c r="E5340" s="6" t="s">
        <v>4</v>
      </c>
      <c r="F5340" s="27">
        <v>9.7990630093034905E-3</v>
      </c>
    </row>
    <row r="5341" spans="2:6" x14ac:dyDescent="0.25">
      <c r="B5341" s="6" t="s">
        <v>33</v>
      </c>
      <c r="C5341" s="6">
        <v>1965</v>
      </c>
      <c r="D5341" s="6" t="s">
        <v>15</v>
      </c>
      <c r="E5341" s="6" t="s">
        <v>4</v>
      </c>
      <c r="F5341" s="27">
        <v>3.5848153692359832E-3</v>
      </c>
    </row>
    <row r="5342" spans="2:6" x14ac:dyDescent="0.25">
      <c r="B5342" s="6" t="s">
        <v>33</v>
      </c>
      <c r="C5342" s="6">
        <v>1965</v>
      </c>
      <c r="D5342" s="6" t="s">
        <v>16</v>
      </c>
      <c r="E5342" s="6" t="s">
        <v>4</v>
      </c>
      <c r="F5342" s="27">
        <v>8.4095283995147582E-2</v>
      </c>
    </row>
    <row r="5343" spans="2:6" x14ac:dyDescent="0.25">
      <c r="B5343" s="6" t="s">
        <v>33</v>
      </c>
      <c r="C5343" s="6">
        <v>1965</v>
      </c>
      <c r="D5343" s="6" t="s">
        <v>17</v>
      </c>
      <c r="E5343" s="6" t="s">
        <v>4</v>
      </c>
      <c r="F5343" s="27">
        <v>8.8126853077065873E-2</v>
      </c>
    </row>
    <row r="5344" spans="2:6" x14ac:dyDescent="0.25">
      <c r="B5344" s="6" t="s">
        <v>33</v>
      </c>
      <c r="C5344" s="6">
        <v>1965</v>
      </c>
      <c r="D5344" s="6" t="s">
        <v>18</v>
      </c>
      <c r="E5344" s="6" t="s">
        <v>4</v>
      </c>
      <c r="F5344" s="27">
        <v>0.1010758987441509</v>
      </c>
    </row>
    <row r="5345" spans="2:6" x14ac:dyDescent="0.25">
      <c r="B5345" s="6" t="s">
        <v>33</v>
      </c>
      <c r="C5345" s="6">
        <v>1965</v>
      </c>
      <c r="D5345" s="6" t="s">
        <v>19</v>
      </c>
      <c r="E5345" s="6" t="s">
        <v>4</v>
      </c>
      <c r="F5345" s="27">
        <v>9.0318614302817277E-2</v>
      </c>
    </row>
    <row r="5346" spans="2:6" x14ac:dyDescent="0.25">
      <c r="B5346" s="6" t="s">
        <v>33</v>
      </c>
      <c r="C5346" s="6">
        <v>1965</v>
      </c>
      <c r="D5346" s="6" t="s">
        <v>20</v>
      </c>
      <c r="E5346" s="6" t="s">
        <v>4</v>
      </c>
      <c r="F5346" s="27">
        <v>1.4618553505711011E-2</v>
      </c>
    </row>
    <row r="5347" spans="2:6" x14ac:dyDescent="0.25">
      <c r="B5347" s="6" t="s">
        <v>33</v>
      </c>
      <c r="C5347" s="6">
        <v>1965</v>
      </c>
      <c r="D5347" s="6" t="s">
        <v>21</v>
      </c>
      <c r="E5347" s="6" t="s">
        <v>4</v>
      </c>
      <c r="F5347" s="27">
        <v>1.0774314443087721E-3</v>
      </c>
    </row>
    <row r="5348" spans="2:6" x14ac:dyDescent="0.25">
      <c r="B5348" s="6" t="s">
        <v>33</v>
      </c>
      <c r="C5348" s="6">
        <v>1965</v>
      </c>
      <c r="D5348" s="6" t="s">
        <v>22</v>
      </c>
      <c r="E5348" s="6" t="s">
        <v>4</v>
      </c>
      <c r="F5348" s="27">
        <v>4.0860083208588568E-2</v>
      </c>
    </row>
    <row r="5349" spans="2:6" x14ac:dyDescent="0.25">
      <c r="B5349" s="6" t="s">
        <v>33</v>
      </c>
      <c r="C5349" s="6">
        <v>1965</v>
      </c>
      <c r="D5349" s="6" t="s">
        <v>23</v>
      </c>
      <c r="E5349" s="6" t="s">
        <v>4</v>
      </c>
      <c r="F5349" s="27">
        <v>1.0218001052454108E-4</v>
      </c>
    </row>
    <row r="5350" spans="2:6" x14ac:dyDescent="0.25">
      <c r="B5350" s="6" t="s">
        <v>33</v>
      </c>
      <c r="C5350" s="6">
        <v>1965</v>
      </c>
      <c r="D5350" s="6" t="s">
        <v>24</v>
      </c>
      <c r="E5350" s="6" t="s">
        <v>4</v>
      </c>
      <c r="F5350" s="27">
        <v>4.7639159240166734E-2</v>
      </c>
    </row>
    <row r="5351" spans="2:6" x14ac:dyDescent="0.25">
      <c r="B5351" s="6" t="s">
        <v>33</v>
      </c>
      <c r="C5351" s="6">
        <v>1965</v>
      </c>
      <c r="D5351" s="6" t="s">
        <v>25</v>
      </c>
      <c r="E5351" s="6" t="s">
        <v>4</v>
      </c>
      <c r="F5351" s="27">
        <v>9.6124141900786622E-2</v>
      </c>
    </row>
    <row r="5352" spans="2:6" x14ac:dyDescent="0.25">
      <c r="B5352" s="6" t="s">
        <v>33</v>
      </c>
      <c r="C5352" s="6">
        <v>1965</v>
      </c>
      <c r="D5352" s="6" t="s">
        <v>26</v>
      </c>
      <c r="E5352" s="6" t="s">
        <v>4</v>
      </c>
      <c r="F5352" s="27">
        <v>6.6967643564333948E-2</v>
      </c>
    </row>
    <row r="5353" spans="2:6" x14ac:dyDescent="0.25">
      <c r="B5353" s="6" t="s">
        <v>33</v>
      </c>
      <c r="C5353" s="6">
        <v>1965</v>
      </c>
      <c r="D5353" s="6" t="s">
        <v>27</v>
      </c>
      <c r="E5353" s="6" t="s">
        <v>4</v>
      </c>
      <c r="F5353" s="27">
        <v>2.6339736046326147E-4</v>
      </c>
    </row>
    <row r="5354" spans="2:6" x14ac:dyDescent="0.25">
      <c r="B5354" s="6" t="s">
        <v>33</v>
      </c>
      <c r="C5354" s="6">
        <v>1965</v>
      </c>
      <c r="D5354" s="6" t="s">
        <v>28</v>
      </c>
      <c r="E5354" s="6" t="s">
        <v>4</v>
      </c>
      <c r="F5354" s="27">
        <v>1.8783524268036332E-2</v>
      </c>
    </row>
    <row r="5355" spans="2:6" x14ac:dyDescent="0.25">
      <c r="B5355" s="6" t="s">
        <v>33</v>
      </c>
      <c r="C5355" s="6">
        <v>1965</v>
      </c>
      <c r="D5355" s="6" t="s">
        <v>29</v>
      </c>
      <c r="E5355" s="6" t="s">
        <v>4</v>
      </c>
      <c r="F5355" s="27">
        <v>1.0300312727598878E-2</v>
      </c>
    </row>
    <row r="5356" spans="2:6" x14ac:dyDescent="0.25">
      <c r="B5356" s="6" t="s">
        <v>33</v>
      </c>
      <c r="C5356" s="6">
        <v>1965</v>
      </c>
      <c r="D5356" s="6" t="s">
        <v>30</v>
      </c>
      <c r="E5356" s="6" t="s">
        <v>4</v>
      </c>
      <c r="F5356" s="27">
        <v>4.257500438522545E-5</v>
      </c>
    </row>
    <row r="5357" spans="2:6" x14ac:dyDescent="0.25">
      <c r="B5357" s="6" t="s">
        <v>33</v>
      </c>
      <c r="C5357" s="6">
        <v>1965</v>
      </c>
      <c r="D5357" s="6" t="s">
        <v>31</v>
      </c>
      <c r="E5357" s="6" t="s">
        <v>4</v>
      </c>
      <c r="F5357" s="27">
        <v>5.026688851082285E-3</v>
      </c>
    </row>
    <row r="5358" spans="2:6" x14ac:dyDescent="0.25">
      <c r="B5358" s="6" t="s">
        <v>33</v>
      </c>
      <c r="C5358" s="6">
        <v>1965</v>
      </c>
      <c r="D5358" s="6" t="s">
        <v>32</v>
      </c>
      <c r="E5358" s="6" t="s">
        <v>4</v>
      </c>
      <c r="F5358" s="27">
        <v>7.4137274302805924E-4</v>
      </c>
    </row>
    <row r="5359" spans="2:6" x14ac:dyDescent="0.25">
      <c r="B5359" s="6" t="s">
        <v>33</v>
      </c>
      <c r="C5359" s="6">
        <v>1964</v>
      </c>
      <c r="D5359" s="6" t="s">
        <v>7</v>
      </c>
      <c r="E5359" s="6" t="s">
        <v>3</v>
      </c>
      <c r="F5359" s="27">
        <v>4.1688470084874037E-2</v>
      </c>
    </row>
    <row r="5360" spans="2:6" x14ac:dyDescent="0.25">
      <c r="B5360" s="6" t="s">
        <v>33</v>
      </c>
      <c r="C5360" s="6">
        <v>1964</v>
      </c>
      <c r="D5360" s="6" t="s">
        <v>8</v>
      </c>
      <c r="E5360" s="6" t="s">
        <v>3</v>
      </c>
      <c r="F5360" s="27">
        <v>4.4858766529415929E-2</v>
      </c>
    </row>
    <row r="5361" spans="2:6" x14ac:dyDescent="0.25">
      <c r="B5361" s="6" t="s">
        <v>33</v>
      </c>
      <c r="C5361" s="6">
        <v>1964</v>
      </c>
      <c r="D5361" s="6" t="s">
        <v>9</v>
      </c>
      <c r="E5361" s="6" t="s">
        <v>3</v>
      </c>
      <c r="F5361" s="27">
        <v>5.1915799254360726E-2</v>
      </c>
    </row>
    <row r="5362" spans="2:6" x14ac:dyDescent="0.25">
      <c r="B5362" s="6" t="s">
        <v>33</v>
      </c>
      <c r="C5362" s="6">
        <v>1964</v>
      </c>
      <c r="D5362" s="6" t="s">
        <v>10</v>
      </c>
      <c r="E5362" s="6" t="s">
        <v>3</v>
      </c>
      <c r="F5362" s="27">
        <v>0.10595533087930949</v>
      </c>
    </row>
    <row r="5363" spans="2:6" x14ac:dyDescent="0.25">
      <c r="B5363" s="6" t="s">
        <v>33</v>
      </c>
      <c r="C5363" s="6">
        <v>1964</v>
      </c>
      <c r="D5363" s="6" t="s">
        <v>11</v>
      </c>
      <c r="E5363" s="6" t="s">
        <v>3</v>
      </c>
      <c r="F5363" s="27">
        <v>2.9333896584819604E-2</v>
      </c>
    </row>
    <row r="5364" spans="2:6" x14ac:dyDescent="0.25">
      <c r="B5364" s="6" t="s">
        <v>33</v>
      </c>
      <c r="C5364" s="6">
        <v>1964</v>
      </c>
      <c r="D5364" s="6" t="s">
        <v>12</v>
      </c>
      <c r="E5364" s="6" t="s">
        <v>3</v>
      </c>
      <c r="F5364" s="27">
        <v>1.3940975993746704E-2</v>
      </c>
    </row>
    <row r="5365" spans="2:6" x14ac:dyDescent="0.25">
      <c r="B5365" s="6" t="s">
        <v>33</v>
      </c>
      <c r="C5365" s="6">
        <v>1964</v>
      </c>
      <c r="D5365" s="6" t="s">
        <v>13</v>
      </c>
      <c r="E5365" s="6" t="s">
        <v>3</v>
      </c>
      <c r="F5365" s="27">
        <v>4.2208741870439784E-2</v>
      </c>
    </row>
    <row r="5366" spans="2:6" x14ac:dyDescent="0.25">
      <c r="B5366" s="6" t="s">
        <v>33</v>
      </c>
      <c r="C5366" s="6">
        <v>1964</v>
      </c>
      <c r="D5366" s="6" t="s">
        <v>14</v>
      </c>
      <c r="E5366" s="6" t="s">
        <v>3</v>
      </c>
      <c r="F5366" s="27">
        <v>1.1627597784254278E-2</v>
      </c>
    </row>
    <row r="5367" spans="2:6" x14ac:dyDescent="0.25">
      <c r="B5367" s="6" t="s">
        <v>33</v>
      </c>
      <c r="C5367" s="6">
        <v>1964</v>
      </c>
      <c r="D5367" s="6" t="s">
        <v>15</v>
      </c>
      <c r="E5367" s="6" t="s">
        <v>3</v>
      </c>
      <c r="F5367" s="27">
        <v>1.8914413033585876E-3</v>
      </c>
    </row>
    <row r="5368" spans="2:6" x14ac:dyDescent="0.25">
      <c r="B5368" s="6" t="s">
        <v>33</v>
      </c>
      <c r="C5368" s="6">
        <v>1964</v>
      </c>
      <c r="D5368" s="6" t="s">
        <v>16</v>
      </c>
      <c r="E5368" s="6" t="s">
        <v>3</v>
      </c>
      <c r="F5368" s="27">
        <v>0.15843304373042397</v>
      </c>
    </row>
    <row r="5369" spans="2:6" x14ac:dyDescent="0.25">
      <c r="B5369" s="6" t="s">
        <v>33</v>
      </c>
      <c r="C5369" s="6">
        <v>1964</v>
      </c>
      <c r="D5369" s="6" t="s">
        <v>17</v>
      </c>
      <c r="E5369" s="6" t="s">
        <v>3</v>
      </c>
      <c r="F5369" s="27">
        <v>4.654801927965687E-2</v>
      </c>
    </row>
    <row r="5370" spans="2:6" x14ac:dyDescent="0.25">
      <c r="B5370" s="6" t="s">
        <v>33</v>
      </c>
      <c r="C5370" s="6">
        <v>1964</v>
      </c>
      <c r="D5370" s="6" t="s">
        <v>18</v>
      </c>
      <c r="E5370" s="6" t="s">
        <v>3</v>
      </c>
      <c r="F5370" s="27">
        <v>2.7208659088525974E-2</v>
      </c>
    </row>
    <row r="5371" spans="2:6" x14ac:dyDescent="0.25">
      <c r="B5371" s="6" t="s">
        <v>33</v>
      </c>
      <c r="C5371" s="6">
        <v>1964</v>
      </c>
      <c r="D5371" s="6" t="s">
        <v>19</v>
      </c>
      <c r="E5371" s="6" t="s">
        <v>3</v>
      </c>
      <c r="F5371" s="27">
        <v>9.4501324259766636E-2</v>
      </c>
    </row>
    <row r="5372" spans="2:6" x14ac:dyDescent="0.25">
      <c r="B5372" s="6" t="s">
        <v>33</v>
      </c>
      <c r="C5372" s="6">
        <v>1964</v>
      </c>
      <c r="D5372" s="6" t="s">
        <v>20</v>
      </c>
      <c r="E5372" s="6" t="s">
        <v>3</v>
      </c>
      <c r="F5372" s="27">
        <v>7.0469985535741965E-3</v>
      </c>
    </row>
    <row r="5373" spans="2:6" x14ac:dyDescent="0.25">
      <c r="B5373" s="6" t="s">
        <v>33</v>
      </c>
      <c r="C5373" s="6">
        <v>1964</v>
      </c>
      <c r="D5373" s="6" t="s">
        <v>21</v>
      </c>
      <c r="E5373" s="6" t="s">
        <v>3</v>
      </c>
      <c r="F5373" s="27">
        <v>2.2285894614108345E-3</v>
      </c>
    </row>
    <row r="5374" spans="2:6" x14ac:dyDescent="0.25">
      <c r="B5374" s="6" t="s">
        <v>33</v>
      </c>
      <c r="C5374" s="6">
        <v>1964</v>
      </c>
      <c r="D5374" s="6" t="s">
        <v>22</v>
      </c>
      <c r="E5374" s="6" t="s">
        <v>3</v>
      </c>
      <c r="F5374" s="27">
        <v>3.4652509119807502E-2</v>
      </c>
    </row>
    <row r="5375" spans="2:6" x14ac:dyDescent="0.25">
      <c r="B5375" s="6" t="s">
        <v>33</v>
      </c>
      <c r="C5375" s="6">
        <v>1964</v>
      </c>
      <c r="D5375" s="6" t="s">
        <v>23</v>
      </c>
      <c r="E5375" s="6" t="s">
        <v>3</v>
      </c>
      <c r="F5375" s="27">
        <v>5.3833329403282879E-4</v>
      </c>
    </row>
    <row r="5376" spans="2:6" x14ac:dyDescent="0.25">
      <c r="B5376" s="6" t="s">
        <v>33</v>
      </c>
      <c r="C5376" s="6">
        <v>1964</v>
      </c>
      <c r="D5376" s="6" t="s">
        <v>24</v>
      </c>
      <c r="E5376" s="6" t="s">
        <v>3</v>
      </c>
      <c r="F5376" s="27">
        <v>0.11605873803236923</v>
      </c>
    </row>
    <row r="5377" spans="2:6" x14ac:dyDescent="0.25">
      <c r="B5377" s="6" t="s">
        <v>33</v>
      </c>
      <c r="C5377" s="6">
        <v>1964</v>
      </c>
      <c r="D5377" s="6" t="s">
        <v>25</v>
      </c>
      <c r="E5377" s="6" t="s">
        <v>3</v>
      </c>
      <c r="F5377" s="27">
        <v>5.7179725555378841E-2</v>
      </c>
    </row>
    <row r="5378" spans="2:6" x14ac:dyDescent="0.25">
      <c r="B5378" s="6" t="s">
        <v>33</v>
      </c>
      <c r="C5378" s="6">
        <v>1964</v>
      </c>
      <c r="D5378" s="6" t="s">
        <v>26</v>
      </c>
      <c r="E5378" s="6" t="s">
        <v>3</v>
      </c>
      <c r="F5378" s="27">
        <v>6.801462380135552E-2</v>
      </c>
    </row>
    <row r="5379" spans="2:6" x14ac:dyDescent="0.25">
      <c r="B5379" s="6" t="s">
        <v>33</v>
      </c>
      <c r="C5379" s="6">
        <v>1964</v>
      </c>
      <c r="D5379" s="6" t="s">
        <v>27</v>
      </c>
      <c r="E5379" s="6" t="s">
        <v>3</v>
      </c>
      <c r="F5379" s="27">
        <v>1.6907578759465359E-4</v>
      </c>
    </row>
    <row r="5380" spans="2:6" x14ac:dyDescent="0.25">
      <c r="B5380" s="6" t="s">
        <v>33</v>
      </c>
      <c r="C5380" s="6">
        <v>1964</v>
      </c>
      <c r="D5380" s="6" t="s">
        <v>28</v>
      </c>
      <c r="E5380" s="6" t="s">
        <v>3</v>
      </c>
      <c r="F5380" s="27">
        <v>7.4694371682765661E-3</v>
      </c>
    </row>
    <row r="5381" spans="2:6" x14ac:dyDescent="0.25">
      <c r="B5381" s="6" t="s">
        <v>33</v>
      </c>
      <c r="C5381" s="6">
        <v>1964</v>
      </c>
      <c r="D5381" s="6" t="s">
        <v>29</v>
      </c>
      <c r="E5381" s="6" t="s">
        <v>3</v>
      </c>
      <c r="F5381" s="27">
        <v>3.5973006072178806E-2</v>
      </c>
    </row>
    <row r="5382" spans="2:6" x14ac:dyDescent="0.25">
      <c r="B5382" s="6" t="s">
        <v>33</v>
      </c>
      <c r="C5382" s="6">
        <v>1964</v>
      </c>
      <c r="D5382" s="6" t="s">
        <v>30</v>
      </c>
      <c r="E5382" s="6" t="s">
        <v>3</v>
      </c>
      <c r="F5382" s="27">
        <v>8.8300708061302764E-5</v>
      </c>
    </row>
    <row r="5383" spans="2:6" x14ac:dyDescent="0.25">
      <c r="B5383" s="6" t="s">
        <v>33</v>
      </c>
      <c r="C5383" s="6">
        <v>1964</v>
      </c>
      <c r="D5383" s="6" t="s">
        <v>31</v>
      </c>
      <c r="E5383" s="6" t="s">
        <v>3</v>
      </c>
      <c r="F5383" s="27">
        <v>1.1990834787870092E-4</v>
      </c>
    </row>
    <row r="5384" spans="2:6" x14ac:dyDescent="0.25">
      <c r="B5384" s="6" t="s">
        <v>33</v>
      </c>
      <c r="C5384" s="6">
        <v>1964</v>
      </c>
      <c r="D5384" s="6" t="s">
        <v>32</v>
      </c>
      <c r="E5384" s="6" t="s">
        <v>3</v>
      </c>
      <c r="F5384" s="27">
        <v>3.486874551284399E-4</v>
      </c>
    </row>
    <row r="5385" spans="2:6" x14ac:dyDescent="0.25">
      <c r="B5385" s="6" t="s">
        <v>33</v>
      </c>
      <c r="C5385" s="6">
        <v>1964</v>
      </c>
      <c r="D5385" s="6" t="s">
        <v>7</v>
      </c>
      <c r="E5385" s="6" t="s">
        <v>4</v>
      </c>
      <c r="F5385" s="27">
        <v>5.339439799757853E-2</v>
      </c>
    </row>
    <row r="5386" spans="2:6" x14ac:dyDescent="0.25">
      <c r="B5386" s="6" t="s">
        <v>33</v>
      </c>
      <c r="C5386" s="6">
        <v>1964</v>
      </c>
      <c r="D5386" s="6" t="s">
        <v>8</v>
      </c>
      <c r="E5386" s="6" t="s">
        <v>4</v>
      </c>
      <c r="F5386" s="27">
        <v>4.0018437263055651E-2</v>
      </c>
    </row>
    <row r="5387" spans="2:6" x14ac:dyDescent="0.25">
      <c r="B5387" s="6" t="s">
        <v>33</v>
      </c>
      <c r="C5387" s="6">
        <v>1964</v>
      </c>
      <c r="D5387" s="6" t="s">
        <v>9</v>
      </c>
      <c r="E5387" s="6" t="s">
        <v>4</v>
      </c>
      <c r="F5387" s="27">
        <v>8.8569896642934298E-2</v>
      </c>
    </row>
    <row r="5388" spans="2:6" x14ac:dyDescent="0.25">
      <c r="B5388" s="6" t="s">
        <v>33</v>
      </c>
      <c r="C5388" s="6">
        <v>1964</v>
      </c>
      <c r="D5388" s="6" t="s">
        <v>10</v>
      </c>
      <c r="E5388" s="6" t="s">
        <v>4</v>
      </c>
      <c r="F5388" s="27">
        <v>9.3012414108084251E-2</v>
      </c>
    </row>
    <row r="5389" spans="2:6" x14ac:dyDescent="0.25">
      <c r="B5389" s="6" t="s">
        <v>33</v>
      </c>
      <c r="C5389" s="6">
        <v>1964</v>
      </c>
      <c r="D5389" s="6" t="s">
        <v>11</v>
      </c>
      <c r="E5389" s="6" t="s">
        <v>4</v>
      </c>
      <c r="F5389" s="27">
        <v>2.6174704643359456E-2</v>
      </c>
    </row>
    <row r="5390" spans="2:6" x14ac:dyDescent="0.25">
      <c r="B5390" s="6" t="s">
        <v>33</v>
      </c>
      <c r="C5390" s="6">
        <v>1964</v>
      </c>
      <c r="D5390" s="6" t="s">
        <v>12</v>
      </c>
      <c r="E5390" s="6" t="s">
        <v>4</v>
      </c>
      <c r="F5390" s="27">
        <v>5.8521472518533292E-3</v>
      </c>
    </row>
    <row r="5391" spans="2:6" x14ac:dyDescent="0.25">
      <c r="B5391" s="6" t="s">
        <v>33</v>
      </c>
      <c r="C5391" s="6">
        <v>1964</v>
      </c>
      <c r="D5391" s="6" t="s">
        <v>13</v>
      </c>
      <c r="E5391" s="6" t="s">
        <v>4</v>
      </c>
      <c r="F5391" s="27">
        <v>1.787372684752794E-2</v>
      </c>
    </row>
    <row r="5392" spans="2:6" x14ac:dyDescent="0.25">
      <c r="B5392" s="6" t="s">
        <v>33</v>
      </c>
      <c r="C5392" s="6">
        <v>1964</v>
      </c>
      <c r="D5392" s="6" t="s">
        <v>14</v>
      </c>
      <c r="E5392" s="6" t="s">
        <v>4</v>
      </c>
      <c r="F5392" s="27">
        <v>9.4417308296400049E-3</v>
      </c>
    </row>
    <row r="5393" spans="2:6" x14ac:dyDescent="0.25">
      <c r="B5393" s="6" t="s">
        <v>33</v>
      </c>
      <c r="C5393" s="6">
        <v>1964</v>
      </c>
      <c r="D5393" s="6" t="s">
        <v>15</v>
      </c>
      <c r="E5393" s="6" t="s">
        <v>4</v>
      </c>
      <c r="F5393" s="27">
        <v>3.654829600015575E-3</v>
      </c>
    </row>
    <row r="5394" spans="2:6" x14ac:dyDescent="0.25">
      <c r="B5394" s="6" t="s">
        <v>33</v>
      </c>
      <c r="C5394" s="6">
        <v>1964</v>
      </c>
      <c r="D5394" s="6" t="s">
        <v>16</v>
      </c>
      <c r="E5394" s="6" t="s">
        <v>4</v>
      </c>
      <c r="F5394" s="27">
        <v>8.4952951830019385E-2</v>
      </c>
    </row>
    <row r="5395" spans="2:6" x14ac:dyDescent="0.25">
      <c r="B5395" s="6" t="s">
        <v>33</v>
      </c>
      <c r="C5395" s="6">
        <v>1964</v>
      </c>
      <c r="D5395" s="6" t="s">
        <v>17</v>
      </c>
      <c r="E5395" s="6" t="s">
        <v>4</v>
      </c>
      <c r="F5395" s="27">
        <v>7.9509118394695294E-2</v>
      </c>
    </row>
    <row r="5396" spans="2:6" x14ac:dyDescent="0.25">
      <c r="B5396" s="6" t="s">
        <v>33</v>
      </c>
      <c r="C5396" s="6">
        <v>1964</v>
      </c>
      <c r="D5396" s="6" t="s">
        <v>18</v>
      </c>
      <c r="E5396" s="6" t="s">
        <v>4</v>
      </c>
      <c r="F5396" s="27">
        <v>0.10468934737666266</v>
      </c>
    </row>
    <row r="5397" spans="2:6" x14ac:dyDescent="0.25">
      <c r="B5397" s="6" t="s">
        <v>33</v>
      </c>
      <c r="C5397" s="6">
        <v>1964</v>
      </c>
      <c r="D5397" s="6" t="s">
        <v>19</v>
      </c>
      <c r="E5397" s="6" t="s">
        <v>4</v>
      </c>
      <c r="F5397" s="27">
        <v>8.9171843815755755E-2</v>
      </c>
    </row>
    <row r="5398" spans="2:6" x14ac:dyDescent="0.25">
      <c r="B5398" s="6" t="s">
        <v>33</v>
      </c>
      <c r="C5398" s="6">
        <v>1964</v>
      </c>
      <c r="D5398" s="6" t="s">
        <v>20</v>
      </c>
      <c r="E5398" s="6" t="s">
        <v>4</v>
      </c>
      <c r="F5398" s="27">
        <v>1.5778487649822495E-2</v>
      </c>
    </row>
    <row r="5399" spans="2:6" x14ac:dyDescent="0.25">
      <c r="B5399" s="6" t="s">
        <v>33</v>
      </c>
      <c r="C5399" s="6">
        <v>1964</v>
      </c>
      <c r="D5399" s="6" t="s">
        <v>21</v>
      </c>
      <c r="E5399" s="6" t="s">
        <v>4</v>
      </c>
      <c r="F5399" s="27">
        <v>1.1097085554899002E-3</v>
      </c>
    </row>
    <row r="5400" spans="2:6" x14ac:dyDescent="0.25">
      <c r="B5400" s="6" t="s">
        <v>33</v>
      </c>
      <c r="C5400" s="6">
        <v>1964</v>
      </c>
      <c r="D5400" s="6" t="s">
        <v>22</v>
      </c>
      <c r="E5400" s="6" t="s">
        <v>4</v>
      </c>
      <c r="F5400" s="27">
        <v>4.3975818982277814E-2</v>
      </c>
    </row>
    <row r="5401" spans="2:6" x14ac:dyDescent="0.25">
      <c r="B5401" s="6" t="s">
        <v>33</v>
      </c>
      <c r="C5401" s="6">
        <v>1964</v>
      </c>
      <c r="D5401" s="6" t="s">
        <v>23</v>
      </c>
      <c r="E5401" s="6" t="s">
        <v>4</v>
      </c>
      <c r="F5401" s="27">
        <v>8.6819303772325054E-5</v>
      </c>
    </row>
    <row r="5402" spans="2:6" x14ac:dyDescent="0.25">
      <c r="B5402" s="6" t="s">
        <v>33</v>
      </c>
      <c r="C5402" s="6">
        <v>1964</v>
      </c>
      <c r="D5402" s="6" t="s">
        <v>24</v>
      </c>
      <c r="E5402" s="6" t="s">
        <v>4</v>
      </c>
      <c r="F5402" s="27">
        <v>4.7111837470053916E-2</v>
      </c>
    </row>
    <row r="5403" spans="2:6" x14ac:dyDescent="0.25">
      <c r="B5403" s="6" t="s">
        <v>33</v>
      </c>
      <c r="C5403" s="6">
        <v>1964</v>
      </c>
      <c r="D5403" s="6" t="s">
        <v>25</v>
      </c>
      <c r="E5403" s="6" t="s">
        <v>4</v>
      </c>
      <c r="F5403" s="27">
        <v>9.5959534837955718E-2</v>
      </c>
    </row>
    <row r="5404" spans="2:6" x14ac:dyDescent="0.25">
      <c r="B5404" s="6" t="s">
        <v>33</v>
      </c>
      <c r="C5404" s="6">
        <v>1964</v>
      </c>
      <c r="D5404" s="6" t="s">
        <v>26</v>
      </c>
      <c r="E5404" s="6" t="s">
        <v>4</v>
      </c>
      <c r="F5404" s="27">
        <v>6.5820608166592035E-2</v>
      </c>
    </row>
    <row r="5405" spans="2:6" x14ac:dyDescent="0.25">
      <c r="B5405" s="6" t="s">
        <v>33</v>
      </c>
      <c r="C5405" s="6">
        <v>1964</v>
      </c>
      <c r="D5405" s="6" t="s">
        <v>27</v>
      </c>
      <c r="E5405" s="6" t="s">
        <v>4</v>
      </c>
      <c r="F5405" s="27">
        <v>1.8626686991153377E-4</v>
      </c>
    </row>
    <row r="5406" spans="2:6" x14ac:dyDescent="0.25">
      <c r="B5406" s="6" t="s">
        <v>33</v>
      </c>
      <c r="C5406" s="6">
        <v>1964</v>
      </c>
      <c r="D5406" s="6" t="s">
        <v>28</v>
      </c>
      <c r="E5406" s="6" t="s">
        <v>4</v>
      </c>
      <c r="F5406" s="27">
        <v>1.9270728371864443E-2</v>
      </c>
    </row>
    <row r="5407" spans="2:6" x14ac:dyDescent="0.25">
      <c r="B5407" s="6" t="s">
        <v>33</v>
      </c>
      <c r="C5407" s="6">
        <v>1964</v>
      </c>
      <c r="D5407" s="6" t="s">
        <v>29</v>
      </c>
      <c r="E5407" s="6" t="s">
        <v>4</v>
      </c>
      <c r="F5407" s="27">
        <v>8.6298387949691104E-3</v>
      </c>
    </row>
    <row r="5408" spans="2:6" x14ac:dyDescent="0.25">
      <c r="B5408" s="6" t="s">
        <v>33</v>
      </c>
      <c r="C5408" s="6">
        <v>1964</v>
      </c>
      <c r="D5408" s="6" t="s">
        <v>30</v>
      </c>
      <c r="E5408" s="6" t="s">
        <v>4</v>
      </c>
      <c r="F5408" s="27">
        <v>3.1044478318588963E-5</v>
      </c>
    </row>
    <row r="5409" spans="2:6" x14ac:dyDescent="0.25">
      <c r="B5409" s="6" t="s">
        <v>33</v>
      </c>
      <c r="C5409" s="6">
        <v>1964</v>
      </c>
      <c r="D5409" s="6" t="s">
        <v>31</v>
      </c>
      <c r="E5409" s="6" t="s">
        <v>4</v>
      </c>
      <c r="F5409" s="27">
        <v>4.7629596227096145E-3</v>
      </c>
    </row>
    <row r="5410" spans="2:6" x14ac:dyDescent="0.25">
      <c r="B5410" s="6" t="s">
        <v>33</v>
      </c>
      <c r="C5410" s="6">
        <v>1964</v>
      </c>
      <c r="D5410" s="6" t="s">
        <v>32</v>
      </c>
      <c r="E5410" s="6" t="s">
        <v>4</v>
      </c>
      <c r="F5410" s="27">
        <v>9.6080029508039734E-4</v>
      </c>
    </row>
    <row r="5411" spans="2:6" x14ac:dyDescent="0.25">
      <c r="B5411" s="6" t="s">
        <v>33</v>
      </c>
      <c r="C5411" s="6">
        <v>1963</v>
      </c>
      <c r="D5411" s="6" t="s">
        <v>7</v>
      </c>
      <c r="E5411" s="6" t="s">
        <v>3</v>
      </c>
      <c r="F5411" s="27">
        <v>4.0201695065410624E-2</v>
      </c>
    </row>
    <row r="5412" spans="2:6" x14ac:dyDescent="0.25">
      <c r="B5412" s="6" t="s">
        <v>33</v>
      </c>
      <c r="C5412" s="6">
        <v>1963</v>
      </c>
      <c r="D5412" s="6" t="s">
        <v>8</v>
      </c>
      <c r="E5412" s="6" t="s">
        <v>3</v>
      </c>
      <c r="F5412" s="27">
        <v>4.5688017403459034E-2</v>
      </c>
    </row>
    <row r="5413" spans="2:6" x14ac:dyDescent="0.25">
      <c r="B5413" s="6" t="s">
        <v>33</v>
      </c>
      <c r="C5413" s="6">
        <v>1963</v>
      </c>
      <c r="D5413" s="6" t="s">
        <v>9</v>
      </c>
      <c r="E5413" s="6" t="s">
        <v>3</v>
      </c>
      <c r="F5413" s="27">
        <v>5.1990372973451847E-2</v>
      </c>
    </row>
    <row r="5414" spans="2:6" x14ac:dyDescent="0.25">
      <c r="B5414" s="6" t="s">
        <v>33</v>
      </c>
      <c r="C5414" s="6">
        <v>1963</v>
      </c>
      <c r="D5414" s="6" t="s">
        <v>10</v>
      </c>
      <c r="E5414" s="6" t="s">
        <v>3</v>
      </c>
      <c r="F5414" s="27">
        <v>0.10797773380976287</v>
      </c>
    </row>
    <row r="5415" spans="2:6" x14ac:dyDescent="0.25">
      <c r="B5415" s="6" t="s">
        <v>33</v>
      </c>
      <c r="C5415" s="6">
        <v>1963</v>
      </c>
      <c r="D5415" s="6" t="s">
        <v>11</v>
      </c>
      <c r="E5415" s="6" t="s">
        <v>3</v>
      </c>
      <c r="F5415" s="27">
        <v>2.7948399925188751E-2</v>
      </c>
    </row>
    <row r="5416" spans="2:6" x14ac:dyDescent="0.25">
      <c r="B5416" s="6" t="s">
        <v>33</v>
      </c>
      <c r="C5416" s="6">
        <v>1963</v>
      </c>
      <c r="D5416" s="6" t="s">
        <v>12</v>
      </c>
      <c r="E5416" s="6" t="s">
        <v>3</v>
      </c>
      <c r="F5416" s="27">
        <v>1.3705716170057782E-2</v>
      </c>
    </row>
    <row r="5417" spans="2:6" x14ac:dyDescent="0.25">
      <c r="B5417" s="6" t="s">
        <v>33</v>
      </c>
      <c r="C5417" s="6">
        <v>1963</v>
      </c>
      <c r="D5417" s="6" t="s">
        <v>13</v>
      </c>
      <c r="E5417" s="6" t="s">
        <v>3</v>
      </c>
      <c r="F5417" s="27">
        <v>4.5085589975292599E-2</v>
      </c>
    </row>
    <row r="5418" spans="2:6" x14ac:dyDescent="0.25">
      <c r="B5418" s="6" t="s">
        <v>33</v>
      </c>
      <c r="C5418" s="6">
        <v>1963</v>
      </c>
      <c r="D5418" s="6" t="s">
        <v>14</v>
      </c>
      <c r="E5418" s="6" t="s">
        <v>3</v>
      </c>
      <c r="F5418" s="27">
        <v>1.1794091880026381E-2</v>
      </c>
    </row>
    <row r="5419" spans="2:6" x14ac:dyDescent="0.25">
      <c r="B5419" s="6" t="s">
        <v>33</v>
      </c>
      <c r="C5419" s="6">
        <v>1963</v>
      </c>
      <c r="D5419" s="6" t="s">
        <v>15</v>
      </c>
      <c r="E5419" s="6" t="s">
        <v>3</v>
      </c>
      <c r="F5419" s="27">
        <v>1.8402582956816192E-3</v>
      </c>
    </row>
    <row r="5420" spans="2:6" x14ac:dyDescent="0.25">
      <c r="B5420" s="6" t="s">
        <v>33</v>
      </c>
      <c r="C5420" s="6">
        <v>1963</v>
      </c>
      <c r="D5420" s="6" t="s">
        <v>16</v>
      </c>
      <c r="E5420" s="6" t="s">
        <v>3</v>
      </c>
      <c r="F5420" s="27">
        <v>0.15452952583448995</v>
      </c>
    </row>
    <row r="5421" spans="2:6" x14ac:dyDescent="0.25">
      <c r="B5421" s="6" t="s">
        <v>33</v>
      </c>
      <c r="C5421" s="6">
        <v>1963</v>
      </c>
      <c r="D5421" s="6" t="s">
        <v>17</v>
      </c>
      <c r="E5421" s="6" t="s">
        <v>3</v>
      </c>
      <c r="F5421" s="27">
        <v>4.7262991071868016E-2</v>
      </c>
    </row>
    <row r="5422" spans="2:6" x14ac:dyDescent="0.25">
      <c r="B5422" s="6" t="s">
        <v>33</v>
      </c>
      <c r="C5422" s="6">
        <v>1963</v>
      </c>
      <c r="D5422" s="6" t="s">
        <v>18</v>
      </c>
      <c r="E5422" s="6" t="s">
        <v>3</v>
      </c>
      <c r="F5422" s="27">
        <v>2.725738022817431E-2</v>
      </c>
    </row>
    <row r="5423" spans="2:6" x14ac:dyDescent="0.25">
      <c r="B5423" s="6" t="s">
        <v>33</v>
      </c>
      <c r="C5423" s="6">
        <v>1963</v>
      </c>
      <c r="D5423" s="6" t="s">
        <v>19</v>
      </c>
      <c r="E5423" s="6" t="s">
        <v>3</v>
      </c>
      <c r="F5423" s="27">
        <v>9.6101940170687766E-2</v>
      </c>
    </row>
    <row r="5424" spans="2:6" x14ac:dyDescent="0.25">
      <c r="B5424" s="6" t="s">
        <v>33</v>
      </c>
      <c r="C5424" s="6">
        <v>1963</v>
      </c>
      <c r="D5424" s="6" t="s">
        <v>20</v>
      </c>
      <c r="E5424" s="6" t="s">
        <v>3</v>
      </c>
      <c r="F5424" s="27">
        <v>7.1469351996771308E-3</v>
      </c>
    </row>
    <row r="5425" spans="2:6" x14ac:dyDescent="0.25">
      <c r="B5425" s="6" t="s">
        <v>33</v>
      </c>
      <c r="C5425" s="6">
        <v>1963</v>
      </c>
      <c r="D5425" s="6" t="s">
        <v>21</v>
      </c>
      <c r="E5425" s="6" t="s">
        <v>3</v>
      </c>
      <c r="F5425" s="27">
        <v>2.2458140152969317E-3</v>
      </c>
    </row>
    <row r="5426" spans="2:6" x14ac:dyDescent="0.25">
      <c r="B5426" s="6" t="s">
        <v>33</v>
      </c>
      <c r="C5426" s="6">
        <v>1963</v>
      </c>
      <c r="D5426" s="6" t="s">
        <v>22</v>
      </c>
      <c r="E5426" s="6" t="s">
        <v>3</v>
      </c>
      <c r="F5426" s="27">
        <v>3.2463160381537369E-2</v>
      </c>
    </row>
    <row r="5427" spans="2:6" x14ac:dyDescent="0.25">
      <c r="B5427" s="6" t="s">
        <v>33</v>
      </c>
      <c r="C5427" s="6">
        <v>1963</v>
      </c>
      <c r="D5427" s="6" t="s">
        <v>23</v>
      </c>
      <c r="E5427" s="6" t="s">
        <v>3</v>
      </c>
      <c r="F5427" s="27">
        <v>4.5526582602447115E-4</v>
      </c>
    </row>
    <row r="5428" spans="2:6" x14ac:dyDescent="0.25">
      <c r="B5428" s="6" t="s">
        <v>33</v>
      </c>
      <c r="C5428" s="6">
        <v>1963</v>
      </c>
      <c r="D5428" s="6" t="s">
        <v>24</v>
      </c>
      <c r="E5428" s="6" t="s">
        <v>3</v>
      </c>
      <c r="F5428" s="27">
        <v>0.11736310033566626</v>
      </c>
    </row>
    <row r="5429" spans="2:6" x14ac:dyDescent="0.25">
      <c r="B5429" s="6" t="s">
        <v>33</v>
      </c>
      <c r="C5429" s="6">
        <v>1963</v>
      </c>
      <c r="D5429" s="6" t="s">
        <v>25</v>
      </c>
      <c r="E5429" s="6" t="s">
        <v>3</v>
      </c>
      <c r="F5429" s="27">
        <v>5.6682317967496482E-2</v>
      </c>
    </row>
    <row r="5430" spans="2:6" x14ac:dyDescent="0.25">
      <c r="B5430" s="6" t="s">
        <v>33</v>
      </c>
      <c r="C5430" s="6">
        <v>1963</v>
      </c>
      <c r="D5430" s="6" t="s">
        <v>26</v>
      </c>
      <c r="E5430" s="6" t="s">
        <v>3</v>
      </c>
      <c r="F5430" s="27">
        <v>6.7767179517467441E-2</v>
      </c>
    </row>
    <row r="5431" spans="2:6" x14ac:dyDescent="0.25">
      <c r="B5431" s="6" t="s">
        <v>33</v>
      </c>
      <c r="C5431" s="6">
        <v>1963</v>
      </c>
      <c r="D5431" s="6" t="s">
        <v>27</v>
      </c>
      <c r="E5431" s="6" t="s">
        <v>3</v>
      </c>
      <c r="F5431" s="27">
        <v>1.6241915955467618E-4</v>
      </c>
    </row>
    <row r="5432" spans="2:6" x14ac:dyDescent="0.25">
      <c r="B5432" s="6" t="s">
        <v>33</v>
      </c>
      <c r="C5432" s="6">
        <v>1963</v>
      </c>
      <c r="D5432" s="6" t="s">
        <v>28</v>
      </c>
      <c r="E5432" s="6" t="s">
        <v>3</v>
      </c>
      <c r="F5432" s="27">
        <v>7.7705263365128114E-3</v>
      </c>
    </row>
    <row r="5433" spans="2:6" x14ac:dyDescent="0.25">
      <c r="B5433" s="6" t="s">
        <v>33</v>
      </c>
      <c r="C5433" s="6">
        <v>1963</v>
      </c>
      <c r="D5433" s="6" t="s">
        <v>29</v>
      </c>
      <c r="E5433" s="6" t="s">
        <v>3</v>
      </c>
      <c r="F5433" s="27">
        <v>3.6016202541613758E-2</v>
      </c>
    </row>
    <row r="5434" spans="2:6" x14ac:dyDescent="0.25">
      <c r="B5434" s="6" t="s">
        <v>33</v>
      </c>
      <c r="C5434" s="6">
        <v>1963</v>
      </c>
      <c r="D5434" s="6" t="s">
        <v>30</v>
      </c>
      <c r="E5434" s="6" t="s">
        <v>3</v>
      </c>
      <c r="F5434" s="27">
        <v>9.0068806662138622E-5</v>
      </c>
    </row>
    <row r="5435" spans="2:6" x14ac:dyDescent="0.25">
      <c r="B5435" s="6" t="s">
        <v>33</v>
      </c>
      <c r="C5435" s="6">
        <v>1963</v>
      </c>
      <c r="D5435" s="6" t="s">
        <v>31</v>
      </c>
      <c r="E5435" s="6" t="s">
        <v>3</v>
      </c>
      <c r="F5435" s="27">
        <v>1.1467777023102895E-4</v>
      </c>
    </row>
    <row r="5436" spans="2:6" x14ac:dyDescent="0.25">
      <c r="B5436" s="6" t="s">
        <v>33</v>
      </c>
      <c r="C5436" s="6">
        <v>1963</v>
      </c>
      <c r="D5436" s="6" t="s">
        <v>32</v>
      </c>
      <c r="E5436" s="6" t="s">
        <v>3</v>
      </c>
      <c r="F5436" s="27">
        <v>3.3861933870793097E-4</v>
      </c>
    </row>
    <row r="5437" spans="2:6" x14ac:dyDescent="0.25">
      <c r="B5437" s="6" t="s">
        <v>33</v>
      </c>
      <c r="C5437" s="6">
        <v>1963</v>
      </c>
      <c r="D5437" s="6" t="s">
        <v>7</v>
      </c>
      <c r="E5437" s="6" t="s">
        <v>4</v>
      </c>
      <c r="F5437" s="27">
        <v>4.9252955379879476E-2</v>
      </c>
    </row>
    <row r="5438" spans="2:6" x14ac:dyDescent="0.25">
      <c r="B5438" s="6" t="s">
        <v>33</v>
      </c>
      <c r="C5438" s="6">
        <v>1963</v>
      </c>
      <c r="D5438" s="6" t="s">
        <v>8</v>
      </c>
      <c r="E5438" s="6" t="s">
        <v>4</v>
      </c>
      <c r="F5438" s="27">
        <v>4.2575336802419463E-2</v>
      </c>
    </row>
    <row r="5439" spans="2:6" x14ac:dyDescent="0.25">
      <c r="B5439" s="6" t="s">
        <v>33</v>
      </c>
      <c r="C5439" s="6">
        <v>1963</v>
      </c>
      <c r="D5439" s="6" t="s">
        <v>9</v>
      </c>
      <c r="E5439" s="6" t="s">
        <v>4</v>
      </c>
      <c r="F5439" s="27">
        <v>8.9615749976498238E-2</v>
      </c>
    </row>
    <row r="5440" spans="2:6" x14ac:dyDescent="0.25">
      <c r="B5440" s="6" t="s">
        <v>33</v>
      </c>
      <c r="C5440" s="6">
        <v>1963</v>
      </c>
      <c r="D5440" s="6" t="s">
        <v>10</v>
      </c>
      <c r="E5440" s="6" t="s">
        <v>4</v>
      </c>
      <c r="F5440" s="27">
        <v>9.1745711381659892E-2</v>
      </c>
    </row>
    <row r="5441" spans="2:6" x14ac:dyDescent="0.25">
      <c r="B5441" s="6" t="s">
        <v>33</v>
      </c>
      <c r="C5441" s="6">
        <v>1963</v>
      </c>
      <c r="D5441" s="6" t="s">
        <v>11</v>
      </c>
      <c r="E5441" s="6" t="s">
        <v>4</v>
      </c>
      <c r="F5441" s="27">
        <v>2.6781109460072183E-2</v>
      </c>
    </row>
    <row r="5442" spans="2:6" x14ac:dyDescent="0.25">
      <c r="B5442" s="6" t="s">
        <v>33</v>
      </c>
      <c r="C5442" s="6">
        <v>1963</v>
      </c>
      <c r="D5442" s="6" t="s">
        <v>12</v>
      </c>
      <c r="E5442" s="6" t="s">
        <v>4</v>
      </c>
      <c r="F5442" s="27">
        <v>5.9806158450223254E-3</v>
      </c>
    </row>
    <row r="5443" spans="2:6" x14ac:dyDescent="0.25">
      <c r="B5443" s="6" t="s">
        <v>33</v>
      </c>
      <c r="C5443" s="6">
        <v>1963</v>
      </c>
      <c r="D5443" s="6" t="s">
        <v>13</v>
      </c>
      <c r="E5443" s="6" t="s">
        <v>4</v>
      </c>
      <c r="F5443" s="27">
        <v>1.8894902687096152E-2</v>
      </c>
    </row>
    <row r="5444" spans="2:6" x14ac:dyDescent="0.25">
      <c r="B5444" s="6" t="s">
        <v>33</v>
      </c>
      <c r="C5444" s="6">
        <v>1963</v>
      </c>
      <c r="D5444" s="6" t="s">
        <v>14</v>
      </c>
      <c r="E5444" s="6" t="s">
        <v>4</v>
      </c>
      <c r="F5444" s="27">
        <v>8.5120549790769339E-3</v>
      </c>
    </row>
    <row r="5445" spans="2:6" x14ac:dyDescent="0.25">
      <c r="B5445" s="6" t="s">
        <v>33</v>
      </c>
      <c r="C5445" s="6">
        <v>1963</v>
      </c>
      <c r="D5445" s="6" t="s">
        <v>15</v>
      </c>
      <c r="E5445" s="6" t="s">
        <v>4</v>
      </c>
      <c r="F5445" s="27">
        <v>3.6122608078272057E-3</v>
      </c>
    </row>
    <row r="5446" spans="2:6" x14ac:dyDescent="0.25">
      <c r="B5446" s="6" t="s">
        <v>33</v>
      </c>
      <c r="C5446" s="6">
        <v>1963</v>
      </c>
      <c r="D5446" s="6" t="s">
        <v>16</v>
      </c>
      <c r="E5446" s="6" t="s">
        <v>4</v>
      </c>
      <c r="F5446" s="27">
        <v>8.387560526792795E-2</v>
      </c>
    </row>
    <row r="5447" spans="2:6" x14ac:dyDescent="0.25">
      <c r="B5447" s="6" t="s">
        <v>33</v>
      </c>
      <c r="C5447" s="6">
        <v>1963</v>
      </c>
      <c r="D5447" s="6" t="s">
        <v>17</v>
      </c>
      <c r="E5447" s="6" t="s">
        <v>4</v>
      </c>
      <c r="F5447" s="27">
        <v>7.7808253613429398E-2</v>
      </c>
    </row>
    <row r="5448" spans="2:6" x14ac:dyDescent="0.25">
      <c r="B5448" s="6" t="s">
        <v>33</v>
      </c>
      <c r="C5448" s="6">
        <v>1963</v>
      </c>
      <c r="D5448" s="6" t="s">
        <v>18</v>
      </c>
      <c r="E5448" s="6" t="s">
        <v>4</v>
      </c>
      <c r="F5448" s="27">
        <v>0.10680917654476736</v>
      </c>
    </row>
    <row r="5449" spans="2:6" x14ac:dyDescent="0.25">
      <c r="B5449" s="6" t="s">
        <v>33</v>
      </c>
      <c r="C5449" s="6">
        <v>1963</v>
      </c>
      <c r="D5449" s="6" t="s">
        <v>19</v>
      </c>
      <c r="E5449" s="6" t="s">
        <v>4</v>
      </c>
      <c r="F5449" s="27">
        <v>8.7794297977497507E-2</v>
      </c>
    </row>
    <row r="5450" spans="2:6" x14ac:dyDescent="0.25">
      <c r="B5450" s="6" t="s">
        <v>33</v>
      </c>
      <c r="C5450" s="6">
        <v>1963</v>
      </c>
      <c r="D5450" s="6" t="s">
        <v>20</v>
      </c>
      <c r="E5450" s="6" t="s">
        <v>4</v>
      </c>
      <c r="F5450" s="27">
        <v>1.6426308061703958E-2</v>
      </c>
    </row>
    <row r="5451" spans="2:6" x14ac:dyDescent="0.25">
      <c r="B5451" s="6" t="s">
        <v>33</v>
      </c>
      <c r="C5451" s="6">
        <v>1963</v>
      </c>
      <c r="D5451" s="6" t="s">
        <v>21</v>
      </c>
      <c r="E5451" s="6" t="s">
        <v>4</v>
      </c>
      <c r="F5451" s="27">
        <v>1.1509374479000845E-3</v>
      </c>
    </row>
    <row r="5452" spans="2:6" x14ac:dyDescent="0.25">
      <c r="B5452" s="6" t="s">
        <v>33</v>
      </c>
      <c r="C5452" s="6">
        <v>1963</v>
      </c>
      <c r="D5452" s="6" t="s">
        <v>22</v>
      </c>
      <c r="E5452" s="6" t="s">
        <v>4</v>
      </c>
      <c r="F5452" s="27">
        <v>4.4717763234092676E-2</v>
      </c>
    </row>
    <row r="5453" spans="2:6" x14ac:dyDescent="0.25">
      <c r="B5453" s="6" t="s">
        <v>33</v>
      </c>
      <c r="C5453" s="6">
        <v>1963</v>
      </c>
      <c r="D5453" s="6" t="s">
        <v>23</v>
      </c>
      <c r="E5453" s="6" t="s">
        <v>4</v>
      </c>
      <c r="F5453" s="27">
        <v>9.4526451045945571E-5</v>
      </c>
    </row>
    <row r="5454" spans="2:6" x14ac:dyDescent="0.25">
      <c r="B5454" s="6" t="s">
        <v>33</v>
      </c>
      <c r="C5454" s="6">
        <v>1963</v>
      </c>
      <c r="D5454" s="6" t="s">
        <v>24</v>
      </c>
      <c r="E5454" s="6" t="s">
        <v>4</v>
      </c>
      <c r="F5454" s="27">
        <v>4.6663346122104286E-2</v>
      </c>
    </row>
    <row r="5455" spans="2:6" x14ac:dyDescent="0.25">
      <c r="B5455" s="6" t="s">
        <v>33</v>
      </c>
      <c r="C5455" s="6">
        <v>1963</v>
      </c>
      <c r="D5455" s="6" t="s">
        <v>25</v>
      </c>
      <c r="E5455" s="6" t="s">
        <v>4</v>
      </c>
      <c r="F5455" s="27">
        <v>9.8178703813830676E-2</v>
      </c>
    </row>
    <row r="5456" spans="2:6" x14ac:dyDescent="0.25">
      <c r="B5456" s="6" t="s">
        <v>33</v>
      </c>
      <c r="C5456" s="6">
        <v>1963</v>
      </c>
      <c r="D5456" s="6" t="s">
        <v>26</v>
      </c>
      <c r="E5456" s="6" t="s">
        <v>4</v>
      </c>
      <c r="F5456" s="27">
        <v>6.5993485984895503E-2</v>
      </c>
    </row>
    <row r="5457" spans="2:6" x14ac:dyDescent="0.25">
      <c r="B5457" s="6" t="s">
        <v>33</v>
      </c>
      <c r="C5457" s="6">
        <v>1963</v>
      </c>
      <c r="D5457" s="6" t="s">
        <v>27</v>
      </c>
      <c r="E5457" s="6" t="s">
        <v>4</v>
      </c>
      <c r="F5457" s="27">
        <v>1.7710725168498592E-4</v>
      </c>
    </row>
    <row r="5458" spans="2:6" x14ac:dyDescent="0.25">
      <c r="B5458" s="6" t="s">
        <v>33</v>
      </c>
      <c r="C5458" s="6">
        <v>1963</v>
      </c>
      <c r="D5458" s="6" t="s">
        <v>28</v>
      </c>
      <c r="E5458" s="6" t="s">
        <v>4</v>
      </c>
      <c r="F5458" s="27">
        <v>1.9638649268952164E-2</v>
      </c>
    </row>
    <row r="5459" spans="2:6" x14ac:dyDescent="0.25">
      <c r="B5459" s="6" t="s">
        <v>33</v>
      </c>
      <c r="C5459" s="6">
        <v>1963</v>
      </c>
      <c r="D5459" s="6" t="s">
        <v>29</v>
      </c>
      <c r="E5459" s="6" t="s">
        <v>4</v>
      </c>
      <c r="F5459" s="27">
        <v>8.3578002759964621E-3</v>
      </c>
    </row>
    <row r="5460" spans="2:6" x14ac:dyDescent="0.25">
      <c r="B5460" s="6" t="s">
        <v>33</v>
      </c>
      <c r="C5460" s="6">
        <v>1963</v>
      </c>
      <c r="D5460" s="6" t="s">
        <v>30</v>
      </c>
      <c r="E5460" s="6" t="s">
        <v>4</v>
      </c>
      <c r="F5460" s="27">
        <v>2.2852548604514312E-5</v>
      </c>
    </row>
    <row r="5461" spans="2:6" x14ac:dyDescent="0.25">
      <c r="B5461" s="6" t="s">
        <v>33</v>
      </c>
      <c r="C5461" s="6">
        <v>1963</v>
      </c>
      <c r="D5461" s="6" t="s">
        <v>31</v>
      </c>
      <c r="E5461" s="6" t="s">
        <v>4</v>
      </c>
      <c r="F5461" s="27">
        <v>4.4162550178223911E-3</v>
      </c>
    </row>
    <row r="5462" spans="2:6" x14ac:dyDescent="0.25">
      <c r="B5462" s="6" t="s">
        <v>33</v>
      </c>
      <c r="C5462" s="6">
        <v>1963</v>
      </c>
      <c r="D5462" s="6" t="s">
        <v>32</v>
      </c>
      <c r="E5462" s="6" t="s">
        <v>4</v>
      </c>
      <c r="F5462" s="27">
        <v>9.0423379819225952E-4</v>
      </c>
    </row>
    <row r="5463" spans="2:6" x14ac:dyDescent="0.25">
      <c r="B5463" s="6" t="s">
        <v>33</v>
      </c>
      <c r="C5463" s="6">
        <v>1962</v>
      </c>
      <c r="D5463" s="6" t="s">
        <v>7</v>
      </c>
      <c r="E5463" s="6" t="s">
        <v>3</v>
      </c>
      <c r="F5463" s="27">
        <v>3.9721997734065963E-2</v>
      </c>
    </row>
    <row r="5464" spans="2:6" x14ac:dyDescent="0.25">
      <c r="B5464" s="6" t="s">
        <v>33</v>
      </c>
      <c r="C5464" s="6">
        <v>1962</v>
      </c>
      <c r="D5464" s="6" t="s">
        <v>8</v>
      </c>
      <c r="E5464" s="6" t="s">
        <v>3</v>
      </c>
      <c r="F5464" s="27">
        <v>4.5390216269097068E-2</v>
      </c>
    </row>
    <row r="5465" spans="2:6" x14ac:dyDescent="0.25">
      <c r="B5465" s="6" t="s">
        <v>33</v>
      </c>
      <c r="C5465" s="6">
        <v>1962</v>
      </c>
      <c r="D5465" s="6" t="s">
        <v>9</v>
      </c>
      <c r="E5465" s="6" t="s">
        <v>3</v>
      </c>
      <c r="F5465" s="27">
        <v>5.1685820125051719E-2</v>
      </c>
    </row>
    <row r="5466" spans="2:6" x14ac:dyDescent="0.25">
      <c r="B5466" s="6" t="s">
        <v>33</v>
      </c>
      <c r="C5466" s="6">
        <v>1962</v>
      </c>
      <c r="D5466" s="6" t="s">
        <v>10</v>
      </c>
      <c r="E5466" s="6" t="s">
        <v>3</v>
      </c>
      <c r="F5466" s="27">
        <v>0.10995918611980063</v>
      </c>
    </row>
    <row r="5467" spans="2:6" x14ac:dyDescent="0.25">
      <c r="B5467" s="6" t="s">
        <v>33</v>
      </c>
      <c r="C5467" s="6">
        <v>1962</v>
      </c>
      <c r="D5467" s="6" t="s">
        <v>11</v>
      </c>
      <c r="E5467" s="6" t="s">
        <v>3</v>
      </c>
      <c r="F5467" s="27">
        <v>2.7439649205569711E-2</v>
      </c>
    </row>
    <row r="5468" spans="2:6" x14ac:dyDescent="0.25">
      <c r="B5468" s="6" t="s">
        <v>33</v>
      </c>
      <c r="C5468" s="6">
        <v>1962</v>
      </c>
      <c r="D5468" s="6" t="s">
        <v>12</v>
      </c>
      <c r="E5468" s="6" t="s">
        <v>3</v>
      </c>
      <c r="F5468" s="27">
        <v>1.3977932277186375E-2</v>
      </c>
    </row>
    <row r="5469" spans="2:6" x14ac:dyDescent="0.25">
      <c r="B5469" s="6" t="s">
        <v>33</v>
      </c>
      <c r="C5469" s="6">
        <v>1962</v>
      </c>
      <c r="D5469" s="6" t="s">
        <v>13</v>
      </c>
      <c r="E5469" s="6" t="s">
        <v>3</v>
      </c>
      <c r="F5469" s="27">
        <v>4.6965929786978999E-2</v>
      </c>
    </row>
    <row r="5470" spans="2:6" x14ac:dyDescent="0.25">
      <c r="B5470" s="6" t="s">
        <v>33</v>
      </c>
      <c r="C5470" s="6">
        <v>1962</v>
      </c>
      <c r="D5470" s="6" t="s">
        <v>14</v>
      </c>
      <c r="E5470" s="6" t="s">
        <v>3</v>
      </c>
      <c r="F5470" s="27">
        <v>1.1916454315908325E-2</v>
      </c>
    </row>
    <row r="5471" spans="2:6" x14ac:dyDescent="0.25">
      <c r="B5471" s="6" t="s">
        <v>33</v>
      </c>
      <c r="C5471" s="6">
        <v>1962</v>
      </c>
      <c r="D5471" s="6" t="s">
        <v>15</v>
      </c>
      <c r="E5471" s="6" t="s">
        <v>3</v>
      </c>
      <c r="F5471" s="27">
        <v>1.8565385344124232E-3</v>
      </c>
    </row>
    <row r="5472" spans="2:6" x14ac:dyDescent="0.25">
      <c r="B5472" s="6" t="s">
        <v>33</v>
      </c>
      <c r="C5472" s="6">
        <v>1962</v>
      </c>
      <c r="D5472" s="6" t="s">
        <v>16</v>
      </c>
      <c r="E5472" s="6" t="s">
        <v>3</v>
      </c>
      <c r="F5472" s="27">
        <v>0.15535665260447076</v>
      </c>
    </row>
    <row r="5473" spans="2:6" x14ac:dyDescent="0.25">
      <c r="B5473" s="6" t="s">
        <v>33</v>
      </c>
      <c r="C5473" s="6">
        <v>1962</v>
      </c>
      <c r="D5473" s="6" t="s">
        <v>17</v>
      </c>
      <c r="E5473" s="6" t="s">
        <v>3</v>
      </c>
      <c r="F5473" s="27">
        <v>4.5274696167632716E-2</v>
      </c>
    </row>
    <row r="5474" spans="2:6" x14ac:dyDescent="0.25">
      <c r="B5474" s="6" t="s">
        <v>33</v>
      </c>
      <c r="C5474" s="6">
        <v>1962</v>
      </c>
      <c r="D5474" s="6" t="s">
        <v>18</v>
      </c>
      <c r="E5474" s="6" t="s">
        <v>3</v>
      </c>
      <c r="F5474" s="27">
        <v>2.7693406750627387E-2</v>
      </c>
    </row>
    <row r="5475" spans="2:6" x14ac:dyDescent="0.25">
      <c r="B5475" s="6" t="s">
        <v>33</v>
      </c>
      <c r="C5475" s="6">
        <v>1962</v>
      </c>
      <c r="D5475" s="6" t="s">
        <v>19</v>
      </c>
      <c r="E5475" s="6" t="s">
        <v>3</v>
      </c>
      <c r="F5475" s="27">
        <v>9.7637203079504895E-2</v>
      </c>
    </row>
    <row r="5476" spans="2:6" x14ac:dyDescent="0.25">
      <c r="B5476" s="6" t="s">
        <v>33</v>
      </c>
      <c r="C5476" s="6">
        <v>1962</v>
      </c>
      <c r="D5476" s="6" t="s">
        <v>20</v>
      </c>
      <c r="E5476" s="6" t="s">
        <v>3</v>
      </c>
      <c r="F5476" s="27">
        <v>7.1646630293140719E-3</v>
      </c>
    </row>
    <row r="5477" spans="2:6" x14ac:dyDescent="0.25">
      <c r="B5477" s="6" t="s">
        <v>33</v>
      </c>
      <c r="C5477" s="6">
        <v>1962</v>
      </c>
      <c r="D5477" s="6" t="s">
        <v>21</v>
      </c>
      <c r="E5477" s="6" t="s">
        <v>3</v>
      </c>
      <c r="F5477" s="27">
        <v>2.1847316260203472E-3</v>
      </c>
    </row>
    <row r="5478" spans="2:6" x14ac:dyDescent="0.25">
      <c r="B5478" s="6" t="s">
        <v>33</v>
      </c>
      <c r="C5478" s="6">
        <v>1962</v>
      </c>
      <c r="D5478" s="6" t="s">
        <v>22</v>
      </c>
      <c r="E5478" s="6" t="s">
        <v>3</v>
      </c>
      <c r="F5478" s="27">
        <v>3.0223248637926168E-2</v>
      </c>
    </row>
    <row r="5479" spans="2:6" x14ac:dyDescent="0.25">
      <c r="B5479" s="6" t="s">
        <v>33</v>
      </c>
      <c r="C5479" s="6">
        <v>1962</v>
      </c>
      <c r="D5479" s="6" t="s">
        <v>23</v>
      </c>
      <c r="E5479" s="6" t="s">
        <v>3</v>
      </c>
      <c r="F5479" s="27">
        <v>2.9290870915228549E-4</v>
      </c>
    </row>
    <row r="5480" spans="2:6" x14ac:dyDescent="0.25">
      <c r="B5480" s="6" t="s">
        <v>33</v>
      </c>
      <c r="C5480" s="6">
        <v>1962</v>
      </c>
      <c r="D5480" s="6" t="s">
        <v>24</v>
      </c>
      <c r="E5480" s="6" t="s">
        <v>3</v>
      </c>
      <c r="F5480" s="27">
        <v>0.11760574681087184</v>
      </c>
    </row>
    <row r="5481" spans="2:6" x14ac:dyDescent="0.25">
      <c r="B5481" s="6" t="s">
        <v>33</v>
      </c>
      <c r="C5481" s="6">
        <v>1962</v>
      </c>
      <c r="D5481" s="6" t="s">
        <v>25</v>
      </c>
      <c r="E5481" s="6" t="s">
        <v>3</v>
      </c>
      <c r="F5481" s="27">
        <v>5.6892924949635167E-2</v>
      </c>
    </row>
    <row r="5482" spans="2:6" x14ac:dyDescent="0.25">
      <c r="B5482" s="6" t="s">
        <v>33</v>
      </c>
      <c r="C5482" s="6">
        <v>1962</v>
      </c>
      <c r="D5482" s="6" t="s">
        <v>26</v>
      </c>
      <c r="E5482" s="6" t="s">
        <v>3</v>
      </c>
      <c r="F5482" s="27">
        <v>6.6427925123640347E-2</v>
      </c>
    </row>
    <row r="5483" spans="2:6" x14ac:dyDescent="0.25">
      <c r="B5483" s="6" t="s">
        <v>33</v>
      </c>
      <c r="C5483" s="6">
        <v>1962</v>
      </c>
      <c r="D5483" s="6" t="s">
        <v>27</v>
      </c>
      <c r="E5483" s="6" t="s">
        <v>3</v>
      </c>
      <c r="F5483" s="27">
        <v>1.7303847834408944E-4</v>
      </c>
    </row>
    <row r="5484" spans="2:6" x14ac:dyDescent="0.25">
      <c r="B5484" s="6" t="s">
        <v>33</v>
      </c>
      <c r="C5484" s="6">
        <v>1962</v>
      </c>
      <c r="D5484" s="6" t="s">
        <v>28</v>
      </c>
      <c r="E5484" s="6" t="s">
        <v>3</v>
      </c>
      <c r="F5484" s="27">
        <v>7.7688476604037696E-3</v>
      </c>
    </row>
    <row r="5485" spans="2:6" x14ac:dyDescent="0.25">
      <c r="B5485" s="6" t="s">
        <v>33</v>
      </c>
      <c r="C5485" s="6">
        <v>1962</v>
      </c>
      <c r="D5485" s="6" t="s">
        <v>29</v>
      </c>
      <c r="E5485" s="6" t="s">
        <v>3</v>
      </c>
      <c r="F5485" s="27">
        <v>3.5825731885094719E-2</v>
      </c>
    </row>
    <row r="5486" spans="2:6" x14ac:dyDescent="0.25">
      <c r="B5486" s="6" t="s">
        <v>33</v>
      </c>
      <c r="C5486" s="6">
        <v>1962</v>
      </c>
      <c r="D5486" s="6" t="s">
        <v>30</v>
      </c>
      <c r="E5486" s="6" t="s">
        <v>3</v>
      </c>
      <c r="F5486" s="27">
        <v>7.5402241959994271E-5</v>
      </c>
    </row>
    <row r="5487" spans="2:6" x14ac:dyDescent="0.25">
      <c r="B5487" s="6" t="s">
        <v>33</v>
      </c>
      <c r="C5487" s="6">
        <v>1962</v>
      </c>
      <c r="D5487" s="6" t="s">
        <v>31</v>
      </c>
      <c r="E5487" s="6" t="s">
        <v>3</v>
      </c>
      <c r="F5487" s="27">
        <v>1.4403761605178393E-4</v>
      </c>
    </row>
    <row r="5488" spans="2:6" x14ac:dyDescent="0.25">
      <c r="B5488" s="6" t="s">
        <v>33</v>
      </c>
      <c r="C5488" s="6">
        <v>1962</v>
      </c>
      <c r="D5488" s="6" t="s">
        <v>32</v>
      </c>
      <c r="E5488" s="6" t="s">
        <v>3</v>
      </c>
      <c r="F5488" s="27">
        <v>3.4511026127843534E-4</v>
      </c>
    </row>
    <row r="5489" spans="2:6" x14ac:dyDescent="0.25">
      <c r="B5489" s="6" t="s">
        <v>33</v>
      </c>
      <c r="C5489" s="6">
        <v>1962</v>
      </c>
      <c r="D5489" s="6" t="s">
        <v>7</v>
      </c>
      <c r="E5489" s="6" t="s">
        <v>4</v>
      </c>
      <c r="F5489" s="27">
        <v>4.6070769210531243E-2</v>
      </c>
    </row>
    <row r="5490" spans="2:6" x14ac:dyDescent="0.25">
      <c r="B5490" s="6" t="s">
        <v>33</v>
      </c>
      <c r="C5490" s="6">
        <v>1962</v>
      </c>
      <c r="D5490" s="6" t="s">
        <v>8</v>
      </c>
      <c r="E5490" s="6" t="s">
        <v>4</v>
      </c>
      <c r="F5490" s="27">
        <v>4.5044703187129047E-2</v>
      </c>
    </row>
    <row r="5491" spans="2:6" x14ac:dyDescent="0.25">
      <c r="B5491" s="6" t="s">
        <v>33</v>
      </c>
      <c r="C5491" s="6">
        <v>1962</v>
      </c>
      <c r="D5491" s="6" t="s">
        <v>9</v>
      </c>
      <c r="E5491" s="6" t="s">
        <v>4</v>
      </c>
      <c r="F5491" s="27">
        <v>9.2094485097504106E-2</v>
      </c>
    </row>
    <row r="5492" spans="2:6" x14ac:dyDescent="0.25">
      <c r="B5492" s="6" t="s">
        <v>33</v>
      </c>
      <c r="C5492" s="6">
        <v>1962</v>
      </c>
      <c r="D5492" s="6" t="s">
        <v>10</v>
      </c>
      <c r="E5492" s="6" t="s">
        <v>4</v>
      </c>
      <c r="F5492" s="27">
        <v>9.4716822473881607E-2</v>
      </c>
    </row>
    <row r="5493" spans="2:6" x14ac:dyDescent="0.25">
      <c r="B5493" s="6" t="s">
        <v>33</v>
      </c>
      <c r="C5493" s="6">
        <v>1962</v>
      </c>
      <c r="D5493" s="6" t="s">
        <v>11</v>
      </c>
      <c r="E5493" s="6" t="s">
        <v>4</v>
      </c>
      <c r="F5493" s="27">
        <v>2.6822418227142077E-2</v>
      </c>
    </row>
    <row r="5494" spans="2:6" x14ac:dyDescent="0.25">
      <c r="B5494" s="6" t="s">
        <v>33</v>
      </c>
      <c r="C5494" s="6">
        <v>1962</v>
      </c>
      <c r="D5494" s="6" t="s">
        <v>12</v>
      </c>
      <c r="E5494" s="6" t="s">
        <v>4</v>
      </c>
      <c r="F5494" s="27">
        <v>5.8644631544649307E-3</v>
      </c>
    </row>
    <row r="5495" spans="2:6" x14ac:dyDescent="0.25">
      <c r="B5495" s="6" t="s">
        <v>33</v>
      </c>
      <c r="C5495" s="6">
        <v>1962</v>
      </c>
      <c r="D5495" s="6" t="s">
        <v>13</v>
      </c>
      <c r="E5495" s="6" t="s">
        <v>4</v>
      </c>
      <c r="F5495" s="27">
        <v>1.9044453247969498E-2</v>
      </c>
    </row>
    <row r="5496" spans="2:6" x14ac:dyDescent="0.25">
      <c r="B5496" s="6" t="s">
        <v>33</v>
      </c>
      <c r="C5496" s="6">
        <v>1962</v>
      </c>
      <c r="D5496" s="6" t="s">
        <v>14</v>
      </c>
      <c r="E5496" s="6" t="s">
        <v>4</v>
      </c>
      <c r="F5496" s="27">
        <v>7.7309116556141949E-3</v>
      </c>
    </row>
    <row r="5497" spans="2:6" x14ac:dyDescent="0.25">
      <c r="B5497" s="6" t="s">
        <v>33</v>
      </c>
      <c r="C5497" s="6">
        <v>1962</v>
      </c>
      <c r="D5497" s="6" t="s">
        <v>15</v>
      </c>
      <c r="E5497" s="6" t="s">
        <v>4</v>
      </c>
      <c r="F5497" s="27">
        <v>3.6645937906815192E-3</v>
      </c>
    </row>
    <row r="5498" spans="2:6" x14ac:dyDescent="0.25">
      <c r="B5498" s="6" t="s">
        <v>33</v>
      </c>
      <c r="C5498" s="6">
        <v>1962</v>
      </c>
      <c r="D5498" s="6" t="s">
        <v>16</v>
      </c>
      <c r="E5498" s="6" t="s">
        <v>4</v>
      </c>
      <c r="F5498" s="27">
        <v>8.6901923165464273E-2</v>
      </c>
    </row>
    <row r="5499" spans="2:6" x14ac:dyDescent="0.25">
      <c r="B5499" s="6" t="s">
        <v>33</v>
      </c>
      <c r="C5499" s="6">
        <v>1962</v>
      </c>
      <c r="D5499" s="6" t="s">
        <v>17</v>
      </c>
      <c r="E5499" s="6" t="s">
        <v>4</v>
      </c>
      <c r="F5499" s="27">
        <v>7.6731321980833614E-2</v>
      </c>
    </row>
    <row r="5500" spans="2:6" x14ac:dyDescent="0.25">
      <c r="B5500" s="6" t="s">
        <v>33</v>
      </c>
      <c r="C5500" s="6">
        <v>1962</v>
      </c>
      <c r="D5500" s="6" t="s">
        <v>18</v>
      </c>
      <c r="E5500" s="6" t="s">
        <v>4</v>
      </c>
      <c r="F5500" s="27">
        <v>0.10676196735511244</v>
      </c>
    </row>
    <row r="5501" spans="2:6" x14ac:dyDescent="0.25">
      <c r="B5501" s="6" t="s">
        <v>33</v>
      </c>
      <c r="C5501" s="6">
        <v>1962</v>
      </c>
      <c r="D5501" s="6" t="s">
        <v>19</v>
      </c>
      <c r="E5501" s="6" t="s">
        <v>4</v>
      </c>
      <c r="F5501" s="27">
        <v>8.6672727944260536E-2</v>
      </c>
    </row>
    <row r="5502" spans="2:6" x14ac:dyDescent="0.25">
      <c r="B5502" s="6" t="s">
        <v>33</v>
      </c>
      <c r="C5502" s="6">
        <v>1962</v>
      </c>
      <c r="D5502" s="6" t="s">
        <v>20</v>
      </c>
      <c r="E5502" s="6" t="s">
        <v>4</v>
      </c>
      <c r="F5502" s="27">
        <v>1.6796012711480658E-2</v>
      </c>
    </row>
    <row r="5503" spans="2:6" x14ac:dyDescent="0.25">
      <c r="B5503" s="6" t="s">
        <v>33</v>
      </c>
      <c r="C5503" s="6">
        <v>1962</v>
      </c>
      <c r="D5503" s="6" t="s">
        <v>21</v>
      </c>
      <c r="E5503" s="6" t="s">
        <v>4</v>
      </c>
      <c r="F5503" s="27">
        <v>1.1707676420871236E-3</v>
      </c>
    </row>
    <row r="5504" spans="2:6" x14ac:dyDescent="0.25">
      <c r="B5504" s="6" t="s">
        <v>33</v>
      </c>
      <c r="C5504" s="6">
        <v>1962</v>
      </c>
      <c r="D5504" s="6" t="s">
        <v>22</v>
      </c>
      <c r="E5504" s="6" t="s">
        <v>4</v>
      </c>
      <c r="F5504" s="27">
        <v>4.3905810377129859E-2</v>
      </c>
    </row>
    <row r="5505" spans="2:6" x14ac:dyDescent="0.25">
      <c r="B5505" s="6" t="s">
        <v>33</v>
      </c>
      <c r="C5505" s="6">
        <v>1962</v>
      </c>
      <c r="D5505" s="6" t="s">
        <v>23</v>
      </c>
      <c r="E5505" s="6" t="s">
        <v>4</v>
      </c>
      <c r="F5505" s="27">
        <v>8.9047149959954085E-5</v>
      </c>
    </row>
    <row r="5506" spans="2:6" x14ac:dyDescent="0.25">
      <c r="B5506" s="6" t="s">
        <v>33</v>
      </c>
      <c r="C5506" s="6">
        <v>1962</v>
      </c>
      <c r="D5506" s="6" t="s">
        <v>24</v>
      </c>
      <c r="E5506" s="6" t="s">
        <v>4</v>
      </c>
      <c r="F5506" s="27">
        <v>4.727543548356903E-2</v>
      </c>
    </row>
    <row r="5507" spans="2:6" x14ac:dyDescent="0.25">
      <c r="B5507" s="6" t="s">
        <v>33</v>
      </c>
      <c r="C5507" s="6">
        <v>1962</v>
      </c>
      <c r="D5507" s="6" t="s">
        <v>25</v>
      </c>
      <c r="E5507" s="6" t="s">
        <v>4</v>
      </c>
      <c r="F5507" s="27">
        <v>9.6565562734982027E-2</v>
      </c>
    </row>
    <row r="5508" spans="2:6" x14ac:dyDescent="0.25">
      <c r="B5508" s="6" t="s">
        <v>33</v>
      </c>
      <c r="C5508" s="6">
        <v>1962</v>
      </c>
      <c r="D5508" s="6" t="s">
        <v>26</v>
      </c>
      <c r="E5508" s="6" t="s">
        <v>4</v>
      </c>
      <c r="F5508" s="27">
        <v>6.2269255307791982E-2</v>
      </c>
    </row>
    <row r="5509" spans="2:6" x14ac:dyDescent="0.25">
      <c r="B5509" s="6" t="s">
        <v>33</v>
      </c>
      <c r="C5509" s="6">
        <v>1962</v>
      </c>
      <c r="D5509" s="6" t="s">
        <v>27</v>
      </c>
      <c r="E5509" s="6" t="s">
        <v>4</v>
      </c>
      <c r="F5509" s="27">
        <v>1.6949315475332167E-4</v>
      </c>
    </row>
    <row r="5510" spans="2:6" x14ac:dyDescent="0.25">
      <c r="B5510" s="6" t="s">
        <v>33</v>
      </c>
      <c r="C5510" s="6">
        <v>1962</v>
      </c>
      <c r="D5510" s="6" t="s">
        <v>28</v>
      </c>
      <c r="E5510" s="6" t="s">
        <v>4</v>
      </c>
      <c r="F5510" s="27">
        <v>2.0615933064876413E-2</v>
      </c>
    </row>
    <row r="5511" spans="2:6" x14ac:dyDescent="0.25">
      <c r="B5511" s="6" t="s">
        <v>33</v>
      </c>
      <c r="C5511" s="6">
        <v>1962</v>
      </c>
      <c r="D5511" s="6" t="s">
        <v>29</v>
      </c>
      <c r="E5511" s="6" t="s">
        <v>4</v>
      </c>
      <c r="F5511" s="27">
        <v>8.2667124045209643E-3</v>
      </c>
    </row>
    <row r="5512" spans="2:6" x14ac:dyDescent="0.25">
      <c r="B5512" s="6" t="s">
        <v>33</v>
      </c>
      <c r="C5512" s="6">
        <v>1962</v>
      </c>
      <c r="D5512" s="6" t="s">
        <v>30</v>
      </c>
      <c r="E5512" s="6" t="s">
        <v>4</v>
      </c>
      <c r="F5512" s="27">
        <v>2.0743938342943847E-5</v>
      </c>
    </row>
    <row r="5513" spans="2:6" x14ac:dyDescent="0.25">
      <c r="B5513" s="6" t="s">
        <v>33</v>
      </c>
      <c r="C5513" s="6">
        <v>1962</v>
      </c>
      <c r="D5513" s="6" t="s">
        <v>31</v>
      </c>
      <c r="E5513" s="6" t="s">
        <v>4</v>
      </c>
      <c r="F5513" s="27">
        <v>4.1826862995394338E-3</v>
      </c>
    </row>
    <row r="5514" spans="2:6" x14ac:dyDescent="0.25">
      <c r="B5514" s="6" t="s">
        <v>33</v>
      </c>
      <c r="C5514" s="6">
        <v>1962</v>
      </c>
      <c r="D5514" s="6" t="s">
        <v>32</v>
      </c>
      <c r="E5514" s="6" t="s">
        <v>4</v>
      </c>
      <c r="F5514" s="27">
        <v>5.5097924037721591E-4</v>
      </c>
    </row>
    <row r="5515" spans="2:6" x14ac:dyDescent="0.25">
      <c r="B5515" s="6" t="s">
        <v>33</v>
      </c>
      <c r="C5515" s="6">
        <v>1961</v>
      </c>
      <c r="D5515" s="6" t="s">
        <v>7</v>
      </c>
      <c r="E5515" s="6" t="s">
        <v>3</v>
      </c>
      <c r="F5515" s="27">
        <v>3.9156789713362214E-2</v>
      </c>
    </row>
    <row r="5516" spans="2:6" x14ac:dyDescent="0.25">
      <c r="B5516" s="6" t="s">
        <v>33</v>
      </c>
      <c r="C5516" s="6">
        <v>1961</v>
      </c>
      <c r="D5516" s="6" t="s">
        <v>8</v>
      </c>
      <c r="E5516" s="6" t="s">
        <v>3</v>
      </c>
      <c r="F5516" s="27">
        <v>4.4559724646797326E-2</v>
      </c>
    </row>
    <row r="5517" spans="2:6" x14ac:dyDescent="0.25">
      <c r="B5517" s="6" t="s">
        <v>33</v>
      </c>
      <c r="C5517" s="6">
        <v>1961</v>
      </c>
      <c r="D5517" s="6" t="s">
        <v>9</v>
      </c>
      <c r="E5517" s="6" t="s">
        <v>3</v>
      </c>
      <c r="F5517" s="27">
        <v>5.2968268888716127E-2</v>
      </c>
    </row>
    <row r="5518" spans="2:6" x14ac:dyDescent="0.25">
      <c r="B5518" s="6" t="s">
        <v>33</v>
      </c>
      <c r="C5518" s="6">
        <v>1961</v>
      </c>
      <c r="D5518" s="6" t="s">
        <v>10</v>
      </c>
      <c r="E5518" s="6" t="s">
        <v>3</v>
      </c>
      <c r="F5518" s="27">
        <v>0.11175693153628145</v>
      </c>
    </row>
    <row r="5519" spans="2:6" x14ac:dyDescent="0.25">
      <c r="B5519" s="6" t="s">
        <v>33</v>
      </c>
      <c r="C5519" s="6">
        <v>1961</v>
      </c>
      <c r="D5519" s="6" t="s">
        <v>11</v>
      </c>
      <c r="E5519" s="6" t="s">
        <v>3</v>
      </c>
      <c r="F5519" s="27">
        <v>2.7072157710855579E-2</v>
      </c>
    </row>
    <row r="5520" spans="2:6" x14ac:dyDescent="0.25">
      <c r="B5520" s="6" t="s">
        <v>33</v>
      </c>
      <c r="C5520" s="6">
        <v>1961</v>
      </c>
      <c r="D5520" s="6" t="s">
        <v>12</v>
      </c>
      <c r="E5520" s="6" t="s">
        <v>3</v>
      </c>
      <c r="F5520" s="27">
        <v>1.4335422983322849E-2</v>
      </c>
    </row>
    <row r="5521" spans="2:6" x14ac:dyDescent="0.25">
      <c r="B5521" s="6" t="s">
        <v>33</v>
      </c>
      <c r="C5521" s="6">
        <v>1961</v>
      </c>
      <c r="D5521" s="6" t="s">
        <v>13</v>
      </c>
      <c r="E5521" s="6" t="s">
        <v>3</v>
      </c>
      <c r="F5521" s="27">
        <v>4.6652201671248818E-2</v>
      </c>
    </row>
    <row r="5522" spans="2:6" x14ac:dyDescent="0.25">
      <c r="B5522" s="6" t="s">
        <v>33</v>
      </c>
      <c r="C5522" s="6">
        <v>1961</v>
      </c>
      <c r="D5522" s="6" t="s">
        <v>14</v>
      </c>
      <c r="E5522" s="6" t="s">
        <v>3</v>
      </c>
      <c r="F5522" s="27">
        <v>1.2304669554954026E-2</v>
      </c>
    </row>
    <row r="5523" spans="2:6" x14ac:dyDescent="0.25">
      <c r="B5523" s="6" t="s">
        <v>33</v>
      </c>
      <c r="C5523" s="6">
        <v>1961</v>
      </c>
      <c r="D5523" s="6" t="s">
        <v>15</v>
      </c>
      <c r="E5523" s="6" t="s">
        <v>3</v>
      </c>
      <c r="F5523" s="27">
        <v>1.840399742739821E-3</v>
      </c>
    </row>
    <row r="5524" spans="2:6" x14ac:dyDescent="0.25">
      <c r="B5524" s="6" t="s">
        <v>33</v>
      </c>
      <c r="C5524" s="6">
        <v>1961</v>
      </c>
      <c r="D5524" s="6" t="s">
        <v>16</v>
      </c>
      <c r="E5524" s="6" t="s">
        <v>3</v>
      </c>
      <c r="F5524" s="27">
        <v>0.15315320409071956</v>
      </c>
    </row>
    <row r="5525" spans="2:6" x14ac:dyDescent="0.25">
      <c r="B5525" s="6" t="s">
        <v>33</v>
      </c>
      <c r="C5525" s="6">
        <v>1961</v>
      </c>
      <c r="D5525" s="6" t="s">
        <v>17</v>
      </c>
      <c r="E5525" s="6" t="s">
        <v>3</v>
      </c>
      <c r="F5525" s="27">
        <v>4.4903209391410057E-2</v>
      </c>
    </row>
    <row r="5526" spans="2:6" x14ac:dyDescent="0.25">
      <c r="B5526" s="6" t="s">
        <v>33</v>
      </c>
      <c r="C5526" s="6">
        <v>1961</v>
      </c>
      <c r="D5526" s="6" t="s">
        <v>18</v>
      </c>
      <c r="E5526" s="6" t="s">
        <v>3</v>
      </c>
      <c r="F5526" s="27">
        <v>2.87782732941789E-2</v>
      </c>
    </row>
    <row r="5527" spans="2:6" x14ac:dyDescent="0.25">
      <c r="B5527" s="6" t="s">
        <v>33</v>
      </c>
      <c r="C5527" s="6">
        <v>1961</v>
      </c>
      <c r="D5527" s="6" t="s">
        <v>19</v>
      </c>
      <c r="E5527" s="6" t="s">
        <v>3</v>
      </c>
      <c r="F5527" s="27">
        <v>9.8917010033618163E-2</v>
      </c>
    </row>
    <row r="5528" spans="2:6" x14ac:dyDescent="0.25">
      <c r="B5528" s="6" t="s">
        <v>33</v>
      </c>
      <c r="C5528" s="6">
        <v>1961</v>
      </c>
      <c r="D5528" s="6" t="s">
        <v>20</v>
      </c>
      <c r="E5528" s="6" t="s">
        <v>3</v>
      </c>
      <c r="F5528" s="27">
        <v>7.1029252743990785E-3</v>
      </c>
    </row>
    <row r="5529" spans="2:6" x14ac:dyDescent="0.25">
      <c r="B5529" s="6" t="s">
        <v>33</v>
      </c>
      <c r="C5529" s="6">
        <v>1961</v>
      </c>
      <c r="D5529" s="6" t="s">
        <v>21</v>
      </c>
      <c r="E5529" s="6" t="s">
        <v>3</v>
      </c>
      <c r="F5529" s="27">
        <v>2.2691667078942597E-3</v>
      </c>
    </row>
    <row r="5530" spans="2:6" x14ac:dyDescent="0.25">
      <c r="B5530" s="6" t="s">
        <v>33</v>
      </c>
      <c r="C5530" s="6">
        <v>1961</v>
      </c>
      <c r="D5530" s="6" t="s">
        <v>22</v>
      </c>
      <c r="E5530" s="6" t="s">
        <v>3</v>
      </c>
      <c r="F5530" s="27">
        <v>3.1268891071988089E-2</v>
      </c>
    </row>
    <row r="5531" spans="2:6" x14ac:dyDescent="0.25">
      <c r="B5531" s="6" t="s">
        <v>33</v>
      </c>
      <c r="C5531" s="6">
        <v>1961</v>
      </c>
      <c r="D5531" s="6" t="s">
        <v>23</v>
      </c>
      <c r="E5531" s="6" t="s">
        <v>3</v>
      </c>
      <c r="F5531" s="27">
        <v>3.034350830323719E-4</v>
      </c>
    </row>
    <row r="5532" spans="2:6" x14ac:dyDescent="0.25">
      <c r="B5532" s="6" t="s">
        <v>33</v>
      </c>
      <c r="C5532" s="6">
        <v>1961</v>
      </c>
      <c r="D5532" s="6" t="s">
        <v>24</v>
      </c>
      <c r="E5532" s="6" t="s">
        <v>3</v>
      </c>
      <c r="F5532" s="27">
        <v>0.12047974782848379</v>
      </c>
    </row>
    <row r="5533" spans="2:6" x14ac:dyDescent="0.25">
      <c r="B5533" s="6" t="s">
        <v>33</v>
      </c>
      <c r="C5533" s="6">
        <v>1961</v>
      </c>
      <c r="D5533" s="6" t="s">
        <v>25</v>
      </c>
      <c r="E5533" s="6" t="s">
        <v>3</v>
      </c>
      <c r="F5533" s="27">
        <v>5.3341437500147242E-2</v>
      </c>
    </row>
    <row r="5534" spans="2:6" x14ac:dyDescent="0.25">
      <c r="B5534" s="6" t="s">
        <v>33</v>
      </c>
      <c r="C5534" s="6">
        <v>1961</v>
      </c>
      <c r="D5534" s="6" t="s">
        <v>26</v>
      </c>
      <c r="E5534" s="6" t="s">
        <v>3</v>
      </c>
      <c r="F5534" s="27">
        <v>6.4273581594117876E-2</v>
      </c>
    </row>
    <row r="5535" spans="2:6" x14ac:dyDescent="0.25">
      <c r="B5535" s="6" t="s">
        <v>33</v>
      </c>
      <c r="C5535" s="6">
        <v>1961</v>
      </c>
      <c r="D5535" s="6" t="s">
        <v>27</v>
      </c>
      <c r="E5535" s="6" t="s">
        <v>3</v>
      </c>
      <c r="F5535" s="27">
        <v>2.1532582755558069E-4</v>
      </c>
    </row>
    <row r="5536" spans="2:6" x14ac:dyDescent="0.25">
      <c r="B5536" s="6" t="s">
        <v>33</v>
      </c>
      <c r="C5536" s="6">
        <v>1961</v>
      </c>
      <c r="D5536" s="6" t="s">
        <v>28</v>
      </c>
      <c r="E5536" s="6" t="s">
        <v>3</v>
      </c>
      <c r="F5536" s="27">
        <v>6.7259872830545174E-3</v>
      </c>
    </row>
    <row r="5537" spans="2:6" x14ac:dyDescent="0.25">
      <c r="B5537" s="6" t="s">
        <v>33</v>
      </c>
      <c r="C5537" s="6">
        <v>1961</v>
      </c>
      <c r="D5537" s="6" t="s">
        <v>29</v>
      </c>
      <c r="E5537" s="6" t="s">
        <v>3</v>
      </c>
      <c r="F5537" s="27">
        <v>3.7022378337373638E-2</v>
      </c>
    </row>
    <row r="5538" spans="2:6" x14ac:dyDescent="0.25">
      <c r="B5538" s="6" t="s">
        <v>33</v>
      </c>
      <c r="C5538" s="6">
        <v>1961</v>
      </c>
      <c r="D5538" s="6" t="s">
        <v>30</v>
      </c>
      <c r="E5538" s="6" t="s">
        <v>3</v>
      </c>
      <c r="F5538" s="27">
        <v>8.2926358095803497E-5</v>
      </c>
    </row>
    <row r="5539" spans="2:6" x14ac:dyDescent="0.25">
      <c r="B5539" s="6" t="s">
        <v>33</v>
      </c>
      <c r="C5539" s="6">
        <v>1961</v>
      </c>
      <c r="D5539" s="6" t="s">
        <v>31</v>
      </c>
      <c r="E5539" s="6" t="s">
        <v>3</v>
      </c>
      <c r="F5539" s="27">
        <v>1.3664002186240351E-4</v>
      </c>
    </row>
    <row r="5540" spans="2:6" x14ac:dyDescent="0.25">
      <c r="B5540" s="6" t="s">
        <v>33</v>
      </c>
      <c r="C5540" s="6">
        <v>1961</v>
      </c>
      <c r="D5540" s="6" t="s">
        <v>32</v>
      </c>
      <c r="E5540" s="6" t="s">
        <v>3</v>
      </c>
      <c r="F5540" s="27">
        <v>3.7929385379046487E-4</v>
      </c>
    </row>
    <row r="5541" spans="2:6" x14ac:dyDescent="0.25">
      <c r="B5541" s="6" t="s">
        <v>33</v>
      </c>
      <c r="C5541" s="6">
        <v>1961</v>
      </c>
      <c r="D5541" s="6" t="s">
        <v>7</v>
      </c>
      <c r="E5541" s="6" t="s">
        <v>4</v>
      </c>
      <c r="F5541" s="27">
        <v>4.4848302033570861E-2</v>
      </c>
    </row>
    <row r="5542" spans="2:6" x14ac:dyDescent="0.25">
      <c r="B5542" s="6" t="s">
        <v>33</v>
      </c>
      <c r="C5542" s="6">
        <v>1961</v>
      </c>
      <c r="D5542" s="6" t="s">
        <v>8</v>
      </c>
      <c r="E5542" s="6" t="s">
        <v>4</v>
      </c>
      <c r="F5542" s="27">
        <v>4.7938174762368051E-2</v>
      </c>
    </row>
    <row r="5543" spans="2:6" x14ac:dyDescent="0.25">
      <c r="B5543" s="6" t="s">
        <v>33</v>
      </c>
      <c r="C5543" s="6">
        <v>1961</v>
      </c>
      <c r="D5543" s="6" t="s">
        <v>9</v>
      </c>
      <c r="E5543" s="6" t="s">
        <v>4</v>
      </c>
      <c r="F5543" s="27">
        <v>9.4544251214392416E-2</v>
      </c>
    </row>
    <row r="5544" spans="2:6" x14ac:dyDescent="0.25">
      <c r="B5544" s="6" t="s">
        <v>33</v>
      </c>
      <c r="C5544" s="6">
        <v>1961</v>
      </c>
      <c r="D5544" s="6" t="s">
        <v>10</v>
      </c>
      <c r="E5544" s="6" t="s">
        <v>4</v>
      </c>
      <c r="F5544" s="27">
        <v>9.8500856065413214E-2</v>
      </c>
    </row>
    <row r="5545" spans="2:6" x14ac:dyDescent="0.25">
      <c r="B5545" s="6" t="s">
        <v>33</v>
      </c>
      <c r="C5545" s="6">
        <v>1961</v>
      </c>
      <c r="D5545" s="6" t="s">
        <v>11</v>
      </c>
      <c r="E5545" s="6" t="s">
        <v>4</v>
      </c>
      <c r="F5545" s="27">
        <v>2.7952234973211677E-2</v>
      </c>
    </row>
    <row r="5546" spans="2:6" x14ac:dyDescent="0.25">
      <c r="B5546" s="6" t="s">
        <v>33</v>
      </c>
      <c r="C5546" s="6">
        <v>1961</v>
      </c>
      <c r="D5546" s="6" t="s">
        <v>12</v>
      </c>
      <c r="E5546" s="6" t="s">
        <v>4</v>
      </c>
      <c r="F5546" s="27">
        <v>6.2789706576199741E-3</v>
      </c>
    </row>
    <row r="5547" spans="2:6" x14ac:dyDescent="0.25">
      <c r="B5547" s="6" t="s">
        <v>33</v>
      </c>
      <c r="C5547" s="6">
        <v>1961</v>
      </c>
      <c r="D5547" s="6" t="s">
        <v>13</v>
      </c>
      <c r="E5547" s="6" t="s">
        <v>4</v>
      </c>
      <c r="F5547" s="27">
        <v>1.9717535623087125E-2</v>
      </c>
    </row>
    <row r="5548" spans="2:6" x14ac:dyDescent="0.25">
      <c r="B5548" s="6" t="s">
        <v>33</v>
      </c>
      <c r="C5548" s="6">
        <v>1961</v>
      </c>
      <c r="D5548" s="6" t="s">
        <v>14</v>
      </c>
      <c r="E5548" s="6" t="s">
        <v>4</v>
      </c>
      <c r="F5548" s="27">
        <v>7.4736420659281995E-3</v>
      </c>
    </row>
    <row r="5549" spans="2:6" x14ac:dyDescent="0.25">
      <c r="B5549" s="6" t="s">
        <v>33</v>
      </c>
      <c r="C5549" s="6">
        <v>1961</v>
      </c>
      <c r="D5549" s="6" t="s">
        <v>15</v>
      </c>
      <c r="E5549" s="6" t="s">
        <v>4</v>
      </c>
      <c r="F5549" s="27">
        <v>3.772045978973188E-3</v>
      </c>
    </row>
    <row r="5550" spans="2:6" x14ac:dyDescent="0.25">
      <c r="B5550" s="6" t="s">
        <v>33</v>
      </c>
      <c r="C5550" s="6">
        <v>1961</v>
      </c>
      <c r="D5550" s="6" t="s">
        <v>16</v>
      </c>
      <c r="E5550" s="6" t="s">
        <v>4</v>
      </c>
      <c r="F5550" s="27">
        <v>9.0020078219225183E-2</v>
      </c>
    </row>
    <row r="5551" spans="2:6" x14ac:dyDescent="0.25">
      <c r="B5551" s="6" t="s">
        <v>33</v>
      </c>
      <c r="C5551" s="6">
        <v>1961</v>
      </c>
      <c r="D5551" s="6" t="s">
        <v>17</v>
      </c>
      <c r="E5551" s="6" t="s">
        <v>4</v>
      </c>
      <c r="F5551" s="27">
        <v>7.297914236682862E-2</v>
      </c>
    </row>
    <row r="5552" spans="2:6" x14ac:dyDescent="0.25">
      <c r="B5552" s="6" t="s">
        <v>33</v>
      </c>
      <c r="C5552" s="6">
        <v>1961</v>
      </c>
      <c r="D5552" s="6" t="s">
        <v>18</v>
      </c>
      <c r="E5552" s="6" t="s">
        <v>4</v>
      </c>
      <c r="F5552" s="27">
        <v>0.12437035409008755</v>
      </c>
    </row>
    <row r="5553" spans="2:6" x14ac:dyDescent="0.25">
      <c r="B5553" s="6" t="s">
        <v>33</v>
      </c>
      <c r="C5553" s="6">
        <v>1961</v>
      </c>
      <c r="D5553" s="6" t="s">
        <v>19</v>
      </c>
      <c r="E5553" s="6" t="s">
        <v>4</v>
      </c>
      <c r="F5553" s="27">
        <v>6.2028153166003262E-2</v>
      </c>
    </row>
    <row r="5554" spans="2:6" x14ac:dyDescent="0.25">
      <c r="B5554" s="6" t="s">
        <v>33</v>
      </c>
      <c r="C5554" s="6">
        <v>1961</v>
      </c>
      <c r="D5554" s="6" t="s">
        <v>20</v>
      </c>
      <c r="E5554" s="6" t="s">
        <v>4</v>
      </c>
      <c r="F5554" s="27">
        <v>1.7648690202553361E-2</v>
      </c>
    </row>
    <row r="5555" spans="2:6" x14ac:dyDescent="0.25">
      <c r="B5555" s="6" t="s">
        <v>33</v>
      </c>
      <c r="C5555" s="6">
        <v>1961</v>
      </c>
      <c r="D5555" s="6" t="s">
        <v>21</v>
      </c>
      <c r="E5555" s="6" t="s">
        <v>4</v>
      </c>
      <c r="F5555" s="27">
        <v>1.1688728563015692E-3</v>
      </c>
    </row>
    <row r="5556" spans="2:6" x14ac:dyDescent="0.25">
      <c r="B5556" s="6" t="s">
        <v>33</v>
      </c>
      <c r="C5556" s="6">
        <v>1961</v>
      </c>
      <c r="D5556" s="6" t="s">
        <v>22</v>
      </c>
      <c r="E5556" s="6" t="s">
        <v>4</v>
      </c>
      <c r="F5556" s="27">
        <v>4.5501203849739311E-2</v>
      </c>
    </row>
    <row r="5557" spans="2:6" x14ac:dyDescent="0.25">
      <c r="B5557" s="6" t="s">
        <v>33</v>
      </c>
      <c r="C5557" s="6">
        <v>1961</v>
      </c>
      <c r="D5557" s="6" t="s">
        <v>23</v>
      </c>
      <c r="E5557" s="6" t="s">
        <v>4</v>
      </c>
      <c r="F5557" s="27">
        <v>8.8806554022912091E-5</v>
      </c>
    </row>
    <row r="5558" spans="2:6" x14ac:dyDescent="0.25">
      <c r="B5558" s="6" t="s">
        <v>33</v>
      </c>
      <c r="C5558" s="6">
        <v>1961</v>
      </c>
      <c r="D5558" s="6" t="s">
        <v>24</v>
      </c>
      <c r="E5558" s="6" t="s">
        <v>4</v>
      </c>
      <c r="F5558" s="27">
        <v>4.798530673238021E-2</v>
      </c>
    </row>
    <row r="5559" spans="2:6" x14ac:dyDescent="0.25">
      <c r="B5559" s="6" t="s">
        <v>33</v>
      </c>
      <c r="C5559" s="6">
        <v>1961</v>
      </c>
      <c r="D5559" s="6" t="s">
        <v>25</v>
      </c>
      <c r="E5559" s="6" t="s">
        <v>4</v>
      </c>
      <c r="F5559" s="27">
        <v>9.3515285890126948E-2</v>
      </c>
    </row>
    <row r="5560" spans="2:6" x14ac:dyDescent="0.25">
      <c r="B5560" s="6" t="s">
        <v>33</v>
      </c>
      <c r="C5560" s="6">
        <v>1961</v>
      </c>
      <c r="D5560" s="6" t="s">
        <v>26</v>
      </c>
      <c r="E5560" s="6" t="s">
        <v>4</v>
      </c>
      <c r="F5560" s="27">
        <v>5.8380138687062079E-2</v>
      </c>
    </row>
    <row r="5561" spans="2:6" x14ac:dyDescent="0.25">
      <c r="B5561" s="6" t="s">
        <v>33</v>
      </c>
      <c r="C5561" s="6">
        <v>1961</v>
      </c>
      <c r="D5561" s="6" t="s">
        <v>27</v>
      </c>
      <c r="E5561" s="6" t="s">
        <v>4</v>
      </c>
      <c r="F5561" s="27">
        <v>1.845588720476162E-4</v>
      </c>
    </row>
    <row r="5562" spans="2:6" x14ac:dyDescent="0.25">
      <c r="B5562" s="6" t="s">
        <v>33</v>
      </c>
      <c r="C5562" s="6">
        <v>1961</v>
      </c>
      <c r="D5562" s="6" t="s">
        <v>28</v>
      </c>
      <c r="E5562" s="6" t="s">
        <v>4</v>
      </c>
      <c r="F5562" s="27">
        <v>2.1972428293668887E-2</v>
      </c>
    </row>
    <row r="5563" spans="2:6" x14ac:dyDescent="0.25">
      <c r="B5563" s="6" t="s">
        <v>33</v>
      </c>
      <c r="C5563" s="6">
        <v>1961</v>
      </c>
      <c r="D5563" s="6" t="s">
        <v>29</v>
      </c>
      <c r="E5563" s="6" t="s">
        <v>4</v>
      </c>
      <c r="F5563" s="27">
        <v>8.4128085841705044E-3</v>
      </c>
    </row>
    <row r="5564" spans="2:6" x14ac:dyDescent="0.25">
      <c r="B5564" s="6" t="s">
        <v>33</v>
      </c>
      <c r="C5564" s="6">
        <v>1961</v>
      </c>
      <c r="D5564" s="6" t="s">
        <v>30</v>
      </c>
      <c r="E5564" s="6" t="s">
        <v>4</v>
      </c>
      <c r="F5564" s="27">
        <v>9.4263940024320098E-6</v>
      </c>
    </row>
    <row r="5565" spans="2:6" x14ac:dyDescent="0.25">
      <c r="B5565" s="6" t="s">
        <v>33</v>
      </c>
      <c r="C5565" s="6">
        <v>1961</v>
      </c>
      <c r="D5565" s="6" t="s">
        <v>31</v>
      </c>
      <c r="E5565" s="6" t="s">
        <v>4</v>
      </c>
      <c r="F5565" s="27">
        <v>4.1843266850795559E-3</v>
      </c>
    </row>
    <row r="5566" spans="2:6" x14ac:dyDescent="0.25">
      <c r="B5566" s="6" t="s">
        <v>33</v>
      </c>
      <c r="C5566" s="6">
        <v>1961</v>
      </c>
      <c r="D5566" s="6" t="s">
        <v>32</v>
      </c>
      <c r="E5566" s="6" t="s">
        <v>4</v>
      </c>
      <c r="F5566" s="27">
        <v>5.2440518213529657E-4</v>
      </c>
    </row>
    <row r="5567" spans="2:6" x14ac:dyDescent="0.25">
      <c r="B5567" s="6" t="s">
        <v>33</v>
      </c>
      <c r="C5567" s="6">
        <v>1960</v>
      </c>
      <c r="D5567" s="6" t="s">
        <v>7</v>
      </c>
      <c r="E5567" s="6" t="s">
        <v>3</v>
      </c>
      <c r="F5567" s="27">
        <v>3.8447237790157109E-2</v>
      </c>
    </row>
    <row r="5568" spans="2:6" x14ac:dyDescent="0.25">
      <c r="B5568" s="6" t="s">
        <v>33</v>
      </c>
      <c r="C5568" s="6">
        <v>1960</v>
      </c>
      <c r="D5568" s="6" t="s">
        <v>8</v>
      </c>
      <c r="E5568" s="6" t="s">
        <v>3</v>
      </c>
      <c r="F5568" s="27">
        <v>4.4737657700067567E-2</v>
      </c>
    </row>
    <row r="5569" spans="2:6" x14ac:dyDescent="0.25">
      <c r="B5569" s="6" t="s">
        <v>33</v>
      </c>
      <c r="C5569" s="6">
        <v>1960</v>
      </c>
      <c r="D5569" s="6" t="s">
        <v>9</v>
      </c>
      <c r="E5569" s="6" t="s">
        <v>3</v>
      </c>
      <c r="F5569" s="27">
        <v>5.2134621362764894E-2</v>
      </c>
    </row>
    <row r="5570" spans="2:6" x14ac:dyDescent="0.25">
      <c r="B5570" s="6" t="s">
        <v>33</v>
      </c>
      <c r="C5570" s="6">
        <v>1960</v>
      </c>
      <c r="D5570" s="6" t="s">
        <v>10</v>
      </c>
      <c r="E5570" s="6" t="s">
        <v>3</v>
      </c>
      <c r="F5570" s="27">
        <v>0.11296592642328018</v>
      </c>
    </row>
    <row r="5571" spans="2:6" x14ac:dyDescent="0.25">
      <c r="B5571" s="6" t="s">
        <v>33</v>
      </c>
      <c r="C5571" s="6">
        <v>1960</v>
      </c>
      <c r="D5571" s="6" t="s">
        <v>11</v>
      </c>
      <c r="E5571" s="6" t="s">
        <v>3</v>
      </c>
      <c r="F5571" s="27">
        <v>2.7324128702291436E-2</v>
      </c>
    </row>
    <row r="5572" spans="2:6" x14ac:dyDescent="0.25">
      <c r="B5572" s="6" t="s">
        <v>33</v>
      </c>
      <c r="C5572" s="6">
        <v>1960</v>
      </c>
      <c r="D5572" s="6" t="s">
        <v>12</v>
      </c>
      <c r="E5572" s="6" t="s">
        <v>3</v>
      </c>
      <c r="F5572" s="27">
        <v>1.4798616070109861E-2</v>
      </c>
    </row>
    <row r="5573" spans="2:6" x14ac:dyDescent="0.25">
      <c r="B5573" s="6" t="s">
        <v>33</v>
      </c>
      <c r="C5573" s="6">
        <v>1960</v>
      </c>
      <c r="D5573" s="6" t="s">
        <v>13</v>
      </c>
      <c r="E5573" s="6" t="s">
        <v>3</v>
      </c>
      <c r="F5573" s="27">
        <v>4.5249668622967254E-2</v>
      </c>
    </row>
    <row r="5574" spans="2:6" x14ac:dyDescent="0.25">
      <c r="B5574" s="6" t="s">
        <v>33</v>
      </c>
      <c r="C5574" s="6">
        <v>1960</v>
      </c>
      <c r="D5574" s="6" t="s">
        <v>14</v>
      </c>
      <c r="E5574" s="6" t="s">
        <v>3</v>
      </c>
      <c r="F5574" s="27">
        <v>1.2965316886467204E-2</v>
      </c>
    </row>
    <row r="5575" spans="2:6" x14ac:dyDescent="0.25">
      <c r="B5575" s="6" t="s">
        <v>33</v>
      </c>
      <c r="C5575" s="6">
        <v>1960</v>
      </c>
      <c r="D5575" s="6" t="s">
        <v>15</v>
      </c>
      <c r="E5575" s="6" t="s">
        <v>3</v>
      </c>
      <c r="F5575" s="27">
        <v>1.8393945517724158E-3</v>
      </c>
    </row>
    <row r="5576" spans="2:6" x14ac:dyDescent="0.25">
      <c r="B5576" s="6" t="s">
        <v>33</v>
      </c>
      <c r="C5576" s="6">
        <v>1960</v>
      </c>
      <c r="D5576" s="6" t="s">
        <v>16</v>
      </c>
      <c r="E5576" s="6" t="s">
        <v>3</v>
      </c>
      <c r="F5576" s="27">
        <v>0.14951422260378186</v>
      </c>
    </row>
    <row r="5577" spans="2:6" x14ac:dyDescent="0.25">
      <c r="B5577" s="6" t="s">
        <v>33</v>
      </c>
      <c r="C5577" s="6">
        <v>1960</v>
      </c>
      <c r="D5577" s="6" t="s">
        <v>17</v>
      </c>
      <c r="E5577" s="6" t="s">
        <v>3</v>
      </c>
      <c r="F5577" s="27">
        <v>4.5432529666859997E-2</v>
      </c>
    </row>
    <row r="5578" spans="2:6" x14ac:dyDescent="0.25">
      <c r="B5578" s="6" t="s">
        <v>33</v>
      </c>
      <c r="C5578" s="6">
        <v>1960</v>
      </c>
      <c r="D5578" s="6" t="s">
        <v>18</v>
      </c>
      <c r="E5578" s="6" t="s">
        <v>3</v>
      </c>
      <c r="F5578" s="27">
        <v>3.0223648434170258E-2</v>
      </c>
    </row>
    <row r="5579" spans="2:6" x14ac:dyDescent="0.25">
      <c r="B5579" s="6" t="s">
        <v>33</v>
      </c>
      <c r="C5579" s="6">
        <v>1960</v>
      </c>
      <c r="D5579" s="6" t="s">
        <v>19</v>
      </c>
      <c r="E5579" s="6" t="s">
        <v>3</v>
      </c>
      <c r="F5579" s="27">
        <v>9.7658581551571269E-2</v>
      </c>
    </row>
    <row r="5580" spans="2:6" x14ac:dyDescent="0.25">
      <c r="B5580" s="6" t="s">
        <v>33</v>
      </c>
      <c r="C5580" s="6">
        <v>1960</v>
      </c>
      <c r="D5580" s="6" t="s">
        <v>20</v>
      </c>
      <c r="E5580" s="6" t="s">
        <v>3</v>
      </c>
      <c r="F5580" s="27">
        <v>7.4368179927765199E-3</v>
      </c>
    </row>
    <row r="5581" spans="2:6" x14ac:dyDescent="0.25">
      <c r="B5581" s="6" t="s">
        <v>33</v>
      </c>
      <c r="C5581" s="6">
        <v>1960</v>
      </c>
      <c r="D5581" s="6" t="s">
        <v>21</v>
      </c>
      <c r="E5581" s="6" t="s">
        <v>3</v>
      </c>
      <c r="F5581" s="27">
        <v>2.221058371589583E-3</v>
      </c>
    </row>
    <row r="5582" spans="2:6" x14ac:dyDescent="0.25">
      <c r="B5582" s="6" t="s">
        <v>33</v>
      </c>
      <c r="C5582" s="6">
        <v>1960</v>
      </c>
      <c r="D5582" s="6" t="s">
        <v>22</v>
      </c>
      <c r="E5582" s="6" t="s">
        <v>3</v>
      </c>
      <c r="F5582" s="27">
        <v>3.1180621230542296E-2</v>
      </c>
    </row>
    <row r="5583" spans="2:6" x14ac:dyDescent="0.25">
      <c r="B5583" s="6" t="s">
        <v>33</v>
      </c>
      <c r="C5583" s="6">
        <v>1960</v>
      </c>
      <c r="D5583" s="6" t="s">
        <v>23</v>
      </c>
      <c r="E5583" s="6" t="s">
        <v>3</v>
      </c>
      <c r="F5583" s="27">
        <v>2.7335381689607915E-4</v>
      </c>
    </row>
    <row r="5584" spans="2:6" x14ac:dyDescent="0.25">
      <c r="B5584" s="6" t="s">
        <v>33</v>
      </c>
      <c r="C5584" s="6">
        <v>1960</v>
      </c>
      <c r="D5584" s="6" t="s">
        <v>24</v>
      </c>
      <c r="E5584" s="6" t="s">
        <v>3</v>
      </c>
      <c r="F5584" s="27">
        <v>0.12356295835410057</v>
      </c>
    </row>
    <row r="5585" spans="2:6" x14ac:dyDescent="0.25">
      <c r="B5585" s="6" t="s">
        <v>33</v>
      </c>
      <c r="C5585" s="6">
        <v>1960</v>
      </c>
      <c r="D5585" s="6" t="s">
        <v>25</v>
      </c>
      <c r="E5585" s="6" t="s">
        <v>3</v>
      </c>
      <c r="F5585" s="27">
        <v>5.2982346407272805E-2</v>
      </c>
    </row>
    <row r="5586" spans="2:6" x14ac:dyDescent="0.25">
      <c r="B5586" s="6" t="s">
        <v>33</v>
      </c>
      <c r="C5586" s="6">
        <v>1960</v>
      </c>
      <c r="D5586" s="6" t="s">
        <v>26</v>
      </c>
      <c r="E5586" s="6" t="s">
        <v>3</v>
      </c>
      <c r="F5586" s="27">
        <v>6.3345409976804781E-2</v>
      </c>
    </row>
    <row r="5587" spans="2:6" x14ac:dyDescent="0.25">
      <c r="B5587" s="6" t="s">
        <v>33</v>
      </c>
      <c r="C5587" s="6">
        <v>1960</v>
      </c>
      <c r="D5587" s="6" t="s">
        <v>27</v>
      </c>
      <c r="E5587" s="6" t="s">
        <v>3</v>
      </c>
      <c r="F5587" s="27">
        <v>2.3209286340233133E-4</v>
      </c>
    </row>
    <row r="5588" spans="2:6" x14ac:dyDescent="0.25">
      <c r="B5588" s="6" t="s">
        <v>33</v>
      </c>
      <c r="C5588" s="6">
        <v>1960</v>
      </c>
      <c r="D5588" s="6" t="s">
        <v>28</v>
      </c>
      <c r="E5588" s="6" t="s">
        <v>3</v>
      </c>
      <c r="F5588" s="27">
        <v>6.7424149004556054E-3</v>
      </c>
    </row>
    <row r="5589" spans="2:6" x14ac:dyDescent="0.25">
      <c r="B5589" s="6" t="s">
        <v>33</v>
      </c>
      <c r="C5589" s="6">
        <v>1960</v>
      </c>
      <c r="D5589" s="6" t="s">
        <v>29</v>
      </c>
      <c r="E5589" s="6" t="s">
        <v>3</v>
      </c>
      <c r="F5589" s="27">
        <v>3.8161224362529993E-2</v>
      </c>
    </row>
    <row r="5590" spans="2:6" x14ac:dyDescent="0.25">
      <c r="B5590" s="6" t="s">
        <v>33</v>
      </c>
      <c r="C5590" s="6">
        <v>1960</v>
      </c>
      <c r="D5590" s="6" t="s">
        <v>30</v>
      </c>
      <c r="E5590" s="6" t="s">
        <v>3</v>
      </c>
      <c r="F5590" s="27">
        <v>5.9078183411502524E-5</v>
      </c>
    </row>
    <row r="5591" spans="2:6" x14ac:dyDescent="0.25">
      <c r="B5591" s="6" t="s">
        <v>33</v>
      </c>
      <c r="C5591" s="6">
        <v>1960</v>
      </c>
      <c r="D5591" s="6" t="s">
        <v>31</v>
      </c>
      <c r="E5591" s="6" t="s">
        <v>3</v>
      </c>
      <c r="F5591" s="27">
        <v>1.6082394373131243E-4</v>
      </c>
    </row>
    <row r="5592" spans="2:6" x14ac:dyDescent="0.25">
      <c r="B5592" s="6" t="s">
        <v>33</v>
      </c>
      <c r="C5592" s="6">
        <v>1960</v>
      </c>
      <c r="D5592" s="6" t="s">
        <v>32</v>
      </c>
      <c r="E5592" s="6" t="s">
        <v>3</v>
      </c>
      <c r="F5592" s="27">
        <v>3.5024923022533637E-4</v>
      </c>
    </row>
    <row r="5593" spans="2:6" x14ac:dyDescent="0.25">
      <c r="B5593" s="6" t="s">
        <v>33</v>
      </c>
      <c r="C5593" s="6">
        <v>1960</v>
      </c>
      <c r="D5593" s="6" t="s">
        <v>7</v>
      </c>
      <c r="E5593" s="6" t="s">
        <v>4</v>
      </c>
      <c r="F5593" s="27">
        <v>4.2955263368954243E-2</v>
      </c>
    </row>
    <row r="5594" spans="2:6" x14ac:dyDescent="0.25">
      <c r="B5594" s="6" t="s">
        <v>33</v>
      </c>
      <c r="C5594" s="6">
        <v>1960</v>
      </c>
      <c r="D5594" s="6" t="s">
        <v>8</v>
      </c>
      <c r="E5594" s="6" t="s">
        <v>4</v>
      </c>
      <c r="F5594" s="27">
        <v>4.8766570777839725E-2</v>
      </c>
    </row>
    <row r="5595" spans="2:6" x14ac:dyDescent="0.25">
      <c r="B5595" s="6" t="s">
        <v>33</v>
      </c>
      <c r="C5595" s="6">
        <v>1960</v>
      </c>
      <c r="D5595" s="6" t="s">
        <v>9</v>
      </c>
      <c r="E5595" s="6" t="s">
        <v>4</v>
      </c>
      <c r="F5595" s="27">
        <v>9.2478444339869681E-2</v>
      </c>
    </row>
    <row r="5596" spans="2:6" x14ac:dyDescent="0.25">
      <c r="B5596" s="6" t="s">
        <v>33</v>
      </c>
      <c r="C5596" s="6">
        <v>1960</v>
      </c>
      <c r="D5596" s="6" t="s">
        <v>10</v>
      </c>
      <c r="E5596" s="6" t="s">
        <v>4</v>
      </c>
      <c r="F5596" s="27">
        <v>0.10227910702603879</v>
      </c>
    </row>
    <row r="5597" spans="2:6" x14ac:dyDescent="0.25">
      <c r="B5597" s="6" t="s">
        <v>33</v>
      </c>
      <c r="C5597" s="6">
        <v>1960</v>
      </c>
      <c r="D5597" s="6" t="s">
        <v>11</v>
      </c>
      <c r="E5597" s="6" t="s">
        <v>4</v>
      </c>
      <c r="F5597" s="27">
        <v>2.8231319796807163E-2</v>
      </c>
    </row>
    <row r="5598" spans="2:6" x14ac:dyDescent="0.25">
      <c r="B5598" s="6" t="s">
        <v>33</v>
      </c>
      <c r="C5598" s="6">
        <v>1960</v>
      </c>
      <c r="D5598" s="6" t="s">
        <v>12</v>
      </c>
      <c r="E5598" s="6" t="s">
        <v>4</v>
      </c>
      <c r="F5598" s="27">
        <v>6.5123555507455464E-3</v>
      </c>
    </row>
    <row r="5599" spans="2:6" x14ac:dyDescent="0.25">
      <c r="B5599" s="6" t="s">
        <v>33</v>
      </c>
      <c r="C5599" s="6">
        <v>1960</v>
      </c>
      <c r="D5599" s="6" t="s">
        <v>13</v>
      </c>
      <c r="E5599" s="6" t="s">
        <v>4</v>
      </c>
      <c r="F5599" s="27">
        <v>1.9543347579765363E-2</v>
      </c>
    </row>
    <row r="5600" spans="2:6" x14ac:dyDescent="0.25">
      <c r="B5600" s="6" t="s">
        <v>33</v>
      </c>
      <c r="C5600" s="6">
        <v>1960</v>
      </c>
      <c r="D5600" s="6" t="s">
        <v>14</v>
      </c>
      <c r="E5600" s="6" t="s">
        <v>4</v>
      </c>
      <c r="F5600" s="27">
        <v>7.3424042810802037E-3</v>
      </c>
    </row>
    <row r="5601" spans="2:6" x14ac:dyDescent="0.25">
      <c r="B5601" s="6" t="s">
        <v>33</v>
      </c>
      <c r="C5601" s="6">
        <v>1960</v>
      </c>
      <c r="D5601" s="6" t="s">
        <v>15</v>
      </c>
      <c r="E5601" s="6" t="s">
        <v>4</v>
      </c>
      <c r="F5601" s="27">
        <v>3.8796806196666469E-3</v>
      </c>
    </row>
    <row r="5602" spans="2:6" x14ac:dyDescent="0.25">
      <c r="B5602" s="6" t="s">
        <v>33</v>
      </c>
      <c r="C5602" s="6">
        <v>1960</v>
      </c>
      <c r="D5602" s="6" t="s">
        <v>16</v>
      </c>
      <c r="E5602" s="6" t="s">
        <v>4</v>
      </c>
      <c r="F5602" s="27">
        <v>8.4660139011420665E-2</v>
      </c>
    </row>
    <row r="5603" spans="2:6" x14ac:dyDescent="0.25">
      <c r="B5603" s="6" t="s">
        <v>33</v>
      </c>
      <c r="C5603" s="6">
        <v>1960</v>
      </c>
      <c r="D5603" s="6" t="s">
        <v>17</v>
      </c>
      <c r="E5603" s="6" t="s">
        <v>4</v>
      </c>
      <c r="F5603" s="27">
        <v>7.2402184216705523E-2</v>
      </c>
    </row>
    <row r="5604" spans="2:6" x14ac:dyDescent="0.25">
      <c r="B5604" s="6" t="s">
        <v>33</v>
      </c>
      <c r="C5604" s="6">
        <v>1960</v>
      </c>
      <c r="D5604" s="6" t="s">
        <v>18</v>
      </c>
      <c r="E5604" s="6" t="s">
        <v>4</v>
      </c>
      <c r="F5604" s="27">
        <v>9.3467448851508247E-2</v>
      </c>
    </row>
    <row r="5605" spans="2:6" x14ac:dyDescent="0.25">
      <c r="B5605" s="6" t="s">
        <v>33</v>
      </c>
      <c r="C5605" s="6">
        <v>1960</v>
      </c>
      <c r="D5605" s="6" t="s">
        <v>19</v>
      </c>
      <c r="E5605" s="6" t="s">
        <v>4</v>
      </c>
      <c r="F5605" s="27">
        <v>0.10653371070434321</v>
      </c>
    </row>
    <row r="5606" spans="2:6" x14ac:dyDescent="0.25">
      <c r="B5606" s="6" t="s">
        <v>33</v>
      </c>
      <c r="C5606" s="6">
        <v>1960</v>
      </c>
      <c r="D5606" s="6" t="s">
        <v>20</v>
      </c>
      <c r="E5606" s="6" t="s">
        <v>4</v>
      </c>
      <c r="F5606" s="27">
        <v>1.7842665664295054E-2</v>
      </c>
    </row>
    <row r="5607" spans="2:6" x14ac:dyDescent="0.25">
      <c r="B5607" s="6" t="s">
        <v>33</v>
      </c>
      <c r="C5607" s="6">
        <v>1960</v>
      </c>
      <c r="D5607" s="6" t="s">
        <v>21</v>
      </c>
      <c r="E5607" s="6" t="s">
        <v>4</v>
      </c>
      <c r="F5607" s="27">
        <v>1.2904890330173865E-3</v>
      </c>
    </row>
    <row r="5608" spans="2:6" x14ac:dyDescent="0.25">
      <c r="B5608" s="6" t="s">
        <v>33</v>
      </c>
      <c r="C5608" s="6">
        <v>1960</v>
      </c>
      <c r="D5608" s="6" t="s">
        <v>22</v>
      </c>
      <c r="E5608" s="6" t="s">
        <v>4</v>
      </c>
      <c r="F5608" s="27">
        <v>4.7555801209610012E-2</v>
      </c>
    </row>
    <row r="5609" spans="2:6" x14ac:dyDescent="0.25">
      <c r="B5609" s="6" t="s">
        <v>33</v>
      </c>
      <c r="C5609" s="6">
        <v>1960</v>
      </c>
      <c r="D5609" s="6" t="s">
        <v>23</v>
      </c>
      <c r="E5609" s="6" t="s">
        <v>4</v>
      </c>
      <c r="F5609" s="27">
        <v>9.6146506016645425E-5</v>
      </c>
    </row>
    <row r="5610" spans="2:6" x14ac:dyDescent="0.25">
      <c r="B5610" s="6" t="s">
        <v>33</v>
      </c>
      <c r="C5610" s="6">
        <v>1960</v>
      </c>
      <c r="D5610" s="6" t="s">
        <v>24</v>
      </c>
      <c r="E5610" s="6" t="s">
        <v>4</v>
      </c>
      <c r="F5610" s="27">
        <v>4.5736747967636798E-2</v>
      </c>
    </row>
    <row r="5611" spans="2:6" x14ac:dyDescent="0.25">
      <c r="B5611" s="6" t="s">
        <v>33</v>
      </c>
      <c r="C5611" s="6">
        <v>1960</v>
      </c>
      <c r="D5611" s="6" t="s">
        <v>25</v>
      </c>
      <c r="E5611" s="6" t="s">
        <v>4</v>
      </c>
      <c r="F5611" s="27">
        <v>9.0078163727353638E-2</v>
      </c>
    </row>
    <row r="5612" spans="2:6" x14ac:dyDescent="0.25">
      <c r="B5612" s="6" t="s">
        <v>33</v>
      </c>
      <c r="C5612" s="6">
        <v>1960</v>
      </c>
      <c r="D5612" s="6" t="s">
        <v>26</v>
      </c>
      <c r="E5612" s="6" t="s">
        <v>4</v>
      </c>
      <c r="F5612" s="27">
        <v>5.398070692322484E-2</v>
      </c>
    </row>
    <row r="5613" spans="2:6" x14ac:dyDescent="0.25">
      <c r="B5613" s="6" t="s">
        <v>33</v>
      </c>
      <c r="C5613" s="6">
        <v>1960</v>
      </c>
      <c r="D5613" s="6" t="s">
        <v>27</v>
      </c>
      <c r="E5613" s="6" t="s">
        <v>4</v>
      </c>
      <c r="F5613" s="27">
        <v>1.6088837438966294E-4</v>
      </c>
    </row>
    <row r="5614" spans="2:6" x14ac:dyDescent="0.25">
      <c r="B5614" s="6" t="s">
        <v>33</v>
      </c>
      <c r="C5614" s="6">
        <v>1960</v>
      </c>
      <c r="D5614" s="6" t="s">
        <v>28</v>
      </c>
      <c r="E5614" s="6" t="s">
        <v>4</v>
      </c>
      <c r="F5614" s="27">
        <v>2.1876470582551197E-2</v>
      </c>
    </row>
    <row r="5615" spans="2:6" x14ac:dyDescent="0.25">
      <c r="B5615" s="6" t="s">
        <v>33</v>
      </c>
      <c r="C5615" s="6">
        <v>1960</v>
      </c>
      <c r="D5615" s="6" t="s">
        <v>29</v>
      </c>
      <c r="E5615" s="6" t="s">
        <v>4</v>
      </c>
      <c r="F5615" s="27">
        <v>8.1565091184573266E-3</v>
      </c>
    </row>
    <row r="5616" spans="2:6" x14ac:dyDescent="0.25">
      <c r="B5616" s="6" t="s">
        <v>33</v>
      </c>
      <c r="C5616" s="6">
        <v>1960</v>
      </c>
      <c r="D5616" s="6" t="s">
        <v>30</v>
      </c>
      <c r="E5616" s="6" t="s">
        <v>4</v>
      </c>
      <c r="F5616" s="27">
        <v>1.304500332889159E-5</v>
      </c>
    </row>
    <row r="5617" spans="2:6" x14ac:dyDescent="0.25">
      <c r="B5617" s="6" t="s">
        <v>33</v>
      </c>
      <c r="C5617" s="6">
        <v>1960</v>
      </c>
      <c r="D5617" s="6" t="s">
        <v>31</v>
      </c>
      <c r="E5617" s="6" t="s">
        <v>4</v>
      </c>
      <c r="F5617" s="27">
        <v>3.6666122319614176E-3</v>
      </c>
    </row>
    <row r="5618" spans="2:6" x14ac:dyDescent="0.25">
      <c r="B5618" s="6" t="s">
        <v>33</v>
      </c>
      <c r="C5618" s="6">
        <v>1960</v>
      </c>
      <c r="D5618" s="6" t="s">
        <v>32</v>
      </c>
      <c r="E5618" s="6" t="s">
        <v>4</v>
      </c>
      <c r="F5618" s="27">
        <v>4.9377753341211866E-4</v>
      </c>
    </row>
    <row r="5619" spans="2:6" x14ac:dyDescent="0.25">
      <c r="B5619" s="6" t="s">
        <v>33</v>
      </c>
      <c r="C5619" s="6">
        <v>1959</v>
      </c>
      <c r="D5619" s="6" t="s">
        <v>7</v>
      </c>
      <c r="E5619" s="6" t="s">
        <v>3</v>
      </c>
      <c r="F5619" s="27">
        <v>3.6827811583347476E-2</v>
      </c>
    </row>
    <row r="5620" spans="2:6" x14ac:dyDescent="0.25">
      <c r="B5620" s="6" t="s">
        <v>33</v>
      </c>
      <c r="C5620" s="6">
        <v>1959</v>
      </c>
      <c r="D5620" s="6" t="s">
        <v>8</v>
      </c>
      <c r="E5620" s="6" t="s">
        <v>3</v>
      </c>
      <c r="F5620" s="27">
        <v>4.4385082884840554E-2</v>
      </c>
    </row>
    <row r="5621" spans="2:6" x14ac:dyDescent="0.25">
      <c r="B5621" s="6" t="s">
        <v>33</v>
      </c>
      <c r="C5621" s="6">
        <v>1959</v>
      </c>
      <c r="D5621" s="6" t="s">
        <v>9</v>
      </c>
      <c r="E5621" s="6" t="s">
        <v>3</v>
      </c>
      <c r="F5621" s="27">
        <v>5.0818817666475113E-2</v>
      </c>
    </row>
    <row r="5622" spans="2:6" x14ac:dyDescent="0.25">
      <c r="B5622" s="6" t="s">
        <v>33</v>
      </c>
      <c r="C5622" s="6">
        <v>1959</v>
      </c>
      <c r="D5622" s="6" t="s">
        <v>10</v>
      </c>
      <c r="E5622" s="6" t="s">
        <v>3</v>
      </c>
      <c r="F5622" s="27">
        <v>0.11156619209709005</v>
      </c>
    </row>
    <row r="5623" spans="2:6" x14ac:dyDescent="0.25">
      <c r="B5623" s="6" t="s">
        <v>33</v>
      </c>
      <c r="C5623" s="6">
        <v>1959</v>
      </c>
      <c r="D5623" s="6" t="s">
        <v>11</v>
      </c>
      <c r="E5623" s="6" t="s">
        <v>3</v>
      </c>
      <c r="F5623" s="27">
        <v>2.7411103746902893E-2</v>
      </c>
    </row>
    <row r="5624" spans="2:6" x14ac:dyDescent="0.25">
      <c r="B5624" s="6" t="s">
        <v>33</v>
      </c>
      <c r="C5624" s="6">
        <v>1959</v>
      </c>
      <c r="D5624" s="6" t="s">
        <v>12</v>
      </c>
      <c r="E5624" s="6" t="s">
        <v>3</v>
      </c>
      <c r="F5624" s="27">
        <v>1.5222349611566661E-2</v>
      </c>
    </row>
    <row r="5625" spans="2:6" x14ac:dyDescent="0.25">
      <c r="B5625" s="6" t="s">
        <v>33</v>
      </c>
      <c r="C5625" s="6">
        <v>1959</v>
      </c>
      <c r="D5625" s="6" t="s">
        <v>13</v>
      </c>
      <c r="E5625" s="6" t="s">
        <v>3</v>
      </c>
      <c r="F5625" s="27">
        <v>4.6214052221714957E-2</v>
      </c>
    </row>
    <row r="5626" spans="2:6" x14ac:dyDescent="0.25">
      <c r="B5626" s="6" t="s">
        <v>33</v>
      </c>
      <c r="C5626" s="6">
        <v>1959</v>
      </c>
      <c r="D5626" s="6" t="s">
        <v>14</v>
      </c>
      <c r="E5626" s="6" t="s">
        <v>3</v>
      </c>
      <c r="F5626" s="27">
        <v>1.3617431362089993E-2</v>
      </c>
    </row>
    <row r="5627" spans="2:6" x14ac:dyDescent="0.25">
      <c r="B5627" s="6" t="s">
        <v>33</v>
      </c>
      <c r="C5627" s="6">
        <v>1959</v>
      </c>
      <c r="D5627" s="6" t="s">
        <v>15</v>
      </c>
      <c r="E5627" s="6" t="s">
        <v>3</v>
      </c>
      <c r="F5627" s="27">
        <v>1.8364689548626117E-3</v>
      </c>
    </row>
    <row r="5628" spans="2:6" x14ac:dyDescent="0.25">
      <c r="B5628" s="6" t="s">
        <v>33</v>
      </c>
      <c r="C5628" s="6">
        <v>1959</v>
      </c>
      <c r="D5628" s="6" t="s">
        <v>16</v>
      </c>
      <c r="E5628" s="6" t="s">
        <v>3</v>
      </c>
      <c r="F5628" s="27">
        <v>0.14798949303519851</v>
      </c>
    </row>
    <row r="5629" spans="2:6" x14ac:dyDescent="0.25">
      <c r="B5629" s="6" t="s">
        <v>33</v>
      </c>
      <c r="C5629" s="6">
        <v>1959</v>
      </c>
      <c r="D5629" s="6" t="s">
        <v>17</v>
      </c>
      <c r="E5629" s="6" t="s">
        <v>3</v>
      </c>
      <c r="F5629" s="27">
        <v>4.2809694381192455E-2</v>
      </c>
    </row>
    <row r="5630" spans="2:6" x14ac:dyDescent="0.25">
      <c r="B5630" s="6" t="s">
        <v>33</v>
      </c>
      <c r="C5630" s="6">
        <v>1959</v>
      </c>
      <c r="D5630" s="6" t="s">
        <v>18</v>
      </c>
      <c r="E5630" s="6" t="s">
        <v>3</v>
      </c>
      <c r="F5630" s="27">
        <v>3.1731352434235381E-2</v>
      </c>
    </row>
    <row r="5631" spans="2:6" x14ac:dyDescent="0.25">
      <c r="B5631" s="6" t="s">
        <v>33</v>
      </c>
      <c r="C5631" s="6">
        <v>1959</v>
      </c>
      <c r="D5631" s="6" t="s">
        <v>19</v>
      </c>
      <c r="E5631" s="6" t="s">
        <v>3</v>
      </c>
      <c r="F5631" s="27">
        <v>9.7173956451593241E-2</v>
      </c>
    </row>
    <row r="5632" spans="2:6" x14ac:dyDescent="0.25">
      <c r="B5632" s="6" t="s">
        <v>33</v>
      </c>
      <c r="C5632" s="6">
        <v>1959</v>
      </c>
      <c r="D5632" s="6" t="s">
        <v>20</v>
      </c>
      <c r="E5632" s="6" t="s">
        <v>3</v>
      </c>
      <c r="F5632" s="27">
        <v>7.5038365233270933E-3</v>
      </c>
    </row>
    <row r="5633" spans="2:6" x14ac:dyDescent="0.25">
      <c r="B5633" s="6" t="s">
        <v>33</v>
      </c>
      <c r="C5633" s="6">
        <v>1959</v>
      </c>
      <c r="D5633" s="6" t="s">
        <v>21</v>
      </c>
      <c r="E5633" s="6" t="s">
        <v>3</v>
      </c>
      <c r="F5633" s="27">
        <v>2.2737904288000332E-3</v>
      </c>
    </row>
    <row r="5634" spans="2:6" x14ac:dyDescent="0.25">
      <c r="B5634" s="6" t="s">
        <v>33</v>
      </c>
      <c r="C5634" s="6">
        <v>1959</v>
      </c>
      <c r="D5634" s="6" t="s">
        <v>22</v>
      </c>
      <c r="E5634" s="6" t="s">
        <v>3</v>
      </c>
      <c r="F5634" s="27">
        <v>3.1681667465063498E-2</v>
      </c>
    </row>
    <row r="5635" spans="2:6" x14ac:dyDescent="0.25">
      <c r="B5635" s="6" t="s">
        <v>33</v>
      </c>
      <c r="C5635" s="6">
        <v>1959</v>
      </c>
      <c r="D5635" s="6" t="s">
        <v>23</v>
      </c>
      <c r="E5635" s="6" t="s">
        <v>3</v>
      </c>
      <c r="F5635" s="27">
        <v>2.3436306213152268E-4</v>
      </c>
    </row>
    <row r="5636" spans="2:6" x14ac:dyDescent="0.25">
      <c r="B5636" s="6" t="s">
        <v>33</v>
      </c>
      <c r="C5636" s="6">
        <v>1959</v>
      </c>
      <c r="D5636" s="6" t="s">
        <v>24</v>
      </c>
      <c r="E5636" s="6" t="s">
        <v>3</v>
      </c>
      <c r="F5636" s="27">
        <v>0.12937684736683724</v>
      </c>
    </row>
    <row r="5637" spans="2:6" x14ac:dyDescent="0.25">
      <c r="B5637" s="6" t="s">
        <v>33</v>
      </c>
      <c r="C5637" s="6">
        <v>1959</v>
      </c>
      <c r="D5637" s="6" t="s">
        <v>25</v>
      </c>
      <c r="E5637" s="6" t="s">
        <v>3</v>
      </c>
      <c r="F5637" s="27">
        <v>5.2074066227251546E-2</v>
      </c>
    </row>
    <row r="5638" spans="2:6" x14ac:dyDescent="0.25">
      <c r="B5638" s="6" t="s">
        <v>33</v>
      </c>
      <c r="C5638" s="6">
        <v>1959</v>
      </c>
      <c r="D5638" s="6" t="s">
        <v>26</v>
      </c>
      <c r="E5638" s="6" t="s">
        <v>3</v>
      </c>
      <c r="F5638" s="27">
        <v>6.2155896434025394E-2</v>
      </c>
    </row>
    <row r="5639" spans="2:6" x14ac:dyDescent="0.25">
      <c r="B5639" s="6" t="s">
        <v>33</v>
      </c>
      <c r="C5639" s="6">
        <v>1959</v>
      </c>
      <c r="D5639" s="6" t="s">
        <v>27</v>
      </c>
      <c r="E5639" s="6" t="s">
        <v>3</v>
      </c>
      <c r="F5639" s="27">
        <v>2.2077000452789435E-4</v>
      </c>
    </row>
    <row r="5640" spans="2:6" x14ac:dyDescent="0.25">
      <c r="B5640" s="6" t="s">
        <v>33</v>
      </c>
      <c r="C5640" s="6">
        <v>1959</v>
      </c>
      <c r="D5640" s="6" t="s">
        <v>28</v>
      </c>
      <c r="E5640" s="6" t="s">
        <v>3</v>
      </c>
      <c r="F5640" s="27">
        <v>6.4342035077588232E-3</v>
      </c>
    </row>
    <row r="5641" spans="2:6" x14ac:dyDescent="0.25">
      <c r="B5641" s="6" t="s">
        <v>33</v>
      </c>
      <c r="C5641" s="6">
        <v>1959</v>
      </c>
      <c r="D5641" s="6" t="s">
        <v>29</v>
      </c>
      <c r="E5641" s="6" t="s">
        <v>3</v>
      </c>
      <c r="F5641" s="27">
        <v>3.9883905913542531E-2</v>
      </c>
    </row>
    <row r="5642" spans="2:6" x14ac:dyDescent="0.25">
      <c r="B5642" s="6" t="s">
        <v>33</v>
      </c>
      <c r="C5642" s="6">
        <v>1959</v>
      </c>
      <c r="D5642" s="6" t="s">
        <v>30</v>
      </c>
      <c r="E5642" s="6" t="s">
        <v>3</v>
      </c>
      <c r="F5642" s="27">
        <v>6.0934396154195897E-5</v>
      </c>
    </row>
    <row r="5643" spans="2:6" x14ac:dyDescent="0.25">
      <c r="B5643" s="6" t="s">
        <v>33</v>
      </c>
      <c r="C5643" s="6">
        <v>1959</v>
      </c>
      <c r="D5643" s="6" t="s">
        <v>31</v>
      </c>
      <c r="E5643" s="6" t="s">
        <v>3</v>
      </c>
      <c r="F5643" s="27">
        <v>1.724912137288007E-4</v>
      </c>
    </row>
    <row r="5644" spans="2:6" x14ac:dyDescent="0.25">
      <c r="B5644" s="6" t="s">
        <v>33</v>
      </c>
      <c r="C5644" s="6">
        <v>1959</v>
      </c>
      <c r="D5644" s="6" t="s">
        <v>32</v>
      </c>
      <c r="E5644" s="6" t="s">
        <v>3</v>
      </c>
      <c r="F5644" s="27">
        <v>3.2342102574150128E-4</v>
      </c>
    </row>
    <row r="5645" spans="2:6" x14ac:dyDescent="0.25">
      <c r="B5645" s="6" t="s">
        <v>33</v>
      </c>
      <c r="C5645" s="6">
        <v>1959</v>
      </c>
      <c r="D5645" s="6" t="s">
        <v>7</v>
      </c>
      <c r="E5645" s="6" t="s">
        <v>4</v>
      </c>
      <c r="F5645" s="27">
        <v>4.1625246727721839E-2</v>
      </c>
    </row>
    <row r="5646" spans="2:6" x14ac:dyDescent="0.25">
      <c r="B5646" s="6" t="s">
        <v>33</v>
      </c>
      <c r="C5646" s="6">
        <v>1959</v>
      </c>
      <c r="D5646" s="6" t="s">
        <v>8</v>
      </c>
      <c r="E5646" s="6" t="s">
        <v>4</v>
      </c>
      <c r="F5646" s="27">
        <v>4.9601108068843026E-2</v>
      </c>
    </row>
    <row r="5647" spans="2:6" x14ac:dyDescent="0.25">
      <c r="B5647" s="6" t="s">
        <v>33</v>
      </c>
      <c r="C5647" s="6">
        <v>1959</v>
      </c>
      <c r="D5647" s="6" t="s">
        <v>9</v>
      </c>
      <c r="E5647" s="6" t="s">
        <v>4</v>
      </c>
      <c r="F5647" s="27">
        <v>9.8321831319059666E-2</v>
      </c>
    </row>
    <row r="5648" spans="2:6" x14ac:dyDescent="0.25">
      <c r="B5648" s="6" t="s">
        <v>33</v>
      </c>
      <c r="C5648" s="6">
        <v>1959</v>
      </c>
      <c r="D5648" s="6" t="s">
        <v>10</v>
      </c>
      <c r="E5648" s="6" t="s">
        <v>4</v>
      </c>
      <c r="F5648" s="27">
        <v>0.11246730687762947</v>
      </c>
    </row>
    <row r="5649" spans="2:6" x14ac:dyDescent="0.25">
      <c r="B5649" s="6" t="s">
        <v>33</v>
      </c>
      <c r="C5649" s="6">
        <v>1959</v>
      </c>
      <c r="D5649" s="6" t="s">
        <v>11</v>
      </c>
      <c r="E5649" s="6" t="s">
        <v>4</v>
      </c>
      <c r="F5649" s="27">
        <v>2.9056159258202877E-2</v>
      </c>
    </row>
    <row r="5650" spans="2:6" x14ac:dyDescent="0.25">
      <c r="B5650" s="6" t="s">
        <v>33</v>
      </c>
      <c r="C5650" s="6">
        <v>1959</v>
      </c>
      <c r="D5650" s="6" t="s">
        <v>12</v>
      </c>
      <c r="E5650" s="6" t="s">
        <v>4</v>
      </c>
      <c r="F5650" s="27">
        <v>6.3515241631277438E-3</v>
      </c>
    </row>
    <row r="5651" spans="2:6" x14ac:dyDescent="0.25">
      <c r="B5651" s="6" t="s">
        <v>33</v>
      </c>
      <c r="C5651" s="6">
        <v>1959</v>
      </c>
      <c r="D5651" s="6" t="s">
        <v>13</v>
      </c>
      <c r="E5651" s="6" t="s">
        <v>4</v>
      </c>
      <c r="F5651" s="27">
        <v>2.093546200924478E-2</v>
      </c>
    </row>
    <row r="5652" spans="2:6" x14ac:dyDescent="0.25">
      <c r="B5652" s="6" t="s">
        <v>33</v>
      </c>
      <c r="C5652" s="6">
        <v>1959</v>
      </c>
      <c r="D5652" s="6" t="s">
        <v>14</v>
      </c>
      <c r="E5652" s="6" t="s">
        <v>4</v>
      </c>
      <c r="F5652" s="27">
        <v>7.303091134411183E-3</v>
      </c>
    </row>
    <row r="5653" spans="2:6" x14ac:dyDescent="0.25">
      <c r="B5653" s="6" t="s">
        <v>33</v>
      </c>
      <c r="C5653" s="6">
        <v>1959</v>
      </c>
      <c r="D5653" s="6" t="s">
        <v>15</v>
      </c>
      <c r="E5653" s="6" t="s">
        <v>4</v>
      </c>
      <c r="F5653" s="27">
        <v>4.042553086314786E-3</v>
      </c>
    </row>
    <row r="5654" spans="2:6" x14ac:dyDescent="0.25">
      <c r="B5654" s="6" t="s">
        <v>33</v>
      </c>
      <c r="C5654" s="6">
        <v>1959</v>
      </c>
      <c r="D5654" s="6" t="s">
        <v>16</v>
      </c>
      <c r="E5654" s="6" t="s">
        <v>4</v>
      </c>
      <c r="F5654" s="27">
        <v>8.7464575756841773E-2</v>
      </c>
    </row>
    <row r="5655" spans="2:6" x14ac:dyDescent="0.25">
      <c r="B5655" s="6" t="s">
        <v>33</v>
      </c>
      <c r="C5655" s="6">
        <v>1959</v>
      </c>
      <c r="D5655" s="6" t="s">
        <v>17</v>
      </c>
      <c r="E5655" s="6" t="s">
        <v>4</v>
      </c>
      <c r="F5655" s="27">
        <v>7.2735802002887817E-2</v>
      </c>
    </row>
    <row r="5656" spans="2:6" x14ac:dyDescent="0.25">
      <c r="B5656" s="6" t="s">
        <v>33</v>
      </c>
      <c r="C5656" s="6">
        <v>1959</v>
      </c>
      <c r="D5656" s="6" t="s">
        <v>18</v>
      </c>
      <c r="E5656" s="6" t="s">
        <v>4</v>
      </c>
      <c r="F5656" s="27">
        <v>8.7688502945408725E-2</v>
      </c>
    </row>
    <row r="5657" spans="2:6" x14ac:dyDescent="0.25">
      <c r="B5657" s="6" t="s">
        <v>33</v>
      </c>
      <c r="C5657" s="6">
        <v>1959</v>
      </c>
      <c r="D5657" s="6" t="s">
        <v>19</v>
      </c>
      <c r="E5657" s="6" t="s">
        <v>4</v>
      </c>
      <c r="F5657" s="27">
        <v>8.5403259252814778E-2</v>
      </c>
    </row>
    <row r="5658" spans="2:6" x14ac:dyDescent="0.25">
      <c r="B5658" s="6" t="s">
        <v>33</v>
      </c>
      <c r="C5658" s="6">
        <v>1959</v>
      </c>
      <c r="D5658" s="6" t="s">
        <v>20</v>
      </c>
      <c r="E5658" s="6" t="s">
        <v>4</v>
      </c>
      <c r="F5658" s="27">
        <v>1.8653678560182779E-2</v>
      </c>
    </row>
    <row r="5659" spans="2:6" x14ac:dyDescent="0.25">
      <c r="B5659" s="6" t="s">
        <v>33</v>
      </c>
      <c r="C5659" s="6">
        <v>1959</v>
      </c>
      <c r="D5659" s="6" t="s">
        <v>21</v>
      </c>
      <c r="E5659" s="6" t="s">
        <v>4</v>
      </c>
      <c r="F5659" s="27">
        <v>1.2891878758998488E-3</v>
      </c>
    </row>
    <row r="5660" spans="2:6" x14ac:dyDescent="0.25">
      <c r="B5660" s="6" t="s">
        <v>33</v>
      </c>
      <c r="C5660" s="6">
        <v>1959</v>
      </c>
      <c r="D5660" s="6" t="s">
        <v>22</v>
      </c>
      <c r="E5660" s="6" t="s">
        <v>4</v>
      </c>
      <c r="F5660" s="27">
        <v>5.2422689508887635E-2</v>
      </c>
    </row>
    <row r="5661" spans="2:6" x14ac:dyDescent="0.25">
      <c r="B5661" s="6" t="s">
        <v>33</v>
      </c>
      <c r="C5661" s="6">
        <v>1959</v>
      </c>
      <c r="D5661" s="6" t="s">
        <v>23</v>
      </c>
      <c r="E5661" s="6" t="s">
        <v>4</v>
      </c>
      <c r="F5661" s="27">
        <v>1.1863692109507811E-4</v>
      </c>
    </row>
    <row r="5662" spans="2:6" x14ac:dyDescent="0.25">
      <c r="B5662" s="6" t="s">
        <v>33</v>
      </c>
      <c r="C5662" s="6">
        <v>1959</v>
      </c>
      <c r="D5662" s="6" t="s">
        <v>24</v>
      </c>
      <c r="E5662" s="6" t="s">
        <v>4</v>
      </c>
      <c r="F5662" s="27">
        <v>4.6123563319243555E-2</v>
      </c>
    </row>
    <row r="5663" spans="2:6" x14ac:dyDescent="0.25">
      <c r="B5663" s="6" t="s">
        <v>33</v>
      </c>
      <c r="C5663" s="6">
        <v>1959</v>
      </c>
      <c r="D5663" s="6" t="s">
        <v>25</v>
      </c>
      <c r="E5663" s="6" t="s">
        <v>4</v>
      </c>
      <c r="F5663" s="27">
        <v>9.1155172643907822E-2</v>
      </c>
    </row>
    <row r="5664" spans="2:6" x14ac:dyDescent="0.25">
      <c r="B5664" s="6" t="s">
        <v>33</v>
      </c>
      <c r="C5664" s="6">
        <v>1959</v>
      </c>
      <c r="D5664" s="6" t="s">
        <v>26</v>
      </c>
      <c r="E5664" s="6" t="s">
        <v>4</v>
      </c>
      <c r="F5664" s="27">
        <v>5.1633259663100804E-2</v>
      </c>
    </row>
    <row r="5665" spans="2:6" x14ac:dyDescent="0.25">
      <c r="B5665" s="6" t="s">
        <v>33</v>
      </c>
      <c r="C5665" s="6">
        <v>1959</v>
      </c>
      <c r="D5665" s="6" t="s">
        <v>27</v>
      </c>
      <c r="E5665" s="6" t="s">
        <v>4</v>
      </c>
      <c r="F5665" s="27">
        <v>1.6065416398291827E-4</v>
      </c>
    </row>
    <row r="5666" spans="2:6" x14ac:dyDescent="0.25">
      <c r="B5666" s="6" t="s">
        <v>33</v>
      </c>
      <c r="C5666" s="6">
        <v>1959</v>
      </c>
      <c r="D5666" s="6" t="s">
        <v>28</v>
      </c>
      <c r="E5666" s="6" t="s">
        <v>4</v>
      </c>
      <c r="F5666" s="27">
        <v>2.3573156221592017E-2</v>
      </c>
    </row>
    <row r="5667" spans="2:6" x14ac:dyDescent="0.25">
      <c r="B5667" s="6" t="s">
        <v>33</v>
      </c>
      <c r="C5667" s="6">
        <v>1959</v>
      </c>
      <c r="D5667" s="6" t="s">
        <v>29</v>
      </c>
      <c r="E5667" s="6" t="s">
        <v>4</v>
      </c>
      <c r="F5667" s="27">
        <v>7.889355252822694E-3</v>
      </c>
    </row>
    <row r="5668" spans="2:6" x14ac:dyDescent="0.25">
      <c r="B5668" s="6" t="s">
        <v>33</v>
      </c>
      <c r="C5668" s="6">
        <v>1959</v>
      </c>
      <c r="D5668" s="6" t="s">
        <v>30</v>
      </c>
      <c r="E5668" s="6" t="s">
        <v>4</v>
      </c>
      <c r="F5668" s="27">
        <v>1.3840974127759112E-5</v>
      </c>
    </row>
    <row r="5669" spans="2:6" x14ac:dyDescent="0.25">
      <c r="B5669" s="6" t="s">
        <v>33</v>
      </c>
      <c r="C5669" s="6">
        <v>1959</v>
      </c>
      <c r="D5669" s="6" t="s">
        <v>31</v>
      </c>
      <c r="E5669" s="6" t="s">
        <v>4</v>
      </c>
      <c r="F5669" s="27">
        <v>3.4879254801952961E-3</v>
      </c>
    </row>
    <row r="5670" spans="2:6" x14ac:dyDescent="0.25">
      <c r="B5670" s="6" t="s">
        <v>33</v>
      </c>
      <c r="C5670" s="6">
        <v>1959</v>
      </c>
      <c r="D5670" s="6" t="s">
        <v>32</v>
      </c>
      <c r="E5670" s="6" t="s">
        <v>4</v>
      </c>
      <c r="F5670" s="27">
        <v>4.824568124533176E-4</v>
      </c>
    </row>
    <row r="5671" spans="2:6" x14ac:dyDescent="0.25">
      <c r="B5671" s="6" t="s">
        <v>33</v>
      </c>
      <c r="C5671" s="6">
        <v>1958</v>
      </c>
      <c r="D5671" s="6" t="s">
        <v>7</v>
      </c>
      <c r="E5671" s="6" t="s">
        <v>3</v>
      </c>
      <c r="F5671" s="27">
        <v>3.6503888529451155E-2</v>
      </c>
    </row>
    <row r="5672" spans="2:6" x14ac:dyDescent="0.25">
      <c r="B5672" s="6" t="s">
        <v>33</v>
      </c>
      <c r="C5672" s="6">
        <v>1958</v>
      </c>
      <c r="D5672" s="6" t="s">
        <v>8</v>
      </c>
      <c r="E5672" s="6" t="s">
        <v>3</v>
      </c>
      <c r="F5672" s="27">
        <v>4.2737513416039645E-2</v>
      </c>
    </row>
    <row r="5673" spans="2:6" x14ac:dyDescent="0.25">
      <c r="B5673" s="6" t="s">
        <v>33</v>
      </c>
      <c r="C5673" s="6">
        <v>1958</v>
      </c>
      <c r="D5673" s="6" t="s">
        <v>9</v>
      </c>
      <c r="E5673" s="6" t="s">
        <v>3</v>
      </c>
      <c r="F5673" s="27">
        <v>4.903338495404122E-2</v>
      </c>
    </row>
    <row r="5674" spans="2:6" x14ac:dyDescent="0.25">
      <c r="B5674" s="6" t="s">
        <v>33</v>
      </c>
      <c r="C5674" s="6">
        <v>1958</v>
      </c>
      <c r="D5674" s="6" t="s">
        <v>10</v>
      </c>
      <c r="E5674" s="6" t="s">
        <v>3</v>
      </c>
      <c r="F5674" s="27">
        <v>0.11106170152164768</v>
      </c>
    </row>
    <row r="5675" spans="2:6" x14ac:dyDescent="0.25">
      <c r="B5675" s="6" t="s">
        <v>33</v>
      </c>
      <c r="C5675" s="6">
        <v>1958</v>
      </c>
      <c r="D5675" s="6" t="s">
        <v>11</v>
      </c>
      <c r="E5675" s="6" t="s">
        <v>3</v>
      </c>
      <c r="F5675" s="27">
        <v>2.708672467551575E-2</v>
      </c>
    </row>
    <row r="5676" spans="2:6" x14ac:dyDescent="0.25">
      <c r="B5676" s="6" t="s">
        <v>33</v>
      </c>
      <c r="C5676" s="6">
        <v>1958</v>
      </c>
      <c r="D5676" s="6" t="s">
        <v>12</v>
      </c>
      <c r="E5676" s="6" t="s">
        <v>3</v>
      </c>
      <c r="F5676" s="27">
        <v>1.5363605326049846E-2</v>
      </c>
    </row>
    <row r="5677" spans="2:6" x14ac:dyDescent="0.25">
      <c r="B5677" s="6" t="s">
        <v>33</v>
      </c>
      <c r="C5677" s="6">
        <v>1958</v>
      </c>
      <c r="D5677" s="6" t="s">
        <v>13</v>
      </c>
      <c r="E5677" s="6" t="s">
        <v>3</v>
      </c>
      <c r="F5677" s="27">
        <v>4.7646510697935865E-2</v>
      </c>
    </row>
    <row r="5678" spans="2:6" x14ac:dyDescent="0.25">
      <c r="B5678" s="6" t="s">
        <v>33</v>
      </c>
      <c r="C5678" s="6">
        <v>1958</v>
      </c>
      <c r="D5678" s="6" t="s">
        <v>14</v>
      </c>
      <c r="E5678" s="6" t="s">
        <v>3</v>
      </c>
      <c r="F5678" s="27">
        <v>1.4422832071738322E-2</v>
      </c>
    </row>
    <row r="5679" spans="2:6" x14ac:dyDescent="0.25">
      <c r="B5679" s="6" t="s">
        <v>33</v>
      </c>
      <c r="C5679" s="6">
        <v>1958</v>
      </c>
      <c r="D5679" s="6" t="s">
        <v>15</v>
      </c>
      <c r="E5679" s="6" t="s">
        <v>3</v>
      </c>
      <c r="F5679" s="27">
        <v>1.9027669579684203E-3</v>
      </c>
    </row>
    <row r="5680" spans="2:6" x14ac:dyDescent="0.25">
      <c r="B5680" s="6" t="s">
        <v>33</v>
      </c>
      <c r="C5680" s="6">
        <v>1958</v>
      </c>
      <c r="D5680" s="6" t="s">
        <v>16</v>
      </c>
      <c r="E5680" s="6" t="s">
        <v>3</v>
      </c>
      <c r="F5680" s="27">
        <v>0.1459976346272463</v>
      </c>
    </row>
    <row r="5681" spans="2:6" x14ac:dyDescent="0.25">
      <c r="B5681" s="6" t="s">
        <v>33</v>
      </c>
      <c r="C5681" s="6">
        <v>1958</v>
      </c>
      <c r="D5681" s="6" t="s">
        <v>17</v>
      </c>
      <c r="E5681" s="6" t="s">
        <v>3</v>
      </c>
      <c r="F5681" s="27">
        <v>4.1403454500527209E-2</v>
      </c>
    </row>
    <row r="5682" spans="2:6" x14ac:dyDescent="0.25">
      <c r="B5682" s="6" t="s">
        <v>33</v>
      </c>
      <c r="C5682" s="6">
        <v>1958</v>
      </c>
      <c r="D5682" s="6" t="s">
        <v>18</v>
      </c>
      <c r="E5682" s="6" t="s">
        <v>3</v>
      </c>
      <c r="F5682" s="27">
        <v>3.3301958506004918E-2</v>
      </c>
    </row>
    <row r="5683" spans="2:6" x14ac:dyDescent="0.25">
      <c r="B5683" s="6" t="s">
        <v>33</v>
      </c>
      <c r="C5683" s="6">
        <v>1958</v>
      </c>
      <c r="D5683" s="6" t="s">
        <v>19</v>
      </c>
      <c r="E5683" s="6" t="s">
        <v>3</v>
      </c>
      <c r="F5683" s="27">
        <v>9.781023825377394E-2</v>
      </c>
    </row>
    <row r="5684" spans="2:6" x14ac:dyDescent="0.25">
      <c r="B5684" s="6" t="s">
        <v>33</v>
      </c>
      <c r="C5684" s="6">
        <v>1958</v>
      </c>
      <c r="D5684" s="6" t="s">
        <v>20</v>
      </c>
      <c r="E5684" s="6" t="s">
        <v>3</v>
      </c>
      <c r="F5684" s="27">
        <v>7.326242245104678E-3</v>
      </c>
    </row>
    <row r="5685" spans="2:6" x14ac:dyDescent="0.25">
      <c r="B5685" s="6" t="s">
        <v>33</v>
      </c>
      <c r="C5685" s="6">
        <v>1958</v>
      </c>
      <c r="D5685" s="6" t="s">
        <v>21</v>
      </c>
      <c r="E5685" s="6" t="s">
        <v>3</v>
      </c>
      <c r="F5685" s="27">
        <v>2.3455670009751976E-3</v>
      </c>
    </row>
    <row r="5686" spans="2:6" x14ac:dyDescent="0.25">
      <c r="B5686" s="6" t="s">
        <v>33</v>
      </c>
      <c r="C5686" s="6">
        <v>1958</v>
      </c>
      <c r="D5686" s="6" t="s">
        <v>22</v>
      </c>
      <c r="E5686" s="6" t="s">
        <v>3</v>
      </c>
      <c r="F5686" s="27">
        <v>3.135769378042777E-2</v>
      </c>
    </row>
    <row r="5687" spans="2:6" x14ac:dyDescent="0.25">
      <c r="B5687" s="6" t="s">
        <v>33</v>
      </c>
      <c r="C5687" s="6">
        <v>1958</v>
      </c>
      <c r="D5687" s="6" t="s">
        <v>23</v>
      </c>
      <c r="E5687" s="6" t="s">
        <v>3</v>
      </c>
      <c r="F5687" s="27">
        <v>2.192779765688514E-4</v>
      </c>
    </row>
    <row r="5688" spans="2:6" x14ac:dyDescent="0.25">
      <c r="B5688" s="6" t="s">
        <v>33</v>
      </c>
      <c r="C5688" s="6">
        <v>1958</v>
      </c>
      <c r="D5688" s="6" t="s">
        <v>24</v>
      </c>
      <c r="E5688" s="6" t="s">
        <v>3</v>
      </c>
      <c r="F5688" s="27">
        <v>0.13359829029197451</v>
      </c>
    </row>
    <row r="5689" spans="2:6" x14ac:dyDescent="0.25">
      <c r="B5689" s="6" t="s">
        <v>33</v>
      </c>
      <c r="C5689" s="6">
        <v>1958</v>
      </c>
      <c r="D5689" s="6" t="s">
        <v>25</v>
      </c>
      <c r="E5689" s="6" t="s">
        <v>3</v>
      </c>
      <c r="F5689" s="27">
        <v>5.1261060569764351E-2</v>
      </c>
    </row>
    <row r="5690" spans="2:6" x14ac:dyDescent="0.25">
      <c r="B5690" s="6" t="s">
        <v>33</v>
      </c>
      <c r="C5690" s="6">
        <v>1958</v>
      </c>
      <c r="D5690" s="6" t="s">
        <v>26</v>
      </c>
      <c r="E5690" s="6" t="s">
        <v>3</v>
      </c>
      <c r="F5690" s="27">
        <v>6.0557503645201634E-2</v>
      </c>
    </row>
    <row r="5691" spans="2:6" x14ac:dyDescent="0.25">
      <c r="B5691" s="6" t="s">
        <v>33</v>
      </c>
      <c r="C5691" s="6">
        <v>1958</v>
      </c>
      <c r="D5691" s="6" t="s">
        <v>27</v>
      </c>
      <c r="E5691" s="6" t="s">
        <v>3</v>
      </c>
      <c r="F5691" s="27">
        <v>2.5888948201354713E-4</v>
      </c>
    </row>
    <row r="5692" spans="2:6" x14ac:dyDescent="0.25">
      <c r="B5692" s="6" t="s">
        <v>33</v>
      </c>
      <c r="C5692" s="6">
        <v>1958</v>
      </c>
      <c r="D5692" s="6" t="s">
        <v>28</v>
      </c>
      <c r="E5692" s="6" t="s">
        <v>3</v>
      </c>
      <c r="F5692" s="27">
        <v>6.5109054247013574E-3</v>
      </c>
    </row>
    <row r="5693" spans="2:6" x14ac:dyDescent="0.25">
      <c r="B5693" s="6" t="s">
        <v>33</v>
      </c>
      <c r="C5693" s="6">
        <v>1958</v>
      </c>
      <c r="D5693" s="6" t="s">
        <v>29</v>
      </c>
      <c r="E5693" s="6" t="s">
        <v>3</v>
      </c>
      <c r="F5693" s="27">
        <v>4.1878321000322551E-2</v>
      </c>
    </row>
    <row r="5694" spans="2:6" x14ac:dyDescent="0.25">
      <c r="B5694" s="6" t="s">
        <v>33</v>
      </c>
      <c r="C5694" s="6">
        <v>1958</v>
      </c>
      <c r="D5694" s="6" t="s">
        <v>30</v>
      </c>
      <c r="E5694" s="6" t="s">
        <v>3</v>
      </c>
      <c r="F5694" s="27">
        <v>3.8196808821670892E-5</v>
      </c>
    </row>
    <row r="5695" spans="2:6" x14ac:dyDescent="0.25">
      <c r="B5695" s="6" t="s">
        <v>33</v>
      </c>
      <c r="C5695" s="6">
        <v>1958</v>
      </c>
      <c r="D5695" s="6" t="s">
        <v>31</v>
      </c>
      <c r="E5695" s="6" t="s">
        <v>3</v>
      </c>
      <c r="F5695" s="27">
        <v>9.0540583873590261E-5</v>
      </c>
    </row>
    <row r="5696" spans="2:6" x14ac:dyDescent="0.25">
      <c r="B5696" s="6" t="s">
        <v>33</v>
      </c>
      <c r="C5696" s="6">
        <v>1958</v>
      </c>
      <c r="D5696" s="6" t="s">
        <v>32</v>
      </c>
      <c r="E5696" s="6" t="s">
        <v>3</v>
      </c>
      <c r="F5696" s="27">
        <v>2.8529715231001096E-4</v>
      </c>
    </row>
    <row r="5697" spans="2:6" x14ac:dyDescent="0.25">
      <c r="B5697" s="6" t="s">
        <v>33</v>
      </c>
      <c r="C5697" s="6">
        <v>1958</v>
      </c>
      <c r="D5697" s="6" t="s">
        <v>7</v>
      </c>
      <c r="E5697" s="6" t="s">
        <v>4</v>
      </c>
      <c r="F5697" s="27">
        <v>3.9263310646229378E-2</v>
      </c>
    </row>
    <row r="5698" spans="2:6" x14ac:dyDescent="0.25">
      <c r="B5698" s="6" t="s">
        <v>33</v>
      </c>
      <c r="C5698" s="6">
        <v>1958</v>
      </c>
      <c r="D5698" s="6" t="s">
        <v>8</v>
      </c>
      <c r="E5698" s="6" t="s">
        <v>4</v>
      </c>
      <c r="F5698" s="27">
        <v>5.0514860997973976E-2</v>
      </c>
    </row>
    <row r="5699" spans="2:6" x14ac:dyDescent="0.25">
      <c r="B5699" s="6" t="s">
        <v>33</v>
      </c>
      <c r="C5699" s="6">
        <v>1958</v>
      </c>
      <c r="D5699" s="6" t="s">
        <v>9</v>
      </c>
      <c r="E5699" s="6" t="s">
        <v>4</v>
      </c>
      <c r="F5699" s="27">
        <v>0.10211186005408701</v>
      </c>
    </row>
    <row r="5700" spans="2:6" x14ac:dyDescent="0.25">
      <c r="B5700" s="6" t="s">
        <v>33</v>
      </c>
      <c r="C5700" s="6">
        <v>1958</v>
      </c>
      <c r="D5700" s="6" t="s">
        <v>10</v>
      </c>
      <c r="E5700" s="6" t="s">
        <v>4</v>
      </c>
      <c r="F5700" s="27">
        <v>0.11171484070788539</v>
      </c>
    </row>
    <row r="5701" spans="2:6" x14ac:dyDescent="0.25">
      <c r="B5701" s="6" t="s">
        <v>33</v>
      </c>
      <c r="C5701" s="6">
        <v>1958</v>
      </c>
      <c r="D5701" s="6" t="s">
        <v>11</v>
      </c>
      <c r="E5701" s="6" t="s">
        <v>4</v>
      </c>
      <c r="F5701" s="27">
        <v>2.9356475969672287E-2</v>
      </c>
    </row>
    <row r="5702" spans="2:6" x14ac:dyDescent="0.25">
      <c r="B5702" s="6" t="s">
        <v>33</v>
      </c>
      <c r="C5702" s="6">
        <v>1958</v>
      </c>
      <c r="D5702" s="6" t="s">
        <v>12</v>
      </c>
      <c r="E5702" s="6" t="s">
        <v>4</v>
      </c>
      <c r="F5702" s="27">
        <v>6.1979258357477548E-3</v>
      </c>
    </row>
    <row r="5703" spans="2:6" x14ac:dyDescent="0.25">
      <c r="B5703" s="6" t="s">
        <v>33</v>
      </c>
      <c r="C5703" s="6">
        <v>1958</v>
      </c>
      <c r="D5703" s="6" t="s">
        <v>13</v>
      </c>
      <c r="E5703" s="6" t="s">
        <v>4</v>
      </c>
      <c r="F5703" s="27">
        <v>2.1059918421908522E-2</v>
      </c>
    </row>
    <row r="5704" spans="2:6" x14ac:dyDescent="0.25">
      <c r="B5704" s="6" t="s">
        <v>33</v>
      </c>
      <c r="C5704" s="6">
        <v>1958</v>
      </c>
      <c r="D5704" s="6" t="s">
        <v>14</v>
      </c>
      <c r="E5704" s="6" t="s">
        <v>4</v>
      </c>
      <c r="F5704" s="27">
        <v>7.5486091840500013E-3</v>
      </c>
    </row>
    <row r="5705" spans="2:6" x14ac:dyDescent="0.25">
      <c r="B5705" s="6" t="s">
        <v>33</v>
      </c>
      <c r="C5705" s="6">
        <v>1958</v>
      </c>
      <c r="D5705" s="6" t="s">
        <v>15</v>
      </c>
      <c r="E5705" s="6" t="s">
        <v>4</v>
      </c>
      <c r="F5705" s="27">
        <v>4.0590123302072676E-3</v>
      </c>
    </row>
    <row r="5706" spans="2:6" x14ac:dyDescent="0.25">
      <c r="B5706" s="6" t="s">
        <v>33</v>
      </c>
      <c r="C5706" s="6">
        <v>1958</v>
      </c>
      <c r="D5706" s="6" t="s">
        <v>16</v>
      </c>
      <c r="E5706" s="6" t="s">
        <v>4</v>
      </c>
      <c r="F5706" s="27">
        <v>9.1016961121604276E-2</v>
      </c>
    </row>
    <row r="5707" spans="2:6" x14ac:dyDescent="0.25">
      <c r="B5707" s="6" t="s">
        <v>33</v>
      </c>
      <c r="C5707" s="6">
        <v>1958</v>
      </c>
      <c r="D5707" s="6" t="s">
        <v>17</v>
      </c>
      <c r="E5707" s="6" t="s">
        <v>4</v>
      </c>
      <c r="F5707" s="27">
        <v>7.3097530676326336E-2</v>
      </c>
    </row>
    <row r="5708" spans="2:6" x14ac:dyDescent="0.25">
      <c r="B5708" s="6" t="s">
        <v>33</v>
      </c>
      <c r="C5708" s="6">
        <v>1958</v>
      </c>
      <c r="D5708" s="6" t="s">
        <v>18</v>
      </c>
      <c r="E5708" s="6" t="s">
        <v>4</v>
      </c>
      <c r="F5708" s="27">
        <v>8.4263047074000147E-2</v>
      </c>
    </row>
    <row r="5709" spans="2:6" x14ac:dyDescent="0.25">
      <c r="B5709" s="6" t="s">
        <v>33</v>
      </c>
      <c r="C5709" s="6">
        <v>1958</v>
      </c>
      <c r="D5709" s="6" t="s">
        <v>19</v>
      </c>
      <c r="E5709" s="6" t="s">
        <v>4</v>
      </c>
      <c r="F5709" s="27">
        <v>8.5907141017110319E-2</v>
      </c>
    </row>
    <row r="5710" spans="2:6" x14ac:dyDescent="0.25">
      <c r="B5710" s="6" t="s">
        <v>33</v>
      </c>
      <c r="C5710" s="6">
        <v>1958</v>
      </c>
      <c r="D5710" s="6" t="s">
        <v>20</v>
      </c>
      <c r="E5710" s="6" t="s">
        <v>4</v>
      </c>
      <c r="F5710" s="27">
        <v>1.9704262012677328E-2</v>
      </c>
    </row>
    <row r="5711" spans="2:6" x14ac:dyDescent="0.25">
      <c r="B5711" s="6" t="s">
        <v>33</v>
      </c>
      <c r="C5711" s="6">
        <v>1958</v>
      </c>
      <c r="D5711" s="6" t="s">
        <v>21</v>
      </c>
      <c r="E5711" s="6" t="s">
        <v>4</v>
      </c>
      <c r="F5711" s="27">
        <v>1.3472022056519831E-3</v>
      </c>
    </row>
    <row r="5712" spans="2:6" x14ac:dyDescent="0.25">
      <c r="B5712" s="6" t="s">
        <v>33</v>
      </c>
      <c r="C5712" s="6">
        <v>1958</v>
      </c>
      <c r="D5712" s="6" t="s">
        <v>22</v>
      </c>
      <c r="E5712" s="6" t="s">
        <v>4</v>
      </c>
      <c r="F5712" s="27">
        <v>5.588079374030875E-2</v>
      </c>
    </row>
    <row r="5713" spans="2:6" x14ac:dyDescent="0.25">
      <c r="B5713" s="6" t="s">
        <v>33</v>
      </c>
      <c r="C5713" s="6">
        <v>1958</v>
      </c>
      <c r="D5713" s="6" t="s">
        <v>23</v>
      </c>
      <c r="E5713" s="6" t="s">
        <v>4</v>
      </c>
      <c r="F5713" s="27">
        <v>9.1007014999746377E-5</v>
      </c>
    </row>
    <row r="5714" spans="2:6" x14ac:dyDescent="0.25">
      <c r="B5714" s="6" t="s">
        <v>33</v>
      </c>
      <c r="C5714" s="6">
        <v>1958</v>
      </c>
      <c r="D5714" s="6" t="s">
        <v>24</v>
      </c>
      <c r="E5714" s="6" t="s">
        <v>4</v>
      </c>
      <c r="F5714" s="27">
        <v>4.5495550602386872E-2</v>
      </c>
    </row>
    <row r="5715" spans="2:6" x14ac:dyDescent="0.25">
      <c r="B5715" s="6" t="s">
        <v>33</v>
      </c>
      <c r="C5715" s="6">
        <v>1958</v>
      </c>
      <c r="D5715" s="6" t="s">
        <v>25</v>
      </c>
      <c r="E5715" s="6" t="s">
        <v>4</v>
      </c>
      <c r="F5715" s="27">
        <v>9.0406269239529463E-2</v>
      </c>
    </row>
    <row r="5716" spans="2:6" x14ac:dyDescent="0.25">
      <c r="B5716" s="6" t="s">
        <v>33</v>
      </c>
      <c r="C5716" s="6">
        <v>1958</v>
      </c>
      <c r="D5716" s="6" t="s">
        <v>26</v>
      </c>
      <c r="E5716" s="6" t="s">
        <v>4</v>
      </c>
      <c r="F5716" s="27">
        <v>4.4777937910339689E-2</v>
      </c>
    </row>
    <row r="5717" spans="2:6" x14ac:dyDescent="0.25">
      <c r="B5717" s="6" t="s">
        <v>33</v>
      </c>
      <c r="C5717" s="6">
        <v>1958</v>
      </c>
      <c r="D5717" s="6" t="s">
        <v>27</v>
      </c>
      <c r="E5717" s="6" t="s">
        <v>4</v>
      </c>
      <c r="F5717" s="27">
        <v>1.9693321278633642E-4</v>
      </c>
    </row>
    <row r="5718" spans="2:6" x14ac:dyDescent="0.25">
      <c r="B5718" s="6" t="s">
        <v>33</v>
      </c>
      <c r="C5718" s="6">
        <v>1958</v>
      </c>
      <c r="D5718" s="6" t="s">
        <v>28</v>
      </c>
      <c r="E5718" s="6" t="s">
        <v>4</v>
      </c>
      <c r="F5718" s="27">
        <v>2.4630078862800213E-2</v>
      </c>
    </row>
    <row r="5719" spans="2:6" x14ac:dyDescent="0.25">
      <c r="B5719" s="6" t="s">
        <v>33</v>
      </c>
      <c r="C5719" s="6">
        <v>1958</v>
      </c>
      <c r="D5719" s="6" t="s">
        <v>29</v>
      </c>
      <c r="E5719" s="6" t="s">
        <v>4</v>
      </c>
      <c r="F5719" s="27">
        <v>7.4650617604436762E-3</v>
      </c>
    </row>
    <row r="5720" spans="2:6" x14ac:dyDescent="0.25">
      <c r="B5720" s="6" t="s">
        <v>33</v>
      </c>
      <c r="C5720" s="6">
        <v>1958</v>
      </c>
      <c r="D5720" s="6" t="s">
        <v>30</v>
      </c>
      <c r="E5720" s="6" t="s">
        <v>4</v>
      </c>
      <c r="F5720" s="27">
        <v>4.9730609289478896E-6</v>
      </c>
    </row>
    <row r="5721" spans="2:6" x14ac:dyDescent="0.25">
      <c r="B5721" s="6" t="s">
        <v>33</v>
      </c>
      <c r="C5721" s="6">
        <v>1958</v>
      </c>
      <c r="D5721" s="6" t="s">
        <v>31</v>
      </c>
      <c r="E5721" s="6" t="s">
        <v>4</v>
      </c>
      <c r="F5721" s="27">
        <v>3.3906329413566708E-3</v>
      </c>
    </row>
    <row r="5722" spans="2:6" x14ac:dyDescent="0.25">
      <c r="B5722" s="6" t="s">
        <v>33</v>
      </c>
      <c r="C5722" s="6">
        <v>1958</v>
      </c>
      <c r="D5722" s="6" t="s">
        <v>32</v>
      </c>
      <c r="E5722" s="6" t="s">
        <v>4</v>
      </c>
      <c r="F5722" s="27">
        <v>4.9780339898768372E-4</v>
      </c>
    </row>
    <row r="5723" spans="2:6" x14ac:dyDescent="0.25">
      <c r="B5723" s="6" t="s">
        <v>33</v>
      </c>
      <c r="C5723" s="6">
        <v>1957</v>
      </c>
      <c r="D5723" s="6" t="s">
        <v>7</v>
      </c>
      <c r="E5723" s="6" t="s">
        <v>3</v>
      </c>
      <c r="F5723" s="27">
        <v>3.615023975069824E-2</v>
      </c>
    </row>
    <row r="5724" spans="2:6" x14ac:dyDescent="0.25">
      <c r="B5724" s="6" t="s">
        <v>33</v>
      </c>
      <c r="C5724" s="6">
        <v>1957</v>
      </c>
      <c r="D5724" s="6" t="s">
        <v>8</v>
      </c>
      <c r="E5724" s="6" t="s">
        <v>3</v>
      </c>
      <c r="F5724" s="27">
        <v>3.9273005931493042E-2</v>
      </c>
    </row>
    <row r="5725" spans="2:6" x14ac:dyDescent="0.25">
      <c r="B5725" s="6" t="s">
        <v>33</v>
      </c>
      <c r="C5725" s="6">
        <v>1957</v>
      </c>
      <c r="D5725" s="6" t="s">
        <v>9</v>
      </c>
      <c r="E5725" s="6" t="s">
        <v>3</v>
      </c>
      <c r="F5725" s="27">
        <v>4.8102752552323262E-2</v>
      </c>
    </row>
    <row r="5726" spans="2:6" x14ac:dyDescent="0.25">
      <c r="B5726" s="6" t="s">
        <v>33</v>
      </c>
      <c r="C5726" s="6">
        <v>1957</v>
      </c>
      <c r="D5726" s="6" t="s">
        <v>10</v>
      </c>
      <c r="E5726" s="6" t="s">
        <v>3</v>
      </c>
      <c r="F5726" s="27">
        <v>0.1101967222087958</v>
      </c>
    </row>
    <row r="5727" spans="2:6" x14ac:dyDescent="0.25">
      <c r="B5727" s="6" t="s">
        <v>33</v>
      </c>
      <c r="C5727" s="6">
        <v>1957</v>
      </c>
      <c r="D5727" s="6" t="s">
        <v>11</v>
      </c>
      <c r="E5727" s="6" t="s">
        <v>3</v>
      </c>
      <c r="F5727" s="27">
        <v>2.7347397532495182E-2</v>
      </c>
    </row>
    <row r="5728" spans="2:6" x14ac:dyDescent="0.25">
      <c r="B5728" s="6" t="s">
        <v>33</v>
      </c>
      <c r="C5728" s="6">
        <v>1957</v>
      </c>
      <c r="D5728" s="6" t="s">
        <v>12</v>
      </c>
      <c r="E5728" s="6" t="s">
        <v>3</v>
      </c>
      <c r="F5728" s="27">
        <v>1.5823963565872415E-2</v>
      </c>
    </row>
    <row r="5729" spans="2:6" x14ac:dyDescent="0.25">
      <c r="B5729" s="6" t="s">
        <v>33</v>
      </c>
      <c r="C5729" s="6">
        <v>1957</v>
      </c>
      <c r="D5729" s="6" t="s">
        <v>13</v>
      </c>
      <c r="E5729" s="6" t="s">
        <v>3</v>
      </c>
      <c r="F5729" s="27">
        <v>5.1033013093630571E-2</v>
      </c>
    </row>
    <row r="5730" spans="2:6" x14ac:dyDescent="0.25">
      <c r="B5730" s="6" t="s">
        <v>33</v>
      </c>
      <c r="C5730" s="6">
        <v>1957</v>
      </c>
      <c r="D5730" s="6" t="s">
        <v>14</v>
      </c>
      <c r="E5730" s="6" t="s">
        <v>3</v>
      </c>
      <c r="F5730" s="27">
        <v>1.5290050334426363E-2</v>
      </c>
    </row>
    <row r="5731" spans="2:6" x14ac:dyDescent="0.25">
      <c r="B5731" s="6" t="s">
        <v>33</v>
      </c>
      <c r="C5731" s="6">
        <v>1957</v>
      </c>
      <c r="D5731" s="6" t="s">
        <v>15</v>
      </c>
      <c r="E5731" s="6" t="s">
        <v>3</v>
      </c>
      <c r="F5731" s="27">
        <v>1.9013990753235139E-3</v>
      </c>
    </row>
    <row r="5732" spans="2:6" x14ac:dyDescent="0.25">
      <c r="B5732" s="6" t="s">
        <v>33</v>
      </c>
      <c r="C5732" s="6">
        <v>1957</v>
      </c>
      <c r="D5732" s="6" t="s">
        <v>16</v>
      </c>
      <c r="E5732" s="6" t="s">
        <v>3</v>
      </c>
      <c r="F5732" s="27">
        <v>0.14779469714224219</v>
      </c>
    </row>
    <row r="5733" spans="2:6" x14ac:dyDescent="0.25">
      <c r="B5733" s="6" t="s">
        <v>33</v>
      </c>
      <c r="C5733" s="6">
        <v>1957</v>
      </c>
      <c r="D5733" s="6" t="s">
        <v>17</v>
      </c>
      <c r="E5733" s="6" t="s">
        <v>3</v>
      </c>
      <c r="F5733" s="27">
        <v>4.110111370310806E-2</v>
      </c>
    </row>
    <row r="5734" spans="2:6" x14ac:dyDescent="0.25">
      <c r="B5734" s="6" t="s">
        <v>33</v>
      </c>
      <c r="C5734" s="6">
        <v>1957</v>
      </c>
      <c r="D5734" s="6" t="s">
        <v>18</v>
      </c>
      <c r="E5734" s="6" t="s">
        <v>3</v>
      </c>
      <c r="F5734" s="27">
        <v>3.5168229054806585E-2</v>
      </c>
    </row>
    <row r="5735" spans="2:6" x14ac:dyDescent="0.25">
      <c r="B5735" s="6" t="s">
        <v>33</v>
      </c>
      <c r="C5735" s="6">
        <v>1957</v>
      </c>
      <c r="D5735" s="6" t="s">
        <v>19</v>
      </c>
      <c r="E5735" s="6" t="s">
        <v>3</v>
      </c>
      <c r="F5735" s="27">
        <v>9.5678549908362678E-2</v>
      </c>
    </row>
    <row r="5736" spans="2:6" x14ac:dyDescent="0.25">
      <c r="B5736" s="6" t="s">
        <v>33</v>
      </c>
      <c r="C5736" s="6">
        <v>1957</v>
      </c>
      <c r="D5736" s="6" t="s">
        <v>20</v>
      </c>
      <c r="E5736" s="6" t="s">
        <v>3</v>
      </c>
      <c r="F5736" s="27">
        <v>7.33655227502237E-3</v>
      </c>
    </row>
    <row r="5737" spans="2:6" x14ac:dyDescent="0.25">
      <c r="B5737" s="6" t="s">
        <v>33</v>
      </c>
      <c r="C5737" s="6">
        <v>1957</v>
      </c>
      <c r="D5737" s="6" t="s">
        <v>21</v>
      </c>
      <c r="E5737" s="6" t="s">
        <v>3</v>
      </c>
      <c r="F5737" s="27">
        <v>2.4770605177427576E-3</v>
      </c>
    </row>
    <row r="5738" spans="2:6" x14ac:dyDescent="0.25">
      <c r="B5738" s="6" t="s">
        <v>33</v>
      </c>
      <c r="C5738" s="6">
        <v>1957</v>
      </c>
      <c r="D5738" s="6" t="s">
        <v>22</v>
      </c>
      <c r="E5738" s="6" t="s">
        <v>3</v>
      </c>
      <c r="F5738" s="27">
        <v>3.1585768684295856E-2</v>
      </c>
    </row>
    <row r="5739" spans="2:6" x14ac:dyDescent="0.25">
      <c r="B5739" s="6" t="s">
        <v>33</v>
      </c>
      <c r="C5739" s="6">
        <v>1957</v>
      </c>
      <c r="D5739" s="6" t="s">
        <v>23</v>
      </c>
      <c r="E5739" s="6" t="s">
        <v>3</v>
      </c>
      <c r="F5739" s="27">
        <v>2.1848230409304099E-4</v>
      </c>
    </row>
    <row r="5740" spans="2:6" x14ac:dyDescent="0.25">
      <c r="B5740" s="6" t="s">
        <v>33</v>
      </c>
      <c r="C5740" s="6">
        <v>1957</v>
      </c>
      <c r="D5740" s="6" t="s">
        <v>24</v>
      </c>
      <c r="E5740" s="6" t="s">
        <v>3</v>
      </c>
      <c r="F5740" s="27">
        <v>0.13620492990707311</v>
      </c>
    </row>
    <row r="5741" spans="2:6" x14ac:dyDescent="0.25">
      <c r="B5741" s="6" t="s">
        <v>33</v>
      </c>
      <c r="C5741" s="6">
        <v>1957</v>
      </c>
      <c r="D5741" s="6" t="s">
        <v>25</v>
      </c>
      <c r="E5741" s="6" t="s">
        <v>3</v>
      </c>
      <c r="F5741" s="27">
        <v>5.0781596089769787E-2</v>
      </c>
    </row>
    <row r="5742" spans="2:6" x14ac:dyDescent="0.25">
      <c r="B5742" s="6" t="s">
        <v>33</v>
      </c>
      <c r="C5742" s="6">
        <v>1957</v>
      </c>
      <c r="D5742" s="6" t="s">
        <v>26</v>
      </c>
      <c r="E5742" s="6" t="s">
        <v>3</v>
      </c>
      <c r="F5742" s="27">
        <v>5.6186133934754967E-2</v>
      </c>
    </row>
    <row r="5743" spans="2:6" x14ac:dyDescent="0.25">
      <c r="B5743" s="6" t="s">
        <v>33</v>
      </c>
      <c r="C5743" s="6">
        <v>1957</v>
      </c>
      <c r="D5743" s="6" t="s">
        <v>27</v>
      </c>
      <c r="E5743" s="6" t="s">
        <v>3</v>
      </c>
      <c r="F5743" s="27">
        <v>3.0800902317999832E-4</v>
      </c>
    </row>
    <row r="5744" spans="2:6" x14ac:dyDescent="0.25">
      <c r="B5744" s="6" t="s">
        <v>33</v>
      </c>
      <c r="C5744" s="6">
        <v>1957</v>
      </c>
      <c r="D5744" s="6" t="s">
        <v>28</v>
      </c>
      <c r="E5744" s="6" t="s">
        <v>3</v>
      </c>
      <c r="F5744" s="27">
        <v>6.4788584740286701E-3</v>
      </c>
    </row>
    <row r="5745" spans="2:6" x14ac:dyDescent="0.25">
      <c r="B5745" s="6" t="s">
        <v>33</v>
      </c>
      <c r="C5745" s="6">
        <v>1957</v>
      </c>
      <c r="D5745" s="6" t="s">
        <v>29</v>
      </c>
      <c r="E5745" s="6" t="s">
        <v>3</v>
      </c>
      <c r="F5745" s="27">
        <v>4.3103172353778051E-2</v>
      </c>
    </row>
    <row r="5746" spans="2:6" x14ac:dyDescent="0.25">
      <c r="B5746" s="6" t="s">
        <v>33</v>
      </c>
      <c r="C5746" s="6">
        <v>1957</v>
      </c>
      <c r="D5746" s="6" t="s">
        <v>30</v>
      </c>
      <c r="E5746" s="6" t="s">
        <v>3</v>
      </c>
      <c r="F5746" s="27">
        <v>5.7983626351656315E-5</v>
      </c>
    </row>
    <row r="5747" spans="2:6" x14ac:dyDescent="0.25">
      <c r="B5747" s="6" t="s">
        <v>33</v>
      </c>
      <c r="C5747" s="6">
        <v>1957</v>
      </c>
      <c r="D5747" s="6" t="s">
        <v>31</v>
      </c>
      <c r="E5747" s="6" t="s">
        <v>3</v>
      </c>
      <c r="F5747" s="27">
        <v>6.5869399535481578E-5</v>
      </c>
    </row>
    <row r="5748" spans="2:6" x14ac:dyDescent="0.25">
      <c r="B5748" s="6" t="s">
        <v>33</v>
      </c>
      <c r="C5748" s="6">
        <v>1957</v>
      </c>
      <c r="D5748" s="6" t="s">
        <v>32</v>
      </c>
      <c r="E5748" s="6" t="s">
        <v>3</v>
      </c>
      <c r="F5748" s="27">
        <v>3.3444955679635361E-4</v>
      </c>
    </row>
    <row r="5749" spans="2:6" x14ac:dyDescent="0.25">
      <c r="B5749" s="6" t="s">
        <v>33</v>
      </c>
      <c r="C5749" s="6">
        <v>1957</v>
      </c>
      <c r="D5749" s="6" t="s">
        <v>7</v>
      </c>
      <c r="E5749" s="6" t="s">
        <v>4</v>
      </c>
      <c r="F5749" s="27">
        <v>3.7149644495626029E-2</v>
      </c>
    </row>
    <row r="5750" spans="2:6" x14ac:dyDescent="0.25">
      <c r="B5750" s="6" t="s">
        <v>33</v>
      </c>
      <c r="C5750" s="6">
        <v>1957</v>
      </c>
      <c r="D5750" s="6" t="s">
        <v>8</v>
      </c>
      <c r="E5750" s="6" t="s">
        <v>4</v>
      </c>
      <c r="F5750" s="27">
        <v>5.1766563705581518E-2</v>
      </c>
    </row>
    <row r="5751" spans="2:6" x14ac:dyDescent="0.25">
      <c r="B5751" s="6" t="s">
        <v>33</v>
      </c>
      <c r="C5751" s="6">
        <v>1957</v>
      </c>
      <c r="D5751" s="6" t="s">
        <v>9</v>
      </c>
      <c r="E5751" s="6" t="s">
        <v>4</v>
      </c>
      <c r="F5751" s="27">
        <v>0.10737142012916936</v>
      </c>
    </row>
    <row r="5752" spans="2:6" x14ac:dyDescent="0.25">
      <c r="B5752" s="6" t="s">
        <v>33</v>
      </c>
      <c r="C5752" s="6">
        <v>1957</v>
      </c>
      <c r="D5752" s="6" t="s">
        <v>10</v>
      </c>
      <c r="E5752" s="6" t="s">
        <v>4</v>
      </c>
      <c r="F5752" s="27">
        <v>0.11675532669516442</v>
      </c>
    </row>
    <row r="5753" spans="2:6" x14ac:dyDescent="0.25">
      <c r="B5753" s="6" t="s">
        <v>33</v>
      </c>
      <c r="C5753" s="6">
        <v>1957</v>
      </c>
      <c r="D5753" s="6" t="s">
        <v>11</v>
      </c>
      <c r="E5753" s="6" t="s">
        <v>4</v>
      </c>
      <c r="F5753" s="27">
        <v>2.9515130583160236E-2</v>
      </c>
    </row>
    <row r="5754" spans="2:6" x14ac:dyDescent="0.25">
      <c r="B5754" s="6" t="s">
        <v>33</v>
      </c>
      <c r="C5754" s="6">
        <v>1957</v>
      </c>
      <c r="D5754" s="6" t="s">
        <v>12</v>
      </c>
      <c r="E5754" s="6" t="s">
        <v>4</v>
      </c>
      <c r="F5754" s="27">
        <v>6.4521084192945876E-3</v>
      </c>
    </row>
    <row r="5755" spans="2:6" x14ac:dyDescent="0.25">
      <c r="B5755" s="6" t="s">
        <v>33</v>
      </c>
      <c r="C5755" s="6">
        <v>1957</v>
      </c>
      <c r="D5755" s="6" t="s">
        <v>13</v>
      </c>
      <c r="E5755" s="6" t="s">
        <v>4</v>
      </c>
      <c r="F5755" s="27">
        <v>2.2769010702799908E-2</v>
      </c>
    </row>
    <row r="5756" spans="2:6" x14ac:dyDescent="0.25">
      <c r="B5756" s="6" t="s">
        <v>33</v>
      </c>
      <c r="C5756" s="6">
        <v>1957</v>
      </c>
      <c r="D5756" s="6" t="s">
        <v>14</v>
      </c>
      <c r="E5756" s="6" t="s">
        <v>4</v>
      </c>
      <c r="F5756" s="27">
        <v>7.4725874671866576E-3</v>
      </c>
    </row>
    <row r="5757" spans="2:6" x14ac:dyDescent="0.25">
      <c r="B5757" s="6" t="s">
        <v>33</v>
      </c>
      <c r="C5757" s="6">
        <v>1957</v>
      </c>
      <c r="D5757" s="6" t="s">
        <v>15</v>
      </c>
      <c r="E5757" s="6" t="s">
        <v>4</v>
      </c>
      <c r="F5757" s="27">
        <v>4.3460862231414904E-3</v>
      </c>
    </row>
    <row r="5758" spans="2:6" x14ac:dyDescent="0.25">
      <c r="B5758" s="6" t="s">
        <v>33</v>
      </c>
      <c r="C5758" s="6">
        <v>1957</v>
      </c>
      <c r="D5758" s="6" t="s">
        <v>16</v>
      </c>
      <c r="E5758" s="6" t="s">
        <v>4</v>
      </c>
      <c r="F5758" s="27">
        <v>9.054036469162062E-2</v>
      </c>
    </row>
    <row r="5759" spans="2:6" x14ac:dyDescent="0.25">
      <c r="B5759" s="6" t="s">
        <v>33</v>
      </c>
      <c r="C5759" s="6">
        <v>1957</v>
      </c>
      <c r="D5759" s="6" t="s">
        <v>17</v>
      </c>
      <c r="E5759" s="6" t="s">
        <v>4</v>
      </c>
      <c r="F5759" s="27">
        <v>6.8579029400167704E-2</v>
      </c>
    </row>
    <row r="5760" spans="2:6" x14ac:dyDescent="0.25">
      <c r="B5760" s="6" t="s">
        <v>33</v>
      </c>
      <c r="C5760" s="6">
        <v>1957</v>
      </c>
      <c r="D5760" s="6" t="s">
        <v>18</v>
      </c>
      <c r="E5760" s="6" t="s">
        <v>4</v>
      </c>
      <c r="F5760" s="27">
        <v>7.9817507428559129E-2</v>
      </c>
    </row>
    <row r="5761" spans="2:6" x14ac:dyDescent="0.25">
      <c r="B5761" s="6" t="s">
        <v>33</v>
      </c>
      <c r="C5761" s="6">
        <v>1957</v>
      </c>
      <c r="D5761" s="6" t="s">
        <v>19</v>
      </c>
      <c r="E5761" s="6" t="s">
        <v>4</v>
      </c>
      <c r="F5761" s="27">
        <v>8.872492953019806E-2</v>
      </c>
    </row>
    <row r="5762" spans="2:6" x14ac:dyDescent="0.25">
      <c r="B5762" s="6" t="s">
        <v>33</v>
      </c>
      <c r="C5762" s="6">
        <v>1957</v>
      </c>
      <c r="D5762" s="6" t="s">
        <v>20</v>
      </c>
      <c r="E5762" s="6" t="s">
        <v>4</v>
      </c>
      <c r="F5762" s="27">
        <v>2.0849375140034578E-2</v>
      </c>
    </row>
    <row r="5763" spans="2:6" x14ac:dyDescent="0.25">
      <c r="B5763" s="6" t="s">
        <v>33</v>
      </c>
      <c r="C5763" s="6">
        <v>1957</v>
      </c>
      <c r="D5763" s="6" t="s">
        <v>21</v>
      </c>
      <c r="E5763" s="6" t="s">
        <v>4</v>
      </c>
      <c r="F5763" s="27">
        <v>1.4304318005927193E-3</v>
      </c>
    </row>
    <row r="5764" spans="2:6" x14ac:dyDescent="0.25">
      <c r="B5764" s="6" t="s">
        <v>33</v>
      </c>
      <c r="C5764" s="6">
        <v>1957</v>
      </c>
      <c r="D5764" s="6" t="s">
        <v>22</v>
      </c>
      <c r="E5764" s="6" t="s">
        <v>4</v>
      </c>
      <c r="F5764" s="27">
        <v>5.2984681073391326E-2</v>
      </c>
    </row>
    <row r="5765" spans="2:6" x14ac:dyDescent="0.25">
      <c r="B5765" s="6" t="s">
        <v>33</v>
      </c>
      <c r="C5765" s="6">
        <v>1957</v>
      </c>
      <c r="D5765" s="6" t="s">
        <v>23</v>
      </c>
      <c r="E5765" s="6" t="s">
        <v>4</v>
      </c>
      <c r="F5765" s="27">
        <v>9.5394733623659463E-5</v>
      </c>
    </row>
    <row r="5766" spans="2:6" x14ac:dyDescent="0.25">
      <c r="B5766" s="6" t="s">
        <v>33</v>
      </c>
      <c r="C5766" s="6">
        <v>1957</v>
      </c>
      <c r="D5766" s="6" t="s">
        <v>24</v>
      </c>
      <c r="E5766" s="6" t="s">
        <v>4</v>
      </c>
      <c r="F5766" s="27">
        <v>4.7177832416402415E-2</v>
      </c>
    </row>
    <row r="5767" spans="2:6" x14ac:dyDescent="0.25">
      <c r="B5767" s="6" t="s">
        <v>33</v>
      </c>
      <c r="C5767" s="6">
        <v>1957</v>
      </c>
      <c r="D5767" s="6" t="s">
        <v>25</v>
      </c>
      <c r="E5767" s="6" t="s">
        <v>4</v>
      </c>
      <c r="F5767" s="27">
        <v>9.1496268842905903E-2</v>
      </c>
    </row>
    <row r="5768" spans="2:6" x14ac:dyDescent="0.25">
      <c r="B5768" s="6" t="s">
        <v>33</v>
      </c>
      <c r="C5768" s="6">
        <v>1957</v>
      </c>
      <c r="D5768" s="6" t="s">
        <v>26</v>
      </c>
      <c r="E5768" s="6" t="s">
        <v>4</v>
      </c>
      <c r="F5768" s="27">
        <v>3.7199054075605462E-2</v>
      </c>
    </row>
    <row r="5769" spans="2:6" x14ac:dyDescent="0.25">
      <c r="B5769" s="6" t="s">
        <v>33</v>
      </c>
      <c r="C5769" s="6">
        <v>1957</v>
      </c>
      <c r="D5769" s="6" t="s">
        <v>27</v>
      </c>
      <c r="E5769" s="6" t="s">
        <v>4</v>
      </c>
      <c r="F5769" s="27">
        <v>2.4362347356196107E-4</v>
      </c>
    </row>
    <row r="5770" spans="2:6" x14ac:dyDescent="0.25">
      <c r="B5770" s="6" t="s">
        <v>33</v>
      </c>
      <c r="C5770" s="6">
        <v>1957</v>
      </c>
      <c r="D5770" s="6" t="s">
        <v>28</v>
      </c>
      <c r="E5770" s="6" t="s">
        <v>4</v>
      </c>
      <c r="F5770" s="27">
        <v>2.5284496447891484E-2</v>
      </c>
    </row>
    <row r="5771" spans="2:6" x14ac:dyDescent="0.25">
      <c r="B5771" s="6" t="s">
        <v>33</v>
      </c>
      <c r="C5771" s="6">
        <v>1957</v>
      </c>
      <c r="D5771" s="6" t="s">
        <v>29</v>
      </c>
      <c r="E5771" s="6" t="s">
        <v>4</v>
      </c>
      <c r="F5771" s="27">
        <v>7.9647264519323059E-3</v>
      </c>
    </row>
    <row r="5772" spans="2:6" x14ac:dyDescent="0.25">
      <c r="B5772" s="6" t="s">
        <v>33</v>
      </c>
      <c r="C5772" s="6">
        <v>1957</v>
      </c>
      <c r="D5772" s="6" t="s">
        <v>30</v>
      </c>
      <c r="E5772" s="6" t="s">
        <v>4</v>
      </c>
      <c r="F5772" s="27">
        <v>0</v>
      </c>
    </row>
    <row r="5773" spans="2:6" x14ac:dyDescent="0.25">
      <c r="B5773" s="6" t="s">
        <v>33</v>
      </c>
      <c r="C5773" s="6">
        <v>1957</v>
      </c>
      <c r="D5773" s="6" t="s">
        <v>31</v>
      </c>
      <c r="E5773" s="6" t="s">
        <v>4</v>
      </c>
      <c r="F5773" s="27">
        <v>3.4973176957720075E-3</v>
      </c>
    </row>
    <row r="5774" spans="2:6" x14ac:dyDescent="0.25">
      <c r="B5774" s="6" t="s">
        <v>33</v>
      </c>
      <c r="C5774" s="6">
        <v>1957</v>
      </c>
      <c r="D5774" s="6" t="s">
        <v>32</v>
      </c>
      <c r="E5774" s="6" t="s">
        <v>4</v>
      </c>
      <c r="F5774" s="27">
        <v>5.1708837661645153E-4</v>
      </c>
    </row>
    <row r="5775" spans="2:6" x14ac:dyDescent="0.25">
      <c r="B5775" s="6" t="s">
        <v>33</v>
      </c>
      <c r="C5775" s="6">
        <v>1956</v>
      </c>
      <c r="D5775" s="6" t="s">
        <v>7</v>
      </c>
      <c r="E5775" s="6" t="s">
        <v>3</v>
      </c>
      <c r="F5775" s="27">
        <v>3.5961505434440627E-2</v>
      </c>
    </row>
    <row r="5776" spans="2:6" x14ac:dyDescent="0.25">
      <c r="B5776" s="6" t="s">
        <v>33</v>
      </c>
      <c r="C5776" s="6">
        <v>1956</v>
      </c>
      <c r="D5776" s="6" t="s">
        <v>8</v>
      </c>
      <c r="E5776" s="6" t="s">
        <v>3</v>
      </c>
      <c r="F5776" s="27">
        <v>3.7217626956982927E-2</v>
      </c>
    </row>
    <row r="5777" spans="2:6" x14ac:dyDescent="0.25">
      <c r="B5777" s="6" t="s">
        <v>33</v>
      </c>
      <c r="C5777" s="6">
        <v>1956</v>
      </c>
      <c r="D5777" s="6" t="s">
        <v>9</v>
      </c>
      <c r="E5777" s="6" t="s">
        <v>3</v>
      </c>
      <c r="F5777" s="27">
        <v>4.8619709327329182E-2</v>
      </c>
    </row>
    <row r="5778" spans="2:6" x14ac:dyDescent="0.25">
      <c r="B5778" s="6" t="s">
        <v>33</v>
      </c>
      <c r="C5778" s="6">
        <v>1956</v>
      </c>
      <c r="D5778" s="6" t="s">
        <v>10</v>
      </c>
      <c r="E5778" s="6" t="s">
        <v>3</v>
      </c>
      <c r="F5778" s="27">
        <v>0.11012519107950279</v>
      </c>
    </row>
    <row r="5779" spans="2:6" x14ac:dyDescent="0.25">
      <c r="B5779" s="6" t="s">
        <v>33</v>
      </c>
      <c r="C5779" s="6">
        <v>1956</v>
      </c>
      <c r="D5779" s="6" t="s">
        <v>11</v>
      </c>
      <c r="E5779" s="6" t="s">
        <v>3</v>
      </c>
      <c r="F5779" s="27">
        <v>2.7626630533262617E-2</v>
      </c>
    </row>
    <row r="5780" spans="2:6" x14ac:dyDescent="0.25">
      <c r="B5780" s="6" t="s">
        <v>33</v>
      </c>
      <c r="C5780" s="6">
        <v>1956</v>
      </c>
      <c r="D5780" s="6" t="s">
        <v>12</v>
      </c>
      <c r="E5780" s="6" t="s">
        <v>3</v>
      </c>
      <c r="F5780" s="27">
        <v>1.638540741627394E-2</v>
      </c>
    </row>
    <row r="5781" spans="2:6" x14ac:dyDescent="0.25">
      <c r="B5781" s="6" t="s">
        <v>33</v>
      </c>
      <c r="C5781" s="6">
        <v>1956</v>
      </c>
      <c r="D5781" s="6" t="s">
        <v>13</v>
      </c>
      <c r="E5781" s="6" t="s">
        <v>3</v>
      </c>
      <c r="F5781" s="27">
        <v>5.2505879642267946E-2</v>
      </c>
    </row>
    <row r="5782" spans="2:6" x14ac:dyDescent="0.25">
      <c r="B5782" s="6" t="s">
        <v>33</v>
      </c>
      <c r="C5782" s="6">
        <v>1956</v>
      </c>
      <c r="D5782" s="6" t="s">
        <v>14</v>
      </c>
      <c r="E5782" s="6" t="s">
        <v>3</v>
      </c>
      <c r="F5782" s="27">
        <v>1.6030097712534105E-2</v>
      </c>
    </row>
    <row r="5783" spans="2:6" x14ac:dyDescent="0.25">
      <c r="B5783" s="6" t="s">
        <v>33</v>
      </c>
      <c r="C5783" s="6">
        <v>1956</v>
      </c>
      <c r="D5783" s="6" t="s">
        <v>15</v>
      </c>
      <c r="E5783" s="6" t="s">
        <v>3</v>
      </c>
      <c r="F5783" s="27">
        <v>2.0225685532460689E-3</v>
      </c>
    </row>
    <row r="5784" spans="2:6" x14ac:dyDescent="0.25">
      <c r="B5784" s="6" t="s">
        <v>33</v>
      </c>
      <c r="C5784" s="6">
        <v>1956</v>
      </c>
      <c r="D5784" s="6" t="s">
        <v>16</v>
      </c>
      <c r="E5784" s="6" t="s">
        <v>3</v>
      </c>
      <c r="F5784" s="27">
        <v>0.14825829643427077</v>
      </c>
    </row>
    <row r="5785" spans="2:6" x14ac:dyDescent="0.25">
      <c r="B5785" s="6" t="s">
        <v>33</v>
      </c>
      <c r="C5785" s="6">
        <v>1956</v>
      </c>
      <c r="D5785" s="6" t="s">
        <v>17</v>
      </c>
      <c r="E5785" s="6" t="s">
        <v>3</v>
      </c>
      <c r="F5785" s="27">
        <v>3.8944971468772724E-2</v>
      </c>
    </row>
    <row r="5786" spans="2:6" x14ac:dyDescent="0.25">
      <c r="B5786" s="6" t="s">
        <v>33</v>
      </c>
      <c r="C5786" s="6">
        <v>1956</v>
      </c>
      <c r="D5786" s="6" t="s">
        <v>18</v>
      </c>
      <c r="E5786" s="6" t="s">
        <v>3</v>
      </c>
      <c r="F5786" s="27">
        <v>3.6348513873400927E-2</v>
      </c>
    </row>
    <row r="5787" spans="2:6" x14ac:dyDescent="0.25">
      <c r="B5787" s="6" t="s">
        <v>33</v>
      </c>
      <c r="C5787" s="6">
        <v>1956</v>
      </c>
      <c r="D5787" s="6" t="s">
        <v>19</v>
      </c>
      <c r="E5787" s="6" t="s">
        <v>3</v>
      </c>
      <c r="F5787" s="27">
        <v>9.2067320543761044E-2</v>
      </c>
    </row>
    <row r="5788" spans="2:6" x14ac:dyDescent="0.25">
      <c r="B5788" s="6" t="s">
        <v>33</v>
      </c>
      <c r="C5788" s="6">
        <v>1956</v>
      </c>
      <c r="D5788" s="6" t="s">
        <v>20</v>
      </c>
      <c r="E5788" s="6" t="s">
        <v>3</v>
      </c>
      <c r="F5788" s="27">
        <v>7.3550528020499143E-3</v>
      </c>
    </row>
    <row r="5789" spans="2:6" x14ac:dyDescent="0.25">
      <c r="B5789" s="6" t="s">
        <v>33</v>
      </c>
      <c r="C5789" s="6">
        <v>1956</v>
      </c>
      <c r="D5789" s="6" t="s">
        <v>21</v>
      </c>
      <c r="E5789" s="6" t="s">
        <v>3</v>
      </c>
      <c r="F5789" s="27">
        <v>2.5018345051614531E-3</v>
      </c>
    </row>
    <row r="5790" spans="2:6" x14ac:dyDescent="0.25">
      <c r="B5790" s="6" t="s">
        <v>33</v>
      </c>
      <c r="C5790" s="6">
        <v>1956</v>
      </c>
      <c r="D5790" s="6" t="s">
        <v>22</v>
      </c>
      <c r="E5790" s="6" t="s">
        <v>3</v>
      </c>
      <c r="F5790" s="27">
        <v>3.1561531739659705E-2</v>
      </c>
    </row>
    <row r="5791" spans="2:6" x14ac:dyDescent="0.25">
      <c r="B5791" s="6" t="s">
        <v>33</v>
      </c>
      <c r="C5791" s="6">
        <v>1956</v>
      </c>
      <c r="D5791" s="6" t="s">
        <v>23</v>
      </c>
      <c r="E5791" s="6" t="s">
        <v>3</v>
      </c>
      <c r="F5791" s="27">
        <v>2.0391275940328786E-4</v>
      </c>
    </row>
    <row r="5792" spans="2:6" x14ac:dyDescent="0.25">
      <c r="B5792" s="6" t="s">
        <v>33</v>
      </c>
      <c r="C5792" s="6">
        <v>1956</v>
      </c>
      <c r="D5792" s="6" t="s">
        <v>24</v>
      </c>
      <c r="E5792" s="6" t="s">
        <v>3</v>
      </c>
      <c r="F5792" s="27">
        <v>0.13924308151448042</v>
      </c>
    </row>
    <row r="5793" spans="2:6" x14ac:dyDescent="0.25">
      <c r="B5793" s="6" t="s">
        <v>33</v>
      </c>
      <c r="C5793" s="6">
        <v>1956</v>
      </c>
      <c r="D5793" s="6" t="s">
        <v>25</v>
      </c>
      <c r="E5793" s="6" t="s">
        <v>3</v>
      </c>
      <c r="F5793" s="27">
        <v>5.0966361964545674E-2</v>
      </c>
    </row>
    <row r="5794" spans="2:6" x14ac:dyDescent="0.25">
      <c r="B5794" s="6" t="s">
        <v>33</v>
      </c>
      <c r="C5794" s="6">
        <v>1956</v>
      </c>
      <c r="D5794" s="6" t="s">
        <v>26</v>
      </c>
      <c r="E5794" s="6" t="s">
        <v>3</v>
      </c>
      <c r="F5794" s="27">
        <v>5.3726990621432415E-2</v>
      </c>
    </row>
    <row r="5795" spans="2:6" x14ac:dyDescent="0.25">
      <c r="B5795" s="6" t="s">
        <v>33</v>
      </c>
      <c r="C5795" s="6">
        <v>1956</v>
      </c>
      <c r="D5795" s="6" t="s">
        <v>27</v>
      </c>
      <c r="E5795" s="6" t="s">
        <v>3</v>
      </c>
      <c r="F5795" s="27">
        <v>3.5389035738668057E-4</v>
      </c>
    </row>
    <row r="5796" spans="2:6" x14ac:dyDescent="0.25">
      <c r="B5796" s="6" t="s">
        <v>33</v>
      </c>
      <c r="C5796" s="6">
        <v>1956</v>
      </c>
      <c r="D5796" s="6" t="s">
        <v>28</v>
      </c>
      <c r="E5796" s="6" t="s">
        <v>3</v>
      </c>
      <c r="F5796" s="27">
        <v>6.354413623075544E-3</v>
      </c>
    </row>
    <row r="5797" spans="2:6" x14ac:dyDescent="0.25">
      <c r="B5797" s="6" t="s">
        <v>33</v>
      </c>
      <c r="C5797" s="6">
        <v>1956</v>
      </c>
      <c r="D5797" s="6" t="s">
        <v>29</v>
      </c>
      <c r="E5797" s="6" t="s">
        <v>3</v>
      </c>
      <c r="F5797" s="27">
        <v>4.5237406967760491E-2</v>
      </c>
    </row>
    <row r="5798" spans="2:6" x14ac:dyDescent="0.25">
      <c r="B5798" s="6" t="s">
        <v>33</v>
      </c>
      <c r="C5798" s="6">
        <v>1956</v>
      </c>
      <c r="D5798" s="6" t="s">
        <v>30</v>
      </c>
      <c r="E5798" s="6" t="s">
        <v>3</v>
      </c>
      <c r="F5798" s="27">
        <v>3.5956774279930108E-5</v>
      </c>
    </row>
    <row r="5799" spans="2:6" x14ac:dyDescent="0.25">
      <c r="B5799" s="6" t="s">
        <v>33</v>
      </c>
      <c r="C5799" s="6">
        <v>1956</v>
      </c>
      <c r="D5799" s="6" t="s">
        <v>31</v>
      </c>
      <c r="E5799" s="6" t="s">
        <v>3</v>
      </c>
      <c r="F5799" s="27">
        <v>5.772008502830886E-5</v>
      </c>
    </row>
    <row r="5800" spans="2:6" x14ac:dyDescent="0.25">
      <c r="B5800" s="6" t="s">
        <v>33</v>
      </c>
      <c r="C5800" s="6">
        <v>1956</v>
      </c>
      <c r="D5800" s="6" t="s">
        <v>32</v>
      </c>
      <c r="E5800" s="6" t="s">
        <v>3</v>
      </c>
      <c r="F5800" s="27">
        <v>2.881273096904926E-4</v>
      </c>
    </row>
    <row r="5801" spans="2:6" x14ac:dyDescent="0.25">
      <c r="B5801" s="6" t="s">
        <v>33</v>
      </c>
      <c r="C5801" s="6">
        <v>1956</v>
      </c>
      <c r="D5801" s="6" t="s">
        <v>7</v>
      </c>
      <c r="E5801" s="6" t="s">
        <v>4</v>
      </c>
      <c r="F5801" s="27">
        <v>3.6778745209816631E-2</v>
      </c>
    </row>
    <row r="5802" spans="2:6" x14ac:dyDescent="0.25">
      <c r="B5802" s="6" t="s">
        <v>33</v>
      </c>
      <c r="C5802" s="6">
        <v>1956</v>
      </c>
      <c r="D5802" s="6" t="s">
        <v>8</v>
      </c>
      <c r="E5802" s="6" t="s">
        <v>4</v>
      </c>
      <c r="F5802" s="27">
        <v>5.1785039135916422E-2</v>
      </c>
    </row>
    <row r="5803" spans="2:6" x14ac:dyDescent="0.25">
      <c r="B5803" s="6" t="s">
        <v>33</v>
      </c>
      <c r="C5803" s="6">
        <v>1956</v>
      </c>
      <c r="D5803" s="6" t="s">
        <v>9</v>
      </c>
      <c r="E5803" s="6" t="s">
        <v>4</v>
      </c>
      <c r="F5803" s="27">
        <v>9.8787491450771134E-2</v>
      </c>
    </row>
    <row r="5804" spans="2:6" x14ac:dyDescent="0.25">
      <c r="B5804" s="6" t="s">
        <v>33</v>
      </c>
      <c r="C5804" s="6">
        <v>1956</v>
      </c>
      <c r="D5804" s="6" t="s">
        <v>10</v>
      </c>
      <c r="E5804" s="6" t="s">
        <v>4</v>
      </c>
      <c r="F5804" s="27">
        <v>0.12260478378234323</v>
      </c>
    </row>
    <row r="5805" spans="2:6" x14ac:dyDescent="0.25">
      <c r="B5805" s="6" t="s">
        <v>33</v>
      </c>
      <c r="C5805" s="6">
        <v>1956</v>
      </c>
      <c r="D5805" s="6" t="s">
        <v>11</v>
      </c>
      <c r="E5805" s="6" t="s">
        <v>4</v>
      </c>
      <c r="F5805" s="27">
        <v>2.9665886422404881E-2</v>
      </c>
    </row>
    <row r="5806" spans="2:6" x14ac:dyDescent="0.25">
      <c r="B5806" s="6" t="s">
        <v>33</v>
      </c>
      <c r="C5806" s="6">
        <v>1956</v>
      </c>
      <c r="D5806" s="6" t="s">
        <v>12</v>
      </c>
      <c r="E5806" s="6" t="s">
        <v>4</v>
      </c>
      <c r="F5806" s="27">
        <v>6.7830939217162116E-3</v>
      </c>
    </row>
    <row r="5807" spans="2:6" x14ac:dyDescent="0.25">
      <c r="B5807" s="6" t="s">
        <v>33</v>
      </c>
      <c r="C5807" s="6">
        <v>1956</v>
      </c>
      <c r="D5807" s="6" t="s">
        <v>13</v>
      </c>
      <c r="E5807" s="6" t="s">
        <v>4</v>
      </c>
      <c r="F5807" s="27">
        <v>2.3781924800659132E-2</v>
      </c>
    </row>
    <row r="5808" spans="2:6" x14ac:dyDescent="0.25">
      <c r="B5808" s="6" t="s">
        <v>33</v>
      </c>
      <c r="C5808" s="6">
        <v>1956</v>
      </c>
      <c r="D5808" s="6" t="s">
        <v>14</v>
      </c>
      <c r="E5808" s="6" t="s">
        <v>4</v>
      </c>
      <c r="F5808" s="27">
        <v>7.799287767666206E-3</v>
      </c>
    </row>
    <row r="5809" spans="2:6" x14ac:dyDescent="0.25">
      <c r="B5809" s="6" t="s">
        <v>33</v>
      </c>
      <c r="C5809" s="6">
        <v>1956</v>
      </c>
      <c r="D5809" s="6" t="s">
        <v>15</v>
      </c>
      <c r="E5809" s="6" t="s">
        <v>4</v>
      </c>
      <c r="F5809" s="27">
        <v>4.3686372691085539E-3</v>
      </c>
    </row>
    <row r="5810" spans="2:6" x14ac:dyDescent="0.25">
      <c r="B5810" s="6" t="s">
        <v>33</v>
      </c>
      <c r="C5810" s="6">
        <v>1956</v>
      </c>
      <c r="D5810" s="6" t="s">
        <v>16</v>
      </c>
      <c r="E5810" s="6" t="s">
        <v>4</v>
      </c>
      <c r="F5810" s="27">
        <v>9.1590447977101766E-2</v>
      </c>
    </row>
    <row r="5811" spans="2:6" x14ac:dyDescent="0.25">
      <c r="B5811" s="6" t="s">
        <v>33</v>
      </c>
      <c r="C5811" s="6">
        <v>1956</v>
      </c>
      <c r="D5811" s="6" t="s">
        <v>17</v>
      </c>
      <c r="E5811" s="6" t="s">
        <v>4</v>
      </c>
      <c r="F5811" s="27">
        <v>6.5537529184439683E-2</v>
      </c>
    </row>
    <row r="5812" spans="2:6" x14ac:dyDescent="0.25">
      <c r="B5812" s="6" t="s">
        <v>33</v>
      </c>
      <c r="C5812" s="6">
        <v>1956</v>
      </c>
      <c r="D5812" s="6" t="s">
        <v>18</v>
      </c>
      <c r="E5812" s="6" t="s">
        <v>4</v>
      </c>
      <c r="F5812" s="27">
        <v>7.8177685479038264E-2</v>
      </c>
    </row>
    <row r="5813" spans="2:6" x14ac:dyDescent="0.25">
      <c r="B5813" s="6" t="s">
        <v>33</v>
      </c>
      <c r="C5813" s="6">
        <v>1956</v>
      </c>
      <c r="D5813" s="6" t="s">
        <v>19</v>
      </c>
      <c r="E5813" s="6" t="s">
        <v>4</v>
      </c>
      <c r="F5813" s="27">
        <v>9.0990694354295978E-2</v>
      </c>
    </row>
    <row r="5814" spans="2:6" x14ac:dyDescent="0.25">
      <c r="B5814" s="6" t="s">
        <v>33</v>
      </c>
      <c r="C5814" s="6">
        <v>1956</v>
      </c>
      <c r="D5814" s="6" t="s">
        <v>20</v>
      </c>
      <c r="E5814" s="6" t="s">
        <v>4</v>
      </c>
      <c r="F5814" s="27">
        <v>2.1829736721111079E-2</v>
      </c>
    </row>
    <row r="5815" spans="2:6" x14ac:dyDescent="0.25">
      <c r="B5815" s="6" t="s">
        <v>33</v>
      </c>
      <c r="C5815" s="6">
        <v>1956</v>
      </c>
      <c r="D5815" s="6" t="s">
        <v>21</v>
      </c>
      <c r="E5815" s="6" t="s">
        <v>4</v>
      </c>
      <c r="F5815" s="27">
        <v>1.5232945004485699E-3</v>
      </c>
    </row>
    <row r="5816" spans="2:6" x14ac:dyDescent="0.25">
      <c r="B5816" s="6" t="s">
        <v>33</v>
      </c>
      <c r="C5816" s="6">
        <v>1956</v>
      </c>
      <c r="D5816" s="6" t="s">
        <v>22</v>
      </c>
      <c r="E5816" s="6" t="s">
        <v>4</v>
      </c>
      <c r="F5816" s="27">
        <v>5.5876215634341572E-2</v>
      </c>
    </row>
    <row r="5817" spans="2:6" x14ac:dyDescent="0.25">
      <c r="B5817" s="6" t="s">
        <v>33</v>
      </c>
      <c r="C5817" s="6">
        <v>1956</v>
      </c>
      <c r="D5817" s="6" t="s">
        <v>23</v>
      </c>
      <c r="E5817" s="6" t="s">
        <v>4</v>
      </c>
      <c r="F5817" s="27">
        <v>1.1706154597953366E-4</v>
      </c>
    </row>
    <row r="5818" spans="2:6" x14ac:dyDescent="0.25">
      <c r="B5818" s="6" t="s">
        <v>33</v>
      </c>
      <c r="C5818" s="6">
        <v>1956</v>
      </c>
      <c r="D5818" s="6" t="s">
        <v>24</v>
      </c>
      <c r="E5818" s="6" t="s">
        <v>4</v>
      </c>
      <c r="F5818" s="27">
        <v>4.8414662880182278E-2</v>
      </c>
    </row>
    <row r="5819" spans="2:6" x14ac:dyDescent="0.25">
      <c r="B5819" s="6" t="s">
        <v>33</v>
      </c>
      <c r="C5819" s="6">
        <v>1956</v>
      </c>
      <c r="D5819" s="6" t="s">
        <v>25</v>
      </c>
      <c r="E5819" s="6" t="s">
        <v>4</v>
      </c>
      <c r="F5819" s="27">
        <v>9.406567700677114E-2</v>
      </c>
    </row>
    <row r="5820" spans="2:6" x14ac:dyDescent="0.25">
      <c r="B5820" s="6" t="s">
        <v>33</v>
      </c>
      <c r="C5820" s="6">
        <v>1956</v>
      </c>
      <c r="D5820" s="6" t="s">
        <v>26</v>
      </c>
      <c r="E5820" s="6" t="s">
        <v>4</v>
      </c>
      <c r="F5820" s="27">
        <v>3.1349580147557322E-2</v>
      </c>
    </row>
    <row r="5821" spans="2:6" x14ac:dyDescent="0.25">
      <c r="B5821" s="6" t="s">
        <v>33</v>
      </c>
      <c r="C5821" s="6">
        <v>1956</v>
      </c>
      <c r="D5821" s="6" t="s">
        <v>27</v>
      </c>
      <c r="E5821" s="6" t="s">
        <v>4</v>
      </c>
      <c r="F5821" s="27">
        <v>3.5467157760607645E-4</v>
      </c>
    </row>
    <row r="5822" spans="2:6" x14ac:dyDescent="0.25">
      <c r="B5822" s="6" t="s">
        <v>33</v>
      </c>
      <c r="C5822" s="6">
        <v>1956</v>
      </c>
      <c r="D5822" s="6" t="s">
        <v>28</v>
      </c>
      <c r="E5822" s="6" t="s">
        <v>4</v>
      </c>
      <c r="F5822" s="27">
        <v>2.5455655841047357E-2</v>
      </c>
    </row>
    <row r="5823" spans="2:6" x14ac:dyDescent="0.25">
      <c r="B5823" s="6" t="s">
        <v>33</v>
      </c>
      <c r="C5823" s="6">
        <v>1956</v>
      </c>
      <c r="D5823" s="6" t="s">
        <v>29</v>
      </c>
      <c r="E5823" s="6" t="s">
        <v>4</v>
      </c>
      <c r="F5823" s="27">
        <v>8.3004108113062525E-3</v>
      </c>
    </row>
    <row r="5824" spans="2:6" x14ac:dyDescent="0.25">
      <c r="B5824" s="6" t="s">
        <v>33</v>
      </c>
      <c r="C5824" s="6">
        <v>1956</v>
      </c>
      <c r="D5824" s="6" t="s">
        <v>30</v>
      </c>
      <c r="E5824" s="6" t="s">
        <v>4</v>
      </c>
      <c r="F5824" s="27">
        <v>3.9850739056862524E-6</v>
      </c>
    </row>
    <row r="5825" spans="2:6" x14ac:dyDescent="0.25">
      <c r="B5825" s="6" t="s">
        <v>33</v>
      </c>
      <c r="C5825" s="6">
        <v>1956</v>
      </c>
      <c r="D5825" s="6" t="s">
        <v>31</v>
      </c>
      <c r="E5825" s="6" t="s">
        <v>4</v>
      </c>
      <c r="F5825" s="27">
        <v>3.5437269706314997E-3</v>
      </c>
    </row>
    <row r="5826" spans="2:6" x14ac:dyDescent="0.25">
      <c r="B5826" s="6" t="s">
        <v>33</v>
      </c>
      <c r="C5826" s="6">
        <v>1956</v>
      </c>
      <c r="D5826" s="6" t="s">
        <v>32</v>
      </c>
      <c r="E5826" s="6" t="s">
        <v>4</v>
      </c>
      <c r="F5826" s="27">
        <v>5.1407453383352654E-4</v>
      </c>
    </row>
    <row r="5827" spans="2:6" x14ac:dyDescent="0.25">
      <c r="B5827" s="6" t="s">
        <v>33</v>
      </c>
      <c r="C5827" s="6">
        <v>1955</v>
      </c>
      <c r="D5827" s="6" t="s">
        <v>7</v>
      </c>
      <c r="E5827" s="6" t="s">
        <v>3</v>
      </c>
      <c r="F5827" s="27">
        <v>3.5853369578211086E-2</v>
      </c>
    </row>
    <row r="5828" spans="2:6" x14ac:dyDescent="0.25">
      <c r="B5828" s="6" t="s">
        <v>33</v>
      </c>
      <c r="C5828" s="6">
        <v>1955</v>
      </c>
      <c r="D5828" s="6" t="s">
        <v>8</v>
      </c>
      <c r="E5828" s="6" t="s">
        <v>3</v>
      </c>
      <c r="F5828" s="27">
        <v>3.3937781786268606E-2</v>
      </c>
    </row>
    <row r="5829" spans="2:6" x14ac:dyDescent="0.25">
      <c r="B5829" s="6" t="s">
        <v>33</v>
      </c>
      <c r="C5829" s="6">
        <v>1955</v>
      </c>
      <c r="D5829" s="6" t="s">
        <v>9</v>
      </c>
      <c r="E5829" s="6" t="s">
        <v>3</v>
      </c>
      <c r="F5829" s="27">
        <v>4.903846434197956E-2</v>
      </c>
    </row>
    <row r="5830" spans="2:6" x14ac:dyDescent="0.25">
      <c r="B5830" s="6" t="s">
        <v>33</v>
      </c>
      <c r="C5830" s="6">
        <v>1955</v>
      </c>
      <c r="D5830" s="6" t="s">
        <v>10</v>
      </c>
      <c r="E5830" s="6" t="s">
        <v>3</v>
      </c>
      <c r="F5830" s="27">
        <v>0.11338899649829386</v>
      </c>
    </row>
    <row r="5831" spans="2:6" x14ac:dyDescent="0.25">
      <c r="B5831" s="6" t="s">
        <v>33</v>
      </c>
      <c r="C5831" s="6">
        <v>1955</v>
      </c>
      <c r="D5831" s="6" t="s">
        <v>11</v>
      </c>
      <c r="E5831" s="6" t="s">
        <v>3</v>
      </c>
      <c r="F5831" s="27">
        <v>2.7556376691446526E-2</v>
      </c>
    </row>
    <row r="5832" spans="2:6" x14ac:dyDescent="0.25">
      <c r="B5832" s="6" t="s">
        <v>33</v>
      </c>
      <c r="C5832" s="6">
        <v>1955</v>
      </c>
      <c r="D5832" s="6" t="s">
        <v>12</v>
      </c>
      <c r="E5832" s="6" t="s">
        <v>3</v>
      </c>
      <c r="F5832" s="27">
        <v>1.7001206110831963E-2</v>
      </c>
    </row>
    <row r="5833" spans="2:6" x14ac:dyDescent="0.25">
      <c r="B5833" s="6" t="s">
        <v>33</v>
      </c>
      <c r="C5833" s="6">
        <v>1955</v>
      </c>
      <c r="D5833" s="6" t="s">
        <v>13</v>
      </c>
      <c r="E5833" s="6" t="s">
        <v>3</v>
      </c>
      <c r="F5833" s="27">
        <v>5.452427626060935E-2</v>
      </c>
    </row>
    <row r="5834" spans="2:6" x14ac:dyDescent="0.25">
      <c r="B5834" s="6" t="s">
        <v>33</v>
      </c>
      <c r="C5834" s="6">
        <v>1955</v>
      </c>
      <c r="D5834" s="6" t="s">
        <v>14</v>
      </c>
      <c r="E5834" s="6" t="s">
        <v>3</v>
      </c>
      <c r="F5834" s="27">
        <v>1.6763579923551427E-2</v>
      </c>
    </row>
    <row r="5835" spans="2:6" x14ac:dyDescent="0.25">
      <c r="B5835" s="6" t="s">
        <v>33</v>
      </c>
      <c r="C5835" s="6">
        <v>1955</v>
      </c>
      <c r="D5835" s="6" t="s">
        <v>15</v>
      </c>
      <c r="E5835" s="6" t="s">
        <v>3</v>
      </c>
      <c r="F5835" s="27">
        <v>2.0395032883771154E-3</v>
      </c>
    </row>
    <row r="5836" spans="2:6" x14ac:dyDescent="0.25">
      <c r="B5836" s="6" t="s">
        <v>33</v>
      </c>
      <c r="C5836" s="6">
        <v>1955</v>
      </c>
      <c r="D5836" s="6" t="s">
        <v>16</v>
      </c>
      <c r="E5836" s="6" t="s">
        <v>3</v>
      </c>
      <c r="F5836" s="27">
        <v>0.14882494093361337</v>
      </c>
    </row>
    <row r="5837" spans="2:6" x14ac:dyDescent="0.25">
      <c r="B5837" s="6" t="s">
        <v>33</v>
      </c>
      <c r="C5837" s="6">
        <v>1955</v>
      </c>
      <c r="D5837" s="6" t="s">
        <v>17</v>
      </c>
      <c r="E5837" s="6" t="s">
        <v>3</v>
      </c>
      <c r="F5837" s="27">
        <v>3.5982144505878451E-2</v>
      </c>
    </row>
    <row r="5838" spans="2:6" x14ac:dyDescent="0.25">
      <c r="B5838" s="6" t="s">
        <v>33</v>
      </c>
      <c r="C5838" s="6">
        <v>1955</v>
      </c>
      <c r="D5838" s="6" t="s">
        <v>18</v>
      </c>
      <c r="E5838" s="6" t="s">
        <v>3</v>
      </c>
      <c r="F5838" s="27">
        <v>3.7782563777605215E-2</v>
      </c>
    </row>
    <row r="5839" spans="2:6" x14ac:dyDescent="0.25">
      <c r="B5839" s="6" t="s">
        <v>33</v>
      </c>
      <c r="C5839" s="6">
        <v>1955</v>
      </c>
      <c r="D5839" s="6" t="s">
        <v>19</v>
      </c>
      <c r="E5839" s="6" t="s">
        <v>3</v>
      </c>
      <c r="F5839" s="27">
        <v>8.8158343594832281E-2</v>
      </c>
    </row>
    <row r="5840" spans="2:6" x14ac:dyDescent="0.25">
      <c r="B5840" s="6" t="s">
        <v>33</v>
      </c>
      <c r="C5840" s="6">
        <v>1955</v>
      </c>
      <c r="D5840" s="6" t="s">
        <v>20</v>
      </c>
      <c r="E5840" s="6" t="s">
        <v>3</v>
      </c>
      <c r="F5840" s="27">
        <v>7.4572831697486798E-3</v>
      </c>
    </row>
    <row r="5841" spans="2:6" x14ac:dyDescent="0.25">
      <c r="B5841" s="6" t="s">
        <v>33</v>
      </c>
      <c r="C5841" s="6">
        <v>1955</v>
      </c>
      <c r="D5841" s="6" t="s">
        <v>21</v>
      </c>
      <c r="E5841" s="6" t="s">
        <v>3</v>
      </c>
      <c r="F5841" s="27">
        <v>2.5298198997596526E-3</v>
      </c>
    </row>
    <row r="5842" spans="2:6" x14ac:dyDescent="0.25">
      <c r="B5842" s="6" t="s">
        <v>33</v>
      </c>
      <c r="C5842" s="6">
        <v>1955</v>
      </c>
      <c r="D5842" s="6" t="s">
        <v>22</v>
      </c>
      <c r="E5842" s="6" t="s">
        <v>3</v>
      </c>
      <c r="F5842" s="27">
        <v>3.1597479704585457E-2</v>
      </c>
    </row>
    <row r="5843" spans="2:6" x14ac:dyDescent="0.25">
      <c r="B5843" s="6" t="s">
        <v>33</v>
      </c>
      <c r="C5843" s="6">
        <v>1955</v>
      </c>
      <c r="D5843" s="6" t="s">
        <v>23</v>
      </c>
      <c r="E5843" s="6" t="s">
        <v>3</v>
      </c>
      <c r="F5843" s="27">
        <v>1.9777885117214342E-4</v>
      </c>
    </row>
    <row r="5844" spans="2:6" x14ac:dyDescent="0.25">
      <c r="B5844" s="6" t="s">
        <v>33</v>
      </c>
      <c r="C5844" s="6">
        <v>1955</v>
      </c>
      <c r="D5844" s="6" t="s">
        <v>24</v>
      </c>
      <c r="E5844" s="6" t="s">
        <v>3</v>
      </c>
      <c r="F5844" s="27">
        <v>0.13967706163799765</v>
      </c>
    </row>
    <row r="5845" spans="2:6" x14ac:dyDescent="0.25">
      <c r="B5845" s="6" t="s">
        <v>33</v>
      </c>
      <c r="C5845" s="6">
        <v>1955</v>
      </c>
      <c r="D5845" s="6" t="s">
        <v>25</v>
      </c>
      <c r="E5845" s="6" t="s">
        <v>3</v>
      </c>
      <c r="F5845" s="27">
        <v>5.0543916137879556E-2</v>
      </c>
    </row>
    <row r="5846" spans="2:6" x14ac:dyDescent="0.25">
      <c r="B5846" s="6" t="s">
        <v>33</v>
      </c>
      <c r="C5846" s="6">
        <v>1955</v>
      </c>
      <c r="D5846" s="6" t="s">
        <v>26</v>
      </c>
      <c r="E5846" s="6" t="s">
        <v>3</v>
      </c>
      <c r="F5846" s="27">
        <v>5.3122330349966516E-2</v>
      </c>
    </row>
    <row r="5847" spans="2:6" x14ac:dyDescent="0.25">
      <c r="B5847" s="6" t="s">
        <v>33</v>
      </c>
      <c r="C5847" s="6">
        <v>1955</v>
      </c>
      <c r="D5847" s="6" t="s">
        <v>27</v>
      </c>
      <c r="E5847" s="6" t="s">
        <v>3</v>
      </c>
      <c r="F5847" s="27">
        <v>3.9118421423482908E-4</v>
      </c>
    </row>
    <row r="5848" spans="2:6" x14ac:dyDescent="0.25">
      <c r="B5848" s="6" t="s">
        <v>33</v>
      </c>
      <c r="C5848" s="6">
        <v>1955</v>
      </c>
      <c r="D5848" s="6" t="s">
        <v>28</v>
      </c>
      <c r="E5848" s="6" t="s">
        <v>3</v>
      </c>
      <c r="F5848" s="27">
        <v>6.1977185942248573E-3</v>
      </c>
    </row>
    <row r="5849" spans="2:6" x14ac:dyDescent="0.25">
      <c r="B5849" s="6" t="s">
        <v>33</v>
      </c>
      <c r="C5849" s="6">
        <v>1955</v>
      </c>
      <c r="D5849" s="6" t="s">
        <v>29</v>
      </c>
      <c r="E5849" s="6" t="s">
        <v>3</v>
      </c>
      <c r="F5849" s="27">
        <v>4.7014997176670452E-2</v>
      </c>
    </row>
    <row r="5850" spans="2:6" x14ac:dyDescent="0.25">
      <c r="B5850" s="6" t="s">
        <v>33</v>
      </c>
      <c r="C5850" s="6">
        <v>1955</v>
      </c>
      <c r="D5850" s="6" t="s">
        <v>30</v>
      </c>
      <c r="E5850" s="6" t="s">
        <v>3</v>
      </c>
      <c r="F5850" s="27">
        <v>5.4425629806584917E-5</v>
      </c>
    </row>
    <row r="5851" spans="2:6" x14ac:dyDescent="0.25">
      <c r="B5851" s="6" t="s">
        <v>33</v>
      </c>
      <c r="C5851" s="6">
        <v>1955</v>
      </c>
      <c r="D5851" s="6" t="s">
        <v>31</v>
      </c>
      <c r="E5851" s="6" t="s">
        <v>3</v>
      </c>
      <c r="F5851" s="27">
        <v>6.2200719778954193E-5</v>
      </c>
    </row>
    <row r="5852" spans="2:6" x14ac:dyDescent="0.25">
      <c r="B5852" s="6" t="s">
        <v>33</v>
      </c>
      <c r="C5852" s="6">
        <v>1955</v>
      </c>
      <c r="D5852" s="6" t="s">
        <v>32</v>
      </c>
      <c r="E5852" s="6" t="s">
        <v>3</v>
      </c>
      <c r="F5852" s="27">
        <v>3.0225662267585553E-4</v>
      </c>
    </row>
    <row r="5853" spans="2:6" x14ac:dyDescent="0.25">
      <c r="B5853" s="6" t="s">
        <v>33</v>
      </c>
      <c r="C5853" s="6">
        <v>1955</v>
      </c>
      <c r="D5853" s="6" t="s">
        <v>7</v>
      </c>
      <c r="E5853" s="6" t="s">
        <v>4</v>
      </c>
      <c r="F5853" s="27">
        <v>3.5220796973809886E-2</v>
      </c>
    </row>
    <row r="5854" spans="2:6" x14ac:dyDescent="0.25">
      <c r="B5854" s="6" t="s">
        <v>33</v>
      </c>
      <c r="C5854" s="6">
        <v>1955</v>
      </c>
      <c r="D5854" s="6" t="s">
        <v>8</v>
      </c>
      <c r="E5854" s="6" t="s">
        <v>4</v>
      </c>
      <c r="F5854" s="27">
        <v>5.4069000940824251E-2</v>
      </c>
    </row>
    <row r="5855" spans="2:6" x14ac:dyDescent="0.25">
      <c r="B5855" s="6" t="s">
        <v>33</v>
      </c>
      <c r="C5855" s="6">
        <v>1955</v>
      </c>
      <c r="D5855" s="6" t="s">
        <v>9</v>
      </c>
      <c r="E5855" s="6" t="s">
        <v>4</v>
      </c>
      <c r="F5855" s="27">
        <v>9.4229764732545504E-2</v>
      </c>
    </row>
    <row r="5856" spans="2:6" x14ac:dyDescent="0.25">
      <c r="B5856" s="6" t="s">
        <v>33</v>
      </c>
      <c r="C5856" s="6">
        <v>1955</v>
      </c>
      <c r="D5856" s="6" t="s">
        <v>10</v>
      </c>
      <c r="E5856" s="6" t="s">
        <v>4</v>
      </c>
      <c r="F5856" s="27">
        <v>0.12502935279579305</v>
      </c>
    </row>
    <row r="5857" spans="2:6" x14ac:dyDescent="0.25">
      <c r="B5857" s="6" t="s">
        <v>33</v>
      </c>
      <c r="C5857" s="6">
        <v>1955</v>
      </c>
      <c r="D5857" s="6" t="s">
        <v>11</v>
      </c>
      <c r="E5857" s="6" t="s">
        <v>4</v>
      </c>
      <c r="F5857" s="27">
        <v>3.115054262384066E-2</v>
      </c>
    </row>
    <row r="5858" spans="2:6" x14ac:dyDescent="0.25">
      <c r="B5858" s="6" t="s">
        <v>33</v>
      </c>
      <c r="C5858" s="6">
        <v>1955</v>
      </c>
      <c r="D5858" s="6" t="s">
        <v>12</v>
      </c>
      <c r="E5858" s="6" t="s">
        <v>4</v>
      </c>
      <c r="F5858" s="27">
        <v>7.1096436276423276E-3</v>
      </c>
    </row>
    <row r="5859" spans="2:6" x14ac:dyDescent="0.25">
      <c r="B5859" s="6" t="s">
        <v>33</v>
      </c>
      <c r="C5859" s="6">
        <v>1955</v>
      </c>
      <c r="D5859" s="6" t="s">
        <v>13</v>
      </c>
      <c r="E5859" s="6" t="s">
        <v>4</v>
      </c>
      <c r="F5859" s="27">
        <v>2.4885031685671591E-2</v>
      </c>
    </row>
    <row r="5860" spans="2:6" x14ac:dyDescent="0.25">
      <c r="B5860" s="6" t="s">
        <v>33</v>
      </c>
      <c r="C5860" s="6">
        <v>1955</v>
      </c>
      <c r="D5860" s="6" t="s">
        <v>14</v>
      </c>
      <c r="E5860" s="6" t="s">
        <v>4</v>
      </c>
      <c r="F5860" s="27">
        <v>8.2883598194886197E-3</v>
      </c>
    </row>
    <row r="5861" spans="2:6" x14ac:dyDescent="0.25">
      <c r="B5861" s="6" t="s">
        <v>33</v>
      </c>
      <c r="C5861" s="6">
        <v>1955</v>
      </c>
      <c r="D5861" s="6" t="s">
        <v>15</v>
      </c>
      <c r="E5861" s="6" t="s">
        <v>4</v>
      </c>
      <c r="F5861" s="27">
        <v>4.5132961130503425E-3</v>
      </c>
    </row>
    <row r="5862" spans="2:6" x14ac:dyDescent="0.25">
      <c r="B5862" s="6" t="s">
        <v>33</v>
      </c>
      <c r="C5862" s="6">
        <v>1955</v>
      </c>
      <c r="D5862" s="6" t="s">
        <v>16</v>
      </c>
      <c r="E5862" s="6" t="s">
        <v>4</v>
      </c>
      <c r="F5862" s="27">
        <v>9.3771886697952445E-2</v>
      </c>
    </row>
    <row r="5863" spans="2:6" x14ac:dyDescent="0.25">
      <c r="B5863" s="6" t="s">
        <v>33</v>
      </c>
      <c r="C5863" s="6">
        <v>1955</v>
      </c>
      <c r="D5863" s="6" t="s">
        <v>17</v>
      </c>
      <c r="E5863" s="6" t="s">
        <v>4</v>
      </c>
      <c r="F5863" s="27">
        <v>5.8283525241357999E-2</v>
      </c>
    </row>
    <row r="5864" spans="2:6" x14ac:dyDescent="0.25">
      <c r="B5864" s="6" t="s">
        <v>33</v>
      </c>
      <c r="C5864" s="6">
        <v>1955</v>
      </c>
      <c r="D5864" s="6" t="s">
        <v>18</v>
      </c>
      <c r="E5864" s="6" t="s">
        <v>4</v>
      </c>
      <c r="F5864" s="27">
        <v>7.7011504249568596E-2</v>
      </c>
    </row>
    <row r="5865" spans="2:6" x14ac:dyDescent="0.25">
      <c r="B5865" s="6" t="s">
        <v>33</v>
      </c>
      <c r="C5865" s="6">
        <v>1955</v>
      </c>
      <c r="D5865" s="6" t="s">
        <v>19</v>
      </c>
      <c r="E5865" s="6" t="s">
        <v>4</v>
      </c>
      <c r="F5865" s="27">
        <v>9.5121987405540273E-2</v>
      </c>
    </row>
    <row r="5866" spans="2:6" x14ac:dyDescent="0.25">
      <c r="B5866" s="6" t="s">
        <v>33</v>
      </c>
      <c r="C5866" s="6">
        <v>1955</v>
      </c>
      <c r="D5866" s="6" t="s">
        <v>20</v>
      </c>
      <c r="E5866" s="6" t="s">
        <v>4</v>
      </c>
      <c r="F5866" s="27">
        <v>2.2865763973337686E-2</v>
      </c>
    </row>
    <row r="5867" spans="2:6" x14ac:dyDescent="0.25">
      <c r="B5867" s="6" t="s">
        <v>33</v>
      </c>
      <c r="C5867" s="6">
        <v>1955</v>
      </c>
      <c r="D5867" s="6" t="s">
        <v>21</v>
      </c>
      <c r="E5867" s="6" t="s">
        <v>4</v>
      </c>
      <c r="F5867" s="27">
        <v>1.6683131517407806E-3</v>
      </c>
    </row>
    <row r="5868" spans="2:6" x14ac:dyDescent="0.25">
      <c r="B5868" s="6" t="s">
        <v>33</v>
      </c>
      <c r="C5868" s="6">
        <v>1955</v>
      </c>
      <c r="D5868" s="6" t="s">
        <v>22</v>
      </c>
      <c r="E5868" s="6" t="s">
        <v>4</v>
      </c>
      <c r="F5868" s="27">
        <v>5.8964458944199757E-2</v>
      </c>
    </row>
    <row r="5869" spans="2:6" x14ac:dyDescent="0.25">
      <c r="B5869" s="6" t="s">
        <v>33</v>
      </c>
      <c r="C5869" s="6">
        <v>1955</v>
      </c>
      <c r="D5869" s="6" t="s">
        <v>23</v>
      </c>
      <c r="E5869" s="6" t="s">
        <v>4</v>
      </c>
      <c r="F5869" s="27">
        <v>1.2789889234443274E-4</v>
      </c>
    </row>
    <row r="5870" spans="2:6" x14ac:dyDescent="0.25">
      <c r="B5870" s="6" t="s">
        <v>33</v>
      </c>
      <c r="C5870" s="6">
        <v>1955</v>
      </c>
      <c r="D5870" s="6" t="s">
        <v>24</v>
      </c>
      <c r="E5870" s="6" t="s">
        <v>4</v>
      </c>
      <c r="F5870" s="27">
        <v>4.7769724695076253E-2</v>
      </c>
    </row>
    <row r="5871" spans="2:6" x14ac:dyDescent="0.25">
      <c r="B5871" s="6" t="s">
        <v>33</v>
      </c>
      <c r="C5871" s="6">
        <v>1955</v>
      </c>
      <c r="D5871" s="6" t="s">
        <v>25</v>
      </c>
      <c r="E5871" s="6" t="s">
        <v>4</v>
      </c>
      <c r="F5871" s="27">
        <v>9.2880687216096436E-2</v>
      </c>
    </row>
    <row r="5872" spans="2:6" x14ac:dyDescent="0.25">
      <c r="B5872" s="6" t="s">
        <v>33</v>
      </c>
      <c r="C5872" s="6">
        <v>1955</v>
      </c>
      <c r="D5872" s="6" t="s">
        <v>26</v>
      </c>
      <c r="E5872" s="6" t="s">
        <v>4</v>
      </c>
      <c r="F5872" s="27">
        <v>2.8439086106138687E-2</v>
      </c>
    </row>
    <row r="5873" spans="2:6" x14ac:dyDescent="0.25">
      <c r="B5873" s="6" t="s">
        <v>33</v>
      </c>
      <c r="C5873" s="6">
        <v>1955</v>
      </c>
      <c r="D5873" s="6" t="s">
        <v>27</v>
      </c>
      <c r="E5873" s="6" t="s">
        <v>4</v>
      </c>
      <c r="F5873" s="27">
        <v>3.9699816183711925E-4</v>
      </c>
    </row>
    <row r="5874" spans="2:6" x14ac:dyDescent="0.25">
      <c r="B5874" s="6" t="s">
        <v>33</v>
      </c>
      <c r="C5874" s="6">
        <v>1955</v>
      </c>
      <c r="D5874" s="6" t="s">
        <v>28</v>
      </c>
      <c r="E5874" s="6" t="s">
        <v>4</v>
      </c>
      <c r="F5874" s="27">
        <v>2.5826367533326615E-2</v>
      </c>
    </row>
    <row r="5875" spans="2:6" x14ac:dyDescent="0.25">
      <c r="B5875" s="6" t="s">
        <v>33</v>
      </c>
      <c r="C5875" s="6">
        <v>1955</v>
      </c>
      <c r="D5875" s="6" t="s">
        <v>29</v>
      </c>
      <c r="E5875" s="6" t="s">
        <v>4</v>
      </c>
      <c r="F5875" s="27">
        <v>8.5359720750674412E-3</v>
      </c>
    </row>
    <row r="5876" spans="2:6" x14ac:dyDescent="0.25">
      <c r="B5876" s="6" t="s">
        <v>33</v>
      </c>
      <c r="C5876" s="6">
        <v>1955</v>
      </c>
      <c r="D5876" s="6" t="s">
        <v>30</v>
      </c>
      <c r="E5876" s="6" t="s">
        <v>4</v>
      </c>
      <c r="F5876" s="27">
        <v>1.0231911387554619E-5</v>
      </c>
    </row>
    <row r="5877" spans="2:6" x14ac:dyDescent="0.25">
      <c r="B5877" s="6" t="s">
        <v>33</v>
      </c>
      <c r="C5877" s="6">
        <v>1955</v>
      </c>
      <c r="D5877" s="6" t="s">
        <v>31</v>
      </c>
      <c r="E5877" s="6" t="s">
        <v>4</v>
      </c>
      <c r="F5877" s="27">
        <v>3.3038841870413867E-3</v>
      </c>
    </row>
    <row r="5878" spans="2:6" x14ac:dyDescent="0.25">
      <c r="B5878" s="6" t="s">
        <v>33</v>
      </c>
      <c r="C5878" s="6">
        <v>1955</v>
      </c>
      <c r="D5878" s="6" t="s">
        <v>32</v>
      </c>
      <c r="E5878" s="6" t="s">
        <v>4</v>
      </c>
      <c r="F5878" s="27">
        <v>5.259202453203074E-4</v>
      </c>
    </row>
    <row r="5879" spans="2:6" x14ac:dyDescent="0.25">
      <c r="B5879" s="6" t="s">
        <v>33</v>
      </c>
      <c r="C5879" s="6">
        <v>1954</v>
      </c>
      <c r="D5879" s="6" t="s">
        <v>7</v>
      </c>
      <c r="E5879" s="6" t="s">
        <v>3</v>
      </c>
      <c r="F5879" s="27">
        <v>3.5690549700828064E-2</v>
      </c>
    </row>
    <row r="5880" spans="2:6" x14ac:dyDescent="0.25">
      <c r="B5880" s="6" t="s">
        <v>33</v>
      </c>
      <c r="C5880" s="6">
        <v>1954</v>
      </c>
      <c r="D5880" s="6" t="s">
        <v>8</v>
      </c>
      <c r="E5880" s="6" t="s">
        <v>3</v>
      </c>
      <c r="F5880" s="27">
        <v>3.337227395216194E-2</v>
      </c>
    </row>
    <row r="5881" spans="2:6" x14ac:dyDescent="0.25">
      <c r="B5881" s="6" t="s">
        <v>33</v>
      </c>
      <c r="C5881" s="6">
        <v>1954</v>
      </c>
      <c r="D5881" s="6" t="s">
        <v>9</v>
      </c>
      <c r="E5881" s="6" t="s">
        <v>3</v>
      </c>
      <c r="F5881" s="27">
        <v>4.8940504297375433E-2</v>
      </c>
    </row>
    <row r="5882" spans="2:6" x14ac:dyDescent="0.25">
      <c r="B5882" s="6" t="s">
        <v>33</v>
      </c>
      <c r="C5882" s="6">
        <v>1954</v>
      </c>
      <c r="D5882" s="6" t="s">
        <v>10</v>
      </c>
      <c r="E5882" s="6" t="s">
        <v>3</v>
      </c>
      <c r="F5882" s="27">
        <v>0.11099401656121613</v>
      </c>
    </row>
    <row r="5883" spans="2:6" x14ac:dyDescent="0.25">
      <c r="B5883" s="6" t="s">
        <v>33</v>
      </c>
      <c r="C5883" s="6">
        <v>1954</v>
      </c>
      <c r="D5883" s="6" t="s">
        <v>11</v>
      </c>
      <c r="E5883" s="6" t="s">
        <v>3</v>
      </c>
      <c r="F5883" s="27">
        <v>2.7974416995125879E-2</v>
      </c>
    </row>
    <row r="5884" spans="2:6" x14ac:dyDescent="0.25">
      <c r="B5884" s="6" t="s">
        <v>33</v>
      </c>
      <c r="C5884" s="6">
        <v>1954</v>
      </c>
      <c r="D5884" s="6" t="s">
        <v>12</v>
      </c>
      <c r="E5884" s="6" t="s">
        <v>3</v>
      </c>
      <c r="F5884" s="27">
        <v>1.7620466403899297E-2</v>
      </c>
    </row>
    <row r="5885" spans="2:6" x14ac:dyDescent="0.25">
      <c r="B5885" s="6" t="s">
        <v>33</v>
      </c>
      <c r="C5885" s="6">
        <v>1954</v>
      </c>
      <c r="D5885" s="6" t="s">
        <v>13</v>
      </c>
      <c r="E5885" s="6" t="s">
        <v>3</v>
      </c>
      <c r="F5885" s="27">
        <v>5.6258559164380134E-2</v>
      </c>
    </row>
    <row r="5886" spans="2:6" x14ac:dyDescent="0.25">
      <c r="B5886" s="6" t="s">
        <v>33</v>
      </c>
      <c r="C5886" s="6">
        <v>1954</v>
      </c>
      <c r="D5886" s="6" t="s">
        <v>14</v>
      </c>
      <c r="E5886" s="6" t="s">
        <v>3</v>
      </c>
      <c r="F5886" s="27">
        <v>1.7490391647728108E-2</v>
      </c>
    </row>
    <row r="5887" spans="2:6" x14ac:dyDescent="0.25">
      <c r="B5887" s="6" t="s">
        <v>33</v>
      </c>
      <c r="C5887" s="6">
        <v>1954</v>
      </c>
      <c r="D5887" s="6" t="s">
        <v>15</v>
      </c>
      <c r="E5887" s="6" t="s">
        <v>3</v>
      </c>
      <c r="F5887" s="27">
        <v>2.0640164139616845E-3</v>
      </c>
    </row>
    <row r="5888" spans="2:6" x14ac:dyDescent="0.25">
      <c r="B5888" s="6" t="s">
        <v>33</v>
      </c>
      <c r="C5888" s="6">
        <v>1954</v>
      </c>
      <c r="D5888" s="6" t="s">
        <v>16</v>
      </c>
      <c r="E5888" s="6" t="s">
        <v>3</v>
      </c>
      <c r="F5888" s="27">
        <v>0.1492099799243112</v>
      </c>
    </row>
    <row r="5889" spans="2:6" x14ac:dyDescent="0.25">
      <c r="B5889" s="6" t="s">
        <v>33</v>
      </c>
      <c r="C5889" s="6">
        <v>1954</v>
      </c>
      <c r="D5889" s="6" t="s">
        <v>17</v>
      </c>
      <c r="E5889" s="6" t="s">
        <v>3</v>
      </c>
      <c r="F5889" s="27">
        <v>3.3223546966803942E-2</v>
      </c>
    </row>
    <row r="5890" spans="2:6" x14ac:dyDescent="0.25">
      <c r="B5890" s="6" t="s">
        <v>33</v>
      </c>
      <c r="C5890" s="6">
        <v>1954</v>
      </c>
      <c r="D5890" s="6" t="s">
        <v>18</v>
      </c>
      <c r="E5890" s="6" t="s">
        <v>3</v>
      </c>
      <c r="F5890" s="27">
        <v>3.962224327415341E-2</v>
      </c>
    </row>
    <row r="5891" spans="2:6" x14ac:dyDescent="0.25">
      <c r="B5891" s="6" t="s">
        <v>33</v>
      </c>
      <c r="C5891" s="6">
        <v>1954</v>
      </c>
      <c r="D5891" s="6" t="s">
        <v>19</v>
      </c>
      <c r="E5891" s="6" t="s">
        <v>3</v>
      </c>
      <c r="F5891" s="27">
        <v>8.5347201429349775E-2</v>
      </c>
    </row>
    <row r="5892" spans="2:6" x14ac:dyDescent="0.25">
      <c r="B5892" s="6" t="s">
        <v>33</v>
      </c>
      <c r="C5892" s="6">
        <v>1954</v>
      </c>
      <c r="D5892" s="6" t="s">
        <v>20</v>
      </c>
      <c r="E5892" s="6" t="s">
        <v>3</v>
      </c>
      <c r="F5892" s="27">
        <v>7.6557583849132917E-3</v>
      </c>
    </row>
    <row r="5893" spans="2:6" x14ac:dyDescent="0.25">
      <c r="B5893" s="6" t="s">
        <v>33</v>
      </c>
      <c r="C5893" s="6">
        <v>1954</v>
      </c>
      <c r="D5893" s="6" t="s">
        <v>21</v>
      </c>
      <c r="E5893" s="6" t="s">
        <v>3</v>
      </c>
      <c r="F5893" s="27">
        <v>2.7551305901467146E-3</v>
      </c>
    </row>
    <row r="5894" spans="2:6" x14ac:dyDescent="0.25">
      <c r="B5894" s="6" t="s">
        <v>33</v>
      </c>
      <c r="C5894" s="6">
        <v>1954</v>
      </c>
      <c r="D5894" s="6" t="s">
        <v>22</v>
      </c>
      <c r="E5894" s="6" t="s">
        <v>3</v>
      </c>
      <c r="F5894" s="27">
        <v>3.1023565619033126E-2</v>
      </c>
    </row>
    <row r="5895" spans="2:6" x14ac:dyDescent="0.25">
      <c r="B5895" s="6" t="s">
        <v>33</v>
      </c>
      <c r="C5895" s="6">
        <v>1954</v>
      </c>
      <c r="D5895" s="6" t="s">
        <v>23</v>
      </c>
      <c r="E5895" s="6" t="s">
        <v>3</v>
      </c>
      <c r="F5895" s="27">
        <v>1.6885175895429714E-4</v>
      </c>
    </row>
    <row r="5896" spans="2:6" x14ac:dyDescent="0.25">
      <c r="B5896" s="6" t="s">
        <v>33</v>
      </c>
      <c r="C5896" s="6">
        <v>1954</v>
      </c>
      <c r="D5896" s="6" t="s">
        <v>24</v>
      </c>
      <c r="E5896" s="6" t="s">
        <v>3</v>
      </c>
      <c r="F5896" s="27">
        <v>0.14345527637204325</v>
      </c>
    </row>
    <row r="5897" spans="2:6" x14ac:dyDescent="0.25">
      <c r="B5897" s="6" t="s">
        <v>33</v>
      </c>
      <c r="C5897" s="6">
        <v>1954</v>
      </c>
      <c r="D5897" s="6" t="s">
        <v>25</v>
      </c>
      <c r="E5897" s="6" t="s">
        <v>3</v>
      </c>
      <c r="F5897" s="27">
        <v>4.9721443682539057E-2</v>
      </c>
    </row>
    <row r="5898" spans="2:6" x14ac:dyDescent="0.25">
      <c r="B5898" s="6" t="s">
        <v>33</v>
      </c>
      <c r="C5898" s="6">
        <v>1954</v>
      </c>
      <c r="D5898" s="6" t="s">
        <v>26</v>
      </c>
      <c r="E5898" s="6" t="s">
        <v>3</v>
      </c>
      <c r="F5898" s="27">
        <v>5.1888047357028212E-2</v>
      </c>
    </row>
    <row r="5899" spans="2:6" x14ac:dyDescent="0.25">
      <c r="B5899" s="6" t="s">
        <v>33</v>
      </c>
      <c r="C5899" s="6">
        <v>1954</v>
      </c>
      <c r="D5899" s="6" t="s">
        <v>27</v>
      </c>
      <c r="E5899" s="6" t="s">
        <v>3</v>
      </c>
      <c r="F5899" s="27">
        <v>4.1378497906532696E-4</v>
      </c>
    </row>
    <row r="5900" spans="2:6" x14ac:dyDescent="0.25">
      <c r="B5900" s="6" t="s">
        <v>33</v>
      </c>
      <c r="C5900" s="6">
        <v>1954</v>
      </c>
      <c r="D5900" s="6" t="s">
        <v>28</v>
      </c>
      <c r="E5900" s="6" t="s">
        <v>3</v>
      </c>
      <c r="F5900" s="27">
        <v>6.1974485713864984E-3</v>
      </c>
    </row>
    <row r="5901" spans="2:6" x14ac:dyDescent="0.25">
      <c r="B5901" s="6" t="s">
        <v>33</v>
      </c>
      <c r="C5901" s="6">
        <v>1954</v>
      </c>
      <c r="D5901" s="6" t="s">
        <v>29</v>
      </c>
      <c r="E5901" s="6" t="s">
        <v>3</v>
      </c>
      <c r="F5901" s="27">
        <v>4.8542917306814447E-2</v>
      </c>
    </row>
    <row r="5902" spans="2:6" x14ac:dyDescent="0.25">
      <c r="B5902" s="6" t="s">
        <v>33</v>
      </c>
      <c r="C5902" s="6">
        <v>1954</v>
      </c>
      <c r="D5902" s="6" t="s">
        <v>30</v>
      </c>
      <c r="E5902" s="6" t="s">
        <v>3</v>
      </c>
      <c r="F5902" s="27">
        <v>5.2520750604970328E-5</v>
      </c>
    </row>
    <row r="5903" spans="2:6" x14ac:dyDescent="0.25">
      <c r="B5903" s="6" t="s">
        <v>33</v>
      </c>
      <c r="C5903" s="6">
        <v>1954</v>
      </c>
      <c r="D5903" s="6" t="s">
        <v>31</v>
      </c>
      <c r="E5903" s="6" t="s">
        <v>3</v>
      </c>
      <c r="F5903" s="27">
        <v>6.1356017061881218E-5</v>
      </c>
    </row>
    <row r="5904" spans="2:6" x14ac:dyDescent="0.25">
      <c r="B5904" s="6" t="s">
        <v>33</v>
      </c>
      <c r="C5904" s="6">
        <v>1954</v>
      </c>
      <c r="D5904" s="6" t="s">
        <v>32</v>
      </c>
      <c r="E5904" s="6" t="s">
        <v>3</v>
      </c>
      <c r="F5904" s="27">
        <v>2.5573187911392096E-4</v>
      </c>
    </row>
    <row r="5905" spans="2:6" x14ac:dyDescent="0.25">
      <c r="B5905" s="6" t="s">
        <v>33</v>
      </c>
      <c r="C5905" s="6">
        <v>1954</v>
      </c>
      <c r="D5905" s="6" t="s">
        <v>7</v>
      </c>
      <c r="E5905" s="6" t="s">
        <v>4</v>
      </c>
      <c r="F5905" s="27">
        <v>3.4604765281827127E-2</v>
      </c>
    </row>
    <row r="5906" spans="2:6" x14ac:dyDescent="0.25">
      <c r="B5906" s="6" t="s">
        <v>33</v>
      </c>
      <c r="C5906" s="6">
        <v>1954</v>
      </c>
      <c r="D5906" s="6" t="s">
        <v>8</v>
      </c>
      <c r="E5906" s="6" t="s">
        <v>4</v>
      </c>
      <c r="F5906" s="27">
        <v>5.6683708706272797E-2</v>
      </c>
    </row>
    <row r="5907" spans="2:6" x14ac:dyDescent="0.25">
      <c r="B5907" s="6" t="s">
        <v>33</v>
      </c>
      <c r="C5907" s="6">
        <v>1954</v>
      </c>
      <c r="D5907" s="6" t="s">
        <v>9</v>
      </c>
      <c r="E5907" s="6" t="s">
        <v>4</v>
      </c>
      <c r="F5907" s="27">
        <v>9.0641092791819824E-2</v>
      </c>
    </row>
    <row r="5908" spans="2:6" x14ac:dyDescent="0.25">
      <c r="B5908" s="6" t="s">
        <v>33</v>
      </c>
      <c r="C5908" s="6">
        <v>1954</v>
      </c>
      <c r="D5908" s="6" t="s">
        <v>10</v>
      </c>
      <c r="E5908" s="6" t="s">
        <v>4</v>
      </c>
      <c r="F5908" s="27">
        <v>0.12039436175784853</v>
      </c>
    </row>
    <row r="5909" spans="2:6" x14ac:dyDescent="0.25">
      <c r="B5909" s="6" t="s">
        <v>33</v>
      </c>
      <c r="C5909" s="6">
        <v>1954</v>
      </c>
      <c r="D5909" s="6" t="s">
        <v>11</v>
      </c>
      <c r="E5909" s="6" t="s">
        <v>4</v>
      </c>
      <c r="F5909" s="27">
        <v>3.1910691266122081E-2</v>
      </c>
    </row>
    <row r="5910" spans="2:6" x14ac:dyDescent="0.25">
      <c r="B5910" s="6" t="s">
        <v>33</v>
      </c>
      <c r="C5910" s="6">
        <v>1954</v>
      </c>
      <c r="D5910" s="6" t="s">
        <v>12</v>
      </c>
      <c r="E5910" s="6" t="s">
        <v>4</v>
      </c>
      <c r="F5910" s="27">
        <v>7.4085747879787953E-3</v>
      </c>
    </row>
    <row r="5911" spans="2:6" x14ac:dyDescent="0.25">
      <c r="B5911" s="6" t="s">
        <v>33</v>
      </c>
      <c r="C5911" s="6">
        <v>1954</v>
      </c>
      <c r="D5911" s="6" t="s">
        <v>13</v>
      </c>
      <c r="E5911" s="6" t="s">
        <v>4</v>
      </c>
      <c r="F5911" s="27">
        <v>2.576443255776345E-2</v>
      </c>
    </row>
    <row r="5912" spans="2:6" x14ac:dyDescent="0.25">
      <c r="B5912" s="6" t="s">
        <v>33</v>
      </c>
      <c r="C5912" s="6">
        <v>1954</v>
      </c>
      <c r="D5912" s="6" t="s">
        <v>14</v>
      </c>
      <c r="E5912" s="6" t="s">
        <v>4</v>
      </c>
      <c r="F5912" s="27">
        <v>8.2624793412265432E-3</v>
      </c>
    </row>
    <row r="5913" spans="2:6" x14ac:dyDescent="0.25">
      <c r="B5913" s="6" t="s">
        <v>33</v>
      </c>
      <c r="C5913" s="6">
        <v>1954</v>
      </c>
      <c r="D5913" s="6" t="s">
        <v>15</v>
      </c>
      <c r="E5913" s="6" t="s">
        <v>4</v>
      </c>
      <c r="F5913" s="27">
        <v>4.5847155205135373E-3</v>
      </c>
    </row>
    <row r="5914" spans="2:6" x14ac:dyDescent="0.25">
      <c r="B5914" s="6" t="s">
        <v>33</v>
      </c>
      <c r="C5914" s="6">
        <v>1954</v>
      </c>
      <c r="D5914" s="6" t="s">
        <v>16</v>
      </c>
      <c r="E5914" s="6" t="s">
        <v>4</v>
      </c>
      <c r="F5914" s="27">
        <v>9.6715248582533886E-2</v>
      </c>
    </row>
    <row r="5915" spans="2:6" x14ac:dyDescent="0.25">
      <c r="B5915" s="6" t="s">
        <v>33</v>
      </c>
      <c r="C5915" s="6">
        <v>1954</v>
      </c>
      <c r="D5915" s="6" t="s">
        <v>17</v>
      </c>
      <c r="E5915" s="6" t="s">
        <v>4</v>
      </c>
      <c r="F5915" s="27">
        <v>5.4874955515074916E-2</v>
      </c>
    </row>
    <row r="5916" spans="2:6" x14ac:dyDescent="0.25">
      <c r="B5916" s="6" t="s">
        <v>33</v>
      </c>
      <c r="C5916" s="6">
        <v>1954</v>
      </c>
      <c r="D5916" s="6" t="s">
        <v>18</v>
      </c>
      <c r="E5916" s="6" t="s">
        <v>4</v>
      </c>
      <c r="F5916" s="27">
        <v>7.6909092126412892E-2</v>
      </c>
    </row>
    <row r="5917" spans="2:6" x14ac:dyDescent="0.25">
      <c r="B5917" s="6" t="s">
        <v>33</v>
      </c>
      <c r="C5917" s="6">
        <v>1954</v>
      </c>
      <c r="D5917" s="6" t="s">
        <v>19</v>
      </c>
      <c r="E5917" s="6" t="s">
        <v>4</v>
      </c>
      <c r="F5917" s="27">
        <v>0.10211678715579225</v>
      </c>
    </row>
    <row r="5918" spans="2:6" x14ac:dyDescent="0.25">
      <c r="B5918" s="6" t="s">
        <v>33</v>
      </c>
      <c r="C5918" s="6">
        <v>1954</v>
      </c>
      <c r="D5918" s="6" t="s">
        <v>20</v>
      </c>
      <c r="E5918" s="6" t="s">
        <v>4</v>
      </c>
      <c r="F5918" s="27">
        <v>2.3323748795495008E-2</v>
      </c>
    </row>
    <row r="5919" spans="2:6" x14ac:dyDescent="0.25">
      <c r="B5919" s="6" t="s">
        <v>33</v>
      </c>
      <c r="C5919" s="6">
        <v>1954</v>
      </c>
      <c r="D5919" s="6" t="s">
        <v>21</v>
      </c>
      <c r="E5919" s="6" t="s">
        <v>4</v>
      </c>
      <c r="F5919" s="27">
        <v>1.8041180036350172E-3</v>
      </c>
    </row>
    <row r="5920" spans="2:6" x14ac:dyDescent="0.25">
      <c r="B5920" s="6" t="s">
        <v>33</v>
      </c>
      <c r="C5920" s="6">
        <v>1954</v>
      </c>
      <c r="D5920" s="6" t="s">
        <v>22</v>
      </c>
      <c r="E5920" s="6" t="s">
        <v>4</v>
      </c>
      <c r="F5920" s="27">
        <v>6.1733488045593768E-2</v>
      </c>
    </row>
    <row r="5921" spans="2:6" x14ac:dyDescent="0.25">
      <c r="B5921" s="6" t="s">
        <v>33</v>
      </c>
      <c r="C5921" s="6">
        <v>1954</v>
      </c>
      <c r="D5921" s="6" t="s">
        <v>23</v>
      </c>
      <c r="E5921" s="6" t="s">
        <v>4</v>
      </c>
      <c r="F5921" s="27">
        <v>1.2927023091989417E-4</v>
      </c>
    </row>
    <row r="5922" spans="2:6" x14ac:dyDescent="0.25">
      <c r="B5922" s="6" t="s">
        <v>33</v>
      </c>
      <c r="C5922" s="6">
        <v>1954</v>
      </c>
      <c r="D5922" s="6" t="s">
        <v>24</v>
      </c>
      <c r="E5922" s="6" t="s">
        <v>4</v>
      </c>
      <c r="F5922" s="27">
        <v>4.7486981560708852E-2</v>
      </c>
    </row>
    <row r="5923" spans="2:6" x14ac:dyDescent="0.25">
      <c r="B5923" s="6" t="s">
        <v>33</v>
      </c>
      <c r="C5923" s="6">
        <v>1954</v>
      </c>
      <c r="D5923" s="6" t="s">
        <v>25</v>
      </c>
      <c r="E5923" s="6" t="s">
        <v>4</v>
      </c>
      <c r="F5923" s="27">
        <v>9.289585403073336E-2</v>
      </c>
    </row>
    <row r="5924" spans="2:6" x14ac:dyDescent="0.25">
      <c r="B5924" s="6" t="s">
        <v>33</v>
      </c>
      <c r="C5924" s="6">
        <v>1954</v>
      </c>
      <c r="D5924" s="6" t="s">
        <v>26</v>
      </c>
      <c r="E5924" s="6" t="s">
        <v>4</v>
      </c>
      <c r="F5924" s="27">
        <v>2.3536452402546468E-2</v>
      </c>
    </row>
    <row r="5925" spans="2:6" x14ac:dyDescent="0.25">
      <c r="B5925" s="6" t="s">
        <v>33</v>
      </c>
      <c r="C5925" s="6">
        <v>1954</v>
      </c>
      <c r="D5925" s="6" t="s">
        <v>27</v>
      </c>
      <c r="E5925" s="6" t="s">
        <v>4</v>
      </c>
      <c r="F5925" s="27">
        <v>4.2592223494323698E-4</v>
      </c>
    </row>
    <row r="5926" spans="2:6" x14ac:dyDescent="0.25">
      <c r="B5926" s="6" t="s">
        <v>33</v>
      </c>
      <c r="C5926" s="6">
        <v>1954</v>
      </c>
      <c r="D5926" s="6" t="s">
        <v>28</v>
      </c>
      <c r="E5926" s="6" t="s">
        <v>4</v>
      </c>
      <c r="F5926" s="27">
        <v>2.5463660387017559E-2</v>
      </c>
    </row>
    <row r="5927" spans="2:6" x14ac:dyDescent="0.25">
      <c r="B5927" s="6" t="s">
        <v>33</v>
      </c>
      <c r="C5927" s="6">
        <v>1954</v>
      </c>
      <c r="D5927" s="6" t="s">
        <v>29</v>
      </c>
      <c r="E5927" s="6" t="s">
        <v>4</v>
      </c>
      <c r="F5927" s="27">
        <v>8.5354403865952437E-3</v>
      </c>
    </row>
    <row r="5928" spans="2:6" x14ac:dyDescent="0.25">
      <c r="B5928" s="6" t="s">
        <v>33</v>
      </c>
      <c r="C5928" s="6">
        <v>1954</v>
      </c>
      <c r="D5928" s="6" t="s">
        <v>30</v>
      </c>
      <c r="E5928" s="6" t="s">
        <v>4</v>
      </c>
      <c r="F5928" s="27">
        <v>5.1502084031830349E-6</v>
      </c>
    </row>
    <row r="5929" spans="2:6" x14ac:dyDescent="0.25">
      <c r="B5929" s="6" t="s">
        <v>33</v>
      </c>
      <c r="C5929" s="6">
        <v>1954</v>
      </c>
      <c r="D5929" s="6" t="s">
        <v>31</v>
      </c>
      <c r="E5929" s="6" t="s">
        <v>4</v>
      </c>
      <c r="F5929" s="27">
        <v>3.2539016691310414E-3</v>
      </c>
    </row>
    <row r="5930" spans="2:6" x14ac:dyDescent="0.25">
      <c r="B5930" s="6" t="s">
        <v>33</v>
      </c>
      <c r="C5930" s="6">
        <v>1954</v>
      </c>
      <c r="D5930" s="6" t="s">
        <v>32</v>
      </c>
      <c r="E5930" s="6" t="s">
        <v>4</v>
      </c>
      <c r="F5930" s="27">
        <v>5.3510665309071729E-4</v>
      </c>
    </row>
    <row r="5931" spans="2:6" x14ac:dyDescent="0.25">
      <c r="B5931" s="6" t="s">
        <v>33</v>
      </c>
      <c r="C5931" s="6">
        <v>1953</v>
      </c>
      <c r="D5931" s="6" t="s">
        <v>7</v>
      </c>
      <c r="E5931" s="6" t="s">
        <v>3</v>
      </c>
      <c r="F5931" s="27">
        <v>3.5849189774087291E-2</v>
      </c>
    </row>
    <row r="5932" spans="2:6" x14ac:dyDescent="0.25">
      <c r="B5932" s="6" t="s">
        <v>33</v>
      </c>
      <c r="C5932" s="6">
        <v>1953</v>
      </c>
      <c r="D5932" s="6" t="s">
        <v>8</v>
      </c>
      <c r="E5932" s="6" t="s">
        <v>3</v>
      </c>
      <c r="F5932" s="27">
        <v>3.2531917259617071E-2</v>
      </c>
    </row>
    <row r="5933" spans="2:6" x14ac:dyDescent="0.25">
      <c r="B5933" s="6" t="s">
        <v>33</v>
      </c>
      <c r="C5933" s="6">
        <v>1953</v>
      </c>
      <c r="D5933" s="6" t="s">
        <v>9</v>
      </c>
      <c r="E5933" s="6" t="s">
        <v>3</v>
      </c>
      <c r="F5933" s="27">
        <v>4.9720497067872321E-2</v>
      </c>
    </row>
    <row r="5934" spans="2:6" x14ac:dyDescent="0.25">
      <c r="B5934" s="6" t="s">
        <v>33</v>
      </c>
      <c r="C5934" s="6">
        <v>1953</v>
      </c>
      <c r="D5934" s="6" t="s">
        <v>10</v>
      </c>
      <c r="E5934" s="6" t="s">
        <v>3</v>
      </c>
      <c r="F5934" s="27">
        <v>0.11157115227108509</v>
      </c>
    </row>
    <row r="5935" spans="2:6" x14ac:dyDescent="0.25">
      <c r="B5935" s="6" t="s">
        <v>33</v>
      </c>
      <c r="C5935" s="6">
        <v>1953</v>
      </c>
      <c r="D5935" s="6" t="s">
        <v>11</v>
      </c>
      <c r="E5935" s="6" t="s">
        <v>3</v>
      </c>
      <c r="F5935" s="27">
        <v>2.843724627282878E-2</v>
      </c>
    </row>
    <row r="5936" spans="2:6" x14ac:dyDescent="0.25">
      <c r="B5936" s="6" t="s">
        <v>33</v>
      </c>
      <c r="C5936" s="6">
        <v>1953</v>
      </c>
      <c r="D5936" s="6" t="s">
        <v>12</v>
      </c>
      <c r="E5936" s="6" t="s">
        <v>3</v>
      </c>
      <c r="F5936" s="27">
        <v>1.8431097157544801E-2</v>
      </c>
    </row>
    <row r="5937" spans="2:6" x14ac:dyDescent="0.25">
      <c r="B5937" s="6" t="s">
        <v>33</v>
      </c>
      <c r="C5937" s="6">
        <v>1953</v>
      </c>
      <c r="D5937" s="6" t="s">
        <v>13</v>
      </c>
      <c r="E5937" s="6" t="s">
        <v>3</v>
      </c>
      <c r="F5937" s="27">
        <v>5.6471829587755387E-2</v>
      </c>
    </row>
    <row r="5938" spans="2:6" x14ac:dyDescent="0.25">
      <c r="B5938" s="6" t="s">
        <v>33</v>
      </c>
      <c r="C5938" s="6">
        <v>1953</v>
      </c>
      <c r="D5938" s="6" t="s">
        <v>14</v>
      </c>
      <c r="E5938" s="6" t="s">
        <v>3</v>
      </c>
      <c r="F5938" s="27">
        <v>1.8597646275062975E-2</v>
      </c>
    </row>
    <row r="5939" spans="2:6" x14ac:dyDescent="0.25">
      <c r="B5939" s="6" t="s">
        <v>33</v>
      </c>
      <c r="C5939" s="6">
        <v>1953</v>
      </c>
      <c r="D5939" s="6" t="s">
        <v>15</v>
      </c>
      <c r="E5939" s="6" t="s">
        <v>3</v>
      </c>
      <c r="F5939" s="27">
        <v>2.0732318500814211E-3</v>
      </c>
    </row>
    <row r="5940" spans="2:6" x14ac:dyDescent="0.25">
      <c r="B5940" s="6" t="s">
        <v>33</v>
      </c>
      <c r="C5940" s="6">
        <v>1953</v>
      </c>
      <c r="D5940" s="6" t="s">
        <v>16</v>
      </c>
      <c r="E5940" s="6" t="s">
        <v>3</v>
      </c>
      <c r="F5940" s="27">
        <v>0.14955247541242486</v>
      </c>
    </row>
    <row r="5941" spans="2:6" x14ac:dyDescent="0.25">
      <c r="B5941" s="6" t="s">
        <v>33</v>
      </c>
      <c r="C5941" s="6">
        <v>1953</v>
      </c>
      <c r="D5941" s="6" t="s">
        <v>17</v>
      </c>
      <c r="E5941" s="6" t="s">
        <v>3</v>
      </c>
      <c r="F5941" s="27">
        <v>2.9666561557924818E-2</v>
      </c>
    </row>
    <row r="5942" spans="2:6" x14ac:dyDescent="0.25">
      <c r="B5942" s="6" t="s">
        <v>33</v>
      </c>
      <c r="C5942" s="6">
        <v>1953</v>
      </c>
      <c r="D5942" s="6" t="s">
        <v>18</v>
      </c>
      <c r="E5942" s="6" t="s">
        <v>3</v>
      </c>
      <c r="F5942" s="27">
        <v>4.1441787275139648E-2</v>
      </c>
    </row>
    <row r="5943" spans="2:6" x14ac:dyDescent="0.25">
      <c r="B5943" s="6" t="s">
        <v>33</v>
      </c>
      <c r="C5943" s="6">
        <v>1953</v>
      </c>
      <c r="D5943" s="6" t="s">
        <v>19</v>
      </c>
      <c r="E5943" s="6" t="s">
        <v>3</v>
      </c>
      <c r="F5943" s="27">
        <v>8.1235347612889072E-2</v>
      </c>
    </row>
    <row r="5944" spans="2:6" x14ac:dyDescent="0.25">
      <c r="B5944" s="6" t="s">
        <v>33</v>
      </c>
      <c r="C5944" s="6">
        <v>1953</v>
      </c>
      <c r="D5944" s="6" t="s">
        <v>20</v>
      </c>
      <c r="E5944" s="6" t="s">
        <v>3</v>
      </c>
      <c r="F5944" s="27">
        <v>7.8125753723616818E-3</v>
      </c>
    </row>
    <row r="5945" spans="2:6" x14ac:dyDescent="0.25">
      <c r="B5945" s="6" t="s">
        <v>33</v>
      </c>
      <c r="C5945" s="6">
        <v>1953</v>
      </c>
      <c r="D5945" s="6" t="s">
        <v>21</v>
      </c>
      <c r="E5945" s="6" t="s">
        <v>3</v>
      </c>
      <c r="F5945" s="27">
        <v>2.8414904318039757E-3</v>
      </c>
    </row>
    <row r="5946" spans="2:6" x14ac:dyDescent="0.25">
      <c r="B5946" s="6" t="s">
        <v>33</v>
      </c>
      <c r="C5946" s="6">
        <v>1953</v>
      </c>
      <c r="D5946" s="6" t="s">
        <v>22</v>
      </c>
      <c r="E5946" s="6" t="s">
        <v>3</v>
      </c>
      <c r="F5946" s="27">
        <v>3.1301586431121534E-2</v>
      </c>
    </row>
    <row r="5947" spans="2:6" x14ac:dyDescent="0.25">
      <c r="B5947" s="6" t="s">
        <v>33</v>
      </c>
      <c r="C5947" s="6">
        <v>1953</v>
      </c>
      <c r="D5947" s="6" t="s">
        <v>23</v>
      </c>
      <c r="E5947" s="6" t="s">
        <v>3</v>
      </c>
      <c r="F5947" s="27">
        <v>1.5944031372166698E-4</v>
      </c>
    </row>
    <row r="5948" spans="2:6" x14ac:dyDescent="0.25">
      <c r="B5948" s="6" t="s">
        <v>33</v>
      </c>
      <c r="C5948" s="6">
        <v>1953</v>
      </c>
      <c r="D5948" s="6" t="s">
        <v>24</v>
      </c>
      <c r="E5948" s="6" t="s">
        <v>3</v>
      </c>
      <c r="F5948" s="27">
        <v>0.14674602122790367</v>
      </c>
    </row>
    <row r="5949" spans="2:6" x14ac:dyDescent="0.25">
      <c r="B5949" s="6" t="s">
        <v>33</v>
      </c>
      <c r="C5949" s="6">
        <v>1953</v>
      </c>
      <c r="D5949" s="6" t="s">
        <v>25</v>
      </c>
      <c r="E5949" s="6" t="s">
        <v>3</v>
      </c>
      <c r="F5949" s="27">
        <v>4.7927047424353442E-2</v>
      </c>
    </row>
    <row r="5950" spans="2:6" x14ac:dyDescent="0.25">
      <c r="B5950" s="6" t="s">
        <v>33</v>
      </c>
      <c r="C5950" s="6">
        <v>1953</v>
      </c>
      <c r="D5950" s="6" t="s">
        <v>26</v>
      </c>
      <c r="E5950" s="6" t="s">
        <v>3</v>
      </c>
      <c r="F5950" s="27">
        <v>5.0296310175389422E-2</v>
      </c>
    </row>
    <row r="5951" spans="2:6" x14ac:dyDescent="0.25">
      <c r="B5951" s="6" t="s">
        <v>33</v>
      </c>
      <c r="C5951" s="6">
        <v>1953</v>
      </c>
      <c r="D5951" s="6" t="s">
        <v>27</v>
      </c>
      <c r="E5951" s="6" t="s">
        <v>3</v>
      </c>
      <c r="F5951" s="27">
        <v>4.1586502209568554E-4</v>
      </c>
    </row>
    <row r="5952" spans="2:6" x14ac:dyDescent="0.25">
      <c r="B5952" s="6" t="s">
        <v>33</v>
      </c>
      <c r="C5952" s="6">
        <v>1953</v>
      </c>
      <c r="D5952" s="6" t="s">
        <v>28</v>
      </c>
      <c r="E5952" s="6" t="s">
        <v>3</v>
      </c>
      <c r="F5952" s="27">
        <v>6.12118784049266E-3</v>
      </c>
    </row>
    <row r="5953" spans="2:6" x14ac:dyDescent="0.25">
      <c r="B5953" s="6" t="s">
        <v>33</v>
      </c>
      <c r="C5953" s="6">
        <v>1953</v>
      </c>
      <c r="D5953" s="6" t="s">
        <v>29</v>
      </c>
      <c r="E5953" s="6" t="s">
        <v>3</v>
      </c>
      <c r="F5953" s="27">
        <v>5.0430361904123561E-2</v>
      </c>
    </row>
    <row r="5954" spans="2:6" x14ac:dyDescent="0.25">
      <c r="B5954" s="6" t="s">
        <v>33</v>
      </c>
      <c r="C5954" s="6">
        <v>1953</v>
      </c>
      <c r="D5954" s="6" t="s">
        <v>30</v>
      </c>
      <c r="E5954" s="6" t="s">
        <v>3</v>
      </c>
      <c r="F5954" s="27">
        <v>5.1284941674803705E-5</v>
      </c>
    </row>
    <row r="5955" spans="2:6" x14ac:dyDescent="0.25">
      <c r="B5955" s="6" t="s">
        <v>33</v>
      </c>
      <c r="C5955" s="6">
        <v>1953</v>
      </c>
      <c r="D5955" s="6" t="s">
        <v>31</v>
      </c>
      <c r="E5955" s="6" t="s">
        <v>3</v>
      </c>
      <c r="F5955" s="27">
        <v>7.4642439863328169E-5</v>
      </c>
    </row>
    <row r="5956" spans="2:6" x14ac:dyDescent="0.25">
      <c r="B5956" s="6" t="s">
        <v>33</v>
      </c>
      <c r="C5956" s="6">
        <v>1953</v>
      </c>
      <c r="D5956" s="6" t="s">
        <v>32</v>
      </c>
      <c r="E5956" s="6" t="s">
        <v>3</v>
      </c>
      <c r="F5956" s="27">
        <v>2.4220710078100364E-4</v>
      </c>
    </row>
    <row r="5957" spans="2:6" x14ac:dyDescent="0.25">
      <c r="B5957" s="6" t="s">
        <v>33</v>
      </c>
      <c r="C5957" s="6">
        <v>1953</v>
      </c>
      <c r="D5957" s="6" t="s">
        <v>7</v>
      </c>
      <c r="E5957" s="6" t="s">
        <v>4</v>
      </c>
      <c r="F5957" s="27">
        <v>3.5206458612547065E-2</v>
      </c>
    </row>
    <row r="5958" spans="2:6" x14ac:dyDescent="0.25">
      <c r="B5958" s="6" t="s">
        <v>33</v>
      </c>
      <c r="C5958" s="6">
        <v>1953</v>
      </c>
      <c r="D5958" s="6" t="s">
        <v>8</v>
      </c>
      <c r="E5958" s="6" t="s">
        <v>4</v>
      </c>
      <c r="F5958" s="27">
        <v>6.0451103027208714E-2</v>
      </c>
    </row>
    <row r="5959" spans="2:6" x14ac:dyDescent="0.25">
      <c r="B5959" s="6" t="s">
        <v>33</v>
      </c>
      <c r="C5959" s="6">
        <v>1953</v>
      </c>
      <c r="D5959" s="6" t="s">
        <v>9</v>
      </c>
      <c r="E5959" s="6" t="s">
        <v>4</v>
      </c>
      <c r="F5959" s="27">
        <v>9.2374539962133295E-2</v>
      </c>
    </row>
    <row r="5960" spans="2:6" x14ac:dyDescent="0.25">
      <c r="B5960" s="6" t="s">
        <v>33</v>
      </c>
      <c r="C5960" s="6">
        <v>1953</v>
      </c>
      <c r="D5960" s="6" t="s">
        <v>10</v>
      </c>
      <c r="E5960" s="6" t="s">
        <v>4</v>
      </c>
      <c r="F5960" s="27">
        <v>0.11386974280426319</v>
      </c>
    </row>
    <row r="5961" spans="2:6" x14ac:dyDescent="0.25">
      <c r="B5961" s="6" t="s">
        <v>33</v>
      </c>
      <c r="C5961" s="6">
        <v>1953</v>
      </c>
      <c r="D5961" s="6" t="s">
        <v>11</v>
      </c>
      <c r="E5961" s="6" t="s">
        <v>4</v>
      </c>
      <c r="F5961" s="27">
        <v>3.2729699831939921E-2</v>
      </c>
    </row>
    <row r="5962" spans="2:6" x14ac:dyDescent="0.25">
      <c r="B5962" s="6" t="s">
        <v>33</v>
      </c>
      <c r="C5962" s="6">
        <v>1953</v>
      </c>
      <c r="D5962" s="6" t="s">
        <v>12</v>
      </c>
      <c r="E5962" s="6" t="s">
        <v>4</v>
      </c>
      <c r="F5962" s="27">
        <v>8.0392282000553116E-3</v>
      </c>
    </row>
    <row r="5963" spans="2:6" x14ac:dyDescent="0.25">
      <c r="B5963" s="6" t="s">
        <v>33</v>
      </c>
      <c r="C5963" s="6">
        <v>1953</v>
      </c>
      <c r="D5963" s="6" t="s">
        <v>13</v>
      </c>
      <c r="E5963" s="6" t="s">
        <v>4</v>
      </c>
      <c r="F5963" s="27">
        <v>2.674761205777863E-2</v>
      </c>
    </row>
    <row r="5964" spans="2:6" x14ac:dyDescent="0.25">
      <c r="B5964" s="6" t="s">
        <v>33</v>
      </c>
      <c r="C5964" s="6">
        <v>1953</v>
      </c>
      <c r="D5964" s="6" t="s">
        <v>14</v>
      </c>
      <c r="E5964" s="6" t="s">
        <v>4</v>
      </c>
      <c r="F5964" s="27">
        <v>8.3668389814282977E-3</v>
      </c>
    </row>
    <row r="5965" spans="2:6" x14ac:dyDescent="0.25">
      <c r="B5965" s="6" t="s">
        <v>33</v>
      </c>
      <c r="C5965" s="6">
        <v>1953</v>
      </c>
      <c r="D5965" s="6" t="s">
        <v>15</v>
      </c>
      <c r="E5965" s="6" t="s">
        <v>4</v>
      </c>
      <c r="F5965" s="27">
        <v>4.923202927223605E-3</v>
      </c>
    </row>
    <row r="5966" spans="2:6" x14ac:dyDescent="0.25">
      <c r="B5966" s="6" t="s">
        <v>33</v>
      </c>
      <c r="C5966" s="6">
        <v>1953</v>
      </c>
      <c r="D5966" s="6" t="s">
        <v>16</v>
      </c>
      <c r="E5966" s="6" t="s">
        <v>4</v>
      </c>
      <c r="F5966" s="27">
        <v>0.10009998510860085</v>
      </c>
    </row>
    <row r="5967" spans="2:6" x14ac:dyDescent="0.25">
      <c r="B5967" s="6" t="s">
        <v>33</v>
      </c>
      <c r="C5967" s="6">
        <v>1953</v>
      </c>
      <c r="D5967" s="6" t="s">
        <v>17</v>
      </c>
      <c r="E5967" s="6" t="s">
        <v>4</v>
      </c>
      <c r="F5967" s="27">
        <v>5.3926011019635373E-2</v>
      </c>
    </row>
    <row r="5968" spans="2:6" x14ac:dyDescent="0.25">
      <c r="B5968" s="6" t="s">
        <v>33</v>
      </c>
      <c r="C5968" s="6">
        <v>1953</v>
      </c>
      <c r="D5968" s="6" t="s">
        <v>18</v>
      </c>
      <c r="E5968" s="6" t="s">
        <v>4</v>
      </c>
      <c r="F5968" s="27">
        <v>7.7668751462548133E-2</v>
      </c>
    </row>
    <row r="5969" spans="2:6" x14ac:dyDescent="0.25">
      <c r="B5969" s="6" t="s">
        <v>33</v>
      </c>
      <c r="C5969" s="6">
        <v>1953</v>
      </c>
      <c r="D5969" s="6" t="s">
        <v>19</v>
      </c>
      <c r="E5969" s="6" t="s">
        <v>4</v>
      </c>
      <c r="F5969" s="27">
        <v>0.10029091411917374</v>
      </c>
    </row>
    <row r="5970" spans="2:6" x14ac:dyDescent="0.25">
      <c r="B5970" s="6" t="s">
        <v>33</v>
      </c>
      <c r="C5970" s="6">
        <v>1953</v>
      </c>
      <c r="D5970" s="6" t="s">
        <v>20</v>
      </c>
      <c r="E5970" s="6" t="s">
        <v>4</v>
      </c>
      <c r="F5970" s="27">
        <v>2.4208096666453932E-2</v>
      </c>
    </row>
    <row r="5971" spans="2:6" x14ac:dyDescent="0.25">
      <c r="B5971" s="6" t="s">
        <v>33</v>
      </c>
      <c r="C5971" s="6">
        <v>1953</v>
      </c>
      <c r="D5971" s="6" t="s">
        <v>21</v>
      </c>
      <c r="E5971" s="6" t="s">
        <v>4</v>
      </c>
      <c r="F5971" s="27">
        <v>1.8672750866892164E-3</v>
      </c>
    </row>
    <row r="5972" spans="2:6" x14ac:dyDescent="0.25">
      <c r="B5972" s="6" t="s">
        <v>33</v>
      </c>
      <c r="C5972" s="6">
        <v>1953</v>
      </c>
      <c r="D5972" s="6" t="s">
        <v>22</v>
      </c>
      <c r="E5972" s="6" t="s">
        <v>4</v>
      </c>
      <c r="F5972" s="27">
        <v>6.4290956666028465E-2</v>
      </c>
    </row>
    <row r="5973" spans="2:6" x14ac:dyDescent="0.25">
      <c r="B5973" s="6" t="s">
        <v>33</v>
      </c>
      <c r="C5973" s="6">
        <v>1953</v>
      </c>
      <c r="D5973" s="6" t="s">
        <v>23</v>
      </c>
      <c r="E5973" s="6" t="s">
        <v>4</v>
      </c>
      <c r="F5973" s="27">
        <v>1.3508626374795243E-4</v>
      </c>
    </row>
    <row r="5974" spans="2:6" x14ac:dyDescent="0.25">
      <c r="B5974" s="6" t="s">
        <v>33</v>
      </c>
      <c r="C5974" s="6">
        <v>1953</v>
      </c>
      <c r="D5974" s="6" t="s">
        <v>24</v>
      </c>
      <c r="E5974" s="6" t="s">
        <v>4</v>
      </c>
      <c r="F5974" s="27">
        <v>4.5495883591805474E-2</v>
      </c>
    </row>
    <row r="5975" spans="2:6" x14ac:dyDescent="0.25">
      <c r="B5975" s="6" t="s">
        <v>33</v>
      </c>
      <c r="C5975" s="6">
        <v>1953</v>
      </c>
      <c r="D5975" s="6" t="s">
        <v>25</v>
      </c>
      <c r="E5975" s="6" t="s">
        <v>4</v>
      </c>
      <c r="F5975" s="27">
        <v>9.1925670644797577E-2</v>
      </c>
    </row>
    <row r="5976" spans="2:6" x14ac:dyDescent="0.25">
      <c r="B5976" s="6" t="s">
        <v>33</v>
      </c>
      <c r="C5976" s="6">
        <v>1953</v>
      </c>
      <c r="D5976" s="6" t="s">
        <v>26</v>
      </c>
      <c r="E5976" s="6" t="s">
        <v>4</v>
      </c>
      <c r="F5976" s="27">
        <v>2.0304422745548535E-2</v>
      </c>
    </row>
    <row r="5977" spans="2:6" x14ac:dyDescent="0.25">
      <c r="B5977" s="6" t="s">
        <v>33</v>
      </c>
      <c r="C5977" s="6">
        <v>1953</v>
      </c>
      <c r="D5977" s="6" t="s">
        <v>27</v>
      </c>
      <c r="E5977" s="6" t="s">
        <v>4</v>
      </c>
      <c r="F5977" s="27">
        <v>3.8930372072244561E-4</v>
      </c>
    </row>
    <row r="5978" spans="2:6" x14ac:dyDescent="0.25">
      <c r="B5978" s="6" t="s">
        <v>33</v>
      </c>
      <c r="C5978" s="6">
        <v>1953</v>
      </c>
      <c r="D5978" s="6" t="s">
        <v>28</v>
      </c>
      <c r="E5978" s="6" t="s">
        <v>4</v>
      </c>
      <c r="F5978" s="27">
        <v>2.4505392813836239E-2</v>
      </c>
    </row>
    <row r="5979" spans="2:6" x14ac:dyDescent="0.25">
      <c r="B5979" s="6" t="s">
        <v>33</v>
      </c>
      <c r="C5979" s="6">
        <v>1953</v>
      </c>
      <c r="D5979" s="6" t="s">
        <v>29</v>
      </c>
      <c r="E5979" s="6" t="s">
        <v>4</v>
      </c>
      <c r="F5979" s="27">
        <v>8.32854681217691E-3</v>
      </c>
    </row>
    <row r="5980" spans="2:6" x14ac:dyDescent="0.25">
      <c r="B5980" s="6" t="s">
        <v>33</v>
      </c>
      <c r="C5980" s="6">
        <v>1953</v>
      </c>
      <c r="D5980" s="6" t="s">
        <v>30</v>
      </c>
      <c r="E5980" s="6" t="s">
        <v>4</v>
      </c>
      <c r="F5980" s="27">
        <v>0</v>
      </c>
    </row>
    <row r="5981" spans="2:6" x14ac:dyDescent="0.25">
      <c r="B5981" s="6" t="s">
        <v>33</v>
      </c>
      <c r="C5981" s="6">
        <v>1953</v>
      </c>
      <c r="D5981" s="6" t="s">
        <v>31</v>
      </c>
      <c r="E5981" s="6" t="s">
        <v>4</v>
      </c>
      <c r="F5981" s="27">
        <v>3.3170591614014935E-3</v>
      </c>
    </row>
    <row r="5982" spans="2:6" x14ac:dyDescent="0.25">
      <c r="B5982" s="6" t="s">
        <v>33</v>
      </c>
      <c r="C5982" s="6">
        <v>1953</v>
      </c>
      <c r="D5982" s="6" t="s">
        <v>32</v>
      </c>
      <c r="E5982" s="6" t="s">
        <v>4</v>
      </c>
      <c r="F5982" s="27">
        <v>5.3821771225562147E-4</v>
      </c>
    </row>
    <row r="5983" spans="2:6" x14ac:dyDescent="0.25">
      <c r="B5983" s="6" t="s">
        <v>33</v>
      </c>
      <c r="C5983" s="6">
        <v>1952</v>
      </c>
      <c r="D5983" s="6" t="s">
        <v>7</v>
      </c>
      <c r="E5983" s="6" t="s">
        <v>3</v>
      </c>
      <c r="F5983" s="27">
        <v>3.6106212359879562E-2</v>
      </c>
    </row>
    <row r="5984" spans="2:6" x14ac:dyDescent="0.25">
      <c r="B5984" s="6" t="s">
        <v>33</v>
      </c>
      <c r="C5984" s="6">
        <v>1952</v>
      </c>
      <c r="D5984" s="6" t="s">
        <v>8</v>
      </c>
      <c r="E5984" s="6" t="s">
        <v>3</v>
      </c>
      <c r="F5984" s="27">
        <v>3.1608052329126786E-2</v>
      </c>
    </row>
    <row r="5985" spans="2:6" x14ac:dyDescent="0.25">
      <c r="B5985" s="6" t="s">
        <v>33</v>
      </c>
      <c r="C5985" s="6">
        <v>1952</v>
      </c>
      <c r="D5985" s="6" t="s">
        <v>9</v>
      </c>
      <c r="E5985" s="6" t="s">
        <v>3</v>
      </c>
      <c r="F5985" s="27">
        <v>5.0803838333833361E-2</v>
      </c>
    </row>
    <row r="5986" spans="2:6" x14ac:dyDescent="0.25">
      <c r="B5986" s="6" t="s">
        <v>33</v>
      </c>
      <c r="C5986" s="6">
        <v>1952</v>
      </c>
      <c r="D5986" s="6" t="s">
        <v>10</v>
      </c>
      <c r="E5986" s="6" t="s">
        <v>3</v>
      </c>
      <c r="F5986" s="27">
        <v>0.11051754313288278</v>
      </c>
    </row>
    <row r="5987" spans="2:6" x14ac:dyDescent="0.25">
      <c r="B5987" s="6" t="s">
        <v>33</v>
      </c>
      <c r="C5987" s="6">
        <v>1952</v>
      </c>
      <c r="D5987" s="6" t="s">
        <v>11</v>
      </c>
      <c r="E5987" s="6" t="s">
        <v>3</v>
      </c>
      <c r="F5987" s="27">
        <v>2.946420898304326E-2</v>
      </c>
    </row>
    <row r="5988" spans="2:6" x14ac:dyDescent="0.25">
      <c r="B5988" s="6" t="s">
        <v>33</v>
      </c>
      <c r="C5988" s="6">
        <v>1952</v>
      </c>
      <c r="D5988" s="6" t="s">
        <v>12</v>
      </c>
      <c r="E5988" s="6" t="s">
        <v>3</v>
      </c>
      <c r="F5988" s="27">
        <v>1.880108416926585E-2</v>
      </c>
    </row>
    <row r="5989" spans="2:6" x14ac:dyDescent="0.25">
      <c r="B5989" s="6" t="s">
        <v>33</v>
      </c>
      <c r="C5989" s="6">
        <v>1952</v>
      </c>
      <c r="D5989" s="6" t="s">
        <v>13</v>
      </c>
      <c r="E5989" s="6" t="s">
        <v>3</v>
      </c>
      <c r="F5989" s="27">
        <v>5.8142101923643975E-2</v>
      </c>
    </row>
    <row r="5990" spans="2:6" x14ac:dyDescent="0.25">
      <c r="B5990" s="6" t="s">
        <v>33</v>
      </c>
      <c r="C5990" s="6">
        <v>1952</v>
      </c>
      <c r="D5990" s="6" t="s">
        <v>14</v>
      </c>
      <c r="E5990" s="6" t="s">
        <v>3</v>
      </c>
      <c r="F5990" s="27">
        <v>1.9685175112273891E-2</v>
      </c>
    </row>
    <row r="5991" spans="2:6" x14ac:dyDescent="0.25">
      <c r="B5991" s="6" t="s">
        <v>33</v>
      </c>
      <c r="C5991" s="6">
        <v>1952</v>
      </c>
      <c r="D5991" s="6" t="s">
        <v>15</v>
      </c>
      <c r="E5991" s="6" t="s">
        <v>3</v>
      </c>
      <c r="F5991" s="27">
        <v>2.2009644722033677E-3</v>
      </c>
    </row>
    <row r="5992" spans="2:6" x14ac:dyDescent="0.25">
      <c r="B5992" s="6" t="s">
        <v>33</v>
      </c>
      <c r="C5992" s="6">
        <v>1952</v>
      </c>
      <c r="D5992" s="6" t="s">
        <v>16</v>
      </c>
      <c r="E5992" s="6" t="s">
        <v>3</v>
      </c>
      <c r="F5992" s="27">
        <v>0.15037934088395716</v>
      </c>
    </row>
    <row r="5993" spans="2:6" x14ac:dyDescent="0.25">
      <c r="B5993" s="6" t="s">
        <v>33</v>
      </c>
      <c r="C5993" s="6">
        <v>1952</v>
      </c>
      <c r="D5993" s="6" t="s">
        <v>17</v>
      </c>
      <c r="E5993" s="6" t="s">
        <v>3</v>
      </c>
      <c r="F5993" s="27">
        <v>2.870619620129073E-2</v>
      </c>
    </row>
    <row r="5994" spans="2:6" x14ac:dyDescent="0.25">
      <c r="B5994" s="6" t="s">
        <v>33</v>
      </c>
      <c r="C5994" s="6">
        <v>1952</v>
      </c>
      <c r="D5994" s="6" t="s">
        <v>18</v>
      </c>
      <c r="E5994" s="6" t="s">
        <v>3</v>
      </c>
      <c r="F5994" s="27">
        <v>4.4271445766578377E-2</v>
      </c>
    </row>
    <row r="5995" spans="2:6" x14ac:dyDescent="0.25">
      <c r="B5995" s="6" t="s">
        <v>33</v>
      </c>
      <c r="C5995" s="6">
        <v>1952</v>
      </c>
      <c r="D5995" s="6" t="s">
        <v>19</v>
      </c>
      <c r="E5995" s="6" t="s">
        <v>3</v>
      </c>
      <c r="F5995" s="27">
        <v>7.7292088106506715E-2</v>
      </c>
    </row>
    <row r="5996" spans="2:6" x14ac:dyDescent="0.25">
      <c r="B5996" s="6" t="s">
        <v>33</v>
      </c>
      <c r="C5996" s="6">
        <v>1952</v>
      </c>
      <c r="D5996" s="6" t="s">
        <v>20</v>
      </c>
      <c r="E5996" s="6" t="s">
        <v>3</v>
      </c>
      <c r="F5996" s="27">
        <v>8.0247463127283876E-3</v>
      </c>
    </row>
    <row r="5997" spans="2:6" x14ac:dyDescent="0.25">
      <c r="B5997" s="6" t="s">
        <v>33</v>
      </c>
      <c r="C5997" s="6">
        <v>1952</v>
      </c>
      <c r="D5997" s="6" t="s">
        <v>21</v>
      </c>
      <c r="E5997" s="6" t="s">
        <v>3</v>
      </c>
      <c r="F5997" s="27">
        <v>2.7948183419538204E-3</v>
      </c>
    </row>
    <row r="5998" spans="2:6" x14ac:dyDescent="0.25">
      <c r="B5998" s="6" t="s">
        <v>33</v>
      </c>
      <c r="C5998" s="6">
        <v>1952</v>
      </c>
      <c r="D5998" s="6" t="s">
        <v>22</v>
      </c>
      <c r="E5998" s="6" t="s">
        <v>3</v>
      </c>
      <c r="F5998" s="27">
        <v>3.0723961386118742E-2</v>
      </c>
    </row>
    <row r="5999" spans="2:6" x14ac:dyDescent="0.25">
      <c r="B5999" s="6" t="s">
        <v>33</v>
      </c>
      <c r="C5999" s="6">
        <v>1952</v>
      </c>
      <c r="D5999" s="6" t="s">
        <v>23</v>
      </c>
      <c r="E5999" s="6" t="s">
        <v>3</v>
      </c>
      <c r="F5999" s="27">
        <v>1.7187798309935113E-4</v>
      </c>
    </row>
    <row r="6000" spans="2:6" x14ac:dyDescent="0.25">
      <c r="B6000" s="6" t="s">
        <v>33</v>
      </c>
      <c r="C6000" s="6">
        <v>1952</v>
      </c>
      <c r="D6000" s="6" t="s">
        <v>24</v>
      </c>
      <c r="E6000" s="6" t="s">
        <v>3</v>
      </c>
      <c r="F6000" s="27">
        <v>0.1432525798422119</v>
      </c>
    </row>
    <row r="6001" spans="2:6" x14ac:dyDescent="0.25">
      <c r="B6001" s="6" t="s">
        <v>33</v>
      </c>
      <c r="C6001" s="6">
        <v>1952</v>
      </c>
      <c r="D6001" s="6" t="s">
        <v>25</v>
      </c>
      <c r="E6001" s="6" t="s">
        <v>3</v>
      </c>
      <c r="F6001" s="27">
        <v>4.7464568177151653E-2</v>
      </c>
    </row>
    <row r="6002" spans="2:6" x14ac:dyDescent="0.25">
      <c r="B6002" s="6" t="s">
        <v>33</v>
      </c>
      <c r="C6002" s="6">
        <v>1952</v>
      </c>
      <c r="D6002" s="6" t="s">
        <v>26</v>
      </c>
      <c r="E6002" s="6" t="s">
        <v>3</v>
      </c>
      <c r="F6002" s="27">
        <v>5.0624241279636731E-2</v>
      </c>
    </row>
    <row r="6003" spans="2:6" x14ac:dyDescent="0.25">
      <c r="B6003" s="6" t="s">
        <v>33</v>
      </c>
      <c r="C6003" s="6">
        <v>1952</v>
      </c>
      <c r="D6003" s="6" t="s">
        <v>27</v>
      </c>
      <c r="E6003" s="6" t="s">
        <v>3</v>
      </c>
      <c r="F6003" s="27">
        <v>3.9470183544072551E-4</v>
      </c>
    </row>
    <row r="6004" spans="2:6" x14ac:dyDescent="0.25">
      <c r="B6004" s="6" t="s">
        <v>33</v>
      </c>
      <c r="C6004" s="6">
        <v>1952</v>
      </c>
      <c r="D6004" s="6" t="s">
        <v>28</v>
      </c>
      <c r="E6004" s="6" t="s">
        <v>3</v>
      </c>
      <c r="F6004" s="27">
        <v>6.1726838541219069E-3</v>
      </c>
    </row>
    <row r="6005" spans="2:6" x14ac:dyDescent="0.25">
      <c r="B6005" s="6" t="s">
        <v>33</v>
      </c>
      <c r="C6005" s="6">
        <v>1952</v>
      </c>
      <c r="D6005" s="6" t="s">
        <v>29</v>
      </c>
      <c r="E6005" s="6" t="s">
        <v>3</v>
      </c>
      <c r="F6005" s="27">
        <v>5.2063590736908839E-2</v>
      </c>
    </row>
    <row r="6006" spans="2:6" x14ac:dyDescent="0.25">
      <c r="B6006" s="6" t="s">
        <v>33</v>
      </c>
      <c r="C6006" s="6">
        <v>1952</v>
      </c>
      <c r="D6006" s="6" t="s">
        <v>30</v>
      </c>
      <c r="E6006" s="6" t="s">
        <v>3</v>
      </c>
      <c r="F6006" s="27">
        <v>4.2712193404928574E-5</v>
      </c>
    </row>
    <row r="6007" spans="2:6" x14ac:dyDescent="0.25">
      <c r="B6007" s="6" t="s">
        <v>33</v>
      </c>
      <c r="C6007" s="6">
        <v>1952</v>
      </c>
      <c r="D6007" s="6" t="s">
        <v>31</v>
      </c>
      <c r="E6007" s="6" t="s">
        <v>3</v>
      </c>
      <c r="F6007" s="27">
        <v>6.6384011436575733E-5</v>
      </c>
    </row>
    <row r="6008" spans="2:6" x14ac:dyDescent="0.25">
      <c r="B6008" s="6" t="s">
        <v>33</v>
      </c>
      <c r="C6008" s="6">
        <v>1952</v>
      </c>
      <c r="D6008" s="6" t="s">
        <v>32</v>
      </c>
      <c r="E6008" s="6" t="s">
        <v>3</v>
      </c>
      <c r="F6008" s="27">
        <v>2.2488227130064805E-4</v>
      </c>
    </row>
    <row r="6009" spans="2:6" x14ac:dyDescent="0.25">
      <c r="B6009" s="6" t="s">
        <v>33</v>
      </c>
      <c r="C6009" s="6">
        <v>1952</v>
      </c>
      <c r="D6009" s="6" t="s">
        <v>7</v>
      </c>
      <c r="E6009" s="6" t="s">
        <v>4</v>
      </c>
      <c r="F6009" s="27">
        <v>3.4937922115323941E-2</v>
      </c>
    </row>
    <row r="6010" spans="2:6" x14ac:dyDescent="0.25">
      <c r="B6010" s="6" t="s">
        <v>33</v>
      </c>
      <c r="C6010" s="6">
        <v>1952</v>
      </c>
      <c r="D6010" s="6" t="s">
        <v>8</v>
      </c>
      <c r="E6010" s="6" t="s">
        <v>4</v>
      </c>
      <c r="F6010" s="27">
        <v>6.3235255255222861E-2</v>
      </c>
    </row>
    <row r="6011" spans="2:6" x14ac:dyDescent="0.25">
      <c r="B6011" s="6" t="s">
        <v>33</v>
      </c>
      <c r="C6011" s="6">
        <v>1952</v>
      </c>
      <c r="D6011" s="6" t="s">
        <v>9</v>
      </c>
      <c r="E6011" s="6" t="s">
        <v>4</v>
      </c>
      <c r="F6011" s="27">
        <v>9.5871919094079772E-2</v>
      </c>
    </row>
    <row r="6012" spans="2:6" x14ac:dyDescent="0.25">
      <c r="B6012" s="6" t="s">
        <v>33</v>
      </c>
      <c r="C6012" s="6">
        <v>1952</v>
      </c>
      <c r="D6012" s="6" t="s">
        <v>10</v>
      </c>
      <c r="E6012" s="6" t="s">
        <v>4</v>
      </c>
      <c r="F6012" s="27">
        <v>0.10684482766989375</v>
      </c>
    </row>
    <row r="6013" spans="2:6" x14ac:dyDescent="0.25">
      <c r="B6013" s="6" t="s">
        <v>33</v>
      </c>
      <c r="C6013" s="6">
        <v>1952</v>
      </c>
      <c r="D6013" s="6" t="s">
        <v>11</v>
      </c>
      <c r="E6013" s="6" t="s">
        <v>4</v>
      </c>
      <c r="F6013" s="27">
        <v>3.3921312822813902E-2</v>
      </c>
    </row>
    <row r="6014" spans="2:6" x14ac:dyDescent="0.25">
      <c r="B6014" s="6" t="s">
        <v>33</v>
      </c>
      <c r="C6014" s="6">
        <v>1952</v>
      </c>
      <c r="D6014" s="6" t="s">
        <v>12</v>
      </c>
      <c r="E6014" s="6" t="s">
        <v>4</v>
      </c>
      <c r="F6014" s="27">
        <v>8.4208686966853151E-3</v>
      </c>
    </row>
    <row r="6015" spans="2:6" x14ac:dyDescent="0.25">
      <c r="B6015" s="6" t="s">
        <v>33</v>
      </c>
      <c r="C6015" s="6">
        <v>1952</v>
      </c>
      <c r="D6015" s="6" t="s">
        <v>13</v>
      </c>
      <c r="E6015" s="6" t="s">
        <v>4</v>
      </c>
      <c r="F6015" s="27">
        <v>2.7801163087321074E-2</v>
      </c>
    </row>
    <row r="6016" spans="2:6" x14ac:dyDescent="0.25">
      <c r="B6016" s="6" t="s">
        <v>33</v>
      </c>
      <c r="C6016" s="6">
        <v>1952</v>
      </c>
      <c r="D6016" s="6" t="s">
        <v>14</v>
      </c>
      <c r="E6016" s="6" t="s">
        <v>4</v>
      </c>
      <c r="F6016" s="27">
        <v>8.3658585386821183E-3</v>
      </c>
    </row>
    <row r="6017" spans="2:6" x14ac:dyDescent="0.25">
      <c r="B6017" s="6" t="s">
        <v>33</v>
      </c>
      <c r="C6017" s="6">
        <v>1952</v>
      </c>
      <c r="D6017" s="6" t="s">
        <v>15</v>
      </c>
      <c r="E6017" s="6" t="s">
        <v>4</v>
      </c>
      <c r="F6017" s="27">
        <v>5.1596292315350583E-3</v>
      </c>
    </row>
    <row r="6018" spans="2:6" x14ac:dyDescent="0.25">
      <c r="B6018" s="6" t="s">
        <v>33</v>
      </c>
      <c r="C6018" s="6">
        <v>1952</v>
      </c>
      <c r="D6018" s="6" t="s">
        <v>16</v>
      </c>
      <c r="E6018" s="6" t="s">
        <v>4</v>
      </c>
      <c r="F6018" s="27">
        <v>0.10164636773859173</v>
      </c>
    </row>
    <row r="6019" spans="2:6" x14ac:dyDescent="0.25">
      <c r="B6019" s="6" t="s">
        <v>33</v>
      </c>
      <c r="C6019" s="6">
        <v>1952</v>
      </c>
      <c r="D6019" s="6" t="s">
        <v>17</v>
      </c>
      <c r="E6019" s="6" t="s">
        <v>4</v>
      </c>
      <c r="F6019" s="27">
        <v>5.4936811125858388E-2</v>
      </c>
    </row>
    <row r="6020" spans="2:6" x14ac:dyDescent="0.25">
      <c r="B6020" s="6" t="s">
        <v>33</v>
      </c>
      <c r="C6020" s="6">
        <v>1952</v>
      </c>
      <c r="D6020" s="6" t="s">
        <v>18</v>
      </c>
      <c r="E6020" s="6" t="s">
        <v>4</v>
      </c>
      <c r="F6020" s="27">
        <v>7.8818770113089021E-2</v>
      </c>
    </row>
    <row r="6021" spans="2:6" x14ac:dyDescent="0.25">
      <c r="B6021" s="6" t="s">
        <v>33</v>
      </c>
      <c r="C6021" s="6">
        <v>1952</v>
      </c>
      <c r="D6021" s="6" t="s">
        <v>19</v>
      </c>
      <c r="E6021" s="6" t="s">
        <v>4</v>
      </c>
      <c r="F6021" s="27">
        <v>0.10131145295310168</v>
      </c>
    </row>
    <row r="6022" spans="2:6" x14ac:dyDescent="0.25">
      <c r="B6022" s="6" t="s">
        <v>33</v>
      </c>
      <c r="C6022" s="6">
        <v>1952</v>
      </c>
      <c r="D6022" s="6" t="s">
        <v>20</v>
      </c>
      <c r="E6022" s="6" t="s">
        <v>4</v>
      </c>
      <c r="F6022" s="27">
        <v>2.5209753193150913E-2</v>
      </c>
    </row>
    <row r="6023" spans="2:6" x14ac:dyDescent="0.25">
      <c r="B6023" s="6" t="s">
        <v>33</v>
      </c>
      <c r="C6023" s="6">
        <v>1952</v>
      </c>
      <c r="D6023" s="6" t="s">
        <v>21</v>
      </c>
      <c r="E6023" s="6" t="s">
        <v>4</v>
      </c>
      <c r="F6023" s="27">
        <v>2.0440048905109097E-3</v>
      </c>
    </row>
    <row r="6024" spans="2:6" x14ac:dyDescent="0.25">
      <c r="B6024" s="6" t="s">
        <v>33</v>
      </c>
      <c r="C6024" s="6">
        <v>1952</v>
      </c>
      <c r="D6024" s="6" t="s">
        <v>22</v>
      </c>
      <c r="E6024" s="6" t="s">
        <v>4</v>
      </c>
      <c r="F6024" s="27">
        <v>6.3247120191262773E-2</v>
      </c>
    </row>
    <row r="6025" spans="2:6" x14ac:dyDescent="0.25">
      <c r="B6025" s="6" t="s">
        <v>33</v>
      </c>
      <c r="C6025" s="6">
        <v>1952</v>
      </c>
      <c r="D6025" s="6" t="s">
        <v>23</v>
      </c>
      <c r="E6025" s="6" t="s">
        <v>4</v>
      </c>
      <c r="F6025" s="27">
        <v>1.5046896159697724E-4</v>
      </c>
    </row>
    <row r="6026" spans="2:6" x14ac:dyDescent="0.25">
      <c r="B6026" s="6" t="s">
        <v>33</v>
      </c>
      <c r="C6026" s="6">
        <v>1952</v>
      </c>
      <c r="D6026" s="6" t="s">
        <v>24</v>
      </c>
      <c r="E6026" s="6" t="s">
        <v>4</v>
      </c>
      <c r="F6026" s="27">
        <v>4.2841587463724309E-2</v>
      </c>
    </row>
    <row r="6027" spans="2:6" x14ac:dyDescent="0.25">
      <c r="B6027" s="6" t="s">
        <v>33</v>
      </c>
      <c r="C6027" s="6">
        <v>1952</v>
      </c>
      <c r="D6027" s="6" t="s">
        <v>25</v>
      </c>
      <c r="E6027" s="6" t="s">
        <v>4</v>
      </c>
      <c r="F6027" s="27">
        <v>8.9984753557188726E-2</v>
      </c>
    </row>
    <row r="6028" spans="2:6" x14ac:dyDescent="0.25">
      <c r="B6028" s="6" t="s">
        <v>33</v>
      </c>
      <c r="C6028" s="6">
        <v>1952</v>
      </c>
      <c r="D6028" s="6" t="s">
        <v>26</v>
      </c>
      <c r="E6028" s="6" t="s">
        <v>4</v>
      </c>
      <c r="F6028" s="27">
        <v>1.8134476106445734E-2</v>
      </c>
    </row>
    <row r="6029" spans="2:6" x14ac:dyDescent="0.25">
      <c r="B6029" s="6" t="s">
        <v>33</v>
      </c>
      <c r="C6029" s="6">
        <v>1952</v>
      </c>
      <c r="D6029" s="6" t="s">
        <v>27</v>
      </c>
      <c r="E6029" s="6" t="s">
        <v>4</v>
      </c>
      <c r="F6029" s="27">
        <v>4.2336249051479262E-4</v>
      </c>
    </row>
    <row r="6030" spans="2:6" x14ac:dyDescent="0.25">
      <c r="B6030" s="6" t="s">
        <v>33</v>
      </c>
      <c r="C6030" s="6">
        <v>1952</v>
      </c>
      <c r="D6030" s="6" t="s">
        <v>28</v>
      </c>
      <c r="E6030" s="6" t="s">
        <v>4</v>
      </c>
      <c r="F6030" s="27">
        <v>2.4505407444600186E-2</v>
      </c>
    </row>
    <row r="6031" spans="2:6" x14ac:dyDescent="0.25">
      <c r="B6031" s="6" t="s">
        <v>33</v>
      </c>
      <c r="C6031" s="6">
        <v>1952</v>
      </c>
      <c r="D6031" s="6" t="s">
        <v>29</v>
      </c>
      <c r="E6031" s="6" t="s">
        <v>4</v>
      </c>
      <c r="F6031" s="27">
        <v>8.4526882978832422E-3</v>
      </c>
    </row>
    <row r="6032" spans="2:6" x14ac:dyDescent="0.25">
      <c r="B6032" s="6" t="s">
        <v>33</v>
      </c>
      <c r="C6032" s="6">
        <v>1952</v>
      </c>
      <c r="D6032" s="6" t="s">
        <v>30</v>
      </c>
      <c r="E6032" s="6" t="s">
        <v>4</v>
      </c>
      <c r="F6032" s="27">
        <v>5.9324680199525077E-6</v>
      </c>
    </row>
    <row r="6033" spans="2:6" x14ac:dyDescent="0.25">
      <c r="B6033" s="6" t="s">
        <v>33</v>
      </c>
      <c r="C6033" s="6">
        <v>1952</v>
      </c>
      <c r="D6033" s="6" t="s">
        <v>31</v>
      </c>
      <c r="E6033" s="6" t="s">
        <v>4</v>
      </c>
      <c r="F6033" s="27">
        <v>3.2520711054830568E-3</v>
      </c>
    </row>
    <row r="6034" spans="2:6" x14ac:dyDescent="0.25">
      <c r="B6034" s="6" t="s">
        <v>33</v>
      </c>
      <c r="C6034" s="6">
        <v>1952</v>
      </c>
      <c r="D6034" s="6" t="s">
        <v>32</v>
      </c>
      <c r="E6034" s="6" t="s">
        <v>4</v>
      </c>
      <c r="F6034" s="27">
        <v>4.7621538741982403E-4</v>
      </c>
    </row>
    <row r="6035" spans="2:6" x14ac:dyDescent="0.25">
      <c r="B6035" s="6" t="s">
        <v>33</v>
      </c>
      <c r="C6035" s="6">
        <v>1951</v>
      </c>
      <c r="D6035" s="6" t="s">
        <v>7</v>
      </c>
      <c r="E6035" s="6" t="s">
        <v>3</v>
      </c>
      <c r="F6035" s="27">
        <v>3.6484576935631528E-2</v>
      </c>
    </row>
    <row r="6036" spans="2:6" x14ac:dyDescent="0.25">
      <c r="B6036" s="6" t="s">
        <v>33</v>
      </c>
      <c r="C6036" s="6">
        <v>1951</v>
      </c>
      <c r="D6036" s="6" t="s">
        <v>8</v>
      </c>
      <c r="E6036" s="6" t="s">
        <v>3</v>
      </c>
      <c r="F6036" s="27">
        <v>3.1286316848253122E-2</v>
      </c>
    </row>
    <row r="6037" spans="2:6" x14ac:dyDescent="0.25">
      <c r="B6037" s="6" t="s">
        <v>33</v>
      </c>
      <c r="C6037" s="6">
        <v>1951</v>
      </c>
      <c r="D6037" s="6" t="s">
        <v>9</v>
      </c>
      <c r="E6037" s="6" t="s">
        <v>3</v>
      </c>
      <c r="F6037" s="27">
        <v>5.1365380587278991E-2</v>
      </c>
    </row>
    <row r="6038" spans="2:6" x14ac:dyDescent="0.25">
      <c r="B6038" s="6" t="s">
        <v>33</v>
      </c>
      <c r="C6038" s="6">
        <v>1951</v>
      </c>
      <c r="D6038" s="6" t="s">
        <v>10</v>
      </c>
      <c r="E6038" s="6" t="s">
        <v>3</v>
      </c>
      <c r="F6038" s="27">
        <v>0.10732615493558262</v>
      </c>
    </row>
    <row r="6039" spans="2:6" x14ac:dyDescent="0.25">
      <c r="B6039" s="6" t="s">
        <v>33</v>
      </c>
      <c r="C6039" s="6">
        <v>1951</v>
      </c>
      <c r="D6039" s="6" t="s">
        <v>11</v>
      </c>
      <c r="E6039" s="6" t="s">
        <v>3</v>
      </c>
      <c r="F6039" s="27">
        <v>3.087536828540351E-2</v>
      </c>
    </row>
    <row r="6040" spans="2:6" x14ac:dyDescent="0.25">
      <c r="B6040" s="6" t="s">
        <v>33</v>
      </c>
      <c r="C6040" s="6">
        <v>1951</v>
      </c>
      <c r="D6040" s="6" t="s">
        <v>12</v>
      </c>
      <c r="E6040" s="6" t="s">
        <v>3</v>
      </c>
      <c r="F6040" s="27">
        <v>1.9601130028803614E-2</v>
      </c>
    </row>
    <row r="6041" spans="2:6" x14ac:dyDescent="0.25">
      <c r="B6041" s="6" t="s">
        <v>33</v>
      </c>
      <c r="C6041" s="6">
        <v>1951</v>
      </c>
      <c r="D6041" s="6" t="s">
        <v>13</v>
      </c>
      <c r="E6041" s="6" t="s">
        <v>3</v>
      </c>
      <c r="F6041" s="27">
        <v>5.9085153007898933E-2</v>
      </c>
    </row>
    <row r="6042" spans="2:6" x14ac:dyDescent="0.25">
      <c r="B6042" s="6" t="s">
        <v>33</v>
      </c>
      <c r="C6042" s="6">
        <v>1951</v>
      </c>
      <c r="D6042" s="6" t="s">
        <v>14</v>
      </c>
      <c r="E6042" s="6" t="s">
        <v>3</v>
      </c>
      <c r="F6042" s="27">
        <v>2.0749446840906023E-2</v>
      </c>
    </row>
    <row r="6043" spans="2:6" x14ac:dyDescent="0.25">
      <c r="B6043" s="6" t="s">
        <v>33</v>
      </c>
      <c r="C6043" s="6">
        <v>1951</v>
      </c>
      <c r="D6043" s="6" t="s">
        <v>15</v>
      </c>
      <c r="E6043" s="6" t="s">
        <v>3</v>
      </c>
      <c r="F6043" s="27">
        <v>2.1982824157608608E-3</v>
      </c>
    </row>
    <row r="6044" spans="2:6" x14ac:dyDescent="0.25">
      <c r="B6044" s="6" t="s">
        <v>33</v>
      </c>
      <c r="C6044" s="6">
        <v>1951</v>
      </c>
      <c r="D6044" s="6" t="s">
        <v>16</v>
      </c>
      <c r="E6044" s="6" t="s">
        <v>3</v>
      </c>
      <c r="F6044" s="27">
        <v>0.15261024107210261</v>
      </c>
    </row>
    <row r="6045" spans="2:6" x14ac:dyDescent="0.25">
      <c r="B6045" s="6" t="s">
        <v>33</v>
      </c>
      <c r="C6045" s="6">
        <v>1951</v>
      </c>
      <c r="D6045" s="6" t="s">
        <v>17</v>
      </c>
      <c r="E6045" s="6" t="s">
        <v>3</v>
      </c>
      <c r="F6045" s="27">
        <v>2.6676569127077204E-2</v>
      </c>
    </row>
    <row r="6046" spans="2:6" x14ac:dyDescent="0.25">
      <c r="B6046" s="6" t="s">
        <v>33</v>
      </c>
      <c r="C6046" s="6">
        <v>1951</v>
      </c>
      <c r="D6046" s="6" t="s">
        <v>18</v>
      </c>
      <c r="E6046" s="6" t="s">
        <v>3</v>
      </c>
      <c r="F6046" s="27">
        <v>4.7127240945575098E-2</v>
      </c>
    </row>
    <row r="6047" spans="2:6" x14ac:dyDescent="0.25">
      <c r="B6047" s="6" t="s">
        <v>33</v>
      </c>
      <c r="C6047" s="6">
        <v>1951</v>
      </c>
      <c r="D6047" s="6" t="s">
        <v>19</v>
      </c>
      <c r="E6047" s="6" t="s">
        <v>3</v>
      </c>
      <c r="F6047" s="27">
        <v>7.3200943746298541E-2</v>
      </c>
    </row>
    <row r="6048" spans="2:6" x14ac:dyDescent="0.25">
      <c r="B6048" s="6" t="s">
        <v>33</v>
      </c>
      <c r="C6048" s="6">
        <v>1951</v>
      </c>
      <c r="D6048" s="6" t="s">
        <v>20</v>
      </c>
      <c r="E6048" s="6" t="s">
        <v>3</v>
      </c>
      <c r="F6048" s="27">
        <v>8.1897317085359283E-3</v>
      </c>
    </row>
    <row r="6049" spans="2:6" x14ac:dyDescent="0.25">
      <c r="B6049" s="6" t="s">
        <v>33</v>
      </c>
      <c r="C6049" s="6">
        <v>1951</v>
      </c>
      <c r="D6049" s="6" t="s">
        <v>21</v>
      </c>
      <c r="E6049" s="6" t="s">
        <v>3</v>
      </c>
      <c r="F6049" s="27">
        <v>2.9143855388636128E-3</v>
      </c>
    </row>
    <row r="6050" spans="2:6" x14ac:dyDescent="0.25">
      <c r="B6050" s="6" t="s">
        <v>33</v>
      </c>
      <c r="C6050" s="6">
        <v>1951</v>
      </c>
      <c r="D6050" s="6" t="s">
        <v>22</v>
      </c>
      <c r="E6050" s="6" t="s">
        <v>3</v>
      </c>
      <c r="F6050" s="27">
        <v>3.0431458777021331E-2</v>
      </c>
    </row>
    <row r="6051" spans="2:6" x14ac:dyDescent="0.25">
      <c r="B6051" s="6" t="s">
        <v>33</v>
      </c>
      <c r="C6051" s="6">
        <v>1951</v>
      </c>
      <c r="D6051" s="6" t="s">
        <v>23</v>
      </c>
      <c r="E6051" s="6" t="s">
        <v>3</v>
      </c>
      <c r="F6051" s="27">
        <v>1.6533635581659679E-4</v>
      </c>
    </row>
    <row r="6052" spans="2:6" x14ac:dyDescent="0.25">
      <c r="B6052" s="6" t="s">
        <v>33</v>
      </c>
      <c r="C6052" s="6">
        <v>1951</v>
      </c>
      <c r="D6052" s="6" t="s">
        <v>24</v>
      </c>
      <c r="E6052" s="6" t="s">
        <v>3</v>
      </c>
      <c r="F6052" s="27">
        <v>0.14248006660237511</v>
      </c>
    </row>
    <row r="6053" spans="2:6" x14ac:dyDescent="0.25">
      <c r="B6053" s="6" t="s">
        <v>33</v>
      </c>
      <c r="C6053" s="6">
        <v>1951</v>
      </c>
      <c r="D6053" s="6" t="s">
        <v>25</v>
      </c>
      <c r="E6053" s="6" t="s">
        <v>3</v>
      </c>
      <c r="F6053" s="27">
        <v>4.5881636181336234E-2</v>
      </c>
    </row>
    <row r="6054" spans="2:6" x14ac:dyDescent="0.25">
      <c r="B6054" s="6" t="s">
        <v>33</v>
      </c>
      <c r="C6054" s="6">
        <v>1951</v>
      </c>
      <c r="D6054" s="6" t="s">
        <v>26</v>
      </c>
      <c r="E6054" s="6" t="s">
        <v>3</v>
      </c>
      <c r="F6054" s="27">
        <v>5.0838005458757884E-2</v>
      </c>
    </row>
    <row r="6055" spans="2:6" x14ac:dyDescent="0.25">
      <c r="B6055" s="6" t="s">
        <v>33</v>
      </c>
      <c r="C6055" s="6">
        <v>1951</v>
      </c>
      <c r="D6055" s="6" t="s">
        <v>27</v>
      </c>
      <c r="E6055" s="6" t="s">
        <v>3</v>
      </c>
      <c r="F6055" s="27">
        <v>4.0191088423584303E-4</v>
      </c>
    </row>
    <row r="6056" spans="2:6" x14ac:dyDescent="0.25">
      <c r="B6056" s="6" t="s">
        <v>33</v>
      </c>
      <c r="C6056" s="6">
        <v>1951</v>
      </c>
      <c r="D6056" s="6" t="s">
        <v>28</v>
      </c>
      <c r="E6056" s="6" t="s">
        <v>3</v>
      </c>
      <c r="F6056" s="27">
        <v>6.0536497867639478E-3</v>
      </c>
    </row>
    <row r="6057" spans="2:6" x14ac:dyDescent="0.25">
      <c r="B6057" s="6" t="s">
        <v>33</v>
      </c>
      <c r="C6057" s="6">
        <v>1951</v>
      </c>
      <c r="D6057" s="6" t="s">
        <v>29</v>
      </c>
      <c r="E6057" s="6" t="s">
        <v>3</v>
      </c>
      <c r="F6057" s="27">
        <v>5.3736973781162711E-2</v>
      </c>
    </row>
    <row r="6058" spans="2:6" x14ac:dyDescent="0.25">
      <c r="B6058" s="6" t="s">
        <v>33</v>
      </c>
      <c r="C6058" s="6">
        <v>1951</v>
      </c>
      <c r="D6058" s="6" t="s">
        <v>30</v>
      </c>
      <c r="E6058" s="6" t="s">
        <v>3</v>
      </c>
      <c r="F6058" s="27">
        <v>4.2530252300089208E-5</v>
      </c>
    </row>
    <row r="6059" spans="2:6" x14ac:dyDescent="0.25">
      <c r="B6059" s="6" t="s">
        <v>33</v>
      </c>
      <c r="C6059" s="6">
        <v>1951</v>
      </c>
      <c r="D6059" s="6" t="s">
        <v>31</v>
      </c>
      <c r="E6059" s="6" t="s">
        <v>3</v>
      </c>
      <c r="F6059" s="27">
        <v>6.0073981373876002E-5</v>
      </c>
    </row>
    <row r="6060" spans="2:6" x14ac:dyDescent="0.25">
      <c r="B6060" s="6" t="s">
        <v>33</v>
      </c>
      <c r="C6060" s="6">
        <v>1951</v>
      </c>
      <c r="D6060" s="6" t="s">
        <v>32</v>
      </c>
      <c r="E6060" s="6" t="s">
        <v>3</v>
      </c>
      <c r="F6060" s="27">
        <v>2.1743591488420608E-4</v>
      </c>
    </row>
    <row r="6061" spans="2:6" x14ac:dyDescent="0.25">
      <c r="B6061" s="6" t="s">
        <v>33</v>
      </c>
      <c r="C6061" s="6">
        <v>1951</v>
      </c>
      <c r="D6061" s="6" t="s">
        <v>7</v>
      </c>
      <c r="E6061" s="6" t="s">
        <v>4</v>
      </c>
      <c r="F6061" s="27">
        <v>3.4913617338531815E-2</v>
      </c>
    </row>
    <row r="6062" spans="2:6" x14ac:dyDescent="0.25">
      <c r="B6062" s="6" t="s">
        <v>33</v>
      </c>
      <c r="C6062" s="6">
        <v>1951</v>
      </c>
      <c r="D6062" s="6" t="s">
        <v>8</v>
      </c>
      <c r="E6062" s="6" t="s">
        <v>4</v>
      </c>
      <c r="F6062" s="27">
        <v>6.629615102993644E-2</v>
      </c>
    </row>
    <row r="6063" spans="2:6" x14ac:dyDescent="0.25">
      <c r="B6063" s="6" t="s">
        <v>33</v>
      </c>
      <c r="C6063" s="6">
        <v>1951</v>
      </c>
      <c r="D6063" s="6" t="s">
        <v>9</v>
      </c>
      <c r="E6063" s="6" t="s">
        <v>4</v>
      </c>
      <c r="F6063" s="27">
        <v>9.32037195266259E-2</v>
      </c>
    </row>
    <row r="6064" spans="2:6" x14ac:dyDescent="0.25">
      <c r="B6064" s="6" t="s">
        <v>33</v>
      </c>
      <c r="C6064" s="6">
        <v>1951</v>
      </c>
      <c r="D6064" s="6" t="s">
        <v>10</v>
      </c>
      <c r="E6064" s="6" t="s">
        <v>4</v>
      </c>
      <c r="F6064" s="27">
        <v>9.6773136208940597E-2</v>
      </c>
    </row>
    <row r="6065" spans="2:6" x14ac:dyDescent="0.25">
      <c r="B6065" s="6" t="s">
        <v>33</v>
      </c>
      <c r="C6065" s="6">
        <v>1951</v>
      </c>
      <c r="D6065" s="6" t="s">
        <v>11</v>
      </c>
      <c r="E6065" s="6" t="s">
        <v>4</v>
      </c>
      <c r="F6065" s="27">
        <v>3.5241392566946701E-2</v>
      </c>
    </row>
    <row r="6066" spans="2:6" x14ac:dyDescent="0.25">
      <c r="B6066" s="6" t="s">
        <v>33</v>
      </c>
      <c r="C6066" s="6">
        <v>1951</v>
      </c>
      <c r="D6066" s="6" t="s">
        <v>12</v>
      </c>
      <c r="E6066" s="6" t="s">
        <v>4</v>
      </c>
      <c r="F6066" s="27">
        <v>9.145484424010036E-3</v>
      </c>
    </row>
    <row r="6067" spans="2:6" x14ac:dyDescent="0.25">
      <c r="B6067" s="6" t="s">
        <v>33</v>
      </c>
      <c r="C6067" s="6">
        <v>1951</v>
      </c>
      <c r="D6067" s="6" t="s">
        <v>13</v>
      </c>
      <c r="E6067" s="6" t="s">
        <v>4</v>
      </c>
      <c r="F6067" s="27">
        <v>2.9327549674613641E-2</v>
      </c>
    </row>
    <row r="6068" spans="2:6" x14ac:dyDescent="0.25">
      <c r="B6068" s="6" t="s">
        <v>33</v>
      </c>
      <c r="C6068" s="6">
        <v>1951</v>
      </c>
      <c r="D6068" s="6" t="s">
        <v>14</v>
      </c>
      <c r="E6068" s="6" t="s">
        <v>4</v>
      </c>
      <c r="F6068" s="27">
        <v>8.7477097400353553E-3</v>
      </c>
    </row>
    <row r="6069" spans="2:6" x14ac:dyDescent="0.25">
      <c r="B6069" s="6" t="s">
        <v>33</v>
      </c>
      <c r="C6069" s="6">
        <v>1951</v>
      </c>
      <c r="D6069" s="6" t="s">
        <v>15</v>
      </c>
      <c r="E6069" s="6" t="s">
        <v>4</v>
      </c>
      <c r="F6069" s="27">
        <v>5.5282903355196129E-3</v>
      </c>
    </row>
    <row r="6070" spans="2:6" x14ac:dyDescent="0.25">
      <c r="B6070" s="6" t="s">
        <v>33</v>
      </c>
      <c r="C6070" s="6">
        <v>1951</v>
      </c>
      <c r="D6070" s="6" t="s">
        <v>16</v>
      </c>
      <c r="E6070" s="6" t="s">
        <v>4</v>
      </c>
      <c r="F6070" s="27">
        <v>0.10236809269261239</v>
      </c>
    </row>
    <row r="6071" spans="2:6" x14ac:dyDescent="0.25">
      <c r="B6071" s="6" t="s">
        <v>33</v>
      </c>
      <c r="C6071" s="6">
        <v>1951</v>
      </c>
      <c r="D6071" s="6" t="s">
        <v>17</v>
      </c>
      <c r="E6071" s="6" t="s">
        <v>4</v>
      </c>
      <c r="F6071" s="27">
        <v>5.4217911638465031E-2</v>
      </c>
    </row>
    <row r="6072" spans="2:6" x14ac:dyDescent="0.25">
      <c r="B6072" s="6" t="s">
        <v>33</v>
      </c>
      <c r="C6072" s="6">
        <v>1951</v>
      </c>
      <c r="D6072" s="6" t="s">
        <v>18</v>
      </c>
      <c r="E6072" s="6" t="s">
        <v>4</v>
      </c>
      <c r="F6072" s="27">
        <v>8.1757697440131019E-2</v>
      </c>
    </row>
    <row r="6073" spans="2:6" x14ac:dyDescent="0.25">
      <c r="B6073" s="6" t="s">
        <v>33</v>
      </c>
      <c r="C6073" s="6">
        <v>1951</v>
      </c>
      <c r="D6073" s="6" t="s">
        <v>19</v>
      </c>
      <c r="E6073" s="6" t="s">
        <v>4</v>
      </c>
      <c r="F6073" s="27">
        <v>0.10271364556053453</v>
      </c>
    </row>
    <row r="6074" spans="2:6" x14ac:dyDescent="0.25">
      <c r="B6074" s="6" t="s">
        <v>33</v>
      </c>
      <c r="C6074" s="6">
        <v>1951</v>
      </c>
      <c r="D6074" s="6" t="s">
        <v>20</v>
      </c>
      <c r="E6074" s="6" t="s">
        <v>4</v>
      </c>
      <c r="F6074" s="27">
        <v>2.4912584013235452E-2</v>
      </c>
    </row>
    <row r="6075" spans="2:6" x14ac:dyDescent="0.25">
      <c r="B6075" s="6" t="s">
        <v>33</v>
      </c>
      <c r="C6075" s="6">
        <v>1951</v>
      </c>
      <c r="D6075" s="6" t="s">
        <v>21</v>
      </c>
      <c r="E6075" s="6" t="s">
        <v>4</v>
      </c>
      <c r="F6075" s="27">
        <v>2.1183168575355524E-3</v>
      </c>
    </row>
    <row r="6076" spans="2:6" x14ac:dyDescent="0.25">
      <c r="B6076" s="6" t="s">
        <v>33</v>
      </c>
      <c r="C6076" s="6">
        <v>1951</v>
      </c>
      <c r="D6076" s="6" t="s">
        <v>22</v>
      </c>
      <c r="E6076" s="6" t="s">
        <v>4</v>
      </c>
      <c r="F6076" s="27">
        <v>6.527615896320807E-2</v>
      </c>
    </row>
    <row r="6077" spans="2:6" x14ac:dyDescent="0.25">
      <c r="B6077" s="6" t="s">
        <v>33</v>
      </c>
      <c r="C6077" s="6">
        <v>1951</v>
      </c>
      <c r="D6077" s="6" t="s">
        <v>23</v>
      </c>
      <c r="E6077" s="6" t="s">
        <v>4</v>
      </c>
      <c r="F6077" s="27">
        <v>1.4499887223099375E-4</v>
      </c>
    </row>
    <row r="6078" spans="2:6" x14ac:dyDescent="0.25">
      <c r="B6078" s="6" t="s">
        <v>33</v>
      </c>
      <c r="C6078" s="6">
        <v>1951</v>
      </c>
      <c r="D6078" s="6" t="s">
        <v>24</v>
      </c>
      <c r="E6078" s="6" t="s">
        <v>4</v>
      </c>
      <c r="F6078" s="27">
        <v>4.1775786188329646E-2</v>
      </c>
    </row>
    <row r="6079" spans="2:6" x14ac:dyDescent="0.25">
      <c r="B6079" s="6" t="s">
        <v>33</v>
      </c>
      <c r="C6079" s="6">
        <v>1951</v>
      </c>
      <c r="D6079" s="6" t="s">
        <v>25</v>
      </c>
      <c r="E6079" s="6" t="s">
        <v>4</v>
      </c>
      <c r="F6079" s="27">
        <v>9.3138720032177533E-2</v>
      </c>
    </row>
    <row r="6080" spans="2:6" x14ac:dyDescent="0.25">
      <c r="B6080" s="6" t="s">
        <v>33</v>
      </c>
      <c r="C6080" s="6">
        <v>1951</v>
      </c>
      <c r="D6080" s="6" t="s">
        <v>26</v>
      </c>
      <c r="E6080" s="6" t="s">
        <v>4</v>
      </c>
      <c r="F6080" s="27">
        <v>1.6479871823219153E-2</v>
      </c>
    </row>
    <row r="6081" spans="2:6" x14ac:dyDescent="0.25">
      <c r="B6081" s="6" t="s">
        <v>33</v>
      </c>
      <c r="C6081" s="6">
        <v>1951</v>
      </c>
      <c r="D6081" s="6" t="s">
        <v>27</v>
      </c>
      <c r="E6081" s="6" t="s">
        <v>4</v>
      </c>
      <c r="F6081" s="27">
        <v>3.8944141545565759E-4</v>
      </c>
    </row>
    <row r="6082" spans="2:6" x14ac:dyDescent="0.25">
      <c r="B6082" s="6" t="s">
        <v>33</v>
      </c>
      <c r="C6082" s="6">
        <v>1951</v>
      </c>
      <c r="D6082" s="6" t="s">
        <v>28</v>
      </c>
      <c r="E6082" s="6" t="s">
        <v>4</v>
      </c>
      <c r="F6082" s="27">
        <v>2.3036487493986159E-2</v>
      </c>
    </row>
    <row r="6083" spans="2:6" x14ac:dyDescent="0.25">
      <c r="B6083" s="6" t="s">
        <v>33</v>
      </c>
      <c r="C6083" s="6">
        <v>1951</v>
      </c>
      <c r="D6083" s="6" t="s">
        <v>29</v>
      </c>
      <c r="E6083" s="6" t="s">
        <v>4</v>
      </c>
      <c r="F6083" s="27">
        <v>8.7615985209003929E-3</v>
      </c>
    </row>
    <row r="6084" spans="2:6" x14ac:dyDescent="0.25">
      <c r="B6084" s="6" t="s">
        <v>33</v>
      </c>
      <c r="C6084" s="6">
        <v>1951</v>
      </c>
      <c r="D6084" s="6" t="s">
        <v>30</v>
      </c>
      <c r="E6084" s="6" t="s">
        <v>4</v>
      </c>
      <c r="F6084" s="27">
        <v>0</v>
      </c>
    </row>
    <row r="6085" spans="2:6" x14ac:dyDescent="0.25">
      <c r="B6085" s="6" t="s">
        <v>33</v>
      </c>
      <c r="C6085" s="6">
        <v>1951</v>
      </c>
      <c r="D6085" s="6" t="s">
        <v>31</v>
      </c>
      <c r="E6085" s="6" t="s">
        <v>4</v>
      </c>
      <c r="F6085" s="27">
        <v>3.1633087298209902E-3</v>
      </c>
    </row>
    <row r="6086" spans="2:6" x14ac:dyDescent="0.25">
      <c r="B6086" s="6" t="s">
        <v>33</v>
      </c>
      <c r="C6086" s="6">
        <v>1951</v>
      </c>
      <c r="D6086" s="6" t="s">
        <v>32</v>
      </c>
      <c r="E6086" s="6" t="s">
        <v>4</v>
      </c>
      <c r="F6086" s="27">
        <v>5.6832891299734331E-4</v>
      </c>
    </row>
    <row r="6087" spans="2:6" x14ac:dyDescent="0.25">
      <c r="B6087" s="6" t="s">
        <v>33</v>
      </c>
      <c r="C6087" s="6">
        <v>1950</v>
      </c>
      <c r="D6087" s="6" t="s">
        <v>7</v>
      </c>
      <c r="E6087" s="6" t="s">
        <v>3</v>
      </c>
      <c r="F6087" s="27">
        <v>3.6203838360821999E-2</v>
      </c>
    </row>
    <row r="6088" spans="2:6" x14ac:dyDescent="0.25">
      <c r="B6088" s="6" t="s">
        <v>33</v>
      </c>
      <c r="C6088" s="6">
        <v>1950</v>
      </c>
      <c r="D6088" s="6" t="s">
        <v>8</v>
      </c>
      <c r="E6088" s="6" t="s">
        <v>3</v>
      </c>
      <c r="F6088" s="27">
        <v>3.1267382868784895E-2</v>
      </c>
    </row>
    <row r="6089" spans="2:6" x14ac:dyDescent="0.25">
      <c r="B6089" s="6" t="s">
        <v>33</v>
      </c>
      <c r="C6089" s="6">
        <v>1950</v>
      </c>
      <c r="D6089" s="6" t="s">
        <v>9</v>
      </c>
      <c r="E6089" s="6" t="s">
        <v>3</v>
      </c>
      <c r="F6089" s="27">
        <v>5.1850374967328583E-2</v>
      </c>
    </row>
    <row r="6090" spans="2:6" x14ac:dyDescent="0.25">
      <c r="B6090" s="6" t="s">
        <v>33</v>
      </c>
      <c r="C6090" s="6">
        <v>1950</v>
      </c>
      <c r="D6090" s="6" t="s">
        <v>10</v>
      </c>
      <c r="E6090" s="6" t="s">
        <v>3</v>
      </c>
      <c r="F6090" s="27">
        <v>0.10588498767980449</v>
      </c>
    </row>
    <row r="6091" spans="2:6" x14ac:dyDescent="0.25">
      <c r="B6091" s="6" t="s">
        <v>33</v>
      </c>
      <c r="C6091" s="6">
        <v>1950</v>
      </c>
      <c r="D6091" s="6" t="s">
        <v>11</v>
      </c>
      <c r="E6091" s="6" t="s">
        <v>3</v>
      </c>
      <c r="F6091" s="27">
        <v>3.1331608729355573E-2</v>
      </c>
    </row>
    <row r="6092" spans="2:6" x14ac:dyDescent="0.25">
      <c r="B6092" s="6" t="s">
        <v>33</v>
      </c>
      <c r="C6092" s="6">
        <v>1950</v>
      </c>
      <c r="D6092" s="6" t="s">
        <v>12</v>
      </c>
      <c r="E6092" s="6" t="s">
        <v>3</v>
      </c>
      <c r="F6092" s="27">
        <v>2.0423265175733125E-2</v>
      </c>
    </row>
    <row r="6093" spans="2:6" x14ac:dyDescent="0.25">
      <c r="B6093" s="6" t="s">
        <v>33</v>
      </c>
      <c r="C6093" s="6">
        <v>1950</v>
      </c>
      <c r="D6093" s="6" t="s">
        <v>13</v>
      </c>
      <c r="E6093" s="6" t="s">
        <v>3</v>
      </c>
      <c r="F6093" s="27">
        <v>5.864826344442732E-2</v>
      </c>
    </row>
    <row r="6094" spans="2:6" x14ac:dyDescent="0.25">
      <c r="B6094" s="6" t="s">
        <v>33</v>
      </c>
      <c r="C6094" s="6">
        <v>1950</v>
      </c>
      <c r="D6094" s="6" t="s">
        <v>14</v>
      </c>
      <c r="E6094" s="6" t="s">
        <v>3</v>
      </c>
      <c r="F6094" s="27">
        <v>2.1785970391319791E-2</v>
      </c>
    </row>
    <row r="6095" spans="2:6" x14ac:dyDescent="0.25">
      <c r="B6095" s="6" t="s">
        <v>33</v>
      </c>
      <c r="C6095" s="6">
        <v>1950</v>
      </c>
      <c r="D6095" s="6" t="s">
        <v>15</v>
      </c>
      <c r="E6095" s="6" t="s">
        <v>3</v>
      </c>
      <c r="F6095" s="27">
        <v>2.3540174113515578E-3</v>
      </c>
    </row>
    <row r="6096" spans="2:6" x14ac:dyDescent="0.25">
      <c r="B6096" s="6" t="s">
        <v>33</v>
      </c>
      <c r="C6096" s="6">
        <v>1950</v>
      </c>
      <c r="D6096" s="6" t="s">
        <v>16</v>
      </c>
      <c r="E6096" s="6" t="s">
        <v>3</v>
      </c>
      <c r="F6096" s="27">
        <v>0.156310107028208</v>
      </c>
    </row>
    <row r="6097" spans="2:6" x14ac:dyDescent="0.25">
      <c r="B6097" s="6" t="s">
        <v>33</v>
      </c>
      <c r="C6097" s="6">
        <v>1950</v>
      </c>
      <c r="D6097" s="6" t="s">
        <v>17</v>
      </c>
      <c r="E6097" s="6" t="s">
        <v>3</v>
      </c>
      <c r="F6097" s="27">
        <v>2.4372317872213993E-2</v>
      </c>
    </row>
    <row r="6098" spans="2:6" x14ac:dyDescent="0.25">
      <c r="B6098" s="6" t="s">
        <v>33</v>
      </c>
      <c r="C6098" s="6">
        <v>1950</v>
      </c>
      <c r="D6098" s="6" t="s">
        <v>18</v>
      </c>
      <c r="E6098" s="6" t="s">
        <v>3</v>
      </c>
      <c r="F6098" s="27">
        <v>4.9758287369956591E-2</v>
      </c>
    </row>
    <row r="6099" spans="2:6" x14ac:dyDescent="0.25">
      <c r="B6099" s="6" t="s">
        <v>33</v>
      </c>
      <c r="C6099" s="6">
        <v>1950</v>
      </c>
      <c r="D6099" s="6" t="s">
        <v>19</v>
      </c>
      <c r="E6099" s="6" t="s">
        <v>3</v>
      </c>
      <c r="F6099" s="27">
        <v>6.9137184204236007E-2</v>
      </c>
    </row>
    <row r="6100" spans="2:6" x14ac:dyDescent="0.25">
      <c r="B6100" s="6" t="s">
        <v>33</v>
      </c>
      <c r="C6100" s="6">
        <v>1950</v>
      </c>
      <c r="D6100" s="6" t="s">
        <v>20</v>
      </c>
      <c r="E6100" s="6" t="s">
        <v>3</v>
      </c>
      <c r="F6100" s="27">
        <v>8.1779067507522802E-3</v>
      </c>
    </row>
    <row r="6101" spans="2:6" x14ac:dyDescent="0.25">
      <c r="B6101" s="6" t="s">
        <v>33</v>
      </c>
      <c r="C6101" s="6">
        <v>1950</v>
      </c>
      <c r="D6101" s="6" t="s">
        <v>21</v>
      </c>
      <c r="E6101" s="6" t="s">
        <v>3</v>
      </c>
      <c r="F6101" s="27">
        <v>3.064411277837722E-3</v>
      </c>
    </row>
    <row r="6102" spans="2:6" x14ac:dyDescent="0.25">
      <c r="B6102" s="6" t="s">
        <v>33</v>
      </c>
      <c r="C6102" s="6">
        <v>1950</v>
      </c>
      <c r="D6102" s="6" t="s">
        <v>22</v>
      </c>
      <c r="E6102" s="6" t="s">
        <v>3</v>
      </c>
      <c r="F6102" s="27">
        <v>3.076753812782175E-2</v>
      </c>
    </row>
    <row r="6103" spans="2:6" x14ac:dyDescent="0.25">
      <c r="B6103" s="6" t="s">
        <v>33</v>
      </c>
      <c r="C6103" s="6">
        <v>1950</v>
      </c>
      <c r="D6103" s="6" t="s">
        <v>23</v>
      </c>
      <c r="E6103" s="6" t="s">
        <v>3</v>
      </c>
      <c r="F6103" s="27">
        <v>1.9379455320023501E-4</v>
      </c>
    </row>
    <row r="6104" spans="2:6" x14ac:dyDescent="0.25">
      <c r="B6104" s="6" t="s">
        <v>33</v>
      </c>
      <c r="C6104" s="6">
        <v>1950</v>
      </c>
      <c r="D6104" s="6" t="s">
        <v>24</v>
      </c>
      <c r="E6104" s="6" t="s">
        <v>3</v>
      </c>
      <c r="F6104" s="27">
        <v>0.14283775542345506</v>
      </c>
    </row>
    <row r="6105" spans="2:6" x14ac:dyDescent="0.25">
      <c r="B6105" s="6" t="s">
        <v>33</v>
      </c>
      <c r="C6105" s="6">
        <v>1950</v>
      </c>
      <c r="D6105" s="6" t="s">
        <v>25</v>
      </c>
      <c r="E6105" s="6" t="s">
        <v>3</v>
      </c>
      <c r="F6105" s="27">
        <v>4.3156985874778557E-2</v>
      </c>
    </row>
    <row r="6106" spans="2:6" x14ac:dyDescent="0.25">
      <c r="B6106" s="6" t="s">
        <v>33</v>
      </c>
      <c r="C6106" s="6">
        <v>1950</v>
      </c>
      <c r="D6106" s="6" t="s">
        <v>26</v>
      </c>
      <c r="E6106" s="6" t="s">
        <v>3</v>
      </c>
      <c r="F6106" s="27">
        <v>5.0092820330668239E-2</v>
      </c>
    </row>
    <row r="6107" spans="2:6" x14ac:dyDescent="0.25">
      <c r="B6107" s="6" t="s">
        <v>33</v>
      </c>
      <c r="C6107" s="6">
        <v>1950</v>
      </c>
      <c r="D6107" s="6" t="s">
        <v>27</v>
      </c>
      <c r="E6107" s="6" t="s">
        <v>3</v>
      </c>
      <c r="F6107" s="27">
        <v>3.7586090577451919E-4</v>
      </c>
    </row>
    <row r="6108" spans="2:6" x14ac:dyDescent="0.25">
      <c r="B6108" s="6" t="s">
        <v>33</v>
      </c>
      <c r="C6108" s="6">
        <v>1950</v>
      </c>
      <c r="D6108" s="6" t="s">
        <v>28</v>
      </c>
      <c r="E6108" s="6" t="s">
        <v>3</v>
      </c>
      <c r="F6108" s="27">
        <v>6.264534591490018E-3</v>
      </c>
    </row>
    <row r="6109" spans="2:6" x14ac:dyDescent="0.25">
      <c r="B6109" s="6" t="s">
        <v>33</v>
      </c>
      <c r="C6109" s="6">
        <v>1950</v>
      </c>
      <c r="D6109" s="6" t="s">
        <v>29</v>
      </c>
      <c r="E6109" s="6" t="s">
        <v>3</v>
      </c>
      <c r="F6109" s="27">
        <v>5.543082707270814E-2</v>
      </c>
    </row>
    <row r="6110" spans="2:6" x14ac:dyDescent="0.25">
      <c r="B6110" s="6" t="s">
        <v>33</v>
      </c>
      <c r="C6110" s="6">
        <v>1950</v>
      </c>
      <c r="D6110" s="6" t="s">
        <v>30</v>
      </c>
      <c r="E6110" s="6" t="s">
        <v>3</v>
      </c>
      <c r="F6110" s="27">
        <v>3.5184601877852463E-5</v>
      </c>
    </row>
    <row r="6111" spans="2:6" x14ac:dyDescent="0.25">
      <c r="B6111" s="6" t="s">
        <v>33</v>
      </c>
      <c r="C6111" s="6">
        <v>1950</v>
      </c>
      <c r="D6111" s="6" t="s">
        <v>31</v>
      </c>
      <c r="E6111" s="6" t="s">
        <v>3</v>
      </c>
      <c r="F6111" s="27">
        <v>6.8693746523426248E-5</v>
      </c>
    </row>
    <row r="6112" spans="2:6" x14ac:dyDescent="0.25">
      <c r="B6112" s="6" t="s">
        <v>33</v>
      </c>
      <c r="C6112" s="6">
        <v>1950</v>
      </c>
      <c r="D6112" s="6" t="s">
        <v>32</v>
      </c>
      <c r="E6112" s="6" t="s">
        <v>3</v>
      </c>
      <c r="F6112" s="27">
        <v>2.0608123957027873E-4</v>
      </c>
    </row>
    <row r="6113" spans="2:6" x14ac:dyDescent="0.25">
      <c r="B6113" s="6" t="s">
        <v>33</v>
      </c>
      <c r="C6113" s="6">
        <v>1950</v>
      </c>
      <c r="D6113" s="6" t="s">
        <v>7</v>
      </c>
      <c r="E6113" s="6" t="s">
        <v>4</v>
      </c>
      <c r="F6113" s="27">
        <v>3.5366875147751116E-2</v>
      </c>
    </row>
    <row r="6114" spans="2:6" x14ac:dyDescent="0.25">
      <c r="B6114" s="6" t="s">
        <v>33</v>
      </c>
      <c r="C6114" s="6">
        <v>1950</v>
      </c>
      <c r="D6114" s="6" t="s">
        <v>8</v>
      </c>
      <c r="E6114" s="6" t="s">
        <v>4</v>
      </c>
      <c r="F6114" s="27">
        <v>6.9428578933390148E-2</v>
      </c>
    </row>
    <row r="6115" spans="2:6" x14ac:dyDescent="0.25">
      <c r="B6115" s="6" t="s">
        <v>33</v>
      </c>
      <c r="C6115" s="6">
        <v>1950</v>
      </c>
      <c r="D6115" s="6" t="s">
        <v>9</v>
      </c>
      <c r="E6115" s="6" t="s">
        <v>4</v>
      </c>
      <c r="F6115" s="27">
        <v>9.377621214288008E-2</v>
      </c>
    </row>
    <row r="6116" spans="2:6" x14ac:dyDescent="0.25">
      <c r="B6116" s="6" t="s">
        <v>33</v>
      </c>
      <c r="C6116" s="6">
        <v>1950</v>
      </c>
      <c r="D6116" s="6" t="s">
        <v>10</v>
      </c>
      <c r="E6116" s="6" t="s">
        <v>4</v>
      </c>
      <c r="F6116" s="27">
        <v>8.1607648911238423E-2</v>
      </c>
    </row>
    <row r="6117" spans="2:6" x14ac:dyDescent="0.25">
      <c r="B6117" s="6" t="s">
        <v>33</v>
      </c>
      <c r="C6117" s="6">
        <v>1950</v>
      </c>
      <c r="D6117" s="6" t="s">
        <v>11</v>
      </c>
      <c r="E6117" s="6" t="s">
        <v>4</v>
      </c>
      <c r="F6117" s="27">
        <v>3.6710571245954171E-2</v>
      </c>
    </row>
    <row r="6118" spans="2:6" x14ac:dyDescent="0.25">
      <c r="B6118" s="6" t="s">
        <v>33</v>
      </c>
      <c r="C6118" s="6">
        <v>1950</v>
      </c>
      <c r="D6118" s="6" t="s">
        <v>12</v>
      </c>
      <c r="E6118" s="6" t="s">
        <v>4</v>
      </c>
      <c r="F6118" s="27">
        <v>9.8617487311644693E-3</v>
      </c>
    </row>
    <row r="6119" spans="2:6" x14ac:dyDescent="0.25">
      <c r="B6119" s="6" t="s">
        <v>33</v>
      </c>
      <c r="C6119" s="6">
        <v>1950</v>
      </c>
      <c r="D6119" s="6" t="s">
        <v>13</v>
      </c>
      <c r="E6119" s="6" t="s">
        <v>4</v>
      </c>
      <c r="F6119" s="27">
        <v>2.916380892898315E-2</v>
      </c>
    </row>
    <row r="6120" spans="2:6" x14ac:dyDescent="0.25">
      <c r="B6120" s="6" t="s">
        <v>33</v>
      </c>
      <c r="C6120" s="6">
        <v>1950</v>
      </c>
      <c r="D6120" s="6" t="s">
        <v>14</v>
      </c>
      <c r="E6120" s="6" t="s">
        <v>4</v>
      </c>
      <c r="F6120" s="27">
        <v>9.1986563039017973E-3</v>
      </c>
    </row>
    <row r="6121" spans="2:6" x14ac:dyDescent="0.25">
      <c r="B6121" s="6" t="s">
        <v>33</v>
      </c>
      <c r="C6121" s="6">
        <v>1950</v>
      </c>
      <c r="D6121" s="6" t="s">
        <v>15</v>
      </c>
      <c r="E6121" s="6" t="s">
        <v>4</v>
      </c>
      <c r="F6121" s="27">
        <v>6.06881335057218E-3</v>
      </c>
    </row>
    <row r="6122" spans="2:6" x14ac:dyDescent="0.25">
      <c r="B6122" s="6" t="s">
        <v>33</v>
      </c>
      <c r="C6122" s="6">
        <v>1950</v>
      </c>
      <c r="D6122" s="6" t="s">
        <v>16</v>
      </c>
      <c r="E6122" s="6" t="s">
        <v>4</v>
      </c>
      <c r="F6122" s="27">
        <v>0.10418022571993101</v>
      </c>
    </row>
    <row r="6123" spans="2:6" x14ac:dyDescent="0.25">
      <c r="B6123" s="6" t="s">
        <v>33</v>
      </c>
      <c r="C6123" s="6">
        <v>1950</v>
      </c>
      <c r="D6123" s="6" t="s">
        <v>17</v>
      </c>
      <c r="E6123" s="6" t="s">
        <v>4</v>
      </c>
      <c r="F6123" s="27">
        <v>5.0975814053940464E-2</v>
      </c>
    </row>
    <row r="6124" spans="2:6" x14ac:dyDescent="0.25">
      <c r="B6124" s="6" t="s">
        <v>33</v>
      </c>
      <c r="C6124" s="6">
        <v>1950</v>
      </c>
      <c r="D6124" s="6" t="s">
        <v>18</v>
      </c>
      <c r="E6124" s="6" t="s">
        <v>4</v>
      </c>
      <c r="F6124" s="27">
        <v>8.7671208888707289E-2</v>
      </c>
    </row>
    <row r="6125" spans="2:6" x14ac:dyDescent="0.25">
      <c r="B6125" s="6" t="s">
        <v>33</v>
      </c>
      <c r="C6125" s="6">
        <v>1950</v>
      </c>
      <c r="D6125" s="6" t="s">
        <v>19</v>
      </c>
      <c r="E6125" s="6" t="s">
        <v>4</v>
      </c>
      <c r="F6125" s="27">
        <v>0.10734217262000309</v>
      </c>
    </row>
    <row r="6126" spans="2:6" x14ac:dyDescent="0.25">
      <c r="B6126" s="6" t="s">
        <v>33</v>
      </c>
      <c r="C6126" s="6">
        <v>1950</v>
      </c>
      <c r="D6126" s="6" t="s">
        <v>20</v>
      </c>
      <c r="E6126" s="6" t="s">
        <v>4</v>
      </c>
      <c r="F6126" s="27">
        <v>2.5824414759643588E-2</v>
      </c>
    </row>
    <row r="6127" spans="2:6" x14ac:dyDescent="0.25">
      <c r="B6127" s="6" t="s">
        <v>33</v>
      </c>
      <c r="C6127" s="6">
        <v>1950</v>
      </c>
      <c r="D6127" s="6" t="s">
        <v>21</v>
      </c>
      <c r="E6127" s="6" t="s">
        <v>4</v>
      </c>
      <c r="F6127" s="27">
        <v>2.2455251476051915E-3</v>
      </c>
    </row>
    <row r="6128" spans="2:6" x14ac:dyDescent="0.25">
      <c r="B6128" s="6" t="s">
        <v>33</v>
      </c>
      <c r="C6128" s="6">
        <v>1950</v>
      </c>
      <c r="D6128" s="6" t="s">
        <v>22</v>
      </c>
      <c r="E6128" s="6" t="s">
        <v>4</v>
      </c>
      <c r="F6128" s="27">
        <v>6.0877838645563676E-2</v>
      </c>
    </row>
    <row r="6129" spans="2:6" x14ac:dyDescent="0.25">
      <c r="B6129" s="6" t="s">
        <v>33</v>
      </c>
      <c r="C6129" s="6">
        <v>1950</v>
      </c>
      <c r="D6129" s="6" t="s">
        <v>23</v>
      </c>
      <c r="E6129" s="6" t="s">
        <v>4</v>
      </c>
      <c r="F6129" s="27">
        <v>1.7978210175783701E-4</v>
      </c>
    </row>
    <row r="6130" spans="2:6" x14ac:dyDescent="0.25">
      <c r="B6130" s="6" t="s">
        <v>33</v>
      </c>
      <c r="C6130" s="6">
        <v>1950</v>
      </c>
      <c r="D6130" s="6" t="s">
        <v>24</v>
      </c>
      <c r="E6130" s="6" t="s">
        <v>4</v>
      </c>
      <c r="F6130" s="27">
        <v>4.0743410664931111E-2</v>
      </c>
    </row>
    <row r="6131" spans="2:6" x14ac:dyDescent="0.25">
      <c r="B6131" s="6" t="s">
        <v>33</v>
      </c>
      <c r="C6131" s="6">
        <v>1950</v>
      </c>
      <c r="D6131" s="6" t="s">
        <v>25</v>
      </c>
      <c r="E6131" s="6" t="s">
        <v>4</v>
      </c>
      <c r="F6131" s="27">
        <v>9.8807776159609145E-2</v>
      </c>
    </row>
    <row r="6132" spans="2:6" x14ac:dyDescent="0.25">
      <c r="B6132" s="6" t="s">
        <v>33</v>
      </c>
      <c r="C6132" s="6">
        <v>1950</v>
      </c>
      <c r="D6132" s="6" t="s">
        <v>26</v>
      </c>
      <c r="E6132" s="6" t="s">
        <v>4</v>
      </c>
      <c r="F6132" s="27">
        <v>1.4968611095707702E-2</v>
      </c>
    </row>
    <row r="6133" spans="2:6" x14ac:dyDescent="0.25">
      <c r="B6133" s="6" t="s">
        <v>33</v>
      </c>
      <c r="C6133" s="6">
        <v>1950</v>
      </c>
      <c r="D6133" s="6" t="s">
        <v>27</v>
      </c>
      <c r="E6133" s="6" t="s">
        <v>4</v>
      </c>
      <c r="F6133" s="27">
        <v>3.8816590152260266E-4</v>
      </c>
    </row>
    <row r="6134" spans="2:6" x14ac:dyDescent="0.25">
      <c r="B6134" s="6" t="s">
        <v>33</v>
      </c>
      <c r="C6134" s="6">
        <v>1950</v>
      </c>
      <c r="D6134" s="6" t="s">
        <v>28</v>
      </c>
      <c r="E6134" s="6" t="s">
        <v>4</v>
      </c>
      <c r="F6134" s="27">
        <v>2.203089567092871E-2</v>
      </c>
    </row>
    <row r="6135" spans="2:6" x14ac:dyDescent="0.25">
      <c r="B6135" s="6" t="s">
        <v>33</v>
      </c>
      <c r="C6135" s="6">
        <v>1950</v>
      </c>
      <c r="D6135" s="6" t="s">
        <v>29</v>
      </c>
      <c r="E6135" s="6" t="s">
        <v>4</v>
      </c>
      <c r="F6135" s="27">
        <v>8.9523314761686575E-3</v>
      </c>
    </row>
    <row r="6136" spans="2:6" x14ac:dyDescent="0.25">
      <c r="B6136" s="6" t="s">
        <v>33</v>
      </c>
      <c r="C6136" s="6">
        <v>1950</v>
      </c>
      <c r="D6136" s="6" t="s">
        <v>30</v>
      </c>
      <c r="E6136" s="6" t="s">
        <v>4</v>
      </c>
      <c r="F6136" s="27">
        <v>5.253373103313419E-6</v>
      </c>
    </row>
    <row r="6137" spans="2:6" x14ac:dyDescent="0.25">
      <c r="B6137" s="6" t="s">
        <v>33</v>
      </c>
      <c r="C6137" s="6">
        <v>1950</v>
      </c>
      <c r="D6137" s="6" t="s">
        <v>31</v>
      </c>
      <c r="E6137" s="6" t="s">
        <v>4</v>
      </c>
      <c r="F6137" s="27">
        <v>3.0895670928708808E-3</v>
      </c>
    </row>
    <row r="6138" spans="2:6" x14ac:dyDescent="0.25">
      <c r="B6138" s="6" t="s">
        <v>33</v>
      </c>
      <c r="C6138" s="6">
        <v>1950</v>
      </c>
      <c r="D6138" s="6" t="s">
        <v>32</v>
      </c>
      <c r="E6138" s="6" t="s">
        <v>4</v>
      </c>
      <c r="F6138" s="27">
        <v>5.3409293217019759E-4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AR408"/>
  <sheetViews>
    <sheetView topLeftCell="A323" zoomScale="70" zoomScaleNormal="70" workbookViewId="0">
      <selection activeCell="S383" sqref="S383"/>
    </sheetView>
  </sheetViews>
  <sheetFormatPr defaultRowHeight="15" x14ac:dyDescent="0.25"/>
  <cols>
    <col min="1" max="1" width="13.42578125" style="53" bestFit="1" customWidth="1"/>
    <col min="2" max="2" width="20.28515625" style="53" customWidth="1"/>
    <col min="3" max="3" width="22.7109375" style="53" bestFit="1" customWidth="1"/>
    <col min="4" max="16384" width="9.140625" style="53"/>
  </cols>
  <sheetData>
    <row r="2" spans="1:44" x14ac:dyDescent="0.25">
      <c r="B2" s="53" t="s">
        <v>75</v>
      </c>
    </row>
    <row r="3" spans="1:44" x14ac:dyDescent="0.25">
      <c r="C3" s="53">
        <v>1960</v>
      </c>
      <c r="D3" s="53">
        <v>1961</v>
      </c>
      <c r="E3" s="53">
        <v>1962</v>
      </c>
      <c r="F3" s="53">
        <v>1963</v>
      </c>
      <c r="G3" s="53">
        <v>1964</v>
      </c>
      <c r="H3" s="53">
        <v>1965</v>
      </c>
      <c r="I3" s="53">
        <v>1966</v>
      </c>
      <c r="J3" s="53">
        <v>1967</v>
      </c>
      <c r="K3" s="53">
        <v>1968</v>
      </c>
      <c r="L3" s="53">
        <v>1969</v>
      </c>
      <c r="M3" s="53">
        <v>1970</v>
      </c>
      <c r="N3" s="53">
        <v>1971</v>
      </c>
      <c r="O3" s="53">
        <v>1972</v>
      </c>
      <c r="P3" s="53">
        <v>1973</v>
      </c>
      <c r="Q3" s="53">
        <v>1974</v>
      </c>
      <c r="R3" s="53">
        <v>1975</v>
      </c>
      <c r="S3" s="53">
        <v>1976</v>
      </c>
      <c r="T3" s="53">
        <v>1977</v>
      </c>
      <c r="U3" s="53">
        <v>1978</v>
      </c>
      <c r="V3" s="53">
        <v>1979</v>
      </c>
      <c r="W3" s="53">
        <v>1980</v>
      </c>
      <c r="X3" s="53">
        <v>1981</v>
      </c>
      <c r="Y3" s="53">
        <v>1982</v>
      </c>
      <c r="Z3" s="53">
        <v>1983</v>
      </c>
      <c r="AA3" s="53">
        <v>1984</v>
      </c>
      <c r="AB3" s="53">
        <v>1985</v>
      </c>
      <c r="AC3" s="53">
        <v>1986</v>
      </c>
      <c r="AD3" s="53">
        <v>1987</v>
      </c>
      <c r="AE3" s="53">
        <v>1988</v>
      </c>
      <c r="AF3" s="53">
        <v>1989</v>
      </c>
      <c r="AG3" s="53">
        <v>1990</v>
      </c>
      <c r="AH3" s="53">
        <v>1991</v>
      </c>
      <c r="AI3" s="53">
        <v>1992</v>
      </c>
      <c r="AJ3" s="53">
        <v>1993</v>
      </c>
      <c r="AK3" s="53">
        <v>1994</v>
      </c>
      <c r="AL3" s="53">
        <v>1995</v>
      </c>
      <c r="AM3" s="53">
        <v>1996</v>
      </c>
      <c r="AN3" s="53">
        <v>1997</v>
      </c>
      <c r="AO3" s="53">
        <v>1998</v>
      </c>
      <c r="AP3" s="53">
        <v>1999</v>
      </c>
      <c r="AQ3" s="53">
        <v>2000</v>
      </c>
    </row>
    <row r="4" spans="1:44" x14ac:dyDescent="0.25">
      <c r="A4" s="53" t="s">
        <v>74</v>
      </c>
      <c r="B4" s="54" t="s">
        <v>7</v>
      </c>
      <c r="C4" s="55">
        <f>SUM(SUMIFS(Data!$L$6:$L$1096,Data!$J$6:$J$1096,C$3,Data!$I$6:$I$1096,Data!$U5),SUMIFS(Data!$L$6:$L$1096,Data!$J$6:$J$1096,C$3,Data!$I$6:$I$1096,Data!$V5),SUMIFS(Data!$L$6:$L$1096,Data!$J$6:$J$1096,C$3,Data!$I$6:$I$1096,Data!$W5),SUMIFS(Data!$L$6:$L$1096,Data!$J$6:$J$1096,C$3,Data!$I$6:$I$1096,Data!$T5))</f>
        <v>0.28647938551270241</v>
      </c>
      <c r="D4" s="55">
        <f>SUM(SUMIFS(Data!$L$6:$L$1096,Data!$J$6:$J$1096,D$3,Data!$I$6:$I$1096,Data!$U5),SUMIFS(Data!$L$6:$L$1096,Data!$J$6:$J$1096,D$3,Data!$I$6:$I$1096,Data!$V5),SUMIFS(Data!$L$6:$L$1096,Data!$J$6:$J$1096,D$3,Data!$I$6:$I$1096,Data!$W5),SUMIFS(Data!$L$6:$L$1096,Data!$J$6:$J$1096,D$3,Data!$I$6:$I$1096,Data!$T5))</f>
        <v>0.28583158407574455</v>
      </c>
      <c r="E4" s="55">
        <f>SUM(SUMIFS(Data!$L$6:$L$1096,Data!$J$6:$J$1096,E$3,Data!$I$6:$I$1096,Data!$U5),SUMIFS(Data!$L$6:$L$1096,Data!$J$6:$J$1096,E$3,Data!$I$6:$I$1096,Data!$V5),SUMIFS(Data!$L$6:$L$1096,Data!$J$6:$J$1096,E$3,Data!$I$6:$I$1096,Data!$W5),SUMIFS(Data!$L$6:$L$1096,Data!$J$6:$J$1096,E$3,Data!$I$6:$I$1096,Data!$T5))</f>
        <v>0.27792677996904602</v>
      </c>
      <c r="F4" s="55">
        <f>SUM(SUMIFS(Data!$L$6:$L$1096,Data!$J$6:$J$1096,F$3,Data!$I$6:$I$1096,Data!$U5),SUMIFS(Data!$L$6:$L$1096,Data!$J$6:$J$1096,F$3,Data!$I$6:$I$1096,Data!$V5),SUMIFS(Data!$L$6:$L$1096,Data!$J$6:$J$1096,F$3,Data!$I$6:$I$1096,Data!$W5),SUMIFS(Data!$L$6:$L$1096,Data!$J$6:$J$1096,F$3,Data!$I$6:$I$1096,Data!$T5))</f>
        <v>0.27318975354045705</v>
      </c>
      <c r="G4" s="55">
        <f>SUM(SUMIFS(Data!$L$6:$L$1096,Data!$J$6:$J$1096,G$3,Data!$I$6:$I$1096,Data!$U5),SUMIFS(Data!$L$6:$L$1096,Data!$J$6:$J$1096,G$3,Data!$I$6:$I$1096,Data!$V5),SUMIFS(Data!$L$6:$L$1096,Data!$J$6:$J$1096,G$3,Data!$I$6:$I$1096,Data!$W5),SUMIFS(Data!$L$6:$L$1096,Data!$J$6:$J$1096,G$3,Data!$I$6:$I$1096,Data!$T5))</f>
        <v>0.27499514601165276</v>
      </c>
      <c r="H4" s="55">
        <f>SUM(SUMIFS(Data!$L$6:$L$1096,Data!$J$6:$J$1096,H$3,Data!$I$6:$I$1096,Data!$U5),SUMIFS(Data!$L$6:$L$1096,Data!$J$6:$J$1096,H$3,Data!$I$6:$I$1096,Data!$V5),SUMIFS(Data!$L$6:$L$1096,Data!$J$6:$J$1096,H$3,Data!$I$6:$I$1096,Data!$W5),SUMIFS(Data!$L$6:$L$1096,Data!$J$6:$J$1096,H$3,Data!$I$6:$I$1096,Data!$T5))</f>
        <v>0.27099330891231083</v>
      </c>
      <c r="I4" s="55">
        <f>SUM(SUMIFS(Data!$L$6:$L$1096,Data!$J$6:$J$1096,I$3,Data!$I$6:$I$1096,Data!$U5),SUMIFS(Data!$L$6:$L$1096,Data!$J$6:$J$1096,I$3,Data!$I$6:$I$1096,Data!$V5),SUMIFS(Data!$L$6:$L$1096,Data!$J$6:$J$1096,I$3,Data!$I$6:$I$1096,Data!$W5),SUMIFS(Data!$L$6:$L$1096,Data!$J$6:$J$1096,I$3,Data!$I$6:$I$1096,Data!$T5))</f>
        <v>0.26641119537923325</v>
      </c>
      <c r="J4" s="55">
        <f>SUM(SUMIFS(Data!$L$6:$L$1096,Data!$J$6:$J$1096,J$3,Data!$I$6:$I$1096,Data!$U5),SUMIFS(Data!$L$6:$L$1096,Data!$J$6:$J$1096,J$3,Data!$I$6:$I$1096,Data!$V5),SUMIFS(Data!$L$6:$L$1096,Data!$J$6:$J$1096,J$3,Data!$I$6:$I$1096,Data!$W5),SUMIFS(Data!$L$6:$L$1096,Data!$J$6:$J$1096,J$3,Data!$I$6:$I$1096,Data!$T5))</f>
        <v>0.26430853220117634</v>
      </c>
      <c r="K4" s="55">
        <f>SUM(SUMIFS(Data!$L$6:$L$1096,Data!$J$6:$J$1096,K$3,Data!$I$6:$I$1096,Data!$U5),SUMIFS(Data!$L$6:$L$1096,Data!$J$6:$J$1096,K$3,Data!$I$6:$I$1096,Data!$V5),SUMIFS(Data!$L$6:$L$1096,Data!$J$6:$J$1096,K$3,Data!$I$6:$I$1096,Data!$W5),SUMIFS(Data!$L$6:$L$1096,Data!$J$6:$J$1096,K$3,Data!$I$6:$I$1096,Data!$T5))</f>
        <v>0.26051439510244312</v>
      </c>
      <c r="L4" s="55">
        <f>SUM(SUMIFS(Data!$L$6:$L$1096,Data!$J$6:$J$1096,L$3,Data!$I$6:$I$1096,Data!$U5),SUMIFS(Data!$L$6:$L$1096,Data!$J$6:$J$1096,L$3,Data!$I$6:$I$1096,Data!$V5),SUMIFS(Data!$L$6:$L$1096,Data!$J$6:$J$1096,L$3,Data!$I$6:$I$1096,Data!$W5),SUMIFS(Data!$L$6:$L$1096,Data!$J$6:$J$1096,L$3,Data!$I$6:$I$1096,Data!$T5))</f>
        <v>0.25663598859761577</v>
      </c>
      <c r="M4" s="55">
        <f>SUM(SUMIFS(Data!$L$6:$L$1096,Data!$J$6:$J$1096,M$3,Data!$I$6:$I$1096,Data!$U5),SUMIFS(Data!$L$6:$L$1096,Data!$J$6:$J$1096,M$3,Data!$I$6:$I$1096,Data!$V5),SUMIFS(Data!$L$6:$L$1096,Data!$J$6:$J$1096,M$3,Data!$I$6:$I$1096,Data!$W5),SUMIFS(Data!$L$6:$L$1096,Data!$J$6:$J$1096,M$3,Data!$I$6:$I$1096,Data!$T5))</f>
        <v>0.256355612971017</v>
      </c>
      <c r="N4" s="55">
        <f>SUM(SUMIFS(Data!$L$6:$L$1096,Data!$J$6:$J$1096,N$3,Data!$I$6:$I$1096,Data!$U5),SUMIFS(Data!$L$6:$L$1096,Data!$J$6:$J$1096,N$3,Data!$I$6:$I$1096,Data!$V5),SUMIFS(Data!$L$6:$L$1096,Data!$J$6:$J$1096,N$3,Data!$I$6:$I$1096,Data!$W5),SUMIFS(Data!$L$6:$L$1096,Data!$J$6:$J$1096,N$3,Data!$I$6:$I$1096,Data!$T5))</f>
        <v>0.25876108737887332</v>
      </c>
      <c r="O4" s="55">
        <f>SUM(SUMIFS(Data!$L$6:$L$1096,Data!$J$6:$J$1096,O$3,Data!$I$6:$I$1096,Data!$U5),SUMIFS(Data!$L$6:$L$1096,Data!$J$6:$J$1096,O$3,Data!$I$6:$I$1096,Data!$V5),SUMIFS(Data!$L$6:$L$1096,Data!$J$6:$J$1096,O$3,Data!$I$6:$I$1096,Data!$W5),SUMIFS(Data!$L$6:$L$1096,Data!$J$6:$J$1096,O$3,Data!$I$6:$I$1096,Data!$T5))</f>
        <v>0.25811827150552491</v>
      </c>
      <c r="P4" s="55">
        <f>SUM(SUMIFS(Data!$L$6:$L$1096,Data!$J$6:$J$1096,P$3,Data!$I$6:$I$1096,Data!$U5),SUMIFS(Data!$L$6:$L$1096,Data!$J$6:$J$1096,P$3,Data!$I$6:$I$1096,Data!$V5),SUMIFS(Data!$L$6:$L$1096,Data!$J$6:$J$1096,P$3,Data!$I$6:$I$1096,Data!$W5),SUMIFS(Data!$L$6:$L$1096,Data!$J$6:$J$1096,P$3,Data!$I$6:$I$1096,Data!$T5))</f>
        <v>0.26347088243842781</v>
      </c>
      <c r="Q4" s="55">
        <f>SUM(SUMIFS(Data!$L$6:$L$1096,Data!$J$6:$J$1096,Q$3,Data!$I$6:$I$1096,Data!$U5),SUMIFS(Data!$L$6:$L$1096,Data!$J$6:$J$1096,Q$3,Data!$I$6:$I$1096,Data!$V5),SUMIFS(Data!$L$6:$L$1096,Data!$J$6:$J$1096,Q$3,Data!$I$6:$I$1096,Data!$W5),SUMIFS(Data!$L$6:$L$1096,Data!$J$6:$J$1096,Q$3,Data!$I$6:$I$1096,Data!$T5))</f>
        <v>0.26600827918947634</v>
      </c>
      <c r="R4" s="55">
        <f>SUM(SUMIFS(Data!$L$6:$L$1096,Data!$J$6:$J$1096,R$3,Data!$I$6:$I$1096,Data!$U5),SUMIFS(Data!$L$6:$L$1096,Data!$J$6:$J$1096,R$3,Data!$I$6:$I$1096,Data!$V5),SUMIFS(Data!$L$6:$L$1096,Data!$J$6:$J$1096,R$3,Data!$I$6:$I$1096,Data!$W5),SUMIFS(Data!$L$6:$L$1096,Data!$J$6:$J$1096,R$3,Data!$I$6:$I$1096,Data!$T5))</f>
        <v>0.2715249037313443</v>
      </c>
      <c r="S4" s="55">
        <f>SUM(SUMIFS(Data!$L$6:$L$1096,Data!$J$6:$J$1096,S$3,Data!$I$6:$I$1096,Data!$U5),SUMIFS(Data!$L$6:$L$1096,Data!$J$6:$J$1096,S$3,Data!$I$6:$I$1096,Data!$V5),SUMIFS(Data!$L$6:$L$1096,Data!$J$6:$J$1096,S$3,Data!$I$6:$I$1096,Data!$W5),SUMIFS(Data!$L$6:$L$1096,Data!$J$6:$J$1096,S$3,Data!$I$6:$I$1096,Data!$T5))</f>
        <v>0.26785268030889614</v>
      </c>
      <c r="T4" s="55">
        <f>SUM(SUMIFS(Data!$L$6:$L$1096,Data!$J$6:$J$1096,T$3,Data!$I$6:$I$1096,Data!$U5),SUMIFS(Data!$L$6:$L$1096,Data!$J$6:$J$1096,T$3,Data!$I$6:$I$1096,Data!$V5),SUMIFS(Data!$L$6:$L$1096,Data!$J$6:$J$1096,T$3,Data!$I$6:$I$1096,Data!$W5),SUMIFS(Data!$L$6:$L$1096,Data!$J$6:$J$1096,T$3,Data!$I$6:$I$1096,Data!$T5))</f>
        <v>0.26210947225618503</v>
      </c>
      <c r="U4" s="55">
        <f>SUM(SUMIFS(Data!$L$6:$L$1096,Data!$J$6:$J$1096,U$3,Data!$I$6:$I$1096,Data!$U5),SUMIFS(Data!$L$6:$L$1096,Data!$J$6:$J$1096,U$3,Data!$I$6:$I$1096,Data!$V5),SUMIFS(Data!$L$6:$L$1096,Data!$J$6:$J$1096,U$3,Data!$I$6:$I$1096,Data!$W5),SUMIFS(Data!$L$6:$L$1096,Data!$J$6:$J$1096,U$3,Data!$I$6:$I$1096,Data!$T5))</f>
        <v>0.26875213365021777</v>
      </c>
      <c r="V4" s="55">
        <f>SUM(SUMIFS(Data!$L$6:$L$1096,Data!$J$6:$J$1096,V$3,Data!$I$6:$I$1096,Data!$U5),SUMIFS(Data!$L$6:$L$1096,Data!$J$6:$J$1096,V$3,Data!$I$6:$I$1096,Data!$V5),SUMIFS(Data!$L$6:$L$1096,Data!$J$6:$J$1096,V$3,Data!$I$6:$I$1096,Data!$W5),SUMIFS(Data!$L$6:$L$1096,Data!$J$6:$J$1096,V$3,Data!$I$6:$I$1096,Data!$T5))</f>
        <v>0.2748254242320316</v>
      </c>
      <c r="W4" s="55">
        <f>SUM(SUMIFS(Data!$L$6:$L$1096,Data!$J$6:$J$1096,W$3,Data!$I$6:$I$1096,Data!$U5),SUMIFS(Data!$L$6:$L$1096,Data!$J$6:$J$1096,W$3,Data!$I$6:$I$1096,Data!$V5),SUMIFS(Data!$L$6:$L$1096,Data!$J$6:$J$1096,W$3,Data!$I$6:$I$1096,Data!$W5),SUMIFS(Data!$L$6:$L$1096,Data!$J$6:$J$1096,W$3,Data!$I$6:$I$1096,Data!$T5))</f>
        <v>0.27356051958952354</v>
      </c>
      <c r="X4" s="55">
        <f>SUM(SUMIFS(Data!$L$6:$L$1096,Data!$J$6:$J$1096,X$3,Data!$I$6:$I$1096,Data!$U5),SUMIFS(Data!$L$6:$L$1096,Data!$J$6:$J$1096,X$3,Data!$I$6:$I$1096,Data!$V5),SUMIFS(Data!$L$6:$L$1096,Data!$J$6:$J$1096,X$3,Data!$I$6:$I$1096,Data!$W5),SUMIFS(Data!$L$6:$L$1096,Data!$J$6:$J$1096,X$3,Data!$I$6:$I$1096,Data!$T5))</f>
        <v>0.2758522044055125</v>
      </c>
      <c r="Y4" s="55">
        <f>SUM(SUMIFS(Data!$L$6:$L$1096,Data!$J$6:$J$1096,Y$3,Data!$I$6:$I$1096,Data!$U5),SUMIFS(Data!$L$6:$L$1096,Data!$J$6:$J$1096,Y$3,Data!$I$6:$I$1096,Data!$V5),SUMIFS(Data!$L$6:$L$1096,Data!$J$6:$J$1096,Y$3,Data!$I$6:$I$1096,Data!$W5),SUMIFS(Data!$L$6:$L$1096,Data!$J$6:$J$1096,Y$3,Data!$I$6:$I$1096,Data!$T5))</f>
        <v>0.27905319714919952</v>
      </c>
      <c r="Z4" s="55">
        <f>SUM(SUMIFS(Data!$L$6:$L$1096,Data!$J$6:$J$1096,Z$3,Data!$I$6:$I$1096,Data!$U5),SUMIFS(Data!$L$6:$L$1096,Data!$J$6:$J$1096,Z$3,Data!$I$6:$I$1096,Data!$V5),SUMIFS(Data!$L$6:$L$1096,Data!$J$6:$J$1096,Z$3,Data!$I$6:$I$1096,Data!$W5),SUMIFS(Data!$L$6:$L$1096,Data!$J$6:$J$1096,Z$3,Data!$I$6:$I$1096,Data!$T5))</f>
        <v>0.28718567675714024</v>
      </c>
      <c r="AA4" s="55">
        <f>SUM(SUMIFS(Data!$L$6:$L$1096,Data!$J$6:$J$1096,AA$3,Data!$I$6:$I$1096,Data!$U5),SUMIFS(Data!$L$6:$L$1096,Data!$J$6:$J$1096,AA$3,Data!$I$6:$I$1096,Data!$V5),SUMIFS(Data!$L$6:$L$1096,Data!$J$6:$J$1096,AA$3,Data!$I$6:$I$1096,Data!$W5),SUMIFS(Data!$L$6:$L$1096,Data!$J$6:$J$1096,AA$3,Data!$I$6:$I$1096,Data!$T5))</f>
        <v>0.29356380532252968</v>
      </c>
      <c r="AB4" s="55">
        <f>SUM(SUMIFS(Data!$L$6:$L$1096,Data!$J$6:$J$1096,AB$3,Data!$I$6:$I$1096,Data!$U5),SUMIFS(Data!$L$6:$L$1096,Data!$J$6:$J$1096,AB$3,Data!$I$6:$I$1096,Data!$V5),SUMIFS(Data!$L$6:$L$1096,Data!$J$6:$J$1096,AB$3,Data!$I$6:$I$1096,Data!$W5),SUMIFS(Data!$L$6:$L$1096,Data!$J$6:$J$1096,AB$3,Data!$I$6:$I$1096,Data!$T5))</f>
        <v>0.30161613419957106</v>
      </c>
      <c r="AC4" s="55">
        <f>SUM(SUMIFS(Data!$L$6:$L$1096,Data!$J$6:$J$1096,AC$3,Data!$I$6:$I$1096,Data!$U5),SUMIFS(Data!$L$6:$L$1096,Data!$J$6:$J$1096,AC$3,Data!$I$6:$I$1096,Data!$V5),SUMIFS(Data!$L$6:$L$1096,Data!$J$6:$J$1096,AC$3,Data!$I$6:$I$1096,Data!$W5),SUMIFS(Data!$L$6:$L$1096,Data!$J$6:$J$1096,AC$3,Data!$I$6:$I$1096,Data!$T5))</f>
        <v>0.30699187938411387</v>
      </c>
      <c r="AD4" s="55">
        <f>SUM(SUMIFS(Data!$L$6:$L$1096,Data!$J$6:$J$1096,AD$3,Data!$I$6:$I$1096,Data!$U5),SUMIFS(Data!$L$6:$L$1096,Data!$J$6:$J$1096,AD$3,Data!$I$6:$I$1096,Data!$V5),SUMIFS(Data!$L$6:$L$1096,Data!$J$6:$J$1096,AD$3,Data!$I$6:$I$1096,Data!$W5),SUMIFS(Data!$L$6:$L$1096,Data!$J$6:$J$1096,AD$3,Data!$I$6:$I$1096,Data!$T5))</f>
        <v>0.31453337602510734</v>
      </c>
      <c r="AE4" s="55">
        <f>SUM(SUMIFS(Data!$L$6:$L$1096,Data!$J$6:$J$1096,AE$3,Data!$I$6:$I$1096,Data!$U5),SUMIFS(Data!$L$6:$L$1096,Data!$J$6:$J$1096,AE$3,Data!$I$6:$I$1096,Data!$V5),SUMIFS(Data!$L$6:$L$1096,Data!$J$6:$J$1096,AE$3,Data!$I$6:$I$1096,Data!$W5),SUMIFS(Data!$L$6:$L$1096,Data!$J$6:$J$1096,AE$3,Data!$I$6:$I$1096,Data!$T5))</f>
        <v>0.31924839276725558</v>
      </c>
      <c r="AF4" s="55">
        <f>SUM(SUMIFS(Data!$L$6:$L$1096,Data!$J$6:$J$1096,AF$3,Data!$I$6:$I$1096,Data!$U5),SUMIFS(Data!$L$6:$L$1096,Data!$J$6:$J$1096,AF$3,Data!$I$6:$I$1096,Data!$V5),SUMIFS(Data!$L$6:$L$1096,Data!$J$6:$J$1096,AF$3,Data!$I$6:$I$1096,Data!$W5),SUMIFS(Data!$L$6:$L$1096,Data!$J$6:$J$1096,AF$3,Data!$I$6:$I$1096,Data!$T5))</f>
        <v>0.32757820250306652</v>
      </c>
      <c r="AG4" s="55">
        <f>SUM(SUMIFS(Data!$L$6:$L$1096,Data!$J$6:$J$1096,AG$3,Data!$I$6:$I$1096,Data!$U5),SUMIFS(Data!$L$6:$L$1096,Data!$J$6:$J$1096,AG$3,Data!$I$6:$I$1096,Data!$V5),SUMIFS(Data!$L$6:$L$1096,Data!$J$6:$J$1096,AG$3,Data!$I$6:$I$1096,Data!$W5),SUMIFS(Data!$L$6:$L$1096,Data!$J$6:$J$1096,AG$3,Data!$I$6:$I$1096,Data!$T5))</f>
        <v>0.35154745718339353</v>
      </c>
      <c r="AH4" s="55">
        <f>SUM(SUMIFS(Data!$L$6:$L$1096,Data!$J$6:$J$1096,AH$3,Data!$I$6:$I$1096,Data!$U5),SUMIFS(Data!$L$6:$L$1096,Data!$J$6:$J$1096,AH$3,Data!$I$6:$I$1096,Data!$V5),SUMIFS(Data!$L$6:$L$1096,Data!$J$6:$J$1096,AH$3,Data!$I$6:$I$1096,Data!$W5),SUMIFS(Data!$L$6:$L$1096,Data!$J$6:$J$1096,AH$3,Data!$I$6:$I$1096,Data!$T5))</f>
        <v>0.31944468962521577</v>
      </c>
      <c r="AI4" s="55">
        <f>SUM(SUMIFS(Data!$L$6:$L$1096,Data!$J$6:$J$1096,AI$3,Data!$I$6:$I$1096,Data!$U5),SUMIFS(Data!$L$6:$L$1096,Data!$J$6:$J$1096,AI$3,Data!$I$6:$I$1096,Data!$V5),SUMIFS(Data!$L$6:$L$1096,Data!$J$6:$J$1096,AI$3,Data!$I$6:$I$1096,Data!$W5),SUMIFS(Data!$L$6:$L$1096,Data!$J$6:$J$1096,AI$3,Data!$I$6:$I$1096,Data!$T5))</f>
        <v>0.29879140202257393</v>
      </c>
      <c r="AJ4" s="55">
        <f>SUM(SUMIFS(Data!$L$6:$L$1096,Data!$J$6:$J$1096,AJ$3,Data!$I$6:$I$1096,Data!$U5),SUMIFS(Data!$L$6:$L$1096,Data!$J$6:$J$1096,AJ$3,Data!$I$6:$I$1096,Data!$V5),SUMIFS(Data!$L$6:$L$1096,Data!$J$6:$J$1096,AJ$3,Data!$I$6:$I$1096,Data!$W5),SUMIFS(Data!$L$6:$L$1096,Data!$J$6:$J$1096,AJ$3,Data!$I$6:$I$1096,Data!$T5))</f>
        <v>0.31629450660959363</v>
      </c>
      <c r="AK4" s="55">
        <f>SUM(SUMIFS(Data!$L$6:$L$1096,Data!$J$6:$J$1096,AK$3,Data!$I$6:$I$1096,Data!$U5),SUMIFS(Data!$L$6:$L$1096,Data!$J$6:$J$1096,AK$3,Data!$I$6:$I$1096,Data!$V5),SUMIFS(Data!$L$6:$L$1096,Data!$J$6:$J$1096,AK$3,Data!$I$6:$I$1096,Data!$W5),SUMIFS(Data!$L$6:$L$1096,Data!$J$6:$J$1096,AK$3,Data!$I$6:$I$1096,Data!$T5))</f>
        <v>0.31488394868719272</v>
      </c>
      <c r="AL4" s="55">
        <f>SUM(SUMIFS(Data!$L$6:$L$1096,Data!$J$6:$J$1096,AL$3,Data!$I$6:$I$1096,Data!$U5),SUMIFS(Data!$L$6:$L$1096,Data!$J$6:$J$1096,AL$3,Data!$I$6:$I$1096,Data!$V5),SUMIFS(Data!$L$6:$L$1096,Data!$J$6:$J$1096,AL$3,Data!$I$6:$I$1096,Data!$W5),SUMIFS(Data!$L$6:$L$1096,Data!$J$6:$J$1096,AL$3,Data!$I$6:$I$1096,Data!$T5))</f>
        <v>0.31530480723974885</v>
      </c>
      <c r="AM4" s="55">
        <f>SUM(SUMIFS(Data!$L$6:$L$1096,Data!$J$6:$J$1096,AM$3,Data!$I$6:$I$1096,Data!$U5),SUMIFS(Data!$L$6:$L$1096,Data!$J$6:$J$1096,AM$3,Data!$I$6:$I$1096,Data!$V5),SUMIFS(Data!$L$6:$L$1096,Data!$J$6:$J$1096,AM$3,Data!$I$6:$I$1096,Data!$W5),SUMIFS(Data!$L$6:$L$1096,Data!$J$6:$J$1096,AM$3,Data!$I$6:$I$1096,Data!$T5))</f>
        <v>0.30995911418246053</v>
      </c>
      <c r="AN4" s="55">
        <f>SUM(SUMIFS(Data!$L$6:$L$1096,Data!$J$6:$J$1096,AN$3,Data!$I$6:$I$1096,Data!$U5),SUMIFS(Data!$L$6:$L$1096,Data!$J$6:$J$1096,AN$3,Data!$I$6:$I$1096,Data!$V5),SUMIFS(Data!$L$6:$L$1096,Data!$J$6:$J$1096,AN$3,Data!$I$6:$I$1096,Data!$W5),SUMIFS(Data!$L$6:$L$1096,Data!$J$6:$J$1096,AN$3,Data!$I$6:$I$1096,Data!$T5))</f>
        <v>0.30750637748138476</v>
      </c>
      <c r="AO4" s="55">
        <f>SUM(SUMIFS(Data!$L$6:$L$1096,Data!$J$6:$J$1096,AO$3,Data!$I$6:$I$1096,Data!$U5),SUMIFS(Data!$L$6:$L$1096,Data!$J$6:$J$1096,AO$3,Data!$I$6:$I$1096,Data!$V5),SUMIFS(Data!$L$6:$L$1096,Data!$J$6:$J$1096,AO$3,Data!$I$6:$I$1096,Data!$W5),SUMIFS(Data!$L$6:$L$1096,Data!$J$6:$J$1096,AO$3,Data!$I$6:$I$1096,Data!$T5))</f>
        <v>0.30532397498703379</v>
      </c>
      <c r="AP4" s="55">
        <f>SUM(SUMIFS(Data!$L$6:$L$1096,Data!$J$6:$J$1096,AP$3,Data!$I$6:$I$1096,Data!$U5),SUMIFS(Data!$L$6:$L$1096,Data!$J$6:$J$1096,AP$3,Data!$I$6:$I$1096,Data!$V5),SUMIFS(Data!$L$6:$L$1096,Data!$J$6:$J$1096,AP$3,Data!$I$6:$I$1096,Data!$W5),SUMIFS(Data!$L$6:$L$1096,Data!$J$6:$J$1096,AP$3,Data!$I$6:$I$1096,Data!$T5))</f>
        <v>0.3006203903159741</v>
      </c>
      <c r="AQ4" s="55">
        <f>SUM(SUMIFS(Data!$L$6:$L$1096,Data!$J$6:$J$1096,AQ$3,Data!$I$6:$I$1096,Data!$U5),SUMIFS(Data!$L$6:$L$1096,Data!$J$6:$J$1096,AQ$3,Data!$I$6:$I$1096,Data!$V5),SUMIFS(Data!$L$6:$L$1096,Data!$J$6:$J$1096,AQ$3,Data!$I$6:$I$1096,Data!$W5),SUMIFS(Data!$L$6:$L$1096,Data!$J$6:$J$1096,AQ$3,Data!$I$6:$I$1096,Data!$T5))</f>
        <v>0.29774924968556549</v>
      </c>
      <c r="AR4" s="54" t="s">
        <v>7</v>
      </c>
    </row>
    <row r="5" spans="1:44" x14ac:dyDescent="0.25">
      <c r="A5" s="53" t="s">
        <v>74</v>
      </c>
      <c r="B5" s="56" t="s">
        <v>8</v>
      </c>
      <c r="C5" s="55">
        <f>SUM(SUMIFS(Data!$L$6:$L$1096,Data!$J$6:$J$1096,C$3,Data!$I$6:$I$1096,Data!$U6),SUMIFS(Data!$L$6:$L$1096,Data!$J$6:$J$1096,C$3,Data!$I$6:$I$1096,Data!$V6),SUMIFS(Data!$L$6:$L$1096,Data!$J$6:$J$1096,C$3,Data!$I$6:$I$1096,Data!$W6),SUMIFS(Data!$L$6:$L$1096,Data!$J$6:$J$1096,C$3,Data!$I$6:$I$1096,Data!$T6))</f>
        <v>0.27175544194055534</v>
      </c>
      <c r="D5" s="55">
        <f>SUM(SUMIFS(Data!$L$6:$L$1096,Data!$J$6:$J$1096,D$3,Data!$I$6:$I$1096,Data!$U6),SUMIFS(Data!$L$6:$L$1096,Data!$J$6:$J$1096,D$3,Data!$I$6:$I$1096,Data!$V6),SUMIFS(Data!$L$6:$L$1096,Data!$J$6:$J$1096,D$3,Data!$I$6:$I$1096,Data!$W6),SUMIFS(Data!$L$6:$L$1096,Data!$J$6:$J$1096,D$3,Data!$I$6:$I$1096,Data!$T6))</f>
        <v>0.26893551701538532</v>
      </c>
      <c r="E5" s="55">
        <f>SUM(SUMIFS(Data!$L$6:$L$1096,Data!$J$6:$J$1096,E$3,Data!$I$6:$I$1096,Data!$U6),SUMIFS(Data!$L$6:$L$1096,Data!$J$6:$J$1096,E$3,Data!$I$6:$I$1096,Data!$V6),SUMIFS(Data!$L$6:$L$1096,Data!$J$6:$J$1096,E$3,Data!$I$6:$I$1096,Data!$W6),SUMIFS(Data!$L$6:$L$1096,Data!$J$6:$J$1096,E$3,Data!$I$6:$I$1096,Data!$T6))</f>
        <v>0.25867842898565679</v>
      </c>
      <c r="F5" s="55">
        <f>SUM(SUMIFS(Data!$L$6:$L$1096,Data!$J$6:$J$1096,F$3,Data!$I$6:$I$1096,Data!$U6),SUMIFS(Data!$L$6:$L$1096,Data!$J$6:$J$1096,F$3,Data!$I$6:$I$1096,Data!$V6),SUMIFS(Data!$L$6:$L$1096,Data!$J$6:$J$1096,F$3,Data!$I$6:$I$1096,Data!$W6),SUMIFS(Data!$L$6:$L$1096,Data!$J$6:$J$1096,F$3,Data!$I$6:$I$1096,Data!$T6))</f>
        <v>0.25071790762064977</v>
      </c>
      <c r="G5" s="55">
        <f>SUM(SUMIFS(Data!$L$6:$L$1096,Data!$J$6:$J$1096,G$3,Data!$I$6:$I$1096,Data!$U6),SUMIFS(Data!$L$6:$L$1096,Data!$J$6:$J$1096,G$3,Data!$I$6:$I$1096,Data!$V6),SUMIFS(Data!$L$6:$L$1096,Data!$J$6:$J$1096,G$3,Data!$I$6:$I$1096,Data!$W6),SUMIFS(Data!$L$6:$L$1096,Data!$J$6:$J$1096,G$3,Data!$I$6:$I$1096,Data!$T6))</f>
        <v>0.24777545265743367</v>
      </c>
      <c r="H5" s="55">
        <f>SUM(SUMIFS(Data!$L$6:$L$1096,Data!$J$6:$J$1096,H$3,Data!$I$6:$I$1096,Data!$U6),SUMIFS(Data!$L$6:$L$1096,Data!$J$6:$J$1096,H$3,Data!$I$6:$I$1096,Data!$V6),SUMIFS(Data!$L$6:$L$1096,Data!$J$6:$J$1096,H$3,Data!$I$6:$I$1096,Data!$W6),SUMIFS(Data!$L$6:$L$1096,Data!$J$6:$J$1096,H$3,Data!$I$6:$I$1096,Data!$T6))</f>
        <v>0.23856988857269856</v>
      </c>
      <c r="I5" s="55">
        <f>SUM(SUMIFS(Data!$L$6:$L$1096,Data!$J$6:$J$1096,I$3,Data!$I$6:$I$1096,Data!$U6),SUMIFS(Data!$L$6:$L$1096,Data!$J$6:$J$1096,I$3,Data!$I$6:$I$1096,Data!$V6),SUMIFS(Data!$L$6:$L$1096,Data!$J$6:$J$1096,I$3,Data!$I$6:$I$1096,Data!$W6),SUMIFS(Data!$L$6:$L$1096,Data!$J$6:$J$1096,I$3,Data!$I$6:$I$1096,Data!$T6))</f>
        <v>0.2318727890483181</v>
      </c>
      <c r="J5" s="55">
        <f>SUM(SUMIFS(Data!$L$6:$L$1096,Data!$J$6:$J$1096,J$3,Data!$I$6:$I$1096,Data!$U6),SUMIFS(Data!$L$6:$L$1096,Data!$J$6:$J$1096,J$3,Data!$I$6:$I$1096,Data!$V6),SUMIFS(Data!$L$6:$L$1096,Data!$J$6:$J$1096,J$3,Data!$I$6:$I$1096,Data!$W6),SUMIFS(Data!$L$6:$L$1096,Data!$J$6:$J$1096,J$3,Data!$I$6:$I$1096,Data!$T6))</f>
        <v>0.22396633629238002</v>
      </c>
      <c r="K5" s="55">
        <f>SUM(SUMIFS(Data!$L$6:$L$1096,Data!$J$6:$J$1096,K$3,Data!$I$6:$I$1096,Data!$U6),SUMIFS(Data!$L$6:$L$1096,Data!$J$6:$J$1096,K$3,Data!$I$6:$I$1096,Data!$V6),SUMIFS(Data!$L$6:$L$1096,Data!$J$6:$J$1096,K$3,Data!$I$6:$I$1096,Data!$W6),SUMIFS(Data!$L$6:$L$1096,Data!$J$6:$J$1096,K$3,Data!$I$6:$I$1096,Data!$T6))</f>
        <v>0.21758679278621609</v>
      </c>
      <c r="L5" s="55">
        <f>SUM(SUMIFS(Data!$L$6:$L$1096,Data!$J$6:$J$1096,L$3,Data!$I$6:$I$1096,Data!$U6),SUMIFS(Data!$L$6:$L$1096,Data!$J$6:$J$1096,L$3,Data!$I$6:$I$1096,Data!$V6),SUMIFS(Data!$L$6:$L$1096,Data!$J$6:$J$1096,L$3,Data!$I$6:$I$1096,Data!$W6),SUMIFS(Data!$L$6:$L$1096,Data!$J$6:$J$1096,L$3,Data!$I$6:$I$1096,Data!$T6))</f>
        <v>0.21200034595762729</v>
      </c>
      <c r="M5" s="55">
        <f>SUM(SUMIFS(Data!$L$6:$L$1096,Data!$J$6:$J$1096,M$3,Data!$I$6:$I$1096,Data!$U6),SUMIFS(Data!$L$6:$L$1096,Data!$J$6:$J$1096,M$3,Data!$I$6:$I$1096,Data!$V6),SUMIFS(Data!$L$6:$L$1096,Data!$J$6:$J$1096,M$3,Data!$I$6:$I$1096,Data!$W6),SUMIFS(Data!$L$6:$L$1096,Data!$J$6:$J$1096,M$3,Data!$I$6:$I$1096,Data!$T6))</f>
        <v>0.20644775379380811</v>
      </c>
      <c r="N5" s="55">
        <f>SUM(SUMIFS(Data!$L$6:$L$1096,Data!$J$6:$J$1096,N$3,Data!$I$6:$I$1096,Data!$U6),SUMIFS(Data!$L$6:$L$1096,Data!$J$6:$J$1096,N$3,Data!$I$6:$I$1096,Data!$V6),SUMIFS(Data!$L$6:$L$1096,Data!$J$6:$J$1096,N$3,Data!$I$6:$I$1096,Data!$W6),SUMIFS(Data!$L$6:$L$1096,Data!$J$6:$J$1096,N$3,Data!$I$6:$I$1096,Data!$T6))</f>
        <v>0.20201645856471018</v>
      </c>
      <c r="O5" s="55">
        <f>SUM(SUMIFS(Data!$L$6:$L$1096,Data!$J$6:$J$1096,O$3,Data!$I$6:$I$1096,Data!$U6),SUMIFS(Data!$L$6:$L$1096,Data!$J$6:$J$1096,O$3,Data!$I$6:$I$1096,Data!$V6),SUMIFS(Data!$L$6:$L$1096,Data!$J$6:$J$1096,O$3,Data!$I$6:$I$1096,Data!$W6),SUMIFS(Data!$L$6:$L$1096,Data!$J$6:$J$1096,O$3,Data!$I$6:$I$1096,Data!$T6))</f>
        <v>0.19954303473357068</v>
      </c>
      <c r="P5" s="55">
        <f>SUM(SUMIFS(Data!$L$6:$L$1096,Data!$J$6:$J$1096,P$3,Data!$I$6:$I$1096,Data!$U6),SUMIFS(Data!$L$6:$L$1096,Data!$J$6:$J$1096,P$3,Data!$I$6:$I$1096,Data!$V6),SUMIFS(Data!$L$6:$L$1096,Data!$J$6:$J$1096,P$3,Data!$I$6:$I$1096,Data!$W6),SUMIFS(Data!$L$6:$L$1096,Data!$J$6:$J$1096,P$3,Data!$I$6:$I$1096,Data!$T6))</f>
        <v>0.20129752614520666</v>
      </c>
      <c r="Q5" s="55">
        <f>SUM(SUMIFS(Data!$L$6:$L$1096,Data!$J$6:$J$1096,Q$3,Data!$I$6:$I$1096,Data!$U6),SUMIFS(Data!$L$6:$L$1096,Data!$J$6:$J$1096,Q$3,Data!$I$6:$I$1096,Data!$V6),SUMIFS(Data!$L$6:$L$1096,Data!$J$6:$J$1096,Q$3,Data!$I$6:$I$1096,Data!$W6),SUMIFS(Data!$L$6:$L$1096,Data!$J$6:$J$1096,Q$3,Data!$I$6:$I$1096,Data!$T6))</f>
        <v>0.19956210828042029</v>
      </c>
      <c r="R5" s="55">
        <f>SUM(SUMIFS(Data!$L$6:$L$1096,Data!$J$6:$J$1096,R$3,Data!$I$6:$I$1096,Data!$U6),SUMIFS(Data!$L$6:$L$1096,Data!$J$6:$J$1096,R$3,Data!$I$6:$I$1096,Data!$V6),SUMIFS(Data!$L$6:$L$1096,Data!$J$6:$J$1096,R$3,Data!$I$6:$I$1096,Data!$W6),SUMIFS(Data!$L$6:$L$1096,Data!$J$6:$J$1096,R$3,Data!$I$6:$I$1096,Data!$T6))</f>
        <v>0.19712558038792602</v>
      </c>
      <c r="S5" s="55">
        <f>SUM(SUMIFS(Data!$L$6:$L$1096,Data!$J$6:$J$1096,S$3,Data!$I$6:$I$1096,Data!$U6),SUMIFS(Data!$L$6:$L$1096,Data!$J$6:$J$1096,S$3,Data!$I$6:$I$1096,Data!$V6),SUMIFS(Data!$L$6:$L$1096,Data!$J$6:$J$1096,S$3,Data!$I$6:$I$1096,Data!$W6),SUMIFS(Data!$L$6:$L$1096,Data!$J$6:$J$1096,S$3,Data!$I$6:$I$1096,Data!$T6))</f>
        <v>0.19366162081703162</v>
      </c>
      <c r="T5" s="55">
        <f>SUM(SUMIFS(Data!$L$6:$L$1096,Data!$J$6:$J$1096,T$3,Data!$I$6:$I$1096,Data!$U6),SUMIFS(Data!$L$6:$L$1096,Data!$J$6:$J$1096,T$3,Data!$I$6:$I$1096,Data!$V6),SUMIFS(Data!$L$6:$L$1096,Data!$J$6:$J$1096,T$3,Data!$I$6:$I$1096,Data!$W6),SUMIFS(Data!$L$6:$L$1096,Data!$J$6:$J$1096,T$3,Data!$I$6:$I$1096,Data!$T6))</f>
        <v>0.19345749015369196</v>
      </c>
      <c r="U5" s="55">
        <f>SUM(SUMIFS(Data!$L$6:$L$1096,Data!$J$6:$J$1096,U$3,Data!$I$6:$I$1096,Data!$U6),SUMIFS(Data!$L$6:$L$1096,Data!$J$6:$J$1096,U$3,Data!$I$6:$I$1096,Data!$V6),SUMIFS(Data!$L$6:$L$1096,Data!$J$6:$J$1096,U$3,Data!$I$6:$I$1096,Data!$W6),SUMIFS(Data!$L$6:$L$1096,Data!$J$6:$J$1096,U$3,Data!$I$6:$I$1096,Data!$T6))</f>
        <v>0.19994660570927264</v>
      </c>
      <c r="V5" s="55">
        <f>SUM(SUMIFS(Data!$L$6:$L$1096,Data!$J$6:$J$1096,V$3,Data!$I$6:$I$1096,Data!$U6),SUMIFS(Data!$L$6:$L$1096,Data!$J$6:$J$1096,V$3,Data!$I$6:$I$1096,Data!$V6),SUMIFS(Data!$L$6:$L$1096,Data!$J$6:$J$1096,V$3,Data!$I$6:$I$1096,Data!$W6),SUMIFS(Data!$L$6:$L$1096,Data!$J$6:$J$1096,V$3,Data!$I$6:$I$1096,Data!$T6))</f>
        <v>0.19791747712106678</v>
      </c>
      <c r="W5" s="55">
        <f>SUM(SUMIFS(Data!$L$6:$L$1096,Data!$J$6:$J$1096,W$3,Data!$I$6:$I$1096,Data!$U6),SUMIFS(Data!$L$6:$L$1096,Data!$J$6:$J$1096,W$3,Data!$I$6:$I$1096,Data!$V6),SUMIFS(Data!$L$6:$L$1096,Data!$J$6:$J$1096,W$3,Data!$I$6:$I$1096,Data!$W6),SUMIFS(Data!$L$6:$L$1096,Data!$J$6:$J$1096,W$3,Data!$I$6:$I$1096,Data!$T6))</f>
        <v>0.1980936565964993</v>
      </c>
      <c r="X5" s="55">
        <f>SUM(SUMIFS(Data!$L$6:$L$1096,Data!$J$6:$J$1096,X$3,Data!$I$6:$I$1096,Data!$U6),SUMIFS(Data!$L$6:$L$1096,Data!$J$6:$J$1096,X$3,Data!$I$6:$I$1096,Data!$V6),SUMIFS(Data!$L$6:$L$1096,Data!$J$6:$J$1096,X$3,Data!$I$6:$I$1096,Data!$W6),SUMIFS(Data!$L$6:$L$1096,Data!$J$6:$J$1096,X$3,Data!$I$6:$I$1096,Data!$T6))</f>
        <v>0.20072735516318413</v>
      </c>
      <c r="Y5" s="55">
        <f>SUM(SUMIFS(Data!$L$6:$L$1096,Data!$J$6:$J$1096,Y$3,Data!$I$6:$I$1096,Data!$U6),SUMIFS(Data!$L$6:$L$1096,Data!$J$6:$J$1096,Y$3,Data!$I$6:$I$1096,Data!$V6),SUMIFS(Data!$L$6:$L$1096,Data!$J$6:$J$1096,Y$3,Data!$I$6:$I$1096,Data!$W6),SUMIFS(Data!$L$6:$L$1096,Data!$J$6:$J$1096,Y$3,Data!$I$6:$I$1096,Data!$T6))</f>
        <v>0.20433005419077496</v>
      </c>
      <c r="Z5" s="55">
        <f>SUM(SUMIFS(Data!$L$6:$L$1096,Data!$J$6:$J$1096,Z$3,Data!$I$6:$I$1096,Data!$U6),SUMIFS(Data!$L$6:$L$1096,Data!$J$6:$J$1096,Z$3,Data!$I$6:$I$1096,Data!$V6),SUMIFS(Data!$L$6:$L$1096,Data!$J$6:$J$1096,Z$3,Data!$I$6:$I$1096,Data!$W6),SUMIFS(Data!$L$6:$L$1096,Data!$J$6:$J$1096,Z$3,Data!$I$6:$I$1096,Data!$T6))</f>
        <v>0.20280657488270928</v>
      </c>
      <c r="AA5" s="55">
        <f>SUM(SUMIFS(Data!$L$6:$L$1096,Data!$J$6:$J$1096,AA$3,Data!$I$6:$I$1096,Data!$U6),SUMIFS(Data!$L$6:$L$1096,Data!$J$6:$J$1096,AA$3,Data!$I$6:$I$1096,Data!$V6),SUMIFS(Data!$L$6:$L$1096,Data!$J$6:$J$1096,AA$3,Data!$I$6:$I$1096,Data!$W6),SUMIFS(Data!$L$6:$L$1096,Data!$J$6:$J$1096,AA$3,Data!$I$6:$I$1096,Data!$T6))</f>
        <v>0.20530241862308241</v>
      </c>
      <c r="AB5" s="55">
        <f>SUM(SUMIFS(Data!$L$6:$L$1096,Data!$J$6:$J$1096,AB$3,Data!$I$6:$I$1096,Data!$U6),SUMIFS(Data!$L$6:$L$1096,Data!$J$6:$J$1096,AB$3,Data!$I$6:$I$1096,Data!$V6),SUMIFS(Data!$L$6:$L$1096,Data!$J$6:$J$1096,AB$3,Data!$I$6:$I$1096,Data!$W6),SUMIFS(Data!$L$6:$L$1096,Data!$J$6:$J$1096,AB$3,Data!$I$6:$I$1096,Data!$T6))</f>
        <v>0.20776714119512502</v>
      </c>
      <c r="AC5" s="55">
        <f>SUM(SUMIFS(Data!$L$6:$L$1096,Data!$J$6:$J$1096,AC$3,Data!$I$6:$I$1096,Data!$U6),SUMIFS(Data!$L$6:$L$1096,Data!$J$6:$J$1096,AC$3,Data!$I$6:$I$1096,Data!$V6),SUMIFS(Data!$L$6:$L$1096,Data!$J$6:$J$1096,AC$3,Data!$I$6:$I$1096,Data!$W6),SUMIFS(Data!$L$6:$L$1096,Data!$J$6:$J$1096,AC$3,Data!$I$6:$I$1096,Data!$T6))</f>
        <v>0.20813458683819891</v>
      </c>
      <c r="AD5" s="55">
        <f>SUM(SUMIFS(Data!$L$6:$L$1096,Data!$J$6:$J$1096,AD$3,Data!$I$6:$I$1096,Data!$U6),SUMIFS(Data!$L$6:$L$1096,Data!$J$6:$J$1096,AD$3,Data!$I$6:$I$1096,Data!$V6),SUMIFS(Data!$L$6:$L$1096,Data!$J$6:$J$1096,AD$3,Data!$I$6:$I$1096,Data!$W6),SUMIFS(Data!$L$6:$L$1096,Data!$J$6:$J$1096,AD$3,Data!$I$6:$I$1096,Data!$T6))</f>
        <v>0.2101571807275486</v>
      </c>
      <c r="AE5" s="55">
        <f>SUM(SUMIFS(Data!$L$6:$L$1096,Data!$J$6:$J$1096,AE$3,Data!$I$6:$I$1096,Data!$U6),SUMIFS(Data!$L$6:$L$1096,Data!$J$6:$J$1096,AE$3,Data!$I$6:$I$1096,Data!$V6),SUMIFS(Data!$L$6:$L$1096,Data!$J$6:$J$1096,AE$3,Data!$I$6:$I$1096,Data!$W6),SUMIFS(Data!$L$6:$L$1096,Data!$J$6:$J$1096,AE$3,Data!$I$6:$I$1096,Data!$T6))</f>
        <v>0.21980378754010338</v>
      </c>
      <c r="AF5" s="55">
        <f>SUM(SUMIFS(Data!$L$6:$L$1096,Data!$J$6:$J$1096,AF$3,Data!$I$6:$I$1096,Data!$U6),SUMIFS(Data!$L$6:$L$1096,Data!$J$6:$J$1096,AF$3,Data!$I$6:$I$1096,Data!$V6),SUMIFS(Data!$L$6:$L$1096,Data!$J$6:$J$1096,AF$3,Data!$I$6:$I$1096,Data!$W6),SUMIFS(Data!$L$6:$L$1096,Data!$J$6:$J$1096,AF$3,Data!$I$6:$I$1096,Data!$T6))</f>
        <v>0.22806423114786056</v>
      </c>
      <c r="AG5" s="55">
        <f>SUM(SUMIFS(Data!$L$6:$L$1096,Data!$J$6:$J$1096,AG$3,Data!$I$6:$I$1096,Data!$U6),SUMIFS(Data!$L$6:$L$1096,Data!$J$6:$J$1096,AG$3,Data!$I$6:$I$1096,Data!$V6),SUMIFS(Data!$L$6:$L$1096,Data!$J$6:$J$1096,AG$3,Data!$I$6:$I$1096,Data!$W6),SUMIFS(Data!$L$6:$L$1096,Data!$J$6:$J$1096,AG$3,Data!$I$6:$I$1096,Data!$T6))</f>
        <v>0.23013450917136777</v>
      </c>
      <c r="AH5" s="55">
        <f>SUM(SUMIFS(Data!$L$6:$L$1096,Data!$J$6:$J$1096,AH$3,Data!$I$6:$I$1096,Data!$U6),SUMIFS(Data!$L$6:$L$1096,Data!$J$6:$J$1096,AH$3,Data!$I$6:$I$1096,Data!$V6),SUMIFS(Data!$L$6:$L$1096,Data!$J$6:$J$1096,AH$3,Data!$I$6:$I$1096,Data!$W6),SUMIFS(Data!$L$6:$L$1096,Data!$J$6:$J$1096,AH$3,Data!$I$6:$I$1096,Data!$T6))</f>
        <v>0.22536749031357639</v>
      </c>
      <c r="AI5" s="55">
        <f>SUM(SUMIFS(Data!$L$6:$L$1096,Data!$J$6:$J$1096,AI$3,Data!$I$6:$I$1096,Data!$U6),SUMIFS(Data!$L$6:$L$1096,Data!$J$6:$J$1096,AI$3,Data!$I$6:$I$1096,Data!$V6),SUMIFS(Data!$L$6:$L$1096,Data!$J$6:$J$1096,AI$3,Data!$I$6:$I$1096,Data!$W6),SUMIFS(Data!$L$6:$L$1096,Data!$J$6:$J$1096,AI$3,Data!$I$6:$I$1096,Data!$T6))</f>
        <v>0.22825406920018371</v>
      </c>
      <c r="AJ5" s="55">
        <f>SUM(SUMIFS(Data!$L$6:$L$1096,Data!$J$6:$J$1096,AJ$3,Data!$I$6:$I$1096,Data!$U6),SUMIFS(Data!$L$6:$L$1096,Data!$J$6:$J$1096,AJ$3,Data!$I$6:$I$1096,Data!$V6),SUMIFS(Data!$L$6:$L$1096,Data!$J$6:$J$1096,AJ$3,Data!$I$6:$I$1096,Data!$W6),SUMIFS(Data!$L$6:$L$1096,Data!$J$6:$J$1096,AJ$3,Data!$I$6:$I$1096,Data!$T6))</f>
        <v>0.22473338406984356</v>
      </c>
      <c r="AK5" s="55">
        <f>SUM(SUMIFS(Data!$L$6:$L$1096,Data!$J$6:$J$1096,AK$3,Data!$I$6:$I$1096,Data!$U6),SUMIFS(Data!$L$6:$L$1096,Data!$J$6:$J$1096,AK$3,Data!$I$6:$I$1096,Data!$V6),SUMIFS(Data!$L$6:$L$1096,Data!$J$6:$J$1096,AK$3,Data!$I$6:$I$1096,Data!$W6),SUMIFS(Data!$L$6:$L$1096,Data!$J$6:$J$1096,AK$3,Data!$I$6:$I$1096,Data!$T6))</f>
        <v>0.22210354656765299</v>
      </c>
      <c r="AL5" s="55">
        <f>SUM(SUMIFS(Data!$L$6:$L$1096,Data!$J$6:$J$1096,AL$3,Data!$I$6:$I$1096,Data!$U6),SUMIFS(Data!$L$6:$L$1096,Data!$J$6:$J$1096,AL$3,Data!$I$6:$I$1096,Data!$V6),SUMIFS(Data!$L$6:$L$1096,Data!$J$6:$J$1096,AL$3,Data!$I$6:$I$1096,Data!$W6),SUMIFS(Data!$L$6:$L$1096,Data!$J$6:$J$1096,AL$3,Data!$I$6:$I$1096,Data!$T6))</f>
        <v>0.23774998888874957</v>
      </c>
      <c r="AM5" s="55">
        <f>SUM(SUMIFS(Data!$L$6:$L$1096,Data!$J$6:$J$1096,AM$3,Data!$I$6:$I$1096,Data!$U6),SUMIFS(Data!$L$6:$L$1096,Data!$J$6:$J$1096,AM$3,Data!$I$6:$I$1096,Data!$V6),SUMIFS(Data!$L$6:$L$1096,Data!$J$6:$J$1096,AM$3,Data!$I$6:$I$1096,Data!$W6),SUMIFS(Data!$L$6:$L$1096,Data!$J$6:$J$1096,AM$3,Data!$I$6:$I$1096,Data!$T6))</f>
        <v>0.21922580542093678</v>
      </c>
      <c r="AN5" s="55">
        <f>SUM(SUMIFS(Data!$L$6:$L$1096,Data!$J$6:$J$1096,AN$3,Data!$I$6:$I$1096,Data!$U6),SUMIFS(Data!$L$6:$L$1096,Data!$J$6:$J$1096,AN$3,Data!$I$6:$I$1096,Data!$V6),SUMIFS(Data!$L$6:$L$1096,Data!$J$6:$J$1096,AN$3,Data!$I$6:$I$1096,Data!$W6),SUMIFS(Data!$L$6:$L$1096,Data!$J$6:$J$1096,AN$3,Data!$I$6:$I$1096,Data!$T6))</f>
        <v>0.21485402909131451</v>
      </c>
      <c r="AO5" s="55">
        <f>SUM(SUMIFS(Data!$L$6:$L$1096,Data!$J$6:$J$1096,AO$3,Data!$I$6:$I$1096,Data!$U6),SUMIFS(Data!$L$6:$L$1096,Data!$J$6:$J$1096,AO$3,Data!$I$6:$I$1096,Data!$V6),SUMIFS(Data!$L$6:$L$1096,Data!$J$6:$J$1096,AO$3,Data!$I$6:$I$1096,Data!$W6),SUMIFS(Data!$L$6:$L$1096,Data!$J$6:$J$1096,AO$3,Data!$I$6:$I$1096,Data!$T6))</f>
        <v>0.21200323420099609</v>
      </c>
      <c r="AP5" s="55">
        <f>SUM(SUMIFS(Data!$L$6:$L$1096,Data!$J$6:$J$1096,AP$3,Data!$I$6:$I$1096,Data!$U6),SUMIFS(Data!$L$6:$L$1096,Data!$J$6:$J$1096,AP$3,Data!$I$6:$I$1096,Data!$V6),SUMIFS(Data!$L$6:$L$1096,Data!$J$6:$J$1096,AP$3,Data!$I$6:$I$1096,Data!$W6),SUMIFS(Data!$L$6:$L$1096,Data!$J$6:$J$1096,AP$3,Data!$I$6:$I$1096,Data!$T6))</f>
        <v>0.2094840201382771</v>
      </c>
      <c r="AQ5" s="55">
        <f>SUM(SUMIFS(Data!$L$6:$L$1096,Data!$J$6:$J$1096,AQ$3,Data!$I$6:$I$1096,Data!$U6),SUMIFS(Data!$L$6:$L$1096,Data!$J$6:$J$1096,AQ$3,Data!$I$6:$I$1096,Data!$V6),SUMIFS(Data!$L$6:$L$1096,Data!$J$6:$J$1096,AQ$3,Data!$I$6:$I$1096,Data!$W6),SUMIFS(Data!$L$6:$L$1096,Data!$J$6:$J$1096,AQ$3,Data!$I$6:$I$1096,Data!$T6))</f>
        <v>0.20347182054430674</v>
      </c>
      <c r="AR5" s="56" t="s">
        <v>8</v>
      </c>
    </row>
    <row r="6" spans="1:44" x14ac:dyDescent="0.25">
      <c r="A6" s="53" t="s">
        <v>74</v>
      </c>
      <c r="B6" s="56" t="s">
        <v>9</v>
      </c>
      <c r="C6" s="55">
        <f>SUM(SUMIFS(Data!$L$6:$L$1096,Data!$J$6:$J$1096,C$3,Data!$I$6:$I$1096,Data!$U7),SUMIFS(Data!$L$6:$L$1096,Data!$J$6:$J$1096,C$3,Data!$I$6:$I$1096,Data!$V7),SUMIFS(Data!$L$6:$L$1096,Data!$J$6:$J$1096,C$3,Data!$I$6:$I$1096,Data!$W7),SUMIFS(Data!$L$6:$L$1096,Data!$J$6:$J$1096,C$3,Data!$I$6:$I$1096,Data!$T7))</f>
        <v>0.22950122671346118</v>
      </c>
      <c r="D6" s="55">
        <f>SUM(SUMIFS(Data!$L$6:$L$1096,Data!$J$6:$J$1096,D$3,Data!$I$6:$I$1096,Data!$U7),SUMIFS(Data!$L$6:$L$1096,Data!$J$6:$J$1096,D$3,Data!$I$6:$I$1096,Data!$V7),SUMIFS(Data!$L$6:$L$1096,Data!$J$6:$J$1096,D$3,Data!$I$6:$I$1096,Data!$W7),SUMIFS(Data!$L$6:$L$1096,Data!$J$6:$J$1096,D$3,Data!$I$6:$I$1096,Data!$T7))</f>
        <v>0.2272763129106373</v>
      </c>
      <c r="E6" s="55">
        <f>SUM(SUMIFS(Data!$L$6:$L$1096,Data!$J$6:$J$1096,E$3,Data!$I$6:$I$1096,Data!$U7),SUMIFS(Data!$L$6:$L$1096,Data!$J$6:$J$1096,E$3,Data!$I$6:$I$1096,Data!$V7),SUMIFS(Data!$L$6:$L$1096,Data!$J$6:$J$1096,E$3,Data!$I$6:$I$1096,Data!$W7),SUMIFS(Data!$L$6:$L$1096,Data!$J$6:$J$1096,E$3,Data!$I$6:$I$1096,Data!$T7))</f>
        <v>0.21949818895299272</v>
      </c>
      <c r="F6" s="55">
        <f>SUM(SUMIFS(Data!$L$6:$L$1096,Data!$J$6:$J$1096,F$3,Data!$I$6:$I$1096,Data!$U7),SUMIFS(Data!$L$6:$L$1096,Data!$J$6:$J$1096,F$3,Data!$I$6:$I$1096,Data!$V7),SUMIFS(Data!$L$6:$L$1096,Data!$J$6:$J$1096,F$3,Data!$I$6:$I$1096,Data!$W7),SUMIFS(Data!$L$6:$L$1096,Data!$J$6:$J$1096,F$3,Data!$I$6:$I$1096,Data!$T7))</f>
        <v>0.21412318666325264</v>
      </c>
      <c r="G6" s="55">
        <f>SUM(SUMIFS(Data!$L$6:$L$1096,Data!$J$6:$J$1096,G$3,Data!$I$6:$I$1096,Data!$U7),SUMIFS(Data!$L$6:$L$1096,Data!$J$6:$J$1096,G$3,Data!$I$6:$I$1096,Data!$V7),SUMIFS(Data!$L$6:$L$1096,Data!$J$6:$J$1096,G$3,Data!$I$6:$I$1096,Data!$W7),SUMIFS(Data!$L$6:$L$1096,Data!$J$6:$J$1096,G$3,Data!$I$6:$I$1096,Data!$T7))</f>
        <v>0.21360916264623134</v>
      </c>
      <c r="H6" s="55">
        <f>SUM(SUMIFS(Data!$L$6:$L$1096,Data!$J$6:$J$1096,H$3,Data!$I$6:$I$1096,Data!$U7),SUMIFS(Data!$L$6:$L$1096,Data!$J$6:$J$1096,H$3,Data!$I$6:$I$1096,Data!$V7),SUMIFS(Data!$L$6:$L$1096,Data!$J$6:$J$1096,H$3,Data!$I$6:$I$1096,Data!$W7),SUMIFS(Data!$L$6:$L$1096,Data!$J$6:$J$1096,H$3,Data!$I$6:$I$1096,Data!$T7))</f>
        <v>0.20649047426851885</v>
      </c>
      <c r="I6" s="55">
        <f>SUM(SUMIFS(Data!$L$6:$L$1096,Data!$J$6:$J$1096,I$3,Data!$I$6:$I$1096,Data!$U7),SUMIFS(Data!$L$6:$L$1096,Data!$J$6:$J$1096,I$3,Data!$I$6:$I$1096,Data!$V7),SUMIFS(Data!$L$6:$L$1096,Data!$J$6:$J$1096,I$3,Data!$I$6:$I$1096,Data!$W7),SUMIFS(Data!$L$6:$L$1096,Data!$J$6:$J$1096,I$3,Data!$I$6:$I$1096,Data!$T7))</f>
        <v>0.20114037546693345</v>
      </c>
      <c r="J6" s="55">
        <f>SUM(SUMIFS(Data!$L$6:$L$1096,Data!$J$6:$J$1096,J$3,Data!$I$6:$I$1096,Data!$U7),SUMIFS(Data!$L$6:$L$1096,Data!$J$6:$J$1096,J$3,Data!$I$6:$I$1096,Data!$V7),SUMIFS(Data!$L$6:$L$1096,Data!$J$6:$J$1096,J$3,Data!$I$6:$I$1096,Data!$W7),SUMIFS(Data!$L$6:$L$1096,Data!$J$6:$J$1096,J$3,Data!$I$6:$I$1096,Data!$T7))</f>
        <v>0.19546214774843007</v>
      </c>
      <c r="K6" s="55">
        <f>SUM(SUMIFS(Data!$L$6:$L$1096,Data!$J$6:$J$1096,K$3,Data!$I$6:$I$1096,Data!$U7),SUMIFS(Data!$L$6:$L$1096,Data!$J$6:$J$1096,K$3,Data!$I$6:$I$1096,Data!$V7),SUMIFS(Data!$L$6:$L$1096,Data!$J$6:$J$1096,K$3,Data!$I$6:$I$1096,Data!$W7),SUMIFS(Data!$L$6:$L$1096,Data!$J$6:$J$1096,K$3,Data!$I$6:$I$1096,Data!$T7))</f>
        <v>0.19141154481774478</v>
      </c>
      <c r="L6" s="55">
        <f>SUM(SUMIFS(Data!$L$6:$L$1096,Data!$J$6:$J$1096,L$3,Data!$I$6:$I$1096,Data!$U7),SUMIFS(Data!$L$6:$L$1096,Data!$J$6:$J$1096,L$3,Data!$I$6:$I$1096,Data!$V7),SUMIFS(Data!$L$6:$L$1096,Data!$J$6:$J$1096,L$3,Data!$I$6:$I$1096,Data!$W7),SUMIFS(Data!$L$6:$L$1096,Data!$J$6:$J$1096,L$3,Data!$I$6:$I$1096,Data!$T7))</f>
        <v>0.18793259513242358</v>
      </c>
      <c r="M6" s="55">
        <f>SUM(SUMIFS(Data!$L$6:$L$1096,Data!$J$6:$J$1096,M$3,Data!$I$6:$I$1096,Data!$U7),SUMIFS(Data!$L$6:$L$1096,Data!$J$6:$J$1096,M$3,Data!$I$6:$I$1096,Data!$V7),SUMIFS(Data!$L$6:$L$1096,Data!$J$6:$J$1096,M$3,Data!$I$6:$I$1096,Data!$W7),SUMIFS(Data!$L$6:$L$1096,Data!$J$6:$J$1096,M$3,Data!$I$6:$I$1096,Data!$T7))</f>
        <v>0.18339406875792125</v>
      </c>
      <c r="N6" s="55">
        <f>SUM(SUMIFS(Data!$L$6:$L$1096,Data!$J$6:$J$1096,N$3,Data!$I$6:$I$1096,Data!$U7),SUMIFS(Data!$L$6:$L$1096,Data!$J$6:$J$1096,N$3,Data!$I$6:$I$1096,Data!$V7),SUMIFS(Data!$L$6:$L$1096,Data!$J$6:$J$1096,N$3,Data!$I$6:$I$1096,Data!$W7),SUMIFS(Data!$L$6:$L$1096,Data!$J$6:$J$1096,N$3,Data!$I$6:$I$1096,Data!$T7))</f>
        <v>0.1802018254697636</v>
      </c>
      <c r="O6" s="55">
        <f>SUM(SUMIFS(Data!$L$6:$L$1096,Data!$J$6:$J$1096,O$3,Data!$I$6:$I$1096,Data!$U7),SUMIFS(Data!$L$6:$L$1096,Data!$J$6:$J$1096,O$3,Data!$I$6:$I$1096,Data!$V7),SUMIFS(Data!$L$6:$L$1096,Data!$J$6:$J$1096,O$3,Data!$I$6:$I$1096,Data!$W7),SUMIFS(Data!$L$6:$L$1096,Data!$J$6:$J$1096,O$3,Data!$I$6:$I$1096,Data!$T7))</f>
        <v>0.17664608809837715</v>
      </c>
      <c r="P6" s="55">
        <f>SUM(SUMIFS(Data!$L$6:$L$1096,Data!$J$6:$J$1096,P$3,Data!$I$6:$I$1096,Data!$U7),SUMIFS(Data!$L$6:$L$1096,Data!$J$6:$J$1096,P$3,Data!$I$6:$I$1096,Data!$V7),SUMIFS(Data!$L$6:$L$1096,Data!$J$6:$J$1096,P$3,Data!$I$6:$I$1096,Data!$W7),SUMIFS(Data!$L$6:$L$1096,Data!$J$6:$J$1096,P$3,Data!$I$6:$I$1096,Data!$T7))</f>
        <v>0.17586730245082177</v>
      </c>
      <c r="Q6" s="55">
        <f>SUM(SUMIFS(Data!$L$6:$L$1096,Data!$J$6:$J$1096,Q$3,Data!$I$6:$I$1096,Data!$U7),SUMIFS(Data!$L$6:$L$1096,Data!$J$6:$J$1096,Q$3,Data!$I$6:$I$1096,Data!$V7),SUMIFS(Data!$L$6:$L$1096,Data!$J$6:$J$1096,Q$3,Data!$I$6:$I$1096,Data!$W7),SUMIFS(Data!$L$6:$L$1096,Data!$J$6:$J$1096,Q$3,Data!$I$6:$I$1096,Data!$T7))</f>
        <v>0.17577277221561996</v>
      </c>
      <c r="R6" s="55">
        <f>SUM(SUMIFS(Data!$L$6:$L$1096,Data!$J$6:$J$1096,R$3,Data!$I$6:$I$1096,Data!$U7),SUMIFS(Data!$L$6:$L$1096,Data!$J$6:$J$1096,R$3,Data!$I$6:$I$1096,Data!$V7),SUMIFS(Data!$L$6:$L$1096,Data!$J$6:$J$1096,R$3,Data!$I$6:$I$1096,Data!$W7),SUMIFS(Data!$L$6:$L$1096,Data!$J$6:$J$1096,R$3,Data!$I$6:$I$1096,Data!$T7))</f>
        <v>0.17372019921340043</v>
      </c>
      <c r="S6" s="55">
        <f>SUM(SUMIFS(Data!$L$6:$L$1096,Data!$J$6:$J$1096,S$3,Data!$I$6:$I$1096,Data!$U7),SUMIFS(Data!$L$6:$L$1096,Data!$J$6:$J$1096,S$3,Data!$I$6:$I$1096,Data!$V7),SUMIFS(Data!$L$6:$L$1096,Data!$J$6:$J$1096,S$3,Data!$I$6:$I$1096,Data!$W7),SUMIFS(Data!$L$6:$L$1096,Data!$J$6:$J$1096,S$3,Data!$I$6:$I$1096,Data!$T7))</f>
        <v>0.1709184265688905</v>
      </c>
      <c r="T6" s="55">
        <f>SUM(SUMIFS(Data!$L$6:$L$1096,Data!$J$6:$J$1096,T$3,Data!$I$6:$I$1096,Data!$U7),SUMIFS(Data!$L$6:$L$1096,Data!$J$6:$J$1096,T$3,Data!$I$6:$I$1096,Data!$V7),SUMIFS(Data!$L$6:$L$1096,Data!$J$6:$J$1096,T$3,Data!$I$6:$I$1096,Data!$W7),SUMIFS(Data!$L$6:$L$1096,Data!$J$6:$J$1096,T$3,Data!$I$6:$I$1096,Data!$T7))</f>
        <v>0.1716384504946516</v>
      </c>
      <c r="U6" s="55">
        <f>SUM(SUMIFS(Data!$L$6:$L$1096,Data!$J$6:$J$1096,U$3,Data!$I$6:$I$1096,Data!$U7),SUMIFS(Data!$L$6:$L$1096,Data!$J$6:$J$1096,U$3,Data!$I$6:$I$1096,Data!$V7),SUMIFS(Data!$L$6:$L$1096,Data!$J$6:$J$1096,U$3,Data!$I$6:$I$1096,Data!$W7),SUMIFS(Data!$L$6:$L$1096,Data!$J$6:$J$1096,U$3,Data!$I$6:$I$1096,Data!$T7))</f>
        <v>0.17573640713864697</v>
      </c>
      <c r="V6" s="55">
        <f>SUM(SUMIFS(Data!$L$6:$L$1096,Data!$J$6:$J$1096,V$3,Data!$I$6:$I$1096,Data!$U7),SUMIFS(Data!$L$6:$L$1096,Data!$J$6:$J$1096,V$3,Data!$I$6:$I$1096,Data!$V7),SUMIFS(Data!$L$6:$L$1096,Data!$J$6:$J$1096,V$3,Data!$I$6:$I$1096,Data!$W7),SUMIFS(Data!$L$6:$L$1096,Data!$J$6:$J$1096,V$3,Data!$I$6:$I$1096,Data!$T7))</f>
        <v>0.17124266078429787</v>
      </c>
      <c r="W6" s="55">
        <f>SUM(SUMIFS(Data!$L$6:$L$1096,Data!$J$6:$J$1096,W$3,Data!$I$6:$I$1096,Data!$U7),SUMIFS(Data!$L$6:$L$1096,Data!$J$6:$J$1096,W$3,Data!$I$6:$I$1096,Data!$V7),SUMIFS(Data!$L$6:$L$1096,Data!$J$6:$J$1096,W$3,Data!$I$6:$I$1096,Data!$W7),SUMIFS(Data!$L$6:$L$1096,Data!$J$6:$J$1096,W$3,Data!$I$6:$I$1096,Data!$T7))</f>
        <v>0.16982591712929382</v>
      </c>
      <c r="X6" s="55">
        <f>SUM(SUMIFS(Data!$L$6:$L$1096,Data!$J$6:$J$1096,X$3,Data!$I$6:$I$1096,Data!$U7),SUMIFS(Data!$L$6:$L$1096,Data!$J$6:$J$1096,X$3,Data!$I$6:$I$1096,Data!$V7),SUMIFS(Data!$L$6:$L$1096,Data!$J$6:$J$1096,X$3,Data!$I$6:$I$1096,Data!$W7),SUMIFS(Data!$L$6:$L$1096,Data!$J$6:$J$1096,X$3,Data!$I$6:$I$1096,Data!$T7))</f>
        <v>0.17208894507712857</v>
      </c>
      <c r="Y6" s="55">
        <f>SUM(SUMIFS(Data!$L$6:$L$1096,Data!$J$6:$J$1096,Y$3,Data!$I$6:$I$1096,Data!$U7),SUMIFS(Data!$L$6:$L$1096,Data!$J$6:$J$1096,Y$3,Data!$I$6:$I$1096,Data!$V7),SUMIFS(Data!$L$6:$L$1096,Data!$J$6:$J$1096,Y$3,Data!$I$6:$I$1096,Data!$W7),SUMIFS(Data!$L$6:$L$1096,Data!$J$6:$J$1096,Y$3,Data!$I$6:$I$1096,Data!$T7))</f>
        <v>0.17741989890937887</v>
      </c>
      <c r="Z6" s="55">
        <f>SUM(SUMIFS(Data!$L$6:$L$1096,Data!$J$6:$J$1096,Z$3,Data!$I$6:$I$1096,Data!$U7),SUMIFS(Data!$L$6:$L$1096,Data!$J$6:$J$1096,Z$3,Data!$I$6:$I$1096,Data!$V7),SUMIFS(Data!$L$6:$L$1096,Data!$J$6:$J$1096,Z$3,Data!$I$6:$I$1096,Data!$W7),SUMIFS(Data!$L$6:$L$1096,Data!$J$6:$J$1096,Z$3,Data!$I$6:$I$1096,Data!$T7))</f>
        <v>0.17647175329605397</v>
      </c>
      <c r="AA6" s="55">
        <f>SUM(SUMIFS(Data!$L$6:$L$1096,Data!$J$6:$J$1096,AA$3,Data!$I$6:$I$1096,Data!$U7),SUMIFS(Data!$L$6:$L$1096,Data!$J$6:$J$1096,AA$3,Data!$I$6:$I$1096,Data!$V7),SUMIFS(Data!$L$6:$L$1096,Data!$J$6:$J$1096,AA$3,Data!$I$6:$I$1096,Data!$W7),SUMIFS(Data!$L$6:$L$1096,Data!$J$6:$J$1096,AA$3,Data!$I$6:$I$1096,Data!$T7))</f>
        <v>0.17704221002732845</v>
      </c>
      <c r="AB6" s="55">
        <f>SUM(SUMIFS(Data!$L$6:$L$1096,Data!$J$6:$J$1096,AB$3,Data!$I$6:$I$1096,Data!$U7),SUMIFS(Data!$L$6:$L$1096,Data!$J$6:$J$1096,AB$3,Data!$I$6:$I$1096,Data!$V7),SUMIFS(Data!$L$6:$L$1096,Data!$J$6:$J$1096,AB$3,Data!$I$6:$I$1096,Data!$W7),SUMIFS(Data!$L$6:$L$1096,Data!$J$6:$J$1096,AB$3,Data!$I$6:$I$1096,Data!$T7))</f>
        <v>0.17582317522291005</v>
      </c>
      <c r="AC6" s="55">
        <f>SUM(SUMIFS(Data!$L$6:$L$1096,Data!$J$6:$J$1096,AC$3,Data!$I$6:$I$1096,Data!$U7),SUMIFS(Data!$L$6:$L$1096,Data!$J$6:$J$1096,AC$3,Data!$I$6:$I$1096,Data!$V7),SUMIFS(Data!$L$6:$L$1096,Data!$J$6:$J$1096,AC$3,Data!$I$6:$I$1096,Data!$W7),SUMIFS(Data!$L$6:$L$1096,Data!$J$6:$J$1096,AC$3,Data!$I$6:$I$1096,Data!$T7))</f>
        <v>0.17304886922606744</v>
      </c>
      <c r="AD6" s="55">
        <f>SUM(SUMIFS(Data!$L$6:$L$1096,Data!$J$6:$J$1096,AD$3,Data!$I$6:$I$1096,Data!$U7),SUMIFS(Data!$L$6:$L$1096,Data!$J$6:$J$1096,AD$3,Data!$I$6:$I$1096,Data!$V7),SUMIFS(Data!$L$6:$L$1096,Data!$J$6:$J$1096,AD$3,Data!$I$6:$I$1096,Data!$W7),SUMIFS(Data!$L$6:$L$1096,Data!$J$6:$J$1096,AD$3,Data!$I$6:$I$1096,Data!$T7))</f>
        <v>0.17294437665683024</v>
      </c>
      <c r="AE6" s="55">
        <f>SUM(SUMIFS(Data!$L$6:$L$1096,Data!$J$6:$J$1096,AE$3,Data!$I$6:$I$1096,Data!$U7),SUMIFS(Data!$L$6:$L$1096,Data!$J$6:$J$1096,AE$3,Data!$I$6:$I$1096,Data!$V7),SUMIFS(Data!$L$6:$L$1096,Data!$J$6:$J$1096,AE$3,Data!$I$6:$I$1096,Data!$W7),SUMIFS(Data!$L$6:$L$1096,Data!$J$6:$J$1096,AE$3,Data!$I$6:$I$1096,Data!$T7))</f>
        <v>0.17650337775065117</v>
      </c>
      <c r="AF6" s="55">
        <f>SUM(SUMIFS(Data!$L$6:$L$1096,Data!$J$6:$J$1096,AF$3,Data!$I$6:$I$1096,Data!$U7),SUMIFS(Data!$L$6:$L$1096,Data!$J$6:$J$1096,AF$3,Data!$I$6:$I$1096,Data!$V7),SUMIFS(Data!$L$6:$L$1096,Data!$J$6:$J$1096,AF$3,Data!$I$6:$I$1096,Data!$W7),SUMIFS(Data!$L$6:$L$1096,Data!$J$6:$J$1096,AF$3,Data!$I$6:$I$1096,Data!$T7))</f>
        <v>0.17620886797298743</v>
      </c>
      <c r="AG6" s="55">
        <f>SUM(SUMIFS(Data!$L$6:$L$1096,Data!$J$6:$J$1096,AG$3,Data!$I$6:$I$1096,Data!$U7),SUMIFS(Data!$L$6:$L$1096,Data!$J$6:$J$1096,AG$3,Data!$I$6:$I$1096,Data!$V7),SUMIFS(Data!$L$6:$L$1096,Data!$J$6:$J$1096,AG$3,Data!$I$6:$I$1096,Data!$W7),SUMIFS(Data!$L$6:$L$1096,Data!$J$6:$J$1096,AG$3,Data!$I$6:$I$1096,Data!$T7))</f>
        <v>0.1772851357970476</v>
      </c>
      <c r="AH6" s="55">
        <f>SUM(SUMIFS(Data!$L$6:$L$1096,Data!$J$6:$J$1096,AH$3,Data!$I$6:$I$1096,Data!$U7),SUMIFS(Data!$L$6:$L$1096,Data!$J$6:$J$1096,AH$3,Data!$I$6:$I$1096,Data!$V7),SUMIFS(Data!$L$6:$L$1096,Data!$J$6:$J$1096,AH$3,Data!$I$6:$I$1096,Data!$W7),SUMIFS(Data!$L$6:$L$1096,Data!$J$6:$J$1096,AH$3,Data!$I$6:$I$1096,Data!$T7))</f>
        <v>0.17685539880034384</v>
      </c>
      <c r="AI6" s="55">
        <f>SUM(SUMIFS(Data!$L$6:$L$1096,Data!$J$6:$J$1096,AI$3,Data!$I$6:$I$1096,Data!$U7),SUMIFS(Data!$L$6:$L$1096,Data!$J$6:$J$1096,AI$3,Data!$I$6:$I$1096,Data!$V7),SUMIFS(Data!$L$6:$L$1096,Data!$J$6:$J$1096,AI$3,Data!$I$6:$I$1096,Data!$W7),SUMIFS(Data!$L$6:$L$1096,Data!$J$6:$J$1096,AI$3,Data!$I$6:$I$1096,Data!$T7))</f>
        <v>0.18047164401394766</v>
      </c>
      <c r="AJ6" s="55">
        <f>SUM(SUMIFS(Data!$L$6:$L$1096,Data!$J$6:$J$1096,AJ$3,Data!$I$6:$I$1096,Data!$U7),SUMIFS(Data!$L$6:$L$1096,Data!$J$6:$J$1096,AJ$3,Data!$I$6:$I$1096,Data!$V7),SUMIFS(Data!$L$6:$L$1096,Data!$J$6:$J$1096,AJ$3,Data!$I$6:$I$1096,Data!$W7),SUMIFS(Data!$L$6:$L$1096,Data!$J$6:$J$1096,AJ$3,Data!$I$6:$I$1096,Data!$T7))</f>
        <v>0.17654754664601757</v>
      </c>
      <c r="AK6" s="55">
        <f>SUM(SUMIFS(Data!$L$6:$L$1096,Data!$J$6:$J$1096,AK$3,Data!$I$6:$I$1096,Data!$U7),SUMIFS(Data!$L$6:$L$1096,Data!$J$6:$J$1096,AK$3,Data!$I$6:$I$1096,Data!$V7),SUMIFS(Data!$L$6:$L$1096,Data!$J$6:$J$1096,AK$3,Data!$I$6:$I$1096,Data!$W7),SUMIFS(Data!$L$6:$L$1096,Data!$J$6:$J$1096,AK$3,Data!$I$6:$I$1096,Data!$T7))</f>
        <v>0.1745644004483469</v>
      </c>
      <c r="AL6" s="55">
        <f>SUM(SUMIFS(Data!$L$6:$L$1096,Data!$J$6:$J$1096,AL$3,Data!$I$6:$I$1096,Data!$U7),SUMIFS(Data!$L$6:$L$1096,Data!$J$6:$J$1096,AL$3,Data!$I$6:$I$1096,Data!$V7),SUMIFS(Data!$L$6:$L$1096,Data!$J$6:$J$1096,AL$3,Data!$I$6:$I$1096,Data!$W7),SUMIFS(Data!$L$6:$L$1096,Data!$J$6:$J$1096,AL$3,Data!$I$6:$I$1096,Data!$T7))</f>
        <v>0.19032660238475924</v>
      </c>
      <c r="AM6" s="55">
        <f>SUM(SUMIFS(Data!$L$6:$L$1096,Data!$J$6:$J$1096,AM$3,Data!$I$6:$I$1096,Data!$U7),SUMIFS(Data!$L$6:$L$1096,Data!$J$6:$J$1096,AM$3,Data!$I$6:$I$1096,Data!$V7),SUMIFS(Data!$L$6:$L$1096,Data!$J$6:$J$1096,AM$3,Data!$I$6:$I$1096,Data!$W7),SUMIFS(Data!$L$6:$L$1096,Data!$J$6:$J$1096,AM$3,Data!$I$6:$I$1096,Data!$T7))</f>
        <v>0.17372478584298612</v>
      </c>
      <c r="AN6" s="55">
        <f>SUM(SUMIFS(Data!$L$6:$L$1096,Data!$J$6:$J$1096,AN$3,Data!$I$6:$I$1096,Data!$U7),SUMIFS(Data!$L$6:$L$1096,Data!$J$6:$J$1096,AN$3,Data!$I$6:$I$1096,Data!$V7),SUMIFS(Data!$L$6:$L$1096,Data!$J$6:$J$1096,AN$3,Data!$I$6:$I$1096,Data!$W7),SUMIFS(Data!$L$6:$L$1096,Data!$J$6:$J$1096,AN$3,Data!$I$6:$I$1096,Data!$T7))</f>
        <v>0.17145899648699764</v>
      </c>
      <c r="AO6" s="55">
        <f>SUM(SUMIFS(Data!$L$6:$L$1096,Data!$J$6:$J$1096,AO$3,Data!$I$6:$I$1096,Data!$U7),SUMIFS(Data!$L$6:$L$1096,Data!$J$6:$J$1096,AO$3,Data!$I$6:$I$1096,Data!$V7),SUMIFS(Data!$L$6:$L$1096,Data!$J$6:$J$1096,AO$3,Data!$I$6:$I$1096,Data!$W7),SUMIFS(Data!$L$6:$L$1096,Data!$J$6:$J$1096,AO$3,Data!$I$6:$I$1096,Data!$T7))</f>
        <v>0.17188317468082648</v>
      </c>
      <c r="AP6" s="55">
        <f>SUM(SUMIFS(Data!$L$6:$L$1096,Data!$J$6:$J$1096,AP$3,Data!$I$6:$I$1096,Data!$U7),SUMIFS(Data!$L$6:$L$1096,Data!$J$6:$J$1096,AP$3,Data!$I$6:$I$1096,Data!$V7),SUMIFS(Data!$L$6:$L$1096,Data!$J$6:$J$1096,AP$3,Data!$I$6:$I$1096,Data!$W7),SUMIFS(Data!$L$6:$L$1096,Data!$J$6:$J$1096,AP$3,Data!$I$6:$I$1096,Data!$T7))</f>
        <v>0.17155967807199868</v>
      </c>
      <c r="AQ6" s="55">
        <f>SUM(SUMIFS(Data!$L$6:$L$1096,Data!$J$6:$J$1096,AQ$3,Data!$I$6:$I$1096,Data!$U7),SUMIFS(Data!$L$6:$L$1096,Data!$J$6:$J$1096,AQ$3,Data!$I$6:$I$1096,Data!$V7),SUMIFS(Data!$L$6:$L$1096,Data!$J$6:$J$1096,AQ$3,Data!$I$6:$I$1096,Data!$W7),SUMIFS(Data!$L$6:$L$1096,Data!$J$6:$J$1096,AQ$3,Data!$I$6:$I$1096,Data!$T7))</f>
        <v>0.16892620258462163</v>
      </c>
      <c r="AR6" s="56" t="s">
        <v>9</v>
      </c>
    </row>
    <row r="7" spans="1:44" x14ac:dyDescent="0.25">
      <c r="A7" s="53" t="s">
        <v>74</v>
      </c>
      <c r="B7" s="56" t="s">
        <v>10</v>
      </c>
      <c r="C7" s="55">
        <f>SUM(SUMIFS(Data!$L$6:$L$1096,Data!$J$6:$J$1096,C$3,Data!$I$6:$I$1096,Data!$U8),SUMIFS(Data!$L$6:$L$1096,Data!$J$6:$J$1096,C$3,Data!$I$6:$I$1096,Data!$V8),SUMIFS(Data!$L$6:$L$1096,Data!$J$6:$J$1096,C$3,Data!$I$6:$I$1096,Data!$W8),SUMIFS(Data!$L$6:$L$1096,Data!$J$6:$J$1096,C$3,Data!$I$6:$I$1096,Data!$T8))</f>
        <v>0.15656612995335686</v>
      </c>
      <c r="D7" s="55">
        <f>SUM(SUMIFS(Data!$L$6:$L$1096,Data!$J$6:$J$1096,D$3,Data!$I$6:$I$1096,Data!$U8),SUMIFS(Data!$L$6:$L$1096,Data!$J$6:$J$1096,D$3,Data!$I$6:$I$1096,Data!$V8),SUMIFS(Data!$L$6:$L$1096,Data!$J$6:$J$1096,D$3,Data!$I$6:$I$1096,Data!$W8),SUMIFS(Data!$L$6:$L$1096,Data!$J$6:$J$1096,D$3,Data!$I$6:$I$1096,Data!$T8))</f>
        <v>0.152449597319332</v>
      </c>
      <c r="E7" s="55">
        <f>SUM(SUMIFS(Data!$L$6:$L$1096,Data!$J$6:$J$1096,E$3,Data!$I$6:$I$1096,Data!$U8),SUMIFS(Data!$L$6:$L$1096,Data!$J$6:$J$1096,E$3,Data!$I$6:$I$1096,Data!$V8),SUMIFS(Data!$L$6:$L$1096,Data!$J$6:$J$1096,E$3,Data!$I$6:$I$1096,Data!$W8),SUMIFS(Data!$L$6:$L$1096,Data!$J$6:$J$1096,E$3,Data!$I$6:$I$1096,Data!$T8))</f>
        <v>0.1464481571034581</v>
      </c>
      <c r="F7" s="55">
        <f>SUM(SUMIFS(Data!$L$6:$L$1096,Data!$J$6:$J$1096,F$3,Data!$I$6:$I$1096,Data!$U8),SUMIFS(Data!$L$6:$L$1096,Data!$J$6:$J$1096,F$3,Data!$I$6:$I$1096,Data!$V8),SUMIFS(Data!$L$6:$L$1096,Data!$J$6:$J$1096,F$3,Data!$I$6:$I$1096,Data!$W8),SUMIFS(Data!$L$6:$L$1096,Data!$J$6:$J$1096,F$3,Data!$I$6:$I$1096,Data!$T8))</f>
        <v>0.14340233937385055</v>
      </c>
      <c r="G7" s="55">
        <f>SUM(SUMIFS(Data!$L$6:$L$1096,Data!$J$6:$J$1096,G$3,Data!$I$6:$I$1096,Data!$U8),SUMIFS(Data!$L$6:$L$1096,Data!$J$6:$J$1096,G$3,Data!$I$6:$I$1096,Data!$V8),SUMIFS(Data!$L$6:$L$1096,Data!$J$6:$J$1096,G$3,Data!$I$6:$I$1096,Data!$W8),SUMIFS(Data!$L$6:$L$1096,Data!$J$6:$J$1096,G$3,Data!$I$6:$I$1096,Data!$T8))</f>
        <v>0.14291299285082498</v>
      </c>
      <c r="H7" s="55">
        <f>SUM(SUMIFS(Data!$L$6:$L$1096,Data!$J$6:$J$1096,H$3,Data!$I$6:$I$1096,Data!$U8),SUMIFS(Data!$L$6:$L$1096,Data!$J$6:$J$1096,H$3,Data!$I$6:$I$1096,Data!$V8),SUMIFS(Data!$L$6:$L$1096,Data!$J$6:$J$1096,H$3,Data!$I$6:$I$1096,Data!$W8),SUMIFS(Data!$L$6:$L$1096,Data!$J$6:$J$1096,H$3,Data!$I$6:$I$1096,Data!$T8))</f>
        <v>0.13591587633266861</v>
      </c>
      <c r="I7" s="55">
        <f>SUM(SUMIFS(Data!$L$6:$L$1096,Data!$J$6:$J$1096,I$3,Data!$I$6:$I$1096,Data!$U8),SUMIFS(Data!$L$6:$L$1096,Data!$J$6:$J$1096,I$3,Data!$I$6:$I$1096,Data!$V8),SUMIFS(Data!$L$6:$L$1096,Data!$J$6:$J$1096,I$3,Data!$I$6:$I$1096,Data!$W8),SUMIFS(Data!$L$6:$L$1096,Data!$J$6:$J$1096,I$3,Data!$I$6:$I$1096,Data!$T8))</f>
        <v>0.13228995477494446</v>
      </c>
      <c r="J7" s="55">
        <f>SUM(SUMIFS(Data!$L$6:$L$1096,Data!$J$6:$J$1096,J$3,Data!$I$6:$I$1096,Data!$U8),SUMIFS(Data!$L$6:$L$1096,Data!$J$6:$J$1096,J$3,Data!$I$6:$I$1096,Data!$V8),SUMIFS(Data!$L$6:$L$1096,Data!$J$6:$J$1096,J$3,Data!$I$6:$I$1096,Data!$W8),SUMIFS(Data!$L$6:$L$1096,Data!$J$6:$J$1096,J$3,Data!$I$6:$I$1096,Data!$T8))</f>
        <v>0.12665885031690199</v>
      </c>
      <c r="K7" s="55">
        <f>SUM(SUMIFS(Data!$L$6:$L$1096,Data!$J$6:$J$1096,K$3,Data!$I$6:$I$1096,Data!$U8),SUMIFS(Data!$L$6:$L$1096,Data!$J$6:$J$1096,K$3,Data!$I$6:$I$1096,Data!$V8),SUMIFS(Data!$L$6:$L$1096,Data!$J$6:$J$1096,K$3,Data!$I$6:$I$1096,Data!$W8),SUMIFS(Data!$L$6:$L$1096,Data!$J$6:$J$1096,K$3,Data!$I$6:$I$1096,Data!$T8))</f>
        <v>0.12034426699584432</v>
      </c>
      <c r="L7" s="55">
        <f>SUM(SUMIFS(Data!$L$6:$L$1096,Data!$J$6:$J$1096,L$3,Data!$I$6:$I$1096,Data!$U8),SUMIFS(Data!$L$6:$L$1096,Data!$J$6:$J$1096,L$3,Data!$I$6:$I$1096,Data!$V8),SUMIFS(Data!$L$6:$L$1096,Data!$J$6:$J$1096,L$3,Data!$I$6:$I$1096,Data!$W8),SUMIFS(Data!$L$6:$L$1096,Data!$J$6:$J$1096,L$3,Data!$I$6:$I$1096,Data!$T8))</f>
        <v>0.11751896250624974</v>
      </c>
      <c r="M7" s="55">
        <f>SUM(SUMIFS(Data!$L$6:$L$1096,Data!$J$6:$J$1096,M$3,Data!$I$6:$I$1096,Data!$U8),SUMIFS(Data!$L$6:$L$1096,Data!$J$6:$J$1096,M$3,Data!$I$6:$I$1096,Data!$V8),SUMIFS(Data!$L$6:$L$1096,Data!$J$6:$J$1096,M$3,Data!$I$6:$I$1096,Data!$W8),SUMIFS(Data!$L$6:$L$1096,Data!$J$6:$J$1096,M$3,Data!$I$6:$I$1096,Data!$T8))</f>
        <v>0.11366043846636277</v>
      </c>
      <c r="N7" s="55">
        <f>SUM(SUMIFS(Data!$L$6:$L$1096,Data!$J$6:$J$1096,N$3,Data!$I$6:$I$1096,Data!$U8),SUMIFS(Data!$L$6:$L$1096,Data!$J$6:$J$1096,N$3,Data!$I$6:$I$1096,Data!$V8),SUMIFS(Data!$L$6:$L$1096,Data!$J$6:$J$1096,N$3,Data!$I$6:$I$1096,Data!$W8),SUMIFS(Data!$L$6:$L$1096,Data!$J$6:$J$1096,N$3,Data!$I$6:$I$1096,Data!$T8))</f>
        <v>0.11033704434352838</v>
      </c>
      <c r="O7" s="55">
        <f>SUM(SUMIFS(Data!$L$6:$L$1096,Data!$J$6:$J$1096,O$3,Data!$I$6:$I$1096,Data!$U8),SUMIFS(Data!$L$6:$L$1096,Data!$J$6:$J$1096,O$3,Data!$I$6:$I$1096,Data!$V8),SUMIFS(Data!$L$6:$L$1096,Data!$J$6:$J$1096,O$3,Data!$I$6:$I$1096,Data!$W8),SUMIFS(Data!$L$6:$L$1096,Data!$J$6:$J$1096,O$3,Data!$I$6:$I$1096,Data!$T8))</f>
        <v>0.10412637135631711</v>
      </c>
      <c r="P7" s="55">
        <f>SUM(SUMIFS(Data!$L$6:$L$1096,Data!$J$6:$J$1096,P$3,Data!$I$6:$I$1096,Data!$U8),SUMIFS(Data!$L$6:$L$1096,Data!$J$6:$J$1096,P$3,Data!$I$6:$I$1096,Data!$V8),SUMIFS(Data!$L$6:$L$1096,Data!$J$6:$J$1096,P$3,Data!$I$6:$I$1096,Data!$W8),SUMIFS(Data!$L$6:$L$1096,Data!$J$6:$J$1096,P$3,Data!$I$6:$I$1096,Data!$T8))</f>
        <v>0.10296577404618668</v>
      </c>
      <c r="Q7" s="55">
        <f>SUM(SUMIFS(Data!$L$6:$L$1096,Data!$J$6:$J$1096,Q$3,Data!$I$6:$I$1096,Data!$U8),SUMIFS(Data!$L$6:$L$1096,Data!$J$6:$J$1096,Q$3,Data!$I$6:$I$1096,Data!$V8),SUMIFS(Data!$L$6:$L$1096,Data!$J$6:$J$1096,Q$3,Data!$I$6:$I$1096,Data!$W8),SUMIFS(Data!$L$6:$L$1096,Data!$J$6:$J$1096,Q$3,Data!$I$6:$I$1096,Data!$T8))</f>
        <v>0.10184538128170167</v>
      </c>
      <c r="R7" s="55">
        <f>SUM(SUMIFS(Data!$L$6:$L$1096,Data!$J$6:$J$1096,R$3,Data!$I$6:$I$1096,Data!$U8),SUMIFS(Data!$L$6:$L$1096,Data!$J$6:$J$1096,R$3,Data!$I$6:$I$1096,Data!$V8),SUMIFS(Data!$L$6:$L$1096,Data!$J$6:$J$1096,R$3,Data!$I$6:$I$1096,Data!$W8),SUMIFS(Data!$L$6:$L$1096,Data!$J$6:$J$1096,R$3,Data!$I$6:$I$1096,Data!$T8))</f>
        <v>9.8357846598004867E-2</v>
      </c>
      <c r="S7" s="55">
        <f>SUM(SUMIFS(Data!$L$6:$L$1096,Data!$J$6:$J$1096,S$3,Data!$I$6:$I$1096,Data!$U8),SUMIFS(Data!$L$6:$L$1096,Data!$J$6:$J$1096,S$3,Data!$I$6:$I$1096,Data!$V8),SUMIFS(Data!$L$6:$L$1096,Data!$J$6:$J$1096,S$3,Data!$I$6:$I$1096,Data!$W8),SUMIFS(Data!$L$6:$L$1096,Data!$J$6:$J$1096,S$3,Data!$I$6:$I$1096,Data!$T8))</f>
        <v>9.6850952839399956E-2</v>
      </c>
      <c r="T7" s="55">
        <f>SUM(SUMIFS(Data!$L$6:$L$1096,Data!$J$6:$J$1096,T$3,Data!$I$6:$I$1096,Data!$U8),SUMIFS(Data!$L$6:$L$1096,Data!$J$6:$J$1096,T$3,Data!$I$6:$I$1096,Data!$V8),SUMIFS(Data!$L$6:$L$1096,Data!$J$6:$J$1096,T$3,Data!$I$6:$I$1096,Data!$W8),SUMIFS(Data!$L$6:$L$1096,Data!$J$6:$J$1096,T$3,Data!$I$6:$I$1096,Data!$T8))</f>
        <v>9.8291215466038973E-2</v>
      </c>
      <c r="U7" s="55">
        <f>SUM(SUMIFS(Data!$L$6:$L$1096,Data!$J$6:$J$1096,U$3,Data!$I$6:$I$1096,Data!$U8),SUMIFS(Data!$L$6:$L$1096,Data!$J$6:$J$1096,U$3,Data!$I$6:$I$1096,Data!$V8),SUMIFS(Data!$L$6:$L$1096,Data!$J$6:$J$1096,U$3,Data!$I$6:$I$1096,Data!$W8),SUMIFS(Data!$L$6:$L$1096,Data!$J$6:$J$1096,U$3,Data!$I$6:$I$1096,Data!$T8))</f>
        <v>9.7908027355109228E-2</v>
      </c>
      <c r="V7" s="55">
        <f>SUM(SUMIFS(Data!$L$6:$L$1096,Data!$J$6:$J$1096,V$3,Data!$I$6:$I$1096,Data!$U8),SUMIFS(Data!$L$6:$L$1096,Data!$J$6:$J$1096,V$3,Data!$I$6:$I$1096,Data!$V8),SUMIFS(Data!$L$6:$L$1096,Data!$J$6:$J$1096,V$3,Data!$I$6:$I$1096,Data!$W8),SUMIFS(Data!$L$6:$L$1096,Data!$J$6:$J$1096,V$3,Data!$I$6:$I$1096,Data!$T8))</f>
        <v>9.6110503551268545E-2</v>
      </c>
      <c r="W7" s="55">
        <f>SUM(SUMIFS(Data!$L$6:$L$1096,Data!$J$6:$J$1096,W$3,Data!$I$6:$I$1096,Data!$U8),SUMIFS(Data!$L$6:$L$1096,Data!$J$6:$J$1096,W$3,Data!$I$6:$I$1096,Data!$V8),SUMIFS(Data!$L$6:$L$1096,Data!$J$6:$J$1096,W$3,Data!$I$6:$I$1096,Data!$W8),SUMIFS(Data!$L$6:$L$1096,Data!$J$6:$J$1096,W$3,Data!$I$6:$I$1096,Data!$T8))</f>
        <v>9.6520694160798282E-2</v>
      </c>
      <c r="X7" s="55">
        <f>SUM(SUMIFS(Data!$L$6:$L$1096,Data!$J$6:$J$1096,X$3,Data!$I$6:$I$1096,Data!$U8),SUMIFS(Data!$L$6:$L$1096,Data!$J$6:$J$1096,X$3,Data!$I$6:$I$1096,Data!$V8),SUMIFS(Data!$L$6:$L$1096,Data!$J$6:$J$1096,X$3,Data!$I$6:$I$1096,Data!$W8),SUMIFS(Data!$L$6:$L$1096,Data!$J$6:$J$1096,X$3,Data!$I$6:$I$1096,Data!$T8))</f>
        <v>9.7905075593240048E-2</v>
      </c>
      <c r="Y7" s="55">
        <f>SUM(SUMIFS(Data!$L$6:$L$1096,Data!$J$6:$J$1096,Y$3,Data!$I$6:$I$1096,Data!$U8),SUMIFS(Data!$L$6:$L$1096,Data!$J$6:$J$1096,Y$3,Data!$I$6:$I$1096,Data!$V8),SUMIFS(Data!$L$6:$L$1096,Data!$J$6:$J$1096,Y$3,Data!$I$6:$I$1096,Data!$W8),SUMIFS(Data!$L$6:$L$1096,Data!$J$6:$J$1096,Y$3,Data!$I$6:$I$1096,Data!$T8))</f>
        <v>9.8297343249469898E-2</v>
      </c>
      <c r="Z7" s="55">
        <f>SUM(SUMIFS(Data!$L$6:$L$1096,Data!$J$6:$J$1096,Z$3,Data!$I$6:$I$1096,Data!$U8),SUMIFS(Data!$L$6:$L$1096,Data!$J$6:$J$1096,Z$3,Data!$I$6:$I$1096,Data!$V8),SUMIFS(Data!$L$6:$L$1096,Data!$J$6:$J$1096,Z$3,Data!$I$6:$I$1096,Data!$W8),SUMIFS(Data!$L$6:$L$1096,Data!$J$6:$J$1096,Z$3,Data!$I$6:$I$1096,Data!$T8))</f>
        <v>9.8761282686706364E-2</v>
      </c>
      <c r="AA7" s="55">
        <f>SUM(SUMIFS(Data!$L$6:$L$1096,Data!$J$6:$J$1096,AA$3,Data!$I$6:$I$1096,Data!$U8),SUMIFS(Data!$L$6:$L$1096,Data!$J$6:$J$1096,AA$3,Data!$I$6:$I$1096,Data!$V8),SUMIFS(Data!$L$6:$L$1096,Data!$J$6:$J$1096,AA$3,Data!$I$6:$I$1096,Data!$W8),SUMIFS(Data!$L$6:$L$1096,Data!$J$6:$J$1096,AA$3,Data!$I$6:$I$1096,Data!$T8))</f>
        <v>9.851386384096314E-2</v>
      </c>
      <c r="AB7" s="55">
        <f>SUM(SUMIFS(Data!$L$6:$L$1096,Data!$J$6:$J$1096,AB$3,Data!$I$6:$I$1096,Data!$U8),SUMIFS(Data!$L$6:$L$1096,Data!$J$6:$J$1096,AB$3,Data!$I$6:$I$1096,Data!$V8),SUMIFS(Data!$L$6:$L$1096,Data!$J$6:$J$1096,AB$3,Data!$I$6:$I$1096,Data!$W8),SUMIFS(Data!$L$6:$L$1096,Data!$J$6:$J$1096,AB$3,Data!$I$6:$I$1096,Data!$T8))</f>
        <v>9.7522499794111955E-2</v>
      </c>
      <c r="AC7" s="55">
        <f>SUM(SUMIFS(Data!$L$6:$L$1096,Data!$J$6:$J$1096,AC$3,Data!$I$6:$I$1096,Data!$U8),SUMIFS(Data!$L$6:$L$1096,Data!$J$6:$J$1096,AC$3,Data!$I$6:$I$1096,Data!$V8),SUMIFS(Data!$L$6:$L$1096,Data!$J$6:$J$1096,AC$3,Data!$I$6:$I$1096,Data!$W8),SUMIFS(Data!$L$6:$L$1096,Data!$J$6:$J$1096,AC$3,Data!$I$6:$I$1096,Data!$T8))</f>
        <v>9.5400646156532876E-2</v>
      </c>
      <c r="AD7" s="55">
        <f>SUM(SUMIFS(Data!$L$6:$L$1096,Data!$J$6:$J$1096,AD$3,Data!$I$6:$I$1096,Data!$U8),SUMIFS(Data!$L$6:$L$1096,Data!$J$6:$J$1096,AD$3,Data!$I$6:$I$1096,Data!$V8),SUMIFS(Data!$L$6:$L$1096,Data!$J$6:$J$1096,AD$3,Data!$I$6:$I$1096,Data!$W8),SUMIFS(Data!$L$6:$L$1096,Data!$J$6:$J$1096,AD$3,Data!$I$6:$I$1096,Data!$T8))</f>
        <v>9.656071606797223E-2</v>
      </c>
      <c r="AE7" s="55">
        <f>SUM(SUMIFS(Data!$L$6:$L$1096,Data!$J$6:$J$1096,AE$3,Data!$I$6:$I$1096,Data!$U8),SUMIFS(Data!$L$6:$L$1096,Data!$J$6:$J$1096,AE$3,Data!$I$6:$I$1096,Data!$V8),SUMIFS(Data!$L$6:$L$1096,Data!$J$6:$J$1096,AE$3,Data!$I$6:$I$1096,Data!$W8),SUMIFS(Data!$L$6:$L$1096,Data!$J$6:$J$1096,AE$3,Data!$I$6:$I$1096,Data!$T8))</f>
        <v>9.7001521367271124E-2</v>
      </c>
      <c r="AF7" s="55">
        <f>SUM(SUMIFS(Data!$L$6:$L$1096,Data!$J$6:$J$1096,AF$3,Data!$I$6:$I$1096,Data!$U8),SUMIFS(Data!$L$6:$L$1096,Data!$J$6:$J$1096,AF$3,Data!$I$6:$I$1096,Data!$V8),SUMIFS(Data!$L$6:$L$1096,Data!$J$6:$J$1096,AF$3,Data!$I$6:$I$1096,Data!$W8),SUMIFS(Data!$L$6:$L$1096,Data!$J$6:$J$1096,AF$3,Data!$I$6:$I$1096,Data!$T8))</f>
        <v>9.6031788695096432E-2</v>
      </c>
      <c r="AG7" s="55">
        <f>SUM(SUMIFS(Data!$L$6:$L$1096,Data!$J$6:$J$1096,AG$3,Data!$I$6:$I$1096,Data!$U8),SUMIFS(Data!$L$6:$L$1096,Data!$J$6:$J$1096,AG$3,Data!$I$6:$I$1096,Data!$V8),SUMIFS(Data!$L$6:$L$1096,Data!$J$6:$J$1096,AG$3,Data!$I$6:$I$1096,Data!$W8),SUMIFS(Data!$L$6:$L$1096,Data!$J$6:$J$1096,AG$3,Data!$I$6:$I$1096,Data!$T8))</f>
        <v>9.7975184102962534E-2</v>
      </c>
      <c r="AH7" s="55">
        <f>SUM(SUMIFS(Data!$L$6:$L$1096,Data!$J$6:$J$1096,AH$3,Data!$I$6:$I$1096,Data!$U8),SUMIFS(Data!$L$6:$L$1096,Data!$J$6:$J$1096,AH$3,Data!$I$6:$I$1096,Data!$V8),SUMIFS(Data!$L$6:$L$1096,Data!$J$6:$J$1096,AH$3,Data!$I$6:$I$1096,Data!$W8),SUMIFS(Data!$L$6:$L$1096,Data!$J$6:$J$1096,AH$3,Data!$I$6:$I$1096,Data!$T8))</f>
        <v>9.9512188337348054E-2</v>
      </c>
      <c r="AI7" s="55">
        <f>SUM(SUMIFS(Data!$L$6:$L$1096,Data!$J$6:$J$1096,AI$3,Data!$I$6:$I$1096,Data!$U8),SUMIFS(Data!$L$6:$L$1096,Data!$J$6:$J$1096,AI$3,Data!$I$6:$I$1096,Data!$V8),SUMIFS(Data!$L$6:$L$1096,Data!$J$6:$J$1096,AI$3,Data!$I$6:$I$1096,Data!$W8),SUMIFS(Data!$L$6:$L$1096,Data!$J$6:$J$1096,AI$3,Data!$I$6:$I$1096,Data!$T8))</f>
        <v>0.10319529714877414</v>
      </c>
      <c r="AJ7" s="55">
        <f>SUM(SUMIFS(Data!$L$6:$L$1096,Data!$J$6:$J$1096,AJ$3,Data!$I$6:$I$1096,Data!$U8),SUMIFS(Data!$L$6:$L$1096,Data!$J$6:$J$1096,AJ$3,Data!$I$6:$I$1096,Data!$V8),SUMIFS(Data!$L$6:$L$1096,Data!$J$6:$J$1096,AJ$3,Data!$I$6:$I$1096,Data!$W8),SUMIFS(Data!$L$6:$L$1096,Data!$J$6:$J$1096,AJ$3,Data!$I$6:$I$1096,Data!$T8))</f>
        <v>0.10548209100889218</v>
      </c>
      <c r="AK7" s="55">
        <f>SUM(SUMIFS(Data!$L$6:$L$1096,Data!$J$6:$J$1096,AK$3,Data!$I$6:$I$1096,Data!$U8),SUMIFS(Data!$L$6:$L$1096,Data!$J$6:$J$1096,AK$3,Data!$I$6:$I$1096,Data!$V8),SUMIFS(Data!$L$6:$L$1096,Data!$J$6:$J$1096,AK$3,Data!$I$6:$I$1096,Data!$W8),SUMIFS(Data!$L$6:$L$1096,Data!$J$6:$J$1096,AK$3,Data!$I$6:$I$1096,Data!$T8))</f>
        <v>0.1082793677320521</v>
      </c>
      <c r="AL7" s="55">
        <f>SUM(SUMIFS(Data!$L$6:$L$1096,Data!$J$6:$J$1096,AL$3,Data!$I$6:$I$1096,Data!$U8),SUMIFS(Data!$L$6:$L$1096,Data!$J$6:$J$1096,AL$3,Data!$I$6:$I$1096,Data!$V8),SUMIFS(Data!$L$6:$L$1096,Data!$J$6:$J$1096,AL$3,Data!$I$6:$I$1096,Data!$W8),SUMIFS(Data!$L$6:$L$1096,Data!$J$6:$J$1096,AL$3,Data!$I$6:$I$1096,Data!$T8))</f>
        <v>0.12493717869967599</v>
      </c>
      <c r="AM7" s="55">
        <f>SUM(SUMIFS(Data!$L$6:$L$1096,Data!$J$6:$J$1096,AM$3,Data!$I$6:$I$1096,Data!$U8),SUMIFS(Data!$L$6:$L$1096,Data!$J$6:$J$1096,AM$3,Data!$I$6:$I$1096,Data!$V8),SUMIFS(Data!$L$6:$L$1096,Data!$J$6:$J$1096,AM$3,Data!$I$6:$I$1096,Data!$W8),SUMIFS(Data!$L$6:$L$1096,Data!$J$6:$J$1096,AM$3,Data!$I$6:$I$1096,Data!$T8))</f>
        <v>0.11186202206213777</v>
      </c>
      <c r="AN7" s="55">
        <f>SUM(SUMIFS(Data!$L$6:$L$1096,Data!$J$6:$J$1096,AN$3,Data!$I$6:$I$1096,Data!$U8),SUMIFS(Data!$L$6:$L$1096,Data!$J$6:$J$1096,AN$3,Data!$I$6:$I$1096,Data!$V8),SUMIFS(Data!$L$6:$L$1096,Data!$J$6:$J$1096,AN$3,Data!$I$6:$I$1096,Data!$W8),SUMIFS(Data!$L$6:$L$1096,Data!$J$6:$J$1096,AN$3,Data!$I$6:$I$1096,Data!$T8))</f>
        <v>0.11563886588583347</v>
      </c>
      <c r="AO7" s="55">
        <f>SUM(SUMIFS(Data!$L$6:$L$1096,Data!$J$6:$J$1096,AO$3,Data!$I$6:$I$1096,Data!$U8),SUMIFS(Data!$L$6:$L$1096,Data!$J$6:$J$1096,AO$3,Data!$I$6:$I$1096,Data!$V8),SUMIFS(Data!$L$6:$L$1096,Data!$J$6:$J$1096,AO$3,Data!$I$6:$I$1096,Data!$W8),SUMIFS(Data!$L$6:$L$1096,Data!$J$6:$J$1096,AO$3,Data!$I$6:$I$1096,Data!$T8))</f>
        <v>0.1195414365016273</v>
      </c>
      <c r="AP7" s="55">
        <f>SUM(SUMIFS(Data!$L$6:$L$1096,Data!$J$6:$J$1096,AP$3,Data!$I$6:$I$1096,Data!$U8),SUMIFS(Data!$L$6:$L$1096,Data!$J$6:$J$1096,AP$3,Data!$I$6:$I$1096,Data!$V8),SUMIFS(Data!$L$6:$L$1096,Data!$J$6:$J$1096,AP$3,Data!$I$6:$I$1096,Data!$W8),SUMIFS(Data!$L$6:$L$1096,Data!$J$6:$J$1096,AP$3,Data!$I$6:$I$1096,Data!$T8))</f>
        <v>0.123782907973085</v>
      </c>
      <c r="AQ7" s="55">
        <f>SUM(SUMIFS(Data!$L$6:$L$1096,Data!$J$6:$J$1096,AQ$3,Data!$I$6:$I$1096,Data!$U8),SUMIFS(Data!$L$6:$L$1096,Data!$J$6:$J$1096,AQ$3,Data!$I$6:$I$1096,Data!$V8),SUMIFS(Data!$L$6:$L$1096,Data!$J$6:$J$1096,AQ$3,Data!$I$6:$I$1096,Data!$W8),SUMIFS(Data!$L$6:$L$1096,Data!$J$6:$J$1096,AQ$3,Data!$I$6:$I$1096,Data!$T8))</f>
        <v>0.12419571751454175</v>
      </c>
      <c r="AR7" s="56" t="s">
        <v>10</v>
      </c>
    </row>
    <row r="8" spans="1:44" x14ac:dyDescent="0.25">
      <c r="A8" s="53" t="s">
        <v>74</v>
      </c>
      <c r="B8" s="56" t="s">
        <v>11</v>
      </c>
      <c r="C8" s="55">
        <f>SUM(SUMIFS(Data!$L$6:$L$1096,Data!$J$6:$J$1096,C$3,Data!$I$6:$I$1096,Data!$U9),SUMIFS(Data!$L$6:$L$1096,Data!$J$6:$J$1096,C$3,Data!$I$6:$I$1096,Data!$V9),SUMIFS(Data!$L$6:$L$1096,Data!$J$6:$J$1096,C$3,Data!$I$6:$I$1096,Data!$W9),SUMIFS(Data!$L$6:$L$1096,Data!$J$6:$J$1096,C$3,Data!$I$6:$I$1096,Data!$T9))</f>
        <v>6.1629427208398271E-2</v>
      </c>
      <c r="D8" s="55">
        <f>SUM(SUMIFS(Data!$L$6:$L$1096,Data!$J$6:$J$1096,D$3,Data!$I$6:$I$1096,Data!$U9),SUMIFS(Data!$L$6:$L$1096,Data!$J$6:$J$1096,D$3,Data!$I$6:$I$1096,Data!$V9),SUMIFS(Data!$L$6:$L$1096,Data!$J$6:$J$1096,D$3,Data!$I$6:$I$1096,Data!$W9),SUMIFS(Data!$L$6:$L$1096,Data!$J$6:$J$1096,D$3,Data!$I$6:$I$1096,Data!$T9))</f>
        <v>6.1422383319846972E-2</v>
      </c>
      <c r="E8" s="55">
        <f>SUM(SUMIFS(Data!$L$6:$L$1096,Data!$J$6:$J$1096,E$3,Data!$I$6:$I$1096,Data!$U9),SUMIFS(Data!$L$6:$L$1096,Data!$J$6:$J$1096,E$3,Data!$I$6:$I$1096,Data!$V9),SUMIFS(Data!$L$6:$L$1096,Data!$J$6:$J$1096,E$3,Data!$I$6:$I$1096,Data!$W9),SUMIFS(Data!$L$6:$L$1096,Data!$J$6:$J$1096,E$3,Data!$I$6:$I$1096,Data!$T9))</f>
        <v>5.9462246285190701E-2</v>
      </c>
      <c r="F8" s="55">
        <f>SUM(SUMIFS(Data!$L$6:$L$1096,Data!$J$6:$J$1096,F$3,Data!$I$6:$I$1096,Data!$U9),SUMIFS(Data!$L$6:$L$1096,Data!$J$6:$J$1096,F$3,Data!$I$6:$I$1096,Data!$V9),SUMIFS(Data!$L$6:$L$1096,Data!$J$6:$J$1096,F$3,Data!$I$6:$I$1096,Data!$W9),SUMIFS(Data!$L$6:$L$1096,Data!$J$6:$J$1096,F$3,Data!$I$6:$I$1096,Data!$T9))</f>
        <v>6.0168682971267595E-2</v>
      </c>
      <c r="G8" s="55">
        <f>SUM(SUMIFS(Data!$L$6:$L$1096,Data!$J$6:$J$1096,G$3,Data!$I$6:$I$1096,Data!$U9),SUMIFS(Data!$L$6:$L$1096,Data!$J$6:$J$1096,G$3,Data!$I$6:$I$1096,Data!$V9),SUMIFS(Data!$L$6:$L$1096,Data!$J$6:$J$1096,G$3,Data!$I$6:$I$1096,Data!$W9),SUMIFS(Data!$L$6:$L$1096,Data!$J$6:$J$1096,G$3,Data!$I$6:$I$1096,Data!$T9))</f>
        <v>5.9342309572380729E-2</v>
      </c>
      <c r="H8" s="55">
        <f>SUM(SUMIFS(Data!$L$6:$L$1096,Data!$J$6:$J$1096,H$3,Data!$I$6:$I$1096,Data!$U9),SUMIFS(Data!$L$6:$L$1096,Data!$J$6:$J$1096,H$3,Data!$I$6:$I$1096,Data!$V9),SUMIFS(Data!$L$6:$L$1096,Data!$J$6:$J$1096,H$3,Data!$I$6:$I$1096,Data!$W9),SUMIFS(Data!$L$6:$L$1096,Data!$J$6:$J$1096,H$3,Data!$I$6:$I$1096,Data!$T9))</f>
        <v>5.9258161770257327E-2</v>
      </c>
      <c r="I8" s="55">
        <f>SUM(SUMIFS(Data!$L$6:$L$1096,Data!$J$6:$J$1096,I$3,Data!$I$6:$I$1096,Data!$U9),SUMIFS(Data!$L$6:$L$1096,Data!$J$6:$J$1096,I$3,Data!$I$6:$I$1096,Data!$V9),SUMIFS(Data!$L$6:$L$1096,Data!$J$6:$J$1096,I$3,Data!$I$6:$I$1096,Data!$W9),SUMIFS(Data!$L$6:$L$1096,Data!$J$6:$J$1096,I$3,Data!$I$6:$I$1096,Data!$T9))</f>
        <v>5.9583758806025344E-2</v>
      </c>
      <c r="J8" s="55">
        <f>SUM(SUMIFS(Data!$L$6:$L$1096,Data!$J$6:$J$1096,J$3,Data!$I$6:$I$1096,Data!$U9),SUMIFS(Data!$L$6:$L$1096,Data!$J$6:$J$1096,J$3,Data!$I$6:$I$1096,Data!$V9),SUMIFS(Data!$L$6:$L$1096,Data!$J$6:$J$1096,J$3,Data!$I$6:$I$1096,Data!$W9),SUMIFS(Data!$L$6:$L$1096,Data!$J$6:$J$1096,J$3,Data!$I$6:$I$1096,Data!$T9))</f>
        <v>5.8926659821292027E-2</v>
      </c>
      <c r="K8" s="55">
        <f>SUM(SUMIFS(Data!$L$6:$L$1096,Data!$J$6:$J$1096,K$3,Data!$I$6:$I$1096,Data!$U9),SUMIFS(Data!$L$6:$L$1096,Data!$J$6:$J$1096,K$3,Data!$I$6:$I$1096,Data!$V9),SUMIFS(Data!$L$6:$L$1096,Data!$J$6:$J$1096,K$3,Data!$I$6:$I$1096,Data!$W9),SUMIFS(Data!$L$6:$L$1096,Data!$J$6:$J$1096,K$3,Data!$I$6:$I$1096,Data!$T9))</f>
        <v>5.7529663589491506E-2</v>
      </c>
      <c r="L8" s="55">
        <f>SUM(SUMIFS(Data!$L$6:$L$1096,Data!$J$6:$J$1096,L$3,Data!$I$6:$I$1096,Data!$U9),SUMIFS(Data!$L$6:$L$1096,Data!$J$6:$J$1096,L$3,Data!$I$6:$I$1096,Data!$V9),SUMIFS(Data!$L$6:$L$1096,Data!$J$6:$J$1096,L$3,Data!$I$6:$I$1096,Data!$W9),SUMIFS(Data!$L$6:$L$1096,Data!$J$6:$J$1096,L$3,Data!$I$6:$I$1096,Data!$T9))</f>
        <v>6.1081070193854753E-2</v>
      </c>
      <c r="M8" s="55">
        <f>SUM(SUMIFS(Data!$L$6:$L$1096,Data!$J$6:$J$1096,M$3,Data!$I$6:$I$1096,Data!$U9),SUMIFS(Data!$L$6:$L$1096,Data!$J$6:$J$1096,M$3,Data!$I$6:$I$1096,Data!$V9),SUMIFS(Data!$L$6:$L$1096,Data!$J$6:$J$1096,M$3,Data!$I$6:$I$1096,Data!$W9),SUMIFS(Data!$L$6:$L$1096,Data!$J$6:$J$1096,M$3,Data!$I$6:$I$1096,Data!$T9))</f>
        <v>6.3695719787277227E-2</v>
      </c>
      <c r="N8" s="55">
        <f>SUM(SUMIFS(Data!$L$6:$L$1096,Data!$J$6:$J$1096,N$3,Data!$I$6:$I$1096,Data!$U9),SUMIFS(Data!$L$6:$L$1096,Data!$J$6:$J$1096,N$3,Data!$I$6:$I$1096,Data!$V9),SUMIFS(Data!$L$6:$L$1096,Data!$J$6:$J$1096,N$3,Data!$I$6:$I$1096,Data!$W9),SUMIFS(Data!$L$6:$L$1096,Data!$J$6:$J$1096,N$3,Data!$I$6:$I$1096,Data!$T9))</f>
        <v>6.539300885194177E-2</v>
      </c>
      <c r="O8" s="55">
        <f>SUM(SUMIFS(Data!$L$6:$L$1096,Data!$J$6:$J$1096,O$3,Data!$I$6:$I$1096,Data!$U9),SUMIFS(Data!$L$6:$L$1096,Data!$J$6:$J$1096,O$3,Data!$I$6:$I$1096,Data!$V9),SUMIFS(Data!$L$6:$L$1096,Data!$J$6:$J$1096,O$3,Data!$I$6:$I$1096,Data!$W9),SUMIFS(Data!$L$6:$L$1096,Data!$J$6:$J$1096,O$3,Data!$I$6:$I$1096,Data!$T9))</f>
        <v>6.6966529563929095E-2</v>
      </c>
      <c r="P8" s="55">
        <f>SUM(SUMIFS(Data!$L$6:$L$1096,Data!$J$6:$J$1096,P$3,Data!$I$6:$I$1096,Data!$U9),SUMIFS(Data!$L$6:$L$1096,Data!$J$6:$J$1096,P$3,Data!$I$6:$I$1096,Data!$V9),SUMIFS(Data!$L$6:$L$1096,Data!$J$6:$J$1096,P$3,Data!$I$6:$I$1096,Data!$W9),SUMIFS(Data!$L$6:$L$1096,Data!$J$6:$J$1096,P$3,Data!$I$6:$I$1096,Data!$T9))</f>
        <v>7.1787580821181585E-2</v>
      </c>
      <c r="Q8" s="55">
        <f>SUM(SUMIFS(Data!$L$6:$L$1096,Data!$J$6:$J$1096,Q$3,Data!$I$6:$I$1096,Data!$U9),SUMIFS(Data!$L$6:$L$1096,Data!$J$6:$J$1096,Q$3,Data!$I$6:$I$1096,Data!$V9),SUMIFS(Data!$L$6:$L$1096,Data!$J$6:$J$1096,Q$3,Data!$I$6:$I$1096,Data!$W9),SUMIFS(Data!$L$6:$L$1096,Data!$J$6:$J$1096,Q$3,Data!$I$6:$I$1096,Data!$T9))</f>
        <v>7.7146619877986572E-2</v>
      </c>
      <c r="R8" s="55">
        <f>SUM(SUMIFS(Data!$L$6:$L$1096,Data!$J$6:$J$1096,R$3,Data!$I$6:$I$1096,Data!$U9),SUMIFS(Data!$L$6:$L$1096,Data!$J$6:$J$1096,R$3,Data!$I$6:$I$1096,Data!$V9),SUMIFS(Data!$L$6:$L$1096,Data!$J$6:$J$1096,R$3,Data!$I$6:$I$1096,Data!$W9),SUMIFS(Data!$L$6:$L$1096,Data!$J$6:$J$1096,R$3,Data!$I$6:$I$1096,Data!$T9))</f>
        <v>7.9483158297336834E-2</v>
      </c>
      <c r="S8" s="55">
        <f>SUM(SUMIFS(Data!$L$6:$L$1096,Data!$J$6:$J$1096,S$3,Data!$I$6:$I$1096,Data!$U9),SUMIFS(Data!$L$6:$L$1096,Data!$J$6:$J$1096,S$3,Data!$I$6:$I$1096,Data!$V9),SUMIFS(Data!$L$6:$L$1096,Data!$J$6:$J$1096,S$3,Data!$I$6:$I$1096,Data!$W9),SUMIFS(Data!$L$6:$L$1096,Data!$J$6:$J$1096,S$3,Data!$I$6:$I$1096,Data!$T9))</f>
        <v>8.0804604764538407E-2</v>
      </c>
      <c r="T8" s="55">
        <f>SUM(SUMIFS(Data!$L$6:$L$1096,Data!$J$6:$J$1096,T$3,Data!$I$6:$I$1096,Data!$U9),SUMIFS(Data!$L$6:$L$1096,Data!$J$6:$J$1096,T$3,Data!$I$6:$I$1096,Data!$V9),SUMIFS(Data!$L$6:$L$1096,Data!$J$6:$J$1096,T$3,Data!$I$6:$I$1096,Data!$W9),SUMIFS(Data!$L$6:$L$1096,Data!$J$6:$J$1096,T$3,Data!$I$6:$I$1096,Data!$T9))</f>
        <v>8.4223100644396504E-2</v>
      </c>
      <c r="U8" s="55">
        <f>SUM(SUMIFS(Data!$L$6:$L$1096,Data!$J$6:$J$1096,U$3,Data!$I$6:$I$1096,Data!$U9),SUMIFS(Data!$L$6:$L$1096,Data!$J$6:$J$1096,U$3,Data!$I$6:$I$1096,Data!$V9),SUMIFS(Data!$L$6:$L$1096,Data!$J$6:$J$1096,U$3,Data!$I$6:$I$1096,Data!$W9),SUMIFS(Data!$L$6:$L$1096,Data!$J$6:$J$1096,U$3,Data!$I$6:$I$1096,Data!$T9))</f>
        <v>8.3485041439322089E-2</v>
      </c>
      <c r="V8" s="55">
        <f>SUM(SUMIFS(Data!$L$6:$L$1096,Data!$J$6:$J$1096,V$3,Data!$I$6:$I$1096,Data!$U9),SUMIFS(Data!$L$6:$L$1096,Data!$J$6:$J$1096,V$3,Data!$I$6:$I$1096,Data!$V9),SUMIFS(Data!$L$6:$L$1096,Data!$J$6:$J$1096,V$3,Data!$I$6:$I$1096,Data!$W9),SUMIFS(Data!$L$6:$L$1096,Data!$J$6:$J$1096,V$3,Data!$I$6:$I$1096,Data!$T9))</f>
        <v>8.2511052782599875E-2</v>
      </c>
      <c r="W8" s="55">
        <f>SUM(SUMIFS(Data!$L$6:$L$1096,Data!$J$6:$J$1096,W$3,Data!$I$6:$I$1096,Data!$U9),SUMIFS(Data!$L$6:$L$1096,Data!$J$6:$J$1096,W$3,Data!$I$6:$I$1096,Data!$V9),SUMIFS(Data!$L$6:$L$1096,Data!$J$6:$J$1096,W$3,Data!$I$6:$I$1096,Data!$W9),SUMIFS(Data!$L$6:$L$1096,Data!$J$6:$J$1096,W$3,Data!$I$6:$I$1096,Data!$T9))</f>
        <v>8.3240928498254096E-2</v>
      </c>
      <c r="X8" s="55">
        <f>SUM(SUMIFS(Data!$L$6:$L$1096,Data!$J$6:$J$1096,X$3,Data!$I$6:$I$1096,Data!$U9),SUMIFS(Data!$L$6:$L$1096,Data!$J$6:$J$1096,X$3,Data!$I$6:$I$1096,Data!$V9),SUMIFS(Data!$L$6:$L$1096,Data!$J$6:$J$1096,X$3,Data!$I$6:$I$1096,Data!$W9),SUMIFS(Data!$L$6:$L$1096,Data!$J$6:$J$1096,X$3,Data!$I$6:$I$1096,Data!$T9))</f>
        <v>8.3077897411016233E-2</v>
      </c>
      <c r="Y8" s="55">
        <f>SUM(SUMIFS(Data!$L$6:$L$1096,Data!$J$6:$J$1096,Y$3,Data!$I$6:$I$1096,Data!$U9),SUMIFS(Data!$L$6:$L$1096,Data!$J$6:$J$1096,Y$3,Data!$I$6:$I$1096,Data!$V9),SUMIFS(Data!$L$6:$L$1096,Data!$J$6:$J$1096,Y$3,Data!$I$6:$I$1096,Data!$W9),SUMIFS(Data!$L$6:$L$1096,Data!$J$6:$J$1096,Y$3,Data!$I$6:$I$1096,Data!$T9))</f>
        <v>8.4223838614818219E-2</v>
      </c>
      <c r="Z8" s="55">
        <f>SUM(SUMIFS(Data!$L$6:$L$1096,Data!$J$6:$J$1096,Z$3,Data!$I$6:$I$1096,Data!$U9),SUMIFS(Data!$L$6:$L$1096,Data!$J$6:$J$1096,Z$3,Data!$I$6:$I$1096,Data!$V9),SUMIFS(Data!$L$6:$L$1096,Data!$J$6:$J$1096,Z$3,Data!$I$6:$I$1096,Data!$W9),SUMIFS(Data!$L$6:$L$1096,Data!$J$6:$J$1096,Z$3,Data!$I$6:$I$1096,Data!$T9))</f>
        <v>8.7414826556169015E-2</v>
      </c>
      <c r="AA8" s="55">
        <f>SUM(SUMIFS(Data!$L$6:$L$1096,Data!$J$6:$J$1096,AA$3,Data!$I$6:$I$1096,Data!$U9),SUMIFS(Data!$L$6:$L$1096,Data!$J$6:$J$1096,AA$3,Data!$I$6:$I$1096,Data!$V9),SUMIFS(Data!$L$6:$L$1096,Data!$J$6:$J$1096,AA$3,Data!$I$6:$I$1096,Data!$W9),SUMIFS(Data!$L$6:$L$1096,Data!$J$6:$J$1096,AA$3,Data!$I$6:$I$1096,Data!$T9))</f>
        <v>8.5799863982573582E-2</v>
      </c>
      <c r="AB8" s="55">
        <f>SUM(SUMIFS(Data!$L$6:$L$1096,Data!$J$6:$J$1096,AB$3,Data!$I$6:$I$1096,Data!$U9),SUMIFS(Data!$L$6:$L$1096,Data!$J$6:$J$1096,AB$3,Data!$I$6:$I$1096,Data!$V9),SUMIFS(Data!$L$6:$L$1096,Data!$J$6:$J$1096,AB$3,Data!$I$6:$I$1096,Data!$W9),SUMIFS(Data!$L$6:$L$1096,Data!$J$6:$J$1096,AB$3,Data!$I$6:$I$1096,Data!$T9))</f>
        <v>8.4756860711804285E-2</v>
      </c>
      <c r="AC8" s="55">
        <f>SUM(SUMIFS(Data!$L$6:$L$1096,Data!$J$6:$J$1096,AC$3,Data!$I$6:$I$1096,Data!$U9),SUMIFS(Data!$L$6:$L$1096,Data!$J$6:$J$1096,AC$3,Data!$I$6:$I$1096,Data!$V9),SUMIFS(Data!$L$6:$L$1096,Data!$J$6:$J$1096,AC$3,Data!$I$6:$I$1096,Data!$W9),SUMIFS(Data!$L$6:$L$1096,Data!$J$6:$J$1096,AC$3,Data!$I$6:$I$1096,Data!$T9))</f>
        <v>8.4130744826381818E-2</v>
      </c>
      <c r="AD8" s="55">
        <f>SUM(SUMIFS(Data!$L$6:$L$1096,Data!$J$6:$J$1096,AD$3,Data!$I$6:$I$1096,Data!$U9),SUMIFS(Data!$L$6:$L$1096,Data!$J$6:$J$1096,AD$3,Data!$I$6:$I$1096,Data!$V9),SUMIFS(Data!$L$6:$L$1096,Data!$J$6:$J$1096,AD$3,Data!$I$6:$I$1096,Data!$W9),SUMIFS(Data!$L$6:$L$1096,Data!$J$6:$J$1096,AD$3,Data!$I$6:$I$1096,Data!$T9))</f>
        <v>8.3962027397734451E-2</v>
      </c>
      <c r="AE8" s="55">
        <f>SUM(SUMIFS(Data!$L$6:$L$1096,Data!$J$6:$J$1096,AE$3,Data!$I$6:$I$1096,Data!$U9),SUMIFS(Data!$L$6:$L$1096,Data!$J$6:$J$1096,AE$3,Data!$I$6:$I$1096,Data!$V9),SUMIFS(Data!$L$6:$L$1096,Data!$J$6:$J$1096,AE$3,Data!$I$6:$I$1096,Data!$W9),SUMIFS(Data!$L$6:$L$1096,Data!$J$6:$J$1096,AE$3,Data!$I$6:$I$1096,Data!$T9))</f>
        <v>8.4924612929707433E-2</v>
      </c>
      <c r="AF8" s="55">
        <f>SUM(SUMIFS(Data!$L$6:$L$1096,Data!$J$6:$J$1096,AF$3,Data!$I$6:$I$1096,Data!$U9),SUMIFS(Data!$L$6:$L$1096,Data!$J$6:$J$1096,AF$3,Data!$I$6:$I$1096,Data!$V9),SUMIFS(Data!$L$6:$L$1096,Data!$J$6:$J$1096,AF$3,Data!$I$6:$I$1096,Data!$W9),SUMIFS(Data!$L$6:$L$1096,Data!$J$6:$J$1096,AF$3,Data!$I$6:$I$1096,Data!$T9))</f>
        <v>8.542125830975407E-2</v>
      </c>
      <c r="AG8" s="55">
        <f>SUM(SUMIFS(Data!$L$6:$L$1096,Data!$J$6:$J$1096,AG$3,Data!$I$6:$I$1096,Data!$U9),SUMIFS(Data!$L$6:$L$1096,Data!$J$6:$J$1096,AG$3,Data!$I$6:$I$1096,Data!$V9),SUMIFS(Data!$L$6:$L$1096,Data!$J$6:$J$1096,AG$3,Data!$I$6:$I$1096,Data!$W9),SUMIFS(Data!$L$6:$L$1096,Data!$J$6:$J$1096,AG$3,Data!$I$6:$I$1096,Data!$T9))</f>
        <v>8.7776682261932915E-2</v>
      </c>
      <c r="AH8" s="55">
        <f>SUM(SUMIFS(Data!$L$6:$L$1096,Data!$J$6:$J$1096,AH$3,Data!$I$6:$I$1096,Data!$U9),SUMIFS(Data!$L$6:$L$1096,Data!$J$6:$J$1096,AH$3,Data!$I$6:$I$1096,Data!$V9),SUMIFS(Data!$L$6:$L$1096,Data!$J$6:$J$1096,AH$3,Data!$I$6:$I$1096,Data!$W9),SUMIFS(Data!$L$6:$L$1096,Data!$J$6:$J$1096,AH$3,Data!$I$6:$I$1096,Data!$T9))</f>
        <v>8.9668224946492639E-2</v>
      </c>
      <c r="AI8" s="55">
        <f>SUM(SUMIFS(Data!$L$6:$L$1096,Data!$J$6:$J$1096,AI$3,Data!$I$6:$I$1096,Data!$U9),SUMIFS(Data!$L$6:$L$1096,Data!$J$6:$J$1096,AI$3,Data!$I$6:$I$1096,Data!$V9),SUMIFS(Data!$L$6:$L$1096,Data!$J$6:$J$1096,AI$3,Data!$I$6:$I$1096,Data!$W9),SUMIFS(Data!$L$6:$L$1096,Data!$J$6:$J$1096,AI$3,Data!$I$6:$I$1096,Data!$T9))</f>
        <v>9.3348226782661636E-2</v>
      </c>
      <c r="AJ8" s="55">
        <f>SUM(SUMIFS(Data!$L$6:$L$1096,Data!$J$6:$J$1096,AJ$3,Data!$I$6:$I$1096,Data!$U9),SUMIFS(Data!$L$6:$L$1096,Data!$J$6:$J$1096,AJ$3,Data!$I$6:$I$1096,Data!$V9),SUMIFS(Data!$L$6:$L$1096,Data!$J$6:$J$1096,AJ$3,Data!$I$6:$I$1096,Data!$W9),SUMIFS(Data!$L$6:$L$1096,Data!$J$6:$J$1096,AJ$3,Data!$I$6:$I$1096,Data!$T9))</f>
        <v>9.6114668944270704E-2</v>
      </c>
      <c r="AK8" s="55">
        <f>SUM(SUMIFS(Data!$L$6:$L$1096,Data!$J$6:$J$1096,AK$3,Data!$I$6:$I$1096,Data!$U9),SUMIFS(Data!$L$6:$L$1096,Data!$J$6:$J$1096,AK$3,Data!$I$6:$I$1096,Data!$V9),SUMIFS(Data!$L$6:$L$1096,Data!$J$6:$J$1096,AK$3,Data!$I$6:$I$1096,Data!$W9),SUMIFS(Data!$L$6:$L$1096,Data!$J$6:$J$1096,AK$3,Data!$I$6:$I$1096,Data!$T9))</f>
        <v>9.8846337863972983E-2</v>
      </c>
      <c r="AL8" s="55">
        <f>SUM(SUMIFS(Data!$L$6:$L$1096,Data!$J$6:$J$1096,AL$3,Data!$I$6:$I$1096,Data!$U9),SUMIFS(Data!$L$6:$L$1096,Data!$J$6:$J$1096,AL$3,Data!$I$6:$I$1096,Data!$V9),SUMIFS(Data!$L$6:$L$1096,Data!$J$6:$J$1096,AL$3,Data!$I$6:$I$1096,Data!$W9),SUMIFS(Data!$L$6:$L$1096,Data!$J$6:$J$1096,AL$3,Data!$I$6:$I$1096,Data!$T9))</f>
        <v>0.11588521337589416</v>
      </c>
      <c r="AM8" s="55">
        <f>SUM(SUMIFS(Data!$L$6:$L$1096,Data!$J$6:$J$1096,AM$3,Data!$I$6:$I$1096,Data!$U9),SUMIFS(Data!$L$6:$L$1096,Data!$J$6:$J$1096,AM$3,Data!$I$6:$I$1096,Data!$V9),SUMIFS(Data!$L$6:$L$1096,Data!$J$6:$J$1096,AM$3,Data!$I$6:$I$1096,Data!$W9),SUMIFS(Data!$L$6:$L$1096,Data!$J$6:$J$1096,AM$3,Data!$I$6:$I$1096,Data!$T9))</f>
        <v>0.10555912468063304</v>
      </c>
      <c r="AN8" s="55">
        <f>SUM(SUMIFS(Data!$L$6:$L$1096,Data!$J$6:$J$1096,AN$3,Data!$I$6:$I$1096,Data!$U9),SUMIFS(Data!$L$6:$L$1096,Data!$J$6:$J$1096,AN$3,Data!$I$6:$I$1096,Data!$V9),SUMIFS(Data!$L$6:$L$1096,Data!$J$6:$J$1096,AN$3,Data!$I$6:$I$1096,Data!$W9),SUMIFS(Data!$L$6:$L$1096,Data!$J$6:$J$1096,AN$3,Data!$I$6:$I$1096,Data!$T9))</f>
        <v>0.1098150860837868</v>
      </c>
      <c r="AO8" s="55">
        <f>SUM(SUMIFS(Data!$L$6:$L$1096,Data!$J$6:$J$1096,AO$3,Data!$I$6:$I$1096,Data!$U9),SUMIFS(Data!$L$6:$L$1096,Data!$J$6:$J$1096,AO$3,Data!$I$6:$I$1096,Data!$V9),SUMIFS(Data!$L$6:$L$1096,Data!$J$6:$J$1096,AO$3,Data!$I$6:$I$1096,Data!$W9),SUMIFS(Data!$L$6:$L$1096,Data!$J$6:$J$1096,AO$3,Data!$I$6:$I$1096,Data!$T9))</f>
        <v>0.1142484899135055</v>
      </c>
      <c r="AP8" s="55">
        <f>SUM(SUMIFS(Data!$L$6:$L$1096,Data!$J$6:$J$1096,AP$3,Data!$I$6:$I$1096,Data!$U9),SUMIFS(Data!$L$6:$L$1096,Data!$J$6:$J$1096,AP$3,Data!$I$6:$I$1096,Data!$V9),SUMIFS(Data!$L$6:$L$1096,Data!$J$6:$J$1096,AP$3,Data!$I$6:$I$1096,Data!$W9),SUMIFS(Data!$L$6:$L$1096,Data!$J$6:$J$1096,AP$3,Data!$I$6:$I$1096,Data!$T9))</f>
        <v>0.12022298610174446</v>
      </c>
      <c r="AQ8" s="55">
        <f>SUM(SUMIFS(Data!$L$6:$L$1096,Data!$J$6:$J$1096,AQ$3,Data!$I$6:$I$1096,Data!$U9),SUMIFS(Data!$L$6:$L$1096,Data!$J$6:$J$1096,AQ$3,Data!$I$6:$I$1096,Data!$V9),SUMIFS(Data!$L$6:$L$1096,Data!$J$6:$J$1096,AQ$3,Data!$I$6:$I$1096,Data!$W9),SUMIFS(Data!$L$6:$L$1096,Data!$J$6:$J$1096,AQ$3,Data!$I$6:$I$1096,Data!$T9))</f>
        <v>0.12522627983544088</v>
      </c>
      <c r="AR8" s="56" t="s">
        <v>11</v>
      </c>
    </row>
    <row r="9" spans="1:44" x14ac:dyDescent="0.25">
      <c r="A9" s="53" t="s">
        <v>74</v>
      </c>
      <c r="B9" s="56" t="s">
        <v>12</v>
      </c>
      <c r="C9" s="55">
        <f>SUM(SUMIFS(Data!$L$6:$L$1096,Data!$J$6:$J$1096,C$3,Data!$I$6:$I$1096,Data!$U10),SUMIFS(Data!$L$6:$L$1096,Data!$J$6:$J$1096,C$3,Data!$I$6:$I$1096,Data!$V10),SUMIFS(Data!$L$6:$L$1096,Data!$J$6:$J$1096,C$3,Data!$I$6:$I$1096,Data!$W10),SUMIFS(Data!$L$6:$L$1096,Data!$J$6:$J$1096,C$3,Data!$I$6:$I$1096,Data!$T10))</f>
        <v>3.7277788031257759E-2</v>
      </c>
      <c r="D9" s="55">
        <f>SUM(SUMIFS(Data!$L$6:$L$1096,Data!$J$6:$J$1096,D$3,Data!$I$6:$I$1096,Data!$U10),SUMIFS(Data!$L$6:$L$1096,Data!$J$6:$J$1096,D$3,Data!$I$6:$I$1096,Data!$V10),SUMIFS(Data!$L$6:$L$1096,Data!$J$6:$J$1096,D$3,Data!$I$6:$I$1096,Data!$W10),SUMIFS(Data!$L$6:$L$1096,Data!$J$6:$J$1096,D$3,Data!$I$6:$I$1096,Data!$T10))</f>
        <v>3.7242194325608491E-2</v>
      </c>
      <c r="E9" s="55">
        <f>SUM(SUMIFS(Data!$L$6:$L$1096,Data!$J$6:$J$1096,E$3,Data!$I$6:$I$1096,Data!$U10),SUMIFS(Data!$L$6:$L$1096,Data!$J$6:$J$1096,E$3,Data!$I$6:$I$1096,Data!$V10),SUMIFS(Data!$L$6:$L$1096,Data!$J$6:$J$1096,E$3,Data!$I$6:$I$1096,Data!$W10),SUMIFS(Data!$L$6:$L$1096,Data!$J$6:$J$1096,E$3,Data!$I$6:$I$1096,Data!$T10))</f>
        <v>3.6304421848730145E-2</v>
      </c>
      <c r="F9" s="55">
        <f>SUM(SUMIFS(Data!$L$6:$L$1096,Data!$J$6:$J$1096,F$3,Data!$I$6:$I$1096,Data!$U10),SUMIFS(Data!$L$6:$L$1096,Data!$J$6:$J$1096,F$3,Data!$I$6:$I$1096,Data!$V10),SUMIFS(Data!$L$6:$L$1096,Data!$J$6:$J$1096,F$3,Data!$I$6:$I$1096,Data!$W10),SUMIFS(Data!$L$6:$L$1096,Data!$J$6:$J$1096,F$3,Data!$I$6:$I$1096,Data!$T10))</f>
        <v>3.6999834319022616E-2</v>
      </c>
      <c r="G9" s="55">
        <f>SUM(SUMIFS(Data!$L$6:$L$1096,Data!$J$6:$J$1096,G$3,Data!$I$6:$I$1096,Data!$U10),SUMIFS(Data!$L$6:$L$1096,Data!$J$6:$J$1096,G$3,Data!$I$6:$I$1096,Data!$V10),SUMIFS(Data!$L$6:$L$1096,Data!$J$6:$J$1096,G$3,Data!$I$6:$I$1096,Data!$W10),SUMIFS(Data!$L$6:$L$1096,Data!$J$6:$J$1096,G$3,Data!$I$6:$I$1096,Data!$T10))</f>
        <v>3.682243452903685E-2</v>
      </c>
      <c r="H9" s="55">
        <f>SUM(SUMIFS(Data!$L$6:$L$1096,Data!$J$6:$J$1096,H$3,Data!$I$6:$I$1096,Data!$U10),SUMIFS(Data!$L$6:$L$1096,Data!$J$6:$J$1096,H$3,Data!$I$6:$I$1096,Data!$V10),SUMIFS(Data!$L$6:$L$1096,Data!$J$6:$J$1096,H$3,Data!$I$6:$I$1096,Data!$W10),SUMIFS(Data!$L$6:$L$1096,Data!$J$6:$J$1096,H$3,Data!$I$6:$I$1096,Data!$T10))</f>
        <v>3.6418091084396711E-2</v>
      </c>
      <c r="I9" s="55">
        <f>SUM(SUMIFS(Data!$L$6:$L$1096,Data!$J$6:$J$1096,I$3,Data!$I$6:$I$1096,Data!$U10),SUMIFS(Data!$L$6:$L$1096,Data!$J$6:$J$1096,I$3,Data!$I$6:$I$1096,Data!$V10),SUMIFS(Data!$L$6:$L$1096,Data!$J$6:$J$1096,I$3,Data!$I$6:$I$1096,Data!$W10),SUMIFS(Data!$L$6:$L$1096,Data!$J$6:$J$1096,I$3,Data!$I$6:$I$1096,Data!$T10))</f>
        <v>3.7166805247789564E-2</v>
      </c>
      <c r="J9" s="55">
        <f>SUM(SUMIFS(Data!$L$6:$L$1096,Data!$J$6:$J$1096,J$3,Data!$I$6:$I$1096,Data!$U10),SUMIFS(Data!$L$6:$L$1096,Data!$J$6:$J$1096,J$3,Data!$I$6:$I$1096,Data!$V10),SUMIFS(Data!$L$6:$L$1096,Data!$J$6:$J$1096,J$3,Data!$I$6:$I$1096,Data!$W10),SUMIFS(Data!$L$6:$L$1096,Data!$J$6:$J$1096,J$3,Data!$I$6:$I$1096,Data!$T10))</f>
        <v>3.6392754583609452E-2</v>
      </c>
      <c r="K9" s="55">
        <f>SUM(SUMIFS(Data!$L$6:$L$1096,Data!$J$6:$J$1096,K$3,Data!$I$6:$I$1096,Data!$U10),SUMIFS(Data!$L$6:$L$1096,Data!$J$6:$J$1096,K$3,Data!$I$6:$I$1096,Data!$V10),SUMIFS(Data!$L$6:$L$1096,Data!$J$6:$J$1096,K$3,Data!$I$6:$I$1096,Data!$W10),SUMIFS(Data!$L$6:$L$1096,Data!$J$6:$J$1096,K$3,Data!$I$6:$I$1096,Data!$T10))</f>
        <v>3.6095209621476276E-2</v>
      </c>
      <c r="L9" s="55">
        <f>SUM(SUMIFS(Data!$L$6:$L$1096,Data!$J$6:$J$1096,L$3,Data!$I$6:$I$1096,Data!$U10),SUMIFS(Data!$L$6:$L$1096,Data!$J$6:$J$1096,L$3,Data!$I$6:$I$1096,Data!$V10),SUMIFS(Data!$L$6:$L$1096,Data!$J$6:$J$1096,L$3,Data!$I$6:$I$1096,Data!$W10),SUMIFS(Data!$L$6:$L$1096,Data!$J$6:$J$1096,L$3,Data!$I$6:$I$1096,Data!$T10))</f>
        <v>3.8890021018110649E-2</v>
      </c>
      <c r="M9" s="55">
        <f>SUM(SUMIFS(Data!$L$6:$L$1096,Data!$J$6:$J$1096,M$3,Data!$I$6:$I$1096,Data!$U10),SUMIFS(Data!$L$6:$L$1096,Data!$J$6:$J$1096,M$3,Data!$I$6:$I$1096,Data!$V10),SUMIFS(Data!$L$6:$L$1096,Data!$J$6:$J$1096,M$3,Data!$I$6:$I$1096,Data!$W10),SUMIFS(Data!$L$6:$L$1096,Data!$J$6:$J$1096,M$3,Data!$I$6:$I$1096,Data!$T10))</f>
        <v>4.1040051264526894E-2</v>
      </c>
      <c r="N9" s="55">
        <f>SUM(SUMIFS(Data!$L$6:$L$1096,Data!$J$6:$J$1096,N$3,Data!$I$6:$I$1096,Data!$U10),SUMIFS(Data!$L$6:$L$1096,Data!$J$6:$J$1096,N$3,Data!$I$6:$I$1096,Data!$V10),SUMIFS(Data!$L$6:$L$1096,Data!$J$6:$J$1096,N$3,Data!$I$6:$I$1096,Data!$W10),SUMIFS(Data!$L$6:$L$1096,Data!$J$6:$J$1096,N$3,Data!$I$6:$I$1096,Data!$T10))</f>
        <v>4.2136679728544443E-2</v>
      </c>
      <c r="O9" s="55">
        <f>SUM(SUMIFS(Data!$L$6:$L$1096,Data!$J$6:$J$1096,O$3,Data!$I$6:$I$1096,Data!$U10),SUMIFS(Data!$L$6:$L$1096,Data!$J$6:$J$1096,O$3,Data!$I$6:$I$1096,Data!$V10),SUMIFS(Data!$L$6:$L$1096,Data!$J$6:$J$1096,O$3,Data!$I$6:$I$1096,Data!$W10),SUMIFS(Data!$L$6:$L$1096,Data!$J$6:$J$1096,O$3,Data!$I$6:$I$1096,Data!$T10))</f>
        <v>4.3228151060375197E-2</v>
      </c>
      <c r="P9" s="55">
        <f>SUM(SUMIFS(Data!$L$6:$L$1096,Data!$J$6:$J$1096,P$3,Data!$I$6:$I$1096,Data!$U10),SUMIFS(Data!$L$6:$L$1096,Data!$J$6:$J$1096,P$3,Data!$I$6:$I$1096,Data!$V10),SUMIFS(Data!$L$6:$L$1096,Data!$J$6:$J$1096,P$3,Data!$I$6:$I$1096,Data!$W10),SUMIFS(Data!$L$6:$L$1096,Data!$J$6:$J$1096,P$3,Data!$I$6:$I$1096,Data!$T10))</f>
        <v>4.6194206649958595E-2</v>
      </c>
      <c r="Q9" s="55">
        <f>SUM(SUMIFS(Data!$L$6:$L$1096,Data!$J$6:$J$1096,Q$3,Data!$I$6:$I$1096,Data!$U10),SUMIFS(Data!$L$6:$L$1096,Data!$J$6:$J$1096,Q$3,Data!$I$6:$I$1096,Data!$V10),SUMIFS(Data!$L$6:$L$1096,Data!$J$6:$J$1096,Q$3,Data!$I$6:$I$1096,Data!$W10),SUMIFS(Data!$L$6:$L$1096,Data!$J$6:$J$1096,Q$3,Data!$I$6:$I$1096,Data!$T10))</f>
        <v>4.88320380290223E-2</v>
      </c>
      <c r="R9" s="55">
        <f>SUM(SUMIFS(Data!$L$6:$L$1096,Data!$J$6:$J$1096,R$3,Data!$I$6:$I$1096,Data!$U10),SUMIFS(Data!$L$6:$L$1096,Data!$J$6:$J$1096,R$3,Data!$I$6:$I$1096,Data!$V10),SUMIFS(Data!$L$6:$L$1096,Data!$J$6:$J$1096,R$3,Data!$I$6:$I$1096,Data!$W10),SUMIFS(Data!$L$6:$L$1096,Data!$J$6:$J$1096,R$3,Data!$I$6:$I$1096,Data!$T10))</f>
        <v>4.9395519206436464E-2</v>
      </c>
      <c r="S9" s="55">
        <f>SUM(SUMIFS(Data!$L$6:$L$1096,Data!$J$6:$J$1096,S$3,Data!$I$6:$I$1096,Data!$U10),SUMIFS(Data!$L$6:$L$1096,Data!$J$6:$J$1096,S$3,Data!$I$6:$I$1096,Data!$V10),SUMIFS(Data!$L$6:$L$1096,Data!$J$6:$J$1096,S$3,Data!$I$6:$I$1096,Data!$W10),SUMIFS(Data!$L$6:$L$1096,Data!$J$6:$J$1096,S$3,Data!$I$6:$I$1096,Data!$T10))</f>
        <v>4.8544624019336735E-2</v>
      </c>
      <c r="T9" s="55">
        <f>SUM(SUMIFS(Data!$L$6:$L$1096,Data!$J$6:$J$1096,T$3,Data!$I$6:$I$1096,Data!$U10),SUMIFS(Data!$L$6:$L$1096,Data!$J$6:$J$1096,T$3,Data!$I$6:$I$1096,Data!$V10),SUMIFS(Data!$L$6:$L$1096,Data!$J$6:$J$1096,T$3,Data!$I$6:$I$1096,Data!$W10),SUMIFS(Data!$L$6:$L$1096,Data!$J$6:$J$1096,T$3,Data!$I$6:$I$1096,Data!$T10))</f>
        <v>4.7385132940679059E-2</v>
      </c>
      <c r="U9" s="55">
        <f>SUM(SUMIFS(Data!$L$6:$L$1096,Data!$J$6:$J$1096,U$3,Data!$I$6:$I$1096,Data!$U10),SUMIFS(Data!$L$6:$L$1096,Data!$J$6:$J$1096,U$3,Data!$I$6:$I$1096,Data!$V10),SUMIFS(Data!$L$6:$L$1096,Data!$J$6:$J$1096,U$3,Data!$I$6:$I$1096,Data!$W10),SUMIFS(Data!$L$6:$L$1096,Data!$J$6:$J$1096,U$3,Data!$I$6:$I$1096,Data!$T10))</f>
        <v>4.4821178081708934E-2</v>
      </c>
      <c r="V9" s="55">
        <f>SUM(SUMIFS(Data!$L$6:$L$1096,Data!$J$6:$J$1096,V$3,Data!$I$6:$I$1096,Data!$U10),SUMIFS(Data!$L$6:$L$1096,Data!$J$6:$J$1096,V$3,Data!$I$6:$I$1096,Data!$V10),SUMIFS(Data!$L$6:$L$1096,Data!$J$6:$J$1096,V$3,Data!$I$6:$I$1096,Data!$W10),SUMIFS(Data!$L$6:$L$1096,Data!$J$6:$J$1096,V$3,Data!$I$6:$I$1096,Data!$T10))</f>
        <v>4.2951956574374971E-2</v>
      </c>
      <c r="W9" s="55">
        <f>SUM(SUMIFS(Data!$L$6:$L$1096,Data!$J$6:$J$1096,W$3,Data!$I$6:$I$1096,Data!$U10),SUMIFS(Data!$L$6:$L$1096,Data!$J$6:$J$1096,W$3,Data!$I$6:$I$1096,Data!$V10),SUMIFS(Data!$L$6:$L$1096,Data!$J$6:$J$1096,W$3,Data!$I$6:$I$1096,Data!$W10),SUMIFS(Data!$L$6:$L$1096,Data!$J$6:$J$1096,W$3,Data!$I$6:$I$1096,Data!$T10))</f>
        <v>4.1200798570724818E-2</v>
      </c>
      <c r="X9" s="55">
        <f>SUM(SUMIFS(Data!$L$6:$L$1096,Data!$J$6:$J$1096,X$3,Data!$I$6:$I$1096,Data!$U10),SUMIFS(Data!$L$6:$L$1096,Data!$J$6:$J$1096,X$3,Data!$I$6:$I$1096,Data!$V10),SUMIFS(Data!$L$6:$L$1096,Data!$J$6:$J$1096,X$3,Data!$I$6:$I$1096,Data!$W10),SUMIFS(Data!$L$6:$L$1096,Data!$J$6:$J$1096,X$3,Data!$I$6:$I$1096,Data!$T10))</f>
        <v>3.9156512701427539E-2</v>
      </c>
      <c r="Y9" s="55">
        <f>SUM(SUMIFS(Data!$L$6:$L$1096,Data!$J$6:$J$1096,Y$3,Data!$I$6:$I$1096,Data!$U10),SUMIFS(Data!$L$6:$L$1096,Data!$J$6:$J$1096,Y$3,Data!$I$6:$I$1096,Data!$V10),SUMIFS(Data!$L$6:$L$1096,Data!$J$6:$J$1096,Y$3,Data!$I$6:$I$1096,Data!$W10),SUMIFS(Data!$L$6:$L$1096,Data!$J$6:$J$1096,Y$3,Data!$I$6:$I$1096,Data!$T10))</f>
        <v>3.8254295996321394E-2</v>
      </c>
      <c r="Z9" s="55">
        <f>SUM(SUMIFS(Data!$L$6:$L$1096,Data!$J$6:$J$1096,Z$3,Data!$I$6:$I$1096,Data!$U10),SUMIFS(Data!$L$6:$L$1096,Data!$J$6:$J$1096,Z$3,Data!$I$6:$I$1096,Data!$V10),SUMIFS(Data!$L$6:$L$1096,Data!$J$6:$J$1096,Z$3,Data!$I$6:$I$1096,Data!$W10),SUMIFS(Data!$L$6:$L$1096,Data!$J$6:$J$1096,Z$3,Data!$I$6:$I$1096,Data!$T10))</f>
        <v>4.0996087408224538E-2</v>
      </c>
      <c r="AA9" s="55">
        <f>SUM(SUMIFS(Data!$L$6:$L$1096,Data!$J$6:$J$1096,AA$3,Data!$I$6:$I$1096,Data!$U10),SUMIFS(Data!$L$6:$L$1096,Data!$J$6:$J$1096,AA$3,Data!$I$6:$I$1096,Data!$V10),SUMIFS(Data!$L$6:$L$1096,Data!$J$6:$J$1096,AA$3,Data!$I$6:$I$1096,Data!$W10),SUMIFS(Data!$L$6:$L$1096,Data!$J$6:$J$1096,AA$3,Data!$I$6:$I$1096,Data!$T10))</f>
        <v>4.1120578913014891E-2</v>
      </c>
      <c r="AB9" s="55">
        <f>SUM(SUMIFS(Data!$L$6:$L$1096,Data!$J$6:$J$1096,AB$3,Data!$I$6:$I$1096,Data!$U10),SUMIFS(Data!$L$6:$L$1096,Data!$J$6:$J$1096,AB$3,Data!$I$6:$I$1096,Data!$V10),SUMIFS(Data!$L$6:$L$1096,Data!$J$6:$J$1096,AB$3,Data!$I$6:$I$1096,Data!$W10),SUMIFS(Data!$L$6:$L$1096,Data!$J$6:$J$1096,AB$3,Data!$I$6:$I$1096,Data!$T10))</f>
        <v>4.147919254766453E-2</v>
      </c>
      <c r="AC9" s="55">
        <f>SUM(SUMIFS(Data!$L$6:$L$1096,Data!$J$6:$J$1096,AC$3,Data!$I$6:$I$1096,Data!$U10),SUMIFS(Data!$L$6:$L$1096,Data!$J$6:$J$1096,AC$3,Data!$I$6:$I$1096,Data!$V10),SUMIFS(Data!$L$6:$L$1096,Data!$J$6:$J$1096,AC$3,Data!$I$6:$I$1096,Data!$W10),SUMIFS(Data!$L$6:$L$1096,Data!$J$6:$J$1096,AC$3,Data!$I$6:$I$1096,Data!$T10))</f>
        <v>4.1365078441074593E-2</v>
      </c>
      <c r="AD9" s="55">
        <f>SUM(SUMIFS(Data!$L$6:$L$1096,Data!$J$6:$J$1096,AD$3,Data!$I$6:$I$1096,Data!$U10),SUMIFS(Data!$L$6:$L$1096,Data!$J$6:$J$1096,AD$3,Data!$I$6:$I$1096,Data!$V10),SUMIFS(Data!$L$6:$L$1096,Data!$J$6:$J$1096,AD$3,Data!$I$6:$I$1096,Data!$W10),SUMIFS(Data!$L$6:$L$1096,Data!$J$6:$J$1096,AD$3,Data!$I$6:$I$1096,Data!$T10))</f>
        <v>4.1609479881501474E-2</v>
      </c>
      <c r="AE9" s="55">
        <f>SUM(SUMIFS(Data!$L$6:$L$1096,Data!$J$6:$J$1096,AE$3,Data!$I$6:$I$1096,Data!$U10),SUMIFS(Data!$L$6:$L$1096,Data!$J$6:$J$1096,AE$3,Data!$I$6:$I$1096,Data!$V10),SUMIFS(Data!$L$6:$L$1096,Data!$J$6:$J$1096,AE$3,Data!$I$6:$I$1096,Data!$W10),SUMIFS(Data!$L$6:$L$1096,Data!$J$6:$J$1096,AE$3,Data!$I$6:$I$1096,Data!$T10))</f>
        <v>4.1774538100058892E-2</v>
      </c>
      <c r="AF9" s="55">
        <f>SUM(SUMIFS(Data!$L$6:$L$1096,Data!$J$6:$J$1096,AF$3,Data!$I$6:$I$1096,Data!$U10),SUMIFS(Data!$L$6:$L$1096,Data!$J$6:$J$1096,AF$3,Data!$I$6:$I$1096,Data!$V10),SUMIFS(Data!$L$6:$L$1096,Data!$J$6:$J$1096,AF$3,Data!$I$6:$I$1096,Data!$W10),SUMIFS(Data!$L$6:$L$1096,Data!$J$6:$J$1096,AF$3,Data!$I$6:$I$1096,Data!$T10))</f>
        <v>4.2834701934829481E-2</v>
      </c>
      <c r="AG9" s="55">
        <f>SUM(SUMIFS(Data!$L$6:$L$1096,Data!$J$6:$J$1096,AG$3,Data!$I$6:$I$1096,Data!$U10),SUMIFS(Data!$L$6:$L$1096,Data!$J$6:$J$1096,AG$3,Data!$I$6:$I$1096,Data!$V10),SUMIFS(Data!$L$6:$L$1096,Data!$J$6:$J$1096,AG$3,Data!$I$6:$I$1096,Data!$W10),SUMIFS(Data!$L$6:$L$1096,Data!$J$6:$J$1096,AG$3,Data!$I$6:$I$1096,Data!$T10))</f>
        <v>4.5629349221362699E-2</v>
      </c>
      <c r="AH9" s="55">
        <f>SUM(SUMIFS(Data!$L$6:$L$1096,Data!$J$6:$J$1096,AH$3,Data!$I$6:$I$1096,Data!$U10),SUMIFS(Data!$L$6:$L$1096,Data!$J$6:$J$1096,AH$3,Data!$I$6:$I$1096,Data!$V10),SUMIFS(Data!$L$6:$L$1096,Data!$J$6:$J$1096,AH$3,Data!$I$6:$I$1096,Data!$W10),SUMIFS(Data!$L$6:$L$1096,Data!$J$6:$J$1096,AH$3,Data!$I$6:$I$1096,Data!$T10))</f>
        <v>4.8464481865271108E-2</v>
      </c>
      <c r="AI9" s="55">
        <f>SUM(SUMIFS(Data!$L$6:$L$1096,Data!$J$6:$J$1096,AI$3,Data!$I$6:$I$1096,Data!$U10),SUMIFS(Data!$L$6:$L$1096,Data!$J$6:$J$1096,AI$3,Data!$I$6:$I$1096,Data!$V10),SUMIFS(Data!$L$6:$L$1096,Data!$J$6:$J$1096,AI$3,Data!$I$6:$I$1096,Data!$W10),SUMIFS(Data!$L$6:$L$1096,Data!$J$6:$J$1096,AI$3,Data!$I$6:$I$1096,Data!$T10))</f>
        <v>5.1046482237931012E-2</v>
      </c>
      <c r="AJ9" s="55">
        <f>SUM(SUMIFS(Data!$L$6:$L$1096,Data!$J$6:$J$1096,AJ$3,Data!$I$6:$I$1096,Data!$U10),SUMIFS(Data!$L$6:$L$1096,Data!$J$6:$J$1096,AJ$3,Data!$I$6:$I$1096,Data!$V10),SUMIFS(Data!$L$6:$L$1096,Data!$J$6:$J$1096,AJ$3,Data!$I$6:$I$1096,Data!$W10),SUMIFS(Data!$L$6:$L$1096,Data!$J$6:$J$1096,AJ$3,Data!$I$6:$I$1096,Data!$T10))</f>
        <v>5.3112153166656143E-2</v>
      </c>
      <c r="AK9" s="55">
        <f>SUM(SUMIFS(Data!$L$6:$L$1096,Data!$J$6:$J$1096,AK$3,Data!$I$6:$I$1096,Data!$U10),SUMIFS(Data!$L$6:$L$1096,Data!$J$6:$J$1096,AK$3,Data!$I$6:$I$1096,Data!$V10),SUMIFS(Data!$L$6:$L$1096,Data!$J$6:$J$1096,AK$3,Data!$I$6:$I$1096,Data!$W10),SUMIFS(Data!$L$6:$L$1096,Data!$J$6:$J$1096,AK$3,Data!$I$6:$I$1096,Data!$T10))</f>
        <v>5.6425219737146523E-2</v>
      </c>
      <c r="AL9" s="55">
        <f>SUM(SUMIFS(Data!$L$6:$L$1096,Data!$J$6:$J$1096,AL$3,Data!$I$6:$I$1096,Data!$U10),SUMIFS(Data!$L$6:$L$1096,Data!$J$6:$J$1096,AL$3,Data!$I$6:$I$1096,Data!$V10),SUMIFS(Data!$L$6:$L$1096,Data!$J$6:$J$1096,AL$3,Data!$I$6:$I$1096,Data!$W10),SUMIFS(Data!$L$6:$L$1096,Data!$J$6:$J$1096,AL$3,Data!$I$6:$I$1096,Data!$T10))</f>
        <v>5.9673682519097104E-2</v>
      </c>
      <c r="AM9" s="55">
        <f>SUM(SUMIFS(Data!$L$6:$L$1096,Data!$J$6:$J$1096,AM$3,Data!$I$6:$I$1096,Data!$U10),SUMIFS(Data!$L$6:$L$1096,Data!$J$6:$J$1096,AM$3,Data!$I$6:$I$1096,Data!$V10),SUMIFS(Data!$L$6:$L$1096,Data!$J$6:$J$1096,AM$3,Data!$I$6:$I$1096,Data!$W10),SUMIFS(Data!$L$6:$L$1096,Data!$J$6:$J$1096,AM$3,Data!$I$6:$I$1096,Data!$T10))</f>
        <v>6.2792194380510827E-2</v>
      </c>
      <c r="AN9" s="55">
        <f>SUM(SUMIFS(Data!$L$6:$L$1096,Data!$J$6:$J$1096,AN$3,Data!$I$6:$I$1096,Data!$U10),SUMIFS(Data!$L$6:$L$1096,Data!$J$6:$J$1096,AN$3,Data!$I$6:$I$1096,Data!$V10),SUMIFS(Data!$L$6:$L$1096,Data!$J$6:$J$1096,AN$3,Data!$I$6:$I$1096,Data!$W10),SUMIFS(Data!$L$6:$L$1096,Data!$J$6:$J$1096,AN$3,Data!$I$6:$I$1096,Data!$T10))</f>
        <v>6.6749918252153456E-2</v>
      </c>
      <c r="AO9" s="55">
        <f>SUM(SUMIFS(Data!$L$6:$L$1096,Data!$J$6:$J$1096,AO$3,Data!$I$6:$I$1096,Data!$U10),SUMIFS(Data!$L$6:$L$1096,Data!$J$6:$J$1096,AO$3,Data!$I$6:$I$1096,Data!$V10),SUMIFS(Data!$L$6:$L$1096,Data!$J$6:$J$1096,AO$3,Data!$I$6:$I$1096,Data!$W10),SUMIFS(Data!$L$6:$L$1096,Data!$J$6:$J$1096,AO$3,Data!$I$6:$I$1096,Data!$T10))</f>
        <v>7.0690393200024459E-2</v>
      </c>
      <c r="AP9" s="55">
        <f>SUM(SUMIFS(Data!$L$6:$L$1096,Data!$J$6:$J$1096,AP$3,Data!$I$6:$I$1096,Data!$U10),SUMIFS(Data!$L$6:$L$1096,Data!$J$6:$J$1096,AP$3,Data!$I$6:$I$1096,Data!$V10),SUMIFS(Data!$L$6:$L$1096,Data!$J$6:$J$1096,AP$3,Data!$I$6:$I$1096,Data!$W10),SUMIFS(Data!$L$6:$L$1096,Data!$J$6:$J$1096,AP$3,Data!$I$6:$I$1096,Data!$T10))</f>
        <v>7.758519009294286E-2</v>
      </c>
      <c r="AQ9" s="55">
        <f>SUM(SUMIFS(Data!$L$6:$L$1096,Data!$J$6:$J$1096,AQ$3,Data!$I$6:$I$1096,Data!$U10),SUMIFS(Data!$L$6:$L$1096,Data!$J$6:$J$1096,AQ$3,Data!$I$6:$I$1096,Data!$V10),SUMIFS(Data!$L$6:$L$1096,Data!$J$6:$J$1096,AQ$3,Data!$I$6:$I$1096,Data!$W10),SUMIFS(Data!$L$6:$L$1096,Data!$J$6:$J$1096,AQ$3,Data!$I$6:$I$1096,Data!$T10))</f>
        <v>8.4003235601765133E-2</v>
      </c>
      <c r="AR9" s="56" t="s">
        <v>12</v>
      </c>
    </row>
    <row r="10" spans="1:44" x14ac:dyDescent="0.25">
      <c r="A10" s="53" t="s">
        <v>74</v>
      </c>
      <c r="B10" s="56" t="s">
        <v>13</v>
      </c>
      <c r="C10" s="55">
        <f>SUM(SUMIFS(Data!$L$6:$L$1096,Data!$J$6:$J$1096,C$3,Data!$I$6:$I$1096,Data!$U11),SUMIFS(Data!$L$6:$L$1096,Data!$J$6:$J$1096,C$3,Data!$I$6:$I$1096,Data!$V11),SUMIFS(Data!$L$6:$L$1096,Data!$J$6:$J$1096,C$3,Data!$I$6:$I$1096,Data!$W11),SUMIFS(Data!$L$6:$L$1096,Data!$J$6:$J$1096,C$3,Data!$I$6:$I$1096,Data!$T11))</f>
        <v>0.11542557149193287</v>
      </c>
      <c r="D10" s="55">
        <f>SUM(SUMIFS(Data!$L$6:$L$1096,Data!$J$6:$J$1096,D$3,Data!$I$6:$I$1096,Data!$U11),SUMIFS(Data!$L$6:$L$1096,Data!$J$6:$J$1096,D$3,Data!$I$6:$I$1096,Data!$V11),SUMIFS(Data!$L$6:$L$1096,Data!$J$6:$J$1096,D$3,Data!$I$6:$I$1096,Data!$W11),SUMIFS(Data!$L$6:$L$1096,Data!$J$6:$J$1096,D$3,Data!$I$6:$I$1096,Data!$T11))</f>
        <v>0.12098330188721371</v>
      </c>
      <c r="E10" s="55">
        <f>SUM(SUMIFS(Data!$L$6:$L$1096,Data!$J$6:$J$1096,E$3,Data!$I$6:$I$1096,Data!$U11),SUMIFS(Data!$L$6:$L$1096,Data!$J$6:$J$1096,E$3,Data!$I$6:$I$1096,Data!$V11),SUMIFS(Data!$L$6:$L$1096,Data!$J$6:$J$1096,E$3,Data!$I$6:$I$1096,Data!$W11),SUMIFS(Data!$L$6:$L$1096,Data!$J$6:$J$1096,E$3,Data!$I$6:$I$1096,Data!$T11))</f>
        <v>0.11734188185972948</v>
      </c>
      <c r="F10" s="55">
        <f>SUM(SUMIFS(Data!$L$6:$L$1096,Data!$J$6:$J$1096,F$3,Data!$I$6:$I$1096,Data!$U11),SUMIFS(Data!$L$6:$L$1096,Data!$J$6:$J$1096,F$3,Data!$I$6:$I$1096,Data!$V11),SUMIFS(Data!$L$6:$L$1096,Data!$J$6:$J$1096,F$3,Data!$I$6:$I$1096,Data!$W11),SUMIFS(Data!$L$6:$L$1096,Data!$J$6:$J$1096,F$3,Data!$I$6:$I$1096,Data!$T11))</f>
        <v>0.11489482374192823</v>
      </c>
      <c r="G10" s="55">
        <f>SUM(SUMIFS(Data!$L$6:$L$1096,Data!$J$6:$J$1096,G$3,Data!$I$6:$I$1096,Data!$U11),SUMIFS(Data!$L$6:$L$1096,Data!$J$6:$J$1096,G$3,Data!$I$6:$I$1096,Data!$V11),SUMIFS(Data!$L$6:$L$1096,Data!$J$6:$J$1096,G$3,Data!$I$6:$I$1096,Data!$W11),SUMIFS(Data!$L$6:$L$1096,Data!$J$6:$J$1096,G$3,Data!$I$6:$I$1096,Data!$T11))</f>
        <v>0.11592323910720291</v>
      </c>
      <c r="H10" s="55">
        <f>SUM(SUMIFS(Data!$L$6:$L$1096,Data!$J$6:$J$1096,H$3,Data!$I$6:$I$1096,Data!$U11),SUMIFS(Data!$L$6:$L$1096,Data!$J$6:$J$1096,H$3,Data!$I$6:$I$1096,Data!$V11),SUMIFS(Data!$L$6:$L$1096,Data!$J$6:$J$1096,H$3,Data!$I$6:$I$1096,Data!$W11),SUMIFS(Data!$L$6:$L$1096,Data!$J$6:$J$1096,H$3,Data!$I$6:$I$1096,Data!$T11))</f>
        <v>0.11456025413303951</v>
      </c>
      <c r="I10" s="55">
        <f>SUM(SUMIFS(Data!$L$6:$L$1096,Data!$J$6:$J$1096,I$3,Data!$I$6:$I$1096,Data!$U11),SUMIFS(Data!$L$6:$L$1096,Data!$J$6:$J$1096,I$3,Data!$I$6:$I$1096,Data!$V11),SUMIFS(Data!$L$6:$L$1096,Data!$J$6:$J$1096,I$3,Data!$I$6:$I$1096,Data!$W11),SUMIFS(Data!$L$6:$L$1096,Data!$J$6:$J$1096,I$3,Data!$I$6:$I$1096,Data!$T11))</f>
        <v>0.11509009155836497</v>
      </c>
      <c r="J10" s="55">
        <f>SUM(SUMIFS(Data!$L$6:$L$1096,Data!$J$6:$J$1096,J$3,Data!$I$6:$I$1096,Data!$U11),SUMIFS(Data!$L$6:$L$1096,Data!$J$6:$J$1096,J$3,Data!$I$6:$I$1096,Data!$V11),SUMIFS(Data!$L$6:$L$1096,Data!$J$6:$J$1096,J$3,Data!$I$6:$I$1096,Data!$W11),SUMIFS(Data!$L$6:$L$1096,Data!$J$6:$J$1096,J$3,Data!$I$6:$I$1096,Data!$T11))</f>
        <v>0.11033129671300645</v>
      </c>
      <c r="K10" s="55">
        <f>SUM(SUMIFS(Data!$L$6:$L$1096,Data!$J$6:$J$1096,K$3,Data!$I$6:$I$1096,Data!$U11),SUMIFS(Data!$L$6:$L$1096,Data!$J$6:$J$1096,K$3,Data!$I$6:$I$1096,Data!$V11),SUMIFS(Data!$L$6:$L$1096,Data!$J$6:$J$1096,K$3,Data!$I$6:$I$1096,Data!$W11),SUMIFS(Data!$L$6:$L$1096,Data!$J$6:$J$1096,K$3,Data!$I$6:$I$1096,Data!$T11))</f>
        <v>0.11414406168779359</v>
      </c>
      <c r="L10" s="55">
        <f>SUM(SUMIFS(Data!$L$6:$L$1096,Data!$J$6:$J$1096,L$3,Data!$I$6:$I$1096,Data!$U11),SUMIFS(Data!$L$6:$L$1096,Data!$J$6:$J$1096,L$3,Data!$I$6:$I$1096,Data!$V11),SUMIFS(Data!$L$6:$L$1096,Data!$J$6:$J$1096,L$3,Data!$I$6:$I$1096,Data!$W11),SUMIFS(Data!$L$6:$L$1096,Data!$J$6:$J$1096,L$3,Data!$I$6:$I$1096,Data!$T11))</f>
        <v>0.14642834293405244</v>
      </c>
      <c r="M10" s="55">
        <f>SUM(SUMIFS(Data!$L$6:$L$1096,Data!$J$6:$J$1096,M$3,Data!$I$6:$I$1096,Data!$U11),SUMIFS(Data!$L$6:$L$1096,Data!$J$6:$J$1096,M$3,Data!$I$6:$I$1096,Data!$V11),SUMIFS(Data!$L$6:$L$1096,Data!$J$6:$J$1096,M$3,Data!$I$6:$I$1096,Data!$W11),SUMIFS(Data!$L$6:$L$1096,Data!$J$6:$J$1096,M$3,Data!$I$6:$I$1096,Data!$T11))</f>
        <v>0.13218298979769957</v>
      </c>
      <c r="N10" s="55">
        <f>SUM(SUMIFS(Data!$L$6:$L$1096,Data!$J$6:$J$1096,N$3,Data!$I$6:$I$1096,Data!$U11),SUMIFS(Data!$L$6:$L$1096,Data!$J$6:$J$1096,N$3,Data!$I$6:$I$1096,Data!$V11),SUMIFS(Data!$L$6:$L$1096,Data!$J$6:$J$1096,N$3,Data!$I$6:$I$1096,Data!$W11),SUMIFS(Data!$L$6:$L$1096,Data!$J$6:$J$1096,N$3,Data!$I$6:$I$1096,Data!$T11))</f>
        <v>0.13730178924774961</v>
      </c>
      <c r="O10" s="55">
        <f>SUM(SUMIFS(Data!$L$6:$L$1096,Data!$J$6:$J$1096,O$3,Data!$I$6:$I$1096,Data!$U11),SUMIFS(Data!$L$6:$L$1096,Data!$J$6:$J$1096,O$3,Data!$I$6:$I$1096,Data!$V11),SUMIFS(Data!$L$6:$L$1096,Data!$J$6:$J$1096,O$3,Data!$I$6:$I$1096,Data!$W11),SUMIFS(Data!$L$6:$L$1096,Data!$J$6:$J$1096,O$3,Data!$I$6:$I$1096,Data!$T11))</f>
        <v>0.14089279934317001</v>
      </c>
      <c r="P10" s="55">
        <f>SUM(SUMIFS(Data!$L$6:$L$1096,Data!$J$6:$J$1096,P$3,Data!$I$6:$I$1096,Data!$U11),SUMIFS(Data!$L$6:$L$1096,Data!$J$6:$J$1096,P$3,Data!$I$6:$I$1096,Data!$V11),SUMIFS(Data!$L$6:$L$1096,Data!$J$6:$J$1096,P$3,Data!$I$6:$I$1096,Data!$W11),SUMIFS(Data!$L$6:$L$1096,Data!$J$6:$J$1096,P$3,Data!$I$6:$I$1096,Data!$T11))</f>
        <v>0.14586406686153322</v>
      </c>
      <c r="Q10" s="55">
        <f>SUM(SUMIFS(Data!$L$6:$L$1096,Data!$J$6:$J$1096,Q$3,Data!$I$6:$I$1096,Data!$U11),SUMIFS(Data!$L$6:$L$1096,Data!$J$6:$J$1096,Q$3,Data!$I$6:$I$1096,Data!$V11),SUMIFS(Data!$L$6:$L$1096,Data!$J$6:$J$1096,Q$3,Data!$I$6:$I$1096,Data!$W11),SUMIFS(Data!$L$6:$L$1096,Data!$J$6:$J$1096,Q$3,Data!$I$6:$I$1096,Data!$T11))</f>
        <v>0.14807359097193637</v>
      </c>
      <c r="R10" s="55">
        <f>SUM(SUMIFS(Data!$L$6:$L$1096,Data!$J$6:$J$1096,R$3,Data!$I$6:$I$1096,Data!$U11),SUMIFS(Data!$L$6:$L$1096,Data!$J$6:$J$1096,R$3,Data!$I$6:$I$1096,Data!$V11),SUMIFS(Data!$L$6:$L$1096,Data!$J$6:$J$1096,R$3,Data!$I$6:$I$1096,Data!$W11),SUMIFS(Data!$L$6:$L$1096,Data!$J$6:$J$1096,R$3,Data!$I$6:$I$1096,Data!$T11))</f>
        <v>0.15129978107363029</v>
      </c>
      <c r="S10" s="55">
        <f>SUM(SUMIFS(Data!$L$6:$L$1096,Data!$J$6:$J$1096,S$3,Data!$I$6:$I$1096,Data!$U11),SUMIFS(Data!$L$6:$L$1096,Data!$J$6:$J$1096,S$3,Data!$I$6:$I$1096,Data!$V11),SUMIFS(Data!$L$6:$L$1096,Data!$J$6:$J$1096,S$3,Data!$I$6:$I$1096,Data!$W11),SUMIFS(Data!$L$6:$L$1096,Data!$J$6:$J$1096,S$3,Data!$I$6:$I$1096,Data!$T11))</f>
        <v>0.16258492253699036</v>
      </c>
      <c r="T10" s="55">
        <f>SUM(SUMIFS(Data!$L$6:$L$1096,Data!$J$6:$J$1096,T$3,Data!$I$6:$I$1096,Data!$U11),SUMIFS(Data!$L$6:$L$1096,Data!$J$6:$J$1096,T$3,Data!$I$6:$I$1096,Data!$V11),SUMIFS(Data!$L$6:$L$1096,Data!$J$6:$J$1096,T$3,Data!$I$6:$I$1096,Data!$W11),SUMIFS(Data!$L$6:$L$1096,Data!$J$6:$J$1096,T$3,Data!$I$6:$I$1096,Data!$T11))</f>
        <v>0.16151147281948469</v>
      </c>
      <c r="U10" s="55">
        <f>SUM(SUMIFS(Data!$L$6:$L$1096,Data!$J$6:$J$1096,U$3,Data!$I$6:$I$1096,Data!$U11),SUMIFS(Data!$L$6:$L$1096,Data!$J$6:$J$1096,U$3,Data!$I$6:$I$1096,Data!$V11),SUMIFS(Data!$L$6:$L$1096,Data!$J$6:$J$1096,U$3,Data!$I$6:$I$1096,Data!$W11),SUMIFS(Data!$L$6:$L$1096,Data!$J$6:$J$1096,U$3,Data!$I$6:$I$1096,Data!$T11))</f>
        <v>0.15772072958272168</v>
      </c>
      <c r="V10" s="55">
        <f>SUM(SUMIFS(Data!$L$6:$L$1096,Data!$J$6:$J$1096,V$3,Data!$I$6:$I$1096,Data!$U11),SUMIFS(Data!$L$6:$L$1096,Data!$J$6:$J$1096,V$3,Data!$I$6:$I$1096,Data!$V11),SUMIFS(Data!$L$6:$L$1096,Data!$J$6:$J$1096,V$3,Data!$I$6:$I$1096,Data!$W11),SUMIFS(Data!$L$6:$L$1096,Data!$J$6:$J$1096,V$3,Data!$I$6:$I$1096,Data!$T11))</f>
        <v>0.15338206122335926</v>
      </c>
      <c r="W10" s="55">
        <f>SUM(SUMIFS(Data!$L$6:$L$1096,Data!$J$6:$J$1096,W$3,Data!$I$6:$I$1096,Data!$U11),SUMIFS(Data!$L$6:$L$1096,Data!$J$6:$J$1096,W$3,Data!$I$6:$I$1096,Data!$V11),SUMIFS(Data!$L$6:$L$1096,Data!$J$6:$J$1096,W$3,Data!$I$6:$I$1096,Data!$W11),SUMIFS(Data!$L$6:$L$1096,Data!$J$6:$J$1096,W$3,Data!$I$6:$I$1096,Data!$T11))</f>
        <v>0.15120867936155344</v>
      </c>
      <c r="X10" s="55">
        <f>SUM(SUMIFS(Data!$L$6:$L$1096,Data!$J$6:$J$1096,X$3,Data!$I$6:$I$1096,Data!$U11),SUMIFS(Data!$L$6:$L$1096,Data!$J$6:$J$1096,X$3,Data!$I$6:$I$1096,Data!$V11),SUMIFS(Data!$L$6:$L$1096,Data!$J$6:$J$1096,X$3,Data!$I$6:$I$1096,Data!$W11),SUMIFS(Data!$L$6:$L$1096,Data!$J$6:$J$1096,X$3,Data!$I$6:$I$1096,Data!$T11))</f>
        <v>0.15388707403273696</v>
      </c>
      <c r="Y10" s="55">
        <f>SUM(SUMIFS(Data!$L$6:$L$1096,Data!$J$6:$J$1096,Y$3,Data!$I$6:$I$1096,Data!$U11),SUMIFS(Data!$L$6:$L$1096,Data!$J$6:$J$1096,Y$3,Data!$I$6:$I$1096,Data!$V11),SUMIFS(Data!$L$6:$L$1096,Data!$J$6:$J$1096,Y$3,Data!$I$6:$I$1096,Data!$W11),SUMIFS(Data!$L$6:$L$1096,Data!$J$6:$J$1096,Y$3,Data!$I$6:$I$1096,Data!$T11))</f>
        <v>0.15165250202542238</v>
      </c>
      <c r="Z10" s="55">
        <f>SUM(SUMIFS(Data!$L$6:$L$1096,Data!$J$6:$J$1096,Z$3,Data!$I$6:$I$1096,Data!$U11),SUMIFS(Data!$L$6:$L$1096,Data!$J$6:$J$1096,Z$3,Data!$I$6:$I$1096,Data!$V11),SUMIFS(Data!$L$6:$L$1096,Data!$J$6:$J$1096,Z$3,Data!$I$6:$I$1096,Data!$W11),SUMIFS(Data!$L$6:$L$1096,Data!$J$6:$J$1096,Z$3,Data!$I$6:$I$1096,Data!$T11))</f>
        <v>0.15026897192884953</v>
      </c>
      <c r="AA10" s="55">
        <f>SUM(SUMIFS(Data!$L$6:$L$1096,Data!$J$6:$J$1096,AA$3,Data!$I$6:$I$1096,Data!$U11),SUMIFS(Data!$L$6:$L$1096,Data!$J$6:$J$1096,AA$3,Data!$I$6:$I$1096,Data!$V11),SUMIFS(Data!$L$6:$L$1096,Data!$J$6:$J$1096,AA$3,Data!$I$6:$I$1096,Data!$W11),SUMIFS(Data!$L$6:$L$1096,Data!$J$6:$J$1096,AA$3,Data!$I$6:$I$1096,Data!$T11))</f>
        <v>0.15052892690818584</v>
      </c>
      <c r="AB10" s="55">
        <f>SUM(SUMIFS(Data!$L$6:$L$1096,Data!$J$6:$J$1096,AB$3,Data!$I$6:$I$1096,Data!$U11),SUMIFS(Data!$L$6:$L$1096,Data!$J$6:$J$1096,AB$3,Data!$I$6:$I$1096,Data!$V11),SUMIFS(Data!$L$6:$L$1096,Data!$J$6:$J$1096,AB$3,Data!$I$6:$I$1096,Data!$W11),SUMIFS(Data!$L$6:$L$1096,Data!$J$6:$J$1096,AB$3,Data!$I$6:$I$1096,Data!$T11))</f>
        <v>0.14949154351081462</v>
      </c>
      <c r="AC10" s="55">
        <f>SUM(SUMIFS(Data!$L$6:$L$1096,Data!$J$6:$J$1096,AC$3,Data!$I$6:$I$1096,Data!$U11),SUMIFS(Data!$L$6:$L$1096,Data!$J$6:$J$1096,AC$3,Data!$I$6:$I$1096,Data!$V11),SUMIFS(Data!$L$6:$L$1096,Data!$J$6:$J$1096,AC$3,Data!$I$6:$I$1096,Data!$W11),SUMIFS(Data!$L$6:$L$1096,Data!$J$6:$J$1096,AC$3,Data!$I$6:$I$1096,Data!$T11))</f>
        <v>0.14467852257181943</v>
      </c>
      <c r="AD10" s="55">
        <f>SUM(SUMIFS(Data!$L$6:$L$1096,Data!$J$6:$J$1096,AD$3,Data!$I$6:$I$1096,Data!$U11),SUMIFS(Data!$L$6:$L$1096,Data!$J$6:$J$1096,AD$3,Data!$I$6:$I$1096,Data!$V11),SUMIFS(Data!$L$6:$L$1096,Data!$J$6:$J$1096,AD$3,Data!$I$6:$I$1096,Data!$W11),SUMIFS(Data!$L$6:$L$1096,Data!$J$6:$J$1096,AD$3,Data!$I$6:$I$1096,Data!$T11))</f>
        <v>0.14098958378404886</v>
      </c>
      <c r="AE10" s="55">
        <f>SUM(SUMIFS(Data!$L$6:$L$1096,Data!$J$6:$J$1096,AE$3,Data!$I$6:$I$1096,Data!$U11),SUMIFS(Data!$L$6:$L$1096,Data!$J$6:$J$1096,AE$3,Data!$I$6:$I$1096,Data!$V11),SUMIFS(Data!$L$6:$L$1096,Data!$J$6:$J$1096,AE$3,Data!$I$6:$I$1096,Data!$W11),SUMIFS(Data!$L$6:$L$1096,Data!$J$6:$J$1096,AE$3,Data!$I$6:$I$1096,Data!$T11))</f>
        <v>0.13618264064764524</v>
      </c>
      <c r="AF10" s="55">
        <f>SUM(SUMIFS(Data!$L$6:$L$1096,Data!$J$6:$J$1096,AF$3,Data!$I$6:$I$1096,Data!$U11),SUMIFS(Data!$L$6:$L$1096,Data!$J$6:$J$1096,AF$3,Data!$I$6:$I$1096,Data!$V11),SUMIFS(Data!$L$6:$L$1096,Data!$J$6:$J$1096,AF$3,Data!$I$6:$I$1096,Data!$W11),SUMIFS(Data!$L$6:$L$1096,Data!$J$6:$J$1096,AF$3,Data!$I$6:$I$1096,Data!$T11))</f>
        <v>0.13324439188319676</v>
      </c>
      <c r="AG10" s="55">
        <f>SUM(SUMIFS(Data!$L$6:$L$1096,Data!$J$6:$J$1096,AG$3,Data!$I$6:$I$1096,Data!$U11),SUMIFS(Data!$L$6:$L$1096,Data!$J$6:$J$1096,AG$3,Data!$I$6:$I$1096,Data!$V11),SUMIFS(Data!$L$6:$L$1096,Data!$J$6:$J$1096,AG$3,Data!$I$6:$I$1096,Data!$W11),SUMIFS(Data!$L$6:$L$1096,Data!$J$6:$J$1096,AG$3,Data!$I$6:$I$1096,Data!$T11))</f>
        <v>0.10970171942032902</v>
      </c>
      <c r="AH10" s="55">
        <f>SUM(SUMIFS(Data!$L$6:$L$1096,Data!$J$6:$J$1096,AH$3,Data!$I$6:$I$1096,Data!$U11),SUMIFS(Data!$L$6:$L$1096,Data!$J$6:$J$1096,AH$3,Data!$I$6:$I$1096,Data!$V11),SUMIFS(Data!$L$6:$L$1096,Data!$J$6:$J$1096,AH$3,Data!$I$6:$I$1096,Data!$W11),SUMIFS(Data!$L$6:$L$1096,Data!$J$6:$J$1096,AH$3,Data!$I$6:$I$1096,Data!$T11))</f>
        <v>0.13537990626783689</v>
      </c>
      <c r="AI10" s="55">
        <f>SUM(SUMIFS(Data!$L$6:$L$1096,Data!$J$6:$J$1096,AI$3,Data!$I$6:$I$1096,Data!$U11),SUMIFS(Data!$L$6:$L$1096,Data!$J$6:$J$1096,AI$3,Data!$I$6:$I$1096,Data!$V11),SUMIFS(Data!$L$6:$L$1096,Data!$J$6:$J$1096,AI$3,Data!$I$6:$I$1096,Data!$W11),SUMIFS(Data!$L$6:$L$1096,Data!$J$6:$J$1096,AI$3,Data!$I$6:$I$1096,Data!$T11))</f>
        <v>0.15202841713616363</v>
      </c>
      <c r="AJ10" s="55">
        <f>SUM(SUMIFS(Data!$L$6:$L$1096,Data!$J$6:$J$1096,AJ$3,Data!$I$6:$I$1096,Data!$U11),SUMIFS(Data!$L$6:$L$1096,Data!$J$6:$J$1096,AJ$3,Data!$I$6:$I$1096,Data!$V11),SUMIFS(Data!$L$6:$L$1096,Data!$J$6:$J$1096,AJ$3,Data!$I$6:$I$1096,Data!$W11),SUMIFS(Data!$L$6:$L$1096,Data!$J$6:$J$1096,AJ$3,Data!$I$6:$I$1096,Data!$T11))</f>
        <v>0.13213316007590536</v>
      </c>
      <c r="AK10" s="55">
        <f>SUM(SUMIFS(Data!$L$6:$L$1096,Data!$J$6:$J$1096,AK$3,Data!$I$6:$I$1096,Data!$U11),SUMIFS(Data!$L$6:$L$1096,Data!$J$6:$J$1096,AK$3,Data!$I$6:$I$1096,Data!$V11),SUMIFS(Data!$L$6:$L$1096,Data!$J$6:$J$1096,AK$3,Data!$I$6:$I$1096,Data!$W11),SUMIFS(Data!$L$6:$L$1096,Data!$J$6:$J$1096,AK$3,Data!$I$6:$I$1096,Data!$T11))</f>
        <v>0.13331525120678539</v>
      </c>
      <c r="AL10" s="55">
        <f>SUM(SUMIFS(Data!$L$6:$L$1096,Data!$J$6:$J$1096,AL$3,Data!$I$6:$I$1096,Data!$U11),SUMIFS(Data!$L$6:$L$1096,Data!$J$6:$J$1096,AL$3,Data!$I$6:$I$1096,Data!$V11),SUMIFS(Data!$L$6:$L$1096,Data!$J$6:$J$1096,AL$3,Data!$I$6:$I$1096,Data!$W11),SUMIFS(Data!$L$6:$L$1096,Data!$J$6:$J$1096,AL$3,Data!$I$6:$I$1096,Data!$T11))</f>
        <v>0.11967956293469206</v>
      </c>
      <c r="AM10" s="55">
        <f>SUM(SUMIFS(Data!$L$6:$L$1096,Data!$J$6:$J$1096,AM$3,Data!$I$6:$I$1096,Data!$U11),SUMIFS(Data!$L$6:$L$1096,Data!$J$6:$J$1096,AM$3,Data!$I$6:$I$1096,Data!$V11),SUMIFS(Data!$L$6:$L$1096,Data!$J$6:$J$1096,AM$3,Data!$I$6:$I$1096,Data!$W11),SUMIFS(Data!$L$6:$L$1096,Data!$J$6:$J$1096,AM$3,Data!$I$6:$I$1096,Data!$T11))</f>
        <v>0.13684253768216326</v>
      </c>
      <c r="AN10" s="55">
        <f>SUM(SUMIFS(Data!$L$6:$L$1096,Data!$J$6:$J$1096,AN$3,Data!$I$6:$I$1096,Data!$U11),SUMIFS(Data!$L$6:$L$1096,Data!$J$6:$J$1096,AN$3,Data!$I$6:$I$1096,Data!$V11),SUMIFS(Data!$L$6:$L$1096,Data!$J$6:$J$1096,AN$3,Data!$I$6:$I$1096,Data!$W11),SUMIFS(Data!$L$6:$L$1096,Data!$J$6:$J$1096,AN$3,Data!$I$6:$I$1096,Data!$T11))</f>
        <v>0.14221251911520383</v>
      </c>
      <c r="AO10" s="55">
        <f>SUM(SUMIFS(Data!$L$6:$L$1096,Data!$J$6:$J$1096,AO$3,Data!$I$6:$I$1096,Data!$U11),SUMIFS(Data!$L$6:$L$1096,Data!$J$6:$J$1096,AO$3,Data!$I$6:$I$1096,Data!$V11),SUMIFS(Data!$L$6:$L$1096,Data!$J$6:$J$1096,AO$3,Data!$I$6:$I$1096,Data!$W11),SUMIFS(Data!$L$6:$L$1096,Data!$J$6:$J$1096,AO$3,Data!$I$6:$I$1096,Data!$T11))</f>
        <v>0.14375434567448264</v>
      </c>
      <c r="AP10" s="55">
        <f>SUM(SUMIFS(Data!$L$6:$L$1096,Data!$J$6:$J$1096,AP$3,Data!$I$6:$I$1096,Data!$U11),SUMIFS(Data!$L$6:$L$1096,Data!$J$6:$J$1096,AP$3,Data!$I$6:$I$1096,Data!$V11),SUMIFS(Data!$L$6:$L$1096,Data!$J$6:$J$1096,AP$3,Data!$I$6:$I$1096,Data!$W11),SUMIFS(Data!$L$6:$L$1096,Data!$J$6:$J$1096,AP$3,Data!$I$6:$I$1096,Data!$T11))</f>
        <v>0.14965893487905124</v>
      </c>
      <c r="AQ10" s="55">
        <f>SUM(SUMIFS(Data!$L$6:$L$1096,Data!$J$6:$J$1096,AQ$3,Data!$I$6:$I$1096,Data!$U11),SUMIFS(Data!$L$6:$L$1096,Data!$J$6:$J$1096,AQ$3,Data!$I$6:$I$1096,Data!$V11),SUMIFS(Data!$L$6:$L$1096,Data!$J$6:$J$1096,AQ$3,Data!$I$6:$I$1096,Data!$W11),SUMIFS(Data!$L$6:$L$1096,Data!$J$6:$J$1096,AQ$3,Data!$I$6:$I$1096,Data!$T11))</f>
        <v>0.15624515803885478</v>
      </c>
      <c r="AR10" s="56" t="s">
        <v>13</v>
      </c>
    </row>
    <row r="11" spans="1:44" x14ac:dyDescent="0.25">
      <c r="A11" s="53" t="s">
        <v>74</v>
      </c>
      <c r="B11" s="56" t="s">
        <v>14</v>
      </c>
      <c r="C11" s="55">
        <f>SUM(SUMIFS(Data!$L$6:$L$1096,Data!$J$6:$J$1096,C$3,Data!$I$6:$I$1096,Data!$U12),SUMIFS(Data!$L$6:$L$1096,Data!$J$6:$J$1096,C$3,Data!$I$6:$I$1096,Data!$V12),SUMIFS(Data!$L$6:$L$1096,Data!$J$6:$J$1096,C$3,Data!$I$6:$I$1096,Data!$W12),SUMIFS(Data!$L$6:$L$1096,Data!$J$6:$J$1096,C$3,Data!$I$6:$I$1096,Data!$T12))</f>
        <v>0.16828440812887305</v>
      </c>
      <c r="D11" s="55">
        <f>SUM(SUMIFS(Data!$L$6:$L$1096,Data!$J$6:$J$1096,D$3,Data!$I$6:$I$1096,Data!$U12),SUMIFS(Data!$L$6:$L$1096,Data!$J$6:$J$1096,D$3,Data!$I$6:$I$1096,Data!$V12),SUMIFS(Data!$L$6:$L$1096,Data!$J$6:$J$1096,D$3,Data!$I$6:$I$1096,Data!$W12),SUMIFS(Data!$L$6:$L$1096,Data!$J$6:$J$1096,D$3,Data!$I$6:$I$1096,Data!$T12))</f>
        <v>0.17424490863095521</v>
      </c>
      <c r="E11" s="55">
        <f>SUM(SUMIFS(Data!$L$6:$L$1096,Data!$J$6:$J$1096,E$3,Data!$I$6:$I$1096,Data!$U12),SUMIFS(Data!$L$6:$L$1096,Data!$J$6:$J$1096,E$3,Data!$I$6:$I$1096,Data!$V12),SUMIFS(Data!$L$6:$L$1096,Data!$J$6:$J$1096,E$3,Data!$I$6:$I$1096,Data!$W12),SUMIFS(Data!$L$6:$L$1096,Data!$J$6:$J$1096,E$3,Data!$I$6:$I$1096,Data!$T12))</f>
        <v>0.1750287505925936</v>
      </c>
      <c r="F11" s="55">
        <f>SUM(SUMIFS(Data!$L$6:$L$1096,Data!$J$6:$J$1096,F$3,Data!$I$6:$I$1096,Data!$U12),SUMIFS(Data!$L$6:$L$1096,Data!$J$6:$J$1096,F$3,Data!$I$6:$I$1096,Data!$V12),SUMIFS(Data!$L$6:$L$1096,Data!$J$6:$J$1096,F$3,Data!$I$6:$I$1096,Data!$W12),SUMIFS(Data!$L$6:$L$1096,Data!$J$6:$J$1096,F$3,Data!$I$6:$I$1096,Data!$T12))</f>
        <v>0.17380817466826148</v>
      </c>
      <c r="G11" s="55">
        <f>SUM(SUMIFS(Data!$L$6:$L$1096,Data!$J$6:$J$1096,G$3,Data!$I$6:$I$1096,Data!$U12),SUMIFS(Data!$L$6:$L$1096,Data!$J$6:$J$1096,G$3,Data!$I$6:$I$1096,Data!$V12),SUMIFS(Data!$L$6:$L$1096,Data!$J$6:$J$1096,G$3,Data!$I$6:$I$1096,Data!$W12),SUMIFS(Data!$L$6:$L$1096,Data!$J$6:$J$1096,G$3,Data!$I$6:$I$1096,Data!$T12))</f>
        <v>0.17755863065437028</v>
      </c>
      <c r="H11" s="55">
        <f>SUM(SUMIFS(Data!$L$6:$L$1096,Data!$J$6:$J$1096,H$3,Data!$I$6:$I$1096,Data!$U12),SUMIFS(Data!$L$6:$L$1096,Data!$J$6:$J$1096,H$3,Data!$I$6:$I$1096,Data!$V12),SUMIFS(Data!$L$6:$L$1096,Data!$J$6:$J$1096,H$3,Data!$I$6:$I$1096,Data!$W12),SUMIFS(Data!$L$6:$L$1096,Data!$J$6:$J$1096,H$3,Data!$I$6:$I$1096,Data!$T12))</f>
        <v>0.18560601545075295</v>
      </c>
      <c r="I11" s="55">
        <f>SUM(SUMIFS(Data!$L$6:$L$1096,Data!$J$6:$J$1096,I$3,Data!$I$6:$I$1096,Data!$U12),SUMIFS(Data!$L$6:$L$1096,Data!$J$6:$J$1096,I$3,Data!$I$6:$I$1096,Data!$V12),SUMIFS(Data!$L$6:$L$1096,Data!$J$6:$J$1096,I$3,Data!$I$6:$I$1096,Data!$W12),SUMIFS(Data!$L$6:$L$1096,Data!$J$6:$J$1096,I$3,Data!$I$6:$I$1096,Data!$T12))</f>
        <v>0.18634311184652283</v>
      </c>
      <c r="J11" s="55">
        <f>SUM(SUMIFS(Data!$L$6:$L$1096,Data!$J$6:$J$1096,J$3,Data!$I$6:$I$1096,Data!$U12),SUMIFS(Data!$L$6:$L$1096,Data!$J$6:$J$1096,J$3,Data!$I$6:$I$1096,Data!$V12),SUMIFS(Data!$L$6:$L$1096,Data!$J$6:$J$1096,J$3,Data!$I$6:$I$1096,Data!$W12),SUMIFS(Data!$L$6:$L$1096,Data!$J$6:$J$1096,J$3,Data!$I$6:$I$1096,Data!$T12))</f>
        <v>0.18195163572897172</v>
      </c>
      <c r="K11" s="55">
        <f>SUM(SUMIFS(Data!$L$6:$L$1096,Data!$J$6:$J$1096,K$3,Data!$I$6:$I$1096,Data!$U12),SUMIFS(Data!$L$6:$L$1096,Data!$J$6:$J$1096,K$3,Data!$I$6:$I$1096,Data!$V12),SUMIFS(Data!$L$6:$L$1096,Data!$J$6:$J$1096,K$3,Data!$I$6:$I$1096,Data!$W12),SUMIFS(Data!$L$6:$L$1096,Data!$J$6:$J$1096,K$3,Data!$I$6:$I$1096,Data!$T12))</f>
        <v>0.19005484867549405</v>
      </c>
      <c r="L11" s="55">
        <f>SUM(SUMIFS(Data!$L$6:$L$1096,Data!$J$6:$J$1096,L$3,Data!$I$6:$I$1096,Data!$U12),SUMIFS(Data!$L$6:$L$1096,Data!$J$6:$J$1096,L$3,Data!$I$6:$I$1096,Data!$V12),SUMIFS(Data!$L$6:$L$1096,Data!$J$6:$J$1096,L$3,Data!$I$6:$I$1096,Data!$W12),SUMIFS(Data!$L$6:$L$1096,Data!$J$6:$J$1096,L$3,Data!$I$6:$I$1096,Data!$T12))</f>
        <v>0.22297798429921067</v>
      </c>
      <c r="M11" s="55">
        <f>SUM(SUMIFS(Data!$L$6:$L$1096,Data!$J$6:$J$1096,M$3,Data!$I$6:$I$1096,Data!$U12),SUMIFS(Data!$L$6:$L$1096,Data!$J$6:$J$1096,M$3,Data!$I$6:$I$1096,Data!$V12),SUMIFS(Data!$L$6:$L$1096,Data!$J$6:$J$1096,M$3,Data!$I$6:$I$1096,Data!$W12),SUMIFS(Data!$L$6:$L$1096,Data!$J$6:$J$1096,M$3,Data!$I$6:$I$1096,Data!$T12))</f>
        <v>0.20867892064744775</v>
      </c>
      <c r="N11" s="55">
        <f>SUM(SUMIFS(Data!$L$6:$L$1096,Data!$J$6:$J$1096,N$3,Data!$I$6:$I$1096,Data!$U12),SUMIFS(Data!$L$6:$L$1096,Data!$J$6:$J$1096,N$3,Data!$I$6:$I$1096,Data!$V12),SUMIFS(Data!$L$6:$L$1096,Data!$J$6:$J$1096,N$3,Data!$I$6:$I$1096,Data!$W12),SUMIFS(Data!$L$6:$L$1096,Data!$J$6:$J$1096,N$3,Data!$I$6:$I$1096,Data!$T12))</f>
        <v>0.21047923820015504</v>
      </c>
      <c r="O11" s="55">
        <f>SUM(SUMIFS(Data!$L$6:$L$1096,Data!$J$6:$J$1096,O$3,Data!$I$6:$I$1096,Data!$U12),SUMIFS(Data!$L$6:$L$1096,Data!$J$6:$J$1096,O$3,Data!$I$6:$I$1096,Data!$V12),SUMIFS(Data!$L$6:$L$1096,Data!$J$6:$J$1096,O$3,Data!$I$6:$I$1096,Data!$W12),SUMIFS(Data!$L$6:$L$1096,Data!$J$6:$J$1096,O$3,Data!$I$6:$I$1096,Data!$T12))</f>
        <v>0.21459999421063297</v>
      </c>
      <c r="P11" s="55">
        <f>SUM(SUMIFS(Data!$L$6:$L$1096,Data!$J$6:$J$1096,P$3,Data!$I$6:$I$1096,Data!$U12),SUMIFS(Data!$L$6:$L$1096,Data!$J$6:$J$1096,P$3,Data!$I$6:$I$1096,Data!$V12),SUMIFS(Data!$L$6:$L$1096,Data!$J$6:$J$1096,P$3,Data!$I$6:$I$1096,Data!$W12),SUMIFS(Data!$L$6:$L$1096,Data!$J$6:$J$1096,P$3,Data!$I$6:$I$1096,Data!$T12))</f>
        <v>0.21838719584089672</v>
      </c>
      <c r="Q11" s="55">
        <f>SUM(SUMIFS(Data!$L$6:$L$1096,Data!$J$6:$J$1096,Q$3,Data!$I$6:$I$1096,Data!$U12),SUMIFS(Data!$L$6:$L$1096,Data!$J$6:$J$1096,Q$3,Data!$I$6:$I$1096,Data!$V12),SUMIFS(Data!$L$6:$L$1096,Data!$J$6:$J$1096,Q$3,Data!$I$6:$I$1096,Data!$W12),SUMIFS(Data!$L$6:$L$1096,Data!$J$6:$J$1096,Q$3,Data!$I$6:$I$1096,Data!$T12))</f>
        <v>0.22048778019531448</v>
      </c>
      <c r="R11" s="55">
        <f>SUM(SUMIFS(Data!$L$6:$L$1096,Data!$J$6:$J$1096,R$3,Data!$I$6:$I$1096,Data!$U12),SUMIFS(Data!$L$6:$L$1096,Data!$J$6:$J$1096,R$3,Data!$I$6:$I$1096,Data!$V12),SUMIFS(Data!$L$6:$L$1096,Data!$J$6:$J$1096,R$3,Data!$I$6:$I$1096,Data!$W12),SUMIFS(Data!$L$6:$L$1096,Data!$J$6:$J$1096,R$3,Data!$I$6:$I$1096,Data!$T12))</f>
        <v>0.22154402723076649</v>
      </c>
      <c r="S11" s="55">
        <f>SUM(SUMIFS(Data!$L$6:$L$1096,Data!$J$6:$J$1096,S$3,Data!$I$6:$I$1096,Data!$U12),SUMIFS(Data!$L$6:$L$1096,Data!$J$6:$J$1096,S$3,Data!$I$6:$I$1096,Data!$V12),SUMIFS(Data!$L$6:$L$1096,Data!$J$6:$J$1096,S$3,Data!$I$6:$I$1096,Data!$W12),SUMIFS(Data!$L$6:$L$1096,Data!$J$6:$J$1096,S$3,Data!$I$6:$I$1096,Data!$T12))</f>
        <v>0.23068545716490163</v>
      </c>
      <c r="T11" s="55">
        <f>SUM(SUMIFS(Data!$L$6:$L$1096,Data!$J$6:$J$1096,T$3,Data!$I$6:$I$1096,Data!$U12),SUMIFS(Data!$L$6:$L$1096,Data!$J$6:$J$1096,T$3,Data!$I$6:$I$1096,Data!$V12),SUMIFS(Data!$L$6:$L$1096,Data!$J$6:$J$1096,T$3,Data!$I$6:$I$1096,Data!$W12),SUMIFS(Data!$L$6:$L$1096,Data!$J$6:$J$1096,T$3,Data!$I$6:$I$1096,Data!$T12))</f>
        <v>0.23914030801120589</v>
      </c>
      <c r="U11" s="55">
        <f>SUM(SUMIFS(Data!$L$6:$L$1096,Data!$J$6:$J$1096,U$3,Data!$I$6:$I$1096,Data!$U12),SUMIFS(Data!$L$6:$L$1096,Data!$J$6:$J$1096,U$3,Data!$I$6:$I$1096,Data!$V12),SUMIFS(Data!$L$6:$L$1096,Data!$J$6:$J$1096,U$3,Data!$I$6:$I$1096,Data!$W12),SUMIFS(Data!$L$6:$L$1096,Data!$J$6:$J$1096,U$3,Data!$I$6:$I$1096,Data!$T12))</f>
        <v>0.23636764775956121</v>
      </c>
      <c r="V11" s="55">
        <f>SUM(SUMIFS(Data!$L$6:$L$1096,Data!$J$6:$J$1096,V$3,Data!$I$6:$I$1096,Data!$U12),SUMIFS(Data!$L$6:$L$1096,Data!$J$6:$J$1096,V$3,Data!$I$6:$I$1096,Data!$V12),SUMIFS(Data!$L$6:$L$1096,Data!$J$6:$J$1096,V$3,Data!$I$6:$I$1096,Data!$W12),SUMIFS(Data!$L$6:$L$1096,Data!$J$6:$J$1096,V$3,Data!$I$6:$I$1096,Data!$T12))</f>
        <v>0.22941113861555612</v>
      </c>
      <c r="W11" s="55">
        <f>SUM(SUMIFS(Data!$L$6:$L$1096,Data!$J$6:$J$1096,W$3,Data!$I$6:$I$1096,Data!$U12),SUMIFS(Data!$L$6:$L$1096,Data!$J$6:$J$1096,W$3,Data!$I$6:$I$1096,Data!$V12),SUMIFS(Data!$L$6:$L$1096,Data!$J$6:$J$1096,W$3,Data!$I$6:$I$1096,Data!$W12),SUMIFS(Data!$L$6:$L$1096,Data!$J$6:$J$1096,W$3,Data!$I$6:$I$1096,Data!$T12))</f>
        <v>0.22874251641429444</v>
      </c>
      <c r="X11" s="55">
        <f>SUM(SUMIFS(Data!$L$6:$L$1096,Data!$J$6:$J$1096,X$3,Data!$I$6:$I$1096,Data!$U12),SUMIFS(Data!$L$6:$L$1096,Data!$J$6:$J$1096,X$3,Data!$I$6:$I$1096,Data!$V12),SUMIFS(Data!$L$6:$L$1096,Data!$J$6:$J$1096,X$3,Data!$I$6:$I$1096,Data!$W12),SUMIFS(Data!$L$6:$L$1096,Data!$J$6:$J$1096,X$3,Data!$I$6:$I$1096,Data!$T12))</f>
        <v>0.23117035931752877</v>
      </c>
      <c r="Y11" s="55">
        <f>SUM(SUMIFS(Data!$L$6:$L$1096,Data!$J$6:$J$1096,Y$3,Data!$I$6:$I$1096,Data!$U12),SUMIFS(Data!$L$6:$L$1096,Data!$J$6:$J$1096,Y$3,Data!$I$6:$I$1096,Data!$V12),SUMIFS(Data!$L$6:$L$1096,Data!$J$6:$J$1096,Y$3,Data!$I$6:$I$1096,Data!$W12),SUMIFS(Data!$L$6:$L$1096,Data!$J$6:$J$1096,Y$3,Data!$I$6:$I$1096,Data!$T12))</f>
        <v>0.23247528807157891</v>
      </c>
      <c r="Z11" s="55">
        <f>SUM(SUMIFS(Data!$L$6:$L$1096,Data!$J$6:$J$1096,Z$3,Data!$I$6:$I$1096,Data!$U12),SUMIFS(Data!$L$6:$L$1096,Data!$J$6:$J$1096,Z$3,Data!$I$6:$I$1096,Data!$V12),SUMIFS(Data!$L$6:$L$1096,Data!$J$6:$J$1096,Z$3,Data!$I$6:$I$1096,Data!$W12),SUMIFS(Data!$L$6:$L$1096,Data!$J$6:$J$1096,Z$3,Data!$I$6:$I$1096,Data!$T12))</f>
        <v>0.23035136502578688</v>
      </c>
      <c r="AA11" s="55">
        <f>SUM(SUMIFS(Data!$L$6:$L$1096,Data!$J$6:$J$1096,AA$3,Data!$I$6:$I$1096,Data!$U12),SUMIFS(Data!$L$6:$L$1096,Data!$J$6:$J$1096,AA$3,Data!$I$6:$I$1096,Data!$V12),SUMIFS(Data!$L$6:$L$1096,Data!$J$6:$J$1096,AA$3,Data!$I$6:$I$1096,Data!$W12),SUMIFS(Data!$L$6:$L$1096,Data!$J$6:$J$1096,AA$3,Data!$I$6:$I$1096,Data!$T12))</f>
        <v>0.23103624929864153</v>
      </c>
      <c r="AB11" s="55">
        <f>SUM(SUMIFS(Data!$L$6:$L$1096,Data!$J$6:$J$1096,AB$3,Data!$I$6:$I$1096,Data!$U12),SUMIFS(Data!$L$6:$L$1096,Data!$J$6:$J$1096,AB$3,Data!$I$6:$I$1096,Data!$V12),SUMIFS(Data!$L$6:$L$1096,Data!$J$6:$J$1096,AB$3,Data!$I$6:$I$1096,Data!$W12),SUMIFS(Data!$L$6:$L$1096,Data!$J$6:$J$1096,AB$3,Data!$I$6:$I$1096,Data!$T12))</f>
        <v>0.23369627626812539</v>
      </c>
      <c r="AC11" s="55">
        <f>SUM(SUMIFS(Data!$L$6:$L$1096,Data!$J$6:$J$1096,AC$3,Data!$I$6:$I$1096,Data!$U12),SUMIFS(Data!$L$6:$L$1096,Data!$J$6:$J$1096,AC$3,Data!$I$6:$I$1096,Data!$V12),SUMIFS(Data!$L$6:$L$1096,Data!$J$6:$J$1096,AC$3,Data!$I$6:$I$1096,Data!$W12),SUMIFS(Data!$L$6:$L$1096,Data!$J$6:$J$1096,AC$3,Data!$I$6:$I$1096,Data!$T12))</f>
        <v>0.23201560089646941</v>
      </c>
      <c r="AD11" s="55">
        <f>SUM(SUMIFS(Data!$L$6:$L$1096,Data!$J$6:$J$1096,AD$3,Data!$I$6:$I$1096,Data!$U12),SUMIFS(Data!$L$6:$L$1096,Data!$J$6:$J$1096,AD$3,Data!$I$6:$I$1096,Data!$V12),SUMIFS(Data!$L$6:$L$1096,Data!$J$6:$J$1096,AD$3,Data!$I$6:$I$1096,Data!$W12),SUMIFS(Data!$L$6:$L$1096,Data!$J$6:$J$1096,AD$3,Data!$I$6:$I$1096,Data!$T12))</f>
        <v>0.23170268063956895</v>
      </c>
      <c r="AE11" s="55">
        <f>SUM(SUMIFS(Data!$L$6:$L$1096,Data!$J$6:$J$1096,AE$3,Data!$I$6:$I$1096,Data!$U12),SUMIFS(Data!$L$6:$L$1096,Data!$J$6:$J$1096,AE$3,Data!$I$6:$I$1096,Data!$V12),SUMIFS(Data!$L$6:$L$1096,Data!$J$6:$J$1096,AE$3,Data!$I$6:$I$1096,Data!$W12),SUMIFS(Data!$L$6:$L$1096,Data!$J$6:$J$1096,AE$3,Data!$I$6:$I$1096,Data!$T12))</f>
        <v>0.22972420573029573</v>
      </c>
      <c r="AF11" s="55">
        <f>SUM(SUMIFS(Data!$L$6:$L$1096,Data!$J$6:$J$1096,AF$3,Data!$I$6:$I$1096,Data!$U12),SUMIFS(Data!$L$6:$L$1096,Data!$J$6:$J$1096,AF$3,Data!$I$6:$I$1096,Data!$V12),SUMIFS(Data!$L$6:$L$1096,Data!$J$6:$J$1096,AF$3,Data!$I$6:$I$1096,Data!$W12),SUMIFS(Data!$L$6:$L$1096,Data!$J$6:$J$1096,AF$3,Data!$I$6:$I$1096,Data!$T12))</f>
        <v>0.23109247575965391</v>
      </c>
      <c r="AG11" s="55">
        <f>SUM(SUMIFS(Data!$L$6:$L$1096,Data!$J$6:$J$1096,AG$3,Data!$I$6:$I$1096,Data!$U12),SUMIFS(Data!$L$6:$L$1096,Data!$J$6:$J$1096,AG$3,Data!$I$6:$I$1096,Data!$V12),SUMIFS(Data!$L$6:$L$1096,Data!$J$6:$J$1096,AG$3,Data!$I$6:$I$1096,Data!$W12),SUMIFS(Data!$L$6:$L$1096,Data!$J$6:$J$1096,AG$3,Data!$I$6:$I$1096,Data!$T12))</f>
        <v>0.20497394689727391</v>
      </c>
      <c r="AH11" s="55">
        <f>SUM(SUMIFS(Data!$L$6:$L$1096,Data!$J$6:$J$1096,AH$3,Data!$I$6:$I$1096,Data!$U12),SUMIFS(Data!$L$6:$L$1096,Data!$J$6:$J$1096,AH$3,Data!$I$6:$I$1096,Data!$V12),SUMIFS(Data!$L$6:$L$1096,Data!$J$6:$J$1096,AH$3,Data!$I$6:$I$1096,Data!$W12),SUMIFS(Data!$L$6:$L$1096,Data!$J$6:$J$1096,AH$3,Data!$I$6:$I$1096,Data!$T12))</f>
        <v>0.23058208411501419</v>
      </c>
      <c r="AI11" s="55">
        <f>SUM(SUMIFS(Data!$L$6:$L$1096,Data!$J$6:$J$1096,AI$3,Data!$I$6:$I$1096,Data!$U12),SUMIFS(Data!$L$6:$L$1096,Data!$J$6:$J$1096,AI$3,Data!$I$6:$I$1096,Data!$V12),SUMIFS(Data!$L$6:$L$1096,Data!$J$6:$J$1096,AI$3,Data!$I$6:$I$1096,Data!$W12),SUMIFS(Data!$L$6:$L$1096,Data!$J$6:$J$1096,AI$3,Data!$I$6:$I$1096,Data!$T12))</f>
        <v>0.24808355551207104</v>
      </c>
      <c r="AJ11" s="55">
        <f>SUM(SUMIFS(Data!$L$6:$L$1096,Data!$J$6:$J$1096,AJ$3,Data!$I$6:$I$1096,Data!$U12),SUMIFS(Data!$L$6:$L$1096,Data!$J$6:$J$1096,AJ$3,Data!$I$6:$I$1096,Data!$V12),SUMIFS(Data!$L$6:$L$1096,Data!$J$6:$J$1096,AJ$3,Data!$I$6:$I$1096,Data!$W12),SUMIFS(Data!$L$6:$L$1096,Data!$J$6:$J$1096,AJ$3,Data!$I$6:$I$1096,Data!$T12))</f>
        <v>0.22657784454023083</v>
      </c>
      <c r="AK11" s="55">
        <f>SUM(SUMIFS(Data!$L$6:$L$1096,Data!$J$6:$J$1096,AK$3,Data!$I$6:$I$1096,Data!$U12),SUMIFS(Data!$L$6:$L$1096,Data!$J$6:$J$1096,AK$3,Data!$I$6:$I$1096,Data!$V12),SUMIFS(Data!$L$6:$L$1096,Data!$J$6:$J$1096,AK$3,Data!$I$6:$I$1096,Data!$W12),SUMIFS(Data!$L$6:$L$1096,Data!$J$6:$J$1096,AK$3,Data!$I$6:$I$1096,Data!$T12))</f>
        <v>0.22603051274621455</v>
      </c>
      <c r="AL11" s="55">
        <f>SUM(SUMIFS(Data!$L$6:$L$1096,Data!$J$6:$J$1096,AL$3,Data!$I$6:$I$1096,Data!$U12),SUMIFS(Data!$L$6:$L$1096,Data!$J$6:$J$1096,AL$3,Data!$I$6:$I$1096,Data!$V12),SUMIFS(Data!$L$6:$L$1096,Data!$J$6:$J$1096,AL$3,Data!$I$6:$I$1096,Data!$W12),SUMIFS(Data!$L$6:$L$1096,Data!$J$6:$J$1096,AL$3,Data!$I$6:$I$1096,Data!$T12))</f>
        <v>0.21060890791793402</v>
      </c>
      <c r="AM11" s="55">
        <f>SUM(SUMIFS(Data!$L$6:$L$1096,Data!$J$6:$J$1096,AM$3,Data!$I$6:$I$1096,Data!$U12),SUMIFS(Data!$L$6:$L$1096,Data!$J$6:$J$1096,AM$3,Data!$I$6:$I$1096,Data!$V12),SUMIFS(Data!$L$6:$L$1096,Data!$J$6:$J$1096,AM$3,Data!$I$6:$I$1096,Data!$W12),SUMIFS(Data!$L$6:$L$1096,Data!$J$6:$J$1096,AM$3,Data!$I$6:$I$1096,Data!$T12))</f>
        <v>0.22443780574501079</v>
      </c>
      <c r="AN11" s="55">
        <f>SUM(SUMIFS(Data!$L$6:$L$1096,Data!$J$6:$J$1096,AN$3,Data!$I$6:$I$1096,Data!$U12),SUMIFS(Data!$L$6:$L$1096,Data!$J$6:$J$1096,AN$3,Data!$I$6:$I$1096,Data!$V12),SUMIFS(Data!$L$6:$L$1096,Data!$J$6:$J$1096,AN$3,Data!$I$6:$I$1096,Data!$W12),SUMIFS(Data!$L$6:$L$1096,Data!$J$6:$J$1096,AN$3,Data!$I$6:$I$1096,Data!$T12))</f>
        <v>0.22241275967512342</v>
      </c>
      <c r="AO11" s="55">
        <f>SUM(SUMIFS(Data!$L$6:$L$1096,Data!$J$6:$J$1096,AO$3,Data!$I$6:$I$1096,Data!$U12),SUMIFS(Data!$L$6:$L$1096,Data!$J$6:$J$1096,AO$3,Data!$I$6:$I$1096,Data!$V12),SUMIFS(Data!$L$6:$L$1096,Data!$J$6:$J$1096,AO$3,Data!$I$6:$I$1096,Data!$W12),SUMIFS(Data!$L$6:$L$1096,Data!$J$6:$J$1096,AO$3,Data!$I$6:$I$1096,Data!$T12))</f>
        <v>0.22132194568444799</v>
      </c>
      <c r="AP11" s="55">
        <f>SUM(SUMIFS(Data!$L$6:$L$1096,Data!$J$6:$J$1096,AP$3,Data!$I$6:$I$1096,Data!$U12),SUMIFS(Data!$L$6:$L$1096,Data!$J$6:$J$1096,AP$3,Data!$I$6:$I$1096,Data!$V12),SUMIFS(Data!$L$6:$L$1096,Data!$J$6:$J$1096,AP$3,Data!$I$6:$I$1096,Data!$W12),SUMIFS(Data!$L$6:$L$1096,Data!$J$6:$J$1096,AP$3,Data!$I$6:$I$1096,Data!$T12))</f>
        <v>0.22407868398018227</v>
      </c>
      <c r="AQ11" s="55">
        <f>SUM(SUMIFS(Data!$L$6:$L$1096,Data!$J$6:$J$1096,AQ$3,Data!$I$6:$I$1096,Data!$U12),SUMIFS(Data!$L$6:$L$1096,Data!$J$6:$J$1096,AQ$3,Data!$I$6:$I$1096,Data!$V12),SUMIFS(Data!$L$6:$L$1096,Data!$J$6:$J$1096,AQ$3,Data!$I$6:$I$1096,Data!$W12),SUMIFS(Data!$L$6:$L$1096,Data!$J$6:$J$1096,AQ$3,Data!$I$6:$I$1096,Data!$T12))</f>
        <v>0.22673473855201859</v>
      </c>
      <c r="AR11" s="56" t="s">
        <v>14</v>
      </c>
    </row>
    <row r="12" spans="1:44" x14ac:dyDescent="0.25">
      <c r="A12" s="53" t="s">
        <v>74</v>
      </c>
      <c r="B12" s="56" t="s">
        <v>15</v>
      </c>
      <c r="C12" s="55">
        <f>SUM(SUMIFS(Data!$L$6:$L$1096,Data!$J$6:$J$1096,C$3,Data!$I$6:$I$1096,Data!$U13),SUMIFS(Data!$L$6:$L$1096,Data!$J$6:$J$1096,C$3,Data!$I$6:$I$1096,Data!$V13),SUMIFS(Data!$L$6:$L$1096,Data!$J$6:$J$1096,C$3,Data!$I$6:$I$1096,Data!$W13),SUMIFS(Data!$L$6:$L$1096,Data!$J$6:$J$1096,C$3,Data!$I$6:$I$1096,Data!$T13))</f>
        <v>0.2544094526993011</v>
      </c>
      <c r="D12" s="55">
        <f>SUM(SUMIFS(Data!$L$6:$L$1096,Data!$J$6:$J$1096,D$3,Data!$I$6:$I$1096,Data!$U13),SUMIFS(Data!$L$6:$L$1096,Data!$J$6:$J$1096,D$3,Data!$I$6:$I$1096,Data!$V13),SUMIFS(Data!$L$6:$L$1096,Data!$J$6:$J$1096,D$3,Data!$I$6:$I$1096,Data!$W13),SUMIFS(Data!$L$6:$L$1096,Data!$J$6:$J$1096,D$3,Data!$I$6:$I$1096,Data!$T13))</f>
        <v>0.29114162065511456</v>
      </c>
      <c r="E12" s="55">
        <f>SUM(SUMIFS(Data!$L$6:$L$1096,Data!$J$6:$J$1096,E$3,Data!$I$6:$I$1096,Data!$U13),SUMIFS(Data!$L$6:$L$1096,Data!$J$6:$J$1096,E$3,Data!$I$6:$I$1096,Data!$V13),SUMIFS(Data!$L$6:$L$1096,Data!$J$6:$J$1096,E$3,Data!$I$6:$I$1096,Data!$W13),SUMIFS(Data!$L$6:$L$1096,Data!$J$6:$J$1096,E$3,Data!$I$6:$I$1096,Data!$T13))</f>
        <v>0.27405980629209187</v>
      </c>
      <c r="F12" s="55">
        <f>SUM(SUMIFS(Data!$L$6:$L$1096,Data!$J$6:$J$1096,F$3,Data!$I$6:$I$1096,Data!$U13),SUMIFS(Data!$L$6:$L$1096,Data!$J$6:$J$1096,F$3,Data!$I$6:$I$1096,Data!$V13),SUMIFS(Data!$L$6:$L$1096,Data!$J$6:$J$1096,F$3,Data!$I$6:$I$1096,Data!$W13),SUMIFS(Data!$L$6:$L$1096,Data!$J$6:$J$1096,F$3,Data!$I$6:$I$1096,Data!$T13))</f>
        <v>0.27210529623395191</v>
      </c>
      <c r="G12" s="55">
        <f>SUM(SUMIFS(Data!$L$6:$L$1096,Data!$J$6:$J$1096,G$3,Data!$I$6:$I$1096,Data!$U13),SUMIFS(Data!$L$6:$L$1096,Data!$J$6:$J$1096,G$3,Data!$I$6:$I$1096,Data!$V13),SUMIFS(Data!$L$6:$L$1096,Data!$J$6:$J$1096,G$3,Data!$I$6:$I$1096,Data!$W13),SUMIFS(Data!$L$6:$L$1096,Data!$J$6:$J$1096,G$3,Data!$I$6:$I$1096,Data!$T13))</f>
        <v>0.2728062472013929</v>
      </c>
      <c r="H12" s="55">
        <f>SUM(SUMIFS(Data!$L$6:$L$1096,Data!$J$6:$J$1096,H$3,Data!$I$6:$I$1096,Data!$U13),SUMIFS(Data!$L$6:$L$1096,Data!$J$6:$J$1096,H$3,Data!$I$6:$I$1096,Data!$V13),SUMIFS(Data!$L$6:$L$1096,Data!$J$6:$J$1096,H$3,Data!$I$6:$I$1096,Data!$W13),SUMIFS(Data!$L$6:$L$1096,Data!$J$6:$J$1096,H$3,Data!$I$6:$I$1096,Data!$T13))</f>
        <v>0.27688285118560035</v>
      </c>
      <c r="I12" s="55">
        <f>SUM(SUMIFS(Data!$L$6:$L$1096,Data!$J$6:$J$1096,I$3,Data!$I$6:$I$1096,Data!$U13),SUMIFS(Data!$L$6:$L$1096,Data!$J$6:$J$1096,I$3,Data!$I$6:$I$1096,Data!$V13),SUMIFS(Data!$L$6:$L$1096,Data!$J$6:$J$1096,I$3,Data!$I$6:$I$1096,Data!$W13),SUMIFS(Data!$L$6:$L$1096,Data!$J$6:$J$1096,I$3,Data!$I$6:$I$1096,Data!$T13))</f>
        <v>0.27333807847741326</v>
      </c>
      <c r="J12" s="55">
        <f>SUM(SUMIFS(Data!$L$6:$L$1096,Data!$J$6:$J$1096,J$3,Data!$I$6:$I$1096,Data!$U13),SUMIFS(Data!$L$6:$L$1096,Data!$J$6:$J$1096,J$3,Data!$I$6:$I$1096,Data!$V13),SUMIFS(Data!$L$6:$L$1096,Data!$J$6:$J$1096,J$3,Data!$I$6:$I$1096,Data!$W13),SUMIFS(Data!$L$6:$L$1096,Data!$J$6:$J$1096,J$3,Data!$I$6:$I$1096,Data!$T13))</f>
        <v>0.26715409617994113</v>
      </c>
      <c r="K12" s="55">
        <f>SUM(SUMIFS(Data!$L$6:$L$1096,Data!$J$6:$J$1096,K$3,Data!$I$6:$I$1096,Data!$U13),SUMIFS(Data!$L$6:$L$1096,Data!$J$6:$J$1096,K$3,Data!$I$6:$I$1096,Data!$V13),SUMIFS(Data!$L$6:$L$1096,Data!$J$6:$J$1096,K$3,Data!$I$6:$I$1096,Data!$W13),SUMIFS(Data!$L$6:$L$1096,Data!$J$6:$J$1096,K$3,Data!$I$6:$I$1096,Data!$T13))</f>
        <v>0.27263050481446766</v>
      </c>
      <c r="L12" s="55">
        <f>SUM(SUMIFS(Data!$L$6:$L$1096,Data!$J$6:$J$1096,L$3,Data!$I$6:$I$1096,Data!$U13),SUMIFS(Data!$L$6:$L$1096,Data!$J$6:$J$1096,L$3,Data!$I$6:$I$1096,Data!$V13),SUMIFS(Data!$L$6:$L$1096,Data!$J$6:$J$1096,L$3,Data!$I$6:$I$1096,Data!$W13),SUMIFS(Data!$L$6:$L$1096,Data!$J$6:$J$1096,L$3,Data!$I$6:$I$1096,Data!$T13))</f>
        <v>0.27286637742081482</v>
      </c>
      <c r="M12" s="55">
        <f>SUM(SUMIFS(Data!$L$6:$L$1096,Data!$J$6:$J$1096,M$3,Data!$I$6:$I$1096,Data!$U13),SUMIFS(Data!$L$6:$L$1096,Data!$J$6:$J$1096,M$3,Data!$I$6:$I$1096,Data!$V13),SUMIFS(Data!$L$6:$L$1096,Data!$J$6:$J$1096,M$3,Data!$I$6:$I$1096,Data!$W13),SUMIFS(Data!$L$6:$L$1096,Data!$J$6:$J$1096,M$3,Data!$I$6:$I$1096,Data!$T13))</f>
        <v>0.27319284866672994</v>
      </c>
      <c r="N12" s="55">
        <f>SUM(SUMIFS(Data!$L$6:$L$1096,Data!$J$6:$J$1096,N$3,Data!$I$6:$I$1096,Data!$U13),SUMIFS(Data!$L$6:$L$1096,Data!$J$6:$J$1096,N$3,Data!$I$6:$I$1096,Data!$V13),SUMIFS(Data!$L$6:$L$1096,Data!$J$6:$J$1096,N$3,Data!$I$6:$I$1096,Data!$W13),SUMIFS(Data!$L$6:$L$1096,Data!$J$6:$J$1096,N$3,Data!$I$6:$I$1096,Data!$T13))</f>
        <v>0.26909124654618605</v>
      </c>
      <c r="O12" s="55">
        <f>SUM(SUMIFS(Data!$L$6:$L$1096,Data!$J$6:$J$1096,O$3,Data!$I$6:$I$1096,Data!$U13),SUMIFS(Data!$L$6:$L$1096,Data!$J$6:$J$1096,O$3,Data!$I$6:$I$1096,Data!$V13),SUMIFS(Data!$L$6:$L$1096,Data!$J$6:$J$1096,O$3,Data!$I$6:$I$1096,Data!$W13),SUMIFS(Data!$L$6:$L$1096,Data!$J$6:$J$1096,O$3,Data!$I$6:$I$1096,Data!$T13))</f>
        <v>0.26717270997639514</v>
      </c>
      <c r="P12" s="55">
        <f>SUM(SUMIFS(Data!$L$6:$L$1096,Data!$J$6:$J$1096,P$3,Data!$I$6:$I$1096,Data!$U13),SUMIFS(Data!$L$6:$L$1096,Data!$J$6:$J$1096,P$3,Data!$I$6:$I$1096,Data!$V13),SUMIFS(Data!$L$6:$L$1096,Data!$J$6:$J$1096,P$3,Data!$I$6:$I$1096,Data!$W13),SUMIFS(Data!$L$6:$L$1096,Data!$J$6:$J$1096,P$3,Data!$I$6:$I$1096,Data!$T13))</f>
        <v>0.26442236505124844</v>
      </c>
      <c r="Q12" s="55">
        <f>SUM(SUMIFS(Data!$L$6:$L$1096,Data!$J$6:$J$1096,Q$3,Data!$I$6:$I$1096,Data!$U13),SUMIFS(Data!$L$6:$L$1096,Data!$J$6:$J$1096,Q$3,Data!$I$6:$I$1096,Data!$V13),SUMIFS(Data!$L$6:$L$1096,Data!$J$6:$J$1096,Q$3,Data!$I$6:$I$1096,Data!$W13),SUMIFS(Data!$L$6:$L$1096,Data!$J$6:$J$1096,Q$3,Data!$I$6:$I$1096,Data!$T13))</f>
        <v>0.26091823240535478</v>
      </c>
      <c r="R12" s="55">
        <f>SUM(SUMIFS(Data!$L$6:$L$1096,Data!$J$6:$J$1096,R$3,Data!$I$6:$I$1096,Data!$U13),SUMIFS(Data!$L$6:$L$1096,Data!$J$6:$J$1096,R$3,Data!$I$6:$I$1096,Data!$V13),SUMIFS(Data!$L$6:$L$1096,Data!$J$6:$J$1096,R$3,Data!$I$6:$I$1096,Data!$W13),SUMIFS(Data!$L$6:$L$1096,Data!$J$6:$J$1096,R$3,Data!$I$6:$I$1096,Data!$T13))</f>
        <v>0.26046137670003799</v>
      </c>
      <c r="S12" s="55">
        <f>SUM(SUMIFS(Data!$L$6:$L$1096,Data!$J$6:$J$1096,S$3,Data!$I$6:$I$1096,Data!$U13),SUMIFS(Data!$L$6:$L$1096,Data!$J$6:$J$1096,S$3,Data!$I$6:$I$1096,Data!$V13),SUMIFS(Data!$L$6:$L$1096,Data!$J$6:$J$1096,S$3,Data!$I$6:$I$1096,Data!$W13),SUMIFS(Data!$L$6:$L$1096,Data!$J$6:$J$1096,S$3,Data!$I$6:$I$1096,Data!$T13))</f>
        <v>0.27122022163501919</v>
      </c>
      <c r="T12" s="55">
        <f>SUM(SUMIFS(Data!$L$6:$L$1096,Data!$J$6:$J$1096,T$3,Data!$I$6:$I$1096,Data!$U13),SUMIFS(Data!$L$6:$L$1096,Data!$J$6:$J$1096,T$3,Data!$I$6:$I$1096,Data!$V13),SUMIFS(Data!$L$6:$L$1096,Data!$J$6:$J$1096,T$3,Data!$I$6:$I$1096,Data!$W13),SUMIFS(Data!$L$6:$L$1096,Data!$J$6:$J$1096,T$3,Data!$I$6:$I$1096,Data!$T13))</f>
        <v>0.27893723260420222</v>
      </c>
      <c r="U12" s="55">
        <f>SUM(SUMIFS(Data!$L$6:$L$1096,Data!$J$6:$J$1096,U$3,Data!$I$6:$I$1096,Data!$U13),SUMIFS(Data!$L$6:$L$1096,Data!$J$6:$J$1096,U$3,Data!$I$6:$I$1096,Data!$V13),SUMIFS(Data!$L$6:$L$1096,Data!$J$6:$J$1096,U$3,Data!$I$6:$I$1096,Data!$W13),SUMIFS(Data!$L$6:$L$1096,Data!$J$6:$J$1096,U$3,Data!$I$6:$I$1096,Data!$T13))</f>
        <v>0.27769861468577983</v>
      </c>
      <c r="V12" s="55">
        <f>SUM(SUMIFS(Data!$L$6:$L$1096,Data!$J$6:$J$1096,V$3,Data!$I$6:$I$1096,Data!$U13),SUMIFS(Data!$L$6:$L$1096,Data!$J$6:$J$1096,V$3,Data!$I$6:$I$1096,Data!$V13),SUMIFS(Data!$L$6:$L$1096,Data!$J$6:$J$1096,V$3,Data!$I$6:$I$1096,Data!$W13),SUMIFS(Data!$L$6:$L$1096,Data!$J$6:$J$1096,V$3,Data!$I$6:$I$1096,Data!$T13))</f>
        <v>0.27371252121704781</v>
      </c>
      <c r="W12" s="55">
        <f>SUM(SUMIFS(Data!$L$6:$L$1096,Data!$J$6:$J$1096,W$3,Data!$I$6:$I$1096,Data!$U13),SUMIFS(Data!$L$6:$L$1096,Data!$J$6:$J$1096,W$3,Data!$I$6:$I$1096,Data!$V13),SUMIFS(Data!$L$6:$L$1096,Data!$J$6:$J$1096,W$3,Data!$I$6:$I$1096,Data!$W13),SUMIFS(Data!$L$6:$L$1096,Data!$J$6:$J$1096,W$3,Data!$I$6:$I$1096,Data!$T13))</f>
        <v>0.27525305056549348</v>
      </c>
      <c r="X12" s="55">
        <f>SUM(SUMIFS(Data!$L$6:$L$1096,Data!$J$6:$J$1096,X$3,Data!$I$6:$I$1096,Data!$U13),SUMIFS(Data!$L$6:$L$1096,Data!$J$6:$J$1096,X$3,Data!$I$6:$I$1096,Data!$V13),SUMIFS(Data!$L$6:$L$1096,Data!$J$6:$J$1096,X$3,Data!$I$6:$I$1096,Data!$W13),SUMIFS(Data!$L$6:$L$1096,Data!$J$6:$J$1096,X$3,Data!$I$6:$I$1096,Data!$T13))</f>
        <v>0.28180094769675862</v>
      </c>
      <c r="Y12" s="55">
        <f>SUM(SUMIFS(Data!$L$6:$L$1096,Data!$J$6:$J$1096,Y$3,Data!$I$6:$I$1096,Data!$U13),SUMIFS(Data!$L$6:$L$1096,Data!$J$6:$J$1096,Y$3,Data!$I$6:$I$1096,Data!$V13),SUMIFS(Data!$L$6:$L$1096,Data!$J$6:$J$1096,Y$3,Data!$I$6:$I$1096,Data!$W13),SUMIFS(Data!$L$6:$L$1096,Data!$J$6:$J$1096,Y$3,Data!$I$6:$I$1096,Data!$T13))</f>
        <v>0.28513804533276993</v>
      </c>
      <c r="Z12" s="55">
        <f>SUM(SUMIFS(Data!$L$6:$L$1096,Data!$J$6:$J$1096,Z$3,Data!$I$6:$I$1096,Data!$U13),SUMIFS(Data!$L$6:$L$1096,Data!$J$6:$J$1096,Z$3,Data!$I$6:$I$1096,Data!$V13),SUMIFS(Data!$L$6:$L$1096,Data!$J$6:$J$1096,Z$3,Data!$I$6:$I$1096,Data!$W13),SUMIFS(Data!$L$6:$L$1096,Data!$J$6:$J$1096,Z$3,Data!$I$6:$I$1096,Data!$T13))</f>
        <v>0.27769918717241265</v>
      </c>
      <c r="AA12" s="55">
        <f>SUM(SUMIFS(Data!$L$6:$L$1096,Data!$J$6:$J$1096,AA$3,Data!$I$6:$I$1096,Data!$U13),SUMIFS(Data!$L$6:$L$1096,Data!$J$6:$J$1096,AA$3,Data!$I$6:$I$1096,Data!$V13),SUMIFS(Data!$L$6:$L$1096,Data!$J$6:$J$1096,AA$3,Data!$I$6:$I$1096,Data!$W13),SUMIFS(Data!$L$6:$L$1096,Data!$J$6:$J$1096,AA$3,Data!$I$6:$I$1096,Data!$T13))</f>
        <v>0.27873873884594624</v>
      </c>
      <c r="AB12" s="55">
        <f>SUM(SUMIFS(Data!$L$6:$L$1096,Data!$J$6:$J$1096,AB$3,Data!$I$6:$I$1096,Data!$U13),SUMIFS(Data!$L$6:$L$1096,Data!$J$6:$J$1096,AB$3,Data!$I$6:$I$1096,Data!$V13),SUMIFS(Data!$L$6:$L$1096,Data!$J$6:$J$1096,AB$3,Data!$I$6:$I$1096,Data!$W13),SUMIFS(Data!$L$6:$L$1096,Data!$J$6:$J$1096,AB$3,Data!$I$6:$I$1096,Data!$T13))</f>
        <v>0.27843487963958574</v>
      </c>
      <c r="AC12" s="55">
        <f>SUM(SUMIFS(Data!$L$6:$L$1096,Data!$J$6:$J$1096,AC$3,Data!$I$6:$I$1096,Data!$U13),SUMIFS(Data!$L$6:$L$1096,Data!$J$6:$J$1096,AC$3,Data!$I$6:$I$1096,Data!$V13),SUMIFS(Data!$L$6:$L$1096,Data!$J$6:$J$1096,AC$3,Data!$I$6:$I$1096,Data!$W13),SUMIFS(Data!$L$6:$L$1096,Data!$J$6:$J$1096,AC$3,Data!$I$6:$I$1096,Data!$T13))</f>
        <v>0.27337252961550773</v>
      </c>
      <c r="AD12" s="55">
        <f>SUM(SUMIFS(Data!$L$6:$L$1096,Data!$J$6:$J$1096,AD$3,Data!$I$6:$I$1096,Data!$U13),SUMIFS(Data!$L$6:$L$1096,Data!$J$6:$J$1096,AD$3,Data!$I$6:$I$1096,Data!$V13),SUMIFS(Data!$L$6:$L$1096,Data!$J$6:$J$1096,AD$3,Data!$I$6:$I$1096,Data!$W13),SUMIFS(Data!$L$6:$L$1096,Data!$J$6:$J$1096,AD$3,Data!$I$6:$I$1096,Data!$T13))</f>
        <v>0.27079334585240761</v>
      </c>
      <c r="AE12" s="55">
        <f>SUM(SUMIFS(Data!$L$6:$L$1096,Data!$J$6:$J$1096,AE$3,Data!$I$6:$I$1096,Data!$U13),SUMIFS(Data!$L$6:$L$1096,Data!$J$6:$J$1096,AE$3,Data!$I$6:$I$1096,Data!$V13),SUMIFS(Data!$L$6:$L$1096,Data!$J$6:$J$1096,AE$3,Data!$I$6:$I$1096,Data!$W13),SUMIFS(Data!$L$6:$L$1096,Data!$J$6:$J$1096,AE$3,Data!$I$6:$I$1096,Data!$T13))</f>
        <v>0.26745152401361683</v>
      </c>
      <c r="AF12" s="55">
        <f>SUM(SUMIFS(Data!$L$6:$L$1096,Data!$J$6:$J$1096,AF$3,Data!$I$6:$I$1096,Data!$U13),SUMIFS(Data!$L$6:$L$1096,Data!$J$6:$J$1096,AF$3,Data!$I$6:$I$1096,Data!$V13),SUMIFS(Data!$L$6:$L$1096,Data!$J$6:$J$1096,AF$3,Data!$I$6:$I$1096,Data!$W13),SUMIFS(Data!$L$6:$L$1096,Data!$J$6:$J$1096,AF$3,Data!$I$6:$I$1096,Data!$T13))</f>
        <v>0.26730326591050146</v>
      </c>
      <c r="AG12" s="55">
        <f>SUM(SUMIFS(Data!$L$6:$L$1096,Data!$J$6:$J$1096,AG$3,Data!$I$6:$I$1096,Data!$U13),SUMIFS(Data!$L$6:$L$1096,Data!$J$6:$J$1096,AG$3,Data!$I$6:$I$1096,Data!$V13),SUMIFS(Data!$L$6:$L$1096,Data!$J$6:$J$1096,AG$3,Data!$I$6:$I$1096,Data!$W13),SUMIFS(Data!$L$6:$L$1096,Data!$J$6:$J$1096,AG$3,Data!$I$6:$I$1096,Data!$T13))</f>
        <v>0.23675334847819476</v>
      </c>
      <c r="AH12" s="55">
        <f>SUM(SUMIFS(Data!$L$6:$L$1096,Data!$J$6:$J$1096,AH$3,Data!$I$6:$I$1096,Data!$U13),SUMIFS(Data!$L$6:$L$1096,Data!$J$6:$J$1096,AH$3,Data!$I$6:$I$1096,Data!$V13),SUMIFS(Data!$L$6:$L$1096,Data!$J$6:$J$1096,AH$3,Data!$I$6:$I$1096,Data!$W13),SUMIFS(Data!$L$6:$L$1096,Data!$J$6:$J$1096,AH$3,Data!$I$6:$I$1096,Data!$T13))</f>
        <v>0.25779928949287162</v>
      </c>
      <c r="AI12" s="55">
        <f>SUM(SUMIFS(Data!$L$6:$L$1096,Data!$J$6:$J$1096,AI$3,Data!$I$6:$I$1096,Data!$U13),SUMIFS(Data!$L$6:$L$1096,Data!$J$6:$J$1096,AI$3,Data!$I$6:$I$1096,Data!$V13),SUMIFS(Data!$L$6:$L$1096,Data!$J$6:$J$1096,AI$3,Data!$I$6:$I$1096,Data!$W13),SUMIFS(Data!$L$6:$L$1096,Data!$J$6:$J$1096,AI$3,Data!$I$6:$I$1096,Data!$T13))</f>
        <v>0.27037698364166574</v>
      </c>
      <c r="AJ12" s="55">
        <f>SUM(SUMIFS(Data!$L$6:$L$1096,Data!$J$6:$J$1096,AJ$3,Data!$I$6:$I$1096,Data!$U13),SUMIFS(Data!$L$6:$L$1096,Data!$J$6:$J$1096,AJ$3,Data!$I$6:$I$1096,Data!$V13),SUMIFS(Data!$L$6:$L$1096,Data!$J$6:$J$1096,AJ$3,Data!$I$6:$I$1096,Data!$W13),SUMIFS(Data!$L$6:$L$1096,Data!$J$6:$J$1096,AJ$3,Data!$I$6:$I$1096,Data!$T13))</f>
        <v>0.24515538333205938</v>
      </c>
      <c r="AK12" s="55">
        <f>SUM(SUMIFS(Data!$L$6:$L$1096,Data!$J$6:$J$1096,AK$3,Data!$I$6:$I$1096,Data!$U13),SUMIFS(Data!$L$6:$L$1096,Data!$J$6:$J$1096,AK$3,Data!$I$6:$I$1096,Data!$V13),SUMIFS(Data!$L$6:$L$1096,Data!$J$6:$J$1096,AK$3,Data!$I$6:$I$1096,Data!$W13),SUMIFS(Data!$L$6:$L$1096,Data!$J$6:$J$1096,AK$3,Data!$I$6:$I$1096,Data!$T13))</f>
        <v>0.24111617260905993</v>
      </c>
      <c r="AL12" s="55">
        <f>SUM(SUMIFS(Data!$L$6:$L$1096,Data!$J$6:$J$1096,AL$3,Data!$I$6:$I$1096,Data!$U13),SUMIFS(Data!$L$6:$L$1096,Data!$J$6:$J$1096,AL$3,Data!$I$6:$I$1096,Data!$V13),SUMIFS(Data!$L$6:$L$1096,Data!$J$6:$J$1096,AL$3,Data!$I$6:$I$1096,Data!$W13),SUMIFS(Data!$L$6:$L$1096,Data!$J$6:$J$1096,AL$3,Data!$I$6:$I$1096,Data!$T13))</f>
        <v>0.22143297522817951</v>
      </c>
      <c r="AM12" s="55">
        <f>SUM(SUMIFS(Data!$L$6:$L$1096,Data!$J$6:$J$1096,AM$3,Data!$I$6:$I$1096,Data!$U13),SUMIFS(Data!$L$6:$L$1096,Data!$J$6:$J$1096,AM$3,Data!$I$6:$I$1096,Data!$V13),SUMIFS(Data!$L$6:$L$1096,Data!$J$6:$J$1096,AM$3,Data!$I$6:$I$1096,Data!$W13),SUMIFS(Data!$L$6:$L$1096,Data!$J$6:$J$1096,AM$3,Data!$I$6:$I$1096,Data!$T13))</f>
        <v>0.23231485845154237</v>
      </c>
      <c r="AN12" s="55">
        <f>SUM(SUMIFS(Data!$L$6:$L$1096,Data!$J$6:$J$1096,AN$3,Data!$I$6:$I$1096,Data!$U13),SUMIFS(Data!$L$6:$L$1096,Data!$J$6:$J$1096,AN$3,Data!$I$6:$I$1096,Data!$V13),SUMIFS(Data!$L$6:$L$1096,Data!$J$6:$J$1096,AN$3,Data!$I$6:$I$1096,Data!$W13),SUMIFS(Data!$L$6:$L$1096,Data!$J$6:$J$1096,AN$3,Data!$I$6:$I$1096,Data!$T13))</f>
        <v>0.23038238453152596</v>
      </c>
      <c r="AO12" s="55">
        <f>SUM(SUMIFS(Data!$L$6:$L$1096,Data!$J$6:$J$1096,AO$3,Data!$I$6:$I$1096,Data!$U13),SUMIFS(Data!$L$6:$L$1096,Data!$J$6:$J$1096,AO$3,Data!$I$6:$I$1096,Data!$V13),SUMIFS(Data!$L$6:$L$1096,Data!$J$6:$J$1096,AO$3,Data!$I$6:$I$1096,Data!$W13),SUMIFS(Data!$L$6:$L$1096,Data!$J$6:$J$1096,AO$3,Data!$I$6:$I$1096,Data!$T13))</f>
        <v>0.22930326522939498</v>
      </c>
      <c r="AP12" s="55">
        <f>SUM(SUMIFS(Data!$L$6:$L$1096,Data!$J$6:$J$1096,AP$3,Data!$I$6:$I$1096,Data!$U13),SUMIFS(Data!$L$6:$L$1096,Data!$J$6:$J$1096,AP$3,Data!$I$6:$I$1096,Data!$V13),SUMIFS(Data!$L$6:$L$1096,Data!$J$6:$J$1096,AP$3,Data!$I$6:$I$1096,Data!$W13),SUMIFS(Data!$L$6:$L$1096,Data!$J$6:$J$1096,AP$3,Data!$I$6:$I$1096,Data!$T13))</f>
        <v>0.23343674112516785</v>
      </c>
      <c r="AQ12" s="55">
        <f>SUM(SUMIFS(Data!$L$6:$L$1096,Data!$J$6:$J$1096,AQ$3,Data!$I$6:$I$1096,Data!$U13),SUMIFS(Data!$L$6:$L$1096,Data!$J$6:$J$1096,AQ$3,Data!$I$6:$I$1096,Data!$V13),SUMIFS(Data!$L$6:$L$1096,Data!$J$6:$J$1096,AQ$3,Data!$I$6:$I$1096,Data!$W13),SUMIFS(Data!$L$6:$L$1096,Data!$J$6:$J$1096,AQ$3,Data!$I$6:$I$1096,Data!$T13))</f>
        <v>0.23390731997002603</v>
      </c>
      <c r="AR12" s="56" t="s">
        <v>15</v>
      </c>
    </row>
    <row r="13" spans="1:44" x14ac:dyDescent="0.25">
      <c r="A13" s="53" t="s">
        <v>74</v>
      </c>
      <c r="B13" s="56" t="s">
        <v>16</v>
      </c>
      <c r="C13" s="55">
        <f>SUM(SUMIFS(Data!$L$6:$L$1096,Data!$J$6:$J$1096,C$3,Data!$I$6:$I$1096,Data!$U14),SUMIFS(Data!$L$6:$L$1096,Data!$J$6:$J$1096,C$3,Data!$I$6:$I$1096,Data!$V14),SUMIFS(Data!$L$6:$L$1096,Data!$J$6:$J$1096,C$3,Data!$I$6:$I$1096,Data!$W14),SUMIFS(Data!$L$6:$L$1096,Data!$J$6:$J$1096,C$3,Data!$I$6:$I$1096,Data!$T14))</f>
        <v>0.35706348278397765</v>
      </c>
      <c r="D13" s="55">
        <f>SUM(SUMIFS(Data!$L$6:$L$1096,Data!$J$6:$J$1096,D$3,Data!$I$6:$I$1096,Data!$U14),SUMIFS(Data!$L$6:$L$1096,Data!$J$6:$J$1096,D$3,Data!$I$6:$I$1096,Data!$V14),SUMIFS(Data!$L$6:$L$1096,Data!$J$6:$J$1096,D$3,Data!$I$6:$I$1096,Data!$W14),SUMIFS(Data!$L$6:$L$1096,Data!$J$6:$J$1096,D$3,Data!$I$6:$I$1096,Data!$T14))</f>
        <v>0.34939772784214462</v>
      </c>
      <c r="E13" s="55">
        <f>SUM(SUMIFS(Data!$L$6:$L$1096,Data!$J$6:$J$1096,E$3,Data!$I$6:$I$1096,Data!$U14),SUMIFS(Data!$L$6:$L$1096,Data!$J$6:$J$1096,E$3,Data!$I$6:$I$1096,Data!$V14),SUMIFS(Data!$L$6:$L$1096,Data!$J$6:$J$1096,E$3,Data!$I$6:$I$1096,Data!$W14),SUMIFS(Data!$L$6:$L$1096,Data!$J$6:$J$1096,E$3,Data!$I$6:$I$1096,Data!$T14))</f>
        <v>0.35706794044567092</v>
      </c>
      <c r="F13" s="55">
        <f>SUM(SUMIFS(Data!$L$6:$L$1096,Data!$J$6:$J$1096,F$3,Data!$I$6:$I$1096,Data!$U14),SUMIFS(Data!$L$6:$L$1096,Data!$J$6:$J$1096,F$3,Data!$I$6:$I$1096,Data!$V14),SUMIFS(Data!$L$6:$L$1096,Data!$J$6:$J$1096,F$3,Data!$I$6:$I$1096,Data!$W14),SUMIFS(Data!$L$6:$L$1096,Data!$J$6:$J$1096,F$3,Data!$I$6:$I$1096,Data!$T14))</f>
        <v>0.35628733340362218</v>
      </c>
      <c r="G13" s="55">
        <f>SUM(SUMIFS(Data!$L$6:$L$1096,Data!$J$6:$J$1096,G$3,Data!$I$6:$I$1096,Data!$U14),SUMIFS(Data!$L$6:$L$1096,Data!$J$6:$J$1096,G$3,Data!$I$6:$I$1096,Data!$V14),SUMIFS(Data!$L$6:$L$1096,Data!$J$6:$J$1096,G$3,Data!$I$6:$I$1096,Data!$W14),SUMIFS(Data!$L$6:$L$1096,Data!$J$6:$J$1096,G$3,Data!$I$6:$I$1096,Data!$T14))</f>
        <v>0.35832326141713311</v>
      </c>
      <c r="H13" s="55">
        <f>SUM(SUMIFS(Data!$L$6:$L$1096,Data!$J$6:$J$1096,H$3,Data!$I$6:$I$1096,Data!$U14),SUMIFS(Data!$L$6:$L$1096,Data!$J$6:$J$1096,H$3,Data!$I$6:$I$1096,Data!$V14),SUMIFS(Data!$L$6:$L$1096,Data!$J$6:$J$1096,H$3,Data!$I$6:$I$1096,Data!$W14),SUMIFS(Data!$L$6:$L$1096,Data!$J$6:$J$1096,H$3,Data!$I$6:$I$1096,Data!$T14))</f>
        <v>0.36361665011918165</v>
      </c>
      <c r="I13" s="55">
        <f>SUM(SUMIFS(Data!$L$6:$L$1096,Data!$J$6:$J$1096,I$3,Data!$I$6:$I$1096,Data!$U14),SUMIFS(Data!$L$6:$L$1096,Data!$J$6:$J$1096,I$3,Data!$I$6:$I$1096,Data!$V14),SUMIFS(Data!$L$6:$L$1096,Data!$J$6:$J$1096,I$3,Data!$I$6:$I$1096,Data!$W14),SUMIFS(Data!$L$6:$L$1096,Data!$J$6:$J$1096,I$3,Data!$I$6:$I$1096,Data!$T14))</f>
        <v>0.36733519464671888</v>
      </c>
      <c r="J13" s="55">
        <f>SUM(SUMIFS(Data!$L$6:$L$1096,Data!$J$6:$J$1096,J$3,Data!$I$6:$I$1096,Data!$U14),SUMIFS(Data!$L$6:$L$1096,Data!$J$6:$J$1096,J$3,Data!$I$6:$I$1096,Data!$V14),SUMIFS(Data!$L$6:$L$1096,Data!$J$6:$J$1096,J$3,Data!$I$6:$I$1096,Data!$W14),SUMIFS(Data!$L$6:$L$1096,Data!$J$6:$J$1096,J$3,Data!$I$6:$I$1096,Data!$T14))</f>
        <v>0.3653051167961705</v>
      </c>
      <c r="K13" s="55">
        <f>SUM(SUMIFS(Data!$L$6:$L$1096,Data!$J$6:$J$1096,K$3,Data!$I$6:$I$1096,Data!$U14),SUMIFS(Data!$L$6:$L$1096,Data!$J$6:$J$1096,K$3,Data!$I$6:$I$1096,Data!$V14),SUMIFS(Data!$L$6:$L$1096,Data!$J$6:$J$1096,K$3,Data!$I$6:$I$1096,Data!$W14),SUMIFS(Data!$L$6:$L$1096,Data!$J$6:$J$1096,K$3,Data!$I$6:$I$1096,Data!$T14))</f>
        <v>0.37200009048716948</v>
      </c>
      <c r="L13" s="55">
        <f>SUM(SUMIFS(Data!$L$6:$L$1096,Data!$J$6:$J$1096,L$3,Data!$I$6:$I$1096,Data!$U14),SUMIFS(Data!$L$6:$L$1096,Data!$J$6:$J$1096,L$3,Data!$I$6:$I$1096,Data!$V14),SUMIFS(Data!$L$6:$L$1096,Data!$J$6:$J$1096,L$3,Data!$I$6:$I$1096,Data!$W14),SUMIFS(Data!$L$6:$L$1096,Data!$J$6:$J$1096,L$3,Data!$I$6:$I$1096,Data!$T14))</f>
        <v>0.37018650907427902</v>
      </c>
      <c r="M13" s="55">
        <f>SUM(SUMIFS(Data!$L$6:$L$1096,Data!$J$6:$J$1096,M$3,Data!$I$6:$I$1096,Data!$U14),SUMIFS(Data!$L$6:$L$1096,Data!$J$6:$J$1096,M$3,Data!$I$6:$I$1096,Data!$V14),SUMIFS(Data!$L$6:$L$1096,Data!$J$6:$J$1096,M$3,Data!$I$6:$I$1096,Data!$W14),SUMIFS(Data!$L$6:$L$1096,Data!$J$6:$J$1096,M$3,Data!$I$6:$I$1096,Data!$T14))</f>
        <v>0.36845298373079077</v>
      </c>
      <c r="N13" s="55">
        <f>SUM(SUMIFS(Data!$L$6:$L$1096,Data!$J$6:$J$1096,N$3,Data!$I$6:$I$1096,Data!$U14),SUMIFS(Data!$L$6:$L$1096,Data!$J$6:$J$1096,N$3,Data!$I$6:$I$1096,Data!$V14),SUMIFS(Data!$L$6:$L$1096,Data!$J$6:$J$1096,N$3,Data!$I$6:$I$1096,Data!$W14),SUMIFS(Data!$L$6:$L$1096,Data!$J$6:$J$1096,N$3,Data!$I$6:$I$1096,Data!$T14))</f>
        <v>0.3659848346509964</v>
      </c>
      <c r="O13" s="55">
        <f>SUM(SUMIFS(Data!$L$6:$L$1096,Data!$J$6:$J$1096,O$3,Data!$I$6:$I$1096,Data!$U14),SUMIFS(Data!$L$6:$L$1096,Data!$J$6:$J$1096,O$3,Data!$I$6:$I$1096,Data!$V14),SUMIFS(Data!$L$6:$L$1096,Data!$J$6:$J$1096,O$3,Data!$I$6:$I$1096,Data!$W14),SUMIFS(Data!$L$6:$L$1096,Data!$J$6:$J$1096,O$3,Data!$I$6:$I$1096,Data!$T14))</f>
        <v>0.36524064030399439</v>
      </c>
      <c r="P13" s="55">
        <f>SUM(SUMIFS(Data!$L$6:$L$1096,Data!$J$6:$J$1096,P$3,Data!$I$6:$I$1096,Data!$U14),SUMIFS(Data!$L$6:$L$1096,Data!$J$6:$J$1096,P$3,Data!$I$6:$I$1096,Data!$V14),SUMIFS(Data!$L$6:$L$1096,Data!$J$6:$J$1096,P$3,Data!$I$6:$I$1096,Data!$W14),SUMIFS(Data!$L$6:$L$1096,Data!$J$6:$J$1096,P$3,Data!$I$6:$I$1096,Data!$T14))</f>
        <v>0.36382145031176827</v>
      </c>
      <c r="Q13" s="55">
        <f>SUM(SUMIFS(Data!$L$6:$L$1096,Data!$J$6:$J$1096,Q$3,Data!$I$6:$I$1096,Data!$U14),SUMIFS(Data!$L$6:$L$1096,Data!$J$6:$J$1096,Q$3,Data!$I$6:$I$1096,Data!$V14),SUMIFS(Data!$L$6:$L$1096,Data!$J$6:$J$1096,Q$3,Data!$I$6:$I$1096,Data!$W14),SUMIFS(Data!$L$6:$L$1096,Data!$J$6:$J$1096,Q$3,Data!$I$6:$I$1096,Data!$T14))</f>
        <v>0.35981721234466263</v>
      </c>
      <c r="R13" s="55">
        <f>SUM(SUMIFS(Data!$L$6:$L$1096,Data!$J$6:$J$1096,R$3,Data!$I$6:$I$1096,Data!$U14),SUMIFS(Data!$L$6:$L$1096,Data!$J$6:$J$1096,R$3,Data!$I$6:$I$1096,Data!$V14),SUMIFS(Data!$L$6:$L$1096,Data!$J$6:$J$1096,R$3,Data!$I$6:$I$1096,Data!$W14),SUMIFS(Data!$L$6:$L$1096,Data!$J$6:$J$1096,R$3,Data!$I$6:$I$1096,Data!$T14))</f>
        <v>0.35999953390754091</v>
      </c>
      <c r="S13" s="55">
        <f>SUM(SUMIFS(Data!$L$6:$L$1096,Data!$J$6:$J$1096,S$3,Data!$I$6:$I$1096,Data!$U14),SUMIFS(Data!$L$6:$L$1096,Data!$J$6:$J$1096,S$3,Data!$I$6:$I$1096,Data!$V14),SUMIFS(Data!$L$6:$L$1096,Data!$J$6:$J$1096,S$3,Data!$I$6:$I$1096,Data!$W14),SUMIFS(Data!$L$6:$L$1096,Data!$J$6:$J$1096,S$3,Data!$I$6:$I$1096,Data!$T14))</f>
        <v>0.36869661402322867</v>
      </c>
      <c r="T13" s="55">
        <f>SUM(SUMIFS(Data!$L$6:$L$1096,Data!$J$6:$J$1096,T$3,Data!$I$6:$I$1096,Data!$U14),SUMIFS(Data!$L$6:$L$1096,Data!$J$6:$J$1096,T$3,Data!$I$6:$I$1096,Data!$V14),SUMIFS(Data!$L$6:$L$1096,Data!$J$6:$J$1096,T$3,Data!$I$6:$I$1096,Data!$W14),SUMIFS(Data!$L$6:$L$1096,Data!$J$6:$J$1096,T$3,Data!$I$6:$I$1096,Data!$T14))</f>
        <v>0.37730555869588939</v>
      </c>
      <c r="U13" s="55">
        <f>SUM(SUMIFS(Data!$L$6:$L$1096,Data!$J$6:$J$1096,U$3,Data!$I$6:$I$1096,Data!$U14),SUMIFS(Data!$L$6:$L$1096,Data!$J$6:$J$1096,U$3,Data!$I$6:$I$1096,Data!$V14),SUMIFS(Data!$L$6:$L$1096,Data!$J$6:$J$1096,U$3,Data!$I$6:$I$1096,Data!$W14),SUMIFS(Data!$L$6:$L$1096,Data!$J$6:$J$1096,U$3,Data!$I$6:$I$1096,Data!$T14))</f>
        <v>0.37596695559200755</v>
      </c>
      <c r="V13" s="55">
        <f>SUM(SUMIFS(Data!$L$6:$L$1096,Data!$J$6:$J$1096,V$3,Data!$I$6:$I$1096,Data!$U14),SUMIFS(Data!$L$6:$L$1096,Data!$J$6:$J$1096,V$3,Data!$I$6:$I$1096,Data!$V14),SUMIFS(Data!$L$6:$L$1096,Data!$J$6:$J$1096,V$3,Data!$I$6:$I$1096,Data!$W14),SUMIFS(Data!$L$6:$L$1096,Data!$J$6:$J$1096,V$3,Data!$I$6:$I$1096,Data!$T14))</f>
        <v>0.37712038212159898</v>
      </c>
      <c r="W13" s="55">
        <f>SUM(SUMIFS(Data!$L$6:$L$1096,Data!$J$6:$J$1096,W$3,Data!$I$6:$I$1096,Data!$U14),SUMIFS(Data!$L$6:$L$1096,Data!$J$6:$J$1096,W$3,Data!$I$6:$I$1096,Data!$V14),SUMIFS(Data!$L$6:$L$1096,Data!$J$6:$J$1096,W$3,Data!$I$6:$I$1096,Data!$W14),SUMIFS(Data!$L$6:$L$1096,Data!$J$6:$J$1096,W$3,Data!$I$6:$I$1096,Data!$T14))</f>
        <v>0.3752402073486113</v>
      </c>
      <c r="X13" s="55">
        <f>SUM(SUMIFS(Data!$L$6:$L$1096,Data!$J$6:$J$1096,X$3,Data!$I$6:$I$1096,Data!$U14),SUMIFS(Data!$L$6:$L$1096,Data!$J$6:$J$1096,X$3,Data!$I$6:$I$1096,Data!$V14),SUMIFS(Data!$L$6:$L$1096,Data!$J$6:$J$1096,X$3,Data!$I$6:$I$1096,Data!$W14),SUMIFS(Data!$L$6:$L$1096,Data!$J$6:$J$1096,X$3,Data!$I$6:$I$1096,Data!$T14))</f>
        <v>0.37545512174262968</v>
      </c>
      <c r="Y13" s="55">
        <f>SUM(SUMIFS(Data!$L$6:$L$1096,Data!$J$6:$J$1096,Y$3,Data!$I$6:$I$1096,Data!$U14),SUMIFS(Data!$L$6:$L$1096,Data!$J$6:$J$1096,Y$3,Data!$I$6:$I$1096,Data!$V14),SUMIFS(Data!$L$6:$L$1096,Data!$J$6:$J$1096,Y$3,Data!$I$6:$I$1096,Data!$W14),SUMIFS(Data!$L$6:$L$1096,Data!$J$6:$J$1096,Y$3,Data!$I$6:$I$1096,Data!$T14))</f>
        <v>0.37459809642845093</v>
      </c>
      <c r="Z13" s="55">
        <f>SUM(SUMIFS(Data!$L$6:$L$1096,Data!$J$6:$J$1096,Z$3,Data!$I$6:$I$1096,Data!$U14),SUMIFS(Data!$L$6:$L$1096,Data!$J$6:$J$1096,Z$3,Data!$I$6:$I$1096,Data!$V14),SUMIFS(Data!$L$6:$L$1096,Data!$J$6:$J$1096,Z$3,Data!$I$6:$I$1096,Data!$W14),SUMIFS(Data!$L$6:$L$1096,Data!$J$6:$J$1096,Z$3,Data!$I$6:$I$1096,Data!$T14))</f>
        <v>0.36835800184736273</v>
      </c>
      <c r="AA13" s="55">
        <f>SUM(SUMIFS(Data!$L$6:$L$1096,Data!$J$6:$J$1096,AA$3,Data!$I$6:$I$1096,Data!$U14),SUMIFS(Data!$L$6:$L$1096,Data!$J$6:$J$1096,AA$3,Data!$I$6:$I$1096,Data!$V14),SUMIFS(Data!$L$6:$L$1096,Data!$J$6:$J$1096,AA$3,Data!$I$6:$I$1096,Data!$W14),SUMIFS(Data!$L$6:$L$1096,Data!$J$6:$J$1096,AA$3,Data!$I$6:$I$1096,Data!$T14))</f>
        <v>0.36767961767560137</v>
      </c>
      <c r="AB13" s="55">
        <f>SUM(SUMIFS(Data!$L$6:$L$1096,Data!$J$6:$J$1096,AB$3,Data!$I$6:$I$1096,Data!$U14),SUMIFS(Data!$L$6:$L$1096,Data!$J$6:$J$1096,AB$3,Data!$I$6:$I$1096,Data!$V14),SUMIFS(Data!$L$6:$L$1096,Data!$J$6:$J$1096,AB$3,Data!$I$6:$I$1096,Data!$W14),SUMIFS(Data!$L$6:$L$1096,Data!$J$6:$J$1096,AB$3,Data!$I$6:$I$1096,Data!$T14))</f>
        <v>0.36555626311448886</v>
      </c>
      <c r="AC13" s="55">
        <f>SUM(SUMIFS(Data!$L$6:$L$1096,Data!$J$6:$J$1096,AC$3,Data!$I$6:$I$1096,Data!$U14),SUMIFS(Data!$L$6:$L$1096,Data!$J$6:$J$1096,AC$3,Data!$I$6:$I$1096,Data!$V14),SUMIFS(Data!$L$6:$L$1096,Data!$J$6:$J$1096,AC$3,Data!$I$6:$I$1096,Data!$W14),SUMIFS(Data!$L$6:$L$1096,Data!$J$6:$J$1096,AC$3,Data!$I$6:$I$1096,Data!$T14))</f>
        <v>0.35860057630177256</v>
      </c>
      <c r="AD13" s="55">
        <f>SUM(SUMIFS(Data!$L$6:$L$1096,Data!$J$6:$J$1096,AD$3,Data!$I$6:$I$1096,Data!$U14),SUMIFS(Data!$L$6:$L$1096,Data!$J$6:$J$1096,AD$3,Data!$I$6:$I$1096,Data!$V14),SUMIFS(Data!$L$6:$L$1096,Data!$J$6:$J$1096,AD$3,Data!$I$6:$I$1096,Data!$W14),SUMIFS(Data!$L$6:$L$1096,Data!$J$6:$J$1096,AD$3,Data!$I$6:$I$1096,Data!$T14))</f>
        <v>0.35474845025975638</v>
      </c>
      <c r="AE13" s="55">
        <f>SUM(SUMIFS(Data!$L$6:$L$1096,Data!$J$6:$J$1096,AE$3,Data!$I$6:$I$1096,Data!$U14),SUMIFS(Data!$L$6:$L$1096,Data!$J$6:$J$1096,AE$3,Data!$I$6:$I$1096,Data!$V14),SUMIFS(Data!$L$6:$L$1096,Data!$J$6:$J$1096,AE$3,Data!$I$6:$I$1096,Data!$W14),SUMIFS(Data!$L$6:$L$1096,Data!$J$6:$J$1096,AE$3,Data!$I$6:$I$1096,Data!$T14))</f>
        <v>0.35020162902286783</v>
      </c>
      <c r="AF13" s="55">
        <f>SUM(SUMIFS(Data!$L$6:$L$1096,Data!$J$6:$J$1096,AF$3,Data!$I$6:$I$1096,Data!$U14),SUMIFS(Data!$L$6:$L$1096,Data!$J$6:$J$1096,AF$3,Data!$I$6:$I$1096,Data!$V14),SUMIFS(Data!$L$6:$L$1096,Data!$J$6:$J$1096,AF$3,Data!$I$6:$I$1096,Data!$W14),SUMIFS(Data!$L$6:$L$1096,Data!$J$6:$J$1096,AF$3,Data!$I$6:$I$1096,Data!$T14))</f>
        <v>0.35035492416899744</v>
      </c>
      <c r="AG13" s="55">
        <f>SUM(SUMIFS(Data!$L$6:$L$1096,Data!$J$6:$J$1096,AG$3,Data!$I$6:$I$1096,Data!$U14),SUMIFS(Data!$L$6:$L$1096,Data!$J$6:$J$1096,AG$3,Data!$I$6:$I$1096,Data!$V14),SUMIFS(Data!$L$6:$L$1096,Data!$J$6:$J$1096,AG$3,Data!$I$6:$I$1096,Data!$W14),SUMIFS(Data!$L$6:$L$1096,Data!$J$6:$J$1096,AG$3,Data!$I$6:$I$1096,Data!$T14))</f>
        <v>0.32117733000033782</v>
      </c>
      <c r="AH13" s="55">
        <f>SUM(SUMIFS(Data!$L$6:$L$1096,Data!$J$6:$J$1096,AH$3,Data!$I$6:$I$1096,Data!$U14),SUMIFS(Data!$L$6:$L$1096,Data!$J$6:$J$1096,AH$3,Data!$I$6:$I$1096,Data!$V14),SUMIFS(Data!$L$6:$L$1096,Data!$J$6:$J$1096,AH$3,Data!$I$6:$I$1096,Data!$W14),SUMIFS(Data!$L$6:$L$1096,Data!$J$6:$J$1096,AH$3,Data!$I$6:$I$1096,Data!$T14))</f>
        <v>0.34589907075596094</v>
      </c>
      <c r="AI13" s="55">
        <f>SUM(SUMIFS(Data!$L$6:$L$1096,Data!$J$6:$J$1096,AI$3,Data!$I$6:$I$1096,Data!$U14),SUMIFS(Data!$L$6:$L$1096,Data!$J$6:$J$1096,AI$3,Data!$I$6:$I$1096,Data!$V14),SUMIFS(Data!$L$6:$L$1096,Data!$J$6:$J$1096,AI$3,Data!$I$6:$I$1096,Data!$W14),SUMIFS(Data!$L$6:$L$1096,Data!$J$6:$J$1096,AI$3,Data!$I$6:$I$1096,Data!$T14))</f>
        <v>0.36017252484732853</v>
      </c>
      <c r="AJ13" s="55">
        <f>SUM(SUMIFS(Data!$L$6:$L$1096,Data!$J$6:$J$1096,AJ$3,Data!$I$6:$I$1096,Data!$U14),SUMIFS(Data!$L$6:$L$1096,Data!$J$6:$J$1096,AJ$3,Data!$I$6:$I$1096,Data!$V14),SUMIFS(Data!$L$6:$L$1096,Data!$J$6:$J$1096,AJ$3,Data!$I$6:$I$1096,Data!$W14),SUMIFS(Data!$L$6:$L$1096,Data!$J$6:$J$1096,AJ$3,Data!$I$6:$I$1096,Data!$T14))</f>
        <v>0.33534506919773166</v>
      </c>
      <c r="AK13" s="55">
        <f>SUM(SUMIFS(Data!$L$6:$L$1096,Data!$J$6:$J$1096,AK$3,Data!$I$6:$I$1096,Data!$U14),SUMIFS(Data!$L$6:$L$1096,Data!$J$6:$J$1096,AK$3,Data!$I$6:$I$1096,Data!$V14),SUMIFS(Data!$L$6:$L$1096,Data!$J$6:$J$1096,AK$3,Data!$I$6:$I$1096,Data!$W14),SUMIFS(Data!$L$6:$L$1096,Data!$J$6:$J$1096,AK$3,Data!$I$6:$I$1096,Data!$T14))</f>
        <v>0.33730522404990221</v>
      </c>
      <c r="AL13" s="55">
        <f>SUM(SUMIFS(Data!$L$6:$L$1096,Data!$J$6:$J$1096,AL$3,Data!$I$6:$I$1096,Data!$U14),SUMIFS(Data!$L$6:$L$1096,Data!$J$6:$J$1096,AL$3,Data!$I$6:$I$1096,Data!$V14),SUMIFS(Data!$L$6:$L$1096,Data!$J$6:$J$1096,AL$3,Data!$I$6:$I$1096,Data!$W14),SUMIFS(Data!$L$6:$L$1096,Data!$J$6:$J$1096,AL$3,Data!$I$6:$I$1096,Data!$T14))</f>
        <v>0.32087752666985003</v>
      </c>
      <c r="AM13" s="55">
        <f>SUM(SUMIFS(Data!$L$6:$L$1096,Data!$J$6:$J$1096,AM$3,Data!$I$6:$I$1096,Data!$U14),SUMIFS(Data!$L$6:$L$1096,Data!$J$6:$J$1096,AM$3,Data!$I$6:$I$1096,Data!$V14),SUMIFS(Data!$L$6:$L$1096,Data!$J$6:$J$1096,AM$3,Data!$I$6:$I$1096,Data!$W14),SUMIFS(Data!$L$6:$L$1096,Data!$J$6:$J$1096,AM$3,Data!$I$6:$I$1096,Data!$T14))</f>
        <v>0.33435880699680376</v>
      </c>
      <c r="AN13" s="55">
        <f>SUM(SUMIFS(Data!$L$6:$L$1096,Data!$J$6:$J$1096,AN$3,Data!$I$6:$I$1096,Data!$U14),SUMIFS(Data!$L$6:$L$1096,Data!$J$6:$J$1096,AN$3,Data!$I$6:$I$1096,Data!$V14),SUMIFS(Data!$L$6:$L$1096,Data!$J$6:$J$1096,AN$3,Data!$I$6:$I$1096,Data!$W14),SUMIFS(Data!$L$6:$L$1096,Data!$J$6:$J$1096,AN$3,Data!$I$6:$I$1096,Data!$T14))</f>
        <v>0.3335519022680789</v>
      </c>
      <c r="AO13" s="55">
        <f>SUM(SUMIFS(Data!$L$6:$L$1096,Data!$J$6:$J$1096,AO$3,Data!$I$6:$I$1096,Data!$U14),SUMIFS(Data!$L$6:$L$1096,Data!$J$6:$J$1096,AO$3,Data!$I$6:$I$1096,Data!$V14),SUMIFS(Data!$L$6:$L$1096,Data!$J$6:$J$1096,AO$3,Data!$I$6:$I$1096,Data!$W14),SUMIFS(Data!$L$6:$L$1096,Data!$J$6:$J$1096,AO$3,Data!$I$6:$I$1096,Data!$T14))</f>
        <v>0.33278410802412511</v>
      </c>
      <c r="AP13" s="55">
        <f>SUM(SUMIFS(Data!$L$6:$L$1096,Data!$J$6:$J$1096,AP$3,Data!$I$6:$I$1096,Data!$U14),SUMIFS(Data!$L$6:$L$1096,Data!$J$6:$J$1096,AP$3,Data!$I$6:$I$1096,Data!$V14),SUMIFS(Data!$L$6:$L$1096,Data!$J$6:$J$1096,AP$3,Data!$I$6:$I$1096,Data!$W14),SUMIFS(Data!$L$6:$L$1096,Data!$J$6:$J$1096,AP$3,Data!$I$6:$I$1096,Data!$T14))</f>
        <v>0.33205921840865621</v>
      </c>
      <c r="AQ13" s="55">
        <f>SUM(SUMIFS(Data!$L$6:$L$1096,Data!$J$6:$J$1096,AQ$3,Data!$I$6:$I$1096,Data!$U14),SUMIFS(Data!$L$6:$L$1096,Data!$J$6:$J$1096,AQ$3,Data!$I$6:$I$1096,Data!$V14),SUMIFS(Data!$L$6:$L$1096,Data!$J$6:$J$1096,AQ$3,Data!$I$6:$I$1096,Data!$W14),SUMIFS(Data!$L$6:$L$1096,Data!$J$6:$J$1096,AQ$3,Data!$I$6:$I$1096,Data!$T14))</f>
        <v>0.33297474102228031</v>
      </c>
      <c r="AR13" s="56" t="s">
        <v>16</v>
      </c>
    </row>
    <row r="14" spans="1:44" x14ac:dyDescent="0.25">
      <c r="A14" s="53" t="s">
        <v>74</v>
      </c>
      <c r="B14" s="56" t="s">
        <v>17</v>
      </c>
      <c r="C14" s="55">
        <f>SUM(SUMIFS(Data!$L$6:$L$1096,Data!$J$6:$J$1096,C$3,Data!$I$6:$I$1096,Data!$U15),SUMIFS(Data!$L$6:$L$1096,Data!$J$6:$J$1096,C$3,Data!$I$6:$I$1096,Data!$V15),SUMIFS(Data!$L$6:$L$1096,Data!$J$6:$J$1096,C$3,Data!$I$6:$I$1096,Data!$W15),SUMIFS(Data!$L$6:$L$1096,Data!$J$6:$J$1096,C$3,Data!$I$6:$I$1096,Data!$T15))</f>
        <v>0.29024600943685203</v>
      </c>
      <c r="D14" s="55">
        <f>SUM(SUMIFS(Data!$L$6:$L$1096,Data!$J$6:$J$1096,D$3,Data!$I$6:$I$1096,Data!$U15),SUMIFS(Data!$L$6:$L$1096,Data!$J$6:$J$1096,D$3,Data!$I$6:$I$1096,Data!$V15),SUMIFS(Data!$L$6:$L$1096,Data!$J$6:$J$1096,D$3,Data!$I$6:$I$1096,Data!$W15),SUMIFS(Data!$L$6:$L$1096,Data!$J$6:$J$1096,D$3,Data!$I$6:$I$1096,Data!$T15))</f>
        <v>0.27702633982547276</v>
      </c>
      <c r="E14" s="55">
        <f>SUM(SUMIFS(Data!$L$6:$L$1096,Data!$J$6:$J$1096,E$3,Data!$I$6:$I$1096,Data!$U15),SUMIFS(Data!$L$6:$L$1096,Data!$J$6:$J$1096,E$3,Data!$I$6:$I$1096,Data!$V15),SUMIFS(Data!$L$6:$L$1096,Data!$J$6:$J$1096,E$3,Data!$I$6:$I$1096,Data!$W15),SUMIFS(Data!$L$6:$L$1096,Data!$J$6:$J$1096,E$3,Data!$I$6:$I$1096,Data!$T15))</f>
        <v>0.28696202999168724</v>
      </c>
      <c r="F14" s="55">
        <f>SUM(SUMIFS(Data!$L$6:$L$1096,Data!$J$6:$J$1096,F$3,Data!$I$6:$I$1096,Data!$U15),SUMIFS(Data!$L$6:$L$1096,Data!$J$6:$J$1096,F$3,Data!$I$6:$I$1096,Data!$V15),SUMIFS(Data!$L$6:$L$1096,Data!$J$6:$J$1096,F$3,Data!$I$6:$I$1096,Data!$W15),SUMIFS(Data!$L$6:$L$1096,Data!$J$6:$J$1096,F$3,Data!$I$6:$I$1096,Data!$T15))</f>
        <v>0.28883803619739823</v>
      </c>
      <c r="G14" s="55">
        <f>SUM(SUMIFS(Data!$L$6:$L$1096,Data!$J$6:$J$1096,G$3,Data!$I$6:$I$1096,Data!$U15),SUMIFS(Data!$L$6:$L$1096,Data!$J$6:$J$1096,G$3,Data!$I$6:$I$1096,Data!$V15),SUMIFS(Data!$L$6:$L$1096,Data!$J$6:$J$1096,G$3,Data!$I$6:$I$1096,Data!$W15),SUMIFS(Data!$L$6:$L$1096,Data!$J$6:$J$1096,G$3,Data!$I$6:$I$1096,Data!$T15))</f>
        <v>0.28914879723693621</v>
      </c>
      <c r="H14" s="55">
        <f>SUM(SUMIFS(Data!$L$6:$L$1096,Data!$J$6:$J$1096,H$3,Data!$I$6:$I$1096,Data!$U15),SUMIFS(Data!$L$6:$L$1096,Data!$J$6:$J$1096,H$3,Data!$I$6:$I$1096,Data!$V15),SUMIFS(Data!$L$6:$L$1096,Data!$J$6:$J$1096,H$3,Data!$I$6:$I$1096,Data!$W15),SUMIFS(Data!$L$6:$L$1096,Data!$J$6:$J$1096,H$3,Data!$I$6:$I$1096,Data!$T15))</f>
        <v>0.29413991962974506</v>
      </c>
      <c r="I14" s="55">
        <f>SUM(SUMIFS(Data!$L$6:$L$1096,Data!$J$6:$J$1096,I$3,Data!$I$6:$I$1096,Data!$U15),SUMIFS(Data!$L$6:$L$1096,Data!$J$6:$J$1096,I$3,Data!$I$6:$I$1096,Data!$V15),SUMIFS(Data!$L$6:$L$1096,Data!$J$6:$J$1096,I$3,Data!$I$6:$I$1096,Data!$W15),SUMIFS(Data!$L$6:$L$1096,Data!$J$6:$J$1096,I$3,Data!$I$6:$I$1096,Data!$T15))</f>
        <v>0.29926410756818872</v>
      </c>
      <c r="J14" s="55">
        <f>SUM(SUMIFS(Data!$L$6:$L$1096,Data!$J$6:$J$1096,J$3,Data!$I$6:$I$1096,Data!$U15),SUMIFS(Data!$L$6:$L$1096,Data!$J$6:$J$1096,J$3,Data!$I$6:$I$1096,Data!$V15),SUMIFS(Data!$L$6:$L$1096,Data!$J$6:$J$1096,J$3,Data!$I$6:$I$1096,Data!$W15),SUMIFS(Data!$L$6:$L$1096,Data!$J$6:$J$1096,J$3,Data!$I$6:$I$1096,Data!$T15))</f>
        <v>0.30163402976524251</v>
      </c>
      <c r="K14" s="55">
        <f>SUM(SUMIFS(Data!$L$6:$L$1096,Data!$J$6:$J$1096,K$3,Data!$I$6:$I$1096,Data!$U15),SUMIFS(Data!$L$6:$L$1096,Data!$J$6:$J$1096,K$3,Data!$I$6:$I$1096,Data!$V15),SUMIFS(Data!$L$6:$L$1096,Data!$J$6:$J$1096,K$3,Data!$I$6:$I$1096,Data!$W15),SUMIFS(Data!$L$6:$L$1096,Data!$J$6:$J$1096,K$3,Data!$I$6:$I$1096,Data!$T15))</f>
        <v>0.30371529312646012</v>
      </c>
      <c r="L14" s="55">
        <f>SUM(SUMIFS(Data!$L$6:$L$1096,Data!$J$6:$J$1096,L$3,Data!$I$6:$I$1096,Data!$U15),SUMIFS(Data!$L$6:$L$1096,Data!$J$6:$J$1096,L$3,Data!$I$6:$I$1096,Data!$V15),SUMIFS(Data!$L$6:$L$1096,Data!$J$6:$J$1096,L$3,Data!$I$6:$I$1096,Data!$W15),SUMIFS(Data!$L$6:$L$1096,Data!$J$6:$J$1096,L$3,Data!$I$6:$I$1096,Data!$T15))</f>
        <v>0.27481001950158407</v>
      </c>
      <c r="M14" s="55">
        <f>SUM(SUMIFS(Data!$L$6:$L$1096,Data!$J$6:$J$1096,M$3,Data!$I$6:$I$1096,Data!$U15),SUMIFS(Data!$L$6:$L$1096,Data!$J$6:$J$1096,M$3,Data!$I$6:$I$1096,Data!$V15),SUMIFS(Data!$L$6:$L$1096,Data!$J$6:$J$1096,M$3,Data!$I$6:$I$1096,Data!$W15),SUMIFS(Data!$L$6:$L$1096,Data!$J$6:$J$1096,M$3,Data!$I$6:$I$1096,Data!$T15))</f>
        <v>0.29084090085920394</v>
      </c>
      <c r="N14" s="55">
        <f>SUM(SUMIFS(Data!$L$6:$L$1096,Data!$J$6:$J$1096,N$3,Data!$I$6:$I$1096,Data!$U15),SUMIFS(Data!$L$6:$L$1096,Data!$J$6:$J$1096,N$3,Data!$I$6:$I$1096,Data!$V15),SUMIFS(Data!$L$6:$L$1096,Data!$J$6:$J$1096,N$3,Data!$I$6:$I$1096,Data!$W15),SUMIFS(Data!$L$6:$L$1096,Data!$J$6:$J$1096,N$3,Data!$I$6:$I$1096,Data!$T15))</f>
        <v>0.28475771663608251</v>
      </c>
      <c r="O14" s="55">
        <f>SUM(SUMIFS(Data!$L$6:$L$1096,Data!$J$6:$J$1096,O$3,Data!$I$6:$I$1096,Data!$U15),SUMIFS(Data!$L$6:$L$1096,Data!$J$6:$J$1096,O$3,Data!$I$6:$I$1096,Data!$V15),SUMIFS(Data!$L$6:$L$1096,Data!$J$6:$J$1096,O$3,Data!$I$6:$I$1096,Data!$W15),SUMIFS(Data!$L$6:$L$1096,Data!$J$6:$J$1096,O$3,Data!$I$6:$I$1096,Data!$T15))</f>
        <v>0.28772233143073678</v>
      </c>
      <c r="P14" s="55">
        <f>SUM(SUMIFS(Data!$L$6:$L$1096,Data!$J$6:$J$1096,P$3,Data!$I$6:$I$1096,Data!$U15),SUMIFS(Data!$L$6:$L$1096,Data!$J$6:$J$1096,P$3,Data!$I$6:$I$1096,Data!$V15),SUMIFS(Data!$L$6:$L$1096,Data!$J$6:$J$1096,P$3,Data!$I$6:$I$1096,Data!$W15),SUMIFS(Data!$L$6:$L$1096,Data!$J$6:$J$1096,P$3,Data!$I$6:$I$1096,Data!$T15))</f>
        <v>0.28308732800649317</v>
      </c>
      <c r="Q14" s="55">
        <f>SUM(SUMIFS(Data!$L$6:$L$1096,Data!$J$6:$J$1096,Q$3,Data!$I$6:$I$1096,Data!$U15),SUMIFS(Data!$L$6:$L$1096,Data!$J$6:$J$1096,Q$3,Data!$I$6:$I$1096,Data!$V15),SUMIFS(Data!$L$6:$L$1096,Data!$J$6:$J$1096,Q$3,Data!$I$6:$I$1096,Data!$W15),SUMIFS(Data!$L$6:$L$1096,Data!$J$6:$J$1096,Q$3,Data!$I$6:$I$1096,Data!$T15))</f>
        <v>0.28050096344383652</v>
      </c>
      <c r="R14" s="55">
        <f>SUM(SUMIFS(Data!$L$6:$L$1096,Data!$J$6:$J$1096,R$3,Data!$I$6:$I$1096,Data!$U15),SUMIFS(Data!$L$6:$L$1096,Data!$J$6:$J$1096,R$3,Data!$I$6:$I$1096,Data!$V15),SUMIFS(Data!$L$6:$L$1096,Data!$J$6:$J$1096,R$3,Data!$I$6:$I$1096,Data!$W15),SUMIFS(Data!$L$6:$L$1096,Data!$J$6:$J$1096,R$3,Data!$I$6:$I$1096,Data!$T15))</f>
        <v>0.27862116142015625</v>
      </c>
      <c r="S14" s="55">
        <f>SUM(SUMIFS(Data!$L$6:$L$1096,Data!$J$6:$J$1096,S$3,Data!$I$6:$I$1096,Data!$U15),SUMIFS(Data!$L$6:$L$1096,Data!$J$6:$J$1096,S$3,Data!$I$6:$I$1096,Data!$V15),SUMIFS(Data!$L$6:$L$1096,Data!$J$6:$J$1096,S$3,Data!$I$6:$I$1096,Data!$W15),SUMIFS(Data!$L$6:$L$1096,Data!$J$6:$J$1096,S$3,Data!$I$6:$I$1096,Data!$T15))</f>
        <v>0.27537980431116299</v>
      </c>
      <c r="T14" s="55">
        <f>SUM(SUMIFS(Data!$L$6:$L$1096,Data!$J$6:$J$1096,T$3,Data!$I$6:$I$1096,Data!$U15),SUMIFS(Data!$L$6:$L$1096,Data!$J$6:$J$1096,T$3,Data!$I$6:$I$1096,Data!$V15),SUMIFS(Data!$L$6:$L$1096,Data!$J$6:$J$1096,T$3,Data!$I$6:$I$1096,Data!$W15),SUMIFS(Data!$L$6:$L$1096,Data!$J$6:$J$1096,T$3,Data!$I$6:$I$1096,Data!$T15))</f>
        <v>0.28386055000787441</v>
      </c>
      <c r="U14" s="55">
        <f>SUM(SUMIFS(Data!$L$6:$L$1096,Data!$J$6:$J$1096,U$3,Data!$I$6:$I$1096,Data!$U15),SUMIFS(Data!$L$6:$L$1096,Data!$J$6:$J$1096,U$3,Data!$I$6:$I$1096,Data!$V15),SUMIFS(Data!$L$6:$L$1096,Data!$J$6:$J$1096,U$3,Data!$I$6:$I$1096,Data!$W15),SUMIFS(Data!$L$6:$L$1096,Data!$J$6:$J$1096,U$3,Data!$I$6:$I$1096,Data!$T15))</f>
        <v>0.286965592014094</v>
      </c>
      <c r="V14" s="55">
        <f>SUM(SUMIFS(Data!$L$6:$L$1096,Data!$J$6:$J$1096,V$3,Data!$I$6:$I$1096,Data!$U15),SUMIFS(Data!$L$6:$L$1096,Data!$J$6:$J$1096,V$3,Data!$I$6:$I$1096,Data!$V15),SUMIFS(Data!$L$6:$L$1096,Data!$J$6:$J$1096,V$3,Data!$I$6:$I$1096,Data!$W15),SUMIFS(Data!$L$6:$L$1096,Data!$J$6:$J$1096,V$3,Data!$I$6:$I$1096,Data!$T15))</f>
        <v>0.29181462322195384</v>
      </c>
      <c r="W14" s="55">
        <f>SUM(SUMIFS(Data!$L$6:$L$1096,Data!$J$6:$J$1096,W$3,Data!$I$6:$I$1096,Data!$U15),SUMIFS(Data!$L$6:$L$1096,Data!$J$6:$J$1096,W$3,Data!$I$6:$I$1096,Data!$V15),SUMIFS(Data!$L$6:$L$1096,Data!$J$6:$J$1096,W$3,Data!$I$6:$I$1096,Data!$W15),SUMIFS(Data!$L$6:$L$1096,Data!$J$6:$J$1096,W$3,Data!$I$6:$I$1096,Data!$T15))</f>
        <v>0.29147771159199815</v>
      </c>
      <c r="X14" s="55">
        <f>SUM(SUMIFS(Data!$L$6:$L$1096,Data!$J$6:$J$1096,X$3,Data!$I$6:$I$1096,Data!$U15),SUMIFS(Data!$L$6:$L$1096,Data!$J$6:$J$1096,X$3,Data!$I$6:$I$1096,Data!$V15),SUMIFS(Data!$L$6:$L$1096,Data!$J$6:$J$1096,X$3,Data!$I$6:$I$1096,Data!$W15),SUMIFS(Data!$L$6:$L$1096,Data!$J$6:$J$1096,X$3,Data!$I$6:$I$1096,Data!$T15))</f>
        <v>0.28678292274670131</v>
      </c>
      <c r="Y14" s="55">
        <f>SUM(SUMIFS(Data!$L$6:$L$1096,Data!$J$6:$J$1096,Y$3,Data!$I$6:$I$1096,Data!$U15),SUMIFS(Data!$L$6:$L$1096,Data!$J$6:$J$1096,Y$3,Data!$I$6:$I$1096,Data!$V15),SUMIFS(Data!$L$6:$L$1096,Data!$J$6:$J$1096,Y$3,Data!$I$6:$I$1096,Data!$W15),SUMIFS(Data!$L$6:$L$1096,Data!$J$6:$J$1096,Y$3,Data!$I$6:$I$1096,Data!$T15))</f>
        <v>0.28822426234087339</v>
      </c>
      <c r="Z14" s="55">
        <f>SUM(SUMIFS(Data!$L$6:$L$1096,Data!$J$6:$J$1096,Z$3,Data!$I$6:$I$1096,Data!$U15),SUMIFS(Data!$L$6:$L$1096,Data!$J$6:$J$1096,Z$3,Data!$I$6:$I$1096,Data!$V15),SUMIFS(Data!$L$6:$L$1096,Data!$J$6:$J$1096,Z$3,Data!$I$6:$I$1096,Data!$W15),SUMIFS(Data!$L$6:$L$1096,Data!$J$6:$J$1096,Z$3,Data!$I$6:$I$1096,Data!$T15))</f>
        <v>0.28610654805453739</v>
      </c>
      <c r="AA14" s="55">
        <f>SUM(SUMIFS(Data!$L$6:$L$1096,Data!$J$6:$J$1096,AA$3,Data!$I$6:$I$1096,Data!$U15),SUMIFS(Data!$L$6:$L$1096,Data!$J$6:$J$1096,AA$3,Data!$I$6:$I$1096,Data!$V15),SUMIFS(Data!$L$6:$L$1096,Data!$J$6:$J$1096,AA$3,Data!$I$6:$I$1096,Data!$W15),SUMIFS(Data!$L$6:$L$1096,Data!$J$6:$J$1096,AA$3,Data!$I$6:$I$1096,Data!$T15))</f>
        <v>0.28507431870798916</v>
      </c>
      <c r="AB14" s="55">
        <f>SUM(SUMIFS(Data!$L$6:$L$1096,Data!$J$6:$J$1096,AB$3,Data!$I$6:$I$1096,Data!$U15),SUMIFS(Data!$L$6:$L$1096,Data!$J$6:$J$1096,AB$3,Data!$I$6:$I$1096,Data!$V15),SUMIFS(Data!$L$6:$L$1096,Data!$J$6:$J$1096,AB$3,Data!$I$6:$I$1096,Data!$W15),SUMIFS(Data!$L$6:$L$1096,Data!$J$6:$J$1096,AB$3,Data!$I$6:$I$1096,Data!$T15))</f>
        <v>0.28346376776291904</v>
      </c>
      <c r="AC14" s="55">
        <f>SUM(SUMIFS(Data!$L$6:$L$1096,Data!$J$6:$J$1096,AC$3,Data!$I$6:$I$1096,Data!$U15),SUMIFS(Data!$L$6:$L$1096,Data!$J$6:$J$1096,AC$3,Data!$I$6:$I$1096,Data!$V15),SUMIFS(Data!$L$6:$L$1096,Data!$J$6:$J$1096,AC$3,Data!$I$6:$I$1096,Data!$W15),SUMIFS(Data!$L$6:$L$1096,Data!$J$6:$J$1096,AC$3,Data!$I$6:$I$1096,Data!$T15))</f>
        <v>0.27986611170940418</v>
      </c>
      <c r="AD14" s="55">
        <f>SUM(SUMIFS(Data!$L$6:$L$1096,Data!$J$6:$J$1096,AD$3,Data!$I$6:$I$1096,Data!$U15),SUMIFS(Data!$L$6:$L$1096,Data!$J$6:$J$1096,AD$3,Data!$I$6:$I$1096,Data!$V15),SUMIFS(Data!$L$6:$L$1096,Data!$J$6:$J$1096,AD$3,Data!$I$6:$I$1096,Data!$W15),SUMIFS(Data!$L$6:$L$1096,Data!$J$6:$J$1096,AD$3,Data!$I$6:$I$1096,Data!$T15))</f>
        <v>0.27912862627678692</v>
      </c>
      <c r="AE14" s="55">
        <f>SUM(SUMIFS(Data!$L$6:$L$1096,Data!$J$6:$J$1096,AE$3,Data!$I$6:$I$1096,Data!$U15),SUMIFS(Data!$L$6:$L$1096,Data!$J$6:$J$1096,AE$3,Data!$I$6:$I$1096,Data!$V15),SUMIFS(Data!$L$6:$L$1096,Data!$J$6:$J$1096,AE$3,Data!$I$6:$I$1096,Data!$W15),SUMIFS(Data!$L$6:$L$1096,Data!$J$6:$J$1096,AE$3,Data!$I$6:$I$1096,Data!$T15))</f>
        <v>0.27926210872089158</v>
      </c>
      <c r="AF14" s="55">
        <f>SUM(SUMIFS(Data!$L$6:$L$1096,Data!$J$6:$J$1096,AF$3,Data!$I$6:$I$1096,Data!$U15),SUMIFS(Data!$L$6:$L$1096,Data!$J$6:$J$1096,AF$3,Data!$I$6:$I$1096,Data!$V15),SUMIFS(Data!$L$6:$L$1096,Data!$J$6:$J$1096,AF$3,Data!$I$6:$I$1096,Data!$W15),SUMIFS(Data!$L$6:$L$1096,Data!$J$6:$J$1096,AF$3,Data!$I$6:$I$1096,Data!$T15))</f>
        <v>0.28166693001589327</v>
      </c>
      <c r="AG14" s="55">
        <f>SUM(SUMIFS(Data!$L$6:$L$1096,Data!$J$6:$J$1096,AG$3,Data!$I$6:$I$1096,Data!$U15),SUMIFS(Data!$L$6:$L$1096,Data!$J$6:$J$1096,AG$3,Data!$I$6:$I$1096,Data!$V15),SUMIFS(Data!$L$6:$L$1096,Data!$J$6:$J$1096,AG$3,Data!$I$6:$I$1096,Data!$W15),SUMIFS(Data!$L$6:$L$1096,Data!$J$6:$J$1096,AG$3,Data!$I$6:$I$1096,Data!$T15))</f>
        <v>0.27742490203695569</v>
      </c>
      <c r="AH14" s="55">
        <f>SUM(SUMIFS(Data!$L$6:$L$1096,Data!$J$6:$J$1096,AH$3,Data!$I$6:$I$1096,Data!$U15),SUMIFS(Data!$L$6:$L$1096,Data!$J$6:$J$1096,AH$3,Data!$I$6:$I$1096,Data!$V15),SUMIFS(Data!$L$6:$L$1096,Data!$J$6:$J$1096,AH$3,Data!$I$6:$I$1096,Data!$W15),SUMIFS(Data!$L$6:$L$1096,Data!$J$6:$J$1096,AH$3,Data!$I$6:$I$1096,Data!$T15))</f>
        <v>0.27846669116691247</v>
      </c>
      <c r="AI14" s="55">
        <f>SUM(SUMIFS(Data!$L$6:$L$1096,Data!$J$6:$J$1096,AI$3,Data!$I$6:$I$1096,Data!$U15),SUMIFS(Data!$L$6:$L$1096,Data!$J$6:$J$1096,AI$3,Data!$I$6:$I$1096,Data!$V15),SUMIFS(Data!$L$6:$L$1096,Data!$J$6:$J$1096,AI$3,Data!$I$6:$I$1096,Data!$W15),SUMIFS(Data!$L$6:$L$1096,Data!$J$6:$J$1096,AI$3,Data!$I$6:$I$1096,Data!$T15))</f>
        <v>0.27938588981565282</v>
      </c>
      <c r="AJ14" s="55">
        <f>SUM(SUMIFS(Data!$L$6:$L$1096,Data!$J$6:$J$1096,AJ$3,Data!$I$6:$I$1096,Data!$U15),SUMIFS(Data!$L$6:$L$1096,Data!$J$6:$J$1096,AJ$3,Data!$I$6:$I$1096,Data!$V15),SUMIFS(Data!$L$6:$L$1096,Data!$J$6:$J$1096,AJ$3,Data!$I$6:$I$1096,Data!$W15),SUMIFS(Data!$L$6:$L$1096,Data!$J$6:$J$1096,AJ$3,Data!$I$6:$I$1096,Data!$T15))</f>
        <v>0.27612625636560423</v>
      </c>
      <c r="AK14" s="55">
        <f>SUM(SUMIFS(Data!$L$6:$L$1096,Data!$J$6:$J$1096,AK$3,Data!$I$6:$I$1096,Data!$U15),SUMIFS(Data!$L$6:$L$1096,Data!$J$6:$J$1096,AK$3,Data!$I$6:$I$1096,Data!$V15),SUMIFS(Data!$L$6:$L$1096,Data!$J$6:$J$1096,AK$3,Data!$I$6:$I$1096,Data!$W15),SUMIFS(Data!$L$6:$L$1096,Data!$J$6:$J$1096,AK$3,Data!$I$6:$I$1096,Data!$T15))</f>
        <v>0.28127309402031936</v>
      </c>
      <c r="AL14" s="55">
        <f>SUM(SUMIFS(Data!$L$6:$L$1096,Data!$J$6:$J$1096,AL$3,Data!$I$6:$I$1096,Data!$U15),SUMIFS(Data!$L$6:$L$1096,Data!$J$6:$J$1096,AL$3,Data!$I$6:$I$1096,Data!$V15),SUMIFS(Data!$L$6:$L$1096,Data!$J$6:$J$1096,AL$3,Data!$I$6:$I$1096,Data!$W15),SUMIFS(Data!$L$6:$L$1096,Data!$J$6:$J$1096,AL$3,Data!$I$6:$I$1096,Data!$T15))</f>
        <v>0.27972715327485587</v>
      </c>
      <c r="AM14" s="55">
        <f>SUM(SUMIFS(Data!$L$6:$L$1096,Data!$J$6:$J$1096,AM$3,Data!$I$6:$I$1096,Data!$U15),SUMIFS(Data!$L$6:$L$1096,Data!$J$6:$J$1096,AM$3,Data!$I$6:$I$1096,Data!$V15),SUMIFS(Data!$L$6:$L$1096,Data!$J$6:$J$1096,AM$3,Data!$I$6:$I$1096,Data!$W15),SUMIFS(Data!$L$6:$L$1096,Data!$J$6:$J$1096,AM$3,Data!$I$6:$I$1096,Data!$T15))</f>
        <v>0.27870137605937401</v>
      </c>
      <c r="AN14" s="55">
        <f>SUM(SUMIFS(Data!$L$6:$L$1096,Data!$J$6:$J$1096,AN$3,Data!$I$6:$I$1096,Data!$U15),SUMIFS(Data!$L$6:$L$1096,Data!$J$6:$J$1096,AN$3,Data!$I$6:$I$1096,Data!$V15),SUMIFS(Data!$L$6:$L$1096,Data!$J$6:$J$1096,AN$3,Data!$I$6:$I$1096,Data!$W15),SUMIFS(Data!$L$6:$L$1096,Data!$J$6:$J$1096,AN$3,Data!$I$6:$I$1096,Data!$T15))</f>
        <v>0.27670712203330028</v>
      </c>
      <c r="AO14" s="55">
        <f>SUM(SUMIFS(Data!$L$6:$L$1096,Data!$J$6:$J$1096,AO$3,Data!$I$6:$I$1096,Data!$U15),SUMIFS(Data!$L$6:$L$1096,Data!$J$6:$J$1096,AO$3,Data!$I$6:$I$1096,Data!$V15),SUMIFS(Data!$L$6:$L$1096,Data!$J$6:$J$1096,AO$3,Data!$I$6:$I$1096,Data!$W15),SUMIFS(Data!$L$6:$L$1096,Data!$J$6:$J$1096,AO$3,Data!$I$6:$I$1096,Data!$T15))</f>
        <v>0.27859821847163618</v>
      </c>
      <c r="AP14" s="55">
        <f>SUM(SUMIFS(Data!$L$6:$L$1096,Data!$J$6:$J$1096,AP$3,Data!$I$6:$I$1096,Data!$U15),SUMIFS(Data!$L$6:$L$1096,Data!$J$6:$J$1096,AP$3,Data!$I$6:$I$1096,Data!$V15),SUMIFS(Data!$L$6:$L$1096,Data!$J$6:$J$1096,AP$3,Data!$I$6:$I$1096,Data!$W15),SUMIFS(Data!$L$6:$L$1096,Data!$J$6:$J$1096,AP$3,Data!$I$6:$I$1096,Data!$T15))</f>
        <v>0.2781214357749574</v>
      </c>
      <c r="AQ14" s="55">
        <f>SUM(SUMIFS(Data!$L$6:$L$1096,Data!$J$6:$J$1096,AQ$3,Data!$I$6:$I$1096,Data!$U15),SUMIFS(Data!$L$6:$L$1096,Data!$J$6:$J$1096,AQ$3,Data!$I$6:$I$1096,Data!$V15),SUMIFS(Data!$L$6:$L$1096,Data!$J$6:$J$1096,AQ$3,Data!$I$6:$I$1096,Data!$W15),SUMIFS(Data!$L$6:$L$1096,Data!$J$6:$J$1096,AQ$3,Data!$I$6:$I$1096,Data!$T15))</f>
        <v>0.27801913680894014</v>
      </c>
      <c r="AR14" s="56" t="s">
        <v>17</v>
      </c>
    </row>
    <row r="15" spans="1:44" x14ac:dyDescent="0.25">
      <c r="A15" s="53" t="s">
        <v>74</v>
      </c>
      <c r="B15" s="56" t="s">
        <v>18</v>
      </c>
      <c r="C15" s="55">
        <f>SUM(SUMIFS(Data!$L$6:$L$1096,Data!$J$6:$J$1096,C$3,Data!$I$6:$I$1096,Data!$U16),SUMIFS(Data!$L$6:$L$1096,Data!$J$6:$J$1096,C$3,Data!$I$6:$I$1096,Data!$V16),SUMIFS(Data!$L$6:$L$1096,Data!$J$6:$J$1096,C$3,Data!$I$6:$I$1096,Data!$W16),SUMIFS(Data!$L$6:$L$1096,Data!$J$6:$J$1096,C$3,Data!$I$6:$I$1096,Data!$T16))</f>
        <v>0.21913431425316393</v>
      </c>
      <c r="D15" s="55">
        <f>SUM(SUMIFS(Data!$L$6:$L$1096,Data!$J$6:$J$1096,D$3,Data!$I$6:$I$1096,Data!$U16),SUMIFS(Data!$L$6:$L$1096,Data!$J$6:$J$1096,D$3,Data!$I$6:$I$1096,Data!$V16),SUMIFS(Data!$L$6:$L$1096,Data!$J$6:$J$1096,D$3,Data!$I$6:$I$1096,Data!$W16),SUMIFS(Data!$L$6:$L$1096,Data!$J$6:$J$1096,D$3,Data!$I$6:$I$1096,Data!$T16))</f>
        <v>0.20521607031494576</v>
      </c>
      <c r="E15" s="55">
        <f>SUM(SUMIFS(Data!$L$6:$L$1096,Data!$J$6:$J$1096,E$3,Data!$I$6:$I$1096,Data!$U16),SUMIFS(Data!$L$6:$L$1096,Data!$J$6:$J$1096,E$3,Data!$I$6:$I$1096,Data!$V16),SUMIFS(Data!$L$6:$L$1096,Data!$J$6:$J$1096,E$3,Data!$I$6:$I$1096,Data!$W16),SUMIFS(Data!$L$6:$L$1096,Data!$J$6:$J$1096,E$3,Data!$I$6:$I$1096,Data!$T16))</f>
        <v>0.21140147565294076</v>
      </c>
      <c r="F15" s="55">
        <f>SUM(SUMIFS(Data!$L$6:$L$1096,Data!$J$6:$J$1096,F$3,Data!$I$6:$I$1096,Data!$U16),SUMIFS(Data!$L$6:$L$1096,Data!$J$6:$J$1096,F$3,Data!$I$6:$I$1096,Data!$V16),SUMIFS(Data!$L$6:$L$1096,Data!$J$6:$J$1096,F$3,Data!$I$6:$I$1096,Data!$W16),SUMIFS(Data!$L$6:$L$1096,Data!$J$6:$J$1096,F$3,Data!$I$6:$I$1096,Data!$T16))</f>
        <v>0.21218072003186891</v>
      </c>
      <c r="G15" s="55">
        <f>SUM(SUMIFS(Data!$L$6:$L$1096,Data!$J$6:$J$1096,G$3,Data!$I$6:$I$1096,Data!$U16),SUMIFS(Data!$L$6:$L$1096,Data!$J$6:$J$1096,G$3,Data!$I$6:$I$1096,Data!$V16),SUMIFS(Data!$L$6:$L$1096,Data!$J$6:$J$1096,G$3,Data!$I$6:$I$1096,Data!$W16),SUMIFS(Data!$L$6:$L$1096,Data!$J$6:$J$1096,G$3,Data!$I$6:$I$1096,Data!$T16))</f>
        <v>0.2107493873977308</v>
      </c>
      <c r="H15" s="55">
        <f>SUM(SUMIFS(Data!$L$6:$L$1096,Data!$J$6:$J$1096,H$3,Data!$I$6:$I$1096,Data!$U16),SUMIFS(Data!$L$6:$L$1096,Data!$J$6:$J$1096,H$3,Data!$I$6:$I$1096,Data!$V16),SUMIFS(Data!$L$6:$L$1096,Data!$J$6:$J$1096,H$3,Data!$I$6:$I$1096,Data!$W16),SUMIFS(Data!$L$6:$L$1096,Data!$J$6:$J$1096,H$3,Data!$I$6:$I$1096,Data!$T16))</f>
        <v>0.20709049799698798</v>
      </c>
      <c r="I15" s="55">
        <f>SUM(SUMIFS(Data!$L$6:$L$1096,Data!$J$6:$J$1096,I$3,Data!$I$6:$I$1096,Data!$U16),SUMIFS(Data!$L$6:$L$1096,Data!$J$6:$J$1096,I$3,Data!$I$6:$I$1096,Data!$V16),SUMIFS(Data!$L$6:$L$1096,Data!$J$6:$J$1096,I$3,Data!$I$6:$I$1096,Data!$W16),SUMIFS(Data!$L$6:$L$1096,Data!$J$6:$J$1096,I$3,Data!$I$6:$I$1096,Data!$T16))</f>
        <v>0.21189754992920806</v>
      </c>
      <c r="J15" s="55">
        <f>SUM(SUMIFS(Data!$L$6:$L$1096,Data!$J$6:$J$1096,J$3,Data!$I$6:$I$1096,Data!$U16),SUMIFS(Data!$L$6:$L$1096,Data!$J$6:$J$1096,J$3,Data!$I$6:$I$1096,Data!$V16),SUMIFS(Data!$L$6:$L$1096,Data!$J$6:$J$1096,J$3,Data!$I$6:$I$1096,Data!$W16),SUMIFS(Data!$L$6:$L$1096,Data!$J$6:$J$1096,J$3,Data!$I$6:$I$1096,Data!$T16))</f>
        <v>0.2142444478428574</v>
      </c>
      <c r="K15" s="55">
        <f>SUM(SUMIFS(Data!$L$6:$L$1096,Data!$J$6:$J$1096,K$3,Data!$I$6:$I$1096,Data!$U16),SUMIFS(Data!$L$6:$L$1096,Data!$J$6:$J$1096,K$3,Data!$I$6:$I$1096,Data!$V16),SUMIFS(Data!$L$6:$L$1096,Data!$J$6:$J$1096,K$3,Data!$I$6:$I$1096,Data!$W16),SUMIFS(Data!$L$6:$L$1096,Data!$J$6:$J$1096,K$3,Data!$I$6:$I$1096,Data!$T16))</f>
        <v>0.21307955350695865</v>
      </c>
      <c r="L15" s="55">
        <f>SUM(SUMIFS(Data!$L$6:$L$1096,Data!$J$6:$J$1096,L$3,Data!$I$6:$I$1096,Data!$U16),SUMIFS(Data!$L$6:$L$1096,Data!$J$6:$J$1096,L$3,Data!$I$6:$I$1096,Data!$V16),SUMIFS(Data!$L$6:$L$1096,Data!$J$6:$J$1096,L$3,Data!$I$6:$I$1096,Data!$W16),SUMIFS(Data!$L$6:$L$1096,Data!$J$6:$J$1096,L$3,Data!$I$6:$I$1096,Data!$T16))</f>
        <v>0.18418867012466322</v>
      </c>
      <c r="M15" s="55">
        <f>SUM(SUMIFS(Data!$L$6:$L$1096,Data!$J$6:$J$1096,M$3,Data!$I$6:$I$1096,Data!$U16),SUMIFS(Data!$L$6:$L$1096,Data!$J$6:$J$1096,M$3,Data!$I$6:$I$1096,Data!$V16),SUMIFS(Data!$L$6:$L$1096,Data!$J$6:$J$1096,M$3,Data!$I$6:$I$1096,Data!$W16),SUMIFS(Data!$L$6:$L$1096,Data!$J$6:$J$1096,M$3,Data!$I$6:$I$1096,Data!$T16))</f>
        <v>0.20089826641064729</v>
      </c>
      <c r="N15" s="55">
        <f>SUM(SUMIFS(Data!$L$6:$L$1096,Data!$J$6:$J$1096,N$3,Data!$I$6:$I$1096,Data!$U16),SUMIFS(Data!$L$6:$L$1096,Data!$J$6:$J$1096,N$3,Data!$I$6:$I$1096,Data!$V16),SUMIFS(Data!$L$6:$L$1096,Data!$J$6:$J$1096,N$3,Data!$I$6:$I$1096,Data!$W16),SUMIFS(Data!$L$6:$L$1096,Data!$J$6:$J$1096,N$3,Data!$I$6:$I$1096,Data!$T16))</f>
        <v>0.19860679956054614</v>
      </c>
      <c r="O15" s="55">
        <f>SUM(SUMIFS(Data!$L$6:$L$1096,Data!$J$6:$J$1096,O$3,Data!$I$6:$I$1096,Data!$U16),SUMIFS(Data!$L$6:$L$1096,Data!$J$6:$J$1096,O$3,Data!$I$6:$I$1096,Data!$V16),SUMIFS(Data!$L$6:$L$1096,Data!$J$6:$J$1096,O$3,Data!$I$6:$I$1096,Data!$W16),SUMIFS(Data!$L$6:$L$1096,Data!$J$6:$J$1096,O$3,Data!$I$6:$I$1096,Data!$T16))</f>
        <v>0.2018660182575584</v>
      </c>
      <c r="P15" s="55">
        <f>SUM(SUMIFS(Data!$L$6:$L$1096,Data!$J$6:$J$1096,P$3,Data!$I$6:$I$1096,Data!$U16),SUMIFS(Data!$L$6:$L$1096,Data!$J$6:$J$1096,P$3,Data!$I$6:$I$1096,Data!$V16),SUMIFS(Data!$L$6:$L$1096,Data!$J$6:$J$1096,P$3,Data!$I$6:$I$1096,Data!$W16),SUMIFS(Data!$L$6:$L$1096,Data!$J$6:$J$1096,P$3,Data!$I$6:$I$1096,Data!$T16))</f>
        <v>0.19869465908405404</v>
      </c>
      <c r="Q15" s="55">
        <f>SUM(SUMIFS(Data!$L$6:$L$1096,Data!$J$6:$J$1096,Q$3,Data!$I$6:$I$1096,Data!$U16),SUMIFS(Data!$L$6:$L$1096,Data!$J$6:$J$1096,Q$3,Data!$I$6:$I$1096,Data!$V16),SUMIFS(Data!$L$6:$L$1096,Data!$J$6:$J$1096,Q$3,Data!$I$6:$I$1096,Data!$W16),SUMIFS(Data!$L$6:$L$1096,Data!$J$6:$J$1096,Q$3,Data!$I$6:$I$1096,Data!$T16))</f>
        <v>0.19686186718013871</v>
      </c>
      <c r="R15" s="55">
        <f>SUM(SUMIFS(Data!$L$6:$L$1096,Data!$J$6:$J$1096,R$3,Data!$I$6:$I$1096,Data!$U16),SUMIFS(Data!$L$6:$L$1096,Data!$J$6:$J$1096,R$3,Data!$I$6:$I$1096,Data!$V16),SUMIFS(Data!$L$6:$L$1096,Data!$J$6:$J$1096,R$3,Data!$I$6:$I$1096,Data!$W16),SUMIFS(Data!$L$6:$L$1096,Data!$J$6:$J$1096,R$3,Data!$I$6:$I$1096,Data!$T16))</f>
        <v>0.1979940203079226</v>
      </c>
      <c r="S15" s="55">
        <f>SUM(SUMIFS(Data!$L$6:$L$1096,Data!$J$6:$J$1096,S$3,Data!$I$6:$I$1096,Data!$U16),SUMIFS(Data!$L$6:$L$1096,Data!$J$6:$J$1096,S$3,Data!$I$6:$I$1096,Data!$V16),SUMIFS(Data!$L$6:$L$1096,Data!$J$6:$J$1096,S$3,Data!$I$6:$I$1096,Data!$W16),SUMIFS(Data!$L$6:$L$1096,Data!$J$6:$J$1096,S$3,Data!$I$6:$I$1096,Data!$T16))</f>
        <v>0.19770581126200865</v>
      </c>
      <c r="T15" s="55">
        <f>SUM(SUMIFS(Data!$L$6:$L$1096,Data!$J$6:$J$1096,T$3,Data!$I$6:$I$1096,Data!$U16),SUMIFS(Data!$L$6:$L$1096,Data!$J$6:$J$1096,T$3,Data!$I$6:$I$1096,Data!$V16),SUMIFS(Data!$L$6:$L$1096,Data!$J$6:$J$1096,T$3,Data!$I$6:$I$1096,Data!$W16),SUMIFS(Data!$L$6:$L$1096,Data!$J$6:$J$1096,T$3,Data!$I$6:$I$1096,Data!$T16))</f>
        <v>0.19733001191293817</v>
      </c>
      <c r="U15" s="55">
        <f>SUM(SUMIFS(Data!$L$6:$L$1096,Data!$J$6:$J$1096,U$3,Data!$I$6:$I$1096,Data!$U16),SUMIFS(Data!$L$6:$L$1096,Data!$J$6:$J$1096,U$3,Data!$I$6:$I$1096,Data!$V16),SUMIFS(Data!$L$6:$L$1096,Data!$J$6:$J$1096,U$3,Data!$I$6:$I$1096,Data!$W16),SUMIFS(Data!$L$6:$L$1096,Data!$J$6:$J$1096,U$3,Data!$I$6:$I$1096,Data!$T16))</f>
        <v>0.19954973860948996</v>
      </c>
      <c r="V15" s="55">
        <f>SUM(SUMIFS(Data!$L$6:$L$1096,Data!$J$6:$J$1096,V$3,Data!$I$6:$I$1096,Data!$U16),SUMIFS(Data!$L$6:$L$1096,Data!$J$6:$J$1096,V$3,Data!$I$6:$I$1096,Data!$V16),SUMIFS(Data!$L$6:$L$1096,Data!$J$6:$J$1096,V$3,Data!$I$6:$I$1096,Data!$W16),SUMIFS(Data!$L$6:$L$1096,Data!$J$6:$J$1096,V$3,Data!$I$6:$I$1096,Data!$T16))</f>
        <v>0.2073584798790496</v>
      </c>
      <c r="W15" s="55">
        <f>SUM(SUMIFS(Data!$L$6:$L$1096,Data!$J$6:$J$1096,W$3,Data!$I$6:$I$1096,Data!$U16),SUMIFS(Data!$L$6:$L$1096,Data!$J$6:$J$1096,W$3,Data!$I$6:$I$1096,Data!$V16),SUMIFS(Data!$L$6:$L$1096,Data!$J$6:$J$1096,W$3,Data!$I$6:$I$1096,Data!$W16),SUMIFS(Data!$L$6:$L$1096,Data!$J$6:$J$1096,W$3,Data!$I$6:$I$1096,Data!$T16))</f>
        <v>0.20559457763001043</v>
      </c>
      <c r="X15" s="55">
        <f>SUM(SUMIFS(Data!$L$6:$L$1096,Data!$J$6:$J$1096,X$3,Data!$I$6:$I$1096,Data!$U16),SUMIFS(Data!$L$6:$L$1096,Data!$J$6:$J$1096,X$3,Data!$I$6:$I$1096,Data!$V16),SUMIFS(Data!$L$6:$L$1096,Data!$J$6:$J$1096,X$3,Data!$I$6:$I$1096,Data!$W16),SUMIFS(Data!$L$6:$L$1096,Data!$J$6:$J$1096,X$3,Data!$I$6:$I$1096,Data!$T16))</f>
        <v>0.2015112050958042</v>
      </c>
      <c r="Y15" s="55">
        <f>SUM(SUMIFS(Data!$L$6:$L$1096,Data!$J$6:$J$1096,Y$3,Data!$I$6:$I$1096,Data!$U16),SUMIFS(Data!$L$6:$L$1096,Data!$J$6:$J$1096,Y$3,Data!$I$6:$I$1096,Data!$V16),SUMIFS(Data!$L$6:$L$1096,Data!$J$6:$J$1096,Y$3,Data!$I$6:$I$1096,Data!$W16),SUMIFS(Data!$L$6:$L$1096,Data!$J$6:$J$1096,Y$3,Data!$I$6:$I$1096,Data!$T16))</f>
        <v>0.19986968648414488</v>
      </c>
      <c r="Z15" s="55">
        <f>SUM(SUMIFS(Data!$L$6:$L$1096,Data!$J$6:$J$1096,Z$3,Data!$I$6:$I$1096,Data!$U16),SUMIFS(Data!$L$6:$L$1096,Data!$J$6:$J$1096,Z$3,Data!$I$6:$I$1096,Data!$V16),SUMIFS(Data!$L$6:$L$1096,Data!$J$6:$J$1096,Z$3,Data!$I$6:$I$1096,Data!$W16),SUMIFS(Data!$L$6:$L$1096,Data!$J$6:$J$1096,Z$3,Data!$I$6:$I$1096,Data!$T16))</f>
        <v>0.19863950559340374</v>
      </c>
      <c r="AA15" s="55">
        <f>SUM(SUMIFS(Data!$L$6:$L$1096,Data!$J$6:$J$1096,AA$3,Data!$I$6:$I$1096,Data!$U16),SUMIFS(Data!$L$6:$L$1096,Data!$J$6:$J$1096,AA$3,Data!$I$6:$I$1096,Data!$V16),SUMIFS(Data!$L$6:$L$1096,Data!$J$6:$J$1096,AA$3,Data!$I$6:$I$1096,Data!$W16),SUMIFS(Data!$L$6:$L$1096,Data!$J$6:$J$1096,AA$3,Data!$I$6:$I$1096,Data!$T16))</f>
        <v>0.19726513342619328</v>
      </c>
      <c r="AB15" s="55">
        <f>SUM(SUMIFS(Data!$L$6:$L$1096,Data!$J$6:$J$1096,AB$3,Data!$I$6:$I$1096,Data!$U16),SUMIFS(Data!$L$6:$L$1096,Data!$J$6:$J$1096,AB$3,Data!$I$6:$I$1096,Data!$V16),SUMIFS(Data!$L$6:$L$1096,Data!$J$6:$J$1096,AB$3,Data!$I$6:$I$1096,Data!$W16),SUMIFS(Data!$L$6:$L$1096,Data!$J$6:$J$1096,AB$3,Data!$I$6:$I$1096,Data!$T16))</f>
        <v>0.19211500964484021</v>
      </c>
      <c r="AC15" s="55">
        <f>SUM(SUMIFS(Data!$L$6:$L$1096,Data!$J$6:$J$1096,AC$3,Data!$I$6:$I$1096,Data!$U16),SUMIFS(Data!$L$6:$L$1096,Data!$J$6:$J$1096,AC$3,Data!$I$6:$I$1096,Data!$V16),SUMIFS(Data!$L$6:$L$1096,Data!$J$6:$J$1096,AC$3,Data!$I$6:$I$1096,Data!$W16),SUMIFS(Data!$L$6:$L$1096,Data!$J$6:$J$1096,AC$3,Data!$I$6:$I$1096,Data!$T16))</f>
        <v>0.18576359984864801</v>
      </c>
      <c r="AD15" s="55">
        <f>SUM(SUMIFS(Data!$L$6:$L$1096,Data!$J$6:$J$1096,AD$3,Data!$I$6:$I$1096,Data!$U16),SUMIFS(Data!$L$6:$L$1096,Data!$J$6:$J$1096,AD$3,Data!$I$6:$I$1096,Data!$V16),SUMIFS(Data!$L$6:$L$1096,Data!$J$6:$J$1096,AD$3,Data!$I$6:$I$1096,Data!$W16),SUMIFS(Data!$L$6:$L$1096,Data!$J$6:$J$1096,AD$3,Data!$I$6:$I$1096,Data!$T16))</f>
        <v>0.18128254166053695</v>
      </c>
      <c r="AE15" s="55">
        <f>SUM(SUMIFS(Data!$L$6:$L$1096,Data!$J$6:$J$1096,AE$3,Data!$I$6:$I$1096,Data!$U16),SUMIFS(Data!$L$6:$L$1096,Data!$J$6:$J$1096,AE$3,Data!$I$6:$I$1096,Data!$V16),SUMIFS(Data!$L$6:$L$1096,Data!$J$6:$J$1096,AE$3,Data!$I$6:$I$1096,Data!$W16),SUMIFS(Data!$L$6:$L$1096,Data!$J$6:$J$1096,AE$3,Data!$I$6:$I$1096,Data!$T16))</f>
        <v>0.17834005430076227</v>
      </c>
      <c r="AF15" s="55">
        <f>SUM(SUMIFS(Data!$L$6:$L$1096,Data!$J$6:$J$1096,AF$3,Data!$I$6:$I$1096,Data!$U16),SUMIFS(Data!$L$6:$L$1096,Data!$J$6:$J$1096,AF$3,Data!$I$6:$I$1096,Data!$V16),SUMIFS(Data!$L$6:$L$1096,Data!$J$6:$J$1096,AF$3,Data!$I$6:$I$1096,Data!$W16),SUMIFS(Data!$L$6:$L$1096,Data!$J$6:$J$1096,AF$3,Data!$I$6:$I$1096,Data!$T16))</f>
        <v>0.1757484140675184</v>
      </c>
      <c r="AG15" s="55">
        <f>SUM(SUMIFS(Data!$L$6:$L$1096,Data!$J$6:$J$1096,AG$3,Data!$I$6:$I$1096,Data!$U16),SUMIFS(Data!$L$6:$L$1096,Data!$J$6:$J$1096,AG$3,Data!$I$6:$I$1096,Data!$V16),SUMIFS(Data!$L$6:$L$1096,Data!$J$6:$J$1096,AG$3,Data!$I$6:$I$1096,Data!$W16),SUMIFS(Data!$L$6:$L$1096,Data!$J$6:$J$1096,AG$3,Data!$I$6:$I$1096,Data!$T16))</f>
        <v>0.17420373357429991</v>
      </c>
      <c r="AH15" s="55">
        <f>SUM(SUMIFS(Data!$L$6:$L$1096,Data!$J$6:$J$1096,AH$3,Data!$I$6:$I$1096,Data!$U16),SUMIFS(Data!$L$6:$L$1096,Data!$J$6:$J$1096,AH$3,Data!$I$6:$I$1096,Data!$V16),SUMIFS(Data!$L$6:$L$1096,Data!$J$6:$J$1096,AH$3,Data!$I$6:$I$1096,Data!$W16),SUMIFS(Data!$L$6:$L$1096,Data!$J$6:$J$1096,AH$3,Data!$I$6:$I$1096,Data!$T16))</f>
        <v>0.17545278647500842</v>
      </c>
      <c r="AI15" s="55">
        <f>SUM(SUMIFS(Data!$L$6:$L$1096,Data!$J$6:$J$1096,AI$3,Data!$I$6:$I$1096,Data!$U16),SUMIFS(Data!$L$6:$L$1096,Data!$J$6:$J$1096,AI$3,Data!$I$6:$I$1096,Data!$V16),SUMIFS(Data!$L$6:$L$1096,Data!$J$6:$J$1096,AI$3,Data!$I$6:$I$1096,Data!$W16),SUMIFS(Data!$L$6:$L$1096,Data!$J$6:$J$1096,AI$3,Data!$I$6:$I$1096,Data!$T16))</f>
        <v>0.17482735285244885</v>
      </c>
      <c r="AJ15" s="55">
        <f>SUM(SUMIFS(Data!$L$6:$L$1096,Data!$J$6:$J$1096,AJ$3,Data!$I$6:$I$1096,Data!$U16),SUMIFS(Data!$L$6:$L$1096,Data!$J$6:$J$1096,AJ$3,Data!$I$6:$I$1096,Data!$V16),SUMIFS(Data!$L$6:$L$1096,Data!$J$6:$J$1096,AJ$3,Data!$I$6:$I$1096,Data!$W16),SUMIFS(Data!$L$6:$L$1096,Data!$J$6:$J$1096,AJ$3,Data!$I$6:$I$1096,Data!$T16))</f>
        <v>0.17284422451238116</v>
      </c>
      <c r="AK15" s="55">
        <f>SUM(SUMIFS(Data!$L$6:$L$1096,Data!$J$6:$J$1096,AK$3,Data!$I$6:$I$1096,Data!$U16),SUMIFS(Data!$L$6:$L$1096,Data!$J$6:$J$1096,AK$3,Data!$I$6:$I$1096,Data!$V16),SUMIFS(Data!$L$6:$L$1096,Data!$J$6:$J$1096,AK$3,Data!$I$6:$I$1096,Data!$W16),SUMIFS(Data!$L$6:$L$1096,Data!$J$6:$J$1096,AK$3,Data!$I$6:$I$1096,Data!$T16))</f>
        <v>0.17839534042691788</v>
      </c>
      <c r="AL15" s="55">
        <f>SUM(SUMIFS(Data!$L$6:$L$1096,Data!$J$6:$J$1096,AL$3,Data!$I$6:$I$1096,Data!$U16),SUMIFS(Data!$L$6:$L$1096,Data!$J$6:$J$1096,AL$3,Data!$I$6:$I$1096,Data!$V16),SUMIFS(Data!$L$6:$L$1096,Data!$J$6:$J$1096,AL$3,Data!$I$6:$I$1096,Data!$W16),SUMIFS(Data!$L$6:$L$1096,Data!$J$6:$J$1096,AL$3,Data!$I$6:$I$1096,Data!$T16))</f>
        <v>0.17879996216476787</v>
      </c>
      <c r="AM15" s="55">
        <f>SUM(SUMIFS(Data!$L$6:$L$1096,Data!$J$6:$J$1096,AM$3,Data!$I$6:$I$1096,Data!$U16),SUMIFS(Data!$L$6:$L$1096,Data!$J$6:$J$1096,AM$3,Data!$I$6:$I$1096,Data!$V16),SUMIFS(Data!$L$6:$L$1096,Data!$J$6:$J$1096,AM$3,Data!$I$6:$I$1096,Data!$W16),SUMIFS(Data!$L$6:$L$1096,Data!$J$6:$J$1096,AM$3,Data!$I$6:$I$1096,Data!$T16))</f>
        <v>0.18114996068890835</v>
      </c>
      <c r="AN15" s="55">
        <f>SUM(SUMIFS(Data!$L$6:$L$1096,Data!$J$6:$J$1096,AN$3,Data!$I$6:$I$1096,Data!$U16),SUMIFS(Data!$L$6:$L$1096,Data!$J$6:$J$1096,AN$3,Data!$I$6:$I$1096,Data!$V16),SUMIFS(Data!$L$6:$L$1096,Data!$J$6:$J$1096,AN$3,Data!$I$6:$I$1096,Data!$W16),SUMIFS(Data!$L$6:$L$1096,Data!$J$6:$J$1096,AN$3,Data!$I$6:$I$1096,Data!$T16))</f>
        <v>0.18525929727309876</v>
      </c>
      <c r="AO15" s="55">
        <f>SUM(SUMIFS(Data!$L$6:$L$1096,Data!$J$6:$J$1096,AO$3,Data!$I$6:$I$1096,Data!$U16),SUMIFS(Data!$L$6:$L$1096,Data!$J$6:$J$1096,AO$3,Data!$I$6:$I$1096,Data!$V16),SUMIFS(Data!$L$6:$L$1096,Data!$J$6:$J$1096,AO$3,Data!$I$6:$I$1096,Data!$W16),SUMIFS(Data!$L$6:$L$1096,Data!$J$6:$J$1096,AO$3,Data!$I$6:$I$1096,Data!$T16))</f>
        <v>0.1885162083749499</v>
      </c>
      <c r="AP15" s="55">
        <f>SUM(SUMIFS(Data!$L$6:$L$1096,Data!$J$6:$J$1096,AP$3,Data!$I$6:$I$1096,Data!$U16),SUMIFS(Data!$L$6:$L$1096,Data!$J$6:$J$1096,AP$3,Data!$I$6:$I$1096,Data!$V16),SUMIFS(Data!$L$6:$L$1096,Data!$J$6:$J$1096,AP$3,Data!$I$6:$I$1096,Data!$W16),SUMIFS(Data!$L$6:$L$1096,Data!$J$6:$J$1096,AP$3,Data!$I$6:$I$1096,Data!$T16))</f>
        <v>0.18838296136062604</v>
      </c>
      <c r="AQ15" s="55">
        <f>SUM(SUMIFS(Data!$L$6:$L$1096,Data!$J$6:$J$1096,AQ$3,Data!$I$6:$I$1096,Data!$U16),SUMIFS(Data!$L$6:$L$1096,Data!$J$6:$J$1096,AQ$3,Data!$I$6:$I$1096,Data!$V16),SUMIFS(Data!$L$6:$L$1096,Data!$J$6:$J$1096,AQ$3,Data!$I$6:$I$1096,Data!$W16),SUMIFS(Data!$L$6:$L$1096,Data!$J$6:$J$1096,AQ$3,Data!$I$6:$I$1096,Data!$T16))</f>
        <v>0.19170113361855298</v>
      </c>
      <c r="AR15" s="56" t="s">
        <v>18</v>
      </c>
    </row>
    <row r="16" spans="1:44" x14ac:dyDescent="0.25">
      <c r="A16" s="53" t="s">
        <v>74</v>
      </c>
      <c r="B16" s="56" t="s">
        <v>19</v>
      </c>
      <c r="C16" s="55">
        <f>SUM(SUMIFS(Data!$L$6:$L$1096,Data!$J$6:$J$1096,C$3,Data!$I$6:$I$1096,Data!$U17),SUMIFS(Data!$L$6:$L$1096,Data!$J$6:$J$1096,C$3,Data!$I$6:$I$1096,Data!$V17),SUMIFS(Data!$L$6:$L$1096,Data!$J$6:$J$1096,C$3,Data!$I$6:$I$1096,Data!$W17),SUMIFS(Data!$L$6:$L$1096,Data!$J$6:$J$1096,C$3,Data!$I$6:$I$1096,Data!$T17))</f>
        <v>0.17322266661126567</v>
      </c>
      <c r="D16" s="55">
        <f>SUM(SUMIFS(Data!$L$6:$L$1096,Data!$J$6:$J$1096,D$3,Data!$I$6:$I$1096,Data!$U17),SUMIFS(Data!$L$6:$L$1096,Data!$J$6:$J$1096,D$3,Data!$I$6:$I$1096,Data!$V17),SUMIFS(Data!$L$6:$L$1096,Data!$J$6:$J$1096,D$3,Data!$I$6:$I$1096,Data!$W17),SUMIFS(Data!$L$6:$L$1096,Data!$J$6:$J$1096,D$3,Data!$I$6:$I$1096,Data!$T17))</f>
        <v>0.1263469200745975</v>
      </c>
      <c r="E16" s="55">
        <f>SUM(SUMIFS(Data!$L$6:$L$1096,Data!$J$6:$J$1096,E$3,Data!$I$6:$I$1096,Data!$U17),SUMIFS(Data!$L$6:$L$1096,Data!$J$6:$J$1096,E$3,Data!$I$6:$I$1096,Data!$V17),SUMIFS(Data!$L$6:$L$1096,Data!$J$6:$J$1096,E$3,Data!$I$6:$I$1096,Data!$W17),SUMIFS(Data!$L$6:$L$1096,Data!$J$6:$J$1096,E$3,Data!$I$6:$I$1096,Data!$T17))</f>
        <v>0.14854531867495818</v>
      </c>
      <c r="F16" s="55">
        <f>SUM(SUMIFS(Data!$L$6:$L$1096,Data!$J$6:$J$1096,F$3,Data!$I$6:$I$1096,Data!$U17),SUMIFS(Data!$L$6:$L$1096,Data!$J$6:$J$1096,F$3,Data!$I$6:$I$1096,Data!$V17),SUMIFS(Data!$L$6:$L$1096,Data!$J$6:$J$1096,F$3,Data!$I$6:$I$1096,Data!$W17),SUMIFS(Data!$L$6:$L$1096,Data!$J$6:$J$1096,F$3,Data!$I$6:$I$1096,Data!$T17))</f>
        <v>0.15008930672119422</v>
      </c>
      <c r="G16" s="55">
        <f>SUM(SUMIFS(Data!$L$6:$L$1096,Data!$J$6:$J$1096,G$3,Data!$I$6:$I$1096,Data!$U17),SUMIFS(Data!$L$6:$L$1096,Data!$J$6:$J$1096,G$3,Data!$I$6:$I$1096,Data!$V17),SUMIFS(Data!$L$6:$L$1096,Data!$J$6:$J$1096,G$3,Data!$I$6:$I$1096,Data!$W17),SUMIFS(Data!$L$6:$L$1096,Data!$J$6:$J$1096,G$3,Data!$I$6:$I$1096,Data!$T17))</f>
        <v>0.15003585900334598</v>
      </c>
      <c r="H16" s="55">
        <f>SUM(SUMIFS(Data!$L$6:$L$1096,Data!$J$6:$J$1096,H$3,Data!$I$6:$I$1096,Data!$U17),SUMIFS(Data!$L$6:$L$1096,Data!$J$6:$J$1096,H$3,Data!$I$6:$I$1096,Data!$V17),SUMIFS(Data!$L$6:$L$1096,Data!$J$6:$J$1096,H$3,Data!$I$6:$I$1096,Data!$W17),SUMIFS(Data!$L$6:$L$1096,Data!$J$6:$J$1096,H$3,Data!$I$6:$I$1096,Data!$T17))</f>
        <v>0.14687468246142563</v>
      </c>
      <c r="I16" s="55">
        <f>SUM(SUMIFS(Data!$L$6:$L$1096,Data!$J$6:$J$1096,I$3,Data!$I$6:$I$1096,Data!$U17),SUMIFS(Data!$L$6:$L$1096,Data!$J$6:$J$1096,I$3,Data!$I$6:$I$1096,Data!$V17),SUMIFS(Data!$L$6:$L$1096,Data!$J$6:$J$1096,I$3,Data!$I$6:$I$1096,Data!$W17),SUMIFS(Data!$L$6:$L$1096,Data!$J$6:$J$1096,I$3,Data!$I$6:$I$1096,Data!$T17))</f>
        <v>0.15231971761453983</v>
      </c>
      <c r="J16" s="55">
        <f>SUM(SUMIFS(Data!$L$6:$L$1096,Data!$J$6:$J$1096,J$3,Data!$I$6:$I$1096,Data!$U17),SUMIFS(Data!$L$6:$L$1096,Data!$J$6:$J$1096,J$3,Data!$I$6:$I$1096,Data!$V17),SUMIFS(Data!$L$6:$L$1096,Data!$J$6:$J$1096,J$3,Data!$I$6:$I$1096,Data!$W17),SUMIFS(Data!$L$6:$L$1096,Data!$J$6:$J$1096,J$3,Data!$I$6:$I$1096,Data!$T17))</f>
        <v>0.15391108780770807</v>
      </c>
      <c r="K16" s="55">
        <f>SUM(SUMIFS(Data!$L$6:$L$1096,Data!$J$6:$J$1096,K$3,Data!$I$6:$I$1096,Data!$U17),SUMIFS(Data!$L$6:$L$1096,Data!$J$6:$J$1096,K$3,Data!$I$6:$I$1096,Data!$V17),SUMIFS(Data!$L$6:$L$1096,Data!$J$6:$J$1096,K$3,Data!$I$6:$I$1096,Data!$W17),SUMIFS(Data!$L$6:$L$1096,Data!$J$6:$J$1096,K$3,Data!$I$6:$I$1096,Data!$T17))</f>
        <v>0.15155011246699207</v>
      </c>
      <c r="L16" s="55">
        <f>SUM(SUMIFS(Data!$L$6:$L$1096,Data!$J$6:$J$1096,L$3,Data!$I$6:$I$1096,Data!$U17),SUMIFS(Data!$L$6:$L$1096,Data!$J$6:$J$1096,L$3,Data!$I$6:$I$1096,Data!$V17),SUMIFS(Data!$L$6:$L$1096,Data!$J$6:$J$1096,L$3,Data!$I$6:$I$1096,Data!$W17),SUMIFS(Data!$L$6:$L$1096,Data!$J$6:$J$1096,L$3,Data!$I$6:$I$1096,Data!$T17))</f>
        <v>0.14887670401903241</v>
      </c>
      <c r="M16" s="55">
        <f>SUM(SUMIFS(Data!$L$6:$L$1096,Data!$J$6:$J$1096,M$3,Data!$I$6:$I$1096,Data!$U17),SUMIFS(Data!$L$6:$L$1096,Data!$J$6:$J$1096,M$3,Data!$I$6:$I$1096,Data!$V17),SUMIFS(Data!$L$6:$L$1096,Data!$J$6:$J$1096,M$3,Data!$I$6:$I$1096,Data!$W17),SUMIFS(Data!$L$6:$L$1096,Data!$J$6:$J$1096,M$3,Data!$I$6:$I$1096,Data!$T17))</f>
        <v>0.14571839421943561</v>
      </c>
      <c r="N16" s="55">
        <f>SUM(SUMIFS(Data!$L$6:$L$1096,Data!$J$6:$J$1096,N$3,Data!$I$6:$I$1096,Data!$U17),SUMIFS(Data!$L$6:$L$1096,Data!$J$6:$J$1096,N$3,Data!$I$6:$I$1096,Data!$V17),SUMIFS(Data!$L$6:$L$1096,Data!$J$6:$J$1096,N$3,Data!$I$6:$I$1096,Data!$W17),SUMIFS(Data!$L$6:$L$1096,Data!$J$6:$J$1096,N$3,Data!$I$6:$I$1096,Data!$T17))</f>
        <v>0.14554304582234448</v>
      </c>
      <c r="O16" s="55">
        <f>SUM(SUMIFS(Data!$L$6:$L$1096,Data!$J$6:$J$1096,O$3,Data!$I$6:$I$1096,Data!$U17),SUMIFS(Data!$L$6:$L$1096,Data!$J$6:$J$1096,O$3,Data!$I$6:$I$1096,Data!$V17),SUMIFS(Data!$L$6:$L$1096,Data!$J$6:$J$1096,O$3,Data!$I$6:$I$1096,Data!$W17),SUMIFS(Data!$L$6:$L$1096,Data!$J$6:$J$1096,O$3,Data!$I$6:$I$1096,Data!$T17))</f>
        <v>0.14981302975997812</v>
      </c>
      <c r="P16" s="55">
        <f>SUM(SUMIFS(Data!$L$6:$L$1096,Data!$J$6:$J$1096,P$3,Data!$I$6:$I$1096,Data!$U17),SUMIFS(Data!$L$6:$L$1096,Data!$J$6:$J$1096,P$3,Data!$I$6:$I$1096,Data!$V17),SUMIFS(Data!$L$6:$L$1096,Data!$J$6:$J$1096,P$3,Data!$I$6:$I$1096,Data!$W17),SUMIFS(Data!$L$6:$L$1096,Data!$J$6:$J$1096,P$3,Data!$I$6:$I$1096,Data!$T17))</f>
        <v>0.14799324913489117</v>
      </c>
      <c r="Q16" s="55">
        <f>SUM(SUMIFS(Data!$L$6:$L$1096,Data!$J$6:$J$1096,Q$3,Data!$I$6:$I$1096,Data!$U17),SUMIFS(Data!$L$6:$L$1096,Data!$J$6:$J$1096,Q$3,Data!$I$6:$I$1096,Data!$V17),SUMIFS(Data!$L$6:$L$1096,Data!$J$6:$J$1096,Q$3,Data!$I$6:$I$1096,Data!$W17),SUMIFS(Data!$L$6:$L$1096,Data!$J$6:$J$1096,Q$3,Data!$I$6:$I$1096,Data!$T17))</f>
        <v>0.14668962338850514</v>
      </c>
      <c r="R16" s="55">
        <f>SUM(SUMIFS(Data!$L$6:$L$1096,Data!$J$6:$J$1096,R$3,Data!$I$6:$I$1096,Data!$U17),SUMIFS(Data!$L$6:$L$1096,Data!$J$6:$J$1096,R$3,Data!$I$6:$I$1096,Data!$V17),SUMIFS(Data!$L$6:$L$1096,Data!$J$6:$J$1096,R$3,Data!$I$6:$I$1096,Data!$W17),SUMIFS(Data!$L$6:$L$1096,Data!$J$6:$J$1096,R$3,Data!$I$6:$I$1096,Data!$T17))</f>
        <v>0.1466080121293708</v>
      </c>
      <c r="S16" s="55">
        <f>SUM(SUMIFS(Data!$L$6:$L$1096,Data!$J$6:$J$1096,S$3,Data!$I$6:$I$1096,Data!$U17),SUMIFS(Data!$L$6:$L$1096,Data!$J$6:$J$1096,S$3,Data!$I$6:$I$1096,Data!$V17),SUMIFS(Data!$L$6:$L$1096,Data!$J$6:$J$1096,S$3,Data!$I$6:$I$1096,Data!$W17),SUMIFS(Data!$L$6:$L$1096,Data!$J$6:$J$1096,S$3,Data!$I$6:$I$1096,Data!$T17))</f>
        <v>0.14289245307496398</v>
      </c>
      <c r="T16" s="55">
        <f>SUM(SUMIFS(Data!$L$6:$L$1096,Data!$J$6:$J$1096,T$3,Data!$I$6:$I$1096,Data!$U17),SUMIFS(Data!$L$6:$L$1096,Data!$J$6:$J$1096,T$3,Data!$I$6:$I$1096,Data!$V17),SUMIFS(Data!$L$6:$L$1096,Data!$J$6:$J$1096,T$3,Data!$I$6:$I$1096,Data!$W17),SUMIFS(Data!$L$6:$L$1096,Data!$J$6:$J$1096,T$3,Data!$I$6:$I$1096,Data!$T17))</f>
        <v>0.14287945452727593</v>
      </c>
      <c r="U16" s="55">
        <f>SUM(SUMIFS(Data!$L$6:$L$1096,Data!$J$6:$J$1096,U$3,Data!$I$6:$I$1096,Data!$U17),SUMIFS(Data!$L$6:$L$1096,Data!$J$6:$J$1096,U$3,Data!$I$6:$I$1096,Data!$V17),SUMIFS(Data!$L$6:$L$1096,Data!$J$6:$J$1096,U$3,Data!$I$6:$I$1096,Data!$W17),SUMIFS(Data!$L$6:$L$1096,Data!$J$6:$J$1096,U$3,Data!$I$6:$I$1096,Data!$T17))</f>
        <v>0.14416589044770917</v>
      </c>
      <c r="V16" s="55">
        <f>SUM(SUMIFS(Data!$L$6:$L$1096,Data!$J$6:$J$1096,V$3,Data!$I$6:$I$1096,Data!$U17),SUMIFS(Data!$L$6:$L$1096,Data!$J$6:$J$1096,V$3,Data!$I$6:$I$1096,Data!$V17),SUMIFS(Data!$L$6:$L$1096,Data!$J$6:$J$1096,V$3,Data!$I$6:$I$1096,Data!$W17),SUMIFS(Data!$L$6:$L$1096,Data!$J$6:$J$1096,V$3,Data!$I$6:$I$1096,Data!$T17))</f>
        <v>0.15034149565949151</v>
      </c>
      <c r="W16" s="55">
        <f>SUM(SUMIFS(Data!$L$6:$L$1096,Data!$J$6:$J$1096,W$3,Data!$I$6:$I$1096,Data!$U17),SUMIFS(Data!$L$6:$L$1096,Data!$J$6:$J$1096,W$3,Data!$I$6:$I$1096,Data!$V17),SUMIFS(Data!$L$6:$L$1096,Data!$J$6:$J$1096,W$3,Data!$I$6:$I$1096,Data!$W17),SUMIFS(Data!$L$6:$L$1096,Data!$J$6:$J$1096,W$3,Data!$I$6:$I$1096,Data!$T17))</f>
        <v>0.14721220792987241</v>
      </c>
      <c r="X16" s="55">
        <f>SUM(SUMIFS(Data!$L$6:$L$1096,Data!$J$6:$J$1096,X$3,Data!$I$6:$I$1096,Data!$U17),SUMIFS(Data!$L$6:$L$1096,Data!$J$6:$J$1096,X$3,Data!$I$6:$I$1096,Data!$V17),SUMIFS(Data!$L$6:$L$1096,Data!$J$6:$J$1096,X$3,Data!$I$6:$I$1096,Data!$W17),SUMIFS(Data!$L$6:$L$1096,Data!$J$6:$J$1096,X$3,Data!$I$6:$I$1096,Data!$T17))</f>
        <v>0.14092746179556209</v>
      </c>
      <c r="Y16" s="55">
        <f>SUM(SUMIFS(Data!$L$6:$L$1096,Data!$J$6:$J$1096,Y$3,Data!$I$6:$I$1096,Data!$U17),SUMIFS(Data!$L$6:$L$1096,Data!$J$6:$J$1096,Y$3,Data!$I$6:$I$1096,Data!$V17),SUMIFS(Data!$L$6:$L$1096,Data!$J$6:$J$1096,Y$3,Data!$I$6:$I$1096,Data!$W17),SUMIFS(Data!$L$6:$L$1096,Data!$J$6:$J$1096,Y$3,Data!$I$6:$I$1096,Data!$T17))</f>
        <v>0.13709609171893705</v>
      </c>
      <c r="Z16" s="55">
        <f>SUM(SUMIFS(Data!$L$6:$L$1096,Data!$J$6:$J$1096,Z$3,Data!$I$6:$I$1096,Data!$U17),SUMIFS(Data!$L$6:$L$1096,Data!$J$6:$J$1096,Z$3,Data!$I$6:$I$1096,Data!$V17),SUMIFS(Data!$L$6:$L$1096,Data!$J$6:$J$1096,Z$3,Data!$I$6:$I$1096,Data!$W17),SUMIFS(Data!$L$6:$L$1096,Data!$J$6:$J$1096,Z$3,Data!$I$6:$I$1096,Data!$T17))</f>
        <v>0.13736084011189809</v>
      </c>
      <c r="AA16" s="55">
        <f>SUM(SUMIFS(Data!$L$6:$L$1096,Data!$J$6:$J$1096,AA$3,Data!$I$6:$I$1096,Data!$U17),SUMIFS(Data!$L$6:$L$1096,Data!$J$6:$J$1096,AA$3,Data!$I$6:$I$1096,Data!$V17),SUMIFS(Data!$L$6:$L$1096,Data!$J$6:$J$1096,AA$3,Data!$I$6:$I$1096,Data!$W17),SUMIFS(Data!$L$6:$L$1096,Data!$J$6:$J$1096,AA$3,Data!$I$6:$I$1096,Data!$T17))</f>
        <v>0.13476078247505305</v>
      </c>
      <c r="AB16" s="55">
        <f>SUM(SUMIFS(Data!$L$6:$L$1096,Data!$J$6:$J$1096,AB$3,Data!$I$6:$I$1096,Data!$U17),SUMIFS(Data!$L$6:$L$1096,Data!$J$6:$J$1096,AB$3,Data!$I$6:$I$1096,Data!$V17),SUMIFS(Data!$L$6:$L$1096,Data!$J$6:$J$1096,AB$3,Data!$I$6:$I$1096,Data!$W17),SUMIFS(Data!$L$6:$L$1096,Data!$J$6:$J$1096,AB$3,Data!$I$6:$I$1096,Data!$T17))</f>
        <v>0.13288826716497376</v>
      </c>
      <c r="AC16" s="55">
        <f>SUM(SUMIFS(Data!$L$6:$L$1096,Data!$J$6:$J$1096,AC$3,Data!$I$6:$I$1096,Data!$U17),SUMIFS(Data!$L$6:$L$1096,Data!$J$6:$J$1096,AC$3,Data!$I$6:$I$1096,Data!$V17),SUMIFS(Data!$L$6:$L$1096,Data!$J$6:$J$1096,AC$3,Data!$I$6:$I$1096,Data!$W17),SUMIFS(Data!$L$6:$L$1096,Data!$J$6:$J$1096,AC$3,Data!$I$6:$I$1096,Data!$T17))</f>
        <v>0.13014931455016443</v>
      </c>
      <c r="AD16" s="55">
        <f>SUM(SUMIFS(Data!$L$6:$L$1096,Data!$J$6:$J$1096,AD$3,Data!$I$6:$I$1096,Data!$U17),SUMIFS(Data!$L$6:$L$1096,Data!$J$6:$J$1096,AD$3,Data!$I$6:$I$1096,Data!$V17),SUMIFS(Data!$L$6:$L$1096,Data!$J$6:$J$1096,AD$3,Data!$I$6:$I$1096,Data!$W17),SUMIFS(Data!$L$6:$L$1096,Data!$J$6:$J$1096,AD$3,Data!$I$6:$I$1096,Data!$T17))</f>
        <v>0.12858646959220704</v>
      </c>
      <c r="AE16" s="55">
        <f>SUM(SUMIFS(Data!$L$6:$L$1096,Data!$J$6:$J$1096,AE$3,Data!$I$6:$I$1096,Data!$U17),SUMIFS(Data!$L$6:$L$1096,Data!$J$6:$J$1096,AE$3,Data!$I$6:$I$1096,Data!$V17),SUMIFS(Data!$L$6:$L$1096,Data!$J$6:$J$1096,AE$3,Data!$I$6:$I$1096,Data!$W17),SUMIFS(Data!$L$6:$L$1096,Data!$J$6:$J$1096,AE$3,Data!$I$6:$I$1096,Data!$T17))</f>
        <v>0.12697335749202998</v>
      </c>
      <c r="AF16" s="55">
        <f>SUM(SUMIFS(Data!$L$6:$L$1096,Data!$J$6:$J$1096,AF$3,Data!$I$6:$I$1096,Data!$U17),SUMIFS(Data!$L$6:$L$1096,Data!$J$6:$J$1096,AF$3,Data!$I$6:$I$1096,Data!$V17),SUMIFS(Data!$L$6:$L$1096,Data!$J$6:$J$1096,AF$3,Data!$I$6:$I$1096,Data!$W17),SUMIFS(Data!$L$6:$L$1096,Data!$J$6:$J$1096,AF$3,Data!$I$6:$I$1096,Data!$T17))</f>
        <v>0.1259498898005659</v>
      </c>
      <c r="AG16" s="55">
        <f>SUM(SUMIFS(Data!$L$6:$L$1096,Data!$J$6:$J$1096,AG$3,Data!$I$6:$I$1096,Data!$U17),SUMIFS(Data!$L$6:$L$1096,Data!$J$6:$J$1096,AG$3,Data!$I$6:$I$1096,Data!$V17),SUMIFS(Data!$L$6:$L$1096,Data!$J$6:$J$1096,AG$3,Data!$I$6:$I$1096,Data!$W17),SUMIFS(Data!$L$6:$L$1096,Data!$J$6:$J$1096,AG$3,Data!$I$6:$I$1096,Data!$T17))</f>
        <v>0.12904519812181198</v>
      </c>
      <c r="AH16" s="55">
        <f>SUM(SUMIFS(Data!$L$6:$L$1096,Data!$J$6:$J$1096,AH$3,Data!$I$6:$I$1096,Data!$U17),SUMIFS(Data!$L$6:$L$1096,Data!$J$6:$J$1096,AH$3,Data!$I$6:$I$1096,Data!$V17),SUMIFS(Data!$L$6:$L$1096,Data!$J$6:$J$1096,AH$3,Data!$I$6:$I$1096,Data!$W17),SUMIFS(Data!$L$6:$L$1096,Data!$J$6:$J$1096,AH$3,Data!$I$6:$I$1096,Data!$T17))</f>
        <v>0.13397461924317777</v>
      </c>
      <c r="AI16" s="55">
        <f>SUM(SUMIFS(Data!$L$6:$L$1096,Data!$J$6:$J$1096,AI$3,Data!$I$6:$I$1096,Data!$U17),SUMIFS(Data!$L$6:$L$1096,Data!$J$6:$J$1096,AI$3,Data!$I$6:$I$1096,Data!$V17),SUMIFS(Data!$L$6:$L$1096,Data!$J$6:$J$1096,AI$3,Data!$I$6:$I$1096,Data!$W17),SUMIFS(Data!$L$6:$L$1096,Data!$J$6:$J$1096,AI$3,Data!$I$6:$I$1096,Data!$T17))</f>
        <v>0.13654194761745578</v>
      </c>
      <c r="AJ16" s="55">
        <f>SUM(SUMIFS(Data!$L$6:$L$1096,Data!$J$6:$J$1096,AJ$3,Data!$I$6:$I$1096,Data!$U17),SUMIFS(Data!$L$6:$L$1096,Data!$J$6:$J$1096,AJ$3,Data!$I$6:$I$1096,Data!$V17),SUMIFS(Data!$L$6:$L$1096,Data!$J$6:$J$1096,AJ$3,Data!$I$6:$I$1096,Data!$W17),SUMIFS(Data!$L$6:$L$1096,Data!$J$6:$J$1096,AJ$3,Data!$I$6:$I$1096,Data!$T17))</f>
        <v>0.13734085297157536</v>
      </c>
      <c r="AK16" s="55">
        <f>SUM(SUMIFS(Data!$L$6:$L$1096,Data!$J$6:$J$1096,AK$3,Data!$I$6:$I$1096,Data!$U17),SUMIFS(Data!$L$6:$L$1096,Data!$J$6:$J$1096,AK$3,Data!$I$6:$I$1096,Data!$V17),SUMIFS(Data!$L$6:$L$1096,Data!$J$6:$J$1096,AK$3,Data!$I$6:$I$1096,Data!$W17),SUMIFS(Data!$L$6:$L$1096,Data!$J$6:$J$1096,AK$3,Data!$I$6:$I$1096,Data!$T17))</f>
        <v>0.14514949763135374</v>
      </c>
      <c r="AL16" s="55">
        <f>SUM(SUMIFS(Data!$L$6:$L$1096,Data!$J$6:$J$1096,AL$3,Data!$I$6:$I$1096,Data!$U17),SUMIFS(Data!$L$6:$L$1096,Data!$J$6:$J$1096,AL$3,Data!$I$6:$I$1096,Data!$V17),SUMIFS(Data!$L$6:$L$1096,Data!$J$6:$J$1096,AL$3,Data!$I$6:$I$1096,Data!$W17),SUMIFS(Data!$L$6:$L$1096,Data!$J$6:$J$1096,AL$3,Data!$I$6:$I$1096,Data!$T17))</f>
        <v>0.1482468726103689</v>
      </c>
      <c r="AM16" s="55">
        <f>SUM(SUMIFS(Data!$L$6:$L$1096,Data!$J$6:$J$1096,AM$3,Data!$I$6:$I$1096,Data!$U17),SUMIFS(Data!$L$6:$L$1096,Data!$J$6:$J$1096,AM$3,Data!$I$6:$I$1096,Data!$V17),SUMIFS(Data!$L$6:$L$1096,Data!$J$6:$J$1096,AM$3,Data!$I$6:$I$1096,Data!$W17),SUMIFS(Data!$L$6:$L$1096,Data!$J$6:$J$1096,AM$3,Data!$I$6:$I$1096,Data!$T17))</f>
        <v>0.15151943930629902</v>
      </c>
      <c r="AN16" s="55">
        <f>SUM(SUMIFS(Data!$L$6:$L$1096,Data!$J$6:$J$1096,AN$3,Data!$I$6:$I$1096,Data!$U17),SUMIFS(Data!$L$6:$L$1096,Data!$J$6:$J$1096,AN$3,Data!$I$6:$I$1096,Data!$V17),SUMIFS(Data!$L$6:$L$1096,Data!$J$6:$J$1096,AN$3,Data!$I$6:$I$1096,Data!$W17),SUMIFS(Data!$L$6:$L$1096,Data!$J$6:$J$1096,AN$3,Data!$I$6:$I$1096,Data!$T17))</f>
        <v>0.15522263860785573</v>
      </c>
      <c r="AO16" s="55">
        <f>SUM(SUMIFS(Data!$L$6:$L$1096,Data!$J$6:$J$1096,AO$3,Data!$I$6:$I$1096,Data!$U17),SUMIFS(Data!$L$6:$L$1096,Data!$J$6:$J$1096,AO$3,Data!$I$6:$I$1096,Data!$V17),SUMIFS(Data!$L$6:$L$1096,Data!$J$6:$J$1096,AO$3,Data!$I$6:$I$1096,Data!$W17),SUMIFS(Data!$L$6:$L$1096,Data!$J$6:$J$1096,AO$3,Data!$I$6:$I$1096,Data!$T17))</f>
        <v>0.15835241466624086</v>
      </c>
      <c r="AP16" s="55">
        <f>SUM(SUMIFS(Data!$L$6:$L$1096,Data!$J$6:$J$1096,AP$3,Data!$I$6:$I$1096,Data!$U17),SUMIFS(Data!$L$6:$L$1096,Data!$J$6:$J$1096,AP$3,Data!$I$6:$I$1096,Data!$V17),SUMIFS(Data!$L$6:$L$1096,Data!$J$6:$J$1096,AP$3,Data!$I$6:$I$1096,Data!$W17),SUMIFS(Data!$L$6:$L$1096,Data!$J$6:$J$1096,AP$3,Data!$I$6:$I$1096,Data!$T17))</f>
        <v>0.15550165382863729</v>
      </c>
      <c r="AQ16" s="55">
        <f>SUM(SUMIFS(Data!$L$6:$L$1096,Data!$J$6:$J$1096,AQ$3,Data!$I$6:$I$1096,Data!$U17),SUMIFS(Data!$L$6:$L$1096,Data!$J$6:$J$1096,AQ$3,Data!$I$6:$I$1096,Data!$V17),SUMIFS(Data!$L$6:$L$1096,Data!$J$6:$J$1096,AQ$3,Data!$I$6:$I$1096,Data!$W17),SUMIFS(Data!$L$6:$L$1096,Data!$J$6:$J$1096,AQ$3,Data!$I$6:$I$1096,Data!$T17))</f>
        <v>0.1586575230222329</v>
      </c>
      <c r="AR16" s="56" t="s">
        <v>19</v>
      </c>
    </row>
    <row r="17" spans="1:44" x14ac:dyDescent="0.25">
      <c r="A17" s="53" t="s">
        <v>74</v>
      </c>
      <c r="B17" s="56" t="s">
        <v>20</v>
      </c>
      <c r="C17" s="55">
        <f>SUM(SUMIFS(Data!$L$6:$L$1096,Data!$J$6:$J$1096,C$3,Data!$I$6:$I$1096,Data!$U18),SUMIFS(Data!$L$6:$L$1096,Data!$J$6:$J$1096,C$3,Data!$I$6:$I$1096,Data!$V18),SUMIFS(Data!$L$6:$L$1096,Data!$J$6:$J$1096,C$3,Data!$I$6:$I$1096,Data!$W18),SUMIFS(Data!$L$6:$L$1096,Data!$J$6:$J$1096,C$3,Data!$I$6:$I$1096,Data!$T18))</f>
        <v>6.6785102412939099E-2</v>
      </c>
      <c r="D17" s="55">
        <f>SUM(SUMIFS(Data!$L$6:$L$1096,Data!$J$6:$J$1096,D$3,Data!$I$6:$I$1096,Data!$U18),SUMIFS(Data!$L$6:$L$1096,Data!$J$6:$J$1096,D$3,Data!$I$6:$I$1096,Data!$V18),SUMIFS(Data!$L$6:$L$1096,Data!$J$6:$J$1096,D$3,Data!$I$6:$I$1096,Data!$W18),SUMIFS(Data!$L$6:$L$1096,Data!$J$6:$J$1096,D$3,Data!$I$6:$I$1096,Data!$T18))</f>
        <v>6.4407573462617163E-2</v>
      </c>
      <c r="E17" s="55">
        <f>SUM(SUMIFS(Data!$L$6:$L$1096,Data!$J$6:$J$1096,E$3,Data!$I$6:$I$1096,Data!$U18),SUMIFS(Data!$L$6:$L$1096,Data!$J$6:$J$1096,E$3,Data!$I$6:$I$1096,Data!$V18),SUMIFS(Data!$L$6:$L$1096,Data!$J$6:$J$1096,E$3,Data!$I$6:$I$1096,Data!$W18),SUMIFS(Data!$L$6:$L$1096,Data!$J$6:$J$1096,E$3,Data!$I$6:$I$1096,Data!$T18))</f>
        <v>6.1961637880657595E-2</v>
      </c>
      <c r="F17" s="55">
        <f>SUM(SUMIFS(Data!$L$6:$L$1096,Data!$J$6:$J$1096,F$3,Data!$I$6:$I$1096,Data!$U18),SUMIFS(Data!$L$6:$L$1096,Data!$J$6:$J$1096,F$3,Data!$I$6:$I$1096,Data!$V18),SUMIFS(Data!$L$6:$L$1096,Data!$J$6:$J$1096,F$3,Data!$I$6:$I$1096,Data!$W18),SUMIFS(Data!$L$6:$L$1096,Data!$J$6:$J$1096,F$3,Data!$I$6:$I$1096,Data!$T18))</f>
        <v>6.2389535194742662E-2</v>
      </c>
      <c r="G17" s="55">
        <f>SUM(SUMIFS(Data!$L$6:$L$1096,Data!$J$6:$J$1096,G$3,Data!$I$6:$I$1096,Data!$U18),SUMIFS(Data!$L$6:$L$1096,Data!$J$6:$J$1096,G$3,Data!$I$6:$I$1096,Data!$V18),SUMIFS(Data!$L$6:$L$1096,Data!$J$6:$J$1096,G$3,Data!$I$6:$I$1096,Data!$W18),SUMIFS(Data!$L$6:$L$1096,Data!$J$6:$J$1096,G$3,Data!$I$6:$I$1096,Data!$T18))</f>
        <v>6.0950834491362529E-2</v>
      </c>
      <c r="H17" s="55">
        <f>SUM(SUMIFS(Data!$L$6:$L$1096,Data!$J$6:$J$1096,H$3,Data!$I$6:$I$1096,Data!$U18),SUMIFS(Data!$L$6:$L$1096,Data!$J$6:$J$1096,H$3,Data!$I$6:$I$1096,Data!$V18),SUMIFS(Data!$L$6:$L$1096,Data!$J$6:$J$1096,H$3,Data!$I$6:$I$1096,Data!$W18),SUMIFS(Data!$L$6:$L$1096,Data!$J$6:$J$1096,H$3,Data!$I$6:$I$1096,Data!$T18))</f>
        <v>5.6658248169132897E-2</v>
      </c>
      <c r="I17" s="55">
        <f>SUM(SUMIFS(Data!$L$6:$L$1096,Data!$J$6:$J$1096,I$3,Data!$I$6:$I$1096,Data!$U18),SUMIFS(Data!$L$6:$L$1096,Data!$J$6:$J$1096,I$3,Data!$I$6:$I$1096,Data!$V18),SUMIFS(Data!$L$6:$L$1096,Data!$J$6:$J$1096,I$3,Data!$I$6:$I$1096,Data!$W18),SUMIFS(Data!$L$6:$L$1096,Data!$J$6:$J$1096,I$3,Data!$I$6:$I$1096,Data!$T18))</f>
        <v>5.4850862808244215E-2</v>
      </c>
      <c r="J17" s="55">
        <f>SUM(SUMIFS(Data!$L$6:$L$1096,Data!$J$6:$J$1096,J$3,Data!$I$6:$I$1096,Data!$U18),SUMIFS(Data!$L$6:$L$1096,Data!$J$6:$J$1096,J$3,Data!$I$6:$I$1096,Data!$V18),SUMIFS(Data!$L$6:$L$1096,Data!$J$6:$J$1096,J$3,Data!$I$6:$I$1096,Data!$W18),SUMIFS(Data!$L$6:$L$1096,Data!$J$6:$J$1096,J$3,Data!$I$6:$I$1096,Data!$T18))</f>
        <v>5.2343448466708901E-2</v>
      </c>
      <c r="K17" s="55">
        <f>SUM(SUMIFS(Data!$L$6:$L$1096,Data!$J$6:$J$1096,K$3,Data!$I$6:$I$1096,Data!$U18),SUMIFS(Data!$L$6:$L$1096,Data!$J$6:$J$1096,K$3,Data!$I$6:$I$1096,Data!$V18),SUMIFS(Data!$L$6:$L$1096,Data!$J$6:$J$1096,K$3,Data!$I$6:$I$1096,Data!$W18),SUMIFS(Data!$L$6:$L$1096,Data!$J$6:$J$1096,K$3,Data!$I$6:$I$1096,Data!$T18))</f>
        <v>4.8825776126183135E-2</v>
      </c>
      <c r="L17" s="55">
        <f>SUM(SUMIFS(Data!$L$6:$L$1096,Data!$J$6:$J$1096,L$3,Data!$I$6:$I$1096,Data!$U18),SUMIFS(Data!$L$6:$L$1096,Data!$J$6:$J$1096,L$3,Data!$I$6:$I$1096,Data!$V18),SUMIFS(Data!$L$6:$L$1096,Data!$J$6:$J$1096,L$3,Data!$I$6:$I$1096,Data!$W18),SUMIFS(Data!$L$6:$L$1096,Data!$J$6:$J$1096,L$3,Data!$I$6:$I$1096,Data!$T18))</f>
        <v>4.8191186610965914E-2</v>
      </c>
      <c r="M17" s="55">
        <f>SUM(SUMIFS(Data!$L$6:$L$1096,Data!$J$6:$J$1096,M$3,Data!$I$6:$I$1096,Data!$U18),SUMIFS(Data!$L$6:$L$1096,Data!$J$6:$J$1096,M$3,Data!$I$6:$I$1096,Data!$V18),SUMIFS(Data!$L$6:$L$1096,Data!$J$6:$J$1096,M$3,Data!$I$6:$I$1096,Data!$W18),SUMIFS(Data!$L$6:$L$1096,Data!$J$6:$J$1096,M$3,Data!$I$6:$I$1096,Data!$T18))</f>
        <v>4.7083079123977023E-2</v>
      </c>
      <c r="N17" s="55">
        <f>SUM(SUMIFS(Data!$L$6:$L$1096,Data!$J$6:$J$1096,N$3,Data!$I$6:$I$1096,Data!$U18),SUMIFS(Data!$L$6:$L$1096,Data!$J$6:$J$1096,N$3,Data!$I$6:$I$1096,Data!$V18),SUMIFS(Data!$L$6:$L$1096,Data!$J$6:$J$1096,N$3,Data!$I$6:$I$1096,Data!$W18),SUMIFS(Data!$L$6:$L$1096,Data!$J$6:$J$1096,N$3,Data!$I$6:$I$1096,Data!$T18))</f>
        <v>4.5210461875581871E-2</v>
      </c>
      <c r="O17" s="55">
        <f>SUM(SUMIFS(Data!$L$6:$L$1096,Data!$J$6:$J$1096,O$3,Data!$I$6:$I$1096,Data!$U18),SUMIFS(Data!$L$6:$L$1096,Data!$J$6:$J$1096,O$3,Data!$I$6:$I$1096,Data!$V18),SUMIFS(Data!$L$6:$L$1096,Data!$J$6:$J$1096,O$3,Data!$I$6:$I$1096,Data!$W18),SUMIFS(Data!$L$6:$L$1096,Data!$J$6:$J$1096,O$3,Data!$I$6:$I$1096,Data!$T18))</f>
        <v>4.8475422821158562E-2</v>
      </c>
      <c r="P17" s="55">
        <f>SUM(SUMIFS(Data!$L$6:$L$1096,Data!$J$6:$J$1096,P$3,Data!$I$6:$I$1096,Data!$U18),SUMIFS(Data!$L$6:$L$1096,Data!$J$6:$J$1096,P$3,Data!$I$6:$I$1096,Data!$V18),SUMIFS(Data!$L$6:$L$1096,Data!$J$6:$J$1096,P$3,Data!$I$6:$I$1096,Data!$W18),SUMIFS(Data!$L$6:$L$1096,Data!$J$6:$J$1096,P$3,Data!$I$6:$I$1096,Data!$T18))</f>
        <v>4.519953714621025E-2</v>
      </c>
      <c r="Q17" s="55">
        <f>SUM(SUMIFS(Data!$L$6:$L$1096,Data!$J$6:$J$1096,Q$3,Data!$I$6:$I$1096,Data!$U18),SUMIFS(Data!$L$6:$L$1096,Data!$J$6:$J$1096,Q$3,Data!$I$6:$I$1096,Data!$V18),SUMIFS(Data!$L$6:$L$1096,Data!$J$6:$J$1096,Q$3,Data!$I$6:$I$1096,Data!$W18),SUMIFS(Data!$L$6:$L$1096,Data!$J$6:$J$1096,Q$3,Data!$I$6:$I$1096,Data!$T18))</f>
        <v>4.4555687600771846E-2</v>
      </c>
      <c r="R17" s="55">
        <f>SUM(SUMIFS(Data!$L$6:$L$1096,Data!$J$6:$J$1096,R$3,Data!$I$6:$I$1096,Data!$U18),SUMIFS(Data!$L$6:$L$1096,Data!$J$6:$J$1096,R$3,Data!$I$6:$I$1096,Data!$V18),SUMIFS(Data!$L$6:$L$1096,Data!$J$6:$J$1096,R$3,Data!$I$6:$I$1096,Data!$W18),SUMIFS(Data!$L$6:$L$1096,Data!$J$6:$J$1096,R$3,Data!$I$6:$I$1096,Data!$T18))</f>
        <v>4.3779790505148269E-2</v>
      </c>
      <c r="S17" s="55">
        <f>SUM(SUMIFS(Data!$L$6:$L$1096,Data!$J$6:$J$1096,S$3,Data!$I$6:$I$1096,Data!$U18),SUMIFS(Data!$L$6:$L$1096,Data!$J$6:$J$1096,S$3,Data!$I$6:$I$1096,Data!$V18),SUMIFS(Data!$L$6:$L$1096,Data!$J$6:$J$1096,S$3,Data!$I$6:$I$1096,Data!$W18),SUMIFS(Data!$L$6:$L$1096,Data!$J$6:$J$1096,S$3,Data!$I$6:$I$1096,Data!$T18))</f>
        <v>4.2232873812791463E-2</v>
      </c>
      <c r="T17" s="55">
        <f>SUM(SUMIFS(Data!$L$6:$L$1096,Data!$J$6:$J$1096,T$3,Data!$I$6:$I$1096,Data!$U18),SUMIFS(Data!$L$6:$L$1096,Data!$J$6:$J$1096,T$3,Data!$I$6:$I$1096,Data!$V18),SUMIFS(Data!$L$6:$L$1096,Data!$J$6:$J$1096,T$3,Data!$I$6:$I$1096,Data!$W18),SUMIFS(Data!$L$6:$L$1096,Data!$J$6:$J$1096,T$3,Data!$I$6:$I$1096,Data!$T18))</f>
        <v>4.161686605426889E-2</v>
      </c>
      <c r="U17" s="55">
        <f>SUM(SUMIFS(Data!$L$6:$L$1096,Data!$J$6:$J$1096,U$3,Data!$I$6:$I$1096,Data!$U18),SUMIFS(Data!$L$6:$L$1096,Data!$J$6:$J$1096,U$3,Data!$I$6:$I$1096,Data!$V18),SUMIFS(Data!$L$6:$L$1096,Data!$J$6:$J$1096,U$3,Data!$I$6:$I$1096,Data!$W18),SUMIFS(Data!$L$6:$L$1096,Data!$J$6:$J$1096,U$3,Data!$I$6:$I$1096,Data!$T18))</f>
        <v>4.3337495651106825E-2</v>
      </c>
      <c r="V17" s="55">
        <f>SUM(SUMIFS(Data!$L$6:$L$1096,Data!$J$6:$J$1096,V$3,Data!$I$6:$I$1096,Data!$U18),SUMIFS(Data!$L$6:$L$1096,Data!$J$6:$J$1096,V$3,Data!$I$6:$I$1096,Data!$V18),SUMIFS(Data!$L$6:$L$1096,Data!$J$6:$J$1096,V$3,Data!$I$6:$I$1096,Data!$W18),SUMIFS(Data!$L$6:$L$1096,Data!$J$6:$J$1096,V$3,Data!$I$6:$I$1096,Data!$T18))</f>
        <v>4.4296403169657335E-2</v>
      </c>
      <c r="W17" s="55">
        <f>SUM(SUMIFS(Data!$L$6:$L$1096,Data!$J$6:$J$1096,W$3,Data!$I$6:$I$1096,Data!$U18),SUMIFS(Data!$L$6:$L$1096,Data!$J$6:$J$1096,W$3,Data!$I$6:$I$1096,Data!$V18),SUMIFS(Data!$L$6:$L$1096,Data!$J$6:$J$1096,W$3,Data!$I$6:$I$1096,Data!$W18),SUMIFS(Data!$L$6:$L$1096,Data!$J$6:$J$1096,W$3,Data!$I$6:$I$1096,Data!$T18))</f>
        <v>4.4389895945824535E-2</v>
      </c>
      <c r="X17" s="55">
        <f>SUM(SUMIFS(Data!$L$6:$L$1096,Data!$J$6:$J$1096,X$3,Data!$I$6:$I$1096,Data!$U18),SUMIFS(Data!$L$6:$L$1096,Data!$J$6:$J$1096,X$3,Data!$I$6:$I$1096,Data!$V18),SUMIFS(Data!$L$6:$L$1096,Data!$J$6:$J$1096,X$3,Data!$I$6:$I$1096,Data!$W18),SUMIFS(Data!$L$6:$L$1096,Data!$J$6:$J$1096,X$3,Data!$I$6:$I$1096,Data!$T18))</f>
        <v>4.4564897316858296E-2</v>
      </c>
      <c r="Y17" s="55">
        <f>SUM(SUMIFS(Data!$L$6:$L$1096,Data!$J$6:$J$1096,Y$3,Data!$I$6:$I$1096,Data!$U18),SUMIFS(Data!$L$6:$L$1096,Data!$J$6:$J$1096,Y$3,Data!$I$6:$I$1096,Data!$V18),SUMIFS(Data!$L$6:$L$1096,Data!$J$6:$J$1096,Y$3,Data!$I$6:$I$1096,Data!$W18),SUMIFS(Data!$L$6:$L$1096,Data!$J$6:$J$1096,Y$3,Data!$I$6:$I$1096,Data!$T18))</f>
        <v>4.4890106410868692E-2</v>
      </c>
      <c r="Z17" s="55">
        <f>SUM(SUMIFS(Data!$L$6:$L$1096,Data!$J$6:$J$1096,Z$3,Data!$I$6:$I$1096,Data!$U18),SUMIFS(Data!$L$6:$L$1096,Data!$J$6:$J$1096,Z$3,Data!$I$6:$I$1096,Data!$V18),SUMIFS(Data!$L$6:$L$1096,Data!$J$6:$J$1096,Z$3,Data!$I$6:$I$1096,Data!$W18),SUMIFS(Data!$L$6:$L$1096,Data!$J$6:$J$1096,Z$3,Data!$I$6:$I$1096,Data!$T18))</f>
        <v>4.4111036221633107E-2</v>
      </c>
      <c r="AA17" s="55">
        <f>SUM(SUMIFS(Data!$L$6:$L$1096,Data!$J$6:$J$1096,AA$3,Data!$I$6:$I$1096,Data!$U18),SUMIFS(Data!$L$6:$L$1096,Data!$J$6:$J$1096,AA$3,Data!$I$6:$I$1096,Data!$V18),SUMIFS(Data!$L$6:$L$1096,Data!$J$6:$J$1096,AA$3,Data!$I$6:$I$1096,Data!$W18),SUMIFS(Data!$L$6:$L$1096,Data!$J$6:$J$1096,AA$3,Data!$I$6:$I$1096,Data!$T18))</f>
        <v>4.3168575333483672E-2</v>
      </c>
      <c r="AB17" s="55">
        <f>SUM(SUMIFS(Data!$L$6:$L$1096,Data!$J$6:$J$1096,AB$3,Data!$I$6:$I$1096,Data!$U18),SUMIFS(Data!$L$6:$L$1096,Data!$J$6:$J$1096,AB$3,Data!$I$6:$I$1096,Data!$V18),SUMIFS(Data!$L$6:$L$1096,Data!$J$6:$J$1096,AB$3,Data!$I$6:$I$1096,Data!$W18),SUMIFS(Data!$L$6:$L$1096,Data!$J$6:$J$1096,AB$3,Data!$I$6:$I$1096,Data!$T18))</f>
        <v>4.271742068090368E-2</v>
      </c>
      <c r="AC17" s="55">
        <f>SUM(SUMIFS(Data!$L$6:$L$1096,Data!$J$6:$J$1096,AC$3,Data!$I$6:$I$1096,Data!$U18),SUMIFS(Data!$L$6:$L$1096,Data!$J$6:$J$1096,AC$3,Data!$I$6:$I$1096,Data!$V18),SUMIFS(Data!$L$6:$L$1096,Data!$J$6:$J$1096,AC$3,Data!$I$6:$I$1096,Data!$W18),SUMIFS(Data!$L$6:$L$1096,Data!$J$6:$J$1096,AC$3,Data!$I$6:$I$1096,Data!$T18))</f>
        <v>4.1876182437349016E-2</v>
      </c>
      <c r="AD17" s="55">
        <f>SUM(SUMIFS(Data!$L$6:$L$1096,Data!$J$6:$J$1096,AD$3,Data!$I$6:$I$1096,Data!$U18),SUMIFS(Data!$L$6:$L$1096,Data!$J$6:$J$1096,AD$3,Data!$I$6:$I$1096,Data!$V18),SUMIFS(Data!$L$6:$L$1096,Data!$J$6:$J$1096,AD$3,Data!$I$6:$I$1096,Data!$W18),SUMIFS(Data!$L$6:$L$1096,Data!$J$6:$J$1096,AD$3,Data!$I$6:$I$1096,Data!$T18))</f>
        <v>4.1561595864667081E-2</v>
      </c>
      <c r="AE17" s="55">
        <f>SUM(SUMIFS(Data!$L$6:$L$1096,Data!$J$6:$J$1096,AE$3,Data!$I$6:$I$1096,Data!$U18),SUMIFS(Data!$L$6:$L$1096,Data!$J$6:$J$1096,AE$3,Data!$I$6:$I$1096,Data!$V18),SUMIFS(Data!$L$6:$L$1096,Data!$J$6:$J$1096,AE$3,Data!$I$6:$I$1096,Data!$W18),SUMIFS(Data!$L$6:$L$1096,Data!$J$6:$J$1096,AE$3,Data!$I$6:$I$1096,Data!$T18))</f>
        <v>4.1193468143064828E-2</v>
      </c>
      <c r="AF17" s="55">
        <f>SUM(SUMIFS(Data!$L$6:$L$1096,Data!$J$6:$J$1096,AF$3,Data!$I$6:$I$1096,Data!$U18),SUMIFS(Data!$L$6:$L$1096,Data!$J$6:$J$1096,AF$3,Data!$I$6:$I$1096,Data!$V18),SUMIFS(Data!$L$6:$L$1096,Data!$J$6:$J$1096,AF$3,Data!$I$6:$I$1096,Data!$W18),SUMIFS(Data!$L$6:$L$1096,Data!$J$6:$J$1096,AF$3,Data!$I$6:$I$1096,Data!$T18))</f>
        <v>3.9343288477086714E-2</v>
      </c>
      <c r="AG17" s="55">
        <f>SUM(SUMIFS(Data!$L$6:$L$1096,Data!$J$6:$J$1096,AG$3,Data!$I$6:$I$1096,Data!$U18),SUMIFS(Data!$L$6:$L$1096,Data!$J$6:$J$1096,AG$3,Data!$I$6:$I$1096,Data!$V18),SUMIFS(Data!$L$6:$L$1096,Data!$J$6:$J$1096,AG$3,Data!$I$6:$I$1096,Data!$W18),SUMIFS(Data!$L$6:$L$1096,Data!$J$6:$J$1096,AG$3,Data!$I$6:$I$1096,Data!$T18))</f>
        <v>4.0171181974799852E-2</v>
      </c>
      <c r="AH17" s="55">
        <f>SUM(SUMIFS(Data!$L$6:$L$1096,Data!$J$6:$J$1096,AH$3,Data!$I$6:$I$1096,Data!$U18),SUMIFS(Data!$L$6:$L$1096,Data!$J$6:$J$1096,AH$3,Data!$I$6:$I$1096,Data!$V18),SUMIFS(Data!$L$6:$L$1096,Data!$J$6:$J$1096,AH$3,Data!$I$6:$I$1096,Data!$W18),SUMIFS(Data!$L$6:$L$1096,Data!$J$6:$J$1096,AH$3,Data!$I$6:$I$1096,Data!$T18))</f>
        <v>4.0297554950360255E-2</v>
      </c>
      <c r="AI17" s="55">
        <f>SUM(SUMIFS(Data!$L$6:$L$1096,Data!$J$6:$J$1096,AI$3,Data!$I$6:$I$1096,Data!$U18),SUMIFS(Data!$L$6:$L$1096,Data!$J$6:$J$1096,AI$3,Data!$I$6:$I$1096,Data!$V18),SUMIFS(Data!$L$6:$L$1096,Data!$J$6:$J$1096,AI$3,Data!$I$6:$I$1096,Data!$W18),SUMIFS(Data!$L$6:$L$1096,Data!$J$6:$J$1096,AI$3,Data!$I$6:$I$1096,Data!$T18))</f>
        <v>4.1639149116584728E-2</v>
      </c>
      <c r="AJ17" s="55">
        <f>SUM(SUMIFS(Data!$L$6:$L$1096,Data!$J$6:$J$1096,AJ$3,Data!$I$6:$I$1096,Data!$U18),SUMIFS(Data!$L$6:$L$1096,Data!$J$6:$J$1096,AJ$3,Data!$I$6:$I$1096,Data!$V18),SUMIFS(Data!$L$6:$L$1096,Data!$J$6:$J$1096,AJ$3,Data!$I$6:$I$1096,Data!$W18),SUMIFS(Data!$L$6:$L$1096,Data!$J$6:$J$1096,AJ$3,Data!$I$6:$I$1096,Data!$T18))</f>
        <v>4.1867591001691587E-2</v>
      </c>
      <c r="AK17" s="55">
        <f>SUM(SUMIFS(Data!$L$6:$L$1096,Data!$J$6:$J$1096,AK$3,Data!$I$6:$I$1096,Data!$U18),SUMIFS(Data!$L$6:$L$1096,Data!$J$6:$J$1096,AK$3,Data!$I$6:$I$1096,Data!$V18),SUMIFS(Data!$L$6:$L$1096,Data!$J$6:$J$1096,AK$3,Data!$I$6:$I$1096,Data!$W18),SUMIFS(Data!$L$6:$L$1096,Data!$J$6:$J$1096,AK$3,Data!$I$6:$I$1096,Data!$T18))</f>
        <v>4.2793430235561813E-2</v>
      </c>
      <c r="AL17" s="55">
        <f>SUM(SUMIFS(Data!$L$6:$L$1096,Data!$J$6:$J$1096,AL$3,Data!$I$6:$I$1096,Data!$U18),SUMIFS(Data!$L$6:$L$1096,Data!$J$6:$J$1096,AL$3,Data!$I$6:$I$1096,Data!$V18),SUMIFS(Data!$L$6:$L$1096,Data!$J$6:$J$1096,AL$3,Data!$I$6:$I$1096,Data!$W18),SUMIFS(Data!$L$6:$L$1096,Data!$J$6:$J$1096,AL$3,Data!$I$6:$I$1096,Data!$T18))</f>
        <v>4.1757218609008204E-2</v>
      </c>
      <c r="AM17" s="55">
        <f>SUM(SUMIFS(Data!$L$6:$L$1096,Data!$J$6:$J$1096,AM$3,Data!$I$6:$I$1096,Data!$U18),SUMIFS(Data!$L$6:$L$1096,Data!$J$6:$J$1096,AM$3,Data!$I$6:$I$1096,Data!$V18),SUMIFS(Data!$L$6:$L$1096,Data!$J$6:$J$1096,AM$3,Data!$I$6:$I$1096,Data!$W18),SUMIFS(Data!$L$6:$L$1096,Data!$J$6:$J$1096,AM$3,Data!$I$6:$I$1096,Data!$T18))</f>
        <v>4.1814107033433259E-2</v>
      </c>
      <c r="AN17" s="55">
        <f>SUM(SUMIFS(Data!$L$6:$L$1096,Data!$J$6:$J$1096,AN$3,Data!$I$6:$I$1096,Data!$U18),SUMIFS(Data!$L$6:$L$1096,Data!$J$6:$J$1096,AN$3,Data!$I$6:$I$1096,Data!$V18),SUMIFS(Data!$L$6:$L$1096,Data!$J$6:$J$1096,AN$3,Data!$I$6:$I$1096,Data!$W18),SUMIFS(Data!$L$6:$L$1096,Data!$J$6:$J$1096,AN$3,Data!$I$6:$I$1096,Data!$T18))</f>
        <v>4.3092752342241025E-2</v>
      </c>
      <c r="AO17" s="55">
        <f>SUM(SUMIFS(Data!$L$6:$L$1096,Data!$J$6:$J$1096,AO$3,Data!$I$6:$I$1096,Data!$U18),SUMIFS(Data!$L$6:$L$1096,Data!$J$6:$J$1096,AO$3,Data!$I$6:$I$1096,Data!$V18),SUMIFS(Data!$L$6:$L$1096,Data!$J$6:$J$1096,AO$3,Data!$I$6:$I$1096,Data!$W18),SUMIFS(Data!$L$6:$L$1096,Data!$J$6:$J$1096,AO$3,Data!$I$6:$I$1096,Data!$T18))</f>
        <v>4.4500839125678607E-2</v>
      </c>
      <c r="AP17" s="55">
        <f>SUM(SUMIFS(Data!$L$6:$L$1096,Data!$J$6:$J$1096,AP$3,Data!$I$6:$I$1096,Data!$U18),SUMIFS(Data!$L$6:$L$1096,Data!$J$6:$J$1096,AP$3,Data!$I$6:$I$1096,Data!$V18),SUMIFS(Data!$L$6:$L$1096,Data!$J$6:$J$1096,AP$3,Data!$I$6:$I$1096,Data!$W18),SUMIFS(Data!$L$6:$L$1096,Data!$J$6:$J$1096,AP$3,Data!$I$6:$I$1096,Data!$T18))</f>
        <v>4.4995651680719936E-2</v>
      </c>
      <c r="AQ17" s="55">
        <f>SUM(SUMIFS(Data!$L$6:$L$1096,Data!$J$6:$J$1096,AQ$3,Data!$I$6:$I$1096,Data!$U18),SUMIFS(Data!$L$6:$L$1096,Data!$J$6:$J$1096,AQ$3,Data!$I$6:$I$1096,Data!$V18),SUMIFS(Data!$L$6:$L$1096,Data!$J$6:$J$1096,AQ$3,Data!$I$6:$I$1096,Data!$W18),SUMIFS(Data!$L$6:$L$1096,Data!$J$6:$J$1096,AQ$3,Data!$I$6:$I$1096,Data!$T18))</f>
        <v>4.6293146181598424E-2</v>
      </c>
      <c r="AR17" s="56" t="s">
        <v>20</v>
      </c>
    </row>
    <row r="18" spans="1:44" x14ac:dyDescent="0.25">
      <c r="A18" s="53" t="s">
        <v>74</v>
      </c>
      <c r="B18" s="56" t="s">
        <v>21</v>
      </c>
      <c r="C18" s="55">
        <f>SUM(SUMIFS(Data!$L$6:$L$1096,Data!$J$6:$J$1096,C$3,Data!$I$6:$I$1096,Data!$U19),SUMIFS(Data!$L$6:$L$1096,Data!$J$6:$J$1096,C$3,Data!$I$6:$I$1096,Data!$V19),SUMIFS(Data!$L$6:$L$1096,Data!$J$6:$J$1096,C$3,Data!$I$6:$I$1096,Data!$W19),SUMIFS(Data!$L$6:$L$1096,Data!$J$6:$J$1096,C$3,Data!$I$6:$I$1096,Data!$T19))</f>
        <v>9.467918471628084E-2</v>
      </c>
      <c r="D18" s="55">
        <f>SUM(SUMIFS(Data!$L$6:$L$1096,Data!$J$6:$J$1096,D$3,Data!$I$6:$I$1096,Data!$U19),SUMIFS(Data!$L$6:$L$1096,Data!$J$6:$J$1096,D$3,Data!$I$6:$I$1096,Data!$V19),SUMIFS(Data!$L$6:$L$1096,Data!$J$6:$J$1096,D$3,Data!$I$6:$I$1096,Data!$W19),SUMIFS(Data!$L$6:$L$1096,Data!$J$6:$J$1096,D$3,Data!$I$6:$I$1096,Data!$T19))</f>
        <v>9.4744189992444008E-2</v>
      </c>
      <c r="E18" s="55">
        <f>SUM(SUMIFS(Data!$L$6:$L$1096,Data!$J$6:$J$1096,E$3,Data!$I$6:$I$1096,Data!$U19),SUMIFS(Data!$L$6:$L$1096,Data!$J$6:$J$1096,E$3,Data!$I$6:$I$1096,Data!$V19),SUMIFS(Data!$L$6:$L$1096,Data!$J$6:$J$1096,E$3,Data!$I$6:$I$1096,Data!$W19),SUMIFS(Data!$L$6:$L$1096,Data!$J$6:$J$1096,E$3,Data!$I$6:$I$1096,Data!$T19))</f>
        <v>9.244106065274596E-2</v>
      </c>
      <c r="F18" s="55">
        <f>SUM(SUMIFS(Data!$L$6:$L$1096,Data!$J$6:$J$1096,F$3,Data!$I$6:$I$1096,Data!$U19),SUMIFS(Data!$L$6:$L$1096,Data!$J$6:$J$1096,F$3,Data!$I$6:$I$1096,Data!$V19),SUMIFS(Data!$L$6:$L$1096,Data!$J$6:$J$1096,F$3,Data!$I$6:$I$1096,Data!$W19),SUMIFS(Data!$L$6:$L$1096,Data!$J$6:$J$1096,F$3,Data!$I$6:$I$1096,Data!$T19))</f>
        <v>9.2626573255142994E-2</v>
      </c>
      <c r="G18" s="55">
        <f>SUM(SUMIFS(Data!$L$6:$L$1096,Data!$J$6:$J$1096,G$3,Data!$I$6:$I$1096,Data!$U19),SUMIFS(Data!$L$6:$L$1096,Data!$J$6:$J$1096,G$3,Data!$I$6:$I$1096,Data!$V19),SUMIFS(Data!$L$6:$L$1096,Data!$J$6:$J$1096,G$3,Data!$I$6:$I$1096,Data!$W19),SUMIFS(Data!$L$6:$L$1096,Data!$J$6:$J$1096,G$3,Data!$I$6:$I$1096,Data!$T19))</f>
        <v>9.228418431159395E-2</v>
      </c>
      <c r="H18" s="55">
        <f>SUM(SUMIFS(Data!$L$6:$L$1096,Data!$J$6:$J$1096,H$3,Data!$I$6:$I$1096,Data!$U19),SUMIFS(Data!$L$6:$L$1096,Data!$J$6:$J$1096,H$3,Data!$I$6:$I$1096,Data!$V19),SUMIFS(Data!$L$6:$L$1096,Data!$J$6:$J$1096,H$3,Data!$I$6:$I$1096,Data!$W19),SUMIFS(Data!$L$6:$L$1096,Data!$J$6:$J$1096,H$3,Data!$I$6:$I$1096,Data!$T19))</f>
        <v>8.9678853903588623E-2</v>
      </c>
      <c r="I18" s="55">
        <f>SUM(SUMIFS(Data!$L$6:$L$1096,Data!$J$6:$J$1096,I$3,Data!$I$6:$I$1096,Data!$U19),SUMIFS(Data!$L$6:$L$1096,Data!$J$6:$J$1096,I$3,Data!$I$6:$I$1096,Data!$V19),SUMIFS(Data!$L$6:$L$1096,Data!$J$6:$J$1096,I$3,Data!$I$6:$I$1096,Data!$W19),SUMIFS(Data!$L$6:$L$1096,Data!$J$6:$J$1096,I$3,Data!$I$6:$I$1096,Data!$T19))</f>
        <v>8.4508210857450694E-2</v>
      </c>
      <c r="J18" s="55">
        <f>SUM(SUMIFS(Data!$L$6:$L$1096,Data!$J$6:$J$1096,J$3,Data!$I$6:$I$1096,Data!$U19),SUMIFS(Data!$L$6:$L$1096,Data!$J$6:$J$1096,J$3,Data!$I$6:$I$1096,Data!$V19),SUMIFS(Data!$L$6:$L$1096,Data!$J$6:$J$1096,J$3,Data!$I$6:$I$1096,Data!$W19),SUMIFS(Data!$L$6:$L$1096,Data!$J$6:$J$1096,J$3,Data!$I$6:$I$1096,Data!$T19))</f>
        <v>8.1520037285444852E-2</v>
      </c>
      <c r="K18" s="55">
        <f>SUM(SUMIFS(Data!$L$6:$L$1096,Data!$J$6:$J$1096,K$3,Data!$I$6:$I$1096,Data!$U19),SUMIFS(Data!$L$6:$L$1096,Data!$J$6:$J$1096,K$3,Data!$I$6:$I$1096,Data!$V19),SUMIFS(Data!$L$6:$L$1096,Data!$J$6:$J$1096,K$3,Data!$I$6:$I$1096,Data!$W19),SUMIFS(Data!$L$6:$L$1096,Data!$J$6:$J$1096,K$3,Data!$I$6:$I$1096,Data!$T19))</f>
        <v>7.8983682350905568E-2</v>
      </c>
      <c r="L18" s="55">
        <f>SUM(SUMIFS(Data!$L$6:$L$1096,Data!$J$6:$J$1096,L$3,Data!$I$6:$I$1096,Data!$U19),SUMIFS(Data!$L$6:$L$1096,Data!$J$6:$J$1096,L$3,Data!$I$6:$I$1096,Data!$V19),SUMIFS(Data!$L$6:$L$1096,Data!$J$6:$J$1096,L$3,Data!$I$6:$I$1096,Data!$W19),SUMIFS(Data!$L$6:$L$1096,Data!$J$6:$J$1096,L$3,Data!$I$6:$I$1096,Data!$T19))</f>
        <v>7.5875497906482445E-2</v>
      </c>
      <c r="M18" s="55">
        <f>SUM(SUMIFS(Data!$L$6:$L$1096,Data!$J$6:$J$1096,M$3,Data!$I$6:$I$1096,Data!$U19),SUMIFS(Data!$L$6:$L$1096,Data!$J$6:$J$1096,M$3,Data!$I$6:$I$1096,Data!$V19),SUMIFS(Data!$L$6:$L$1096,Data!$J$6:$J$1096,M$3,Data!$I$6:$I$1096,Data!$W19),SUMIFS(Data!$L$6:$L$1096,Data!$J$6:$J$1096,M$3,Data!$I$6:$I$1096,Data!$T19))</f>
        <v>7.1346734359798977E-2</v>
      </c>
      <c r="N18" s="55">
        <f>SUM(SUMIFS(Data!$L$6:$L$1096,Data!$J$6:$J$1096,N$3,Data!$I$6:$I$1096,Data!$U19),SUMIFS(Data!$L$6:$L$1096,Data!$J$6:$J$1096,N$3,Data!$I$6:$I$1096,Data!$V19),SUMIFS(Data!$L$6:$L$1096,Data!$J$6:$J$1096,N$3,Data!$I$6:$I$1096,Data!$W19),SUMIFS(Data!$L$6:$L$1096,Data!$J$6:$J$1096,N$3,Data!$I$6:$I$1096,Data!$T19))</f>
        <v>6.9213383585141189E-2</v>
      </c>
      <c r="O18" s="55">
        <f>SUM(SUMIFS(Data!$L$6:$L$1096,Data!$J$6:$J$1096,O$3,Data!$I$6:$I$1096,Data!$U19),SUMIFS(Data!$L$6:$L$1096,Data!$J$6:$J$1096,O$3,Data!$I$6:$I$1096,Data!$V19),SUMIFS(Data!$L$6:$L$1096,Data!$J$6:$J$1096,O$3,Data!$I$6:$I$1096,Data!$W19),SUMIFS(Data!$L$6:$L$1096,Data!$J$6:$J$1096,O$3,Data!$I$6:$I$1096,Data!$T19))</f>
        <v>6.6718507816961273E-2</v>
      </c>
      <c r="P18" s="55">
        <f>SUM(SUMIFS(Data!$L$6:$L$1096,Data!$J$6:$J$1096,P$3,Data!$I$6:$I$1096,Data!$U19),SUMIFS(Data!$L$6:$L$1096,Data!$J$6:$J$1096,P$3,Data!$I$6:$I$1096,Data!$V19),SUMIFS(Data!$L$6:$L$1096,Data!$J$6:$J$1096,P$3,Data!$I$6:$I$1096,Data!$W19),SUMIFS(Data!$L$6:$L$1096,Data!$J$6:$J$1096,P$3,Data!$I$6:$I$1096,Data!$T19))</f>
        <v>6.4999012871064507E-2</v>
      </c>
      <c r="Q18" s="55">
        <f>SUM(SUMIFS(Data!$L$6:$L$1096,Data!$J$6:$J$1096,Q$3,Data!$I$6:$I$1096,Data!$U19),SUMIFS(Data!$L$6:$L$1096,Data!$J$6:$J$1096,Q$3,Data!$I$6:$I$1096,Data!$V19),SUMIFS(Data!$L$6:$L$1096,Data!$J$6:$J$1096,Q$3,Data!$I$6:$I$1096,Data!$W19),SUMIFS(Data!$L$6:$L$1096,Data!$J$6:$J$1096,Q$3,Data!$I$6:$I$1096,Data!$T19))</f>
        <v>6.3661825059386168E-2</v>
      </c>
      <c r="R18" s="55">
        <f>SUM(SUMIFS(Data!$L$6:$L$1096,Data!$J$6:$J$1096,R$3,Data!$I$6:$I$1096,Data!$U19),SUMIFS(Data!$L$6:$L$1096,Data!$J$6:$J$1096,R$3,Data!$I$6:$I$1096,Data!$V19),SUMIFS(Data!$L$6:$L$1096,Data!$J$6:$J$1096,R$3,Data!$I$6:$I$1096,Data!$W19),SUMIFS(Data!$L$6:$L$1096,Data!$J$6:$J$1096,R$3,Data!$I$6:$I$1096,Data!$T19))</f>
        <v>6.1293900083485391E-2</v>
      </c>
      <c r="S18" s="55">
        <f>SUM(SUMIFS(Data!$L$6:$L$1096,Data!$J$6:$J$1096,S$3,Data!$I$6:$I$1096,Data!$U19),SUMIFS(Data!$L$6:$L$1096,Data!$J$6:$J$1096,S$3,Data!$I$6:$I$1096,Data!$V19),SUMIFS(Data!$L$6:$L$1096,Data!$J$6:$J$1096,S$3,Data!$I$6:$I$1096,Data!$W19),SUMIFS(Data!$L$6:$L$1096,Data!$J$6:$J$1096,S$3,Data!$I$6:$I$1096,Data!$T19))</f>
        <v>5.8346818520111705E-2</v>
      </c>
      <c r="T18" s="55">
        <f>SUM(SUMIFS(Data!$L$6:$L$1096,Data!$J$6:$J$1096,T$3,Data!$I$6:$I$1096,Data!$U19),SUMIFS(Data!$L$6:$L$1096,Data!$J$6:$J$1096,T$3,Data!$I$6:$I$1096,Data!$V19),SUMIFS(Data!$L$6:$L$1096,Data!$J$6:$J$1096,T$3,Data!$I$6:$I$1096,Data!$W19),SUMIFS(Data!$L$6:$L$1096,Data!$J$6:$J$1096,T$3,Data!$I$6:$I$1096,Data!$T19))</f>
        <v>5.6478305448257785E-2</v>
      </c>
      <c r="U18" s="55">
        <f>SUM(SUMIFS(Data!$L$6:$L$1096,Data!$J$6:$J$1096,U$3,Data!$I$6:$I$1096,Data!$U19),SUMIFS(Data!$L$6:$L$1096,Data!$J$6:$J$1096,U$3,Data!$I$6:$I$1096,Data!$V19),SUMIFS(Data!$L$6:$L$1096,Data!$J$6:$J$1096,U$3,Data!$I$6:$I$1096,Data!$W19),SUMIFS(Data!$L$6:$L$1096,Data!$J$6:$J$1096,U$3,Data!$I$6:$I$1096,Data!$T19))</f>
        <v>5.5989592682501754E-2</v>
      </c>
      <c r="V18" s="55">
        <f>SUM(SUMIFS(Data!$L$6:$L$1096,Data!$J$6:$J$1096,V$3,Data!$I$6:$I$1096,Data!$U19),SUMIFS(Data!$L$6:$L$1096,Data!$J$6:$J$1096,V$3,Data!$I$6:$I$1096,Data!$V19),SUMIFS(Data!$L$6:$L$1096,Data!$J$6:$J$1096,V$3,Data!$I$6:$I$1096,Data!$W19),SUMIFS(Data!$L$6:$L$1096,Data!$J$6:$J$1096,V$3,Data!$I$6:$I$1096,Data!$T19))</f>
        <v>5.5632702169600694E-2</v>
      </c>
      <c r="W18" s="55">
        <f>SUM(SUMIFS(Data!$L$6:$L$1096,Data!$J$6:$J$1096,W$3,Data!$I$6:$I$1096,Data!$U19),SUMIFS(Data!$L$6:$L$1096,Data!$J$6:$J$1096,W$3,Data!$I$6:$I$1096,Data!$V19),SUMIFS(Data!$L$6:$L$1096,Data!$J$6:$J$1096,W$3,Data!$I$6:$I$1096,Data!$W19),SUMIFS(Data!$L$6:$L$1096,Data!$J$6:$J$1096,W$3,Data!$I$6:$I$1096,Data!$T19))</f>
        <v>5.6204449541533329E-2</v>
      </c>
      <c r="X18" s="55">
        <f>SUM(SUMIFS(Data!$L$6:$L$1096,Data!$J$6:$J$1096,X$3,Data!$I$6:$I$1096,Data!$U19),SUMIFS(Data!$L$6:$L$1096,Data!$J$6:$J$1096,X$3,Data!$I$6:$I$1096,Data!$V19),SUMIFS(Data!$L$6:$L$1096,Data!$J$6:$J$1096,X$3,Data!$I$6:$I$1096,Data!$W19),SUMIFS(Data!$L$6:$L$1096,Data!$J$6:$J$1096,X$3,Data!$I$6:$I$1096,Data!$T19))</f>
        <v>5.681082828408833E-2</v>
      </c>
      <c r="Y18" s="55">
        <f>SUM(SUMIFS(Data!$L$6:$L$1096,Data!$J$6:$J$1096,Y$3,Data!$I$6:$I$1096,Data!$U19),SUMIFS(Data!$L$6:$L$1096,Data!$J$6:$J$1096,Y$3,Data!$I$6:$I$1096,Data!$V19),SUMIFS(Data!$L$6:$L$1096,Data!$J$6:$J$1096,Y$3,Data!$I$6:$I$1096,Data!$W19),SUMIFS(Data!$L$6:$L$1096,Data!$J$6:$J$1096,Y$3,Data!$I$6:$I$1096,Data!$T19))</f>
        <v>5.545070900139723E-2</v>
      </c>
      <c r="Z18" s="55">
        <f>SUM(SUMIFS(Data!$L$6:$L$1096,Data!$J$6:$J$1096,Z$3,Data!$I$6:$I$1096,Data!$U19),SUMIFS(Data!$L$6:$L$1096,Data!$J$6:$J$1096,Z$3,Data!$I$6:$I$1096,Data!$V19),SUMIFS(Data!$L$6:$L$1096,Data!$J$6:$J$1096,Z$3,Data!$I$6:$I$1096,Data!$W19),SUMIFS(Data!$L$6:$L$1096,Data!$J$6:$J$1096,Z$3,Data!$I$6:$I$1096,Data!$T19))</f>
        <v>5.3486491985458781E-2</v>
      </c>
      <c r="AA18" s="55">
        <f>SUM(SUMIFS(Data!$L$6:$L$1096,Data!$J$6:$J$1096,AA$3,Data!$I$6:$I$1096,Data!$U19),SUMIFS(Data!$L$6:$L$1096,Data!$J$6:$J$1096,AA$3,Data!$I$6:$I$1096,Data!$V19),SUMIFS(Data!$L$6:$L$1096,Data!$J$6:$J$1096,AA$3,Data!$I$6:$I$1096,Data!$W19),SUMIFS(Data!$L$6:$L$1096,Data!$J$6:$J$1096,AA$3,Data!$I$6:$I$1096,Data!$T19))</f>
        <v>5.1561671645840607E-2</v>
      </c>
      <c r="AB18" s="55">
        <f>SUM(SUMIFS(Data!$L$6:$L$1096,Data!$J$6:$J$1096,AB$3,Data!$I$6:$I$1096,Data!$U19),SUMIFS(Data!$L$6:$L$1096,Data!$J$6:$J$1096,AB$3,Data!$I$6:$I$1096,Data!$V19),SUMIFS(Data!$L$6:$L$1096,Data!$J$6:$J$1096,AB$3,Data!$I$6:$I$1096,Data!$W19),SUMIFS(Data!$L$6:$L$1096,Data!$J$6:$J$1096,AB$3,Data!$I$6:$I$1096,Data!$T19))</f>
        <v>5.018854705672883E-2</v>
      </c>
      <c r="AC18" s="55">
        <f>SUM(SUMIFS(Data!$L$6:$L$1096,Data!$J$6:$J$1096,AC$3,Data!$I$6:$I$1096,Data!$U19),SUMIFS(Data!$L$6:$L$1096,Data!$J$6:$J$1096,AC$3,Data!$I$6:$I$1096,Data!$V19),SUMIFS(Data!$L$6:$L$1096,Data!$J$6:$J$1096,AC$3,Data!$I$6:$I$1096,Data!$W19),SUMIFS(Data!$L$6:$L$1096,Data!$J$6:$J$1096,AC$3,Data!$I$6:$I$1096,Data!$T19))</f>
        <v>4.9244113281136308E-2</v>
      </c>
      <c r="AD18" s="55">
        <f>SUM(SUMIFS(Data!$L$6:$L$1096,Data!$J$6:$J$1096,AD$3,Data!$I$6:$I$1096,Data!$U19),SUMIFS(Data!$L$6:$L$1096,Data!$J$6:$J$1096,AD$3,Data!$I$6:$I$1096,Data!$V19),SUMIFS(Data!$L$6:$L$1096,Data!$J$6:$J$1096,AD$3,Data!$I$6:$I$1096,Data!$W19),SUMIFS(Data!$L$6:$L$1096,Data!$J$6:$J$1096,AD$3,Data!$I$6:$I$1096,Data!$T19))</f>
        <v>4.9322268087033522E-2</v>
      </c>
      <c r="AE18" s="55">
        <f>SUM(SUMIFS(Data!$L$6:$L$1096,Data!$J$6:$J$1096,AE$3,Data!$I$6:$I$1096,Data!$U19),SUMIFS(Data!$L$6:$L$1096,Data!$J$6:$J$1096,AE$3,Data!$I$6:$I$1096,Data!$V19),SUMIFS(Data!$L$6:$L$1096,Data!$J$6:$J$1096,AE$3,Data!$I$6:$I$1096,Data!$W19),SUMIFS(Data!$L$6:$L$1096,Data!$J$6:$J$1096,AE$3,Data!$I$6:$I$1096,Data!$T19))</f>
        <v>4.8621816924675987E-2</v>
      </c>
      <c r="AF18" s="55">
        <f>SUM(SUMIFS(Data!$L$6:$L$1096,Data!$J$6:$J$1096,AF$3,Data!$I$6:$I$1096,Data!$U19),SUMIFS(Data!$L$6:$L$1096,Data!$J$6:$J$1096,AF$3,Data!$I$6:$I$1096,Data!$V19),SUMIFS(Data!$L$6:$L$1096,Data!$J$6:$J$1096,AF$3,Data!$I$6:$I$1096,Data!$W19),SUMIFS(Data!$L$6:$L$1096,Data!$J$6:$J$1096,AF$3,Data!$I$6:$I$1096,Data!$T19))</f>
        <v>4.7687386549424678E-2</v>
      </c>
      <c r="AG18" s="55">
        <f>SUM(SUMIFS(Data!$L$6:$L$1096,Data!$J$6:$J$1096,AG$3,Data!$I$6:$I$1096,Data!$U19),SUMIFS(Data!$L$6:$L$1096,Data!$J$6:$J$1096,AG$3,Data!$I$6:$I$1096,Data!$V19),SUMIFS(Data!$L$6:$L$1096,Data!$J$6:$J$1096,AG$3,Data!$I$6:$I$1096,Data!$W19),SUMIFS(Data!$L$6:$L$1096,Data!$J$6:$J$1096,AG$3,Data!$I$6:$I$1096,Data!$T19))</f>
        <v>5.0678457419856091E-2</v>
      </c>
      <c r="AH18" s="55">
        <f>SUM(SUMIFS(Data!$L$6:$L$1096,Data!$J$6:$J$1096,AH$3,Data!$I$6:$I$1096,Data!$U19),SUMIFS(Data!$L$6:$L$1096,Data!$J$6:$J$1096,AH$3,Data!$I$6:$I$1096,Data!$V19),SUMIFS(Data!$L$6:$L$1096,Data!$J$6:$J$1096,AH$3,Data!$I$6:$I$1096,Data!$W19),SUMIFS(Data!$L$6:$L$1096,Data!$J$6:$J$1096,AH$3,Data!$I$6:$I$1096,Data!$T19))</f>
        <v>5.1671446354358073E-2</v>
      </c>
      <c r="AI18" s="55">
        <f>SUM(SUMIFS(Data!$L$6:$L$1096,Data!$J$6:$J$1096,AI$3,Data!$I$6:$I$1096,Data!$U19),SUMIFS(Data!$L$6:$L$1096,Data!$J$6:$J$1096,AI$3,Data!$I$6:$I$1096,Data!$V19),SUMIFS(Data!$L$6:$L$1096,Data!$J$6:$J$1096,AI$3,Data!$I$6:$I$1096,Data!$W19),SUMIFS(Data!$L$6:$L$1096,Data!$J$6:$J$1096,AI$3,Data!$I$6:$I$1096,Data!$T19))</f>
        <v>5.182105031431157E-2</v>
      </c>
      <c r="AJ18" s="55">
        <f>SUM(SUMIFS(Data!$L$6:$L$1096,Data!$J$6:$J$1096,AJ$3,Data!$I$6:$I$1096,Data!$U19),SUMIFS(Data!$L$6:$L$1096,Data!$J$6:$J$1096,AJ$3,Data!$I$6:$I$1096,Data!$V19),SUMIFS(Data!$L$6:$L$1096,Data!$J$6:$J$1096,AJ$3,Data!$I$6:$I$1096,Data!$W19),SUMIFS(Data!$L$6:$L$1096,Data!$J$6:$J$1096,AJ$3,Data!$I$6:$I$1096,Data!$T19))</f>
        <v>5.2686210193164315E-2</v>
      </c>
      <c r="AK18" s="55">
        <f>SUM(SUMIFS(Data!$L$6:$L$1096,Data!$J$6:$J$1096,AK$3,Data!$I$6:$I$1096,Data!$U19),SUMIFS(Data!$L$6:$L$1096,Data!$J$6:$J$1096,AK$3,Data!$I$6:$I$1096,Data!$V19),SUMIFS(Data!$L$6:$L$1096,Data!$J$6:$J$1096,AK$3,Data!$I$6:$I$1096,Data!$W19),SUMIFS(Data!$L$6:$L$1096,Data!$J$6:$J$1096,AK$3,Data!$I$6:$I$1096,Data!$T19))</f>
        <v>5.2384257543391488E-2</v>
      </c>
      <c r="AL18" s="55">
        <f>SUM(SUMIFS(Data!$L$6:$L$1096,Data!$J$6:$J$1096,AL$3,Data!$I$6:$I$1096,Data!$U19),SUMIFS(Data!$L$6:$L$1096,Data!$J$6:$J$1096,AL$3,Data!$I$6:$I$1096,Data!$V19),SUMIFS(Data!$L$6:$L$1096,Data!$J$6:$J$1096,AL$3,Data!$I$6:$I$1096,Data!$W19),SUMIFS(Data!$L$6:$L$1096,Data!$J$6:$J$1096,AL$3,Data!$I$6:$I$1096,Data!$T19))</f>
        <v>5.2353362834177977E-2</v>
      </c>
      <c r="AM18" s="55">
        <f>SUM(SUMIFS(Data!$L$6:$L$1096,Data!$J$6:$J$1096,AM$3,Data!$I$6:$I$1096,Data!$U19),SUMIFS(Data!$L$6:$L$1096,Data!$J$6:$J$1096,AM$3,Data!$I$6:$I$1096,Data!$V19),SUMIFS(Data!$L$6:$L$1096,Data!$J$6:$J$1096,AM$3,Data!$I$6:$I$1096,Data!$W19),SUMIFS(Data!$L$6:$L$1096,Data!$J$6:$J$1096,AM$3,Data!$I$6:$I$1096,Data!$T19))</f>
        <v>5.3314170364800087E-2</v>
      </c>
      <c r="AN18" s="55">
        <f>SUM(SUMIFS(Data!$L$6:$L$1096,Data!$J$6:$J$1096,AN$3,Data!$I$6:$I$1096,Data!$U19),SUMIFS(Data!$L$6:$L$1096,Data!$J$6:$J$1096,AN$3,Data!$I$6:$I$1096,Data!$V19),SUMIFS(Data!$L$6:$L$1096,Data!$J$6:$J$1096,AN$3,Data!$I$6:$I$1096,Data!$W19),SUMIFS(Data!$L$6:$L$1096,Data!$J$6:$J$1096,AN$3,Data!$I$6:$I$1096,Data!$T19))</f>
        <v>5.2723769285451992E-2</v>
      </c>
      <c r="AO18" s="55">
        <f>SUM(SUMIFS(Data!$L$6:$L$1096,Data!$J$6:$J$1096,AO$3,Data!$I$6:$I$1096,Data!$U19),SUMIFS(Data!$L$6:$L$1096,Data!$J$6:$J$1096,AO$3,Data!$I$6:$I$1096,Data!$V19),SUMIFS(Data!$L$6:$L$1096,Data!$J$6:$J$1096,AO$3,Data!$I$6:$I$1096,Data!$W19),SUMIFS(Data!$L$6:$L$1096,Data!$J$6:$J$1096,AO$3,Data!$I$6:$I$1096,Data!$T19))</f>
        <v>5.2158285601690488E-2</v>
      </c>
      <c r="AP18" s="55">
        <f>SUM(SUMIFS(Data!$L$6:$L$1096,Data!$J$6:$J$1096,AP$3,Data!$I$6:$I$1096,Data!$U19),SUMIFS(Data!$L$6:$L$1096,Data!$J$6:$J$1096,AP$3,Data!$I$6:$I$1096,Data!$V19),SUMIFS(Data!$L$6:$L$1096,Data!$J$6:$J$1096,AP$3,Data!$I$6:$I$1096,Data!$W19),SUMIFS(Data!$L$6:$L$1096,Data!$J$6:$J$1096,AP$3,Data!$I$6:$I$1096,Data!$T19))</f>
        <v>5.1986823548533283E-2</v>
      </c>
      <c r="AQ18" s="55">
        <f>SUM(SUMIFS(Data!$L$6:$L$1096,Data!$J$6:$J$1096,AQ$3,Data!$I$6:$I$1096,Data!$U19),SUMIFS(Data!$L$6:$L$1096,Data!$J$6:$J$1096,AQ$3,Data!$I$6:$I$1096,Data!$V19),SUMIFS(Data!$L$6:$L$1096,Data!$J$6:$J$1096,AQ$3,Data!$I$6:$I$1096,Data!$W19),SUMIFS(Data!$L$6:$L$1096,Data!$J$6:$J$1096,AQ$3,Data!$I$6:$I$1096,Data!$T19))</f>
        <v>5.2420828938234083E-2</v>
      </c>
      <c r="AR18" s="56" t="s">
        <v>21</v>
      </c>
    </row>
    <row r="19" spans="1:44" x14ac:dyDescent="0.25">
      <c r="A19" s="53" t="s">
        <v>74</v>
      </c>
      <c r="B19" s="56" t="s">
        <v>22</v>
      </c>
      <c r="C19" s="55">
        <f>SUM(SUMIFS(Data!$L$6:$L$1096,Data!$J$6:$J$1096,C$3,Data!$I$6:$I$1096,Data!$U20),SUMIFS(Data!$L$6:$L$1096,Data!$J$6:$J$1096,C$3,Data!$I$6:$I$1096,Data!$V20),SUMIFS(Data!$L$6:$L$1096,Data!$J$6:$J$1096,C$3,Data!$I$6:$I$1096,Data!$W20),SUMIFS(Data!$L$6:$L$1096,Data!$J$6:$J$1096,C$3,Data!$I$6:$I$1096,Data!$T20))</f>
        <v>0.18346685941061708</v>
      </c>
      <c r="D19" s="55">
        <f>SUM(SUMIFS(Data!$L$6:$L$1096,Data!$J$6:$J$1096,D$3,Data!$I$6:$I$1096,Data!$U20),SUMIFS(Data!$L$6:$L$1096,Data!$J$6:$J$1096,D$3,Data!$I$6:$I$1096,Data!$V20),SUMIFS(Data!$L$6:$L$1096,Data!$J$6:$J$1096,D$3,Data!$I$6:$I$1096,Data!$W20),SUMIFS(Data!$L$6:$L$1096,Data!$J$6:$J$1096,D$3,Data!$I$6:$I$1096,Data!$T20))</f>
        <v>0.1870906030262694</v>
      </c>
      <c r="E19" s="55">
        <f>SUM(SUMIFS(Data!$L$6:$L$1096,Data!$J$6:$J$1096,E$3,Data!$I$6:$I$1096,Data!$U20),SUMIFS(Data!$L$6:$L$1096,Data!$J$6:$J$1096,E$3,Data!$I$6:$I$1096,Data!$V20),SUMIFS(Data!$L$6:$L$1096,Data!$J$6:$J$1096,E$3,Data!$I$6:$I$1096,Data!$W20),SUMIFS(Data!$L$6:$L$1096,Data!$J$6:$J$1096,E$3,Data!$I$6:$I$1096,Data!$T20))</f>
        <v>0.18783585574564088</v>
      </c>
      <c r="F19" s="55">
        <f>SUM(SUMIFS(Data!$L$6:$L$1096,Data!$J$6:$J$1096,F$3,Data!$I$6:$I$1096,Data!$U20),SUMIFS(Data!$L$6:$L$1096,Data!$J$6:$J$1096,F$3,Data!$I$6:$I$1096,Data!$V20),SUMIFS(Data!$L$6:$L$1096,Data!$J$6:$J$1096,F$3,Data!$I$6:$I$1096,Data!$W20),SUMIFS(Data!$L$6:$L$1096,Data!$J$6:$J$1096,F$3,Data!$I$6:$I$1096,Data!$T20))</f>
        <v>0.18965433962107359</v>
      </c>
      <c r="G19" s="55">
        <f>SUM(SUMIFS(Data!$L$6:$L$1096,Data!$J$6:$J$1096,G$3,Data!$I$6:$I$1096,Data!$U20),SUMIFS(Data!$L$6:$L$1096,Data!$J$6:$J$1096,G$3,Data!$I$6:$I$1096,Data!$V20),SUMIFS(Data!$L$6:$L$1096,Data!$J$6:$J$1096,G$3,Data!$I$6:$I$1096,Data!$W20),SUMIFS(Data!$L$6:$L$1096,Data!$J$6:$J$1096,G$3,Data!$I$6:$I$1096,Data!$T20))</f>
        <v>0.18713401059405976</v>
      </c>
      <c r="H19" s="55">
        <f>SUM(SUMIFS(Data!$L$6:$L$1096,Data!$J$6:$J$1096,H$3,Data!$I$6:$I$1096,Data!$U20),SUMIFS(Data!$L$6:$L$1096,Data!$J$6:$J$1096,H$3,Data!$I$6:$I$1096,Data!$V20),SUMIFS(Data!$L$6:$L$1096,Data!$J$6:$J$1096,H$3,Data!$I$6:$I$1096,Data!$W20),SUMIFS(Data!$L$6:$L$1096,Data!$J$6:$J$1096,H$3,Data!$I$6:$I$1096,Data!$T20))</f>
        <v>0.18472556436006649</v>
      </c>
      <c r="I19" s="55">
        <f>SUM(SUMIFS(Data!$L$6:$L$1096,Data!$J$6:$J$1096,I$3,Data!$I$6:$I$1096,Data!$U20),SUMIFS(Data!$L$6:$L$1096,Data!$J$6:$J$1096,I$3,Data!$I$6:$I$1096,Data!$V20),SUMIFS(Data!$L$6:$L$1096,Data!$J$6:$J$1096,I$3,Data!$I$6:$I$1096,Data!$W20),SUMIFS(Data!$L$6:$L$1096,Data!$J$6:$J$1096,I$3,Data!$I$6:$I$1096,Data!$T20))</f>
        <v>0.18049662812274236</v>
      </c>
      <c r="J19" s="55">
        <f>SUM(SUMIFS(Data!$L$6:$L$1096,Data!$J$6:$J$1096,J$3,Data!$I$6:$I$1096,Data!$U20),SUMIFS(Data!$L$6:$L$1096,Data!$J$6:$J$1096,J$3,Data!$I$6:$I$1096,Data!$V20),SUMIFS(Data!$L$6:$L$1096,Data!$J$6:$J$1096,J$3,Data!$I$6:$I$1096,Data!$W20),SUMIFS(Data!$L$6:$L$1096,Data!$J$6:$J$1096,J$3,Data!$I$6:$I$1096,Data!$T20))</f>
        <v>0.18137572610733643</v>
      </c>
      <c r="K19" s="55">
        <f>SUM(SUMIFS(Data!$L$6:$L$1096,Data!$J$6:$J$1096,K$3,Data!$I$6:$I$1096,Data!$U20),SUMIFS(Data!$L$6:$L$1096,Data!$J$6:$J$1096,K$3,Data!$I$6:$I$1096,Data!$V20),SUMIFS(Data!$L$6:$L$1096,Data!$J$6:$J$1096,K$3,Data!$I$6:$I$1096,Data!$W20),SUMIFS(Data!$L$6:$L$1096,Data!$J$6:$J$1096,K$3,Data!$I$6:$I$1096,Data!$T20))</f>
        <v>0.17668353518697522</v>
      </c>
      <c r="L19" s="55">
        <f>SUM(SUMIFS(Data!$L$6:$L$1096,Data!$J$6:$J$1096,L$3,Data!$I$6:$I$1096,Data!$U20),SUMIFS(Data!$L$6:$L$1096,Data!$J$6:$J$1096,L$3,Data!$I$6:$I$1096,Data!$V20),SUMIFS(Data!$L$6:$L$1096,Data!$J$6:$J$1096,L$3,Data!$I$6:$I$1096,Data!$W20),SUMIFS(Data!$L$6:$L$1096,Data!$J$6:$J$1096,L$3,Data!$I$6:$I$1096,Data!$T20))</f>
        <v>0.17566176244084952</v>
      </c>
      <c r="M19" s="55">
        <f>SUM(SUMIFS(Data!$L$6:$L$1096,Data!$J$6:$J$1096,M$3,Data!$I$6:$I$1096,Data!$U20),SUMIFS(Data!$L$6:$L$1096,Data!$J$6:$J$1096,M$3,Data!$I$6:$I$1096,Data!$V20),SUMIFS(Data!$L$6:$L$1096,Data!$J$6:$J$1096,M$3,Data!$I$6:$I$1096,Data!$W20),SUMIFS(Data!$L$6:$L$1096,Data!$J$6:$J$1096,M$3,Data!$I$6:$I$1096,Data!$T20))</f>
        <v>0.17057338827477467</v>
      </c>
      <c r="N19" s="55">
        <f>SUM(SUMIFS(Data!$L$6:$L$1096,Data!$J$6:$J$1096,N$3,Data!$I$6:$I$1096,Data!$U20),SUMIFS(Data!$L$6:$L$1096,Data!$J$6:$J$1096,N$3,Data!$I$6:$I$1096,Data!$V20),SUMIFS(Data!$L$6:$L$1096,Data!$J$6:$J$1096,N$3,Data!$I$6:$I$1096,Data!$W20),SUMIFS(Data!$L$6:$L$1096,Data!$J$6:$J$1096,N$3,Data!$I$6:$I$1096,Data!$T20))</f>
        <v>0.16847846586299697</v>
      </c>
      <c r="O19" s="55">
        <f>SUM(SUMIFS(Data!$L$6:$L$1096,Data!$J$6:$J$1096,O$3,Data!$I$6:$I$1096,Data!$U20),SUMIFS(Data!$L$6:$L$1096,Data!$J$6:$J$1096,O$3,Data!$I$6:$I$1096,Data!$V20),SUMIFS(Data!$L$6:$L$1096,Data!$J$6:$J$1096,O$3,Data!$I$6:$I$1096,Data!$W20),SUMIFS(Data!$L$6:$L$1096,Data!$J$6:$J$1096,O$3,Data!$I$6:$I$1096,Data!$T20))</f>
        <v>0.16505945943101047</v>
      </c>
      <c r="P19" s="55">
        <f>SUM(SUMIFS(Data!$L$6:$L$1096,Data!$J$6:$J$1096,P$3,Data!$I$6:$I$1096,Data!$U20),SUMIFS(Data!$L$6:$L$1096,Data!$J$6:$J$1096,P$3,Data!$I$6:$I$1096,Data!$V20),SUMIFS(Data!$L$6:$L$1096,Data!$J$6:$J$1096,P$3,Data!$I$6:$I$1096,Data!$W20),SUMIFS(Data!$L$6:$L$1096,Data!$J$6:$J$1096,P$3,Data!$I$6:$I$1096,Data!$T20))</f>
        <v>0.16174656012986227</v>
      </c>
      <c r="Q19" s="55">
        <f>SUM(SUMIFS(Data!$L$6:$L$1096,Data!$J$6:$J$1096,Q$3,Data!$I$6:$I$1096,Data!$U20),SUMIFS(Data!$L$6:$L$1096,Data!$J$6:$J$1096,Q$3,Data!$I$6:$I$1096,Data!$V20),SUMIFS(Data!$L$6:$L$1096,Data!$J$6:$J$1096,Q$3,Data!$I$6:$I$1096,Data!$W20),SUMIFS(Data!$L$6:$L$1096,Data!$J$6:$J$1096,Q$3,Data!$I$6:$I$1096,Data!$T20))</f>
        <v>0.15967252482457664</v>
      </c>
      <c r="R19" s="55">
        <f>SUM(SUMIFS(Data!$L$6:$L$1096,Data!$J$6:$J$1096,R$3,Data!$I$6:$I$1096,Data!$U20),SUMIFS(Data!$L$6:$L$1096,Data!$J$6:$J$1096,R$3,Data!$I$6:$I$1096,Data!$V20),SUMIFS(Data!$L$6:$L$1096,Data!$J$6:$J$1096,R$3,Data!$I$6:$I$1096,Data!$W20),SUMIFS(Data!$L$6:$L$1096,Data!$J$6:$J$1096,R$3,Data!$I$6:$I$1096,Data!$T20))</f>
        <v>0.15398255443343034</v>
      </c>
      <c r="S19" s="55">
        <f>SUM(SUMIFS(Data!$L$6:$L$1096,Data!$J$6:$J$1096,S$3,Data!$I$6:$I$1096,Data!$U20),SUMIFS(Data!$L$6:$L$1096,Data!$J$6:$J$1096,S$3,Data!$I$6:$I$1096,Data!$V20),SUMIFS(Data!$L$6:$L$1096,Data!$J$6:$J$1096,S$3,Data!$I$6:$I$1096,Data!$W20),SUMIFS(Data!$L$6:$L$1096,Data!$J$6:$J$1096,S$3,Data!$I$6:$I$1096,Data!$T20))</f>
        <v>0.15451429429798511</v>
      </c>
      <c r="T19" s="55">
        <f>SUM(SUMIFS(Data!$L$6:$L$1096,Data!$J$6:$J$1096,T$3,Data!$I$6:$I$1096,Data!$U20),SUMIFS(Data!$L$6:$L$1096,Data!$J$6:$J$1096,T$3,Data!$I$6:$I$1096,Data!$V20),SUMIFS(Data!$L$6:$L$1096,Data!$J$6:$J$1096,T$3,Data!$I$6:$I$1096,Data!$W20),SUMIFS(Data!$L$6:$L$1096,Data!$J$6:$J$1096,T$3,Data!$I$6:$I$1096,Data!$T20))</f>
        <v>0.15598368652831626</v>
      </c>
      <c r="U19" s="55">
        <f>SUM(SUMIFS(Data!$L$6:$L$1096,Data!$J$6:$J$1096,U$3,Data!$I$6:$I$1096,Data!$U20),SUMIFS(Data!$L$6:$L$1096,Data!$J$6:$J$1096,U$3,Data!$I$6:$I$1096,Data!$V20),SUMIFS(Data!$L$6:$L$1096,Data!$J$6:$J$1096,U$3,Data!$I$6:$I$1096,Data!$W20),SUMIFS(Data!$L$6:$L$1096,Data!$J$6:$J$1096,U$3,Data!$I$6:$I$1096,Data!$T20))</f>
        <v>0.15327359874255791</v>
      </c>
      <c r="V19" s="55">
        <f>SUM(SUMIFS(Data!$L$6:$L$1096,Data!$J$6:$J$1096,V$3,Data!$I$6:$I$1096,Data!$U20),SUMIFS(Data!$L$6:$L$1096,Data!$J$6:$J$1096,V$3,Data!$I$6:$I$1096,Data!$V20),SUMIFS(Data!$L$6:$L$1096,Data!$J$6:$J$1096,V$3,Data!$I$6:$I$1096,Data!$W20),SUMIFS(Data!$L$6:$L$1096,Data!$J$6:$J$1096,V$3,Data!$I$6:$I$1096,Data!$T20))</f>
        <v>0.14914954416413703</v>
      </c>
      <c r="W19" s="55">
        <f>SUM(SUMIFS(Data!$L$6:$L$1096,Data!$J$6:$J$1096,W$3,Data!$I$6:$I$1096,Data!$U20),SUMIFS(Data!$L$6:$L$1096,Data!$J$6:$J$1096,W$3,Data!$I$6:$I$1096,Data!$V20),SUMIFS(Data!$L$6:$L$1096,Data!$J$6:$J$1096,W$3,Data!$I$6:$I$1096,Data!$W20),SUMIFS(Data!$L$6:$L$1096,Data!$J$6:$J$1096,W$3,Data!$I$6:$I$1096,Data!$T20))</f>
        <v>0.1503325669610959</v>
      </c>
      <c r="X19" s="55">
        <f>SUM(SUMIFS(Data!$L$6:$L$1096,Data!$J$6:$J$1096,X$3,Data!$I$6:$I$1096,Data!$U20),SUMIFS(Data!$L$6:$L$1096,Data!$J$6:$J$1096,X$3,Data!$I$6:$I$1096,Data!$V20),SUMIFS(Data!$L$6:$L$1096,Data!$J$6:$J$1096,X$3,Data!$I$6:$I$1096,Data!$W20),SUMIFS(Data!$L$6:$L$1096,Data!$J$6:$J$1096,X$3,Data!$I$6:$I$1096,Data!$T20))</f>
        <v>0.15082484162572996</v>
      </c>
      <c r="Y19" s="55">
        <f>SUM(SUMIFS(Data!$L$6:$L$1096,Data!$J$6:$J$1096,Y$3,Data!$I$6:$I$1096,Data!$U20),SUMIFS(Data!$L$6:$L$1096,Data!$J$6:$J$1096,Y$3,Data!$I$6:$I$1096,Data!$V20),SUMIFS(Data!$L$6:$L$1096,Data!$J$6:$J$1096,Y$3,Data!$I$6:$I$1096,Data!$W20),SUMIFS(Data!$L$6:$L$1096,Data!$J$6:$J$1096,Y$3,Data!$I$6:$I$1096,Data!$T20))</f>
        <v>0.14805497312949506</v>
      </c>
      <c r="Z19" s="55">
        <f>SUM(SUMIFS(Data!$L$6:$L$1096,Data!$J$6:$J$1096,Z$3,Data!$I$6:$I$1096,Data!$U20),SUMIFS(Data!$L$6:$L$1096,Data!$J$6:$J$1096,Z$3,Data!$I$6:$I$1096,Data!$V20),SUMIFS(Data!$L$6:$L$1096,Data!$J$6:$J$1096,Z$3,Data!$I$6:$I$1096,Data!$W20),SUMIFS(Data!$L$6:$L$1096,Data!$J$6:$J$1096,Z$3,Data!$I$6:$I$1096,Data!$T20))</f>
        <v>0.14647521635090047</v>
      </c>
      <c r="AA19" s="55">
        <f>SUM(SUMIFS(Data!$L$6:$L$1096,Data!$J$6:$J$1096,AA$3,Data!$I$6:$I$1096,Data!$U20),SUMIFS(Data!$L$6:$L$1096,Data!$J$6:$J$1096,AA$3,Data!$I$6:$I$1096,Data!$V20),SUMIFS(Data!$L$6:$L$1096,Data!$J$6:$J$1096,AA$3,Data!$I$6:$I$1096,Data!$W20),SUMIFS(Data!$L$6:$L$1096,Data!$J$6:$J$1096,AA$3,Data!$I$6:$I$1096,Data!$T20))</f>
        <v>0.14424094719536945</v>
      </c>
      <c r="AB19" s="55">
        <f>SUM(SUMIFS(Data!$L$6:$L$1096,Data!$J$6:$J$1096,AB$3,Data!$I$6:$I$1096,Data!$U20),SUMIFS(Data!$L$6:$L$1096,Data!$J$6:$J$1096,AB$3,Data!$I$6:$I$1096,Data!$V20),SUMIFS(Data!$L$6:$L$1096,Data!$J$6:$J$1096,AB$3,Data!$I$6:$I$1096,Data!$W20),SUMIFS(Data!$L$6:$L$1096,Data!$J$6:$J$1096,AB$3,Data!$I$6:$I$1096,Data!$T20))</f>
        <v>0.14220600636339067</v>
      </c>
      <c r="AC19" s="55">
        <f>SUM(SUMIFS(Data!$L$6:$L$1096,Data!$J$6:$J$1096,AC$3,Data!$I$6:$I$1096,Data!$U20),SUMIFS(Data!$L$6:$L$1096,Data!$J$6:$J$1096,AC$3,Data!$I$6:$I$1096,Data!$V20),SUMIFS(Data!$L$6:$L$1096,Data!$J$6:$J$1096,AC$3,Data!$I$6:$I$1096,Data!$W20),SUMIFS(Data!$L$6:$L$1096,Data!$J$6:$J$1096,AC$3,Data!$I$6:$I$1096,Data!$T20))</f>
        <v>0.14426230462496725</v>
      </c>
      <c r="AD19" s="55">
        <f>SUM(SUMIFS(Data!$L$6:$L$1096,Data!$J$6:$J$1096,AD$3,Data!$I$6:$I$1096,Data!$U20),SUMIFS(Data!$L$6:$L$1096,Data!$J$6:$J$1096,AD$3,Data!$I$6:$I$1096,Data!$V20),SUMIFS(Data!$L$6:$L$1096,Data!$J$6:$J$1096,AD$3,Data!$I$6:$I$1096,Data!$W20),SUMIFS(Data!$L$6:$L$1096,Data!$J$6:$J$1096,AD$3,Data!$I$6:$I$1096,Data!$T20))</f>
        <v>0.14313224930842211</v>
      </c>
      <c r="AE19" s="55">
        <f>SUM(SUMIFS(Data!$L$6:$L$1096,Data!$J$6:$J$1096,AE$3,Data!$I$6:$I$1096,Data!$U20),SUMIFS(Data!$L$6:$L$1096,Data!$J$6:$J$1096,AE$3,Data!$I$6:$I$1096,Data!$V20),SUMIFS(Data!$L$6:$L$1096,Data!$J$6:$J$1096,AE$3,Data!$I$6:$I$1096,Data!$W20),SUMIFS(Data!$L$6:$L$1096,Data!$J$6:$J$1096,AE$3,Data!$I$6:$I$1096,Data!$T20))</f>
        <v>0.14185088798975695</v>
      </c>
      <c r="AF19" s="55">
        <f>SUM(SUMIFS(Data!$L$6:$L$1096,Data!$J$6:$J$1096,AF$3,Data!$I$6:$I$1096,Data!$U20),SUMIFS(Data!$L$6:$L$1096,Data!$J$6:$J$1096,AF$3,Data!$I$6:$I$1096,Data!$V20),SUMIFS(Data!$L$6:$L$1096,Data!$J$6:$J$1096,AF$3,Data!$I$6:$I$1096,Data!$W20),SUMIFS(Data!$L$6:$L$1096,Data!$J$6:$J$1096,AF$3,Data!$I$6:$I$1096,Data!$T20))</f>
        <v>0.13840223580778441</v>
      </c>
      <c r="AG19" s="55">
        <f>SUM(SUMIFS(Data!$L$6:$L$1096,Data!$J$6:$J$1096,AG$3,Data!$I$6:$I$1096,Data!$U20),SUMIFS(Data!$L$6:$L$1096,Data!$J$6:$J$1096,AG$3,Data!$I$6:$I$1096,Data!$V20),SUMIFS(Data!$L$6:$L$1096,Data!$J$6:$J$1096,AG$3,Data!$I$6:$I$1096,Data!$W20),SUMIFS(Data!$L$6:$L$1096,Data!$J$6:$J$1096,AG$3,Data!$I$6:$I$1096,Data!$T20))</f>
        <v>0.14087782488261325</v>
      </c>
      <c r="AH19" s="55">
        <f>SUM(SUMIFS(Data!$L$6:$L$1096,Data!$J$6:$J$1096,AH$3,Data!$I$6:$I$1096,Data!$U20),SUMIFS(Data!$L$6:$L$1096,Data!$J$6:$J$1096,AH$3,Data!$I$6:$I$1096,Data!$V20),SUMIFS(Data!$L$6:$L$1096,Data!$J$6:$J$1096,AH$3,Data!$I$6:$I$1096,Data!$W20),SUMIFS(Data!$L$6:$L$1096,Data!$J$6:$J$1096,AH$3,Data!$I$6:$I$1096,Data!$T20))</f>
        <v>0.14434496346093256</v>
      </c>
      <c r="AI19" s="55">
        <f>SUM(SUMIFS(Data!$L$6:$L$1096,Data!$J$6:$J$1096,AI$3,Data!$I$6:$I$1096,Data!$U20),SUMIFS(Data!$L$6:$L$1096,Data!$J$6:$J$1096,AI$3,Data!$I$6:$I$1096,Data!$V20),SUMIFS(Data!$L$6:$L$1096,Data!$J$6:$J$1096,AI$3,Data!$I$6:$I$1096,Data!$W20),SUMIFS(Data!$L$6:$L$1096,Data!$J$6:$J$1096,AI$3,Data!$I$6:$I$1096,Data!$T20))</f>
        <v>0.14342391703152901</v>
      </c>
      <c r="AJ19" s="55">
        <f>SUM(SUMIFS(Data!$L$6:$L$1096,Data!$J$6:$J$1096,AJ$3,Data!$I$6:$I$1096,Data!$U20),SUMIFS(Data!$L$6:$L$1096,Data!$J$6:$J$1096,AJ$3,Data!$I$6:$I$1096,Data!$V20),SUMIFS(Data!$L$6:$L$1096,Data!$J$6:$J$1096,AJ$3,Data!$I$6:$I$1096,Data!$W20),SUMIFS(Data!$L$6:$L$1096,Data!$J$6:$J$1096,AJ$3,Data!$I$6:$I$1096,Data!$T20))</f>
        <v>0.14255519257164317</v>
      </c>
      <c r="AK19" s="55">
        <f>SUM(SUMIFS(Data!$L$6:$L$1096,Data!$J$6:$J$1096,AK$3,Data!$I$6:$I$1096,Data!$U20),SUMIFS(Data!$L$6:$L$1096,Data!$J$6:$J$1096,AK$3,Data!$I$6:$I$1096,Data!$V20),SUMIFS(Data!$L$6:$L$1096,Data!$J$6:$J$1096,AK$3,Data!$I$6:$I$1096,Data!$W20),SUMIFS(Data!$L$6:$L$1096,Data!$J$6:$J$1096,AK$3,Data!$I$6:$I$1096,Data!$T20))</f>
        <v>0.13926382159567466</v>
      </c>
      <c r="AL19" s="55">
        <f>SUM(SUMIFS(Data!$L$6:$L$1096,Data!$J$6:$J$1096,AL$3,Data!$I$6:$I$1096,Data!$U20),SUMIFS(Data!$L$6:$L$1096,Data!$J$6:$J$1096,AL$3,Data!$I$6:$I$1096,Data!$V20),SUMIFS(Data!$L$6:$L$1096,Data!$J$6:$J$1096,AL$3,Data!$I$6:$I$1096,Data!$W20),SUMIFS(Data!$L$6:$L$1096,Data!$J$6:$J$1096,AL$3,Data!$I$6:$I$1096,Data!$T20))</f>
        <v>0.14006044520216207</v>
      </c>
      <c r="AM19" s="55">
        <f>SUM(SUMIFS(Data!$L$6:$L$1096,Data!$J$6:$J$1096,AM$3,Data!$I$6:$I$1096,Data!$U20),SUMIFS(Data!$L$6:$L$1096,Data!$J$6:$J$1096,AM$3,Data!$I$6:$I$1096,Data!$V20),SUMIFS(Data!$L$6:$L$1096,Data!$J$6:$J$1096,AM$3,Data!$I$6:$I$1096,Data!$W20),SUMIFS(Data!$L$6:$L$1096,Data!$J$6:$J$1096,AM$3,Data!$I$6:$I$1096,Data!$T20))</f>
        <v>0.14225137874097241</v>
      </c>
      <c r="AN19" s="55">
        <f>SUM(SUMIFS(Data!$L$6:$L$1096,Data!$J$6:$J$1096,AN$3,Data!$I$6:$I$1096,Data!$U20),SUMIFS(Data!$L$6:$L$1096,Data!$J$6:$J$1096,AN$3,Data!$I$6:$I$1096,Data!$V20),SUMIFS(Data!$L$6:$L$1096,Data!$J$6:$J$1096,AN$3,Data!$I$6:$I$1096,Data!$W20),SUMIFS(Data!$L$6:$L$1096,Data!$J$6:$J$1096,AN$3,Data!$I$6:$I$1096,Data!$T20))</f>
        <v>0.13900352104784361</v>
      </c>
      <c r="AO19" s="55">
        <f>SUM(SUMIFS(Data!$L$6:$L$1096,Data!$J$6:$J$1096,AO$3,Data!$I$6:$I$1096,Data!$U20),SUMIFS(Data!$L$6:$L$1096,Data!$J$6:$J$1096,AO$3,Data!$I$6:$I$1096,Data!$V20),SUMIFS(Data!$L$6:$L$1096,Data!$J$6:$J$1096,AO$3,Data!$I$6:$I$1096,Data!$W20),SUMIFS(Data!$L$6:$L$1096,Data!$J$6:$J$1096,AO$3,Data!$I$6:$I$1096,Data!$T20))</f>
        <v>0.13571074284704812</v>
      </c>
      <c r="AP19" s="55">
        <f>SUM(SUMIFS(Data!$L$6:$L$1096,Data!$J$6:$J$1096,AP$3,Data!$I$6:$I$1096,Data!$U20),SUMIFS(Data!$L$6:$L$1096,Data!$J$6:$J$1096,AP$3,Data!$I$6:$I$1096,Data!$V20),SUMIFS(Data!$L$6:$L$1096,Data!$J$6:$J$1096,AP$3,Data!$I$6:$I$1096,Data!$W20),SUMIFS(Data!$L$6:$L$1096,Data!$J$6:$J$1096,AP$3,Data!$I$6:$I$1096,Data!$T20))</f>
        <v>0.13440398115295643</v>
      </c>
      <c r="AQ19" s="55">
        <f>SUM(SUMIFS(Data!$L$6:$L$1096,Data!$J$6:$J$1096,AQ$3,Data!$I$6:$I$1096,Data!$U20),SUMIFS(Data!$L$6:$L$1096,Data!$J$6:$J$1096,AQ$3,Data!$I$6:$I$1096,Data!$V20),SUMIFS(Data!$L$6:$L$1096,Data!$J$6:$J$1096,AQ$3,Data!$I$6:$I$1096,Data!$W20),SUMIFS(Data!$L$6:$L$1096,Data!$J$6:$J$1096,AQ$3,Data!$I$6:$I$1096,Data!$T20))</f>
        <v>0.13069669652117671</v>
      </c>
      <c r="AR19" s="56" t="s">
        <v>22</v>
      </c>
    </row>
    <row r="20" spans="1:44" x14ac:dyDescent="0.25">
      <c r="A20" s="53" t="s">
        <v>74</v>
      </c>
      <c r="B20" s="56" t="s">
        <v>23</v>
      </c>
      <c r="C20" s="55">
        <f>SUM(SUMIFS(Data!$L$6:$L$1096,Data!$J$6:$J$1096,C$3,Data!$I$6:$I$1096,Data!$U21),SUMIFS(Data!$L$6:$L$1096,Data!$J$6:$J$1096,C$3,Data!$I$6:$I$1096,Data!$V21),SUMIFS(Data!$L$6:$L$1096,Data!$J$6:$J$1096,C$3,Data!$I$6:$I$1096,Data!$W21),SUMIFS(Data!$L$6:$L$1096,Data!$J$6:$J$1096,C$3,Data!$I$6:$I$1096,Data!$T21))</f>
        <v>0.18989176512423192</v>
      </c>
      <c r="D20" s="55">
        <f>SUM(SUMIFS(Data!$L$6:$L$1096,Data!$J$6:$J$1096,D$3,Data!$I$6:$I$1096,Data!$U21),SUMIFS(Data!$L$6:$L$1096,Data!$J$6:$J$1096,D$3,Data!$I$6:$I$1096,Data!$V21),SUMIFS(Data!$L$6:$L$1096,Data!$J$6:$J$1096,D$3,Data!$I$6:$I$1096,Data!$W21),SUMIFS(Data!$L$6:$L$1096,Data!$J$6:$J$1096,D$3,Data!$I$6:$I$1096,Data!$T21))</f>
        <v>0.19996953786359214</v>
      </c>
      <c r="E20" s="55">
        <f>SUM(SUMIFS(Data!$L$6:$L$1096,Data!$J$6:$J$1096,E$3,Data!$I$6:$I$1096,Data!$U21),SUMIFS(Data!$L$6:$L$1096,Data!$J$6:$J$1096,E$3,Data!$I$6:$I$1096,Data!$V21),SUMIFS(Data!$L$6:$L$1096,Data!$J$6:$J$1096,E$3,Data!$I$6:$I$1096,Data!$W21),SUMIFS(Data!$L$6:$L$1096,Data!$J$6:$J$1096,E$3,Data!$I$6:$I$1096,Data!$T21))</f>
        <v>0.20619930067630299</v>
      </c>
      <c r="F20" s="55">
        <f>SUM(SUMIFS(Data!$L$6:$L$1096,Data!$J$6:$J$1096,F$3,Data!$I$6:$I$1096,Data!$U21),SUMIFS(Data!$L$6:$L$1096,Data!$J$6:$J$1096,F$3,Data!$I$6:$I$1096,Data!$V21),SUMIFS(Data!$L$6:$L$1096,Data!$J$6:$J$1096,F$3,Data!$I$6:$I$1096,Data!$W21),SUMIFS(Data!$L$6:$L$1096,Data!$J$6:$J$1096,F$3,Data!$I$6:$I$1096,Data!$T21))</f>
        <v>0.21093006237187642</v>
      </c>
      <c r="G20" s="55">
        <f>SUM(SUMIFS(Data!$L$6:$L$1096,Data!$J$6:$J$1096,G$3,Data!$I$6:$I$1096,Data!$U21),SUMIFS(Data!$L$6:$L$1096,Data!$J$6:$J$1096,G$3,Data!$I$6:$I$1096,Data!$V21),SUMIFS(Data!$L$6:$L$1096,Data!$J$6:$J$1096,G$3,Data!$I$6:$I$1096,Data!$W21),SUMIFS(Data!$L$6:$L$1096,Data!$J$6:$J$1096,G$3,Data!$I$6:$I$1096,Data!$T21))</f>
        <v>0.208978799778374</v>
      </c>
      <c r="H20" s="55">
        <f>SUM(SUMIFS(Data!$L$6:$L$1096,Data!$J$6:$J$1096,H$3,Data!$I$6:$I$1096,Data!$U21),SUMIFS(Data!$L$6:$L$1096,Data!$J$6:$J$1096,H$3,Data!$I$6:$I$1096,Data!$V21),SUMIFS(Data!$L$6:$L$1096,Data!$J$6:$J$1096,H$3,Data!$I$6:$I$1096,Data!$W21),SUMIFS(Data!$L$6:$L$1096,Data!$J$6:$J$1096,H$3,Data!$I$6:$I$1096,Data!$T21))</f>
        <v>0.21083312471581184</v>
      </c>
      <c r="I20" s="55">
        <f>SUM(SUMIFS(Data!$L$6:$L$1096,Data!$J$6:$J$1096,I$3,Data!$I$6:$I$1096,Data!$U21),SUMIFS(Data!$L$6:$L$1096,Data!$J$6:$J$1096,I$3,Data!$I$6:$I$1096,Data!$V21),SUMIFS(Data!$L$6:$L$1096,Data!$J$6:$J$1096,I$3,Data!$I$6:$I$1096,Data!$W21),SUMIFS(Data!$L$6:$L$1096,Data!$J$6:$J$1096,I$3,Data!$I$6:$I$1096,Data!$T21))</f>
        <v>0.21475352611419518</v>
      </c>
      <c r="J20" s="55">
        <f>SUM(SUMIFS(Data!$L$6:$L$1096,Data!$J$6:$J$1096,J$3,Data!$I$6:$I$1096,Data!$U21),SUMIFS(Data!$L$6:$L$1096,Data!$J$6:$J$1096,J$3,Data!$I$6:$I$1096,Data!$V21),SUMIFS(Data!$L$6:$L$1096,Data!$J$6:$J$1096,J$3,Data!$I$6:$I$1096,Data!$W21),SUMIFS(Data!$L$6:$L$1096,Data!$J$6:$J$1096,J$3,Data!$I$6:$I$1096,Data!$T21))</f>
        <v>0.22059765946445867</v>
      </c>
      <c r="K20" s="55">
        <f>SUM(SUMIFS(Data!$L$6:$L$1096,Data!$J$6:$J$1096,K$3,Data!$I$6:$I$1096,Data!$U21),SUMIFS(Data!$L$6:$L$1096,Data!$J$6:$J$1096,K$3,Data!$I$6:$I$1096,Data!$V21),SUMIFS(Data!$L$6:$L$1096,Data!$J$6:$J$1096,K$3,Data!$I$6:$I$1096,Data!$W21),SUMIFS(Data!$L$6:$L$1096,Data!$J$6:$J$1096,K$3,Data!$I$6:$I$1096,Data!$T21))</f>
        <v>0.22360846935450243</v>
      </c>
      <c r="L20" s="55">
        <f>SUM(SUMIFS(Data!$L$6:$L$1096,Data!$J$6:$J$1096,L$3,Data!$I$6:$I$1096,Data!$U21),SUMIFS(Data!$L$6:$L$1096,Data!$J$6:$J$1096,L$3,Data!$I$6:$I$1096,Data!$V21),SUMIFS(Data!$L$6:$L$1096,Data!$J$6:$J$1096,L$3,Data!$I$6:$I$1096,Data!$W21),SUMIFS(Data!$L$6:$L$1096,Data!$J$6:$J$1096,L$3,Data!$I$6:$I$1096,Data!$T21))</f>
        <v>0.22779414099432013</v>
      </c>
      <c r="M20" s="55">
        <f>SUM(SUMIFS(Data!$L$6:$L$1096,Data!$J$6:$J$1096,M$3,Data!$I$6:$I$1096,Data!$U21),SUMIFS(Data!$L$6:$L$1096,Data!$J$6:$J$1096,M$3,Data!$I$6:$I$1096,Data!$V21),SUMIFS(Data!$L$6:$L$1096,Data!$J$6:$J$1096,M$3,Data!$I$6:$I$1096,Data!$W21),SUMIFS(Data!$L$6:$L$1096,Data!$J$6:$J$1096,M$3,Data!$I$6:$I$1096,Data!$T21))</f>
        <v>0.22921941570038684</v>
      </c>
      <c r="N20" s="55">
        <f>SUM(SUMIFS(Data!$L$6:$L$1096,Data!$J$6:$J$1096,N$3,Data!$I$6:$I$1096,Data!$U21),SUMIFS(Data!$L$6:$L$1096,Data!$J$6:$J$1096,N$3,Data!$I$6:$I$1096,Data!$V21),SUMIFS(Data!$L$6:$L$1096,Data!$J$6:$J$1096,N$3,Data!$I$6:$I$1096,Data!$W21),SUMIFS(Data!$L$6:$L$1096,Data!$J$6:$J$1096,N$3,Data!$I$6:$I$1096,Data!$T21))</f>
        <v>0.22999242630616279</v>
      </c>
      <c r="O20" s="55">
        <f>SUM(SUMIFS(Data!$L$6:$L$1096,Data!$J$6:$J$1096,O$3,Data!$I$6:$I$1096,Data!$U21),SUMIFS(Data!$L$6:$L$1096,Data!$J$6:$J$1096,O$3,Data!$I$6:$I$1096,Data!$V21),SUMIFS(Data!$L$6:$L$1096,Data!$J$6:$J$1096,O$3,Data!$I$6:$I$1096,Data!$W21),SUMIFS(Data!$L$6:$L$1096,Data!$J$6:$J$1096,O$3,Data!$I$6:$I$1096,Data!$T21))</f>
        <v>0.22778790917009423</v>
      </c>
      <c r="P20" s="55">
        <f>SUM(SUMIFS(Data!$L$6:$L$1096,Data!$J$6:$J$1096,P$3,Data!$I$6:$I$1096,Data!$U21),SUMIFS(Data!$L$6:$L$1096,Data!$J$6:$J$1096,P$3,Data!$I$6:$I$1096,Data!$V21),SUMIFS(Data!$L$6:$L$1096,Data!$J$6:$J$1096,P$3,Data!$I$6:$I$1096,Data!$W21),SUMIFS(Data!$L$6:$L$1096,Data!$J$6:$J$1096,P$3,Data!$I$6:$I$1096,Data!$T21))</f>
        <v>0.22286149484225132</v>
      </c>
      <c r="Q20" s="55">
        <f>SUM(SUMIFS(Data!$L$6:$L$1096,Data!$J$6:$J$1096,Q$3,Data!$I$6:$I$1096,Data!$U21),SUMIFS(Data!$L$6:$L$1096,Data!$J$6:$J$1096,Q$3,Data!$I$6:$I$1096,Data!$V21),SUMIFS(Data!$L$6:$L$1096,Data!$J$6:$J$1096,Q$3,Data!$I$6:$I$1096,Data!$W21),SUMIFS(Data!$L$6:$L$1096,Data!$J$6:$J$1096,Q$3,Data!$I$6:$I$1096,Data!$T21))</f>
        <v>0.22098215201488997</v>
      </c>
      <c r="R20" s="55">
        <f>SUM(SUMIFS(Data!$L$6:$L$1096,Data!$J$6:$J$1096,R$3,Data!$I$6:$I$1096,Data!$U21),SUMIFS(Data!$L$6:$L$1096,Data!$J$6:$J$1096,R$3,Data!$I$6:$I$1096,Data!$V21),SUMIFS(Data!$L$6:$L$1096,Data!$J$6:$J$1096,R$3,Data!$I$6:$I$1096,Data!$W21),SUMIFS(Data!$L$6:$L$1096,Data!$J$6:$J$1096,R$3,Data!$I$6:$I$1096,Data!$T21))</f>
        <v>0.21432233583606708</v>
      </c>
      <c r="S20" s="55">
        <f>SUM(SUMIFS(Data!$L$6:$L$1096,Data!$J$6:$J$1096,S$3,Data!$I$6:$I$1096,Data!$U21),SUMIFS(Data!$L$6:$L$1096,Data!$J$6:$J$1096,S$3,Data!$I$6:$I$1096,Data!$V21),SUMIFS(Data!$L$6:$L$1096,Data!$J$6:$J$1096,S$3,Data!$I$6:$I$1096,Data!$W21),SUMIFS(Data!$L$6:$L$1096,Data!$J$6:$J$1096,S$3,Data!$I$6:$I$1096,Data!$T21))</f>
        <v>0.2111199874365855</v>
      </c>
      <c r="T20" s="55">
        <f>SUM(SUMIFS(Data!$L$6:$L$1096,Data!$J$6:$J$1096,T$3,Data!$I$6:$I$1096,Data!$U21),SUMIFS(Data!$L$6:$L$1096,Data!$J$6:$J$1096,T$3,Data!$I$6:$I$1096,Data!$V21),SUMIFS(Data!$L$6:$L$1096,Data!$J$6:$J$1096,T$3,Data!$I$6:$I$1096,Data!$W21),SUMIFS(Data!$L$6:$L$1096,Data!$J$6:$J$1096,T$3,Data!$I$6:$I$1096,Data!$T21))</f>
        <v>0.20754978373083424</v>
      </c>
      <c r="U20" s="55">
        <f>SUM(SUMIFS(Data!$L$6:$L$1096,Data!$J$6:$J$1096,U$3,Data!$I$6:$I$1096,Data!$U21),SUMIFS(Data!$L$6:$L$1096,Data!$J$6:$J$1096,U$3,Data!$I$6:$I$1096,Data!$V21),SUMIFS(Data!$L$6:$L$1096,Data!$J$6:$J$1096,U$3,Data!$I$6:$I$1096,Data!$W21),SUMIFS(Data!$L$6:$L$1096,Data!$J$6:$J$1096,U$3,Data!$I$6:$I$1096,Data!$T21))</f>
        <v>0.20225861766228306</v>
      </c>
      <c r="V20" s="55">
        <f>SUM(SUMIFS(Data!$L$6:$L$1096,Data!$J$6:$J$1096,V$3,Data!$I$6:$I$1096,Data!$U21),SUMIFS(Data!$L$6:$L$1096,Data!$J$6:$J$1096,V$3,Data!$I$6:$I$1096,Data!$V21),SUMIFS(Data!$L$6:$L$1096,Data!$J$6:$J$1096,V$3,Data!$I$6:$I$1096,Data!$W21),SUMIFS(Data!$L$6:$L$1096,Data!$J$6:$J$1096,V$3,Data!$I$6:$I$1096,Data!$T21))</f>
        <v>0.19528958197047322</v>
      </c>
      <c r="W20" s="55">
        <f>SUM(SUMIFS(Data!$L$6:$L$1096,Data!$J$6:$J$1096,W$3,Data!$I$6:$I$1096,Data!$U21),SUMIFS(Data!$L$6:$L$1096,Data!$J$6:$J$1096,W$3,Data!$I$6:$I$1096,Data!$V21),SUMIFS(Data!$L$6:$L$1096,Data!$J$6:$J$1096,W$3,Data!$I$6:$I$1096,Data!$W21),SUMIFS(Data!$L$6:$L$1096,Data!$J$6:$J$1096,W$3,Data!$I$6:$I$1096,Data!$T21))</f>
        <v>0.19773489067889968</v>
      </c>
      <c r="X20" s="55">
        <f>SUM(SUMIFS(Data!$L$6:$L$1096,Data!$J$6:$J$1096,X$3,Data!$I$6:$I$1096,Data!$U21),SUMIFS(Data!$L$6:$L$1096,Data!$J$6:$J$1096,X$3,Data!$I$6:$I$1096,Data!$V21),SUMIFS(Data!$L$6:$L$1096,Data!$J$6:$J$1096,X$3,Data!$I$6:$I$1096,Data!$W21),SUMIFS(Data!$L$6:$L$1096,Data!$J$6:$J$1096,X$3,Data!$I$6:$I$1096,Data!$T21))</f>
        <v>0.19550068939211748</v>
      </c>
      <c r="Y20" s="55">
        <f>SUM(SUMIFS(Data!$L$6:$L$1096,Data!$J$6:$J$1096,Y$3,Data!$I$6:$I$1096,Data!$U21),SUMIFS(Data!$L$6:$L$1096,Data!$J$6:$J$1096,Y$3,Data!$I$6:$I$1096,Data!$V21),SUMIFS(Data!$L$6:$L$1096,Data!$J$6:$J$1096,Y$3,Data!$I$6:$I$1096,Data!$W21),SUMIFS(Data!$L$6:$L$1096,Data!$J$6:$J$1096,Y$3,Data!$I$6:$I$1096,Data!$T21))</f>
        <v>0.19118507774130342</v>
      </c>
      <c r="Z20" s="55">
        <f>SUM(SUMIFS(Data!$L$6:$L$1096,Data!$J$6:$J$1096,Z$3,Data!$I$6:$I$1096,Data!$U21),SUMIFS(Data!$L$6:$L$1096,Data!$J$6:$J$1096,Z$3,Data!$I$6:$I$1096,Data!$V21),SUMIFS(Data!$L$6:$L$1096,Data!$J$6:$J$1096,Z$3,Data!$I$6:$I$1096,Data!$W21),SUMIFS(Data!$L$6:$L$1096,Data!$J$6:$J$1096,Z$3,Data!$I$6:$I$1096,Data!$T21))</f>
        <v>0.18705297633659215</v>
      </c>
      <c r="AA20" s="55">
        <f>SUM(SUMIFS(Data!$L$6:$L$1096,Data!$J$6:$J$1096,AA$3,Data!$I$6:$I$1096,Data!$U21),SUMIFS(Data!$L$6:$L$1096,Data!$J$6:$J$1096,AA$3,Data!$I$6:$I$1096,Data!$V21),SUMIFS(Data!$L$6:$L$1096,Data!$J$6:$J$1096,AA$3,Data!$I$6:$I$1096,Data!$W21),SUMIFS(Data!$L$6:$L$1096,Data!$J$6:$J$1096,AA$3,Data!$I$6:$I$1096,Data!$T21))</f>
        <v>0.18405192700279116</v>
      </c>
      <c r="AB20" s="55">
        <f>SUM(SUMIFS(Data!$L$6:$L$1096,Data!$J$6:$J$1096,AB$3,Data!$I$6:$I$1096,Data!$U21),SUMIFS(Data!$L$6:$L$1096,Data!$J$6:$J$1096,AB$3,Data!$I$6:$I$1096,Data!$V21),SUMIFS(Data!$L$6:$L$1096,Data!$J$6:$J$1096,AB$3,Data!$I$6:$I$1096,Data!$W21),SUMIFS(Data!$L$6:$L$1096,Data!$J$6:$J$1096,AB$3,Data!$I$6:$I$1096,Data!$T21))</f>
        <v>0.17838198670949137</v>
      </c>
      <c r="AC20" s="55">
        <f>SUM(SUMIFS(Data!$L$6:$L$1096,Data!$J$6:$J$1096,AC$3,Data!$I$6:$I$1096,Data!$U21),SUMIFS(Data!$L$6:$L$1096,Data!$J$6:$J$1096,AC$3,Data!$I$6:$I$1096,Data!$V21),SUMIFS(Data!$L$6:$L$1096,Data!$J$6:$J$1096,AC$3,Data!$I$6:$I$1096,Data!$W21),SUMIFS(Data!$L$6:$L$1096,Data!$J$6:$J$1096,AC$3,Data!$I$6:$I$1096,Data!$T21))</f>
        <v>0.17812090694763805</v>
      </c>
      <c r="AD20" s="55">
        <f>SUM(SUMIFS(Data!$L$6:$L$1096,Data!$J$6:$J$1096,AD$3,Data!$I$6:$I$1096,Data!$U21),SUMIFS(Data!$L$6:$L$1096,Data!$J$6:$J$1096,AD$3,Data!$I$6:$I$1096,Data!$V21),SUMIFS(Data!$L$6:$L$1096,Data!$J$6:$J$1096,AD$3,Data!$I$6:$I$1096,Data!$W21),SUMIFS(Data!$L$6:$L$1096,Data!$J$6:$J$1096,AD$3,Data!$I$6:$I$1096,Data!$T21))</f>
        <v>0.17480896873404467</v>
      </c>
      <c r="AE20" s="55">
        <f>SUM(SUMIFS(Data!$L$6:$L$1096,Data!$J$6:$J$1096,AE$3,Data!$I$6:$I$1096,Data!$U21),SUMIFS(Data!$L$6:$L$1096,Data!$J$6:$J$1096,AE$3,Data!$I$6:$I$1096,Data!$V21),SUMIFS(Data!$L$6:$L$1096,Data!$J$6:$J$1096,AE$3,Data!$I$6:$I$1096,Data!$W21),SUMIFS(Data!$L$6:$L$1096,Data!$J$6:$J$1096,AE$3,Data!$I$6:$I$1096,Data!$T21))</f>
        <v>0.17500284341403374</v>
      </c>
      <c r="AF20" s="55">
        <f>SUM(SUMIFS(Data!$L$6:$L$1096,Data!$J$6:$J$1096,AF$3,Data!$I$6:$I$1096,Data!$U21),SUMIFS(Data!$L$6:$L$1096,Data!$J$6:$J$1096,AF$3,Data!$I$6:$I$1096,Data!$V21),SUMIFS(Data!$L$6:$L$1096,Data!$J$6:$J$1096,AF$3,Data!$I$6:$I$1096,Data!$W21),SUMIFS(Data!$L$6:$L$1096,Data!$J$6:$J$1096,AF$3,Data!$I$6:$I$1096,Data!$T21))</f>
        <v>0.16847617449682653</v>
      </c>
      <c r="AG20" s="55">
        <f>SUM(SUMIFS(Data!$L$6:$L$1096,Data!$J$6:$J$1096,AG$3,Data!$I$6:$I$1096,Data!$U21),SUMIFS(Data!$L$6:$L$1096,Data!$J$6:$J$1096,AG$3,Data!$I$6:$I$1096,Data!$V21),SUMIFS(Data!$L$6:$L$1096,Data!$J$6:$J$1096,AG$3,Data!$I$6:$I$1096,Data!$W21),SUMIFS(Data!$L$6:$L$1096,Data!$J$6:$J$1096,AG$3,Data!$I$6:$I$1096,Data!$T21))</f>
        <v>0.16929502499746646</v>
      </c>
      <c r="AH20" s="55">
        <f>SUM(SUMIFS(Data!$L$6:$L$1096,Data!$J$6:$J$1096,AH$3,Data!$I$6:$I$1096,Data!$U21),SUMIFS(Data!$L$6:$L$1096,Data!$J$6:$J$1096,AH$3,Data!$I$6:$I$1096,Data!$V21),SUMIFS(Data!$L$6:$L$1096,Data!$J$6:$J$1096,AH$3,Data!$I$6:$I$1096,Data!$W21),SUMIFS(Data!$L$6:$L$1096,Data!$J$6:$J$1096,AH$3,Data!$I$6:$I$1096,Data!$T21))</f>
        <v>0.17270907990878206</v>
      </c>
      <c r="AI20" s="55">
        <f>SUM(SUMIFS(Data!$L$6:$L$1096,Data!$J$6:$J$1096,AI$3,Data!$I$6:$I$1096,Data!$U21),SUMIFS(Data!$L$6:$L$1096,Data!$J$6:$J$1096,AI$3,Data!$I$6:$I$1096,Data!$V21),SUMIFS(Data!$L$6:$L$1096,Data!$J$6:$J$1096,AI$3,Data!$I$6:$I$1096,Data!$W21),SUMIFS(Data!$L$6:$L$1096,Data!$J$6:$J$1096,AI$3,Data!$I$6:$I$1096,Data!$T21))</f>
        <v>0.17373915264970227</v>
      </c>
      <c r="AJ20" s="55">
        <f>SUM(SUMIFS(Data!$L$6:$L$1096,Data!$J$6:$J$1096,AJ$3,Data!$I$6:$I$1096,Data!$U21),SUMIFS(Data!$L$6:$L$1096,Data!$J$6:$J$1096,AJ$3,Data!$I$6:$I$1096,Data!$V21),SUMIFS(Data!$L$6:$L$1096,Data!$J$6:$J$1096,AJ$3,Data!$I$6:$I$1096,Data!$W21),SUMIFS(Data!$L$6:$L$1096,Data!$J$6:$J$1096,AJ$3,Data!$I$6:$I$1096,Data!$T21))</f>
        <v>0.17659130411663637</v>
      </c>
      <c r="AK20" s="55">
        <f>SUM(SUMIFS(Data!$L$6:$L$1096,Data!$J$6:$J$1096,AK$3,Data!$I$6:$I$1096,Data!$U21),SUMIFS(Data!$L$6:$L$1096,Data!$J$6:$J$1096,AK$3,Data!$I$6:$I$1096,Data!$V21),SUMIFS(Data!$L$6:$L$1096,Data!$J$6:$J$1096,AK$3,Data!$I$6:$I$1096,Data!$W21),SUMIFS(Data!$L$6:$L$1096,Data!$J$6:$J$1096,AK$3,Data!$I$6:$I$1096,Data!$T21))</f>
        <v>0.1717291005433623</v>
      </c>
      <c r="AL20" s="55">
        <f>SUM(SUMIFS(Data!$L$6:$L$1096,Data!$J$6:$J$1096,AL$3,Data!$I$6:$I$1096,Data!$U21),SUMIFS(Data!$L$6:$L$1096,Data!$J$6:$J$1096,AL$3,Data!$I$6:$I$1096,Data!$V21),SUMIFS(Data!$L$6:$L$1096,Data!$J$6:$J$1096,AL$3,Data!$I$6:$I$1096,Data!$W21),SUMIFS(Data!$L$6:$L$1096,Data!$J$6:$J$1096,AL$3,Data!$I$6:$I$1096,Data!$T21))</f>
        <v>0.17125684766418725</v>
      </c>
      <c r="AM20" s="55">
        <f>SUM(SUMIFS(Data!$L$6:$L$1096,Data!$J$6:$J$1096,AM$3,Data!$I$6:$I$1096,Data!$U21),SUMIFS(Data!$L$6:$L$1096,Data!$J$6:$J$1096,AM$3,Data!$I$6:$I$1096,Data!$V21),SUMIFS(Data!$L$6:$L$1096,Data!$J$6:$J$1096,AM$3,Data!$I$6:$I$1096,Data!$W21),SUMIFS(Data!$L$6:$L$1096,Data!$J$6:$J$1096,AM$3,Data!$I$6:$I$1096,Data!$T21))</f>
        <v>0.17193267932761486</v>
      </c>
      <c r="AN20" s="55">
        <f>SUM(SUMIFS(Data!$L$6:$L$1096,Data!$J$6:$J$1096,AN$3,Data!$I$6:$I$1096,Data!$U21),SUMIFS(Data!$L$6:$L$1096,Data!$J$6:$J$1096,AN$3,Data!$I$6:$I$1096,Data!$V21),SUMIFS(Data!$L$6:$L$1096,Data!$J$6:$J$1096,AN$3,Data!$I$6:$I$1096,Data!$W21),SUMIFS(Data!$L$6:$L$1096,Data!$J$6:$J$1096,AN$3,Data!$I$6:$I$1096,Data!$T21))</f>
        <v>0.1679810494412125</v>
      </c>
      <c r="AO20" s="55">
        <f>SUM(SUMIFS(Data!$L$6:$L$1096,Data!$J$6:$J$1096,AO$3,Data!$I$6:$I$1096,Data!$U21),SUMIFS(Data!$L$6:$L$1096,Data!$J$6:$J$1096,AO$3,Data!$I$6:$I$1096,Data!$V21),SUMIFS(Data!$L$6:$L$1096,Data!$J$6:$J$1096,AO$3,Data!$I$6:$I$1096,Data!$W21),SUMIFS(Data!$L$6:$L$1096,Data!$J$6:$J$1096,AO$3,Data!$I$6:$I$1096,Data!$T21))</f>
        <v>0.16361761688307278</v>
      </c>
      <c r="AP20" s="55">
        <f>SUM(SUMIFS(Data!$L$6:$L$1096,Data!$J$6:$J$1096,AP$3,Data!$I$6:$I$1096,Data!$U21),SUMIFS(Data!$L$6:$L$1096,Data!$J$6:$J$1096,AP$3,Data!$I$6:$I$1096,Data!$V21),SUMIFS(Data!$L$6:$L$1096,Data!$J$6:$J$1096,AP$3,Data!$I$6:$I$1096,Data!$W21),SUMIFS(Data!$L$6:$L$1096,Data!$J$6:$J$1096,AP$3,Data!$I$6:$I$1096,Data!$T21))</f>
        <v>0.16049502553403061</v>
      </c>
      <c r="AQ20" s="55">
        <f>SUM(SUMIFS(Data!$L$6:$L$1096,Data!$J$6:$J$1096,AQ$3,Data!$I$6:$I$1096,Data!$U21),SUMIFS(Data!$L$6:$L$1096,Data!$J$6:$J$1096,AQ$3,Data!$I$6:$I$1096,Data!$V21),SUMIFS(Data!$L$6:$L$1096,Data!$J$6:$J$1096,AQ$3,Data!$I$6:$I$1096,Data!$W21),SUMIFS(Data!$L$6:$L$1096,Data!$J$6:$J$1096,AQ$3,Data!$I$6:$I$1096,Data!$T21))</f>
        <v>0.15416252888634754</v>
      </c>
      <c r="AR20" s="56" t="s">
        <v>23</v>
      </c>
    </row>
    <row r="21" spans="1:44" x14ac:dyDescent="0.25">
      <c r="A21" s="53" t="s">
        <v>74</v>
      </c>
      <c r="B21" s="56" t="s">
        <v>24</v>
      </c>
      <c r="C21" s="55">
        <f>SUM(SUMIFS(Data!$L$6:$L$1096,Data!$J$6:$J$1096,C$3,Data!$I$6:$I$1096,Data!$U22),SUMIFS(Data!$L$6:$L$1096,Data!$J$6:$J$1096,C$3,Data!$I$6:$I$1096,Data!$V22),SUMIFS(Data!$L$6:$L$1096,Data!$J$6:$J$1096,C$3,Data!$I$6:$I$1096,Data!$W22),SUMIFS(Data!$L$6:$L$1096,Data!$J$6:$J$1096,C$3,Data!$I$6:$I$1096,Data!$T22))</f>
        <v>0.18995650699260494</v>
      </c>
      <c r="D21" s="55">
        <f>SUM(SUMIFS(Data!$L$6:$L$1096,Data!$J$6:$J$1096,D$3,Data!$I$6:$I$1096,Data!$U22),SUMIFS(Data!$L$6:$L$1096,Data!$J$6:$J$1096,D$3,Data!$I$6:$I$1096,Data!$V22),SUMIFS(Data!$L$6:$L$1096,Data!$J$6:$J$1096,D$3,Data!$I$6:$I$1096,Data!$W22),SUMIFS(Data!$L$6:$L$1096,Data!$J$6:$J$1096,D$3,Data!$I$6:$I$1096,Data!$T22))</f>
        <v>0.20006529018161687</v>
      </c>
      <c r="E21" s="55">
        <f>SUM(SUMIFS(Data!$L$6:$L$1096,Data!$J$6:$J$1096,E$3,Data!$I$6:$I$1096,Data!$U22),SUMIFS(Data!$L$6:$L$1096,Data!$J$6:$J$1096,E$3,Data!$I$6:$I$1096,Data!$V22),SUMIFS(Data!$L$6:$L$1096,Data!$J$6:$J$1096,E$3,Data!$I$6:$I$1096,Data!$W22),SUMIFS(Data!$L$6:$L$1096,Data!$J$6:$J$1096,E$3,Data!$I$6:$I$1096,Data!$T22))</f>
        <v>0.20627974668109633</v>
      </c>
      <c r="F21" s="55">
        <f>SUM(SUMIFS(Data!$L$6:$L$1096,Data!$J$6:$J$1096,F$3,Data!$I$6:$I$1096,Data!$U22),SUMIFS(Data!$L$6:$L$1096,Data!$J$6:$J$1096,F$3,Data!$I$6:$I$1096,Data!$V22),SUMIFS(Data!$L$6:$L$1096,Data!$J$6:$J$1096,F$3,Data!$I$6:$I$1096,Data!$W22),SUMIFS(Data!$L$6:$L$1096,Data!$J$6:$J$1096,F$3,Data!$I$6:$I$1096,Data!$T22))</f>
        <v>0.21101264317251545</v>
      </c>
      <c r="G21" s="55">
        <f>SUM(SUMIFS(Data!$L$6:$L$1096,Data!$J$6:$J$1096,G$3,Data!$I$6:$I$1096,Data!$U22),SUMIFS(Data!$L$6:$L$1096,Data!$J$6:$J$1096,G$3,Data!$I$6:$I$1096,Data!$V22),SUMIFS(Data!$L$6:$L$1096,Data!$J$6:$J$1096,G$3,Data!$I$6:$I$1096,Data!$W22),SUMIFS(Data!$L$6:$L$1096,Data!$J$6:$J$1096,G$3,Data!$I$6:$I$1096,Data!$T22))</f>
        <v>0.20907824734451319</v>
      </c>
      <c r="H21" s="55">
        <f>SUM(SUMIFS(Data!$L$6:$L$1096,Data!$J$6:$J$1096,H$3,Data!$I$6:$I$1096,Data!$U22),SUMIFS(Data!$L$6:$L$1096,Data!$J$6:$J$1096,H$3,Data!$I$6:$I$1096,Data!$V22),SUMIFS(Data!$L$6:$L$1096,Data!$J$6:$J$1096,H$3,Data!$I$6:$I$1096,Data!$W22),SUMIFS(Data!$L$6:$L$1096,Data!$J$6:$J$1096,H$3,Data!$I$6:$I$1096,Data!$T22))</f>
        <v>0.21099434206575057</v>
      </c>
      <c r="I21" s="55">
        <f>SUM(SUMIFS(Data!$L$6:$L$1096,Data!$J$6:$J$1096,I$3,Data!$I$6:$I$1096,Data!$U22),SUMIFS(Data!$L$6:$L$1096,Data!$J$6:$J$1096,I$3,Data!$I$6:$I$1096,Data!$V22),SUMIFS(Data!$L$6:$L$1096,Data!$J$6:$J$1096,I$3,Data!$I$6:$I$1096,Data!$W22),SUMIFS(Data!$L$6:$L$1096,Data!$J$6:$J$1096,I$3,Data!$I$6:$I$1096,Data!$T22))</f>
        <v>0.21494969297811523</v>
      </c>
      <c r="J21" s="55">
        <f>SUM(SUMIFS(Data!$L$6:$L$1096,Data!$J$6:$J$1096,J$3,Data!$I$6:$I$1096,Data!$U22),SUMIFS(Data!$L$6:$L$1096,Data!$J$6:$J$1096,J$3,Data!$I$6:$I$1096,Data!$V22),SUMIFS(Data!$L$6:$L$1096,Data!$J$6:$J$1096,J$3,Data!$I$6:$I$1096,Data!$W22),SUMIFS(Data!$L$6:$L$1096,Data!$J$6:$J$1096,J$3,Data!$I$6:$I$1096,Data!$T22))</f>
        <v>0.2208343346514321</v>
      </c>
      <c r="K21" s="55">
        <f>SUM(SUMIFS(Data!$L$6:$L$1096,Data!$J$6:$J$1096,K$3,Data!$I$6:$I$1096,Data!$U22),SUMIFS(Data!$L$6:$L$1096,Data!$J$6:$J$1096,K$3,Data!$I$6:$I$1096,Data!$V22),SUMIFS(Data!$L$6:$L$1096,Data!$J$6:$J$1096,K$3,Data!$I$6:$I$1096,Data!$W22),SUMIFS(Data!$L$6:$L$1096,Data!$J$6:$J$1096,K$3,Data!$I$6:$I$1096,Data!$T22))</f>
        <v>0.22379250069241027</v>
      </c>
      <c r="L21" s="55">
        <f>SUM(SUMIFS(Data!$L$6:$L$1096,Data!$J$6:$J$1096,L$3,Data!$I$6:$I$1096,Data!$U22),SUMIFS(Data!$L$6:$L$1096,Data!$J$6:$J$1096,L$3,Data!$I$6:$I$1096,Data!$V22),SUMIFS(Data!$L$6:$L$1096,Data!$J$6:$J$1096,L$3,Data!$I$6:$I$1096,Data!$W22),SUMIFS(Data!$L$6:$L$1096,Data!$J$6:$J$1096,L$3,Data!$I$6:$I$1096,Data!$T22))</f>
        <v>0.2279925927154593</v>
      </c>
      <c r="M21" s="55">
        <f>SUM(SUMIFS(Data!$L$6:$L$1096,Data!$J$6:$J$1096,M$3,Data!$I$6:$I$1096,Data!$U22),SUMIFS(Data!$L$6:$L$1096,Data!$J$6:$J$1096,M$3,Data!$I$6:$I$1096,Data!$V22),SUMIFS(Data!$L$6:$L$1096,Data!$J$6:$J$1096,M$3,Data!$I$6:$I$1096,Data!$W22),SUMIFS(Data!$L$6:$L$1096,Data!$J$6:$J$1096,M$3,Data!$I$6:$I$1096,Data!$T22))</f>
        <v>0.22936781900028488</v>
      </c>
      <c r="N21" s="55">
        <f>SUM(SUMIFS(Data!$L$6:$L$1096,Data!$J$6:$J$1096,N$3,Data!$I$6:$I$1096,Data!$U22),SUMIFS(Data!$L$6:$L$1096,Data!$J$6:$J$1096,N$3,Data!$I$6:$I$1096,Data!$V22),SUMIFS(Data!$L$6:$L$1096,Data!$J$6:$J$1096,N$3,Data!$I$6:$I$1096,Data!$W22),SUMIFS(Data!$L$6:$L$1096,Data!$J$6:$J$1096,N$3,Data!$I$6:$I$1096,Data!$T22))</f>
        <v>0.23018760608410094</v>
      </c>
      <c r="O21" s="55">
        <f>SUM(SUMIFS(Data!$L$6:$L$1096,Data!$J$6:$J$1096,O$3,Data!$I$6:$I$1096,Data!$U22),SUMIFS(Data!$L$6:$L$1096,Data!$J$6:$J$1096,O$3,Data!$I$6:$I$1096,Data!$V22),SUMIFS(Data!$L$6:$L$1096,Data!$J$6:$J$1096,O$3,Data!$I$6:$I$1096,Data!$W22),SUMIFS(Data!$L$6:$L$1096,Data!$J$6:$J$1096,O$3,Data!$I$6:$I$1096,Data!$T22))</f>
        <v>0.22798395819024386</v>
      </c>
      <c r="P21" s="55">
        <f>SUM(SUMIFS(Data!$L$6:$L$1096,Data!$J$6:$J$1096,P$3,Data!$I$6:$I$1096,Data!$U22),SUMIFS(Data!$L$6:$L$1096,Data!$J$6:$J$1096,P$3,Data!$I$6:$I$1096,Data!$V22),SUMIFS(Data!$L$6:$L$1096,Data!$J$6:$J$1096,P$3,Data!$I$6:$I$1096,Data!$W22),SUMIFS(Data!$L$6:$L$1096,Data!$J$6:$J$1096,P$3,Data!$I$6:$I$1096,Data!$T22))</f>
        <v>0.22301299171360101</v>
      </c>
      <c r="Q21" s="55">
        <f>SUM(SUMIFS(Data!$L$6:$L$1096,Data!$J$6:$J$1096,Q$3,Data!$I$6:$I$1096,Data!$U22),SUMIFS(Data!$L$6:$L$1096,Data!$J$6:$J$1096,Q$3,Data!$I$6:$I$1096,Data!$V22),SUMIFS(Data!$L$6:$L$1096,Data!$J$6:$J$1096,Q$3,Data!$I$6:$I$1096,Data!$W22),SUMIFS(Data!$L$6:$L$1096,Data!$J$6:$J$1096,Q$3,Data!$I$6:$I$1096,Data!$T22))</f>
        <v>0.22104027318316649</v>
      </c>
      <c r="R21" s="55">
        <f>SUM(SUMIFS(Data!$L$6:$L$1096,Data!$J$6:$J$1096,R$3,Data!$I$6:$I$1096,Data!$U22),SUMIFS(Data!$L$6:$L$1096,Data!$J$6:$J$1096,R$3,Data!$I$6:$I$1096,Data!$V22),SUMIFS(Data!$L$6:$L$1096,Data!$J$6:$J$1096,R$3,Data!$I$6:$I$1096,Data!$W22),SUMIFS(Data!$L$6:$L$1096,Data!$J$6:$J$1096,R$3,Data!$I$6:$I$1096,Data!$T22))</f>
        <v>0.21436209078110244</v>
      </c>
      <c r="S21" s="55">
        <f>SUM(SUMIFS(Data!$L$6:$L$1096,Data!$J$6:$J$1096,S$3,Data!$I$6:$I$1096,Data!$U22),SUMIFS(Data!$L$6:$L$1096,Data!$J$6:$J$1096,S$3,Data!$I$6:$I$1096,Data!$V22),SUMIFS(Data!$L$6:$L$1096,Data!$J$6:$J$1096,S$3,Data!$I$6:$I$1096,Data!$W22),SUMIFS(Data!$L$6:$L$1096,Data!$J$6:$J$1096,S$3,Data!$I$6:$I$1096,Data!$T22))</f>
        <v>0.21102507903343645</v>
      </c>
      <c r="T21" s="55">
        <f>SUM(SUMIFS(Data!$L$6:$L$1096,Data!$J$6:$J$1096,T$3,Data!$I$6:$I$1096,Data!$U22),SUMIFS(Data!$L$6:$L$1096,Data!$J$6:$J$1096,T$3,Data!$I$6:$I$1096,Data!$V22),SUMIFS(Data!$L$6:$L$1096,Data!$J$6:$J$1096,T$3,Data!$I$6:$I$1096,Data!$W22),SUMIFS(Data!$L$6:$L$1096,Data!$J$6:$J$1096,T$3,Data!$I$6:$I$1096,Data!$T22))</f>
        <v>0.20729950093741689</v>
      </c>
      <c r="U21" s="55">
        <f>SUM(SUMIFS(Data!$L$6:$L$1096,Data!$J$6:$J$1096,U$3,Data!$I$6:$I$1096,Data!$U22),SUMIFS(Data!$L$6:$L$1096,Data!$J$6:$J$1096,U$3,Data!$I$6:$I$1096,Data!$V22),SUMIFS(Data!$L$6:$L$1096,Data!$J$6:$J$1096,U$3,Data!$I$6:$I$1096,Data!$W22),SUMIFS(Data!$L$6:$L$1096,Data!$J$6:$J$1096,U$3,Data!$I$6:$I$1096,Data!$T22))</f>
        <v>0.20173316040023523</v>
      </c>
      <c r="V21" s="55">
        <f>SUM(SUMIFS(Data!$L$6:$L$1096,Data!$J$6:$J$1096,V$3,Data!$I$6:$I$1096,Data!$U22),SUMIFS(Data!$L$6:$L$1096,Data!$J$6:$J$1096,V$3,Data!$I$6:$I$1096,Data!$V22),SUMIFS(Data!$L$6:$L$1096,Data!$J$6:$J$1096,V$3,Data!$I$6:$I$1096,Data!$W22),SUMIFS(Data!$L$6:$L$1096,Data!$J$6:$J$1096,V$3,Data!$I$6:$I$1096,Data!$T22))</f>
        <v>0.19469765201116143</v>
      </c>
      <c r="W21" s="55">
        <f>SUM(SUMIFS(Data!$L$6:$L$1096,Data!$J$6:$J$1096,W$3,Data!$I$6:$I$1096,Data!$U22),SUMIFS(Data!$L$6:$L$1096,Data!$J$6:$J$1096,W$3,Data!$I$6:$I$1096,Data!$V22),SUMIFS(Data!$L$6:$L$1096,Data!$J$6:$J$1096,W$3,Data!$I$6:$I$1096,Data!$W22),SUMIFS(Data!$L$6:$L$1096,Data!$J$6:$J$1096,W$3,Data!$I$6:$I$1096,Data!$T22))</f>
        <v>0.19729894486642152</v>
      </c>
      <c r="X21" s="55">
        <f>SUM(SUMIFS(Data!$L$6:$L$1096,Data!$J$6:$J$1096,X$3,Data!$I$6:$I$1096,Data!$U22),SUMIFS(Data!$L$6:$L$1096,Data!$J$6:$J$1096,X$3,Data!$I$6:$I$1096,Data!$V22),SUMIFS(Data!$L$6:$L$1096,Data!$J$6:$J$1096,X$3,Data!$I$6:$I$1096,Data!$W22),SUMIFS(Data!$L$6:$L$1096,Data!$J$6:$J$1096,X$3,Data!$I$6:$I$1096,Data!$T22))</f>
        <v>0.19507847795174674</v>
      </c>
      <c r="Y21" s="55">
        <f>SUM(SUMIFS(Data!$L$6:$L$1096,Data!$J$6:$J$1096,Y$3,Data!$I$6:$I$1096,Data!$U22),SUMIFS(Data!$L$6:$L$1096,Data!$J$6:$J$1096,Y$3,Data!$I$6:$I$1096,Data!$V22),SUMIFS(Data!$L$6:$L$1096,Data!$J$6:$J$1096,Y$3,Data!$I$6:$I$1096,Data!$W22),SUMIFS(Data!$L$6:$L$1096,Data!$J$6:$J$1096,Y$3,Data!$I$6:$I$1096,Data!$T22))</f>
        <v>0.19082230669126171</v>
      </c>
      <c r="Z21" s="55">
        <f>SUM(SUMIFS(Data!$L$6:$L$1096,Data!$J$6:$J$1096,Z$3,Data!$I$6:$I$1096,Data!$U22),SUMIFS(Data!$L$6:$L$1096,Data!$J$6:$J$1096,Z$3,Data!$I$6:$I$1096,Data!$V22),SUMIFS(Data!$L$6:$L$1096,Data!$J$6:$J$1096,Z$3,Data!$I$6:$I$1096,Data!$W22),SUMIFS(Data!$L$6:$L$1096,Data!$J$6:$J$1096,Z$3,Data!$I$6:$I$1096,Data!$T22))</f>
        <v>0.18671207249728269</v>
      </c>
      <c r="AA21" s="55">
        <f>SUM(SUMIFS(Data!$L$6:$L$1096,Data!$J$6:$J$1096,AA$3,Data!$I$6:$I$1096,Data!$U22),SUMIFS(Data!$L$6:$L$1096,Data!$J$6:$J$1096,AA$3,Data!$I$6:$I$1096,Data!$V22),SUMIFS(Data!$L$6:$L$1096,Data!$J$6:$J$1096,AA$3,Data!$I$6:$I$1096,Data!$W22),SUMIFS(Data!$L$6:$L$1096,Data!$J$6:$J$1096,AA$3,Data!$I$6:$I$1096,Data!$T22))</f>
        <v>0.18373300600297379</v>
      </c>
      <c r="AB21" s="55">
        <f>SUM(SUMIFS(Data!$L$6:$L$1096,Data!$J$6:$J$1096,AB$3,Data!$I$6:$I$1096,Data!$U22),SUMIFS(Data!$L$6:$L$1096,Data!$J$6:$J$1096,AB$3,Data!$I$6:$I$1096,Data!$V22),SUMIFS(Data!$L$6:$L$1096,Data!$J$6:$J$1096,AB$3,Data!$I$6:$I$1096,Data!$W22),SUMIFS(Data!$L$6:$L$1096,Data!$J$6:$J$1096,AB$3,Data!$I$6:$I$1096,Data!$T22))</f>
        <v>0.17810244293421207</v>
      </c>
      <c r="AC21" s="55">
        <f>SUM(SUMIFS(Data!$L$6:$L$1096,Data!$J$6:$J$1096,AC$3,Data!$I$6:$I$1096,Data!$U22),SUMIFS(Data!$L$6:$L$1096,Data!$J$6:$J$1096,AC$3,Data!$I$6:$I$1096,Data!$V22),SUMIFS(Data!$L$6:$L$1096,Data!$J$6:$J$1096,AC$3,Data!$I$6:$I$1096,Data!$W22),SUMIFS(Data!$L$6:$L$1096,Data!$J$6:$J$1096,AC$3,Data!$I$6:$I$1096,Data!$T22))</f>
        <v>0.17787001193352156</v>
      </c>
      <c r="AD21" s="55">
        <f>SUM(SUMIFS(Data!$L$6:$L$1096,Data!$J$6:$J$1096,AD$3,Data!$I$6:$I$1096,Data!$U22),SUMIFS(Data!$L$6:$L$1096,Data!$J$6:$J$1096,AD$3,Data!$I$6:$I$1096,Data!$V22),SUMIFS(Data!$L$6:$L$1096,Data!$J$6:$J$1096,AD$3,Data!$I$6:$I$1096,Data!$W22),SUMIFS(Data!$L$6:$L$1096,Data!$J$6:$J$1096,AD$3,Data!$I$6:$I$1096,Data!$T22))</f>
        <v>0.17457185631333455</v>
      </c>
      <c r="AE21" s="55">
        <f>SUM(SUMIFS(Data!$L$6:$L$1096,Data!$J$6:$J$1096,AE$3,Data!$I$6:$I$1096,Data!$U22),SUMIFS(Data!$L$6:$L$1096,Data!$J$6:$J$1096,AE$3,Data!$I$6:$I$1096,Data!$V22),SUMIFS(Data!$L$6:$L$1096,Data!$J$6:$J$1096,AE$3,Data!$I$6:$I$1096,Data!$W22),SUMIFS(Data!$L$6:$L$1096,Data!$J$6:$J$1096,AE$3,Data!$I$6:$I$1096,Data!$T22))</f>
        <v>0.17474327631115169</v>
      </c>
      <c r="AF21" s="55">
        <f>SUM(SUMIFS(Data!$L$6:$L$1096,Data!$J$6:$J$1096,AF$3,Data!$I$6:$I$1096,Data!$U22),SUMIFS(Data!$L$6:$L$1096,Data!$J$6:$J$1096,AF$3,Data!$I$6:$I$1096,Data!$V22),SUMIFS(Data!$L$6:$L$1096,Data!$J$6:$J$1096,AF$3,Data!$I$6:$I$1096,Data!$W22),SUMIFS(Data!$L$6:$L$1096,Data!$J$6:$J$1096,AF$3,Data!$I$6:$I$1096,Data!$T22))</f>
        <v>0.1684023281157607</v>
      </c>
      <c r="AG21" s="55">
        <f>SUM(SUMIFS(Data!$L$6:$L$1096,Data!$J$6:$J$1096,AG$3,Data!$I$6:$I$1096,Data!$U22),SUMIFS(Data!$L$6:$L$1096,Data!$J$6:$J$1096,AG$3,Data!$I$6:$I$1096,Data!$V22),SUMIFS(Data!$L$6:$L$1096,Data!$J$6:$J$1096,AG$3,Data!$I$6:$I$1096,Data!$W22),SUMIFS(Data!$L$6:$L$1096,Data!$J$6:$J$1096,AG$3,Data!$I$6:$I$1096,Data!$T22))</f>
        <v>0.16899152957470526</v>
      </c>
      <c r="AH21" s="55">
        <f>SUM(SUMIFS(Data!$L$6:$L$1096,Data!$J$6:$J$1096,AH$3,Data!$I$6:$I$1096,Data!$U22),SUMIFS(Data!$L$6:$L$1096,Data!$J$6:$J$1096,AH$3,Data!$I$6:$I$1096,Data!$V22),SUMIFS(Data!$L$6:$L$1096,Data!$J$6:$J$1096,AH$3,Data!$I$6:$I$1096,Data!$W22),SUMIFS(Data!$L$6:$L$1096,Data!$J$6:$J$1096,AH$3,Data!$I$6:$I$1096,Data!$T22))</f>
        <v>0.17249777866221166</v>
      </c>
      <c r="AI21" s="55">
        <f>SUM(SUMIFS(Data!$L$6:$L$1096,Data!$J$6:$J$1096,AI$3,Data!$I$6:$I$1096,Data!$U22),SUMIFS(Data!$L$6:$L$1096,Data!$J$6:$J$1096,AI$3,Data!$I$6:$I$1096,Data!$V22),SUMIFS(Data!$L$6:$L$1096,Data!$J$6:$J$1096,AI$3,Data!$I$6:$I$1096,Data!$W22),SUMIFS(Data!$L$6:$L$1096,Data!$J$6:$J$1096,AI$3,Data!$I$6:$I$1096,Data!$T22))</f>
        <v>0.17350433622233635</v>
      </c>
      <c r="AJ21" s="55">
        <f>SUM(SUMIFS(Data!$L$6:$L$1096,Data!$J$6:$J$1096,AJ$3,Data!$I$6:$I$1096,Data!$U22),SUMIFS(Data!$L$6:$L$1096,Data!$J$6:$J$1096,AJ$3,Data!$I$6:$I$1096,Data!$V22),SUMIFS(Data!$L$6:$L$1096,Data!$J$6:$J$1096,AJ$3,Data!$I$6:$I$1096,Data!$W22),SUMIFS(Data!$L$6:$L$1096,Data!$J$6:$J$1096,AJ$3,Data!$I$6:$I$1096,Data!$T22))</f>
        <v>0.17619194796073573</v>
      </c>
      <c r="AK21" s="55">
        <f>SUM(SUMIFS(Data!$L$6:$L$1096,Data!$J$6:$J$1096,AK$3,Data!$I$6:$I$1096,Data!$U22),SUMIFS(Data!$L$6:$L$1096,Data!$J$6:$J$1096,AK$3,Data!$I$6:$I$1096,Data!$V22),SUMIFS(Data!$L$6:$L$1096,Data!$J$6:$J$1096,AK$3,Data!$I$6:$I$1096,Data!$W22),SUMIFS(Data!$L$6:$L$1096,Data!$J$6:$J$1096,AK$3,Data!$I$6:$I$1096,Data!$T22))</f>
        <v>0.17126244690481163</v>
      </c>
      <c r="AL21" s="55">
        <f>SUM(SUMIFS(Data!$L$6:$L$1096,Data!$J$6:$J$1096,AL$3,Data!$I$6:$I$1096,Data!$U22),SUMIFS(Data!$L$6:$L$1096,Data!$J$6:$J$1096,AL$3,Data!$I$6:$I$1096,Data!$V22),SUMIFS(Data!$L$6:$L$1096,Data!$J$6:$J$1096,AL$3,Data!$I$6:$I$1096,Data!$W22),SUMIFS(Data!$L$6:$L$1096,Data!$J$6:$J$1096,AL$3,Data!$I$6:$I$1096,Data!$T22))</f>
        <v>0.17090071784375643</v>
      </c>
      <c r="AM21" s="55">
        <f>SUM(SUMIFS(Data!$L$6:$L$1096,Data!$J$6:$J$1096,AM$3,Data!$I$6:$I$1096,Data!$U22),SUMIFS(Data!$L$6:$L$1096,Data!$J$6:$J$1096,AM$3,Data!$I$6:$I$1096,Data!$V22),SUMIFS(Data!$L$6:$L$1096,Data!$J$6:$J$1096,AM$3,Data!$I$6:$I$1096,Data!$W22),SUMIFS(Data!$L$6:$L$1096,Data!$J$6:$J$1096,AM$3,Data!$I$6:$I$1096,Data!$T22))</f>
        <v>0.1716257218919989</v>
      </c>
      <c r="AN21" s="55">
        <f>SUM(SUMIFS(Data!$L$6:$L$1096,Data!$J$6:$J$1096,AN$3,Data!$I$6:$I$1096,Data!$U22),SUMIFS(Data!$L$6:$L$1096,Data!$J$6:$J$1096,AN$3,Data!$I$6:$I$1096,Data!$V22),SUMIFS(Data!$L$6:$L$1096,Data!$J$6:$J$1096,AN$3,Data!$I$6:$I$1096,Data!$W22),SUMIFS(Data!$L$6:$L$1096,Data!$J$6:$J$1096,AN$3,Data!$I$6:$I$1096,Data!$T22))</f>
        <v>0.16767589579261505</v>
      </c>
      <c r="AO21" s="55">
        <f>SUM(SUMIFS(Data!$L$6:$L$1096,Data!$J$6:$J$1096,AO$3,Data!$I$6:$I$1096,Data!$U22),SUMIFS(Data!$L$6:$L$1096,Data!$J$6:$J$1096,AO$3,Data!$I$6:$I$1096,Data!$V22),SUMIFS(Data!$L$6:$L$1096,Data!$J$6:$J$1096,AO$3,Data!$I$6:$I$1096,Data!$W22),SUMIFS(Data!$L$6:$L$1096,Data!$J$6:$J$1096,AO$3,Data!$I$6:$I$1096,Data!$T22))</f>
        <v>0.16331752470381469</v>
      </c>
      <c r="AP21" s="55">
        <f>SUM(SUMIFS(Data!$L$6:$L$1096,Data!$J$6:$J$1096,AP$3,Data!$I$6:$I$1096,Data!$U22),SUMIFS(Data!$L$6:$L$1096,Data!$J$6:$J$1096,AP$3,Data!$I$6:$I$1096,Data!$V22),SUMIFS(Data!$L$6:$L$1096,Data!$J$6:$J$1096,AP$3,Data!$I$6:$I$1096,Data!$W22),SUMIFS(Data!$L$6:$L$1096,Data!$J$6:$J$1096,AP$3,Data!$I$6:$I$1096,Data!$T22))</f>
        <v>0.16019479115933921</v>
      </c>
      <c r="AQ21" s="55">
        <f>SUM(SUMIFS(Data!$L$6:$L$1096,Data!$J$6:$J$1096,AQ$3,Data!$I$6:$I$1096,Data!$U22),SUMIFS(Data!$L$6:$L$1096,Data!$J$6:$J$1096,AQ$3,Data!$I$6:$I$1096,Data!$V22),SUMIFS(Data!$L$6:$L$1096,Data!$J$6:$J$1096,AQ$3,Data!$I$6:$I$1096,Data!$W22),SUMIFS(Data!$L$6:$L$1096,Data!$J$6:$J$1096,AQ$3,Data!$I$6:$I$1096,Data!$T22))</f>
        <v>0.15394968937009978</v>
      </c>
      <c r="AR21" s="56" t="s">
        <v>24</v>
      </c>
    </row>
    <row r="22" spans="1:44" x14ac:dyDescent="0.25">
      <c r="A22" s="53" t="s">
        <v>74</v>
      </c>
      <c r="B22" s="56" t="s">
        <v>25</v>
      </c>
      <c r="C22" s="55">
        <f>SUM(SUMIFS(Data!$L$6:$L$1096,Data!$J$6:$J$1096,C$3,Data!$I$6:$I$1096,Data!$U23),SUMIFS(Data!$L$6:$L$1096,Data!$J$6:$J$1096,C$3,Data!$I$6:$I$1096,Data!$V23),SUMIFS(Data!$L$6:$L$1096,Data!$J$6:$J$1096,C$3,Data!$I$6:$I$1096,Data!$W23),SUMIFS(Data!$L$6:$L$1096,Data!$J$6:$J$1096,C$3,Data!$I$6:$I$1096,Data!$T23))</f>
        <v>0.16609622960751935</v>
      </c>
      <c r="D22" s="55">
        <f>SUM(SUMIFS(Data!$L$6:$L$1096,Data!$J$6:$J$1096,D$3,Data!$I$6:$I$1096,Data!$U23),SUMIFS(Data!$L$6:$L$1096,Data!$J$6:$J$1096,D$3,Data!$I$6:$I$1096,Data!$V23),SUMIFS(Data!$L$6:$L$1096,Data!$J$6:$J$1096,D$3,Data!$I$6:$I$1096,Data!$W23),SUMIFS(Data!$L$6:$L$1096,Data!$J$6:$J$1096,D$3,Data!$I$6:$I$1096,Data!$T23))</f>
        <v>0.17405241174290553</v>
      </c>
      <c r="E22" s="55">
        <f>SUM(SUMIFS(Data!$L$6:$L$1096,Data!$J$6:$J$1096,E$3,Data!$I$6:$I$1096,Data!$U23),SUMIFS(Data!$L$6:$L$1096,Data!$J$6:$J$1096,E$3,Data!$I$6:$I$1096,Data!$V23),SUMIFS(Data!$L$6:$L$1096,Data!$J$6:$J$1096,E$3,Data!$I$6:$I$1096,Data!$W23),SUMIFS(Data!$L$6:$L$1096,Data!$J$6:$J$1096,E$3,Data!$I$6:$I$1096,Data!$T23))</f>
        <v>0.17962024426240375</v>
      </c>
      <c r="F22" s="55">
        <f>SUM(SUMIFS(Data!$L$6:$L$1096,Data!$J$6:$J$1096,F$3,Data!$I$6:$I$1096,Data!$U23),SUMIFS(Data!$L$6:$L$1096,Data!$J$6:$J$1096,F$3,Data!$I$6:$I$1096,Data!$V23),SUMIFS(Data!$L$6:$L$1096,Data!$J$6:$J$1096,F$3,Data!$I$6:$I$1096,Data!$W23),SUMIFS(Data!$L$6:$L$1096,Data!$J$6:$J$1096,F$3,Data!$I$6:$I$1096,Data!$T23))</f>
        <v>0.18398794631936333</v>
      </c>
      <c r="G22" s="55">
        <f>SUM(SUMIFS(Data!$L$6:$L$1096,Data!$J$6:$J$1096,G$3,Data!$I$6:$I$1096,Data!$U23),SUMIFS(Data!$L$6:$L$1096,Data!$J$6:$J$1096,G$3,Data!$I$6:$I$1096,Data!$V23),SUMIFS(Data!$L$6:$L$1096,Data!$J$6:$J$1096,G$3,Data!$I$6:$I$1096,Data!$W23),SUMIFS(Data!$L$6:$L$1096,Data!$J$6:$J$1096,G$3,Data!$I$6:$I$1096,Data!$T23))</f>
        <v>0.18123713824632373</v>
      </c>
      <c r="H22" s="55">
        <f>SUM(SUMIFS(Data!$L$6:$L$1096,Data!$J$6:$J$1096,H$3,Data!$I$6:$I$1096,Data!$U23),SUMIFS(Data!$L$6:$L$1096,Data!$J$6:$J$1096,H$3,Data!$I$6:$I$1096,Data!$V23),SUMIFS(Data!$L$6:$L$1096,Data!$J$6:$J$1096,H$3,Data!$I$6:$I$1096,Data!$W23),SUMIFS(Data!$L$6:$L$1096,Data!$J$6:$J$1096,H$3,Data!$I$6:$I$1096,Data!$T23))</f>
        <v>0.18213870709362018</v>
      </c>
      <c r="I22" s="55">
        <f>SUM(SUMIFS(Data!$L$6:$L$1096,Data!$J$6:$J$1096,I$3,Data!$I$6:$I$1096,Data!$U23),SUMIFS(Data!$L$6:$L$1096,Data!$J$6:$J$1096,I$3,Data!$I$6:$I$1096,Data!$V23),SUMIFS(Data!$L$6:$L$1096,Data!$J$6:$J$1096,I$3,Data!$I$6:$I$1096,Data!$W23),SUMIFS(Data!$L$6:$L$1096,Data!$J$6:$J$1096,I$3,Data!$I$6:$I$1096,Data!$T23))</f>
        <v>0.18717282063651702</v>
      </c>
      <c r="J22" s="55">
        <f>SUM(SUMIFS(Data!$L$6:$L$1096,Data!$J$6:$J$1096,J$3,Data!$I$6:$I$1096,Data!$U23),SUMIFS(Data!$L$6:$L$1096,Data!$J$6:$J$1096,J$3,Data!$I$6:$I$1096,Data!$V23),SUMIFS(Data!$L$6:$L$1096,Data!$J$6:$J$1096,J$3,Data!$I$6:$I$1096,Data!$W23),SUMIFS(Data!$L$6:$L$1096,Data!$J$6:$J$1096,J$3,Data!$I$6:$I$1096,Data!$T23))</f>
        <v>0.19373988061860825</v>
      </c>
      <c r="K22" s="55">
        <f>SUM(SUMIFS(Data!$L$6:$L$1096,Data!$J$6:$J$1096,K$3,Data!$I$6:$I$1096,Data!$U23),SUMIFS(Data!$L$6:$L$1096,Data!$J$6:$J$1096,K$3,Data!$I$6:$I$1096,Data!$V23),SUMIFS(Data!$L$6:$L$1096,Data!$J$6:$J$1096,K$3,Data!$I$6:$I$1096,Data!$W23),SUMIFS(Data!$L$6:$L$1096,Data!$J$6:$J$1096,K$3,Data!$I$6:$I$1096,Data!$T23))</f>
        <v>0.19609242163841695</v>
      </c>
      <c r="L22" s="55">
        <f>SUM(SUMIFS(Data!$L$6:$L$1096,Data!$J$6:$J$1096,L$3,Data!$I$6:$I$1096,Data!$U23),SUMIFS(Data!$L$6:$L$1096,Data!$J$6:$J$1096,L$3,Data!$I$6:$I$1096,Data!$V23),SUMIFS(Data!$L$6:$L$1096,Data!$J$6:$J$1096,L$3,Data!$I$6:$I$1096,Data!$W23),SUMIFS(Data!$L$6:$L$1096,Data!$J$6:$J$1096,L$3,Data!$I$6:$I$1096,Data!$T23))</f>
        <v>0.19961518137894918</v>
      </c>
      <c r="M22" s="55">
        <f>SUM(SUMIFS(Data!$L$6:$L$1096,Data!$J$6:$J$1096,M$3,Data!$I$6:$I$1096,Data!$U23),SUMIFS(Data!$L$6:$L$1096,Data!$J$6:$J$1096,M$3,Data!$I$6:$I$1096,Data!$V23),SUMIFS(Data!$L$6:$L$1096,Data!$J$6:$J$1096,M$3,Data!$I$6:$I$1096,Data!$W23),SUMIFS(Data!$L$6:$L$1096,Data!$J$6:$J$1096,M$3,Data!$I$6:$I$1096,Data!$T23))</f>
        <v>0.20225436553040532</v>
      </c>
      <c r="N22" s="55">
        <f>SUM(SUMIFS(Data!$L$6:$L$1096,Data!$J$6:$J$1096,N$3,Data!$I$6:$I$1096,Data!$U23),SUMIFS(Data!$L$6:$L$1096,Data!$J$6:$J$1096,N$3,Data!$I$6:$I$1096,Data!$V23),SUMIFS(Data!$L$6:$L$1096,Data!$J$6:$J$1096,N$3,Data!$I$6:$I$1096,Data!$W23),SUMIFS(Data!$L$6:$L$1096,Data!$J$6:$J$1096,N$3,Data!$I$6:$I$1096,Data!$T23))</f>
        <v>0.20185959628918937</v>
      </c>
      <c r="O22" s="55">
        <f>SUM(SUMIFS(Data!$L$6:$L$1096,Data!$J$6:$J$1096,O$3,Data!$I$6:$I$1096,Data!$U23),SUMIFS(Data!$L$6:$L$1096,Data!$J$6:$J$1096,O$3,Data!$I$6:$I$1096,Data!$V23),SUMIFS(Data!$L$6:$L$1096,Data!$J$6:$J$1096,O$3,Data!$I$6:$I$1096,Data!$W23),SUMIFS(Data!$L$6:$L$1096,Data!$J$6:$J$1096,O$3,Data!$I$6:$I$1096,Data!$T23))</f>
        <v>0.19880357467099291</v>
      </c>
      <c r="P22" s="55">
        <f>SUM(SUMIFS(Data!$L$6:$L$1096,Data!$J$6:$J$1096,P$3,Data!$I$6:$I$1096,Data!$U23),SUMIFS(Data!$L$6:$L$1096,Data!$J$6:$J$1096,P$3,Data!$I$6:$I$1096,Data!$V23),SUMIFS(Data!$L$6:$L$1096,Data!$J$6:$J$1096,P$3,Data!$I$6:$I$1096,Data!$W23),SUMIFS(Data!$L$6:$L$1096,Data!$J$6:$J$1096,P$3,Data!$I$6:$I$1096,Data!$T23))</f>
        <v>0.19402636182662727</v>
      </c>
      <c r="Q22" s="55">
        <f>SUM(SUMIFS(Data!$L$6:$L$1096,Data!$J$6:$J$1096,Q$3,Data!$I$6:$I$1096,Data!$U23),SUMIFS(Data!$L$6:$L$1096,Data!$J$6:$J$1096,Q$3,Data!$I$6:$I$1096,Data!$V23),SUMIFS(Data!$L$6:$L$1096,Data!$J$6:$J$1096,Q$3,Data!$I$6:$I$1096,Data!$W23),SUMIFS(Data!$L$6:$L$1096,Data!$J$6:$J$1096,Q$3,Data!$I$6:$I$1096,Data!$T23))</f>
        <v>0.19107299881979839</v>
      </c>
      <c r="R22" s="55">
        <f>SUM(SUMIFS(Data!$L$6:$L$1096,Data!$J$6:$J$1096,R$3,Data!$I$6:$I$1096,Data!$U23),SUMIFS(Data!$L$6:$L$1096,Data!$J$6:$J$1096,R$3,Data!$I$6:$I$1096,Data!$V23),SUMIFS(Data!$L$6:$L$1096,Data!$J$6:$J$1096,R$3,Data!$I$6:$I$1096,Data!$W23),SUMIFS(Data!$L$6:$L$1096,Data!$J$6:$J$1096,R$3,Data!$I$6:$I$1096,Data!$T23))</f>
        <v>0.18454519657449461</v>
      </c>
      <c r="S22" s="55">
        <f>SUM(SUMIFS(Data!$L$6:$L$1096,Data!$J$6:$J$1096,S$3,Data!$I$6:$I$1096,Data!$U23),SUMIFS(Data!$L$6:$L$1096,Data!$J$6:$J$1096,S$3,Data!$I$6:$I$1096,Data!$V23),SUMIFS(Data!$L$6:$L$1096,Data!$J$6:$J$1096,S$3,Data!$I$6:$I$1096,Data!$W23),SUMIFS(Data!$L$6:$L$1096,Data!$J$6:$J$1096,S$3,Data!$I$6:$I$1096,Data!$T23))</f>
        <v>0.18204387635961408</v>
      </c>
      <c r="T22" s="55">
        <f>SUM(SUMIFS(Data!$L$6:$L$1096,Data!$J$6:$J$1096,T$3,Data!$I$6:$I$1096,Data!$U23),SUMIFS(Data!$L$6:$L$1096,Data!$J$6:$J$1096,T$3,Data!$I$6:$I$1096,Data!$V23),SUMIFS(Data!$L$6:$L$1096,Data!$J$6:$J$1096,T$3,Data!$I$6:$I$1096,Data!$W23),SUMIFS(Data!$L$6:$L$1096,Data!$J$6:$J$1096,T$3,Data!$I$6:$I$1096,Data!$T23))</f>
        <v>0.17824055770586739</v>
      </c>
      <c r="U22" s="55">
        <f>SUM(SUMIFS(Data!$L$6:$L$1096,Data!$J$6:$J$1096,U$3,Data!$I$6:$I$1096,Data!$U23),SUMIFS(Data!$L$6:$L$1096,Data!$J$6:$J$1096,U$3,Data!$I$6:$I$1096,Data!$V23),SUMIFS(Data!$L$6:$L$1096,Data!$J$6:$J$1096,U$3,Data!$I$6:$I$1096,Data!$W23),SUMIFS(Data!$L$6:$L$1096,Data!$J$6:$J$1096,U$3,Data!$I$6:$I$1096,Data!$T23))</f>
        <v>0.17312935582856126</v>
      </c>
      <c r="V22" s="55">
        <f>SUM(SUMIFS(Data!$L$6:$L$1096,Data!$J$6:$J$1096,V$3,Data!$I$6:$I$1096,Data!$U23),SUMIFS(Data!$L$6:$L$1096,Data!$J$6:$J$1096,V$3,Data!$I$6:$I$1096,Data!$V23),SUMIFS(Data!$L$6:$L$1096,Data!$J$6:$J$1096,V$3,Data!$I$6:$I$1096,Data!$W23),SUMIFS(Data!$L$6:$L$1096,Data!$J$6:$J$1096,V$3,Data!$I$6:$I$1096,Data!$T23))</f>
        <v>0.16637775588210946</v>
      </c>
      <c r="W22" s="55">
        <f>SUM(SUMIFS(Data!$L$6:$L$1096,Data!$J$6:$J$1096,W$3,Data!$I$6:$I$1096,Data!$U23),SUMIFS(Data!$L$6:$L$1096,Data!$J$6:$J$1096,W$3,Data!$I$6:$I$1096,Data!$V23),SUMIFS(Data!$L$6:$L$1096,Data!$J$6:$J$1096,W$3,Data!$I$6:$I$1096,Data!$W23),SUMIFS(Data!$L$6:$L$1096,Data!$J$6:$J$1096,W$3,Data!$I$6:$I$1096,Data!$T23))</f>
        <v>0.16807851607180865</v>
      </c>
      <c r="X22" s="55">
        <f>SUM(SUMIFS(Data!$L$6:$L$1096,Data!$J$6:$J$1096,X$3,Data!$I$6:$I$1096,Data!$U23),SUMIFS(Data!$L$6:$L$1096,Data!$J$6:$J$1096,X$3,Data!$I$6:$I$1096,Data!$V23),SUMIFS(Data!$L$6:$L$1096,Data!$J$6:$J$1096,X$3,Data!$I$6:$I$1096,Data!$W23),SUMIFS(Data!$L$6:$L$1096,Data!$J$6:$J$1096,X$3,Data!$I$6:$I$1096,Data!$T23))</f>
        <v>0.16583193945583902</v>
      </c>
      <c r="Y22" s="55">
        <f>SUM(SUMIFS(Data!$L$6:$L$1096,Data!$J$6:$J$1096,Y$3,Data!$I$6:$I$1096,Data!$U23),SUMIFS(Data!$L$6:$L$1096,Data!$J$6:$J$1096,Y$3,Data!$I$6:$I$1096,Data!$V23),SUMIFS(Data!$L$6:$L$1096,Data!$J$6:$J$1096,Y$3,Data!$I$6:$I$1096,Data!$W23),SUMIFS(Data!$L$6:$L$1096,Data!$J$6:$J$1096,Y$3,Data!$I$6:$I$1096,Data!$T23))</f>
        <v>0.16349375152017642</v>
      </c>
      <c r="Z22" s="55">
        <f>SUM(SUMIFS(Data!$L$6:$L$1096,Data!$J$6:$J$1096,Z$3,Data!$I$6:$I$1096,Data!$U23),SUMIFS(Data!$L$6:$L$1096,Data!$J$6:$J$1096,Z$3,Data!$I$6:$I$1096,Data!$V23),SUMIFS(Data!$L$6:$L$1096,Data!$J$6:$J$1096,Z$3,Data!$I$6:$I$1096,Data!$W23),SUMIFS(Data!$L$6:$L$1096,Data!$J$6:$J$1096,Z$3,Data!$I$6:$I$1096,Data!$T23))</f>
        <v>0.16132974103912051</v>
      </c>
      <c r="AA22" s="55">
        <f>SUM(SUMIFS(Data!$L$6:$L$1096,Data!$J$6:$J$1096,AA$3,Data!$I$6:$I$1096,Data!$U23),SUMIFS(Data!$L$6:$L$1096,Data!$J$6:$J$1096,AA$3,Data!$I$6:$I$1096,Data!$V23),SUMIFS(Data!$L$6:$L$1096,Data!$J$6:$J$1096,AA$3,Data!$I$6:$I$1096,Data!$W23),SUMIFS(Data!$L$6:$L$1096,Data!$J$6:$J$1096,AA$3,Data!$I$6:$I$1096,Data!$T23))</f>
        <v>0.1597264657424701</v>
      </c>
      <c r="AB22" s="55">
        <f>SUM(SUMIFS(Data!$L$6:$L$1096,Data!$J$6:$J$1096,AB$3,Data!$I$6:$I$1096,Data!$U23),SUMIFS(Data!$L$6:$L$1096,Data!$J$6:$J$1096,AB$3,Data!$I$6:$I$1096,Data!$V23),SUMIFS(Data!$L$6:$L$1096,Data!$J$6:$J$1096,AB$3,Data!$I$6:$I$1096,Data!$W23),SUMIFS(Data!$L$6:$L$1096,Data!$J$6:$J$1096,AB$3,Data!$I$6:$I$1096,Data!$T23))</f>
        <v>0.15527206800917276</v>
      </c>
      <c r="AC22" s="55">
        <f>SUM(SUMIFS(Data!$L$6:$L$1096,Data!$J$6:$J$1096,AC$3,Data!$I$6:$I$1096,Data!$U23),SUMIFS(Data!$L$6:$L$1096,Data!$J$6:$J$1096,AC$3,Data!$I$6:$I$1096,Data!$V23),SUMIFS(Data!$L$6:$L$1096,Data!$J$6:$J$1096,AC$3,Data!$I$6:$I$1096,Data!$W23),SUMIFS(Data!$L$6:$L$1096,Data!$J$6:$J$1096,AC$3,Data!$I$6:$I$1096,Data!$T23))</f>
        <v>0.15566201938469598</v>
      </c>
      <c r="AD22" s="55">
        <f>SUM(SUMIFS(Data!$L$6:$L$1096,Data!$J$6:$J$1096,AD$3,Data!$I$6:$I$1096,Data!$U23),SUMIFS(Data!$L$6:$L$1096,Data!$J$6:$J$1096,AD$3,Data!$I$6:$I$1096,Data!$V23),SUMIFS(Data!$L$6:$L$1096,Data!$J$6:$J$1096,AD$3,Data!$I$6:$I$1096,Data!$W23),SUMIFS(Data!$L$6:$L$1096,Data!$J$6:$J$1096,AD$3,Data!$I$6:$I$1096,Data!$T23))</f>
        <v>0.152688283704146</v>
      </c>
      <c r="AE22" s="55">
        <f>SUM(SUMIFS(Data!$L$6:$L$1096,Data!$J$6:$J$1096,AE$3,Data!$I$6:$I$1096,Data!$U23),SUMIFS(Data!$L$6:$L$1096,Data!$J$6:$J$1096,AE$3,Data!$I$6:$I$1096,Data!$V23),SUMIFS(Data!$L$6:$L$1096,Data!$J$6:$J$1096,AE$3,Data!$I$6:$I$1096,Data!$W23),SUMIFS(Data!$L$6:$L$1096,Data!$J$6:$J$1096,AE$3,Data!$I$6:$I$1096,Data!$T23))</f>
        <v>0.15373185423252034</v>
      </c>
      <c r="AF22" s="55">
        <f>SUM(SUMIFS(Data!$L$6:$L$1096,Data!$J$6:$J$1096,AF$3,Data!$I$6:$I$1096,Data!$U23),SUMIFS(Data!$L$6:$L$1096,Data!$J$6:$J$1096,AF$3,Data!$I$6:$I$1096,Data!$V23),SUMIFS(Data!$L$6:$L$1096,Data!$J$6:$J$1096,AF$3,Data!$I$6:$I$1096,Data!$W23),SUMIFS(Data!$L$6:$L$1096,Data!$J$6:$J$1096,AF$3,Data!$I$6:$I$1096,Data!$T23))</f>
        <v>0.1478241652508252</v>
      </c>
      <c r="AG22" s="55">
        <f>SUM(SUMIFS(Data!$L$6:$L$1096,Data!$J$6:$J$1096,AG$3,Data!$I$6:$I$1096,Data!$U23),SUMIFS(Data!$L$6:$L$1096,Data!$J$6:$J$1096,AG$3,Data!$I$6:$I$1096,Data!$V23),SUMIFS(Data!$L$6:$L$1096,Data!$J$6:$J$1096,AG$3,Data!$I$6:$I$1096,Data!$W23),SUMIFS(Data!$L$6:$L$1096,Data!$J$6:$J$1096,AG$3,Data!$I$6:$I$1096,Data!$T23))</f>
        <v>0.14772679289261223</v>
      </c>
      <c r="AH22" s="55">
        <f>SUM(SUMIFS(Data!$L$6:$L$1096,Data!$J$6:$J$1096,AH$3,Data!$I$6:$I$1096,Data!$U23),SUMIFS(Data!$L$6:$L$1096,Data!$J$6:$J$1096,AH$3,Data!$I$6:$I$1096,Data!$V23),SUMIFS(Data!$L$6:$L$1096,Data!$J$6:$J$1096,AH$3,Data!$I$6:$I$1096,Data!$W23),SUMIFS(Data!$L$6:$L$1096,Data!$J$6:$J$1096,AH$3,Data!$I$6:$I$1096,Data!$T23))</f>
        <v>0.15188387097464437</v>
      </c>
      <c r="AI22" s="55">
        <f>SUM(SUMIFS(Data!$L$6:$L$1096,Data!$J$6:$J$1096,AI$3,Data!$I$6:$I$1096,Data!$U23),SUMIFS(Data!$L$6:$L$1096,Data!$J$6:$J$1096,AI$3,Data!$I$6:$I$1096,Data!$V23),SUMIFS(Data!$L$6:$L$1096,Data!$J$6:$J$1096,AI$3,Data!$I$6:$I$1096,Data!$W23),SUMIFS(Data!$L$6:$L$1096,Data!$J$6:$J$1096,AI$3,Data!$I$6:$I$1096,Data!$T23))</f>
        <v>0.15444778731719516</v>
      </c>
      <c r="AJ22" s="55">
        <f>SUM(SUMIFS(Data!$L$6:$L$1096,Data!$J$6:$J$1096,AJ$3,Data!$I$6:$I$1096,Data!$U23),SUMIFS(Data!$L$6:$L$1096,Data!$J$6:$J$1096,AJ$3,Data!$I$6:$I$1096,Data!$V23),SUMIFS(Data!$L$6:$L$1096,Data!$J$6:$J$1096,AJ$3,Data!$I$6:$I$1096,Data!$W23),SUMIFS(Data!$L$6:$L$1096,Data!$J$6:$J$1096,AJ$3,Data!$I$6:$I$1096,Data!$T23))</f>
        <v>0.1575418493125646</v>
      </c>
      <c r="AK22" s="55">
        <f>SUM(SUMIFS(Data!$L$6:$L$1096,Data!$J$6:$J$1096,AK$3,Data!$I$6:$I$1096,Data!$U23),SUMIFS(Data!$L$6:$L$1096,Data!$J$6:$J$1096,AK$3,Data!$I$6:$I$1096,Data!$V23),SUMIFS(Data!$L$6:$L$1096,Data!$J$6:$J$1096,AK$3,Data!$I$6:$I$1096,Data!$W23),SUMIFS(Data!$L$6:$L$1096,Data!$J$6:$J$1096,AK$3,Data!$I$6:$I$1096,Data!$T23))</f>
        <v>0.15258563178500911</v>
      </c>
      <c r="AL22" s="55">
        <f>SUM(SUMIFS(Data!$L$6:$L$1096,Data!$J$6:$J$1096,AL$3,Data!$I$6:$I$1096,Data!$U23),SUMIFS(Data!$L$6:$L$1096,Data!$J$6:$J$1096,AL$3,Data!$I$6:$I$1096,Data!$V23),SUMIFS(Data!$L$6:$L$1096,Data!$J$6:$J$1096,AL$3,Data!$I$6:$I$1096,Data!$W23),SUMIFS(Data!$L$6:$L$1096,Data!$J$6:$J$1096,AL$3,Data!$I$6:$I$1096,Data!$T23))</f>
        <v>0.15273125930923351</v>
      </c>
      <c r="AM22" s="55">
        <f>SUM(SUMIFS(Data!$L$6:$L$1096,Data!$J$6:$J$1096,AM$3,Data!$I$6:$I$1096,Data!$U23),SUMIFS(Data!$L$6:$L$1096,Data!$J$6:$J$1096,AM$3,Data!$I$6:$I$1096,Data!$V23),SUMIFS(Data!$L$6:$L$1096,Data!$J$6:$J$1096,AM$3,Data!$I$6:$I$1096,Data!$W23),SUMIFS(Data!$L$6:$L$1096,Data!$J$6:$J$1096,AM$3,Data!$I$6:$I$1096,Data!$T23))</f>
        <v>0.15308161302138545</v>
      </c>
      <c r="AN22" s="55">
        <f>SUM(SUMIFS(Data!$L$6:$L$1096,Data!$J$6:$J$1096,AN$3,Data!$I$6:$I$1096,Data!$U23),SUMIFS(Data!$L$6:$L$1096,Data!$J$6:$J$1096,AN$3,Data!$I$6:$I$1096,Data!$V23),SUMIFS(Data!$L$6:$L$1096,Data!$J$6:$J$1096,AN$3,Data!$I$6:$I$1096,Data!$W23),SUMIFS(Data!$L$6:$L$1096,Data!$J$6:$J$1096,AN$3,Data!$I$6:$I$1096,Data!$T23))</f>
        <v>0.15067061968028403</v>
      </c>
      <c r="AO22" s="55">
        <f>SUM(SUMIFS(Data!$L$6:$L$1096,Data!$J$6:$J$1096,AO$3,Data!$I$6:$I$1096,Data!$U23),SUMIFS(Data!$L$6:$L$1096,Data!$J$6:$J$1096,AO$3,Data!$I$6:$I$1096,Data!$V23),SUMIFS(Data!$L$6:$L$1096,Data!$J$6:$J$1096,AO$3,Data!$I$6:$I$1096,Data!$W23),SUMIFS(Data!$L$6:$L$1096,Data!$J$6:$J$1096,AO$3,Data!$I$6:$I$1096,Data!$T23))</f>
        <v>0.147724055615574</v>
      </c>
      <c r="AP22" s="55">
        <f>SUM(SUMIFS(Data!$L$6:$L$1096,Data!$J$6:$J$1096,AP$3,Data!$I$6:$I$1096,Data!$U23),SUMIFS(Data!$L$6:$L$1096,Data!$J$6:$J$1096,AP$3,Data!$I$6:$I$1096,Data!$V23),SUMIFS(Data!$L$6:$L$1096,Data!$J$6:$J$1096,AP$3,Data!$I$6:$I$1096,Data!$W23),SUMIFS(Data!$L$6:$L$1096,Data!$J$6:$J$1096,AP$3,Data!$I$6:$I$1096,Data!$T23))</f>
        <v>0.14501715342823074</v>
      </c>
      <c r="AQ22" s="55">
        <f>SUM(SUMIFS(Data!$L$6:$L$1096,Data!$J$6:$J$1096,AQ$3,Data!$I$6:$I$1096,Data!$U23),SUMIFS(Data!$L$6:$L$1096,Data!$J$6:$J$1096,AQ$3,Data!$I$6:$I$1096,Data!$V23),SUMIFS(Data!$L$6:$L$1096,Data!$J$6:$J$1096,AQ$3,Data!$I$6:$I$1096,Data!$W23),SUMIFS(Data!$L$6:$L$1096,Data!$J$6:$J$1096,AQ$3,Data!$I$6:$I$1096,Data!$T23))</f>
        <v>0.13886234521577018</v>
      </c>
      <c r="AR22" s="56" t="s">
        <v>25</v>
      </c>
    </row>
    <row r="23" spans="1:44" x14ac:dyDescent="0.25">
      <c r="A23" s="53" t="s">
        <v>74</v>
      </c>
      <c r="B23" s="56" t="s">
        <v>26</v>
      </c>
      <c r="C23" s="55">
        <f>SUM(SUMIFS(Data!$L$6:$L$1096,Data!$J$6:$J$1096,C$3,Data!$I$6:$I$1096,Data!$U24),SUMIFS(Data!$L$6:$L$1096,Data!$J$6:$J$1096,C$3,Data!$I$6:$I$1096,Data!$V24),SUMIFS(Data!$L$6:$L$1096,Data!$J$6:$J$1096,C$3,Data!$I$6:$I$1096,Data!$W24),SUMIFS(Data!$L$6:$L$1096,Data!$J$6:$J$1096,C$3,Data!$I$6:$I$1096,Data!$T24))</f>
        <v>8.417457499862302E-2</v>
      </c>
      <c r="D23" s="55">
        <f>SUM(SUMIFS(Data!$L$6:$L$1096,Data!$J$6:$J$1096,D$3,Data!$I$6:$I$1096,Data!$U24),SUMIFS(Data!$L$6:$L$1096,Data!$J$6:$J$1096,D$3,Data!$I$6:$I$1096,Data!$V24),SUMIFS(Data!$L$6:$L$1096,Data!$J$6:$J$1096,D$3,Data!$I$6:$I$1096,Data!$W24),SUMIFS(Data!$L$6:$L$1096,Data!$J$6:$J$1096,D$3,Data!$I$6:$I$1096,Data!$T24))</f>
        <v>8.8949934436949082E-2</v>
      </c>
      <c r="E23" s="55">
        <f>SUM(SUMIFS(Data!$L$6:$L$1096,Data!$J$6:$J$1096,E$3,Data!$I$6:$I$1096,Data!$U24),SUMIFS(Data!$L$6:$L$1096,Data!$J$6:$J$1096,E$3,Data!$I$6:$I$1096,Data!$V24),SUMIFS(Data!$L$6:$L$1096,Data!$J$6:$J$1096,E$3,Data!$I$6:$I$1096,Data!$W24),SUMIFS(Data!$L$6:$L$1096,Data!$J$6:$J$1096,E$3,Data!$I$6:$I$1096,Data!$T24))</f>
        <v>9.1321393931942677E-2</v>
      </c>
      <c r="F23" s="55">
        <f>SUM(SUMIFS(Data!$L$6:$L$1096,Data!$J$6:$J$1096,F$3,Data!$I$6:$I$1096,Data!$U24),SUMIFS(Data!$L$6:$L$1096,Data!$J$6:$J$1096,F$3,Data!$I$6:$I$1096,Data!$V24),SUMIFS(Data!$L$6:$L$1096,Data!$J$6:$J$1096,F$3,Data!$I$6:$I$1096,Data!$W24),SUMIFS(Data!$L$6:$L$1096,Data!$J$6:$J$1096,F$3,Data!$I$6:$I$1096,Data!$T24))</f>
        <v>9.4167042781529112E-2</v>
      </c>
      <c r="G23" s="55">
        <f>SUM(SUMIFS(Data!$L$6:$L$1096,Data!$J$6:$J$1096,G$3,Data!$I$6:$I$1096,Data!$U24),SUMIFS(Data!$L$6:$L$1096,Data!$J$6:$J$1096,G$3,Data!$I$6:$I$1096,Data!$V24),SUMIFS(Data!$L$6:$L$1096,Data!$J$6:$J$1096,G$3,Data!$I$6:$I$1096,Data!$W24),SUMIFS(Data!$L$6:$L$1096,Data!$J$6:$J$1096,G$3,Data!$I$6:$I$1096,Data!$T24))</f>
        <v>9.3907442203337119E-2</v>
      </c>
      <c r="H23" s="55">
        <f>SUM(SUMIFS(Data!$L$6:$L$1096,Data!$J$6:$J$1096,H$3,Data!$I$6:$I$1096,Data!$U24),SUMIFS(Data!$L$6:$L$1096,Data!$J$6:$J$1096,H$3,Data!$I$6:$I$1096,Data!$V24),SUMIFS(Data!$L$6:$L$1096,Data!$J$6:$J$1096,H$3,Data!$I$6:$I$1096,Data!$W24),SUMIFS(Data!$L$6:$L$1096,Data!$J$6:$J$1096,H$3,Data!$I$6:$I$1096,Data!$T24))</f>
        <v>9.6314877920432418E-2</v>
      </c>
      <c r="I23" s="55">
        <f>SUM(SUMIFS(Data!$L$6:$L$1096,Data!$J$6:$J$1096,I$3,Data!$I$6:$I$1096,Data!$U24),SUMIFS(Data!$L$6:$L$1096,Data!$J$6:$J$1096,I$3,Data!$I$6:$I$1096,Data!$V24),SUMIFS(Data!$L$6:$L$1096,Data!$J$6:$J$1096,I$3,Data!$I$6:$I$1096,Data!$W24),SUMIFS(Data!$L$6:$L$1096,Data!$J$6:$J$1096,I$3,Data!$I$6:$I$1096,Data!$T24))</f>
        <v>9.9842414594814674E-2</v>
      </c>
      <c r="J23" s="55">
        <f>SUM(SUMIFS(Data!$L$6:$L$1096,Data!$J$6:$J$1096,J$3,Data!$I$6:$I$1096,Data!$U24),SUMIFS(Data!$L$6:$L$1096,Data!$J$6:$J$1096,J$3,Data!$I$6:$I$1096,Data!$V24),SUMIFS(Data!$L$6:$L$1096,Data!$J$6:$J$1096,J$3,Data!$I$6:$I$1096,Data!$W24),SUMIFS(Data!$L$6:$L$1096,Data!$J$6:$J$1096,J$3,Data!$I$6:$I$1096,Data!$T24))</f>
        <v>0.10362307231094507</v>
      </c>
      <c r="K23" s="55">
        <f>SUM(SUMIFS(Data!$L$6:$L$1096,Data!$J$6:$J$1096,K$3,Data!$I$6:$I$1096,Data!$U24),SUMIFS(Data!$L$6:$L$1096,Data!$J$6:$J$1096,K$3,Data!$I$6:$I$1096,Data!$V24),SUMIFS(Data!$L$6:$L$1096,Data!$J$6:$J$1096,K$3,Data!$I$6:$I$1096,Data!$W24),SUMIFS(Data!$L$6:$L$1096,Data!$J$6:$J$1096,K$3,Data!$I$6:$I$1096,Data!$T24))</f>
        <v>0.10740460176168737</v>
      </c>
      <c r="L23" s="55">
        <f>SUM(SUMIFS(Data!$L$6:$L$1096,Data!$J$6:$J$1096,L$3,Data!$I$6:$I$1096,Data!$U24),SUMIFS(Data!$L$6:$L$1096,Data!$J$6:$J$1096,L$3,Data!$I$6:$I$1096,Data!$V24),SUMIFS(Data!$L$6:$L$1096,Data!$J$6:$J$1096,L$3,Data!$I$6:$I$1096,Data!$W24),SUMIFS(Data!$L$6:$L$1096,Data!$J$6:$J$1096,L$3,Data!$I$6:$I$1096,Data!$T24))</f>
        <v>0.10843461282365402</v>
      </c>
      <c r="M23" s="55">
        <f>SUM(SUMIFS(Data!$L$6:$L$1096,Data!$J$6:$J$1096,M$3,Data!$I$6:$I$1096,Data!$U24),SUMIFS(Data!$L$6:$L$1096,Data!$J$6:$J$1096,M$3,Data!$I$6:$I$1096,Data!$V24),SUMIFS(Data!$L$6:$L$1096,Data!$J$6:$J$1096,M$3,Data!$I$6:$I$1096,Data!$W24),SUMIFS(Data!$L$6:$L$1096,Data!$J$6:$J$1096,M$3,Data!$I$6:$I$1096,Data!$T24))</f>
        <v>0.11166125838037984</v>
      </c>
      <c r="N23" s="55">
        <f>SUM(SUMIFS(Data!$L$6:$L$1096,Data!$J$6:$J$1096,N$3,Data!$I$6:$I$1096,Data!$U24),SUMIFS(Data!$L$6:$L$1096,Data!$J$6:$J$1096,N$3,Data!$I$6:$I$1096,Data!$V24),SUMIFS(Data!$L$6:$L$1096,Data!$J$6:$J$1096,N$3,Data!$I$6:$I$1096,Data!$W24),SUMIFS(Data!$L$6:$L$1096,Data!$J$6:$J$1096,N$3,Data!$I$6:$I$1096,Data!$T24))</f>
        <v>0.1107753007774262</v>
      </c>
      <c r="O23" s="55">
        <f>SUM(SUMIFS(Data!$L$6:$L$1096,Data!$J$6:$J$1096,O$3,Data!$I$6:$I$1096,Data!$U24),SUMIFS(Data!$L$6:$L$1096,Data!$J$6:$J$1096,O$3,Data!$I$6:$I$1096,Data!$V24),SUMIFS(Data!$L$6:$L$1096,Data!$J$6:$J$1096,O$3,Data!$I$6:$I$1096,Data!$W24),SUMIFS(Data!$L$6:$L$1096,Data!$J$6:$J$1096,O$3,Data!$I$6:$I$1096,Data!$T24))</f>
        <v>0.10791380158786548</v>
      </c>
      <c r="P23" s="55">
        <f>SUM(SUMIFS(Data!$L$6:$L$1096,Data!$J$6:$J$1096,P$3,Data!$I$6:$I$1096,Data!$U24),SUMIFS(Data!$L$6:$L$1096,Data!$J$6:$J$1096,P$3,Data!$I$6:$I$1096,Data!$V24),SUMIFS(Data!$L$6:$L$1096,Data!$J$6:$J$1096,P$3,Data!$I$6:$I$1096,Data!$W24),SUMIFS(Data!$L$6:$L$1096,Data!$J$6:$J$1096,P$3,Data!$I$6:$I$1096,Data!$T24))</f>
        <v>0.10401322752773559</v>
      </c>
      <c r="Q23" s="55">
        <f>SUM(SUMIFS(Data!$L$6:$L$1096,Data!$J$6:$J$1096,Q$3,Data!$I$6:$I$1096,Data!$U24),SUMIFS(Data!$L$6:$L$1096,Data!$J$6:$J$1096,Q$3,Data!$I$6:$I$1096,Data!$V24),SUMIFS(Data!$L$6:$L$1096,Data!$J$6:$J$1096,Q$3,Data!$I$6:$I$1096,Data!$W24),SUMIFS(Data!$L$6:$L$1096,Data!$J$6:$J$1096,Q$3,Data!$I$6:$I$1096,Data!$T24))</f>
        <v>0.10150554339189669</v>
      </c>
      <c r="R23" s="55">
        <f>SUM(SUMIFS(Data!$L$6:$L$1096,Data!$J$6:$J$1096,R$3,Data!$I$6:$I$1096,Data!$U24),SUMIFS(Data!$L$6:$L$1096,Data!$J$6:$J$1096,R$3,Data!$I$6:$I$1096,Data!$V24),SUMIFS(Data!$L$6:$L$1096,Data!$J$6:$J$1096,R$3,Data!$I$6:$I$1096,Data!$W24),SUMIFS(Data!$L$6:$L$1096,Data!$J$6:$J$1096,R$3,Data!$I$6:$I$1096,Data!$T24))</f>
        <v>9.7636774146673821E-2</v>
      </c>
      <c r="S23" s="55">
        <f>SUM(SUMIFS(Data!$L$6:$L$1096,Data!$J$6:$J$1096,S$3,Data!$I$6:$I$1096,Data!$U24),SUMIFS(Data!$L$6:$L$1096,Data!$J$6:$J$1096,S$3,Data!$I$6:$I$1096,Data!$V24),SUMIFS(Data!$L$6:$L$1096,Data!$J$6:$J$1096,S$3,Data!$I$6:$I$1096,Data!$W24),SUMIFS(Data!$L$6:$L$1096,Data!$J$6:$J$1096,S$3,Data!$I$6:$I$1096,Data!$T24))</f>
        <v>9.0710583993936778E-2</v>
      </c>
      <c r="T23" s="55">
        <f>SUM(SUMIFS(Data!$L$6:$L$1096,Data!$J$6:$J$1096,T$3,Data!$I$6:$I$1096,Data!$U24),SUMIFS(Data!$L$6:$L$1096,Data!$J$6:$J$1096,T$3,Data!$I$6:$I$1096,Data!$V24),SUMIFS(Data!$L$6:$L$1096,Data!$J$6:$J$1096,T$3,Data!$I$6:$I$1096,Data!$W24),SUMIFS(Data!$L$6:$L$1096,Data!$J$6:$J$1096,T$3,Data!$I$6:$I$1096,Data!$T24))</f>
        <v>8.2965151878525933E-2</v>
      </c>
      <c r="U23" s="55">
        <f>SUM(SUMIFS(Data!$L$6:$L$1096,Data!$J$6:$J$1096,U$3,Data!$I$6:$I$1096,Data!$U24),SUMIFS(Data!$L$6:$L$1096,Data!$J$6:$J$1096,U$3,Data!$I$6:$I$1096,Data!$V24),SUMIFS(Data!$L$6:$L$1096,Data!$J$6:$J$1096,U$3,Data!$I$6:$I$1096,Data!$W24),SUMIFS(Data!$L$6:$L$1096,Data!$J$6:$J$1096,U$3,Data!$I$6:$I$1096,Data!$T24))</f>
        <v>7.9425639311775001E-2</v>
      </c>
      <c r="V23" s="55">
        <f>SUM(SUMIFS(Data!$L$6:$L$1096,Data!$J$6:$J$1096,V$3,Data!$I$6:$I$1096,Data!$U24),SUMIFS(Data!$L$6:$L$1096,Data!$J$6:$J$1096,V$3,Data!$I$6:$I$1096,Data!$V24),SUMIFS(Data!$L$6:$L$1096,Data!$J$6:$J$1096,V$3,Data!$I$6:$I$1096,Data!$W24),SUMIFS(Data!$L$6:$L$1096,Data!$J$6:$J$1096,V$3,Data!$I$6:$I$1096,Data!$T24))</f>
        <v>7.6207714509255203E-2</v>
      </c>
      <c r="W23" s="55">
        <f>SUM(SUMIFS(Data!$L$6:$L$1096,Data!$J$6:$J$1096,W$3,Data!$I$6:$I$1096,Data!$U24),SUMIFS(Data!$L$6:$L$1096,Data!$J$6:$J$1096,W$3,Data!$I$6:$I$1096,Data!$V24),SUMIFS(Data!$L$6:$L$1096,Data!$J$6:$J$1096,W$3,Data!$I$6:$I$1096,Data!$W24),SUMIFS(Data!$L$6:$L$1096,Data!$J$6:$J$1096,W$3,Data!$I$6:$I$1096,Data!$T24))</f>
        <v>7.7031564768101551E-2</v>
      </c>
      <c r="X23" s="55">
        <f>SUM(SUMIFS(Data!$L$6:$L$1096,Data!$J$6:$J$1096,X$3,Data!$I$6:$I$1096,Data!$U24),SUMIFS(Data!$L$6:$L$1096,Data!$J$6:$J$1096,X$3,Data!$I$6:$I$1096,Data!$V24),SUMIFS(Data!$L$6:$L$1096,Data!$J$6:$J$1096,X$3,Data!$I$6:$I$1096,Data!$W24),SUMIFS(Data!$L$6:$L$1096,Data!$J$6:$J$1096,X$3,Data!$I$6:$I$1096,Data!$T24))</f>
        <v>7.4475339313462605E-2</v>
      </c>
      <c r="Y23" s="55">
        <f>SUM(SUMIFS(Data!$L$6:$L$1096,Data!$J$6:$J$1096,Y$3,Data!$I$6:$I$1096,Data!$U24),SUMIFS(Data!$L$6:$L$1096,Data!$J$6:$J$1096,Y$3,Data!$I$6:$I$1096,Data!$V24),SUMIFS(Data!$L$6:$L$1096,Data!$J$6:$J$1096,Y$3,Data!$I$6:$I$1096,Data!$W24),SUMIFS(Data!$L$6:$L$1096,Data!$J$6:$J$1096,Y$3,Data!$I$6:$I$1096,Data!$T24))</f>
        <v>7.299924072551843E-2</v>
      </c>
      <c r="Z23" s="55">
        <f>SUM(SUMIFS(Data!$L$6:$L$1096,Data!$J$6:$J$1096,Z$3,Data!$I$6:$I$1096,Data!$U24),SUMIFS(Data!$L$6:$L$1096,Data!$J$6:$J$1096,Z$3,Data!$I$6:$I$1096,Data!$V24),SUMIFS(Data!$L$6:$L$1096,Data!$J$6:$J$1096,Z$3,Data!$I$6:$I$1096,Data!$W24),SUMIFS(Data!$L$6:$L$1096,Data!$J$6:$J$1096,Z$3,Data!$I$6:$I$1096,Data!$T24))</f>
        <v>7.0265802963582702E-2</v>
      </c>
      <c r="AA23" s="55">
        <f>SUM(SUMIFS(Data!$L$6:$L$1096,Data!$J$6:$J$1096,AA$3,Data!$I$6:$I$1096,Data!$U24),SUMIFS(Data!$L$6:$L$1096,Data!$J$6:$J$1096,AA$3,Data!$I$6:$I$1096,Data!$V24),SUMIFS(Data!$L$6:$L$1096,Data!$J$6:$J$1096,AA$3,Data!$I$6:$I$1096,Data!$W24),SUMIFS(Data!$L$6:$L$1096,Data!$J$6:$J$1096,AA$3,Data!$I$6:$I$1096,Data!$T24))</f>
        <v>6.9020811380243671E-2</v>
      </c>
      <c r="AB23" s="55">
        <f>SUM(SUMIFS(Data!$L$6:$L$1096,Data!$J$6:$J$1096,AB$3,Data!$I$6:$I$1096,Data!$U24),SUMIFS(Data!$L$6:$L$1096,Data!$J$6:$J$1096,AB$3,Data!$I$6:$I$1096,Data!$V24),SUMIFS(Data!$L$6:$L$1096,Data!$J$6:$J$1096,AB$3,Data!$I$6:$I$1096,Data!$W24),SUMIFS(Data!$L$6:$L$1096,Data!$J$6:$J$1096,AB$3,Data!$I$6:$I$1096,Data!$T24))</f>
        <v>6.5985670191702067E-2</v>
      </c>
      <c r="AC23" s="55">
        <f>SUM(SUMIFS(Data!$L$6:$L$1096,Data!$J$6:$J$1096,AC$3,Data!$I$6:$I$1096,Data!$U24),SUMIFS(Data!$L$6:$L$1096,Data!$J$6:$J$1096,AC$3,Data!$I$6:$I$1096,Data!$V24),SUMIFS(Data!$L$6:$L$1096,Data!$J$6:$J$1096,AC$3,Data!$I$6:$I$1096,Data!$W24),SUMIFS(Data!$L$6:$L$1096,Data!$J$6:$J$1096,AC$3,Data!$I$6:$I$1096,Data!$T24))</f>
        <v>6.6479611141834261E-2</v>
      </c>
      <c r="AD23" s="55">
        <f>SUM(SUMIFS(Data!$L$6:$L$1096,Data!$J$6:$J$1096,AD$3,Data!$I$6:$I$1096,Data!$U24),SUMIFS(Data!$L$6:$L$1096,Data!$J$6:$J$1096,AD$3,Data!$I$6:$I$1096,Data!$V24),SUMIFS(Data!$L$6:$L$1096,Data!$J$6:$J$1096,AD$3,Data!$I$6:$I$1096,Data!$W24),SUMIFS(Data!$L$6:$L$1096,Data!$J$6:$J$1096,AD$3,Data!$I$6:$I$1096,Data!$T24))</f>
        <v>6.3877855372961673E-2</v>
      </c>
      <c r="AE23" s="55">
        <f>SUM(SUMIFS(Data!$L$6:$L$1096,Data!$J$6:$J$1096,AE$3,Data!$I$6:$I$1096,Data!$U24),SUMIFS(Data!$L$6:$L$1096,Data!$J$6:$J$1096,AE$3,Data!$I$6:$I$1096,Data!$V24),SUMIFS(Data!$L$6:$L$1096,Data!$J$6:$J$1096,AE$3,Data!$I$6:$I$1096,Data!$W24),SUMIFS(Data!$L$6:$L$1096,Data!$J$6:$J$1096,AE$3,Data!$I$6:$I$1096,Data!$T24))</f>
        <v>6.4734684133299247E-2</v>
      </c>
      <c r="AF23" s="55">
        <f>SUM(SUMIFS(Data!$L$6:$L$1096,Data!$J$6:$J$1096,AF$3,Data!$I$6:$I$1096,Data!$U24),SUMIFS(Data!$L$6:$L$1096,Data!$J$6:$J$1096,AF$3,Data!$I$6:$I$1096,Data!$V24),SUMIFS(Data!$L$6:$L$1096,Data!$J$6:$J$1096,AF$3,Data!$I$6:$I$1096,Data!$W24),SUMIFS(Data!$L$6:$L$1096,Data!$J$6:$J$1096,AF$3,Data!$I$6:$I$1096,Data!$T24))</f>
        <v>6.0163081044774254E-2</v>
      </c>
      <c r="AG23" s="55">
        <f>SUM(SUMIFS(Data!$L$6:$L$1096,Data!$J$6:$J$1096,AG$3,Data!$I$6:$I$1096,Data!$U24),SUMIFS(Data!$L$6:$L$1096,Data!$J$6:$J$1096,AG$3,Data!$I$6:$I$1096,Data!$V24),SUMIFS(Data!$L$6:$L$1096,Data!$J$6:$J$1096,AG$3,Data!$I$6:$I$1096,Data!$W24),SUMIFS(Data!$L$6:$L$1096,Data!$J$6:$J$1096,AG$3,Data!$I$6:$I$1096,Data!$T24))</f>
        <v>5.9112463263858397E-2</v>
      </c>
      <c r="AH23" s="55">
        <f>SUM(SUMIFS(Data!$L$6:$L$1096,Data!$J$6:$J$1096,AH$3,Data!$I$6:$I$1096,Data!$U24),SUMIFS(Data!$L$6:$L$1096,Data!$J$6:$J$1096,AH$3,Data!$I$6:$I$1096,Data!$V24),SUMIFS(Data!$L$6:$L$1096,Data!$J$6:$J$1096,AH$3,Data!$I$6:$I$1096,Data!$W24),SUMIFS(Data!$L$6:$L$1096,Data!$J$6:$J$1096,AH$3,Data!$I$6:$I$1096,Data!$T24))</f>
        <v>5.9793438320631186E-2</v>
      </c>
      <c r="AI23" s="55">
        <f>SUM(SUMIFS(Data!$L$6:$L$1096,Data!$J$6:$J$1096,AI$3,Data!$I$6:$I$1096,Data!$U24),SUMIFS(Data!$L$6:$L$1096,Data!$J$6:$J$1096,AI$3,Data!$I$6:$I$1096,Data!$V24),SUMIFS(Data!$L$6:$L$1096,Data!$J$6:$J$1096,AI$3,Data!$I$6:$I$1096,Data!$W24),SUMIFS(Data!$L$6:$L$1096,Data!$J$6:$J$1096,AI$3,Data!$I$6:$I$1096,Data!$T24))</f>
        <v>6.2419859381921849E-2</v>
      </c>
      <c r="AJ23" s="55">
        <f>SUM(SUMIFS(Data!$L$6:$L$1096,Data!$J$6:$J$1096,AJ$3,Data!$I$6:$I$1096,Data!$U24),SUMIFS(Data!$L$6:$L$1096,Data!$J$6:$J$1096,AJ$3,Data!$I$6:$I$1096,Data!$V24),SUMIFS(Data!$L$6:$L$1096,Data!$J$6:$J$1096,AJ$3,Data!$I$6:$I$1096,Data!$W24),SUMIFS(Data!$L$6:$L$1096,Data!$J$6:$J$1096,AJ$3,Data!$I$6:$I$1096,Data!$T24))</f>
        <v>6.6985486920947426E-2</v>
      </c>
      <c r="AK23" s="55">
        <f>SUM(SUMIFS(Data!$L$6:$L$1096,Data!$J$6:$J$1096,AK$3,Data!$I$6:$I$1096,Data!$U24),SUMIFS(Data!$L$6:$L$1096,Data!$J$6:$J$1096,AK$3,Data!$I$6:$I$1096,Data!$V24),SUMIFS(Data!$L$6:$L$1096,Data!$J$6:$J$1096,AK$3,Data!$I$6:$I$1096,Data!$W24),SUMIFS(Data!$L$6:$L$1096,Data!$J$6:$J$1096,AK$3,Data!$I$6:$I$1096,Data!$T24))</f>
        <v>6.4531852620560604E-2</v>
      </c>
      <c r="AL23" s="55">
        <f>SUM(SUMIFS(Data!$L$6:$L$1096,Data!$J$6:$J$1096,AL$3,Data!$I$6:$I$1096,Data!$U24),SUMIFS(Data!$L$6:$L$1096,Data!$J$6:$J$1096,AL$3,Data!$I$6:$I$1096,Data!$V24),SUMIFS(Data!$L$6:$L$1096,Data!$J$6:$J$1096,AL$3,Data!$I$6:$I$1096,Data!$W24),SUMIFS(Data!$L$6:$L$1096,Data!$J$6:$J$1096,AL$3,Data!$I$6:$I$1096,Data!$T24))</f>
        <v>6.2676569164969595E-2</v>
      </c>
      <c r="AM23" s="55">
        <f>SUM(SUMIFS(Data!$L$6:$L$1096,Data!$J$6:$J$1096,AM$3,Data!$I$6:$I$1096,Data!$U24),SUMIFS(Data!$L$6:$L$1096,Data!$J$6:$J$1096,AM$3,Data!$I$6:$I$1096,Data!$V24),SUMIFS(Data!$L$6:$L$1096,Data!$J$6:$J$1096,AM$3,Data!$I$6:$I$1096,Data!$W24),SUMIFS(Data!$L$6:$L$1096,Data!$J$6:$J$1096,AM$3,Data!$I$6:$I$1096,Data!$T24))</f>
        <v>6.0869431261503779E-2</v>
      </c>
      <c r="AN23" s="55">
        <f>SUM(SUMIFS(Data!$L$6:$L$1096,Data!$J$6:$J$1096,AN$3,Data!$I$6:$I$1096,Data!$U24),SUMIFS(Data!$L$6:$L$1096,Data!$J$6:$J$1096,AN$3,Data!$I$6:$I$1096,Data!$V24),SUMIFS(Data!$L$6:$L$1096,Data!$J$6:$J$1096,AN$3,Data!$I$6:$I$1096,Data!$W24),SUMIFS(Data!$L$6:$L$1096,Data!$J$6:$J$1096,AN$3,Data!$I$6:$I$1096,Data!$T24))</f>
        <v>6.0082512167355231E-2</v>
      </c>
      <c r="AO23" s="55">
        <f>SUM(SUMIFS(Data!$L$6:$L$1096,Data!$J$6:$J$1096,AO$3,Data!$I$6:$I$1096,Data!$U24),SUMIFS(Data!$L$6:$L$1096,Data!$J$6:$J$1096,AO$3,Data!$I$6:$I$1096,Data!$V24),SUMIFS(Data!$L$6:$L$1096,Data!$J$6:$J$1096,AO$3,Data!$I$6:$I$1096,Data!$W24),SUMIFS(Data!$L$6:$L$1096,Data!$J$6:$J$1096,AO$3,Data!$I$6:$I$1096,Data!$T24))</f>
        <v>5.9139675356883206E-2</v>
      </c>
      <c r="AP23" s="55">
        <f>SUM(SUMIFS(Data!$L$6:$L$1096,Data!$J$6:$J$1096,AP$3,Data!$I$6:$I$1096,Data!$U24),SUMIFS(Data!$L$6:$L$1096,Data!$J$6:$J$1096,AP$3,Data!$I$6:$I$1096,Data!$V24),SUMIFS(Data!$L$6:$L$1096,Data!$J$6:$J$1096,AP$3,Data!$I$6:$I$1096,Data!$W24),SUMIFS(Data!$L$6:$L$1096,Data!$J$6:$J$1096,AP$3,Data!$I$6:$I$1096,Data!$T24))</f>
        <v>5.7178282219183509E-2</v>
      </c>
      <c r="AQ23" s="55">
        <f>SUM(SUMIFS(Data!$L$6:$L$1096,Data!$J$6:$J$1096,AQ$3,Data!$I$6:$I$1096,Data!$U24),SUMIFS(Data!$L$6:$L$1096,Data!$J$6:$J$1096,AQ$3,Data!$I$6:$I$1096,Data!$V24),SUMIFS(Data!$L$6:$L$1096,Data!$J$6:$J$1096,AQ$3,Data!$I$6:$I$1096,Data!$W24),SUMIFS(Data!$L$6:$L$1096,Data!$J$6:$J$1096,AQ$3,Data!$I$6:$I$1096,Data!$T24))</f>
        <v>5.426525427981118E-2</v>
      </c>
      <c r="AR23" s="56" t="s">
        <v>26</v>
      </c>
    </row>
    <row r="24" spans="1:44" x14ac:dyDescent="0.25">
      <c r="A24" s="53" t="s">
        <v>74</v>
      </c>
      <c r="B24" s="56" t="s">
        <v>27</v>
      </c>
      <c r="C24" s="55">
        <f>SUM(SUMIFS(Data!$L$6:$L$1096,Data!$J$6:$J$1096,C$3,Data!$I$6:$I$1096,Data!$U25),SUMIFS(Data!$L$6:$L$1096,Data!$J$6:$J$1096,C$3,Data!$I$6:$I$1096,Data!$V25),SUMIFS(Data!$L$6:$L$1096,Data!$J$6:$J$1096,C$3,Data!$I$6:$I$1096,Data!$W25),SUMIFS(Data!$L$6:$L$1096,Data!$J$6:$J$1096,C$3,Data!$I$6:$I$1096,Data!$T25))</f>
        <v>3.0206913078727079E-2</v>
      </c>
      <c r="D24" s="55">
        <f>SUM(SUMIFS(Data!$L$6:$L$1096,Data!$J$6:$J$1096,D$3,Data!$I$6:$I$1096,Data!$U25),SUMIFS(Data!$L$6:$L$1096,Data!$J$6:$J$1096,D$3,Data!$I$6:$I$1096,Data!$V25),SUMIFS(Data!$L$6:$L$1096,Data!$J$6:$J$1096,D$3,Data!$I$6:$I$1096,Data!$W25),SUMIFS(Data!$L$6:$L$1096,Data!$J$6:$J$1096,D$3,Data!$I$6:$I$1096,Data!$T25))</f>
        <v>3.0579222143889438E-2</v>
      </c>
      <c r="E24" s="55">
        <f>SUM(SUMIFS(Data!$L$6:$L$1096,Data!$J$6:$J$1096,E$3,Data!$I$6:$I$1096,Data!$U25),SUMIFS(Data!$L$6:$L$1096,Data!$J$6:$J$1096,E$3,Data!$I$6:$I$1096,Data!$V25),SUMIFS(Data!$L$6:$L$1096,Data!$J$6:$J$1096,E$3,Data!$I$6:$I$1096,Data!$W25),SUMIFS(Data!$L$6:$L$1096,Data!$J$6:$J$1096,E$3,Data!$I$6:$I$1096,Data!$T25))</f>
        <v>2.9072882562493643E-2</v>
      </c>
      <c r="F24" s="55">
        <f>SUM(SUMIFS(Data!$L$6:$L$1096,Data!$J$6:$J$1096,F$3,Data!$I$6:$I$1096,Data!$U25),SUMIFS(Data!$L$6:$L$1096,Data!$J$6:$J$1096,F$3,Data!$I$6:$I$1096,Data!$V25),SUMIFS(Data!$L$6:$L$1096,Data!$J$6:$J$1096,F$3,Data!$I$6:$I$1096,Data!$W25),SUMIFS(Data!$L$6:$L$1096,Data!$J$6:$J$1096,F$3,Data!$I$6:$I$1096,Data!$T25))</f>
        <v>2.8196409345238125E-2</v>
      </c>
      <c r="G24" s="55">
        <f>SUM(SUMIFS(Data!$L$6:$L$1096,Data!$J$6:$J$1096,G$3,Data!$I$6:$I$1096,Data!$U25),SUMIFS(Data!$L$6:$L$1096,Data!$J$6:$J$1096,G$3,Data!$I$6:$I$1096,Data!$V25),SUMIFS(Data!$L$6:$L$1096,Data!$J$6:$J$1096,G$3,Data!$I$6:$I$1096,Data!$W25),SUMIFS(Data!$L$6:$L$1096,Data!$J$6:$J$1096,G$3,Data!$I$6:$I$1096,Data!$T25))</f>
        <v>2.8117878515063678E-2</v>
      </c>
      <c r="H24" s="55">
        <f>SUM(SUMIFS(Data!$L$6:$L$1096,Data!$J$6:$J$1096,H$3,Data!$I$6:$I$1096,Data!$U25),SUMIFS(Data!$L$6:$L$1096,Data!$J$6:$J$1096,H$3,Data!$I$6:$I$1096,Data!$V25),SUMIFS(Data!$L$6:$L$1096,Data!$J$6:$J$1096,H$3,Data!$I$6:$I$1096,Data!$W25),SUMIFS(Data!$L$6:$L$1096,Data!$J$6:$J$1096,H$3,Data!$I$6:$I$1096,Data!$T25))</f>
        <v>2.9389809360483694E-2</v>
      </c>
      <c r="I24" s="55">
        <f>SUM(SUMIFS(Data!$L$6:$L$1096,Data!$J$6:$J$1096,I$3,Data!$I$6:$I$1096,Data!$U25),SUMIFS(Data!$L$6:$L$1096,Data!$J$6:$J$1096,I$3,Data!$I$6:$I$1096,Data!$V25),SUMIFS(Data!$L$6:$L$1096,Data!$J$6:$J$1096,I$3,Data!$I$6:$I$1096,Data!$W25),SUMIFS(Data!$L$6:$L$1096,Data!$J$6:$J$1096,I$3,Data!$I$6:$I$1096,Data!$T25))</f>
        <v>2.7748425183084135E-2</v>
      </c>
      <c r="J24" s="55">
        <f>SUM(SUMIFS(Data!$L$6:$L$1096,Data!$J$6:$J$1096,J$3,Data!$I$6:$I$1096,Data!$U25),SUMIFS(Data!$L$6:$L$1096,Data!$J$6:$J$1096,J$3,Data!$I$6:$I$1096,Data!$V25),SUMIFS(Data!$L$6:$L$1096,Data!$J$6:$J$1096,J$3,Data!$I$6:$I$1096,Data!$W25),SUMIFS(Data!$L$6:$L$1096,Data!$J$6:$J$1096,J$3,Data!$I$6:$I$1096,Data!$T25))</f>
        <v>2.9049755192896348E-2</v>
      </c>
      <c r="K24" s="55">
        <f>SUM(SUMIFS(Data!$L$6:$L$1096,Data!$J$6:$J$1096,K$3,Data!$I$6:$I$1096,Data!$U25),SUMIFS(Data!$L$6:$L$1096,Data!$J$6:$J$1096,K$3,Data!$I$6:$I$1096,Data!$V25),SUMIFS(Data!$L$6:$L$1096,Data!$J$6:$J$1096,K$3,Data!$I$6:$I$1096,Data!$W25),SUMIFS(Data!$L$6:$L$1096,Data!$J$6:$J$1096,K$3,Data!$I$6:$I$1096,Data!$T25))</f>
        <v>2.7925074178079972E-2</v>
      </c>
      <c r="L24" s="55">
        <f>SUM(SUMIFS(Data!$L$6:$L$1096,Data!$J$6:$J$1096,L$3,Data!$I$6:$I$1096,Data!$U25),SUMIFS(Data!$L$6:$L$1096,Data!$J$6:$J$1096,L$3,Data!$I$6:$I$1096,Data!$V25),SUMIFS(Data!$L$6:$L$1096,Data!$J$6:$J$1096,L$3,Data!$I$6:$I$1096,Data!$W25),SUMIFS(Data!$L$6:$L$1096,Data!$J$6:$J$1096,L$3,Data!$I$6:$I$1096,Data!$T25))</f>
        <v>2.678505842181713E-2</v>
      </c>
      <c r="M24" s="55">
        <f>SUM(SUMIFS(Data!$L$6:$L$1096,Data!$J$6:$J$1096,M$3,Data!$I$6:$I$1096,Data!$U25),SUMIFS(Data!$L$6:$L$1096,Data!$J$6:$J$1096,M$3,Data!$I$6:$I$1096,Data!$V25),SUMIFS(Data!$L$6:$L$1096,Data!$J$6:$J$1096,M$3,Data!$I$6:$I$1096,Data!$W25),SUMIFS(Data!$L$6:$L$1096,Data!$J$6:$J$1096,M$3,Data!$I$6:$I$1096,Data!$T25))</f>
        <v>2.607861053572454E-2</v>
      </c>
      <c r="N24" s="55">
        <f>SUM(SUMIFS(Data!$L$6:$L$1096,Data!$J$6:$J$1096,N$3,Data!$I$6:$I$1096,Data!$U25),SUMIFS(Data!$L$6:$L$1096,Data!$J$6:$J$1096,N$3,Data!$I$6:$I$1096,Data!$V25),SUMIFS(Data!$L$6:$L$1096,Data!$J$6:$J$1096,N$3,Data!$I$6:$I$1096,Data!$W25),SUMIFS(Data!$L$6:$L$1096,Data!$J$6:$J$1096,N$3,Data!$I$6:$I$1096,Data!$T25))</f>
        <v>2.4958464426090628E-2</v>
      </c>
      <c r="O24" s="55">
        <f>SUM(SUMIFS(Data!$L$6:$L$1096,Data!$J$6:$J$1096,O$3,Data!$I$6:$I$1096,Data!$U25),SUMIFS(Data!$L$6:$L$1096,Data!$J$6:$J$1096,O$3,Data!$I$6:$I$1096,Data!$V25),SUMIFS(Data!$L$6:$L$1096,Data!$J$6:$J$1096,O$3,Data!$I$6:$I$1096,Data!$W25),SUMIFS(Data!$L$6:$L$1096,Data!$J$6:$J$1096,O$3,Data!$I$6:$I$1096,Data!$T25))</f>
        <v>2.3852192196459541E-2</v>
      </c>
      <c r="P24" s="55">
        <f>SUM(SUMIFS(Data!$L$6:$L$1096,Data!$J$6:$J$1096,P$3,Data!$I$6:$I$1096,Data!$U25),SUMIFS(Data!$L$6:$L$1096,Data!$J$6:$J$1096,P$3,Data!$I$6:$I$1096,Data!$V25),SUMIFS(Data!$L$6:$L$1096,Data!$J$6:$J$1096,P$3,Data!$I$6:$I$1096,Data!$W25),SUMIFS(Data!$L$6:$L$1096,Data!$J$6:$J$1096,P$3,Data!$I$6:$I$1096,Data!$T25))</f>
        <v>2.3656819141526869E-2</v>
      </c>
      <c r="Q24" s="55">
        <f>SUM(SUMIFS(Data!$L$6:$L$1096,Data!$J$6:$J$1096,Q$3,Data!$I$6:$I$1096,Data!$U25),SUMIFS(Data!$L$6:$L$1096,Data!$J$6:$J$1096,Q$3,Data!$I$6:$I$1096,Data!$V25),SUMIFS(Data!$L$6:$L$1096,Data!$J$6:$J$1096,Q$3,Data!$I$6:$I$1096,Data!$W25),SUMIFS(Data!$L$6:$L$1096,Data!$J$6:$J$1096,Q$3,Data!$I$6:$I$1096,Data!$T25))</f>
        <v>2.2641272046726686E-2</v>
      </c>
      <c r="R24" s="55">
        <f>SUM(SUMIFS(Data!$L$6:$L$1096,Data!$J$6:$J$1096,R$3,Data!$I$6:$I$1096,Data!$U25),SUMIFS(Data!$L$6:$L$1096,Data!$J$6:$J$1096,R$3,Data!$I$6:$I$1096,Data!$V25),SUMIFS(Data!$L$6:$L$1096,Data!$J$6:$J$1096,R$3,Data!$I$6:$I$1096,Data!$W25),SUMIFS(Data!$L$6:$L$1096,Data!$J$6:$J$1096,R$3,Data!$I$6:$I$1096,Data!$T25))</f>
        <v>2.1988597185075717E-2</v>
      </c>
      <c r="S24" s="55">
        <f>SUM(SUMIFS(Data!$L$6:$L$1096,Data!$J$6:$J$1096,S$3,Data!$I$6:$I$1096,Data!$U25),SUMIFS(Data!$L$6:$L$1096,Data!$J$6:$J$1096,S$3,Data!$I$6:$I$1096,Data!$V25),SUMIFS(Data!$L$6:$L$1096,Data!$J$6:$J$1096,S$3,Data!$I$6:$I$1096,Data!$W25),SUMIFS(Data!$L$6:$L$1096,Data!$J$6:$J$1096,S$3,Data!$I$6:$I$1096,Data!$T25))</f>
        <v>2.0990461364086391E-2</v>
      </c>
      <c r="T24" s="55">
        <f>SUM(SUMIFS(Data!$L$6:$L$1096,Data!$J$6:$J$1096,T$3,Data!$I$6:$I$1096,Data!$U25),SUMIFS(Data!$L$6:$L$1096,Data!$J$6:$J$1096,T$3,Data!$I$6:$I$1096,Data!$V25),SUMIFS(Data!$L$6:$L$1096,Data!$J$6:$J$1096,T$3,Data!$I$6:$I$1096,Data!$W25),SUMIFS(Data!$L$6:$L$1096,Data!$J$6:$J$1096,T$3,Data!$I$6:$I$1096,Data!$T25))</f>
        <v>1.9412926746866076E-2</v>
      </c>
      <c r="U24" s="55">
        <f>SUM(SUMIFS(Data!$L$6:$L$1096,Data!$J$6:$J$1096,U$3,Data!$I$6:$I$1096,Data!$U25),SUMIFS(Data!$L$6:$L$1096,Data!$J$6:$J$1096,U$3,Data!$I$6:$I$1096,Data!$V25),SUMIFS(Data!$L$6:$L$1096,Data!$J$6:$J$1096,U$3,Data!$I$6:$I$1096,Data!$W25),SUMIFS(Data!$L$6:$L$1096,Data!$J$6:$J$1096,U$3,Data!$I$6:$I$1096,Data!$T25))</f>
        <v>1.8892309981925575E-2</v>
      </c>
      <c r="V24" s="55">
        <f>SUM(SUMIFS(Data!$L$6:$L$1096,Data!$J$6:$J$1096,V$3,Data!$I$6:$I$1096,Data!$U25),SUMIFS(Data!$L$6:$L$1096,Data!$J$6:$J$1096,V$3,Data!$I$6:$I$1096,Data!$V25),SUMIFS(Data!$L$6:$L$1096,Data!$J$6:$J$1096,V$3,Data!$I$6:$I$1096,Data!$W25),SUMIFS(Data!$L$6:$L$1096,Data!$J$6:$J$1096,V$3,Data!$I$6:$I$1096,Data!$T25))</f>
        <v>1.8550250870000104E-2</v>
      </c>
      <c r="W24" s="55">
        <f>SUM(SUMIFS(Data!$L$6:$L$1096,Data!$J$6:$J$1096,W$3,Data!$I$6:$I$1096,Data!$U25),SUMIFS(Data!$L$6:$L$1096,Data!$J$6:$J$1096,W$3,Data!$I$6:$I$1096,Data!$V25),SUMIFS(Data!$L$6:$L$1096,Data!$J$6:$J$1096,W$3,Data!$I$6:$I$1096,Data!$W25),SUMIFS(Data!$L$6:$L$1096,Data!$J$6:$J$1096,W$3,Data!$I$6:$I$1096,Data!$T25))</f>
        <v>1.8385698083104661E-2</v>
      </c>
      <c r="X24" s="55">
        <f>SUM(SUMIFS(Data!$L$6:$L$1096,Data!$J$6:$J$1096,X$3,Data!$I$6:$I$1096,Data!$U25),SUMIFS(Data!$L$6:$L$1096,Data!$J$6:$J$1096,X$3,Data!$I$6:$I$1096,Data!$V25),SUMIFS(Data!$L$6:$L$1096,Data!$J$6:$J$1096,X$3,Data!$I$6:$I$1096,Data!$W25),SUMIFS(Data!$L$6:$L$1096,Data!$J$6:$J$1096,X$3,Data!$I$6:$I$1096,Data!$T25))</f>
        <v>1.8443563104717432E-2</v>
      </c>
      <c r="Y24" s="55">
        <f>SUM(SUMIFS(Data!$L$6:$L$1096,Data!$J$6:$J$1096,Y$3,Data!$I$6:$I$1096,Data!$U25),SUMIFS(Data!$L$6:$L$1096,Data!$J$6:$J$1096,Y$3,Data!$I$6:$I$1096,Data!$V25),SUMIFS(Data!$L$6:$L$1096,Data!$J$6:$J$1096,Y$3,Data!$I$6:$I$1096,Data!$W25),SUMIFS(Data!$L$6:$L$1096,Data!$J$6:$J$1096,Y$3,Data!$I$6:$I$1096,Data!$T25))</f>
        <v>1.9035715490442195E-2</v>
      </c>
      <c r="Z24" s="55">
        <f>SUM(SUMIFS(Data!$L$6:$L$1096,Data!$J$6:$J$1096,Z$3,Data!$I$6:$I$1096,Data!$U25),SUMIFS(Data!$L$6:$L$1096,Data!$J$6:$J$1096,Z$3,Data!$I$6:$I$1096,Data!$V25),SUMIFS(Data!$L$6:$L$1096,Data!$J$6:$J$1096,Z$3,Data!$I$6:$I$1096,Data!$W25),SUMIFS(Data!$L$6:$L$1096,Data!$J$6:$J$1096,Z$3,Data!$I$6:$I$1096,Data!$T25))</f>
        <v>1.936489854809775E-2</v>
      </c>
      <c r="AA24" s="55">
        <f>SUM(SUMIFS(Data!$L$6:$L$1096,Data!$J$6:$J$1096,AA$3,Data!$I$6:$I$1096,Data!$U25),SUMIFS(Data!$L$6:$L$1096,Data!$J$6:$J$1096,AA$3,Data!$I$6:$I$1096,Data!$V25),SUMIFS(Data!$L$6:$L$1096,Data!$J$6:$J$1096,AA$3,Data!$I$6:$I$1096,Data!$W25),SUMIFS(Data!$L$6:$L$1096,Data!$J$6:$J$1096,AA$3,Data!$I$6:$I$1096,Data!$T25))</f>
        <v>1.9393490798593652E-2</v>
      </c>
      <c r="AB24" s="55">
        <f>SUM(SUMIFS(Data!$L$6:$L$1096,Data!$J$6:$J$1096,AB$3,Data!$I$6:$I$1096,Data!$U25),SUMIFS(Data!$L$6:$L$1096,Data!$J$6:$J$1096,AB$3,Data!$I$6:$I$1096,Data!$V25),SUMIFS(Data!$L$6:$L$1096,Data!$J$6:$J$1096,AB$3,Data!$I$6:$I$1096,Data!$W25),SUMIFS(Data!$L$6:$L$1096,Data!$J$6:$J$1096,AB$3,Data!$I$6:$I$1096,Data!$T25))</f>
        <v>2.015209037267477E-2</v>
      </c>
      <c r="AC24" s="55">
        <f>SUM(SUMIFS(Data!$L$6:$L$1096,Data!$J$6:$J$1096,AC$3,Data!$I$6:$I$1096,Data!$U25),SUMIFS(Data!$L$6:$L$1096,Data!$J$6:$J$1096,AC$3,Data!$I$6:$I$1096,Data!$V25),SUMIFS(Data!$L$6:$L$1096,Data!$J$6:$J$1096,AC$3,Data!$I$6:$I$1096,Data!$W25),SUMIFS(Data!$L$6:$L$1096,Data!$J$6:$J$1096,AC$3,Data!$I$6:$I$1096,Data!$T25))</f>
        <v>2.3177809471141252E-2</v>
      </c>
      <c r="AD24" s="55">
        <f>SUM(SUMIFS(Data!$L$6:$L$1096,Data!$J$6:$J$1096,AD$3,Data!$I$6:$I$1096,Data!$U25),SUMIFS(Data!$L$6:$L$1096,Data!$J$6:$J$1096,AD$3,Data!$I$6:$I$1096,Data!$V25),SUMIFS(Data!$L$6:$L$1096,Data!$J$6:$J$1096,AD$3,Data!$I$6:$I$1096,Data!$W25),SUMIFS(Data!$L$6:$L$1096,Data!$J$6:$J$1096,AD$3,Data!$I$6:$I$1096,Data!$T25))</f>
        <v>2.2415489037156268E-2</v>
      </c>
      <c r="AE24" s="55">
        <f>SUM(SUMIFS(Data!$L$6:$L$1096,Data!$J$6:$J$1096,AE$3,Data!$I$6:$I$1096,Data!$U25),SUMIFS(Data!$L$6:$L$1096,Data!$J$6:$J$1096,AE$3,Data!$I$6:$I$1096,Data!$V25),SUMIFS(Data!$L$6:$L$1096,Data!$J$6:$J$1096,AE$3,Data!$I$6:$I$1096,Data!$W25),SUMIFS(Data!$L$6:$L$1096,Data!$J$6:$J$1096,AE$3,Data!$I$6:$I$1096,Data!$T25))</f>
        <v>2.1955660758746737E-2</v>
      </c>
      <c r="AF24" s="55">
        <f>SUM(SUMIFS(Data!$L$6:$L$1096,Data!$J$6:$J$1096,AF$3,Data!$I$6:$I$1096,Data!$U25),SUMIFS(Data!$L$6:$L$1096,Data!$J$6:$J$1096,AF$3,Data!$I$6:$I$1096,Data!$V25),SUMIFS(Data!$L$6:$L$1096,Data!$J$6:$J$1096,AF$3,Data!$I$6:$I$1096,Data!$W25),SUMIFS(Data!$L$6:$L$1096,Data!$J$6:$J$1096,AF$3,Data!$I$6:$I$1096,Data!$T25))</f>
        <v>2.0468479269528973E-2</v>
      </c>
      <c r="AG24" s="55">
        <f>SUM(SUMIFS(Data!$L$6:$L$1096,Data!$J$6:$J$1096,AG$3,Data!$I$6:$I$1096,Data!$U25),SUMIFS(Data!$L$6:$L$1096,Data!$J$6:$J$1096,AG$3,Data!$I$6:$I$1096,Data!$V25),SUMIFS(Data!$L$6:$L$1096,Data!$J$6:$J$1096,AG$3,Data!$I$6:$I$1096,Data!$W25),SUMIFS(Data!$L$6:$L$1096,Data!$J$6:$J$1096,AG$3,Data!$I$6:$I$1096,Data!$T25))</f>
        <v>2.0117787893118938E-2</v>
      </c>
      <c r="AH24" s="55">
        <f>SUM(SUMIFS(Data!$L$6:$L$1096,Data!$J$6:$J$1096,AH$3,Data!$I$6:$I$1096,Data!$U25),SUMIFS(Data!$L$6:$L$1096,Data!$J$6:$J$1096,AH$3,Data!$I$6:$I$1096,Data!$V25),SUMIFS(Data!$L$6:$L$1096,Data!$J$6:$J$1096,AH$3,Data!$I$6:$I$1096,Data!$W25),SUMIFS(Data!$L$6:$L$1096,Data!$J$6:$J$1096,AH$3,Data!$I$6:$I$1096,Data!$T25))</f>
        <v>2.0802206519954059E-2</v>
      </c>
      <c r="AI24" s="55">
        <f>SUM(SUMIFS(Data!$L$6:$L$1096,Data!$J$6:$J$1096,AI$3,Data!$I$6:$I$1096,Data!$U25),SUMIFS(Data!$L$6:$L$1096,Data!$J$6:$J$1096,AI$3,Data!$I$6:$I$1096,Data!$V25),SUMIFS(Data!$L$6:$L$1096,Data!$J$6:$J$1096,AI$3,Data!$I$6:$I$1096,Data!$W25),SUMIFS(Data!$L$6:$L$1096,Data!$J$6:$J$1096,AI$3,Data!$I$6:$I$1096,Data!$T25))</f>
        <v>2.0984543969647801E-2</v>
      </c>
      <c r="AJ24" s="55">
        <f>SUM(SUMIFS(Data!$L$6:$L$1096,Data!$J$6:$J$1096,AJ$3,Data!$I$6:$I$1096,Data!$U25),SUMIFS(Data!$L$6:$L$1096,Data!$J$6:$J$1096,AJ$3,Data!$I$6:$I$1096,Data!$V25),SUMIFS(Data!$L$6:$L$1096,Data!$J$6:$J$1096,AJ$3,Data!$I$6:$I$1096,Data!$W25),SUMIFS(Data!$L$6:$L$1096,Data!$J$6:$J$1096,AJ$3,Data!$I$6:$I$1096,Data!$T25))</f>
        <v>2.16737952571333E-2</v>
      </c>
      <c r="AK24" s="55">
        <f>SUM(SUMIFS(Data!$L$6:$L$1096,Data!$J$6:$J$1096,AK$3,Data!$I$6:$I$1096,Data!$U25),SUMIFS(Data!$L$6:$L$1096,Data!$J$6:$J$1096,AK$3,Data!$I$6:$I$1096,Data!$V25),SUMIFS(Data!$L$6:$L$1096,Data!$J$6:$J$1096,AK$3,Data!$I$6:$I$1096,Data!$W25),SUMIFS(Data!$L$6:$L$1096,Data!$J$6:$J$1096,AK$3,Data!$I$6:$I$1096,Data!$T25))</f>
        <v>2.1057815634188466E-2</v>
      </c>
      <c r="AL24" s="55">
        <f>SUM(SUMIFS(Data!$L$6:$L$1096,Data!$J$6:$J$1096,AL$3,Data!$I$6:$I$1096,Data!$U25),SUMIFS(Data!$L$6:$L$1096,Data!$J$6:$J$1096,AL$3,Data!$I$6:$I$1096,Data!$V25),SUMIFS(Data!$L$6:$L$1096,Data!$J$6:$J$1096,AL$3,Data!$I$6:$I$1096,Data!$W25),SUMIFS(Data!$L$6:$L$1096,Data!$J$6:$J$1096,AL$3,Data!$I$6:$I$1096,Data!$T25))</f>
        <v>2.0379172844331949E-2</v>
      </c>
      <c r="AM24" s="55">
        <f>SUM(SUMIFS(Data!$L$6:$L$1096,Data!$J$6:$J$1096,AM$3,Data!$I$6:$I$1096,Data!$U25),SUMIFS(Data!$L$6:$L$1096,Data!$J$6:$J$1096,AM$3,Data!$I$6:$I$1096,Data!$V25),SUMIFS(Data!$L$6:$L$1096,Data!$J$6:$J$1096,AM$3,Data!$I$6:$I$1096,Data!$W25),SUMIFS(Data!$L$6:$L$1096,Data!$J$6:$J$1096,AM$3,Data!$I$6:$I$1096,Data!$T25))</f>
        <v>2.0183877773885341E-2</v>
      </c>
      <c r="AN24" s="55">
        <f>SUM(SUMIFS(Data!$L$6:$L$1096,Data!$J$6:$J$1096,AN$3,Data!$I$6:$I$1096,Data!$U25),SUMIFS(Data!$L$6:$L$1096,Data!$J$6:$J$1096,AN$3,Data!$I$6:$I$1096,Data!$V25),SUMIFS(Data!$L$6:$L$1096,Data!$J$6:$J$1096,AN$3,Data!$I$6:$I$1096,Data!$W25),SUMIFS(Data!$L$6:$L$1096,Data!$J$6:$J$1096,AN$3,Data!$I$6:$I$1096,Data!$T25))</f>
        <v>1.9955669392744239E-2</v>
      </c>
      <c r="AO24" s="55">
        <f>SUM(SUMIFS(Data!$L$6:$L$1096,Data!$J$6:$J$1096,AO$3,Data!$I$6:$I$1096,Data!$U25),SUMIFS(Data!$L$6:$L$1096,Data!$J$6:$J$1096,AO$3,Data!$I$6:$I$1096,Data!$V25),SUMIFS(Data!$L$6:$L$1096,Data!$J$6:$J$1096,AO$3,Data!$I$6:$I$1096,Data!$W25),SUMIFS(Data!$L$6:$L$1096,Data!$J$6:$J$1096,AO$3,Data!$I$6:$I$1096,Data!$T25))</f>
        <v>1.9899508754764671E-2</v>
      </c>
      <c r="AP24" s="55">
        <f>SUM(SUMIFS(Data!$L$6:$L$1096,Data!$J$6:$J$1096,AP$3,Data!$I$6:$I$1096,Data!$U25),SUMIFS(Data!$L$6:$L$1096,Data!$J$6:$J$1096,AP$3,Data!$I$6:$I$1096,Data!$V25),SUMIFS(Data!$L$6:$L$1096,Data!$J$6:$J$1096,AP$3,Data!$I$6:$I$1096,Data!$W25),SUMIFS(Data!$L$6:$L$1096,Data!$J$6:$J$1096,AP$3,Data!$I$6:$I$1096,Data!$T25))</f>
        <v>1.9833527940138231E-2</v>
      </c>
      <c r="AQ24" s="55">
        <f>SUM(SUMIFS(Data!$L$6:$L$1096,Data!$J$6:$J$1096,AQ$3,Data!$I$6:$I$1096,Data!$U25),SUMIFS(Data!$L$6:$L$1096,Data!$J$6:$J$1096,AQ$3,Data!$I$6:$I$1096,Data!$V25),SUMIFS(Data!$L$6:$L$1096,Data!$J$6:$J$1096,AQ$3,Data!$I$6:$I$1096,Data!$W25),SUMIFS(Data!$L$6:$L$1096,Data!$J$6:$J$1096,AQ$3,Data!$I$6:$I$1096,Data!$T25))</f>
        <v>1.8901913515474704E-2</v>
      </c>
      <c r="AR24" s="56" t="s">
        <v>27</v>
      </c>
    </row>
    <row r="25" spans="1:44" x14ac:dyDescent="0.25">
      <c r="A25" s="53" t="s">
        <v>74</v>
      </c>
      <c r="B25" s="56" t="s">
        <v>28</v>
      </c>
      <c r="C25" s="55">
        <f>SUM(SUMIFS(Data!$L$6:$L$1096,Data!$J$6:$J$1096,C$3,Data!$I$6:$I$1096,Data!$U26),SUMIFS(Data!$L$6:$L$1096,Data!$J$6:$J$1096,C$3,Data!$I$6:$I$1096,Data!$V26),SUMIFS(Data!$L$6:$L$1096,Data!$J$6:$J$1096,C$3,Data!$I$6:$I$1096,Data!$W26),SUMIFS(Data!$L$6:$L$1096,Data!$J$6:$J$1096,C$3,Data!$I$6:$I$1096,Data!$T26))</f>
        <v>3.3712636936298834E-2</v>
      </c>
      <c r="D25" s="55">
        <f>SUM(SUMIFS(Data!$L$6:$L$1096,Data!$J$6:$J$1096,D$3,Data!$I$6:$I$1096,Data!$U26),SUMIFS(Data!$L$6:$L$1096,Data!$J$6:$J$1096,D$3,Data!$I$6:$I$1096,Data!$V26),SUMIFS(Data!$L$6:$L$1096,Data!$J$6:$J$1096,D$3,Data!$I$6:$I$1096,Data!$W26),SUMIFS(Data!$L$6:$L$1096,Data!$J$6:$J$1096,D$3,Data!$I$6:$I$1096,Data!$T26))</f>
        <v>3.457898995692138E-2</v>
      </c>
      <c r="E25" s="55">
        <f>SUM(SUMIFS(Data!$L$6:$L$1096,Data!$J$6:$J$1096,E$3,Data!$I$6:$I$1096,Data!$U26),SUMIFS(Data!$L$6:$L$1096,Data!$J$6:$J$1096,E$3,Data!$I$6:$I$1096,Data!$V26),SUMIFS(Data!$L$6:$L$1096,Data!$J$6:$J$1096,E$3,Data!$I$6:$I$1096,Data!$W26),SUMIFS(Data!$L$6:$L$1096,Data!$J$6:$J$1096,E$3,Data!$I$6:$I$1096,Data!$T26))</f>
        <v>3.3086075707279755E-2</v>
      </c>
      <c r="F25" s="55">
        <f>SUM(SUMIFS(Data!$L$6:$L$1096,Data!$J$6:$J$1096,F$3,Data!$I$6:$I$1096,Data!$U26),SUMIFS(Data!$L$6:$L$1096,Data!$J$6:$J$1096,F$3,Data!$I$6:$I$1096,Data!$V26),SUMIFS(Data!$L$6:$L$1096,Data!$J$6:$J$1096,F$3,Data!$I$6:$I$1096,Data!$W26),SUMIFS(Data!$L$6:$L$1096,Data!$J$6:$J$1096,F$3,Data!$I$6:$I$1096,Data!$T26))</f>
        <v>3.2435557111375531E-2</v>
      </c>
      <c r="G25" s="55">
        <f>SUM(SUMIFS(Data!$L$6:$L$1096,Data!$J$6:$J$1096,G$3,Data!$I$6:$I$1096,Data!$U26),SUMIFS(Data!$L$6:$L$1096,Data!$J$6:$J$1096,G$3,Data!$I$6:$I$1096,Data!$V26),SUMIFS(Data!$L$6:$L$1096,Data!$J$6:$J$1096,G$3,Data!$I$6:$I$1096,Data!$W26),SUMIFS(Data!$L$6:$L$1096,Data!$J$6:$J$1096,G$3,Data!$I$6:$I$1096,Data!$T26))</f>
        <v>3.2694571267861752E-2</v>
      </c>
      <c r="H25" s="55">
        <f>SUM(SUMIFS(Data!$L$6:$L$1096,Data!$J$6:$J$1096,H$3,Data!$I$6:$I$1096,Data!$U26),SUMIFS(Data!$L$6:$L$1096,Data!$J$6:$J$1096,H$3,Data!$I$6:$I$1096,Data!$V26),SUMIFS(Data!$L$6:$L$1096,Data!$J$6:$J$1096,H$3,Data!$I$6:$I$1096,Data!$W26),SUMIFS(Data!$L$6:$L$1096,Data!$J$6:$J$1096,H$3,Data!$I$6:$I$1096,Data!$T26))</f>
        <v>3.4153100851102722E-2</v>
      </c>
      <c r="I25" s="55">
        <f>SUM(SUMIFS(Data!$L$6:$L$1096,Data!$J$6:$J$1096,I$3,Data!$I$6:$I$1096,Data!$U26),SUMIFS(Data!$L$6:$L$1096,Data!$J$6:$J$1096,I$3,Data!$I$6:$I$1096,Data!$V26),SUMIFS(Data!$L$6:$L$1096,Data!$J$6:$J$1096,I$3,Data!$I$6:$I$1096,Data!$W26),SUMIFS(Data!$L$6:$L$1096,Data!$J$6:$J$1096,I$3,Data!$I$6:$I$1096,Data!$T26))</f>
        <v>3.2640151149235574E-2</v>
      </c>
      <c r="J25" s="55">
        <f>SUM(SUMIFS(Data!$L$6:$L$1096,Data!$J$6:$J$1096,J$3,Data!$I$6:$I$1096,Data!$U26),SUMIFS(Data!$L$6:$L$1096,Data!$J$6:$J$1096,J$3,Data!$I$6:$I$1096,Data!$V26),SUMIFS(Data!$L$6:$L$1096,Data!$J$6:$J$1096,J$3,Data!$I$6:$I$1096,Data!$W26),SUMIFS(Data!$L$6:$L$1096,Data!$J$6:$J$1096,J$3,Data!$I$6:$I$1096,Data!$T26))</f>
        <v>3.4185606750219075E-2</v>
      </c>
      <c r="K25" s="55">
        <f>SUM(SUMIFS(Data!$L$6:$L$1096,Data!$J$6:$J$1096,K$3,Data!$I$6:$I$1096,Data!$U26),SUMIFS(Data!$L$6:$L$1096,Data!$J$6:$J$1096,K$3,Data!$I$6:$I$1096,Data!$V26),SUMIFS(Data!$L$6:$L$1096,Data!$J$6:$J$1096,K$3,Data!$I$6:$I$1096,Data!$W26),SUMIFS(Data!$L$6:$L$1096,Data!$J$6:$J$1096,K$3,Data!$I$6:$I$1096,Data!$T26))</f>
        <v>3.334880174811429E-2</v>
      </c>
      <c r="L25" s="55">
        <f>SUM(SUMIFS(Data!$L$6:$L$1096,Data!$J$6:$J$1096,L$3,Data!$I$6:$I$1096,Data!$U26),SUMIFS(Data!$L$6:$L$1096,Data!$J$6:$J$1096,L$3,Data!$I$6:$I$1096,Data!$V26),SUMIFS(Data!$L$6:$L$1096,Data!$J$6:$J$1096,L$3,Data!$I$6:$I$1096,Data!$W26),SUMIFS(Data!$L$6:$L$1096,Data!$J$6:$J$1096,L$3,Data!$I$6:$I$1096,Data!$T26))</f>
        <v>3.1931178127895324E-2</v>
      </c>
      <c r="M25" s="55">
        <f>SUM(SUMIFS(Data!$L$6:$L$1096,Data!$J$6:$J$1096,M$3,Data!$I$6:$I$1096,Data!$U26),SUMIFS(Data!$L$6:$L$1096,Data!$J$6:$J$1096,M$3,Data!$I$6:$I$1096,Data!$V26),SUMIFS(Data!$L$6:$L$1096,Data!$J$6:$J$1096,M$3,Data!$I$6:$I$1096,Data!$W26),SUMIFS(Data!$L$6:$L$1096,Data!$J$6:$J$1096,M$3,Data!$I$6:$I$1096,Data!$T26))</f>
        <v>3.0920197120521103E-2</v>
      </c>
      <c r="N25" s="55">
        <f>SUM(SUMIFS(Data!$L$6:$L$1096,Data!$J$6:$J$1096,N$3,Data!$I$6:$I$1096,Data!$U26),SUMIFS(Data!$L$6:$L$1096,Data!$J$6:$J$1096,N$3,Data!$I$6:$I$1096,Data!$V26),SUMIFS(Data!$L$6:$L$1096,Data!$J$6:$J$1096,N$3,Data!$I$6:$I$1096,Data!$W26),SUMIFS(Data!$L$6:$L$1096,Data!$J$6:$J$1096,N$3,Data!$I$6:$I$1096,Data!$T26))</f>
        <v>3.0247477181627954E-2</v>
      </c>
      <c r="O25" s="55">
        <f>SUM(SUMIFS(Data!$L$6:$L$1096,Data!$J$6:$J$1096,O$3,Data!$I$6:$I$1096,Data!$U26),SUMIFS(Data!$L$6:$L$1096,Data!$J$6:$J$1096,O$3,Data!$I$6:$I$1096,Data!$V26),SUMIFS(Data!$L$6:$L$1096,Data!$J$6:$J$1096,O$3,Data!$I$6:$I$1096,Data!$W26),SUMIFS(Data!$L$6:$L$1096,Data!$J$6:$J$1096,O$3,Data!$I$6:$I$1096,Data!$T26))</f>
        <v>2.9086964187501809E-2</v>
      </c>
      <c r="P25" s="55">
        <f>SUM(SUMIFS(Data!$L$6:$L$1096,Data!$J$6:$J$1096,P$3,Data!$I$6:$I$1096,Data!$U26),SUMIFS(Data!$L$6:$L$1096,Data!$J$6:$J$1096,P$3,Data!$I$6:$I$1096,Data!$V26),SUMIFS(Data!$L$6:$L$1096,Data!$J$6:$J$1096,P$3,Data!$I$6:$I$1096,Data!$W26),SUMIFS(Data!$L$6:$L$1096,Data!$J$6:$J$1096,P$3,Data!$I$6:$I$1096,Data!$T26))</f>
        <v>2.840257860014149E-2</v>
      </c>
      <c r="Q25" s="55">
        <f>SUM(SUMIFS(Data!$L$6:$L$1096,Data!$J$6:$J$1096,Q$3,Data!$I$6:$I$1096,Data!$U26),SUMIFS(Data!$L$6:$L$1096,Data!$J$6:$J$1096,Q$3,Data!$I$6:$I$1096,Data!$V26),SUMIFS(Data!$L$6:$L$1096,Data!$J$6:$J$1096,Q$3,Data!$I$6:$I$1096,Data!$W26),SUMIFS(Data!$L$6:$L$1096,Data!$J$6:$J$1096,Q$3,Data!$I$6:$I$1096,Data!$T26))</f>
        <v>2.7233528119021213E-2</v>
      </c>
      <c r="R25" s="55">
        <f>SUM(SUMIFS(Data!$L$6:$L$1096,Data!$J$6:$J$1096,R$3,Data!$I$6:$I$1096,Data!$U26),SUMIFS(Data!$L$6:$L$1096,Data!$J$6:$J$1096,R$3,Data!$I$6:$I$1096,Data!$V26),SUMIFS(Data!$L$6:$L$1096,Data!$J$6:$J$1096,R$3,Data!$I$6:$I$1096,Data!$W26),SUMIFS(Data!$L$6:$L$1096,Data!$J$6:$J$1096,R$3,Data!$I$6:$I$1096,Data!$T26))</f>
        <v>2.6452117910425253E-2</v>
      </c>
      <c r="S25" s="55">
        <f>SUM(SUMIFS(Data!$L$6:$L$1096,Data!$J$6:$J$1096,S$3,Data!$I$6:$I$1096,Data!$U26),SUMIFS(Data!$L$6:$L$1096,Data!$J$6:$J$1096,S$3,Data!$I$6:$I$1096,Data!$V26),SUMIFS(Data!$L$6:$L$1096,Data!$J$6:$J$1096,S$3,Data!$I$6:$I$1096,Data!$W26),SUMIFS(Data!$L$6:$L$1096,Data!$J$6:$J$1096,S$3,Data!$I$6:$I$1096,Data!$T26))</f>
        <v>2.5108393589927419E-2</v>
      </c>
      <c r="T25" s="55">
        <f>SUM(SUMIFS(Data!$L$6:$L$1096,Data!$J$6:$J$1096,T$3,Data!$I$6:$I$1096,Data!$U26),SUMIFS(Data!$L$6:$L$1096,Data!$J$6:$J$1096,T$3,Data!$I$6:$I$1096,Data!$V26),SUMIFS(Data!$L$6:$L$1096,Data!$J$6:$J$1096,T$3,Data!$I$6:$I$1096,Data!$W26),SUMIFS(Data!$L$6:$L$1096,Data!$J$6:$J$1096,T$3,Data!$I$6:$I$1096,Data!$T26))</f>
        <v>2.3344261695166013E-2</v>
      </c>
      <c r="U25" s="55">
        <f>SUM(SUMIFS(Data!$L$6:$L$1096,Data!$J$6:$J$1096,U$3,Data!$I$6:$I$1096,Data!$U26),SUMIFS(Data!$L$6:$L$1096,Data!$J$6:$J$1096,U$3,Data!$I$6:$I$1096,Data!$V26),SUMIFS(Data!$L$6:$L$1096,Data!$J$6:$J$1096,U$3,Data!$I$6:$I$1096,Data!$W26),SUMIFS(Data!$L$6:$L$1096,Data!$J$6:$J$1096,U$3,Data!$I$6:$I$1096,Data!$T26))</f>
        <v>2.2719988720619269E-2</v>
      </c>
      <c r="V25" s="55">
        <f>SUM(SUMIFS(Data!$L$6:$L$1096,Data!$J$6:$J$1096,V$3,Data!$I$6:$I$1096,Data!$U26),SUMIFS(Data!$L$6:$L$1096,Data!$J$6:$J$1096,V$3,Data!$I$6:$I$1096,Data!$V26),SUMIFS(Data!$L$6:$L$1096,Data!$J$6:$J$1096,V$3,Data!$I$6:$I$1096,Data!$W26),SUMIFS(Data!$L$6:$L$1096,Data!$J$6:$J$1096,V$3,Data!$I$6:$I$1096,Data!$T26))</f>
        <v>2.2427360982043544E-2</v>
      </c>
      <c r="W25" s="55">
        <f>SUM(SUMIFS(Data!$L$6:$L$1096,Data!$J$6:$J$1096,W$3,Data!$I$6:$I$1096,Data!$U26),SUMIFS(Data!$L$6:$L$1096,Data!$J$6:$J$1096,W$3,Data!$I$6:$I$1096,Data!$V26),SUMIFS(Data!$L$6:$L$1096,Data!$J$6:$J$1096,W$3,Data!$I$6:$I$1096,Data!$W26),SUMIFS(Data!$L$6:$L$1096,Data!$J$6:$J$1096,W$3,Data!$I$6:$I$1096,Data!$T26))</f>
        <v>2.2113848786496894E-2</v>
      </c>
      <c r="X25" s="55">
        <f>SUM(SUMIFS(Data!$L$6:$L$1096,Data!$J$6:$J$1096,X$3,Data!$I$6:$I$1096,Data!$U26),SUMIFS(Data!$L$6:$L$1096,Data!$J$6:$J$1096,X$3,Data!$I$6:$I$1096,Data!$V26),SUMIFS(Data!$L$6:$L$1096,Data!$J$6:$J$1096,X$3,Data!$I$6:$I$1096,Data!$W26),SUMIFS(Data!$L$6:$L$1096,Data!$J$6:$J$1096,X$3,Data!$I$6:$I$1096,Data!$T26))</f>
        <v>2.1951996238479897E-2</v>
      </c>
      <c r="Y25" s="55">
        <f>SUM(SUMIFS(Data!$L$6:$L$1096,Data!$J$6:$J$1096,Y$3,Data!$I$6:$I$1096,Data!$U26),SUMIFS(Data!$L$6:$L$1096,Data!$J$6:$J$1096,Y$3,Data!$I$6:$I$1096,Data!$V26),SUMIFS(Data!$L$6:$L$1096,Data!$J$6:$J$1096,Y$3,Data!$I$6:$I$1096,Data!$W26),SUMIFS(Data!$L$6:$L$1096,Data!$J$6:$J$1096,Y$3,Data!$I$6:$I$1096,Data!$T26))</f>
        <v>2.2429074708939852E-2</v>
      </c>
      <c r="Z25" s="55">
        <f>SUM(SUMIFS(Data!$L$6:$L$1096,Data!$J$6:$J$1096,Z$3,Data!$I$6:$I$1096,Data!$U26),SUMIFS(Data!$L$6:$L$1096,Data!$J$6:$J$1096,Z$3,Data!$I$6:$I$1096,Data!$V26),SUMIFS(Data!$L$6:$L$1096,Data!$J$6:$J$1096,Z$3,Data!$I$6:$I$1096,Data!$W26),SUMIFS(Data!$L$6:$L$1096,Data!$J$6:$J$1096,Z$3,Data!$I$6:$I$1096,Data!$T26))</f>
        <v>2.2427631456541662E-2</v>
      </c>
      <c r="AA25" s="55">
        <f>SUM(SUMIFS(Data!$L$6:$L$1096,Data!$J$6:$J$1096,AA$3,Data!$I$6:$I$1096,Data!$U26),SUMIFS(Data!$L$6:$L$1096,Data!$J$6:$J$1096,AA$3,Data!$I$6:$I$1096,Data!$V26),SUMIFS(Data!$L$6:$L$1096,Data!$J$6:$J$1096,AA$3,Data!$I$6:$I$1096,Data!$W26),SUMIFS(Data!$L$6:$L$1096,Data!$J$6:$J$1096,AA$3,Data!$I$6:$I$1096,Data!$T26))</f>
        <v>2.2217964653319187E-2</v>
      </c>
      <c r="AB25" s="55">
        <f>SUM(SUMIFS(Data!$L$6:$L$1096,Data!$J$6:$J$1096,AB$3,Data!$I$6:$I$1096,Data!$U26),SUMIFS(Data!$L$6:$L$1096,Data!$J$6:$J$1096,AB$3,Data!$I$6:$I$1096,Data!$V26),SUMIFS(Data!$L$6:$L$1096,Data!$J$6:$J$1096,AB$3,Data!$I$6:$I$1096,Data!$W26),SUMIFS(Data!$L$6:$L$1096,Data!$J$6:$J$1096,AB$3,Data!$I$6:$I$1096,Data!$T26))</f>
        <v>2.305134210010451E-2</v>
      </c>
      <c r="AC25" s="55">
        <f>SUM(SUMIFS(Data!$L$6:$L$1096,Data!$J$6:$J$1096,AC$3,Data!$I$6:$I$1096,Data!$U26),SUMIFS(Data!$L$6:$L$1096,Data!$J$6:$J$1096,AC$3,Data!$I$6:$I$1096,Data!$V26),SUMIFS(Data!$L$6:$L$1096,Data!$J$6:$J$1096,AC$3,Data!$I$6:$I$1096,Data!$W26),SUMIFS(Data!$L$6:$L$1096,Data!$J$6:$J$1096,AC$3,Data!$I$6:$I$1096,Data!$T26))</f>
        <v>2.6253165293826583E-2</v>
      </c>
      <c r="AD25" s="55">
        <f>SUM(SUMIFS(Data!$L$6:$L$1096,Data!$J$6:$J$1096,AD$3,Data!$I$6:$I$1096,Data!$U26),SUMIFS(Data!$L$6:$L$1096,Data!$J$6:$J$1096,AD$3,Data!$I$6:$I$1096,Data!$V26),SUMIFS(Data!$L$6:$L$1096,Data!$J$6:$J$1096,AD$3,Data!$I$6:$I$1096,Data!$W26),SUMIFS(Data!$L$6:$L$1096,Data!$J$6:$J$1096,AD$3,Data!$I$6:$I$1096,Data!$T26))</f>
        <v>2.6294671316608544E-2</v>
      </c>
      <c r="AE25" s="55">
        <f>SUM(SUMIFS(Data!$L$6:$L$1096,Data!$J$6:$J$1096,AE$3,Data!$I$6:$I$1096,Data!$U26),SUMIFS(Data!$L$6:$L$1096,Data!$J$6:$J$1096,AE$3,Data!$I$6:$I$1096,Data!$V26),SUMIFS(Data!$L$6:$L$1096,Data!$J$6:$J$1096,AE$3,Data!$I$6:$I$1096,Data!$W26),SUMIFS(Data!$L$6:$L$1096,Data!$J$6:$J$1096,AE$3,Data!$I$6:$I$1096,Data!$T26))</f>
        <v>2.5336789723620155E-2</v>
      </c>
      <c r="AF25" s="55">
        <f>SUM(SUMIFS(Data!$L$6:$L$1096,Data!$J$6:$J$1096,AF$3,Data!$I$6:$I$1096,Data!$U26),SUMIFS(Data!$L$6:$L$1096,Data!$J$6:$J$1096,AF$3,Data!$I$6:$I$1096,Data!$V26),SUMIFS(Data!$L$6:$L$1096,Data!$J$6:$J$1096,AF$3,Data!$I$6:$I$1096,Data!$W26),SUMIFS(Data!$L$6:$L$1096,Data!$J$6:$J$1096,AF$3,Data!$I$6:$I$1096,Data!$T26))</f>
        <v>2.3845865227096627E-2</v>
      </c>
      <c r="AG25" s="55">
        <f>SUM(SUMIFS(Data!$L$6:$L$1096,Data!$J$6:$J$1096,AG$3,Data!$I$6:$I$1096,Data!$U26),SUMIFS(Data!$L$6:$L$1096,Data!$J$6:$J$1096,AG$3,Data!$I$6:$I$1096,Data!$V26),SUMIFS(Data!$L$6:$L$1096,Data!$J$6:$J$1096,AG$3,Data!$I$6:$I$1096,Data!$W26),SUMIFS(Data!$L$6:$L$1096,Data!$J$6:$J$1096,AG$3,Data!$I$6:$I$1096,Data!$T26))</f>
        <v>2.4088035840962065E-2</v>
      </c>
      <c r="AH25" s="55">
        <f>SUM(SUMIFS(Data!$L$6:$L$1096,Data!$J$6:$J$1096,AH$3,Data!$I$6:$I$1096,Data!$U26),SUMIFS(Data!$L$6:$L$1096,Data!$J$6:$J$1096,AH$3,Data!$I$6:$I$1096,Data!$V26),SUMIFS(Data!$L$6:$L$1096,Data!$J$6:$J$1096,AH$3,Data!$I$6:$I$1096,Data!$W26),SUMIFS(Data!$L$6:$L$1096,Data!$J$6:$J$1096,AH$3,Data!$I$6:$I$1096,Data!$T26))</f>
        <v>2.4638795229834237E-2</v>
      </c>
      <c r="AI25" s="55">
        <f>SUM(SUMIFS(Data!$L$6:$L$1096,Data!$J$6:$J$1096,AI$3,Data!$I$6:$I$1096,Data!$U26),SUMIFS(Data!$L$6:$L$1096,Data!$J$6:$J$1096,AI$3,Data!$I$6:$I$1096,Data!$V26),SUMIFS(Data!$L$6:$L$1096,Data!$J$6:$J$1096,AI$3,Data!$I$6:$I$1096,Data!$W26),SUMIFS(Data!$L$6:$L$1096,Data!$J$6:$J$1096,AI$3,Data!$I$6:$I$1096,Data!$T26))</f>
        <v>2.5149817772668344E-2</v>
      </c>
      <c r="AJ25" s="55">
        <f>SUM(SUMIFS(Data!$L$6:$L$1096,Data!$J$6:$J$1096,AJ$3,Data!$I$6:$I$1096,Data!$U26),SUMIFS(Data!$L$6:$L$1096,Data!$J$6:$J$1096,AJ$3,Data!$I$6:$I$1096,Data!$V26),SUMIFS(Data!$L$6:$L$1096,Data!$J$6:$J$1096,AJ$3,Data!$I$6:$I$1096,Data!$W26),SUMIFS(Data!$L$6:$L$1096,Data!$J$6:$J$1096,AJ$3,Data!$I$6:$I$1096,Data!$T26))</f>
        <v>2.6326488335587674E-2</v>
      </c>
      <c r="AK25" s="55">
        <f>SUM(SUMIFS(Data!$L$6:$L$1096,Data!$J$6:$J$1096,AK$3,Data!$I$6:$I$1096,Data!$U26),SUMIFS(Data!$L$6:$L$1096,Data!$J$6:$J$1096,AK$3,Data!$I$6:$I$1096,Data!$V26),SUMIFS(Data!$L$6:$L$1096,Data!$J$6:$J$1096,AK$3,Data!$I$6:$I$1096,Data!$W26),SUMIFS(Data!$L$6:$L$1096,Data!$J$6:$J$1096,AK$3,Data!$I$6:$I$1096,Data!$T26))</f>
        <v>2.5424480728496308E-2</v>
      </c>
      <c r="AL25" s="55">
        <f>SUM(SUMIFS(Data!$L$6:$L$1096,Data!$J$6:$J$1096,AL$3,Data!$I$6:$I$1096,Data!$U26),SUMIFS(Data!$L$6:$L$1096,Data!$J$6:$J$1096,AL$3,Data!$I$6:$I$1096,Data!$V26),SUMIFS(Data!$L$6:$L$1096,Data!$J$6:$J$1096,AL$3,Data!$I$6:$I$1096,Data!$W26),SUMIFS(Data!$L$6:$L$1096,Data!$J$6:$J$1096,AL$3,Data!$I$6:$I$1096,Data!$T26))</f>
        <v>2.4808288195065694E-2</v>
      </c>
      <c r="AM25" s="55">
        <f>SUM(SUMIFS(Data!$L$6:$L$1096,Data!$J$6:$J$1096,AM$3,Data!$I$6:$I$1096,Data!$U26),SUMIFS(Data!$L$6:$L$1096,Data!$J$6:$J$1096,AM$3,Data!$I$6:$I$1096,Data!$V26),SUMIFS(Data!$L$6:$L$1096,Data!$J$6:$J$1096,AM$3,Data!$I$6:$I$1096,Data!$W26),SUMIFS(Data!$L$6:$L$1096,Data!$J$6:$J$1096,AM$3,Data!$I$6:$I$1096,Data!$T26))</f>
        <v>2.5096337849449361E-2</v>
      </c>
      <c r="AN25" s="55">
        <f>SUM(SUMIFS(Data!$L$6:$L$1096,Data!$J$6:$J$1096,AN$3,Data!$I$6:$I$1096,Data!$U26),SUMIFS(Data!$L$6:$L$1096,Data!$J$6:$J$1096,AN$3,Data!$I$6:$I$1096,Data!$V26),SUMIFS(Data!$L$6:$L$1096,Data!$J$6:$J$1096,AN$3,Data!$I$6:$I$1096,Data!$W26),SUMIFS(Data!$L$6:$L$1096,Data!$J$6:$J$1096,AN$3,Data!$I$6:$I$1096,Data!$T26))</f>
        <v>2.5059378532469555E-2</v>
      </c>
      <c r="AO25" s="55">
        <f>SUM(SUMIFS(Data!$L$6:$L$1096,Data!$J$6:$J$1096,AO$3,Data!$I$6:$I$1096,Data!$U26),SUMIFS(Data!$L$6:$L$1096,Data!$J$6:$J$1096,AO$3,Data!$I$6:$I$1096,Data!$V26),SUMIFS(Data!$L$6:$L$1096,Data!$J$6:$J$1096,AO$3,Data!$I$6:$I$1096,Data!$W26),SUMIFS(Data!$L$6:$L$1096,Data!$J$6:$J$1096,AO$3,Data!$I$6:$I$1096,Data!$T26))</f>
        <v>2.4586042656121541E-2</v>
      </c>
      <c r="AP25" s="55">
        <f>SUM(SUMIFS(Data!$L$6:$L$1096,Data!$J$6:$J$1096,AP$3,Data!$I$6:$I$1096,Data!$U26),SUMIFS(Data!$L$6:$L$1096,Data!$J$6:$J$1096,AP$3,Data!$I$6:$I$1096,Data!$V26),SUMIFS(Data!$L$6:$L$1096,Data!$J$6:$J$1096,AP$3,Data!$I$6:$I$1096,Data!$W26),SUMIFS(Data!$L$6:$L$1096,Data!$J$6:$J$1096,AP$3,Data!$I$6:$I$1096,Data!$T26))</f>
        <v>2.4553754086601813E-2</v>
      </c>
      <c r="AQ25" s="55">
        <f>SUM(SUMIFS(Data!$L$6:$L$1096,Data!$J$6:$J$1096,AQ$3,Data!$I$6:$I$1096,Data!$U26),SUMIFS(Data!$L$6:$L$1096,Data!$J$6:$J$1096,AQ$3,Data!$I$6:$I$1096,Data!$V26),SUMIFS(Data!$L$6:$L$1096,Data!$J$6:$J$1096,AQ$3,Data!$I$6:$I$1096,Data!$W26),SUMIFS(Data!$L$6:$L$1096,Data!$J$6:$J$1096,AQ$3,Data!$I$6:$I$1096,Data!$T26))</f>
        <v>2.4302302691978764E-2</v>
      </c>
      <c r="AR25" s="56" t="s">
        <v>28</v>
      </c>
    </row>
    <row r="26" spans="1:44" x14ac:dyDescent="0.25">
      <c r="A26" s="53" t="s">
        <v>74</v>
      </c>
      <c r="B26" s="56" t="s">
        <v>29</v>
      </c>
      <c r="C26" s="55">
        <f>SUM(SUMIFS(Data!$L$6:$L$1096,Data!$J$6:$J$1096,C$3,Data!$I$6:$I$1096,Data!$U27),SUMIFS(Data!$L$6:$L$1096,Data!$J$6:$J$1096,C$3,Data!$I$6:$I$1096,Data!$V27),SUMIFS(Data!$L$6:$L$1096,Data!$J$6:$J$1096,C$3,Data!$I$6:$I$1096,Data!$W27),SUMIFS(Data!$L$6:$L$1096,Data!$J$6:$J$1096,C$3,Data!$I$6:$I$1096,Data!$T27))</f>
        <v>1.2329943887159755E-2</v>
      </c>
      <c r="D26" s="55">
        <f>SUM(SUMIFS(Data!$L$6:$L$1096,Data!$J$6:$J$1096,D$3,Data!$I$6:$I$1096,Data!$U27),SUMIFS(Data!$L$6:$L$1096,Data!$J$6:$J$1096,D$3,Data!$I$6:$I$1096,Data!$V27),SUMIFS(Data!$L$6:$L$1096,Data!$J$6:$J$1096,D$3,Data!$I$6:$I$1096,Data!$W27),SUMIFS(Data!$L$6:$L$1096,Data!$J$6:$J$1096,D$3,Data!$I$6:$I$1096,Data!$T27))</f>
        <v>1.3130966845387788E-2</v>
      </c>
      <c r="E26" s="55">
        <f>SUM(SUMIFS(Data!$L$6:$L$1096,Data!$J$6:$J$1096,E$3,Data!$I$6:$I$1096,Data!$U27),SUMIFS(Data!$L$6:$L$1096,Data!$J$6:$J$1096,E$3,Data!$I$6:$I$1096,Data!$V27),SUMIFS(Data!$L$6:$L$1096,Data!$J$6:$J$1096,E$3,Data!$I$6:$I$1096,Data!$W27),SUMIFS(Data!$L$6:$L$1096,Data!$J$6:$J$1096,E$3,Data!$I$6:$I$1096,Data!$T27))</f>
        <v>1.3021121882780557E-2</v>
      </c>
      <c r="F26" s="55">
        <f>SUM(SUMIFS(Data!$L$6:$L$1096,Data!$J$6:$J$1096,F$3,Data!$I$6:$I$1096,Data!$U27),SUMIFS(Data!$L$6:$L$1096,Data!$J$6:$J$1096,F$3,Data!$I$6:$I$1096,Data!$V27),SUMIFS(Data!$L$6:$L$1096,Data!$J$6:$J$1096,F$3,Data!$I$6:$I$1096,Data!$W27),SUMIFS(Data!$L$6:$L$1096,Data!$J$6:$J$1096,F$3,Data!$I$6:$I$1096,Data!$T27))</f>
        <v>1.3701141640615627E-2</v>
      </c>
      <c r="G26" s="55">
        <f>SUM(SUMIFS(Data!$L$6:$L$1096,Data!$J$6:$J$1096,G$3,Data!$I$6:$I$1096,Data!$U27),SUMIFS(Data!$L$6:$L$1096,Data!$J$6:$J$1096,G$3,Data!$I$6:$I$1096,Data!$V27),SUMIFS(Data!$L$6:$L$1096,Data!$J$6:$J$1096,G$3,Data!$I$6:$I$1096,Data!$W27),SUMIFS(Data!$L$6:$L$1096,Data!$J$6:$J$1096,G$3,Data!$I$6:$I$1096,Data!$T27))</f>
        <v>1.4384643191077712E-2</v>
      </c>
      <c r="H26" s="55">
        <f>SUM(SUMIFS(Data!$L$6:$L$1096,Data!$J$6:$J$1096,H$3,Data!$I$6:$I$1096,Data!$U27),SUMIFS(Data!$L$6:$L$1096,Data!$J$6:$J$1096,H$3,Data!$I$6:$I$1096,Data!$V27),SUMIFS(Data!$L$6:$L$1096,Data!$J$6:$J$1096,H$3,Data!$I$6:$I$1096,Data!$W27),SUMIFS(Data!$L$6:$L$1096,Data!$J$6:$J$1096,H$3,Data!$I$6:$I$1096,Data!$T27))</f>
        <v>1.6110949326094446E-2</v>
      </c>
      <c r="I26" s="55">
        <f>SUM(SUMIFS(Data!$L$6:$L$1096,Data!$J$6:$J$1096,I$3,Data!$I$6:$I$1096,Data!$U27),SUMIFS(Data!$L$6:$L$1096,Data!$J$6:$J$1096,I$3,Data!$I$6:$I$1096,Data!$V27),SUMIFS(Data!$L$6:$L$1096,Data!$J$6:$J$1096,I$3,Data!$I$6:$I$1096,Data!$W27),SUMIFS(Data!$L$6:$L$1096,Data!$J$6:$J$1096,I$3,Data!$I$6:$I$1096,Data!$T27))</f>
        <v>1.5604451743247802E-2</v>
      </c>
      <c r="J26" s="55">
        <f>SUM(SUMIFS(Data!$L$6:$L$1096,Data!$J$6:$J$1096,J$3,Data!$I$6:$I$1096,Data!$U27),SUMIFS(Data!$L$6:$L$1096,Data!$J$6:$J$1096,J$3,Data!$I$6:$I$1096,Data!$V27),SUMIFS(Data!$L$6:$L$1096,Data!$J$6:$J$1096,J$3,Data!$I$6:$I$1096,Data!$W27),SUMIFS(Data!$L$6:$L$1096,Data!$J$6:$J$1096,J$3,Data!$I$6:$I$1096,Data!$T27))</f>
        <v>1.6849452734144583E-2</v>
      </c>
      <c r="K26" s="55">
        <f>SUM(SUMIFS(Data!$L$6:$L$1096,Data!$J$6:$J$1096,K$3,Data!$I$6:$I$1096,Data!$U27),SUMIFS(Data!$L$6:$L$1096,Data!$J$6:$J$1096,K$3,Data!$I$6:$I$1096,Data!$V27),SUMIFS(Data!$L$6:$L$1096,Data!$J$6:$J$1096,K$3,Data!$I$6:$I$1096,Data!$W27),SUMIFS(Data!$L$6:$L$1096,Data!$J$6:$J$1096,K$3,Data!$I$6:$I$1096,Data!$T27))</f>
        <v>1.6337825287617749E-2</v>
      </c>
      <c r="L26" s="55">
        <f>SUM(SUMIFS(Data!$L$6:$L$1096,Data!$J$6:$J$1096,L$3,Data!$I$6:$I$1096,Data!$U27),SUMIFS(Data!$L$6:$L$1096,Data!$J$6:$J$1096,L$3,Data!$I$6:$I$1096,Data!$V27),SUMIFS(Data!$L$6:$L$1096,Data!$J$6:$J$1096,L$3,Data!$I$6:$I$1096,Data!$W27),SUMIFS(Data!$L$6:$L$1096,Data!$J$6:$J$1096,L$3,Data!$I$6:$I$1096,Data!$T27))</f>
        <v>1.5647473916927515E-2</v>
      </c>
      <c r="M26" s="55">
        <f>SUM(SUMIFS(Data!$L$6:$L$1096,Data!$J$6:$J$1096,M$3,Data!$I$6:$I$1096,Data!$U27),SUMIFS(Data!$L$6:$L$1096,Data!$J$6:$J$1096,M$3,Data!$I$6:$I$1096,Data!$V27),SUMIFS(Data!$L$6:$L$1096,Data!$J$6:$J$1096,M$3,Data!$I$6:$I$1096,Data!$W27),SUMIFS(Data!$L$6:$L$1096,Data!$J$6:$J$1096,M$3,Data!$I$6:$I$1096,Data!$T27))</f>
        <v>1.5504448971724337E-2</v>
      </c>
      <c r="N26" s="55">
        <f>SUM(SUMIFS(Data!$L$6:$L$1096,Data!$J$6:$J$1096,N$3,Data!$I$6:$I$1096,Data!$U27),SUMIFS(Data!$L$6:$L$1096,Data!$J$6:$J$1096,N$3,Data!$I$6:$I$1096,Data!$V27),SUMIFS(Data!$L$6:$L$1096,Data!$J$6:$J$1096,N$3,Data!$I$6:$I$1096,Data!$W27),SUMIFS(Data!$L$6:$L$1096,Data!$J$6:$J$1096,N$3,Data!$I$6:$I$1096,Data!$T27))</f>
        <v>1.5641324228935102E-2</v>
      </c>
      <c r="O26" s="55">
        <f>SUM(SUMIFS(Data!$L$6:$L$1096,Data!$J$6:$J$1096,O$3,Data!$I$6:$I$1096,Data!$U27),SUMIFS(Data!$L$6:$L$1096,Data!$J$6:$J$1096,O$3,Data!$I$6:$I$1096,Data!$V27),SUMIFS(Data!$L$6:$L$1096,Data!$J$6:$J$1096,O$3,Data!$I$6:$I$1096,Data!$W27),SUMIFS(Data!$L$6:$L$1096,Data!$J$6:$J$1096,O$3,Data!$I$6:$I$1096,Data!$T27))</f>
        <v>1.4989197567413234E-2</v>
      </c>
      <c r="P26" s="55">
        <f>SUM(SUMIFS(Data!$L$6:$L$1096,Data!$J$6:$J$1096,P$3,Data!$I$6:$I$1096,Data!$U27),SUMIFS(Data!$L$6:$L$1096,Data!$J$6:$J$1096,P$3,Data!$I$6:$I$1096,Data!$V27),SUMIFS(Data!$L$6:$L$1096,Data!$J$6:$J$1096,P$3,Data!$I$6:$I$1096,Data!$W27),SUMIFS(Data!$L$6:$L$1096,Data!$J$6:$J$1096,P$3,Data!$I$6:$I$1096,Data!$T27))</f>
        <v>1.3972672980635821E-2</v>
      </c>
      <c r="Q26" s="55">
        <f>SUM(SUMIFS(Data!$L$6:$L$1096,Data!$J$6:$J$1096,Q$3,Data!$I$6:$I$1096,Data!$U27),SUMIFS(Data!$L$6:$L$1096,Data!$J$6:$J$1096,Q$3,Data!$I$6:$I$1096,Data!$V27),SUMIFS(Data!$L$6:$L$1096,Data!$J$6:$J$1096,Q$3,Data!$I$6:$I$1096,Data!$W27),SUMIFS(Data!$L$6:$L$1096,Data!$J$6:$J$1096,Q$3,Data!$I$6:$I$1096,Data!$T27))</f>
        <v>1.3531975531671934E-2</v>
      </c>
      <c r="R26" s="55">
        <f>SUM(SUMIFS(Data!$L$6:$L$1096,Data!$J$6:$J$1096,R$3,Data!$I$6:$I$1096,Data!$U27),SUMIFS(Data!$L$6:$L$1096,Data!$J$6:$J$1096,R$3,Data!$I$6:$I$1096,Data!$V27),SUMIFS(Data!$L$6:$L$1096,Data!$J$6:$J$1096,R$3,Data!$I$6:$I$1096,Data!$W27),SUMIFS(Data!$L$6:$L$1096,Data!$J$6:$J$1096,R$3,Data!$I$6:$I$1096,Data!$T27))</f>
        <v>1.3345323790318712E-2</v>
      </c>
      <c r="S26" s="55">
        <f>SUM(SUMIFS(Data!$L$6:$L$1096,Data!$J$6:$J$1096,S$3,Data!$I$6:$I$1096,Data!$U27),SUMIFS(Data!$L$6:$L$1096,Data!$J$6:$J$1096,S$3,Data!$I$6:$I$1096,Data!$V27),SUMIFS(Data!$L$6:$L$1096,Data!$J$6:$J$1096,S$3,Data!$I$6:$I$1096,Data!$W27),SUMIFS(Data!$L$6:$L$1096,Data!$J$6:$J$1096,S$3,Data!$I$6:$I$1096,Data!$T27))</f>
        <v>1.1994646892944686E-2</v>
      </c>
      <c r="T26" s="55">
        <f>SUM(SUMIFS(Data!$L$6:$L$1096,Data!$J$6:$J$1096,T$3,Data!$I$6:$I$1096,Data!$U27),SUMIFS(Data!$L$6:$L$1096,Data!$J$6:$J$1096,T$3,Data!$I$6:$I$1096,Data!$V27),SUMIFS(Data!$L$6:$L$1096,Data!$J$6:$J$1096,T$3,Data!$I$6:$I$1096,Data!$W27),SUMIFS(Data!$L$6:$L$1096,Data!$J$6:$J$1096,T$3,Data!$I$6:$I$1096,Data!$T27))</f>
        <v>1.095885756033743E-2</v>
      </c>
      <c r="U26" s="55">
        <f>SUM(SUMIFS(Data!$L$6:$L$1096,Data!$J$6:$J$1096,U$3,Data!$I$6:$I$1096,Data!$U27),SUMIFS(Data!$L$6:$L$1096,Data!$J$6:$J$1096,U$3,Data!$I$6:$I$1096,Data!$V27),SUMIFS(Data!$L$6:$L$1096,Data!$J$6:$J$1096,U$3,Data!$I$6:$I$1096,Data!$W27),SUMIFS(Data!$L$6:$L$1096,Data!$J$6:$J$1096,U$3,Data!$I$6:$I$1096,Data!$T27))</f>
        <v>1.0222591529106741E-2</v>
      </c>
      <c r="V26" s="55">
        <f>SUM(SUMIFS(Data!$L$6:$L$1096,Data!$J$6:$J$1096,V$3,Data!$I$6:$I$1096,Data!$U27),SUMIFS(Data!$L$6:$L$1096,Data!$J$6:$J$1096,V$3,Data!$I$6:$I$1096,Data!$V27),SUMIFS(Data!$L$6:$L$1096,Data!$J$6:$J$1096,V$3,Data!$I$6:$I$1096,Data!$W27),SUMIFS(Data!$L$6:$L$1096,Data!$J$6:$J$1096,V$3,Data!$I$6:$I$1096,Data!$T27))</f>
        <v>9.9352113675449348E-3</v>
      </c>
      <c r="W26" s="55">
        <f>SUM(SUMIFS(Data!$L$6:$L$1096,Data!$J$6:$J$1096,W$3,Data!$I$6:$I$1096,Data!$U27),SUMIFS(Data!$L$6:$L$1096,Data!$J$6:$J$1096,W$3,Data!$I$6:$I$1096,Data!$V27),SUMIFS(Data!$L$6:$L$1096,Data!$J$6:$J$1096,W$3,Data!$I$6:$I$1096,Data!$W27),SUMIFS(Data!$L$6:$L$1096,Data!$J$6:$J$1096,W$3,Data!$I$6:$I$1096,Data!$T27))</f>
        <v>9.3405761840933445E-3</v>
      </c>
      <c r="X26" s="55">
        <f>SUM(SUMIFS(Data!$L$6:$L$1096,Data!$J$6:$J$1096,X$3,Data!$I$6:$I$1096,Data!$U27),SUMIFS(Data!$L$6:$L$1096,Data!$J$6:$J$1096,X$3,Data!$I$6:$I$1096,Data!$V27),SUMIFS(Data!$L$6:$L$1096,Data!$J$6:$J$1096,X$3,Data!$I$6:$I$1096,Data!$W27),SUMIFS(Data!$L$6:$L$1096,Data!$J$6:$J$1096,X$3,Data!$I$6:$I$1096,Data!$T27))</f>
        <v>8.7416959585848962E-3</v>
      </c>
      <c r="Y26" s="55">
        <f>SUM(SUMIFS(Data!$L$6:$L$1096,Data!$J$6:$J$1096,Y$3,Data!$I$6:$I$1096,Data!$U27),SUMIFS(Data!$L$6:$L$1096,Data!$J$6:$J$1096,Y$3,Data!$I$6:$I$1096,Data!$V27),SUMIFS(Data!$L$6:$L$1096,Data!$J$6:$J$1096,Y$3,Data!$I$6:$I$1096,Data!$W27),SUMIFS(Data!$L$6:$L$1096,Data!$J$6:$J$1096,Y$3,Data!$I$6:$I$1096,Data!$T27))</f>
        <v>8.0484278638939828E-3</v>
      </c>
      <c r="Z26" s="55">
        <f>SUM(SUMIFS(Data!$L$6:$L$1096,Data!$J$6:$J$1096,Z$3,Data!$I$6:$I$1096,Data!$U27),SUMIFS(Data!$L$6:$L$1096,Data!$J$6:$J$1096,Z$3,Data!$I$6:$I$1096,Data!$V27),SUMIFS(Data!$L$6:$L$1096,Data!$J$6:$J$1096,Z$3,Data!$I$6:$I$1096,Data!$W27),SUMIFS(Data!$L$6:$L$1096,Data!$J$6:$J$1096,Z$3,Data!$I$6:$I$1096,Data!$T27))</f>
        <v>7.47767770062761E-3</v>
      </c>
      <c r="AA26" s="55">
        <f>SUM(SUMIFS(Data!$L$6:$L$1096,Data!$J$6:$J$1096,AA$3,Data!$I$6:$I$1096,Data!$U27),SUMIFS(Data!$L$6:$L$1096,Data!$J$6:$J$1096,AA$3,Data!$I$6:$I$1096,Data!$V27),SUMIFS(Data!$L$6:$L$1096,Data!$J$6:$J$1096,AA$3,Data!$I$6:$I$1096,Data!$W27),SUMIFS(Data!$L$6:$L$1096,Data!$J$6:$J$1096,AA$3,Data!$I$6:$I$1096,Data!$T27))</f>
        <v>7.264972775689652E-3</v>
      </c>
      <c r="AB26" s="55">
        <f>SUM(SUMIFS(Data!$L$6:$L$1096,Data!$J$6:$J$1096,AB$3,Data!$I$6:$I$1096,Data!$U27),SUMIFS(Data!$L$6:$L$1096,Data!$J$6:$J$1096,AB$3,Data!$I$6:$I$1096,Data!$V27),SUMIFS(Data!$L$6:$L$1096,Data!$J$6:$J$1096,AB$3,Data!$I$6:$I$1096,Data!$W27),SUMIFS(Data!$L$6:$L$1096,Data!$J$6:$J$1096,AB$3,Data!$I$6:$I$1096,Data!$T27))</f>
        <v>8.0290539937062054E-3</v>
      </c>
      <c r="AC26" s="55">
        <f>SUM(SUMIFS(Data!$L$6:$L$1096,Data!$J$6:$J$1096,AC$3,Data!$I$6:$I$1096,Data!$U27),SUMIFS(Data!$L$6:$L$1096,Data!$J$6:$J$1096,AC$3,Data!$I$6:$I$1096,Data!$V27),SUMIFS(Data!$L$6:$L$1096,Data!$J$6:$J$1096,AC$3,Data!$I$6:$I$1096,Data!$W27),SUMIFS(Data!$L$6:$L$1096,Data!$J$6:$J$1096,AC$3,Data!$I$6:$I$1096,Data!$T27))</f>
        <v>1.1538842157347847E-2</v>
      </c>
      <c r="AD26" s="55">
        <f>SUM(SUMIFS(Data!$L$6:$L$1096,Data!$J$6:$J$1096,AD$3,Data!$I$6:$I$1096,Data!$U27),SUMIFS(Data!$L$6:$L$1096,Data!$J$6:$J$1096,AD$3,Data!$I$6:$I$1096,Data!$V27),SUMIFS(Data!$L$6:$L$1096,Data!$J$6:$J$1096,AD$3,Data!$I$6:$I$1096,Data!$W27),SUMIFS(Data!$L$6:$L$1096,Data!$J$6:$J$1096,AD$3,Data!$I$6:$I$1096,Data!$T27))</f>
        <v>1.1901197388878793E-2</v>
      </c>
      <c r="AE26" s="55">
        <f>SUM(SUMIFS(Data!$L$6:$L$1096,Data!$J$6:$J$1096,AE$3,Data!$I$6:$I$1096,Data!$U27),SUMIFS(Data!$L$6:$L$1096,Data!$J$6:$J$1096,AE$3,Data!$I$6:$I$1096,Data!$V27),SUMIFS(Data!$L$6:$L$1096,Data!$J$6:$J$1096,AE$3,Data!$I$6:$I$1096,Data!$W27),SUMIFS(Data!$L$6:$L$1096,Data!$J$6:$J$1096,AE$3,Data!$I$6:$I$1096,Data!$T27))</f>
        <v>1.0940105876351466E-2</v>
      </c>
      <c r="AF26" s="55">
        <f>SUM(SUMIFS(Data!$L$6:$L$1096,Data!$J$6:$J$1096,AF$3,Data!$I$6:$I$1096,Data!$U27),SUMIFS(Data!$L$6:$L$1096,Data!$J$6:$J$1096,AF$3,Data!$I$6:$I$1096,Data!$V27),SUMIFS(Data!$L$6:$L$1096,Data!$J$6:$J$1096,AF$3,Data!$I$6:$I$1096,Data!$W27),SUMIFS(Data!$L$6:$L$1096,Data!$J$6:$J$1096,AF$3,Data!$I$6:$I$1096,Data!$T27))</f>
        <v>1.0200031384711952E-2</v>
      </c>
      <c r="AG26" s="55">
        <f>SUM(SUMIFS(Data!$L$6:$L$1096,Data!$J$6:$J$1096,AG$3,Data!$I$6:$I$1096,Data!$U27),SUMIFS(Data!$L$6:$L$1096,Data!$J$6:$J$1096,AG$3,Data!$I$6:$I$1096,Data!$V27),SUMIFS(Data!$L$6:$L$1096,Data!$J$6:$J$1096,AG$3,Data!$I$6:$I$1096,Data!$W27),SUMIFS(Data!$L$6:$L$1096,Data!$J$6:$J$1096,AG$3,Data!$I$6:$I$1096,Data!$T27))</f>
        <v>1.0544750532040672E-2</v>
      </c>
      <c r="AH26" s="55">
        <f>SUM(SUMIFS(Data!$L$6:$L$1096,Data!$J$6:$J$1096,AH$3,Data!$I$6:$I$1096,Data!$U27),SUMIFS(Data!$L$6:$L$1096,Data!$J$6:$J$1096,AH$3,Data!$I$6:$I$1096,Data!$V27),SUMIFS(Data!$L$6:$L$1096,Data!$J$6:$J$1096,AH$3,Data!$I$6:$I$1096,Data!$W27),SUMIFS(Data!$L$6:$L$1096,Data!$J$6:$J$1096,AH$3,Data!$I$6:$I$1096,Data!$T27))</f>
        <v>1.031257071236337E-2</v>
      </c>
      <c r="AI26" s="55">
        <f>SUM(SUMIFS(Data!$L$6:$L$1096,Data!$J$6:$J$1096,AI$3,Data!$I$6:$I$1096,Data!$U27),SUMIFS(Data!$L$6:$L$1096,Data!$J$6:$J$1096,AI$3,Data!$I$6:$I$1096,Data!$V27),SUMIFS(Data!$L$6:$L$1096,Data!$J$6:$J$1096,AI$3,Data!$I$6:$I$1096,Data!$W27),SUMIFS(Data!$L$6:$L$1096,Data!$J$6:$J$1096,AI$3,Data!$I$6:$I$1096,Data!$T27))</f>
        <v>1.0174291406099248E-2</v>
      </c>
      <c r="AJ26" s="55">
        <f>SUM(SUMIFS(Data!$L$6:$L$1096,Data!$J$6:$J$1096,AJ$3,Data!$I$6:$I$1096,Data!$U27),SUMIFS(Data!$L$6:$L$1096,Data!$J$6:$J$1096,AJ$3,Data!$I$6:$I$1096,Data!$V27),SUMIFS(Data!$L$6:$L$1096,Data!$J$6:$J$1096,AJ$3,Data!$I$6:$I$1096,Data!$W27),SUMIFS(Data!$L$6:$L$1096,Data!$J$6:$J$1096,AJ$3,Data!$I$6:$I$1096,Data!$T27))</f>
        <v>1.0880101207152297E-2</v>
      </c>
      <c r="AK26" s="55">
        <f>SUM(SUMIFS(Data!$L$6:$L$1096,Data!$J$6:$J$1096,AK$3,Data!$I$6:$I$1096,Data!$U27),SUMIFS(Data!$L$6:$L$1096,Data!$J$6:$J$1096,AK$3,Data!$I$6:$I$1096,Data!$V27),SUMIFS(Data!$L$6:$L$1096,Data!$J$6:$J$1096,AK$3,Data!$I$6:$I$1096,Data!$W27),SUMIFS(Data!$L$6:$L$1096,Data!$J$6:$J$1096,AK$3,Data!$I$6:$I$1096,Data!$T27))</f>
        <v>1.1005388698333974E-2</v>
      </c>
      <c r="AL26" s="55">
        <f>SUM(SUMIFS(Data!$L$6:$L$1096,Data!$J$6:$J$1096,AL$3,Data!$I$6:$I$1096,Data!$U27),SUMIFS(Data!$L$6:$L$1096,Data!$J$6:$J$1096,AL$3,Data!$I$6:$I$1096,Data!$V27),SUMIFS(Data!$L$6:$L$1096,Data!$J$6:$J$1096,AL$3,Data!$I$6:$I$1096,Data!$W27),SUMIFS(Data!$L$6:$L$1096,Data!$J$6:$J$1096,AL$3,Data!$I$6:$I$1096,Data!$T27))</f>
        <v>1.0909538467148877E-2</v>
      </c>
      <c r="AM26" s="55">
        <f>SUM(SUMIFS(Data!$L$6:$L$1096,Data!$J$6:$J$1096,AM$3,Data!$I$6:$I$1096,Data!$U27),SUMIFS(Data!$L$6:$L$1096,Data!$J$6:$J$1096,AM$3,Data!$I$6:$I$1096,Data!$V27),SUMIFS(Data!$L$6:$L$1096,Data!$J$6:$J$1096,AM$3,Data!$I$6:$I$1096,Data!$W27),SUMIFS(Data!$L$6:$L$1096,Data!$J$6:$J$1096,AM$3,Data!$I$6:$I$1096,Data!$T27))</f>
        <v>1.1720296733128466E-2</v>
      </c>
      <c r="AN26" s="55">
        <f>SUM(SUMIFS(Data!$L$6:$L$1096,Data!$J$6:$J$1096,AN$3,Data!$I$6:$I$1096,Data!$U27),SUMIFS(Data!$L$6:$L$1096,Data!$J$6:$J$1096,AN$3,Data!$I$6:$I$1096,Data!$V27),SUMIFS(Data!$L$6:$L$1096,Data!$J$6:$J$1096,AN$3,Data!$I$6:$I$1096,Data!$W27),SUMIFS(Data!$L$6:$L$1096,Data!$J$6:$J$1096,AN$3,Data!$I$6:$I$1096,Data!$T27))</f>
        <v>1.2075694195816694E-2</v>
      </c>
      <c r="AO26" s="55">
        <f>SUM(SUMIFS(Data!$L$6:$L$1096,Data!$J$6:$J$1096,AO$3,Data!$I$6:$I$1096,Data!$U27),SUMIFS(Data!$L$6:$L$1096,Data!$J$6:$J$1096,AO$3,Data!$I$6:$I$1096,Data!$V27),SUMIFS(Data!$L$6:$L$1096,Data!$J$6:$J$1096,AO$3,Data!$I$6:$I$1096,Data!$W27),SUMIFS(Data!$L$6:$L$1096,Data!$J$6:$J$1096,AO$3,Data!$I$6:$I$1096,Data!$T27))</f>
        <v>1.1954992967651196E-2</v>
      </c>
      <c r="AP26" s="55">
        <f>SUM(SUMIFS(Data!$L$6:$L$1096,Data!$J$6:$J$1096,AP$3,Data!$I$6:$I$1096,Data!$U27),SUMIFS(Data!$L$6:$L$1096,Data!$J$6:$J$1096,AP$3,Data!$I$6:$I$1096,Data!$V27),SUMIFS(Data!$L$6:$L$1096,Data!$J$6:$J$1096,AP$3,Data!$I$6:$I$1096,Data!$W27),SUMIFS(Data!$L$6:$L$1096,Data!$J$6:$J$1096,AP$3,Data!$I$6:$I$1096,Data!$T27))</f>
        <v>1.2577675768320645E-2</v>
      </c>
      <c r="AQ26" s="55">
        <f>SUM(SUMIFS(Data!$L$6:$L$1096,Data!$J$6:$J$1096,AQ$3,Data!$I$6:$I$1096,Data!$U27),SUMIFS(Data!$L$6:$L$1096,Data!$J$6:$J$1096,AQ$3,Data!$I$6:$I$1096,Data!$V27),SUMIFS(Data!$L$6:$L$1096,Data!$J$6:$J$1096,AQ$3,Data!$I$6:$I$1096,Data!$W27),SUMIFS(Data!$L$6:$L$1096,Data!$J$6:$J$1096,AQ$3,Data!$I$6:$I$1096,Data!$T27))</f>
        <v>1.4020389584538367E-2</v>
      </c>
      <c r="AR26" s="56" t="s">
        <v>29</v>
      </c>
    </row>
    <row r="27" spans="1:44" x14ac:dyDescent="0.25">
      <c r="A27" s="53" t="s">
        <v>74</v>
      </c>
      <c r="B27" s="56" t="s">
        <v>30</v>
      </c>
      <c r="C27" s="55">
        <f>SUM(SUMIFS(Data!$L$6:$L$1096,Data!$J$6:$J$1096,C$3,Data!$I$6:$I$1096,Data!$U28),SUMIFS(Data!$L$6:$L$1096,Data!$J$6:$J$1096,C$3,Data!$I$6:$I$1096,Data!$V28),SUMIFS(Data!$L$6:$L$1096,Data!$J$6:$J$1096,C$3,Data!$I$6:$I$1096,Data!$W28),SUMIFS(Data!$L$6:$L$1096,Data!$J$6:$J$1096,C$3,Data!$I$6:$I$1096,Data!$T28))</f>
        <v>4.7128698137656667E-2</v>
      </c>
      <c r="D27" s="55">
        <f>SUM(SUMIFS(Data!$L$6:$L$1096,Data!$J$6:$J$1096,D$3,Data!$I$6:$I$1096,Data!$U28),SUMIFS(Data!$L$6:$L$1096,Data!$J$6:$J$1096,D$3,Data!$I$6:$I$1096,Data!$V28),SUMIFS(Data!$L$6:$L$1096,Data!$J$6:$J$1096,D$3,Data!$I$6:$I$1096,Data!$W28),SUMIFS(Data!$L$6:$L$1096,Data!$J$6:$J$1096,D$3,Data!$I$6:$I$1096,Data!$T28))</f>
        <v>4.9566460294788145E-2</v>
      </c>
      <c r="E27" s="55">
        <f>SUM(SUMIFS(Data!$L$6:$L$1096,Data!$J$6:$J$1096,E$3,Data!$I$6:$I$1096,Data!$U28),SUMIFS(Data!$L$6:$L$1096,Data!$J$6:$J$1096,E$3,Data!$I$6:$I$1096,Data!$V28),SUMIFS(Data!$L$6:$L$1096,Data!$J$6:$J$1096,E$3,Data!$I$6:$I$1096,Data!$W28),SUMIFS(Data!$L$6:$L$1096,Data!$J$6:$J$1096,E$3,Data!$I$6:$I$1096,Data!$T28))</f>
        <v>5.0825178688790836E-2</v>
      </c>
      <c r="F27" s="55">
        <f>SUM(SUMIFS(Data!$L$6:$L$1096,Data!$J$6:$J$1096,F$3,Data!$I$6:$I$1096,Data!$U28),SUMIFS(Data!$L$6:$L$1096,Data!$J$6:$J$1096,F$3,Data!$I$6:$I$1096,Data!$V28),SUMIFS(Data!$L$6:$L$1096,Data!$J$6:$J$1096,F$3,Data!$I$6:$I$1096,Data!$W28),SUMIFS(Data!$L$6:$L$1096,Data!$J$6:$J$1096,F$3,Data!$I$6:$I$1096,Data!$T28))</f>
        <v>5.4596296744498639E-2</v>
      </c>
      <c r="G27" s="55">
        <f>SUM(SUMIFS(Data!$L$6:$L$1096,Data!$J$6:$J$1096,G$3,Data!$I$6:$I$1096,Data!$U28),SUMIFS(Data!$L$6:$L$1096,Data!$J$6:$J$1096,G$3,Data!$I$6:$I$1096,Data!$V28),SUMIFS(Data!$L$6:$L$1096,Data!$J$6:$J$1096,G$3,Data!$I$6:$I$1096,Data!$W28),SUMIFS(Data!$L$6:$L$1096,Data!$J$6:$J$1096,G$3,Data!$I$6:$I$1096,Data!$T28))</f>
        <v>5.9149202393687129E-2</v>
      </c>
      <c r="H27" s="55">
        <f>SUM(SUMIFS(Data!$L$6:$L$1096,Data!$J$6:$J$1096,H$3,Data!$I$6:$I$1096,Data!$U28),SUMIFS(Data!$L$6:$L$1096,Data!$J$6:$J$1096,H$3,Data!$I$6:$I$1096,Data!$V28),SUMIFS(Data!$L$6:$L$1096,Data!$J$6:$J$1096,H$3,Data!$I$6:$I$1096,Data!$W28),SUMIFS(Data!$L$6:$L$1096,Data!$J$6:$J$1096,H$3,Data!$I$6:$I$1096,Data!$T28))</f>
        <v>6.4658942993204474E-2</v>
      </c>
      <c r="I27" s="55">
        <f>SUM(SUMIFS(Data!$L$6:$L$1096,Data!$J$6:$J$1096,I$3,Data!$I$6:$I$1096,Data!$U28),SUMIFS(Data!$L$6:$L$1096,Data!$J$6:$J$1096,I$3,Data!$I$6:$I$1096,Data!$V28),SUMIFS(Data!$L$6:$L$1096,Data!$J$6:$J$1096,I$3,Data!$I$6:$I$1096,Data!$W28),SUMIFS(Data!$L$6:$L$1096,Data!$J$6:$J$1096,I$3,Data!$I$6:$I$1096,Data!$T28))</f>
        <v>6.6425893077798837E-2</v>
      </c>
      <c r="J27" s="55">
        <f>SUM(SUMIFS(Data!$L$6:$L$1096,Data!$J$6:$J$1096,J$3,Data!$I$6:$I$1096,Data!$U28),SUMIFS(Data!$L$6:$L$1096,Data!$J$6:$J$1096,J$3,Data!$I$6:$I$1096,Data!$V28),SUMIFS(Data!$L$6:$L$1096,Data!$J$6:$J$1096,J$3,Data!$I$6:$I$1096,Data!$W28),SUMIFS(Data!$L$6:$L$1096,Data!$J$6:$J$1096,J$3,Data!$I$6:$I$1096,Data!$T28))</f>
        <v>7.2469942251254388E-2</v>
      </c>
      <c r="K27" s="55">
        <f>SUM(SUMIFS(Data!$L$6:$L$1096,Data!$J$6:$J$1096,K$3,Data!$I$6:$I$1096,Data!$U28),SUMIFS(Data!$L$6:$L$1096,Data!$J$6:$J$1096,K$3,Data!$I$6:$I$1096,Data!$V28),SUMIFS(Data!$L$6:$L$1096,Data!$J$6:$J$1096,K$3,Data!$I$6:$I$1096,Data!$W28),SUMIFS(Data!$L$6:$L$1096,Data!$J$6:$J$1096,K$3,Data!$I$6:$I$1096,Data!$T28))</f>
        <v>7.4112048794594723E-2</v>
      </c>
      <c r="L27" s="55">
        <f>SUM(SUMIFS(Data!$L$6:$L$1096,Data!$J$6:$J$1096,L$3,Data!$I$6:$I$1096,Data!$U28),SUMIFS(Data!$L$6:$L$1096,Data!$J$6:$J$1096,L$3,Data!$I$6:$I$1096,Data!$V28),SUMIFS(Data!$L$6:$L$1096,Data!$J$6:$J$1096,L$3,Data!$I$6:$I$1096,Data!$W28),SUMIFS(Data!$L$6:$L$1096,Data!$J$6:$J$1096,L$3,Data!$I$6:$I$1096,Data!$T28))</f>
        <v>7.6306760154211797E-2</v>
      </c>
      <c r="M27" s="55">
        <f>SUM(SUMIFS(Data!$L$6:$L$1096,Data!$J$6:$J$1096,M$3,Data!$I$6:$I$1096,Data!$U28),SUMIFS(Data!$L$6:$L$1096,Data!$J$6:$J$1096,M$3,Data!$I$6:$I$1096,Data!$V28),SUMIFS(Data!$L$6:$L$1096,Data!$J$6:$J$1096,M$3,Data!$I$6:$I$1096,Data!$W28),SUMIFS(Data!$L$6:$L$1096,Data!$J$6:$J$1096,M$3,Data!$I$6:$I$1096,Data!$T28))</f>
        <v>8.1871996752185261E-2</v>
      </c>
      <c r="N27" s="55">
        <f>SUM(SUMIFS(Data!$L$6:$L$1096,Data!$J$6:$J$1096,N$3,Data!$I$6:$I$1096,Data!$U28),SUMIFS(Data!$L$6:$L$1096,Data!$J$6:$J$1096,N$3,Data!$I$6:$I$1096,Data!$V28),SUMIFS(Data!$L$6:$L$1096,Data!$J$6:$J$1096,N$3,Data!$I$6:$I$1096,Data!$W28),SUMIFS(Data!$L$6:$L$1096,Data!$J$6:$J$1096,N$3,Data!$I$6:$I$1096,Data!$T28))</f>
        <v>8.9929382040466882E-2</v>
      </c>
      <c r="O27" s="55">
        <f>SUM(SUMIFS(Data!$L$6:$L$1096,Data!$J$6:$J$1096,O$3,Data!$I$6:$I$1096,Data!$U28),SUMIFS(Data!$L$6:$L$1096,Data!$J$6:$J$1096,O$3,Data!$I$6:$I$1096,Data!$V28),SUMIFS(Data!$L$6:$L$1096,Data!$J$6:$J$1096,O$3,Data!$I$6:$I$1096,Data!$W28),SUMIFS(Data!$L$6:$L$1096,Data!$J$6:$J$1096,O$3,Data!$I$6:$I$1096,Data!$T28))</f>
        <v>9.2148302531269169E-2</v>
      </c>
      <c r="P27" s="55">
        <f>SUM(SUMIFS(Data!$L$6:$L$1096,Data!$J$6:$J$1096,P$3,Data!$I$6:$I$1096,Data!$U28),SUMIFS(Data!$L$6:$L$1096,Data!$J$6:$J$1096,P$3,Data!$I$6:$I$1096,Data!$V28),SUMIFS(Data!$L$6:$L$1096,Data!$J$6:$J$1096,P$3,Data!$I$6:$I$1096,Data!$W28),SUMIFS(Data!$L$6:$L$1096,Data!$J$6:$J$1096,P$3,Data!$I$6:$I$1096,Data!$T28))</f>
        <v>9.7272645011982656E-2</v>
      </c>
      <c r="Q27" s="55">
        <f>SUM(SUMIFS(Data!$L$6:$L$1096,Data!$J$6:$J$1096,Q$3,Data!$I$6:$I$1096,Data!$U28),SUMIFS(Data!$L$6:$L$1096,Data!$J$6:$J$1096,Q$3,Data!$I$6:$I$1096,Data!$V28),SUMIFS(Data!$L$6:$L$1096,Data!$J$6:$J$1096,Q$3,Data!$I$6:$I$1096,Data!$W28),SUMIFS(Data!$L$6:$L$1096,Data!$J$6:$J$1096,Q$3,Data!$I$6:$I$1096,Data!$T28))</f>
        <v>0.10394594868105973</v>
      </c>
      <c r="R27" s="55">
        <f>SUM(SUMIFS(Data!$L$6:$L$1096,Data!$J$6:$J$1096,R$3,Data!$I$6:$I$1096,Data!$U28),SUMIFS(Data!$L$6:$L$1096,Data!$J$6:$J$1096,R$3,Data!$I$6:$I$1096,Data!$V28),SUMIFS(Data!$L$6:$L$1096,Data!$J$6:$J$1096,R$3,Data!$I$6:$I$1096,Data!$W28),SUMIFS(Data!$L$6:$L$1096,Data!$J$6:$J$1096,R$3,Data!$I$6:$I$1096,Data!$T28))</f>
        <v>0.11380606989467681</v>
      </c>
      <c r="S27" s="55">
        <f>SUM(SUMIFS(Data!$L$6:$L$1096,Data!$J$6:$J$1096,S$3,Data!$I$6:$I$1096,Data!$U28),SUMIFS(Data!$L$6:$L$1096,Data!$J$6:$J$1096,S$3,Data!$I$6:$I$1096,Data!$V28),SUMIFS(Data!$L$6:$L$1096,Data!$J$6:$J$1096,S$3,Data!$I$6:$I$1096,Data!$W28),SUMIFS(Data!$L$6:$L$1096,Data!$J$6:$J$1096,S$3,Data!$I$6:$I$1096,Data!$T28))</f>
        <v>0.11528025290699657</v>
      </c>
      <c r="T27" s="55">
        <f>SUM(SUMIFS(Data!$L$6:$L$1096,Data!$J$6:$J$1096,T$3,Data!$I$6:$I$1096,Data!$U28),SUMIFS(Data!$L$6:$L$1096,Data!$J$6:$J$1096,T$3,Data!$I$6:$I$1096,Data!$V28),SUMIFS(Data!$L$6:$L$1096,Data!$J$6:$J$1096,T$3,Data!$I$6:$I$1096,Data!$W28),SUMIFS(Data!$L$6:$L$1096,Data!$J$6:$J$1096,T$3,Data!$I$6:$I$1096,Data!$T28))</f>
        <v>0.11394663291225268</v>
      </c>
      <c r="U27" s="55">
        <f>SUM(SUMIFS(Data!$L$6:$L$1096,Data!$J$6:$J$1096,U$3,Data!$I$6:$I$1096,Data!$U28),SUMIFS(Data!$L$6:$L$1096,Data!$J$6:$J$1096,U$3,Data!$I$6:$I$1096,Data!$V28),SUMIFS(Data!$L$6:$L$1096,Data!$J$6:$J$1096,U$3,Data!$I$6:$I$1096,Data!$W28),SUMIFS(Data!$L$6:$L$1096,Data!$J$6:$J$1096,U$3,Data!$I$6:$I$1096,Data!$T28))</f>
        <v>0.11566195539292128</v>
      </c>
      <c r="V27" s="55">
        <f>SUM(SUMIFS(Data!$L$6:$L$1096,Data!$J$6:$J$1096,V$3,Data!$I$6:$I$1096,Data!$U28),SUMIFS(Data!$L$6:$L$1096,Data!$J$6:$J$1096,V$3,Data!$I$6:$I$1096,Data!$V28),SUMIFS(Data!$L$6:$L$1096,Data!$J$6:$J$1096,V$3,Data!$I$6:$I$1096,Data!$W28),SUMIFS(Data!$L$6:$L$1096,Data!$J$6:$J$1096,V$3,Data!$I$6:$I$1096,Data!$T28))</f>
        <v>0.12482066265033993</v>
      </c>
      <c r="W27" s="55">
        <f>SUM(SUMIFS(Data!$L$6:$L$1096,Data!$J$6:$J$1096,W$3,Data!$I$6:$I$1096,Data!$U28),SUMIFS(Data!$L$6:$L$1096,Data!$J$6:$J$1096,W$3,Data!$I$6:$I$1096,Data!$V28),SUMIFS(Data!$L$6:$L$1096,Data!$J$6:$J$1096,W$3,Data!$I$6:$I$1096,Data!$W28),SUMIFS(Data!$L$6:$L$1096,Data!$J$6:$J$1096,W$3,Data!$I$6:$I$1096,Data!$T28))</f>
        <v>0.12572303391754897</v>
      </c>
      <c r="X27" s="55">
        <f>SUM(SUMIFS(Data!$L$6:$L$1096,Data!$J$6:$J$1096,X$3,Data!$I$6:$I$1096,Data!$U28),SUMIFS(Data!$L$6:$L$1096,Data!$J$6:$J$1096,X$3,Data!$I$6:$I$1096,Data!$V28),SUMIFS(Data!$L$6:$L$1096,Data!$J$6:$J$1096,X$3,Data!$I$6:$I$1096,Data!$W28),SUMIFS(Data!$L$6:$L$1096,Data!$J$6:$J$1096,X$3,Data!$I$6:$I$1096,Data!$T28))</f>
        <v>0.12697229417342215</v>
      </c>
      <c r="Y27" s="55">
        <f>SUM(SUMIFS(Data!$L$6:$L$1096,Data!$J$6:$J$1096,Y$3,Data!$I$6:$I$1096,Data!$U28),SUMIFS(Data!$L$6:$L$1096,Data!$J$6:$J$1096,Y$3,Data!$I$6:$I$1096,Data!$V28),SUMIFS(Data!$L$6:$L$1096,Data!$J$6:$J$1096,Y$3,Data!$I$6:$I$1096,Data!$W28),SUMIFS(Data!$L$6:$L$1096,Data!$J$6:$J$1096,Y$3,Data!$I$6:$I$1096,Data!$T28))</f>
        <v>0.12844284817291812</v>
      </c>
      <c r="Z27" s="55">
        <f>SUM(SUMIFS(Data!$L$6:$L$1096,Data!$J$6:$J$1096,Z$3,Data!$I$6:$I$1096,Data!$U28),SUMIFS(Data!$L$6:$L$1096,Data!$J$6:$J$1096,Z$3,Data!$I$6:$I$1096,Data!$V28),SUMIFS(Data!$L$6:$L$1096,Data!$J$6:$J$1096,Z$3,Data!$I$6:$I$1096,Data!$W28),SUMIFS(Data!$L$6:$L$1096,Data!$J$6:$J$1096,Z$3,Data!$I$6:$I$1096,Data!$T28))</f>
        <v>0.13798863133710526</v>
      </c>
      <c r="AA27" s="55">
        <f>SUM(SUMIFS(Data!$L$6:$L$1096,Data!$J$6:$J$1096,AA$3,Data!$I$6:$I$1096,Data!$U28),SUMIFS(Data!$L$6:$L$1096,Data!$J$6:$J$1096,AA$3,Data!$I$6:$I$1096,Data!$V28),SUMIFS(Data!$L$6:$L$1096,Data!$J$6:$J$1096,AA$3,Data!$I$6:$I$1096,Data!$W28),SUMIFS(Data!$L$6:$L$1096,Data!$J$6:$J$1096,AA$3,Data!$I$6:$I$1096,Data!$T28))</f>
        <v>0.1399325386885088</v>
      </c>
      <c r="AB27" s="55">
        <f>SUM(SUMIFS(Data!$L$6:$L$1096,Data!$J$6:$J$1096,AB$3,Data!$I$6:$I$1096,Data!$U28),SUMIFS(Data!$L$6:$L$1096,Data!$J$6:$J$1096,AB$3,Data!$I$6:$I$1096,Data!$V28),SUMIFS(Data!$L$6:$L$1096,Data!$J$6:$J$1096,AB$3,Data!$I$6:$I$1096,Data!$W28),SUMIFS(Data!$L$6:$L$1096,Data!$J$6:$J$1096,AB$3,Data!$I$6:$I$1096,Data!$T28))</f>
        <v>0.14455139023731065</v>
      </c>
      <c r="AC27" s="55">
        <f>SUM(SUMIFS(Data!$L$6:$L$1096,Data!$J$6:$J$1096,AC$3,Data!$I$6:$I$1096,Data!$U28),SUMIFS(Data!$L$6:$L$1096,Data!$J$6:$J$1096,AC$3,Data!$I$6:$I$1096,Data!$V28),SUMIFS(Data!$L$6:$L$1096,Data!$J$6:$J$1096,AC$3,Data!$I$6:$I$1096,Data!$W28),SUMIFS(Data!$L$6:$L$1096,Data!$J$6:$J$1096,AC$3,Data!$I$6:$I$1096,Data!$T28))</f>
        <v>0.14929766859737462</v>
      </c>
      <c r="AD27" s="55">
        <f>SUM(SUMIFS(Data!$L$6:$L$1096,Data!$J$6:$J$1096,AD$3,Data!$I$6:$I$1096,Data!$U28),SUMIFS(Data!$L$6:$L$1096,Data!$J$6:$J$1096,AD$3,Data!$I$6:$I$1096,Data!$V28),SUMIFS(Data!$L$6:$L$1096,Data!$J$6:$J$1096,AD$3,Data!$I$6:$I$1096,Data!$W28),SUMIFS(Data!$L$6:$L$1096,Data!$J$6:$J$1096,AD$3,Data!$I$6:$I$1096,Data!$T28))</f>
        <v>0.15528555893051338</v>
      </c>
      <c r="AE27" s="55">
        <f>SUM(SUMIFS(Data!$L$6:$L$1096,Data!$J$6:$J$1096,AE$3,Data!$I$6:$I$1096,Data!$U28),SUMIFS(Data!$L$6:$L$1096,Data!$J$6:$J$1096,AE$3,Data!$I$6:$I$1096,Data!$V28),SUMIFS(Data!$L$6:$L$1096,Data!$J$6:$J$1096,AE$3,Data!$I$6:$I$1096,Data!$W28),SUMIFS(Data!$L$6:$L$1096,Data!$J$6:$J$1096,AE$3,Data!$I$6:$I$1096,Data!$T28))</f>
        <v>0.15074655102323492</v>
      </c>
      <c r="AF27" s="55">
        <f>SUM(SUMIFS(Data!$L$6:$L$1096,Data!$J$6:$J$1096,AF$3,Data!$I$6:$I$1096,Data!$U28),SUMIFS(Data!$L$6:$L$1096,Data!$J$6:$J$1096,AF$3,Data!$I$6:$I$1096,Data!$V28),SUMIFS(Data!$L$6:$L$1096,Data!$J$6:$J$1096,AF$3,Data!$I$6:$I$1096,Data!$W28),SUMIFS(Data!$L$6:$L$1096,Data!$J$6:$J$1096,AF$3,Data!$I$6:$I$1096,Data!$T28))</f>
        <v>0.15112336092255849</v>
      </c>
      <c r="AG27" s="55">
        <f>SUM(SUMIFS(Data!$L$6:$L$1096,Data!$J$6:$J$1096,AG$3,Data!$I$6:$I$1096,Data!$U28),SUMIFS(Data!$L$6:$L$1096,Data!$J$6:$J$1096,AG$3,Data!$I$6:$I$1096,Data!$V28),SUMIFS(Data!$L$6:$L$1096,Data!$J$6:$J$1096,AG$3,Data!$I$6:$I$1096,Data!$W28),SUMIFS(Data!$L$6:$L$1096,Data!$J$6:$J$1096,AG$3,Data!$I$6:$I$1096,Data!$T28))</f>
        <v>0.17429187920143227</v>
      </c>
      <c r="AH27" s="55">
        <f>SUM(SUMIFS(Data!$L$6:$L$1096,Data!$J$6:$J$1096,AH$3,Data!$I$6:$I$1096,Data!$U28),SUMIFS(Data!$L$6:$L$1096,Data!$J$6:$J$1096,AH$3,Data!$I$6:$I$1096,Data!$V28),SUMIFS(Data!$L$6:$L$1096,Data!$J$6:$J$1096,AH$3,Data!$I$6:$I$1096,Data!$W28),SUMIFS(Data!$L$6:$L$1096,Data!$J$6:$J$1096,AH$3,Data!$I$6:$I$1096,Data!$T28))</f>
        <v>0.14735239538047329</v>
      </c>
      <c r="AI27" s="55">
        <f>SUM(SUMIFS(Data!$L$6:$L$1096,Data!$J$6:$J$1096,AI$3,Data!$I$6:$I$1096,Data!$U28),SUMIFS(Data!$L$6:$L$1096,Data!$J$6:$J$1096,AI$3,Data!$I$6:$I$1096,Data!$V28),SUMIFS(Data!$L$6:$L$1096,Data!$J$6:$J$1096,AI$3,Data!$I$6:$I$1096,Data!$W28),SUMIFS(Data!$L$6:$L$1096,Data!$J$6:$J$1096,AI$3,Data!$I$6:$I$1096,Data!$T28))</f>
        <v>0.12507073029539581</v>
      </c>
      <c r="AJ27" s="55">
        <f>SUM(SUMIFS(Data!$L$6:$L$1096,Data!$J$6:$J$1096,AJ$3,Data!$I$6:$I$1096,Data!$U28),SUMIFS(Data!$L$6:$L$1096,Data!$J$6:$J$1096,AJ$3,Data!$I$6:$I$1096,Data!$V28),SUMIFS(Data!$L$6:$L$1096,Data!$J$6:$J$1096,AJ$3,Data!$I$6:$I$1096,Data!$W28),SUMIFS(Data!$L$6:$L$1096,Data!$J$6:$J$1096,AJ$3,Data!$I$6:$I$1096,Data!$T28))</f>
        <v>0.1476698316057441</v>
      </c>
      <c r="AK27" s="55">
        <f>SUM(SUMIFS(Data!$L$6:$L$1096,Data!$J$6:$J$1096,AK$3,Data!$I$6:$I$1096,Data!$U28),SUMIFS(Data!$L$6:$L$1096,Data!$J$6:$J$1096,AK$3,Data!$I$6:$I$1096,Data!$V28),SUMIFS(Data!$L$6:$L$1096,Data!$J$6:$J$1096,AK$3,Data!$I$6:$I$1096,Data!$W28),SUMIFS(Data!$L$6:$L$1096,Data!$J$6:$J$1096,AK$3,Data!$I$6:$I$1096,Data!$T28))</f>
        <v>0.14974190852914818</v>
      </c>
      <c r="AL27" s="55">
        <f>SUM(SUMIFS(Data!$L$6:$L$1096,Data!$J$6:$J$1096,AL$3,Data!$I$6:$I$1096,Data!$U28),SUMIFS(Data!$L$6:$L$1096,Data!$J$6:$J$1096,AL$3,Data!$I$6:$I$1096,Data!$V28),SUMIFS(Data!$L$6:$L$1096,Data!$J$6:$J$1096,AL$3,Data!$I$6:$I$1096,Data!$W28),SUMIFS(Data!$L$6:$L$1096,Data!$J$6:$J$1096,AL$3,Data!$I$6:$I$1096,Data!$T28))</f>
        <v>0.1494691101540874</v>
      </c>
      <c r="AM27" s="55">
        <f>SUM(SUMIFS(Data!$L$6:$L$1096,Data!$J$6:$J$1096,AM$3,Data!$I$6:$I$1096,Data!$U28),SUMIFS(Data!$L$6:$L$1096,Data!$J$6:$J$1096,AM$3,Data!$I$6:$I$1096,Data!$V28),SUMIFS(Data!$L$6:$L$1096,Data!$J$6:$J$1096,AM$3,Data!$I$6:$I$1096,Data!$W28),SUMIFS(Data!$L$6:$L$1096,Data!$J$6:$J$1096,AM$3,Data!$I$6:$I$1096,Data!$T28))</f>
        <v>0.15085474523103395</v>
      </c>
      <c r="AN27" s="55">
        <f>SUM(SUMIFS(Data!$L$6:$L$1096,Data!$J$6:$J$1096,AN$3,Data!$I$6:$I$1096,Data!$U28),SUMIFS(Data!$L$6:$L$1096,Data!$J$6:$J$1096,AN$3,Data!$I$6:$I$1096,Data!$V28),SUMIFS(Data!$L$6:$L$1096,Data!$J$6:$J$1096,AN$3,Data!$I$6:$I$1096,Data!$W28),SUMIFS(Data!$L$6:$L$1096,Data!$J$6:$J$1096,AN$3,Data!$I$6:$I$1096,Data!$T28))</f>
        <v>0.15496863123934335</v>
      </c>
      <c r="AO27" s="55">
        <f>SUM(SUMIFS(Data!$L$6:$L$1096,Data!$J$6:$J$1096,AO$3,Data!$I$6:$I$1096,Data!$U28),SUMIFS(Data!$L$6:$L$1096,Data!$J$6:$J$1096,AO$3,Data!$I$6:$I$1096,Data!$V28),SUMIFS(Data!$L$6:$L$1096,Data!$J$6:$J$1096,AO$3,Data!$I$6:$I$1096,Data!$W28),SUMIFS(Data!$L$6:$L$1096,Data!$J$6:$J$1096,AO$3,Data!$I$6:$I$1096,Data!$T28))</f>
        <v>0.15757500605846475</v>
      </c>
      <c r="AP27" s="55">
        <f>SUM(SUMIFS(Data!$L$6:$L$1096,Data!$J$6:$J$1096,AP$3,Data!$I$6:$I$1096,Data!$U28),SUMIFS(Data!$L$6:$L$1096,Data!$J$6:$J$1096,AP$3,Data!$I$6:$I$1096,Data!$V28),SUMIFS(Data!$L$6:$L$1096,Data!$J$6:$J$1096,AP$3,Data!$I$6:$I$1096,Data!$W28),SUMIFS(Data!$L$6:$L$1096,Data!$J$6:$J$1096,AP$3,Data!$I$6:$I$1096,Data!$T28))</f>
        <v>0.15668509646722339</v>
      </c>
      <c r="AQ27" s="55">
        <f>SUM(SUMIFS(Data!$L$6:$L$1096,Data!$J$6:$J$1096,AQ$3,Data!$I$6:$I$1096,Data!$U28),SUMIFS(Data!$L$6:$L$1096,Data!$J$6:$J$1096,AQ$3,Data!$I$6:$I$1096,Data!$V28),SUMIFS(Data!$L$6:$L$1096,Data!$J$6:$J$1096,AQ$3,Data!$I$6:$I$1096,Data!$W28),SUMIFS(Data!$L$6:$L$1096,Data!$J$6:$J$1096,AQ$3,Data!$I$6:$I$1096,Data!$T28))</f>
        <v>0.16134558686085426</v>
      </c>
      <c r="AR27" s="56" t="s">
        <v>30</v>
      </c>
    </row>
    <row r="28" spans="1:44" x14ac:dyDescent="0.25">
      <c r="A28" s="53" t="s">
        <v>74</v>
      </c>
      <c r="B28" s="56" t="s">
        <v>31</v>
      </c>
      <c r="C28" s="55">
        <f>SUM(SUMIFS(Data!$L$6:$L$1096,Data!$J$6:$J$1096,C$3,Data!$I$6:$I$1096,Data!$U29),SUMIFS(Data!$L$6:$L$1096,Data!$J$6:$J$1096,C$3,Data!$I$6:$I$1096,Data!$V29),SUMIFS(Data!$L$6:$L$1096,Data!$J$6:$J$1096,C$3,Data!$I$6:$I$1096,Data!$W29),SUMIFS(Data!$L$6:$L$1096,Data!$J$6:$J$1096,C$3,Data!$I$6:$I$1096,Data!$T29))</f>
        <v>9.5882223912167511E-2</v>
      </c>
      <c r="D28" s="55">
        <f>SUM(SUMIFS(Data!$L$6:$L$1096,Data!$J$6:$J$1096,D$3,Data!$I$6:$I$1096,Data!$U29),SUMIFS(Data!$L$6:$L$1096,Data!$J$6:$J$1096,D$3,Data!$I$6:$I$1096,Data!$V29),SUMIFS(Data!$L$6:$L$1096,Data!$J$6:$J$1096,D$3,Data!$I$6:$I$1096,Data!$W29),SUMIFS(Data!$L$6:$L$1096,Data!$J$6:$J$1096,D$3,Data!$I$6:$I$1096,Data!$T29))</f>
        <v>9.7495208663153768E-2</v>
      </c>
      <c r="E28" s="55">
        <f>SUM(SUMIFS(Data!$L$6:$L$1096,Data!$J$6:$J$1096,E$3,Data!$I$6:$I$1096,Data!$U29),SUMIFS(Data!$L$6:$L$1096,Data!$J$6:$J$1096,E$3,Data!$I$6:$I$1096,Data!$V29),SUMIFS(Data!$L$6:$L$1096,Data!$J$6:$J$1096,E$3,Data!$I$6:$I$1096,Data!$W29),SUMIFS(Data!$L$6:$L$1096,Data!$J$6:$J$1096,E$3,Data!$I$6:$I$1096,Data!$T29))</f>
        <v>9.5849137937576948E-2</v>
      </c>
      <c r="F28" s="55">
        <f>SUM(SUMIFS(Data!$L$6:$L$1096,Data!$J$6:$J$1096,F$3,Data!$I$6:$I$1096,Data!$U29),SUMIFS(Data!$L$6:$L$1096,Data!$J$6:$J$1096,F$3,Data!$I$6:$I$1096,Data!$V29),SUMIFS(Data!$L$6:$L$1096,Data!$J$6:$J$1096,F$3,Data!$I$6:$I$1096,Data!$W29),SUMIFS(Data!$L$6:$L$1096,Data!$J$6:$J$1096,F$3,Data!$I$6:$I$1096,Data!$T29))</f>
        <v>9.7148780998313589E-2</v>
      </c>
      <c r="G28" s="55">
        <f>SUM(SUMIFS(Data!$L$6:$L$1096,Data!$J$6:$J$1096,G$3,Data!$I$6:$I$1096,Data!$U29),SUMIFS(Data!$L$6:$L$1096,Data!$J$6:$J$1096,G$3,Data!$I$6:$I$1096,Data!$V29),SUMIFS(Data!$L$6:$L$1096,Data!$J$6:$J$1096,G$3,Data!$I$6:$I$1096,Data!$W29),SUMIFS(Data!$L$6:$L$1096,Data!$J$6:$J$1096,G$3,Data!$I$6:$I$1096,Data!$T29))</f>
        <v>9.9136595178424186E-2</v>
      </c>
      <c r="H28" s="55">
        <f>SUM(SUMIFS(Data!$L$6:$L$1096,Data!$J$6:$J$1096,H$3,Data!$I$6:$I$1096,Data!$U29),SUMIFS(Data!$L$6:$L$1096,Data!$J$6:$J$1096,H$3,Data!$I$6:$I$1096,Data!$V29),SUMIFS(Data!$L$6:$L$1096,Data!$J$6:$J$1096,H$3,Data!$I$6:$I$1096,Data!$W29),SUMIFS(Data!$L$6:$L$1096,Data!$J$6:$J$1096,H$3,Data!$I$6:$I$1096,Data!$T29))</f>
        <v>0.10264890323950371</v>
      </c>
      <c r="I28" s="55">
        <f>SUM(SUMIFS(Data!$L$6:$L$1096,Data!$J$6:$J$1096,I$3,Data!$I$6:$I$1096,Data!$U29),SUMIFS(Data!$L$6:$L$1096,Data!$J$6:$J$1096,I$3,Data!$I$6:$I$1096,Data!$V29),SUMIFS(Data!$L$6:$L$1096,Data!$J$6:$J$1096,I$3,Data!$I$6:$I$1096,Data!$W29),SUMIFS(Data!$L$6:$L$1096,Data!$J$6:$J$1096,I$3,Data!$I$6:$I$1096,Data!$T29))</f>
        <v>0.10306524059480639</v>
      </c>
      <c r="J28" s="55">
        <f>SUM(SUMIFS(Data!$L$6:$L$1096,Data!$J$6:$J$1096,J$3,Data!$I$6:$I$1096,Data!$U29),SUMIFS(Data!$L$6:$L$1096,Data!$J$6:$J$1096,J$3,Data!$I$6:$I$1096,Data!$V29),SUMIFS(Data!$L$6:$L$1096,Data!$J$6:$J$1096,J$3,Data!$I$6:$I$1096,Data!$W29),SUMIFS(Data!$L$6:$L$1096,Data!$J$6:$J$1096,J$3,Data!$I$6:$I$1096,Data!$T29))</f>
        <v>0.10651536446765077</v>
      </c>
      <c r="K28" s="55">
        <f>SUM(SUMIFS(Data!$L$6:$L$1096,Data!$J$6:$J$1096,K$3,Data!$I$6:$I$1096,Data!$U29),SUMIFS(Data!$L$6:$L$1096,Data!$J$6:$J$1096,K$3,Data!$I$6:$I$1096,Data!$V29),SUMIFS(Data!$L$6:$L$1096,Data!$J$6:$J$1096,K$3,Data!$I$6:$I$1096,Data!$W29),SUMIFS(Data!$L$6:$L$1096,Data!$J$6:$J$1096,K$3,Data!$I$6:$I$1096,Data!$T29))</f>
        <v>0.10555695158508452</v>
      </c>
      <c r="L28" s="55">
        <f>SUM(SUMIFS(Data!$L$6:$L$1096,Data!$J$6:$J$1096,L$3,Data!$I$6:$I$1096,Data!$U29),SUMIFS(Data!$L$6:$L$1096,Data!$J$6:$J$1096,L$3,Data!$I$6:$I$1096,Data!$V29),SUMIFS(Data!$L$6:$L$1096,Data!$J$6:$J$1096,L$3,Data!$I$6:$I$1096,Data!$W29),SUMIFS(Data!$L$6:$L$1096,Data!$J$6:$J$1096,L$3,Data!$I$6:$I$1096,Data!$T29))</f>
        <v>0.10565154958212584</v>
      </c>
      <c r="M28" s="55">
        <f>SUM(SUMIFS(Data!$L$6:$L$1096,Data!$J$6:$J$1096,M$3,Data!$I$6:$I$1096,Data!$U29),SUMIFS(Data!$L$6:$L$1096,Data!$J$6:$J$1096,M$3,Data!$I$6:$I$1096,Data!$V29),SUMIFS(Data!$L$6:$L$1096,Data!$J$6:$J$1096,M$3,Data!$I$6:$I$1096,Data!$W29),SUMIFS(Data!$L$6:$L$1096,Data!$J$6:$J$1096,M$3,Data!$I$6:$I$1096,Data!$T29))</f>
        <v>0.11021588984267545</v>
      </c>
      <c r="N28" s="55">
        <f>SUM(SUMIFS(Data!$L$6:$L$1096,Data!$J$6:$J$1096,N$3,Data!$I$6:$I$1096,Data!$U29),SUMIFS(Data!$L$6:$L$1096,Data!$J$6:$J$1096,N$3,Data!$I$6:$I$1096,Data!$V29),SUMIFS(Data!$L$6:$L$1096,Data!$J$6:$J$1096,N$3,Data!$I$6:$I$1096,Data!$W29),SUMIFS(Data!$L$6:$L$1096,Data!$J$6:$J$1096,N$3,Data!$I$6:$I$1096,Data!$T29))</f>
        <v>0.11728508521153956</v>
      </c>
      <c r="O28" s="55">
        <f>SUM(SUMIFS(Data!$L$6:$L$1096,Data!$J$6:$J$1096,O$3,Data!$I$6:$I$1096,Data!$U29),SUMIFS(Data!$L$6:$L$1096,Data!$J$6:$J$1096,O$3,Data!$I$6:$I$1096,Data!$V29),SUMIFS(Data!$L$6:$L$1096,Data!$J$6:$J$1096,O$3,Data!$I$6:$I$1096,Data!$W29),SUMIFS(Data!$L$6:$L$1096,Data!$J$6:$J$1096,O$3,Data!$I$6:$I$1096,Data!$T29))</f>
        <v>0.12051685889996765</v>
      </c>
      <c r="P28" s="55">
        <f>SUM(SUMIFS(Data!$L$6:$L$1096,Data!$J$6:$J$1096,P$3,Data!$I$6:$I$1096,Data!$U29),SUMIFS(Data!$L$6:$L$1096,Data!$J$6:$J$1096,P$3,Data!$I$6:$I$1096,Data!$V29),SUMIFS(Data!$L$6:$L$1096,Data!$J$6:$J$1096,P$3,Data!$I$6:$I$1096,Data!$W29),SUMIFS(Data!$L$6:$L$1096,Data!$J$6:$J$1096,P$3,Data!$I$6:$I$1096,Data!$T29))</f>
        <v>0.12799086357329706</v>
      </c>
      <c r="Q28" s="55">
        <f>SUM(SUMIFS(Data!$L$6:$L$1096,Data!$J$6:$J$1096,Q$3,Data!$I$6:$I$1096,Data!$U29),SUMIFS(Data!$L$6:$L$1096,Data!$J$6:$J$1096,Q$3,Data!$I$6:$I$1096,Data!$V29),SUMIFS(Data!$L$6:$L$1096,Data!$J$6:$J$1096,Q$3,Data!$I$6:$I$1096,Data!$W29),SUMIFS(Data!$L$6:$L$1096,Data!$J$6:$J$1096,Q$3,Data!$I$6:$I$1096,Data!$T29))</f>
        <v>0.13299969503481116</v>
      </c>
      <c r="R28" s="55">
        <f>SUM(SUMIFS(Data!$L$6:$L$1096,Data!$J$6:$J$1096,R$3,Data!$I$6:$I$1096,Data!$U29),SUMIFS(Data!$L$6:$L$1096,Data!$J$6:$J$1096,R$3,Data!$I$6:$I$1096,Data!$V29),SUMIFS(Data!$L$6:$L$1096,Data!$J$6:$J$1096,R$3,Data!$I$6:$I$1096,Data!$W29),SUMIFS(Data!$L$6:$L$1096,Data!$J$6:$J$1096,R$3,Data!$I$6:$I$1096,Data!$T29))</f>
        <v>0.1427860539652816</v>
      </c>
      <c r="S28" s="55">
        <f>SUM(SUMIFS(Data!$L$6:$L$1096,Data!$J$6:$J$1096,S$3,Data!$I$6:$I$1096,Data!$U29),SUMIFS(Data!$L$6:$L$1096,Data!$J$6:$J$1096,S$3,Data!$I$6:$I$1096,Data!$V29),SUMIFS(Data!$L$6:$L$1096,Data!$J$6:$J$1096,S$3,Data!$I$6:$I$1096,Data!$W29),SUMIFS(Data!$L$6:$L$1096,Data!$J$6:$J$1096,S$3,Data!$I$6:$I$1096,Data!$T29))</f>
        <v>0.14385109622619607</v>
      </c>
      <c r="T28" s="55">
        <f>SUM(SUMIFS(Data!$L$6:$L$1096,Data!$J$6:$J$1096,T$3,Data!$I$6:$I$1096,Data!$U29),SUMIFS(Data!$L$6:$L$1096,Data!$J$6:$J$1096,T$3,Data!$I$6:$I$1096,Data!$V29),SUMIFS(Data!$L$6:$L$1096,Data!$J$6:$J$1096,T$3,Data!$I$6:$I$1096,Data!$W29),SUMIFS(Data!$L$6:$L$1096,Data!$J$6:$J$1096,T$3,Data!$I$6:$I$1096,Data!$T29))</f>
        <v>0.14219983545376663</v>
      </c>
      <c r="U28" s="55">
        <f>SUM(SUMIFS(Data!$L$6:$L$1096,Data!$J$6:$J$1096,U$3,Data!$I$6:$I$1096,Data!$U29),SUMIFS(Data!$L$6:$L$1096,Data!$J$6:$J$1096,U$3,Data!$I$6:$I$1096,Data!$V29),SUMIFS(Data!$L$6:$L$1096,Data!$J$6:$J$1096,U$3,Data!$I$6:$I$1096,Data!$W29),SUMIFS(Data!$L$6:$L$1096,Data!$J$6:$J$1096,U$3,Data!$I$6:$I$1096,Data!$T29))</f>
        <v>0.14498312335713015</v>
      </c>
      <c r="V28" s="55">
        <f>SUM(SUMIFS(Data!$L$6:$L$1096,Data!$J$6:$J$1096,V$3,Data!$I$6:$I$1096,Data!$U29),SUMIFS(Data!$L$6:$L$1096,Data!$J$6:$J$1096,V$3,Data!$I$6:$I$1096,Data!$V29),SUMIFS(Data!$L$6:$L$1096,Data!$J$6:$J$1096,V$3,Data!$I$6:$I$1096,Data!$W29),SUMIFS(Data!$L$6:$L$1096,Data!$J$6:$J$1096,V$3,Data!$I$6:$I$1096,Data!$T29))</f>
        <v>0.15638465861948986</v>
      </c>
      <c r="W28" s="55">
        <f>SUM(SUMIFS(Data!$L$6:$L$1096,Data!$J$6:$J$1096,W$3,Data!$I$6:$I$1096,Data!$U29),SUMIFS(Data!$L$6:$L$1096,Data!$J$6:$J$1096,W$3,Data!$I$6:$I$1096,Data!$V29),SUMIFS(Data!$L$6:$L$1096,Data!$J$6:$J$1096,W$3,Data!$I$6:$I$1096,Data!$W29),SUMIFS(Data!$L$6:$L$1096,Data!$J$6:$J$1096,W$3,Data!$I$6:$I$1096,Data!$T29))</f>
        <v>0.15847685477457141</v>
      </c>
      <c r="X28" s="55">
        <f>SUM(SUMIFS(Data!$L$6:$L$1096,Data!$J$6:$J$1096,X$3,Data!$I$6:$I$1096,Data!$U29),SUMIFS(Data!$L$6:$L$1096,Data!$J$6:$J$1096,X$3,Data!$I$6:$I$1096,Data!$V29),SUMIFS(Data!$L$6:$L$1096,Data!$J$6:$J$1096,X$3,Data!$I$6:$I$1096,Data!$W29),SUMIFS(Data!$L$6:$L$1096,Data!$J$6:$J$1096,X$3,Data!$I$6:$I$1096,Data!$T29))</f>
        <v>0.16025383063923651</v>
      </c>
      <c r="Y28" s="55">
        <f>SUM(SUMIFS(Data!$L$6:$L$1096,Data!$J$6:$J$1096,Y$3,Data!$I$6:$I$1096,Data!$U29),SUMIFS(Data!$L$6:$L$1096,Data!$J$6:$J$1096,Y$3,Data!$I$6:$I$1096,Data!$V29),SUMIFS(Data!$L$6:$L$1096,Data!$J$6:$J$1096,Y$3,Data!$I$6:$I$1096,Data!$W29),SUMIFS(Data!$L$6:$L$1096,Data!$J$6:$J$1096,Y$3,Data!$I$6:$I$1096,Data!$T29))</f>
        <v>0.15997848229138739</v>
      </c>
      <c r="Z28" s="55">
        <f>SUM(SUMIFS(Data!$L$6:$L$1096,Data!$J$6:$J$1096,Z$3,Data!$I$6:$I$1096,Data!$U29),SUMIFS(Data!$L$6:$L$1096,Data!$J$6:$J$1096,Z$3,Data!$I$6:$I$1096,Data!$V29),SUMIFS(Data!$L$6:$L$1096,Data!$J$6:$J$1096,Z$3,Data!$I$6:$I$1096,Data!$W29),SUMIFS(Data!$L$6:$L$1096,Data!$J$6:$J$1096,Z$3,Data!$I$6:$I$1096,Data!$T29))</f>
        <v>0.16878041051304229</v>
      </c>
      <c r="AA28" s="55">
        <f>SUM(SUMIFS(Data!$L$6:$L$1096,Data!$J$6:$J$1096,AA$3,Data!$I$6:$I$1096,Data!$U29),SUMIFS(Data!$L$6:$L$1096,Data!$J$6:$J$1096,AA$3,Data!$I$6:$I$1096,Data!$V29),SUMIFS(Data!$L$6:$L$1096,Data!$J$6:$J$1096,AA$3,Data!$I$6:$I$1096,Data!$W29),SUMIFS(Data!$L$6:$L$1096,Data!$J$6:$J$1096,AA$3,Data!$I$6:$I$1096,Data!$T29))</f>
        <v>0.17249282576500879</v>
      </c>
      <c r="AB28" s="55">
        <f>SUM(SUMIFS(Data!$L$6:$L$1096,Data!$J$6:$J$1096,AB$3,Data!$I$6:$I$1096,Data!$U29),SUMIFS(Data!$L$6:$L$1096,Data!$J$6:$J$1096,AB$3,Data!$I$6:$I$1096,Data!$V29),SUMIFS(Data!$L$6:$L$1096,Data!$J$6:$J$1096,AB$3,Data!$I$6:$I$1096,Data!$W29),SUMIFS(Data!$L$6:$L$1096,Data!$J$6:$J$1096,AB$3,Data!$I$6:$I$1096,Data!$T29))</f>
        <v>0.18150162564564756</v>
      </c>
      <c r="AC28" s="55">
        <f>SUM(SUMIFS(Data!$L$6:$L$1096,Data!$J$6:$J$1096,AC$3,Data!$I$6:$I$1096,Data!$U29),SUMIFS(Data!$L$6:$L$1096,Data!$J$6:$J$1096,AC$3,Data!$I$6:$I$1096,Data!$V29),SUMIFS(Data!$L$6:$L$1096,Data!$J$6:$J$1096,AC$3,Data!$I$6:$I$1096,Data!$W29),SUMIFS(Data!$L$6:$L$1096,Data!$J$6:$J$1096,AC$3,Data!$I$6:$I$1096,Data!$T29))</f>
        <v>0.19001833687458158</v>
      </c>
      <c r="AD28" s="55">
        <f>SUM(SUMIFS(Data!$L$6:$L$1096,Data!$J$6:$J$1096,AD$3,Data!$I$6:$I$1096,Data!$U29),SUMIFS(Data!$L$6:$L$1096,Data!$J$6:$J$1096,AD$3,Data!$I$6:$I$1096,Data!$V29),SUMIFS(Data!$L$6:$L$1096,Data!$J$6:$J$1096,AD$3,Data!$I$6:$I$1096,Data!$W29),SUMIFS(Data!$L$6:$L$1096,Data!$J$6:$J$1096,AD$3,Data!$I$6:$I$1096,Data!$T29))</f>
        <v>0.19792598746361825</v>
      </c>
      <c r="AE28" s="55">
        <f>SUM(SUMIFS(Data!$L$6:$L$1096,Data!$J$6:$J$1096,AE$3,Data!$I$6:$I$1096,Data!$U29),SUMIFS(Data!$L$6:$L$1096,Data!$J$6:$J$1096,AE$3,Data!$I$6:$I$1096,Data!$V29),SUMIFS(Data!$L$6:$L$1096,Data!$J$6:$J$1096,AE$3,Data!$I$6:$I$1096,Data!$W29),SUMIFS(Data!$L$6:$L$1096,Data!$J$6:$J$1096,AE$3,Data!$I$6:$I$1096,Data!$T29))</f>
        <v>0.19920170447187388</v>
      </c>
      <c r="AF28" s="55">
        <f>SUM(SUMIFS(Data!$L$6:$L$1096,Data!$J$6:$J$1096,AF$3,Data!$I$6:$I$1096,Data!$U29),SUMIFS(Data!$L$6:$L$1096,Data!$J$6:$J$1096,AF$3,Data!$I$6:$I$1096,Data!$V29),SUMIFS(Data!$L$6:$L$1096,Data!$J$6:$J$1096,AF$3,Data!$I$6:$I$1096,Data!$W29),SUMIFS(Data!$L$6:$L$1096,Data!$J$6:$J$1096,AF$3,Data!$I$6:$I$1096,Data!$T29))</f>
        <v>0.20797095665271728</v>
      </c>
      <c r="AG28" s="55">
        <f>SUM(SUMIFS(Data!$L$6:$L$1096,Data!$J$6:$J$1096,AG$3,Data!$I$6:$I$1096,Data!$U29),SUMIFS(Data!$L$6:$L$1096,Data!$J$6:$J$1096,AG$3,Data!$I$6:$I$1096,Data!$V29),SUMIFS(Data!$L$6:$L$1096,Data!$J$6:$J$1096,AG$3,Data!$I$6:$I$1096,Data!$W29),SUMIFS(Data!$L$6:$L$1096,Data!$J$6:$J$1096,AG$3,Data!$I$6:$I$1096,Data!$T29))</f>
        <v>0.23210274296524003</v>
      </c>
      <c r="AH28" s="55">
        <f>SUM(SUMIFS(Data!$L$6:$L$1096,Data!$J$6:$J$1096,AH$3,Data!$I$6:$I$1096,Data!$U29),SUMIFS(Data!$L$6:$L$1096,Data!$J$6:$J$1096,AH$3,Data!$I$6:$I$1096,Data!$V29),SUMIFS(Data!$L$6:$L$1096,Data!$J$6:$J$1096,AH$3,Data!$I$6:$I$1096,Data!$W29),SUMIFS(Data!$L$6:$L$1096,Data!$J$6:$J$1096,AH$3,Data!$I$6:$I$1096,Data!$T29))</f>
        <v>0.20103200598704696</v>
      </c>
      <c r="AI28" s="55">
        <f>SUM(SUMIFS(Data!$L$6:$L$1096,Data!$J$6:$J$1096,AI$3,Data!$I$6:$I$1096,Data!$U29),SUMIFS(Data!$L$6:$L$1096,Data!$J$6:$J$1096,AI$3,Data!$I$6:$I$1096,Data!$V29),SUMIFS(Data!$L$6:$L$1096,Data!$J$6:$J$1096,AI$3,Data!$I$6:$I$1096,Data!$W29),SUMIFS(Data!$L$6:$L$1096,Data!$J$6:$J$1096,AI$3,Data!$I$6:$I$1096,Data!$T29))</f>
        <v>0.1778886633129228</v>
      </c>
      <c r="AJ28" s="55">
        <f>SUM(SUMIFS(Data!$L$6:$L$1096,Data!$J$6:$J$1096,AJ$3,Data!$I$6:$I$1096,Data!$U29),SUMIFS(Data!$L$6:$L$1096,Data!$J$6:$J$1096,AJ$3,Data!$I$6:$I$1096,Data!$V29),SUMIFS(Data!$L$6:$L$1096,Data!$J$6:$J$1096,AJ$3,Data!$I$6:$I$1096,Data!$W29),SUMIFS(Data!$L$6:$L$1096,Data!$J$6:$J$1096,AJ$3,Data!$I$6:$I$1096,Data!$T29))</f>
        <v>0.20091436496832291</v>
      </c>
      <c r="AK28" s="55">
        <f>SUM(SUMIFS(Data!$L$6:$L$1096,Data!$J$6:$J$1096,AK$3,Data!$I$6:$I$1096,Data!$U29),SUMIFS(Data!$L$6:$L$1096,Data!$J$6:$J$1096,AK$3,Data!$I$6:$I$1096,Data!$V29),SUMIFS(Data!$L$6:$L$1096,Data!$J$6:$J$1096,AK$3,Data!$I$6:$I$1096,Data!$W29),SUMIFS(Data!$L$6:$L$1096,Data!$J$6:$J$1096,AK$3,Data!$I$6:$I$1096,Data!$T29))</f>
        <v>0.20208910332868363</v>
      </c>
      <c r="AL28" s="55">
        <f>SUM(SUMIFS(Data!$L$6:$L$1096,Data!$J$6:$J$1096,AL$3,Data!$I$6:$I$1096,Data!$U29),SUMIFS(Data!$L$6:$L$1096,Data!$J$6:$J$1096,AL$3,Data!$I$6:$I$1096,Data!$V29),SUMIFS(Data!$L$6:$L$1096,Data!$J$6:$J$1096,AL$3,Data!$I$6:$I$1096,Data!$W29),SUMIFS(Data!$L$6:$L$1096,Data!$J$6:$J$1096,AL$3,Data!$I$6:$I$1096,Data!$T29))</f>
        <v>0.20176663183242183</v>
      </c>
      <c r="AM28" s="55">
        <f>SUM(SUMIFS(Data!$L$6:$L$1096,Data!$J$6:$J$1096,AM$3,Data!$I$6:$I$1096,Data!$U29),SUMIFS(Data!$L$6:$L$1096,Data!$J$6:$J$1096,AM$3,Data!$I$6:$I$1096,Data!$V29),SUMIFS(Data!$L$6:$L$1096,Data!$J$6:$J$1096,AM$3,Data!$I$6:$I$1096,Data!$W29),SUMIFS(Data!$L$6:$L$1096,Data!$J$6:$J$1096,AM$3,Data!$I$6:$I$1096,Data!$T29))</f>
        <v>0.20114612657372741</v>
      </c>
      <c r="AN28" s="55">
        <f>SUM(SUMIFS(Data!$L$6:$L$1096,Data!$J$6:$J$1096,AN$3,Data!$I$6:$I$1096,Data!$U29),SUMIFS(Data!$L$6:$L$1096,Data!$J$6:$J$1096,AN$3,Data!$I$6:$I$1096,Data!$V29),SUMIFS(Data!$L$6:$L$1096,Data!$J$6:$J$1096,AN$3,Data!$I$6:$I$1096,Data!$W29),SUMIFS(Data!$L$6:$L$1096,Data!$J$6:$J$1096,AN$3,Data!$I$6:$I$1096,Data!$T29))</f>
        <v>0.20328807366443558</v>
      </c>
      <c r="AO28" s="55">
        <f>SUM(SUMIFS(Data!$L$6:$L$1096,Data!$J$6:$J$1096,AO$3,Data!$I$6:$I$1096,Data!$U29),SUMIFS(Data!$L$6:$L$1096,Data!$J$6:$J$1096,AO$3,Data!$I$6:$I$1096,Data!$V29),SUMIFS(Data!$L$6:$L$1096,Data!$J$6:$J$1096,AO$3,Data!$I$6:$I$1096,Data!$W29),SUMIFS(Data!$L$6:$L$1096,Data!$J$6:$J$1096,AO$3,Data!$I$6:$I$1096,Data!$T29))</f>
        <v>0.20318165655412646</v>
      </c>
      <c r="AP28" s="55">
        <f>SUM(SUMIFS(Data!$L$6:$L$1096,Data!$J$6:$J$1096,AP$3,Data!$I$6:$I$1096,Data!$U29),SUMIFS(Data!$L$6:$L$1096,Data!$J$6:$J$1096,AP$3,Data!$I$6:$I$1096,Data!$V29),SUMIFS(Data!$L$6:$L$1096,Data!$J$6:$J$1096,AP$3,Data!$I$6:$I$1096,Data!$W29),SUMIFS(Data!$L$6:$L$1096,Data!$J$6:$J$1096,AP$3,Data!$I$6:$I$1096,Data!$T29))</f>
        <v>0.20096797368321551</v>
      </c>
      <c r="AQ28" s="55">
        <f>SUM(SUMIFS(Data!$L$6:$L$1096,Data!$J$6:$J$1096,AQ$3,Data!$I$6:$I$1096,Data!$U29),SUMIFS(Data!$L$6:$L$1096,Data!$J$6:$J$1096,AQ$3,Data!$I$6:$I$1096,Data!$V29),SUMIFS(Data!$L$6:$L$1096,Data!$J$6:$J$1096,AQ$3,Data!$I$6:$I$1096,Data!$W29),SUMIFS(Data!$L$6:$L$1096,Data!$J$6:$J$1096,AQ$3,Data!$I$6:$I$1096,Data!$T29))</f>
        <v>0.20290112391395329</v>
      </c>
      <c r="AR28" s="56" t="s">
        <v>31</v>
      </c>
    </row>
    <row r="29" spans="1:44" x14ac:dyDescent="0.25">
      <c r="A29" s="53" t="s">
        <v>74</v>
      </c>
      <c r="B29" s="57" t="s">
        <v>32</v>
      </c>
      <c r="C29" s="55">
        <f>SUM(SUMIFS(Data!$L$6:$L$1096,Data!$J$6:$J$1096,C$3,Data!$I$6:$I$1096,Data!$U30),SUMIFS(Data!$L$6:$L$1096,Data!$J$6:$J$1096,C$3,Data!$I$6:$I$1096,Data!$V30),SUMIFS(Data!$L$6:$L$1096,Data!$J$6:$J$1096,C$3,Data!$I$6:$I$1096,Data!$W30),SUMIFS(Data!$L$6:$L$1096,Data!$J$6:$J$1096,C$3,Data!$I$6:$I$1096,Data!$T30))</f>
        <v>0.18469405602007577</v>
      </c>
      <c r="D29" s="55">
        <f>SUM(SUMIFS(Data!$L$6:$L$1096,Data!$J$6:$J$1096,D$3,Data!$I$6:$I$1096,Data!$U30),SUMIFS(Data!$L$6:$L$1096,Data!$J$6:$J$1096,D$3,Data!$I$6:$I$1096,Data!$V30),SUMIFS(Data!$L$6:$L$1096,Data!$J$6:$J$1096,D$3,Data!$I$6:$I$1096,Data!$W30),SUMIFS(Data!$L$6:$L$1096,Data!$J$6:$J$1096,D$3,Data!$I$6:$I$1096,Data!$T30))</f>
        <v>0.18785513319246661</v>
      </c>
      <c r="E29" s="55">
        <f>SUM(SUMIFS(Data!$L$6:$L$1096,Data!$J$6:$J$1096,E$3,Data!$I$6:$I$1096,Data!$U30),SUMIFS(Data!$L$6:$L$1096,Data!$J$6:$J$1096,E$3,Data!$I$6:$I$1096,Data!$V30),SUMIFS(Data!$L$6:$L$1096,Data!$J$6:$J$1096,E$3,Data!$I$6:$I$1096,Data!$W30),SUMIFS(Data!$L$6:$L$1096,Data!$J$6:$J$1096,E$3,Data!$I$6:$I$1096,Data!$T30))</f>
        <v>0.18376093673554161</v>
      </c>
      <c r="F29" s="55">
        <f>SUM(SUMIFS(Data!$L$6:$L$1096,Data!$J$6:$J$1096,F$3,Data!$I$6:$I$1096,Data!$U30),SUMIFS(Data!$L$6:$L$1096,Data!$J$6:$J$1096,F$3,Data!$I$6:$I$1096,Data!$V30),SUMIFS(Data!$L$6:$L$1096,Data!$J$6:$J$1096,F$3,Data!$I$6:$I$1096,Data!$W30),SUMIFS(Data!$L$6:$L$1096,Data!$J$6:$J$1096,F$3,Data!$I$6:$I$1096,Data!$T30))</f>
        <v>0.18234827595698944</v>
      </c>
      <c r="G29" s="55">
        <f>SUM(SUMIFS(Data!$L$6:$L$1096,Data!$J$6:$J$1096,G$3,Data!$I$6:$I$1096,Data!$U30),SUMIFS(Data!$L$6:$L$1096,Data!$J$6:$J$1096,G$3,Data!$I$6:$I$1096,Data!$V30),SUMIFS(Data!$L$6:$L$1096,Data!$J$6:$J$1096,G$3,Data!$I$6:$I$1096,Data!$W30),SUMIFS(Data!$L$6:$L$1096,Data!$J$6:$J$1096,G$3,Data!$I$6:$I$1096,Data!$T30))</f>
        <v>0.18294353219864887</v>
      </c>
      <c r="H29" s="55">
        <f>SUM(SUMIFS(Data!$L$6:$L$1096,Data!$J$6:$J$1096,H$3,Data!$I$6:$I$1096,Data!$U30),SUMIFS(Data!$L$6:$L$1096,Data!$J$6:$J$1096,H$3,Data!$I$6:$I$1096,Data!$V30),SUMIFS(Data!$L$6:$L$1096,Data!$J$6:$J$1096,H$3,Data!$I$6:$I$1096,Data!$W30),SUMIFS(Data!$L$6:$L$1096,Data!$J$6:$J$1096,H$3,Data!$I$6:$I$1096,Data!$T30))</f>
        <v>0.1852779040836241</v>
      </c>
      <c r="I29" s="55">
        <f>SUM(SUMIFS(Data!$L$6:$L$1096,Data!$J$6:$J$1096,I$3,Data!$I$6:$I$1096,Data!$U30),SUMIFS(Data!$L$6:$L$1096,Data!$J$6:$J$1096,I$3,Data!$I$6:$I$1096,Data!$V30),SUMIFS(Data!$L$6:$L$1096,Data!$J$6:$J$1096,I$3,Data!$I$6:$I$1096,Data!$W30),SUMIFS(Data!$L$6:$L$1096,Data!$J$6:$J$1096,I$3,Data!$I$6:$I$1096,Data!$T30))</f>
        <v>0.18388895177554718</v>
      </c>
      <c r="J29" s="55">
        <f>SUM(SUMIFS(Data!$L$6:$L$1096,Data!$J$6:$J$1096,J$3,Data!$I$6:$I$1096,Data!$U30),SUMIFS(Data!$L$6:$L$1096,Data!$J$6:$J$1096,J$3,Data!$I$6:$I$1096,Data!$V30),SUMIFS(Data!$L$6:$L$1096,Data!$J$6:$J$1096,J$3,Data!$I$6:$I$1096,Data!$W30),SUMIFS(Data!$L$6:$L$1096,Data!$J$6:$J$1096,J$3,Data!$I$6:$I$1096,Data!$T30))</f>
        <v>0.18664872790121301</v>
      </c>
      <c r="K29" s="55">
        <f>SUM(SUMIFS(Data!$L$6:$L$1096,Data!$J$6:$J$1096,K$3,Data!$I$6:$I$1096,Data!$U30),SUMIFS(Data!$L$6:$L$1096,Data!$J$6:$J$1096,K$3,Data!$I$6:$I$1096,Data!$V30),SUMIFS(Data!$L$6:$L$1096,Data!$J$6:$J$1096,K$3,Data!$I$6:$I$1096,Data!$W30),SUMIFS(Data!$L$6:$L$1096,Data!$J$6:$J$1096,K$3,Data!$I$6:$I$1096,Data!$T30))</f>
        <v>0.18667197361687612</v>
      </c>
      <c r="L29" s="55">
        <f>SUM(SUMIFS(Data!$L$6:$L$1096,Data!$J$6:$J$1096,L$3,Data!$I$6:$I$1096,Data!$U30),SUMIFS(Data!$L$6:$L$1096,Data!$J$6:$J$1096,L$3,Data!$I$6:$I$1096,Data!$V30),SUMIFS(Data!$L$6:$L$1096,Data!$J$6:$J$1096,L$3,Data!$I$6:$I$1096,Data!$W30),SUMIFS(Data!$L$6:$L$1096,Data!$J$6:$J$1096,L$3,Data!$I$6:$I$1096,Data!$T30))</f>
        <v>0.18571941414682347</v>
      </c>
      <c r="M29" s="55">
        <f>SUM(SUMIFS(Data!$L$6:$L$1096,Data!$J$6:$J$1096,M$3,Data!$I$6:$I$1096,Data!$U30),SUMIFS(Data!$L$6:$L$1096,Data!$J$6:$J$1096,M$3,Data!$I$6:$I$1096,Data!$V30),SUMIFS(Data!$L$6:$L$1096,Data!$J$6:$J$1096,M$3,Data!$I$6:$I$1096,Data!$W30),SUMIFS(Data!$L$6:$L$1096,Data!$J$6:$J$1096,M$3,Data!$I$6:$I$1096,Data!$T30))</f>
        <v>0.18934384703429369</v>
      </c>
      <c r="N29" s="55">
        <f>SUM(SUMIFS(Data!$L$6:$L$1096,Data!$J$6:$J$1096,N$3,Data!$I$6:$I$1096,Data!$U30),SUMIFS(Data!$L$6:$L$1096,Data!$J$6:$J$1096,N$3,Data!$I$6:$I$1096,Data!$V30),SUMIFS(Data!$L$6:$L$1096,Data!$J$6:$J$1096,N$3,Data!$I$6:$I$1096,Data!$W30),SUMIFS(Data!$L$6:$L$1096,Data!$J$6:$J$1096,N$3,Data!$I$6:$I$1096,Data!$T30))</f>
        <v>0.1956102511293186</v>
      </c>
      <c r="O29" s="55">
        <f>SUM(SUMIFS(Data!$L$6:$L$1096,Data!$J$6:$J$1096,O$3,Data!$I$6:$I$1096,Data!$U30),SUMIFS(Data!$L$6:$L$1096,Data!$J$6:$J$1096,O$3,Data!$I$6:$I$1096,Data!$V30),SUMIFS(Data!$L$6:$L$1096,Data!$J$6:$J$1096,O$3,Data!$I$6:$I$1096,Data!$W30),SUMIFS(Data!$L$6:$L$1096,Data!$J$6:$J$1096,O$3,Data!$I$6:$I$1096,Data!$T30))</f>
        <v>0.20072788132850183</v>
      </c>
      <c r="P29" s="55">
        <f>SUM(SUMIFS(Data!$L$6:$L$1096,Data!$J$6:$J$1096,P$3,Data!$I$6:$I$1096,Data!$U30),SUMIFS(Data!$L$6:$L$1096,Data!$J$6:$J$1096,P$3,Data!$I$6:$I$1096,Data!$V30),SUMIFS(Data!$L$6:$L$1096,Data!$J$6:$J$1096,P$3,Data!$I$6:$I$1096,Data!$W30),SUMIFS(Data!$L$6:$L$1096,Data!$J$6:$J$1096,P$3,Data!$I$6:$I$1096,Data!$T30))</f>
        <v>0.20899164779239582</v>
      </c>
      <c r="Q29" s="55">
        <f>SUM(SUMIFS(Data!$L$6:$L$1096,Data!$J$6:$J$1096,Q$3,Data!$I$6:$I$1096,Data!$U30),SUMIFS(Data!$L$6:$L$1096,Data!$J$6:$J$1096,Q$3,Data!$I$6:$I$1096,Data!$V30),SUMIFS(Data!$L$6:$L$1096,Data!$J$6:$J$1096,Q$3,Data!$I$6:$I$1096,Data!$W30),SUMIFS(Data!$L$6:$L$1096,Data!$J$6:$J$1096,Q$3,Data!$I$6:$I$1096,Data!$T30))</f>
        <v>0.21464010688824736</v>
      </c>
      <c r="R29" s="55">
        <f>SUM(SUMIFS(Data!$L$6:$L$1096,Data!$J$6:$J$1096,R$3,Data!$I$6:$I$1096,Data!$U30),SUMIFS(Data!$L$6:$L$1096,Data!$J$6:$J$1096,R$3,Data!$I$6:$I$1096,Data!$V30),SUMIFS(Data!$L$6:$L$1096,Data!$J$6:$J$1096,R$3,Data!$I$6:$I$1096,Data!$W30),SUMIFS(Data!$L$6:$L$1096,Data!$J$6:$J$1096,R$3,Data!$I$6:$I$1096,Data!$T30))</f>
        <v>0.22556407468994571</v>
      </c>
      <c r="S29" s="55">
        <f>SUM(SUMIFS(Data!$L$6:$L$1096,Data!$J$6:$J$1096,S$3,Data!$I$6:$I$1096,Data!$U30),SUMIFS(Data!$L$6:$L$1096,Data!$J$6:$J$1096,S$3,Data!$I$6:$I$1096,Data!$V30),SUMIFS(Data!$L$6:$L$1096,Data!$J$6:$J$1096,S$3,Data!$I$6:$I$1096,Data!$W30),SUMIFS(Data!$L$6:$L$1096,Data!$J$6:$J$1096,S$3,Data!$I$6:$I$1096,Data!$T30))</f>
        <v>0.22498344223901898</v>
      </c>
      <c r="T29" s="55">
        <f>SUM(SUMIFS(Data!$L$6:$L$1096,Data!$J$6:$J$1096,T$3,Data!$I$6:$I$1096,Data!$U30),SUMIFS(Data!$L$6:$L$1096,Data!$J$6:$J$1096,T$3,Data!$I$6:$I$1096,Data!$V30),SUMIFS(Data!$L$6:$L$1096,Data!$J$6:$J$1096,T$3,Data!$I$6:$I$1096,Data!$W30),SUMIFS(Data!$L$6:$L$1096,Data!$J$6:$J$1096,T$3,Data!$I$6:$I$1096,Data!$T30))</f>
        <v>0.22193418281360994</v>
      </c>
      <c r="U29" s="55">
        <f>SUM(SUMIFS(Data!$L$6:$L$1096,Data!$J$6:$J$1096,U$3,Data!$I$6:$I$1096,Data!$U30),SUMIFS(Data!$L$6:$L$1096,Data!$J$6:$J$1096,U$3,Data!$I$6:$I$1096,Data!$V30),SUMIFS(Data!$L$6:$L$1096,Data!$J$6:$J$1096,U$3,Data!$I$6:$I$1096,Data!$W30),SUMIFS(Data!$L$6:$L$1096,Data!$J$6:$J$1096,U$3,Data!$I$6:$I$1096,Data!$T30))</f>
        <v>0.22928800867363491</v>
      </c>
      <c r="V29" s="55">
        <f>SUM(SUMIFS(Data!$L$6:$L$1096,Data!$J$6:$J$1096,V$3,Data!$I$6:$I$1096,Data!$U30),SUMIFS(Data!$L$6:$L$1096,Data!$J$6:$J$1096,V$3,Data!$I$6:$I$1096,Data!$V30),SUMIFS(Data!$L$6:$L$1096,Data!$J$6:$J$1096,V$3,Data!$I$6:$I$1096,Data!$W30),SUMIFS(Data!$L$6:$L$1096,Data!$J$6:$J$1096,V$3,Data!$I$6:$I$1096,Data!$T30))</f>
        <v>0.23753072465049058</v>
      </c>
      <c r="W29" s="55">
        <f>SUM(SUMIFS(Data!$L$6:$L$1096,Data!$J$6:$J$1096,W$3,Data!$I$6:$I$1096,Data!$U30),SUMIFS(Data!$L$6:$L$1096,Data!$J$6:$J$1096,W$3,Data!$I$6:$I$1096,Data!$V30),SUMIFS(Data!$L$6:$L$1096,Data!$J$6:$J$1096,W$3,Data!$I$6:$I$1096,Data!$W30),SUMIFS(Data!$L$6:$L$1096,Data!$J$6:$J$1096,W$3,Data!$I$6:$I$1096,Data!$T30))</f>
        <v>0.23771769403357204</v>
      </c>
      <c r="X29" s="55">
        <f>SUM(SUMIFS(Data!$L$6:$L$1096,Data!$J$6:$J$1096,X$3,Data!$I$6:$I$1096,Data!$U30),SUMIFS(Data!$L$6:$L$1096,Data!$J$6:$J$1096,X$3,Data!$I$6:$I$1096,Data!$V30),SUMIFS(Data!$L$6:$L$1096,Data!$J$6:$J$1096,X$3,Data!$I$6:$I$1096,Data!$W30),SUMIFS(Data!$L$6:$L$1096,Data!$J$6:$J$1096,X$3,Data!$I$6:$I$1096,Data!$T30))</f>
        <v>0.24020652376648588</v>
      </c>
      <c r="Y29" s="55">
        <f>SUM(SUMIFS(Data!$L$6:$L$1096,Data!$J$6:$J$1096,Y$3,Data!$I$6:$I$1096,Data!$U30),SUMIFS(Data!$L$6:$L$1096,Data!$J$6:$J$1096,Y$3,Data!$I$6:$I$1096,Data!$V30),SUMIFS(Data!$L$6:$L$1096,Data!$J$6:$J$1096,Y$3,Data!$I$6:$I$1096,Data!$W30),SUMIFS(Data!$L$6:$L$1096,Data!$J$6:$J$1096,Y$3,Data!$I$6:$I$1096,Data!$T30))</f>
        <v>0.24453668574025711</v>
      </c>
      <c r="Z29" s="55">
        <f>SUM(SUMIFS(Data!$L$6:$L$1096,Data!$J$6:$J$1096,Z$3,Data!$I$6:$I$1096,Data!$U30),SUMIFS(Data!$L$6:$L$1096,Data!$J$6:$J$1096,Z$3,Data!$I$6:$I$1096,Data!$V30),SUMIFS(Data!$L$6:$L$1096,Data!$J$6:$J$1096,Z$3,Data!$I$6:$I$1096,Data!$W30),SUMIFS(Data!$L$6:$L$1096,Data!$J$6:$J$1096,Z$3,Data!$I$6:$I$1096,Data!$T30))</f>
        <v>0.25210679172876055</v>
      </c>
      <c r="AA29" s="55">
        <f>SUM(SUMIFS(Data!$L$6:$L$1096,Data!$J$6:$J$1096,AA$3,Data!$I$6:$I$1096,Data!$U30),SUMIFS(Data!$L$6:$L$1096,Data!$J$6:$J$1096,AA$3,Data!$I$6:$I$1096,Data!$V30),SUMIFS(Data!$L$6:$L$1096,Data!$J$6:$J$1096,AA$3,Data!$I$6:$I$1096,Data!$W30),SUMIFS(Data!$L$6:$L$1096,Data!$J$6:$J$1096,AA$3,Data!$I$6:$I$1096,Data!$T30))</f>
        <v>0.2567682949686047</v>
      </c>
      <c r="AB29" s="55">
        <f>SUM(SUMIFS(Data!$L$6:$L$1096,Data!$J$6:$J$1096,AB$3,Data!$I$6:$I$1096,Data!$U30),SUMIFS(Data!$L$6:$L$1096,Data!$J$6:$J$1096,AB$3,Data!$I$6:$I$1096,Data!$V30),SUMIFS(Data!$L$6:$L$1096,Data!$J$6:$J$1096,AB$3,Data!$I$6:$I$1096,Data!$W30),SUMIFS(Data!$L$6:$L$1096,Data!$J$6:$J$1096,AB$3,Data!$I$6:$I$1096,Data!$T30))</f>
        <v>0.26524934492802044</v>
      </c>
      <c r="AC29" s="55">
        <f>SUM(SUMIFS(Data!$L$6:$L$1096,Data!$J$6:$J$1096,AC$3,Data!$I$6:$I$1096,Data!$U30),SUMIFS(Data!$L$6:$L$1096,Data!$J$6:$J$1096,AC$3,Data!$I$6:$I$1096,Data!$V30),SUMIFS(Data!$L$6:$L$1096,Data!$J$6:$J$1096,AC$3,Data!$I$6:$I$1096,Data!$W30),SUMIFS(Data!$L$6:$L$1096,Data!$J$6:$J$1096,AC$3,Data!$I$6:$I$1096,Data!$T30))</f>
        <v>0.27268096748843029</v>
      </c>
      <c r="AD29" s="55">
        <f>SUM(SUMIFS(Data!$L$6:$L$1096,Data!$J$6:$J$1096,AD$3,Data!$I$6:$I$1096,Data!$U30),SUMIFS(Data!$L$6:$L$1096,Data!$J$6:$J$1096,AD$3,Data!$I$6:$I$1096,Data!$V30),SUMIFS(Data!$L$6:$L$1096,Data!$J$6:$J$1096,AD$3,Data!$I$6:$I$1096,Data!$W30),SUMIFS(Data!$L$6:$L$1096,Data!$J$6:$J$1096,AD$3,Data!$I$6:$I$1096,Data!$T30))</f>
        <v>0.27921516365660815</v>
      </c>
      <c r="AE29" s="55">
        <f>SUM(SUMIFS(Data!$L$6:$L$1096,Data!$J$6:$J$1096,AE$3,Data!$I$6:$I$1096,Data!$U30),SUMIFS(Data!$L$6:$L$1096,Data!$J$6:$J$1096,AE$3,Data!$I$6:$I$1096,Data!$V30),SUMIFS(Data!$L$6:$L$1096,Data!$J$6:$J$1096,AE$3,Data!$I$6:$I$1096,Data!$W30),SUMIFS(Data!$L$6:$L$1096,Data!$J$6:$J$1096,AE$3,Data!$I$6:$I$1096,Data!$T30))</f>
        <v>0.28454860661451303</v>
      </c>
      <c r="AF29" s="55">
        <f>SUM(SUMIFS(Data!$L$6:$L$1096,Data!$J$6:$J$1096,AF$3,Data!$I$6:$I$1096,Data!$U30),SUMIFS(Data!$L$6:$L$1096,Data!$J$6:$J$1096,AF$3,Data!$I$6:$I$1096,Data!$V30),SUMIFS(Data!$L$6:$L$1096,Data!$J$6:$J$1096,AF$3,Data!$I$6:$I$1096,Data!$W30),SUMIFS(Data!$L$6:$L$1096,Data!$J$6:$J$1096,AF$3,Data!$I$6:$I$1096,Data!$T30))</f>
        <v>0.29459330463098254</v>
      </c>
      <c r="AG29" s="55">
        <f>SUM(SUMIFS(Data!$L$6:$L$1096,Data!$J$6:$J$1096,AG$3,Data!$I$6:$I$1096,Data!$U30),SUMIFS(Data!$L$6:$L$1096,Data!$J$6:$J$1096,AG$3,Data!$I$6:$I$1096,Data!$V30),SUMIFS(Data!$L$6:$L$1096,Data!$J$6:$J$1096,AG$3,Data!$I$6:$I$1096,Data!$W30),SUMIFS(Data!$L$6:$L$1096,Data!$J$6:$J$1096,AG$3,Data!$I$6:$I$1096,Data!$T30))</f>
        <v>0.31837303229402425</v>
      </c>
      <c r="AH29" s="55">
        <f>SUM(SUMIFS(Data!$L$6:$L$1096,Data!$J$6:$J$1096,AH$3,Data!$I$6:$I$1096,Data!$U30),SUMIFS(Data!$L$6:$L$1096,Data!$J$6:$J$1096,AH$3,Data!$I$6:$I$1096,Data!$V30),SUMIFS(Data!$L$6:$L$1096,Data!$J$6:$J$1096,AH$3,Data!$I$6:$I$1096,Data!$W30),SUMIFS(Data!$L$6:$L$1096,Data!$J$6:$J$1096,AH$3,Data!$I$6:$I$1096,Data!$T30))</f>
        <v>0.28579697213337762</v>
      </c>
      <c r="AI29" s="55">
        <f>SUM(SUMIFS(Data!$L$6:$L$1096,Data!$J$6:$J$1096,AI$3,Data!$I$6:$I$1096,Data!$U30),SUMIFS(Data!$L$6:$L$1096,Data!$J$6:$J$1096,AI$3,Data!$I$6:$I$1096,Data!$V30),SUMIFS(Data!$L$6:$L$1096,Data!$J$6:$J$1096,AI$3,Data!$I$6:$I$1096,Data!$W30),SUMIFS(Data!$L$6:$L$1096,Data!$J$6:$J$1096,AI$3,Data!$I$6:$I$1096,Data!$T30))</f>
        <v>0.26321290838082656</v>
      </c>
      <c r="AJ29" s="55">
        <f>SUM(SUMIFS(Data!$L$6:$L$1096,Data!$J$6:$J$1096,AJ$3,Data!$I$6:$I$1096,Data!$U30),SUMIFS(Data!$L$6:$L$1096,Data!$J$6:$J$1096,AJ$3,Data!$I$6:$I$1096,Data!$V30),SUMIFS(Data!$L$6:$L$1096,Data!$J$6:$J$1096,AJ$3,Data!$I$6:$I$1096,Data!$W30),SUMIFS(Data!$L$6:$L$1096,Data!$J$6:$J$1096,AJ$3,Data!$I$6:$I$1096,Data!$T30))</f>
        <v>0.28030869510791484</v>
      </c>
      <c r="AK29" s="55">
        <f>SUM(SUMIFS(Data!$L$6:$L$1096,Data!$J$6:$J$1096,AK$3,Data!$I$6:$I$1096,Data!$U30),SUMIFS(Data!$L$6:$L$1096,Data!$J$6:$J$1096,AK$3,Data!$I$6:$I$1096,Data!$V30),SUMIFS(Data!$L$6:$L$1096,Data!$J$6:$J$1096,AK$3,Data!$I$6:$I$1096,Data!$W30),SUMIFS(Data!$L$6:$L$1096,Data!$J$6:$J$1096,AK$3,Data!$I$6:$I$1096,Data!$T30))</f>
        <v>0.27844284812586062</v>
      </c>
      <c r="AL29" s="55">
        <f>SUM(SUMIFS(Data!$L$6:$L$1096,Data!$J$6:$J$1096,AL$3,Data!$I$6:$I$1096,Data!$U30),SUMIFS(Data!$L$6:$L$1096,Data!$J$6:$J$1096,AL$3,Data!$I$6:$I$1096,Data!$V30),SUMIFS(Data!$L$6:$L$1096,Data!$J$6:$J$1096,AL$3,Data!$I$6:$I$1096,Data!$W30),SUMIFS(Data!$L$6:$L$1096,Data!$J$6:$J$1096,AL$3,Data!$I$6:$I$1096,Data!$T30))</f>
        <v>0.27768040397087596</v>
      </c>
      <c r="AM29" s="55">
        <f>SUM(SUMIFS(Data!$L$6:$L$1096,Data!$J$6:$J$1096,AM$3,Data!$I$6:$I$1096,Data!$U30),SUMIFS(Data!$L$6:$L$1096,Data!$J$6:$J$1096,AM$3,Data!$I$6:$I$1096,Data!$V30),SUMIFS(Data!$L$6:$L$1096,Data!$J$6:$J$1096,AM$3,Data!$I$6:$I$1096,Data!$W30),SUMIFS(Data!$L$6:$L$1096,Data!$J$6:$J$1096,AM$3,Data!$I$6:$I$1096,Data!$T30))</f>
        <v>0.27366168269730001</v>
      </c>
      <c r="AN29" s="55">
        <f>SUM(SUMIFS(Data!$L$6:$L$1096,Data!$J$6:$J$1096,AN$3,Data!$I$6:$I$1096,Data!$U30),SUMIFS(Data!$L$6:$L$1096,Data!$J$6:$J$1096,AN$3,Data!$I$6:$I$1096,Data!$V30),SUMIFS(Data!$L$6:$L$1096,Data!$J$6:$J$1096,AN$3,Data!$I$6:$I$1096,Data!$W30),SUMIFS(Data!$L$6:$L$1096,Data!$J$6:$J$1096,AN$3,Data!$I$6:$I$1096,Data!$T30))</f>
        <v>0.27165053643252973</v>
      </c>
      <c r="AO29" s="55">
        <f>SUM(SUMIFS(Data!$L$6:$L$1096,Data!$J$6:$J$1096,AO$3,Data!$I$6:$I$1096,Data!$U30),SUMIFS(Data!$L$6:$L$1096,Data!$J$6:$J$1096,AO$3,Data!$I$6:$I$1096,Data!$V30),SUMIFS(Data!$L$6:$L$1096,Data!$J$6:$J$1096,AO$3,Data!$I$6:$I$1096,Data!$W30),SUMIFS(Data!$L$6:$L$1096,Data!$J$6:$J$1096,AO$3,Data!$I$6:$I$1096,Data!$T30))</f>
        <v>0.27031284326581823</v>
      </c>
      <c r="AP29" s="55">
        <f>SUM(SUMIFS(Data!$L$6:$L$1096,Data!$J$6:$J$1096,AP$3,Data!$I$6:$I$1096,Data!$U30),SUMIFS(Data!$L$6:$L$1096,Data!$J$6:$J$1096,AP$3,Data!$I$6:$I$1096,Data!$V30),SUMIFS(Data!$L$6:$L$1096,Data!$J$6:$J$1096,AP$3,Data!$I$6:$I$1096,Data!$W30),SUMIFS(Data!$L$6:$L$1096,Data!$J$6:$J$1096,AP$3,Data!$I$6:$I$1096,Data!$T30))</f>
        <v>0.26661546128020613</v>
      </c>
      <c r="AQ29" s="55">
        <f>SUM(SUMIFS(Data!$L$6:$L$1096,Data!$J$6:$J$1096,AQ$3,Data!$I$6:$I$1096,Data!$U30),SUMIFS(Data!$L$6:$L$1096,Data!$J$6:$J$1096,AQ$3,Data!$I$6:$I$1096,Data!$V30),SUMIFS(Data!$L$6:$L$1096,Data!$J$6:$J$1096,AQ$3,Data!$I$6:$I$1096,Data!$W30),SUMIFS(Data!$L$6:$L$1096,Data!$J$6:$J$1096,AQ$3,Data!$I$6:$I$1096,Data!$T30))</f>
        <v>0.2660659372410154</v>
      </c>
      <c r="AR29" s="57" t="s">
        <v>32</v>
      </c>
    </row>
    <row r="30" spans="1:44" x14ac:dyDescent="0.25">
      <c r="B30" s="58"/>
      <c r="C30" s="60">
        <v>42</v>
      </c>
      <c r="D30" s="61">
        <f>C30-1</f>
        <v>41</v>
      </c>
      <c r="E30" s="61">
        <f t="shared" ref="E30:AQ30" si="0">D30-1</f>
        <v>40</v>
      </c>
      <c r="F30" s="61">
        <f t="shared" si="0"/>
        <v>39</v>
      </c>
      <c r="G30" s="61">
        <f t="shared" si="0"/>
        <v>38</v>
      </c>
      <c r="H30" s="61">
        <f t="shared" si="0"/>
        <v>37</v>
      </c>
      <c r="I30" s="61">
        <f t="shared" si="0"/>
        <v>36</v>
      </c>
      <c r="J30" s="61">
        <f t="shared" si="0"/>
        <v>35</v>
      </c>
      <c r="K30" s="61">
        <f t="shared" si="0"/>
        <v>34</v>
      </c>
      <c r="L30" s="61">
        <f t="shared" si="0"/>
        <v>33</v>
      </c>
      <c r="M30" s="61">
        <f t="shared" si="0"/>
        <v>32</v>
      </c>
      <c r="N30" s="61">
        <f t="shared" si="0"/>
        <v>31</v>
      </c>
      <c r="O30" s="61">
        <f t="shared" si="0"/>
        <v>30</v>
      </c>
      <c r="P30" s="61">
        <f t="shared" si="0"/>
        <v>29</v>
      </c>
      <c r="Q30" s="61">
        <f t="shared" si="0"/>
        <v>28</v>
      </c>
      <c r="R30" s="61">
        <f t="shared" si="0"/>
        <v>27</v>
      </c>
      <c r="S30" s="61">
        <f t="shared" si="0"/>
        <v>26</v>
      </c>
      <c r="T30" s="61">
        <f t="shared" si="0"/>
        <v>25</v>
      </c>
      <c r="U30" s="61">
        <f t="shared" si="0"/>
        <v>24</v>
      </c>
      <c r="V30" s="61">
        <f t="shared" si="0"/>
        <v>23</v>
      </c>
      <c r="W30" s="61">
        <f t="shared" si="0"/>
        <v>22</v>
      </c>
      <c r="X30" s="61">
        <f t="shared" si="0"/>
        <v>21</v>
      </c>
      <c r="Y30" s="61">
        <f t="shared" si="0"/>
        <v>20</v>
      </c>
      <c r="Z30" s="61">
        <f t="shared" si="0"/>
        <v>19</v>
      </c>
      <c r="AA30" s="61">
        <f t="shared" si="0"/>
        <v>18</v>
      </c>
      <c r="AB30" s="61">
        <f t="shared" si="0"/>
        <v>17</v>
      </c>
      <c r="AC30" s="61">
        <f t="shared" si="0"/>
        <v>16</v>
      </c>
      <c r="AD30" s="61">
        <f t="shared" si="0"/>
        <v>15</v>
      </c>
      <c r="AE30" s="61">
        <f t="shared" si="0"/>
        <v>14</v>
      </c>
      <c r="AF30" s="61">
        <f t="shared" si="0"/>
        <v>13</v>
      </c>
      <c r="AG30" s="61">
        <f t="shared" si="0"/>
        <v>12</v>
      </c>
      <c r="AH30" s="61">
        <f t="shared" si="0"/>
        <v>11</v>
      </c>
      <c r="AI30" s="61">
        <f t="shared" si="0"/>
        <v>10</v>
      </c>
      <c r="AJ30" s="61">
        <f t="shared" si="0"/>
        <v>9</v>
      </c>
      <c r="AK30" s="61">
        <f t="shared" si="0"/>
        <v>8</v>
      </c>
      <c r="AL30" s="61">
        <f t="shared" si="0"/>
        <v>7</v>
      </c>
      <c r="AM30" s="61">
        <f t="shared" si="0"/>
        <v>6</v>
      </c>
      <c r="AN30" s="61">
        <f t="shared" si="0"/>
        <v>5</v>
      </c>
      <c r="AO30" s="61">
        <f t="shared" si="0"/>
        <v>4</v>
      </c>
      <c r="AP30" s="61">
        <f t="shared" si="0"/>
        <v>3</v>
      </c>
      <c r="AQ30" s="61">
        <f t="shared" si="0"/>
        <v>2</v>
      </c>
    </row>
    <row r="31" spans="1:44" x14ac:dyDescent="0.25">
      <c r="B31" s="58"/>
      <c r="C31" s="61">
        <f>LARGE(C4:C29,1)</f>
        <v>0.35706348278397765</v>
      </c>
      <c r="D31" s="61">
        <f t="shared" ref="D31:AQ31" si="1">LARGE(D4:D29,1)</f>
        <v>0.34939772784214462</v>
      </c>
      <c r="E31" s="61">
        <f t="shared" si="1"/>
        <v>0.35706794044567092</v>
      </c>
      <c r="F31" s="61">
        <f t="shared" si="1"/>
        <v>0.35628733340362218</v>
      </c>
      <c r="G31" s="61">
        <f t="shared" si="1"/>
        <v>0.35832326141713311</v>
      </c>
      <c r="H31" s="61">
        <f t="shared" si="1"/>
        <v>0.36361665011918165</v>
      </c>
      <c r="I31" s="61">
        <f t="shared" si="1"/>
        <v>0.36733519464671888</v>
      </c>
      <c r="J31" s="61">
        <f t="shared" si="1"/>
        <v>0.3653051167961705</v>
      </c>
      <c r="K31" s="61">
        <f t="shared" si="1"/>
        <v>0.37200009048716948</v>
      </c>
      <c r="L31" s="61">
        <f t="shared" si="1"/>
        <v>0.37018650907427902</v>
      </c>
      <c r="M31" s="61">
        <f t="shared" si="1"/>
        <v>0.36845298373079077</v>
      </c>
      <c r="N31" s="61">
        <f t="shared" si="1"/>
        <v>0.3659848346509964</v>
      </c>
      <c r="O31" s="61">
        <f t="shared" si="1"/>
        <v>0.36524064030399439</v>
      </c>
      <c r="P31" s="61">
        <f t="shared" si="1"/>
        <v>0.36382145031176827</v>
      </c>
      <c r="Q31" s="61">
        <f t="shared" si="1"/>
        <v>0.35981721234466263</v>
      </c>
      <c r="R31" s="61">
        <f t="shared" si="1"/>
        <v>0.35999953390754091</v>
      </c>
      <c r="S31" s="61">
        <f t="shared" si="1"/>
        <v>0.36869661402322867</v>
      </c>
      <c r="T31" s="61">
        <f t="shared" si="1"/>
        <v>0.37730555869588939</v>
      </c>
      <c r="U31" s="61">
        <f t="shared" si="1"/>
        <v>0.37596695559200755</v>
      </c>
      <c r="V31" s="61">
        <f t="shared" si="1"/>
        <v>0.37712038212159898</v>
      </c>
      <c r="W31" s="61">
        <f t="shared" si="1"/>
        <v>0.3752402073486113</v>
      </c>
      <c r="X31" s="61">
        <f t="shared" si="1"/>
        <v>0.37545512174262968</v>
      </c>
      <c r="Y31" s="61">
        <f t="shared" si="1"/>
        <v>0.37459809642845093</v>
      </c>
      <c r="Z31" s="61">
        <f t="shared" si="1"/>
        <v>0.36835800184736273</v>
      </c>
      <c r="AA31" s="61">
        <f t="shared" si="1"/>
        <v>0.36767961767560137</v>
      </c>
      <c r="AB31" s="61">
        <f t="shared" si="1"/>
        <v>0.36555626311448886</v>
      </c>
      <c r="AC31" s="61">
        <f t="shared" si="1"/>
        <v>0.35860057630177256</v>
      </c>
      <c r="AD31" s="61">
        <f t="shared" si="1"/>
        <v>0.35474845025975638</v>
      </c>
      <c r="AE31" s="61">
        <f t="shared" si="1"/>
        <v>0.35020162902286783</v>
      </c>
      <c r="AF31" s="61">
        <f t="shared" si="1"/>
        <v>0.35035492416899744</v>
      </c>
      <c r="AG31" s="61">
        <f t="shared" si="1"/>
        <v>0.35154745718339353</v>
      </c>
      <c r="AH31" s="61">
        <f t="shared" si="1"/>
        <v>0.34589907075596094</v>
      </c>
      <c r="AI31" s="61">
        <f t="shared" si="1"/>
        <v>0.36017252484732853</v>
      </c>
      <c r="AJ31" s="61">
        <f t="shared" si="1"/>
        <v>0.33534506919773166</v>
      </c>
      <c r="AK31" s="61">
        <f t="shared" si="1"/>
        <v>0.33730522404990221</v>
      </c>
      <c r="AL31" s="61">
        <f t="shared" si="1"/>
        <v>0.32087752666985003</v>
      </c>
      <c r="AM31" s="61">
        <f t="shared" si="1"/>
        <v>0.33435880699680376</v>
      </c>
      <c r="AN31" s="61">
        <f t="shared" si="1"/>
        <v>0.3335519022680789</v>
      </c>
      <c r="AO31" s="61">
        <f t="shared" si="1"/>
        <v>0.33278410802412511</v>
      </c>
      <c r="AP31" s="61">
        <f t="shared" si="1"/>
        <v>0.33205921840865621</v>
      </c>
      <c r="AQ31" s="61">
        <f t="shared" si="1"/>
        <v>0.33297474102228031</v>
      </c>
    </row>
    <row r="32" spans="1:44" x14ac:dyDescent="0.25">
      <c r="B32" s="58"/>
      <c r="C32" s="55" t="str">
        <f>VLOOKUP(C31,C4:$AR$29,C30,0)</f>
        <v>j</v>
      </c>
      <c r="D32" s="55" t="str">
        <f>VLOOKUP(D31,D4:$AR$29,D30,0)</f>
        <v>j</v>
      </c>
      <c r="E32" s="55" t="str">
        <f>VLOOKUP(E31,E4:$AR$29,E30,0)</f>
        <v>j</v>
      </c>
      <c r="F32" s="55" t="str">
        <f>VLOOKUP(F31,F4:$AR$29,F30,0)</f>
        <v>j</v>
      </c>
      <c r="G32" s="55" t="str">
        <f>VLOOKUP(G31,G4:$AR$29,G30,0)</f>
        <v>j</v>
      </c>
      <c r="H32" s="55" t="str">
        <f>VLOOKUP(H31,H4:$AR$29,H30,0)</f>
        <v>j</v>
      </c>
      <c r="I32" s="55" t="str">
        <f>VLOOKUP(I31,I4:$AR$29,I30,0)</f>
        <v>j</v>
      </c>
      <c r="J32" s="55" t="str">
        <f>VLOOKUP(J31,J4:$AR$29,J30,0)</f>
        <v>j</v>
      </c>
      <c r="K32" s="55" t="str">
        <f>VLOOKUP(K31,K4:$AR$29,K30,0)</f>
        <v>j</v>
      </c>
      <c r="L32" s="55" t="str">
        <f>VLOOKUP(L31,L4:$AR$29,L30,0)</f>
        <v>j</v>
      </c>
      <c r="M32" s="55" t="str">
        <f>VLOOKUP(M31,M4:$AR$29,M30,0)</f>
        <v>j</v>
      </c>
      <c r="N32" s="55" t="str">
        <f>VLOOKUP(N31,N4:$AR$29,N30,0)</f>
        <v>j</v>
      </c>
      <c r="O32" s="55" t="str">
        <f>VLOOKUP(O31,O4:$AR$29,O30,0)</f>
        <v>j</v>
      </c>
      <c r="P32" s="55" t="str">
        <f>VLOOKUP(P31,P4:$AR$29,P30,0)</f>
        <v>j</v>
      </c>
      <c r="Q32" s="55" t="str">
        <f>VLOOKUP(Q31,Q4:$AR$29,Q30,0)</f>
        <v>j</v>
      </c>
      <c r="R32" s="55" t="str">
        <f>VLOOKUP(R31,R4:$AR$29,R30,0)</f>
        <v>j</v>
      </c>
      <c r="S32" s="55" t="str">
        <f>VLOOKUP(S31,S4:$AR$29,S30,0)</f>
        <v>j</v>
      </c>
      <c r="T32" s="55" t="str">
        <f>VLOOKUP(T31,T4:$AR$29,T30,0)</f>
        <v>j</v>
      </c>
      <c r="U32" s="55" t="str">
        <f>VLOOKUP(U31,U4:$AR$29,U30,0)</f>
        <v>j</v>
      </c>
      <c r="V32" s="55" t="str">
        <f>VLOOKUP(V31,V4:$AR$29,V30,0)</f>
        <v>j</v>
      </c>
      <c r="W32" s="55" t="str">
        <f>VLOOKUP(W31,W4:$AR$29,W30,0)</f>
        <v>j</v>
      </c>
      <c r="X32" s="55" t="str">
        <f>VLOOKUP(X31,X4:$AR$29,X30,0)</f>
        <v>j</v>
      </c>
      <c r="Y32" s="55" t="str">
        <f>VLOOKUP(Y31,Y4:$AR$29,Y30,0)</f>
        <v>j</v>
      </c>
      <c r="Z32" s="55" t="str">
        <f>VLOOKUP(Z31,Z4:$AR$29,Z30,0)</f>
        <v>j</v>
      </c>
      <c r="AA32" s="55" t="str">
        <f>VLOOKUP(AA31,AA4:$AR$29,AA30,0)</f>
        <v>j</v>
      </c>
      <c r="AB32" s="55" t="str">
        <f>VLOOKUP(AB31,AB4:$AR$29,AB30,0)</f>
        <v>j</v>
      </c>
      <c r="AC32" s="55" t="str">
        <f>VLOOKUP(AC31,AC4:$AR$29,AC30,0)</f>
        <v>j</v>
      </c>
      <c r="AD32" s="55" t="str">
        <f>VLOOKUP(AD31,AD4:$AR$29,AD30,0)</f>
        <v>j</v>
      </c>
      <c r="AE32" s="55" t="str">
        <f>VLOOKUP(AE31,AE4:$AR$29,AE30,0)</f>
        <v>j</v>
      </c>
      <c r="AF32" s="55" t="str">
        <f>VLOOKUP(AF31,AF4:$AR$29,AF30,0)</f>
        <v>j</v>
      </c>
      <c r="AG32" s="55" t="str">
        <f>VLOOKUP(AG31,AG4:$AR$29,AG30,0)</f>
        <v>a</v>
      </c>
      <c r="AH32" s="55" t="str">
        <f>VLOOKUP(AH31,AH4:$AR$29,AH30,0)</f>
        <v>j</v>
      </c>
      <c r="AI32" s="55" t="str">
        <f>VLOOKUP(AI31,AI4:$AR$29,AI30,0)</f>
        <v>j</v>
      </c>
      <c r="AJ32" s="55" t="str">
        <f>VLOOKUP(AJ31,AJ4:$AR$29,AJ30,0)</f>
        <v>j</v>
      </c>
      <c r="AK32" s="55" t="str">
        <f>VLOOKUP(AK31,AK4:$AR$29,AK30,0)</f>
        <v>j</v>
      </c>
      <c r="AL32" s="55" t="str">
        <f>VLOOKUP(AL31,AL4:$AR$29,AL30,0)</f>
        <v>j</v>
      </c>
      <c r="AM32" s="55" t="str">
        <f>VLOOKUP(AM31,AM4:$AR$29,AM30,0)</f>
        <v>j</v>
      </c>
      <c r="AN32" s="55" t="str">
        <f>VLOOKUP(AN31,AN4:$AR$29,AN30,0)</f>
        <v>j</v>
      </c>
      <c r="AO32" s="55" t="str">
        <f>VLOOKUP(AO31,AO4:$AR$29,AO30,0)</f>
        <v>j</v>
      </c>
      <c r="AP32" s="55" t="str">
        <f>VLOOKUP(AP31,AP4:$AR$29,AP30,0)</f>
        <v>j</v>
      </c>
      <c r="AQ32" s="55" t="str">
        <f>VLOOKUP(AQ31,AQ4:$AR$29,AQ30,0)</f>
        <v>j</v>
      </c>
    </row>
    <row r="33" spans="1:44" x14ac:dyDescent="0.25">
      <c r="B33" s="58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</row>
    <row r="34" spans="1:44" x14ac:dyDescent="0.25">
      <c r="B34" s="58"/>
      <c r="C34" s="55" t="b">
        <f>(SUM(C4:C29)=4)</f>
        <v>1</v>
      </c>
      <c r="D34" s="55" t="b">
        <f t="shared" ref="D34:AQ34" si="2">(SUM(D4:D29)=4)</f>
        <v>1</v>
      </c>
      <c r="E34" s="55" t="b">
        <f t="shared" si="2"/>
        <v>1</v>
      </c>
      <c r="F34" s="55" t="b">
        <f t="shared" si="2"/>
        <v>1</v>
      </c>
      <c r="G34" s="55" t="b">
        <f t="shared" si="2"/>
        <v>1</v>
      </c>
      <c r="H34" s="55" t="b">
        <f t="shared" si="2"/>
        <v>1</v>
      </c>
      <c r="I34" s="55" t="b">
        <f t="shared" si="2"/>
        <v>1</v>
      </c>
      <c r="J34" s="55" t="b">
        <f t="shared" si="2"/>
        <v>1</v>
      </c>
      <c r="K34" s="55" t="b">
        <f t="shared" si="2"/>
        <v>1</v>
      </c>
      <c r="L34" s="55" t="b">
        <f t="shared" si="2"/>
        <v>1</v>
      </c>
      <c r="M34" s="55" t="b">
        <f t="shared" si="2"/>
        <v>1</v>
      </c>
      <c r="N34" s="55" t="b">
        <f t="shared" si="2"/>
        <v>1</v>
      </c>
      <c r="O34" s="55" t="b">
        <f t="shared" si="2"/>
        <v>1</v>
      </c>
      <c r="P34" s="55" t="b">
        <f t="shared" si="2"/>
        <v>1</v>
      </c>
      <c r="Q34" s="55" t="b">
        <f t="shared" si="2"/>
        <v>1</v>
      </c>
      <c r="R34" s="55" t="b">
        <f t="shared" si="2"/>
        <v>1</v>
      </c>
      <c r="S34" s="55" t="b">
        <f t="shared" si="2"/>
        <v>1</v>
      </c>
      <c r="T34" s="55" t="b">
        <f t="shared" si="2"/>
        <v>1</v>
      </c>
      <c r="U34" s="55" t="b">
        <f t="shared" si="2"/>
        <v>1</v>
      </c>
      <c r="V34" s="55" t="b">
        <f t="shared" si="2"/>
        <v>1</v>
      </c>
      <c r="W34" s="55" t="b">
        <f t="shared" si="2"/>
        <v>1</v>
      </c>
      <c r="X34" s="55" t="b">
        <f t="shared" si="2"/>
        <v>1</v>
      </c>
      <c r="Y34" s="55" t="b">
        <f t="shared" si="2"/>
        <v>1</v>
      </c>
      <c r="Z34" s="55" t="b">
        <f t="shared" si="2"/>
        <v>1</v>
      </c>
      <c r="AA34" s="55" t="b">
        <f t="shared" si="2"/>
        <v>1</v>
      </c>
      <c r="AB34" s="55" t="b">
        <f t="shared" si="2"/>
        <v>1</v>
      </c>
      <c r="AC34" s="55" t="b">
        <f t="shared" si="2"/>
        <v>1</v>
      </c>
      <c r="AD34" s="55" t="b">
        <f t="shared" si="2"/>
        <v>1</v>
      </c>
      <c r="AE34" s="55" t="b">
        <f t="shared" si="2"/>
        <v>1</v>
      </c>
      <c r="AF34" s="55" t="b">
        <f t="shared" si="2"/>
        <v>1</v>
      </c>
      <c r="AG34" s="55" t="b">
        <f t="shared" si="2"/>
        <v>1</v>
      </c>
      <c r="AH34" s="55" t="b">
        <f t="shared" si="2"/>
        <v>1</v>
      </c>
      <c r="AI34" s="55" t="b">
        <f t="shared" si="2"/>
        <v>1</v>
      </c>
      <c r="AJ34" s="55" t="b">
        <f t="shared" si="2"/>
        <v>1</v>
      </c>
      <c r="AK34" s="55" t="b">
        <f t="shared" si="2"/>
        <v>1</v>
      </c>
      <c r="AL34" s="55" t="b">
        <f t="shared" si="2"/>
        <v>1</v>
      </c>
      <c r="AM34" s="55" t="b">
        <f t="shared" si="2"/>
        <v>1</v>
      </c>
      <c r="AN34" s="55" t="b">
        <f t="shared" si="2"/>
        <v>1</v>
      </c>
      <c r="AO34" s="55" t="b">
        <f t="shared" si="2"/>
        <v>1</v>
      </c>
      <c r="AP34" s="55" t="b">
        <f t="shared" si="2"/>
        <v>1</v>
      </c>
      <c r="AQ34" s="55" t="b">
        <f t="shared" si="2"/>
        <v>1</v>
      </c>
    </row>
    <row r="35" spans="1:44" x14ac:dyDescent="0.25">
      <c r="B35" s="58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</row>
    <row r="36" spans="1:44" x14ac:dyDescent="0.25">
      <c r="B36" s="53" t="s">
        <v>76</v>
      </c>
    </row>
    <row r="37" spans="1:44" x14ac:dyDescent="0.25">
      <c r="C37" s="53">
        <v>1960</v>
      </c>
      <c r="D37" s="53">
        <v>1961</v>
      </c>
      <c r="E37" s="53">
        <v>1962</v>
      </c>
      <c r="F37" s="53">
        <v>1963</v>
      </c>
      <c r="G37" s="53">
        <v>1964</v>
      </c>
      <c r="H37" s="53">
        <v>1965</v>
      </c>
      <c r="I37" s="53">
        <v>1966</v>
      </c>
      <c r="J37" s="53">
        <v>1967</v>
      </c>
      <c r="K37" s="53">
        <v>1968</v>
      </c>
      <c r="L37" s="53">
        <v>1969</v>
      </c>
      <c r="M37" s="53">
        <v>1970</v>
      </c>
      <c r="N37" s="53">
        <v>1971</v>
      </c>
      <c r="O37" s="53">
        <v>1972</v>
      </c>
      <c r="P37" s="53">
        <v>1973</v>
      </c>
      <c r="Q37" s="53">
        <v>1974</v>
      </c>
      <c r="R37" s="53">
        <v>1975</v>
      </c>
      <c r="S37" s="53">
        <v>1976</v>
      </c>
      <c r="T37" s="53">
        <v>1977</v>
      </c>
      <c r="U37" s="53">
        <v>1978</v>
      </c>
      <c r="V37" s="53">
        <v>1979</v>
      </c>
      <c r="W37" s="53">
        <v>1980</v>
      </c>
      <c r="X37" s="53">
        <v>1981</v>
      </c>
      <c r="Y37" s="53">
        <v>1982</v>
      </c>
      <c r="Z37" s="53">
        <v>1983</v>
      </c>
      <c r="AA37" s="53">
        <v>1984</v>
      </c>
      <c r="AB37" s="53">
        <v>1985</v>
      </c>
      <c r="AC37" s="53">
        <v>1986</v>
      </c>
      <c r="AD37" s="53">
        <v>1987</v>
      </c>
      <c r="AE37" s="53">
        <v>1988</v>
      </c>
      <c r="AF37" s="53">
        <v>1989</v>
      </c>
      <c r="AG37" s="53">
        <v>1990</v>
      </c>
      <c r="AH37" s="53">
        <v>1991</v>
      </c>
      <c r="AI37" s="53">
        <v>1992</v>
      </c>
      <c r="AJ37" s="53">
        <v>1993</v>
      </c>
      <c r="AK37" s="53">
        <v>1994</v>
      </c>
      <c r="AL37" s="53">
        <v>1995</v>
      </c>
      <c r="AM37" s="53">
        <v>1996</v>
      </c>
      <c r="AN37" s="53">
        <v>1997</v>
      </c>
      <c r="AO37" s="53">
        <v>1998</v>
      </c>
      <c r="AP37" s="53">
        <v>1999</v>
      </c>
      <c r="AQ37" s="53">
        <v>2000</v>
      </c>
    </row>
    <row r="38" spans="1:44" x14ac:dyDescent="0.25">
      <c r="A38" s="53" t="s">
        <v>74</v>
      </c>
      <c r="B38" s="54" t="s">
        <v>7</v>
      </c>
      <c r="C38" s="55">
        <f>SUM(SUMIFS(Data!$K$6:$K$1096,Data!$J$6:$J$1096,C$37,Data!$I$6:$I$1096,Data!$Z5),SUMIFS(Data!$K$6:$K$1096,Data!$J$6:$J$1096,C$3,Data!$I$6:$I$1096,Data!$AA5),SUMIFS(Data!$K$6:$K$1096,Data!$J$6:$J$1096,C$3,Data!$I$6:$I$1096,Data!$AB5),SUMIFS(Data!$K$6:$K$1096,Data!$J$6:$J$1096,C$3,Data!$I$6:$I$1096,Data!$Y5))</f>
        <v>3.9017389147525262E-2</v>
      </c>
      <c r="D38" s="55">
        <f>SUM(SUMIFS(Data!$K$6:$K$1096,Data!$J$6:$J$1096,D$37,Data!$I$6:$I$1096,Data!$Z5),SUMIFS(Data!$K$6:$K$1096,Data!$J$6:$J$1096,D$3,Data!$I$6:$I$1096,Data!$AA5),SUMIFS(Data!$K$6:$K$1096,Data!$J$6:$J$1096,D$3,Data!$I$6:$I$1096,Data!$AB5),SUMIFS(Data!$K$6:$K$1096,Data!$J$6:$J$1096,D$3,Data!$I$6:$I$1096,Data!$Y5))</f>
        <v>3.9755649947110887E-2</v>
      </c>
      <c r="E38" s="55">
        <f>SUM(SUMIFS(Data!$K$6:$K$1096,Data!$J$6:$J$1096,E$37,Data!$I$6:$I$1096,Data!$Z5),SUMIFS(Data!$K$6:$K$1096,Data!$J$6:$J$1096,E$3,Data!$I$6:$I$1096,Data!$AA5),SUMIFS(Data!$K$6:$K$1096,Data!$J$6:$J$1096,E$3,Data!$I$6:$I$1096,Data!$AB5),SUMIFS(Data!$K$6:$K$1096,Data!$J$6:$J$1096,E$3,Data!$I$6:$I$1096,Data!$Y5))</f>
        <v>4.0286547853356176E-2</v>
      </c>
      <c r="F38" s="55">
        <f>SUM(SUMIFS(Data!$K$6:$K$1096,Data!$J$6:$J$1096,F$37,Data!$I$6:$I$1096,Data!$Z5),SUMIFS(Data!$K$6:$K$1096,Data!$J$6:$J$1096,F$3,Data!$I$6:$I$1096,Data!$AA5),SUMIFS(Data!$K$6:$K$1096,Data!$J$6:$J$1096,F$3,Data!$I$6:$I$1096,Data!$AB5),SUMIFS(Data!$K$6:$K$1096,Data!$J$6:$J$1096,F$3,Data!$I$6:$I$1096,Data!$Y5))</f>
        <v>4.0745060981011723E-2</v>
      </c>
      <c r="G38" s="55">
        <f>SUM(SUMIFS(Data!$K$6:$K$1096,Data!$J$6:$J$1096,G$37,Data!$I$6:$I$1096,Data!$Z5),SUMIFS(Data!$K$6:$K$1096,Data!$J$6:$J$1096,G$3,Data!$I$6:$I$1096,Data!$AA5),SUMIFS(Data!$K$6:$K$1096,Data!$J$6:$J$1096,G$3,Data!$I$6:$I$1096,Data!$AB5),SUMIFS(Data!$K$6:$K$1096,Data!$J$6:$J$1096,G$3,Data!$I$6:$I$1096,Data!$Y5))</f>
        <v>4.2245366595942482E-2</v>
      </c>
      <c r="H38" s="55">
        <f>SUM(SUMIFS(Data!$K$6:$K$1096,Data!$J$6:$J$1096,H$37,Data!$I$6:$I$1096,Data!$Z5),SUMIFS(Data!$K$6:$K$1096,Data!$J$6:$J$1096,H$3,Data!$I$6:$I$1096,Data!$AA5),SUMIFS(Data!$K$6:$K$1096,Data!$J$6:$J$1096,H$3,Data!$I$6:$I$1096,Data!$AB5),SUMIFS(Data!$K$6:$K$1096,Data!$J$6:$J$1096,H$3,Data!$I$6:$I$1096,Data!$Y5))</f>
        <v>4.272084065305333E-2</v>
      </c>
      <c r="I38" s="55">
        <f>SUM(SUMIFS(Data!$K$6:$K$1096,Data!$J$6:$J$1096,I$37,Data!$I$6:$I$1096,Data!$Z5),SUMIFS(Data!$K$6:$K$1096,Data!$J$6:$J$1096,I$3,Data!$I$6:$I$1096,Data!$AA5),SUMIFS(Data!$K$6:$K$1096,Data!$J$6:$J$1096,I$3,Data!$I$6:$I$1096,Data!$AB5),SUMIFS(Data!$K$6:$K$1096,Data!$J$6:$J$1096,I$3,Data!$I$6:$I$1096,Data!$Y5))</f>
        <v>4.402831965558994E-2</v>
      </c>
      <c r="J38" s="55">
        <f>SUM(SUMIFS(Data!$K$6:$K$1096,Data!$J$6:$J$1096,J$37,Data!$I$6:$I$1096,Data!$Z5),SUMIFS(Data!$K$6:$K$1096,Data!$J$6:$J$1096,J$3,Data!$I$6:$I$1096,Data!$AA5),SUMIFS(Data!$K$6:$K$1096,Data!$J$6:$J$1096,J$3,Data!$I$6:$I$1096,Data!$AB5),SUMIFS(Data!$K$6:$K$1096,Data!$J$6:$J$1096,J$3,Data!$I$6:$I$1096,Data!$Y5))</f>
        <v>4.5155513877050572E-2</v>
      </c>
      <c r="K38" s="55">
        <f>SUM(SUMIFS(Data!$K$6:$K$1096,Data!$J$6:$J$1096,K$37,Data!$I$6:$I$1096,Data!$Z5),SUMIFS(Data!$K$6:$K$1096,Data!$J$6:$J$1096,K$3,Data!$I$6:$I$1096,Data!$AA5),SUMIFS(Data!$K$6:$K$1096,Data!$J$6:$J$1096,K$3,Data!$I$6:$I$1096,Data!$AB5),SUMIFS(Data!$K$6:$K$1096,Data!$J$6:$J$1096,K$3,Data!$I$6:$I$1096,Data!$Y5))</f>
        <v>4.4995448237867094E-2</v>
      </c>
      <c r="L38" s="55">
        <f>SUM(SUMIFS(Data!$K$6:$K$1096,Data!$J$6:$J$1096,L$37,Data!$I$6:$I$1096,Data!$Z5),SUMIFS(Data!$K$6:$K$1096,Data!$J$6:$J$1096,L$3,Data!$I$6:$I$1096,Data!$AA5),SUMIFS(Data!$K$6:$K$1096,Data!$J$6:$J$1096,L$3,Data!$I$6:$I$1096,Data!$AB5),SUMIFS(Data!$K$6:$K$1096,Data!$J$6:$J$1096,L$3,Data!$I$6:$I$1096,Data!$Y5))</f>
        <v>4.6586445009501112E-2</v>
      </c>
      <c r="M38" s="55">
        <f>SUM(SUMIFS(Data!$K$6:$K$1096,Data!$J$6:$J$1096,M$37,Data!$I$6:$I$1096,Data!$Z5),SUMIFS(Data!$K$6:$K$1096,Data!$J$6:$J$1096,M$3,Data!$I$6:$I$1096,Data!$AA5),SUMIFS(Data!$K$6:$K$1096,Data!$J$6:$J$1096,M$3,Data!$I$6:$I$1096,Data!$AB5),SUMIFS(Data!$K$6:$K$1096,Data!$J$6:$J$1096,M$3,Data!$I$6:$I$1096,Data!$Y5))</f>
        <v>4.8998787305155431E-2</v>
      </c>
      <c r="N38" s="55">
        <f>SUM(SUMIFS(Data!$K$6:$K$1096,Data!$J$6:$J$1096,N$37,Data!$I$6:$I$1096,Data!$Z5),SUMIFS(Data!$K$6:$K$1096,Data!$J$6:$J$1096,N$3,Data!$I$6:$I$1096,Data!$AA5),SUMIFS(Data!$K$6:$K$1096,Data!$J$6:$J$1096,N$3,Data!$I$6:$I$1096,Data!$AB5),SUMIFS(Data!$K$6:$K$1096,Data!$J$6:$J$1096,N$3,Data!$I$6:$I$1096,Data!$Y5))</f>
        <v>5.1668042099551191E-2</v>
      </c>
      <c r="O38" s="55">
        <f>SUM(SUMIFS(Data!$K$6:$K$1096,Data!$J$6:$J$1096,O$37,Data!$I$6:$I$1096,Data!$Z5),SUMIFS(Data!$K$6:$K$1096,Data!$J$6:$J$1096,O$3,Data!$I$6:$I$1096,Data!$AA5),SUMIFS(Data!$K$6:$K$1096,Data!$J$6:$J$1096,O$3,Data!$I$6:$I$1096,Data!$AB5),SUMIFS(Data!$K$6:$K$1096,Data!$J$6:$J$1096,O$3,Data!$I$6:$I$1096,Data!$Y5))</f>
        <v>5.2832416536121148E-2</v>
      </c>
      <c r="P38" s="55">
        <f>SUM(SUMIFS(Data!$K$6:$K$1096,Data!$J$6:$J$1096,P$37,Data!$I$6:$I$1096,Data!$Z5),SUMIFS(Data!$K$6:$K$1096,Data!$J$6:$J$1096,P$3,Data!$I$6:$I$1096,Data!$AA5),SUMIFS(Data!$K$6:$K$1096,Data!$J$6:$J$1096,P$3,Data!$I$6:$I$1096,Data!$AB5),SUMIFS(Data!$K$6:$K$1096,Data!$J$6:$J$1096,P$3,Data!$I$6:$I$1096,Data!$Y5))</f>
        <v>5.6194230822265281E-2</v>
      </c>
      <c r="Q38" s="55">
        <f>SUM(SUMIFS(Data!$K$6:$K$1096,Data!$J$6:$J$1096,Q$37,Data!$I$6:$I$1096,Data!$Z5),SUMIFS(Data!$K$6:$K$1096,Data!$J$6:$J$1096,Q$3,Data!$I$6:$I$1096,Data!$AA5),SUMIFS(Data!$K$6:$K$1096,Data!$J$6:$J$1096,Q$3,Data!$I$6:$I$1096,Data!$AB5),SUMIFS(Data!$K$6:$K$1096,Data!$J$6:$J$1096,Q$3,Data!$I$6:$I$1096,Data!$Y5))</f>
        <v>5.9137638613773268E-2</v>
      </c>
      <c r="R38" s="55">
        <f>SUM(SUMIFS(Data!$K$6:$K$1096,Data!$J$6:$J$1096,R$37,Data!$I$6:$I$1096,Data!$Z5),SUMIFS(Data!$K$6:$K$1096,Data!$J$6:$J$1096,R$3,Data!$I$6:$I$1096,Data!$AA5),SUMIFS(Data!$K$6:$K$1096,Data!$J$6:$J$1096,R$3,Data!$I$6:$I$1096,Data!$AB5),SUMIFS(Data!$K$6:$K$1096,Data!$J$6:$J$1096,R$3,Data!$I$6:$I$1096,Data!$Y5))</f>
        <v>6.2187768061761434E-2</v>
      </c>
      <c r="S38" s="55">
        <f>SUM(SUMIFS(Data!$K$6:$K$1096,Data!$J$6:$J$1096,S$37,Data!$I$6:$I$1096,Data!$Z5),SUMIFS(Data!$K$6:$K$1096,Data!$J$6:$J$1096,S$3,Data!$I$6:$I$1096,Data!$AA5),SUMIFS(Data!$K$6:$K$1096,Data!$J$6:$J$1096,S$3,Data!$I$6:$I$1096,Data!$AB5),SUMIFS(Data!$K$6:$K$1096,Data!$J$6:$J$1096,S$3,Data!$I$6:$I$1096,Data!$Y5))</f>
        <v>6.4726277616368885E-2</v>
      </c>
      <c r="T38" s="55">
        <f>SUM(SUMIFS(Data!$K$6:$K$1096,Data!$J$6:$J$1096,T$37,Data!$I$6:$I$1096,Data!$Z5),SUMIFS(Data!$K$6:$K$1096,Data!$J$6:$J$1096,T$3,Data!$I$6:$I$1096,Data!$AA5),SUMIFS(Data!$K$6:$K$1096,Data!$J$6:$J$1096,T$3,Data!$I$6:$I$1096,Data!$AB5),SUMIFS(Data!$K$6:$K$1096,Data!$J$6:$J$1096,T$3,Data!$I$6:$I$1096,Data!$Y5))</f>
        <v>6.5573989920960515E-2</v>
      </c>
      <c r="U38" s="55">
        <f>SUM(SUMIFS(Data!$K$6:$K$1096,Data!$J$6:$J$1096,U$37,Data!$I$6:$I$1096,Data!$Z5),SUMIFS(Data!$K$6:$K$1096,Data!$J$6:$J$1096,U$3,Data!$I$6:$I$1096,Data!$AA5),SUMIFS(Data!$K$6:$K$1096,Data!$J$6:$J$1096,U$3,Data!$I$6:$I$1096,Data!$AB5),SUMIFS(Data!$K$6:$K$1096,Data!$J$6:$J$1096,U$3,Data!$I$6:$I$1096,Data!$Y5))</f>
        <v>6.8837740091112987E-2</v>
      </c>
      <c r="V38" s="55">
        <f>SUM(SUMIFS(Data!$K$6:$K$1096,Data!$J$6:$J$1096,V$37,Data!$I$6:$I$1096,Data!$Z5),SUMIFS(Data!$K$6:$K$1096,Data!$J$6:$J$1096,V$3,Data!$I$6:$I$1096,Data!$AA5),SUMIFS(Data!$K$6:$K$1096,Data!$J$6:$J$1096,V$3,Data!$I$6:$I$1096,Data!$AB5),SUMIFS(Data!$K$6:$K$1096,Data!$J$6:$J$1096,V$3,Data!$I$6:$I$1096,Data!$Y5))</f>
        <v>7.1829824306664736E-2</v>
      </c>
      <c r="W38" s="55">
        <f>SUM(SUMIFS(Data!$K$6:$K$1096,Data!$J$6:$J$1096,W$37,Data!$I$6:$I$1096,Data!$Z5),SUMIFS(Data!$K$6:$K$1096,Data!$J$6:$J$1096,W$3,Data!$I$6:$I$1096,Data!$AA5),SUMIFS(Data!$K$6:$K$1096,Data!$J$6:$J$1096,W$3,Data!$I$6:$I$1096,Data!$AB5),SUMIFS(Data!$K$6:$K$1096,Data!$J$6:$J$1096,W$3,Data!$I$6:$I$1096,Data!$Y5))</f>
        <v>7.2807731143507984E-2</v>
      </c>
      <c r="X38" s="55">
        <f>SUM(SUMIFS(Data!$K$6:$K$1096,Data!$J$6:$J$1096,X$37,Data!$I$6:$I$1096,Data!$Z5),SUMIFS(Data!$K$6:$K$1096,Data!$J$6:$J$1096,X$3,Data!$I$6:$I$1096,Data!$AA5),SUMIFS(Data!$K$6:$K$1096,Data!$J$6:$J$1096,X$3,Data!$I$6:$I$1096,Data!$AB5),SUMIFS(Data!$K$6:$K$1096,Data!$J$6:$J$1096,X$3,Data!$I$6:$I$1096,Data!$Y5))</f>
        <v>7.6026030581968801E-2</v>
      </c>
      <c r="Y38" s="55">
        <f>SUM(SUMIFS(Data!$K$6:$K$1096,Data!$J$6:$J$1096,Y$37,Data!$I$6:$I$1096,Data!$Z5),SUMIFS(Data!$K$6:$K$1096,Data!$J$6:$J$1096,Y$3,Data!$I$6:$I$1096,Data!$AA5),SUMIFS(Data!$K$6:$K$1096,Data!$J$6:$J$1096,Y$3,Data!$I$6:$I$1096,Data!$AB5),SUMIFS(Data!$K$6:$K$1096,Data!$J$6:$J$1096,Y$3,Data!$I$6:$I$1096,Data!$Y5))</f>
        <v>7.8862474892858733E-2</v>
      </c>
      <c r="Z38" s="55">
        <f>SUM(SUMIFS(Data!$K$6:$K$1096,Data!$J$6:$J$1096,Z$37,Data!$I$6:$I$1096,Data!$Z5),SUMIFS(Data!$K$6:$K$1096,Data!$J$6:$J$1096,Z$3,Data!$I$6:$I$1096,Data!$AA5),SUMIFS(Data!$K$6:$K$1096,Data!$J$6:$J$1096,Z$3,Data!$I$6:$I$1096,Data!$AB5),SUMIFS(Data!$K$6:$K$1096,Data!$J$6:$J$1096,Z$3,Data!$I$6:$I$1096,Data!$Y5))</f>
        <v>8.3779271587979293E-2</v>
      </c>
      <c r="AA38" s="55">
        <f>SUM(SUMIFS(Data!$K$6:$K$1096,Data!$J$6:$J$1096,AA$37,Data!$I$6:$I$1096,Data!$Z5),SUMIFS(Data!$K$6:$K$1096,Data!$J$6:$J$1096,AA$3,Data!$I$6:$I$1096,Data!$AA5),SUMIFS(Data!$K$6:$K$1096,Data!$J$6:$J$1096,AA$3,Data!$I$6:$I$1096,Data!$AB5),SUMIFS(Data!$K$6:$K$1096,Data!$J$6:$J$1096,AA$3,Data!$I$6:$I$1096,Data!$Y5))</f>
        <v>8.6494296847796914E-2</v>
      </c>
      <c r="AB38" s="55">
        <f>SUM(SUMIFS(Data!$K$6:$K$1096,Data!$J$6:$J$1096,AB$37,Data!$I$6:$I$1096,Data!$Z5),SUMIFS(Data!$K$6:$K$1096,Data!$J$6:$J$1096,AB$3,Data!$I$6:$I$1096,Data!$AA5),SUMIFS(Data!$K$6:$K$1096,Data!$J$6:$J$1096,AB$3,Data!$I$6:$I$1096,Data!$AB5),SUMIFS(Data!$K$6:$K$1096,Data!$J$6:$J$1096,AB$3,Data!$I$6:$I$1096,Data!$Y5))</f>
        <v>8.9531056933108227E-2</v>
      </c>
      <c r="AC38" s="55">
        <f>SUM(SUMIFS(Data!$K$6:$K$1096,Data!$J$6:$J$1096,AC$37,Data!$I$6:$I$1096,Data!$Z5),SUMIFS(Data!$K$6:$K$1096,Data!$J$6:$J$1096,AC$3,Data!$I$6:$I$1096,Data!$AA5),SUMIFS(Data!$K$6:$K$1096,Data!$J$6:$J$1096,AC$3,Data!$I$6:$I$1096,Data!$AB5),SUMIFS(Data!$K$6:$K$1096,Data!$J$6:$J$1096,AC$3,Data!$I$6:$I$1096,Data!$Y5))</f>
        <v>9.3489349097954602E-2</v>
      </c>
      <c r="AD38" s="55">
        <f>SUM(SUMIFS(Data!$K$6:$K$1096,Data!$J$6:$J$1096,AD$37,Data!$I$6:$I$1096,Data!$Z5),SUMIFS(Data!$K$6:$K$1096,Data!$J$6:$J$1096,AD$3,Data!$I$6:$I$1096,Data!$AA5),SUMIFS(Data!$K$6:$K$1096,Data!$J$6:$J$1096,AD$3,Data!$I$6:$I$1096,Data!$AB5),SUMIFS(Data!$K$6:$K$1096,Data!$J$6:$J$1096,AD$3,Data!$I$6:$I$1096,Data!$Y5))</f>
        <v>9.6269061940014888E-2</v>
      </c>
      <c r="AE38" s="55">
        <f>SUM(SUMIFS(Data!$K$6:$K$1096,Data!$J$6:$J$1096,AE$37,Data!$I$6:$I$1096,Data!$Z5),SUMIFS(Data!$K$6:$K$1096,Data!$J$6:$J$1096,AE$3,Data!$I$6:$I$1096,Data!$AA5),SUMIFS(Data!$K$6:$K$1096,Data!$J$6:$J$1096,AE$3,Data!$I$6:$I$1096,Data!$AB5),SUMIFS(Data!$K$6:$K$1096,Data!$J$6:$J$1096,AE$3,Data!$I$6:$I$1096,Data!$Y5))</f>
        <v>9.9604793512715326E-2</v>
      </c>
      <c r="AF38" s="55">
        <f>SUM(SUMIFS(Data!$K$6:$K$1096,Data!$J$6:$J$1096,AF$37,Data!$I$6:$I$1096,Data!$Z5),SUMIFS(Data!$K$6:$K$1096,Data!$J$6:$J$1096,AF$3,Data!$I$6:$I$1096,Data!$AA5),SUMIFS(Data!$K$6:$K$1096,Data!$J$6:$J$1096,AF$3,Data!$I$6:$I$1096,Data!$AB5),SUMIFS(Data!$K$6:$K$1096,Data!$J$6:$J$1096,AF$3,Data!$I$6:$I$1096,Data!$Y5))</f>
        <v>0.10176472117665412</v>
      </c>
      <c r="AG38" s="55">
        <f>SUM(SUMIFS(Data!$K$6:$K$1096,Data!$J$6:$J$1096,AG$37,Data!$I$6:$I$1096,Data!$Z5),SUMIFS(Data!$K$6:$K$1096,Data!$J$6:$J$1096,AG$3,Data!$I$6:$I$1096,Data!$AA5),SUMIFS(Data!$K$6:$K$1096,Data!$J$6:$J$1096,AG$3,Data!$I$6:$I$1096,Data!$AB5),SUMIFS(Data!$K$6:$K$1096,Data!$J$6:$J$1096,AG$3,Data!$I$6:$I$1096,Data!$Y5))</f>
        <v>0.10223276363576124</v>
      </c>
      <c r="AH38" s="55">
        <f>SUM(SUMIFS(Data!$K$6:$K$1096,Data!$J$6:$J$1096,AH$37,Data!$I$6:$I$1096,Data!$Z5),SUMIFS(Data!$K$6:$K$1096,Data!$J$6:$J$1096,AH$3,Data!$I$6:$I$1096,Data!$AA5),SUMIFS(Data!$K$6:$K$1096,Data!$J$6:$J$1096,AH$3,Data!$I$6:$I$1096,Data!$AB5),SUMIFS(Data!$K$6:$K$1096,Data!$J$6:$J$1096,AH$3,Data!$I$6:$I$1096,Data!$Y5))</f>
        <v>0.10310155407008098</v>
      </c>
      <c r="AI38" s="55">
        <f>SUM(SUMIFS(Data!$K$6:$K$1096,Data!$J$6:$J$1096,AI$37,Data!$I$6:$I$1096,Data!$Z5),SUMIFS(Data!$K$6:$K$1096,Data!$J$6:$J$1096,AI$3,Data!$I$6:$I$1096,Data!$AA5),SUMIFS(Data!$K$6:$K$1096,Data!$J$6:$J$1096,AI$3,Data!$I$6:$I$1096,Data!$AB5),SUMIFS(Data!$K$6:$K$1096,Data!$J$6:$J$1096,AI$3,Data!$I$6:$I$1096,Data!$Y5))</f>
        <v>0.10898602472260083</v>
      </c>
      <c r="AJ38" s="55">
        <f>SUM(SUMIFS(Data!$K$6:$K$1096,Data!$J$6:$J$1096,AJ$37,Data!$I$6:$I$1096,Data!$Z5),SUMIFS(Data!$K$6:$K$1096,Data!$J$6:$J$1096,AJ$3,Data!$I$6:$I$1096,Data!$AA5),SUMIFS(Data!$K$6:$K$1096,Data!$J$6:$J$1096,AJ$3,Data!$I$6:$I$1096,Data!$AB5),SUMIFS(Data!$K$6:$K$1096,Data!$J$6:$J$1096,AJ$3,Data!$I$6:$I$1096,Data!$Y5))</f>
        <v>0.11357130868759856</v>
      </c>
      <c r="AK38" s="55">
        <f>SUM(SUMIFS(Data!$K$6:$K$1096,Data!$J$6:$J$1096,AK$37,Data!$I$6:$I$1096,Data!$Z5),SUMIFS(Data!$K$6:$K$1096,Data!$J$6:$J$1096,AK$3,Data!$I$6:$I$1096,Data!$AA5),SUMIFS(Data!$K$6:$K$1096,Data!$J$6:$J$1096,AK$3,Data!$I$6:$I$1096,Data!$AB5),SUMIFS(Data!$K$6:$K$1096,Data!$J$6:$J$1096,AK$3,Data!$I$6:$I$1096,Data!$Y5))</f>
        <v>0.11793800488135046</v>
      </c>
      <c r="AL38" s="55">
        <f>SUM(SUMIFS(Data!$K$6:$K$1096,Data!$J$6:$J$1096,AL$37,Data!$I$6:$I$1096,Data!$Z5),SUMIFS(Data!$K$6:$K$1096,Data!$J$6:$J$1096,AL$3,Data!$I$6:$I$1096,Data!$AA5),SUMIFS(Data!$K$6:$K$1096,Data!$J$6:$J$1096,AL$3,Data!$I$6:$I$1096,Data!$AB5),SUMIFS(Data!$K$6:$K$1096,Data!$J$6:$J$1096,AL$3,Data!$I$6:$I$1096,Data!$Y5))</f>
        <v>0.11918345680115418</v>
      </c>
      <c r="AM38" s="55">
        <f>SUM(SUMIFS(Data!$K$6:$K$1096,Data!$J$6:$J$1096,AM$37,Data!$I$6:$I$1096,Data!$Z5),SUMIFS(Data!$K$6:$K$1096,Data!$J$6:$J$1096,AM$3,Data!$I$6:$I$1096,Data!$AA5),SUMIFS(Data!$K$6:$K$1096,Data!$J$6:$J$1096,AM$3,Data!$I$6:$I$1096,Data!$AB5),SUMIFS(Data!$K$6:$K$1096,Data!$J$6:$J$1096,AM$3,Data!$I$6:$I$1096,Data!$Y5))</f>
        <v>0.1178151827767745</v>
      </c>
      <c r="AN38" s="55">
        <f>SUM(SUMIFS(Data!$K$6:$K$1096,Data!$J$6:$J$1096,AN$37,Data!$I$6:$I$1096,Data!$Z5),SUMIFS(Data!$K$6:$K$1096,Data!$J$6:$J$1096,AN$3,Data!$I$6:$I$1096,Data!$AA5),SUMIFS(Data!$K$6:$K$1096,Data!$J$6:$J$1096,AN$3,Data!$I$6:$I$1096,Data!$AB5),SUMIFS(Data!$K$6:$K$1096,Data!$J$6:$J$1096,AN$3,Data!$I$6:$I$1096,Data!$Y5))</f>
        <v>0.1186019466122715</v>
      </c>
      <c r="AO38" s="55">
        <f>SUM(SUMIFS(Data!$K$6:$K$1096,Data!$J$6:$J$1096,AO$37,Data!$I$6:$I$1096,Data!$Z5),SUMIFS(Data!$K$6:$K$1096,Data!$J$6:$J$1096,AO$3,Data!$I$6:$I$1096,Data!$AA5),SUMIFS(Data!$K$6:$K$1096,Data!$J$6:$J$1096,AO$3,Data!$I$6:$I$1096,Data!$AB5),SUMIFS(Data!$K$6:$K$1096,Data!$J$6:$J$1096,AO$3,Data!$I$6:$I$1096,Data!$Y5))</f>
        <v>0.11635736913774861</v>
      </c>
      <c r="AP38" s="55">
        <f>SUM(SUMIFS(Data!$K$6:$K$1096,Data!$J$6:$J$1096,AP$37,Data!$I$6:$I$1096,Data!$Z5),SUMIFS(Data!$K$6:$K$1096,Data!$J$6:$J$1096,AP$3,Data!$I$6:$I$1096,Data!$AA5),SUMIFS(Data!$K$6:$K$1096,Data!$J$6:$J$1096,AP$3,Data!$I$6:$I$1096,Data!$AB5),SUMIFS(Data!$K$6:$K$1096,Data!$J$6:$J$1096,AP$3,Data!$I$6:$I$1096,Data!$Y5))</f>
        <v>0.11633184358997747</v>
      </c>
      <c r="AQ38" s="55">
        <f>SUM(SUMIFS(Data!$K$6:$K$1096,Data!$J$6:$J$1096,AQ$37,Data!$I$6:$I$1096,Data!$Z5),SUMIFS(Data!$K$6:$K$1096,Data!$J$6:$J$1096,AQ$3,Data!$I$6:$I$1096,Data!$AA5),SUMIFS(Data!$K$6:$K$1096,Data!$J$6:$J$1096,AQ$3,Data!$I$6:$I$1096,Data!$AB5),SUMIFS(Data!$K$6:$K$1096,Data!$J$6:$J$1096,AQ$3,Data!$I$6:$I$1096,Data!$Y5))</f>
        <v>0.11483461825416563</v>
      </c>
      <c r="AR38" s="54" t="s">
        <v>7</v>
      </c>
    </row>
    <row r="39" spans="1:44" x14ac:dyDescent="0.25">
      <c r="A39" s="53" t="s">
        <v>74</v>
      </c>
      <c r="B39" s="56" t="s">
        <v>8</v>
      </c>
      <c r="C39" s="55">
        <f>SUM(SUMIFS(Data!$K$6:$K$1096,Data!$J$6:$J$1096,C$37,Data!$I$6:$I$1096,Data!$Z6),SUMIFS(Data!$K$6:$K$1096,Data!$J$6:$J$1096,C$3,Data!$I$6:$I$1096,Data!$AA6),SUMIFS(Data!$K$6:$K$1096,Data!$J$6:$J$1096,C$3,Data!$I$6:$I$1096,Data!$AB6),SUMIFS(Data!$K$6:$K$1096,Data!$J$6:$J$1096,C$3,Data!$I$6:$I$1096,Data!$Y6))</f>
        <v>8.3695968664181331E-2</v>
      </c>
      <c r="D39" s="55">
        <f>SUM(SUMIFS(Data!$K$6:$K$1096,Data!$J$6:$J$1096,D$37,Data!$I$6:$I$1096,Data!$Z6),SUMIFS(Data!$K$6:$K$1096,Data!$J$6:$J$1096,D$3,Data!$I$6:$I$1096,Data!$AA6),SUMIFS(Data!$K$6:$K$1096,Data!$J$6:$J$1096,D$3,Data!$I$6:$I$1096,Data!$AB6),SUMIFS(Data!$K$6:$K$1096,Data!$J$6:$J$1096,D$3,Data!$I$6:$I$1096,Data!$Y6))</f>
        <v>8.4232448235812413E-2</v>
      </c>
      <c r="E39" s="55">
        <f>SUM(SUMIFS(Data!$K$6:$K$1096,Data!$J$6:$J$1096,E$37,Data!$I$6:$I$1096,Data!$Z6),SUMIFS(Data!$K$6:$K$1096,Data!$J$6:$J$1096,E$3,Data!$I$6:$I$1096,Data!$AA6),SUMIFS(Data!$K$6:$K$1096,Data!$J$6:$J$1096,E$3,Data!$I$6:$I$1096,Data!$AB6),SUMIFS(Data!$K$6:$K$1096,Data!$J$6:$J$1096,E$3,Data!$I$6:$I$1096,Data!$Y6))</f>
        <v>8.5601361880493249E-2</v>
      </c>
      <c r="F39" s="55">
        <f>SUM(SUMIFS(Data!$K$6:$K$1096,Data!$J$6:$J$1096,F$37,Data!$I$6:$I$1096,Data!$Z6),SUMIFS(Data!$K$6:$K$1096,Data!$J$6:$J$1096,F$3,Data!$I$6:$I$1096,Data!$AA6),SUMIFS(Data!$K$6:$K$1096,Data!$J$6:$J$1096,F$3,Data!$I$6:$I$1096,Data!$AB6),SUMIFS(Data!$K$6:$K$1096,Data!$J$6:$J$1096,F$3,Data!$I$6:$I$1096,Data!$Y6))</f>
        <v>8.6343009577808619E-2</v>
      </c>
      <c r="G39" s="55">
        <f>SUM(SUMIFS(Data!$K$6:$K$1096,Data!$J$6:$J$1096,G$37,Data!$I$6:$I$1096,Data!$Z6),SUMIFS(Data!$K$6:$K$1096,Data!$J$6:$J$1096,G$3,Data!$I$6:$I$1096,Data!$AA6),SUMIFS(Data!$K$6:$K$1096,Data!$J$6:$J$1096,G$3,Data!$I$6:$I$1096,Data!$AB6),SUMIFS(Data!$K$6:$K$1096,Data!$J$6:$J$1096,G$3,Data!$I$6:$I$1096,Data!$Y6))</f>
        <v>8.7015832417297101E-2</v>
      </c>
      <c r="H39" s="55">
        <f>SUM(SUMIFS(Data!$K$6:$K$1096,Data!$J$6:$J$1096,H$37,Data!$I$6:$I$1096,Data!$Z6),SUMIFS(Data!$K$6:$K$1096,Data!$J$6:$J$1096,H$3,Data!$I$6:$I$1096,Data!$AA6),SUMIFS(Data!$K$6:$K$1096,Data!$J$6:$J$1096,H$3,Data!$I$6:$I$1096,Data!$AB6),SUMIFS(Data!$K$6:$K$1096,Data!$J$6:$J$1096,H$3,Data!$I$6:$I$1096,Data!$Y6))</f>
        <v>8.7058735044939051E-2</v>
      </c>
      <c r="I39" s="55">
        <f>SUM(SUMIFS(Data!$K$6:$K$1096,Data!$J$6:$J$1096,I$37,Data!$I$6:$I$1096,Data!$Z6),SUMIFS(Data!$K$6:$K$1096,Data!$J$6:$J$1096,I$3,Data!$I$6:$I$1096,Data!$AA6),SUMIFS(Data!$K$6:$K$1096,Data!$J$6:$J$1096,I$3,Data!$I$6:$I$1096,Data!$AB6),SUMIFS(Data!$K$6:$K$1096,Data!$J$6:$J$1096,I$3,Data!$I$6:$I$1096,Data!$Y6))</f>
        <v>9.0515830306291761E-2</v>
      </c>
      <c r="J39" s="55">
        <f>SUM(SUMIFS(Data!$K$6:$K$1096,Data!$J$6:$J$1096,J$37,Data!$I$6:$I$1096,Data!$Z6),SUMIFS(Data!$K$6:$K$1096,Data!$J$6:$J$1096,J$3,Data!$I$6:$I$1096,Data!$AA6),SUMIFS(Data!$K$6:$K$1096,Data!$J$6:$J$1096,J$3,Data!$I$6:$I$1096,Data!$AB6),SUMIFS(Data!$K$6:$K$1096,Data!$J$6:$J$1096,J$3,Data!$I$6:$I$1096,Data!$Y6))</f>
        <v>9.2066187045411169E-2</v>
      </c>
      <c r="K39" s="55">
        <f>SUM(SUMIFS(Data!$K$6:$K$1096,Data!$J$6:$J$1096,K$37,Data!$I$6:$I$1096,Data!$Z6),SUMIFS(Data!$K$6:$K$1096,Data!$J$6:$J$1096,K$3,Data!$I$6:$I$1096,Data!$AA6),SUMIFS(Data!$K$6:$K$1096,Data!$J$6:$J$1096,K$3,Data!$I$6:$I$1096,Data!$AB6),SUMIFS(Data!$K$6:$K$1096,Data!$J$6:$J$1096,K$3,Data!$I$6:$I$1096,Data!$Y6))</f>
        <v>9.3171666704046904E-2</v>
      </c>
      <c r="L39" s="55">
        <f>SUM(SUMIFS(Data!$K$6:$K$1096,Data!$J$6:$J$1096,L$37,Data!$I$6:$I$1096,Data!$Z6),SUMIFS(Data!$K$6:$K$1096,Data!$J$6:$J$1096,L$3,Data!$I$6:$I$1096,Data!$AA6),SUMIFS(Data!$K$6:$K$1096,Data!$J$6:$J$1096,L$3,Data!$I$6:$I$1096,Data!$AB6),SUMIFS(Data!$K$6:$K$1096,Data!$J$6:$J$1096,L$3,Data!$I$6:$I$1096,Data!$Y6))</f>
        <v>9.6512386083067808E-2</v>
      </c>
      <c r="M39" s="55">
        <f>SUM(SUMIFS(Data!$K$6:$K$1096,Data!$J$6:$J$1096,M$37,Data!$I$6:$I$1096,Data!$Z6),SUMIFS(Data!$K$6:$K$1096,Data!$J$6:$J$1096,M$3,Data!$I$6:$I$1096,Data!$AA6),SUMIFS(Data!$K$6:$K$1096,Data!$J$6:$J$1096,M$3,Data!$I$6:$I$1096,Data!$AB6),SUMIFS(Data!$K$6:$K$1096,Data!$J$6:$J$1096,M$3,Data!$I$6:$I$1096,Data!$Y6))</f>
        <v>9.9639956009561742E-2</v>
      </c>
      <c r="N39" s="55">
        <f>SUM(SUMIFS(Data!$K$6:$K$1096,Data!$J$6:$J$1096,N$37,Data!$I$6:$I$1096,Data!$Z6),SUMIFS(Data!$K$6:$K$1096,Data!$J$6:$J$1096,N$3,Data!$I$6:$I$1096,Data!$AA6),SUMIFS(Data!$K$6:$K$1096,Data!$J$6:$J$1096,N$3,Data!$I$6:$I$1096,Data!$AB6),SUMIFS(Data!$K$6:$K$1096,Data!$J$6:$J$1096,N$3,Data!$I$6:$I$1096,Data!$Y6))</f>
        <v>0.10376962818092407</v>
      </c>
      <c r="O39" s="55">
        <f>SUM(SUMIFS(Data!$K$6:$K$1096,Data!$J$6:$J$1096,O$37,Data!$I$6:$I$1096,Data!$Z6),SUMIFS(Data!$K$6:$K$1096,Data!$J$6:$J$1096,O$3,Data!$I$6:$I$1096,Data!$AA6),SUMIFS(Data!$K$6:$K$1096,Data!$J$6:$J$1096,O$3,Data!$I$6:$I$1096,Data!$AB6),SUMIFS(Data!$K$6:$K$1096,Data!$J$6:$J$1096,O$3,Data!$I$6:$I$1096,Data!$Y6))</f>
        <v>0.11001443293124083</v>
      </c>
      <c r="P39" s="55">
        <f>SUM(SUMIFS(Data!$K$6:$K$1096,Data!$J$6:$J$1096,P$37,Data!$I$6:$I$1096,Data!$Z6),SUMIFS(Data!$K$6:$K$1096,Data!$J$6:$J$1096,P$3,Data!$I$6:$I$1096,Data!$AA6),SUMIFS(Data!$K$6:$K$1096,Data!$J$6:$J$1096,P$3,Data!$I$6:$I$1096,Data!$AB6),SUMIFS(Data!$K$6:$K$1096,Data!$J$6:$J$1096,P$3,Data!$I$6:$I$1096,Data!$Y6))</f>
        <v>0.11453376919312706</v>
      </c>
      <c r="Q39" s="55">
        <f>SUM(SUMIFS(Data!$K$6:$K$1096,Data!$J$6:$J$1096,Q$37,Data!$I$6:$I$1096,Data!$Z6),SUMIFS(Data!$K$6:$K$1096,Data!$J$6:$J$1096,Q$3,Data!$I$6:$I$1096,Data!$AA6),SUMIFS(Data!$K$6:$K$1096,Data!$J$6:$J$1096,Q$3,Data!$I$6:$I$1096,Data!$AB6),SUMIFS(Data!$K$6:$K$1096,Data!$J$6:$J$1096,Q$3,Data!$I$6:$I$1096,Data!$Y6))</f>
        <v>0.11847361475224338</v>
      </c>
      <c r="R39" s="55">
        <f>SUM(SUMIFS(Data!$K$6:$K$1096,Data!$J$6:$J$1096,R$37,Data!$I$6:$I$1096,Data!$Z6),SUMIFS(Data!$K$6:$K$1096,Data!$J$6:$J$1096,R$3,Data!$I$6:$I$1096,Data!$AA6),SUMIFS(Data!$K$6:$K$1096,Data!$J$6:$J$1096,R$3,Data!$I$6:$I$1096,Data!$AB6),SUMIFS(Data!$K$6:$K$1096,Data!$J$6:$J$1096,R$3,Data!$I$6:$I$1096,Data!$Y6))</f>
        <v>0.12257288079173442</v>
      </c>
      <c r="S39" s="55">
        <f>SUM(SUMIFS(Data!$K$6:$K$1096,Data!$J$6:$J$1096,S$37,Data!$I$6:$I$1096,Data!$Z6),SUMIFS(Data!$K$6:$K$1096,Data!$J$6:$J$1096,S$3,Data!$I$6:$I$1096,Data!$AA6),SUMIFS(Data!$K$6:$K$1096,Data!$J$6:$J$1096,S$3,Data!$I$6:$I$1096,Data!$AB6),SUMIFS(Data!$K$6:$K$1096,Data!$J$6:$J$1096,S$3,Data!$I$6:$I$1096,Data!$Y6))</f>
        <v>0.12576241020678952</v>
      </c>
      <c r="T39" s="55">
        <f>SUM(SUMIFS(Data!$K$6:$K$1096,Data!$J$6:$J$1096,T$37,Data!$I$6:$I$1096,Data!$Z6),SUMIFS(Data!$K$6:$K$1096,Data!$J$6:$J$1096,T$3,Data!$I$6:$I$1096,Data!$AA6),SUMIFS(Data!$K$6:$K$1096,Data!$J$6:$J$1096,T$3,Data!$I$6:$I$1096,Data!$AB6),SUMIFS(Data!$K$6:$K$1096,Data!$J$6:$J$1096,T$3,Data!$I$6:$I$1096,Data!$Y6))</f>
        <v>0.12705576569609925</v>
      </c>
      <c r="U39" s="55">
        <f>SUM(SUMIFS(Data!$K$6:$K$1096,Data!$J$6:$J$1096,U$37,Data!$I$6:$I$1096,Data!$Z6),SUMIFS(Data!$K$6:$K$1096,Data!$J$6:$J$1096,U$3,Data!$I$6:$I$1096,Data!$AA6),SUMIFS(Data!$K$6:$K$1096,Data!$J$6:$J$1096,U$3,Data!$I$6:$I$1096,Data!$AB6),SUMIFS(Data!$K$6:$K$1096,Data!$J$6:$J$1096,U$3,Data!$I$6:$I$1096,Data!$Y6))</f>
        <v>0.12712703020515342</v>
      </c>
      <c r="V39" s="55">
        <f>SUM(SUMIFS(Data!$K$6:$K$1096,Data!$J$6:$J$1096,V$37,Data!$I$6:$I$1096,Data!$Z6),SUMIFS(Data!$K$6:$K$1096,Data!$J$6:$J$1096,V$3,Data!$I$6:$I$1096,Data!$AA6),SUMIFS(Data!$K$6:$K$1096,Data!$J$6:$J$1096,V$3,Data!$I$6:$I$1096,Data!$AB6),SUMIFS(Data!$K$6:$K$1096,Data!$J$6:$J$1096,V$3,Data!$I$6:$I$1096,Data!$Y6))</f>
        <v>0.13132510527080005</v>
      </c>
      <c r="W39" s="55">
        <f>SUM(SUMIFS(Data!$K$6:$K$1096,Data!$J$6:$J$1096,W$37,Data!$I$6:$I$1096,Data!$Z6),SUMIFS(Data!$K$6:$K$1096,Data!$J$6:$J$1096,W$3,Data!$I$6:$I$1096,Data!$AA6),SUMIFS(Data!$K$6:$K$1096,Data!$J$6:$J$1096,W$3,Data!$I$6:$I$1096,Data!$AB6),SUMIFS(Data!$K$6:$K$1096,Data!$J$6:$J$1096,W$3,Data!$I$6:$I$1096,Data!$Y6))</f>
        <v>0.13390179537048613</v>
      </c>
      <c r="X39" s="55">
        <f>SUM(SUMIFS(Data!$K$6:$K$1096,Data!$J$6:$J$1096,X$37,Data!$I$6:$I$1096,Data!$Z6),SUMIFS(Data!$K$6:$K$1096,Data!$J$6:$J$1096,X$3,Data!$I$6:$I$1096,Data!$AA6),SUMIFS(Data!$K$6:$K$1096,Data!$J$6:$J$1096,X$3,Data!$I$6:$I$1096,Data!$AB6),SUMIFS(Data!$K$6:$K$1096,Data!$J$6:$J$1096,X$3,Data!$I$6:$I$1096,Data!$Y6))</f>
        <v>0.13932102243694094</v>
      </c>
      <c r="Y39" s="55">
        <f>SUM(SUMIFS(Data!$K$6:$K$1096,Data!$J$6:$J$1096,Y$37,Data!$I$6:$I$1096,Data!$Z6),SUMIFS(Data!$K$6:$K$1096,Data!$J$6:$J$1096,Y$3,Data!$I$6:$I$1096,Data!$AA6),SUMIFS(Data!$K$6:$K$1096,Data!$J$6:$J$1096,Y$3,Data!$I$6:$I$1096,Data!$AB6),SUMIFS(Data!$K$6:$K$1096,Data!$J$6:$J$1096,Y$3,Data!$I$6:$I$1096,Data!$Y6))</f>
        <v>0.14083486654827324</v>
      </c>
      <c r="Z39" s="55">
        <f>SUM(SUMIFS(Data!$K$6:$K$1096,Data!$J$6:$J$1096,Z$37,Data!$I$6:$I$1096,Data!$Z6),SUMIFS(Data!$K$6:$K$1096,Data!$J$6:$J$1096,Z$3,Data!$I$6:$I$1096,Data!$AA6),SUMIFS(Data!$K$6:$K$1096,Data!$J$6:$J$1096,Z$3,Data!$I$6:$I$1096,Data!$AB6),SUMIFS(Data!$K$6:$K$1096,Data!$J$6:$J$1096,Z$3,Data!$I$6:$I$1096,Data!$Y6))</f>
        <v>0.14698240230058929</v>
      </c>
      <c r="AA39" s="55">
        <f>SUM(SUMIFS(Data!$K$6:$K$1096,Data!$J$6:$J$1096,AA$37,Data!$I$6:$I$1096,Data!$Z6),SUMIFS(Data!$K$6:$K$1096,Data!$J$6:$J$1096,AA$3,Data!$I$6:$I$1096,Data!$AA6),SUMIFS(Data!$K$6:$K$1096,Data!$J$6:$J$1096,AA$3,Data!$I$6:$I$1096,Data!$AB6),SUMIFS(Data!$K$6:$K$1096,Data!$J$6:$J$1096,AA$3,Data!$I$6:$I$1096,Data!$Y6))</f>
        <v>0.15032402509697465</v>
      </c>
      <c r="AB39" s="55">
        <f>SUM(SUMIFS(Data!$K$6:$K$1096,Data!$J$6:$J$1096,AB$37,Data!$I$6:$I$1096,Data!$Z6),SUMIFS(Data!$K$6:$K$1096,Data!$J$6:$J$1096,AB$3,Data!$I$6:$I$1096,Data!$AA6),SUMIFS(Data!$K$6:$K$1096,Data!$J$6:$J$1096,AB$3,Data!$I$6:$I$1096,Data!$AB6),SUMIFS(Data!$K$6:$K$1096,Data!$J$6:$J$1096,AB$3,Data!$I$6:$I$1096,Data!$Y6))</f>
        <v>0.15428403419040368</v>
      </c>
      <c r="AC39" s="55">
        <f>SUM(SUMIFS(Data!$K$6:$K$1096,Data!$J$6:$J$1096,AC$37,Data!$I$6:$I$1096,Data!$Z6),SUMIFS(Data!$K$6:$K$1096,Data!$J$6:$J$1096,AC$3,Data!$I$6:$I$1096,Data!$AA6),SUMIFS(Data!$K$6:$K$1096,Data!$J$6:$J$1096,AC$3,Data!$I$6:$I$1096,Data!$AB6),SUMIFS(Data!$K$6:$K$1096,Data!$J$6:$J$1096,AC$3,Data!$I$6:$I$1096,Data!$Y6))</f>
        <v>0.1568126914078104</v>
      </c>
      <c r="AD39" s="55">
        <f>SUM(SUMIFS(Data!$K$6:$K$1096,Data!$J$6:$J$1096,AD$37,Data!$I$6:$I$1096,Data!$Z6),SUMIFS(Data!$K$6:$K$1096,Data!$J$6:$J$1096,AD$3,Data!$I$6:$I$1096,Data!$AA6),SUMIFS(Data!$K$6:$K$1096,Data!$J$6:$J$1096,AD$3,Data!$I$6:$I$1096,Data!$AB6),SUMIFS(Data!$K$6:$K$1096,Data!$J$6:$J$1096,AD$3,Data!$I$6:$I$1096,Data!$Y6))</f>
        <v>0.15763552343180048</v>
      </c>
      <c r="AE39" s="55">
        <f>SUM(SUMIFS(Data!$K$6:$K$1096,Data!$J$6:$J$1096,AE$37,Data!$I$6:$I$1096,Data!$Z6),SUMIFS(Data!$K$6:$K$1096,Data!$J$6:$J$1096,AE$3,Data!$I$6:$I$1096,Data!$AA6),SUMIFS(Data!$K$6:$K$1096,Data!$J$6:$J$1096,AE$3,Data!$I$6:$I$1096,Data!$AB6),SUMIFS(Data!$K$6:$K$1096,Data!$J$6:$J$1096,AE$3,Data!$I$6:$I$1096,Data!$Y6))</f>
        <v>0.15878066405984465</v>
      </c>
      <c r="AF39" s="55">
        <f>SUM(SUMIFS(Data!$K$6:$K$1096,Data!$J$6:$J$1096,AF$37,Data!$I$6:$I$1096,Data!$Z6),SUMIFS(Data!$K$6:$K$1096,Data!$J$6:$J$1096,AF$3,Data!$I$6:$I$1096,Data!$AA6),SUMIFS(Data!$K$6:$K$1096,Data!$J$6:$J$1096,AF$3,Data!$I$6:$I$1096,Data!$AB6),SUMIFS(Data!$K$6:$K$1096,Data!$J$6:$J$1096,AF$3,Data!$I$6:$I$1096,Data!$Y6))</f>
        <v>0.15846690160281923</v>
      </c>
      <c r="AG39" s="55">
        <f>SUM(SUMIFS(Data!$K$6:$K$1096,Data!$J$6:$J$1096,AG$37,Data!$I$6:$I$1096,Data!$Z6),SUMIFS(Data!$K$6:$K$1096,Data!$J$6:$J$1096,AG$3,Data!$I$6:$I$1096,Data!$AA6),SUMIFS(Data!$K$6:$K$1096,Data!$J$6:$J$1096,AG$3,Data!$I$6:$I$1096,Data!$AB6),SUMIFS(Data!$K$6:$K$1096,Data!$J$6:$J$1096,AG$3,Data!$I$6:$I$1096,Data!$Y6))</f>
        <v>0.15533508020233536</v>
      </c>
      <c r="AH39" s="55">
        <f>SUM(SUMIFS(Data!$K$6:$K$1096,Data!$J$6:$J$1096,AH$37,Data!$I$6:$I$1096,Data!$Z6),SUMIFS(Data!$K$6:$K$1096,Data!$J$6:$J$1096,AH$3,Data!$I$6:$I$1096,Data!$AA6),SUMIFS(Data!$K$6:$K$1096,Data!$J$6:$J$1096,AH$3,Data!$I$6:$I$1096,Data!$AB6),SUMIFS(Data!$K$6:$K$1096,Data!$J$6:$J$1096,AH$3,Data!$I$6:$I$1096,Data!$Y6))</f>
        <v>0.15624240185361349</v>
      </c>
      <c r="AI39" s="55">
        <f>SUM(SUMIFS(Data!$K$6:$K$1096,Data!$J$6:$J$1096,AI$37,Data!$I$6:$I$1096,Data!$Z6),SUMIFS(Data!$K$6:$K$1096,Data!$J$6:$J$1096,AI$3,Data!$I$6:$I$1096,Data!$AA6),SUMIFS(Data!$K$6:$K$1096,Data!$J$6:$J$1096,AI$3,Data!$I$6:$I$1096,Data!$AB6),SUMIFS(Data!$K$6:$K$1096,Data!$J$6:$J$1096,AI$3,Data!$I$6:$I$1096,Data!$Y6))</f>
        <v>0.16327716473034512</v>
      </c>
      <c r="AJ39" s="55">
        <f>SUM(SUMIFS(Data!$K$6:$K$1096,Data!$J$6:$J$1096,AJ$37,Data!$I$6:$I$1096,Data!$Z6),SUMIFS(Data!$K$6:$K$1096,Data!$J$6:$J$1096,AJ$3,Data!$I$6:$I$1096,Data!$AA6),SUMIFS(Data!$K$6:$K$1096,Data!$J$6:$J$1096,AJ$3,Data!$I$6:$I$1096,Data!$AB6),SUMIFS(Data!$K$6:$K$1096,Data!$J$6:$J$1096,AJ$3,Data!$I$6:$I$1096,Data!$Y6))</f>
        <v>0.16696807672157005</v>
      </c>
      <c r="AK39" s="55">
        <f>SUM(SUMIFS(Data!$K$6:$K$1096,Data!$J$6:$J$1096,AK$37,Data!$I$6:$I$1096,Data!$Z6),SUMIFS(Data!$K$6:$K$1096,Data!$J$6:$J$1096,AK$3,Data!$I$6:$I$1096,Data!$AA6),SUMIFS(Data!$K$6:$K$1096,Data!$J$6:$J$1096,AK$3,Data!$I$6:$I$1096,Data!$AB6),SUMIFS(Data!$K$6:$K$1096,Data!$J$6:$J$1096,AK$3,Data!$I$6:$I$1096,Data!$Y6))</f>
        <v>0.17208184470096938</v>
      </c>
      <c r="AL39" s="55">
        <f>SUM(SUMIFS(Data!$K$6:$K$1096,Data!$J$6:$J$1096,AL$37,Data!$I$6:$I$1096,Data!$Z6),SUMIFS(Data!$K$6:$K$1096,Data!$J$6:$J$1096,AL$3,Data!$I$6:$I$1096,Data!$AA6),SUMIFS(Data!$K$6:$K$1096,Data!$J$6:$J$1096,AL$3,Data!$I$6:$I$1096,Data!$AB6),SUMIFS(Data!$K$6:$K$1096,Data!$J$6:$J$1096,AL$3,Data!$I$6:$I$1096,Data!$Y6))</f>
        <v>0.17306921118121782</v>
      </c>
      <c r="AM39" s="55">
        <f>SUM(SUMIFS(Data!$K$6:$K$1096,Data!$J$6:$J$1096,AM$37,Data!$I$6:$I$1096,Data!$Z6),SUMIFS(Data!$K$6:$K$1096,Data!$J$6:$J$1096,AM$3,Data!$I$6:$I$1096,Data!$AA6),SUMIFS(Data!$K$6:$K$1096,Data!$J$6:$J$1096,AM$3,Data!$I$6:$I$1096,Data!$AB6),SUMIFS(Data!$K$6:$K$1096,Data!$J$6:$J$1096,AM$3,Data!$I$6:$I$1096,Data!$Y6))</f>
        <v>0.17272401227332823</v>
      </c>
      <c r="AN39" s="55">
        <f>SUM(SUMIFS(Data!$K$6:$K$1096,Data!$J$6:$J$1096,AN$37,Data!$I$6:$I$1096,Data!$Z6),SUMIFS(Data!$K$6:$K$1096,Data!$J$6:$J$1096,AN$3,Data!$I$6:$I$1096,Data!$AA6),SUMIFS(Data!$K$6:$K$1096,Data!$J$6:$J$1096,AN$3,Data!$I$6:$I$1096,Data!$AB6),SUMIFS(Data!$K$6:$K$1096,Data!$J$6:$J$1096,AN$3,Data!$I$6:$I$1096,Data!$Y6))</f>
        <v>0.1737550763246746</v>
      </c>
      <c r="AO39" s="55">
        <f>SUM(SUMIFS(Data!$K$6:$K$1096,Data!$J$6:$J$1096,AO$37,Data!$I$6:$I$1096,Data!$Z6),SUMIFS(Data!$K$6:$K$1096,Data!$J$6:$J$1096,AO$3,Data!$I$6:$I$1096,Data!$AA6),SUMIFS(Data!$K$6:$K$1096,Data!$J$6:$J$1096,AO$3,Data!$I$6:$I$1096,Data!$AB6),SUMIFS(Data!$K$6:$K$1096,Data!$J$6:$J$1096,AO$3,Data!$I$6:$I$1096,Data!$Y6))</f>
        <v>0.17027550140543776</v>
      </c>
      <c r="AP39" s="55">
        <f>SUM(SUMIFS(Data!$K$6:$K$1096,Data!$J$6:$J$1096,AP$37,Data!$I$6:$I$1096,Data!$Z6),SUMIFS(Data!$K$6:$K$1096,Data!$J$6:$J$1096,AP$3,Data!$I$6:$I$1096,Data!$AA6),SUMIFS(Data!$K$6:$K$1096,Data!$J$6:$J$1096,AP$3,Data!$I$6:$I$1096,Data!$AB6),SUMIFS(Data!$K$6:$K$1096,Data!$J$6:$J$1096,AP$3,Data!$I$6:$I$1096,Data!$Y6))</f>
        <v>0.16937105033421501</v>
      </c>
      <c r="AQ39" s="55">
        <f>SUM(SUMIFS(Data!$K$6:$K$1096,Data!$J$6:$J$1096,AQ$37,Data!$I$6:$I$1096,Data!$Z6),SUMIFS(Data!$K$6:$K$1096,Data!$J$6:$J$1096,AQ$3,Data!$I$6:$I$1096,Data!$AA6),SUMIFS(Data!$K$6:$K$1096,Data!$J$6:$J$1096,AQ$3,Data!$I$6:$I$1096,Data!$AB6),SUMIFS(Data!$K$6:$K$1096,Data!$J$6:$J$1096,AQ$3,Data!$I$6:$I$1096,Data!$Y6))</f>
        <v>0.16715216425242885</v>
      </c>
      <c r="AR39" s="56" t="s">
        <v>8</v>
      </c>
    </row>
    <row r="40" spans="1:44" x14ac:dyDescent="0.25">
      <c r="A40" s="53" t="s">
        <v>74</v>
      </c>
      <c r="B40" s="56" t="s">
        <v>9</v>
      </c>
      <c r="C40" s="55">
        <f>SUM(SUMIFS(Data!$K$6:$K$1096,Data!$J$6:$J$1096,C$37,Data!$I$6:$I$1096,Data!$Z7),SUMIFS(Data!$K$6:$K$1096,Data!$J$6:$J$1096,C$3,Data!$I$6:$I$1096,Data!$AA7),SUMIFS(Data!$K$6:$K$1096,Data!$J$6:$J$1096,C$3,Data!$I$6:$I$1096,Data!$AB7),SUMIFS(Data!$K$6:$K$1096,Data!$J$6:$J$1096,C$3,Data!$I$6:$I$1096,Data!$Y7))</f>
        <v>0.1356697660832149</v>
      </c>
      <c r="D40" s="55">
        <f>SUM(SUMIFS(Data!$K$6:$K$1096,Data!$J$6:$J$1096,D$37,Data!$I$6:$I$1096,Data!$Z7),SUMIFS(Data!$K$6:$K$1096,Data!$J$6:$J$1096,D$3,Data!$I$6:$I$1096,Data!$AA7),SUMIFS(Data!$K$6:$K$1096,Data!$J$6:$J$1096,D$3,Data!$I$6:$I$1096,Data!$AB7),SUMIFS(Data!$K$6:$K$1096,Data!$J$6:$J$1096,D$3,Data!$I$6:$I$1096,Data!$Y7))</f>
        <v>0.13706407710266613</v>
      </c>
      <c r="E40" s="55">
        <f>SUM(SUMIFS(Data!$K$6:$K$1096,Data!$J$6:$J$1096,E$37,Data!$I$6:$I$1096,Data!$Z7),SUMIFS(Data!$K$6:$K$1096,Data!$J$6:$J$1096,E$3,Data!$I$6:$I$1096,Data!$AA7),SUMIFS(Data!$K$6:$K$1096,Data!$J$6:$J$1096,E$3,Data!$I$6:$I$1096,Data!$AB7),SUMIFS(Data!$K$6:$K$1096,Data!$J$6:$J$1096,E$3,Data!$I$6:$I$1096,Data!$Y7))</f>
        <v>0.13714314438949318</v>
      </c>
      <c r="F40" s="55">
        <f>SUM(SUMIFS(Data!$K$6:$K$1096,Data!$J$6:$J$1096,F$37,Data!$I$6:$I$1096,Data!$Z7),SUMIFS(Data!$K$6:$K$1096,Data!$J$6:$J$1096,F$3,Data!$I$6:$I$1096,Data!$AA7),SUMIFS(Data!$K$6:$K$1096,Data!$J$6:$J$1096,F$3,Data!$I$6:$I$1096,Data!$AB7),SUMIFS(Data!$K$6:$K$1096,Data!$J$6:$J$1096,F$3,Data!$I$6:$I$1096,Data!$Y7))</f>
        <v>0.13821870478102943</v>
      </c>
      <c r="G40" s="55">
        <f>SUM(SUMIFS(Data!$K$6:$K$1096,Data!$J$6:$J$1096,G$37,Data!$I$6:$I$1096,Data!$Z7),SUMIFS(Data!$K$6:$K$1096,Data!$J$6:$J$1096,G$3,Data!$I$6:$I$1096,Data!$AA7),SUMIFS(Data!$K$6:$K$1096,Data!$J$6:$J$1096,G$3,Data!$I$6:$I$1096,Data!$AB7),SUMIFS(Data!$K$6:$K$1096,Data!$J$6:$J$1096,G$3,Data!$I$6:$I$1096,Data!$Y7))</f>
        <v>0.13881172332377911</v>
      </c>
      <c r="H40" s="55">
        <f>SUM(SUMIFS(Data!$K$6:$K$1096,Data!$J$6:$J$1096,H$37,Data!$I$6:$I$1096,Data!$Z7),SUMIFS(Data!$K$6:$K$1096,Data!$J$6:$J$1096,H$3,Data!$I$6:$I$1096,Data!$AA7),SUMIFS(Data!$K$6:$K$1096,Data!$J$6:$J$1096,H$3,Data!$I$6:$I$1096,Data!$AB7),SUMIFS(Data!$K$6:$K$1096,Data!$J$6:$J$1096,H$3,Data!$I$6:$I$1096,Data!$Y7))</f>
        <v>0.14213472582612105</v>
      </c>
      <c r="I40" s="55">
        <f>SUM(SUMIFS(Data!$K$6:$K$1096,Data!$J$6:$J$1096,I$37,Data!$I$6:$I$1096,Data!$Z7),SUMIFS(Data!$K$6:$K$1096,Data!$J$6:$J$1096,I$3,Data!$I$6:$I$1096,Data!$AA7),SUMIFS(Data!$K$6:$K$1096,Data!$J$6:$J$1096,I$3,Data!$I$6:$I$1096,Data!$AB7),SUMIFS(Data!$K$6:$K$1096,Data!$J$6:$J$1096,I$3,Data!$I$6:$I$1096,Data!$Y7))</f>
        <v>0.14802121171352975</v>
      </c>
      <c r="J40" s="55">
        <f>SUM(SUMIFS(Data!$K$6:$K$1096,Data!$J$6:$J$1096,J$37,Data!$I$6:$I$1096,Data!$Z7),SUMIFS(Data!$K$6:$K$1096,Data!$J$6:$J$1096,J$3,Data!$I$6:$I$1096,Data!$AA7),SUMIFS(Data!$K$6:$K$1096,Data!$J$6:$J$1096,J$3,Data!$I$6:$I$1096,Data!$AB7),SUMIFS(Data!$K$6:$K$1096,Data!$J$6:$J$1096,J$3,Data!$I$6:$I$1096,Data!$Y7))</f>
        <v>0.15067773108689758</v>
      </c>
      <c r="K40" s="55">
        <f>SUM(SUMIFS(Data!$K$6:$K$1096,Data!$J$6:$J$1096,K$37,Data!$I$6:$I$1096,Data!$Z7),SUMIFS(Data!$K$6:$K$1096,Data!$J$6:$J$1096,K$3,Data!$I$6:$I$1096,Data!$AA7),SUMIFS(Data!$K$6:$K$1096,Data!$J$6:$J$1096,K$3,Data!$I$6:$I$1096,Data!$AB7),SUMIFS(Data!$K$6:$K$1096,Data!$J$6:$J$1096,K$3,Data!$I$6:$I$1096,Data!$Y7))</f>
        <v>0.15488930563055564</v>
      </c>
      <c r="L40" s="55">
        <f>SUM(SUMIFS(Data!$K$6:$K$1096,Data!$J$6:$J$1096,L$37,Data!$I$6:$I$1096,Data!$Z7),SUMIFS(Data!$K$6:$K$1096,Data!$J$6:$J$1096,L$3,Data!$I$6:$I$1096,Data!$AA7),SUMIFS(Data!$K$6:$K$1096,Data!$J$6:$J$1096,L$3,Data!$I$6:$I$1096,Data!$AB7),SUMIFS(Data!$K$6:$K$1096,Data!$J$6:$J$1096,L$3,Data!$I$6:$I$1096,Data!$Y7))</f>
        <v>0.16380739427117469</v>
      </c>
      <c r="M40" s="55">
        <f>SUM(SUMIFS(Data!$K$6:$K$1096,Data!$J$6:$J$1096,M$37,Data!$I$6:$I$1096,Data!$Z7),SUMIFS(Data!$K$6:$K$1096,Data!$J$6:$J$1096,M$3,Data!$I$6:$I$1096,Data!$AA7),SUMIFS(Data!$K$6:$K$1096,Data!$J$6:$J$1096,M$3,Data!$I$6:$I$1096,Data!$AB7),SUMIFS(Data!$K$6:$K$1096,Data!$J$6:$J$1096,M$3,Data!$I$6:$I$1096,Data!$Y7))</f>
        <v>0.1707840031836601</v>
      </c>
      <c r="N40" s="55">
        <f>SUM(SUMIFS(Data!$K$6:$K$1096,Data!$J$6:$J$1096,N$37,Data!$I$6:$I$1096,Data!$Z7),SUMIFS(Data!$K$6:$K$1096,Data!$J$6:$J$1096,N$3,Data!$I$6:$I$1096,Data!$AA7),SUMIFS(Data!$K$6:$K$1096,Data!$J$6:$J$1096,N$3,Data!$I$6:$I$1096,Data!$AB7),SUMIFS(Data!$K$6:$K$1096,Data!$J$6:$J$1096,N$3,Data!$I$6:$I$1096,Data!$Y7))</f>
        <v>0.18276620278779521</v>
      </c>
      <c r="O40" s="55">
        <f>SUM(SUMIFS(Data!$K$6:$K$1096,Data!$J$6:$J$1096,O$37,Data!$I$6:$I$1096,Data!$Z7),SUMIFS(Data!$K$6:$K$1096,Data!$J$6:$J$1096,O$3,Data!$I$6:$I$1096,Data!$AA7),SUMIFS(Data!$K$6:$K$1096,Data!$J$6:$J$1096,O$3,Data!$I$6:$I$1096,Data!$AB7),SUMIFS(Data!$K$6:$K$1096,Data!$J$6:$J$1096,O$3,Data!$I$6:$I$1096,Data!$Y7))</f>
        <v>0.19480204945158558</v>
      </c>
      <c r="P40" s="55">
        <f>SUM(SUMIFS(Data!$K$6:$K$1096,Data!$J$6:$J$1096,P$37,Data!$I$6:$I$1096,Data!$Z7),SUMIFS(Data!$K$6:$K$1096,Data!$J$6:$J$1096,P$3,Data!$I$6:$I$1096,Data!$AA7),SUMIFS(Data!$K$6:$K$1096,Data!$J$6:$J$1096,P$3,Data!$I$6:$I$1096,Data!$AB7),SUMIFS(Data!$K$6:$K$1096,Data!$J$6:$J$1096,P$3,Data!$I$6:$I$1096,Data!$Y7))</f>
        <v>0.19770949136649996</v>
      </c>
      <c r="Q40" s="55">
        <f>SUM(SUMIFS(Data!$K$6:$K$1096,Data!$J$6:$J$1096,Q$37,Data!$I$6:$I$1096,Data!$Z7),SUMIFS(Data!$K$6:$K$1096,Data!$J$6:$J$1096,Q$3,Data!$I$6:$I$1096,Data!$AA7),SUMIFS(Data!$K$6:$K$1096,Data!$J$6:$J$1096,Q$3,Data!$I$6:$I$1096,Data!$AB7),SUMIFS(Data!$K$6:$K$1096,Data!$J$6:$J$1096,Q$3,Data!$I$6:$I$1096,Data!$Y7))</f>
        <v>0.20128398119353419</v>
      </c>
      <c r="R40" s="55">
        <f>SUM(SUMIFS(Data!$K$6:$K$1096,Data!$J$6:$J$1096,R$37,Data!$I$6:$I$1096,Data!$Z7),SUMIFS(Data!$K$6:$K$1096,Data!$J$6:$J$1096,R$3,Data!$I$6:$I$1096,Data!$AA7),SUMIFS(Data!$K$6:$K$1096,Data!$J$6:$J$1096,R$3,Data!$I$6:$I$1096,Data!$AB7),SUMIFS(Data!$K$6:$K$1096,Data!$J$6:$J$1096,R$3,Data!$I$6:$I$1096,Data!$Y7))</f>
        <v>0.20487216254625068</v>
      </c>
      <c r="S40" s="55">
        <f>SUM(SUMIFS(Data!$K$6:$K$1096,Data!$J$6:$J$1096,S$37,Data!$I$6:$I$1096,Data!$Z7),SUMIFS(Data!$K$6:$K$1096,Data!$J$6:$J$1096,S$3,Data!$I$6:$I$1096,Data!$AA7),SUMIFS(Data!$K$6:$K$1096,Data!$J$6:$J$1096,S$3,Data!$I$6:$I$1096,Data!$AB7),SUMIFS(Data!$K$6:$K$1096,Data!$J$6:$J$1096,S$3,Data!$I$6:$I$1096,Data!$Y7))</f>
        <v>0.20574612846902615</v>
      </c>
      <c r="T40" s="55">
        <f>SUM(SUMIFS(Data!$K$6:$K$1096,Data!$J$6:$J$1096,T$37,Data!$I$6:$I$1096,Data!$Z7),SUMIFS(Data!$K$6:$K$1096,Data!$J$6:$J$1096,T$3,Data!$I$6:$I$1096,Data!$AA7),SUMIFS(Data!$K$6:$K$1096,Data!$J$6:$J$1096,T$3,Data!$I$6:$I$1096,Data!$AB7),SUMIFS(Data!$K$6:$K$1096,Data!$J$6:$J$1096,T$3,Data!$I$6:$I$1096,Data!$Y7))</f>
        <v>0.20701882260318605</v>
      </c>
      <c r="U40" s="55">
        <f>SUM(SUMIFS(Data!$K$6:$K$1096,Data!$J$6:$J$1096,U$37,Data!$I$6:$I$1096,Data!$Z7),SUMIFS(Data!$K$6:$K$1096,Data!$J$6:$J$1096,U$3,Data!$I$6:$I$1096,Data!$AA7),SUMIFS(Data!$K$6:$K$1096,Data!$J$6:$J$1096,U$3,Data!$I$6:$I$1096,Data!$AB7),SUMIFS(Data!$K$6:$K$1096,Data!$J$6:$J$1096,U$3,Data!$I$6:$I$1096,Data!$Y7))</f>
        <v>0.20640665182015872</v>
      </c>
      <c r="V40" s="55">
        <f>SUM(SUMIFS(Data!$K$6:$K$1096,Data!$J$6:$J$1096,V$37,Data!$I$6:$I$1096,Data!$Z7),SUMIFS(Data!$K$6:$K$1096,Data!$J$6:$J$1096,V$3,Data!$I$6:$I$1096,Data!$AA7),SUMIFS(Data!$K$6:$K$1096,Data!$J$6:$J$1096,V$3,Data!$I$6:$I$1096,Data!$AB7),SUMIFS(Data!$K$6:$K$1096,Data!$J$6:$J$1096,V$3,Data!$I$6:$I$1096,Data!$Y7))</f>
        <v>0.20995034122259326</v>
      </c>
      <c r="W40" s="55">
        <f>SUM(SUMIFS(Data!$K$6:$K$1096,Data!$J$6:$J$1096,W$37,Data!$I$6:$I$1096,Data!$Z7),SUMIFS(Data!$K$6:$K$1096,Data!$J$6:$J$1096,W$3,Data!$I$6:$I$1096,Data!$AA7),SUMIFS(Data!$K$6:$K$1096,Data!$J$6:$J$1096,W$3,Data!$I$6:$I$1096,Data!$AB7),SUMIFS(Data!$K$6:$K$1096,Data!$J$6:$J$1096,W$3,Data!$I$6:$I$1096,Data!$Y7))</f>
        <v>0.20969723201335694</v>
      </c>
      <c r="X40" s="55">
        <f>SUM(SUMIFS(Data!$K$6:$K$1096,Data!$J$6:$J$1096,X$37,Data!$I$6:$I$1096,Data!$Z7),SUMIFS(Data!$K$6:$K$1096,Data!$J$6:$J$1096,X$3,Data!$I$6:$I$1096,Data!$AA7),SUMIFS(Data!$K$6:$K$1096,Data!$J$6:$J$1096,X$3,Data!$I$6:$I$1096,Data!$AB7),SUMIFS(Data!$K$6:$K$1096,Data!$J$6:$J$1096,X$3,Data!$I$6:$I$1096,Data!$Y7))</f>
        <v>0.2142072517274328</v>
      </c>
      <c r="Y40" s="55">
        <f>SUM(SUMIFS(Data!$K$6:$K$1096,Data!$J$6:$J$1096,Y$37,Data!$I$6:$I$1096,Data!$Z7),SUMIFS(Data!$K$6:$K$1096,Data!$J$6:$J$1096,Y$3,Data!$I$6:$I$1096,Data!$AA7),SUMIFS(Data!$K$6:$K$1096,Data!$J$6:$J$1096,Y$3,Data!$I$6:$I$1096,Data!$AB7),SUMIFS(Data!$K$6:$K$1096,Data!$J$6:$J$1096,Y$3,Data!$I$6:$I$1096,Data!$Y7))</f>
        <v>0.22119205371039852</v>
      </c>
      <c r="Z40" s="55">
        <f>SUM(SUMIFS(Data!$K$6:$K$1096,Data!$J$6:$J$1096,Z$37,Data!$I$6:$I$1096,Data!$Z7),SUMIFS(Data!$K$6:$K$1096,Data!$J$6:$J$1096,Z$3,Data!$I$6:$I$1096,Data!$AA7),SUMIFS(Data!$K$6:$K$1096,Data!$J$6:$J$1096,Z$3,Data!$I$6:$I$1096,Data!$AB7),SUMIFS(Data!$K$6:$K$1096,Data!$J$6:$J$1096,Z$3,Data!$I$6:$I$1096,Data!$Y7))</f>
        <v>0.22732552590200281</v>
      </c>
      <c r="AA40" s="55">
        <f>SUM(SUMIFS(Data!$K$6:$K$1096,Data!$J$6:$J$1096,AA$37,Data!$I$6:$I$1096,Data!$Z7),SUMIFS(Data!$K$6:$K$1096,Data!$J$6:$J$1096,AA$3,Data!$I$6:$I$1096,Data!$AA7),SUMIFS(Data!$K$6:$K$1096,Data!$J$6:$J$1096,AA$3,Data!$I$6:$I$1096,Data!$AB7),SUMIFS(Data!$K$6:$K$1096,Data!$J$6:$J$1096,AA$3,Data!$I$6:$I$1096,Data!$Y7))</f>
        <v>0.2328467412301421</v>
      </c>
      <c r="AB40" s="55">
        <f>SUM(SUMIFS(Data!$K$6:$K$1096,Data!$J$6:$J$1096,AB$37,Data!$I$6:$I$1096,Data!$Z7),SUMIFS(Data!$K$6:$K$1096,Data!$J$6:$J$1096,AB$3,Data!$I$6:$I$1096,Data!$AA7),SUMIFS(Data!$K$6:$K$1096,Data!$J$6:$J$1096,AB$3,Data!$I$6:$I$1096,Data!$AB7),SUMIFS(Data!$K$6:$K$1096,Data!$J$6:$J$1096,AB$3,Data!$I$6:$I$1096,Data!$Y7))</f>
        <v>0.23647875228634516</v>
      </c>
      <c r="AC40" s="55">
        <f>SUM(SUMIFS(Data!$K$6:$K$1096,Data!$J$6:$J$1096,AC$37,Data!$I$6:$I$1096,Data!$Z7),SUMIFS(Data!$K$6:$K$1096,Data!$J$6:$J$1096,AC$3,Data!$I$6:$I$1096,Data!$AA7),SUMIFS(Data!$K$6:$K$1096,Data!$J$6:$J$1096,AC$3,Data!$I$6:$I$1096,Data!$AB7),SUMIFS(Data!$K$6:$K$1096,Data!$J$6:$J$1096,AC$3,Data!$I$6:$I$1096,Data!$Y7))</f>
        <v>0.23855466213039783</v>
      </c>
      <c r="AD40" s="55">
        <f>SUM(SUMIFS(Data!$K$6:$K$1096,Data!$J$6:$J$1096,AD$37,Data!$I$6:$I$1096,Data!$Z7),SUMIFS(Data!$K$6:$K$1096,Data!$J$6:$J$1096,AD$3,Data!$I$6:$I$1096,Data!$AA7),SUMIFS(Data!$K$6:$K$1096,Data!$J$6:$J$1096,AD$3,Data!$I$6:$I$1096,Data!$AB7),SUMIFS(Data!$K$6:$K$1096,Data!$J$6:$J$1096,AD$3,Data!$I$6:$I$1096,Data!$Y7))</f>
        <v>0.24050380501757379</v>
      </c>
      <c r="AE40" s="55">
        <f>SUM(SUMIFS(Data!$K$6:$K$1096,Data!$J$6:$J$1096,AE$37,Data!$I$6:$I$1096,Data!$Z7),SUMIFS(Data!$K$6:$K$1096,Data!$J$6:$J$1096,AE$3,Data!$I$6:$I$1096,Data!$AA7),SUMIFS(Data!$K$6:$K$1096,Data!$J$6:$J$1096,AE$3,Data!$I$6:$I$1096,Data!$AB7),SUMIFS(Data!$K$6:$K$1096,Data!$J$6:$J$1096,AE$3,Data!$I$6:$I$1096,Data!$Y7))</f>
        <v>0.24293381467859015</v>
      </c>
      <c r="AF40" s="55">
        <f>SUM(SUMIFS(Data!$K$6:$K$1096,Data!$J$6:$J$1096,AF$37,Data!$I$6:$I$1096,Data!$Z7),SUMIFS(Data!$K$6:$K$1096,Data!$J$6:$J$1096,AF$3,Data!$I$6:$I$1096,Data!$AA7),SUMIFS(Data!$K$6:$K$1096,Data!$J$6:$J$1096,AF$3,Data!$I$6:$I$1096,Data!$AB7),SUMIFS(Data!$K$6:$K$1096,Data!$J$6:$J$1096,AF$3,Data!$I$6:$I$1096,Data!$Y7))</f>
        <v>0.24334842018104219</v>
      </c>
      <c r="AG40" s="55">
        <f>SUM(SUMIFS(Data!$K$6:$K$1096,Data!$J$6:$J$1096,AG$37,Data!$I$6:$I$1096,Data!$Z7),SUMIFS(Data!$K$6:$K$1096,Data!$J$6:$J$1096,AG$3,Data!$I$6:$I$1096,Data!$AA7),SUMIFS(Data!$K$6:$K$1096,Data!$J$6:$J$1096,AG$3,Data!$I$6:$I$1096,Data!$AB7),SUMIFS(Data!$K$6:$K$1096,Data!$J$6:$J$1096,AG$3,Data!$I$6:$I$1096,Data!$Y7))</f>
        <v>0.24166769796251669</v>
      </c>
      <c r="AH40" s="55">
        <f>SUM(SUMIFS(Data!$K$6:$K$1096,Data!$J$6:$J$1096,AH$37,Data!$I$6:$I$1096,Data!$Z7),SUMIFS(Data!$K$6:$K$1096,Data!$J$6:$J$1096,AH$3,Data!$I$6:$I$1096,Data!$AA7),SUMIFS(Data!$K$6:$K$1096,Data!$J$6:$J$1096,AH$3,Data!$I$6:$I$1096,Data!$AB7),SUMIFS(Data!$K$6:$K$1096,Data!$J$6:$J$1096,AH$3,Data!$I$6:$I$1096,Data!$Y7))</f>
        <v>0.24411374230157667</v>
      </c>
      <c r="AI40" s="55">
        <f>SUM(SUMIFS(Data!$K$6:$K$1096,Data!$J$6:$J$1096,AI$37,Data!$I$6:$I$1096,Data!$Z7),SUMIFS(Data!$K$6:$K$1096,Data!$J$6:$J$1096,AI$3,Data!$I$6:$I$1096,Data!$AA7),SUMIFS(Data!$K$6:$K$1096,Data!$J$6:$J$1096,AI$3,Data!$I$6:$I$1096,Data!$AB7),SUMIFS(Data!$K$6:$K$1096,Data!$J$6:$J$1096,AI$3,Data!$I$6:$I$1096,Data!$Y7))</f>
        <v>0.25204389496426161</v>
      </c>
      <c r="AJ40" s="55">
        <f>SUM(SUMIFS(Data!$K$6:$K$1096,Data!$J$6:$J$1096,AJ$37,Data!$I$6:$I$1096,Data!$Z7),SUMIFS(Data!$K$6:$K$1096,Data!$J$6:$J$1096,AJ$3,Data!$I$6:$I$1096,Data!$AA7),SUMIFS(Data!$K$6:$K$1096,Data!$J$6:$J$1096,AJ$3,Data!$I$6:$I$1096,Data!$AB7),SUMIFS(Data!$K$6:$K$1096,Data!$J$6:$J$1096,AJ$3,Data!$I$6:$I$1096,Data!$Y7))</f>
        <v>0.25596013939173495</v>
      </c>
      <c r="AK40" s="55">
        <f>SUM(SUMIFS(Data!$K$6:$K$1096,Data!$J$6:$J$1096,AK$37,Data!$I$6:$I$1096,Data!$Z7),SUMIFS(Data!$K$6:$K$1096,Data!$J$6:$J$1096,AK$3,Data!$I$6:$I$1096,Data!$AA7),SUMIFS(Data!$K$6:$K$1096,Data!$J$6:$J$1096,AK$3,Data!$I$6:$I$1096,Data!$AB7),SUMIFS(Data!$K$6:$K$1096,Data!$J$6:$J$1096,AK$3,Data!$I$6:$I$1096,Data!$Y7))</f>
        <v>0.25919888059334351</v>
      </c>
      <c r="AL40" s="55">
        <f>SUM(SUMIFS(Data!$K$6:$K$1096,Data!$J$6:$J$1096,AL$37,Data!$I$6:$I$1096,Data!$Z7),SUMIFS(Data!$K$6:$K$1096,Data!$J$6:$J$1096,AL$3,Data!$I$6:$I$1096,Data!$AA7),SUMIFS(Data!$K$6:$K$1096,Data!$J$6:$J$1096,AL$3,Data!$I$6:$I$1096,Data!$AB7),SUMIFS(Data!$K$6:$K$1096,Data!$J$6:$J$1096,AL$3,Data!$I$6:$I$1096,Data!$Y7))</f>
        <v>0.26156397244902518</v>
      </c>
      <c r="AM40" s="55">
        <f>SUM(SUMIFS(Data!$K$6:$K$1096,Data!$J$6:$J$1096,AM$37,Data!$I$6:$I$1096,Data!$Z7),SUMIFS(Data!$K$6:$K$1096,Data!$J$6:$J$1096,AM$3,Data!$I$6:$I$1096,Data!$AA7),SUMIFS(Data!$K$6:$K$1096,Data!$J$6:$J$1096,AM$3,Data!$I$6:$I$1096,Data!$AB7),SUMIFS(Data!$K$6:$K$1096,Data!$J$6:$J$1096,AM$3,Data!$I$6:$I$1096,Data!$Y7))</f>
        <v>0.26238491113774426</v>
      </c>
      <c r="AN40" s="55">
        <f>SUM(SUMIFS(Data!$K$6:$K$1096,Data!$J$6:$J$1096,AN$37,Data!$I$6:$I$1096,Data!$Z7),SUMIFS(Data!$K$6:$K$1096,Data!$J$6:$J$1096,AN$3,Data!$I$6:$I$1096,Data!$AA7),SUMIFS(Data!$K$6:$K$1096,Data!$J$6:$J$1096,AN$3,Data!$I$6:$I$1096,Data!$AB7),SUMIFS(Data!$K$6:$K$1096,Data!$J$6:$J$1096,AN$3,Data!$I$6:$I$1096,Data!$Y7))</f>
        <v>0.26066897347174162</v>
      </c>
      <c r="AO40" s="55">
        <f>SUM(SUMIFS(Data!$K$6:$K$1096,Data!$J$6:$J$1096,AO$37,Data!$I$6:$I$1096,Data!$Z7),SUMIFS(Data!$K$6:$K$1096,Data!$J$6:$J$1096,AO$3,Data!$I$6:$I$1096,Data!$AA7),SUMIFS(Data!$K$6:$K$1096,Data!$J$6:$J$1096,AO$3,Data!$I$6:$I$1096,Data!$AB7),SUMIFS(Data!$K$6:$K$1096,Data!$J$6:$J$1096,AO$3,Data!$I$6:$I$1096,Data!$Y7))</f>
        <v>0.25800476524293992</v>
      </c>
      <c r="AP40" s="55">
        <f>SUM(SUMIFS(Data!$K$6:$K$1096,Data!$J$6:$J$1096,AP$37,Data!$I$6:$I$1096,Data!$Z7),SUMIFS(Data!$K$6:$K$1096,Data!$J$6:$J$1096,AP$3,Data!$I$6:$I$1096,Data!$AA7),SUMIFS(Data!$K$6:$K$1096,Data!$J$6:$J$1096,AP$3,Data!$I$6:$I$1096,Data!$AB7),SUMIFS(Data!$K$6:$K$1096,Data!$J$6:$J$1096,AP$3,Data!$I$6:$I$1096,Data!$Y7))</f>
        <v>0.25702476969783838</v>
      </c>
      <c r="AQ40" s="55">
        <f>SUM(SUMIFS(Data!$K$6:$K$1096,Data!$J$6:$J$1096,AQ$37,Data!$I$6:$I$1096,Data!$Z7),SUMIFS(Data!$K$6:$K$1096,Data!$J$6:$J$1096,AQ$3,Data!$I$6:$I$1096,Data!$AA7),SUMIFS(Data!$K$6:$K$1096,Data!$J$6:$J$1096,AQ$3,Data!$I$6:$I$1096,Data!$AB7),SUMIFS(Data!$K$6:$K$1096,Data!$J$6:$J$1096,AQ$3,Data!$I$6:$I$1096,Data!$Y7))</f>
        <v>0.25536680378830812</v>
      </c>
      <c r="AR40" s="56" t="s">
        <v>9</v>
      </c>
    </row>
    <row r="41" spans="1:44" x14ac:dyDescent="0.25">
      <c r="A41" s="53" t="s">
        <v>74</v>
      </c>
      <c r="B41" s="56" t="s">
        <v>10</v>
      </c>
      <c r="C41" s="55">
        <f>SUM(SUMIFS(Data!$K$6:$K$1096,Data!$J$6:$J$1096,C$37,Data!$I$6:$I$1096,Data!$Z8),SUMIFS(Data!$K$6:$K$1096,Data!$J$6:$J$1096,C$3,Data!$I$6:$I$1096,Data!$AA8),SUMIFS(Data!$K$6:$K$1096,Data!$J$6:$J$1096,C$3,Data!$I$6:$I$1096,Data!$AB8),SUMIFS(Data!$K$6:$K$1096,Data!$J$6:$J$1096,C$3,Data!$I$6:$I$1096,Data!$Y8))</f>
        <v>0.20033833981864874</v>
      </c>
      <c r="D41" s="55">
        <f>SUM(SUMIFS(Data!$K$6:$K$1096,Data!$J$6:$J$1096,D$37,Data!$I$6:$I$1096,Data!$Z8),SUMIFS(Data!$K$6:$K$1096,Data!$J$6:$J$1096,D$3,Data!$I$6:$I$1096,Data!$AA8),SUMIFS(Data!$K$6:$K$1096,Data!$J$6:$J$1096,D$3,Data!$I$6:$I$1096,Data!$AB8),SUMIFS(Data!$K$6:$K$1096,Data!$J$6:$J$1096,D$3,Data!$I$6:$I$1096,Data!$Y8))</f>
        <v>0.19981671390170869</v>
      </c>
      <c r="E41" s="55">
        <f>SUM(SUMIFS(Data!$K$6:$K$1096,Data!$J$6:$J$1096,E$37,Data!$I$6:$I$1096,Data!$Z8),SUMIFS(Data!$K$6:$K$1096,Data!$J$6:$J$1096,E$3,Data!$I$6:$I$1096,Data!$AA8),SUMIFS(Data!$K$6:$K$1096,Data!$J$6:$J$1096,E$3,Data!$I$6:$I$1096,Data!$AB8),SUMIFS(Data!$K$6:$K$1096,Data!$J$6:$J$1096,E$3,Data!$I$6:$I$1096,Data!$Y8))</f>
        <v>0.19834269738953572</v>
      </c>
      <c r="F41" s="55">
        <f>SUM(SUMIFS(Data!$K$6:$K$1096,Data!$J$6:$J$1096,F$37,Data!$I$6:$I$1096,Data!$Z8),SUMIFS(Data!$K$6:$K$1096,Data!$J$6:$J$1096,F$3,Data!$I$6:$I$1096,Data!$AA8),SUMIFS(Data!$K$6:$K$1096,Data!$J$6:$J$1096,F$3,Data!$I$6:$I$1096,Data!$AB8),SUMIFS(Data!$K$6:$K$1096,Data!$J$6:$J$1096,F$3,Data!$I$6:$I$1096,Data!$Y8))</f>
        <v>0.19471743988030202</v>
      </c>
      <c r="G41" s="55">
        <f>SUM(SUMIFS(Data!$K$6:$K$1096,Data!$J$6:$J$1096,G$37,Data!$I$6:$I$1096,Data!$Z8),SUMIFS(Data!$K$6:$K$1096,Data!$J$6:$J$1096,G$3,Data!$I$6:$I$1096,Data!$AA8),SUMIFS(Data!$K$6:$K$1096,Data!$J$6:$J$1096,G$3,Data!$I$6:$I$1096,Data!$AB8),SUMIFS(Data!$K$6:$K$1096,Data!$J$6:$J$1096,G$3,Data!$I$6:$I$1096,Data!$Y8))</f>
        <v>0.19143894532831557</v>
      </c>
      <c r="H41" s="55">
        <f>SUM(SUMIFS(Data!$K$6:$K$1096,Data!$J$6:$J$1096,H$37,Data!$I$6:$I$1096,Data!$Z8),SUMIFS(Data!$K$6:$K$1096,Data!$J$6:$J$1096,H$3,Data!$I$6:$I$1096,Data!$AA8),SUMIFS(Data!$K$6:$K$1096,Data!$J$6:$J$1096,H$3,Data!$I$6:$I$1096,Data!$AB8),SUMIFS(Data!$K$6:$K$1096,Data!$J$6:$J$1096,H$3,Data!$I$6:$I$1096,Data!$Y8))</f>
        <v>0.19522082722237444</v>
      </c>
      <c r="I41" s="55">
        <f>SUM(SUMIFS(Data!$K$6:$K$1096,Data!$J$6:$J$1096,I$37,Data!$I$6:$I$1096,Data!$Z8),SUMIFS(Data!$K$6:$K$1096,Data!$J$6:$J$1096,I$3,Data!$I$6:$I$1096,Data!$AA8),SUMIFS(Data!$K$6:$K$1096,Data!$J$6:$J$1096,I$3,Data!$I$6:$I$1096,Data!$AB8),SUMIFS(Data!$K$6:$K$1096,Data!$J$6:$J$1096,I$3,Data!$I$6:$I$1096,Data!$Y8))</f>
        <v>0.18978261357011525</v>
      </c>
      <c r="J41" s="55">
        <f>SUM(SUMIFS(Data!$K$6:$K$1096,Data!$J$6:$J$1096,J$37,Data!$I$6:$I$1096,Data!$Z8),SUMIFS(Data!$K$6:$K$1096,Data!$J$6:$J$1096,J$3,Data!$I$6:$I$1096,Data!$AA8),SUMIFS(Data!$K$6:$K$1096,Data!$J$6:$J$1096,J$3,Data!$I$6:$I$1096,Data!$AB8),SUMIFS(Data!$K$6:$K$1096,Data!$J$6:$J$1096,J$3,Data!$I$6:$I$1096,Data!$Y8))</f>
        <v>0.18829385562410472</v>
      </c>
      <c r="K41" s="55">
        <f>SUM(SUMIFS(Data!$K$6:$K$1096,Data!$J$6:$J$1096,K$37,Data!$I$6:$I$1096,Data!$Z8),SUMIFS(Data!$K$6:$K$1096,Data!$J$6:$J$1096,K$3,Data!$I$6:$I$1096,Data!$AA8),SUMIFS(Data!$K$6:$K$1096,Data!$J$6:$J$1096,K$3,Data!$I$6:$I$1096,Data!$AB8),SUMIFS(Data!$K$6:$K$1096,Data!$J$6:$J$1096,K$3,Data!$I$6:$I$1096,Data!$Y8))</f>
        <v>0.18496026481306721</v>
      </c>
      <c r="L41" s="55">
        <f>SUM(SUMIFS(Data!$K$6:$K$1096,Data!$J$6:$J$1096,L$37,Data!$I$6:$I$1096,Data!$Z8),SUMIFS(Data!$K$6:$K$1096,Data!$J$6:$J$1096,L$3,Data!$I$6:$I$1096,Data!$AA8),SUMIFS(Data!$K$6:$K$1096,Data!$J$6:$J$1096,L$3,Data!$I$6:$I$1096,Data!$AB8),SUMIFS(Data!$K$6:$K$1096,Data!$J$6:$J$1096,L$3,Data!$I$6:$I$1096,Data!$Y8))</f>
        <v>0.18336498507367621</v>
      </c>
      <c r="M41" s="55">
        <f>SUM(SUMIFS(Data!$K$6:$K$1096,Data!$J$6:$J$1096,M$37,Data!$I$6:$I$1096,Data!$Z8),SUMIFS(Data!$K$6:$K$1096,Data!$J$6:$J$1096,M$3,Data!$I$6:$I$1096,Data!$AA8),SUMIFS(Data!$K$6:$K$1096,Data!$J$6:$J$1096,M$3,Data!$I$6:$I$1096,Data!$AB8),SUMIFS(Data!$K$6:$K$1096,Data!$J$6:$J$1096,M$3,Data!$I$6:$I$1096,Data!$Y8))</f>
        <v>0.17855815691894844</v>
      </c>
      <c r="N41" s="55">
        <f>SUM(SUMIFS(Data!$K$6:$K$1096,Data!$J$6:$J$1096,N$37,Data!$I$6:$I$1096,Data!$Z8),SUMIFS(Data!$K$6:$K$1096,Data!$J$6:$J$1096,N$3,Data!$I$6:$I$1096,Data!$AA8),SUMIFS(Data!$K$6:$K$1096,Data!$J$6:$J$1096,N$3,Data!$I$6:$I$1096,Data!$AB8),SUMIFS(Data!$K$6:$K$1096,Data!$J$6:$J$1096,N$3,Data!$I$6:$I$1096,Data!$Y8))</f>
        <v>0.17126287348655278</v>
      </c>
      <c r="O41" s="55">
        <f>SUM(SUMIFS(Data!$K$6:$K$1096,Data!$J$6:$J$1096,O$37,Data!$I$6:$I$1096,Data!$Z8),SUMIFS(Data!$K$6:$K$1096,Data!$J$6:$J$1096,O$3,Data!$I$6:$I$1096,Data!$AA8),SUMIFS(Data!$K$6:$K$1096,Data!$J$6:$J$1096,O$3,Data!$I$6:$I$1096,Data!$AB8),SUMIFS(Data!$K$6:$K$1096,Data!$J$6:$J$1096,O$3,Data!$I$6:$I$1096,Data!$Y8))</f>
        <v>0.16874450753630726</v>
      </c>
      <c r="P41" s="55">
        <f>SUM(SUMIFS(Data!$K$6:$K$1096,Data!$J$6:$J$1096,P$37,Data!$I$6:$I$1096,Data!$Z8),SUMIFS(Data!$K$6:$K$1096,Data!$J$6:$J$1096,P$3,Data!$I$6:$I$1096,Data!$AA8),SUMIFS(Data!$K$6:$K$1096,Data!$J$6:$J$1096,P$3,Data!$I$6:$I$1096,Data!$AB8),SUMIFS(Data!$K$6:$K$1096,Data!$J$6:$J$1096,P$3,Data!$I$6:$I$1096,Data!$Y8))</f>
        <v>0.16509119641461067</v>
      </c>
      <c r="Q41" s="55">
        <f>SUM(SUMIFS(Data!$K$6:$K$1096,Data!$J$6:$J$1096,Q$37,Data!$I$6:$I$1096,Data!$Z8),SUMIFS(Data!$K$6:$K$1096,Data!$J$6:$J$1096,Q$3,Data!$I$6:$I$1096,Data!$AA8),SUMIFS(Data!$K$6:$K$1096,Data!$J$6:$J$1096,Q$3,Data!$I$6:$I$1096,Data!$AB8),SUMIFS(Data!$K$6:$K$1096,Data!$J$6:$J$1096,Q$3,Data!$I$6:$I$1096,Data!$Y8))</f>
        <v>0.1603171111885249</v>
      </c>
      <c r="R41" s="55">
        <f>SUM(SUMIFS(Data!$K$6:$K$1096,Data!$J$6:$J$1096,R$37,Data!$I$6:$I$1096,Data!$Z8),SUMIFS(Data!$K$6:$K$1096,Data!$J$6:$J$1096,R$3,Data!$I$6:$I$1096,Data!$AA8),SUMIFS(Data!$K$6:$K$1096,Data!$J$6:$J$1096,R$3,Data!$I$6:$I$1096,Data!$AB8),SUMIFS(Data!$K$6:$K$1096,Data!$J$6:$J$1096,R$3,Data!$I$6:$I$1096,Data!$Y8))</f>
        <v>0.15675291587181686</v>
      </c>
      <c r="S41" s="55">
        <f>SUM(SUMIFS(Data!$K$6:$K$1096,Data!$J$6:$J$1096,S$37,Data!$I$6:$I$1096,Data!$Z8),SUMIFS(Data!$K$6:$K$1096,Data!$J$6:$J$1096,S$3,Data!$I$6:$I$1096,Data!$AA8),SUMIFS(Data!$K$6:$K$1096,Data!$J$6:$J$1096,S$3,Data!$I$6:$I$1096,Data!$AB8),SUMIFS(Data!$K$6:$K$1096,Data!$J$6:$J$1096,S$3,Data!$I$6:$I$1096,Data!$Y8))</f>
        <v>0.1556906138584597</v>
      </c>
      <c r="T41" s="55">
        <f>SUM(SUMIFS(Data!$K$6:$K$1096,Data!$J$6:$J$1096,T$37,Data!$I$6:$I$1096,Data!$Z8),SUMIFS(Data!$K$6:$K$1096,Data!$J$6:$J$1096,T$3,Data!$I$6:$I$1096,Data!$AA8),SUMIFS(Data!$K$6:$K$1096,Data!$J$6:$J$1096,T$3,Data!$I$6:$I$1096,Data!$AB8),SUMIFS(Data!$K$6:$K$1096,Data!$J$6:$J$1096,T$3,Data!$I$6:$I$1096,Data!$Y8))</f>
        <v>0.15227770108340852</v>
      </c>
      <c r="U41" s="55">
        <f>SUM(SUMIFS(Data!$K$6:$K$1096,Data!$J$6:$J$1096,U$37,Data!$I$6:$I$1096,Data!$Z8),SUMIFS(Data!$K$6:$K$1096,Data!$J$6:$J$1096,U$3,Data!$I$6:$I$1096,Data!$AA8),SUMIFS(Data!$K$6:$K$1096,Data!$J$6:$J$1096,U$3,Data!$I$6:$I$1096,Data!$AB8),SUMIFS(Data!$K$6:$K$1096,Data!$J$6:$J$1096,U$3,Data!$I$6:$I$1096,Data!$Y8))</f>
        <v>0.15016956563307446</v>
      </c>
      <c r="V41" s="55">
        <f>SUM(SUMIFS(Data!$K$6:$K$1096,Data!$J$6:$J$1096,V$37,Data!$I$6:$I$1096,Data!$Z8),SUMIFS(Data!$K$6:$K$1096,Data!$J$6:$J$1096,V$3,Data!$I$6:$I$1096,Data!$AA8),SUMIFS(Data!$K$6:$K$1096,Data!$J$6:$J$1096,V$3,Data!$I$6:$I$1096,Data!$AB8),SUMIFS(Data!$K$6:$K$1096,Data!$J$6:$J$1096,V$3,Data!$I$6:$I$1096,Data!$Y8))</f>
        <v>0.14891999419195584</v>
      </c>
      <c r="W41" s="55">
        <f>SUM(SUMIFS(Data!$K$6:$K$1096,Data!$J$6:$J$1096,W$37,Data!$I$6:$I$1096,Data!$Z8),SUMIFS(Data!$K$6:$K$1096,Data!$J$6:$J$1096,W$3,Data!$I$6:$I$1096,Data!$AA8),SUMIFS(Data!$K$6:$K$1096,Data!$J$6:$J$1096,W$3,Data!$I$6:$I$1096,Data!$AB8),SUMIFS(Data!$K$6:$K$1096,Data!$J$6:$J$1096,W$3,Data!$I$6:$I$1096,Data!$Y8))</f>
        <v>0.15060244679008075</v>
      </c>
      <c r="X41" s="55">
        <f>SUM(SUMIFS(Data!$K$6:$K$1096,Data!$J$6:$J$1096,X$37,Data!$I$6:$I$1096,Data!$Z8),SUMIFS(Data!$K$6:$K$1096,Data!$J$6:$J$1096,X$3,Data!$I$6:$I$1096,Data!$AA8),SUMIFS(Data!$K$6:$K$1096,Data!$J$6:$J$1096,X$3,Data!$I$6:$I$1096,Data!$AB8),SUMIFS(Data!$K$6:$K$1096,Data!$J$6:$J$1096,X$3,Data!$I$6:$I$1096,Data!$Y8))</f>
        <v>0.14613749209091828</v>
      </c>
      <c r="Y41" s="55">
        <f>SUM(SUMIFS(Data!$K$6:$K$1096,Data!$J$6:$J$1096,Y$37,Data!$I$6:$I$1096,Data!$Z8),SUMIFS(Data!$K$6:$K$1096,Data!$J$6:$J$1096,Y$3,Data!$I$6:$I$1096,Data!$AA8),SUMIFS(Data!$K$6:$K$1096,Data!$J$6:$J$1096,Y$3,Data!$I$6:$I$1096,Data!$AB8),SUMIFS(Data!$K$6:$K$1096,Data!$J$6:$J$1096,Y$3,Data!$I$6:$I$1096,Data!$Y8))</f>
        <v>0.14481727404399891</v>
      </c>
      <c r="Z41" s="55">
        <f>SUM(SUMIFS(Data!$K$6:$K$1096,Data!$J$6:$J$1096,Z$37,Data!$I$6:$I$1096,Data!$Z8),SUMIFS(Data!$K$6:$K$1096,Data!$J$6:$J$1096,Z$3,Data!$I$6:$I$1096,Data!$AA8),SUMIFS(Data!$K$6:$K$1096,Data!$J$6:$J$1096,Z$3,Data!$I$6:$I$1096,Data!$AB8),SUMIFS(Data!$K$6:$K$1096,Data!$J$6:$J$1096,Z$3,Data!$I$6:$I$1096,Data!$Y8))</f>
        <v>0.14633993863383535</v>
      </c>
      <c r="AA41" s="55">
        <f>SUM(SUMIFS(Data!$K$6:$K$1096,Data!$J$6:$J$1096,AA$37,Data!$I$6:$I$1096,Data!$Z8),SUMIFS(Data!$K$6:$K$1096,Data!$J$6:$J$1096,AA$3,Data!$I$6:$I$1096,Data!$AA8),SUMIFS(Data!$K$6:$K$1096,Data!$J$6:$J$1096,AA$3,Data!$I$6:$I$1096,Data!$AB8),SUMIFS(Data!$K$6:$K$1096,Data!$J$6:$J$1096,AA$3,Data!$I$6:$I$1096,Data!$Y8))</f>
        <v>0.14658088096679683</v>
      </c>
      <c r="AB41" s="55">
        <f>SUM(SUMIFS(Data!$K$6:$K$1096,Data!$J$6:$J$1096,AB$37,Data!$I$6:$I$1096,Data!$Z8),SUMIFS(Data!$K$6:$K$1096,Data!$J$6:$J$1096,AB$3,Data!$I$6:$I$1096,Data!$AA8),SUMIFS(Data!$K$6:$K$1096,Data!$J$6:$J$1096,AB$3,Data!$I$6:$I$1096,Data!$AB8),SUMIFS(Data!$K$6:$K$1096,Data!$J$6:$J$1096,AB$3,Data!$I$6:$I$1096,Data!$Y8))</f>
        <v>0.14666775682059133</v>
      </c>
      <c r="AC41" s="55">
        <f>SUM(SUMIFS(Data!$K$6:$K$1096,Data!$J$6:$J$1096,AC$37,Data!$I$6:$I$1096,Data!$Z8),SUMIFS(Data!$K$6:$K$1096,Data!$J$6:$J$1096,AC$3,Data!$I$6:$I$1096,Data!$AA8),SUMIFS(Data!$K$6:$K$1096,Data!$J$6:$J$1096,AC$3,Data!$I$6:$I$1096,Data!$AB8),SUMIFS(Data!$K$6:$K$1096,Data!$J$6:$J$1096,AC$3,Data!$I$6:$I$1096,Data!$Y8))</f>
        <v>0.14511966130158671</v>
      </c>
      <c r="AD41" s="55">
        <f>SUM(SUMIFS(Data!$K$6:$K$1096,Data!$J$6:$J$1096,AD$37,Data!$I$6:$I$1096,Data!$Z8),SUMIFS(Data!$K$6:$K$1096,Data!$J$6:$J$1096,AD$3,Data!$I$6:$I$1096,Data!$AA8),SUMIFS(Data!$K$6:$K$1096,Data!$J$6:$J$1096,AD$3,Data!$I$6:$I$1096,Data!$AB8),SUMIFS(Data!$K$6:$K$1096,Data!$J$6:$J$1096,AD$3,Data!$I$6:$I$1096,Data!$Y8))</f>
        <v>0.14555927620777215</v>
      </c>
      <c r="AE41" s="55">
        <f>SUM(SUMIFS(Data!$K$6:$K$1096,Data!$J$6:$J$1096,AE$37,Data!$I$6:$I$1096,Data!$Z8),SUMIFS(Data!$K$6:$K$1096,Data!$J$6:$J$1096,AE$3,Data!$I$6:$I$1096,Data!$AA8),SUMIFS(Data!$K$6:$K$1096,Data!$J$6:$J$1096,AE$3,Data!$I$6:$I$1096,Data!$AB8),SUMIFS(Data!$K$6:$K$1096,Data!$J$6:$J$1096,AE$3,Data!$I$6:$I$1096,Data!$Y8))</f>
        <v>0.14314548388479925</v>
      </c>
      <c r="AF41" s="55">
        <f>SUM(SUMIFS(Data!$K$6:$K$1096,Data!$J$6:$J$1096,AF$37,Data!$I$6:$I$1096,Data!$Z8),SUMIFS(Data!$K$6:$K$1096,Data!$J$6:$J$1096,AF$3,Data!$I$6:$I$1096,Data!$AA8),SUMIFS(Data!$K$6:$K$1096,Data!$J$6:$J$1096,AF$3,Data!$I$6:$I$1096,Data!$AB8),SUMIFS(Data!$K$6:$K$1096,Data!$J$6:$J$1096,AF$3,Data!$I$6:$I$1096,Data!$Y8))</f>
        <v>0.14612825353904246</v>
      </c>
      <c r="AG41" s="55">
        <f>SUM(SUMIFS(Data!$K$6:$K$1096,Data!$J$6:$J$1096,AG$37,Data!$I$6:$I$1096,Data!$Z8),SUMIFS(Data!$K$6:$K$1096,Data!$J$6:$J$1096,AG$3,Data!$I$6:$I$1096,Data!$AA8),SUMIFS(Data!$K$6:$K$1096,Data!$J$6:$J$1096,AG$3,Data!$I$6:$I$1096,Data!$AB8),SUMIFS(Data!$K$6:$K$1096,Data!$J$6:$J$1096,AG$3,Data!$I$6:$I$1096,Data!$Y8))</f>
        <v>0.14847688159521816</v>
      </c>
      <c r="AH41" s="55">
        <f>SUM(SUMIFS(Data!$K$6:$K$1096,Data!$J$6:$J$1096,AH$37,Data!$I$6:$I$1096,Data!$Z8),SUMIFS(Data!$K$6:$K$1096,Data!$J$6:$J$1096,AH$3,Data!$I$6:$I$1096,Data!$AA8),SUMIFS(Data!$K$6:$K$1096,Data!$J$6:$J$1096,AH$3,Data!$I$6:$I$1096,Data!$AB8),SUMIFS(Data!$K$6:$K$1096,Data!$J$6:$J$1096,AH$3,Data!$I$6:$I$1096,Data!$Y8))</f>
        <v>0.15181882602169847</v>
      </c>
      <c r="AI41" s="55">
        <f>SUM(SUMIFS(Data!$K$6:$K$1096,Data!$J$6:$J$1096,AI$37,Data!$I$6:$I$1096,Data!$Z8),SUMIFS(Data!$K$6:$K$1096,Data!$J$6:$J$1096,AI$3,Data!$I$6:$I$1096,Data!$AA8),SUMIFS(Data!$K$6:$K$1096,Data!$J$6:$J$1096,AI$3,Data!$I$6:$I$1096,Data!$AB8),SUMIFS(Data!$K$6:$K$1096,Data!$J$6:$J$1096,AI$3,Data!$I$6:$I$1096,Data!$Y8))</f>
        <v>0.15619410001748227</v>
      </c>
      <c r="AJ41" s="55">
        <f>SUM(SUMIFS(Data!$K$6:$K$1096,Data!$J$6:$J$1096,AJ$37,Data!$I$6:$I$1096,Data!$Z8),SUMIFS(Data!$K$6:$K$1096,Data!$J$6:$J$1096,AJ$3,Data!$I$6:$I$1096,Data!$AA8),SUMIFS(Data!$K$6:$K$1096,Data!$J$6:$J$1096,AJ$3,Data!$I$6:$I$1096,Data!$AB8),SUMIFS(Data!$K$6:$K$1096,Data!$J$6:$J$1096,AJ$3,Data!$I$6:$I$1096,Data!$Y8))</f>
        <v>0.1550562153133993</v>
      </c>
      <c r="AK41" s="55">
        <f>SUM(SUMIFS(Data!$K$6:$K$1096,Data!$J$6:$J$1096,AK$37,Data!$I$6:$I$1096,Data!$Z8),SUMIFS(Data!$K$6:$K$1096,Data!$J$6:$J$1096,AK$3,Data!$I$6:$I$1096,Data!$AA8),SUMIFS(Data!$K$6:$K$1096,Data!$J$6:$J$1096,AK$3,Data!$I$6:$I$1096,Data!$AB8),SUMIFS(Data!$K$6:$K$1096,Data!$J$6:$J$1096,AK$3,Data!$I$6:$I$1096,Data!$Y8))</f>
        <v>0.15650616279557519</v>
      </c>
      <c r="AL41" s="55">
        <f>SUM(SUMIFS(Data!$K$6:$K$1096,Data!$J$6:$J$1096,AL$37,Data!$I$6:$I$1096,Data!$Z8),SUMIFS(Data!$K$6:$K$1096,Data!$J$6:$J$1096,AL$3,Data!$I$6:$I$1096,Data!$AA8),SUMIFS(Data!$K$6:$K$1096,Data!$J$6:$J$1096,AL$3,Data!$I$6:$I$1096,Data!$AB8),SUMIFS(Data!$K$6:$K$1096,Data!$J$6:$J$1096,AL$3,Data!$I$6:$I$1096,Data!$Y8))</f>
        <v>0.15446520782800877</v>
      </c>
      <c r="AM41" s="55">
        <f>SUM(SUMIFS(Data!$K$6:$K$1096,Data!$J$6:$J$1096,AM$37,Data!$I$6:$I$1096,Data!$Z8),SUMIFS(Data!$K$6:$K$1096,Data!$J$6:$J$1096,AM$3,Data!$I$6:$I$1096,Data!$AA8),SUMIFS(Data!$K$6:$K$1096,Data!$J$6:$J$1096,AM$3,Data!$I$6:$I$1096,Data!$AB8),SUMIFS(Data!$K$6:$K$1096,Data!$J$6:$J$1096,AM$3,Data!$I$6:$I$1096,Data!$Y8))</f>
        <v>0.15256197011320979</v>
      </c>
      <c r="AN41" s="55">
        <f>SUM(SUMIFS(Data!$K$6:$K$1096,Data!$J$6:$J$1096,AN$37,Data!$I$6:$I$1096,Data!$Z8),SUMIFS(Data!$K$6:$K$1096,Data!$J$6:$J$1096,AN$3,Data!$I$6:$I$1096,Data!$AA8),SUMIFS(Data!$K$6:$K$1096,Data!$J$6:$J$1096,AN$3,Data!$I$6:$I$1096,Data!$AB8),SUMIFS(Data!$K$6:$K$1096,Data!$J$6:$J$1096,AN$3,Data!$I$6:$I$1096,Data!$Y8))</f>
        <v>0.15384256081902728</v>
      </c>
      <c r="AO41" s="55">
        <f>SUM(SUMIFS(Data!$K$6:$K$1096,Data!$J$6:$J$1096,AO$37,Data!$I$6:$I$1096,Data!$Z8),SUMIFS(Data!$K$6:$K$1096,Data!$J$6:$J$1096,AO$3,Data!$I$6:$I$1096,Data!$AA8),SUMIFS(Data!$K$6:$K$1096,Data!$J$6:$J$1096,AO$3,Data!$I$6:$I$1096,Data!$AB8),SUMIFS(Data!$K$6:$K$1096,Data!$J$6:$J$1096,AO$3,Data!$I$6:$I$1096,Data!$Y8))</f>
        <v>0.15382017830657443</v>
      </c>
      <c r="AP41" s="55">
        <f>SUM(SUMIFS(Data!$K$6:$K$1096,Data!$J$6:$J$1096,AP$37,Data!$I$6:$I$1096,Data!$Z8),SUMIFS(Data!$K$6:$K$1096,Data!$J$6:$J$1096,AP$3,Data!$I$6:$I$1096,Data!$AA8),SUMIFS(Data!$K$6:$K$1096,Data!$J$6:$J$1096,AP$3,Data!$I$6:$I$1096,Data!$AB8),SUMIFS(Data!$K$6:$K$1096,Data!$J$6:$J$1096,AP$3,Data!$I$6:$I$1096,Data!$Y8))</f>
        <v>0.15512893012104706</v>
      </c>
      <c r="AQ41" s="55">
        <f>SUM(SUMIFS(Data!$K$6:$K$1096,Data!$J$6:$J$1096,AQ$37,Data!$I$6:$I$1096,Data!$Z8),SUMIFS(Data!$K$6:$K$1096,Data!$J$6:$J$1096,AQ$3,Data!$I$6:$I$1096,Data!$AA8),SUMIFS(Data!$K$6:$K$1096,Data!$J$6:$J$1096,AQ$3,Data!$I$6:$I$1096,Data!$AB8),SUMIFS(Data!$K$6:$K$1096,Data!$J$6:$J$1096,AQ$3,Data!$I$6:$I$1096,Data!$Y8))</f>
        <v>0.15827102384611935</v>
      </c>
      <c r="AR41" s="56" t="s">
        <v>10</v>
      </c>
    </row>
    <row r="42" spans="1:44" x14ac:dyDescent="0.25">
      <c r="A42" s="53" t="s">
        <v>74</v>
      </c>
      <c r="B42" s="56" t="s">
        <v>11</v>
      </c>
      <c r="C42" s="55">
        <f>SUM(SUMIFS(Data!$K$6:$K$1096,Data!$J$6:$J$1096,C$37,Data!$I$6:$I$1096,Data!$Z9),SUMIFS(Data!$K$6:$K$1096,Data!$J$6:$J$1096,C$3,Data!$I$6:$I$1096,Data!$AA9),SUMIFS(Data!$K$6:$K$1096,Data!$J$6:$J$1096,C$3,Data!$I$6:$I$1096,Data!$AB9),SUMIFS(Data!$K$6:$K$1096,Data!$J$6:$J$1096,C$3,Data!$I$6:$I$1096,Data!$Y9))</f>
        <v>0.10033773028183576</v>
      </c>
      <c r="D42" s="55">
        <f>SUM(SUMIFS(Data!$K$6:$K$1096,Data!$J$6:$J$1096,D$37,Data!$I$6:$I$1096,Data!$Z9),SUMIFS(Data!$K$6:$K$1096,Data!$J$6:$J$1096,D$3,Data!$I$6:$I$1096,Data!$AA9),SUMIFS(Data!$K$6:$K$1096,Data!$J$6:$J$1096,D$3,Data!$I$6:$I$1096,Data!$AB9),SUMIFS(Data!$K$6:$K$1096,Data!$J$6:$J$1096,D$3,Data!$I$6:$I$1096,Data!$Y9))</f>
        <v>0.10036445192038128</v>
      </c>
      <c r="E42" s="55">
        <f>SUM(SUMIFS(Data!$K$6:$K$1096,Data!$J$6:$J$1096,E$37,Data!$I$6:$I$1096,Data!$Z9),SUMIFS(Data!$K$6:$K$1096,Data!$J$6:$J$1096,E$3,Data!$I$6:$I$1096,Data!$AA9),SUMIFS(Data!$K$6:$K$1096,Data!$J$6:$J$1096,E$3,Data!$I$6:$I$1096,Data!$AB9),SUMIFS(Data!$K$6:$K$1096,Data!$J$6:$J$1096,E$3,Data!$I$6:$I$1096,Data!$Y9))</f>
        <v>0.10029996558564341</v>
      </c>
      <c r="F42" s="55">
        <f>SUM(SUMIFS(Data!$K$6:$K$1096,Data!$J$6:$J$1096,F$37,Data!$I$6:$I$1096,Data!$Z9),SUMIFS(Data!$K$6:$K$1096,Data!$J$6:$J$1096,F$3,Data!$I$6:$I$1096,Data!$AA9),SUMIFS(Data!$K$6:$K$1096,Data!$J$6:$J$1096,F$3,Data!$I$6:$I$1096,Data!$AB9),SUMIFS(Data!$K$6:$K$1096,Data!$J$6:$J$1096,F$3,Data!$I$6:$I$1096,Data!$Y9))</f>
        <v>9.8533797950565508E-2</v>
      </c>
      <c r="G42" s="55">
        <f>SUM(SUMIFS(Data!$K$6:$K$1096,Data!$J$6:$J$1096,G$37,Data!$I$6:$I$1096,Data!$Z9),SUMIFS(Data!$K$6:$K$1096,Data!$J$6:$J$1096,G$3,Data!$I$6:$I$1096,Data!$AA9),SUMIFS(Data!$K$6:$K$1096,Data!$J$6:$J$1096,G$3,Data!$I$6:$I$1096,Data!$AB9),SUMIFS(Data!$K$6:$K$1096,Data!$J$6:$J$1096,G$3,Data!$I$6:$I$1096,Data!$Y9))</f>
        <v>9.7111212233260372E-2</v>
      </c>
      <c r="H42" s="55">
        <f>SUM(SUMIFS(Data!$K$6:$K$1096,Data!$J$6:$J$1096,H$37,Data!$I$6:$I$1096,Data!$Z9),SUMIFS(Data!$K$6:$K$1096,Data!$J$6:$J$1096,H$3,Data!$I$6:$I$1096,Data!$AA9),SUMIFS(Data!$K$6:$K$1096,Data!$J$6:$J$1096,H$3,Data!$I$6:$I$1096,Data!$AB9),SUMIFS(Data!$K$6:$K$1096,Data!$J$6:$J$1096,H$3,Data!$I$6:$I$1096,Data!$Y9))</f>
        <v>9.7061367458002271E-2</v>
      </c>
      <c r="I42" s="55">
        <f>SUM(SUMIFS(Data!$K$6:$K$1096,Data!$J$6:$J$1096,I$37,Data!$I$6:$I$1096,Data!$Z9),SUMIFS(Data!$K$6:$K$1096,Data!$J$6:$J$1096,I$3,Data!$I$6:$I$1096,Data!$AA9),SUMIFS(Data!$K$6:$K$1096,Data!$J$6:$J$1096,I$3,Data!$I$6:$I$1096,Data!$AB9),SUMIFS(Data!$K$6:$K$1096,Data!$J$6:$J$1096,I$3,Data!$I$6:$I$1096,Data!$Y9))</f>
        <v>9.4588322346293566E-2</v>
      </c>
      <c r="J42" s="55">
        <f>SUM(SUMIFS(Data!$K$6:$K$1096,Data!$J$6:$J$1096,J$37,Data!$I$6:$I$1096,Data!$Z9),SUMIFS(Data!$K$6:$K$1096,Data!$J$6:$J$1096,J$3,Data!$I$6:$I$1096,Data!$AA9),SUMIFS(Data!$K$6:$K$1096,Data!$J$6:$J$1096,J$3,Data!$I$6:$I$1096,Data!$AB9),SUMIFS(Data!$K$6:$K$1096,Data!$J$6:$J$1096,J$3,Data!$I$6:$I$1096,Data!$Y9))</f>
        <v>9.2900776179358699E-2</v>
      </c>
      <c r="K42" s="55">
        <f>SUM(SUMIFS(Data!$K$6:$K$1096,Data!$J$6:$J$1096,K$37,Data!$I$6:$I$1096,Data!$Z9),SUMIFS(Data!$K$6:$K$1096,Data!$J$6:$J$1096,K$3,Data!$I$6:$I$1096,Data!$AA9),SUMIFS(Data!$K$6:$K$1096,Data!$J$6:$J$1096,K$3,Data!$I$6:$I$1096,Data!$AB9),SUMIFS(Data!$K$6:$K$1096,Data!$J$6:$J$1096,K$3,Data!$I$6:$I$1096,Data!$Y9))</f>
        <v>9.1340035321444121E-2</v>
      </c>
      <c r="L42" s="55">
        <f>SUM(SUMIFS(Data!$K$6:$K$1096,Data!$J$6:$J$1096,L$37,Data!$I$6:$I$1096,Data!$Z9),SUMIFS(Data!$K$6:$K$1096,Data!$J$6:$J$1096,L$3,Data!$I$6:$I$1096,Data!$AA9),SUMIFS(Data!$K$6:$K$1096,Data!$J$6:$J$1096,L$3,Data!$I$6:$I$1096,Data!$AB9),SUMIFS(Data!$K$6:$K$1096,Data!$J$6:$J$1096,L$3,Data!$I$6:$I$1096,Data!$Y9))</f>
        <v>9.1489453237836152E-2</v>
      </c>
      <c r="M42" s="55">
        <f>SUM(SUMIFS(Data!$K$6:$K$1096,Data!$J$6:$J$1096,M$37,Data!$I$6:$I$1096,Data!$Z9),SUMIFS(Data!$K$6:$K$1096,Data!$J$6:$J$1096,M$3,Data!$I$6:$I$1096,Data!$AA9),SUMIFS(Data!$K$6:$K$1096,Data!$J$6:$J$1096,M$3,Data!$I$6:$I$1096,Data!$AB9),SUMIFS(Data!$K$6:$K$1096,Data!$J$6:$J$1096,M$3,Data!$I$6:$I$1096,Data!$Y9))</f>
        <v>9.0848859502176665E-2</v>
      </c>
      <c r="N42" s="55">
        <f>SUM(SUMIFS(Data!$K$6:$K$1096,Data!$J$6:$J$1096,N$37,Data!$I$6:$I$1096,Data!$Z9),SUMIFS(Data!$K$6:$K$1096,Data!$J$6:$J$1096,N$3,Data!$I$6:$I$1096,Data!$AA9),SUMIFS(Data!$K$6:$K$1096,Data!$J$6:$J$1096,N$3,Data!$I$6:$I$1096,Data!$AB9),SUMIFS(Data!$K$6:$K$1096,Data!$J$6:$J$1096,N$3,Data!$I$6:$I$1096,Data!$Y9))</f>
        <v>8.9278971703765669E-2</v>
      </c>
      <c r="O42" s="55">
        <f>SUM(SUMIFS(Data!$K$6:$K$1096,Data!$J$6:$J$1096,O$37,Data!$I$6:$I$1096,Data!$Z9),SUMIFS(Data!$K$6:$K$1096,Data!$J$6:$J$1096,O$3,Data!$I$6:$I$1096,Data!$AA9),SUMIFS(Data!$K$6:$K$1096,Data!$J$6:$J$1096,O$3,Data!$I$6:$I$1096,Data!$AB9),SUMIFS(Data!$K$6:$K$1096,Data!$J$6:$J$1096,O$3,Data!$I$6:$I$1096,Data!$Y9))</f>
        <v>8.7589774434607484E-2</v>
      </c>
      <c r="P42" s="55">
        <f>SUM(SUMIFS(Data!$K$6:$K$1096,Data!$J$6:$J$1096,P$37,Data!$I$6:$I$1096,Data!$Z9),SUMIFS(Data!$K$6:$K$1096,Data!$J$6:$J$1096,P$3,Data!$I$6:$I$1096,Data!$AA9),SUMIFS(Data!$K$6:$K$1096,Data!$J$6:$J$1096,P$3,Data!$I$6:$I$1096,Data!$AB9),SUMIFS(Data!$K$6:$K$1096,Data!$J$6:$J$1096,P$3,Data!$I$6:$I$1096,Data!$Y9))</f>
        <v>8.5421079939482447E-2</v>
      </c>
      <c r="Q42" s="55">
        <f>SUM(SUMIFS(Data!$K$6:$K$1096,Data!$J$6:$J$1096,Q$37,Data!$I$6:$I$1096,Data!$Z9),SUMIFS(Data!$K$6:$K$1096,Data!$J$6:$J$1096,Q$3,Data!$I$6:$I$1096,Data!$AA9),SUMIFS(Data!$K$6:$K$1096,Data!$J$6:$J$1096,Q$3,Data!$I$6:$I$1096,Data!$AB9),SUMIFS(Data!$K$6:$K$1096,Data!$J$6:$J$1096,Q$3,Data!$I$6:$I$1096,Data!$Y9))</f>
        <v>8.1980781602414621E-2</v>
      </c>
      <c r="R42" s="55">
        <f>SUM(SUMIFS(Data!$K$6:$K$1096,Data!$J$6:$J$1096,R$37,Data!$I$6:$I$1096,Data!$Z9),SUMIFS(Data!$K$6:$K$1096,Data!$J$6:$J$1096,R$3,Data!$I$6:$I$1096,Data!$AA9),SUMIFS(Data!$K$6:$K$1096,Data!$J$6:$J$1096,R$3,Data!$I$6:$I$1096,Data!$AB9),SUMIFS(Data!$K$6:$K$1096,Data!$J$6:$J$1096,R$3,Data!$I$6:$I$1096,Data!$Y9))</f>
        <v>8.1139974650159402E-2</v>
      </c>
      <c r="S42" s="55">
        <f>SUM(SUMIFS(Data!$K$6:$K$1096,Data!$J$6:$J$1096,S$37,Data!$I$6:$I$1096,Data!$Z9),SUMIFS(Data!$K$6:$K$1096,Data!$J$6:$J$1096,S$3,Data!$I$6:$I$1096,Data!$AA9),SUMIFS(Data!$K$6:$K$1096,Data!$J$6:$J$1096,S$3,Data!$I$6:$I$1096,Data!$AB9),SUMIFS(Data!$K$6:$K$1096,Data!$J$6:$J$1096,S$3,Data!$I$6:$I$1096,Data!$Y9))</f>
        <v>8.0037863321308883E-2</v>
      </c>
      <c r="T42" s="55">
        <f>SUM(SUMIFS(Data!$K$6:$K$1096,Data!$J$6:$J$1096,T$37,Data!$I$6:$I$1096,Data!$Z9),SUMIFS(Data!$K$6:$K$1096,Data!$J$6:$J$1096,T$3,Data!$I$6:$I$1096,Data!$AA9),SUMIFS(Data!$K$6:$K$1096,Data!$J$6:$J$1096,T$3,Data!$I$6:$I$1096,Data!$AB9),SUMIFS(Data!$K$6:$K$1096,Data!$J$6:$J$1096,T$3,Data!$I$6:$I$1096,Data!$Y9))</f>
        <v>7.6495078817407303E-2</v>
      </c>
      <c r="U42" s="55">
        <f>SUM(SUMIFS(Data!$K$6:$K$1096,Data!$J$6:$J$1096,U$37,Data!$I$6:$I$1096,Data!$Z9),SUMIFS(Data!$K$6:$K$1096,Data!$J$6:$J$1096,U$3,Data!$I$6:$I$1096,Data!$AA9),SUMIFS(Data!$K$6:$K$1096,Data!$J$6:$J$1096,U$3,Data!$I$6:$I$1096,Data!$AB9),SUMIFS(Data!$K$6:$K$1096,Data!$J$6:$J$1096,U$3,Data!$I$6:$I$1096,Data!$Y9))</f>
        <v>7.4149720760204527E-2</v>
      </c>
      <c r="V42" s="55">
        <f>SUM(SUMIFS(Data!$K$6:$K$1096,Data!$J$6:$J$1096,V$37,Data!$I$6:$I$1096,Data!$Z9),SUMIFS(Data!$K$6:$K$1096,Data!$J$6:$J$1096,V$3,Data!$I$6:$I$1096,Data!$AA9),SUMIFS(Data!$K$6:$K$1096,Data!$J$6:$J$1096,V$3,Data!$I$6:$I$1096,Data!$AB9),SUMIFS(Data!$K$6:$K$1096,Data!$J$6:$J$1096,V$3,Data!$I$6:$I$1096,Data!$Y9))</f>
        <v>7.3766807027733416E-2</v>
      </c>
      <c r="W42" s="55">
        <f>SUM(SUMIFS(Data!$K$6:$K$1096,Data!$J$6:$J$1096,W$37,Data!$I$6:$I$1096,Data!$Z9),SUMIFS(Data!$K$6:$K$1096,Data!$J$6:$J$1096,W$3,Data!$I$6:$I$1096,Data!$AA9),SUMIFS(Data!$K$6:$K$1096,Data!$J$6:$J$1096,W$3,Data!$I$6:$I$1096,Data!$AB9),SUMIFS(Data!$K$6:$K$1096,Data!$J$6:$J$1096,W$3,Data!$I$6:$I$1096,Data!$Y9))</f>
        <v>7.4083210597636409E-2</v>
      </c>
      <c r="X42" s="55">
        <f>SUM(SUMIFS(Data!$K$6:$K$1096,Data!$J$6:$J$1096,X$37,Data!$I$6:$I$1096,Data!$Z9),SUMIFS(Data!$K$6:$K$1096,Data!$J$6:$J$1096,X$3,Data!$I$6:$I$1096,Data!$AA9),SUMIFS(Data!$K$6:$K$1096,Data!$J$6:$J$1096,X$3,Data!$I$6:$I$1096,Data!$AB9),SUMIFS(Data!$K$6:$K$1096,Data!$J$6:$J$1096,X$3,Data!$I$6:$I$1096,Data!$Y9))</f>
        <v>7.1687972555416632E-2</v>
      </c>
      <c r="Y42" s="55">
        <f>SUM(SUMIFS(Data!$K$6:$K$1096,Data!$J$6:$J$1096,Y$37,Data!$I$6:$I$1096,Data!$Z9),SUMIFS(Data!$K$6:$K$1096,Data!$J$6:$J$1096,Y$3,Data!$I$6:$I$1096,Data!$AA9),SUMIFS(Data!$K$6:$K$1096,Data!$J$6:$J$1096,Y$3,Data!$I$6:$I$1096,Data!$AB9),SUMIFS(Data!$K$6:$K$1096,Data!$J$6:$J$1096,Y$3,Data!$I$6:$I$1096,Data!$Y9))</f>
        <v>7.0515573732981868E-2</v>
      </c>
      <c r="Z42" s="55">
        <f>SUM(SUMIFS(Data!$K$6:$K$1096,Data!$J$6:$J$1096,Z$37,Data!$I$6:$I$1096,Data!$Z9),SUMIFS(Data!$K$6:$K$1096,Data!$J$6:$J$1096,Z$3,Data!$I$6:$I$1096,Data!$AA9),SUMIFS(Data!$K$6:$K$1096,Data!$J$6:$J$1096,Z$3,Data!$I$6:$I$1096,Data!$AB9),SUMIFS(Data!$K$6:$K$1096,Data!$J$6:$J$1096,Z$3,Data!$I$6:$I$1096,Data!$Y9))</f>
        <v>6.9653443599672016E-2</v>
      </c>
      <c r="AA42" s="55">
        <f>SUM(SUMIFS(Data!$K$6:$K$1096,Data!$J$6:$J$1096,AA$37,Data!$I$6:$I$1096,Data!$Z9),SUMIFS(Data!$K$6:$K$1096,Data!$J$6:$J$1096,AA$3,Data!$I$6:$I$1096,Data!$AA9),SUMIFS(Data!$K$6:$K$1096,Data!$J$6:$J$1096,AA$3,Data!$I$6:$I$1096,Data!$AB9),SUMIFS(Data!$K$6:$K$1096,Data!$J$6:$J$1096,AA$3,Data!$I$6:$I$1096,Data!$Y9))</f>
        <v>6.8541510032358158E-2</v>
      </c>
      <c r="AB42" s="55">
        <f>SUM(SUMIFS(Data!$K$6:$K$1096,Data!$J$6:$J$1096,AB$37,Data!$I$6:$I$1096,Data!$Z9),SUMIFS(Data!$K$6:$K$1096,Data!$J$6:$J$1096,AB$3,Data!$I$6:$I$1096,Data!$AA9),SUMIFS(Data!$K$6:$K$1096,Data!$J$6:$J$1096,AB$3,Data!$I$6:$I$1096,Data!$AB9),SUMIFS(Data!$K$6:$K$1096,Data!$J$6:$J$1096,AB$3,Data!$I$6:$I$1096,Data!$Y9))</f>
        <v>6.7764076251574323E-2</v>
      </c>
      <c r="AC42" s="55">
        <f>SUM(SUMIFS(Data!$K$6:$K$1096,Data!$J$6:$J$1096,AC$37,Data!$I$6:$I$1096,Data!$Z9),SUMIFS(Data!$K$6:$K$1096,Data!$J$6:$J$1096,AC$3,Data!$I$6:$I$1096,Data!$AA9),SUMIFS(Data!$K$6:$K$1096,Data!$J$6:$J$1096,AC$3,Data!$I$6:$I$1096,Data!$AB9),SUMIFS(Data!$K$6:$K$1096,Data!$J$6:$J$1096,AC$3,Data!$I$6:$I$1096,Data!$Y9))</f>
        <v>6.7208700070924485E-2</v>
      </c>
      <c r="AD42" s="55">
        <f>SUM(SUMIFS(Data!$K$6:$K$1096,Data!$J$6:$J$1096,AD$37,Data!$I$6:$I$1096,Data!$Z9),SUMIFS(Data!$K$6:$K$1096,Data!$J$6:$J$1096,AD$3,Data!$I$6:$I$1096,Data!$AA9),SUMIFS(Data!$K$6:$K$1096,Data!$J$6:$J$1096,AD$3,Data!$I$6:$I$1096,Data!$AB9),SUMIFS(Data!$K$6:$K$1096,Data!$J$6:$J$1096,AD$3,Data!$I$6:$I$1096,Data!$Y9))</f>
        <v>6.7888889305802058E-2</v>
      </c>
      <c r="AE42" s="55">
        <f>SUM(SUMIFS(Data!$K$6:$K$1096,Data!$J$6:$J$1096,AE$37,Data!$I$6:$I$1096,Data!$Z9),SUMIFS(Data!$K$6:$K$1096,Data!$J$6:$J$1096,AE$3,Data!$I$6:$I$1096,Data!$AA9),SUMIFS(Data!$K$6:$K$1096,Data!$J$6:$J$1096,AE$3,Data!$I$6:$I$1096,Data!$AB9),SUMIFS(Data!$K$6:$K$1096,Data!$J$6:$J$1096,AE$3,Data!$I$6:$I$1096,Data!$Y9))</f>
        <v>6.7946442671006024E-2</v>
      </c>
      <c r="AF42" s="55">
        <f>SUM(SUMIFS(Data!$K$6:$K$1096,Data!$J$6:$J$1096,AF$37,Data!$I$6:$I$1096,Data!$Z9),SUMIFS(Data!$K$6:$K$1096,Data!$J$6:$J$1096,AF$3,Data!$I$6:$I$1096,Data!$AA9),SUMIFS(Data!$K$6:$K$1096,Data!$J$6:$J$1096,AF$3,Data!$I$6:$I$1096,Data!$AB9),SUMIFS(Data!$K$6:$K$1096,Data!$J$6:$J$1096,AF$3,Data!$I$6:$I$1096,Data!$Y9))</f>
        <v>7.0531346376156503E-2</v>
      </c>
      <c r="AG42" s="55">
        <f>SUM(SUMIFS(Data!$K$6:$K$1096,Data!$J$6:$J$1096,AG$37,Data!$I$6:$I$1096,Data!$Z9),SUMIFS(Data!$K$6:$K$1096,Data!$J$6:$J$1096,AG$3,Data!$I$6:$I$1096,Data!$AA9),SUMIFS(Data!$K$6:$K$1096,Data!$J$6:$J$1096,AG$3,Data!$I$6:$I$1096,Data!$AB9),SUMIFS(Data!$K$6:$K$1096,Data!$J$6:$J$1096,AG$3,Data!$I$6:$I$1096,Data!$Y9))</f>
        <v>7.3394321084137182E-2</v>
      </c>
      <c r="AH42" s="55">
        <f>SUM(SUMIFS(Data!$K$6:$K$1096,Data!$J$6:$J$1096,AH$37,Data!$I$6:$I$1096,Data!$Z9),SUMIFS(Data!$K$6:$K$1096,Data!$J$6:$J$1096,AH$3,Data!$I$6:$I$1096,Data!$AA9),SUMIFS(Data!$K$6:$K$1096,Data!$J$6:$J$1096,AH$3,Data!$I$6:$I$1096,Data!$AB9),SUMIFS(Data!$K$6:$K$1096,Data!$J$6:$J$1096,AH$3,Data!$I$6:$I$1096,Data!$Y9))</f>
        <v>7.3801368421521768E-2</v>
      </c>
      <c r="AI42" s="55">
        <f>SUM(SUMIFS(Data!$K$6:$K$1096,Data!$J$6:$J$1096,AI$37,Data!$I$6:$I$1096,Data!$Z9),SUMIFS(Data!$K$6:$K$1096,Data!$J$6:$J$1096,AI$3,Data!$I$6:$I$1096,Data!$AA9),SUMIFS(Data!$K$6:$K$1096,Data!$J$6:$J$1096,AI$3,Data!$I$6:$I$1096,Data!$AB9),SUMIFS(Data!$K$6:$K$1096,Data!$J$6:$J$1096,AI$3,Data!$I$6:$I$1096,Data!$Y9))</f>
        <v>7.3102337261078065E-2</v>
      </c>
      <c r="AJ42" s="55">
        <f>SUM(SUMIFS(Data!$K$6:$K$1096,Data!$J$6:$J$1096,AJ$37,Data!$I$6:$I$1096,Data!$Z9),SUMIFS(Data!$K$6:$K$1096,Data!$J$6:$J$1096,AJ$3,Data!$I$6:$I$1096,Data!$AA9),SUMIFS(Data!$K$6:$K$1096,Data!$J$6:$J$1096,AJ$3,Data!$I$6:$I$1096,Data!$AB9),SUMIFS(Data!$K$6:$K$1096,Data!$J$6:$J$1096,AJ$3,Data!$I$6:$I$1096,Data!$Y9))</f>
        <v>7.3792833599713503E-2</v>
      </c>
      <c r="AK42" s="55">
        <f>SUM(SUMIFS(Data!$K$6:$K$1096,Data!$J$6:$J$1096,AK$37,Data!$I$6:$I$1096,Data!$Z9),SUMIFS(Data!$K$6:$K$1096,Data!$J$6:$J$1096,AK$3,Data!$I$6:$I$1096,Data!$AA9),SUMIFS(Data!$K$6:$K$1096,Data!$J$6:$J$1096,AK$3,Data!$I$6:$I$1096,Data!$AB9),SUMIFS(Data!$K$6:$K$1096,Data!$J$6:$J$1096,AK$3,Data!$I$6:$I$1096,Data!$Y9))</f>
        <v>7.603430927544623E-2</v>
      </c>
      <c r="AL42" s="55">
        <f>SUM(SUMIFS(Data!$K$6:$K$1096,Data!$J$6:$J$1096,AL$37,Data!$I$6:$I$1096,Data!$Z9),SUMIFS(Data!$K$6:$K$1096,Data!$J$6:$J$1096,AL$3,Data!$I$6:$I$1096,Data!$AA9),SUMIFS(Data!$K$6:$K$1096,Data!$J$6:$J$1096,AL$3,Data!$I$6:$I$1096,Data!$AB9),SUMIFS(Data!$K$6:$K$1096,Data!$J$6:$J$1096,AL$3,Data!$I$6:$I$1096,Data!$Y9))</f>
        <v>7.7657273651818126E-2</v>
      </c>
      <c r="AM42" s="55">
        <f>SUM(SUMIFS(Data!$K$6:$K$1096,Data!$J$6:$J$1096,AM$37,Data!$I$6:$I$1096,Data!$Z9),SUMIFS(Data!$K$6:$K$1096,Data!$J$6:$J$1096,AM$3,Data!$I$6:$I$1096,Data!$AA9),SUMIFS(Data!$K$6:$K$1096,Data!$J$6:$J$1096,AM$3,Data!$I$6:$I$1096,Data!$AB9),SUMIFS(Data!$K$6:$K$1096,Data!$J$6:$J$1096,AM$3,Data!$I$6:$I$1096,Data!$Y9))</f>
        <v>7.9127471792631673E-2</v>
      </c>
      <c r="AN42" s="55">
        <f>SUM(SUMIFS(Data!$K$6:$K$1096,Data!$J$6:$J$1096,AN$37,Data!$I$6:$I$1096,Data!$Z9),SUMIFS(Data!$K$6:$K$1096,Data!$J$6:$J$1096,AN$3,Data!$I$6:$I$1096,Data!$AA9),SUMIFS(Data!$K$6:$K$1096,Data!$J$6:$J$1096,AN$3,Data!$I$6:$I$1096,Data!$AB9),SUMIFS(Data!$K$6:$K$1096,Data!$J$6:$J$1096,AN$3,Data!$I$6:$I$1096,Data!$Y9))</f>
        <v>8.1621939807568086E-2</v>
      </c>
      <c r="AO42" s="55">
        <f>SUM(SUMIFS(Data!$K$6:$K$1096,Data!$J$6:$J$1096,AO$37,Data!$I$6:$I$1096,Data!$Z9),SUMIFS(Data!$K$6:$K$1096,Data!$J$6:$J$1096,AO$3,Data!$I$6:$I$1096,Data!$AA9),SUMIFS(Data!$K$6:$K$1096,Data!$J$6:$J$1096,AO$3,Data!$I$6:$I$1096,Data!$AB9),SUMIFS(Data!$K$6:$K$1096,Data!$J$6:$J$1096,AO$3,Data!$I$6:$I$1096,Data!$Y9))</f>
        <v>8.4302707581510941E-2</v>
      </c>
      <c r="AP42" s="55">
        <f>SUM(SUMIFS(Data!$K$6:$K$1096,Data!$J$6:$J$1096,AP$37,Data!$I$6:$I$1096,Data!$Z9),SUMIFS(Data!$K$6:$K$1096,Data!$J$6:$J$1096,AP$3,Data!$I$6:$I$1096,Data!$AA9),SUMIFS(Data!$K$6:$K$1096,Data!$J$6:$J$1096,AP$3,Data!$I$6:$I$1096,Data!$AB9),SUMIFS(Data!$K$6:$K$1096,Data!$J$6:$J$1096,AP$3,Data!$I$6:$I$1096,Data!$Y9))</f>
        <v>8.6951151185062608E-2</v>
      </c>
      <c r="AQ42" s="55">
        <f>SUM(SUMIFS(Data!$K$6:$K$1096,Data!$J$6:$J$1096,AQ$37,Data!$I$6:$I$1096,Data!$Z9),SUMIFS(Data!$K$6:$K$1096,Data!$J$6:$J$1096,AQ$3,Data!$I$6:$I$1096,Data!$AA9),SUMIFS(Data!$K$6:$K$1096,Data!$J$6:$J$1096,AQ$3,Data!$I$6:$I$1096,Data!$AB9),SUMIFS(Data!$K$6:$K$1096,Data!$J$6:$J$1096,AQ$3,Data!$I$6:$I$1096,Data!$Y9))</f>
        <v>9.3450980711918152E-2</v>
      </c>
      <c r="AR42" s="56" t="s">
        <v>11</v>
      </c>
    </row>
    <row r="43" spans="1:44" x14ac:dyDescent="0.25">
      <c r="A43" s="53" t="s">
        <v>74</v>
      </c>
      <c r="B43" s="56" t="s">
        <v>12</v>
      </c>
      <c r="C43" s="55">
        <f>SUM(SUMIFS(Data!$K$6:$K$1096,Data!$J$6:$J$1096,C$37,Data!$I$6:$I$1096,Data!$Z10),SUMIFS(Data!$K$6:$K$1096,Data!$J$6:$J$1096,C$3,Data!$I$6:$I$1096,Data!$AA10),SUMIFS(Data!$K$6:$K$1096,Data!$J$6:$J$1096,C$3,Data!$I$6:$I$1096,Data!$AB10),SUMIFS(Data!$K$6:$K$1096,Data!$J$6:$J$1096,C$3,Data!$I$6:$I$1096,Data!$Y10))</f>
        <v>7.4852996131316726E-2</v>
      </c>
      <c r="D43" s="55">
        <f>SUM(SUMIFS(Data!$K$6:$K$1096,Data!$J$6:$J$1096,D$37,Data!$I$6:$I$1096,Data!$Z10),SUMIFS(Data!$K$6:$K$1096,Data!$J$6:$J$1096,D$3,Data!$I$6:$I$1096,Data!$AA10),SUMIFS(Data!$K$6:$K$1096,Data!$J$6:$J$1096,D$3,Data!$I$6:$I$1096,Data!$AB10),SUMIFS(Data!$K$6:$K$1096,Data!$J$6:$J$1096,D$3,Data!$I$6:$I$1096,Data!$Y10))</f>
        <v>7.5132693952265517E-2</v>
      </c>
      <c r="E43" s="55">
        <f>SUM(SUMIFS(Data!$K$6:$K$1096,Data!$J$6:$J$1096,E$37,Data!$I$6:$I$1096,Data!$Z10),SUMIFS(Data!$K$6:$K$1096,Data!$J$6:$J$1096,E$3,Data!$I$6:$I$1096,Data!$AA10),SUMIFS(Data!$K$6:$K$1096,Data!$J$6:$J$1096,E$3,Data!$I$6:$I$1096,Data!$AB10),SUMIFS(Data!$K$6:$K$1096,Data!$J$6:$J$1096,E$3,Data!$I$6:$I$1096,Data!$Y10))</f>
        <v>7.4716854914486125E-2</v>
      </c>
      <c r="F43" s="55">
        <f>SUM(SUMIFS(Data!$K$6:$K$1096,Data!$J$6:$J$1096,F$37,Data!$I$6:$I$1096,Data!$Z10),SUMIFS(Data!$K$6:$K$1096,Data!$J$6:$J$1096,F$3,Data!$I$6:$I$1096,Data!$AA10),SUMIFS(Data!$K$6:$K$1096,Data!$J$6:$J$1096,F$3,Data!$I$6:$I$1096,Data!$AB10),SUMIFS(Data!$K$6:$K$1096,Data!$J$6:$J$1096,F$3,Data!$I$6:$I$1096,Data!$Y10))</f>
        <v>7.2425656321058379E-2</v>
      </c>
      <c r="G43" s="55">
        <f>SUM(SUMIFS(Data!$K$6:$K$1096,Data!$J$6:$J$1096,G$37,Data!$I$6:$I$1096,Data!$Z10),SUMIFS(Data!$K$6:$K$1096,Data!$J$6:$J$1096,G$3,Data!$I$6:$I$1096,Data!$AA10),SUMIFS(Data!$K$6:$K$1096,Data!$J$6:$J$1096,G$3,Data!$I$6:$I$1096,Data!$AB10),SUMIFS(Data!$K$6:$K$1096,Data!$J$6:$J$1096,G$3,Data!$I$6:$I$1096,Data!$Y10))</f>
        <v>6.9668756951799346E-2</v>
      </c>
      <c r="H43" s="55">
        <f>SUM(SUMIFS(Data!$K$6:$K$1096,Data!$J$6:$J$1096,H$37,Data!$I$6:$I$1096,Data!$Z10),SUMIFS(Data!$K$6:$K$1096,Data!$J$6:$J$1096,H$3,Data!$I$6:$I$1096,Data!$AA10),SUMIFS(Data!$K$6:$K$1096,Data!$J$6:$J$1096,H$3,Data!$I$6:$I$1096,Data!$AB10),SUMIFS(Data!$K$6:$K$1096,Data!$J$6:$J$1096,H$3,Data!$I$6:$I$1096,Data!$Y10))</f>
        <v>6.765301572463886E-2</v>
      </c>
      <c r="I43" s="55">
        <f>SUM(SUMIFS(Data!$K$6:$K$1096,Data!$J$6:$J$1096,I$37,Data!$I$6:$I$1096,Data!$Z10),SUMIFS(Data!$K$6:$K$1096,Data!$J$6:$J$1096,I$3,Data!$I$6:$I$1096,Data!$AA10),SUMIFS(Data!$K$6:$K$1096,Data!$J$6:$J$1096,I$3,Data!$I$6:$I$1096,Data!$AB10),SUMIFS(Data!$K$6:$K$1096,Data!$J$6:$J$1096,I$3,Data!$I$6:$I$1096,Data!$Y10))</f>
        <v>6.571931476747836E-2</v>
      </c>
      <c r="J43" s="55">
        <f>SUM(SUMIFS(Data!$K$6:$K$1096,Data!$J$6:$J$1096,J$37,Data!$I$6:$I$1096,Data!$Z10),SUMIFS(Data!$K$6:$K$1096,Data!$J$6:$J$1096,J$3,Data!$I$6:$I$1096,Data!$AA10),SUMIFS(Data!$K$6:$K$1096,Data!$J$6:$J$1096,J$3,Data!$I$6:$I$1096,Data!$AB10),SUMIFS(Data!$K$6:$K$1096,Data!$J$6:$J$1096,J$3,Data!$I$6:$I$1096,Data!$Y10))</f>
        <v>6.3444250764227994E-2</v>
      </c>
      <c r="K43" s="55">
        <f>SUM(SUMIFS(Data!$K$6:$K$1096,Data!$J$6:$J$1096,K$37,Data!$I$6:$I$1096,Data!$Z10),SUMIFS(Data!$K$6:$K$1096,Data!$J$6:$J$1096,K$3,Data!$I$6:$I$1096,Data!$AA10),SUMIFS(Data!$K$6:$K$1096,Data!$J$6:$J$1096,K$3,Data!$I$6:$I$1096,Data!$AB10),SUMIFS(Data!$K$6:$K$1096,Data!$J$6:$J$1096,K$3,Data!$I$6:$I$1096,Data!$Y10))</f>
        <v>6.1723389731477667E-2</v>
      </c>
      <c r="L43" s="55">
        <f>SUM(SUMIFS(Data!$K$6:$K$1096,Data!$J$6:$J$1096,L$37,Data!$I$6:$I$1096,Data!$Z10),SUMIFS(Data!$K$6:$K$1096,Data!$J$6:$J$1096,L$3,Data!$I$6:$I$1096,Data!$AA10),SUMIFS(Data!$K$6:$K$1096,Data!$J$6:$J$1096,L$3,Data!$I$6:$I$1096,Data!$AB10),SUMIFS(Data!$K$6:$K$1096,Data!$J$6:$J$1096,L$3,Data!$I$6:$I$1096,Data!$Y10))</f>
        <v>6.0779163600666222E-2</v>
      </c>
      <c r="M43" s="55">
        <f>SUM(SUMIFS(Data!$K$6:$K$1096,Data!$J$6:$J$1096,M$37,Data!$I$6:$I$1096,Data!$Z10),SUMIFS(Data!$K$6:$K$1096,Data!$J$6:$J$1096,M$3,Data!$I$6:$I$1096,Data!$AA10),SUMIFS(Data!$K$6:$K$1096,Data!$J$6:$J$1096,M$3,Data!$I$6:$I$1096,Data!$AB10),SUMIFS(Data!$K$6:$K$1096,Data!$J$6:$J$1096,M$3,Data!$I$6:$I$1096,Data!$Y10))</f>
        <v>5.9344069223095514E-2</v>
      </c>
      <c r="N43" s="55">
        <f>SUM(SUMIFS(Data!$K$6:$K$1096,Data!$J$6:$J$1096,N$37,Data!$I$6:$I$1096,Data!$Z10),SUMIFS(Data!$K$6:$K$1096,Data!$J$6:$J$1096,N$3,Data!$I$6:$I$1096,Data!$AA10),SUMIFS(Data!$K$6:$K$1096,Data!$J$6:$J$1096,N$3,Data!$I$6:$I$1096,Data!$AB10),SUMIFS(Data!$K$6:$K$1096,Data!$J$6:$J$1096,N$3,Data!$I$6:$I$1096,Data!$Y10))</f>
        <v>5.7747267033699992E-2</v>
      </c>
      <c r="O43" s="55">
        <f>SUM(SUMIFS(Data!$K$6:$K$1096,Data!$J$6:$J$1096,O$37,Data!$I$6:$I$1096,Data!$Z10),SUMIFS(Data!$K$6:$K$1096,Data!$J$6:$J$1096,O$3,Data!$I$6:$I$1096,Data!$AA10),SUMIFS(Data!$K$6:$K$1096,Data!$J$6:$J$1096,O$3,Data!$I$6:$I$1096,Data!$AB10),SUMIFS(Data!$K$6:$K$1096,Data!$J$6:$J$1096,O$3,Data!$I$6:$I$1096,Data!$Y10))</f>
        <v>5.5969822725149415E-2</v>
      </c>
      <c r="P43" s="55">
        <f>SUM(SUMIFS(Data!$K$6:$K$1096,Data!$J$6:$J$1096,P$37,Data!$I$6:$I$1096,Data!$Z10),SUMIFS(Data!$K$6:$K$1096,Data!$J$6:$J$1096,P$3,Data!$I$6:$I$1096,Data!$AA10),SUMIFS(Data!$K$6:$K$1096,Data!$J$6:$J$1096,P$3,Data!$I$6:$I$1096,Data!$AB10),SUMIFS(Data!$K$6:$K$1096,Data!$J$6:$J$1096,P$3,Data!$I$6:$I$1096,Data!$Y10))</f>
        <v>5.4431807759920521E-2</v>
      </c>
      <c r="Q43" s="55">
        <f>SUM(SUMIFS(Data!$K$6:$K$1096,Data!$J$6:$J$1096,Q$37,Data!$I$6:$I$1096,Data!$Z10),SUMIFS(Data!$K$6:$K$1096,Data!$J$6:$J$1096,Q$3,Data!$I$6:$I$1096,Data!$AA10),SUMIFS(Data!$K$6:$K$1096,Data!$J$6:$J$1096,Q$3,Data!$I$6:$I$1096,Data!$AB10),SUMIFS(Data!$K$6:$K$1096,Data!$J$6:$J$1096,Q$3,Data!$I$6:$I$1096,Data!$Y10))</f>
        <v>5.2613478306197545E-2</v>
      </c>
      <c r="R43" s="55">
        <f>SUM(SUMIFS(Data!$K$6:$K$1096,Data!$J$6:$J$1096,R$37,Data!$I$6:$I$1096,Data!$Z10),SUMIFS(Data!$K$6:$K$1096,Data!$J$6:$J$1096,R$3,Data!$I$6:$I$1096,Data!$AA10),SUMIFS(Data!$K$6:$K$1096,Data!$J$6:$J$1096,R$3,Data!$I$6:$I$1096,Data!$AB10),SUMIFS(Data!$K$6:$K$1096,Data!$J$6:$J$1096,R$3,Data!$I$6:$I$1096,Data!$Y10))</f>
        <v>5.2308371848873977E-2</v>
      </c>
      <c r="S43" s="55">
        <f>SUM(SUMIFS(Data!$K$6:$K$1096,Data!$J$6:$J$1096,S$37,Data!$I$6:$I$1096,Data!$Z10),SUMIFS(Data!$K$6:$K$1096,Data!$J$6:$J$1096,S$3,Data!$I$6:$I$1096,Data!$AA10),SUMIFS(Data!$K$6:$K$1096,Data!$J$6:$J$1096,S$3,Data!$I$6:$I$1096,Data!$AB10),SUMIFS(Data!$K$6:$K$1096,Data!$J$6:$J$1096,S$3,Data!$I$6:$I$1096,Data!$Y10))</f>
        <v>5.0679138290939882E-2</v>
      </c>
      <c r="T43" s="55">
        <f>SUM(SUMIFS(Data!$K$6:$K$1096,Data!$J$6:$J$1096,T$37,Data!$I$6:$I$1096,Data!$Z10),SUMIFS(Data!$K$6:$K$1096,Data!$J$6:$J$1096,T$3,Data!$I$6:$I$1096,Data!$AA10),SUMIFS(Data!$K$6:$K$1096,Data!$J$6:$J$1096,T$3,Data!$I$6:$I$1096,Data!$AB10),SUMIFS(Data!$K$6:$K$1096,Data!$J$6:$J$1096,T$3,Data!$I$6:$I$1096,Data!$Y10))</f>
        <v>4.883460725756552E-2</v>
      </c>
      <c r="U43" s="55">
        <f>SUM(SUMIFS(Data!$K$6:$K$1096,Data!$J$6:$J$1096,U$37,Data!$I$6:$I$1096,Data!$Z10),SUMIFS(Data!$K$6:$K$1096,Data!$J$6:$J$1096,U$3,Data!$I$6:$I$1096,Data!$AA10),SUMIFS(Data!$K$6:$K$1096,Data!$J$6:$J$1096,U$3,Data!$I$6:$I$1096,Data!$AB10),SUMIFS(Data!$K$6:$K$1096,Data!$J$6:$J$1096,U$3,Data!$I$6:$I$1096,Data!$Y10))</f>
        <v>4.7052103448128865E-2</v>
      </c>
      <c r="V43" s="55">
        <f>SUM(SUMIFS(Data!$K$6:$K$1096,Data!$J$6:$J$1096,V$37,Data!$I$6:$I$1096,Data!$Z10),SUMIFS(Data!$K$6:$K$1096,Data!$J$6:$J$1096,V$3,Data!$I$6:$I$1096,Data!$AA10),SUMIFS(Data!$K$6:$K$1096,Data!$J$6:$J$1096,V$3,Data!$I$6:$I$1096,Data!$AB10),SUMIFS(Data!$K$6:$K$1096,Data!$J$6:$J$1096,V$3,Data!$I$6:$I$1096,Data!$Y10))</f>
        <v>4.6489327718890659E-2</v>
      </c>
      <c r="W43" s="55">
        <f>SUM(SUMIFS(Data!$K$6:$K$1096,Data!$J$6:$J$1096,W$37,Data!$I$6:$I$1096,Data!$Z10),SUMIFS(Data!$K$6:$K$1096,Data!$J$6:$J$1096,W$3,Data!$I$6:$I$1096,Data!$AA10),SUMIFS(Data!$K$6:$K$1096,Data!$J$6:$J$1096,W$3,Data!$I$6:$I$1096,Data!$AB10),SUMIFS(Data!$K$6:$K$1096,Data!$J$6:$J$1096,W$3,Data!$I$6:$I$1096,Data!$Y10))</f>
        <v>4.6084894791166169E-2</v>
      </c>
      <c r="X43" s="55">
        <f>SUM(SUMIFS(Data!$K$6:$K$1096,Data!$J$6:$J$1096,X$37,Data!$I$6:$I$1096,Data!$Z10),SUMIFS(Data!$K$6:$K$1096,Data!$J$6:$J$1096,X$3,Data!$I$6:$I$1096,Data!$AA10),SUMIFS(Data!$K$6:$K$1096,Data!$J$6:$J$1096,X$3,Data!$I$6:$I$1096,Data!$AB10),SUMIFS(Data!$K$6:$K$1096,Data!$J$6:$J$1096,X$3,Data!$I$6:$I$1096,Data!$Y10))</f>
        <v>4.5518894398331795E-2</v>
      </c>
      <c r="Y43" s="55">
        <f>SUM(SUMIFS(Data!$K$6:$K$1096,Data!$J$6:$J$1096,Y$37,Data!$I$6:$I$1096,Data!$Z10),SUMIFS(Data!$K$6:$K$1096,Data!$J$6:$J$1096,Y$3,Data!$I$6:$I$1096,Data!$AA10),SUMIFS(Data!$K$6:$K$1096,Data!$J$6:$J$1096,Y$3,Data!$I$6:$I$1096,Data!$AB10),SUMIFS(Data!$K$6:$K$1096,Data!$J$6:$J$1096,Y$3,Data!$I$6:$I$1096,Data!$Y10))</f>
        <v>4.5496924289046808E-2</v>
      </c>
      <c r="Z43" s="55">
        <f>SUM(SUMIFS(Data!$K$6:$K$1096,Data!$J$6:$J$1096,Z$37,Data!$I$6:$I$1096,Data!$Z10),SUMIFS(Data!$K$6:$K$1096,Data!$J$6:$J$1096,Z$3,Data!$I$6:$I$1096,Data!$AA10),SUMIFS(Data!$K$6:$K$1096,Data!$J$6:$J$1096,Z$3,Data!$I$6:$I$1096,Data!$AB10),SUMIFS(Data!$K$6:$K$1096,Data!$J$6:$J$1096,Z$3,Data!$I$6:$I$1096,Data!$Y10))</f>
        <v>4.4360692833711315E-2</v>
      </c>
      <c r="AA43" s="55">
        <f>SUM(SUMIFS(Data!$K$6:$K$1096,Data!$J$6:$J$1096,AA$37,Data!$I$6:$I$1096,Data!$Z10),SUMIFS(Data!$K$6:$K$1096,Data!$J$6:$J$1096,AA$3,Data!$I$6:$I$1096,Data!$AA10),SUMIFS(Data!$K$6:$K$1096,Data!$J$6:$J$1096,AA$3,Data!$I$6:$I$1096,Data!$AB10),SUMIFS(Data!$K$6:$K$1096,Data!$J$6:$J$1096,AA$3,Data!$I$6:$I$1096,Data!$Y10))</f>
        <v>4.3177286750012756E-2</v>
      </c>
      <c r="AB43" s="55">
        <f>SUM(SUMIFS(Data!$K$6:$K$1096,Data!$J$6:$J$1096,AB$37,Data!$I$6:$I$1096,Data!$Z10),SUMIFS(Data!$K$6:$K$1096,Data!$J$6:$J$1096,AB$3,Data!$I$6:$I$1096,Data!$AA10),SUMIFS(Data!$K$6:$K$1096,Data!$J$6:$J$1096,AB$3,Data!$I$6:$I$1096,Data!$AB10),SUMIFS(Data!$K$6:$K$1096,Data!$J$6:$J$1096,AB$3,Data!$I$6:$I$1096,Data!$Y10))</f>
        <v>4.311486576487112E-2</v>
      </c>
      <c r="AC43" s="55">
        <f>SUM(SUMIFS(Data!$K$6:$K$1096,Data!$J$6:$J$1096,AC$37,Data!$I$6:$I$1096,Data!$Z10),SUMIFS(Data!$K$6:$K$1096,Data!$J$6:$J$1096,AC$3,Data!$I$6:$I$1096,Data!$AA10),SUMIFS(Data!$K$6:$K$1096,Data!$J$6:$J$1096,AC$3,Data!$I$6:$I$1096,Data!$AB10),SUMIFS(Data!$K$6:$K$1096,Data!$J$6:$J$1096,AC$3,Data!$I$6:$I$1096,Data!$Y10))</f>
        <v>4.3027524680907731E-2</v>
      </c>
      <c r="AD43" s="55">
        <f>SUM(SUMIFS(Data!$K$6:$K$1096,Data!$J$6:$J$1096,AD$37,Data!$I$6:$I$1096,Data!$Z10),SUMIFS(Data!$K$6:$K$1096,Data!$J$6:$J$1096,AD$3,Data!$I$6:$I$1096,Data!$AA10),SUMIFS(Data!$K$6:$K$1096,Data!$J$6:$J$1096,AD$3,Data!$I$6:$I$1096,Data!$AB10),SUMIFS(Data!$K$6:$K$1096,Data!$J$6:$J$1096,AD$3,Data!$I$6:$I$1096,Data!$Y10))</f>
        <v>4.3238421859781738E-2</v>
      </c>
      <c r="AE43" s="55">
        <f>SUM(SUMIFS(Data!$K$6:$K$1096,Data!$J$6:$J$1096,AE$37,Data!$I$6:$I$1096,Data!$Z10),SUMIFS(Data!$K$6:$K$1096,Data!$J$6:$J$1096,AE$3,Data!$I$6:$I$1096,Data!$AA10),SUMIFS(Data!$K$6:$K$1096,Data!$J$6:$J$1096,AE$3,Data!$I$6:$I$1096,Data!$AB10),SUMIFS(Data!$K$6:$K$1096,Data!$J$6:$J$1096,AE$3,Data!$I$6:$I$1096,Data!$Y10))</f>
        <v>4.354905674387085E-2</v>
      </c>
      <c r="AF43" s="55">
        <f>SUM(SUMIFS(Data!$K$6:$K$1096,Data!$J$6:$J$1096,AF$37,Data!$I$6:$I$1096,Data!$Z10),SUMIFS(Data!$K$6:$K$1096,Data!$J$6:$J$1096,AF$3,Data!$I$6:$I$1096,Data!$AA10),SUMIFS(Data!$K$6:$K$1096,Data!$J$6:$J$1096,AF$3,Data!$I$6:$I$1096,Data!$AB10),SUMIFS(Data!$K$6:$K$1096,Data!$J$6:$J$1096,AF$3,Data!$I$6:$I$1096,Data!$Y10))</f>
        <v>4.5001040012480148E-2</v>
      </c>
      <c r="AG43" s="55">
        <f>SUM(SUMIFS(Data!$K$6:$K$1096,Data!$J$6:$J$1096,AG$37,Data!$I$6:$I$1096,Data!$Z10),SUMIFS(Data!$K$6:$K$1096,Data!$J$6:$J$1096,AG$3,Data!$I$6:$I$1096,Data!$AA10),SUMIFS(Data!$K$6:$K$1096,Data!$J$6:$J$1096,AG$3,Data!$I$6:$I$1096,Data!$AB10),SUMIFS(Data!$K$6:$K$1096,Data!$J$6:$J$1096,AG$3,Data!$I$6:$I$1096,Data!$Y10))</f>
        <v>4.6899924674800753E-2</v>
      </c>
      <c r="AH43" s="55">
        <f>SUM(SUMIFS(Data!$K$6:$K$1096,Data!$J$6:$J$1096,AH$37,Data!$I$6:$I$1096,Data!$Z10),SUMIFS(Data!$K$6:$K$1096,Data!$J$6:$J$1096,AH$3,Data!$I$6:$I$1096,Data!$AA10),SUMIFS(Data!$K$6:$K$1096,Data!$J$6:$J$1096,AH$3,Data!$I$6:$I$1096,Data!$AB10),SUMIFS(Data!$K$6:$K$1096,Data!$J$6:$J$1096,AH$3,Data!$I$6:$I$1096,Data!$Y10))</f>
        <v>4.7839786630431612E-2</v>
      </c>
      <c r="AI43" s="55">
        <f>SUM(SUMIFS(Data!$K$6:$K$1096,Data!$J$6:$J$1096,AI$37,Data!$I$6:$I$1096,Data!$Z10),SUMIFS(Data!$K$6:$K$1096,Data!$J$6:$J$1096,AI$3,Data!$I$6:$I$1096,Data!$AA10),SUMIFS(Data!$K$6:$K$1096,Data!$J$6:$J$1096,AI$3,Data!$I$6:$I$1096,Data!$AB10),SUMIFS(Data!$K$6:$K$1096,Data!$J$6:$J$1096,AI$3,Data!$I$6:$I$1096,Data!$Y10))</f>
        <v>4.8685300035916243E-2</v>
      </c>
      <c r="AJ43" s="55">
        <f>SUM(SUMIFS(Data!$K$6:$K$1096,Data!$J$6:$J$1096,AJ$37,Data!$I$6:$I$1096,Data!$Z10),SUMIFS(Data!$K$6:$K$1096,Data!$J$6:$J$1096,AJ$3,Data!$I$6:$I$1096,Data!$AA10),SUMIFS(Data!$K$6:$K$1096,Data!$J$6:$J$1096,AJ$3,Data!$I$6:$I$1096,Data!$AB10),SUMIFS(Data!$K$6:$K$1096,Data!$J$6:$J$1096,AJ$3,Data!$I$6:$I$1096,Data!$Y10))</f>
        <v>5.0236936361071738E-2</v>
      </c>
      <c r="AK43" s="55">
        <f>SUM(SUMIFS(Data!$K$6:$K$1096,Data!$J$6:$J$1096,AK$37,Data!$I$6:$I$1096,Data!$Z10),SUMIFS(Data!$K$6:$K$1096,Data!$J$6:$J$1096,AK$3,Data!$I$6:$I$1096,Data!$AA10),SUMIFS(Data!$K$6:$K$1096,Data!$J$6:$J$1096,AK$3,Data!$I$6:$I$1096,Data!$AB10),SUMIFS(Data!$K$6:$K$1096,Data!$J$6:$J$1096,AK$3,Data!$I$6:$I$1096,Data!$Y10))</f>
        <v>5.2584044830123723E-2</v>
      </c>
      <c r="AL43" s="55">
        <f>SUM(SUMIFS(Data!$K$6:$K$1096,Data!$J$6:$J$1096,AL$37,Data!$I$6:$I$1096,Data!$Z10),SUMIFS(Data!$K$6:$K$1096,Data!$J$6:$J$1096,AL$3,Data!$I$6:$I$1096,Data!$AA10),SUMIFS(Data!$K$6:$K$1096,Data!$J$6:$J$1096,AL$3,Data!$I$6:$I$1096,Data!$AB10),SUMIFS(Data!$K$6:$K$1096,Data!$J$6:$J$1096,AL$3,Data!$I$6:$I$1096,Data!$Y10))</f>
        <v>5.5142419408668417E-2</v>
      </c>
      <c r="AM43" s="55">
        <f>SUM(SUMIFS(Data!$K$6:$K$1096,Data!$J$6:$J$1096,AM$37,Data!$I$6:$I$1096,Data!$Z10),SUMIFS(Data!$K$6:$K$1096,Data!$J$6:$J$1096,AM$3,Data!$I$6:$I$1096,Data!$AA10),SUMIFS(Data!$K$6:$K$1096,Data!$J$6:$J$1096,AM$3,Data!$I$6:$I$1096,Data!$AB10),SUMIFS(Data!$K$6:$K$1096,Data!$J$6:$J$1096,AM$3,Data!$I$6:$I$1096,Data!$Y10))</f>
        <v>5.7865710689405464E-2</v>
      </c>
      <c r="AN43" s="55">
        <f>SUM(SUMIFS(Data!$K$6:$K$1096,Data!$J$6:$J$1096,AN$37,Data!$I$6:$I$1096,Data!$Z10),SUMIFS(Data!$K$6:$K$1096,Data!$J$6:$J$1096,AN$3,Data!$I$6:$I$1096,Data!$AA10),SUMIFS(Data!$K$6:$K$1096,Data!$J$6:$J$1096,AN$3,Data!$I$6:$I$1096,Data!$AB10),SUMIFS(Data!$K$6:$K$1096,Data!$J$6:$J$1096,AN$3,Data!$I$6:$I$1096,Data!$Y10))</f>
        <v>6.0559737281122891E-2</v>
      </c>
      <c r="AO43" s="55">
        <f>SUM(SUMIFS(Data!$K$6:$K$1096,Data!$J$6:$J$1096,AO$37,Data!$I$6:$I$1096,Data!$Z10),SUMIFS(Data!$K$6:$K$1096,Data!$J$6:$J$1096,AO$3,Data!$I$6:$I$1096,Data!$AA10),SUMIFS(Data!$K$6:$K$1096,Data!$J$6:$J$1096,AO$3,Data!$I$6:$I$1096,Data!$AB10),SUMIFS(Data!$K$6:$K$1096,Data!$J$6:$J$1096,AO$3,Data!$I$6:$I$1096,Data!$Y10))</f>
        <v>6.2963298415093391E-2</v>
      </c>
      <c r="AP43" s="55">
        <f>SUM(SUMIFS(Data!$K$6:$K$1096,Data!$J$6:$J$1096,AP$37,Data!$I$6:$I$1096,Data!$Z10),SUMIFS(Data!$K$6:$K$1096,Data!$J$6:$J$1096,AP$3,Data!$I$6:$I$1096,Data!$AA10),SUMIFS(Data!$K$6:$K$1096,Data!$J$6:$J$1096,AP$3,Data!$I$6:$I$1096,Data!$AB10),SUMIFS(Data!$K$6:$K$1096,Data!$J$6:$J$1096,AP$3,Data!$I$6:$I$1096,Data!$Y10))</f>
        <v>6.521583905559826E-2</v>
      </c>
      <c r="AQ43" s="55">
        <f>SUM(SUMIFS(Data!$K$6:$K$1096,Data!$J$6:$J$1096,AQ$37,Data!$I$6:$I$1096,Data!$Z10),SUMIFS(Data!$K$6:$K$1096,Data!$J$6:$J$1096,AQ$3,Data!$I$6:$I$1096,Data!$AA10),SUMIFS(Data!$K$6:$K$1096,Data!$J$6:$J$1096,AQ$3,Data!$I$6:$I$1096,Data!$AB10),SUMIFS(Data!$K$6:$K$1096,Data!$J$6:$J$1096,AQ$3,Data!$I$6:$I$1096,Data!$Y10))</f>
        <v>6.9264945103778924E-2</v>
      </c>
      <c r="AR43" s="56" t="s">
        <v>12</v>
      </c>
    </row>
    <row r="44" spans="1:44" x14ac:dyDescent="0.25">
      <c r="A44" s="53" t="s">
        <v>74</v>
      </c>
      <c r="B44" s="56" t="s">
        <v>13</v>
      </c>
      <c r="C44" s="55">
        <f>SUM(SUMIFS(Data!$K$6:$K$1096,Data!$J$6:$J$1096,C$37,Data!$I$6:$I$1096,Data!$Z11),SUMIFS(Data!$K$6:$K$1096,Data!$J$6:$J$1096,C$3,Data!$I$6:$I$1096,Data!$AA11),SUMIFS(Data!$K$6:$K$1096,Data!$J$6:$J$1096,C$3,Data!$I$6:$I$1096,Data!$AB11),SUMIFS(Data!$K$6:$K$1096,Data!$J$6:$J$1096,C$3,Data!$I$6:$I$1096,Data!$Y11))</f>
        <v>0.20956860266498872</v>
      </c>
      <c r="D44" s="55">
        <f>SUM(SUMIFS(Data!$K$6:$K$1096,Data!$J$6:$J$1096,D$37,Data!$I$6:$I$1096,Data!$Z11),SUMIFS(Data!$K$6:$K$1096,Data!$J$6:$J$1096,D$3,Data!$I$6:$I$1096,Data!$AA11),SUMIFS(Data!$K$6:$K$1096,Data!$J$6:$J$1096,D$3,Data!$I$6:$I$1096,Data!$AB11),SUMIFS(Data!$K$6:$K$1096,Data!$J$6:$J$1096,D$3,Data!$I$6:$I$1096,Data!$Y11))</f>
        <v>0.21395047505966222</v>
      </c>
      <c r="E44" s="55">
        <f>SUM(SUMIFS(Data!$K$6:$K$1096,Data!$J$6:$J$1096,E$37,Data!$I$6:$I$1096,Data!$Z11),SUMIFS(Data!$K$6:$K$1096,Data!$J$6:$J$1096,E$3,Data!$I$6:$I$1096,Data!$AA11),SUMIFS(Data!$K$6:$K$1096,Data!$J$6:$J$1096,E$3,Data!$I$6:$I$1096,Data!$AB11),SUMIFS(Data!$K$6:$K$1096,Data!$J$6:$J$1096,E$3,Data!$I$6:$I$1096,Data!$Y11))</f>
        <v>0.2160955752417705</v>
      </c>
      <c r="F44" s="55">
        <f>SUM(SUMIFS(Data!$K$6:$K$1096,Data!$J$6:$J$1096,F$37,Data!$I$6:$I$1096,Data!$Z11),SUMIFS(Data!$K$6:$K$1096,Data!$J$6:$J$1096,F$3,Data!$I$6:$I$1096,Data!$AA11),SUMIFS(Data!$K$6:$K$1096,Data!$J$6:$J$1096,F$3,Data!$I$6:$I$1096,Data!$AB11),SUMIFS(Data!$K$6:$K$1096,Data!$J$6:$J$1096,F$3,Data!$I$6:$I$1096,Data!$Y11))</f>
        <v>0.21324946598549055</v>
      </c>
      <c r="G44" s="55">
        <f>SUM(SUMIFS(Data!$K$6:$K$1096,Data!$J$6:$J$1096,G$37,Data!$I$6:$I$1096,Data!$Z11),SUMIFS(Data!$K$6:$K$1096,Data!$J$6:$J$1096,G$3,Data!$I$6:$I$1096,Data!$AA11),SUMIFS(Data!$K$6:$K$1096,Data!$J$6:$J$1096,G$3,Data!$I$6:$I$1096,Data!$AB11),SUMIFS(Data!$K$6:$K$1096,Data!$J$6:$J$1096,G$3,Data!$I$6:$I$1096,Data!$Y11))</f>
        <v>0.21416082468847661</v>
      </c>
      <c r="H44" s="55">
        <f>SUM(SUMIFS(Data!$K$6:$K$1096,Data!$J$6:$J$1096,H$37,Data!$I$6:$I$1096,Data!$Z11),SUMIFS(Data!$K$6:$K$1096,Data!$J$6:$J$1096,H$3,Data!$I$6:$I$1096,Data!$AA11),SUMIFS(Data!$K$6:$K$1096,Data!$J$6:$J$1096,H$3,Data!$I$6:$I$1096,Data!$AB11),SUMIFS(Data!$K$6:$K$1096,Data!$J$6:$J$1096,H$3,Data!$I$6:$I$1096,Data!$Y11))</f>
        <v>0.20911029810734874</v>
      </c>
      <c r="I44" s="55">
        <f>SUM(SUMIFS(Data!$K$6:$K$1096,Data!$J$6:$J$1096,I$37,Data!$I$6:$I$1096,Data!$Z11),SUMIFS(Data!$K$6:$K$1096,Data!$J$6:$J$1096,I$3,Data!$I$6:$I$1096,Data!$AA11),SUMIFS(Data!$K$6:$K$1096,Data!$J$6:$J$1096,I$3,Data!$I$6:$I$1096,Data!$AB11),SUMIFS(Data!$K$6:$K$1096,Data!$J$6:$J$1096,I$3,Data!$I$6:$I$1096,Data!$Y11))</f>
        <v>0.2076387954616799</v>
      </c>
      <c r="J44" s="55">
        <f>SUM(SUMIFS(Data!$K$6:$K$1096,Data!$J$6:$J$1096,J$37,Data!$I$6:$I$1096,Data!$Z11),SUMIFS(Data!$K$6:$K$1096,Data!$J$6:$J$1096,J$3,Data!$I$6:$I$1096,Data!$AA11),SUMIFS(Data!$K$6:$K$1096,Data!$J$6:$J$1096,J$3,Data!$I$6:$I$1096,Data!$AB11),SUMIFS(Data!$K$6:$K$1096,Data!$J$6:$J$1096,J$3,Data!$I$6:$I$1096,Data!$Y11))</f>
        <v>0.20305794375809294</v>
      </c>
      <c r="K44" s="55">
        <f>SUM(SUMIFS(Data!$K$6:$K$1096,Data!$J$6:$J$1096,K$37,Data!$I$6:$I$1096,Data!$Z11),SUMIFS(Data!$K$6:$K$1096,Data!$J$6:$J$1096,K$3,Data!$I$6:$I$1096,Data!$AA11),SUMIFS(Data!$K$6:$K$1096,Data!$J$6:$J$1096,K$3,Data!$I$6:$I$1096,Data!$AB11),SUMIFS(Data!$K$6:$K$1096,Data!$J$6:$J$1096,K$3,Data!$I$6:$I$1096,Data!$Y11))</f>
        <v>0.20351408688431163</v>
      </c>
      <c r="L44" s="55">
        <f>SUM(SUMIFS(Data!$K$6:$K$1096,Data!$J$6:$J$1096,L$37,Data!$I$6:$I$1096,Data!$Z11),SUMIFS(Data!$K$6:$K$1096,Data!$J$6:$J$1096,L$3,Data!$I$6:$I$1096,Data!$AA11),SUMIFS(Data!$K$6:$K$1096,Data!$J$6:$J$1096,L$3,Data!$I$6:$I$1096,Data!$AB11),SUMIFS(Data!$K$6:$K$1096,Data!$J$6:$J$1096,L$3,Data!$I$6:$I$1096,Data!$Y11))</f>
        <v>0.20694203960127189</v>
      </c>
      <c r="M44" s="55">
        <f>SUM(SUMIFS(Data!$K$6:$K$1096,Data!$J$6:$J$1096,M$37,Data!$I$6:$I$1096,Data!$Z11),SUMIFS(Data!$K$6:$K$1096,Data!$J$6:$J$1096,M$3,Data!$I$6:$I$1096,Data!$AA11),SUMIFS(Data!$K$6:$K$1096,Data!$J$6:$J$1096,M$3,Data!$I$6:$I$1096,Data!$AB11),SUMIFS(Data!$K$6:$K$1096,Data!$J$6:$J$1096,M$3,Data!$I$6:$I$1096,Data!$Y11))</f>
        <v>0.21320466040510999</v>
      </c>
      <c r="N44" s="55">
        <f>SUM(SUMIFS(Data!$K$6:$K$1096,Data!$J$6:$J$1096,N$37,Data!$I$6:$I$1096,Data!$Z11),SUMIFS(Data!$K$6:$K$1096,Data!$J$6:$J$1096,N$3,Data!$I$6:$I$1096,Data!$AA11),SUMIFS(Data!$K$6:$K$1096,Data!$J$6:$J$1096,N$3,Data!$I$6:$I$1096,Data!$AB11),SUMIFS(Data!$K$6:$K$1096,Data!$J$6:$J$1096,N$3,Data!$I$6:$I$1096,Data!$Y11))</f>
        <v>0.21492250471980737</v>
      </c>
      <c r="O44" s="55">
        <f>SUM(SUMIFS(Data!$K$6:$K$1096,Data!$J$6:$J$1096,O$37,Data!$I$6:$I$1096,Data!$Z11),SUMIFS(Data!$K$6:$K$1096,Data!$J$6:$J$1096,O$3,Data!$I$6:$I$1096,Data!$AA11),SUMIFS(Data!$K$6:$K$1096,Data!$J$6:$J$1096,O$3,Data!$I$6:$I$1096,Data!$AB11),SUMIFS(Data!$K$6:$K$1096,Data!$J$6:$J$1096,O$3,Data!$I$6:$I$1096,Data!$Y11))</f>
        <v>0.21790706474112548</v>
      </c>
      <c r="P44" s="55">
        <f>SUM(SUMIFS(Data!$K$6:$K$1096,Data!$J$6:$J$1096,P$37,Data!$I$6:$I$1096,Data!$Z11),SUMIFS(Data!$K$6:$K$1096,Data!$J$6:$J$1096,P$3,Data!$I$6:$I$1096,Data!$AA11),SUMIFS(Data!$K$6:$K$1096,Data!$J$6:$J$1096,P$3,Data!$I$6:$I$1096,Data!$AB11),SUMIFS(Data!$K$6:$K$1096,Data!$J$6:$J$1096,P$3,Data!$I$6:$I$1096,Data!$Y11))</f>
        <v>0.22694596069693956</v>
      </c>
      <c r="Q44" s="55">
        <f>SUM(SUMIFS(Data!$K$6:$K$1096,Data!$J$6:$J$1096,Q$37,Data!$I$6:$I$1096,Data!$Z11),SUMIFS(Data!$K$6:$K$1096,Data!$J$6:$J$1096,Q$3,Data!$I$6:$I$1096,Data!$AA11),SUMIFS(Data!$K$6:$K$1096,Data!$J$6:$J$1096,Q$3,Data!$I$6:$I$1096,Data!$AB11),SUMIFS(Data!$K$6:$K$1096,Data!$J$6:$J$1096,Q$3,Data!$I$6:$I$1096,Data!$Y11))</f>
        <v>0.23541202077966988</v>
      </c>
      <c r="R44" s="55">
        <f>SUM(SUMIFS(Data!$K$6:$K$1096,Data!$J$6:$J$1096,R$37,Data!$I$6:$I$1096,Data!$Z11),SUMIFS(Data!$K$6:$K$1096,Data!$J$6:$J$1096,R$3,Data!$I$6:$I$1096,Data!$AA11),SUMIFS(Data!$K$6:$K$1096,Data!$J$6:$J$1096,R$3,Data!$I$6:$I$1096,Data!$AB11),SUMIFS(Data!$K$6:$K$1096,Data!$J$6:$J$1096,R$3,Data!$I$6:$I$1096,Data!$Y11))</f>
        <v>0.23746527199866849</v>
      </c>
      <c r="S44" s="55">
        <f>SUM(SUMIFS(Data!$K$6:$K$1096,Data!$J$6:$J$1096,S$37,Data!$I$6:$I$1096,Data!$Z11),SUMIFS(Data!$K$6:$K$1096,Data!$J$6:$J$1096,S$3,Data!$I$6:$I$1096,Data!$AA11),SUMIFS(Data!$K$6:$K$1096,Data!$J$6:$J$1096,S$3,Data!$I$6:$I$1096,Data!$AB11),SUMIFS(Data!$K$6:$K$1096,Data!$J$6:$J$1096,S$3,Data!$I$6:$I$1096,Data!$Y11))</f>
        <v>0.2441445303616826</v>
      </c>
      <c r="T44" s="55">
        <f>SUM(SUMIFS(Data!$K$6:$K$1096,Data!$J$6:$J$1096,T$37,Data!$I$6:$I$1096,Data!$Z11),SUMIFS(Data!$K$6:$K$1096,Data!$J$6:$J$1096,T$3,Data!$I$6:$I$1096,Data!$AA11),SUMIFS(Data!$K$6:$K$1096,Data!$J$6:$J$1096,T$3,Data!$I$6:$I$1096,Data!$AB11),SUMIFS(Data!$K$6:$K$1096,Data!$J$6:$J$1096,T$3,Data!$I$6:$I$1096,Data!$Y11))</f>
        <v>0.24610597775991735</v>
      </c>
      <c r="U44" s="55">
        <f>SUM(SUMIFS(Data!$K$6:$K$1096,Data!$J$6:$J$1096,U$37,Data!$I$6:$I$1096,Data!$Z11),SUMIFS(Data!$K$6:$K$1096,Data!$J$6:$J$1096,U$3,Data!$I$6:$I$1096,Data!$AA11),SUMIFS(Data!$K$6:$K$1096,Data!$J$6:$J$1096,U$3,Data!$I$6:$I$1096,Data!$AB11),SUMIFS(Data!$K$6:$K$1096,Data!$J$6:$J$1096,U$3,Data!$I$6:$I$1096,Data!$Y11))</f>
        <v>0.24321783139896369</v>
      </c>
      <c r="V44" s="55">
        <f>SUM(SUMIFS(Data!$K$6:$K$1096,Data!$J$6:$J$1096,V$37,Data!$I$6:$I$1096,Data!$Z11),SUMIFS(Data!$K$6:$K$1096,Data!$J$6:$J$1096,V$3,Data!$I$6:$I$1096,Data!$AA11),SUMIFS(Data!$K$6:$K$1096,Data!$J$6:$J$1096,V$3,Data!$I$6:$I$1096,Data!$AB11),SUMIFS(Data!$K$6:$K$1096,Data!$J$6:$J$1096,V$3,Data!$I$6:$I$1096,Data!$Y11))</f>
        <v>0.24656657470596777</v>
      </c>
      <c r="W44" s="55">
        <f>SUM(SUMIFS(Data!$K$6:$K$1096,Data!$J$6:$J$1096,W$37,Data!$I$6:$I$1096,Data!$Z11),SUMIFS(Data!$K$6:$K$1096,Data!$J$6:$J$1096,W$3,Data!$I$6:$I$1096,Data!$AA11),SUMIFS(Data!$K$6:$K$1096,Data!$J$6:$J$1096,W$3,Data!$I$6:$I$1096,Data!$AB11),SUMIFS(Data!$K$6:$K$1096,Data!$J$6:$J$1096,W$3,Data!$I$6:$I$1096,Data!$Y11))</f>
        <v>0.25271256635997225</v>
      </c>
      <c r="X44" s="55">
        <f>SUM(SUMIFS(Data!$K$6:$K$1096,Data!$J$6:$J$1096,X$37,Data!$I$6:$I$1096,Data!$Z11),SUMIFS(Data!$K$6:$K$1096,Data!$J$6:$J$1096,X$3,Data!$I$6:$I$1096,Data!$AA11),SUMIFS(Data!$K$6:$K$1096,Data!$J$6:$J$1096,X$3,Data!$I$6:$I$1096,Data!$AB11),SUMIFS(Data!$K$6:$K$1096,Data!$J$6:$J$1096,X$3,Data!$I$6:$I$1096,Data!$Y11))</f>
        <v>0.2528683509962511</v>
      </c>
      <c r="Y44" s="55">
        <f>SUM(SUMIFS(Data!$K$6:$K$1096,Data!$J$6:$J$1096,Y$37,Data!$I$6:$I$1096,Data!$Z11),SUMIFS(Data!$K$6:$K$1096,Data!$J$6:$J$1096,Y$3,Data!$I$6:$I$1096,Data!$AA11),SUMIFS(Data!$K$6:$K$1096,Data!$J$6:$J$1096,Y$3,Data!$I$6:$I$1096,Data!$AB11),SUMIFS(Data!$K$6:$K$1096,Data!$J$6:$J$1096,Y$3,Data!$I$6:$I$1096,Data!$Y11))</f>
        <v>0.2490633926715542</v>
      </c>
      <c r="Z44" s="55">
        <f>SUM(SUMIFS(Data!$K$6:$K$1096,Data!$J$6:$J$1096,Z$37,Data!$I$6:$I$1096,Data!$Z11),SUMIFS(Data!$K$6:$K$1096,Data!$J$6:$J$1096,Z$3,Data!$I$6:$I$1096,Data!$AA11),SUMIFS(Data!$K$6:$K$1096,Data!$J$6:$J$1096,Z$3,Data!$I$6:$I$1096,Data!$AB11),SUMIFS(Data!$K$6:$K$1096,Data!$J$6:$J$1096,Z$3,Data!$I$6:$I$1096,Data!$Y11))</f>
        <v>0.23995655137113803</v>
      </c>
      <c r="AA44" s="55">
        <f>SUM(SUMIFS(Data!$K$6:$K$1096,Data!$J$6:$J$1096,AA$37,Data!$I$6:$I$1096,Data!$Z11),SUMIFS(Data!$K$6:$K$1096,Data!$J$6:$J$1096,AA$3,Data!$I$6:$I$1096,Data!$AA11),SUMIFS(Data!$K$6:$K$1096,Data!$J$6:$J$1096,AA$3,Data!$I$6:$I$1096,Data!$AB11),SUMIFS(Data!$K$6:$K$1096,Data!$J$6:$J$1096,AA$3,Data!$I$6:$I$1096,Data!$Y11))</f>
        <v>0.23385807212829707</v>
      </c>
      <c r="AB44" s="55">
        <f>SUM(SUMIFS(Data!$K$6:$K$1096,Data!$J$6:$J$1096,AB$37,Data!$I$6:$I$1096,Data!$Z11),SUMIFS(Data!$K$6:$K$1096,Data!$J$6:$J$1096,AB$3,Data!$I$6:$I$1096,Data!$AA11),SUMIFS(Data!$K$6:$K$1096,Data!$J$6:$J$1096,AB$3,Data!$I$6:$I$1096,Data!$AB11),SUMIFS(Data!$K$6:$K$1096,Data!$J$6:$J$1096,AB$3,Data!$I$6:$I$1096,Data!$Y11))</f>
        <v>0.23054968665294226</v>
      </c>
      <c r="AC44" s="55">
        <f>SUM(SUMIFS(Data!$K$6:$K$1096,Data!$J$6:$J$1096,AC$37,Data!$I$6:$I$1096,Data!$Z11),SUMIFS(Data!$K$6:$K$1096,Data!$J$6:$J$1096,AC$3,Data!$I$6:$I$1096,Data!$AA11),SUMIFS(Data!$K$6:$K$1096,Data!$J$6:$J$1096,AC$3,Data!$I$6:$I$1096,Data!$AB11),SUMIFS(Data!$K$6:$K$1096,Data!$J$6:$J$1096,AC$3,Data!$I$6:$I$1096,Data!$Y11))</f>
        <v>0.22795348875126697</v>
      </c>
      <c r="AD44" s="55">
        <f>SUM(SUMIFS(Data!$K$6:$K$1096,Data!$J$6:$J$1096,AD$37,Data!$I$6:$I$1096,Data!$Z11),SUMIFS(Data!$K$6:$K$1096,Data!$J$6:$J$1096,AD$3,Data!$I$6:$I$1096,Data!$AA11),SUMIFS(Data!$K$6:$K$1096,Data!$J$6:$J$1096,AD$3,Data!$I$6:$I$1096,Data!$AB11),SUMIFS(Data!$K$6:$K$1096,Data!$J$6:$J$1096,AD$3,Data!$I$6:$I$1096,Data!$Y11))</f>
        <v>0.22629147340507932</v>
      </c>
      <c r="AE44" s="55">
        <f>SUM(SUMIFS(Data!$K$6:$K$1096,Data!$J$6:$J$1096,AE$37,Data!$I$6:$I$1096,Data!$Z11),SUMIFS(Data!$K$6:$K$1096,Data!$J$6:$J$1096,AE$3,Data!$I$6:$I$1096,Data!$AA11),SUMIFS(Data!$K$6:$K$1096,Data!$J$6:$J$1096,AE$3,Data!$I$6:$I$1096,Data!$AB11),SUMIFS(Data!$K$6:$K$1096,Data!$J$6:$J$1096,AE$3,Data!$I$6:$I$1096,Data!$Y11))</f>
        <v>0.2249152643407456</v>
      </c>
      <c r="AF44" s="55">
        <f>SUM(SUMIFS(Data!$K$6:$K$1096,Data!$J$6:$J$1096,AF$37,Data!$I$6:$I$1096,Data!$Z11),SUMIFS(Data!$K$6:$K$1096,Data!$J$6:$J$1096,AF$3,Data!$I$6:$I$1096,Data!$AA11),SUMIFS(Data!$K$6:$K$1096,Data!$J$6:$J$1096,AF$3,Data!$I$6:$I$1096,Data!$AB11),SUMIFS(Data!$K$6:$K$1096,Data!$J$6:$J$1096,AF$3,Data!$I$6:$I$1096,Data!$Y11))</f>
        <v>0.22240816889802678</v>
      </c>
      <c r="AG44" s="55">
        <f>SUM(SUMIFS(Data!$K$6:$K$1096,Data!$J$6:$J$1096,AG$37,Data!$I$6:$I$1096,Data!$Z11),SUMIFS(Data!$K$6:$K$1096,Data!$J$6:$J$1096,AG$3,Data!$I$6:$I$1096,Data!$AA11),SUMIFS(Data!$K$6:$K$1096,Data!$J$6:$J$1096,AG$3,Data!$I$6:$I$1096,Data!$AB11),SUMIFS(Data!$K$6:$K$1096,Data!$J$6:$J$1096,AG$3,Data!$I$6:$I$1096,Data!$Y11))</f>
        <v>0.2229991317625804</v>
      </c>
      <c r="AH44" s="55">
        <f>SUM(SUMIFS(Data!$K$6:$K$1096,Data!$J$6:$J$1096,AH$37,Data!$I$6:$I$1096,Data!$Z11),SUMIFS(Data!$K$6:$K$1096,Data!$J$6:$J$1096,AH$3,Data!$I$6:$I$1096,Data!$AA11),SUMIFS(Data!$K$6:$K$1096,Data!$J$6:$J$1096,AH$3,Data!$I$6:$I$1096,Data!$AB11),SUMIFS(Data!$K$6:$K$1096,Data!$J$6:$J$1096,AH$3,Data!$I$6:$I$1096,Data!$Y11))</f>
        <v>0.22133527317672963</v>
      </c>
      <c r="AI44" s="55">
        <f>SUM(SUMIFS(Data!$K$6:$K$1096,Data!$J$6:$J$1096,AI$37,Data!$I$6:$I$1096,Data!$Z11),SUMIFS(Data!$K$6:$K$1096,Data!$J$6:$J$1096,AI$3,Data!$I$6:$I$1096,Data!$AA11),SUMIFS(Data!$K$6:$K$1096,Data!$J$6:$J$1096,AI$3,Data!$I$6:$I$1096,Data!$AB11),SUMIFS(Data!$K$6:$K$1096,Data!$J$6:$J$1096,AI$3,Data!$I$6:$I$1096,Data!$Y11))</f>
        <v>0.21426871865155278</v>
      </c>
      <c r="AJ44" s="55">
        <f>SUM(SUMIFS(Data!$K$6:$K$1096,Data!$J$6:$J$1096,AJ$37,Data!$I$6:$I$1096,Data!$Z11),SUMIFS(Data!$K$6:$K$1096,Data!$J$6:$J$1096,AJ$3,Data!$I$6:$I$1096,Data!$AA11),SUMIFS(Data!$K$6:$K$1096,Data!$J$6:$J$1096,AJ$3,Data!$I$6:$I$1096,Data!$AB11),SUMIFS(Data!$K$6:$K$1096,Data!$J$6:$J$1096,AJ$3,Data!$I$6:$I$1096,Data!$Y11))</f>
        <v>0.21502720852797452</v>
      </c>
      <c r="AK44" s="55">
        <f>SUM(SUMIFS(Data!$K$6:$K$1096,Data!$J$6:$J$1096,AK$37,Data!$I$6:$I$1096,Data!$Z11),SUMIFS(Data!$K$6:$K$1096,Data!$J$6:$J$1096,AK$3,Data!$I$6:$I$1096,Data!$AA11),SUMIFS(Data!$K$6:$K$1096,Data!$J$6:$J$1096,AK$3,Data!$I$6:$I$1096,Data!$AB11),SUMIFS(Data!$K$6:$K$1096,Data!$J$6:$J$1096,AK$3,Data!$I$6:$I$1096,Data!$Y11))</f>
        <v>0.21724339896521169</v>
      </c>
      <c r="AL44" s="55">
        <f>SUM(SUMIFS(Data!$K$6:$K$1096,Data!$J$6:$J$1096,AL$37,Data!$I$6:$I$1096,Data!$Z11),SUMIFS(Data!$K$6:$K$1096,Data!$J$6:$J$1096,AL$3,Data!$I$6:$I$1096,Data!$AA11),SUMIFS(Data!$K$6:$K$1096,Data!$J$6:$J$1096,AL$3,Data!$I$6:$I$1096,Data!$AB11),SUMIFS(Data!$K$6:$K$1096,Data!$J$6:$J$1096,AL$3,Data!$I$6:$I$1096,Data!$Y11))</f>
        <v>0.21879321264233401</v>
      </c>
      <c r="AM44" s="55">
        <f>SUM(SUMIFS(Data!$K$6:$K$1096,Data!$J$6:$J$1096,AM$37,Data!$I$6:$I$1096,Data!$Z11),SUMIFS(Data!$K$6:$K$1096,Data!$J$6:$J$1096,AM$3,Data!$I$6:$I$1096,Data!$AA11),SUMIFS(Data!$K$6:$K$1096,Data!$J$6:$J$1096,AM$3,Data!$I$6:$I$1096,Data!$AB11),SUMIFS(Data!$K$6:$K$1096,Data!$J$6:$J$1096,AM$3,Data!$I$6:$I$1096,Data!$Y11))</f>
        <v>0.22118506600690574</v>
      </c>
      <c r="AN44" s="55">
        <f>SUM(SUMIFS(Data!$K$6:$K$1096,Data!$J$6:$J$1096,AN$37,Data!$I$6:$I$1096,Data!$Z11),SUMIFS(Data!$K$6:$K$1096,Data!$J$6:$J$1096,AN$3,Data!$I$6:$I$1096,Data!$AA11),SUMIFS(Data!$K$6:$K$1096,Data!$J$6:$J$1096,AN$3,Data!$I$6:$I$1096,Data!$AB11),SUMIFS(Data!$K$6:$K$1096,Data!$J$6:$J$1096,AN$3,Data!$I$6:$I$1096,Data!$Y11))</f>
        <v>0.22523727554961781</v>
      </c>
      <c r="AO44" s="55">
        <f>SUM(SUMIFS(Data!$K$6:$K$1096,Data!$J$6:$J$1096,AO$37,Data!$I$6:$I$1096,Data!$Z11),SUMIFS(Data!$K$6:$K$1096,Data!$J$6:$J$1096,AO$3,Data!$I$6:$I$1096,Data!$AA11),SUMIFS(Data!$K$6:$K$1096,Data!$J$6:$J$1096,AO$3,Data!$I$6:$I$1096,Data!$AB11),SUMIFS(Data!$K$6:$K$1096,Data!$J$6:$J$1096,AO$3,Data!$I$6:$I$1096,Data!$Y11))</f>
        <v>0.22920127471033952</v>
      </c>
      <c r="AP44" s="55">
        <f>SUM(SUMIFS(Data!$K$6:$K$1096,Data!$J$6:$J$1096,AP$37,Data!$I$6:$I$1096,Data!$Z11),SUMIFS(Data!$K$6:$K$1096,Data!$J$6:$J$1096,AP$3,Data!$I$6:$I$1096,Data!$AA11),SUMIFS(Data!$K$6:$K$1096,Data!$J$6:$J$1096,AP$3,Data!$I$6:$I$1096,Data!$AB11),SUMIFS(Data!$K$6:$K$1096,Data!$J$6:$J$1096,AP$3,Data!$I$6:$I$1096,Data!$Y11))</f>
        <v>0.23068315373890835</v>
      </c>
      <c r="AQ44" s="55">
        <f>SUM(SUMIFS(Data!$K$6:$K$1096,Data!$J$6:$J$1096,AQ$37,Data!$I$6:$I$1096,Data!$Z11),SUMIFS(Data!$K$6:$K$1096,Data!$J$6:$J$1096,AQ$3,Data!$I$6:$I$1096,Data!$AA11),SUMIFS(Data!$K$6:$K$1096,Data!$J$6:$J$1096,AQ$3,Data!$I$6:$I$1096,Data!$AB11),SUMIFS(Data!$K$6:$K$1096,Data!$J$6:$J$1096,AQ$3,Data!$I$6:$I$1096,Data!$Y11))</f>
        <v>0.23494634725070429</v>
      </c>
      <c r="AR44" s="56" t="s">
        <v>13</v>
      </c>
    </row>
    <row r="45" spans="1:44" x14ac:dyDescent="0.25">
      <c r="A45" s="53" t="s">
        <v>74</v>
      </c>
      <c r="B45" s="56" t="s">
        <v>14</v>
      </c>
      <c r="C45" s="55">
        <f>SUM(SUMIFS(Data!$K$6:$K$1096,Data!$J$6:$J$1096,C$37,Data!$I$6:$I$1096,Data!$Z12),SUMIFS(Data!$K$6:$K$1096,Data!$J$6:$J$1096,C$3,Data!$I$6:$I$1096,Data!$AA12),SUMIFS(Data!$K$6:$K$1096,Data!$J$6:$J$1096,C$3,Data!$I$6:$I$1096,Data!$AB12),SUMIFS(Data!$K$6:$K$1096,Data!$J$6:$J$1096,C$3,Data!$I$6:$I$1096,Data!$Y12))</f>
        <v>0.20975146370888148</v>
      </c>
      <c r="D45" s="55">
        <f>SUM(SUMIFS(Data!$K$6:$K$1096,Data!$J$6:$J$1096,D$37,Data!$I$6:$I$1096,Data!$Z12),SUMIFS(Data!$K$6:$K$1096,Data!$J$6:$J$1096,D$3,Data!$I$6:$I$1096,Data!$AA12),SUMIFS(Data!$K$6:$K$1096,Data!$J$6:$J$1096,D$3,Data!$I$6:$I$1096,Data!$AB12),SUMIFS(Data!$K$6:$K$1096,Data!$J$6:$J$1096,D$3,Data!$I$6:$I$1096,Data!$Y12))</f>
        <v>0.21220148277982348</v>
      </c>
      <c r="E45" s="55">
        <f>SUM(SUMIFS(Data!$K$6:$K$1096,Data!$J$6:$J$1096,E$37,Data!$I$6:$I$1096,Data!$Z12),SUMIFS(Data!$K$6:$K$1096,Data!$J$6:$J$1096,E$3,Data!$I$6:$I$1096,Data!$AA12),SUMIFS(Data!$K$6:$K$1096,Data!$J$6:$J$1096,E$3,Data!$I$6:$I$1096,Data!$AB12),SUMIFS(Data!$K$6:$K$1096,Data!$J$6:$J$1096,E$3,Data!$I$6:$I$1096,Data!$Y12))</f>
        <v>0.21440434162242422</v>
      </c>
      <c r="F45" s="55">
        <f>SUM(SUMIFS(Data!$K$6:$K$1096,Data!$J$6:$J$1096,F$37,Data!$I$6:$I$1096,Data!$Z12),SUMIFS(Data!$K$6:$K$1096,Data!$J$6:$J$1096,F$3,Data!$I$6:$I$1096,Data!$AA12),SUMIFS(Data!$K$6:$K$1096,Data!$J$6:$J$1096,F$3,Data!$I$6:$I$1096,Data!$AB12),SUMIFS(Data!$K$6:$K$1096,Data!$J$6:$J$1096,F$3,Data!$I$6:$I$1096,Data!$Y12))</f>
        <v>0.21542686708206599</v>
      </c>
      <c r="G45" s="55">
        <f>SUM(SUMIFS(Data!$K$6:$K$1096,Data!$J$6:$J$1096,G$37,Data!$I$6:$I$1096,Data!$Z12),SUMIFS(Data!$K$6:$K$1096,Data!$J$6:$J$1096,G$3,Data!$I$6:$I$1096,Data!$AA12),SUMIFS(Data!$K$6:$K$1096,Data!$J$6:$J$1096,G$3,Data!$I$6:$I$1096,Data!$AB12),SUMIFS(Data!$K$6:$K$1096,Data!$J$6:$J$1096,G$3,Data!$I$6:$I$1096,Data!$Y12))</f>
        <v>0.21850010209769372</v>
      </c>
      <c r="H45" s="55">
        <f>SUM(SUMIFS(Data!$K$6:$K$1096,Data!$J$6:$J$1096,H$37,Data!$I$6:$I$1096,Data!$Z12),SUMIFS(Data!$K$6:$K$1096,Data!$J$6:$J$1096,H$3,Data!$I$6:$I$1096,Data!$AA12),SUMIFS(Data!$K$6:$K$1096,Data!$J$6:$J$1096,H$3,Data!$I$6:$I$1096,Data!$AB12),SUMIFS(Data!$K$6:$K$1096,Data!$J$6:$J$1096,H$3,Data!$I$6:$I$1096,Data!$Y12))</f>
        <v>0.21415754723569769</v>
      </c>
      <c r="I45" s="55">
        <f>SUM(SUMIFS(Data!$K$6:$K$1096,Data!$J$6:$J$1096,I$37,Data!$I$6:$I$1096,Data!$Z12),SUMIFS(Data!$K$6:$K$1096,Data!$J$6:$J$1096,I$3,Data!$I$6:$I$1096,Data!$AA12),SUMIFS(Data!$K$6:$K$1096,Data!$J$6:$J$1096,I$3,Data!$I$6:$I$1096,Data!$AB12),SUMIFS(Data!$K$6:$K$1096,Data!$J$6:$J$1096,I$3,Data!$I$6:$I$1096,Data!$Y12))</f>
        <v>0.21406116866227184</v>
      </c>
      <c r="J45" s="55">
        <f>SUM(SUMIFS(Data!$K$6:$K$1096,Data!$J$6:$J$1096,J$37,Data!$I$6:$I$1096,Data!$Z12),SUMIFS(Data!$K$6:$K$1096,Data!$J$6:$J$1096,J$3,Data!$I$6:$I$1096,Data!$AA12),SUMIFS(Data!$K$6:$K$1096,Data!$J$6:$J$1096,J$3,Data!$I$6:$I$1096,Data!$AB12),SUMIFS(Data!$K$6:$K$1096,Data!$J$6:$J$1096,J$3,Data!$I$6:$I$1096,Data!$Y12))</f>
        <v>0.21016169591263412</v>
      </c>
      <c r="K45" s="55">
        <f>SUM(SUMIFS(Data!$K$6:$K$1096,Data!$J$6:$J$1096,K$37,Data!$I$6:$I$1096,Data!$Z12),SUMIFS(Data!$K$6:$K$1096,Data!$J$6:$J$1096,K$3,Data!$I$6:$I$1096,Data!$AA12),SUMIFS(Data!$K$6:$K$1096,Data!$J$6:$J$1096,K$3,Data!$I$6:$I$1096,Data!$AB12),SUMIFS(Data!$K$6:$K$1096,Data!$J$6:$J$1096,K$3,Data!$I$6:$I$1096,Data!$Y12))</f>
        <v>0.20960361426590687</v>
      </c>
      <c r="L45" s="55">
        <f>SUM(SUMIFS(Data!$K$6:$K$1096,Data!$J$6:$J$1096,L$37,Data!$I$6:$I$1096,Data!$Z12),SUMIFS(Data!$K$6:$K$1096,Data!$J$6:$J$1096,L$3,Data!$I$6:$I$1096,Data!$AA12),SUMIFS(Data!$K$6:$K$1096,Data!$J$6:$J$1096,L$3,Data!$I$6:$I$1096,Data!$AB12),SUMIFS(Data!$K$6:$K$1096,Data!$J$6:$J$1096,L$3,Data!$I$6:$I$1096,Data!$Y12))</f>
        <v>0.21151017074060605</v>
      </c>
      <c r="M45" s="55">
        <f>SUM(SUMIFS(Data!$K$6:$K$1096,Data!$J$6:$J$1096,M$37,Data!$I$6:$I$1096,Data!$Z12),SUMIFS(Data!$K$6:$K$1096,Data!$J$6:$J$1096,M$3,Data!$I$6:$I$1096,Data!$AA12),SUMIFS(Data!$K$6:$K$1096,Data!$J$6:$J$1096,M$3,Data!$I$6:$I$1096,Data!$AB12),SUMIFS(Data!$K$6:$K$1096,Data!$J$6:$J$1096,M$3,Data!$I$6:$I$1096,Data!$Y12))</f>
        <v>0.21970104786514616</v>
      </c>
      <c r="N45" s="55">
        <f>SUM(SUMIFS(Data!$K$6:$K$1096,Data!$J$6:$J$1096,N$37,Data!$I$6:$I$1096,Data!$Z12),SUMIFS(Data!$K$6:$K$1096,Data!$J$6:$J$1096,N$3,Data!$I$6:$I$1096,Data!$AA12),SUMIFS(Data!$K$6:$K$1096,Data!$J$6:$J$1096,N$3,Data!$I$6:$I$1096,Data!$AB12),SUMIFS(Data!$K$6:$K$1096,Data!$J$6:$J$1096,N$3,Data!$I$6:$I$1096,Data!$Y12))</f>
        <v>0.22276134166883343</v>
      </c>
      <c r="O45" s="55">
        <f>SUM(SUMIFS(Data!$K$6:$K$1096,Data!$J$6:$J$1096,O$37,Data!$I$6:$I$1096,Data!$Z12),SUMIFS(Data!$K$6:$K$1096,Data!$J$6:$J$1096,O$3,Data!$I$6:$I$1096,Data!$AA12),SUMIFS(Data!$K$6:$K$1096,Data!$J$6:$J$1096,O$3,Data!$I$6:$I$1096,Data!$AB12),SUMIFS(Data!$K$6:$K$1096,Data!$J$6:$J$1096,O$3,Data!$I$6:$I$1096,Data!$Y12))</f>
        <v>0.22642631501752042</v>
      </c>
      <c r="P45" s="55">
        <f>SUM(SUMIFS(Data!$K$6:$K$1096,Data!$J$6:$J$1096,P$37,Data!$I$6:$I$1096,Data!$Z12),SUMIFS(Data!$K$6:$K$1096,Data!$J$6:$J$1096,P$3,Data!$I$6:$I$1096,Data!$AA12),SUMIFS(Data!$K$6:$K$1096,Data!$J$6:$J$1096,P$3,Data!$I$6:$I$1096,Data!$AB12),SUMIFS(Data!$K$6:$K$1096,Data!$J$6:$J$1096,P$3,Data!$I$6:$I$1096,Data!$Y12))</f>
        <v>0.23527898939018752</v>
      </c>
      <c r="Q45" s="55">
        <f>SUM(SUMIFS(Data!$K$6:$K$1096,Data!$J$6:$J$1096,Q$37,Data!$I$6:$I$1096,Data!$Z12),SUMIFS(Data!$K$6:$K$1096,Data!$J$6:$J$1096,Q$3,Data!$I$6:$I$1096,Data!$AA12),SUMIFS(Data!$K$6:$K$1096,Data!$J$6:$J$1096,Q$3,Data!$I$6:$I$1096,Data!$AB12),SUMIFS(Data!$K$6:$K$1096,Data!$J$6:$J$1096,Q$3,Data!$I$6:$I$1096,Data!$Y12))</f>
        <v>0.24342116973369371</v>
      </c>
      <c r="R45" s="55">
        <f>SUM(SUMIFS(Data!$K$6:$K$1096,Data!$J$6:$J$1096,R$37,Data!$I$6:$I$1096,Data!$Z12),SUMIFS(Data!$K$6:$K$1096,Data!$J$6:$J$1096,R$3,Data!$I$6:$I$1096,Data!$AA12),SUMIFS(Data!$K$6:$K$1096,Data!$J$6:$J$1096,R$3,Data!$I$6:$I$1096,Data!$AB12),SUMIFS(Data!$K$6:$K$1096,Data!$J$6:$J$1096,R$3,Data!$I$6:$I$1096,Data!$Y12))</f>
        <v>0.24424827480251449</v>
      </c>
      <c r="S45" s="55">
        <f>SUM(SUMIFS(Data!$K$6:$K$1096,Data!$J$6:$J$1096,S$37,Data!$I$6:$I$1096,Data!$Z12),SUMIFS(Data!$K$6:$K$1096,Data!$J$6:$J$1096,S$3,Data!$I$6:$I$1096,Data!$AA12),SUMIFS(Data!$K$6:$K$1096,Data!$J$6:$J$1096,S$3,Data!$I$6:$I$1096,Data!$AB12),SUMIFS(Data!$K$6:$K$1096,Data!$J$6:$J$1096,S$3,Data!$I$6:$I$1096,Data!$Y12))</f>
        <v>0.25197326890283633</v>
      </c>
      <c r="T45" s="55">
        <f>SUM(SUMIFS(Data!$K$6:$K$1096,Data!$J$6:$J$1096,T$37,Data!$I$6:$I$1096,Data!$Z12),SUMIFS(Data!$K$6:$K$1096,Data!$J$6:$J$1096,T$3,Data!$I$6:$I$1096,Data!$AA12),SUMIFS(Data!$K$6:$K$1096,Data!$J$6:$J$1096,T$3,Data!$I$6:$I$1096,Data!$AB12),SUMIFS(Data!$K$6:$K$1096,Data!$J$6:$J$1096,T$3,Data!$I$6:$I$1096,Data!$Y12))</f>
        <v>0.25808936310278174</v>
      </c>
      <c r="U45" s="55">
        <f>SUM(SUMIFS(Data!$K$6:$K$1096,Data!$J$6:$J$1096,U$37,Data!$I$6:$I$1096,Data!$Z12),SUMIFS(Data!$K$6:$K$1096,Data!$J$6:$J$1096,U$3,Data!$I$6:$I$1096,Data!$AA12),SUMIFS(Data!$K$6:$K$1096,Data!$J$6:$J$1096,U$3,Data!$I$6:$I$1096,Data!$AB12),SUMIFS(Data!$K$6:$K$1096,Data!$J$6:$J$1096,U$3,Data!$I$6:$I$1096,Data!$Y12))</f>
        <v>0.25490930415671775</v>
      </c>
      <c r="V45" s="55">
        <f>SUM(SUMIFS(Data!$K$6:$K$1096,Data!$J$6:$J$1096,V$37,Data!$I$6:$I$1096,Data!$Z12),SUMIFS(Data!$K$6:$K$1096,Data!$J$6:$J$1096,V$3,Data!$I$6:$I$1096,Data!$AA12),SUMIFS(Data!$K$6:$K$1096,Data!$J$6:$J$1096,V$3,Data!$I$6:$I$1096,Data!$AB12),SUMIFS(Data!$K$6:$K$1096,Data!$J$6:$J$1096,V$3,Data!$I$6:$I$1096,Data!$Y12))</f>
        <v>0.25704660955423264</v>
      </c>
      <c r="W45" s="55">
        <f>SUM(SUMIFS(Data!$K$6:$K$1096,Data!$J$6:$J$1096,W$37,Data!$I$6:$I$1096,Data!$Z12),SUMIFS(Data!$K$6:$K$1096,Data!$J$6:$J$1096,W$3,Data!$I$6:$I$1096,Data!$AA12),SUMIFS(Data!$K$6:$K$1096,Data!$J$6:$J$1096,W$3,Data!$I$6:$I$1096,Data!$AB12),SUMIFS(Data!$K$6:$K$1096,Data!$J$6:$J$1096,W$3,Data!$I$6:$I$1096,Data!$Y12))</f>
        <v>0.26190498883464908</v>
      </c>
      <c r="X45" s="55">
        <f>SUM(SUMIFS(Data!$K$6:$K$1096,Data!$J$6:$J$1096,X$37,Data!$I$6:$I$1096,Data!$Z12),SUMIFS(Data!$K$6:$K$1096,Data!$J$6:$J$1096,X$3,Data!$I$6:$I$1096,Data!$AA12),SUMIFS(Data!$K$6:$K$1096,Data!$J$6:$J$1096,X$3,Data!$I$6:$I$1096,Data!$AB12),SUMIFS(Data!$K$6:$K$1096,Data!$J$6:$J$1096,X$3,Data!$I$6:$I$1096,Data!$Y12))</f>
        <v>0.26215429703969984</v>
      </c>
      <c r="Y45" s="55">
        <f>SUM(SUMIFS(Data!$K$6:$K$1096,Data!$J$6:$J$1096,Y$37,Data!$I$6:$I$1096,Data!$Z12),SUMIFS(Data!$K$6:$K$1096,Data!$J$6:$J$1096,Y$3,Data!$I$6:$I$1096,Data!$AA12),SUMIFS(Data!$K$6:$K$1096,Data!$J$6:$J$1096,Y$3,Data!$I$6:$I$1096,Data!$AB12),SUMIFS(Data!$K$6:$K$1096,Data!$J$6:$J$1096,Y$3,Data!$I$6:$I$1096,Data!$Y12))</f>
        <v>0.2592275463727452</v>
      </c>
      <c r="Z45" s="55">
        <f>SUM(SUMIFS(Data!$K$6:$K$1096,Data!$J$6:$J$1096,Z$37,Data!$I$6:$I$1096,Data!$Z12),SUMIFS(Data!$K$6:$K$1096,Data!$J$6:$J$1096,Z$3,Data!$I$6:$I$1096,Data!$AA12),SUMIFS(Data!$K$6:$K$1096,Data!$J$6:$J$1096,Z$3,Data!$I$6:$I$1096,Data!$AB12),SUMIFS(Data!$K$6:$K$1096,Data!$J$6:$J$1096,Z$3,Data!$I$6:$I$1096,Data!$Y12))</f>
        <v>0.2523849579775177</v>
      </c>
      <c r="AA45" s="55">
        <f>SUM(SUMIFS(Data!$K$6:$K$1096,Data!$J$6:$J$1096,AA$37,Data!$I$6:$I$1096,Data!$Z12),SUMIFS(Data!$K$6:$K$1096,Data!$J$6:$J$1096,AA$3,Data!$I$6:$I$1096,Data!$AA12),SUMIFS(Data!$K$6:$K$1096,Data!$J$6:$J$1096,AA$3,Data!$I$6:$I$1096,Data!$AB12),SUMIFS(Data!$K$6:$K$1096,Data!$J$6:$J$1096,AA$3,Data!$I$6:$I$1096,Data!$Y12))</f>
        <v>0.24719943400954997</v>
      </c>
      <c r="AB45" s="55">
        <f>SUM(SUMIFS(Data!$K$6:$K$1096,Data!$J$6:$J$1096,AB$37,Data!$I$6:$I$1096,Data!$Z12),SUMIFS(Data!$K$6:$K$1096,Data!$J$6:$J$1096,AB$3,Data!$I$6:$I$1096,Data!$AA12),SUMIFS(Data!$K$6:$K$1096,Data!$J$6:$J$1096,AB$3,Data!$I$6:$I$1096,Data!$AB12),SUMIFS(Data!$K$6:$K$1096,Data!$J$6:$J$1096,AB$3,Data!$I$6:$I$1096,Data!$Y12))</f>
        <v>0.24677258486685863</v>
      </c>
      <c r="AC45" s="55">
        <f>SUM(SUMIFS(Data!$K$6:$K$1096,Data!$J$6:$J$1096,AC$37,Data!$I$6:$I$1096,Data!$Z12),SUMIFS(Data!$K$6:$K$1096,Data!$J$6:$J$1096,AC$3,Data!$I$6:$I$1096,Data!$AA12),SUMIFS(Data!$K$6:$K$1096,Data!$J$6:$J$1096,AC$3,Data!$I$6:$I$1096,Data!$AB12),SUMIFS(Data!$K$6:$K$1096,Data!$J$6:$J$1096,AC$3,Data!$I$6:$I$1096,Data!$Y12))</f>
        <v>0.24612537602208712</v>
      </c>
      <c r="AD45" s="55">
        <f>SUM(SUMIFS(Data!$K$6:$K$1096,Data!$J$6:$J$1096,AD$37,Data!$I$6:$I$1096,Data!$Z12),SUMIFS(Data!$K$6:$K$1096,Data!$J$6:$J$1096,AD$3,Data!$I$6:$I$1096,Data!$AA12),SUMIFS(Data!$K$6:$K$1096,Data!$J$6:$J$1096,AD$3,Data!$I$6:$I$1096,Data!$AB12),SUMIFS(Data!$K$6:$K$1096,Data!$J$6:$J$1096,AD$3,Data!$I$6:$I$1096,Data!$Y12))</f>
        <v>0.24525036141904616</v>
      </c>
      <c r="AE45" s="55">
        <f>SUM(SUMIFS(Data!$K$6:$K$1096,Data!$J$6:$J$1096,AE$37,Data!$I$6:$I$1096,Data!$Z12),SUMIFS(Data!$K$6:$K$1096,Data!$J$6:$J$1096,AE$3,Data!$I$6:$I$1096,Data!$AA12),SUMIFS(Data!$K$6:$K$1096,Data!$J$6:$J$1096,AE$3,Data!$I$6:$I$1096,Data!$AB12),SUMIFS(Data!$K$6:$K$1096,Data!$J$6:$J$1096,AE$3,Data!$I$6:$I$1096,Data!$Y12))</f>
        <v>0.24447584157856703</v>
      </c>
      <c r="AF45" s="55">
        <f>SUM(SUMIFS(Data!$K$6:$K$1096,Data!$J$6:$J$1096,AF$37,Data!$I$6:$I$1096,Data!$Z12),SUMIFS(Data!$K$6:$K$1096,Data!$J$6:$J$1096,AF$3,Data!$I$6:$I$1096,Data!$AA12),SUMIFS(Data!$K$6:$K$1096,Data!$J$6:$J$1096,AF$3,Data!$I$6:$I$1096,Data!$AB12),SUMIFS(Data!$K$6:$K$1096,Data!$J$6:$J$1096,AF$3,Data!$I$6:$I$1096,Data!$Y12))</f>
        <v>0.24286891442697314</v>
      </c>
      <c r="AG45" s="55">
        <f>SUM(SUMIFS(Data!$K$6:$K$1096,Data!$J$6:$J$1096,AG$37,Data!$I$6:$I$1096,Data!$Z12),SUMIFS(Data!$K$6:$K$1096,Data!$J$6:$J$1096,AG$3,Data!$I$6:$I$1096,Data!$AA12),SUMIFS(Data!$K$6:$K$1096,Data!$J$6:$J$1096,AG$3,Data!$I$6:$I$1096,Data!$AB12),SUMIFS(Data!$K$6:$K$1096,Data!$J$6:$J$1096,AG$3,Data!$I$6:$I$1096,Data!$Y12))</f>
        <v>0.2429578734322273</v>
      </c>
      <c r="AH45" s="55">
        <f>SUM(SUMIFS(Data!$K$6:$K$1096,Data!$J$6:$J$1096,AH$37,Data!$I$6:$I$1096,Data!$Z12),SUMIFS(Data!$K$6:$K$1096,Data!$J$6:$J$1096,AH$3,Data!$I$6:$I$1096,Data!$AA12),SUMIFS(Data!$K$6:$K$1096,Data!$J$6:$J$1096,AH$3,Data!$I$6:$I$1096,Data!$AB12),SUMIFS(Data!$K$6:$K$1096,Data!$J$6:$J$1096,AH$3,Data!$I$6:$I$1096,Data!$Y12))</f>
        <v>0.24098361548712074</v>
      </c>
      <c r="AI45" s="55">
        <f>SUM(SUMIFS(Data!$K$6:$K$1096,Data!$J$6:$J$1096,AI$37,Data!$I$6:$I$1096,Data!$Z12),SUMIFS(Data!$K$6:$K$1096,Data!$J$6:$J$1096,AI$3,Data!$I$6:$I$1096,Data!$AA12),SUMIFS(Data!$K$6:$K$1096,Data!$J$6:$J$1096,AI$3,Data!$I$6:$I$1096,Data!$AB12),SUMIFS(Data!$K$6:$K$1096,Data!$J$6:$J$1096,AI$3,Data!$I$6:$I$1096,Data!$Y12))</f>
        <v>0.23336744625461664</v>
      </c>
      <c r="AJ45" s="55">
        <f>SUM(SUMIFS(Data!$K$6:$K$1096,Data!$J$6:$J$1096,AJ$37,Data!$I$6:$I$1096,Data!$Z12),SUMIFS(Data!$K$6:$K$1096,Data!$J$6:$J$1096,AJ$3,Data!$I$6:$I$1096,Data!$AA12),SUMIFS(Data!$K$6:$K$1096,Data!$J$6:$J$1096,AJ$3,Data!$I$6:$I$1096,Data!$AB12),SUMIFS(Data!$K$6:$K$1096,Data!$J$6:$J$1096,AJ$3,Data!$I$6:$I$1096,Data!$Y12))</f>
        <v>0.23353166029921985</v>
      </c>
      <c r="AK45" s="55">
        <f>SUM(SUMIFS(Data!$K$6:$K$1096,Data!$J$6:$J$1096,AK$37,Data!$I$6:$I$1096,Data!$Z12),SUMIFS(Data!$K$6:$K$1096,Data!$J$6:$J$1096,AK$3,Data!$I$6:$I$1096,Data!$AA12),SUMIFS(Data!$K$6:$K$1096,Data!$J$6:$J$1096,AK$3,Data!$I$6:$I$1096,Data!$AB12),SUMIFS(Data!$K$6:$K$1096,Data!$J$6:$J$1096,AK$3,Data!$I$6:$I$1096,Data!$Y12))</f>
        <v>0.23490346826526665</v>
      </c>
      <c r="AL45" s="55">
        <f>SUM(SUMIFS(Data!$K$6:$K$1096,Data!$J$6:$J$1096,AL$37,Data!$I$6:$I$1096,Data!$Z12),SUMIFS(Data!$K$6:$K$1096,Data!$J$6:$J$1096,AL$3,Data!$I$6:$I$1096,Data!$AA12),SUMIFS(Data!$K$6:$K$1096,Data!$J$6:$J$1096,AL$3,Data!$I$6:$I$1096,Data!$AB12),SUMIFS(Data!$K$6:$K$1096,Data!$J$6:$J$1096,AL$3,Data!$I$6:$I$1096,Data!$Y12))</f>
        <v>0.23543154171407848</v>
      </c>
      <c r="AM45" s="55">
        <f>SUM(SUMIFS(Data!$K$6:$K$1096,Data!$J$6:$J$1096,AM$37,Data!$I$6:$I$1096,Data!$Z12),SUMIFS(Data!$K$6:$K$1096,Data!$J$6:$J$1096,AM$3,Data!$I$6:$I$1096,Data!$AA12),SUMIFS(Data!$K$6:$K$1096,Data!$J$6:$J$1096,AM$3,Data!$I$6:$I$1096,Data!$AB12),SUMIFS(Data!$K$6:$K$1096,Data!$J$6:$J$1096,AM$3,Data!$I$6:$I$1096,Data!$Y12))</f>
        <v>0.23663025410268584</v>
      </c>
      <c r="AN45" s="55">
        <f>SUM(SUMIFS(Data!$K$6:$K$1096,Data!$J$6:$J$1096,AN$37,Data!$I$6:$I$1096,Data!$Z12),SUMIFS(Data!$K$6:$K$1096,Data!$J$6:$J$1096,AN$3,Data!$I$6:$I$1096,Data!$AA12),SUMIFS(Data!$K$6:$K$1096,Data!$J$6:$J$1096,AN$3,Data!$I$6:$I$1096,Data!$AB12),SUMIFS(Data!$K$6:$K$1096,Data!$J$6:$J$1096,AN$3,Data!$I$6:$I$1096,Data!$Y12))</f>
        <v>0.23943798033005464</v>
      </c>
      <c r="AO45" s="55">
        <f>SUM(SUMIFS(Data!$K$6:$K$1096,Data!$J$6:$J$1096,AO$37,Data!$I$6:$I$1096,Data!$Z12),SUMIFS(Data!$K$6:$K$1096,Data!$J$6:$J$1096,AO$3,Data!$I$6:$I$1096,Data!$AA12),SUMIFS(Data!$K$6:$K$1096,Data!$J$6:$J$1096,AO$3,Data!$I$6:$I$1096,Data!$AB12),SUMIFS(Data!$K$6:$K$1096,Data!$J$6:$J$1096,AO$3,Data!$I$6:$I$1096,Data!$Y12))</f>
        <v>0.24296927721913364</v>
      </c>
      <c r="AP45" s="55">
        <f>SUM(SUMIFS(Data!$K$6:$K$1096,Data!$J$6:$J$1096,AP$37,Data!$I$6:$I$1096,Data!$Z12),SUMIFS(Data!$K$6:$K$1096,Data!$J$6:$J$1096,AP$3,Data!$I$6:$I$1096,Data!$AA12),SUMIFS(Data!$K$6:$K$1096,Data!$J$6:$J$1096,AP$3,Data!$I$6:$I$1096,Data!$AB12),SUMIFS(Data!$K$6:$K$1096,Data!$J$6:$J$1096,AP$3,Data!$I$6:$I$1096,Data!$Y12))</f>
        <v>0.24342788643204294</v>
      </c>
      <c r="AQ45" s="55">
        <f>SUM(SUMIFS(Data!$K$6:$K$1096,Data!$J$6:$J$1096,AQ$37,Data!$I$6:$I$1096,Data!$Z12),SUMIFS(Data!$K$6:$K$1096,Data!$J$6:$J$1096,AQ$3,Data!$I$6:$I$1096,Data!$AA12),SUMIFS(Data!$K$6:$K$1096,Data!$J$6:$J$1096,AQ$3,Data!$I$6:$I$1096,Data!$AB12),SUMIFS(Data!$K$6:$K$1096,Data!$J$6:$J$1096,AQ$3,Data!$I$6:$I$1096,Data!$Y12))</f>
        <v>0.24656414479719177</v>
      </c>
      <c r="AR45" s="56" t="s">
        <v>14</v>
      </c>
    </row>
    <row r="46" spans="1:44" x14ac:dyDescent="0.25">
      <c r="A46" s="53" t="s">
        <v>74</v>
      </c>
      <c r="B46" s="56" t="s">
        <v>15</v>
      </c>
      <c r="C46" s="55">
        <f>SUM(SUMIFS(Data!$K$6:$K$1096,Data!$J$6:$J$1096,C$37,Data!$I$6:$I$1096,Data!$Z13),SUMIFS(Data!$K$6:$K$1096,Data!$J$6:$J$1096,C$3,Data!$I$6:$I$1096,Data!$AA13),SUMIFS(Data!$K$6:$K$1096,Data!$J$6:$J$1096,C$3,Data!$I$6:$I$1096,Data!$AB13),SUMIFS(Data!$K$6:$K$1096,Data!$J$6:$J$1096,C$3,Data!$I$6:$I$1096,Data!$Y13))</f>
        <v>0.22700979525658452</v>
      </c>
      <c r="D46" s="55">
        <f>SUM(SUMIFS(Data!$K$6:$K$1096,Data!$J$6:$J$1096,D$37,Data!$I$6:$I$1096,Data!$Z13),SUMIFS(Data!$K$6:$K$1096,Data!$J$6:$J$1096,D$3,Data!$I$6:$I$1096,Data!$AA13),SUMIFS(Data!$K$6:$K$1096,Data!$J$6:$J$1096,D$3,Data!$I$6:$I$1096,Data!$AB13),SUMIFS(Data!$K$6:$K$1096,Data!$J$6:$J$1096,D$3,Data!$I$6:$I$1096,Data!$Y13))</f>
        <v>0.22867508651904833</v>
      </c>
      <c r="E46" s="55">
        <f>SUM(SUMIFS(Data!$K$6:$K$1096,Data!$J$6:$J$1096,E$37,Data!$I$6:$I$1096,Data!$Z13),SUMIFS(Data!$K$6:$K$1096,Data!$J$6:$J$1096,E$3,Data!$I$6:$I$1096,Data!$AA13),SUMIFS(Data!$K$6:$K$1096,Data!$J$6:$J$1096,E$3,Data!$I$6:$I$1096,Data!$AB13),SUMIFS(Data!$K$6:$K$1096,Data!$J$6:$J$1096,E$3,Data!$I$6:$I$1096,Data!$Y13))</f>
        <v>0.2301812940571433</v>
      </c>
      <c r="F46" s="55">
        <f>SUM(SUMIFS(Data!$K$6:$K$1096,Data!$J$6:$J$1096,F$37,Data!$I$6:$I$1096,Data!$Z13),SUMIFS(Data!$K$6:$K$1096,Data!$J$6:$J$1096,F$3,Data!$I$6:$I$1096,Data!$AA13),SUMIFS(Data!$K$6:$K$1096,Data!$J$6:$J$1096,F$3,Data!$I$6:$I$1096,Data!$AB13),SUMIFS(Data!$K$6:$K$1096,Data!$J$6:$J$1096,F$3,Data!$I$6:$I$1096,Data!$Y13))</f>
        <v>0.23089015543021391</v>
      </c>
      <c r="G46" s="55">
        <f>SUM(SUMIFS(Data!$K$6:$K$1096,Data!$J$6:$J$1096,G$37,Data!$I$6:$I$1096,Data!$Z13),SUMIFS(Data!$K$6:$K$1096,Data!$J$6:$J$1096,G$3,Data!$I$6:$I$1096,Data!$AA13),SUMIFS(Data!$K$6:$K$1096,Data!$J$6:$J$1096,G$3,Data!$I$6:$I$1096,Data!$AB13),SUMIFS(Data!$K$6:$K$1096,Data!$J$6:$J$1096,G$3,Data!$I$6:$I$1096,Data!$Y13))</f>
        <v>0.23408116340196539</v>
      </c>
      <c r="H46" s="55">
        <f>SUM(SUMIFS(Data!$K$6:$K$1096,Data!$J$6:$J$1096,H$37,Data!$I$6:$I$1096,Data!$Z13),SUMIFS(Data!$K$6:$K$1096,Data!$J$6:$J$1096,H$3,Data!$I$6:$I$1096,Data!$AA13),SUMIFS(Data!$K$6:$K$1096,Data!$J$6:$J$1096,H$3,Data!$I$6:$I$1096,Data!$AB13),SUMIFS(Data!$K$6:$K$1096,Data!$J$6:$J$1096,H$3,Data!$I$6:$I$1096,Data!$Y13))</f>
        <v>0.22898824009756047</v>
      </c>
      <c r="I46" s="55">
        <f>SUM(SUMIFS(Data!$K$6:$K$1096,Data!$J$6:$J$1096,I$37,Data!$I$6:$I$1096,Data!$Z13),SUMIFS(Data!$K$6:$K$1096,Data!$J$6:$J$1096,I$3,Data!$I$6:$I$1096,Data!$AA13),SUMIFS(Data!$K$6:$K$1096,Data!$J$6:$J$1096,I$3,Data!$I$6:$I$1096,Data!$AB13),SUMIFS(Data!$K$6:$K$1096,Data!$J$6:$J$1096,I$3,Data!$I$6:$I$1096,Data!$Y13))</f>
        <v>0.22873895690389703</v>
      </c>
      <c r="J46" s="55">
        <f>SUM(SUMIFS(Data!$K$6:$K$1096,Data!$J$6:$J$1096,J$37,Data!$I$6:$I$1096,Data!$Z13),SUMIFS(Data!$K$6:$K$1096,Data!$J$6:$J$1096,J$3,Data!$I$6:$I$1096,Data!$AA13),SUMIFS(Data!$K$6:$K$1096,Data!$J$6:$J$1096,J$3,Data!$I$6:$I$1096,Data!$AB13),SUMIFS(Data!$K$6:$K$1096,Data!$J$6:$J$1096,J$3,Data!$I$6:$I$1096,Data!$Y13))</f>
        <v>0.22459217767577244</v>
      </c>
      <c r="K46" s="55">
        <f>SUM(SUMIFS(Data!$K$6:$K$1096,Data!$J$6:$J$1096,K$37,Data!$I$6:$I$1096,Data!$Z13),SUMIFS(Data!$K$6:$K$1096,Data!$J$6:$J$1096,K$3,Data!$I$6:$I$1096,Data!$AA13),SUMIFS(Data!$K$6:$K$1096,Data!$J$6:$J$1096,K$3,Data!$I$6:$I$1096,Data!$AB13),SUMIFS(Data!$K$6:$K$1096,Data!$J$6:$J$1096,K$3,Data!$I$6:$I$1096,Data!$Y13))</f>
        <v>0.22417040325219523</v>
      </c>
      <c r="L46" s="55">
        <f>SUM(SUMIFS(Data!$K$6:$K$1096,Data!$J$6:$J$1096,L$37,Data!$I$6:$I$1096,Data!$Z13),SUMIFS(Data!$K$6:$K$1096,Data!$J$6:$J$1096,L$3,Data!$I$6:$I$1096,Data!$AA13),SUMIFS(Data!$K$6:$K$1096,Data!$J$6:$J$1096,L$3,Data!$I$6:$I$1096,Data!$AB13),SUMIFS(Data!$K$6:$K$1096,Data!$J$6:$J$1096,L$3,Data!$I$6:$I$1096,Data!$Y13))</f>
        <v>0.22657170585839354</v>
      </c>
      <c r="M46" s="55">
        <f>SUM(SUMIFS(Data!$K$6:$K$1096,Data!$J$6:$J$1096,M$37,Data!$I$6:$I$1096,Data!$Z13),SUMIFS(Data!$K$6:$K$1096,Data!$J$6:$J$1096,M$3,Data!$I$6:$I$1096,Data!$AA13),SUMIFS(Data!$K$6:$K$1096,Data!$J$6:$J$1096,M$3,Data!$I$6:$I$1096,Data!$AB13),SUMIFS(Data!$K$6:$K$1096,Data!$J$6:$J$1096,M$3,Data!$I$6:$I$1096,Data!$Y13))</f>
        <v>0.23482612214606652</v>
      </c>
      <c r="N46" s="55">
        <f>SUM(SUMIFS(Data!$K$6:$K$1096,Data!$J$6:$J$1096,N$37,Data!$I$6:$I$1096,Data!$Z13),SUMIFS(Data!$K$6:$K$1096,Data!$J$6:$J$1096,N$3,Data!$I$6:$I$1096,Data!$AA13),SUMIFS(Data!$K$6:$K$1096,Data!$J$6:$J$1096,N$3,Data!$I$6:$I$1096,Data!$AB13),SUMIFS(Data!$K$6:$K$1096,Data!$J$6:$J$1096,N$3,Data!$I$6:$I$1096,Data!$Y13))</f>
        <v>0.23724069321817381</v>
      </c>
      <c r="O46" s="55">
        <f>SUM(SUMIFS(Data!$K$6:$K$1096,Data!$J$6:$J$1096,O$37,Data!$I$6:$I$1096,Data!$Z13),SUMIFS(Data!$K$6:$K$1096,Data!$J$6:$J$1096,O$3,Data!$I$6:$I$1096,Data!$AA13),SUMIFS(Data!$K$6:$K$1096,Data!$J$6:$J$1096,O$3,Data!$I$6:$I$1096,Data!$AB13),SUMIFS(Data!$K$6:$K$1096,Data!$J$6:$J$1096,O$3,Data!$I$6:$I$1096,Data!$Y13))</f>
        <v>0.2405862407698878</v>
      </c>
      <c r="P46" s="55">
        <f>SUM(SUMIFS(Data!$K$6:$K$1096,Data!$J$6:$J$1096,P$37,Data!$I$6:$I$1096,Data!$Z13),SUMIFS(Data!$K$6:$K$1096,Data!$J$6:$J$1096,P$3,Data!$I$6:$I$1096,Data!$AA13),SUMIFS(Data!$K$6:$K$1096,Data!$J$6:$J$1096,P$3,Data!$I$6:$I$1096,Data!$AB13),SUMIFS(Data!$K$6:$K$1096,Data!$J$6:$J$1096,P$3,Data!$I$6:$I$1096,Data!$Y13))</f>
        <v>0.24858759236206379</v>
      </c>
      <c r="Q46" s="55">
        <f>SUM(SUMIFS(Data!$K$6:$K$1096,Data!$J$6:$J$1096,Q$37,Data!$I$6:$I$1096,Data!$Z13),SUMIFS(Data!$K$6:$K$1096,Data!$J$6:$J$1096,Q$3,Data!$I$6:$I$1096,Data!$AA13),SUMIFS(Data!$K$6:$K$1096,Data!$J$6:$J$1096,Q$3,Data!$I$6:$I$1096,Data!$AB13),SUMIFS(Data!$K$6:$K$1096,Data!$J$6:$J$1096,Q$3,Data!$I$6:$I$1096,Data!$Y13))</f>
        <v>0.25636905019210771</v>
      </c>
      <c r="R46" s="55">
        <f>SUM(SUMIFS(Data!$K$6:$K$1096,Data!$J$6:$J$1096,R$37,Data!$I$6:$I$1096,Data!$Z13),SUMIFS(Data!$K$6:$K$1096,Data!$J$6:$J$1096,R$3,Data!$I$6:$I$1096,Data!$AA13),SUMIFS(Data!$K$6:$K$1096,Data!$J$6:$J$1096,R$3,Data!$I$6:$I$1096,Data!$AB13),SUMIFS(Data!$K$6:$K$1096,Data!$J$6:$J$1096,R$3,Data!$I$6:$I$1096,Data!$Y13))</f>
        <v>0.25715556864301536</v>
      </c>
      <c r="S46" s="55">
        <f>SUM(SUMIFS(Data!$K$6:$K$1096,Data!$J$6:$J$1096,S$37,Data!$I$6:$I$1096,Data!$Z13),SUMIFS(Data!$K$6:$K$1096,Data!$J$6:$J$1096,S$3,Data!$I$6:$I$1096,Data!$AA13),SUMIFS(Data!$K$6:$K$1096,Data!$J$6:$J$1096,S$3,Data!$I$6:$I$1096,Data!$AB13),SUMIFS(Data!$K$6:$K$1096,Data!$J$6:$J$1096,S$3,Data!$I$6:$I$1096,Data!$Y13))</f>
        <v>0.26483112793076058</v>
      </c>
      <c r="T46" s="55">
        <f>SUM(SUMIFS(Data!$K$6:$K$1096,Data!$J$6:$J$1096,T$37,Data!$I$6:$I$1096,Data!$Z13),SUMIFS(Data!$K$6:$K$1096,Data!$J$6:$J$1096,T$3,Data!$I$6:$I$1096,Data!$AA13),SUMIFS(Data!$K$6:$K$1096,Data!$J$6:$J$1096,T$3,Data!$I$6:$I$1096,Data!$AB13),SUMIFS(Data!$K$6:$K$1096,Data!$J$6:$J$1096,T$3,Data!$I$6:$I$1096,Data!$Y13))</f>
        <v>0.27174589576961428</v>
      </c>
      <c r="U46" s="55">
        <f>SUM(SUMIFS(Data!$K$6:$K$1096,Data!$J$6:$J$1096,U$37,Data!$I$6:$I$1096,Data!$Z13),SUMIFS(Data!$K$6:$K$1096,Data!$J$6:$J$1096,U$3,Data!$I$6:$I$1096,Data!$AA13),SUMIFS(Data!$K$6:$K$1096,Data!$J$6:$J$1096,U$3,Data!$I$6:$I$1096,Data!$AB13),SUMIFS(Data!$K$6:$K$1096,Data!$J$6:$J$1096,U$3,Data!$I$6:$I$1096,Data!$Y13))</f>
        <v>0.26902444802108477</v>
      </c>
      <c r="V46" s="55">
        <f>SUM(SUMIFS(Data!$K$6:$K$1096,Data!$J$6:$J$1096,V$37,Data!$I$6:$I$1096,Data!$Z13),SUMIFS(Data!$K$6:$K$1096,Data!$J$6:$J$1096,V$3,Data!$I$6:$I$1096,Data!$AA13),SUMIFS(Data!$K$6:$K$1096,Data!$J$6:$J$1096,V$3,Data!$I$6:$I$1096,Data!$AB13),SUMIFS(Data!$K$6:$K$1096,Data!$J$6:$J$1096,V$3,Data!$I$6:$I$1096,Data!$Y13))</f>
        <v>0.27196166690866852</v>
      </c>
      <c r="W46" s="55">
        <f>SUM(SUMIFS(Data!$K$6:$K$1096,Data!$J$6:$J$1096,W$37,Data!$I$6:$I$1096,Data!$Z13),SUMIFS(Data!$K$6:$K$1096,Data!$J$6:$J$1096,W$3,Data!$I$6:$I$1096,Data!$AA13),SUMIFS(Data!$K$6:$K$1096,Data!$J$6:$J$1096,W$3,Data!$I$6:$I$1096,Data!$AB13),SUMIFS(Data!$K$6:$K$1096,Data!$J$6:$J$1096,W$3,Data!$I$6:$I$1096,Data!$Y13))</f>
        <v>0.27720289317985719</v>
      </c>
      <c r="X46" s="55">
        <f>SUM(SUMIFS(Data!$K$6:$K$1096,Data!$J$6:$J$1096,X$37,Data!$I$6:$I$1096,Data!$Z13),SUMIFS(Data!$K$6:$K$1096,Data!$J$6:$J$1096,X$3,Data!$I$6:$I$1096,Data!$AA13),SUMIFS(Data!$K$6:$K$1096,Data!$J$6:$J$1096,X$3,Data!$I$6:$I$1096,Data!$AB13),SUMIFS(Data!$K$6:$K$1096,Data!$J$6:$J$1096,X$3,Data!$I$6:$I$1096,Data!$Y13))</f>
        <v>0.27737379953681957</v>
      </c>
      <c r="Y46" s="55">
        <f>SUM(SUMIFS(Data!$K$6:$K$1096,Data!$J$6:$J$1096,Y$37,Data!$I$6:$I$1096,Data!$Z13),SUMIFS(Data!$K$6:$K$1096,Data!$J$6:$J$1096,Y$3,Data!$I$6:$I$1096,Data!$AA13),SUMIFS(Data!$K$6:$K$1096,Data!$J$6:$J$1096,Y$3,Data!$I$6:$I$1096,Data!$AB13),SUMIFS(Data!$K$6:$K$1096,Data!$J$6:$J$1096,Y$3,Data!$I$6:$I$1096,Data!$Y13))</f>
        <v>0.27333882111254887</v>
      </c>
      <c r="Z46" s="55">
        <f>SUM(SUMIFS(Data!$K$6:$K$1096,Data!$J$6:$J$1096,Z$37,Data!$I$6:$I$1096,Data!$Z13),SUMIFS(Data!$K$6:$K$1096,Data!$J$6:$J$1096,Z$3,Data!$I$6:$I$1096,Data!$AA13),SUMIFS(Data!$K$6:$K$1096,Data!$J$6:$J$1096,Z$3,Data!$I$6:$I$1096,Data!$AB13),SUMIFS(Data!$K$6:$K$1096,Data!$J$6:$J$1096,Z$3,Data!$I$6:$I$1096,Data!$Y13))</f>
        <v>0.26613345717457765</v>
      </c>
      <c r="AA46" s="55">
        <f>SUM(SUMIFS(Data!$K$6:$K$1096,Data!$J$6:$J$1096,AA$37,Data!$I$6:$I$1096,Data!$Z13),SUMIFS(Data!$K$6:$K$1096,Data!$J$6:$J$1096,AA$3,Data!$I$6:$I$1096,Data!$AA13),SUMIFS(Data!$K$6:$K$1096,Data!$J$6:$J$1096,AA$3,Data!$I$6:$I$1096,Data!$AB13),SUMIFS(Data!$K$6:$K$1096,Data!$J$6:$J$1096,AA$3,Data!$I$6:$I$1096,Data!$Y13))</f>
        <v>0.26081580692451167</v>
      </c>
      <c r="AB46" s="55">
        <f>SUM(SUMIFS(Data!$K$6:$K$1096,Data!$J$6:$J$1096,AB$37,Data!$I$6:$I$1096,Data!$Z13),SUMIFS(Data!$K$6:$K$1096,Data!$J$6:$J$1096,AB$3,Data!$I$6:$I$1096,Data!$AA13),SUMIFS(Data!$K$6:$K$1096,Data!$J$6:$J$1096,AB$3,Data!$I$6:$I$1096,Data!$AB13),SUMIFS(Data!$K$6:$K$1096,Data!$J$6:$J$1096,AB$3,Data!$I$6:$I$1096,Data!$Y13))</f>
        <v>0.25993673497455644</v>
      </c>
      <c r="AC46" s="55">
        <f>SUM(SUMIFS(Data!$K$6:$K$1096,Data!$J$6:$J$1096,AC$37,Data!$I$6:$I$1096,Data!$Z13),SUMIFS(Data!$K$6:$K$1096,Data!$J$6:$J$1096,AC$3,Data!$I$6:$I$1096,Data!$AA13),SUMIFS(Data!$K$6:$K$1096,Data!$J$6:$J$1096,AC$3,Data!$I$6:$I$1096,Data!$AB13),SUMIFS(Data!$K$6:$K$1096,Data!$J$6:$J$1096,AC$3,Data!$I$6:$I$1096,Data!$Y13))</f>
        <v>0.25924233077987047</v>
      </c>
      <c r="AD46" s="55">
        <f>SUM(SUMIFS(Data!$K$6:$K$1096,Data!$J$6:$J$1096,AD$37,Data!$I$6:$I$1096,Data!$Z13),SUMIFS(Data!$K$6:$K$1096,Data!$J$6:$J$1096,AD$3,Data!$I$6:$I$1096,Data!$AA13),SUMIFS(Data!$K$6:$K$1096,Data!$J$6:$J$1096,AD$3,Data!$I$6:$I$1096,Data!$AB13),SUMIFS(Data!$K$6:$K$1096,Data!$J$6:$J$1096,AD$3,Data!$I$6:$I$1096,Data!$Y13))</f>
        <v>0.25813547974525652</v>
      </c>
      <c r="AE46" s="55">
        <f>SUM(SUMIFS(Data!$K$6:$K$1096,Data!$J$6:$J$1096,AE$37,Data!$I$6:$I$1096,Data!$Z13),SUMIFS(Data!$K$6:$K$1096,Data!$J$6:$J$1096,AE$3,Data!$I$6:$I$1096,Data!$AA13),SUMIFS(Data!$K$6:$K$1096,Data!$J$6:$J$1096,AE$3,Data!$I$6:$I$1096,Data!$AB13),SUMIFS(Data!$K$6:$K$1096,Data!$J$6:$J$1096,AE$3,Data!$I$6:$I$1096,Data!$Y13))</f>
        <v>0.25798544042149779</v>
      </c>
      <c r="AF46" s="55">
        <f>SUM(SUMIFS(Data!$K$6:$K$1096,Data!$J$6:$J$1096,AF$37,Data!$I$6:$I$1096,Data!$Z13),SUMIFS(Data!$K$6:$K$1096,Data!$J$6:$J$1096,AF$3,Data!$I$6:$I$1096,Data!$AA13),SUMIFS(Data!$K$6:$K$1096,Data!$J$6:$J$1096,AF$3,Data!$I$6:$I$1096,Data!$AB13),SUMIFS(Data!$K$6:$K$1096,Data!$J$6:$J$1096,AF$3,Data!$I$6:$I$1096,Data!$Y13))</f>
        <v>0.25615307383688607</v>
      </c>
      <c r="AG46" s="55">
        <f>SUM(SUMIFS(Data!$K$6:$K$1096,Data!$J$6:$J$1096,AG$37,Data!$I$6:$I$1096,Data!$Z13),SUMIFS(Data!$K$6:$K$1096,Data!$J$6:$J$1096,AG$3,Data!$I$6:$I$1096,Data!$AA13),SUMIFS(Data!$K$6:$K$1096,Data!$J$6:$J$1096,AG$3,Data!$I$6:$I$1096,Data!$AB13),SUMIFS(Data!$K$6:$K$1096,Data!$J$6:$J$1096,AG$3,Data!$I$6:$I$1096,Data!$Y13))</f>
        <v>0.25599410261182576</v>
      </c>
      <c r="AH46" s="55">
        <f>SUM(SUMIFS(Data!$K$6:$K$1096,Data!$J$6:$J$1096,AH$37,Data!$I$6:$I$1096,Data!$Z13),SUMIFS(Data!$K$6:$K$1096,Data!$J$6:$J$1096,AH$3,Data!$I$6:$I$1096,Data!$AA13),SUMIFS(Data!$K$6:$K$1096,Data!$J$6:$J$1096,AH$3,Data!$I$6:$I$1096,Data!$AB13),SUMIFS(Data!$K$6:$K$1096,Data!$J$6:$J$1096,AH$3,Data!$I$6:$I$1096,Data!$Y13))</f>
        <v>0.25397307229300486</v>
      </c>
      <c r="AI46" s="55">
        <f>SUM(SUMIFS(Data!$K$6:$K$1096,Data!$J$6:$J$1096,AI$37,Data!$I$6:$I$1096,Data!$Z13),SUMIFS(Data!$K$6:$K$1096,Data!$J$6:$J$1096,AI$3,Data!$I$6:$I$1096,Data!$AA13),SUMIFS(Data!$K$6:$K$1096,Data!$J$6:$J$1096,AI$3,Data!$I$6:$I$1096,Data!$AB13),SUMIFS(Data!$K$6:$K$1096,Data!$J$6:$J$1096,AI$3,Data!$I$6:$I$1096,Data!$Y13))</f>
        <v>0.2464445670038386</v>
      </c>
      <c r="AJ46" s="55">
        <f>SUM(SUMIFS(Data!$K$6:$K$1096,Data!$J$6:$J$1096,AJ$37,Data!$I$6:$I$1096,Data!$Z13),SUMIFS(Data!$K$6:$K$1096,Data!$J$6:$J$1096,AJ$3,Data!$I$6:$I$1096,Data!$AA13),SUMIFS(Data!$K$6:$K$1096,Data!$J$6:$J$1096,AJ$3,Data!$I$6:$I$1096,Data!$AB13),SUMIFS(Data!$K$6:$K$1096,Data!$J$6:$J$1096,AJ$3,Data!$I$6:$I$1096,Data!$Y13))</f>
        <v>0.24649594869176134</v>
      </c>
      <c r="AK46" s="55">
        <f>SUM(SUMIFS(Data!$K$6:$K$1096,Data!$J$6:$J$1096,AK$37,Data!$I$6:$I$1096,Data!$Z13),SUMIFS(Data!$K$6:$K$1096,Data!$J$6:$J$1096,AK$3,Data!$I$6:$I$1096,Data!$AA13),SUMIFS(Data!$K$6:$K$1096,Data!$J$6:$J$1096,AK$3,Data!$I$6:$I$1096,Data!$AB13),SUMIFS(Data!$K$6:$K$1096,Data!$J$6:$J$1096,AK$3,Data!$I$6:$I$1096,Data!$Y13))</f>
        <v>0.24665630600981966</v>
      </c>
      <c r="AL46" s="55">
        <f>SUM(SUMIFS(Data!$K$6:$K$1096,Data!$J$6:$J$1096,AL$37,Data!$I$6:$I$1096,Data!$Z13),SUMIFS(Data!$K$6:$K$1096,Data!$J$6:$J$1096,AL$3,Data!$I$6:$I$1096,Data!$AA13),SUMIFS(Data!$K$6:$K$1096,Data!$J$6:$J$1096,AL$3,Data!$I$6:$I$1096,Data!$AB13),SUMIFS(Data!$K$6:$K$1096,Data!$J$6:$J$1096,AL$3,Data!$I$6:$I$1096,Data!$Y13))</f>
        <v>0.24806441525131986</v>
      </c>
      <c r="AM46" s="55">
        <f>SUM(SUMIFS(Data!$K$6:$K$1096,Data!$J$6:$J$1096,AM$37,Data!$I$6:$I$1096,Data!$Z13),SUMIFS(Data!$K$6:$K$1096,Data!$J$6:$J$1096,AM$3,Data!$I$6:$I$1096,Data!$AA13),SUMIFS(Data!$K$6:$K$1096,Data!$J$6:$J$1096,AM$3,Data!$I$6:$I$1096,Data!$AB13),SUMIFS(Data!$K$6:$K$1096,Data!$J$6:$J$1096,AM$3,Data!$I$6:$I$1096,Data!$Y13))</f>
        <v>0.24969430243116059</v>
      </c>
      <c r="AN46" s="55">
        <f>SUM(SUMIFS(Data!$K$6:$K$1096,Data!$J$6:$J$1096,AN$37,Data!$I$6:$I$1096,Data!$Z13),SUMIFS(Data!$K$6:$K$1096,Data!$J$6:$J$1096,AN$3,Data!$I$6:$I$1096,Data!$AA13),SUMIFS(Data!$K$6:$K$1096,Data!$J$6:$J$1096,AN$3,Data!$I$6:$I$1096,Data!$AB13),SUMIFS(Data!$K$6:$K$1096,Data!$J$6:$J$1096,AN$3,Data!$I$6:$I$1096,Data!$Y13))</f>
        <v>0.25234833924365885</v>
      </c>
      <c r="AO46" s="55">
        <f>SUM(SUMIFS(Data!$K$6:$K$1096,Data!$J$6:$J$1096,AO$37,Data!$I$6:$I$1096,Data!$Z13),SUMIFS(Data!$K$6:$K$1096,Data!$J$6:$J$1096,AO$3,Data!$I$6:$I$1096,Data!$AA13),SUMIFS(Data!$K$6:$K$1096,Data!$J$6:$J$1096,AO$3,Data!$I$6:$I$1096,Data!$AB13),SUMIFS(Data!$K$6:$K$1096,Data!$J$6:$J$1096,AO$3,Data!$I$6:$I$1096,Data!$Y13))</f>
        <v>0.25473788807909192</v>
      </c>
      <c r="AP46" s="55">
        <f>SUM(SUMIFS(Data!$K$6:$K$1096,Data!$J$6:$J$1096,AP$37,Data!$I$6:$I$1096,Data!$Z13),SUMIFS(Data!$K$6:$K$1096,Data!$J$6:$J$1096,AP$3,Data!$I$6:$I$1096,Data!$AA13),SUMIFS(Data!$K$6:$K$1096,Data!$J$6:$J$1096,AP$3,Data!$I$6:$I$1096,Data!$AB13),SUMIFS(Data!$K$6:$K$1096,Data!$J$6:$J$1096,AP$3,Data!$I$6:$I$1096,Data!$Y13))</f>
        <v>0.25590889546171186</v>
      </c>
      <c r="AQ46" s="55">
        <f>SUM(SUMIFS(Data!$K$6:$K$1096,Data!$J$6:$J$1096,AQ$37,Data!$I$6:$I$1096,Data!$Z13),SUMIFS(Data!$K$6:$K$1096,Data!$J$6:$J$1096,AQ$3,Data!$I$6:$I$1096,Data!$AA13),SUMIFS(Data!$K$6:$K$1096,Data!$J$6:$J$1096,AQ$3,Data!$I$6:$I$1096,Data!$AB13),SUMIFS(Data!$K$6:$K$1096,Data!$J$6:$J$1096,AQ$3,Data!$I$6:$I$1096,Data!$Y13))</f>
        <v>0.25941878906234073</v>
      </c>
      <c r="AR46" s="56" t="s">
        <v>15</v>
      </c>
    </row>
    <row r="47" spans="1:44" x14ac:dyDescent="0.25">
      <c r="A47" s="53" t="s">
        <v>74</v>
      </c>
      <c r="B47" s="56" t="s">
        <v>16</v>
      </c>
      <c r="C47" s="55">
        <f>SUM(SUMIFS(Data!$K$6:$K$1096,Data!$J$6:$J$1096,C$37,Data!$I$6:$I$1096,Data!$Z14),SUMIFS(Data!$K$6:$K$1096,Data!$J$6:$J$1096,C$3,Data!$I$6:$I$1096,Data!$AA14),SUMIFS(Data!$K$6:$K$1096,Data!$J$6:$J$1096,C$3,Data!$I$6:$I$1096,Data!$AB14),SUMIFS(Data!$K$6:$K$1096,Data!$J$6:$J$1096,C$3,Data!$I$6:$I$1096,Data!$Y14))</f>
        <v>0.3228289822563834</v>
      </c>
      <c r="D47" s="55">
        <f>SUM(SUMIFS(Data!$K$6:$K$1096,Data!$J$6:$J$1096,D$37,Data!$I$6:$I$1096,Data!$Z14),SUMIFS(Data!$K$6:$K$1096,Data!$J$6:$J$1096,D$3,Data!$I$6:$I$1096,Data!$AA14),SUMIFS(Data!$K$6:$K$1096,Data!$J$6:$J$1096,D$3,Data!$I$6:$I$1096,Data!$AB14),SUMIFS(Data!$K$6:$K$1096,Data!$J$6:$J$1096,D$3,Data!$I$6:$I$1096,Data!$Y14))</f>
        <v>0.32575169680992666</v>
      </c>
      <c r="E47" s="55">
        <f>SUM(SUMIFS(Data!$K$6:$K$1096,Data!$J$6:$J$1096,E$37,Data!$I$6:$I$1096,Data!$Z14),SUMIFS(Data!$K$6:$K$1096,Data!$J$6:$J$1096,E$3,Data!$I$6:$I$1096,Data!$AA14),SUMIFS(Data!$K$6:$K$1096,Data!$J$6:$J$1096,E$3,Data!$I$6:$I$1096,Data!$AB14),SUMIFS(Data!$K$6:$K$1096,Data!$J$6:$J$1096,E$3,Data!$I$6:$I$1096,Data!$Y14))</f>
        <v>0.32596195860223576</v>
      </c>
      <c r="F47" s="55">
        <f>SUM(SUMIFS(Data!$K$6:$K$1096,Data!$J$6:$J$1096,F$37,Data!$I$6:$I$1096,Data!$Z14),SUMIFS(Data!$K$6:$K$1096,Data!$J$6:$J$1096,F$3,Data!$I$6:$I$1096,Data!$AA14),SUMIFS(Data!$K$6:$K$1096,Data!$J$6:$J$1096,F$3,Data!$I$6:$I$1096,Data!$AB14),SUMIFS(Data!$K$6:$K$1096,Data!$J$6:$J$1096,F$3,Data!$I$6:$I$1096,Data!$Y14))</f>
        <v>0.32515183730522002</v>
      </c>
      <c r="G47" s="55">
        <f>SUM(SUMIFS(Data!$K$6:$K$1096,Data!$J$6:$J$1096,G$37,Data!$I$6:$I$1096,Data!$Z14),SUMIFS(Data!$K$6:$K$1096,Data!$J$6:$J$1096,G$3,Data!$I$6:$I$1096,Data!$AA14),SUMIFS(Data!$K$6:$K$1096,Data!$J$6:$J$1096,G$3,Data!$I$6:$I$1096,Data!$AB14),SUMIFS(Data!$K$6:$K$1096,Data!$J$6:$J$1096,G$3,Data!$I$6:$I$1096,Data!$Y14))</f>
        <v>0.32669104635837343</v>
      </c>
      <c r="H47" s="55">
        <f>SUM(SUMIFS(Data!$K$6:$K$1096,Data!$J$6:$J$1096,H$37,Data!$I$6:$I$1096,Data!$Z14),SUMIFS(Data!$K$6:$K$1096,Data!$J$6:$J$1096,H$3,Data!$I$6:$I$1096,Data!$AA14),SUMIFS(Data!$K$6:$K$1096,Data!$J$6:$J$1096,H$3,Data!$I$6:$I$1096,Data!$AB14),SUMIFS(Data!$K$6:$K$1096,Data!$J$6:$J$1096,H$3,Data!$I$6:$I$1096,Data!$Y14))</f>
        <v>0.32138540138926941</v>
      </c>
      <c r="I47" s="55">
        <f>SUM(SUMIFS(Data!$K$6:$K$1096,Data!$J$6:$J$1096,I$37,Data!$I$6:$I$1096,Data!$Z14),SUMIFS(Data!$K$6:$K$1096,Data!$J$6:$J$1096,I$3,Data!$I$6:$I$1096,Data!$AA14),SUMIFS(Data!$K$6:$K$1096,Data!$J$6:$J$1096,I$3,Data!$I$6:$I$1096,Data!$AB14),SUMIFS(Data!$K$6:$K$1096,Data!$J$6:$J$1096,I$3,Data!$I$6:$I$1096,Data!$Y14))</f>
        <v>0.32059733620341718</v>
      </c>
      <c r="J47" s="55">
        <f>SUM(SUMIFS(Data!$K$6:$K$1096,Data!$J$6:$J$1096,J$37,Data!$I$6:$I$1096,Data!$Z14),SUMIFS(Data!$K$6:$K$1096,Data!$J$6:$J$1096,J$3,Data!$I$6:$I$1096,Data!$AA14),SUMIFS(Data!$K$6:$K$1096,Data!$J$6:$J$1096,J$3,Data!$I$6:$I$1096,Data!$AB14),SUMIFS(Data!$K$6:$K$1096,Data!$J$6:$J$1096,J$3,Data!$I$6:$I$1096,Data!$Y14))</f>
        <v>0.32101874902196587</v>
      </c>
      <c r="K47" s="55">
        <f>SUM(SUMIFS(Data!$K$6:$K$1096,Data!$J$6:$J$1096,K$37,Data!$I$6:$I$1096,Data!$Z14),SUMIFS(Data!$K$6:$K$1096,Data!$J$6:$J$1096,K$3,Data!$I$6:$I$1096,Data!$AA14),SUMIFS(Data!$K$6:$K$1096,Data!$J$6:$J$1096,K$3,Data!$I$6:$I$1096,Data!$AB14),SUMIFS(Data!$K$6:$K$1096,Data!$J$6:$J$1096,K$3,Data!$I$6:$I$1096,Data!$Y14))</f>
        <v>0.32239472720194007</v>
      </c>
      <c r="L47" s="55">
        <f>SUM(SUMIFS(Data!$K$6:$K$1096,Data!$J$6:$J$1096,L$37,Data!$I$6:$I$1096,Data!$Z14),SUMIFS(Data!$K$6:$K$1096,Data!$J$6:$J$1096,L$3,Data!$I$6:$I$1096,Data!$AA14),SUMIFS(Data!$K$6:$K$1096,Data!$J$6:$J$1096,L$3,Data!$I$6:$I$1096,Data!$AB14),SUMIFS(Data!$K$6:$K$1096,Data!$J$6:$J$1096,L$3,Data!$I$6:$I$1096,Data!$Y14))</f>
        <v>0.32462281908893276</v>
      </c>
      <c r="M47" s="55">
        <f>SUM(SUMIFS(Data!$K$6:$K$1096,Data!$J$6:$J$1096,M$37,Data!$I$6:$I$1096,Data!$Z14),SUMIFS(Data!$K$6:$K$1096,Data!$J$6:$J$1096,M$3,Data!$I$6:$I$1096,Data!$AA14),SUMIFS(Data!$K$6:$K$1096,Data!$J$6:$J$1096,M$3,Data!$I$6:$I$1096,Data!$AB14),SUMIFS(Data!$K$6:$K$1096,Data!$J$6:$J$1096,M$3,Data!$I$6:$I$1096,Data!$Y14))</f>
        <v>0.33117808867461324</v>
      </c>
      <c r="N47" s="55">
        <f>SUM(SUMIFS(Data!$K$6:$K$1096,Data!$J$6:$J$1096,N$37,Data!$I$6:$I$1096,Data!$Z14),SUMIFS(Data!$K$6:$K$1096,Data!$J$6:$J$1096,N$3,Data!$I$6:$I$1096,Data!$AA14),SUMIFS(Data!$K$6:$K$1096,Data!$J$6:$J$1096,N$3,Data!$I$6:$I$1096,Data!$AB14),SUMIFS(Data!$K$6:$K$1096,Data!$J$6:$J$1096,N$3,Data!$I$6:$I$1096,Data!$Y14))</f>
        <v>0.33076127383926651</v>
      </c>
      <c r="O47" s="55">
        <f>SUM(SUMIFS(Data!$K$6:$K$1096,Data!$J$6:$J$1096,O$37,Data!$I$6:$I$1096,Data!$Z14),SUMIFS(Data!$K$6:$K$1096,Data!$J$6:$J$1096,O$3,Data!$I$6:$I$1096,Data!$AA14),SUMIFS(Data!$K$6:$K$1096,Data!$J$6:$J$1096,O$3,Data!$I$6:$I$1096,Data!$AB14),SUMIFS(Data!$K$6:$K$1096,Data!$J$6:$J$1096,O$3,Data!$I$6:$I$1096,Data!$Y14))</f>
        <v>0.33420617029379829</v>
      </c>
      <c r="P47" s="55">
        <f>SUM(SUMIFS(Data!$K$6:$K$1096,Data!$J$6:$J$1096,P$37,Data!$I$6:$I$1096,Data!$Z14),SUMIFS(Data!$K$6:$K$1096,Data!$J$6:$J$1096,P$3,Data!$I$6:$I$1096,Data!$AA14),SUMIFS(Data!$K$6:$K$1096,Data!$J$6:$J$1096,P$3,Data!$I$6:$I$1096,Data!$AB14),SUMIFS(Data!$K$6:$K$1096,Data!$J$6:$J$1096,P$3,Data!$I$6:$I$1096,Data!$Y14))</f>
        <v>0.34323060869654448</v>
      </c>
      <c r="Q47" s="55">
        <f>SUM(SUMIFS(Data!$K$6:$K$1096,Data!$J$6:$J$1096,Q$37,Data!$I$6:$I$1096,Data!$Z14),SUMIFS(Data!$K$6:$K$1096,Data!$J$6:$J$1096,Q$3,Data!$I$6:$I$1096,Data!$AA14),SUMIFS(Data!$K$6:$K$1096,Data!$J$6:$J$1096,Q$3,Data!$I$6:$I$1096,Data!$AB14),SUMIFS(Data!$K$6:$K$1096,Data!$J$6:$J$1096,Q$3,Data!$I$6:$I$1096,Data!$Y14))</f>
        <v>0.35052279737279063</v>
      </c>
      <c r="R47" s="55">
        <f>SUM(SUMIFS(Data!$K$6:$K$1096,Data!$J$6:$J$1096,R$37,Data!$I$6:$I$1096,Data!$Z14),SUMIFS(Data!$K$6:$K$1096,Data!$J$6:$J$1096,R$3,Data!$I$6:$I$1096,Data!$AA14),SUMIFS(Data!$K$6:$K$1096,Data!$J$6:$J$1096,R$3,Data!$I$6:$I$1096,Data!$AB14),SUMIFS(Data!$K$6:$K$1096,Data!$J$6:$J$1096,R$3,Data!$I$6:$I$1096,Data!$Y14))</f>
        <v>0.35187051096572652</v>
      </c>
      <c r="S47" s="55">
        <f>SUM(SUMIFS(Data!$K$6:$K$1096,Data!$J$6:$J$1096,S$37,Data!$I$6:$I$1096,Data!$Z14),SUMIFS(Data!$K$6:$K$1096,Data!$J$6:$J$1096,S$3,Data!$I$6:$I$1096,Data!$AA14),SUMIFS(Data!$K$6:$K$1096,Data!$J$6:$J$1096,S$3,Data!$I$6:$I$1096,Data!$AB14),SUMIFS(Data!$K$6:$K$1096,Data!$J$6:$J$1096,S$3,Data!$I$6:$I$1096,Data!$Y14))</f>
        <v>0.35731343682895955</v>
      </c>
      <c r="T47" s="55">
        <f>SUM(SUMIFS(Data!$K$6:$K$1096,Data!$J$6:$J$1096,T$37,Data!$I$6:$I$1096,Data!$Z14),SUMIFS(Data!$K$6:$K$1096,Data!$J$6:$J$1096,T$3,Data!$I$6:$I$1096,Data!$AA14),SUMIFS(Data!$K$6:$K$1096,Data!$J$6:$J$1096,T$3,Data!$I$6:$I$1096,Data!$AB14),SUMIFS(Data!$K$6:$K$1096,Data!$J$6:$J$1096,T$3,Data!$I$6:$I$1096,Data!$Y14))</f>
        <v>0.36158478080857431</v>
      </c>
      <c r="U47" s="55">
        <f>SUM(SUMIFS(Data!$K$6:$K$1096,Data!$J$6:$J$1096,U$37,Data!$I$6:$I$1096,Data!$Z14),SUMIFS(Data!$K$6:$K$1096,Data!$J$6:$J$1096,U$3,Data!$I$6:$I$1096,Data!$AA14),SUMIFS(Data!$K$6:$K$1096,Data!$J$6:$J$1096,U$3,Data!$I$6:$I$1096,Data!$AB14),SUMIFS(Data!$K$6:$K$1096,Data!$J$6:$J$1096,U$3,Data!$I$6:$I$1096,Data!$Y14))</f>
        <v>0.35958631953363207</v>
      </c>
      <c r="V47" s="55">
        <f>SUM(SUMIFS(Data!$K$6:$K$1096,Data!$J$6:$J$1096,V$37,Data!$I$6:$I$1096,Data!$Z14),SUMIFS(Data!$K$6:$K$1096,Data!$J$6:$J$1096,V$3,Data!$I$6:$I$1096,Data!$AA14),SUMIFS(Data!$K$6:$K$1096,Data!$J$6:$J$1096,V$3,Data!$I$6:$I$1096,Data!$AB14),SUMIFS(Data!$K$6:$K$1096,Data!$J$6:$J$1096,V$3,Data!$I$6:$I$1096,Data!$Y14))</f>
        <v>0.35968462320313632</v>
      </c>
      <c r="W47" s="55">
        <f>SUM(SUMIFS(Data!$K$6:$K$1096,Data!$J$6:$J$1096,W$37,Data!$I$6:$I$1096,Data!$Z14),SUMIFS(Data!$K$6:$K$1096,Data!$J$6:$J$1096,W$3,Data!$I$6:$I$1096,Data!$AA14),SUMIFS(Data!$K$6:$K$1096,Data!$J$6:$J$1096,W$3,Data!$I$6:$I$1096,Data!$AB14),SUMIFS(Data!$K$6:$K$1096,Data!$J$6:$J$1096,W$3,Data!$I$6:$I$1096,Data!$Y14))</f>
        <v>0.36398315133689874</v>
      </c>
      <c r="X47" s="55">
        <f>SUM(SUMIFS(Data!$K$6:$K$1096,Data!$J$6:$J$1096,X$37,Data!$I$6:$I$1096,Data!$Z14),SUMIFS(Data!$K$6:$K$1096,Data!$J$6:$J$1096,X$3,Data!$I$6:$I$1096,Data!$AA14),SUMIFS(Data!$K$6:$K$1096,Data!$J$6:$J$1096,X$3,Data!$I$6:$I$1096,Data!$AB14),SUMIFS(Data!$K$6:$K$1096,Data!$J$6:$J$1096,X$3,Data!$I$6:$I$1096,Data!$Y14))</f>
        <v>0.36695681990413609</v>
      </c>
      <c r="Y47" s="55">
        <f>SUM(SUMIFS(Data!$K$6:$K$1096,Data!$J$6:$J$1096,Y$37,Data!$I$6:$I$1096,Data!$Z14),SUMIFS(Data!$K$6:$K$1096,Data!$J$6:$J$1096,Y$3,Data!$I$6:$I$1096,Data!$AA14),SUMIFS(Data!$K$6:$K$1096,Data!$J$6:$J$1096,Y$3,Data!$I$6:$I$1096,Data!$AB14),SUMIFS(Data!$K$6:$K$1096,Data!$J$6:$J$1096,Y$3,Data!$I$6:$I$1096,Data!$Y14))</f>
        <v>0.36322445439694062</v>
      </c>
      <c r="Z47" s="55">
        <f>SUM(SUMIFS(Data!$K$6:$K$1096,Data!$J$6:$J$1096,Z$37,Data!$I$6:$I$1096,Data!$Z14),SUMIFS(Data!$K$6:$K$1096,Data!$J$6:$J$1096,Z$3,Data!$I$6:$I$1096,Data!$AA14),SUMIFS(Data!$K$6:$K$1096,Data!$J$6:$J$1096,Z$3,Data!$I$6:$I$1096,Data!$AB14),SUMIFS(Data!$K$6:$K$1096,Data!$J$6:$J$1096,Z$3,Data!$I$6:$I$1096,Data!$Y14))</f>
        <v>0.35902722851444652</v>
      </c>
      <c r="AA47" s="55">
        <f>SUM(SUMIFS(Data!$K$6:$K$1096,Data!$J$6:$J$1096,AA$37,Data!$I$6:$I$1096,Data!$Z14),SUMIFS(Data!$K$6:$K$1096,Data!$J$6:$J$1096,AA$3,Data!$I$6:$I$1096,Data!$AA14),SUMIFS(Data!$K$6:$K$1096,Data!$J$6:$J$1096,AA$3,Data!$I$6:$I$1096,Data!$AB14),SUMIFS(Data!$K$6:$K$1096,Data!$J$6:$J$1096,AA$3,Data!$I$6:$I$1096,Data!$Y14))</f>
        <v>0.35298220634255284</v>
      </c>
      <c r="AB47" s="55">
        <f>SUM(SUMIFS(Data!$K$6:$K$1096,Data!$J$6:$J$1096,AB$37,Data!$I$6:$I$1096,Data!$Z14),SUMIFS(Data!$K$6:$K$1096,Data!$J$6:$J$1096,AB$3,Data!$I$6:$I$1096,Data!$AA14),SUMIFS(Data!$K$6:$K$1096,Data!$J$6:$J$1096,AB$3,Data!$I$6:$I$1096,Data!$AB14),SUMIFS(Data!$K$6:$K$1096,Data!$J$6:$J$1096,AB$3,Data!$I$6:$I$1096,Data!$Y14))</f>
        <v>0.34754883221773047</v>
      </c>
      <c r="AC47" s="55">
        <f>SUM(SUMIFS(Data!$K$6:$K$1096,Data!$J$6:$J$1096,AC$37,Data!$I$6:$I$1096,Data!$Z14),SUMIFS(Data!$K$6:$K$1096,Data!$J$6:$J$1096,AC$3,Data!$I$6:$I$1096,Data!$AA14),SUMIFS(Data!$K$6:$K$1096,Data!$J$6:$J$1096,AC$3,Data!$I$6:$I$1096,Data!$AB14),SUMIFS(Data!$K$6:$K$1096,Data!$J$6:$J$1096,AC$3,Data!$I$6:$I$1096,Data!$Y14))</f>
        <v>0.34722348280013149</v>
      </c>
      <c r="AD47" s="55">
        <f>SUM(SUMIFS(Data!$K$6:$K$1096,Data!$J$6:$J$1096,AD$37,Data!$I$6:$I$1096,Data!$Z14),SUMIFS(Data!$K$6:$K$1096,Data!$J$6:$J$1096,AD$3,Data!$I$6:$I$1096,Data!$AA14),SUMIFS(Data!$K$6:$K$1096,Data!$J$6:$J$1096,AD$3,Data!$I$6:$I$1096,Data!$AB14),SUMIFS(Data!$K$6:$K$1096,Data!$J$6:$J$1096,AD$3,Data!$I$6:$I$1096,Data!$Y14))</f>
        <v>0.34520302986283496</v>
      </c>
      <c r="AE47" s="55">
        <f>SUM(SUMIFS(Data!$K$6:$K$1096,Data!$J$6:$J$1096,AE$37,Data!$I$6:$I$1096,Data!$Z14),SUMIFS(Data!$K$6:$K$1096,Data!$J$6:$J$1096,AE$3,Data!$I$6:$I$1096,Data!$AA14),SUMIFS(Data!$K$6:$K$1096,Data!$J$6:$J$1096,AE$3,Data!$I$6:$I$1096,Data!$AB14),SUMIFS(Data!$K$6:$K$1096,Data!$J$6:$J$1096,AE$3,Data!$I$6:$I$1096,Data!$Y14))</f>
        <v>0.34369212170142727</v>
      </c>
      <c r="AF47" s="55">
        <f>SUM(SUMIFS(Data!$K$6:$K$1096,Data!$J$6:$J$1096,AF$37,Data!$I$6:$I$1096,Data!$Z14),SUMIFS(Data!$K$6:$K$1096,Data!$J$6:$J$1096,AF$3,Data!$I$6:$I$1096,Data!$AA14),SUMIFS(Data!$K$6:$K$1096,Data!$J$6:$J$1096,AF$3,Data!$I$6:$I$1096,Data!$AB14),SUMIFS(Data!$K$6:$K$1096,Data!$J$6:$J$1096,AF$3,Data!$I$6:$I$1096,Data!$Y14))</f>
        <v>0.33928257139085671</v>
      </c>
      <c r="AG47" s="55">
        <f>SUM(SUMIFS(Data!$K$6:$K$1096,Data!$J$6:$J$1096,AG$37,Data!$I$6:$I$1096,Data!$Z14),SUMIFS(Data!$K$6:$K$1096,Data!$J$6:$J$1096,AG$3,Data!$I$6:$I$1096,Data!$AA14),SUMIFS(Data!$K$6:$K$1096,Data!$J$6:$J$1096,AG$3,Data!$I$6:$I$1096,Data!$AB14),SUMIFS(Data!$K$6:$K$1096,Data!$J$6:$J$1096,AG$3,Data!$I$6:$I$1096,Data!$Y14))</f>
        <v>0.33752948937700311</v>
      </c>
      <c r="AH47" s="55">
        <f>SUM(SUMIFS(Data!$K$6:$K$1096,Data!$J$6:$J$1096,AH$37,Data!$I$6:$I$1096,Data!$Z14),SUMIFS(Data!$K$6:$K$1096,Data!$J$6:$J$1096,AH$3,Data!$I$6:$I$1096,Data!$AA14),SUMIFS(Data!$K$6:$K$1096,Data!$J$6:$J$1096,AH$3,Data!$I$6:$I$1096,Data!$AB14),SUMIFS(Data!$K$6:$K$1096,Data!$J$6:$J$1096,AH$3,Data!$I$6:$I$1096,Data!$Y14))</f>
        <v>0.33245898424636544</v>
      </c>
      <c r="AI47" s="55">
        <f>SUM(SUMIFS(Data!$K$6:$K$1096,Data!$J$6:$J$1096,AI$37,Data!$I$6:$I$1096,Data!$Z14),SUMIFS(Data!$K$6:$K$1096,Data!$J$6:$J$1096,AI$3,Data!$I$6:$I$1096,Data!$AA14),SUMIFS(Data!$K$6:$K$1096,Data!$J$6:$J$1096,AI$3,Data!$I$6:$I$1096,Data!$AB14),SUMIFS(Data!$K$6:$K$1096,Data!$J$6:$J$1096,AI$3,Data!$I$6:$I$1096,Data!$Y14))</f>
        <v>0.32032183362211597</v>
      </c>
      <c r="AJ47" s="55">
        <f>SUM(SUMIFS(Data!$K$6:$K$1096,Data!$J$6:$J$1096,AJ$37,Data!$I$6:$I$1096,Data!$Z14),SUMIFS(Data!$K$6:$K$1096,Data!$J$6:$J$1096,AJ$3,Data!$I$6:$I$1096,Data!$AA14),SUMIFS(Data!$K$6:$K$1096,Data!$J$6:$J$1096,AJ$3,Data!$I$6:$I$1096,Data!$AB14),SUMIFS(Data!$K$6:$K$1096,Data!$J$6:$J$1096,AJ$3,Data!$I$6:$I$1096,Data!$Y14))</f>
        <v>0.31840226993655341</v>
      </c>
      <c r="AK47" s="55">
        <f>SUM(SUMIFS(Data!$K$6:$K$1096,Data!$J$6:$J$1096,AK$37,Data!$I$6:$I$1096,Data!$Z14),SUMIFS(Data!$K$6:$K$1096,Data!$J$6:$J$1096,AK$3,Data!$I$6:$I$1096,Data!$AA14),SUMIFS(Data!$K$6:$K$1096,Data!$J$6:$J$1096,AK$3,Data!$I$6:$I$1096,Data!$AB14),SUMIFS(Data!$K$6:$K$1096,Data!$J$6:$J$1096,AK$3,Data!$I$6:$I$1096,Data!$Y14))</f>
        <v>0.31549132247518541</v>
      </c>
      <c r="AL47" s="55">
        <f>SUM(SUMIFS(Data!$K$6:$K$1096,Data!$J$6:$J$1096,AL$37,Data!$I$6:$I$1096,Data!$Z14),SUMIFS(Data!$K$6:$K$1096,Data!$J$6:$J$1096,AL$3,Data!$I$6:$I$1096,Data!$AA14),SUMIFS(Data!$K$6:$K$1096,Data!$J$6:$J$1096,AL$3,Data!$I$6:$I$1096,Data!$AB14),SUMIFS(Data!$K$6:$K$1096,Data!$J$6:$J$1096,AL$3,Data!$I$6:$I$1096,Data!$Y14))</f>
        <v>0.31489839198383307</v>
      </c>
      <c r="AM47" s="55">
        <f>SUM(SUMIFS(Data!$K$6:$K$1096,Data!$J$6:$J$1096,AM$37,Data!$I$6:$I$1096,Data!$Z14),SUMIFS(Data!$K$6:$K$1096,Data!$J$6:$J$1096,AM$3,Data!$I$6:$I$1096,Data!$AA14),SUMIFS(Data!$K$6:$K$1096,Data!$J$6:$J$1096,AM$3,Data!$I$6:$I$1096,Data!$AB14),SUMIFS(Data!$K$6:$K$1096,Data!$J$6:$J$1096,AM$3,Data!$I$6:$I$1096,Data!$Y14))</f>
        <v>0.3140241631809661</v>
      </c>
      <c r="AN47" s="55">
        <f>SUM(SUMIFS(Data!$K$6:$K$1096,Data!$J$6:$J$1096,AN$37,Data!$I$6:$I$1096,Data!$Z14),SUMIFS(Data!$K$6:$K$1096,Data!$J$6:$J$1096,AN$3,Data!$I$6:$I$1096,Data!$AA14),SUMIFS(Data!$K$6:$K$1096,Data!$J$6:$J$1096,AN$3,Data!$I$6:$I$1096,Data!$AB14),SUMIFS(Data!$K$6:$K$1096,Data!$J$6:$J$1096,AN$3,Data!$I$6:$I$1096,Data!$Y14))</f>
        <v>0.31528176090013171</v>
      </c>
      <c r="AO47" s="55">
        <f>SUM(SUMIFS(Data!$K$6:$K$1096,Data!$J$6:$J$1096,AO$37,Data!$I$6:$I$1096,Data!$Z14),SUMIFS(Data!$K$6:$K$1096,Data!$J$6:$J$1096,AO$3,Data!$I$6:$I$1096,Data!$AA14),SUMIFS(Data!$K$6:$K$1096,Data!$J$6:$J$1096,AO$3,Data!$I$6:$I$1096,Data!$AB14),SUMIFS(Data!$K$6:$K$1096,Data!$J$6:$J$1096,AO$3,Data!$I$6:$I$1096,Data!$Y14))</f>
        <v>0.3155264096129955</v>
      </c>
      <c r="AP47" s="55">
        <f>SUM(SUMIFS(Data!$K$6:$K$1096,Data!$J$6:$J$1096,AP$37,Data!$I$6:$I$1096,Data!$Z14),SUMIFS(Data!$K$6:$K$1096,Data!$J$6:$J$1096,AP$3,Data!$I$6:$I$1096,Data!$AA14),SUMIFS(Data!$K$6:$K$1096,Data!$J$6:$J$1096,AP$3,Data!$I$6:$I$1096,Data!$AB14),SUMIFS(Data!$K$6:$K$1096,Data!$J$6:$J$1096,AP$3,Data!$I$6:$I$1096,Data!$Y14))</f>
        <v>0.31347257873271916</v>
      </c>
      <c r="AQ47" s="55">
        <f>SUM(SUMIFS(Data!$K$6:$K$1096,Data!$J$6:$J$1096,AQ$37,Data!$I$6:$I$1096,Data!$Z14),SUMIFS(Data!$K$6:$K$1096,Data!$J$6:$J$1096,AQ$3,Data!$I$6:$I$1096,Data!$AA14),SUMIFS(Data!$K$6:$K$1096,Data!$J$6:$J$1096,AQ$3,Data!$I$6:$I$1096,Data!$AB14),SUMIFS(Data!$K$6:$K$1096,Data!$J$6:$J$1096,AQ$3,Data!$I$6:$I$1096,Data!$Y14))</f>
        <v>0.31398987283972257</v>
      </c>
      <c r="AR47" s="56" t="s">
        <v>16</v>
      </c>
    </row>
    <row r="48" spans="1:44" x14ac:dyDescent="0.25">
      <c r="A48" s="53" t="s">
        <v>74</v>
      </c>
      <c r="B48" s="56" t="s">
        <v>17</v>
      </c>
      <c r="C48" s="55">
        <f>SUM(SUMIFS(Data!$K$6:$K$1096,Data!$J$6:$J$1096,C$37,Data!$I$6:$I$1096,Data!$Z15),SUMIFS(Data!$K$6:$K$1096,Data!$J$6:$J$1096,C$3,Data!$I$6:$I$1096,Data!$AA15),SUMIFS(Data!$K$6:$K$1096,Data!$J$6:$J$1096,C$3,Data!$I$6:$I$1096,Data!$AB15),SUMIFS(Data!$K$6:$K$1096,Data!$J$6:$J$1096,C$3,Data!$I$6:$I$1096,Data!$Y15))</f>
        <v>0.18075157764537803</v>
      </c>
      <c r="D48" s="55">
        <f>SUM(SUMIFS(Data!$K$6:$K$1096,Data!$J$6:$J$1096,D$37,Data!$I$6:$I$1096,Data!$Z15),SUMIFS(Data!$K$6:$K$1096,Data!$J$6:$J$1096,D$3,Data!$I$6:$I$1096,Data!$AA15),SUMIFS(Data!$K$6:$K$1096,Data!$J$6:$J$1096,D$3,Data!$I$6:$I$1096,Data!$AB15),SUMIFS(Data!$K$6:$K$1096,Data!$J$6:$J$1096,D$3,Data!$I$6:$I$1096,Data!$Y15))</f>
        <v>0.1797014179936062</v>
      </c>
      <c r="E48" s="55">
        <f>SUM(SUMIFS(Data!$K$6:$K$1096,Data!$J$6:$J$1096,E$37,Data!$I$6:$I$1096,Data!$Z15),SUMIFS(Data!$K$6:$K$1096,Data!$J$6:$J$1096,E$3,Data!$I$6:$I$1096,Data!$AA15),SUMIFS(Data!$K$6:$K$1096,Data!$J$6:$J$1096,E$3,Data!$I$6:$I$1096,Data!$AB15),SUMIFS(Data!$K$6:$K$1096,Data!$J$6:$J$1096,E$3,Data!$I$6:$I$1096,Data!$Y15))</f>
        <v>0.17776996902707906</v>
      </c>
      <c r="F48" s="55">
        <f>SUM(SUMIFS(Data!$K$6:$K$1096,Data!$J$6:$J$1096,F$37,Data!$I$6:$I$1096,Data!$Z15),SUMIFS(Data!$K$6:$K$1096,Data!$J$6:$J$1096,F$3,Data!$I$6:$I$1096,Data!$AA15),SUMIFS(Data!$K$6:$K$1096,Data!$J$6:$J$1096,F$3,Data!$I$6:$I$1096,Data!$AB15),SUMIFS(Data!$K$6:$K$1096,Data!$J$6:$J$1096,F$3,Data!$I$6:$I$1096,Data!$Y15))</f>
        <v>0.17776924667040722</v>
      </c>
      <c r="G48" s="55">
        <f>SUM(SUMIFS(Data!$K$6:$K$1096,Data!$J$6:$J$1096,G$37,Data!$I$6:$I$1096,Data!$Z15),SUMIFS(Data!$K$6:$K$1096,Data!$J$6:$J$1096,G$3,Data!$I$6:$I$1096,Data!$AA15),SUMIFS(Data!$K$6:$K$1096,Data!$J$6:$J$1096,G$3,Data!$I$6:$I$1096,Data!$AB15),SUMIFS(Data!$K$6:$K$1096,Data!$J$6:$J$1096,G$3,Data!$I$6:$I$1096,Data!$Y15))</f>
        <v>0.17530500118152367</v>
      </c>
      <c r="H48" s="55">
        <f>SUM(SUMIFS(Data!$K$6:$K$1096,Data!$J$6:$J$1096,H$37,Data!$I$6:$I$1096,Data!$Z15),SUMIFS(Data!$K$6:$K$1096,Data!$J$6:$J$1096,H$3,Data!$I$6:$I$1096,Data!$AA15),SUMIFS(Data!$K$6:$K$1096,Data!$J$6:$J$1096,H$3,Data!$I$6:$I$1096,Data!$AB15),SUMIFS(Data!$K$6:$K$1096,Data!$J$6:$J$1096,H$3,Data!$I$6:$I$1096,Data!$Y15))</f>
        <v>0.17348676540901789</v>
      </c>
      <c r="I48" s="55">
        <f>SUM(SUMIFS(Data!$K$6:$K$1096,Data!$J$6:$J$1096,I$37,Data!$I$6:$I$1096,Data!$Z15),SUMIFS(Data!$K$6:$K$1096,Data!$J$6:$J$1096,I$3,Data!$I$6:$I$1096,Data!$AA15),SUMIFS(Data!$K$6:$K$1096,Data!$J$6:$J$1096,I$3,Data!$I$6:$I$1096,Data!$AB15),SUMIFS(Data!$K$6:$K$1096,Data!$J$6:$J$1096,I$3,Data!$I$6:$I$1096,Data!$Y15))</f>
        <v>0.17259854702004576</v>
      </c>
      <c r="J48" s="55">
        <f>SUM(SUMIFS(Data!$K$6:$K$1096,Data!$J$6:$J$1096,J$37,Data!$I$6:$I$1096,Data!$Z15),SUMIFS(Data!$K$6:$K$1096,Data!$J$6:$J$1096,J$3,Data!$I$6:$I$1096,Data!$AA15),SUMIFS(Data!$K$6:$K$1096,Data!$J$6:$J$1096,J$3,Data!$I$6:$I$1096,Data!$AB15),SUMIFS(Data!$K$6:$K$1096,Data!$J$6:$J$1096,J$3,Data!$I$6:$I$1096,Data!$Y15))</f>
        <v>0.17584953550185117</v>
      </c>
      <c r="K48" s="55">
        <f>SUM(SUMIFS(Data!$K$6:$K$1096,Data!$J$6:$J$1096,K$37,Data!$I$6:$I$1096,Data!$Z15),SUMIFS(Data!$K$6:$K$1096,Data!$J$6:$J$1096,K$3,Data!$I$6:$I$1096,Data!$AA15),SUMIFS(Data!$K$6:$K$1096,Data!$J$6:$J$1096,K$3,Data!$I$6:$I$1096,Data!$AB15),SUMIFS(Data!$K$6:$K$1096,Data!$J$6:$J$1096,K$3,Data!$I$6:$I$1096,Data!$Y15))</f>
        <v>0.17565086172937058</v>
      </c>
      <c r="L48" s="55">
        <f>SUM(SUMIFS(Data!$K$6:$K$1096,Data!$J$6:$J$1096,L$37,Data!$I$6:$I$1096,Data!$Z15),SUMIFS(Data!$K$6:$K$1096,Data!$J$6:$J$1096,L$3,Data!$I$6:$I$1096,Data!$AA15),SUMIFS(Data!$K$6:$K$1096,Data!$J$6:$J$1096,L$3,Data!$I$6:$I$1096,Data!$AB15),SUMIFS(Data!$K$6:$K$1096,Data!$J$6:$J$1096,L$3,Data!$I$6:$I$1096,Data!$Y15))</f>
        <v>0.17420637381683113</v>
      </c>
      <c r="M48" s="55">
        <f>SUM(SUMIFS(Data!$K$6:$K$1096,Data!$J$6:$J$1096,M$37,Data!$I$6:$I$1096,Data!$Z15),SUMIFS(Data!$K$6:$K$1096,Data!$J$6:$J$1096,M$3,Data!$I$6:$I$1096,Data!$AA15),SUMIFS(Data!$K$6:$K$1096,Data!$J$6:$J$1096,M$3,Data!$I$6:$I$1096,Data!$AB15),SUMIFS(Data!$K$6:$K$1096,Data!$J$6:$J$1096,M$3,Data!$I$6:$I$1096,Data!$Y15))</f>
        <v>0.17338255816767456</v>
      </c>
      <c r="N48" s="55">
        <f>SUM(SUMIFS(Data!$K$6:$K$1096,Data!$J$6:$J$1096,N$37,Data!$I$6:$I$1096,Data!$Z15),SUMIFS(Data!$K$6:$K$1096,Data!$J$6:$J$1096,N$3,Data!$I$6:$I$1096,Data!$AA15),SUMIFS(Data!$K$6:$K$1096,Data!$J$6:$J$1096,N$3,Data!$I$6:$I$1096,Data!$AB15),SUMIFS(Data!$K$6:$K$1096,Data!$J$6:$J$1096,N$3,Data!$I$6:$I$1096,Data!$Y15))</f>
        <v>0.17027425754886555</v>
      </c>
      <c r="O48" s="55">
        <f>SUM(SUMIFS(Data!$K$6:$K$1096,Data!$J$6:$J$1096,O$37,Data!$I$6:$I$1096,Data!$Z15),SUMIFS(Data!$K$6:$K$1096,Data!$J$6:$J$1096,O$3,Data!$I$6:$I$1096,Data!$AA15),SUMIFS(Data!$K$6:$K$1096,Data!$J$6:$J$1096,O$3,Data!$I$6:$I$1096,Data!$AB15),SUMIFS(Data!$K$6:$K$1096,Data!$J$6:$J$1096,O$3,Data!$I$6:$I$1096,Data!$Y15))</f>
        <v>0.17014651089125507</v>
      </c>
      <c r="P48" s="55">
        <f>SUM(SUMIFS(Data!$K$6:$K$1096,Data!$J$6:$J$1096,P$37,Data!$I$6:$I$1096,Data!$Z15),SUMIFS(Data!$K$6:$K$1096,Data!$J$6:$J$1096,P$3,Data!$I$6:$I$1096,Data!$AA15),SUMIFS(Data!$K$6:$K$1096,Data!$J$6:$J$1096,P$3,Data!$I$6:$I$1096,Data!$AB15),SUMIFS(Data!$K$6:$K$1096,Data!$J$6:$J$1096,P$3,Data!$I$6:$I$1096,Data!$Y15))</f>
        <v>0.1702572509150426</v>
      </c>
      <c r="Q48" s="55">
        <f>SUM(SUMIFS(Data!$K$6:$K$1096,Data!$J$6:$J$1096,Q$37,Data!$I$6:$I$1096,Data!$Z15),SUMIFS(Data!$K$6:$K$1096,Data!$J$6:$J$1096,Q$3,Data!$I$6:$I$1096,Data!$AA15),SUMIFS(Data!$K$6:$K$1096,Data!$J$6:$J$1096,Q$3,Data!$I$6:$I$1096,Data!$AB15),SUMIFS(Data!$K$6:$K$1096,Data!$J$6:$J$1096,Q$3,Data!$I$6:$I$1096,Data!$Y15))</f>
        <v>0.16925119956060611</v>
      </c>
      <c r="R48" s="55">
        <f>SUM(SUMIFS(Data!$K$6:$K$1096,Data!$J$6:$J$1096,R$37,Data!$I$6:$I$1096,Data!$Z15),SUMIFS(Data!$K$6:$K$1096,Data!$J$6:$J$1096,R$3,Data!$I$6:$I$1096,Data!$AA15),SUMIFS(Data!$K$6:$K$1096,Data!$J$6:$J$1096,R$3,Data!$I$6:$I$1096,Data!$AB15),SUMIFS(Data!$K$6:$K$1096,Data!$J$6:$J$1096,R$3,Data!$I$6:$I$1096,Data!$Y15))</f>
        <v>0.16941823396110464</v>
      </c>
      <c r="S48" s="55">
        <f>SUM(SUMIFS(Data!$K$6:$K$1096,Data!$J$6:$J$1096,S$37,Data!$I$6:$I$1096,Data!$Z15),SUMIFS(Data!$K$6:$K$1096,Data!$J$6:$J$1096,S$3,Data!$I$6:$I$1096,Data!$AA15),SUMIFS(Data!$K$6:$K$1096,Data!$J$6:$J$1096,S$3,Data!$I$6:$I$1096,Data!$AB15),SUMIFS(Data!$K$6:$K$1096,Data!$J$6:$J$1096,S$3,Data!$I$6:$I$1096,Data!$Y15))</f>
        <v>0.16803823532971476</v>
      </c>
      <c r="T48" s="55">
        <f>SUM(SUMIFS(Data!$K$6:$K$1096,Data!$J$6:$J$1096,T$37,Data!$I$6:$I$1096,Data!$Z15),SUMIFS(Data!$K$6:$K$1096,Data!$J$6:$J$1096,T$3,Data!$I$6:$I$1096,Data!$AA15),SUMIFS(Data!$K$6:$K$1096,Data!$J$6:$J$1096,T$3,Data!$I$6:$I$1096,Data!$AB15),SUMIFS(Data!$K$6:$K$1096,Data!$J$6:$J$1096,T$3,Data!$I$6:$I$1096,Data!$Y15))</f>
        <v>0.17112707462662957</v>
      </c>
      <c r="U48" s="55">
        <f>SUM(SUMIFS(Data!$K$6:$K$1096,Data!$J$6:$J$1096,U$37,Data!$I$6:$I$1096,Data!$Z15),SUMIFS(Data!$K$6:$K$1096,Data!$J$6:$J$1096,U$3,Data!$I$6:$I$1096,Data!$AA15),SUMIFS(Data!$K$6:$K$1096,Data!$J$6:$J$1096,U$3,Data!$I$6:$I$1096,Data!$AB15),SUMIFS(Data!$K$6:$K$1096,Data!$J$6:$J$1096,U$3,Data!$I$6:$I$1096,Data!$Y15))</f>
        <v>0.17775861575495833</v>
      </c>
      <c r="V48" s="55">
        <f>SUM(SUMIFS(Data!$K$6:$K$1096,Data!$J$6:$J$1096,V$37,Data!$I$6:$I$1096,Data!$Z15),SUMIFS(Data!$K$6:$K$1096,Data!$J$6:$J$1096,V$3,Data!$I$6:$I$1096,Data!$AA15),SUMIFS(Data!$K$6:$K$1096,Data!$J$6:$J$1096,V$3,Data!$I$6:$I$1096,Data!$AB15),SUMIFS(Data!$K$6:$K$1096,Data!$J$6:$J$1096,V$3,Data!$I$6:$I$1096,Data!$Y15))</f>
        <v>0.1768619137505445</v>
      </c>
      <c r="W48" s="55">
        <f>SUM(SUMIFS(Data!$K$6:$K$1096,Data!$J$6:$J$1096,W$37,Data!$I$6:$I$1096,Data!$Z15),SUMIFS(Data!$K$6:$K$1096,Data!$J$6:$J$1096,W$3,Data!$I$6:$I$1096,Data!$AA15),SUMIFS(Data!$K$6:$K$1096,Data!$J$6:$J$1096,W$3,Data!$I$6:$I$1096,Data!$AB15),SUMIFS(Data!$K$6:$K$1096,Data!$J$6:$J$1096,W$3,Data!$I$6:$I$1096,Data!$Y15))</f>
        <v>0.1743510332504879</v>
      </c>
      <c r="X48" s="55">
        <f>SUM(SUMIFS(Data!$K$6:$K$1096,Data!$J$6:$J$1096,X$37,Data!$I$6:$I$1096,Data!$Z15),SUMIFS(Data!$K$6:$K$1096,Data!$J$6:$J$1096,X$3,Data!$I$6:$I$1096,Data!$AA15),SUMIFS(Data!$K$6:$K$1096,Data!$J$6:$J$1096,X$3,Data!$I$6:$I$1096,Data!$AB15),SUMIFS(Data!$K$6:$K$1096,Data!$J$6:$J$1096,X$3,Data!$I$6:$I$1096,Data!$Y15))</f>
        <v>0.17629112792300952</v>
      </c>
      <c r="Y48" s="55">
        <f>SUM(SUMIFS(Data!$K$6:$K$1096,Data!$J$6:$J$1096,Y$37,Data!$I$6:$I$1096,Data!$Z15),SUMIFS(Data!$K$6:$K$1096,Data!$J$6:$J$1096,Y$3,Data!$I$6:$I$1096,Data!$AA15),SUMIFS(Data!$K$6:$K$1096,Data!$J$6:$J$1096,Y$3,Data!$I$6:$I$1096,Data!$AB15),SUMIFS(Data!$K$6:$K$1096,Data!$J$6:$J$1096,Y$3,Data!$I$6:$I$1096,Data!$Y15))</f>
        <v>0.17626522624408192</v>
      </c>
      <c r="Z48" s="55">
        <f>SUM(SUMIFS(Data!$K$6:$K$1096,Data!$J$6:$J$1096,Z$37,Data!$I$6:$I$1096,Data!$Z15),SUMIFS(Data!$K$6:$K$1096,Data!$J$6:$J$1096,Z$3,Data!$I$6:$I$1096,Data!$AA15),SUMIFS(Data!$K$6:$K$1096,Data!$J$6:$J$1096,Z$3,Data!$I$6:$I$1096,Data!$AB15),SUMIFS(Data!$K$6:$K$1096,Data!$J$6:$J$1096,Z$3,Data!$I$6:$I$1096,Data!$Y15))</f>
        <v>0.1801923595385202</v>
      </c>
      <c r="AA48" s="55">
        <f>SUM(SUMIFS(Data!$K$6:$K$1096,Data!$J$6:$J$1096,AA$37,Data!$I$6:$I$1096,Data!$Z15),SUMIFS(Data!$K$6:$K$1096,Data!$J$6:$J$1096,AA$3,Data!$I$6:$I$1096,Data!$AA15),SUMIFS(Data!$K$6:$K$1096,Data!$J$6:$J$1096,AA$3,Data!$I$6:$I$1096,Data!$AB15),SUMIFS(Data!$K$6:$K$1096,Data!$J$6:$J$1096,AA$3,Data!$I$6:$I$1096,Data!$Y15))</f>
        <v>0.17959273970871009</v>
      </c>
      <c r="AB48" s="55">
        <f>SUM(SUMIFS(Data!$K$6:$K$1096,Data!$J$6:$J$1096,AB$37,Data!$I$6:$I$1096,Data!$Z15),SUMIFS(Data!$K$6:$K$1096,Data!$J$6:$J$1096,AB$3,Data!$I$6:$I$1096,Data!$AA15),SUMIFS(Data!$K$6:$K$1096,Data!$J$6:$J$1096,AB$3,Data!$I$6:$I$1096,Data!$AB15),SUMIFS(Data!$K$6:$K$1096,Data!$J$6:$J$1096,AB$3,Data!$I$6:$I$1096,Data!$Y15))</f>
        <v>0.17799217471629827</v>
      </c>
      <c r="AC48" s="55">
        <f>SUM(SUMIFS(Data!$K$6:$K$1096,Data!$J$6:$J$1096,AC$37,Data!$I$6:$I$1096,Data!$Z15),SUMIFS(Data!$K$6:$K$1096,Data!$J$6:$J$1096,AC$3,Data!$I$6:$I$1096,Data!$AA15),SUMIFS(Data!$K$6:$K$1096,Data!$J$6:$J$1096,AC$3,Data!$I$6:$I$1096,Data!$AB15),SUMIFS(Data!$K$6:$K$1096,Data!$J$6:$J$1096,AC$3,Data!$I$6:$I$1096,Data!$Y15))</f>
        <v>0.18021288217023509</v>
      </c>
      <c r="AD48" s="55">
        <f>SUM(SUMIFS(Data!$K$6:$K$1096,Data!$J$6:$J$1096,AD$37,Data!$I$6:$I$1096,Data!$Z15),SUMIFS(Data!$K$6:$K$1096,Data!$J$6:$J$1096,AD$3,Data!$I$6:$I$1096,Data!$AA15),SUMIFS(Data!$K$6:$K$1096,Data!$J$6:$J$1096,AD$3,Data!$I$6:$I$1096,Data!$AB15),SUMIFS(Data!$K$6:$K$1096,Data!$J$6:$J$1096,AD$3,Data!$I$6:$I$1096,Data!$Y15))</f>
        <v>0.17991351672390585</v>
      </c>
      <c r="AE48" s="55">
        <f>SUM(SUMIFS(Data!$K$6:$K$1096,Data!$J$6:$J$1096,AE$37,Data!$I$6:$I$1096,Data!$Z15),SUMIFS(Data!$K$6:$K$1096,Data!$J$6:$J$1096,AE$3,Data!$I$6:$I$1096,Data!$AA15),SUMIFS(Data!$K$6:$K$1096,Data!$J$6:$J$1096,AE$3,Data!$I$6:$I$1096,Data!$AB15),SUMIFS(Data!$K$6:$K$1096,Data!$J$6:$J$1096,AE$3,Data!$I$6:$I$1096,Data!$Y15))</f>
        <v>0.18100802230474719</v>
      </c>
      <c r="AF48" s="55">
        <f>SUM(SUMIFS(Data!$K$6:$K$1096,Data!$J$6:$J$1096,AF$37,Data!$I$6:$I$1096,Data!$Z15),SUMIFS(Data!$K$6:$K$1096,Data!$J$6:$J$1096,AF$3,Data!$I$6:$I$1096,Data!$AA15),SUMIFS(Data!$K$6:$K$1096,Data!$J$6:$J$1096,AF$3,Data!$I$6:$I$1096,Data!$AB15),SUMIFS(Data!$K$6:$K$1096,Data!$J$6:$J$1096,AF$3,Data!$I$6:$I$1096,Data!$Y15))</f>
        <v>0.18230768769225231</v>
      </c>
      <c r="AG48" s="55">
        <f>SUM(SUMIFS(Data!$K$6:$K$1096,Data!$J$6:$J$1096,AG$37,Data!$I$6:$I$1096,Data!$Z15),SUMIFS(Data!$K$6:$K$1096,Data!$J$6:$J$1096,AG$3,Data!$I$6:$I$1096,Data!$AA15),SUMIFS(Data!$K$6:$K$1096,Data!$J$6:$J$1096,AG$3,Data!$I$6:$I$1096,Data!$AB15),SUMIFS(Data!$K$6:$K$1096,Data!$J$6:$J$1096,AG$3,Data!$I$6:$I$1096,Data!$Y15))</f>
        <v>0.18108694359964803</v>
      </c>
      <c r="AH48" s="55">
        <f>SUM(SUMIFS(Data!$K$6:$K$1096,Data!$J$6:$J$1096,AH$37,Data!$I$6:$I$1096,Data!$Z15),SUMIFS(Data!$K$6:$K$1096,Data!$J$6:$J$1096,AH$3,Data!$I$6:$I$1096,Data!$AA15),SUMIFS(Data!$K$6:$K$1096,Data!$J$6:$J$1096,AH$3,Data!$I$6:$I$1096,Data!$AB15),SUMIFS(Data!$K$6:$K$1096,Data!$J$6:$J$1096,AH$3,Data!$I$6:$I$1096,Data!$Y15))</f>
        <v>0.17874306665273521</v>
      </c>
      <c r="AI48" s="55">
        <f>SUM(SUMIFS(Data!$K$6:$K$1096,Data!$J$6:$J$1096,AI$37,Data!$I$6:$I$1096,Data!$Z15),SUMIFS(Data!$K$6:$K$1096,Data!$J$6:$J$1096,AI$3,Data!$I$6:$I$1096,Data!$AA15),SUMIFS(Data!$K$6:$K$1096,Data!$J$6:$J$1096,AI$3,Data!$I$6:$I$1096,Data!$AB15),SUMIFS(Data!$K$6:$K$1096,Data!$J$6:$J$1096,AI$3,Data!$I$6:$I$1096,Data!$Y15))</f>
        <v>0.17509796820234924</v>
      </c>
      <c r="AJ48" s="55">
        <f>SUM(SUMIFS(Data!$K$6:$K$1096,Data!$J$6:$J$1096,AJ$37,Data!$I$6:$I$1096,Data!$Z15),SUMIFS(Data!$K$6:$K$1096,Data!$J$6:$J$1096,AJ$3,Data!$I$6:$I$1096,Data!$AA15),SUMIFS(Data!$K$6:$K$1096,Data!$J$6:$J$1096,AJ$3,Data!$I$6:$I$1096,Data!$AB15),SUMIFS(Data!$K$6:$K$1096,Data!$J$6:$J$1096,AJ$3,Data!$I$6:$I$1096,Data!$Y15))</f>
        <v>0.17482378352347247</v>
      </c>
      <c r="AK48" s="55">
        <f>SUM(SUMIFS(Data!$K$6:$K$1096,Data!$J$6:$J$1096,AK$37,Data!$I$6:$I$1096,Data!$Z15),SUMIFS(Data!$K$6:$K$1096,Data!$J$6:$J$1096,AK$3,Data!$I$6:$I$1096,Data!$AA15),SUMIFS(Data!$K$6:$K$1096,Data!$J$6:$J$1096,AK$3,Data!$I$6:$I$1096,Data!$AB15),SUMIFS(Data!$K$6:$K$1096,Data!$J$6:$J$1096,AK$3,Data!$I$6:$I$1096,Data!$Y15))</f>
        <v>0.17275247368881674</v>
      </c>
      <c r="AL48" s="55">
        <f>SUM(SUMIFS(Data!$K$6:$K$1096,Data!$J$6:$J$1096,AL$37,Data!$I$6:$I$1096,Data!$Z15),SUMIFS(Data!$K$6:$K$1096,Data!$J$6:$J$1096,AL$3,Data!$I$6:$I$1096,Data!$AA15),SUMIFS(Data!$K$6:$K$1096,Data!$J$6:$J$1096,AL$3,Data!$I$6:$I$1096,Data!$AB15),SUMIFS(Data!$K$6:$K$1096,Data!$J$6:$J$1096,AL$3,Data!$I$6:$I$1096,Data!$Y15))</f>
        <v>0.17563877844380613</v>
      </c>
      <c r="AM48" s="55">
        <f>SUM(SUMIFS(Data!$K$6:$K$1096,Data!$J$6:$J$1096,AM$37,Data!$I$6:$I$1096,Data!$Z15),SUMIFS(Data!$K$6:$K$1096,Data!$J$6:$J$1096,AM$3,Data!$I$6:$I$1096,Data!$AA15),SUMIFS(Data!$K$6:$K$1096,Data!$J$6:$J$1096,AM$3,Data!$I$6:$I$1096,Data!$AB15),SUMIFS(Data!$K$6:$K$1096,Data!$J$6:$J$1096,AM$3,Data!$I$6:$I$1096,Data!$Y15))</f>
        <v>0.17683501733298615</v>
      </c>
      <c r="AN48" s="55">
        <f>SUM(SUMIFS(Data!$K$6:$K$1096,Data!$J$6:$J$1096,AN$37,Data!$I$6:$I$1096,Data!$Z15),SUMIFS(Data!$K$6:$K$1096,Data!$J$6:$J$1096,AN$3,Data!$I$6:$I$1096,Data!$AA15),SUMIFS(Data!$K$6:$K$1096,Data!$J$6:$J$1096,AN$3,Data!$I$6:$I$1096,Data!$AB15),SUMIFS(Data!$K$6:$K$1096,Data!$J$6:$J$1096,AN$3,Data!$I$6:$I$1096,Data!$Y15))</f>
        <v>0.17847219015377461</v>
      </c>
      <c r="AO48" s="55">
        <f>SUM(SUMIFS(Data!$K$6:$K$1096,Data!$J$6:$J$1096,AO$37,Data!$I$6:$I$1096,Data!$Z15),SUMIFS(Data!$K$6:$K$1096,Data!$J$6:$J$1096,AO$3,Data!$I$6:$I$1096,Data!$AA15),SUMIFS(Data!$K$6:$K$1096,Data!$J$6:$J$1096,AO$3,Data!$I$6:$I$1096,Data!$AB15),SUMIFS(Data!$K$6:$K$1096,Data!$J$6:$J$1096,AO$3,Data!$I$6:$I$1096,Data!$Y15))</f>
        <v>0.18066092485083096</v>
      </c>
      <c r="AP48" s="55">
        <f>SUM(SUMIFS(Data!$K$6:$K$1096,Data!$J$6:$J$1096,AP$37,Data!$I$6:$I$1096,Data!$Z15),SUMIFS(Data!$K$6:$K$1096,Data!$J$6:$J$1096,AP$3,Data!$I$6:$I$1096,Data!$AA15),SUMIFS(Data!$K$6:$K$1096,Data!$J$6:$J$1096,AP$3,Data!$I$6:$I$1096,Data!$AB15),SUMIFS(Data!$K$6:$K$1096,Data!$J$6:$J$1096,AP$3,Data!$I$6:$I$1096,Data!$Y15))</f>
        <v>0.18010971112877378</v>
      </c>
      <c r="AQ48" s="55">
        <f>SUM(SUMIFS(Data!$K$6:$K$1096,Data!$J$6:$J$1096,AQ$37,Data!$I$6:$I$1096,Data!$Z15),SUMIFS(Data!$K$6:$K$1096,Data!$J$6:$J$1096,AQ$3,Data!$I$6:$I$1096,Data!$AA15),SUMIFS(Data!$K$6:$K$1096,Data!$J$6:$J$1096,AQ$3,Data!$I$6:$I$1096,Data!$AB15),SUMIFS(Data!$K$6:$K$1096,Data!$J$6:$J$1096,AQ$3,Data!$I$6:$I$1096,Data!$Y15))</f>
        <v>0.17935092811917761</v>
      </c>
      <c r="AR48" s="56" t="s">
        <v>17</v>
      </c>
    </row>
    <row r="49" spans="1:44" x14ac:dyDescent="0.25">
      <c r="A49" s="53" t="s">
        <v>74</v>
      </c>
      <c r="B49" s="56" t="s">
        <v>18</v>
      </c>
      <c r="C49" s="55">
        <f>SUM(SUMIFS(Data!$K$6:$K$1096,Data!$J$6:$J$1096,C$37,Data!$I$6:$I$1096,Data!$Z16),SUMIFS(Data!$K$6:$K$1096,Data!$J$6:$J$1096,C$3,Data!$I$6:$I$1096,Data!$AA16),SUMIFS(Data!$K$6:$K$1096,Data!$J$6:$J$1096,C$3,Data!$I$6:$I$1096,Data!$AB16),SUMIFS(Data!$K$6:$K$1096,Data!$J$6:$J$1096,C$3,Data!$I$6:$I$1096,Data!$Y16))</f>
        <v>0.13754010635010763</v>
      </c>
      <c r="D49" s="55">
        <f>SUM(SUMIFS(Data!$K$6:$K$1096,Data!$J$6:$J$1096,D$37,Data!$I$6:$I$1096,Data!$Z16),SUMIFS(Data!$K$6:$K$1096,Data!$J$6:$J$1096,D$3,Data!$I$6:$I$1096,Data!$AA16),SUMIFS(Data!$K$6:$K$1096,Data!$J$6:$J$1096,D$3,Data!$I$6:$I$1096,Data!$AB16),SUMIFS(Data!$K$6:$K$1096,Data!$J$6:$J$1096,D$3,Data!$I$6:$I$1096,Data!$Y16))</f>
        <v>0.13706737531009042</v>
      </c>
      <c r="E49" s="55">
        <f>SUM(SUMIFS(Data!$K$6:$K$1096,Data!$J$6:$J$1096,E$37,Data!$I$6:$I$1096,Data!$Z16),SUMIFS(Data!$K$6:$K$1096,Data!$J$6:$J$1096,E$3,Data!$I$6:$I$1096,Data!$AA16),SUMIFS(Data!$K$6:$K$1096,Data!$J$6:$J$1096,E$3,Data!$I$6:$I$1096,Data!$AB16),SUMIFS(Data!$K$6:$K$1096,Data!$J$6:$J$1096,E$3,Data!$I$6:$I$1096,Data!$Y16))</f>
        <v>0.13468000448546669</v>
      </c>
      <c r="F49" s="55">
        <f>SUM(SUMIFS(Data!$K$6:$K$1096,Data!$J$6:$J$1096,F$37,Data!$I$6:$I$1096,Data!$Z16),SUMIFS(Data!$K$6:$K$1096,Data!$J$6:$J$1096,F$3,Data!$I$6:$I$1096,Data!$AA16),SUMIFS(Data!$K$6:$K$1096,Data!$J$6:$J$1096,F$3,Data!$I$6:$I$1096,Data!$AB16),SUMIFS(Data!$K$6:$K$1096,Data!$J$6:$J$1096,F$3,Data!$I$6:$I$1096,Data!$Y16))</f>
        <v>0.13275206961383615</v>
      </c>
      <c r="G49" s="55">
        <f>SUM(SUMIFS(Data!$K$6:$K$1096,Data!$J$6:$J$1096,G$37,Data!$I$6:$I$1096,Data!$Z16),SUMIFS(Data!$K$6:$K$1096,Data!$J$6:$J$1096,G$3,Data!$I$6:$I$1096,Data!$AA16),SUMIFS(Data!$K$6:$K$1096,Data!$J$6:$J$1096,G$3,Data!$I$6:$I$1096,Data!$AB16),SUMIFS(Data!$K$6:$K$1096,Data!$J$6:$J$1096,G$3,Data!$I$6:$I$1096,Data!$Y16))</f>
        <v>0.13098557136327763</v>
      </c>
      <c r="H49" s="55">
        <f>SUM(SUMIFS(Data!$K$6:$K$1096,Data!$J$6:$J$1096,H$37,Data!$I$6:$I$1096,Data!$Z16),SUMIFS(Data!$K$6:$K$1096,Data!$J$6:$J$1096,H$3,Data!$I$6:$I$1096,Data!$AA16),SUMIFS(Data!$K$6:$K$1096,Data!$J$6:$J$1096,H$3,Data!$I$6:$I$1096,Data!$AB16),SUMIFS(Data!$K$6:$K$1096,Data!$J$6:$J$1096,H$3,Data!$I$6:$I$1096,Data!$Y16))</f>
        <v>0.12993698325462955</v>
      </c>
      <c r="I49" s="55">
        <f>SUM(SUMIFS(Data!$K$6:$K$1096,Data!$J$6:$J$1096,I$37,Data!$I$6:$I$1096,Data!$Z16),SUMIFS(Data!$K$6:$K$1096,Data!$J$6:$J$1096,I$3,Data!$I$6:$I$1096,Data!$AA16),SUMIFS(Data!$K$6:$K$1096,Data!$J$6:$J$1096,I$3,Data!$I$6:$I$1096,Data!$AB16),SUMIFS(Data!$K$6:$K$1096,Data!$J$6:$J$1096,I$3,Data!$I$6:$I$1096,Data!$Y16))</f>
        <v>0.12951421588412038</v>
      </c>
      <c r="J49" s="55">
        <f>SUM(SUMIFS(Data!$K$6:$K$1096,Data!$J$6:$J$1096,J$37,Data!$I$6:$I$1096,Data!$Z16),SUMIFS(Data!$K$6:$K$1096,Data!$J$6:$J$1096,J$3,Data!$I$6:$I$1096,Data!$AA16),SUMIFS(Data!$K$6:$K$1096,Data!$J$6:$J$1096,J$3,Data!$I$6:$I$1096,Data!$AB16),SUMIFS(Data!$K$6:$K$1096,Data!$J$6:$J$1096,J$3,Data!$I$6:$I$1096,Data!$Y16))</f>
        <v>0.13372915175134747</v>
      </c>
      <c r="K49" s="55">
        <f>SUM(SUMIFS(Data!$K$6:$K$1096,Data!$J$6:$J$1096,K$37,Data!$I$6:$I$1096,Data!$Z16),SUMIFS(Data!$K$6:$K$1096,Data!$J$6:$J$1096,K$3,Data!$I$6:$I$1096,Data!$AA16),SUMIFS(Data!$K$6:$K$1096,Data!$J$6:$J$1096,K$3,Data!$I$6:$I$1096,Data!$AB16),SUMIFS(Data!$K$6:$K$1096,Data!$J$6:$J$1096,K$3,Data!$I$6:$I$1096,Data!$Y16))</f>
        <v>0.13574775129148703</v>
      </c>
      <c r="L49" s="55">
        <f>SUM(SUMIFS(Data!$K$6:$K$1096,Data!$J$6:$J$1096,L$37,Data!$I$6:$I$1096,Data!$Z16),SUMIFS(Data!$K$6:$K$1096,Data!$J$6:$J$1096,L$3,Data!$I$6:$I$1096,Data!$AA16),SUMIFS(Data!$K$6:$K$1096,Data!$J$6:$J$1096,L$3,Data!$I$6:$I$1096,Data!$AB16),SUMIFS(Data!$K$6:$K$1096,Data!$J$6:$J$1096,L$3,Data!$I$6:$I$1096,Data!$Y16))</f>
        <v>0.1363237383582776</v>
      </c>
      <c r="M49" s="55">
        <f>SUM(SUMIFS(Data!$K$6:$K$1096,Data!$J$6:$J$1096,M$37,Data!$I$6:$I$1096,Data!$Z16),SUMIFS(Data!$K$6:$K$1096,Data!$J$6:$J$1096,M$3,Data!$I$6:$I$1096,Data!$AA16),SUMIFS(Data!$K$6:$K$1096,Data!$J$6:$J$1096,M$3,Data!$I$6:$I$1096,Data!$AB16),SUMIFS(Data!$K$6:$K$1096,Data!$J$6:$J$1096,M$3,Data!$I$6:$I$1096,Data!$Y16))</f>
        <v>0.13500063189199218</v>
      </c>
      <c r="N49" s="55">
        <f>SUM(SUMIFS(Data!$K$6:$K$1096,Data!$J$6:$J$1096,N$37,Data!$I$6:$I$1096,Data!$Z16),SUMIFS(Data!$K$6:$K$1096,Data!$J$6:$J$1096,N$3,Data!$I$6:$I$1096,Data!$AA16),SUMIFS(Data!$K$6:$K$1096,Data!$J$6:$J$1096,N$3,Data!$I$6:$I$1096,Data!$AB16),SUMIFS(Data!$K$6:$K$1096,Data!$J$6:$J$1096,N$3,Data!$I$6:$I$1096,Data!$Y16))</f>
        <v>0.13261076003029723</v>
      </c>
      <c r="O49" s="55">
        <f>SUM(SUMIFS(Data!$K$6:$K$1096,Data!$J$6:$J$1096,O$37,Data!$I$6:$I$1096,Data!$Z16),SUMIFS(Data!$K$6:$K$1096,Data!$J$6:$J$1096,O$3,Data!$I$6:$I$1096,Data!$AA16),SUMIFS(Data!$K$6:$K$1096,Data!$J$6:$J$1096,O$3,Data!$I$6:$I$1096,Data!$AB16),SUMIFS(Data!$K$6:$K$1096,Data!$J$6:$J$1096,O$3,Data!$I$6:$I$1096,Data!$Y16))</f>
        <v>0.13339183744402772</v>
      </c>
      <c r="P49" s="55">
        <f>SUM(SUMIFS(Data!$K$6:$K$1096,Data!$J$6:$J$1096,P$37,Data!$I$6:$I$1096,Data!$Z16),SUMIFS(Data!$K$6:$K$1096,Data!$J$6:$J$1096,P$3,Data!$I$6:$I$1096,Data!$AA16),SUMIFS(Data!$K$6:$K$1096,Data!$J$6:$J$1096,P$3,Data!$I$6:$I$1096,Data!$AB16),SUMIFS(Data!$K$6:$K$1096,Data!$J$6:$J$1096,P$3,Data!$I$6:$I$1096,Data!$Y16))</f>
        <v>0.13540578380045881</v>
      </c>
      <c r="Q49" s="55">
        <f>SUM(SUMIFS(Data!$K$6:$K$1096,Data!$J$6:$J$1096,Q$37,Data!$I$6:$I$1096,Data!$Z16),SUMIFS(Data!$K$6:$K$1096,Data!$J$6:$J$1096,Q$3,Data!$I$6:$I$1096,Data!$AA16),SUMIFS(Data!$K$6:$K$1096,Data!$J$6:$J$1096,Q$3,Data!$I$6:$I$1096,Data!$AB16),SUMIFS(Data!$K$6:$K$1096,Data!$J$6:$J$1096,Q$3,Data!$I$6:$I$1096,Data!$Y16))</f>
        <v>0.13614091118293076</v>
      </c>
      <c r="R49" s="55">
        <f>SUM(SUMIFS(Data!$K$6:$K$1096,Data!$J$6:$J$1096,R$37,Data!$I$6:$I$1096,Data!$Z16),SUMIFS(Data!$K$6:$K$1096,Data!$J$6:$J$1096,R$3,Data!$I$6:$I$1096,Data!$AA16),SUMIFS(Data!$K$6:$K$1096,Data!$J$6:$J$1096,R$3,Data!$I$6:$I$1096,Data!$AB16),SUMIFS(Data!$K$6:$K$1096,Data!$J$6:$J$1096,R$3,Data!$I$6:$I$1096,Data!$Y16))</f>
        <v>0.13811438155350994</v>
      </c>
      <c r="S49" s="55">
        <f>SUM(SUMIFS(Data!$K$6:$K$1096,Data!$J$6:$J$1096,S$37,Data!$I$6:$I$1096,Data!$Z16),SUMIFS(Data!$K$6:$K$1096,Data!$J$6:$J$1096,S$3,Data!$I$6:$I$1096,Data!$AA16),SUMIFS(Data!$K$6:$K$1096,Data!$J$6:$J$1096,S$3,Data!$I$6:$I$1096,Data!$AB16),SUMIFS(Data!$K$6:$K$1096,Data!$J$6:$J$1096,S$3,Data!$I$6:$I$1096,Data!$Y16))</f>
        <v>0.1365818670108169</v>
      </c>
      <c r="T49" s="55">
        <f>SUM(SUMIFS(Data!$K$6:$K$1096,Data!$J$6:$J$1096,T$37,Data!$I$6:$I$1096,Data!$Z16),SUMIFS(Data!$K$6:$K$1096,Data!$J$6:$J$1096,T$3,Data!$I$6:$I$1096,Data!$AA16),SUMIFS(Data!$K$6:$K$1096,Data!$J$6:$J$1096,T$3,Data!$I$6:$I$1096,Data!$AB16),SUMIFS(Data!$K$6:$K$1096,Data!$J$6:$J$1096,T$3,Data!$I$6:$I$1096,Data!$Y16))</f>
        <v>0.13696809886049541</v>
      </c>
      <c r="U49" s="55">
        <f>SUM(SUMIFS(Data!$K$6:$K$1096,Data!$J$6:$J$1096,U$37,Data!$I$6:$I$1096,Data!$Z16),SUMIFS(Data!$K$6:$K$1096,Data!$J$6:$J$1096,U$3,Data!$I$6:$I$1096,Data!$AA16),SUMIFS(Data!$K$6:$K$1096,Data!$J$6:$J$1096,U$3,Data!$I$6:$I$1096,Data!$AB16),SUMIFS(Data!$K$6:$K$1096,Data!$J$6:$J$1096,U$3,Data!$I$6:$I$1096,Data!$Y16))</f>
        <v>0.14520164882710759</v>
      </c>
      <c r="V49" s="55">
        <f>SUM(SUMIFS(Data!$K$6:$K$1096,Data!$J$6:$J$1096,V$37,Data!$I$6:$I$1096,Data!$Z16),SUMIFS(Data!$K$6:$K$1096,Data!$J$6:$J$1096,V$3,Data!$I$6:$I$1096,Data!$AA16),SUMIFS(Data!$K$6:$K$1096,Data!$J$6:$J$1096,V$3,Data!$I$6:$I$1096,Data!$AB16),SUMIFS(Data!$K$6:$K$1096,Data!$J$6:$J$1096,V$3,Data!$I$6:$I$1096,Data!$Y16))</f>
        <v>0.14629650065340497</v>
      </c>
      <c r="W49" s="55">
        <f>SUM(SUMIFS(Data!$K$6:$K$1096,Data!$J$6:$J$1096,W$37,Data!$I$6:$I$1096,Data!$Z16),SUMIFS(Data!$K$6:$K$1096,Data!$J$6:$J$1096,W$3,Data!$I$6:$I$1096,Data!$AA16),SUMIFS(Data!$K$6:$K$1096,Data!$J$6:$J$1096,W$3,Data!$I$6:$I$1096,Data!$AB16),SUMIFS(Data!$K$6:$K$1096,Data!$J$6:$J$1096,W$3,Data!$I$6:$I$1096,Data!$Y16))</f>
        <v>0.14526337389264557</v>
      </c>
      <c r="X49" s="55">
        <f>SUM(SUMIFS(Data!$K$6:$K$1096,Data!$J$6:$J$1096,X$37,Data!$I$6:$I$1096,Data!$Z16),SUMIFS(Data!$K$6:$K$1096,Data!$J$6:$J$1096,X$3,Data!$I$6:$I$1096,Data!$AA16),SUMIFS(Data!$K$6:$K$1096,Data!$J$6:$J$1096,X$3,Data!$I$6:$I$1096,Data!$AB16),SUMIFS(Data!$K$6:$K$1096,Data!$J$6:$J$1096,X$3,Data!$I$6:$I$1096,Data!$Y16))</f>
        <v>0.14745264742723785</v>
      </c>
      <c r="Y49" s="55">
        <f>SUM(SUMIFS(Data!$K$6:$K$1096,Data!$J$6:$J$1096,Y$37,Data!$I$6:$I$1096,Data!$Z16),SUMIFS(Data!$K$6:$K$1096,Data!$J$6:$J$1096,Y$3,Data!$I$6:$I$1096,Data!$AA16),SUMIFS(Data!$K$6:$K$1096,Data!$J$6:$J$1096,Y$3,Data!$I$6:$I$1096,Data!$AB16),SUMIFS(Data!$K$6:$K$1096,Data!$J$6:$J$1096,Y$3,Data!$I$6:$I$1096,Data!$Y16))</f>
        <v>0.14644045107119208</v>
      </c>
      <c r="Z49" s="55">
        <f>SUM(SUMIFS(Data!$K$6:$K$1096,Data!$J$6:$J$1096,Z$37,Data!$I$6:$I$1096,Data!$Z16),SUMIFS(Data!$K$6:$K$1096,Data!$J$6:$J$1096,Z$3,Data!$I$6:$I$1096,Data!$AA16),SUMIFS(Data!$K$6:$K$1096,Data!$J$6:$J$1096,Z$3,Data!$I$6:$I$1096,Data!$AB16),SUMIFS(Data!$K$6:$K$1096,Data!$J$6:$J$1096,Z$3,Data!$I$6:$I$1096,Data!$Y16))</f>
        <v>0.14840296705461944</v>
      </c>
      <c r="AA49" s="55">
        <f>SUM(SUMIFS(Data!$K$6:$K$1096,Data!$J$6:$J$1096,AA$37,Data!$I$6:$I$1096,Data!$Z16),SUMIFS(Data!$K$6:$K$1096,Data!$J$6:$J$1096,AA$3,Data!$I$6:$I$1096,Data!$AA16),SUMIFS(Data!$K$6:$K$1096,Data!$J$6:$J$1096,AA$3,Data!$I$6:$I$1096,Data!$AB16),SUMIFS(Data!$K$6:$K$1096,Data!$J$6:$J$1096,AA$3,Data!$I$6:$I$1096,Data!$Y16))</f>
        <v>0.1473610029918539</v>
      </c>
      <c r="AB49" s="55">
        <f>SUM(SUMIFS(Data!$K$6:$K$1096,Data!$J$6:$J$1096,AB$37,Data!$I$6:$I$1096,Data!$Z16),SUMIFS(Data!$K$6:$K$1096,Data!$J$6:$J$1096,AB$3,Data!$I$6:$I$1096,Data!$AA16),SUMIFS(Data!$K$6:$K$1096,Data!$J$6:$J$1096,AB$3,Data!$I$6:$I$1096,Data!$AB16),SUMIFS(Data!$K$6:$K$1096,Data!$J$6:$J$1096,AB$3,Data!$I$6:$I$1096,Data!$Y16))</f>
        <v>0.14326950879180261</v>
      </c>
      <c r="AC49" s="55">
        <f>SUM(SUMIFS(Data!$K$6:$K$1096,Data!$J$6:$J$1096,AC$37,Data!$I$6:$I$1096,Data!$Z16),SUMIFS(Data!$K$6:$K$1096,Data!$J$6:$J$1096,AC$3,Data!$I$6:$I$1096,Data!$AA16),SUMIFS(Data!$K$6:$K$1096,Data!$J$6:$J$1096,AC$3,Data!$I$6:$I$1096,Data!$AB16),SUMIFS(Data!$K$6:$K$1096,Data!$J$6:$J$1096,AC$3,Data!$I$6:$I$1096,Data!$Y16))</f>
        <v>0.14372019337114161</v>
      </c>
      <c r="AD49" s="55">
        <f>SUM(SUMIFS(Data!$K$6:$K$1096,Data!$J$6:$J$1096,AD$37,Data!$I$6:$I$1096,Data!$Z16),SUMIFS(Data!$K$6:$K$1096,Data!$J$6:$J$1096,AD$3,Data!$I$6:$I$1096,Data!$AA16),SUMIFS(Data!$K$6:$K$1096,Data!$J$6:$J$1096,AD$3,Data!$I$6:$I$1096,Data!$AB16),SUMIFS(Data!$K$6:$K$1096,Data!$J$6:$J$1096,AD$3,Data!$I$6:$I$1096,Data!$Y16))</f>
        <v>0.14316964905500376</v>
      </c>
      <c r="AE49" s="55">
        <f>SUM(SUMIFS(Data!$K$6:$K$1096,Data!$J$6:$J$1096,AE$37,Data!$I$6:$I$1096,Data!$Z16),SUMIFS(Data!$K$6:$K$1096,Data!$J$6:$J$1096,AE$3,Data!$I$6:$I$1096,Data!$AA16),SUMIFS(Data!$K$6:$K$1096,Data!$J$6:$J$1096,AE$3,Data!$I$6:$I$1096,Data!$AB16),SUMIFS(Data!$K$6:$K$1096,Data!$J$6:$J$1096,AE$3,Data!$I$6:$I$1096,Data!$Y16))</f>
        <v>0.14421847106647187</v>
      </c>
      <c r="AF49" s="55">
        <f>SUM(SUMIFS(Data!$K$6:$K$1096,Data!$J$6:$J$1096,AF$37,Data!$I$6:$I$1096,Data!$Z16),SUMIFS(Data!$K$6:$K$1096,Data!$J$6:$J$1096,AF$3,Data!$I$6:$I$1096,Data!$AA16),SUMIFS(Data!$K$6:$K$1096,Data!$J$6:$J$1096,AF$3,Data!$I$6:$I$1096,Data!$AB16),SUMIFS(Data!$K$6:$K$1096,Data!$J$6:$J$1096,AF$3,Data!$I$6:$I$1096,Data!$Y16))</f>
        <v>0.14453973447681373</v>
      </c>
      <c r="AG49" s="55">
        <f>SUM(SUMIFS(Data!$K$6:$K$1096,Data!$J$6:$J$1096,AG$37,Data!$I$6:$I$1096,Data!$Z16),SUMIFS(Data!$K$6:$K$1096,Data!$J$6:$J$1096,AG$3,Data!$I$6:$I$1096,Data!$AA16),SUMIFS(Data!$K$6:$K$1096,Data!$J$6:$J$1096,AG$3,Data!$I$6:$I$1096,Data!$AB16),SUMIFS(Data!$K$6:$K$1096,Data!$J$6:$J$1096,AG$3,Data!$I$6:$I$1096,Data!$Y16))</f>
        <v>0.1436703932988832</v>
      </c>
      <c r="AH49" s="55">
        <f>SUM(SUMIFS(Data!$K$6:$K$1096,Data!$J$6:$J$1096,AH$37,Data!$I$6:$I$1096,Data!$Z16),SUMIFS(Data!$K$6:$K$1096,Data!$J$6:$J$1096,AH$3,Data!$I$6:$I$1096,Data!$AA16),SUMIFS(Data!$K$6:$K$1096,Data!$J$6:$J$1096,AH$3,Data!$I$6:$I$1096,Data!$AB16),SUMIFS(Data!$K$6:$K$1096,Data!$J$6:$J$1096,AH$3,Data!$I$6:$I$1096,Data!$Y16))</f>
        <v>0.14164801845294187</v>
      </c>
      <c r="AI49" s="55">
        <f>SUM(SUMIFS(Data!$K$6:$K$1096,Data!$J$6:$J$1096,AI$37,Data!$I$6:$I$1096,Data!$Z16),SUMIFS(Data!$K$6:$K$1096,Data!$J$6:$J$1096,AI$3,Data!$I$6:$I$1096,Data!$AA16),SUMIFS(Data!$K$6:$K$1096,Data!$J$6:$J$1096,AI$3,Data!$I$6:$I$1096,Data!$AB16),SUMIFS(Data!$K$6:$K$1096,Data!$J$6:$J$1096,AI$3,Data!$I$6:$I$1096,Data!$Y16))</f>
        <v>0.13906650817432753</v>
      </c>
      <c r="AJ49" s="55">
        <f>SUM(SUMIFS(Data!$K$6:$K$1096,Data!$J$6:$J$1096,AJ$37,Data!$I$6:$I$1096,Data!$Z16),SUMIFS(Data!$K$6:$K$1096,Data!$J$6:$J$1096,AJ$3,Data!$I$6:$I$1096,Data!$AA16),SUMIFS(Data!$K$6:$K$1096,Data!$J$6:$J$1096,AJ$3,Data!$I$6:$I$1096,Data!$AB16),SUMIFS(Data!$K$6:$K$1096,Data!$J$6:$J$1096,AJ$3,Data!$I$6:$I$1096,Data!$Y16))</f>
        <v>0.13949733475289394</v>
      </c>
      <c r="AK49" s="55">
        <f>SUM(SUMIFS(Data!$K$6:$K$1096,Data!$J$6:$J$1096,AK$37,Data!$I$6:$I$1096,Data!$Z16),SUMIFS(Data!$K$6:$K$1096,Data!$J$6:$J$1096,AK$3,Data!$I$6:$I$1096,Data!$AA16),SUMIFS(Data!$K$6:$K$1096,Data!$J$6:$J$1096,AK$3,Data!$I$6:$I$1096,Data!$AB16),SUMIFS(Data!$K$6:$K$1096,Data!$J$6:$J$1096,AK$3,Data!$I$6:$I$1096,Data!$Y16))</f>
        <v>0.1380309815056579</v>
      </c>
      <c r="AL49" s="55">
        <f>SUM(SUMIFS(Data!$K$6:$K$1096,Data!$J$6:$J$1096,AL$37,Data!$I$6:$I$1096,Data!$Z16),SUMIFS(Data!$K$6:$K$1096,Data!$J$6:$J$1096,AL$3,Data!$I$6:$I$1096,Data!$AA16),SUMIFS(Data!$K$6:$K$1096,Data!$J$6:$J$1096,AL$3,Data!$I$6:$I$1096,Data!$AB16),SUMIFS(Data!$K$6:$K$1096,Data!$J$6:$J$1096,AL$3,Data!$I$6:$I$1096,Data!$Y16))</f>
        <v>0.14139452501898661</v>
      </c>
      <c r="AM49" s="55">
        <f>SUM(SUMIFS(Data!$K$6:$K$1096,Data!$J$6:$J$1096,AM$37,Data!$I$6:$I$1096,Data!$Z16),SUMIFS(Data!$K$6:$K$1096,Data!$J$6:$J$1096,AM$3,Data!$I$6:$I$1096,Data!$AA16),SUMIFS(Data!$K$6:$K$1096,Data!$J$6:$J$1096,AM$3,Data!$I$6:$I$1096,Data!$AB16),SUMIFS(Data!$K$6:$K$1096,Data!$J$6:$J$1096,AM$3,Data!$I$6:$I$1096,Data!$Y16))</f>
        <v>0.14385506950889254</v>
      </c>
      <c r="AN49" s="55">
        <f>SUM(SUMIFS(Data!$K$6:$K$1096,Data!$J$6:$J$1096,AN$37,Data!$I$6:$I$1096,Data!$Z16),SUMIFS(Data!$K$6:$K$1096,Data!$J$6:$J$1096,AN$3,Data!$I$6:$I$1096,Data!$AA16),SUMIFS(Data!$K$6:$K$1096,Data!$J$6:$J$1096,AN$3,Data!$I$6:$I$1096,Data!$AB16),SUMIFS(Data!$K$6:$K$1096,Data!$J$6:$J$1096,AN$3,Data!$I$6:$I$1096,Data!$Y16))</f>
        <v>0.14583243762841758</v>
      </c>
      <c r="AO49" s="55">
        <f>SUM(SUMIFS(Data!$K$6:$K$1096,Data!$J$6:$J$1096,AO$37,Data!$I$6:$I$1096,Data!$Z16),SUMIFS(Data!$K$6:$K$1096,Data!$J$6:$J$1096,AO$3,Data!$I$6:$I$1096,Data!$AA16),SUMIFS(Data!$K$6:$K$1096,Data!$J$6:$J$1096,AO$3,Data!$I$6:$I$1096,Data!$AB16),SUMIFS(Data!$K$6:$K$1096,Data!$J$6:$J$1096,AO$3,Data!$I$6:$I$1096,Data!$Y16))</f>
        <v>0.14834972967115009</v>
      </c>
      <c r="AP49" s="55">
        <f>SUM(SUMIFS(Data!$K$6:$K$1096,Data!$J$6:$J$1096,AP$37,Data!$I$6:$I$1096,Data!$Z16),SUMIFS(Data!$K$6:$K$1096,Data!$J$6:$J$1096,AP$3,Data!$I$6:$I$1096,Data!$AA16),SUMIFS(Data!$K$6:$K$1096,Data!$J$6:$J$1096,AP$3,Data!$I$6:$I$1096,Data!$AB16),SUMIFS(Data!$K$6:$K$1096,Data!$J$6:$J$1096,AP$3,Data!$I$6:$I$1096,Data!$Y16))</f>
        <v>0.14898562810272717</v>
      </c>
      <c r="AQ49" s="55">
        <f>SUM(SUMIFS(Data!$K$6:$K$1096,Data!$J$6:$J$1096,AQ$37,Data!$I$6:$I$1096,Data!$Z16),SUMIFS(Data!$K$6:$K$1096,Data!$J$6:$J$1096,AQ$3,Data!$I$6:$I$1096,Data!$AA16),SUMIFS(Data!$K$6:$K$1096,Data!$J$6:$J$1096,AQ$3,Data!$I$6:$I$1096,Data!$AB16),SUMIFS(Data!$K$6:$K$1096,Data!$J$6:$J$1096,AQ$3,Data!$I$6:$I$1096,Data!$Y16))</f>
        <v>0.14777744709129528</v>
      </c>
      <c r="AR49" s="56" t="s">
        <v>18</v>
      </c>
    </row>
    <row r="50" spans="1:44" x14ac:dyDescent="0.25">
      <c r="A50" s="53" t="s">
        <v>74</v>
      </c>
      <c r="B50" s="56" t="s">
        <v>19</v>
      </c>
      <c r="C50" s="55">
        <f>SUM(SUMIFS(Data!$K$6:$K$1096,Data!$J$6:$J$1096,C$37,Data!$I$6:$I$1096,Data!$Z17),SUMIFS(Data!$K$6:$K$1096,Data!$J$6:$J$1096,C$3,Data!$I$6:$I$1096,Data!$AA17),SUMIFS(Data!$K$6:$K$1096,Data!$J$6:$J$1096,C$3,Data!$I$6:$I$1096,Data!$AB17),SUMIFS(Data!$K$6:$K$1096,Data!$J$6:$J$1096,C$3,Data!$I$6:$I$1096,Data!$Y17))</f>
        <v>0.13849707914647966</v>
      </c>
      <c r="D50" s="55">
        <f>SUM(SUMIFS(Data!$K$6:$K$1096,Data!$J$6:$J$1096,D$37,Data!$I$6:$I$1096,Data!$Z17),SUMIFS(Data!$K$6:$K$1096,Data!$J$6:$J$1096,D$3,Data!$I$6:$I$1096,Data!$AA17),SUMIFS(Data!$K$6:$K$1096,Data!$J$6:$J$1096,D$3,Data!$I$6:$I$1096,Data!$AB17),SUMIFS(Data!$K$6:$K$1096,Data!$J$6:$J$1096,D$3,Data!$I$6:$I$1096,Data!$Y17))</f>
        <v>0.1395579930878996</v>
      </c>
      <c r="E50" s="55">
        <f>SUM(SUMIFS(Data!$K$6:$K$1096,Data!$J$6:$J$1096,E$37,Data!$I$6:$I$1096,Data!$Z17),SUMIFS(Data!$K$6:$K$1096,Data!$J$6:$J$1096,E$3,Data!$I$6:$I$1096,Data!$AA17),SUMIFS(Data!$K$6:$K$1096,Data!$J$6:$J$1096,E$3,Data!$I$6:$I$1096,Data!$AB17),SUMIFS(Data!$K$6:$K$1096,Data!$J$6:$J$1096,E$3,Data!$I$6:$I$1096,Data!$Y17))</f>
        <v>0.13720984637276548</v>
      </c>
      <c r="F50" s="55">
        <f>SUM(SUMIFS(Data!$K$6:$K$1096,Data!$J$6:$J$1096,F$37,Data!$I$6:$I$1096,Data!$Z17),SUMIFS(Data!$K$6:$K$1096,Data!$J$6:$J$1096,F$3,Data!$I$6:$I$1096,Data!$AA17),SUMIFS(Data!$K$6:$K$1096,Data!$J$6:$J$1096,F$3,Data!$I$6:$I$1096,Data!$AB17),SUMIFS(Data!$K$6:$K$1096,Data!$J$6:$J$1096,F$3,Data!$I$6:$I$1096,Data!$Y17))</f>
        <v>0.13795784976719919</v>
      </c>
      <c r="G50" s="55">
        <f>SUM(SUMIFS(Data!$K$6:$K$1096,Data!$J$6:$J$1096,G$37,Data!$I$6:$I$1096,Data!$Z17),SUMIFS(Data!$K$6:$K$1096,Data!$J$6:$J$1096,G$3,Data!$I$6:$I$1096,Data!$AA17),SUMIFS(Data!$K$6:$K$1096,Data!$J$6:$J$1096,G$3,Data!$I$6:$I$1096,Data!$AB17),SUMIFS(Data!$K$6:$K$1096,Data!$J$6:$J$1096,G$3,Data!$I$6:$I$1096,Data!$Y17))</f>
        <v>0.13842942139455916</v>
      </c>
      <c r="H50" s="55">
        <f>SUM(SUMIFS(Data!$K$6:$K$1096,Data!$J$6:$J$1096,H$37,Data!$I$6:$I$1096,Data!$Z17),SUMIFS(Data!$K$6:$K$1096,Data!$J$6:$J$1096,H$3,Data!$I$6:$I$1096,Data!$AA17),SUMIFS(Data!$K$6:$K$1096,Data!$J$6:$J$1096,H$3,Data!$I$6:$I$1096,Data!$AB17),SUMIFS(Data!$K$6:$K$1096,Data!$J$6:$J$1096,H$3,Data!$I$6:$I$1096,Data!$Y17))</f>
        <v>0.13742055753434224</v>
      </c>
      <c r="I50" s="55">
        <f>SUM(SUMIFS(Data!$K$6:$K$1096,Data!$J$6:$J$1096,I$37,Data!$I$6:$I$1096,Data!$Z17),SUMIFS(Data!$K$6:$K$1096,Data!$J$6:$J$1096,I$3,Data!$I$6:$I$1096,Data!$AA17),SUMIFS(Data!$K$6:$K$1096,Data!$J$6:$J$1096,I$3,Data!$I$6:$I$1096,Data!$AB17),SUMIFS(Data!$K$6:$K$1096,Data!$J$6:$J$1096,I$3,Data!$I$6:$I$1096,Data!$Y17))</f>
        <v>0.13642820305843312</v>
      </c>
      <c r="J50" s="55">
        <f>SUM(SUMIFS(Data!$K$6:$K$1096,Data!$J$6:$J$1096,J$37,Data!$I$6:$I$1096,Data!$Z17),SUMIFS(Data!$K$6:$K$1096,Data!$J$6:$J$1096,J$3,Data!$I$6:$I$1096,Data!$AA17),SUMIFS(Data!$K$6:$K$1096,Data!$J$6:$J$1096,J$3,Data!$I$6:$I$1096,Data!$AB17),SUMIFS(Data!$K$6:$K$1096,Data!$J$6:$J$1096,J$3,Data!$I$6:$I$1096,Data!$Y17))</f>
        <v>0.14135394890778308</v>
      </c>
      <c r="K50" s="55">
        <f>SUM(SUMIFS(Data!$K$6:$K$1096,Data!$J$6:$J$1096,K$37,Data!$I$6:$I$1096,Data!$Z17),SUMIFS(Data!$K$6:$K$1096,Data!$J$6:$J$1096,K$3,Data!$I$6:$I$1096,Data!$AA17),SUMIFS(Data!$K$6:$K$1096,Data!$J$6:$J$1096,K$3,Data!$I$6:$I$1096,Data!$AB17),SUMIFS(Data!$K$6:$K$1096,Data!$J$6:$J$1096,K$3,Data!$I$6:$I$1096,Data!$Y17))</f>
        <v>0.14277005923904199</v>
      </c>
      <c r="L50" s="55">
        <f>SUM(SUMIFS(Data!$K$6:$K$1096,Data!$J$6:$J$1096,L$37,Data!$I$6:$I$1096,Data!$Z17),SUMIFS(Data!$K$6:$K$1096,Data!$J$6:$J$1096,L$3,Data!$I$6:$I$1096,Data!$AA17),SUMIFS(Data!$K$6:$K$1096,Data!$J$6:$J$1096,L$3,Data!$I$6:$I$1096,Data!$AB17),SUMIFS(Data!$K$6:$K$1096,Data!$J$6:$J$1096,L$3,Data!$I$6:$I$1096,Data!$Y17))</f>
        <v>0.14140645472013211</v>
      </c>
      <c r="M50" s="55">
        <f>SUM(SUMIFS(Data!$K$6:$K$1096,Data!$J$6:$J$1096,M$37,Data!$I$6:$I$1096,Data!$Z17),SUMIFS(Data!$K$6:$K$1096,Data!$J$6:$J$1096,M$3,Data!$I$6:$I$1096,Data!$AA17),SUMIFS(Data!$K$6:$K$1096,Data!$J$6:$J$1096,M$3,Data!$I$6:$I$1096,Data!$AB17),SUMIFS(Data!$K$6:$K$1096,Data!$J$6:$J$1096,M$3,Data!$I$6:$I$1096,Data!$Y17))</f>
        <v>0.13869948561302933</v>
      </c>
      <c r="N50" s="55">
        <f>SUM(SUMIFS(Data!$K$6:$K$1096,Data!$J$6:$J$1096,N$37,Data!$I$6:$I$1096,Data!$Z17),SUMIFS(Data!$K$6:$K$1096,Data!$J$6:$J$1096,N$3,Data!$I$6:$I$1096,Data!$AA17),SUMIFS(Data!$K$6:$K$1096,Data!$J$6:$J$1096,N$3,Data!$I$6:$I$1096,Data!$AB17),SUMIFS(Data!$K$6:$K$1096,Data!$J$6:$J$1096,N$3,Data!$I$6:$I$1096,Data!$Y17))</f>
        <v>0.13523972099438145</v>
      </c>
      <c r="O50" s="55">
        <f>SUM(SUMIFS(Data!$K$6:$K$1096,Data!$J$6:$J$1096,O$37,Data!$I$6:$I$1096,Data!$Z17),SUMIFS(Data!$K$6:$K$1096,Data!$J$6:$J$1096,O$3,Data!$I$6:$I$1096,Data!$AA17),SUMIFS(Data!$K$6:$K$1096,Data!$J$6:$J$1096,O$3,Data!$I$6:$I$1096,Data!$AB17),SUMIFS(Data!$K$6:$K$1096,Data!$J$6:$J$1096,O$3,Data!$I$6:$I$1096,Data!$Y17))</f>
        <v>0.13505267218758127</v>
      </c>
      <c r="P50" s="55">
        <f>SUM(SUMIFS(Data!$K$6:$K$1096,Data!$J$6:$J$1096,P$37,Data!$I$6:$I$1096,Data!$Z17),SUMIFS(Data!$K$6:$K$1096,Data!$J$6:$J$1096,P$3,Data!$I$6:$I$1096,Data!$AA17),SUMIFS(Data!$K$6:$K$1096,Data!$J$6:$J$1096,P$3,Data!$I$6:$I$1096,Data!$AB17),SUMIFS(Data!$K$6:$K$1096,Data!$J$6:$J$1096,P$3,Data!$I$6:$I$1096,Data!$Y17))</f>
        <v>0.1374946527648172</v>
      </c>
      <c r="Q50" s="55">
        <f>SUM(SUMIFS(Data!$K$6:$K$1096,Data!$J$6:$J$1096,Q$37,Data!$I$6:$I$1096,Data!$Z17),SUMIFS(Data!$K$6:$K$1096,Data!$J$6:$J$1096,Q$3,Data!$I$6:$I$1096,Data!$AA17),SUMIFS(Data!$K$6:$K$1096,Data!$J$6:$J$1096,Q$3,Data!$I$6:$I$1096,Data!$AB17),SUMIFS(Data!$K$6:$K$1096,Data!$J$6:$J$1096,Q$3,Data!$I$6:$I$1096,Data!$Y17))</f>
        <v>0.13797744037796011</v>
      </c>
      <c r="R50" s="55">
        <f>SUM(SUMIFS(Data!$K$6:$K$1096,Data!$J$6:$J$1096,R$37,Data!$I$6:$I$1096,Data!$Z17),SUMIFS(Data!$K$6:$K$1096,Data!$J$6:$J$1096,R$3,Data!$I$6:$I$1096,Data!$AA17),SUMIFS(Data!$K$6:$K$1096,Data!$J$6:$J$1096,R$3,Data!$I$6:$I$1096,Data!$AB17),SUMIFS(Data!$K$6:$K$1096,Data!$J$6:$J$1096,R$3,Data!$I$6:$I$1096,Data!$Y17))</f>
        <v>0.14003354372847504</v>
      </c>
      <c r="S50" s="55">
        <f>SUM(SUMIFS(Data!$K$6:$K$1096,Data!$J$6:$J$1096,S$37,Data!$I$6:$I$1096,Data!$Z17),SUMIFS(Data!$K$6:$K$1096,Data!$J$6:$J$1096,S$3,Data!$I$6:$I$1096,Data!$AA17),SUMIFS(Data!$K$6:$K$1096,Data!$J$6:$J$1096,S$3,Data!$I$6:$I$1096,Data!$AB17),SUMIFS(Data!$K$6:$K$1096,Data!$J$6:$J$1096,S$3,Data!$I$6:$I$1096,Data!$Y17))</f>
        <v>0.13807117463565152</v>
      </c>
      <c r="T50" s="55">
        <f>SUM(SUMIFS(Data!$K$6:$K$1096,Data!$J$6:$J$1096,T$37,Data!$I$6:$I$1096,Data!$Z17),SUMIFS(Data!$K$6:$K$1096,Data!$J$6:$J$1096,T$3,Data!$I$6:$I$1096,Data!$AA17),SUMIFS(Data!$K$6:$K$1096,Data!$J$6:$J$1096,T$3,Data!$I$6:$I$1096,Data!$AB17),SUMIFS(Data!$K$6:$K$1096,Data!$J$6:$J$1096,T$3,Data!$I$6:$I$1096,Data!$Y17))</f>
        <v>0.13784421964104601</v>
      </c>
      <c r="U50" s="55">
        <f>SUM(SUMIFS(Data!$K$6:$K$1096,Data!$J$6:$J$1096,U$37,Data!$I$6:$I$1096,Data!$Z17),SUMIFS(Data!$K$6:$K$1096,Data!$J$6:$J$1096,U$3,Data!$I$6:$I$1096,Data!$AA17),SUMIFS(Data!$K$6:$K$1096,Data!$J$6:$J$1096,U$3,Data!$I$6:$I$1096,Data!$AB17),SUMIFS(Data!$K$6:$K$1096,Data!$J$6:$J$1096,U$3,Data!$I$6:$I$1096,Data!$Y17))</f>
        <v>0.14671309397449786</v>
      </c>
      <c r="V50" s="55">
        <f>SUM(SUMIFS(Data!$K$6:$K$1096,Data!$J$6:$J$1096,V$37,Data!$I$6:$I$1096,Data!$Z17),SUMIFS(Data!$K$6:$K$1096,Data!$J$6:$J$1096,V$3,Data!$I$6:$I$1096,Data!$AA17),SUMIFS(Data!$K$6:$K$1096,Data!$J$6:$J$1096,V$3,Data!$I$6:$I$1096,Data!$AB17),SUMIFS(Data!$K$6:$K$1096,Data!$J$6:$J$1096,V$3,Data!$I$6:$I$1096,Data!$Y17))</f>
        <v>0.14717003049223173</v>
      </c>
      <c r="W50" s="55">
        <f>SUM(SUMIFS(Data!$K$6:$K$1096,Data!$J$6:$J$1096,W$37,Data!$I$6:$I$1096,Data!$Z17),SUMIFS(Data!$K$6:$K$1096,Data!$J$6:$J$1096,W$3,Data!$I$6:$I$1096,Data!$AA17),SUMIFS(Data!$K$6:$K$1096,Data!$J$6:$J$1096,W$3,Data!$I$6:$I$1096,Data!$AB17),SUMIFS(Data!$K$6:$K$1096,Data!$J$6:$J$1096,W$3,Data!$I$6:$I$1096,Data!$Y17))</f>
        <v>0.14559135432370715</v>
      </c>
      <c r="X50" s="55">
        <f>SUM(SUMIFS(Data!$K$6:$K$1096,Data!$J$6:$J$1096,X$37,Data!$I$6:$I$1096,Data!$Z17),SUMIFS(Data!$K$6:$K$1096,Data!$J$6:$J$1096,X$3,Data!$I$6:$I$1096,Data!$AA17),SUMIFS(Data!$K$6:$K$1096,Data!$J$6:$J$1096,X$3,Data!$I$6:$I$1096,Data!$AB17),SUMIFS(Data!$K$6:$K$1096,Data!$J$6:$J$1096,X$3,Data!$I$6:$I$1096,Data!$Y17))</f>
        <v>0.14810827051209524</v>
      </c>
      <c r="Y50" s="55">
        <f>SUM(SUMIFS(Data!$K$6:$K$1096,Data!$J$6:$J$1096,Y$37,Data!$I$6:$I$1096,Data!$Z17),SUMIFS(Data!$K$6:$K$1096,Data!$J$6:$J$1096,Y$3,Data!$I$6:$I$1096,Data!$AA17),SUMIFS(Data!$K$6:$K$1096,Data!$J$6:$J$1096,Y$3,Data!$I$6:$I$1096,Data!$AB17),SUMIFS(Data!$K$6:$K$1096,Data!$J$6:$J$1096,Y$3,Data!$I$6:$I$1096,Data!$Y17))</f>
        <v>0.14798533627166605</v>
      </c>
      <c r="Z50" s="55">
        <f>SUM(SUMIFS(Data!$K$6:$K$1096,Data!$J$6:$J$1096,Z$37,Data!$I$6:$I$1096,Data!$Z17),SUMIFS(Data!$K$6:$K$1096,Data!$J$6:$J$1096,Z$3,Data!$I$6:$I$1096,Data!$AA17),SUMIFS(Data!$K$6:$K$1096,Data!$J$6:$J$1096,Z$3,Data!$I$6:$I$1096,Data!$AB17),SUMIFS(Data!$K$6:$K$1096,Data!$J$6:$J$1096,Z$3,Data!$I$6:$I$1096,Data!$Y17))</f>
        <v>0.15048664808675882</v>
      </c>
      <c r="AA50" s="55">
        <f>SUM(SUMIFS(Data!$K$6:$K$1096,Data!$J$6:$J$1096,AA$37,Data!$I$6:$I$1096,Data!$Z17),SUMIFS(Data!$K$6:$K$1096,Data!$J$6:$J$1096,AA$3,Data!$I$6:$I$1096,Data!$AA17),SUMIFS(Data!$K$6:$K$1096,Data!$J$6:$J$1096,AA$3,Data!$I$6:$I$1096,Data!$AB17),SUMIFS(Data!$K$6:$K$1096,Data!$J$6:$J$1096,AA$3,Data!$I$6:$I$1096,Data!$Y17))</f>
        <v>0.14988212228676109</v>
      </c>
      <c r="AB50" s="55">
        <f>SUM(SUMIFS(Data!$K$6:$K$1096,Data!$J$6:$J$1096,AB$37,Data!$I$6:$I$1096,Data!$Z17),SUMIFS(Data!$K$6:$K$1096,Data!$J$6:$J$1096,AB$3,Data!$I$6:$I$1096,Data!$AA17),SUMIFS(Data!$K$6:$K$1096,Data!$J$6:$J$1096,AB$3,Data!$I$6:$I$1096,Data!$AB17),SUMIFS(Data!$K$6:$K$1096,Data!$J$6:$J$1096,AB$3,Data!$I$6:$I$1096,Data!$Y17))</f>
        <v>0.14597251296001698</v>
      </c>
      <c r="AC50" s="55">
        <f>SUM(SUMIFS(Data!$K$6:$K$1096,Data!$J$6:$J$1096,AC$37,Data!$I$6:$I$1096,Data!$Z17),SUMIFS(Data!$K$6:$K$1096,Data!$J$6:$J$1096,AC$3,Data!$I$6:$I$1096,Data!$AA17),SUMIFS(Data!$K$6:$K$1096,Data!$J$6:$J$1096,AC$3,Data!$I$6:$I$1096,Data!$AB17),SUMIFS(Data!$K$6:$K$1096,Data!$J$6:$J$1096,AC$3,Data!$I$6:$I$1096,Data!$Y17))</f>
        <v>0.14655065122813501</v>
      </c>
      <c r="AD50" s="55">
        <f>SUM(SUMIFS(Data!$K$6:$K$1096,Data!$J$6:$J$1096,AD$37,Data!$I$6:$I$1096,Data!$Z17),SUMIFS(Data!$K$6:$K$1096,Data!$J$6:$J$1096,AD$3,Data!$I$6:$I$1096,Data!$AA17),SUMIFS(Data!$K$6:$K$1096,Data!$J$6:$J$1096,AD$3,Data!$I$6:$I$1096,Data!$AB17),SUMIFS(Data!$K$6:$K$1096,Data!$J$6:$J$1096,AD$3,Data!$I$6:$I$1096,Data!$Y17))</f>
        <v>0.14549656055571428</v>
      </c>
      <c r="AE50" s="55">
        <f>SUM(SUMIFS(Data!$K$6:$K$1096,Data!$J$6:$J$1096,AE$37,Data!$I$6:$I$1096,Data!$Z17),SUMIFS(Data!$K$6:$K$1096,Data!$J$6:$J$1096,AE$3,Data!$I$6:$I$1096,Data!$AA17),SUMIFS(Data!$K$6:$K$1096,Data!$J$6:$J$1096,AE$3,Data!$I$6:$I$1096,Data!$AB17),SUMIFS(Data!$K$6:$K$1096,Data!$J$6:$J$1096,AE$3,Data!$I$6:$I$1096,Data!$Y17))</f>
        <v>0.14508334474994483</v>
      </c>
      <c r="AF50" s="55">
        <f>SUM(SUMIFS(Data!$K$6:$K$1096,Data!$J$6:$J$1096,AF$37,Data!$I$6:$I$1096,Data!$Z17),SUMIFS(Data!$K$6:$K$1096,Data!$J$6:$J$1096,AF$3,Data!$I$6:$I$1096,Data!$AA17),SUMIFS(Data!$K$6:$K$1096,Data!$J$6:$J$1096,AF$3,Data!$I$6:$I$1096,Data!$AB17),SUMIFS(Data!$K$6:$K$1096,Data!$J$6:$J$1096,AF$3,Data!$I$6:$I$1096,Data!$Y17))</f>
        <v>0.14484673816085791</v>
      </c>
      <c r="AG50" s="55">
        <f>SUM(SUMIFS(Data!$K$6:$K$1096,Data!$J$6:$J$1096,AG$37,Data!$I$6:$I$1096,Data!$Z17),SUMIFS(Data!$K$6:$K$1096,Data!$J$6:$J$1096,AG$3,Data!$I$6:$I$1096,Data!$AA17),SUMIFS(Data!$K$6:$K$1096,Data!$J$6:$J$1096,AG$3,Data!$I$6:$I$1096,Data!$AB17),SUMIFS(Data!$K$6:$K$1096,Data!$J$6:$J$1096,AG$3,Data!$I$6:$I$1096,Data!$Y17))</f>
        <v>0.14331861584830499</v>
      </c>
      <c r="AH50" s="55">
        <f>SUM(SUMIFS(Data!$K$6:$K$1096,Data!$J$6:$J$1096,AH$37,Data!$I$6:$I$1096,Data!$Z17),SUMIFS(Data!$K$6:$K$1096,Data!$J$6:$J$1096,AH$3,Data!$I$6:$I$1096,Data!$AA17),SUMIFS(Data!$K$6:$K$1096,Data!$J$6:$J$1096,AH$3,Data!$I$6:$I$1096,Data!$AB17),SUMIFS(Data!$K$6:$K$1096,Data!$J$6:$J$1096,AH$3,Data!$I$6:$I$1096,Data!$Y17))</f>
        <v>0.14018224161845533</v>
      </c>
      <c r="AI50" s="55">
        <f>SUM(SUMIFS(Data!$K$6:$K$1096,Data!$J$6:$J$1096,AI$37,Data!$I$6:$I$1096,Data!$Z17),SUMIFS(Data!$K$6:$K$1096,Data!$J$6:$J$1096,AI$3,Data!$I$6:$I$1096,Data!$AA17),SUMIFS(Data!$K$6:$K$1096,Data!$J$6:$J$1096,AI$3,Data!$I$6:$I$1096,Data!$AB17),SUMIFS(Data!$K$6:$K$1096,Data!$J$6:$J$1096,AI$3,Data!$I$6:$I$1096,Data!$Y17))</f>
        <v>0.13589716231589166</v>
      </c>
      <c r="AJ50" s="55">
        <f>SUM(SUMIFS(Data!$K$6:$K$1096,Data!$J$6:$J$1096,AJ$37,Data!$I$6:$I$1096,Data!$Z17),SUMIFS(Data!$K$6:$K$1096,Data!$J$6:$J$1096,AJ$3,Data!$I$6:$I$1096,Data!$AA17),SUMIFS(Data!$K$6:$K$1096,Data!$J$6:$J$1096,AJ$3,Data!$I$6:$I$1096,Data!$AB17),SUMIFS(Data!$K$6:$K$1096,Data!$J$6:$J$1096,AJ$3,Data!$I$6:$I$1096,Data!$Y17))</f>
        <v>0.13448670080209935</v>
      </c>
      <c r="AK50" s="55">
        <f>SUM(SUMIFS(Data!$K$6:$K$1096,Data!$J$6:$J$1096,AK$37,Data!$I$6:$I$1096,Data!$Z17),SUMIFS(Data!$K$6:$K$1096,Data!$J$6:$J$1096,AK$3,Data!$I$6:$I$1096,Data!$AA17),SUMIFS(Data!$K$6:$K$1096,Data!$J$6:$J$1096,AK$3,Data!$I$6:$I$1096,Data!$AB17),SUMIFS(Data!$K$6:$K$1096,Data!$J$6:$J$1096,AK$3,Data!$I$6:$I$1096,Data!$Y17))</f>
        <v>0.13204451733614775</v>
      </c>
      <c r="AL50" s="55">
        <f>SUM(SUMIFS(Data!$K$6:$K$1096,Data!$J$6:$J$1096,AL$37,Data!$I$6:$I$1096,Data!$Z17),SUMIFS(Data!$K$6:$K$1096,Data!$J$6:$J$1096,AL$3,Data!$I$6:$I$1096,Data!$AA17),SUMIFS(Data!$K$6:$K$1096,Data!$J$6:$J$1096,AL$3,Data!$I$6:$I$1096,Data!$AB17),SUMIFS(Data!$K$6:$K$1096,Data!$J$6:$J$1096,AL$3,Data!$I$6:$I$1096,Data!$Y17))</f>
        <v>0.13339938139074081</v>
      </c>
      <c r="AM50" s="55">
        <f>SUM(SUMIFS(Data!$K$6:$K$1096,Data!$J$6:$J$1096,AM$37,Data!$I$6:$I$1096,Data!$Z17),SUMIFS(Data!$K$6:$K$1096,Data!$J$6:$J$1096,AM$3,Data!$I$6:$I$1096,Data!$AA17),SUMIFS(Data!$K$6:$K$1096,Data!$J$6:$J$1096,AM$3,Data!$I$6:$I$1096,Data!$AB17),SUMIFS(Data!$K$6:$K$1096,Data!$J$6:$J$1096,AM$3,Data!$I$6:$I$1096,Data!$Y17))</f>
        <v>0.13453967888418145</v>
      </c>
      <c r="AN50" s="55">
        <f>SUM(SUMIFS(Data!$K$6:$K$1096,Data!$J$6:$J$1096,AN$37,Data!$I$6:$I$1096,Data!$Z17),SUMIFS(Data!$K$6:$K$1096,Data!$J$6:$J$1096,AN$3,Data!$I$6:$I$1096,Data!$AA17),SUMIFS(Data!$K$6:$K$1096,Data!$J$6:$J$1096,AN$3,Data!$I$6:$I$1096,Data!$AB17),SUMIFS(Data!$K$6:$K$1096,Data!$J$6:$J$1096,AN$3,Data!$I$6:$I$1096,Data!$Y17))</f>
        <v>0.13594438614621832</v>
      </c>
      <c r="AO50" s="55">
        <f>SUM(SUMIFS(Data!$K$6:$K$1096,Data!$J$6:$J$1096,AO$37,Data!$I$6:$I$1096,Data!$Z17),SUMIFS(Data!$K$6:$K$1096,Data!$J$6:$J$1096,AO$3,Data!$I$6:$I$1096,Data!$AA17),SUMIFS(Data!$K$6:$K$1096,Data!$J$6:$J$1096,AO$3,Data!$I$6:$I$1096,Data!$AB17),SUMIFS(Data!$K$6:$K$1096,Data!$J$6:$J$1096,AO$3,Data!$I$6:$I$1096,Data!$Y17))</f>
        <v>0.13759416485478887</v>
      </c>
      <c r="AP50" s="55">
        <f>SUM(SUMIFS(Data!$K$6:$K$1096,Data!$J$6:$J$1096,AP$37,Data!$I$6:$I$1096,Data!$Z17),SUMIFS(Data!$K$6:$K$1096,Data!$J$6:$J$1096,AP$3,Data!$I$6:$I$1096,Data!$AA17),SUMIFS(Data!$K$6:$K$1096,Data!$J$6:$J$1096,AP$3,Data!$I$6:$I$1096,Data!$AB17),SUMIFS(Data!$K$6:$K$1096,Data!$J$6:$J$1096,AP$3,Data!$I$6:$I$1096,Data!$Y17))</f>
        <v>0.13713109307204191</v>
      </c>
      <c r="AQ50" s="55">
        <f>SUM(SUMIFS(Data!$K$6:$K$1096,Data!$J$6:$J$1096,AQ$37,Data!$I$6:$I$1096,Data!$Z17),SUMIFS(Data!$K$6:$K$1096,Data!$J$6:$J$1096,AQ$3,Data!$I$6:$I$1096,Data!$AA17),SUMIFS(Data!$K$6:$K$1096,Data!$J$6:$J$1096,AQ$3,Data!$I$6:$I$1096,Data!$AB17),SUMIFS(Data!$K$6:$K$1096,Data!$J$6:$J$1096,AQ$3,Data!$I$6:$I$1096,Data!$Y17))</f>
        <v>0.13499211108891435</v>
      </c>
      <c r="AR50" s="56" t="s">
        <v>19</v>
      </c>
    </row>
    <row r="51" spans="1:44" x14ac:dyDescent="0.25">
      <c r="A51" s="53" t="s">
        <v>74</v>
      </c>
      <c r="B51" s="56" t="s">
        <v>20</v>
      </c>
      <c r="C51" s="55">
        <f>SUM(SUMIFS(Data!$K$6:$K$1096,Data!$J$6:$J$1096,C$37,Data!$I$6:$I$1096,Data!$Z18),SUMIFS(Data!$K$6:$K$1096,Data!$J$6:$J$1096,C$3,Data!$I$6:$I$1096,Data!$AA18),SUMIFS(Data!$K$6:$K$1096,Data!$J$6:$J$1096,C$3,Data!$I$6:$I$1096,Data!$AB18),SUMIFS(Data!$K$6:$K$1096,Data!$J$6:$J$1096,C$3,Data!$I$6:$I$1096,Data!$Y18))</f>
        <v>4.1111851411804477E-2</v>
      </c>
      <c r="D51" s="55">
        <f>SUM(SUMIFS(Data!$K$6:$K$1096,Data!$J$6:$J$1096,D$37,Data!$I$6:$I$1096,Data!$Z18),SUMIFS(Data!$K$6:$K$1096,Data!$J$6:$J$1096,D$3,Data!$I$6:$I$1096,Data!$AA18),SUMIFS(Data!$K$6:$K$1096,Data!$J$6:$J$1096,D$3,Data!$I$6:$I$1096,Data!$AB18),SUMIFS(Data!$K$6:$K$1096,Data!$J$6:$J$1096,D$3,Data!$I$6:$I$1096,Data!$Y18))</f>
        <v>4.0944418137313796E-2</v>
      </c>
      <c r="E51" s="55">
        <f>SUM(SUMIFS(Data!$K$6:$K$1096,Data!$J$6:$J$1096,E$37,Data!$I$6:$I$1096,Data!$Z18),SUMIFS(Data!$K$6:$K$1096,Data!$J$6:$J$1096,E$3,Data!$I$6:$I$1096,Data!$AA18),SUMIFS(Data!$K$6:$K$1096,Data!$J$6:$J$1096,E$3,Data!$I$6:$I$1096,Data!$AB18),SUMIFS(Data!$K$6:$K$1096,Data!$J$6:$J$1096,E$3,Data!$I$6:$I$1096,Data!$Y18))</f>
        <v>3.9865552002412874E-2</v>
      </c>
      <c r="F51" s="55">
        <f>SUM(SUMIFS(Data!$K$6:$K$1096,Data!$J$6:$J$1096,F$37,Data!$I$6:$I$1096,Data!$Z18),SUMIFS(Data!$K$6:$K$1096,Data!$J$6:$J$1096,F$3,Data!$I$6:$I$1096,Data!$AA18),SUMIFS(Data!$K$6:$K$1096,Data!$J$6:$J$1096,F$3,Data!$I$6:$I$1096,Data!$AB18),SUMIFS(Data!$K$6:$K$1096,Data!$J$6:$J$1096,F$3,Data!$I$6:$I$1096,Data!$Y18))</f>
        <v>4.2311175422535902E-2</v>
      </c>
      <c r="G51" s="55">
        <f>SUM(SUMIFS(Data!$K$6:$K$1096,Data!$J$6:$J$1096,G$37,Data!$I$6:$I$1096,Data!$Z18),SUMIFS(Data!$K$6:$K$1096,Data!$J$6:$J$1096,G$3,Data!$I$6:$I$1096,Data!$AA18),SUMIFS(Data!$K$6:$K$1096,Data!$J$6:$J$1096,G$3,Data!$I$6:$I$1096,Data!$AB18),SUMIFS(Data!$K$6:$K$1096,Data!$J$6:$J$1096,G$3,Data!$I$6:$I$1096,Data!$Y18))</f>
        <v>4.4466430428825365E-2</v>
      </c>
      <c r="H51" s="55">
        <f>SUM(SUMIFS(Data!$K$6:$K$1096,Data!$J$6:$J$1096,H$37,Data!$I$6:$I$1096,Data!$Z18),SUMIFS(Data!$K$6:$K$1096,Data!$J$6:$J$1096,H$3,Data!$I$6:$I$1096,Data!$AA18),SUMIFS(Data!$K$6:$K$1096,Data!$J$6:$J$1096,H$3,Data!$I$6:$I$1096,Data!$AB18),SUMIFS(Data!$K$6:$K$1096,Data!$J$6:$J$1096,H$3,Data!$I$6:$I$1096,Data!$Y18))</f>
        <v>4.3496596665968272E-2</v>
      </c>
      <c r="I51" s="55">
        <f>SUM(SUMIFS(Data!$K$6:$K$1096,Data!$J$6:$J$1096,I$37,Data!$I$6:$I$1096,Data!$Z18),SUMIFS(Data!$K$6:$K$1096,Data!$J$6:$J$1096,I$3,Data!$I$6:$I$1096,Data!$AA18),SUMIFS(Data!$K$6:$K$1096,Data!$J$6:$J$1096,I$3,Data!$I$6:$I$1096,Data!$AB18),SUMIFS(Data!$K$6:$K$1096,Data!$J$6:$J$1096,I$3,Data!$I$6:$I$1096,Data!$Y18))</f>
        <v>4.2821426969819276E-2</v>
      </c>
      <c r="J51" s="55">
        <f>SUM(SUMIFS(Data!$K$6:$K$1096,Data!$J$6:$J$1096,J$37,Data!$I$6:$I$1096,Data!$Z18),SUMIFS(Data!$K$6:$K$1096,Data!$J$6:$J$1096,J$3,Data!$I$6:$I$1096,Data!$AA18),SUMIFS(Data!$K$6:$K$1096,Data!$J$6:$J$1096,J$3,Data!$I$6:$I$1096,Data!$AB18),SUMIFS(Data!$K$6:$K$1096,Data!$J$6:$J$1096,J$3,Data!$I$6:$I$1096,Data!$Y18))</f>
        <v>4.3123495690344502E-2</v>
      </c>
      <c r="K51" s="55">
        <f>SUM(SUMIFS(Data!$K$6:$K$1096,Data!$J$6:$J$1096,K$37,Data!$I$6:$I$1096,Data!$Z18),SUMIFS(Data!$K$6:$K$1096,Data!$J$6:$J$1096,K$3,Data!$I$6:$I$1096,Data!$AA18),SUMIFS(Data!$K$6:$K$1096,Data!$J$6:$J$1096,K$3,Data!$I$6:$I$1096,Data!$AB18),SUMIFS(Data!$K$6:$K$1096,Data!$J$6:$J$1096,K$3,Data!$I$6:$I$1096,Data!$Y18))</f>
        <v>4.2723880275141506E-2</v>
      </c>
      <c r="L51" s="55">
        <f>SUM(SUMIFS(Data!$K$6:$K$1096,Data!$J$6:$J$1096,L$37,Data!$I$6:$I$1096,Data!$Z18),SUMIFS(Data!$K$6:$K$1096,Data!$J$6:$J$1096,L$3,Data!$I$6:$I$1096,Data!$AA18),SUMIFS(Data!$K$6:$K$1096,Data!$J$6:$J$1096,L$3,Data!$I$6:$I$1096,Data!$AB18),SUMIFS(Data!$K$6:$K$1096,Data!$J$6:$J$1096,L$3,Data!$I$6:$I$1096,Data!$Y18))</f>
        <v>4.1439475335388318E-2</v>
      </c>
      <c r="M51" s="55">
        <f>SUM(SUMIFS(Data!$K$6:$K$1096,Data!$J$6:$J$1096,M$37,Data!$I$6:$I$1096,Data!$Z18),SUMIFS(Data!$K$6:$K$1096,Data!$J$6:$J$1096,M$3,Data!$I$6:$I$1096,Data!$AA18),SUMIFS(Data!$K$6:$K$1096,Data!$J$6:$J$1096,M$3,Data!$I$6:$I$1096,Data!$AB18),SUMIFS(Data!$K$6:$K$1096,Data!$J$6:$J$1096,M$3,Data!$I$6:$I$1096,Data!$Y18))</f>
        <v>4.0394838383539619E-2</v>
      </c>
      <c r="N51" s="55">
        <f>SUM(SUMIFS(Data!$K$6:$K$1096,Data!$J$6:$J$1096,N$37,Data!$I$6:$I$1096,Data!$Z18),SUMIFS(Data!$K$6:$K$1096,Data!$J$6:$J$1096,N$3,Data!$I$6:$I$1096,Data!$AA18),SUMIFS(Data!$K$6:$K$1096,Data!$J$6:$J$1096,N$3,Data!$I$6:$I$1096,Data!$AB18),SUMIFS(Data!$K$6:$K$1096,Data!$J$6:$J$1096,N$3,Data!$I$6:$I$1096,Data!$Y18))</f>
        <v>3.9493200085917446E-2</v>
      </c>
      <c r="O51" s="55">
        <f>SUM(SUMIFS(Data!$K$6:$K$1096,Data!$J$6:$J$1096,O$37,Data!$I$6:$I$1096,Data!$Z18),SUMIFS(Data!$K$6:$K$1096,Data!$J$6:$J$1096,O$3,Data!$I$6:$I$1096,Data!$AA18),SUMIFS(Data!$K$6:$K$1096,Data!$J$6:$J$1096,O$3,Data!$I$6:$I$1096,Data!$AB18),SUMIFS(Data!$K$6:$K$1096,Data!$J$6:$J$1096,O$3,Data!$I$6:$I$1096,Data!$Y18))</f>
        <v>3.8885718546748028E-2</v>
      </c>
      <c r="P51" s="55">
        <f>SUM(SUMIFS(Data!$K$6:$K$1096,Data!$J$6:$J$1096,P$37,Data!$I$6:$I$1096,Data!$Z18),SUMIFS(Data!$K$6:$K$1096,Data!$J$6:$J$1096,P$3,Data!$I$6:$I$1096,Data!$AA18),SUMIFS(Data!$K$6:$K$1096,Data!$J$6:$J$1096,P$3,Data!$I$6:$I$1096,Data!$AB18),SUMIFS(Data!$K$6:$K$1096,Data!$J$6:$J$1096,P$3,Data!$I$6:$I$1096,Data!$Y18))</f>
        <v>4.013104013104013E-2</v>
      </c>
      <c r="Q51" s="55">
        <f>SUM(SUMIFS(Data!$K$6:$K$1096,Data!$J$6:$J$1096,Q$37,Data!$I$6:$I$1096,Data!$Z18),SUMIFS(Data!$K$6:$K$1096,Data!$J$6:$J$1096,Q$3,Data!$I$6:$I$1096,Data!$AA18),SUMIFS(Data!$K$6:$K$1096,Data!$J$6:$J$1096,Q$3,Data!$I$6:$I$1096,Data!$AB18),SUMIFS(Data!$K$6:$K$1096,Data!$J$6:$J$1096,Q$3,Data!$I$6:$I$1096,Data!$Y18))</f>
        <v>4.0860708573520921E-2</v>
      </c>
      <c r="R51" s="55">
        <f>SUM(SUMIFS(Data!$K$6:$K$1096,Data!$J$6:$J$1096,R$37,Data!$I$6:$I$1096,Data!$Z18),SUMIFS(Data!$K$6:$K$1096,Data!$J$6:$J$1096,R$3,Data!$I$6:$I$1096,Data!$AA18),SUMIFS(Data!$K$6:$K$1096,Data!$J$6:$J$1096,R$3,Data!$I$6:$I$1096,Data!$AB18),SUMIFS(Data!$K$6:$K$1096,Data!$J$6:$J$1096,R$3,Data!$I$6:$I$1096,Data!$Y18))</f>
        <v>4.2318870267709675E-2</v>
      </c>
      <c r="S51" s="55">
        <f>SUM(SUMIFS(Data!$K$6:$K$1096,Data!$J$6:$J$1096,S$37,Data!$I$6:$I$1096,Data!$Z18),SUMIFS(Data!$K$6:$K$1096,Data!$J$6:$J$1096,S$3,Data!$I$6:$I$1096,Data!$AA18),SUMIFS(Data!$K$6:$K$1096,Data!$J$6:$J$1096,S$3,Data!$I$6:$I$1096,Data!$AB18),SUMIFS(Data!$K$6:$K$1096,Data!$J$6:$J$1096,S$3,Data!$I$6:$I$1096,Data!$Y18))</f>
        <v>4.2589866465544315E-2</v>
      </c>
      <c r="T51" s="55">
        <f>SUM(SUMIFS(Data!$K$6:$K$1096,Data!$J$6:$J$1096,T$37,Data!$I$6:$I$1096,Data!$Z18),SUMIFS(Data!$K$6:$K$1096,Data!$J$6:$J$1096,T$3,Data!$I$6:$I$1096,Data!$AA18),SUMIFS(Data!$K$6:$K$1096,Data!$J$6:$J$1096,T$3,Data!$I$6:$I$1096,Data!$AB18),SUMIFS(Data!$K$6:$K$1096,Data!$J$6:$J$1096,T$3,Data!$I$6:$I$1096,Data!$Y18))</f>
        <v>4.4837306196303377E-2</v>
      </c>
      <c r="U51" s="55">
        <f>SUM(SUMIFS(Data!$K$6:$K$1096,Data!$J$6:$J$1096,U$37,Data!$I$6:$I$1096,Data!$Z18),SUMIFS(Data!$K$6:$K$1096,Data!$J$6:$J$1096,U$3,Data!$I$6:$I$1096,Data!$AA18),SUMIFS(Data!$K$6:$K$1096,Data!$J$6:$J$1096,U$3,Data!$I$6:$I$1096,Data!$AB18),SUMIFS(Data!$K$6:$K$1096,Data!$J$6:$J$1096,U$3,Data!$I$6:$I$1096,Data!$Y18))</f>
        <v>5.2747121586079602E-2</v>
      </c>
      <c r="V51" s="55">
        <f>SUM(SUMIFS(Data!$K$6:$K$1096,Data!$J$6:$J$1096,V$37,Data!$I$6:$I$1096,Data!$Z18),SUMIFS(Data!$K$6:$K$1096,Data!$J$6:$J$1096,V$3,Data!$I$6:$I$1096,Data!$AA18),SUMIFS(Data!$K$6:$K$1096,Data!$J$6:$J$1096,V$3,Data!$I$6:$I$1096,Data!$AB18),SUMIFS(Data!$K$6:$K$1096,Data!$J$6:$J$1096,V$3,Data!$I$6:$I$1096,Data!$Y18))</f>
        <v>5.5629446783795555E-2</v>
      </c>
      <c r="W51" s="55">
        <f>SUM(SUMIFS(Data!$K$6:$K$1096,Data!$J$6:$J$1096,W$37,Data!$I$6:$I$1096,Data!$Z18),SUMIFS(Data!$K$6:$K$1096,Data!$J$6:$J$1096,W$3,Data!$I$6:$I$1096,Data!$AA18),SUMIFS(Data!$K$6:$K$1096,Data!$J$6:$J$1096,W$3,Data!$I$6:$I$1096,Data!$AB18),SUMIFS(Data!$K$6:$K$1096,Data!$J$6:$J$1096,W$3,Data!$I$6:$I$1096,Data!$Y18))</f>
        <v>5.4761518981096553E-2</v>
      </c>
      <c r="X51" s="55">
        <f>SUM(SUMIFS(Data!$K$6:$K$1096,Data!$J$6:$J$1096,X$37,Data!$I$6:$I$1096,Data!$Z18),SUMIFS(Data!$K$6:$K$1096,Data!$J$6:$J$1096,X$3,Data!$I$6:$I$1096,Data!$AA18),SUMIFS(Data!$K$6:$K$1096,Data!$J$6:$J$1096,X$3,Data!$I$6:$I$1096,Data!$AB18),SUMIFS(Data!$K$6:$K$1096,Data!$J$6:$J$1096,X$3,Data!$I$6:$I$1096,Data!$Y18))</f>
        <v>5.4267050807438363E-2</v>
      </c>
      <c r="Y51" s="55">
        <f>SUM(SUMIFS(Data!$K$6:$K$1096,Data!$J$6:$J$1096,Y$37,Data!$I$6:$I$1096,Data!$Z18),SUMIFS(Data!$K$6:$K$1096,Data!$J$6:$J$1096,Y$3,Data!$I$6:$I$1096,Data!$AA18),SUMIFS(Data!$K$6:$K$1096,Data!$J$6:$J$1096,Y$3,Data!$I$6:$I$1096,Data!$AB18),SUMIFS(Data!$K$6:$K$1096,Data!$J$6:$J$1096,Y$3,Data!$I$6:$I$1096,Data!$Y18))</f>
        <v>5.373686337580022E-2</v>
      </c>
      <c r="Z51" s="55">
        <f>SUM(SUMIFS(Data!$K$6:$K$1096,Data!$J$6:$J$1096,Z$37,Data!$I$6:$I$1096,Data!$Z18),SUMIFS(Data!$K$6:$K$1096,Data!$J$6:$J$1096,Z$3,Data!$I$6:$I$1096,Data!$AA18),SUMIFS(Data!$K$6:$K$1096,Data!$J$6:$J$1096,Z$3,Data!$I$6:$I$1096,Data!$AB18),SUMIFS(Data!$K$6:$K$1096,Data!$J$6:$J$1096,Z$3,Data!$I$6:$I$1096,Data!$Y18))</f>
        <v>5.3371371350139349E-2</v>
      </c>
      <c r="AA51" s="55">
        <f>SUM(SUMIFS(Data!$K$6:$K$1096,Data!$J$6:$J$1096,AA$37,Data!$I$6:$I$1096,Data!$Z18),SUMIFS(Data!$K$6:$K$1096,Data!$J$6:$J$1096,AA$3,Data!$I$6:$I$1096,Data!$AA18),SUMIFS(Data!$K$6:$K$1096,Data!$J$6:$J$1096,AA$3,Data!$I$6:$I$1096,Data!$AB18),SUMIFS(Data!$K$6:$K$1096,Data!$J$6:$J$1096,AA$3,Data!$I$6:$I$1096,Data!$Y18))</f>
        <v>5.3448061726670083E-2</v>
      </c>
      <c r="AB51" s="55">
        <f>SUM(SUMIFS(Data!$K$6:$K$1096,Data!$J$6:$J$1096,AB$37,Data!$I$6:$I$1096,Data!$Z18),SUMIFS(Data!$K$6:$K$1096,Data!$J$6:$J$1096,AB$3,Data!$I$6:$I$1096,Data!$AA18),SUMIFS(Data!$K$6:$K$1096,Data!$J$6:$J$1096,AB$3,Data!$I$6:$I$1096,Data!$AB18),SUMIFS(Data!$K$6:$K$1096,Data!$J$6:$J$1096,AB$3,Data!$I$6:$I$1096,Data!$Y18))</f>
        <v>5.39821120902041E-2</v>
      </c>
      <c r="AC51" s="55">
        <f>SUM(SUMIFS(Data!$K$6:$K$1096,Data!$J$6:$J$1096,AC$37,Data!$I$6:$I$1096,Data!$Z18),SUMIFS(Data!$K$6:$K$1096,Data!$J$6:$J$1096,AC$3,Data!$I$6:$I$1096,Data!$AA18),SUMIFS(Data!$K$6:$K$1096,Data!$J$6:$J$1096,AC$3,Data!$I$6:$I$1096,Data!$AB18),SUMIFS(Data!$K$6:$K$1096,Data!$J$6:$J$1096,AC$3,Data!$I$6:$I$1096,Data!$Y18))</f>
        <v>5.4178702543770739E-2</v>
      </c>
      <c r="AD51" s="55">
        <f>SUM(SUMIFS(Data!$K$6:$K$1096,Data!$J$6:$J$1096,AD$37,Data!$I$6:$I$1096,Data!$Z18),SUMIFS(Data!$K$6:$K$1096,Data!$J$6:$J$1096,AD$3,Data!$I$6:$I$1096,Data!$AA18),SUMIFS(Data!$K$6:$K$1096,Data!$J$6:$J$1096,AD$3,Data!$I$6:$I$1096,Data!$AB18),SUMIFS(Data!$K$6:$K$1096,Data!$J$6:$J$1096,AD$3,Data!$I$6:$I$1096,Data!$Y18))</f>
        <v>5.3889898116547125E-2</v>
      </c>
      <c r="AE51" s="55">
        <f>SUM(SUMIFS(Data!$K$6:$K$1096,Data!$J$6:$J$1096,AE$37,Data!$I$6:$I$1096,Data!$Z18),SUMIFS(Data!$K$6:$K$1096,Data!$J$6:$J$1096,AE$3,Data!$I$6:$I$1096,Data!$AA18),SUMIFS(Data!$K$6:$K$1096,Data!$J$6:$J$1096,AE$3,Data!$I$6:$I$1096,Data!$AB18),SUMIFS(Data!$K$6:$K$1096,Data!$J$6:$J$1096,AE$3,Data!$I$6:$I$1096,Data!$Y18))</f>
        <v>5.4163368050290261E-2</v>
      </c>
      <c r="AF51" s="55">
        <f>SUM(SUMIFS(Data!$K$6:$K$1096,Data!$J$6:$J$1096,AF$37,Data!$I$6:$I$1096,Data!$Z18),SUMIFS(Data!$K$6:$K$1096,Data!$J$6:$J$1096,AF$3,Data!$I$6:$I$1096,Data!$AA18),SUMIFS(Data!$K$6:$K$1096,Data!$J$6:$J$1096,AF$3,Data!$I$6:$I$1096,Data!$AB18),SUMIFS(Data!$K$6:$K$1096,Data!$J$6:$J$1096,AF$3,Data!$I$6:$I$1096,Data!$Y18))</f>
        <v>5.6023672284067412E-2</v>
      </c>
      <c r="AG51" s="55">
        <f>SUM(SUMIFS(Data!$K$6:$K$1096,Data!$J$6:$J$1096,AG$37,Data!$I$6:$I$1096,Data!$Z18),SUMIFS(Data!$K$6:$K$1096,Data!$J$6:$J$1096,AG$3,Data!$I$6:$I$1096,Data!$AA18),SUMIFS(Data!$K$6:$K$1096,Data!$J$6:$J$1096,AG$3,Data!$I$6:$I$1096,Data!$AB18),SUMIFS(Data!$K$6:$K$1096,Data!$J$6:$J$1096,AG$3,Data!$I$6:$I$1096,Data!$Y18))</f>
        <v>5.5480468555870736E-2</v>
      </c>
      <c r="AH51" s="55">
        <f>SUM(SUMIFS(Data!$K$6:$K$1096,Data!$J$6:$J$1096,AH$37,Data!$I$6:$I$1096,Data!$Z18),SUMIFS(Data!$K$6:$K$1096,Data!$J$6:$J$1096,AH$3,Data!$I$6:$I$1096,Data!$AA18),SUMIFS(Data!$K$6:$K$1096,Data!$J$6:$J$1096,AH$3,Data!$I$6:$I$1096,Data!$AB18),SUMIFS(Data!$K$6:$K$1096,Data!$J$6:$J$1096,AH$3,Data!$I$6:$I$1096,Data!$Y18))</f>
        <v>5.5259786660143306E-2</v>
      </c>
      <c r="AI51" s="55">
        <f>SUM(SUMIFS(Data!$K$6:$K$1096,Data!$J$6:$J$1096,AI$37,Data!$I$6:$I$1096,Data!$Z18),SUMIFS(Data!$K$6:$K$1096,Data!$J$6:$J$1096,AI$3,Data!$I$6:$I$1096,Data!$AA18),SUMIFS(Data!$K$6:$K$1096,Data!$J$6:$J$1096,AI$3,Data!$I$6:$I$1096,Data!$AB18),SUMIFS(Data!$K$6:$K$1096,Data!$J$6:$J$1096,AI$3,Data!$I$6:$I$1096,Data!$Y18))</f>
        <v>5.5160243068339554E-2</v>
      </c>
      <c r="AJ51" s="55">
        <f>SUM(SUMIFS(Data!$K$6:$K$1096,Data!$J$6:$J$1096,AJ$37,Data!$I$6:$I$1096,Data!$Z18),SUMIFS(Data!$K$6:$K$1096,Data!$J$6:$J$1096,AJ$3,Data!$I$6:$I$1096,Data!$AA18),SUMIFS(Data!$K$6:$K$1096,Data!$J$6:$J$1096,AJ$3,Data!$I$6:$I$1096,Data!$AB18),SUMIFS(Data!$K$6:$K$1096,Data!$J$6:$J$1096,AJ$3,Data!$I$6:$I$1096,Data!$Y18))</f>
        <v>5.555059582263519E-2</v>
      </c>
      <c r="AK51" s="55">
        <f>SUM(SUMIFS(Data!$K$6:$K$1096,Data!$J$6:$J$1096,AK$37,Data!$I$6:$I$1096,Data!$Z18),SUMIFS(Data!$K$6:$K$1096,Data!$J$6:$J$1096,AK$3,Data!$I$6:$I$1096,Data!$AA18),SUMIFS(Data!$K$6:$K$1096,Data!$J$6:$J$1096,AK$3,Data!$I$6:$I$1096,Data!$AB18),SUMIFS(Data!$K$6:$K$1096,Data!$J$6:$J$1096,AK$3,Data!$I$6:$I$1096,Data!$Y18))</f>
        <v>5.6048011856927649E-2</v>
      </c>
      <c r="AL51" s="55">
        <f>SUM(SUMIFS(Data!$K$6:$K$1096,Data!$J$6:$J$1096,AL$37,Data!$I$6:$I$1096,Data!$Z18),SUMIFS(Data!$K$6:$K$1096,Data!$J$6:$J$1096,AL$3,Data!$I$6:$I$1096,Data!$AA18),SUMIFS(Data!$K$6:$K$1096,Data!$J$6:$J$1096,AL$3,Data!$I$6:$I$1096,Data!$AB18),SUMIFS(Data!$K$6:$K$1096,Data!$J$6:$J$1096,AL$3,Data!$I$6:$I$1096,Data!$Y18))</f>
        <v>5.7984237815053172E-2</v>
      </c>
      <c r="AM51" s="55">
        <f>SUM(SUMIFS(Data!$K$6:$K$1096,Data!$J$6:$J$1096,AM$37,Data!$I$6:$I$1096,Data!$Z18),SUMIFS(Data!$K$6:$K$1096,Data!$J$6:$J$1096,AM$3,Data!$I$6:$I$1096,Data!$AA18),SUMIFS(Data!$K$6:$K$1096,Data!$J$6:$J$1096,AM$3,Data!$I$6:$I$1096,Data!$AB18),SUMIFS(Data!$K$6:$K$1096,Data!$J$6:$J$1096,AM$3,Data!$I$6:$I$1096,Data!$Y18))</f>
        <v>6.0042435840484763E-2</v>
      </c>
      <c r="AN51" s="55">
        <f>SUM(SUMIFS(Data!$K$6:$K$1096,Data!$J$6:$J$1096,AN$37,Data!$I$6:$I$1096,Data!$Z18),SUMIFS(Data!$K$6:$K$1096,Data!$J$6:$J$1096,AN$3,Data!$I$6:$I$1096,Data!$AA18),SUMIFS(Data!$K$6:$K$1096,Data!$J$6:$J$1096,AN$3,Data!$I$6:$I$1096,Data!$AB18),SUMIFS(Data!$K$6:$K$1096,Data!$J$6:$J$1096,AN$3,Data!$I$6:$I$1096,Data!$Y18))</f>
        <v>6.2063990751548177E-2</v>
      </c>
      <c r="AO51" s="55">
        <f>SUM(SUMIFS(Data!$K$6:$K$1096,Data!$J$6:$J$1096,AO$37,Data!$I$6:$I$1096,Data!$Z18),SUMIFS(Data!$K$6:$K$1096,Data!$J$6:$J$1096,AO$3,Data!$I$6:$I$1096,Data!$AA18),SUMIFS(Data!$K$6:$K$1096,Data!$J$6:$J$1096,AO$3,Data!$I$6:$I$1096,Data!$AB18),SUMIFS(Data!$K$6:$K$1096,Data!$J$6:$J$1096,AO$3,Data!$I$6:$I$1096,Data!$Y18))</f>
        <v>6.4906147959170324E-2</v>
      </c>
      <c r="AP51" s="55">
        <f>SUM(SUMIFS(Data!$K$6:$K$1096,Data!$J$6:$J$1096,AP$37,Data!$I$6:$I$1096,Data!$Z18),SUMIFS(Data!$K$6:$K$1096,Data!$J$6:$J$1096,AP$3,Data!$I$6:$I$1096,Data!$AA18),SUMIFS(Data!$K$6:$K$1096,Data!$J$6:$J$1096,AP$3,Data!$I$6:$I$1096,Data!$AB18),SUMIFS(Data!$K$6:$K$1096,Data!$J$6:$J$1096,AP$3,Data!$I$6:$I$1096,Data!$Y18))</f>
        <v>6.6218093215369991E-2</v>
      </c>
      <c r="AQ51" s="55">
        <f>SUM(SUMIFS(Data!$K$6:$K$1096,Data!$J$6:$J$1096,AQ$37,Data!$I$6:$I$1096,Data!$Z18),SUMIFS(Data!$K$6:$K$1096,Data!$J$6:$J$1096,AQ$3,Data!$I$6:$I$1096,Data!$AA18),SUMIFS(Data!$K$6:$K$1096,Data!$J$6:$J$1096,AQ$3,Data!$I$6:$I$1096,Data!$AB18),SUMIFS(Data!$K$6:$K$1096,Data!$J$6:$J$1096,AQ$3,Data!$I$6:$I$1096,Data!$Y18))</f>
        <v>6.6051793657070867E-2</v>
      </c>
      <c r="AR51" s="56" t="s">
        <v>20</v>
      </c>
    </row>
    <row r="52" spans="1:44" x14ac:dyDescent="0.25">
      <c r="A52" s="53" t="s">
        <v>74</v>
      </c>
      <c r="B52" s="56" t="s">
        <v>21</v>
      </c>
      <c r="C52" s="55">
        <f>SUM(SUMIFS(Data!$K$6:$K$1096,Data!$J$6:$J$1096,C$37,Data!$I$6:$I$1096,Data!$Z19),SUMIFS(Data!$K$6:$K$1096,Data!$J$6:$J$1096,C$3,Data!$I$6:$I$1096,Data!$AA19),SUMIFS(Data!$K$6:$K$1096,Data!$J$6:$J$1096,C$3,Data!$I$6:$I$1096,Data!$AB19),SUMIFS(Data!$K$6:$K$1096,Data!$J$6:$J$1096,C$3,Data!$I$6:$I$1096,Data!$Y19))</f>
        <v>0.15723799177312853</v>
      </c>
      <c r="D52" s="55">
        <f>SUM(SUMIFS(Data!$K$6:$K$1096,Data!$J$6:$J$1096,D$37,Data!$I$6:$I$1096,Data!$Z19),SUMIFS(Data!$K$6:$K$1096,Data!$J$6:$J$1096,D$3,Data!$I$6:$I$1096,Data!$AA19),SUMIFS(Data!$K$6:$K$1096,Data!$J$6:$J$1096,D$3,Data!$I$6:$I$1096,Data!$AB19),SUMIFS(Data!$K$6:$K$1096,Data!$J$6:$J$1096,D$3,Data!$I$6:$I$1096,Data!$Y19))</f>
        <v>0.15432124069139852</v>
      </c>
      <c r="E52" s="55">
        <f>SUM(SUMIFS(Data!$K$6:$K$1096,Data!$J$6:$J$1096,E$37,Data!$I$6:$I$1096,Data!$Z19),SUMIFS(Data!$K$6:$K$1096,Data!$J$6:$J$1096,E$3,Data!$I$6:$I$1096,Data!$AA19),SUMIFS(Data!$K$6:$K$1096,Data!$J$6:$J$1096,E$3,Data!$I$6:$I$1096,Data!$AB19),SUMIFS(Data!$K$6:$K$1096,Data!$J$6:$J$1096,E$3,Data!$I$6:$I$1096,Data!$Y19))</f>
        <v>0.15030663578397063</v>
      </c>
      <c r="F52" s="55">
        <f>SUM(SUMIFS(Data!$K$6:$K$1096,Data!$J$6:$J$1096,F$37,Data!$I$6:$I$1096,Data!$Z19),SUMIFS(Data!$K$6:$K$1096,Data!$J$6:$J$1096,F$3,Data!$I$6:$I$1096,Data!$AA19),SUMIFS(Data!$K$6:$K$1096,Data!$J$6:$J$1096,F$3,Data!$I$6:$I$1096,Data!$AB19),SUMIFS(Data!$K$6:$K$1096,Data!$J$6:$J$1096,F$3,Data!$I$6:$I$1096,Data!$Y19))</f>
        <v>0.15252734055852502</v>
      </c>
      <c r="G52" s="55">
        <f>SUM(SUMIFS(Data!$K$6:$K$1096,Data!$J$6:$J$1096,G$37,Data!$I$6:$I$1096,Data!$Z19),SUMIFS(Data!$K$6:$K$1096,Data!$J$6:$J$1096,G$3,Data!$I$6:$I$1096,Data!$AA19),SUMIFS(Data!$K$6:$K$1096,Data!$J$6:$J$1096,G$3,Data!$I$6:$I$1096,Data!$AB19),SUMIFS(Data!$K$6:$K$1096,Data!$J$6:$J$1096,G$3,Data!$I$6:$I$1096,Data!$Y19))</f>
        <v>0.15347816990762039</v>
      </c>
      <c r="H52" s="55">
        <f>SUM(SUMIFS(Data!$K$6:$K$1096,Data!$J$6:$J$1096,H$37,Data!$I$6:$I$1096,Data!$Z19),SUMIFS(Data!$K$6:$K$1096,Data!$J$6:$J$1096,H$3,Data!$I$6:$I$1096,Data!$AA19),SUMIFS(Data!$K$6:$K$1096,Data!$J$6:$J$1096,H$3,Data!$I$6:$I$1096,Data!$AB19),SUMIFS(Data!$K$6:$K$1096,Data!$J$6:$J$1096,H$3,Data!$I$6:$I$1096,Data!$Y19))</f>
        <v>0.15207665157058359</v>
      </c>
      <c r="I52" s="55">
        <f>SUM(SUMIFS(Data!$K$6:$K$1096,Data!$J$6:$J$1096,I$37,Data!$I$6:$I$1096,Data!$Z19),SUMIFS(Data!$K$6:$K$1096,Data!$J$6:$J$1096,I$3,Data!$I$6:$I$1096,Data!$AA19),SUMIFS(Data!$K$6:$K$1096,Data!$J$6:$J$1096,I$3,Data!$I$6:$I$1096,Data!$AB19),SUMIFS(Data!$K$6:$K$1096,Data!$J$6:$J$1096,I$3,Data!$I$6:$I$1096,Data!$Y19))</f>
        <v>0.14797524552670524</v>
      </c>
      <c r="J52" s="55">
        <f>SUM(SUMIFS(Data!$K$6:$K$1096,Data!$J$6:$J$1096,J$37,Data!$I$6:$I$1096,Data!$Z19),SUMIFS(Data!$K$6:$K$1096,Data!$J$6:$J$1096,J$3,Data!$I$6:$I$1096,Data!$AA19),SUMIFS(Data!$K$6:$K$1096,Data!$J$6:$J$1096,J$3,Data!$I$6:$I$1096,Data!$AB19),SUMIFS(Data!$K$6:$K$1096,Data!$J$6:$J$1096,J$3,Data!$I$6:$I$1096,Data!$Y19))</f>
        <v>0.14443493558015122</v>
      </c>
      <c r="K52" s="55">
        <f>SUM(SUMIFS(Data!$K$6:$K$1096,Data!$J$6:$J$1096,K$37,Data!$I$6:$I$1096,Data!$Z19),SUMIFS(Data!$K$6:$K$1096,Data!$J$6:$J$1096,K$3,Data!$I$6:$I$1096,Data!$AA19),SUMIFS(Data!$K$6:$K$1096,Data!$J$6:$J$1096,K$3,Data!$I$6:$I$1096,Data!$AB19),SUMIFS(Data!$K$6:$K$1096,Data!$J$6:$J$1096,K$3,Data!$I$6:$I$1096,Data!$Y19))</f>
        <v>0.1428528708305945</v>
      </c>
      <c r="L52" s="55">
        <f>SUM(SUMIFS(Data!$K$6:$K$1096,Data!$J$6:$J$1096,L$37,Data!$I$6:$I$1096,Data!$Z19),SUMIFS(Data!$K$6:$K$1096,Data!$J$6:$J$1096,L$3,Data!$I$6:$I$1096,Data!$AA19),SUMIFS(Data!$K$6:$K$1096,Data!$J$6:$J$1096,L$3,Data!$I$6:$I$1096,Data!$AB19),SUMIFS(Data!$K$6:$K$1096,Data!$J$6:$J$1096,L$3,Data!$I$6:$I$1096,Data!$Y19))</f>
        <v>0.13549738489019109</v>
      </c>
      <c r="M52" s="55">
        <f>SUM(SUMIFS(Data!$K$6:$K$1096,Data!$J$6:$J$1096,M$37,Data!$I$6:$I$1096,Data!$Z19),SUMIFS(Data!$K$6:$K$1096,Data!$J$6:$J$1096,M$3,Data!$I$6:$I$1096,Data!$AA19),SUMIFS(Data!$K$6:$K$1096,Data!$J$6:$J$1096,M$3,Data!$I$6:$I$1096,Data!$AB19),SUMIFS(Data!$K$6:$K$1096,Data!$J$6:$J$1096,M$3,Data!$I$6:$I$1096,Data!$Y19))</f>
        <v>0.12850047996902386</v>
      </c>
      <c r="N52" s="55">
        <f>SUM(SUMIFS(Data!$K$6:$K$1096,Data!$J$6:$J$1096,N$37,Data!$I$6:$I$1096,Data!$Z19),SUMIFS(Data!$K$6:$K$1096,Data!$J$6:$J$1096,N$3,Data!$I$6:$I$1096,Data!$AA19),SUMIFS(Data!$K$6:$K$1096,Data!$J$6:$J$1096,N$3,Data!$I$6:$I$1096,Data!$AB19),SUMIFS(Data!$K$6:$K$1096,Data!$J$6:$J$1096,N$3,Data!$I$6:$I$1096,Data!$Y19))</f>
        <v>0.12362221192217687</v>
      </c>
      <c r="O52" s="55">
        <f>SUM(SUMIFS(Data!$K$6:$K$1096,Data!$J$6:$J$1096,O$37,Data!$I$6:$I$1096,Data!$Z19),SUMIFS(Data!$K$6:$K$1096,Data!$J$6:$J$1096,O$3,Data!$I$6:$I$1096,Data!$AA19),SUMIFS(Data!$K$6:$K$1096,Data!$J$6:$J$1096,O$3,Data!$I$6:$I$1096,Data!$AB19),SUMIFS(Data!$K$6:$K$1096,Data!$J$6:$J$1096,O$3,Data!$I$6:$I$1096,Data!$Y19))</f>
        <v>0.11913330925790576</v>
      </c>
      <c r="P52" s="55">
        <f>SUM(SUMIFS(Data!$K$6:$K$1096,Data!$J$6:$J$1096,P$37,Data!$I$6:$I$1096,Data!$Z19),SUMIFS(Data!$K$6:$K$1096,Data!$J$6:$J$1096,P$3,Data!$I$6:$I$1096,Data!$AA19),SUMIFS(Data!$K$6:$K$1096,Data!$J$6:$J$1096,P$3,Data!$I$6:$I$1096,Data!$AB19),SUMIFS(Data!$K$6:$K$1096,Data!$J$6:$J$1096,P$3,Data!$I$6:$I$1096,Data!$Y19))</f>
        <v>0.11561379846422916</v>
      </c>
      <c r="Q52" s="55">
        <f>SUM(SUMIFS(Data!$K$6:$K$1096,Data!$J$6:$J$1096,Q$37,Data!$I$6:$I$1096,Data!$Z19),SUMIFS(Data!$K$6:$K$1096,Data!$J$6:$J$1096,Q$3,Data!$I$6:$I$1096,Data!$AA19),SUMIFS(Data!$K$6:$K$1096,Data!$J$6:$J$1096,Q$3,Data!$I$6:$I$1096,Data!$AB19),SUMIFS(Data!$K$6:$K$1096,Data!$J$6:$J$1096,Q$3,Data!$I$6:$I$1096,Data!$Y19))</f>
        <v>0.11302314700624763</v>
      </c>
      <c r="R52" s="55">
        <f>SUM(SUMIFS(Data!$K$6:$K$1096,Data!$J$6:$J$1096,R$37,Data!$I$6:$I$1096,Data!$Z19),SUMIFS(Data!$K$6:$K$1096,Data!$J$6:$J$1096,R$3,Data!$I$6:$I$1096,Data!$AA19),SUMIFS(Data!$K$6:$K$1096,Data!$J$6:$J$1096,R$3,Data!$I$6:$I$1096,Data!$AB19),SUMIFS(Data!$K$6:$K$1096,Data!$J$6:$J$1096,R$3,Data!$I$6:$I$1096,Data!$Y19))</f>
        <v>0.11293418003508009</v>
      </c>
      <c r="S52" s="55">
        <f>SUM(SUMIFS(Data!$K$6:$K$1096,Data!$J$6:$J$1096,S$37,Data!$I$6:$I$1096,Data!$Z19),SUMIFS(Data!$K$6:$K$1096,Data!$J$6:$J$1096,S$3,Data!$I$6:$I$1096,Data!$AA19),SUMIFS(Data!$K$6:$K$1096,Data!$J$6:$J$1096,S$3,Data!$I$6:$I$1096,Data!$AB19),SUMIFS(Data!$K$6:$K$1096,Data!$J$6:$J$1096,S$3,Data!$I$6:$I$1096,Data!$Y19))</f>
        <v>0.11014124216409521</v>
      </c>
      <c r="T52" s="55">
        <f>SUM(SUMIFS(Data!$K$6:$K$1096,Data!$J$6:$J$1096,T$37,Data!$I$6:$I$1096,Data!$Z19),SUMIFS(Data!$K$6:$K$1096,Data!$J$6:$J$1096,T$3,Data!$I$6:$I$1096,Data!$AA19),SUMIFS(Data!$K$6:$K$1096,Data!$J$6:$J$1096,T$3,Data!$I$6:$I$1096,Data!$AB19),SUMIFS(Data!$K$6:$K$1096,Data!$J$6:$J$1096,T$3,Data!$I$6:$I$1096,Data!$Y19))</f>
        <v>0.10989900882752529</v>
      </c>
      <c r="U52" s="55">
        <f>SUM(SUMIFS(Data!$K$6:$K$1096,Data!$J$6:$J$1096,U$37,Data!$I$6:$I$1096,Data!$Z19),SUMIFS(Data!$K$6:$K$1096,Data!$J$6:$J$1096,U$3,Data!$I$6:$I$1096,Data!$AA19),SUMIFS(Data!$K$6:$K$1096,Data!$J$6:$J$1096,U$3,Data!$I$6:$I$1096,Data!$AB19),SUMIFS(Data!$K$6:$K$1096,Data!$J$6:$J$1096,U$3,Data!$I$6:$I$1096,Data!$Y19))</f>
        <v>0.10866023967549601</v>
      </c>
      <c r="V52" s="55">
        <f>SUM(SUMIFS(Data!$K$6:$K$1096,Data!$J$6:$J$1096,V$37,Data!$I$6:$I$1096,Data!$Z19),SUMIFS(Data!$K$6:$K$1096,Data!$J$6:$J$1096,V$3,Data!$I$6:$I$1096,Data!$AA19),SUMIFS(Data!$K$6:$K$1096,Data!$J$6:$J$1096,V$3,Data!$I$6:$I$1096,Data!$AB19),SUMIFS(Data!$K$6:$K$1096,Data!$J$6:$J$1096,V$3,Data!$I$6:$I$1096,Data!$Y19))</f>
        <v>0.10782459706693771</v>
      </c>
      <c r="W52" s="55">
        <f>SUM(SUMIFS(Data!$K$6:$K$1096,Data!$J$6:$J$1096,W$37,Data!$I$6:$I$1096,Data!$Z19),SUMIFS(Data!$K$6:$K$1096,Data!$J$6:$J$1096,W$3,Data!$I$6:$I$1096,Data!$AA19),SUMIFS(Data!$K$6:$K$1096,Data!$J$6:$J$1096,W$3,Data!$I$6:$I$1096,Data!$AB19),SUMIFS(Data!$K$6:$K$1096,Data!$J$6:$J$1096,W$3,Data!$I$6:$I$1096,Data!$Y19))</f>
        <v>0.10641423199597679</v>
      </c>
      <c r="X52" s="55">
        <f>SUM(SUMIFS(Data!$K$6:$K$1096,Data!$J$6:$J$1096,X$37,Data!$I$6:$I$1096,Data!$Z19),SUMIFS(Data!$K$6:$K$1096,Data!$J$6:$J$1096,X$3,Data!$I$6:$I$1096,Data!$AA19),SUMIFS(Data!$K$6:$K$1096,Data!$J$6:$J$1096,X$3,Data!$I$6:$I$1096,Data!$AB19),SUMIFS(Data!$K$6:$K$1096,Data!$J$6:$J$1096,X$3,Data!$I$6:$I$1096,Data!$Y19))</f>
        <v>0.10685595223668551</v>
      </c>
      <c r="Y52" s="55">
        <f>SUM(SUMIFS(Data!$K$6:$K$1096,Data!$J$6:$J$1096,Y$37,Data!$I$6:$I$1096,Data!$Z19),SUMIFS(Data!$K$6:$K$1096,Data!$J$6:$J$1096,Y$3,Data!$I$6:$I$1096,Data!$AA19),SUMIFS(Data!$K$6:$K$1096,Data!$J$6:$J$1096,Y$3,Data!$I$6:$I$1096,Data!$AB19),SUMIFS(Data!$K$6:$K$1096,Data!$J$6:$J$1096,Y$3,Data!$I$6:$I$1096,Data!$Y19))</f>
        <v>0.10501690717511511</v>
      </c>
      <c r="Z52" s="55">
        <f>SUM(SUMIFS(Data!$K$6:$K$1096,Data!$J$6:$J$1096,Z$37,Data!$I$6:$I$1096,Data!$Z19),SUMIFS(Data!$K$6:$K$1096,Data!$J$6:$J$1096,Z$3,Data!$I$6:$I$1096,Data!$AA19),SUMIFS(Data!$K$6:$K$1096,Data!$J$6:$J$1096,Z$3,Data!$I$6:$I$1096,Data!$AB19),SUMIFS(Data!$K$6:$K$1096,Data!$J$6:$J$1096,Z$3,Data!$I$6:$I$1096,Data!$Y19))</f>
        <v>0.10262115128819269</v>
      </c>
      <c r="AA52" s="55">
        <f>SUM(SUMIFS(Data!$K$6:$K$1096,Data!$J$6:$J$1096,AA$37,Data!$I$6:$I$1096,Data!$Z19),SUMIFS(Data!$K$6:$K$1096,Data!$J$6:$J$1096,AA$3,Data!$I$6:$I$1096,Data!$AA19),SUMIFS(Data!$K$6:$K$1096,Data!$J$6:$J$1096,AA$3,Data!$I$6:$I$1096,Data!$AB19),SUMIFS(Data!$K$6:$K$1096,Data!$J$6:$J$1096,AA$3,Data!$I$6:$I$1096,Data!$Y19))</f>
        <v>0.10114916908964694</v>
      </c>
      <c r="AB52" s="55">
        <f>SUM(SUMIFS(Data!$K$6:$K$1096,Data!$J$6:$J$1096,AB$37,Data!$I$6:$I$1096,Data!$Z19),SUMIFS(Data!$K$6:$K$1096,Data!$J$6:$J$1096,AB$3,Data!$I$6:$I$1096,Data!$AA19),SUMIFS(Data!$K$6:$K$1096,Data!$J$6:$J$1096,AB$3,Data!$I$6:$I$1096,Data!$AB19),SUMIFS(Data!$K$6:$K$1096,Data!$J$6:$J$1096,AB$3,Data!$I$6:$I$1096,Data!$Y19))</f>
        <v>0.10049360148232055</v>
      </c>
      <c r="AC52" s="55">
        <f>SUM(SUMIFS(Data!$K$6:$K$1096,Data!$J$6:$J$1096,AC$37,Data!$I$6:$I$1096,Data!$Z19),SUMIFS(Data!$K$6:$K$1096,Data!$J$6:$J$1096,AC$3,Data!$I$6:$I$1096,Data!$AA19),SUMIFS(Data!$K$6:$K$1096,Data!$J$6:$J$1096,AC$3,Data!$I$6:$I$1096,Data!$AB19),SUMIFS(Data!$K$6:$K$1096,Data!$J$6:$J$1096,AC$3,Data!$I$6:$I$1096,Data!$Y19))</f>
        <v>9.9954075712573739E-2</v>
      </c>
      <c r="AD52" s="55">
        <f>SUM(SUMIFS(Data!$K$6:$K$1096,Data!$J$6:$J$1096,AD$37,Data!$I$6:$I$1096,Data!$Z19),SUMIFS(Data!$K$6:$K$1096,Data!$J$6:$J$1096,AD$3,Data!$I$6:$I$1096,Data!$AA19),SUMIFS(Data!$K$6:$K$1096,Data!$J$6:$J$1096,AD$3,Data!$I$6:$I$1096,Data!$AB19),SUMIFS(Data!$K$6:$K$1096,Data!$J$6:$J$1096,AD$3,Data!$I$6:$I$1096,Data!$Y19))</f>
        <v>9.7280016809938877E-2</v>
      </c>
      <c r="AE52" s="55">
        <f>SUM(SUMIFS(Data!$K$6:$K$1096,Data!$J$6:$J$1096,AE$37,Data!$I$6:$I$1096,Data!$Z19),SUMIFS(Data!$K$6:$K$1096,Data!$J$6:$J$1096,AE$3,Data!$I$6:$I$1096,Data!$AA19),SUMIFS(Data!$K$6:$K$1096,Data!$J$6:$J$1096,AE$3,Data!$I$6:$I$1096,Data!$AB19),SUMIFS(Data!$K$6:$K$1096,Data!$J$6:$J$1096,AE$3,Data!$I$6:$I$1096,Data!$Y19))</f>
        <v>9.5085906951304575E-2</v>
      </c>
      <c r="AF52" s="55">
        <f>SUM(SUMIFS(Data!$K$6:$K$1096,Data!$J$6:$J$1096,AF$37,Data!$I$6:$I$1096,Data!$Z19),SUMIFS(Data!$K$6:$K$1096,Data!$J$6:$J$1096,AF$3,Data!$I$6:$I$1096,Data!$AA19),SUMIFS(Data!$K$6:$K$1096,Data!$J$6:$J$1096,AF$3,Data!$I$6:$I$1096,Data!$AB19),SUMIFS(Data!$K$6:$K$1096,Data!$J$6:$J$1096,AF$3,Data!$I$6:$I$1096,Data!$Y19))</f>
        <v>9.3277119325431909E-2</v>
      </c>
      <c r="AG52" s="55">
        <f>SUM(SUMIFS(Data!$K$6:$K$1096,Data!$J$6:$J$1096,AG$37,Data!$I$6:$I$1096,Data!$Z19),SUMIFS(Data!$K$6:$K$1096,Data!$J$6:$J$1096,AG$3,Data!$I$6:$I$1096,Data!$AA19),SUMIFS(Data!$K$6:$K$1096,Data!$J$6:$J$1096,AG$3,Data!$I$6:$I$1096,Data!$AB19),SUMIFS(Data!$K$6:$K$1096,Data!$J$6:$J$1096,AG$3,Data!$I$6:$I$1096,Data!$Y19))</f>
        <v>9.1408542247887151E-2</v>
      </c>
      <c r="AH52" s="55">
        <f>SUM(SUMIFS(Data!$K$6:$K$1096,Data!$J$6:$J$1096,AH$37,Data!$I$6:$I$1096,Data!$Z19),SUMIFS(Data!$K$6:$K$1096,Data!$J$6:$J$1096,AH$3,Data!$I$6:$I$1096,Data!$AA19),SUMIFS(Data!$K$6:$K$1096,Data!$J$6:$J$1096,AH$3,Data!$I$6:$I$1096,Data!$AB19),SUMIFS(Data!$K$6:$K$1096,Data!$J$6:$J$1096,AH$3,Data!$I$6:$I$1096,Data!$Y19))</f>
        <v>8.8356631426948606E-2</v>
      </c>
      <c r="AI52" s="55">
        <f>SUM(SUMIFS(Data!$K$6:$K$1096,Data!$J$6:$J$1096,AI$37,Data!$I$6:$I$1096,Data!$Z19),SUMIFS(Data!$K$6:$K$1096,Data!$J$6:$J$1096,AI$3,Data!$I$6:$I$1096,Data!$AA19),SUMIFS(Data!$K$6:$K$1096,Data!$J$6:$J$1096,AI$3,Data!$I$6:$I$1096,Data!$AB19),SUMIFS(Data!$K$6:$K$1096,Data!$J$6:$J$1096,AI$3,Data!$I$6:$I$1096,Data!$Y19))</f>
        <v>8.5411541588459913E-2</v>
      </c>
      <c r="AJ52" s="55">
        <f>SUM(SUMIFS(Data!$K$6:$K$1096,Data!$J$6:$J$1096,AJ$37,Data!$I$6:$I$1096,Data!$Z19),SUMIFS(Data!$K$6:$K$1096,Data!$J$6:$J$1096,AJ$3,Data!$I$6:$I$1096,Data!$AA19),SUMIFS(Data!$K$6:$K$1096,Data!$J$6:$J$1096,AJ$3,Data!$I$6:$I$1096,Data!$AB19),SUMIFS(Data!$K$6:$K$1096,Data!$J$6:$J$1096,AJ$3,Data!$I$6:$I$1096,Data!$Y19))</f>
        <v>8.3080514490384033E-2</v>
      </c>
      <c r="AK52" s="55">
        <f>SUM(SUMIFS(Data!$K$6:$K$1096,Data!$J$6:$J$1096,AK$37,Data!$I$6:$I$1096,Data!$Z19),SUMIFS(Data!$K$6:$K$1096,Data!$J$6:$J$1096,AK$3,Data!$I$6:$I$1096,Data!$AA19),SUMIFS(Data!$K$6:$K$1096,Data!$J$6:$J$1096,AK$3,Data!$I$6:$I$1096,Data!$AB19),SUMIFS(Data!$K$6:$K$1096,Data!$J$6:$J$1096,AK$3,Data!$I$6:$I$1096,Data!$Y19))</f>
        <v>8.0152333762984695E-2</v>
      </c>
      <c r="AL52" s="55">
        <f>SUM(SUMIFS(Data!$K$6:$K$1096,Data!$J$6:$J$1096,AL$37,Data!$I$6:$I$1096,Data!$Z19),SUMIFS(Data!$K$6:$K$1096,Data!$J$6:$J$1096,AL$3,Data!$I$6:$I$1096,Data!$AA19),SUMIFS(Data!$K$6:$K$1096,Data!$J$6:$J$1096,AL$3,Data!$I$6:$I$1096,Data!$AB19),SUMIFS(Data!$K$6:$K$1096,Data!$J$6:$J$1096,AL$3,Data!$I$6:$I$1096,Data!$Y19))</f>
        <v>7.8906580541401358E-2</v>
      </c>
      <c r="AM52" s="55">
        <f>SUM(SUMIFS(Data!$K$6:$K$1096,Data!$J$6:$J$1096,AM$37,Data!$I$6:$I$1096,Data!$Z19),SUMIFS(Data!$K$6:$K$1096,Data!$J$6:$J$1096,AM$3,Data!$I$6:$I$1096,Data!$AA19),SUMIFS(Data!$K$6:$K$1096,Data!$J$6:$J$1096,AM$3,Data!$I$6:$I$1096,Data!$AB19),SUMIFS(Data!$K$6:$K$1096,Data!$J$6:$J$1096,AM$3,Data!$I$6:$I$1096,Data!$Y19))</f>
        <v>7.776259487188697E-2</v>
      </c>
      <c r="AN52" s="55">
        <f>SUM(SUMIFS(Data!$K$6:$K$1096,Data!$J$6:$J$1096,AN$37,Data!$I$6:$I$1096,Data!$Z19),SUMIFS(Data!$K$6:$K$1096,Data!$J$6:$J$1096,AN$3,Data!$I$6:$I$1096,Data!$AA19),SUMIFS(Data!$K$6:$K$1096,Data!$J$6:$J$1096,AN$3,Data!$I$6:$I$1096,Data!$AB19),SUMIFS(Data!$K$6:$K$1096,Data!$J$6:$J$1096,AN$3,Data!$I$6:$I$1096,Data!$Y19))</f>
        <v>7.5829449291424433E-2</v>
      </c>
      <c r="AO52" s="55">
        <f>SUM(SUMIFS(Data!$K$6:$K$1096,Data!$J$6:$J$1096,AO$37,Data!$I$6:$I$1096,Data!$Z19),SUMIFS(Data!$K$6:$K$1096,Data!$J$6:$J$1096,AO$3,Data!$I$6:$I$1096,Data!$AA19),SUMIFS(Data!$K$6:$K$1096,Data!$J$6:$J$1096,AO$3,Data!$I$6:$I$1096,Data!$AB19),SUMIFS(Data!$K$6:$K$1096,Data!$J$6:$J$1096,AO$3,Data!$I$6:$I$1096,Data!$Y19))</f>
        <v>7.4381662348350669E-2</v>
      </c>
      <c r="AP52" s="55">
        <f>SUM(SUMIFS(Data!$K$6:$K$1096,Data!$J$6:$J$1096,AP$37,Data!$I$6:$I$1096,Data!$Z19),SUMIFS(Data!$K$6:$K$1096,Data!$J$6:$J$1096,AP$3,Data!$I$6:$I$1096,Data!$AA19),SUMIFS(Data!$K$6:$K$1096,Data!$J$6:$J$1096,AP$3,Data!$I$6:$I$1096,Data!$AB19),SUMIFS(Data!$K$6:$K$1096,Data!$J$6:$J$1096,AP$3,Data!$I$6:$I$1096,Data!$Y19))</f>
        <v>7.3944258407494759E-2</v>
      </c>
      <c r="AQ52" s="55">
        <f>SUM(SUMIFS(Data!$K$6:$K$1096,Data!$J$6:$J$1096,AQ$37,Data!$I$6:$I$1096,Data!$Z19),SUMIFS(Data!$K$6:$K$1096,Data!$J$6:$J$1096,AQ$3,Data!$I$6:$I$1096,Data!$AA19),SUMIFS(Data!$K$6:$K$1096,Data!$J$6:$J$1096,AQ$3,Data!$I$6:$I$1096,Data!$AB19),SUMIFS(Data!$K$6:$K$1096,Data!$J$6:$J$1096,AQ$3,Data!$I$6:$I$1096,Data!$Y19))</f>
        <v>7.3317949616969927E-2</v>
      </c>
      <c r="AR52" s="56" t="s">
        <v>21</v>
      </c>
    </row>
    <row r="53" spans="1:44" x14ac:dyDescent="0.25">
      <c r="A53" s="53" t="s">
        <v>74</v>
      </c>
      <c r="B53" s="56" t="s">
        <v>22</v>
      </c>
      <c r="C53" s="55">
        <f>SUM(SUMIFS(Data!$K$6:$K$1096,Data!$J$6:$J$1096,C$37,Data!$I$6:$I$1096,Data!$Z20),SUMIFS(Data!$K$6:$K$1096,Data!$J$6:$J$1096,C$3,Data!$I$6:$I$1096,Data!$AA20),SUMIFS(Data!$K$6:$K$1096,Data!$J$6:$J$1096,C$3,Data!$I$6:$I$1096,Data!$AB20),SUMIFS(Data!$K$6:$K$1096,Data!$J$6:$J$1096,C$3,Data!$I$6:$I$1096,Data!$Y20))</f>
        <v>0.20799927980881175</v>
      </c>
      <c r="D53" s="55">
        <f>SUM(SUMIFS(Data!$K$6:$K$1096,Data!$J$6:$J$1096,D$37,Data!$I$6:$I$1096,Data!$Z20),SUMIFS(Data!$K$6:$K$1096,Data!$J$6:$J$1096,D$3,Data!$I$6:$I$1096,Data!$AA20),SUMIFS(Data!$K$6:$K$1096,Data!$J$6:$J$1096,D$3,Data!$I$6:$I$1096,Data!$AB20),SUMIFS(Data!$K$6:$K$1096,Data!$J$6:$J$1096,D$3,Data!$I$6:$I$1096,Data!$Y20))</f>
        <v>0.20539351148365151</v>
      </c>
      <c r="E53" s="55">
        <f>SUM(SUMIFS(Data!$K$6:$K$1096,Data!$J$6:$J$1096,E$37,Data!$I$6:$I$1096,Data!$Z20),SUMIFS(Data!$K$6:$K$1096,Data!$J$6:$J$1096,E$3,Data!$I$6:$I$1096,Data!$AA20),SUMIFS(Data!$K$6:$K$1096,Data!$J$6:$J$1096,E$3,Data!$I$6:$I$1096,Data!$AB20),SUMIFS(Data!$K$6:$K$1096,Data!$J$6:$J$1096,E$3,Data!$I$6:$I$1096,Data!$Y20))</f>
        <v>0.20501482910758545</v>
      </c>
      <c r="F53" s="55">
        <f>SUM(SUMIFS(Data!$K$6:$K$1096,Data!$J$6:$J$1096,F$37,Data!$I$6:$I$1096,Data!$Z20),SUMIFS(Data!$K$6:$K$1096,Data!$J$6:$J$1096,F$3,Data!$I$6:$I$1096,Data!$AA20),SUMIFS(Data!$K$6:$K$1096,Data!$J$6:$J$1096,F$3,Data!$I$6:$I$1096,Data!$AB20),SUMIFS(Data!$K$6:$K$1096,Data!$J$6:$J$1096,F$3,Data!$I$6:$I$1096,Data!$Y20))</f>
        <v>0.20696384451072458</v>
      </c>
      <c r="G53" s="55">
        <f>SUM(SUMIFS(Data!$K$6:$K$1096,Data!$J$6:$J$1096,G$37,Data!$I$6:$I$1096,Data!$Z20),SUMIFS(Data!$K$6:$K$1096,Data!$J$6:$J$1096,G$3,Data!$I$6:$I$1096,Data!$AA20),SUMIFS(Data!$K$6:$K$1096,Data!$J$6:$J$1096,G$3,Data!$I$6:$I$1096,Data!$AB20),SUMIFS(Data!$K$6:$K$1096,Data!$J$6:$J$1096,G$3,Data!$I$6:$I$1096,Data!$Y20))</f>
        <v>0.2084293060015884</v>
      </c>
      <c r="H53" s="55">
        <f>SUM(SUMIFS(Data!$K$6:$K$1096,Data!$J$6:$J$1096,H$37,Data!$I$6:$I$1096,Data!$Z20),SUMIFS(Data!$K$6:$K$1096,Data!$J$6:$J$1096,H$3,Data!$I$6:$I$1096,Data!$AA20),SUMIFS(Data!$K$6:$K$1096,Data!$J$6:$J$1096,H$3,Data!$I$6:$I$1096,Data!$AB20),SUMIFS(Data!$K$6:$K$1096,Data!$J$6:$J$1096,H$3,Data!$I$6:$I$1096,Data!$Y20))</f>
        <v>0.20821581489301122</v>
      </c>
      <c r="I53" s="55">
        <f>SUM(SUMIFS(Data!$K$6:$K$1096,Data!$J$6:$J$1096,I$37,Data!$I$6:$I$1096,Data!$Z20),SUMIFS(Data!$K$6:$K$1096,Data!$J$6:$J$1096,I$3,Data!$I$6:$I$1096,Data!$AA20),SUMIFS(Data!$K$6:$K$1096,Data!$J$6:$J$1096,I$3,Data!$I$6:$I$1096,Data!$AB20),SUMIFS(Data!$K$6:$K$1096,Data!$J$6:$J$1096,I$3,Data!$I$6:$I$1096,Data!$Y20))</f>
        <v>0.20745997578366743</v>
      </c>
      <c r="J53" s="55">
        <f>SUM(SUMIFS(Data!$K$6:$K$1096,Data!$J$6:$J$1096,J$37,Data!$I$6:$I$1096,Data!$Z20),SUMIFS(Data!$K$6:$K$1096,Data!$J$6:$J$1096,J$3,Data!$I$6:$I$1096,Data!$AA20),SUMIFS(Data!$K$6:$K$1096,Data!$J$6:$J$1096,J$3,Data!$I$6:$I$1096,Data!$AB20),SUMIFS(Data!$K$6:$K$1096,Data!$J$6:$J$1096,J$3,Data!$I$6:$I$1096,Data!$Y20))</f>
        <v>0.20636076147087162</v>
      </c>
      <c r="K53" s="55">
        <f>SUM(SUMIFS(Data!$K$6:$K$1096,Data!$J$6:$J$1096,K$37,Data!$I$6:$I$1096,Data!$Z20),SUMIFS(Data!$K$6:$K$1096,Data!$J$6:$J$1096,K$3,Data!$I$6:$I$1096,Data!$AA20),SUMIFS(Data!$K$6:$K$1096,Data!$J$6:$J$1096,K$3,Data!$I$6:$I$1096,Data!$AB20),SUMIFS(Data!$K$6:$K$1096,Data!$J$6:$J$1096,K$3,Data!$I$6:$I$1096,Data!$Y20))</f>
        <v>0.20655626271287325</v>
      </c>
      <c r="L53" s="55">
        <f>SUM(SUMIFS(Data!$K$6:$K$1096,Data!$J$6:$J$1096,L$37,Data!$I$6:$I$1096,Data!$Z20),SUMIFS(Data!$K$6:$K$1096,Data!$J$6:$J$1096,L$3,Data!$I$6:$I$1096,Data!$AA20),SUMIFS(Data!$K$6:$K$1096,Data!$J$6:$J$1096,L$3,Data!$I$6:$I$1096,Data!$AB20),SUMIFS(Data!$K$6:$K$1096,Data!$J$6:$J$1096,L$3,Data!$I$6:$I$1096,Data!$Y20))</f>
        <v>0.20096201176561956</v>
      </c>
      <c r="M53" s="55">
        <f>SUM(SUMIFS(Data!$K$6:$K$1096,Data!$J$6:$J$1096,M$37,Data!$I$6:$I$1096,Data!$Z20),SUMIFS(Data!$K$6:$K$1096,Data!$J$6:$J$1096,M$3,Data!$I$6:$I$1096,Data!$AA20),SUMIFS(Data!$K$6:$K$1096,Data!$J$6:$J$1096,M$3,Data!$I$6:$I$1096,Data!$AB20),SUMIFS(Data!$K$6:$K$1096,Data!$J$6:$J$1096,M$3,Data!$I$6:$I$1096,Data!$Y20))</f>
        <v>0.19441031032619072</v>
      </c>
      <c r="N53" s="55">
        <f>SUM(SUMIFS(Data!$K$6:$K$1096,Data!$J$6:$J$1096,N$37,Data!$I$6:$I$1096,Data!$Z20),SUMIFS(Data!$K$6:$K$1096,Data!$J$6:$J$1096,N$3,Data!$I$6:$I$1096,Data!$AA20),SUMIFS(Data!$K$6:$K$1096,Data!$J$6:$J$1096,N$3,Data!$I$6:$I$1096,Data!$AB20),SUMIFS(Data!$K$6:$K$1096,Data!$J$6:$J$1096,N$3,Data!$I$6:$I$1096,Data!$Y20))</f>
        <v>0.1932294787297783</v>
      </c>
      <c r="O53" s="55">
        <f>SUM(SUMIFS(Data!$K$6:$K$1096,Data!$J$6:$J$1096,O$37,Data!$I$6:$I$1096,Data!$Z20),SUMIFS(Data!$K$6:$K$1096,Data!$J$6:$J$1096,O$3,Data!$I$6:$I$1096,Data!$AA20),SUMIFS(Data!$K$6:$K$1096,Data!$J$6:$J$1096,O$3,Data!$I$6:$I$1096,Data!$AB20),SUMIFS(Data!$K$6:$K$1096,Data!$J$6:$J$1096,O$3,Data!$I$6:$I$1096,Data!$Y20))</f>
        <v>0.1834738623436073</v>
      </c>
      <c r="P53" s="55">
        <f>SUM(SUMIFS(Data!$K$6:$K$1096,Data!$J$6:$J$1096,P$37,Data!$I$6:$I$1096,Data!$Z20),SUMIFS(Data!$K$6:$K$1096,Data!$J$6:$J$1096,P$3,Data!$I$6:$I$1096,Data!$AA20),SUMIFS(Data!$K$6:$K$1096,Data!$J$6:$J$1096,P$3,Data!$I$6:$I$1096,Data!$AB20),SUMIFS(Data!$K$6:$K$1096,Data!$J$6:$J$1096,P$3,Data!$I$6:$I$1096,Data!$Y20))</f>
        <v>0.17681374689988627</v>
      </c>
      <c r="Q53" s="55">
        <f>SUM(SUMIFS(Data!$K$6:$K$1096,Data!$J$6:$J$1096,Q$37,Data!$I$6:$I$1096,Data!$Z20),SUMIFS(Data!$K$6:$K$1096,Data!$J$6:$J$1096,Q$3,Data!$I$6:$I$1096,Data!$AA20),SUMIFS(Data!$K$6:$K$1096,Data!$J$6:$J$1096,Q$3,Data!$I$6:$I$1096,Data!$AB20),SUMIFS(Data!$K$6:$K$1096,Data!$J$6:$J$1096,Q$3,Data!$I$6:$I$1096,Data!$Y20))</f>
        <v>0.17330376917580587</v>
      </c>
      <c r="R53" s="55">
        <f>SUM(SUMIFS(Data!$K$6:$K$1096,Data!$J$6:$J$1096,R$37,Data!$I$6:$I$1096,Data!$Z20),SUMIFS(Data!$K$6:$K$1096,Data!$J$6:$J$1096,R$3,Data!$I$6:$I$1096,Data!$AA20),SUMIFS(Data!$K$6:$K$1096,Data!$J$6:$J$1096,R$3,Data!$I$6:$I$1096,Data!$AB20),SUMIFS(Data!$K$6:$K$1096,Data!$J$6:$J$1096,R$3,Data!$I$6:$I$1096,Data!$Y20))</f>
        <v>0.17134187716849963</v>
      </c>
      <c r="S53" s="55">
        <f>SUM(SUMIFS(Data!$K$6:$K$1096,Data!$J$6:$J$1096,S$37,Data!$I$6:$I$1096,Data!$Z20),SUMIFS(Data!$K$6:$K$1096,Data!$J$6:$J$1096,S$3,Data!$I$6:$I$1096,Data!$AA20),SUMIFS(Data!$K$6:$K$1096,Data!$J$6:$J$1096,S$3,Data!$I$6:$I$1096,Data!$AB20),SUMIFS(Data!$K$6:$K$1096,Data!$J$6:$J$1096,S$3,Data!$I$6:$I$1096,Data!$Y20))</f>
        <v>0.16670244487236735</v>
      </c>
      <c r="T53" s="55">
        <f>SUM(SUMIFS(Data!$K$6:$K$1096,Data!$J$6:$J$1096,T$37,Data!$I$6:$I$1096,Data!$Z20),SUMIFS(Data!$K$6:$K$1096,Data!$J$6:$J$1096,T$3,Data!$I$6:$I$1096,Data!$AA20),SUMIFS(Data!$K$6:$K$1096,Data!$J$6:$J$1096,T$3,Data!$I$6:$I$1096,Data!$AB20),SUMIFS(Data!$K$6:$K$1096,Data!$J$6:$J$1096,T$3,Data!$I$6:$I$1096,Data!$Y20))</f>
        <v>0.16342633801591497</v>
      </c>
      <c r="U53" s="55">
        <f>SUM(SUMIFS(Data!$K$6:$K$1096,Data!$J$6:$J$1096,U$37,Data!$I$6:$I$1096,Data!$Z20),SUMIFS(Data!$K$6:$K$1096,Data!$J$6:$J$1096,U$3,Data!$I$6:$I$1096,Data!$AA20),SUMIFS(Data!$K$6:$K$1096,Data!$J$6:$J$1096,U$3,Data!$I$6:$I$1096,Data!$AB20),SUMIFS(Data!$K$6:$K$1096,Data!$J$6:$J$1096,U$3,Data!$I$6:$I$1096,Data!$Y20))</f>
        <v>0.16281650069391287</v>
      </c>
      <c r="V53" s="55">
        <f>SUM(SUMIFS(Data!$K$6:$K$1096,Data!$J$6:$J$1096,V$37,Data!$I$6:$I$1096,Data!$Z20),SUMIFS(Data!$K$6:$K$1096,Data!$J$6:$J$1096,V$3,Data!$I$6:$I$1096,Data!$AA20),SUMIFS(Data!$K$6:$K$1096,Data!$J$6:$J$1096,V$3,Data!$I$6:$I$1096,Data!$AB20),SUMIFS(Data!$K$6:$K$1096,Data!$J$6:$J$1096,V$3,Data!$I$6:$I$1096,Data!$Y20))</f>
        <v>0.15857122114128069</v>
      </c>
      <c r="W53" s="55">
        <f>SUM(SUMIFS(Data!$K$6:$K$1096,Data!$J$6:$J$1096,W$37,Data!$I$6:$I$1096,Data!$Z20),SUMIFS(Data!$K$6:$K$1096,Data!$J$6:$J$1096,W$3,Data!$I$6:$I$1096,Data!$AA20),SUMIFS(Data!$K$6:$K$1096,Data!$J$6:$J$1096,W$3,Data!$I$6:$I$1096,Data!$AB20),SUMIFS(Data!$K$6:$K$1096,Data!$J$6:$J$1096,W$3,Data!$I$6:$I$1096,Data!$Y20))</f>
        <v>0.15456904772984281</v>
      </c>
      <c r="X53" s="55">
        <f>SUM(SUMIFS(Data!$K$6:$K$1096,Data!$J$6:$J$1096,X$37,Data!$I$6:$I$1096,Data!$Z20),SUMIFS(Data!$K$6:$K$1096,Data!$J$6:$J$1096,X$3,Data!$I$6:$I$1096,Data!$AA20),SUMIFS(Data!$K$6:$K$1096,Data!$J$6:$J$1096,X$3,Data!$I$6:$I$1096,Data!$AB20),SUMIFS(Data!$K$6:$K$1096,Data!$J$6:$J$1096,X$3,Data!$I$6:$I$1096,Data!$Y20))</f>
        <v>0.15466505981304132</v>
      </c>
      <c r="Y53" s="55">
        <f>SUM(SUMIFS(Data!$K$6:$K$1096,Data!$J$6:$J$1096,Y$37,Data!$I$6:$I$1096,Data!$Z20),SUMIFS(Data!$K$6:$K$1096,Data!$J$6:$J$1096,Y$3,Data!$I$6:$I$1096,Data!$AA20),SUMIFS(Data!$K$6:$K$1096,Data!$J$6:$J$1096,Y$3,Data!$I$6:$I$1096,Data!$AB20),SUMIFS(Data!$K$6:$K$1096,Data!$J$6:$J$1096,Y$3,Data!$I$6:$I$1096,Data!$Y20))</f>
        <v>0.15219434898416356</v>
      </c>
      <c r="Z53" s="55">
        <f>SUM(SUMIFS(Data!$K$6:$K$1096,Data!$J$6:$J$1096,Z$37,Data!$I$6:$I$1096,Data!$Z20),SUMIFS(Data!$K$6:$K$1096,Data!$J$6:$J$1096,Z$3,Data!$I$6:$I$1096,Data!$AA20),SUMIFS(Data!$K$6:$K$1096,Data!$J$6:$J$1096,Z$3,Data!$I$6:$I$1096,Data!$AB20),SUMIFS(Data!$K$6:$K$1096,Data!$J$6:$J$1096,Z$3,Data!$I$6:$I$1096,Data!$Y20))</f>
        <v>0.14993628390307562</v>
      </c>
      <c r="AA53" s="55">
        <f>SUM(SUMIFS(Data!$K$6:$K$1096,Data!$J$6:$J$1096,AA$37,Data!$I$6:$I$1096,Data!$Z20),SUMIFS(Data!$K$6:$K$1096,Data!$J$6:$J$1096,AA$3,Data!$I$6:$I$1096,Data!$AA20),SUMIFS(Data!$K$6:$K$1096,Data!$J$6:$J$1096,AA$3,Data!$I$6:$I$1096,Data!$AB20),SUMIFS(Data!$K$6:$K$1096,Data!$J$6:$J$1096,AA$3,Data!$I$6:$I$1096,Data!$Y20))</f>
        <v>0.14867284997926328</v>
      </c>
      <c r="AB53" s="55">
        <f>SUM(SUMIFS(Data!$K$6:$K$1096,Data!$J$6:$J$1096,AB$37,Data!$I$6:$I$1096,Data!$Z20),SUMIFS(Data!$K$6:$K$1096,Data!$J$6:$J$1096,AB$3,Data!$I$6:$I$1096,Data!$AA20),SUMIFS(Data!$K$6:$K$1096,Data!$J$6:$J$1096,AB$3,Data!$I$6:$I$1096,Data!$AB20),SUMIFS(Data!$K$6:$K$1096,Data!$J$6:$J$1096,AB$3,Data!$I$6:$I$1096,Data!$Y20))</f>
        <v>0.14971621705036836</v>
      </c>
      <c r="AC53" s="55">
        <f>SUM(SUMIFS(Data!$K$6:$K$1096,Data!$J$6:$J$1096,AC$37,Data!$I$6:$I$1096,Data!$Z20),SUMIFS(Data!$K$6:$K$1096,Data!$J$6:$J$1096,AC$3,Data!$I$6:$I$1096,Data!$AA20),SUMIFS(Data!$K$6:$K$1096,Data!$J$6:$J$1096,AC$3,Data!$I$6:$I$1096,Data!$AB20),SUMIFS(Data!$K$6:$K$1096,Data!$J$6:$J$1096,AC$3,Data!$I$6:$I$1096,Data!$Y20))</f>
        <v>0.14963219808857137</v>
      </c>
      <c r="AD53" s="55">
        <f>SUM(SUMIFS(Data!$K$6:$K$1096,Data!$J$6:$J$1096,AD$37,Data!$I$6:$I$1096,Data!$Z20),SUMIFS(Data!$K$6:$K$1096,Data!$J$6:$J$1096,AD$3,Data!$I$6:$I$1096,Data!$AA20),SUMIFS(Data!$K$6:$K$1096,Data!$J$6:$J$1096,AD$3,Data!$I$6:$I$1096,Data!$AB20),SUMIFS(Data!$K$6:$K$1096,Data!$J$6:$J$1096,AD$3,Data!$I$6:$I$1096,Data!$Y20))</f>
        <v>0.14685968793334775</v>
      </c>
      <c r="AE53" s="55">
        <f>SUM(SUMIFS(Data!$K$6:$K$1096,Data!$J$6:$J$1096,AE$37,Data!$I$6:$I$1096,Data!$Z20),SUMIFS(Data!$K$6:$K$1096,Data!$J$6:$J$1096,AE$3,Data!$I$6:$I$1096,Data!$AA20),SUMIFS(Data!$K$6:$K$1096,Data!$J$6:$J$1096,AE$3,Data!$I$6:$I$1096,Data!$AB20),SUMIFS(Data!$K$6:$K$1096,Data!$J$6:$J$1096,AE$3,Data!$I$6:$I$1096,Data!$Y20))</f>
        <v>0.14435442460800932</v>
      </c>
      <c r="AF53" s="55">
        <f>SUM(SUMIFS(Data!$K$6:$K$1096,Data!$J$6:$J$1096,AF$37,Data!$I$6:$I$1096,Data!$Z20),SUMIFS(Data!$K$6:$K$1096,Data!$J$6:$J$1096,AF$3,Data!$I$6:$I$1096,Data!$AA20),SUMIFS(Data!$K$6:$K$1096,Data!$J$6:$J$1096,AF$3,Data!$I$6:$I$1096,Data!$AB20),SUMIFS(Data!$K$6:$K$1096,Data!$J$6:$J$1096,AF$3,Data!$I$6:$I$1096,Data!$Y20))</f>
        <v>0.141722200666408</v>
      </c>
      <c r="AG53" s="55">
        <f>SUM(SUMIFS(Data!$K$6:$K$1096,Data!$J$6:$J$1096,AG$37,Data!$I$6:$I$1096,Data!$Z20),SUMIFS(Data!$K$6:$K$1096,Data!$J$6:$J$1096,AG$3,Data!$I$6:$I$1096,Data!$AA20),SUMIFS(Data!$K$6:$K$1096,Data!$J$6:$J$1096,AG$3,Data!$I$6:$I$1096,Data!$AB20),SUMIFS(Data!$K$6:$K$1096,Data!$J$6:$J$1096,AG$3,Data!$I$6:$I$1096,Data!$Y20))</f>
        <v>0.13928048356244344</v>
      </c>
      <c r="AH53" s="55">
        <f>SUM(SUMIFS(Data!$K$6:$K$1096,Data!$J$6:$J$1096,AH$37,Data!$I$6:$I$1096,Data!$Z20),SUMIFS(Data!$K$6:$K$1096,Data!$J$6:$J$1096,AH$3,Data!$I$6:$I$1096,Data!$AA20),SUMIFS(Data!$K$6:$K$1096,Data!$J$6:$J$1096,AH$3,Data!$I$6:$I$1096,Data!$AB20),SUMIFS(Data!$K$6:$K$1096,Data!$J$6:$J$1096,AH$3,Data!$I$6:$I$1096,Data!$Y20))</f>
        <v>0.13493862307103024</v>
      </c>
      <c r="AI53" s="55">
        <f>SUM(SUMIFS(Data!$K$6:$K$1096,Data!$J$6:$J$1096,AI$37,Data!$I$6:$I$1096,Data!$Z20),SUMIFS(Data!$K$6:$K$1096,Data!$J$6:$J$1096,AI$3,Data!$I$6:$I$1096,Data!$AA20),SUMIFS(Data!$K$6:$K$1096,Data!$J$6:$J$1096,AI$3,Data!$I$6:$I$1096,Data!$AB20),SUMIFS(Data!$K$6:$K$1096,Data!$J$6:$J$1096,AI$3,Data!$I$6:$I$1096,Data!$Y20))</f>
        <v>0.13065098574320333</v>
      </c>
      <c r="AJ53" s="55">
        <f>SUM(SUMIFS(Data!$K$6:$K$1096,Data!$J$6:$J$1096,AJ$37,Data!$I$6:$I$1096,Data!$Z20),SUMIFS(Data!$K$6:$K$1096,Data!$J$6:$J$1096,AJ$3,Data!$I$6:$I$1096,Data!$AA20),SUMIFS(Data!$K$6:$K$1096,Data!$J$6:$J$1096,AJ$3,Data!$I$6:$I$1096,Data!$AB20),SUMIFS(Data!$K$6:$K$1096,Data!$J$6:$J$1096,AJ$3,Data!$I$6:$I$1096,Data!$Y20))</f>
        <v>0.12761353126238692</v>
      </c>
      <c r="AK53" s="55">
        <f>SUM(SUMIFS(Data!$K$6:$K$1096,Data!$J$6:$J$1096,AK$37,Data!$I$6:$I$1096,Data!$Z20),SUMIFS(Data!$K$6:$K$1096,Data!$J$6:$J$1096,AK$3,Data!$I$6:$I$1096,Data!$AA20),SUMIFS(Data!$K$6:$K$1096,Data!$J$6:$J$1096,AK$3,Data!$I$6:$I$1096,Data!$AB20),SUMIFS(Data!$K$6:$K$1096,Data!$J$6:$J$1096,AK$3,Data!$I$6:$I$1096,Data!$Y20))</f>
        <v>0.12304099951165781</v>
      </c>
      <c r="AL53" s="55">
        <f>SUM(SUMIFS(Data!$K$6:$K$1096,Data!$J$6:$J$1096,AL$37,Data!$I$6:$I$1096,Data!$Z20),SUMIFS(Data!$K$6:$K$1096,Data!$J$6:$J$1096,AL$3,Data!$I$6:$I$1096,Data!$AA20),SUMIFS(Data!$K$6:$K$1096,Data!$J$6:$J$1096,AL$3,Data!$I$6:$I$1096,Data!$AB20),SUMIFS(Data!$K$6:$K$1096,Data!$J$6:$J$1096,AL$3,Data!$I$6:$I$1096,Data!$Y20))</f>
        <v>0.11911145215501497</v>
      </c>
      <c r="AM53" s="55">
        <f>SUM(SUMIFS(Data!$K$6:$K$1096,Data!$J$6:$J$1096,AM$37,Data!$I$6:$I$1096,Data!$Z20),SUMIFS(Data!$K$6:$K$1096,Data!$J$6:$J$1096,AM$3,Data!$I$6:$I$1096,Data!$AA20),SUMIFS(Data!$K$6:$K$1096,Data!$J$6:$J$1096,AM$3,Data!$I$6:$I$1096,Data!$AB20),SUMIFS(Data!$K$6:$K$1096,Data!$J$6:$J$1096,AM$3,Data!$I$6:$I$1096,Data!$Y20))</f>
        <v>0.11667584859796398</v>
      </c>
      <c r="AN53" s="55">
        <f>SUM(SUMIFS(Data!$K$6:$K$1096,Data!$J$6:$J$1096,AN$37,Data!$I$6:$I$1096,Data!$Z20),SUMIFS(Data!$K$6:$K$1096,Data!$J$6:$J$1096,AN$3,Data!$I$6:$I$1096,Data!$AA20),SUMIFS(Data!$K$6:$K$1096,Data!$J$6:$J$1096,AN$3,Data!$I$6:$I$1096,Data!$AB20),SUMIFS(Data!$K$6:$K$1096,Data!$J$6:$J$1096,AN$3,Data!$I$6:$I$1096,Data!$Y20))</f>
        <v>0.11451647062008258</v>
      </c>
      <c r="AO53" s="55">
        <f>SUM(SUMIFS(Data!$K$6:$K$1096,Data!$J$6:$J$1096,AO$37,Data!$I$6:$I$1096,Data!$Z20),SUMIFS(Data!$K$6:$K$1096,Data!$J$6:$J$1096,AO$3,Data!$I$6:$I$1096,Data!$AA20),SUMIFS(Data!$K$6:$K$1096,Data!$J$6:$J$1096,AO$3,Data!$I$6:$I$1096,Data!$AB20),SUMIFS(Data!$K$6:$K$1096,Data!$J$6:$J$1096,AO$3,Data!$I$6:$I$1096,Data!$Y20))</f>
        <v>0.1116423858464641</v>
      </c>
      <c r="AP53" s="55">
        <f>SUM(SUMIFS(Data!$K$6:$K$1096,Data!$J$6:$J$1096,AP$37,Data!$I$6:$I$1096,Data!$Z20),SUMIFS(Data!$K$6:$K$1096,Data!$J$6:$J$1096,AP$3,Data!$I$6:$I$1096,Data!$AA20),SUMIFS(Data!$K$6:$K$1096,Data!$J$6:$J$1096,AP$3,Data!$I$6:$I$1096,Data!$AB20),SUMIFS(Data!$K$6:$K$1096,Data!$J$6:$J$1096,AP$3,Data!$I$6:$I$1096,Data!$Y20))</f>
        <v>0.11103078947711312</v>
      </c>
      <c r="AQ53" s="55">
        <f>SUM(SUMIFS(Data!$K$6:$K$1096,Data!$J$6:$J$1096,AQ$37,Data!$I$6:$I$1096,Data!$Z20),SUMIFS(Data!$K$6:$K$1096,Data!$J$6:$J$1096,AQ$3,Data!$I$6:$I$1096,Data!$AA20),SUMIFS(Data!$K$6:$K$1096,Data!$J$6:$J$1096,AQ$3,Data!$I$6:$I$1096,Data!$AB20),SUMIFS(Data!$K$6:$K$1096,Data!$J$6:$J$1096,AQ$3,Data!$I$6:$I$1096,Data!$Y20))</f>
        <v>0.11099973092086218</v>
      </c>
      <c r="AR53" s="56" t="s">
        <v>22</v>
      </c>
    </row>
    <row r="54" spans="1:44" x14ac:dyDescent="0.25">
      <c r="A54" s="53" t="s">
        <v>74</v>
      </c>
      <c r="B54" s="56" t="s">
        <v>23</v>
      </c>
      <c r="C54" s="55">
        <f>SUM(SUMIFS(Data!$K$6:$K$1096,Data!$J$6:$J$1096,C$37,Data!$I$6:$I$1096,Data!$Z21),SUMIFS(Data!$K$6:$K$1096,Data!$J$6:$J$1096,C$3,Data!$I$6:$I$1096,Data!$AA21),SUMIFS(Data!$K$6:$K$1096,Data!$J$6:$J$1096,C$3,Data!$I$6:$I$1096,Data!$AB21),SUMIFS(Data!$K$6:$K$1096,Data!$J$6:$J$1096,C$3,Data!$I$6:$I$1096,Data!$Y21))</f>
        <v>0.24016406855507422</v>
      </c>
      <c r="D54" s="55">
        <f>SUM(SUMIFS(Data!$K$6:$K$1096,Data!$J$6:$J$1096,D$37,Data!$I$6:$I$1096,Data!$Z21),SUMIFS(Data!$K$6:$K$1096,Data!$J$6:$J$1096,D$3,Data!$I$6:$I$1096,Data!$AA21),SUMIFS(Data!$K$6:$K$1096,Data!$J$6:$J$1096,D$3,Data!$I$6:$I$1096,Data!$AB21),SUMIFS(Data!$K$6:$K$1096,Data!$J$6:$J$1096,D$3,Data!$I$6:$I$1096,Data!$Y21))</f>
        <v>0.23839820200578127</v>
      </c>
      <c r="E54" s="55">
        <f>SUM(SUMIFS(Data!$K$6:$K$1096,Data!$J$6:$J$1096,E$37,Data!$I$6:$I$1096,Data!$Z21),SUMIFS(Data!$K$6:$K$1096,Data!$J$6:$J$1096,E$3,Data!$I$6:$I$1096,Data!$AA21),SUMIFS(Data!$K$6:$K$1096,Data!$J$6:$J$1096,E$3,Data!$I$6:$I$1096,Data!$AB21),SUMIFS(Data!$K$6:$K$1096,Data!$J$6:$J$1096,E$3,Data!$I$6:$I$1096,Data!$Y21))</f>
        <v>0.24121950559329963</v>
      </c>
      <c r="F54" s="55">
        <f>SUM(SUMIFS(Data!$K$6:$K$1096,Data!$J$6:$J$1096,F$37,Data!$I$6:$I$1096,Data!$Z21),SUMIFS(Data!$K$6:$K$1096,Data!$J$6:$J$1096,F$3,Data!$I$6:$I$1096,Data!$AA21),SUMIFS(Data!$K$6:$K$1096,Data!$J$6:$J$1096,F$3,Data!$I$6:$I$1096,Data!$AB21),SUMIFS(Data!$K$6:$K$1096,Data!$J$6:$J$1096,F$3,Data!$I$6:$I$1096,Data!$Y21))</f>
        <v>0.24226786364665465</v>
      </c>
      <c r="G54" s="55">
        <f>SUM(SUMIFS(Data!$K$6:$K$1096,Data!$J$6:$J$1096,G$37,Data!$I$6:$I$1096,Data!$Z21),SUMIFS(Data!$K$6:$K$1096,Data!$J$6:$J$1096,G$3,Data!$I$6:$I$1096,Data!$AA21),SUMIFS(Data!$K$6:$K$1096,Data!$J$6:$J$1096,G$3,Data!$I$6:$I$1096,Data!$AB21),SUMIFS(Data!$K$6:$K$1096,Data!$J$6:$J$1096,G$3,Data!$I$6:$I$1096,Data!$Y21))</f>
        <v>0.24179142068313642</v>
      </c>
      <c r="H54" s="55">
        <f>SUM(SUMIFS(Data!$K$6:$K$1096,Data!$J$6:$J$1096,H$37,Data!$I$6:$I$1096,Data!$Z21),SUMIFS(Data!$K$6:$K$1096,Data!$J$6:$J$1096,H$3,Data!$I$6:$I$1096,Data!$AA21),SUMIFS(Data!$K$6:$K$1096,Data!$J$6:$J$1096,H$3,Data!$I$6:$I$1096,Data!$AB21),SUMIFS(Data!$K$6:$K$1096,Data!$J$6:$J$1096,H$3,Data!$I$6:$I$1096,Data!$Y21))</f>
        <v>0.24206220016009367</v>
      </c>
      <c r="I54" s="55">
        <f>SUM(SUMIFS(Data!$K$6:$K$1096,Data!$J$6:$J$1096,I$37,Data!$I$6:$I$1096,Data!$Z21),SUMIFS(Data!$K$6:$K$1096,Data!$J$6:$J$1096,I$3,Data!$I$6:$I$1096,Data!$AA21),SUMIFS(Data!$K$6:$K$1096,Data!$J$6:$J$1096,I$3,Data!$I$6:$I$1096,Data!$AB21),SUMIFS(Data!$K$6:$K$1096,Data!$J$6:$J$1096,I$3,Data!$I$6:$I$1096,Data!$Y21))</f>
        <v>0.24359668595004258</v>
      </c>
      <c r="J54" s="55">
        <f>SUM(SUMIFS(Data!$K$6:$K$1096,Data!$J$6:$J$1096,J$37,Data!$I$6:$I$1096,Data!$Z21),SUMIFS(Data!$K$6:$K$1096,Data!$J$6:$J$1096,J$3,Data!$I$6:$I$1096,Data!$AA21),SUMIFS(Data!$K$6:$K$1096,Data!$J$6:$J$1096,J$3,Data!$I$6:$I$1096,Data!$AB21),SUMIFS(Data!$K$6:$K$1096,Data!$J$6:$J$1096,J$3,Data!$I$6:$I$1096,Data!$Y21))</f>
        <v>0.24299039706609821</v>
      </c>
      <c r="K54" s="55">
        <f>SUM(SUMIFS(Data!$K$6:$K$1096,Data!$J$6:$J$1096,K$37,Data!$I$6:$I$1096,Data!$Z21),SUMIFS(Data!$K$6:$K$1096,Data!$J$6:$J$1096,K$3,Data!$I$6:$I$1096,Data!$AA21),SUMIFS(Data!$K$6:$K$1096,Data!$J$6:$J$1096,K$3,Data!$I$6:$I$1096,Data!$AB21),SUMIFS(Data!$K$6:$K$1096,Data!$J$6:$J$1096,K$3,Data!$I$6:$I$1096,Data!$Y21))</f>
        <v>0.24254077464493093</v>
      </c>
      <c r="L54" s="55">
        <f>SUM(SUMIFS(Data!$K$6:$K$1096,Data!$J$6:$J$1096,L$37,Data!$I$6:$I$1096,Data!$Z21),SUMIFS(Data!$K$6:$K$1096,Data!$J$6:$J$1096,L$3,Data!$I$6:$I$1096,Data!$AA21),SUMIFS(Data!$K$6:$K$1096,Data!$J$6:$J$1096,L$3,Data!$I$6:$I$1096,Data!$AB21),SUMIFS(Data!$K$6:$K$1096,Data!$J$6:$J$1096,L$3,Data!$I$6:$I$1096,Data!$Y21))</f>
        <v>0.23518891311890608</v>
      </c>
      <c r="M54" s="55">
        <f>SUM(SUMIFS(Data!$K$6:$K$1096,Data!$J$6:$J$1096,M$37,Data!$I$6:$I$1096,Data!$Z21),SUMIFS(Data!$K$6:$K$1096,Data!$J$6:$J$1096,M$3,Data!$I$6:$I$1096,Data!$AA21),SUMIFS(Data!$K$6:$K$1096,Data!$J$6:$J$1096,M$3,Data!$I$6:$I$1096,Data!$AB21),SUMIFS(Data!$K$6:$K$1096,Data!$J$6:$J$1096,M$3,Data!$I$6:$I$1096,Data!$Y21))</f>
        <v>0.22807482676748259</v>
      </c>
      <c r="N54" s="55">
        <f>SUM(SUMIFS(Data!$K$6:$K$1096,Data!$J$6:$J$1096,N$37,Data!$I$6:$I$1096,Data!$Z21),SUMIFS(Data!$K$6:$K$1096,Data!$J$6:$J$1096,N$3,Data!$I$6:$I$1096,Data!$AA21),SUMIFS(Data!$K$6:$K$1096,Data!$J$6:$J$1096,N$3,Data!$I$6:$I$1096,Data!$AB21),SUMIFS(Data!$K$6:$K$1096,Data!$J$6:$J$1096,N$3,Data!$I$6:$I$1096,Data!$Y21))</f>
        <v>0.22590637258781104</v>
      </c>
      <c r="O54" s="55">
        <f>SUM(SUMIFS(Data!$K$6:$K$1096,Data!$J$6:$J$1096,O$37,Data!$I$6:$I$1096,Data!$Z21),SUMIFS(Data!$K$6:$K$1096,Data!$J$6:$J$1096,O$3,Data!$I$6:$I$1096,Data!$AA21),SUMIFS(Data!$K$6:$K$1096,Data!$J$6:$J$1096,O$3,Data!$I$6:$I$1096,Data!$AB21),SUMIFS(Data!$K$6:$K$1096,Data!$J$6:$J$1096,O$3,Data!$I$6:$I$1096,Data!$Y21))</f>
        <v>0.21557634971325179</v>
      </c>
      <c r="P54" s="55">
        <f>SUM(SUMIFS(Data!$K$6:$K$1096,Data!$J$6:$J$1096,P$37,Data!$I$6:$I$1096,Data!$Z21),SUMIFS(Data!$K$6:$K$1096,Data!$J$6:$J$1096,P$3,Data!$I$6:$I$1096,Data!$AA21),SUMIFS(Data!$K$6:$K$1096,Data!$J$6:$J$1096,P$3,Data!$I$6:$I$1096,Data!$AB21),SUMIFS(Data!$K$6:$K$1096,Data!$J$6:$J$1096,P$3,Data!$I$6:$I$1096,Data!$Y21))</f>
        <v>0.20715654075090251</v>
      </c>
      <c r="Q54" s="55">
        <f>SUM(SUMIFS(Data!$K$6:$K$1096,Data!$J$6:$J$1096,Q$37,Data!$I$6:$I$1096,Data!$Z21),SUMIFS(Data!$K$6:$K$1096,Data!$J$6:$J$1096,Q$3,Data!$I$6:$I$1096,Data!$AA21),SUMIFS(Data!$K$6:$K$1096,Data!$J$6:$J$1096,Q$3,Data!$I$6:$I$1096,Data!$AB21),SUMIFS(Data!$K$6:$K$1096,Data!$J$6:$J$1096,Q$3,Data!$I$6:$I$1096,Data!$Y21))</f>
        <v>0.20214280810335927</v>
      </c>
      <c r="R54" s="55">
        <f>SUM(SUMIFS(Data!$K$6:$K$1096,Data!$J$6:$J$1096,R$37,Data!$I$6:$I$1096,Data!$Z21),SUMIFS(Data!$K$6:$K$1096,Data!$J$6:$J$1096,R$3,Data!$I$6:$I$1096,Data!$AA21),SUMIFS(Data!$K$6:$K$1096,Data!$J$6:$J$1096,R$3,Data!$I$6:$I$1096,Data!$AB21),SUMIFS(Data!$K$6:$K$1096,Data!$J$6:$J$1096,R$3,Data!$I$6:$I$1096,Data!$Y21))</f>
        <v>0.20028742622300177</v>
      </c>
      <c r="S54" s="55">
        <f>SUM(SUMIFS(Data!$K$6:$K$1096,Data!$J$6:$J$1096,S$37,Data!$I$6:$I$1096,Data!$Z21),SUMIFS(Data!$K$6:$K$1096,Data!$J$6:$J$1096,S$3,Data!$I$6:$I$1096,Data!$AA21),SUMIFS(Data!$K$6:$K$1096,Data!$J$6:$J$1096,S$3,Data!$I$6:$I$1096,Data!$AB21),SUMIFS(Data!$K$6:$K$1096,Data!$J$6:$J$1096,S$3,Data!$I$6:$I$1096,Data!$Y21))</f>
        <v>0.19596880480196605</v>
      </c>
      <c r="T54" s="55">
        <f>SUM(SUMIFS(Data!$K$6:$K$1096,Data!$J$6:$J$1096,T$37,Data!$I$6:$I$1096,Data!$Z21),SUMIFS(Data!$K$6:$K$1096,Data!$J$6:$J$1096,T$3,Data!$I$6:$I$1096,Data!$AA21),SUMIFS(Data!$K$6:$K$1096,Data!$J$6:$J$1096,T$3,Data!$I$6:$I$1096,Data!$AB21),SUMIFS(Data!$K$6:$K$1096,Data!$J$6:$J$1096,T$3,Data!$I$6:$I$1096,Data!$Y21))</f>
        <v>0.19156624233622471</v>
      </c>
      <c r="U54" s="55">
        <f>SUM(SUMIFS(Data!$K$6:$K$1096,Data!$J$6:$J$1096,U$37,Data!$I$6:$I$1096,Data!$Z21),SUMIFS(Data!$K$6:$K$1096,Data!$J$6:$J$1096,U$3,Data!$I$6:$I$1096,Data!$AA21),SUMIFS(Data!$K$6:$K$1096,Data!$J$6:$J$1096,U$3,Data!$I$6:$I$1096,Data!$AB21),SUMIFS(Data!$K$6:$K$1096,Data!$J$6:$J$1096,U$3,Data!$I$6:$I$1096,Data!$Y21))</f>
        <v>0.18972229479026415</v>
      </c>
      <c r="V54" s="55">
        <f>SUM(SUMIFS(Data!$K$6:$K$1096,Data!$J$6:$J$1096,V$37,Data!$I$6:$I$1096,Data!$Z21),SUMIFS(Data!$K$6:$K$1096,Data!$J$6:$J$1096,V$3,Data!$I$6:$I$1096,Data!$AA21),SUMIFS(Data!$K$6:$K$1096,Data!$J$6:$J$1096,V$3,Data!$I$6:$I$1096,Data!$AB21),SUMIFS(Data!$K$6:$K$1096,Data!$J$6:$J$1096,V$3,Data!$I$6:$I$1096,Data!$Y21))</f>
        <v>0.18507564977493832</v>
      </c>
      <c r="W54" s="55">
        <f>SUM(SUMIFS(Data!$K$6:$K$1096,Data!$J$6:$J$1096,W$37,Data!$I$6:$I$1096,Data!$Z21),SUMIFS(Data!$K$6:$K$1096,Data!$J$6:$J$1096,W$3,Data!$I$6:$I$1096,Data!$AA21),SUMIFS(Data!$K$6:$K$1096,Data!$J$6:$J$1096,W$3,Data!$I$6:$I$1096,Data!$AB21),SUMIFS(Data!$K$6:$K$1096,Data!$J$6:$J$1096,W$3,Data!$I$6:$I$1096,Data!$Y21))</f>
        <v>0.1798919402593456</v>
      </c>
      <c r="X54" s="55">
        <f>SUM(SUMIFS(Data!$K$6:$K$1096,Data!$J$6:$J$1096,X$37,Data!$I$6:$I$1096,Data!$Z21),SUMIFS(Data!$K$6:$K$1096,Data!$J$6:$J$1096,X$3,Data!$I$6:$I$1096,Data!$AA21),SUMIFS(Data!$K$6:$K$1096,Data!$J$6:$J$1096,X$3,Data!$I$6:$I$1096,Data!$AB21),SUMIFS(Data!$K$6:$K$1096,Data!$J$6:$J$1096,X$3,Data!$I$6:$I$1096,Data!$Y21))</f>
        <v>0.178355726342701</v>
      </c>
      <c r="Y54" s="55">
        <f>SUM(SUMIFS(Data!$K$6:$K$1096,Data!$J$6:$J$1096,Y$37,Data!$I$6:$I$1096,Data!$Z21),SUMIFS(Data!$K$6:$K$1096,Data!$J$6:$J$1096,Y$3,Data!$I$6:$I$1096,Data!$AA21),SUMIFS(Data!$K$6:$K$1096,Data!$J$6:$J$1096,Y$3,Data!$I$6:$I$1096,Data!$AB21),SUMIFS(Data!$K$6:$K$1096,Data!$J$6:$J$1096,Y$3,Data!$I$6:$I$1096,Data!$Y21))</f>
        <v>0.17675096638027665</v>
      </c>
      <c r="Z54" s="55">
        <f>SUM(SUMIFS(Data!$K$6:$K$1096,Data!$J$6:$J$1096,Z$37,Data!$I$6:$I$1096,Data!$Z21),SUMIFS(Data!$K$6:$K$1096,Data!$J$6:$J$1096,Z$3,Data!$I$6:$I$1096,Data!$AA21),SUMIFS(Data!$K$6:$K$1096,Data!$J$6:$J$1096,Z$3,Data!$I$6:$I$1096,Data!$AB21),SUMIFS(Data!$K$6:$K$1096,Data!$J$6:$J$1096,Z$3,Data!$I$6:$I$1096,Data!$Y21))</f>
        <v>0.17465076155108927</v>
      </c>
      <c r="AA54" s="55">
        <f>SUM(SUMIFS(Data!$K$6:$K$1096,Data!$J$6:$J$1096,AA$37,Data!$I$6:$I$1096,Data!$Z21),SUMIFS(Data!$K$6:$K$1096,Data!$J$6:$J$1096,AA$3,Data!$I$6:$I$1096,Data!$AA21),SUMIFS(Data!$K$6:$K$1096,Data!$J$6:$J$1096,AA$3,Data!$I$6:$I$1096,Data!$AB21),SUMIFS(Data!$K$6:$K$1096,Data!$J$6:$J$1096,AA$3,Data!$I$6:$I$1096,Data!$Y21))</f>
        <v>0.17540769276831875</v>
      </c>
      <c r="AB54" s="55">
        <f>SUM(SUMIFS(Data!$K$6:$K$1096,Data!$J$6:$J$1096,AB$37,Data!$I$6:$I$1096,Data!$Z21),SUMIFS(Data!$K$6:$K$1096,Data!$J$6:$J$1096,AB$3,Data!$I$6:$I$1096,Data!$AA21),SUMIFS(Data!$K$6:$K$1096,Data!$J$6:$J$1096,AB$3,Data!$I$6:$I$1096,Data!$AB21),SUMIFS(Data!$K$6:$K$1096,Data!$J$6:$J$1096,AB$3,Data!$I$6:$I$1096,Data!$Y21))</f>
        <v>0.17664392143527788</v>
      </c>
      <c r="AC54" s="55">
        <f>SUM(SUMIFS(Data!$K$6:$K$1096,Data!$J$6:$J$1096,AC$37,Data!$I$6:$I$1096,Data!$Z21),SUMIFS(Data!$K$6:$K$1096,Data!$J$6:$J$1096,AC$3,Data!$I$6:$I$1096,Data!$AA21),SUMIFS(Data!$K$6:$K$1096,Data!$J$6:$J$1096,AC$3,Data!$I$6:$I$1096,Data!$AB21),SUMIFS(Data!$K$6:$K$1096,Data!$J$6:$J$1096,AC$3,Data!$I$6:$I$1096,Data!$Y21))</f>
        <v>0.17644219925705915</v>
      </c>
      <c r="AD54" s="55">
        <f>SUM(SUMIFS(Data!$K$6:$K$1096,Data!$J$6:$J$1096,AD$37,Data!$I$6:$I$1096,Data!$Z21),SUMIFS(Data!$K$6:$K$1096,Data!$J$6:$J$1096,AD$3,Data!$I$6:$I$1096,Data!$AA21),SUMIFS(Data!$K$6:$K$1096,Data!$J$6:$J$1096,AD$3,Data!$I$6:$I$1096,Data!$AB21),SUMIFS(Data!$K$6:$K$1096,Data!$J$6:$J$1096,AD$3,Data!$I$6:$I$1096,Data!$Y21))</f>
        <v>0.17585040012049982</v>
      </c>
      <c r="AE54" s="55">
        <f>SUM(SUMIFS(Data!$K$6:$K$1096,Data!$J$6:$J$1096,AE$37,Data!$I$6:$I$1096,Data!$Z21),SUMIFS(Data!$K$6:$K$1096,Data!$J$6:$J$1096,AE$3,Data!$I$6:$I$1096,Data!$AA21),SUMIFS(Data!$K$6:$K$1096,Data!$J$6:$J$1096,AE$3,Data!$I$6:$I$1096,Data!$AB21),SUMIFS(Data!$K$6:$K$1096,Data!$J$6:$J$1096,AE$3,Data!$I$6:$I$1096,Data!$Y21))</f>
        <v>0.17588884856762485</v>
      </c>
      <c r="AF54" s="55">
        <f>SUM(SUMIFS(Data!$K$6:$K$1096,Data!$J$6:$J$1096,AF$37,Data!$I$6:$I$1096,Data!$Z21),SUMIFS(Data!$K$6:$K$1096,Data!$J$6:$J$1096,AF$3,Data!$I$6:$I$1096,Data!$AA21),SUMIFS(Data!$K$6:$K$1096,Data!$J$6:$J$1096,AF$3,Data!$I$6:$I$1096,Data!$AB21),SUMIFS(Data!$K$6:$K$1096,Data!$J$6:$J$1096,AF$3,Data!$I$6:$I$1096,Data!$Y21))</f>
        <v>0.1741450897410769</v>
      </c>
      <c r="AG54" s="55">
        <f>SUM(SUMIFS(Data!$K$6:$K$1096,Data!$J$6:$J$1096,AG$37,Data!$I$6:$I$1096,Data!$Z21),SUMIFS(Data!$K$6:$K$1096,Data!$J$6:$J$1096,AG$3,Data!$I$6:$I$1096,Data!$AA21),SUMIFS(Data!$K$6:$K$1096,Data!$J$6:$J$1096,AG$3,Data!$I$6:$I$1096,Data!$AB21),SUMIFS(Data!$K$6:$K$1096,Data!$J$6:$J$1096,AG$3,Data!$I$6:$I$1096,Data!$Y21))</f>
        <v>0.17487431995377198</v>
      </c>
      <c r="AH54" s="55">
        <f>SUM(SUMIFS(Data!$K$6:$K$1096,Data!$J$6:$J$1096,AH$37,Data!$I$6:$I$1096,Data!$Z21),SUMIFS(Data!$K$6:$K$1096,Data!$J$6:$J$1096,AH$3,Data!$I$6:$I$1096,Data!$AA21),SUMIFS(Data!$K$6:$K$1096,Data!$J$6:$J$1096,AH$3,Data!$I$6:$I$1096,Data!$AB21),SUMIFS(Data!$K$6:$K$1096,Data!$J$6:$J$1096,AH$3,Data!$I$6:$I$1096,Data!$Y21))</f>
        <v>0.17394660907880383</v>
      </c>
      <c r="AI54" s="55">
        <f>SUM(SUMIFS(Data!$K$6:$K$1096,Data!$J$6:$J$1096,AI$37,Data!$I$6:$I$1096,Data!$Z21),SUMIFS(Data!$K$6:$K$1096,Data!$J$6:$J$1096,AI$3,Data!$I$6:$I$1096,Data!$AA21),SUMIFS(Data!$K$6:$K$1096,Data!$J$6:$J$1096,AI$3,Data!$I$6:$I$1096,Data!$AB21),SUMIFS(Data!$K$6:$K$1096,Data!$J$6:$J$1096,AI$3,Data!$I$6:$I$1096,Data!$Y21))</f>
        <v>0.17321299136256826</v>
      </c>
      <c r="AJ54" s="55">
        <f>SUM(SUMIFS(Data!$K$6:$K$1096,Data!$J$6:$J$1096,AJ$37,Data!$I$6:$I$1096,Data!$Z21),SUMIFS(Data!$K$6:$K$1096,Data!$J$6:$J$1096,AJ$3,Data!$I$6:$I$1096,Data!$AA21),SUMIFS(Data!$K$6:$K$1096,Data!$J$6:$J$1096,AJ$3,Data!$I$6:$I$1096,Data!$AB21),SUMIFS(Data!$K$6:$K$1096,Data!$J$6:$J$1096,AJ$3,Data!$I$6:$I$1096,Data!$Y21))</f>
        <v>0.17104922838175704</v>
      </c>
      <c r="AK54" s="55">
        <f>SUM(SUMIFS(Data!$K$6:$K$1096,Data!$J$6:$J$1096,AK$37,Data!$I$6:$I$1096,Data!$Z21),SUMIFS(Data!$K$6:$K$1096,Data!$J$6:$J$1096,AK$3,Data!$I$6:$I$1096,Data!$AA21),SUMIFS(Data!$K$6:$K$1096,Data!$J$6:$J$1096,AK$3,Data!$I$6:$I$1096,Data!$AB21),SUMIFS(Data!$K$6:$K$1096,Data!$J$6:$J$1096,AK$3,Data!$I$6:$I$1096,Data!$Y21))</f>
        <v>0.16709070787867364</v>
      </c>
      <c r="AL54" s="55">
        <f>SUM(SUMIFS(Data!$K$6:$K$1096,Data!$J$6:$J$1096,AL$37,Data!$I$6:$I$1096,Data!$Z21),SUMIFS(Data!$K$6:$K$1096,Data!$J$6:$J$1096,AL$3,Data!$I$6:$I$1096,Data!$AA21),SUMIFS(Data!$K$6:$K$1096,Data!$J$6:$J$1096,AL$3,Data!$I$6:$I$1096,Data!$AB21),SUMIFS(Data!$K$6:$K$1096,Data!$J$6:$J$1096,AL$3,Data!$I$6:$I$1096,Data!$Y21))</f>
        <v>0.16350993742953923</v>
      </c>
      <c r="AM54" s="55">
        <f>SUM(SUMIFS(Data!$K$6:$K$1096,Data!$J$6:$J$1096,AM$37,Data!$I$6:$I$1096,Data!$Z21),SUMIFS(Data!$K$6:$K$1096,Data!$J$6:$J$1096,AM$3,Data!$I$6:$I$1096,Data!$AA21),SUMIFS(Data!$K$6:$K$1096,Data!$J$6:$J$1096,AM$3,Data!$I$6:$I$1096,Data!$AB21),SUMIFS(Data!$K$6:$K$1096,Data!$J$6:$J$1096,AM$3,Data!$I$6:$I$1096,Data!$Y21))</f>
        <v>0.16082887749965535</v>
      </c>
      <c r="AN54" s="55">
        <f>SUM(SUMIFS(Data!$K$6:$K$1096,Data!$J$6:$J$1096,AN$37,Data!$I$6:$I$1096,Data!$Z21),SUMIFS(Data!$K$6:$K$1096,Data!$J$6:$J$1096,AN$3,Data!$I$6:$I$1096,Data!$AA21),SUMIFS(Data!$K$6:$K$1096,Data!$J$6:$J$1096,AN$3,Data!$I$6:$I$1096,Data!$AB21),SUMIFS(Data!$K$6:$K$1096,Data!$J$6:$J$1096,AN$3,Data!$I$6:$I$1096,Data!$Y21))</f>
        <v>0.1568139125930007</v>
      </c>
      <c r="AO54" s="55">
        <f>SUM(SUMIFS(Data!$K$6:$K$1096,Data!$J$6:$J$1096,AO$37,Data!$I$6:$I$1096,Data!$Z21),SUMIFS(Data!$K$6:$K$1096,Data!$J$6:$J$1096,AO$3,Data!$I$6:$I$1096,Data!$AA21),SUMIFS(Data!$K$6:$K$1096,Data!$J$6:$J$1096,AO$3,Data!$I$6:$I$1096,Data!$AB21),SUMIFS(Data!$K$6:$K$1096,Data!$J$6:$J$1096,AO$3,Data!$I$6:$I$1096,Data!$Y21))</f>
        <v>0.15347097845588747</v>
      </c>
      <c r="AP54" s="55">
        <f>SUM(SUMIFS(Data!$K$6:$K$1096,Data!$J$6:$J$1096,AP$37,Data!$I$6:$I$1096,Data!$Z21),SUMIFS(Data!$K$6:$K$1096,Data!$J$6:$J$1096,AP$3,Data!$I$6:$I$1096,Data!$AA21),SUMIFS(Data!$K$6:$K$1096,Data!$J$6:$J$1096,AP$3,Data!$I$6:$I$1096,Data!$AB21),SUMIFS(Data!$K$6:$K$1096,Data!$J$6:$J$1096,AP$3,Data!$I$6:$I$1096,Data!$Y21))</f>
        <v>0.15167289926642083</v>
      </c>
      <c r="AQ54" s="55">
        <f>SUM(SUMIFS(Data!$K$6:$K$1096,Data!$J$6:$J$1096,AQ$37,Data!$I$6:$I$1096,Data!$Z21),SUMIFS(Data!$K$6:$K$1096,Data!$J$6:$J$1096,AQ$3,Data!$I$6:$I$1096,Data!$AA21),SUMIFS(Data!$K$6:$K$1096,Data!$J$6:$J$1096,AQ$3,Data!$I$6:$I$1096,Data!$AB21),SUMIFS(Data!$K$6:$K$1096,Data!$J$6:$J$1096,AQ$3,Data!$I$6:$I$1096,Data!$Y21))</f>
        <v>0.14750123327938161</v>
      </c>
      <c r="AR54" s="56" t="s">
        <v>23</v>
      </c>
    </row>
    <row r="55" spans="1:44" x14ac:dyDescent="0.25">
      <c r="A55" s="53" t="s">
        <v>74</v>
      </c>
      <c r="B55" s="56" t="s">
        <v>24</v>
      </c>
      <c r="C55" s="55">
        <f>SUM(SUMIFS(Data!$K$6:$K$1096,Data!$J$6:$J$1096,C$37,Data!$I$6:$I$1096,Data!$Z22),SUMIFS(Data!$K$6:$K$1096,Data!$J$6:$J$1096,C$3,Data!$I$6:$I$1096,Data!$AA22),SUMIFS(Data!$K$6:$K$1096,Data!$J$6:$J$1096,C$3,Data!$I$6:$I$1096,Data!$AB22),SUMIFS(Data!$K$6:$K$1096,Data!$J$6:$J$1096,C$3,Data!$I$6:$I$1096,Data!$Y22))</f>
        <v>0.24012280760158047</v>
      </c>
      <c r="D55" s="55">
        <f>SUM(SUMIFS(Data!$K$6:$K$1096,Data!$J$6:$J$1096,D$37,Data!$I$6:$I$1096,Data!$Z22),SUMIFS(Data!$K$6:$K$1096,Data!$J$6:$J$1096,D$3,Data!$I$6:$I$1096,Data!$AA22),SUMIFS(Data!$K$6:$K$1096,Data!$J$6:$J$1096,D$3,Data!$I$6:$I$1096,Data!$AB22),SUMIFS(Data!$K$6:$K$1096,Data!$J$6:$J$1096,D$3,Data!$I$6:$I$1096,Data!$Y22))</f>
        <v>0.23831009275030446</v>
      </c>
      <c r="E55" s="55">
        <f>SUM(SUMIFS(Data!$K$6:$K$1096,Data!$J$6:$J$1096,E$37,Data!$I$6:$I$1096,Data!$Z22),SUMIFS(Data!$K$6:$K$1096,Data!$J$6:$J$1096,E$3,Data!$I$6:$I$1096,Data!$AA22),SUMIFS(Data!$K$6:$K$1096,Data!$J$6:$J$1096,E$3,Data!$I$6:$I$1096,Data!$AB22),SUMIFS(Data!$K$6:$K$1096,Data!$J$6:$J$1096,E$3,Data!$I$6:$I$1096,Data!$Y22))</f>
        <v>0.24109963536249146</v>
      </c>
      <c r="F55" s="55">
        <f>SUM(SUMIFS(Data!$K$6:$K$1096,Data!$J$6:$J$1096,F$37,Data!$I$6:$I$1096,Data!$Z22),SUMIFS(Data!$K$6:$K$1096,Data!$J$6:$J$1096,F$3,Data!$I$6:$I$1096,Data!$AA22),SUMIFS(Data!$K$6:$K$1096,Data!$J$6:$J$1096,F$3,Data!$I$6:$I$1096,Data!$AB22),SUMIFS(Data!$K$6:$K$1096,Data!$J$6:$J$1096,F$3,Data!$I$6:$I$1096,Data!$Y22))</f>
        <v>0.24197501698018486</v>
      </c>
      <c r="G55" s="55">
        <f>SUM(SUMIFS(Data!$K$6:$K$1096,Data!$J$6:$J$1096,G$37,Data!$I$6:$I$1096,Data!$Z22),SUMIFS(Data!$K$6:$K$1096,Data!$J$6:$J$1096,G$3,Data!$I$6:$I$1096,Data!$AA22),SUMIFS(Data!$K$6:$K$1096,Data!$J$6:$J$1096,G$3,Data!$I$6:$I$1096,Data!$AB22),SUMIFS(Data!$K$6:$K$1096,Data!$J$6:$J$1096,G$3,Data!$I$6:$I$1096,Data!$Y22))</f>
        <v>0.24142216317669821</v>
      </c>
      <c r="H55" s="55">
        <f>SUM(SUMIFS(Data!$K$6:$K$1096,Data!$J$6:$J$1096,H$37,Data!$I$6:$I$1096,Data!$Z22),SUMIFS(Data!$K$6:$K$1096,Data!$J$6:$J$1096,H$3,Data!$I$6:$I$1096,Data!$AA22),SUMIFS(Data!$K$6:$K$1096,Data!$J$6:$J$1096,H$3,Data!$I$6:$I$1096,Data!$AB22),SUMIFS(Data!$K$6:$K$1096,Data!$J$6:$J$1096,H$3,Data!$I$6:$I$1096,Data!$Y22))</f>
        <v>0.24175812958993451</v>
      </c>
      <c r="I55" s="55">
        <f>SUM(SUMIFS(Data!$K$6:$K$1096,Data!$J$6:$J$1096,I$37,Data!$I$6:$I$1096,Data!$Z22),SUMIFS(Data!$K$6:$K$1096,Data!$J$6:$J$1096,I$3,Data!$I$6:$I$1096,Data!$AA22),SUMIFS(Data!$K$6:$K$1096,Data!$J$6:$J$1096,I$3,Data!$I$6:$I$1096,Data!$AB22),SUMIFS(Data!$K$6:$K$1096,Data!$J$6:$J$1096,I$3,Data!$I$6:$I$1096,Data!$Y22))</f>
        <v>0.24336517332615815</v>
      </c>
      <c r="J55" s="55">
        <f>SUM(SUMIFS(Data!$K$6:$K$1096,Data!$J$6:$J$1096,J$37,Data!$I$6:$I$1096,Data!$Z22),SUMIFS(Data!$K$6:$K$1096,Data!$J$6:$J$1096,J$3,Data!$I$6:$I$1096,Data!$AA22),SUMIFS(Data!$K$6:$K$1096,Data!$J$6:$J$1096,J$3,Data!$I$6:$I$1096,Data!$AB22),SUMIFS(Data!$K$6:$K$1096,Data!$J$6:$J$1096,J$3,Data!$I$6:$I$1096,Data!$Y22))</f>
        <v>0.24280467805552197</v>
      </c>
      <c r="K55" s="55">
        <f>SUM(SUMIFS(Data!$K$6:$K$1096,Data!$J$6:$J$1096,K$37,Data!$I$6:$I$1096,Data!$Z22),SUMIFS(Data!$K$6:$K$1096,Data!$J$6:$J$1096,K$3,Data!$I$6:$I$1096,Data!$AA22),SUMIFS(Data!$K$6:$K$1096,Data!$J$6:$J$1096,K$3,Data!$I$6:$I$1096,Data!$AB22),SUMIFS(Data!$K$6:$K$1096,Data!$J$6:$J$1096,K$3,Data!$I$6:$I$1096,Data!$Y22))</f>
        <v>0.24231419292915526</v>
      </c>
      <c r="L55" s="55">
        <f>SUM(SUMIFS(Data!$K$6:$K$1096,Data!$J$6:$J$1096,L$37,Data!$I$6:$I$1096,Data!$Z22),SUMIFS(Data!$K$6:$K$1096,Data!$J$6:$J$1096,L$3,Data!$I$6:$I$1096,Data!$AA22),SUMIFS(Data!$K$6:$K$1096,Data!$J$6:$J$1096,L$3,Data!$I$6:$I$1096,Data!$AB22),SUMIFS(Data!$K$6:$K$1096,Data!$J$6:$J$1096,L$3,Data!$I$6:$I$1096,Data!$Y22))</f>
        <v>0.23490508109606092</v>
      </c>
      <c r="M55" s="55">
        <f>SUM(SUMIFS(Data!$K$6:$K$1096,Data!$J$6:$J$1096,M$37,Data!$I$6:$I$1096,Data!$Z22),SUMIFS(Data!$K$6:$K$1096,Data!$J$6:$J$1096,M$3,Data!$I$6:$I$1096,Data!$AA22),SUMIFS(Data!$K$6:$K$1096,Data!$J$6:$J$1096,M$3,Data!$I$6:$I$1096,Data!$AB22),SUMIFS(Data!$K$6:$K$1096,Data!$J$6:$J$1096,M$3,Data!$I$6:$I$1096,Data!$Y22))</f>
        <v>0.22766234918620379</v>
      </c>
      <c r="N55" s="55">
        <f>SUM(SUMIFS(Data!$K$6:$K$1096,Data!$J$6:$J$1096,N$37,Data!$I$6:$I$1096,Data!$Z22),SUMIFS(Data!$K$6:$K$1096,Data!$J$6:$J$1096,N$3,Data!$I$6:$I$1096,Data!$AA22),SUMIFS(Data!$K$6:$K$1096,Data!$J$6:$J$1096,N$3,Data!$I$6:$I$1096,Data!$AB22),SUMIFS(Data!$K$6:$K$1096,Data!$J$6:$J$1096,N$3,Data!$I$6:$I$1096,Data!$Y22))</f>
        <v>0.22547226335959847</v>
      </c>
      <c r="O55" s="55">
        <f>SUM(SUMIFS(Data!$K$6:$K$1096,Data!$J$6:$J$1096,O$37,Data!$I$6:$I$1096,Data!$Z22),SUMIFS(Data!$K$6:$K$1096,Data!$J$6:$J$1096,O$3,Data!$I$6:$I$1096,Data!$AA22),SUMIFS(Data!$K$6:$K$1096,Data!$J$6:$J$1096,O$3,Data!$I$6:$I$1096,Data!$AB22),SUMIFS(Data!$K$6:$K$1096,Data!$J$6:$J$1096,O$3,Data!$I$6:$I$1096,Data!$Y22))</f>
        <v>0.21507902368800219</v>
      </c>
      <c r="P55" s="55">
        <f>SUM(SUMIFS(Data!$K$6:$K$1096,Data!$J$6:$J$1096,P$37,Data!$I$6:$I$1096,Data!$Z22),SUMIFS(Data!$K$6:$K$1096,Data!$J$6:$J$1096,P$3,Data!$I$6:$I$1096,Data!$AA22),SUMIFS(Data!$K$6:$K$1096,Data!$J$6:$J$1096,P$3,Data!$I$6:$I$1096,Data!$AB22),SUMIFS(Data!$K$6:$K$1096,Data!$J$6:$J$1096,P$3,Data!$I$6:$I$1096,Data!$Y22))</f>
        <v>0.20663769058444079</v>
      </c>
      <c r="Q55" s="55">
        <f>SUM(SUMIFS(Data!$K$6:$K$1096,Data!$J$6:$J$1096,Q$37,Data!$I$6:$I$1096,Data!$Z22),SUMIFS(Data!$K$6:$K$1096,Data!$J$6:$J$1096,Q$3,Data!$I$6:$I$1096,Data!$AA22),SUMIFS(Data!$K$6:$K$1096,Data!$J$6:$J$1096,Q$3,Data!$I$6:$I$1096,Data!$AB22),SUMIFS(Data!$K$6:$K$1096,Data!$J$6:$J$1096,Q$3,Data!$I$6:$I$1096,Data!$Y22))</f>
        <v>0.20156432365632684</v>
      </c>
      <c r="R55" s="55">
        <f>SUM(SUMIFS(Data!$K$6:$K$1096,Data!$J$6:$J$1096,R$37,Data!$I$6:$I$1096,Data!$Z22),SUMIFS(Data!$K$6:$K$1096,Data!$J$6:$J$1096,R$3,Data!$I$6:$I$1096,Data!$AA22),SUMIFS(Data!$K$6:$K$1096,Data!$J$6:$J$1096,R$3,Data!$I$6:$I$1096,Data!$AB22),SUMIFS(Data!$K$6:$K$1096,Data!$J$6:$J$1096,R$3,Data!$I$6:$I$1096,Data!$Y22))</f>
        <v>0.19959542678633158</v>
      </c>
      <c r="S55" s="55">
        <f>SUM(SUMIFS(Data!$K$6:$K$1096,Data!$J$6:$J$1096,S$37,Data!$I$6:$I$1096,Data!$Z22),SUMIFS(Data!$K$6:$K$1096,Data!$J$6:$J$1096,S$3,Data!$I$6:$I$1096,Data!$AA22),SUMIFS(Data!$K$6:$K$1096,Data!$J$6:$J$1096,S$3,Data!$I$6:$I$1096,Data!$AB22),SUMIFS(Data!$K$6:$K$1096,Data!$J$6:$J$1096,S$3,Data!$I$6:$I$1096,Data!$Y22))</f>
        <v>0.19503687278522819</v>
      </c>
      <c r="T55" s="55">
        <f>SUM(SUMIFS(Data!$K$6:$K$1096,Data!$J$6:$J$1096,T$37,Data!$I$6:$I$1096,Data!$Z22),SUMIFS(Data!$K$6:$K$1096,Data!$J$6:$J$1096,T$3,Data!$I$6:$I$1096,Data!$AA22),SUMIFS(Data!$K$6:$K$1096,Data!$J$6:$J$1096,T$3,Data!$I$6:$I$1096,Data!$AB22),SUMIFS(Data!$K$6:$K$1096,Data!$J$6:$J$1096,T$3,Data!$I$6:$I$1096,Data!$Y22))</f>
        <v>0.19048630179075435</v>
      </c>
      <c r="U55" s="55">
        <f>SUM(SUMIFS(Data!$K$6:$K$1096,Data!$J$6:$J$1096,U$37,Data!$I$6:$I$1096,Data!$Z22),SUMIFS(Data!$K$6:$K$1096,Data!$J$6:$J$1096,U$3,Data!$I$6:$I$1096,Data!$AA22),SUMIFS(Data!$K$6:$K$1096,Data!$J$6:$J$1096,U$3,Data!$I$6:$I$1096,Data!$AB22),SUMIFS(Data!$K$6:$K$1096,Data!$J$6:$J$1096,U$3,Data!$I$6:$I$1096,Data!$Y22))</f>
        <v>0.18882346600801272</v>
      </c>
      <c r="V55" s="55">
        <f>SUM(SUMIFS(Data!$K$6:$K$1096,Data!$J$6:$J$1096,V$37,Data!$I$6:$I$1096,Data!$Z22),SUMIFS(Data!$K$6:$K$1096,Data!$J$6:$J$1096,V$3,Data!$I$6:$I$1096,Data!$AA22),SUMIFS(Data!$K$6:$K$1096,Data!$J$6:$J$1096,V$3,Data!$I$6:$I$1096,Data!$AB22),SUMIFS(Data!$K$6:$K$1096,Data!$J$6:$J$1096,V$3,Data!$I$6:$I$1096,Data!$Y22))</f>
        <v>0.18420328154493976</v>
      </c>
      <c r="W55" s="55">
        <f>SUM(SUMIFS(Data!$K$6:$K$1096,Data!$J$6:$J$1096,W$37,Data!$I$6:$I$1096,Data!$Z22),SUMIFS(Data!$K$6:$K$1096,Data!$J$6:$J$1096,W$3,Data!$I$6:$I$1096,Data!$AA22),SUMIFS(Data!$K$6:$K$1096,Data!$J$6:$J$1096,W$3,Data!$I$6:$I$1096,Data!$AB22),SUMIFS(Data!$K$6:$K$1096,Data!$J$6:$J$1096,W$3,Data!$I$6:$I$1096,Data!$Y22))</f>
        <v>0.17906946625529885</v>
      </c>
      <c r="X55" s="55">
        <f>SUM(SUMIFS(Data!$K$6:$K$1096,Data!$J$6:$J$1096,X$37,Data!$I$6:$I$1096,Data!$Z22),SUMIFS(Data!$K$6:$K$1096,Data!$J$6:$J$1096,X$3,Data!$I$6:$I$1096,Data!$AA22),SUMIFS(Data!$K$6:$K$1096,Data!$J$6:$J$1096,X$3,Data!$I$6:$I$1096,Data!$AB22),SUMIFS(Data!$K$6:$K$1096,Data!$J$6:$J$1096,X$3,Data!$I$6:$I$1096,Data!$Y22))</f>
        <v>0.17761410159253863</v>
      </c>
      <c r="Y55" s="55">
        <f>SUM(SUMIFS(Data!$K$6:$K$1096,Data!$J$6:$J$1096,Y$37,Data!$I$6:$I$1096,Data!$Z22),SUMIFS(Data!$K$6:$K$1096,Data!$J$6:$J$1096,Y$3,Data!$I$6:$I$1096,Data!$AA22),SUMIFS(Data!$K$6:$K$1096,Data!$J$6:$J$1096,Y$3,Data!$I$6:$I$1096,Data!$AB22),SUMIFS(Data!$K$6:$K$1096,Data!$J$6:$J$1096,Y$3,Data!$I$6:$I$1096,Data!$Y22))</f>
        <v>0.17576404828290035</v>
      </c>
      <c r="Z55" s="55">
        <f>SUM(SUMIFS(Data!$K$6:$K$1096,Data!$J$6:$J$1096,Z$37,Data!$I$6:$I$1096,Data!$Z22),SUMIFS(Data!$K$6:$K$1096,Data!$J$6:$J$1096,Z$3,Data!$I$6:$I$1096,Data!$AA22),SUMIFS(Data!$K$6:$K$1096,Data!$J$6:$J$1096,Z$3,Data!$I$6:$I$1096,Data!$AB22),SUMIFS(Data!$K$6:$K$1096,Data!$J$6:$J$1096,Z$3,Data!$I$6:$I$1096,Data!$Y22))</f>
        <v>0.17342667569427658</v>
      </c>
      <c r="AA55" s="55">
        <f>SUM(SUMIFS(Data!$K$6:$K$1096,Data!$J$6:$J$1096,AA$37,Data!$I$6:$I$1096,Data!$Z22),SUMIFS(Data!$K$6:$K$1096,Data!$J$6:$J$1096,AA$3,Data!$I$6:$I$1096,Data!$AA22),SUMIFS(Data!$K$6:$K$1096,Data!$J$6:$J$1096,AA$3,Data!$I$6:$I$1096,Data!$AB22),SUMIFS(Data!$K$6:$K$1096,Data!$J$6:$J$1096,AA$3,Data!$I$6:$I$1096,Data!$Y22))</f>
        <v>0.17434646067453111</v>
      </c>
      <c r="AB55" s="55">
        <f>SUM(SUMIFS(Data!$K$6:$K$1096,Data!$J$6:$J$1096,AB$37,Data!$I$6:$I$1096,Data!$Z22),SUMIFS(Data!$K$6:$K$1096,Data!$J$6:$J$1096,AB$3,Data!$I$6:$I$1096,Data!$AA22),SUMIFS(Data!$K$6:$K$1096,Data!$J$6:$J$1096,AB$3,Data!$I$6:$I$1096,Data!$AB22),SUMIFS(Data!$K$6:$K$1096,Data!$J$6:$J$1096,AB$3,Data!$I$6:$I$1096,Data!$Y22))</f>
        <v>0.17567523664823148</v>
      </c>
      <c r="AC55" s="55">
        <f>SUM(SUMIFS(Data!$K$6:$K$1096,Data!$J$6:$J$1096,AC$37,Data!$I$6:$I$1096,Data!$Z22),SUMIFS(Data!$K$6:$K$1096,Data!$J$6:$J$1096,AC$3,Data!$I$6:$I$1096,Data!$AA22),SUMIFS(Data!$K$6:$K$1096,Data!$J$6:$J$1096,AC$3,Data!$I$6:$I$1096,Data!$AB22),SUMIFS(Data!$K$6:$K$1096,Data!$J$6:$J$1096,AC$3,Data!$I$6:$I$1096,Data!$Y22))</f>
        <v>0.17546338692978478</v>
      </c>
      <c r="AD55" s="55">
        <f>SUM(SUMIFS(Data!$K$6:$K$1096,Data!$J$6:$J$1096,AD$37,Data!$I$6:$I$1096,Data!$Z22),SUMIFS(Data!$K$6:$K$1096,Data!$J$6:$J$1096,AD$3,Data!$I$6:$I$1096,Data!$AA22),SUMIFS(Data!$K$6:$K$1096,Data!$J$6:$J$1096,AD$3,Data!$I$6:$I$1096,Data!$AB22),SUMIFS(Data!$K$6:$K$1096,Data!$J$6:$J$1096,AD$3,Data!$I$6:$I$1096,Data!$Y22))</f>
        <v>0.17483569303207663</v>
      </c>
      <c r="AE55" s="55">
        <f>SUM(SUMIFS(Data!$K$6:$K$1096,Data!$J$6:$J$1096,AE$37,Data!$I$6:$I$1096,Data!$Z22),SUMIFS(Data!$K$6:$K$1096,Data!$J$6:$J$1096,AE$3,Data!$I$6:$I$1096,Data!$AA22),SUMIFS(Data!$K$6:$K$1096,Data!$J$6:$J$1096,AE$3,Data!$I$6:$I$1096,Data!$AB22),SUMIFS(Data!$K$6:$K$1096,Data!$J$6:$J$1096,AE$3,Data!$I$6:$I$1096,Data!$Y22))</f>
        <v>0.17494972333454295</v>
      </c>
      <c r="AF55" s="55">
        <f>SUM(SUMIFS(Data!$K$6:$K$1096,Data!$J$6:$J$1096,AF$37,Data!$I$6:$I$1096,Data!$Z22),SUMIFS(Data!$K$6:$K$1096,Data!$J$6:$J$1096,AF$3,Data!$I$6:$I$1096,Data!$AA22),SUMIFS(Data!$K$6:$K$1096,Data!$J$6:$J$1096,AF$3,Data!$I$6:$I$1096,Data!$AB22),SUMIFS(Data!$K$6:$K$1096,Data!$J$6:$J$1096,AF$3,Data!$I$6:$I$1096,Data!$Y22))</f>
        <v>0.17312907754893062</v>
      </c>
      <c r="AG55" s="55">
        <f>SUM(SUMIFS(Data!$K$6:$K$1096,Data!$J$6:$J$1096,AG$37,Data!$I$6:$I$1096,Data!$Z22),SUMIFS(Data!$K$6:$K$1096,Data!$J$6:$J$1096,AG$3,Data!$I$6:$I$1096,Data!$AA22),SUMIFS(Data!$K$6:$K$1096,Data!$J$6:$J$1096,AG$3,Data!$I$6:$I$1096,Data!$AB22),SUMIFS(Data!$K$6:$K$1096,Data!$J$6:$J$1096,AG$3,Data!$I$6:$I$1096,Data!$Y22))</f>
        <v>0.17360363353949507</v>
      </c>
      <c r="AH55" s="55">
        <f>SUM(SUMIFS(Data!$K$6:$K$1096,Data!$J$6:$J$1096,AH$37,Data!$I$6:$I$1096,Data!$Z22),SUMIFS(Data!$K$6:$K$1096,Data!$J$6:$J$1096,AH$3,Data!$I$6:$I$1096,Data!$AA22),SUMIFS(Data!$K$6:$K$1096,Data!$J$6:$J$1096,AH$3,Data!$I$6:$I$1096,Data!$AB22),SUMIFS(Data!$K$6:$K$1096,Data!$J$6:$J$1096,AH$3,Data!$I$6:$I$1096,Data!$Y22))</f>
        <v>0.17273090565695773</v>
      </c>
      <c r="AI55" s="55">
        <f>SUM(SUMIFS(Data!$K$6:$K$1096,Data!$J$6:$J$1096,AI$37,Data!$I$6:$I$1096,Data!$Z22),SUMIFS(Data!$K$6:$K$1096,Data!$J$6:$J$1096,AI$3,Data!$I$6:$I$1096,Data!$AA22),SUMIFS(Data!$K$6:$K$1096,Data!$J$6:$J$1096,AI$3,Data!$I$6:$I$1096,Data!$AB22),SUMIFS(Data!$K$6:$K$1096,Data!$J$6:$J$1096,AI$3,Data!$I$6:$I$1096,Data!$Y22))</f>
        <v>0.17196418794466392</v>
      </c>
      <c r="AJ55" s="55">
        <f>SUM(SUMIFS(Data!$K$6:$K$1096,Data!$J$6:$J$1096,AJ$37,Data!$I$6:$I$1096,Data!$Z22),SUMIFS(Data!$K$6:$K$1096,Data!$J$6:$J$1096,AJ$3,Data!$I$6:$I$1096,Data!$AA22),SUMIFS(Data!$K$6:$K$1096,Data!$J$6:$J$1096,AJ$3,Data!$I$6:$I$1096,Data!$AB22),SUMIFS(Data!$K$6:$K$1096,Data!$J$6:$J$1096,AJ$3,Data!$I$6:$I$1096,Data!$Y22))</f>
        <v>0.16970550919764046</v>
      </c>
      <c r="AK55" s="55">
        <f>SUM(SUMIFS(Data!$K$6:$K$1096,Data!$J$6:$J$1096,AK$37,Data!$I$6:$I$1096,Data!$Z22),SUMIFS(Data!$K$6:$K$1096,Data!$J$6:$J$1096,AK$3,Data!$I$6:$I$1096,Data!$AA22),SUMIFS(Data!$K$6:$K$1096,Data!$J$6:$J$1096,AK$3,Data!$I$6:$I$1096,Data!$AB22),SUMIFS(Data!$K$6:$K$1096,Data!$J$6:$J$1096,AK$3,Data!$I$6:$I$1096,Data!$Y22))</f>
        <v>0.16552935930851159</v>
      </c>
      <c r="AL55" s="55">
        <f>SUM(SUMIFS(Data!$K$6:$K$1096,Data!$J$6:$J$1096,AL$37,Data!$I$6:$I$1096,Data!$Z22),SUMIFS(Data!$K$6:$K$1096,Data!$J$6:$J$1096,AL$3,Data!$I$6:$I$1096,Data!$AA22),SUMIFS(Data!$K$6:$K$1096,Data!$J$6:$J$1096,AL$3,Data!$I$6:$I$1096,Data!$AB22),SUMIFS(Data!$K$6:$K$1096,Data!$J$6:$J$1096,AL$3,Data!$I$6:$I$1096,Data!$Y22))</f>
        <v>0.16178340266627422</v>
      </c>
      <c r="AM55" s="55">
        <f>SUM(SUMIFS(Data!$K$6:$K$1096,Data!$J$6:$J$1096,AM$37,Data!$I$6:$I$1096,Data!$Z22),SUMIFS(Data!$K$6:$K$1096,Data!$J$6:$J$1096,AM$3,Data!$I$6:$I$1096,Data!$AA22),SUMIFS(Data!$K$6:$K$1096,Data!$J$6:$J$1096,AM$3,Data!$I$6:$I$1096,Data!$AB22),SUMIFS(Data!$K$6:$K$1096,Data!$J$6:$J$1096,AM$3,Data!$I$6:$I$1096,Data!$Y22))</f>
        <v>0.15884547469880536</v>
      </c>
      <c r="AN55" s="55">
        <f>SUM(SUMIFS(Data!$K$6:$K$1096,Data!$J$6:$J$1096,AN$37,Data!$I$6:$I$1096,Data!$Z22),SUMIFS(Data!$K$6:$K$1096,Data!$J$6:$J$1096,AN$3,Data!$I$6:$I$1096,Data!$AA22),SUMIFS(Data!$K$6:$K$1096,Data!$J$6:$J$1096,AN$3,Data!$I$6:$I$1096,Data!$AB22),SUMIFS(Data!$K$6:$K$1096,Data!$J$6:$J$1096,AN$3,Data!$I$6:$I$1096,Data!$Y22))</f>
        <v>0.15482611116507458</v>
      </c>
      <c r="AO55" s="55">
        <f>SUM(SUMIFS(Data!$K$6:$K$1096,Data!$J$6:$J$1096,AO$37,Data!$I$6:$I$1096,Data!$Z22),SUMIFS(Data!$K$6:$K$1096,Data!$J$6:$J$1096,AO$3,Data!$I$6:$I$1096,Data!$AA22),SUMIFS(Data!$K$6:$K$1096,Data!$J$6:$J$1096,AO$3,Data!$I$6:$I$1096,Data!$AB22),SUMIFS(Data!$K$6:$K$1096,Data!$J$6:$J$1096,AO$3,Data!$I$6:$I$1096,Data!$Y22))</f>
        <v>0.15170560829619267</v>
      </c>
      <c r="AP55" s="55">
        <f>SUM(SUMIFS(Data!$K$6:$K$1096,Data!$J$6:$J$1096,AP$37,Data!$I$6:$I$1096,Data!$Z22),SUMIFS(Data!$K$6:$K$1096,Data!$J$6:$J$1096,AP$3,Data!$I$6:$I$1096,Data!$AA22),SUMIFS(Data!$K$6:$K$1096,Data!$J$6:$J$1096,AP$3,Data!$I$6:$I$1096,Data!$AB22),SUMIFS(Data!$K$6:$K$1096,Data!$J$6:$J$1096,AP$3,Data!$I$6:$I$1096,Data!$Y22))</f>
        <v>0.15013902823563136</v>
      </c>
      <c r="AQ55" s="55">
        <f>SUM(SUMIFS(Data!$K$6:$K$1096,Data!$J$6:$J$1096,AQ$37,Data!$I$6:$I$1096,Data!$Z22),SUMIFS(Data!$K$6:$K$1096,Data!$J$6:$J$1096,AQ$3,Data!$I$6:$I$1096,Data!$AA22),SUMIFS(Data!$K$6:$K$1096,Data!$J$6:$J$1096,AQ$3,Data!$I$6:$I$1096,Data!$AB22),SUMIFS(Data!$K$6:$K$1096,Data!$J$6:$J$1096,AQ$3,Data!$I$6:$I$1096,Data!$Y22))</f>
        <v>0.14593007611678036</v>
      </c>
      <c r="AR55" s="56" t="s">
        <v>24</v>
      </c>
    </row>
    <row r="56" spans="1:44" x14ac:dyDescent="0.25">
      <c r="A56" s="53" t="s">
        <v>74</v>
      </c>
      <c r="B56" s="56" t="s">
        <v>25</v>
      </c>
      <c r="C56" s="55">
        <f>SUM(SUMIFS(Data!$K$6:$K$1096,Data!$J$6:$J$1096,C$37,Data!$I$6:$I$1096,Data!$Z23),SUMIFS(Data!$K$6:$K$1096,Data!$J$6:$J$1096,C$3,Data!$I$6:$I$1096,Data!$AA23),SUMIFS(Data!$K$6:$K$1096,Data!$J$6:$J$1096,C$3,Data!$I$6:$I$1096,Data!$AB23),SUMIFS(Data!$K$6:$K$1096,Data!$J$6:$J$1096,C$3,Data!$I$6:$I$1096,Data!$Y23))</f>
        <v>0.12330226414793552</v>
      </c>
      <c r="D56" s="55">
        <f>SUM(SUMIFS(Data!$K$6:$K$1096,Data!$J$6:$J$1096,D$37,Data!$I$6:$I$1096,Data!$Z23),SUMIFS(Data!$K$6:$K$1096,Data!$J$6:$J$1096,D$3,Data!$I$6:$I$1096,Data!$AA23),SUMIFS(Data!$K$6:$K$1096,Data!$J$6:$J$1096,D$3,Data!$I$6:$I$1096,Data!$AB23),SUMIFS(Data!$K$6:$K$1096,Data!$J$6:$J$1096,D$3,Data!$I$6:$I$1096,Data!$Y23))</f>
        <v>0.12455633220487522</v>
      </c>
      <c r="E56" s="55">
        <f>SUM(SUMIFS(Data!$K$6:$K$1096,Data!$J$6:$J$1096,E$37,Data!$I$6:$I$1096,Data!$Z23),SUMIFS(Data!$K$6:$K$1096,Data!$J$6:$J$1096,E$3,Data!$I$6:$I$1096,Data!$AA23),SUMIFS(Data!$K$6:$K$1096,Data!$J$6:$J$1096,E$3,Data!$I$6:$I$1096,Data!$AB23),SUMIFS(Data!$K$6:$K$1096,Data!$J$6:$J$1096,E$3,Data!$I$6:$I$1096,Data!$Y23))</f>
        <v>0.13126273621202339</v>
      </c>
      <c r="F56" s="55">
        <f>SUM(SUMIFS(Data!$K$6:$K$1096,Data!$J$6:$J$1096,F$37,Data!$I$6:$I$1096,Data!$Z23),SUMIFS(Data!$K$6:$K$1096,Data!$J$6:$J$1096,F$3,Data!$I$6:$I$1096,Data!$AA23),SUMIFS(Data!$K$6:$K$1096,Data!$J$6:$J$1096,F$3,Data!$I$6:$I$1096,Data!$AB23),SUMIFS(Data!$K$6:$K$1096,Data!$J$6:$J$1096,F$3,Data!$I$6:$I$1096,Data!$Y23))</f>
        <v>0.13238244298103141</v>
      </c>
      <c r="G56" s="55">
        <f>SUM(SUMIFS(Data!$K$6:$K$1096,Data!$J$6:$J$1096,G$37,Data!$I$6:$I$1096,Data!$Z23),SUMIFS(Data!$K$6:$K$1096,Data!$J$6:$J$1096,G$3,Data!$I$6:$I$1096,Data!$AA23),SUMIFS(Data!$K$6:$K$1096,Data!$J$6:$J$1096,G$3,Data!$I$6:$I$1096,Data!$AB23),SUMIFS(Data!$K$6:$K$1096,Data!$J$6:$J$1096,G$3,Data!$I$6:$I$1096,Data!$Y23))</f>
        <v>0.13283286231260558</v>
      </c>
      <c r="H56" s="55">
        <f>SUM(SUMIFS(Data!$K$6:$K$1096,Data!$J$6:$J$1096,H$37,Data!$I$6:$I$1096,Data!$Z23),SUMIFS(Data!$K$6:$K$1096,Data!$J$6:$J$1096,H$3,Data!$I$6:$I$1096,Data!$AA23),SUMIFS(Data!$K$6:$K$1096,Data!$J$6:$J$1096,H$3,Data!$I$6:$I$1096,Data!$AB23),SUMIFS(Data!$K$6:$K$1096,Data!$J$6:$J$1096,H$3,Data!$I$6:$I$1096,Data!$Y23))</f>
        <v>0.1335487614227924</v>
      </c>
      <c r="I56" s="55">
        <f>SUM(SUMIFS(Data!$K$6:$K$1096,Data!$J$6:$J$1096,I$37,Data!$I$6:$I$1096,Data!$Z23),SUMIFS(Data!$K$6:$K$1096,Data!$J$6:$J$1096,I$3,Data!$I$6:$I$1096,Data!$AA23),SUMIFS(Data!$K$6:$K$1096,Data!$J$6:$J$1096,I$3,Data!$I$6:$I$1096,Data!$AB23),SUMIFS(Data!$K$6:$K$1096,Data!$J$6:$J$1096,I$3,Data!$I$6:$I$1096,Data!$Y23))</f>
        <v>0.13803141396475177</v>
      </c>
      <c r="J56" s="55">
        <f>SUM(SUMIFS(Data!$K$6:$K$1096,Data!$J$6:$J$1096,J$37,Data!$I$6:$I$1096,Data!$Z23),SUMIFS(Data!$K$6:$K$1096,Data!$J$6:$J$1096,J$3,Data!$I$6:$I$1096,Data!$AA23),SUMIFS(Data!$K$6:$K$1096,Data!$J$6:$J$1096,J$3,Data!$I$6:$I$1096,Data!$AB23),SUMIFS(Data!$K$6:$K$1096,Data!$J$6:$J$1096,J$3,Data!$I$6:$I$1096,Data!$Y23))</f>
        <v>0.14070966443899391</v>
      </c>
      <c r="K56" s="55">
        <f>SUM(SUMIFS(Data!$K$6:$K$1096,Data!$J$6:$J$1096,K$37,Data!$I$6:$I$1096,Data!$Z23),SUMIFS(Data!$K$6:$K$1096,Data!$J$6:$J$1096,K$3,Data!$I$6:$I$1096,Data!$AA23),SUMIFS(Data!$K$6:$K$1096,Data!$J$6:$J$1096,K$3,Data!$I$6:$I$1096,Data!$AB23),SUMIFS(Data!$K$6:$K$1096,Data!$J$6:$J$1096,K$3,Data!$I$6:$I$1096,Data!$Y23))</f>
        <v>0.14087631916277479</v>
      </c>
      <c r="L56" s="55">
        <f>SUM(SUMIFS(Data!$K$6:$K$1096,Data!$J$6:$J$1096,L$37,Data!$I$6:$I$1096,Data!$Z23),SUMIFS(Data!$K$6:$K$1096,Data!$J$6:$J$1096,L$3,Data!$I$6:$I$1096,Data!$AA23),SUMIFS(Data!$K$6:$K$1096,Data!$J$6:$J$1096,L$3,Data!$I$6:$I$1096,Data!$AB23),SUMIFS(Data!$K$6:$K$1096,Data!$J$6:$J$1096,L$3,Data!$I$6:$I$1096,Data!$Y23))</f>
        <v>0.13911065593692226</v>
      </c>
      <c r="M56" s="55">
        <f>SUM(SUMIFS(Data!$K$6:$K$1096,Data!$J$6:$J$1096,M$37,Data!$I$6:$I$1096,Data!$Z23),SUMIFS(Data!$K$6:$K$1096,Data!$J$6:$J$1096,M$3,Data!$I$6:$I$1096,Data!$AA23),SUMIFS(Data!$K$6:$K$1096,Data!$J$6:$J$1096,M$3,Data!$I$6:$I$1096,Data!$AB23),SUMIFS(Data!$K$6:$K$1096,Data!$J$6:$J$1096,M$3,Data!$I$6:$I$1096,Data!$Y23))</f>
        <v>0.13731685215609615</v>
      </c>
      <c r="N56" s="55">
        <f>SUM(SUMIFS(Data!$K$6:$K$1096,Data!$J$6:$J$1096,N$37,Data!$I$6:$I$1096,Data!$Z23),SUMIFS(Data!$K$6:$K$1096,Data!$J$6:$J$1096,N$3,Data!$I$6:$I$1096,Data!$AA23),SUMIFS(Data!$K$6:$K$1096,Data!$J$6:$J$1096,N$3,Data!$I$6:$I$1096,Data!$AB23),SUMIFS(Data!$K$6:$K$1096,Data!$J$6:$J$1096,N$3,Data!$I$6:$I$1096,Data!$Y23))</f>
        <v>0.13826718066405147</v>
      </c>
      <c r="O56" s="55">
        <f>SUM(SUMIFS(Data!$K$6:$K$1096,Data!$J$6:$J$1096,O$37,Data!$I$6:$I$1096,Data!$Z23),SUMIFS(Data!$K$6:$K$1096,Data!$J$6:$J$1096,O$3,Data!$I$6:$I$1096,Data!$AA23),SUMIFS(Data!$K$6:$K$1096,Data!$J$6:$J$1096,O$3,Data!$I$6:$I$1096,Data!$AB23),SUMIFS(Data!$K$6:$K$1096,Data!$J$6:$J$1096,O$3,Data!$I$6:$I$1096,Data!$Y23))</f>
        <v>0.13083063922725272</v>
      </c>
      <c r="P56" s="55">
        <f>SUM(SUMIFS(Data!$K$6:$K$1096,Data!$J$6:$J$1096,P$37,Data!$I$6:$I$1096,Data!$Z23),SUMIFS(Data!$K$6:$K$1096,Data!$J$6:$J$1096,P$3,Data!$I$6:$I$1096,Data!$AA23),SUMIFS(Data!$K$6:$K$1096,Data!$J$6:$J$1096,P$3,Data!$I$6:$I$1096,Data!$AB23),SUMIFS(Data!$K$6:$K$1096,Data!$J$6:$J$1096,P$3,Data!$I$6:$I$1096,Data!$Y23))</f>
        <v>0.12563228851404262</v>
      </c>
      <c r="Q56" s="55">
        <f>SUM(SUMIFS(Data!$K$6:$K$1096,Data!$J$6:$J$1096,Q$37,Data!$I$6:$I$1096,Data!$Z23),SUMIFS(Data!$K$6:$K$1096,Data!$J$6:$J$1096,Q$3,Data!$I$6:$I$1096,Data!$AA23),SUMIFS(Data!$K$6:$K$1096,Data!$J$6:$J$1096,Q$3,Data!$I$6:$I$1096,Data!$AB23),SUMIFS(Data!$K$6:$K$1096,Data!$J$6:$J$1096,Q$3,Data!$I$6:$I$1096,Data!$Y23))</f>
        <v>0.12216447266374923</v>
      </c>
      <c r="R56" s="55">
        <f>SUM(SUMIFS(Data!$K$6:$K$1096,Data!$J$6:$J$1096,R$37,Data!$I$6:$I$1096,Data!$Z23),SUMIFS(Data!$K$6:$K$1096,Data!$J$6:$J$1096,R$3,Data!$I$6:$I$1096,Data!$AA23),SUMIFS(Data!$K$6:$K$1096,Data!$J$6:$J$1096,R$3,Data!$I$6:$I$1096,Data!$AB23),SUMIFS(Data!$K$6:$K$1096,Data!$J$6:$J$1096,R$3,Data!$I$6:$I$1096,Data!$Y23))</f>
        <v>0.12050072336666368</v>
      </c>
      <c r="S56" s="55">
        <f>SUM(SUMIFS(Data!$K$6:$K$1096,Data!$J$6:$J$1096,S$37,Data!$I$6:$I$1096,Data!$Z23),SUMIFS(Data!$K$6:$K$1096,Data!$J$6:$J$1096,S$3,Data!$I$6:$I$1096,Data!$AA23),SUMIFS(Data!$K$6:$K$1096,Data!$J$6:$J$1096,S$3,Data!$I$6:$I$1096,Data!$AB23),SUMIFS(Data!$K$6:$K$1096,Data!$J$6:$J$1096,S$3,Data!$I$6:$I$1096,Data!$Y23))</f>
        <v>0.11797889871497851</v>
      </c>
      <c r="T56" s="55">
        <f>SUM(SUMIFS(Data!$K$6:$K$1096,Data!$J$6:$J$1096,T$37,Data!$I$6:$I$1096,Data!$Z23),SUMIFS(Data!$K$6:$K$1096,Data!$J$6:$J$1096,T$3,Data!$I$6:$I$1096,Data!$AA23),SUMIFS(Data!$K$6:$K$1096,Data!$J$6:$J$1096,T$3,Data!$I$6:$I$1096,Data!$AB23),SUMIFS(Data!$K$6:$K$1096,Data!$J$6:$J$1096,T$3,Data!$I$6:$I$1096,Data!$Y23))</f>
        <v>0.11333291555351668</v>
      </c>
      <c r="U56" s="55">
        <f>SUM(SUMIFS(Data!$K$6:$K$1096,Data!$J$6:$J$1096,U$37,Data!$I$6:$I$1096,Data!$Z23),SUMIFS(Data!$K$6:$K$1096,Data!$J$6:$J$1096,U$3,Data!$I$6:$I$1096,Data!$AA23),SUMIFS(Data!$K$6:$K$1096,Data!$J$6:$J$1096,U$3,Data!$I$6:$I$1096,Data!$AB23),SUMIFS(Data!$K$6:$K$1096,Data!$J$6:$J$1096,U$3,Data!$I$6:$I$1096,Data!$Y23))</f>
        <v>0.11352645972899947</v>
      </c>
      <c r="V56" s="55">
        <f>SUM(SUMIFS(Data!$K$6:$K$1096,Data!$J$6:$J$1096,V$37,Data!$I$6:$I$1096,Data!$Z23),SUMIFS(Data!$K$6:$K$1096,Data!$J$6:$J$1096,V$3,Data!$I$6:$I$1096,Data!$AA23),SUMIFS(Data!$K$6:$K$1096,Data!$J$6:$J$1096,V$3,Data!$I$6:$I$1096,Data!$AB23),SUMIFS(Data!$K$6:$K$1096,Data!$J$6:$J$1096,V$3,Data!$I$6:$I$1096,Data!$Y23))</f>
        <v>0.10970349934659503</v>
      </c>
      <c r="W56" s="55">
        <f>SUM(SUMIFS(Data!$K$6:$K$1096,Data!$J$6:$J$1096,W$37,Data!$I$6:$I$1096,Data!$Z23),SUMIFS(Data!$K$6:$K$1096,Data!$J$6:$J$1096,W$3,Data!$I$6:$I$1096,Data!$AA23),SUMIFS(Data!$K$6:$K$1096,Data!$J$6:$J$1096,W$3,Data!$I$6:$I$1096,Data!$AB23),SUMIFS(Data!$K$6:$K$1096,Data!$J$6:$J$1096,W$3,Data!$I$6:$I$1096,Data!$Y23))</f>
        <v>0.10584517193182716</v>
      </c>
      <c r="X56" s="55">
        <f>SUM(SUMIFS(Data!$K$6:$K$1096,Data!$J$6:$J$1096,X$37,Data!$I$6:$I$1096,Data!$Z23),SUMIFS(Data!$K$6:$K$1096,Data!$J$6:$J$1096,X$3,Data!$I$6:$I$1096,Data!$AA23),SUMIFS(Data!$K$6:$K$1096,Data!$J$6:$J$1096,X$3,Data!$I$6:$I$1096,Data!$AB23),SUMIFS(Data!$K$6:$K$1096,Data!$J$6:$J$1096,X$3,Data!$I$6:$I$1096,Data!$Y23))</f>
        <v>0.10392910335445588</v>
      </c>
      <c r="Y56" s="55">
        <f>SUM(SUMIFS(Data!$K$6:$K$1096,Data!$J$6:$J$1096,Y$37,Data!$I$6:$I$1096,Data!$Z23),SUMIFS(Data!$K$6:$K$1096,Data!$J$6:$J$1096,Y$3,Data!$I$6:$I$1096,Data!$AA23),SUMIFS(Data!$K$6:$K$1096,Data!$J$6:$J$1096,Y$3,Data!$I$6:$I$1096,Data!$AB23),SUMIFS(Data!$K$6:$K$1096,Data!$J$6:$J$1096,Y$3,Data!$I$6:$I$1096,Data!$Y23))</f>
        <v>0.10383040005469402</v>
      </c>
      <c r="Z56" s="55">
        <f>SUM(SUMIFS(Data!$K$6:$K$1096,Data!$J$6:$J$1096,Z$37,Data!$I$6:$I$1096,Data!$Z23),SUMIFS(Data!$K$6:$K$1096,Data!$J$6:$J$1096,Z$3,Data!$I$6:$I$1096,Data!$AA23),SUMIFS(Data!$K$6:$K$1096,Data!$J$6:$J$1096,Z$3,Data!$I$6:$I$1096,Data!$AB23),SUMIFS(Data!$K$6:$K$1096,Data!$J$6:$J$1096,Z$3,Data!$I$6:$I$1096,Data!$Y23))</f>
        <v>0.10365936364280806</v>
      </c>
      <c r="AA56" s="55">
        <f>SUM(SUMIFS(Data!$K$6:$K$1096,Data!$J$6:$J$1096,AA$37,Data!$I$6:$I$1096,Data!$Z23),SUMIFS(Data!$K$6:$K$1096,Data!$J$6:$J$1096,AA$3,Data!$I$6:$I$1096,Data!$AA23),SUMIFS(Data!$K$6:$K$1096,Data!$J$6:$J$1096,AA$3,Data!$I$6:$I$1096,Data!$AB23),SUMIFS(Data!$K$6:$K$1096,Data!$J$6:$J$1096,AA$3,Data!$I$6:$I$1096,Data!$Y23))</f>
        <v>0.10595188194042462</v>
      </c>
      <c r="AB56" s="55">
        <f>SUM(SUMIFS(Data!$K$6:$K$1096,Data!$J$6:$J$1096,AB$37,Data!$I$6:$I$1096,Data!$Z23),SUMIFS(Data!$K$6:$K$1096,Data!$J$6:$J$1096,AB$3,Data!$I$6:$I$1096,Data!$AA23),SUMIFS(Data!$K$6:$K$1096,Data!$J$6:$J$1096,AB$3,Data!$I$6:$I$1096,Data!$AB23),SUMIFS(Data!$K$6:$K$1096,Data!$J$6:$J$1096,AB$3,Data!$I$6:$I$1096,Data!$Y23))</f>
        <v>0.10795501923832894</v>
      </c>
      <c r="AC56" s="55">
        <f>SUM(SUMIFS(Data!$K$6:$K$1096,Data!$J$6:$J$1096,AC$37,Data!$I$6:$I$1096,Data!$Z23),SUMIFS(Data!$K$6:$K$1096,Data!$J$6:$J$1096,AC$3,Data!$I$6:$I$1096,Data!$AA23),SUMIFS(Data!$K$6:$K$1096,Data!$J$6:$J$1096,AC$3,Data!$I$6:$I$1096,Data!$AB23),SUMIFS(Data!$K$6:$K$1096,Data!$J$6:$J$1096,AC$3,Data!$I$6:$I$1096,Data!$Y23))</f>
        <v>0.10840305763362203</v>
      </c>
      <c r="AD56" s="55">
        <f>SUM(SUMIFS(Data!$K$6:$K$1096,Data!$J$6:$J$1096,AD$37,Data!$I$6:$I$1096,Data!$Z23),SUMIFS(Data!$K$6:$K$1096,Data!$J$6:$J$1096,AD$3,Data!$I$6:$I$1096,Data!$AA23),SUMIFS(Data!$K$6:$K$1096,Data!$J$6:$J$1096,AD$3,Data!$I$6:$I$1096,Data!$AB23),SUMIFS(Data!$K$6:$K$1096,Data!$J$6:$J$1096,AD$3,Data!$I$6:$I$1096,Data!$Y23))</f>
        <v>0.11041760583802314</v>
      </c>
      <c r="AE56" s="55">
        <f>SUM(SUMIFS(Data!$K$6:$K$1096,Data!$J$6:$J$1096,AE$37,Data!$I$6:$I$1096,Data!$Z23),SUMIFS(Data!$K$6:$K$1096,Data!$J$6:$J$1096,AE$3,Data!$I$6:$I$1096,Data!$AA23),SUMIFS(Data!$K$6:$K$1096,Data!$J$6:$J$1096,AE$3,Data!$I$6:$I$1096,Data!$AB23),SUMIFS(Data!$K$6:$K$1096,Data!$J$6:$J$1096,AE$3,Data!$I$6:$I$1096,Data!$Y23))</f>
        <v>0.11251515097640788</v>
      </c>
      <c r="AF56" s="55">
        <f>SUM(SUMIFS(Data!$K$6:$K$1096,Data!$J$6:$J$1096,AF$37,Data!$I$6:$I$1096,Data!$Z23),SUMIFS(Data!$K$6:$K$1096,Data!$J$6:$J$1096,AF$3,Data!$I$6:$I$1096,Data!$AA23),SUMIFS(Data!$K$6:$K$1096,Data!$J$6:$J$1096,AF$3,Data!$I$6:$I$1096,Data!$AB23),SUMIFS(Data!$K$6:$K$1096,Data!$J$6:$J$1096,AF$3,Data!$I$6:$I$1096,Data!$Y23))</f>
        <v>0.11268235218822625</v>
      </c>
      <c r="AG56" s="55">
        <f>SUM(SUMIFS(Data!$K$6:$K$1096,Data!$J$6:$J$1096,AG$37,Data!$I$6:$I$1096,Data!$Z23),SUMIFS(Data!$K$6:$K$1096,Data!$J$6:$J$1096,AG$3,Data!$I$6:$I$1096,Data!$AA23),SUMIFS(Data!$K$6:$K$1096,Data!$J$6:$J$1096,AG$3,Data!$I$6:$I$1096,Data!$AB23),SUMIFS(Data!$K$6:$K$1096,Data!$J$6:$J$1096,AG$3,Data!$I$6:$I$1096,Data!$Y23))</f>
        <v>0.11530602202068374</v>
      </c>
      <c r="AH56" s="55">
        <f>SUM(SUMIFS(Data!$K$6:$K$1096,Data!$J$6:$J$1096,AH$37,Data!$I$6:$I$1096,Data!$Z23),SUMIFS(Data!$K$6:$K$1096,Data!$J$6:$J$1096,AH$3,Data!$I$6:$I$1096,Data!$AA23),SUMIFS(Data!$K$6:$K$1096,Data!$J$6:$J$1096,AH$3,Data!$I$6:$I$1096,Data!$AB23),SUMIFS(Data!$K$6:$K$1096,Data!$J$6:$J$1096,AH$3,Data!$I$6:$I$1096,Data!$Y23))</f>
        <v>0.11701405412579038</v>
      </c>
      <c r="AI56" s="55">
        <f>SUM(SUMIFS(Data!$K$6:$K$1096,Data!$J$6:$J$1096,AI$37,Data!$I$6:$I$1096,Data!$Z23),SUMIFS(Data!$K$6:$K$1096,Data!$J$6:$J$1096,AI$3,Data!$I$6:$I$1096,Data!$AA23),SUMIFS(Data!$K$6:$K$1096,Data!$J$6:$J$1096,AI$3,Data!$I$6:$I$1096,Data!$AB23),SUMIFS(Data!$K$6:$K$1096,Data!$J$6:$J$1096,AI$3,Data!$I$6:$I$1096,Data!$Y23))</f>
        <v>0.11819701439304797</v>
      </c>
      <c r="AJ56" s="55">
        <f>SUM(SUMIFS(Data!$K$6:$K$1096,Data!$J$6:$J$1096,AJ$37,Data!$I$6:$I$1096,Data!$Z23),SUMIFS(Data!$K$6:$K$1096,Data!$J$6:$J$1096,AJ$3,Data!$I$6:$I$1096,Data!$AA23),SUMIFS(Data!$K$6:$K$1096,Data!$J$6:$J$1096,AJ$3,Data!$I$6:$I$1096,Data!$AB23),SUMIFS(Data!$K$6:$K$1096,Data!$J$6:$J$1096,AJ$3,Data!$I$6:$I$1096,Data!$Y23))</f>
        <v>0.11770245445562283</v>
      </c>
      <c r="AK56" s="55">
        <f>SUM(SUMIFS(Data!$K$6:$K$1096,Data!$J$6:$J$1096,AK$37,Data!$I$6:$I$1096,Data!$Z23),SUMIFS(Data!$K$6:$K$1096,Data!$J$6:$J$1096,AK$3,Data!$I$6:$I$1096,Data!$AA23),SUMIFS(Data!$K$6:$K$1096,Data!$J$6:$J$1096,AK$3,Data!$I$6:$I$1096,Data!$AB23),SUMIFS(Data!$K$6:$K$1096,Data!$J$6:$J$1096,AK$3,Data!$I$6:$I$1096,Data!$Y23))</f>
        <v>0.11604263646782043</v>
      </c>
      <c r="AL56" s="55">
        <f>SUM(SUMIFS(Data!$K$6:$K$1096,Data!$J$6:$J$1096,AL$37,Data!$I$6:$I$1096,Data!$Z23),SUMIFS(Data!$K$6:$K$1096,Data!$J$6:$J$1096,AL$3,Data!$I$6:$I$1096,Data!$AA23),SUMIFS(Data!$K$6:$K$1096,Data!$J$6:$J$1096,AL$3,Data!$I$6:$I$1096,Data!$AB23),SUMIFS(Data!$K$6:$K$1096,Data!$J$6:$J$1096,AL$3,Data!$I$6:$I$1096,Data!$Y23))</f>
        <v>0.11319498280035004</v>
      </c>
      <c r="AM56" s="55">
        <f>SUM(SUMIFS(Data!$K$6:$K$1096,Data!$J$6:$J$1096,AM$37,Data!$I$6:$I$1096,Data!$Z23),SUMIFS(Data!$K$6:$K$1096,Data!$J$6:$J$1096,AM$3,Data!$I$6:$I$1096,Data!$AA23),SUMIFS(Data!$K$6:$K$1096,Data!$J$6:$J$1096,AM$3,Data!$I$6:$I$1096,Data!$AB23),SUMIFS(Data!$K$6:$K$1096,Data!$J$6:$J$1096,AM$3,Data!$I$6:$I$1096,Data!$Y23))</f>
        <v>0.11197378422162137</v>
      </c>
      <c r="AN56" s="55">
        <f>SUM(SUMIFS(Data!$K$6:$K$1096,Data!$J$6:$J$1096,AN$37,Data!$I$6:$I$1096,Data!$Z23),SUMIFS(Data!$K$6:$K$1096,Data!$J$6:$J$1096,AN$3,Data!$I$6:$I$1096,Data!$AA23),SUMIFS(Data!$K$6:$K$1096,Data!$J$6:$J$1096,AN$3,Data!$I$6:$I$1096,Data!$AB23),SUMIFS(Data!$K$6:$K$1096,Data!$J$6:$J$1096,AN$3,Data!$I$6:$I$1096,Data!$Y23))</f>
        <v>0.11002388015654004</v>
      </c>
      <c r="AO56" s="55">
        <f>SUM(SUMIFS(Data!$K$6:$K$1096,Data!$J$6:$J$1096,AO$37,Data!$I$6:$I$1096,Data!$Z23),SUMIFS(Data!$K$6:$K$1096,Data!$J$6:$J$1096,AO$3,Data!$I$6:$I$1096,Data!$AA23),SUMIFS(Data!$K$6:$K$1096,Data!$J$6:$J$1096,AO$3,Data!$I$6:$I$1096,Data!$AB23),SUMIFS(Data!$K$6:$K$1096,Data!$J$6:$J$1096,AO$3,Data!$I$6:$I$1096,Data!$Y23))</f>
        <v>0.10811059845106044</v>
      </c>
      <c r="AP56" s="55">
        <f>SUM(SUMIFS(Data!$K$6:$K$1096,Data!$J$6:$J$1096,AP$37,Data!$I$6:$I$1096,Data!$Z23),SUMIFS(Data!$K$6:$K$1096,Data!$J$6:$J$1096,AP$3,Data!$I$6:$I$1096,Data!$AA23),SUMIFS(Data!$K$6:$K$1096,Data!$J$6:$J$1096,AP$3,Data!$I$6:$I$1096,Data!$AB23),SUMIFS(Data!$K$6:$K$1096,Data!$J$6:$J$1096,AP$3,Data!$I$6:$I$1096,Data!$Y23))</f>
        <v>0.1074058920869871</v>
      </c>
      <c r="AQ56" s="55">
        <f>SUM(SUMIFS(Data!$K$6:$K$1096,Data!$J$6:$J$1096,AQ$37,Data!$I$6:$I$1096,Data!$Z23),SUMIFS(Data!$K$6:$K$1096,Data!$J$6:$J$1096,AQ$3,Data!$I$6:$I$1096,Data!$AA23),SUMIFS(Data!$K$6:$K$1096,Data!$J$6:$J$1096,AQ$3,Data!$I$6:$I$1096,Data!$AB23),SUMIFS(Data!$K$6:$K$1096,Data!$J$6:$J$1096,AQ$3,Data!$I$6:$I$1096,Data!$Y23))</f>
        <v>0.1045922839518756</v>
      </c>
      <c r="AR56" s="56" t="s">
        <v>25</v>
      </c>
    </row>
    <row r="57" spans="1:44" x14ac:dyDescent="0.25">
      <c r="A57" s="53" t="s">
        <v>74</v>
      </c>
      <c r="B57" s="56" t="s">
        <v>26</v>
      </c>
      <c r="C57" s="55">
        <f>SUM(SUMIFS(Data!$K$6:$K$1096,Data!$J$6:$J$1096,C$37,Data!$I$6:$I$1096,Data!$Z24),SUMIFS(Data!$K$6:$K$1096,Data!$J$6:$J$1096,C$3,Data!$I$6:$I$1096,Data!$AA24),SUMIFS(Data!$K$6:$K$1096,Data!$J$6:$J$1096,C$3,Data!$I$6:$I$1096,Data!$AB24),SUMIFS(Data!$K$6:$K$1096,Data!$J$6:$J$1096,C$3,Data!$I$6:$I$1096,Data!$Y24))</f>
        <v>0.10848114210319271</v>
      </c>
      <c r="D57" s="55">
        <f>SUM(SUMIFS(Data!$K$6:$K$1096,Data!$J$6:$J$1096,D$37,Data!$I$6:$I$1096,Data!$Z24),SUMIFS(Data!$K$6:$K$1096,Data!$J$6:$J$1096,D$3,Data!$I$6:$I$1096,Data!$AA24),SUMIFS(Data!$K$6:$K$1096,Data!$J$6:$J$1096,D$3,Data!$I$6:$I$1096,Data!$AB24),SUMIFS(Data!$K$6:$K$1096,Data!$J$6:$J$1096,D$3,Data!$I$6:$I$1096,Data!$Y24))</f>
        <v>0.10823727304210161</v>
      </c>
      <c r="E57" s="55">
        <f>SUM(SUMIFS(Data!$K$6:$K$1096,Data!$J$6:$J$1096,E$37,Data!$I$6:$I$1096,Data!$Z24),SUMIFS(Data!$K$6:$K$1096,Data!$J$6:$J$1096,E$3,Data!$I$6:$I$1096,Data!$AA24),SUMIFS(Data!$K$6:$K$1096,Data!$J$6:$J$1096,E$3,Data!$I$6:$I$1096,Data!$AB24),SUMIFS(Data!$K$6:$K$1096,Data!$J$6:$J$1096,E$3,Data!$I$6:$I$1096,Data!$Y24))</f>
        <v>0.11019554314748292</v>
      </c>
      <c r="F57" s="55">
        <f>SUM(SUMIFS(Data!$K$6:$K$1096,Data!$J$6:$J$1096,F$37,Data!$I$6:$I$1096,Data!$Z24),SUMIFS(Data!$K$6:$K$1096,Data!$J$6:$J$1096,F$3,Data!$I$6:$I$1096,Data!$AA24),SUMIFS(Data!$K$6:$K$1096,Data!$J$6:$J$1096,F$3,Data!$I$6:$I$1096,Data!$AB24),SUMIFS(Data!$K$6:$K$1096,Data!$J$6:$J$1096,F$3,Data!$I$6:$I$1096,Data!$Y24))</f>
        <v>0.11171632755514868</v>
      </c>
      <c r="G57" s="55">
        <f>SUM(SUMIFS(Data!$K$6:$K$1096,Data!$J$6:$J$1096,G$37,Data!$I$6:$I$1096,Data!$Z24),SUMIFS(Data!$K$6:$K$1096,Data!$J$6:$J$1096,G$3,Data!$I$6:$I$1096,Data!$AA24),SUMIFS(Data!$K$6:$K$1096,Data!$J$6:$J$1096,G$3,Data!$I$6:$I$1096,Data!$AB24),SUMIFS(Data!$K$6:$K$1096,Data!$J$6:$J$1096,G$3,Data!$I$6:$I$1096,Data!$Y24))</f>
        <v>0.11162614282940554</v>
      </c>
      <c r="H57" s="55">
        <f>SUM(SUMIFS(Data!$K$6:$K$1096,Data!$J$6:$J$1096,H$37,Data!$I$6:$I$1096,Data!$Z24),SUMIFS(Data!$K$6:$K$1096,Data!$J$6:$J$1096,H$3,Data!$I$6:$I$1096,Data!$AA24),SUMIFS(Data!$K$6:$K$1096,Data!$J$6:$J$1096,H$3,Data!$I$6:$I$1096,Data!$AB24),SUMIFS(Data!$K$6:$K$1096,Data!$J$6:$J$1096,H$3,Data!$I$6:$I$1096,Data!$Y24))</f>
        <v>0.11012458297742034</v>
      </c>
      <c r="I57" s="55">
        <f>SUM(SUMIFS(Data!$K$6:$K$1096,Data!$J$6:$J$1096,I$37,Data!$I$6:$I$1096,Data!$Z24),SUMIFS(Data!$K$6:$K$1096,Data!$J$6:$J$1096,I$3,Data!$I$6:$I$1096,Data!$AA24),SUMIFS(Data!$K$6:$K$1096,Data!$J$6:$J$1096,I$3,Data!$I$6:$I$1096,Data!$AB24),SUMIFS(Data!$K$6:$K$1096,Data!$J$6:$J$1096,I$3,Data!$I$6:$I$1096,Data!$Y24))</f>
        <v>0.11089622853042738</v>
      </c>
      <c r="J57" s="55">
        <f>SUM(SUMIFS(Data!$K$6:$K$1096,Data!$J$6:$J$1096,J$37,Data!$I$6:$I$1096,Data!$Z24),SUMIFS(Data!$K$6:$K$1096,Data!$J$6:$J$1096,J$3,Data!$I$6:$I$1096,Data!$AA24),SUMIFS(Data!$K$6:$K$1096,Data!$J$6:$J$1096,J$3,Data!$I$6:$I$1096,Data!$AB24),SUMIFS(Data!$K$6:$K$1096,Data!$J$6:$J$1096,J$3,Data!$I$6:$I$1096,Data!$Y24))</f>
        <v>0.11048217584724267</v>
      </c>
      <c r="K57" s="55">
        <f>SUM(SUMIFS(Data!$K$6:$K$1096,Data!$J$6:$J$1096,K$37,Data!$I$6:$I$1096,Data!$Z24),SUMIFS(Data!$K$6:$K$1096,Data!$J$6:$J$1096,K$3,Data!$I$6:$I$1096,Data!$AA24),SUMIFS(Data!$K$6:$K$1096,Data!$J$6:$J$1096,K$3,Data!$I$6:$I$1096,Data!$AB24),SUMIFS(Data!$K$6:$K$1096,Data!$J$6:$J$1096,K$3,Data!$I$6:$I$1096,Data!$Y24))</f>
        <v>0.10791730572486882</v>
      </c>
      <c r="L57" s="55">
        <f>SUM(SUMIFS(Data!$K$6:$K$1096,Data!$J$6:$J$1096,L$37,Data!$I$6:$I$1096,Data!$Z24),SUMIFS(Data!$K$6:$K$1096,Data!$J$6:$J$1096,L$3,Data!$I$6:$I$1096,Data!$AA24),SUMIFS(Data!$K$6:$K$1096,Data!$J$6:$J$1096,L$3,Data!$I$6:$I$1096,Data!$AB24),SUMIFS(Data!$K$6:$K$1096,Data!$J$6:$J$1096,L$3,Data!$I$6:$I$1096,Data!$Y24))</f>
        <v>0.10368193828217931</v>
      </c>
      <c r="M57" s="55">
        <f>SUM(SUMIFS(Data!$K$6:$K$1096,Data!$J$6:$J$1096,M$37,Data!$I$6:$I$1096,Data!$Z24),SUMIFS(Data!$K$6:$K$1096,Data!$J$6:$J$1096,M$3,Data!$I$6:$I$1096,Data!$AA24),SUMIFS(Data!$K$6:$K$1096,Data!$J$6:$J$1096,M$3,Data!$I$6:$I$1096,Data!$AB24),SUMIFS(Data!$K$6:$K$1096,Data!$J$6:$J$1096,M$3,Data!$I$6:$I$1096,Data!$Y24))</f>
        <v>0.10118069690964482</v>
      </c>
      <c r="N57" s="55">
        <f>SUM(SUMIFS(Data!$K$6:$K$1096,Data!$J$6:$J$1096,N$37,Data!$I$6:$I$1096,Data!$Z24),SUMIFS(Data!$K$6:$K$1096,Data!$J$6:$J$1096,N$3,Data!$I$6:$I$1096,Data!$AA24),SUMIFS(Data!$K$6:$K$1096,Data!$J$6:$J$1096,N$3,Data!$I$6:$I$1096,Data!$AB24),SUMIFS(Data!$K$6:$K$1096,Data!$J$6:$J$1096,N$3,Data!$I$6:$I$1096,Data!$Y24))</f>
        <v>9.6925059633494237E-2</v>
      </c>
      <c r="O57" s="55">
        <f>SUM(SUMIFS(Data!$K$6:$K$1096,Data!$J$6:$J$1096,O$37,Data!$I$6:$I$1096,Data!$Z24),SUMIFS(Data!$K$6:$K$1096,Data!$J$6:$J$1096,O$3,Data!$I$6:$I$1096,Data!$AA24),SUMIFS(Data!$K$6:$K$1096,Data!$J$6:$J$1096,O$3,Data!$I$6:$I$1096,Data!$AB24),SUMIFS(Data!$K$6:$K$1096,Data!$J$6:$J$1096,O$3,Data!$I$6:$I$1096,Data!$Y24))</f>
        <v>9.2665334712124028E-2</v>
      </c>
      <c r="P57" s="55">
        <f>SUM(SUMIFS(Data!$K$6:$K$1096,Data!$J$6:$J$1096,P$37,Data!$I$6:$I$1096,Data!$Z24),SUMIFS(Data!$K$6:$K$1096,Data!$J$6:$J$1096,P$3,Data!$I$6:$I$1096,Data!$AA24),SUMIFS(Data!$K$6:$K$1096,Data!$J$6:$J$1096,P$3,Data!$I$6:$I$1096,Data!$AB24),SUMIFS(Data!$K$6:$K$1096,Data!$J$6:$J$1096,P$3,Data!$I$6:$I$1096,Data!$Y24))</f>
        <v>8.9129992810493983E-2</v>
      </c>
      <c r="Q57" s="55">
        <f>SUM(SUMIFS(Data!$K$6:$K$1096,Data!$J$6:$J$1096,Q$37,Data!$I$6:$I$1096,Data!$Z24),SUMIFS(Data!$K$6:$K$1096,Data!$J$6:$J$1096,Q$3,Data!$I$6:$I$1096,Data!$AA24),SUMIFS(Data!$K$6:$K$1096,Data!$J$6:$J$1096,Q$3,Data!$I$6:$I$1096,Data!$AB24),SUMIFS(Data!$K$6:$K$1096,Data!$J$6:$J$1096,Q$3,Data!$I$6:$I$1096,Data!$Y24))</f>
        <v>8.4974279691508864E-2</v>
      </c>
      <c r="R57" s="55">
        <f>SUM(SUMIFS(Data!$K$6:$K$1096,Data!$J$6:$J$1096,R$37,Data!$I$6:$I$1096,Data!$Z24),SUMIFS(Data!$K$6:$K$1096,Data!$J$6:$J$1096,R$3,Data!$I$6:$I$1096,Data!$AA24),SUMIFS(Data!$K$6:$K$1096,Data!$J$6:$J$1096,R$3,Data!$I$6:$I$1096,Data!$AB24),SUMIFS(Data!$K$6:$K$1096,Data!$J$6:$J$1096,R$3,Data!$I$6:$I$1096,Data!$Y24))</f>
        <v>8.4075691039215431E-2</v>
      </c>
      <c r="S57" s="55">
        <f>SUM(SUMIFS(Data!$K$6:$K$1096,Data!$J$6:$J$1096,S$37,Data!$I$6:$I$1096,Data!$Z24),SUMIFS(Data!$K$6:$K$1096,Data!$J$6:$J$1096,S$3,Data!$I$6:$I$1096,Data!$AA24),SUMIFS(Data!$K$6:$K$1096,Data!$J$6:$J$1096,S$3,Data!$I$6:$I$1096,Data!$AB24),SUMIFS(Data!$K$6:$K$1096,Data!$J$6:$J$1096,S$3,Data!$I$6:$I$1096,Data!$Y24))</f>
        <v>8.2682053206120043E-2</v>
      </c>
      <c r="T57" s="55">
        <f>SUM(SUMIFS(Data!$K$6:$K$1096,Data!$J$6:$J$1096,T$37,Data!$I$6:$I$1096,Data!$Z24),SUMIFS(Data!$K$6:$K$1096,Data!$J$6:$J$1096,T$3,Data!$I$6:$I$1096,Data!$AA24),SUMIFS(Data!$K$6:$K$1096,Data!$J$6:$J$1096,T$3,Data!$I$6:$I$1096,Data!$AB24),SUMIFS(Data!$K$6:$K$1096,Data!$J$6:$J$1096,T$3,Data!$I$6:$I$1096,Data!$Y24))</f>
        <v>8.1595440278071002E-2</v>
      </c>
      <c r="U57" s="55">
        <f>SUM(SUMIFS(Data!$K$6:$K$1096,Data!$J$6:$J$1096,U$37,Data!$I$6:$I$1096,Data!$Z24),SUMIFS(Data!$K$6:$K$1096,Data!$J$6:$J$1096,U$3,Data!$I$6:$I$1096,Data!$AA24),SUMIFS(Data!$K$6:$K$1096,Data!$J$6:$J$1096,U$3,Data!$I$6:$I$1096,Data!$AB24),SUMIFS(Data!$K$6:$K$1096,Data!$J$6:$J$1096,U$3,Data!$I$6:$I$1096,Data!$Y24))</f>
        <v>7.9843520972976062E-2</v>
      </c>
      <c r="V57" s="55">
        <f>SUM(SUMIFS(Data!$K$6:$K$1096,Data!$J$6:$J$1096,V$37,Data!$I$6:$I$1096,Data!$Z24),SUMIFS(Data!$K$6:$K$1096,Data!$J$6:$J$1096,V$3,Data!$I$6:$I$1096,Data!$AA24),SUMIFS(Data!$K$6:$K$1096,Data!$J$6:$J$1096,V$3,Data!$I$6:$I$1096,Data!$AB24),SUMIFS(Data!$K$6:$K$1096,Data!$J$6:$J$1096,V$3,Data!$I$6:$I$1096,Data!$Y24))</f>
        <v>7.8598518948744006E-2</v>
      </c>
      <c r="W57" s="55">
        <f>SUM(SUMIFS(Data!$K$6:$K$1096,Data!$J$6:$J$1096,W$37,Data!$I$6:$I$1096,Data!$Z24),SUMIFS(Data!$K$6:$K$1096,Data!$J$6:$J$1096,W$3,Data!$I$6:$I$1096,Data!$AA24),SUMIFS(Data!$K$6:$K$1096,Data!$J$6:$J$1096,W$3,Data!$I$6:$I$1096,Data!$AB24),SUMIFS(Data!$K$6:$K$1096,Data!$J$6:$J$1096,W$3,Data!$I$6:$I$1096,Data!$Y24))</f>
        <v>7.7225655582423169E-2</v>
      </c>
      <c r="X57" s="55">
        <f>SUM(SUMIFS(Data!$K$6:$K$1096,Data!$J$6:$J$1096,X$37,Data!$I$6:$I$1096,Data!$Z24),SUMIFS(Data!$K$6:$K$1096,Data!$J$6:$J$1096,X$3,Data!$I$6:$I$1096,Data!$AA24),SUMIFS(Data!$K$6:$K$1096,Data!$J$6:$J$1096,X$3,Data!$I$6:$I$1096,Data!$AB24),SUMIFS(Data!$K$6:$K$1096,Data!$J$6:$J$1096,X$3,Data!$I$6:$I$1096,Data!$Y24))</f>
        <v>7.4584665009552326E-2</v>
      </c>
      <c r="Y57" s="55">
        <f>SUM(SUMIFS(Data!$K$6:$K$1096,Data!$J$6:$J$1096,Y$37,Data!$I$6:$I$1096,Data!$Z24),SUMIFS(Data!$K$6:$K$1096,Data!$J$6:$J$1096,Y$3,Data!$I$6:$I$1096,Data!$AA24),SUMIFS(Data!$K$6:$K$1096,Data!$J$6:$J$1096,Y$3,Data!$I$6:$I$1096,Data!$AB24),SUMIFS(Data!$K$6:$K$1096,Data!$J$6:$J$1096,Y$3,Data!$I$6:$I$1096,Data!$Y24))</f>
        <v>7.5320596760151889E-2</v>
      </c>
      <c r="Z57" s="55">
        <f>SUM(SUMIFS(Data!$K$6:$K$1096,Data!$J$6:$J$1096,Z$37,Data!$I$6:$I$1096,Data!$Z24),SUMIFS(Data!$K$6:$K$1096,Data!$J$6:$J$1096,Z$3,Data!$I$6:$I$1096,Data!$AA24),SUMIFS(Data!$K$6:$K$1096,Data!$J$6:$J$1096,Z$3,Data!$I$6:$I$1096,Data!$AB24),SUMIFS(Data!$K$6:$K$1096,Data!$J$6:$J$1096,Z$3,Data!$I$6:$I$1096,Data!$Y24))</f>
        <v>7.4712217024338265E-2</v>
      </c>
      <c r="AA57" s="55">
        <f>SUM(SUMIFS(Data!$K$6:$K$1096,Data!$J$6:$J$1096,AA$37,Data!$I$6:$I$1096,Data!$Z24),SUMIFS(Data!$K$6:$K$1096,Data!$J$6:$J$1096,AA$3,Data!$I$6:$I$1096,Data!$AA24),SUMIFS(Data!$K$6:$K$1096,Data!$J$6:$J$1096,AA$3,Data!$I$6:$I$1096,Data!$AB24),SUMIFS(Data!$K$6:$K$1096,Data!$J$6:$J$1096,AA$3,Data!$I$6:$I$1096,Data!$Y24))</f>
        <v>7.6378770035330043E-2</v>
      </c>
      <c r="AB57" s="55">
        <f>SUM(SUMIFS(Data!$K$6:$K$1096,Data!$J$6:$J$1096,AB$37,Data!$I$6:$I$1096,Data!$Z24),SUMIFS(Data!$K$6:$K$1096,Data!$J$6:$J$1096,AB$3,Data!$I$6:$I$1096,Data!$AA24),SUMIFS(Data!$K$6:$K$1096,Data!$J$6:$J$1096,AB$3,Data!$I$6:$I$1096,Data!$AB24),SUMIFS(Data!$K$6:$K$1096,Data!$J$6:$J$1096,AB$3,Data!$I$6:$I$1096,Data!$Y24))</f>
        <v>7.6084802424040282E-2</v>
      </c>
      <c r="AC57" s="55">
        <f>SUM(SUMIFS(Data!$K$6:$K$1096,Data!$J$6:$J$1096,AC$37,Data!$I$6:$I$1096,Data!$Z24),SUMIFS(Data!$K$6:$K$1096,Data!$J$6:$J$1096,AC$3,Data!$I$6:$I$1096,Data!$AA24),SUMIFS(Data!$K$6:$K$1096,Data!$J$6:$J$1096,AC$3,Data!$I$6:$I$1096,Data!$AB24),SUMIFS(Data!$K$6:$K$1096,Data!$J$6:$J$1096,AC$3,Data!$I$6:$I$1096,Data!$Y24))</f>
        <v>7.5715291157264872E-2</v>
      </c>
      <c r="AD57" s="55">
        <f>SUM(SUMIFS(Data!$K$6:$K$1096,Data!$J$6:$J$1096,AD$37,Data!$I$6:$I$1096,Data!$Z24),SUMIFS(Data!$K$6:$K$1096,Data!$J$6:$J$1096,AD$3,Data!$I$6:$I$1096,Data!$AA24),SUMIFS(Data!$K$6:$K$1096,Data!$J$6:$J$1096,AD$3,Data!$I$6:$I$1096,Data!$AB24),SUMIFS(Data!$K$6:$K$1096,Data!$J$6:$J$1096,AD$3,Data!$I$6:$I$1096,Data!$Y24))</f>
        <v>7.742863682437956E-2</v>
      </c>
      <c r="AE57" s="55">
        <f>SUM(SUMIFS(Data!$K$6:$K$1096,Data!$J$6:$J$1096,AE$37,Data!$I$6:$I$1096,Data!$Z24),SUMIFS(Data!$K$6:$K$1096,Data!$J$6:$J$1096,AE$3,Data!$I$6:$I$1096,Data!$AA24),SUMIFS(Data!$K$6:$K$1096,Data!$J$6:$J$1096,AE$3,Data!$I$6:$I$1096,Data!$AB24),SUMIFS(Data!$K$6:$K$1096,Data!$J$6:$J$1096,AE$3,Data!$I$6:$I$1096,Data!$Y24))</f>
        <v>7.9463799232176224E-2</v>
      </c>
      <c r="AF57" s="55">
        <f>SUM(SUMIFS(Data!$K$6:$K$1096,Data!$J$6:$J$1096,AF$37,Data!$I$6:$I$1096,Data!$Z24),SUMIFS(Data!$K$6:$K$1096,Data!$J$6:$J$1096,AF$3,Data!$I$6:$I$1096,Data!$AA24),SUMIFS(Data!$K$6:$K$1096,Data!$J$6:$J$1096,AF$3,Data!$I$6:$I$1096,Data!$AB24),SUMIFS(Data!$K$6:$K$1096,Data!$J$6:$J$1096,AF$3,Data!$I$6:$I$1096,Data!$Y24))</f>
        <v>7.9888958667504006E-2</v>
      </c>
      <c r="AG57" s="55">
        <f>SUM(SUMIFS(Data!$K$6:$K$1096,Data!$J$6:$J$1096,AG$37,Data!$I$6:$I$1096,Data!$Z24),SUMIFS(Data!$K$6:$K$1096,Data!$J$6:$J$1096,AG$3,Data!$I$6:$I$1096,Data!$AA24),SUMIFS(Data!$K$6:$K$1096,Data!$J$6:$J$1096,AG$3,Data!$I$6:$I$1096,Data!$AB24),SUMIFS(Data!$K$6:$K$1096,Data!$J$6:$J$1096,AG$3,Data!$I$6:$I$1096,Data!$Y24))</f>
        <v>8.2233094949703628E-2</v>
      </c>
      <c r="AH57" s="55">
        <f>SUM(SUMIFS(Data!$K$6:$K$1096,Data!$J$6:$J$1096,AH$37,Data!$I$6:$I$1096,Data!$Z24),SUMIFS(Data!$K$6:$K$1096,Data!$J$6:$J$1096,AH$3,Data!$I$6:$I$1096,Data!$AA24),SUMIFS(Data!$K$6:$K$1096,Data!$J$6:$J$1096,AH$3,Data!$I$6:$I$1096,Data!$AB24),SUMIFS(Data!$K$6:$K$1096,Data!$J$6:$J$1096,AH$3,Data!$I$6:$I$1096,Data!$Y24))</f>
        <v>8.4654554530117013E-2</v>
      </c>
      <c r="AI57" s="55">
        <f>SUM(SUMIFS(Data!$K$6:$K$1096,Data!$J$6:$J$1096,AI$37,Data!$I$6:$I$1096,Data!$Z24),SUMIFS(Data!$K$6:$K$1096,Data!$J$6:$J$1096,AI$3,Data!$I$6:$I$1096,Data!$AA24),SUMIFS(Data!$K$6:$K$1096,Data!$J$6:$J$1096,AI$3,Data!$I$6:$I$1096,Data!$AB24),SUMIFS(Data!$K$6:$K$1096,Data!$J$6:$J$1096,AI$3,Data!$I$6:$I$1096,Data!$Y24))</f>
        <v>8.6577692553915703E-2</v>
      </c>
      <c r="AJ57" s="55">
        <f>SUM(SUMIFS(Data!$K$6:$K$1096,Data!$J$6:$J$1096,AJ$37,Data!$I$6:$I$1096,Data!$Z24),SUMIFS(Data!$K$6:$K$1096,Data!$J$6:$J$1096,AJ$3,Data!$I$6:$I$1096,Data!$AA24),SUMIFS(Data!$K$6:$K$1096,Data!$J$6:$J$1096,AJ$3,Data!$I$6:$I$1096,Data!$AB24),SUMIFS(Data!$K$6:$K$1096,Data!$J$6:$J$1096,AJ$3,Data!$I$6:$I$1096,Data!$Y24))</f>
        <v>8.5923036621704266E-2</v>
      </c>
      <c r="AK57" s="55">
        <f>SUM(SUMIFS(Data!$K$6:$K$1096,Data!$J$6:$J$1096,AK$37,Data!$I$6:$I$1096,Data!$Z24),SUMIFS(Data!$K$6:$K$1096,Data!$J$6:$J$1096,AK$3,Data!$I$6:$I$1096,Data!$AA24),SUMIFS(Data!$K$6:$K$1096,Data!$J$6:$J$1096,AK$3,Data!$I$6:$I$1096,Data!$AB24),SUMIFS(Data!$K$6:$K$1096,Data!$J$6:$J$1096,AK$3,Data!$I$6:$I$1096,Data!$Y24))</f>
        <v>8.5852421229576231E-2</v>
      </c>
      <c r="AL57" s="55">
        <f>SUM(SUMIFS(Data!$K$6:$K$1096,Data!$J$6:$J$1096,AL$37,Data!$I$6:$I$1096,Data!$Z24),SUMIFS(Data!$K$6:$K$1096,Data!$J$6:$J$1096,AL$3,Data!$I$6:$I$1096,Data!$AA24),SUMIFS(Data!$K$6:$K$1096,Data!$J$6:$J$1096,AL$3,Data!$I$6:$I$1096,Data!$AB24),SUMIFS(Data!$K$6:$K$1096,Data!$J$6:$J$1096,AL$3,Data!$I$6:$I$1096,Data!$Y24))</f>
        <v>8.5594603330609059E-2</v>
      </c>
      <c r="AM57" s="55">
        <f>SUM(SUMIFS(Data!$K$6:$K$1096,Data!$J$6:$J$1096,AM$37,Data!$I$6:$I$1096,Data!$Z24),SUMIFS(Data!$K$6:$K$1096,Data!$J$6:$J$1096,AM$3,Data!$I$6:$I$1096,Data!$AA24),SUMIFS(Data!$K$6:$K$1096,Data!$J$6:$J$1096,AM$3,Data!$I$6:$I$1096,Data!$AB24),SUMIFS(Data!$K$6:$K$1096,Data!$J$6:$J$1096,AM$3,Data!$I$6:$I$1096,Data!$Y24))</f>
        <v>8.5282094811407722E-2</v>
      </c>
      <c r="AN57" s="55">
        <f>SUM(SUMIFS(Data!$K$6:$K$1096,Data!$J$6:$J$1096,AN$37,Data!$I$6:$I$1096,Data!$Z24),SUMIFS(Data!$K$6:$K$1096,Data!$J$6:$J$1096,AN$3,Data!$I$6:$I$1096,Data!$AA24),SUMIFS(Data!$K$6:$K$1096,Data!$J$6:$J$1096,AN$3,Data!$I$6:$I$1096,Data!$AB24),SUMIFS(Data!$K$6:$K$1096,Data!$J$6:$J$1096,AN$3,Data!$I$6:$I$1096,Data!$Y24))</f>
        <v>8.2991373101039226E-2</v>
      </c>
      <c r="AO57" s="55">
        <f>SUM(SUMIFS(Data!$K$6:$K$1096,Data!$J$6:$J$1096,AO$37,Data!$I$6:$I$1096,Data!$Z24),SUMIFS(Data!$K$6:$K$1096,Data!$J$6:$J$1096,AO$3,Data!$I$6:$I$1096,Data!$AA24),SUMIFS(Data!$K$6:$K$1096,Data!$J$6:$J$1096,AO$3,Data!$I$6:$I$1096,Data!$AB24),SUMIFS(Data!$K$6:$K$1096,Data!$J$6:$J$1096,AO$3,Data!$I$6:$I$1096,Data!$Y24))</f>
        <v>8.2156201752700553E-2</v>
      </c>
      <c r="AP57" s="55">
        <f>SUM(SUMIFS(Data!$K$6:$K$1096,Data!$J$6:$J$1096,AP$37,Data!$I$6:$I$1096,Data!$Z24),SUMIFS(Data!$K$6:$K$1096,Data!$J$6:$J$1096,AP$3,Data!$I$6:$I$1096,Data!$AA24),SUMIFS(Data!$K$6:$K$1096,Data!$J$6:$J$1096,AP$3,Data!$I$6:$I$1096,Data!$AB24),SUMIFS(Data!$K$6:$K$1096,Data!$J$6:$J$1096,AP$3,Data!$I$6:$I$1096,Data!$Y24))</f>
        <v>8.100902966891213E-2</v>
      </c>
      <c r="AQ57" s="55">
        <f>SUM(SUMIFS(Data!$K$6:$K$1096,Data!$J$6:$J$1096,AQ$37,Data!$I$6:$I$1096,Data!$Z24),SUMIFS(Data!$K$6:$K$1096,Data!$J$6:$J$1096,AQ$3,Data!$I$6:$I$1096,Data!$AA24),SUMIFS(Data!$K$6:$K$1096,Data!$J$6:$J$1096,AQ$3,Data!$I$6:$I$1096,Data!$AB24),SUMIFS(Data!$K$6:$K$1096,Data!$J$6:$J$1096,AQ$3,Data!$I$6:$I$1096,Data!$Y24))</f>
        <v>7.7273107170959032E-2</v>
      </c>
      <c r="AR57" s="56" t="s">
        <v>26</v>
      </c>
    </row>
    <row r="58" spans="1:44" x14ac:dyDescent="0.25">
      <c r="A58" s="53" t="s">
        <v>74</v>
      </c>
      <c r="B58" s="56" t="s">
        <v>27</v>
      </c>
      <c r="C58" s="55">
        <f>SUM(SUMIFS(Data!$K$6:$K$1096,Data!$J$6:$J$1096,C$37,Data!$I$6:$I$1096,Data!$Z25),SUMIFS(Data!$K$6:$K$1096,Data!$J$6:$J$1096,C$3,Data!$I$6:$I$1096,Data!$AA25),SUMIFS(Data!$K$6:$K$1096,Data!$J$6:$J$1096,C$3,Data!$I$6:$I$1096,Data!$AB25),SUMIFS(Data!$K$6:$K$1096,Data!$J$6:$J$1096,C$3,Data!$I$6:$I$1096,Data!$Y25))</f>
        <v>4.5194810309799438E-2</v>
      </c>
      <c r="D58" s="55">
        <f>SUM(SUMIFS(Data!$K$6:$K$1096,Data!$J$6:$J$1096,D$37,Data!$I$6:$I$1096,Data!$Z25),SUMIFS(Data!$K$6:$K$1096,Data!$J$6:$J$1096,D$3,Data!$I$6:$I$1096,Data!$AA25),SUMIFS(Data!$K$6:$K$1096,Data!$J$6:$J$1096,D$3,Data!$I$6:$I$1096,Data!$AB25),SUMIFS(Data!$K$6:$K$1096,Data!$J$6:$J$1096,D$3,Data!$I$6:$I$1096,Data!$Y25))</f>
        <v>4.404661780607954E-2</v>
      </c>
      <c r="E58" s="55">
        <f>SUM(SUMIFS(Data!$K$6:$K$1096,Data!$J$6:$J$1096,E$37,Data!$I$6:$I$1096,Data!$Z25),SUMIFS(Data!$K$6:$K$1096,Data!$J$6:$J$1096,E$3,Data!$I$6:$I$1096,Data!$AA25),SUMIFS(Data!$K$6:$K$1096,Data!$J$6:$J$1096,E$3,Data!$I$6:$I$1096,Data!$AB25),SUMIFS(Data!$K$6:$K$1096,Data!$J$6:$J$1096,E$3,Data!$I$6:$I$1096,Data!$Y25))</f>
        <v>4.3843020265802571E-2</v>
      </c>
      <c r="F58" s="55">
        <f>SUM(SUMIFS(Data!$K$6:$K$1096,Data!$J$6:$J$1096,F$37,Data!$I$6:$I$1096,Data!$Z25),SUMIFS(Data!$K$6:$K$1096,Data!$J$6:$J$1096,F$3,Data!$I$6:$I$1096,Data!$AA25),SUMIFS(Data!$K$6:$K$1096,Data!$J$6:$J$1096,F$3,Data!$I$6:$I$1096,Data!$AB25),SUMIFS(Data!$K$6:$K$1096,Data!$J$6:$J$1096,F$3,Data!$I$6:$I$1096,Data!$Y25))</f>
        <v>4.4039216844343386E-2</v>
      </c>
      <c r="G58" s="55">
        <f>SUM(SUMIFS(Data!$K$6:$K$1096,Data!$J$6:$J$1096,G$37,Data!$I$6:$I$1096,Data!$Z25),SUMIFS(Data!$K$6:$K$1096,Data!$J$6:$J$1096,G$3,Data!$I$6:$I$1096,Data!$AA25),SUMIFS(Data!$K$6:$K$1096,Data!$J$6:$J$1096,G$3,Data!$I$6:$I$1096,Data!$AB25),SUMIFS(Data!$K$6:$K$1096,Data!$J$6:$J$1096,G$3,Data!$I$6:$I$1096,Data!$Y25))</f>
        <v>4.3699819736111332E-2</v>
      </c>
      <c r="H58" s="55">
        <f>SUM(SUMIFS(Data!$K$6:$K$1096,Data!$J$6:$J$1096,H$37,Data!$I$6:$I$1096,Data!$Z25),SUMIFS(Data!$K$6:$K$1096,Data!$J$6:$J$1096,H$3,Data!$I$6:$I$1096,Data!$AA25),SUMIFS(Data!$K$6:$K$1096,Data!$J$6:$J$1096,H$3,Data!$I$6:$I$1096,Data!$AB25),SUMIFS(Data!$K$6:$K$1096,Data!$J$6:$J$1096,H$3,Data!$I$6:$I$1096,Data!$Y25))</f>
        <v>4.2689681478019346E-2</v>
      </c>
      <c r="I58" s="55">
        <f>SUM(SUMIFS(Data!$K$6:$K$1096,Data!$J$6:$J$1096,I$37,Data!$I$6:$I$1096,Data!$Z25),SUMIFS(Data!$K$6:$K$1096,Data!$J$6:$J$1096,I$3,Data!$I$6:$I$1096,Data!$AA25),SUMIFS(Data!$K$6:$K$1096,Data!$J$6:$J$1096,I$3,Data!$I$6:$I$1096,Data!$AB25),SUMIFS(Data!$K$6:$K$1096,Data!$J$6:$J$1096,I$3,Data!$I$6:$I$1096,Data!$Y25))</f>
        <v>4.2005246872057041E-2</v>
      </c>
      <c r="J58" s="55">
        <f>SUM(SUMIFS(Data!$K$6:$K$1096,Data!$J$6:$J$1096,J$37,Data!$I$6:$I$1096,Data!$Z25),SUMIFS(Data!$K$6:$K$1096,Data!$J$6:$J$1096,J$3,Data!$I$6:$I$1096,Data!$AA25),SUMIFS(Data!$K$6:$K$1096,Data!$J$6:$J$1096,J$3,Data!$I$6:$I$1096,Data!$AB25),SUMIFS(Data!$K$6:$K$1096,Data!$J$6:$J$1096,J$3,Data!$I$6:$I$1096,Data!$Y25))</f>
        <v>4.104103530323501E-2</v>
      </c>
      <c r="K58" s="55">
        <f>SUM(SUMIFS(Data!$K$6:$K$1096,Data!$J$6:$J$1096,K$37,Data!$I$6:$I$1096,Data!$Z25),SUMIFS(Data!$K$6:$K$1096,Data!$J$6:$J$1096,K$3,Data!$I$6:$I$1096,Data!$AA25),SUMIFS(Data!$K$6:$K$1096,Data!$J$6:$J$1096,K$3,Data!$I$6:$I$1096,Data!$AB25),SUMIFS(Data!$K$6:$K$1096,Data!$J$6:$J$1096,K$3,Data!$I$6:$I$1096,Data!$Y25))</f>
        <v>3.9823174248815478E-2</v>
      </c>
      <c r="L58" s="55">
        <f>SUM(SUMIFS(Data!$K$6:$K$1096,Data!$J$6:$J$1096,L$37,Data!$I$6:$I$1096,Data!$Z25),SUMIFS(Data!$K$6:$K$1096,Data!$J$6:$J$1096,L$3,Data!$I$6:$I$1096,Data!$AA25),SUMIFS(Data!$K$6:$K$1096,Data!$J$6:$J$1096,L$3,Data!$I$6:$I$1096,Data!$AB25),SUMIFS(Data!$K$6:$K$1096,Data!$J$6:$J$1096,L$3,Data!$I$6:$I$1096,Data!$Y25))</f>
        <v>3.9319674755320604E-2</v>
      </c>
      <c r="M58" s="55">
        <f>SUM(SUMIFS(Data!$K$6:$K$1096,Data!$J$6:$J$1096,M$37,Data!$I$6:$I$1096,Data!$Z25),SUMIFS(Data!$K$6:$K$1096,Data!$J$6:$J$1096,M$3,Data!$I$6:$I$1096,Data!$AA25),SUMIFS(Data!$K$6:$K$1096,Data!$J$6:$J$1096,M$3,Data!$I$6:$I$1096,Data!$AB25),SUMIFS(Data!$K$6:$K$1096,Data!$J$6:$J$1096,M$3,Data!$I$6:$I$1096,Data!$Y25))</f>
        <v>3.8839039631727967E-2</v>
      </c>
      <c r="N58" s="55">
        <f>SUM(SUMIFS(Data!$K$6:$K$1096,Data!$J$6:$J$1096,N$37,Data!$I$6:$I$1096,Data!$Z25),SUMIFS(Data!$K$6:$K$1096,Data!$J$6:$J$1096,N$3,Data!$I$6:$I$1096,Data!$AA25),SUMIFS(Data!$K$6:$K$1096,Data!$J$6:$J$1096,N$3,Data!$I$6:$I$1096,Data!$AB25),SUMIFS(Data!$K$6:$K$1096,Data!$J$6:$J$1096,N$3,Data!$I$6:$I$1096,Data!$Y25))</f>
        <v>3.7264433566591676E-2</v>
      </c>
      <c r="O58" s="55">
        <f>SUM(SUMIFS(Data!$K$6:$K$1096,Data!$J$6:$J$1096,O$37,Data!$I$6:$I$1096,Data!$Z25),SUMIFS(Data!$K$6:$K$1096,Data!$J$6:$J$1096,O$3,Data!$I$6:$I$1096,Data!$AA25),SUMIFS(Data!$K$6:$K$1096,Data!$J$6:$J$1096,O$3,Data!$I$6:$I$1096,Data!$AB25),SUMIFS(Data!$K$6:$K$1096,Data!$J$6:$J$1096,O$3,Data!$I$6:$I$1096,Data!$Y25))</f>
        <v>3.5161627876880069E-2</v>
      </c>
      <c r="P58" s="55">
        <f>SUM(SUMIFS(Data!$K$6:$K$1096,Data!$J$6:$J$1096,P$37,Data!$I$6:$I$1096,Data!$Z25),SUMIFS(Data!$K$6:$K$1096,Data!$J$6:$J$1096,P$3,Data!$I$6:$I$1096,Data!$AA25),SUMIFS(Data!$K$6:$K$1096,Data!$J$6:$J$1096,P$3,Data!$I$6:$I$1096,Data!$AB25),SUMIFS(Data!$K$6:$K$1096,Data!$J$6:$J$1096,P$3,Data!$I$6:$I$1096,Data!$Y25))</f>
        <v>3.401130182649368E-2</v>
      </c>
      <c r="Q58" s="55">
        <f>SUM(SUMIFS(Data!$K$6:$K$1096,Data!$J$6:$J$1096,Q$37,Data!$I$6:$I$1096,Data!$Z25),SUMIFS(Data!$K$6:$K$1096,Data!$J$6:$J$1096,Q$3,Data!$I$6:$I$1096,Data!$AA25),SUMIFS(Data!$K$6:$K$1096,Data!$J$6:$J$1096,Q$3,Data!$I$6:$I$1096,Data!$AB25),SUMIFS(Data!$K$6:$K$1096,Data!$J$6:$J$1096,Q$3,Data!$I$6:$I$1096,Data!$Y25))</f>
        <v>3.2188527445590677E-2</v>
      </c>
      <c r="R58" s="55">
        <f>SUM(SUMIFS(Data!$K$6:$K$1096,Data!$J$6:$J$1096,R$37,Data!$I$6:$I$1096,Data!$Z25),SUMIFS(Data!$K$6:$K$1096,Data!$J$6:$J$1096,R$3,Data!$I$6:$I$1096,Data!$AA25),SUMIFS(Data!$K$6:$K$1096,Data!$J$6:$J$1096,R$3,Data!$I$6:$I$1096,Data!$AB25),SUMIFS(Data!$K$6:$K$1096,Data!$J$6:$J$1096,R$3,Data!$I$6:$I$1096,Data!$Y25))</f>
        <v>3.1409476743441689E-2</v>
      </c>
      <c r="S58" s="55">
        <f>SUM(SUMIFS(Data!$K$6:$K$1096,Data!$J$6:$J$1096,S$37,Data!$I$6:$I$1096,Data!$Z25),SUMIFS(Data!$K$6:$K$1096,Data!$J$6:$J$1096,S$3,Data!$I$6:$I$1096,Data!$AA25),SUMIFS(Data!$K$6:$K$1096,Data!$J$6:$J$1096,S$3,Data!$I$6:$I$1096,Data!$AB25),SUMIFS(Data!$K$6:$K$1096,Data!$J$6:$J$1096,S$3,Data!$I$6:$I$1096,Data!$Y25))</f>
        <v>3.0498319273666325E-2</v>
      </c>
      <c r="T58" s="55">
        <f>SUM(SUMIFS(Data!$K$6:$K$1096,Data!$J$6:$J$1096,T$37,Data!$I$6:$I$1096,Data!$Z25),SUMIFS(Data!$K$6:$K$1096,Data!$J$6:$J$1096,T$3,Data!$I$6:$I$1096,Data!$AA25),SUMIFS(Data!$K$6:$K$1096,Data!$J$6:$J$1096,T$3,Data!$I$6:$I$1096,Data!$AB25),SUMIFS(Data!$K$6:$K$1096,Data!$J$6:$J$1096,T$3,Data!$I$6:$I$1096,Data!$Y25))</f>
        <v>3.075731515220469E-2</v>
      </c>
      <c r="U58" s="55">
        <f>SUM(SUMIFS(Data!$K$6:$K$1096,Data!$J$6:$J$1096,U$37,Data!$I$6:$I$1096,Data!$Z25),SUMIFS(Data!$K$6:$K$1096,Data!$J$6:$J$1096,U$3,Data!$I$6:$I$1096,Data!$AA25),SUMIFS(Data!$K$6:$K$1096,Data!$J$6:$J$1096,U$3,Data!$I$6:$I$1096,Data!$AB25),SUMIFS(Data!$K$6:$K$1096,Data!$J$6:$J$1096,U$3,Data!$I$6:$I$1096,Data!$Y25))</f>
        <v>2.9496929915104525E-2</v>
      </c>
      <c r="V58" s="55">
        <f>SUM(SUMIFS(Data!$K$6:$K$1096,Data!$J$6:$J$1096,V$37,Data!$I$6:$I$1096,Data!$Z25),SUMIFS(Data!$K$6:$K$1096,Data!$J$6:$J$1096,V$3,Data!$I$6:$I$1096,Data!$AA25),SUMIFS(Data!$K$6:$K$1096,Data!$J$6:$J$1096,V$3,Data!$I$6:$I$1096,Data!$AB25),SUMIFS(Data!$K$6:$K$1096,Data!$J$6:$J$1096,V$3,Data!$I$6:$I$1096,Data!$Y25))</f>
        <v>2.8527951212429212E-2</v>
      </c>
      <c r="W58" s="55">
        <f>SUM(SUMIFS(Data!$K$6:$K$1096,Data!$J$6:$J$1096,W$37,Data!$I$6:$I$1096,Data!$Z25),SUMIFS(Data!$K$6:$K$1096,Data!$J$6:$J$1096,W$3,Data!$I$6:$I$1096,Data!$AA25),SUMIFS(Data!$K$6:$K$1096,Data!$J$6:$J$1096,W$3,Data!$I$6:$I$1096,Data!$AB25),SUMIFS(Data!$K$6:$K$1096,Data!$J$6:$J$1096,W$3,Data!$I$6:$I$1096,Data!$Y25))</f>
        <v>2.8610545944451886E-2</v>
      </c>
      <c r="X58" s="55">
        <f>SUM(SUMIFS(Data!$K$6:$K$1096,Data!$J$6:$J$1096,X$37,Data!$I$6:$I$1096,Data!$Z25),SUMIFS(Data!$K$6:$K$1096,Data!$J$6:$J$1096,X$3,Data!$I$6:$I$1096,Data!$AA25),SUMIFS(Data!$K$6:$K$1096,Data!$J$6:$J$1096,X$3,Data!$I$6:$I$1096,Data!$AB25),SUMIFS(Data!$K$6:$K$1096,Data!$J$6:$J$1096,X$3,Data!$I$6:$I$1096,Data!$Y25))</f>
        <v>2.759257325359378E-2</v>
      </c>
      <c r="Y58" s="55">
        <f>SUM(SUMIFS(Data!$K$6:$K$1096,Data!$J$6:$J$1096,Y$37,Data!$I$6:$I$1096,Data!$Z25),SUMIFS(Data!$K$6:$K$1096,Data!$J$6:$J$1096,Y$3,Data!$I$6:$I$1096,Data!$AA25),SUMIFS(Data!$K$6:$K$1096,Data!$J$6:$J$1096,Y$3,Data!$I$6:$I$1096,Data!$AB25),SUMIFS(Data!$K$6:$K$1096,Data!$J$6:$J$1096,Y$3,Data!$I$6:$I$1096,Data!$Y25))</f>
        <v>2.7881263277218675E-2</v>
      </c>
      <c r="Z58" s="55">
        <f>SUM(SUMIFS(Data!$K$6:$K$1096,Data!$J$6:$J$1096,Z$37,Data!$I$6:$I$1096,Data!$Z25),SUMIFS(Data!$K$6:$K$1096,Data!$J$6:$J$1096,Z$3,Data!$I$6:$I$1096,Data!$AA25),SUMIFS(Data!$K$6:$K$1096,Data!$J$6:$J$1096,Z$3,Data!$I$6:$I$1096,Data!$AB25),SUMIFS(Data!$K$6:$K$1096,Data!$J$6:$J$1096,Z$3,Data!$I$6:$I$1096,Data!$Y25))</f>
        <v>2.7370291832562024E-2</v>
      </c>
      <c r="AA58" s="55">
        <f>SUM(SUMIFS(Data!$K$6:$K$1096,Data!$J$6:$J$1096,AA$37,Data!$I$6:$I$1096,Data!$Z25),SUMIFS(Data!$K$6:$K$1096,Data!$J$6:$J$1096,AA$3,Data!$I$6:$I$1096,Data!$AA25),SUMIFS(Data!$K$6:$K$1096,Data!$J$6:$J$1096,AA$3,Data!$I$6:$I$1096,Data!$AB25),SUMIFS(Data!$K$6:$K$1096,Data!$J$6:$J$1096,AA$3,Data!$I$6:$I$1096,Data!$Y25))</f>
        <v>2.7002645872283987E-2</v>
      </c>
      <c r="AB58" s="55">
        <f>SUM(SUMIFS(Data!$K$6:$K$1096,Data!$J$6:$J$1096,AB$37,Data!$I$6:$I$1096,Data!$Z25),SUMIFS(Data!$K$6:$K$1096,Data!$J$6:$J$1096,AB$3,Data!$I$6:$I$1096,Data!$AA25),SUMIFS(Data!$K$6:$K$1096,Data!$J$6:$J$1096,AB$3,Data!$I$6:$I$1096,Data!$AB25),SUMIFS(Data!$K$6:$K$1096,Data!$J$6:$J$1096,AB$3,Data!$I$6:$I$1096,Data!$Y25))</f>
        <v>2.6571960446905352E-2</v>
      </c>
      <c r="AC58" s="55">
        <f>SUM(SUMIFS(Data!$K$6:$K$1096,Data!$J$6:$J$1096,AC$37,Data!$I$6:$I$1096,Data!$Z25),SUMIFS(Data!$K$6:$K$1096,Data!$J$6:$J$1096,AC$3,Data!$I$6:$I$1096,Data!$AA25),SUMIFS(Data!$K$6:$K$1096,Data!$J$6:$J$1096,AC$3,Data!$I$6:$I$1096,Data!$AB25),SUMIFS(Data!$K$6:$K$1096,Data!$J$6:$J$1096,AC$3,Data!$I$6:$I$1096,Data!$Y25))</f>
        <v>2.6482824588243924E-2</v>
      </c>
      <c r="AD58" s="55">
        <f>SUM(SUMIFS(Data!$K$6:$K$1096,Data!$J$6:$J$1096,AD$37,Data!$I$6:$I$1096,Data!$Z25),SUMIFS(Data!$K$6:$K$1096,Data!$J$6:$J$1096,AD$3,Data!$I$6:$I$1096,Data!$AA25),SUMIFS(Data!$K$6:$K$1096,Data!$J$6:$J$1096,AD$3,Data!$I$6:$I$1096,Data!$AB25),SUMIFS(Data!$K$6:$K$1096,Data!$J$6:$J$1096,AD$3,Data!$I$6:$I$1096,Data!$Y25))</f>
        <v>2.6433307264348619E-2</v>
      </c>
      <c r="AE58" s="55">
        <f>SUM(SUMIFS(Data!$K$6:$K$1096,Data!$J$6:$J$1096,AE$37,Data!$I$6:$I$1096,Data!$Z25),SUMIFS(Data!$K$6:$K$1096,Data!$J$6:$J$1096,AE$3,Data!$I$6:$I$1096,Data!$AA25),SUMIFS(Data!$K$6:$K$1096,Data!$J$6:$J$1096,AE$3,Data!$I$6:$I$1096,Data!$AB25),SUMIFS(Data!$K$6:$K$1096,Data!$J$6:$J$1096,AE$3,Data!$I$6:$I$1096,Data!$Y25))</f>
        <v>2.6816313170028729E-2</v>
      </c>
      <c r="AF58" s="55">
        <f>SUM(SUMIFS(Data!$K$6:$K$1096,Data!$J$6:$J$1096,AF$37,Data!$I$6:$I$1096,Data!$Z25),SUMIFS(Data!$K$6:$K$1096,Data!$J$6:$J$1096,AF$3,Data!$I$6:$I$1096,Data!$AA25),SUMIFS(Data!$K$6:$K$1096,Data!$J$6:$J$1096,AF$3,Data!$I$6:$I$1096,Data!$AB25),SUMIFS(Data!$K$6:$K$1096,Data!$J$6:$J$1096,AF$3,Data!$I$6:$I$1096,Data!$Y25))</f>
        <v>2.6816821801861623E-2</v>
      </c>
      <c r="AG58" s="55">
        <f>SUM(SUMIFS(Data!$K$6:$K$1096,Data!$J$6:$J$1096,AG$37,Data!$I$6:$I$1096,Data!$Z25),SUMIFS(Data!$K$6:$K$1096,Data!$J$6:$J$1096,AG$3,Data!$I$6:$I$1096,Data!$AA25),SUMIFS(Data!$K$6:$K$1096,Data!$J$6:$J$1096,AG$3,Data!$I$6:$I$1096,Data!$AB25),SUMIFS(Data!$K$6:$K$1096,Data!$J$6:$J$1096,AG$3,Data!$I$6:$I$1096,Data!$Y25))</f>
        <v>2.6810606333748127E-2</v>
      </c>
      <c r="AH58" s="55">
        <f>SUM(SUMIFS(Data!$K$6:$K$1096,Data!$J$6:$J$1096,AH$37,Data!$I$6:$I$1096,Data!$Z25),SUMIFS(Data!$K$6:$K$1096,Data!$J$6:$J$1096,AH$3,Data!$I$6:$I$1096,Data!$AA25),SUMIFS(Data!$K$6:$K$1096,Data!$J$6:$J$1096,AH$3,Data!$I$6:$I$1096,Data!$AB25),SUMIFS(Data!$K$6:$K$1096,Data!$J$6:$J$1096,AH$3,Data!$I$6:$I$1096,Data!$Y25))</f>
        <v>2.6501344206492299E-2</v>
      </c>
      <c r="AI58" s="55">
        <f>SUM(SUMIFS(Data!$K$6:$K$1096,Data!$J$6:$J$1096,AI$37,Data!$I$6:$I$1096,Data!$Z25),SUMIFS(Data!$K$6:$K$1096,Data!$J$6:$J$1096,AI$3,Data!$I$6:$I$1096,Data!$AA25),SUMIFS(Data!$K$6:$K$1096,Data!$J$6:$J$1096,AI$3,Data!$I$6:$I$1096,Data!$AB25),SUMIFS(Data!$K$6:$K$1096,Data!$J$6:$J$1096,AI$3,Data!$I$6:$I$1096,Data!$Y25))</f>
        <v>2.6026505890114314E-2</v>
      </c>
      <c r="AJ58" s="55">
        <f>SUM(SUMIFS(Data!$K$6:$K$1096,Data!$J$6:$J$1096,AJ$37,Data!$I$6:$I$1096,Data!$Z25),SUMIFS(Data!$K$6:$K$1096,Data!$J$6:$J$1096,AJ$3,Data!$I$6:$I$1096,Data!$AA25),SUMIFS(Data!$K$6:$K$1096,Data!$J$6:$J$1096,AJ$3,Data!$I$6:$I$1096,Data!$AB25),SUMIFS(Data!$K$6:$K$1096,Data!$J$6:$J$1096,AJ$3,Data!$I$6:$I$1096,Data!$Y25))</f>
        <v>2.5615858539121156E-2</v>
      </c>
      <c r="AK58" s="55">
        <f>SUM(SUMIFS(Data!$K$6:$K$1096,Data!$J$6:$J$1096,AK$37,Data!$I$6:$I$1096,Data!$Z25),SUMIFS(Data!$K$6:$K$1096,Data!$J$6:$J$1096,AK$3,Data!$I$6:$I$1096,Data!$AA25),SUMIFS(Data!$K$6:$K$1096,Data!$J$6:$J$1096,AK$3,Data!$I$6:$I$1096,Data!$AB25),SUMIFS(Data!$K$6:$K$1096,Data!$J$6:$J$1096,AK$3,Data!$I$6:$I$1096,Data!$Y25))</f>
        <v>2.5706063573556606E-2</v>
      </c>
      <c r="AL58" s="55">
        <f>SUM(SUMIFS(Data!$K$6:$K$1096,Data!$J$6:$J$1096,AL$37,Data!$I$6:$I$1096,Data!$Z25),SUMIFS(Data!$K$6:$K$1096,Data!$J$6:$J$1096,AL$3,Data!$I$6:$I$1096,Data!$AA25),SUMIFS(Data!$K$6:$K$1096,Data!$J$6:$J$1096,AL$3,Data!$I$6:$I$1096,Data!$AB25),SUMIFS(Data!$K$6:$K$1096,Data!$J$6:$J$1096,AL$3,Data!$I$6:$I$1096,Data!$Y25))</f>
        <v>2.5528012172464264E-2</v>
      </c>
      <c r="AM58" s="55">
        <f>SUM(SUMIFS(Data!$K$6:$K$1096,Data!$J$6:$J$1096,AM$37,Data!$I$6:$I$1096,Data!$Z25),SUMIFS(Data!$K$6:$K$1096,Data!$J$6:$J$1096,AM$3,Data!$I$6:$I$1096,Data!$AA25),SUMIFS(Data!$K$6:$K$1096,Data!$J$6:$J$1096,AM$3,Data!$I$6:$I$1096,Data!$AB25),SUMIFS(Data!$K$6:$K$1096,Data!$J$6:$J$1096,AM$3,Data!$I$6:$I$1096,Data!$Y25))</f>
        <v>2.5627360077666989E-2</v>
      </c>
      <c r="AN58" s="55">
        <f>SUM(SUMIFS(Data!$K$6:$K$1096,Data!$J$6:$J$1096,AN$37,Data!$I$6:$I$1096,Data!$Z25),SUMIFS(Data!$K$6:$K$1096,Data!$J$6:$J$1096,AN$3,Data!$I$6:$I$1096,Data!$AA25),SUMIFS(Data!$K$6:$K$1096,Data!$J$6:$J$1096,AN$3,Data!$I$6:$I$1096,Data!$AB25),SUMIFS(Data!$K$6:$K$1096,Data!$J$6:$J$1096,AN$3,Data!$I$6:$I$1096,Data!$Y25))</f>
        <v>2.5248528257300593E-2</v>
      </c>
      <c r="AO58" s="55">
        <f>SUM(SUMIFS(Data!$K$6:$K$1096,Data!$J$6:$J$1096,AO$37,Data!$I$6:$I$1096,Data!$Z25),SUMIFS(Data!$K$6:$K$1096,Data!$J$6:$J$1096,AO$3,Data!$I$6:$I$1096,Data!$AA25),SUMIFS(Data!$K$6:$K$1096,Data!$J$6:$J$1096,AO$3,Data!$I$6:$I$1096,Data!$AB25),SUMIFS(Data!$K$6:$K$1096,Data!$J$6:$J$1096,AO$3,Data!$I$6:$I$1096,Data!$Y25))</f>
        <v>2.5612526379771329E-2</v>
      </c>
      <c r="AP58" s="55">
        <f>SUM(SUMIFS(Data!$K$6:$K$1096,Data!$J$6:$J$1096,AP$37,Data!$I$6:$I$1096,Data!$Z25),SUMIFS(Data!$K$6:$K$1096,Data!$J$6:$J$1096,AP$3,Data!$I$6:$I$1096,Data!$AA25),SUMIFS(Data!$K$6:$K$1096,Data!$J$6:$J$1096,AP$3,Data!$I$6:$I$1096,Data!$AB25),SUMIFS(Data!$K$6:$K$1096,Data!$J$6:$J$1096,AP$3,Data!$I$6:$I$1096,Data!$Y25))</f>
        <v>2.5870457477165234E-2</v>
      </c>
      <c r="AQ58" s="55">
        <f>SUM(SUMIFS(Data!$K$6:$K$1096,Data!$J$6:$J$1096,AQ$37,Data!$I$6:$I$1096,Data!$Z25),SUMIFS(Data!$K$6:$K$1096,Data!$J$6:$J$1096,AQ$3,Data!$I$6:$I$1096,Data!$AA25),SUMIFS(Data!$K$6:$K$1096,Data!$J$6:$J$1096,AQ$3,Data!$I$6:$I$1096,Data!$AB25),SUMIFS(Data!$K$6:$K$1096,Data!$J$6:$J$1096,AQ$3,Data!$I$6:$I$1096,Data!$Y25))</f>
        <v>2.6057358702875476E-2</v>
      </c>
      <c r="AR58" s="56" t="s">
        <v>27</v>
      </c>
    </row>
    <row r="59" spans="1:44" x14ac:dyDescent="0.25">
      <c r="A59" s="53" t="s">
        <v>74</v>
      </c>
      <c r="B59" s="56" t="s">
        <v>28</v>
      </c>
      <c r="C59" s="55">
        <f>SUM(SUMIFS(Data!$K$6:$K$1096,Data!$J$6:$J$1096,C$37,Data!$I$6:$I$1096,Data!$Z26),SUMIFS(Data!$K$6:$K$1096,Data!$J$6:$J$1096,C$3,Data!$I$6:$I$1096,Data!$AA26),SUMIFS(Data!$K$6:$K$1096,Data!$J$6:$J$1096,C$3,Data!$I$6:$I$1096,Data!$AB26),SUMIFS(Data!$K$6:$K$1096,Data!$J$6:$J$1096,C$3,Data!$I$6:$I$1096,Data!$Y26))</f>
        <v>4.5123541390128419E-2</v>
      </c>
      <c r="D59" s="55">
        <f>SUM(SUMIFS(Data!$K$6:$K$1096,Data!$J$6:$J$1096,D$37,Data!$I$6:$I$1096,Data!$Z26),SUMIFS(Data!$K$6:$K$1096,Data!$J$6:$J$1096,D$3,Data!$I$6:$I$1096,Data!$AA26),SUMIFS(Data!$K$6:$K$1096,Data!$J$6:$J$1096,D$3,Data!$I$6:$I$1096,Data!$AB26),SUMIFS(Data!$K$6:$K$1096,Data!$J$6:$J$1096,D$3,Data!$I$6:$I$1096,Data!$Y26))</f>
        <v>4.3967932000386359E-2</v>
      </c>
      <c r="E59" s="55">
        <f>SUM(SUMIFS(Data!$K$6:$K$1096,Data!$J$6:$J$1096,E$37,Data!$I$6:$I$1096,Data!$Z26),SUMIFS(Data!$K$6:$K$1096,Data!$J$6:$J$1096,E$3,Data!$I$6:$I$1096,Data!$AA26),SUMIFS(Data!$K$6:$K$1096,Data!$J$6:$J$1096,E$3,Data!$I$6:$I$1096,Data!$AB26),SUMIFS(Data!$K$6:$K$1096,Data!$J$6:$J$1096,E$3,Data!$I$6:$I$1096,Data!$Y26))</f>
        <v>4.381401940351027E-2</v>
      </c>
      <c r="F59" s="55">
        <f>SUM(SUMIFS(Data!$K$6:$K$1096,Data!$J$6:$J$1096,F$37,Data!$I$6:$I$1096,Data!$Z26),SUMIFS(Data!$K$6:$K$1096,Data!$J$6:$J$1096,F$3,Data!$I$6:$I$1096,Data!$AA26),SUMIFS(Data!$K$6:$K$1096,Data!$J$6:$J$1096,F$3,Data!$I$6:$I$1096,Data!$AB26),SUMIFS(Data!$K$6:$K$1096,Data!$J$6:$J$1096,F$3,Data!$I$6:$I$1096,Data!$Y26))</f>
        <v>4.3991475455019739E-2</v>
      </c>
      <c r="G59" s="55">
        <f>SUM(SUMIFS(Data!$K$6:$K$1096,Data!$J$6:$J$1096,G$37,Data!$I$6:$I$1096,Data!$Z26),SUMIFS(Data!$K$6:$K$1096,Data!$J$6:$J$1096,G$3,Data!$I$6:$I$1096,Data!$AA26),SUMIFS(Data!$K$6:$K$1096,Data!$J$6:$J$1096,G$3,Data!$I$6:$I$1096,Data!$AB26),SUMIFS(Data!$K$6:$K$1096,Data!$J$6:$J$1096,G$3,Data!$I$6:$I$1096,Data!$Y26))</f>
        <v>4.3650652296395379E-2</v>
      </c>
      <c r="H59" s="55">
        <f>SUM(SUMIFS(Data!$K$6:$K$1096,Data!$J$6:$J$1096,H$37,Data!$I$6:$I$1096,Data!$Z26),SUMIFS(Data!$K$6:$K$1096,Data!$J$6:$J$1096,H$3,Data!$I$6:$I$1096,Data!$AA26),SUMIFS(Data!$K$6:$K$1096,Data!$J$6:$J$1096,H$3,Data!$I$6:$I$1096,Data!$AB26),SUMIFS(Data!$K$6:$K$1096,Data!$J$6:$J$1096,H$3,Data!$I$6:$I$1096,Data!$Y26))</f>
        <v>4.267195298187932E-2</v>
      </c>
      <c r="I59" s="55">
        <f>SUM(SUMIFS(Data!$K$6:$K$1096,Data!$J$6:$J$1096,I$37,Data!$I$6:$I$1096,Data!$Z26),SUMIFS(Data!$K$6:$K$1096,Data!$J$6:$J$1096,I$3,Data!$I$6:$I$1096,Data!$AA26),SUMIFS(Data!$K$6:$K$1096,Data!$J$6:$J$1096,I$3,Data!$I$6:$I$1096,Data!$AB26),SUMIFS(Data!$K$6:$K$1096,Data!$J$6:$J$1096,I$3,Data!$I$6:$I$1096,Data!$Y26))</f>
        <v>4.198506659491457E-2</v>
      </c>
      <c r="J59" s="55">
        <f>SUM(SUMIFS(Data!$K$6:$K$1096,Data!$J$6:$J$1096,J$37,Data!$I$6:$I$1096,Data!$Z26),SUMIFS(Data!$K$6:$K$1096,Data!$J$6:$J$1096,J$3,Data!$I$6:$I$1096,Data!$AA26),SUMIFS(Data!$K$6:$K$1096,Data!$J$6:$J$1096,J$3,Data!$I$6:$I$1096,Data!$AB26),SUMIFS(Data!$K$6:$K$1096,Data!$J$6:$J$1096,J$3,Data!$I$6:$I$1096,Data!$Y26))</f>
        <v>4.1025558719020319E-2</v>
      </c>
      <c r="K59" s="55">
        <f>SUM(SUMIFS(Data!$K$6:$K$1096,Data!$J$6:$J$1096,K$37,Data!$I$6:$I$1096,Data!$Z26),SUMIFS(Data!$K$6:$K$1096,Data!$J$6:$J$1096,K$3,Data!$I$6:$I$1096,Data!$AA26),SUMIFS(Data!$K$6:$K$1096,Data!$J$6:$J$1096,K$3,Data!$I$6:$I$1096,Data!$AB26),SUMIFS(Data!$K$6:$K$1096,Data!$J$6:$J$1096,K$3,Data!$I$6:$I$1096,Data!$Y26))</f>
        <v>3.9860554481113496E-2</v>
      </c>
      <c r="L59" s="55">
        <f>SUM(SUMIFS(Data!$K$6:$K$1096,Data!$J$6:$J$1096,L$37,Data!$I$6:$I$1096,Data!$Z26),SUMIFS(Data!$K$6:$K$1096,Data!$J$6:$J$1096,L$3,Data!$I$6:$I$1096,Data!$AA26),SUMIFS(Data!$K$6:$K$1096,Data!$J$6:$J$1096,L$3,Data!$I$6:$I$1096,Data!$AB26),SUMIFS(Data!$K$6:$K$1096,Data!$J$6:$J$1096,L$3,Data!$I$6:$I$1096,Data!$Y26))</f>
        <v>3.9373871027399296E-2</v>
      </c>
      <c r="M59" s="55">
        <f>SUM(SUMIFS(Data!$K$6:$K$1096,Data!$J$6:$J$1096,M$37,Data!$I$6:$I$1096,Data!$Z26),SUMIFS(Data!$K$6:$K$1096,Data!$J$6:$J$1096,M$3,Data!$I$6:$I$1096,Data!$AA26),SUMIFS(Data!$K$6:$K$1096,Data!$J$6:$J$1096,M$3,Data!$I$6:$I$1096,Data!$AB26),SUMIFS(Data!$K$6:$K$1096,Data!$J$6:$J$1096,M$3,Data!$I$6:$I$1096,Data!$Y26))</f>
        <v>3.8890666551940178E-2</v>
      </c>
      <c r="N59" s="55">
        <f>SUM(SUMIFS(Data!$K$6:$K$1096,Data!$J$6:$J$1096,N$37,Data!$I$6:$I$1096,Data!$Z26),SUMIFS(Data!$K$6:$K$1096,Data!$J$6:$J$1096,N$3,Data!$I$6:$I$1096,Data!$AA26),SUMIFS(Data!$K$6:$K$1096,Data!$J$6:$J$1096,N$3,Data!$I$6:$I$1096,Data!$AB26),SUMIFS(Data!$K$6:$K$1096,Data!$J$6:$J$1096,N$3,Data!$I$6:$I$1096,Data!$Y26))</f>
        <v>3.7343002814927029E-2</v>
      </c>
      <c r="O59" s="55">
        <f>SUM(SUMIFS(Data!$K$6:$K$1096,Data!$J$6:$J$1096,O$37,Data!$I$6:$I$1096,Data!$Z26),SUMIFS(Data!$K$6:$K$1096,Data!$J$6:$J$1096,O$3,Data!$I$6:$I$1096,Data!$AA26),SUMIFS(Data!$K$6:$K$1096,Data!$J$6:$J$1096,O$3,Data!$I$6:$I$1096,Data!$AB26),SUMIFS(Data!$K$6:$K$1096,Data!$J$6:$J$1096,O$3,Data!$I$6:$I$1096,Data!$Y26))</f>
        <v>3.5299671284136469E-2</v>
      </c>
      <c r="P59" s="55">
        <f>SUM(SUMIFS(Data!$K$6:$K$1096,Data!$J$6:$J$1096,P$37,Data!$I$6:$I$1096,Data!$Z26),SUMIFS(Data!$K$6:$K$1096,Data!$J$6:$J$1096,P$3,Data!$I$6:$I$1096,Data!$AA26),SUMIFS(Data!$K$6:$K$1096,Data!$J$6:$J$1096,P$3,Data!$I$6:$I$1096,Data!$AB26),SUMIFS(Data!$K$6:$K$1096,Data!$J$6:$J$1096,P$3,Data!$I$6:$I$1096,Data!$Y26))</f>
        <v>3.4172921408630097E-2</v>
      </c>
      <c r="Q59" s="55">
        <f>SUM(SUMIFS(Data!$K$6:$K$1096,Data!$J$6:$J$1096,Q$37,Data!$I$6:$I$1096,Data!$Z26),SUMIFS(Data!$K$6:$K$1096,Data!$J$6:$J$1096,Q$3,Data!$I$6:$I$1096,Data!$AA26),SUMIFS(Data!$K$6:$K$1096,Data!$J$6:$J$1096,Q$3,Data!$I$6:$I$1096,Data!$AB26),SUMIFS(Data!$K$6:$K$1096,Data!$J$6:$J$1096,Q$3,Data!$I$6:$I$1096,Data!$Y26))</f>
        <v>3.2308674215358955E-2</v>
      </c>
      <c r="R59" s="55">
        <f>SUM(SUMIFS(Data!$K$6:$K$1096,Data!$J$6:$J$1096,R$37,Data!$I$6:$I$1096,Data!$Z26),SUMIFS(Data!$K$6:$K$1096,Data!$J$6:$J$1096,R$3,Data!$I$6:$I$1096,Data!$AA26),SUMIFS(Data!$K$6:$K$1096,Data!$J$6:$J$1096,R$3,Data!$I$6:$I$1096,Data!$AB26),SUMIFS(Data!$K$6:$K$1096,Data!$J$6:$J$1096,R$3,Data!$I$6:$I$1096,Data!$Y26))</f>
        <v>3.1541987273867894E-2</v>
      </c>
      <c r="S59" s="55">
        <f>SUM(SUMIFS(Data!$K$6:$K$1096,Data!$J$6:$J$1096,S$37,Data!$I$6:$I$1096,Data!$Z26),SUMIFS(Data!$K$6:$K$1096,Data!$J$6:$J$1096,S$3,Data!$I$6:$I$1096,Data!$AA26),SUMIFS(Data!$K$6:$K$1096,Data!$J$6:$J$1096,S$3,Data!$I$6:$I$1096,Data!$AB26),SUMIFS(Data!$K$6:$K$1096,Data!$J$6:$J$1096,S$3,Data!$I$6:$I$1096,Data!$Y26))</f>
        <v>3.0649288438373685E-2</v>
      </c>
      <c r="T59" s="55">
        <f>SUM(SUMIFS(Data!$K$6:$K$1096,Data!$J$6:$J$1096,T$37,Data!$I$6:$I$1096,Data!$Z26),SUMIFS(Data!$K$6:$K$1096,Data!$J$6:$J$1096,T$3,Data!$I$6:$I$1096,Data!$AA26),SUMIFS(Data!$K$6:$K$1096,Data!$J$6:$J$1096,T$3,Data!$I$6:$I$1096,Data!$AB26),SUMIFS(Data!$K$6:$K$1096,Data!$J$6:$J$1096,T$3,Data!$I$6:$I$1096,Data!$Y26))</f>
        <v>3.0913678374844624E-2</v>
      </c>
      <c r="U59" s="55">
        <f>SUM(SUMIFS(Data!$K$6:$K$1096,Data!$J$6:$J$1096,U$37,Data!$I$6:$I$1096,Data!$Z26),SUMIFS(Data!$K$6:$K$1096,Data!$J$6:$J$1096,U$3,Data!$I$6:$I$1096,Data!$AA26),SUMIFS(Data!$K$6:$K$1096,Data!$J$6:$J$1096,U$3,Data!$I$6:$I$1096,Data!$AB26),SUMIFS(Data!$K$6:$K$1096,Data!$J$6:$J$1096,U$3,Data!$I$6:$I$1096,Data!$Y26))</f>
        <v>2.9656478113580048E-2</v>
      </c>
      <c r="V59" s="55">
        <f>SUM(SUMIFS(Data!$K$6:$K$1096,Data!$J$6:$J$1096,V$37,Data!$I$6:$I$1096,Data!$Z26),SUMIFS(Data!$K$6:$K$1096,Data!$J$6:$J$1096,V$3,Data!$I$6:$I$1096,Data!$AA26),SUMIFS(Data!$K$6:$K$1096,Data!$J$6:$J$1096,V$3,Data!$I$6:$I$1096,Data!$AB26),SUMIFS(Data!$K$6:$K$1096,Data!$J$6:$J$1096,V$3,Data!$I$6:$I$1096,Data!$Y26))</f>
        <v>2.8705096558733847E-2</v>
      </c>
      <c r="W59" s="55">
        <f>SUM(SUMIFS(Data!$K$6:$K$1096,Data!$J$6:$J$1096,W$37,Data!$I$6:$I$1096,Data!$Z26),SUMIFS(Data!$K$6:$K$1096,Data!$J$6:$J$1096,W$3,Data!$I$6:$I$1096,Data!$AA26),SUMIFS(Data!$K$6:$K$1096,Data!$J$6:$J$1096,W$3,Data!$I$6:$I$1096,Data!$AB26),SUMIFS(Data!$K$6:$K$1096,Data!$J$6:$J$1096,W$3,Data!$I$6:$I$1096,Data!$Y26))</f>
        <v>2.887741549177722E-2</v>
      </c>
      <c r="X59" s="55">
        <f>SUM(SUMIFS(Data!$K$6:$K$1096,Data!$J$6:$J$1096,X$37,Data!$I$6:$I$1096,Data!$Z26),SUMIFS(Data!$K$6:$K$1096,Data!$J$6:$J$1096,X$3,Data!$I$6:$I$1096,Data!$AA26),SUMIFS(Data!$K$6:$K$1096,Data!$J$6:$J$1096,X$3,Data!$I$6:$I$1096,Data!$AB26),SUMIFS(Data!$K$6:$K$1096,Data!$J$6:$J$1096,X$3,Data!$I$6:$I$1096,Data!$Y26))</f>
        <v>2.7885760748951643E-2</v>
      </c>
      <c r="Y59" s="55">
        <f>SUM(SUMIFS(Data!$K$6:$K$1096,Data!$J$6:$J$1096,Y$37,Data!$I$6:$I$1096,Data!$Z26),SUMIFS(Data!$K$6:$K$1096,Data!$J$6:$J$1096,Y$3,Data!$I$6:$I$1096,Data!$AA26),SUMIFS(Data!$K$6:$K$1096,Data!$J$6:$J$1096,Y$3,Data!$I$6:$I$1096,Data!$AB26),SUMIFS(Data!$K$6:$K$1096,Data!$J$6:$J$1096,Y$3,Data!$I$6:$I$1096,Data!$Y26))</f>
        <v>2.8132127933255667E-2</v>
      </c>
      <c r="Z59" s="55">
        <f>SUM(SUMIFS(Data!$K$6:$K$1096,Data!$J$6:$J$1096,Z$37,Data!$I$6:$I$1096,Data!$Z26),SUMIFS(Data!$K$6:$K$1096,Data!$J$6:$J$1096,Z$3,Data!$I$6:$I$1096,Data!$AA26),SUMIFS(Data!$K$6:$K$1096,Data!$J$6:$J$1096,Z$3,Data!$I$6:$I$1096,Data!$AB26),SUMIFS(Data!$K$6:$K$1096,Data!$J$6:$J$1096,Z$3,Data!$I$6:$I$1096,Data!$Y26))</f>
        <v>2.7716362617433817E-2</v>
      </c>
      <c r="AA59" s="55">
        <f>SUM(SUMIFS(Data!$K$6:$K$1096,Data!$J$6:$J$1096,AA$37,Data!$I$6:$I$1096,Data!$Z26),SUMIFS(Data!$K$6:$K$1096,Data!$J$6:$J$1096,AA$3,Data!$I$6:$I$1096,Data!$AA26),SUMIFS(Data!$K$6:$K$1096,Data!$J$6:$J$1096,AA$3,Data!$I$6:$I$1096,Data!$AB26),SUMIFS(Data!$K$6:$K$1096,Data!$J$6:$J$1096,AA$3,Data!$I$6:$I$1096,Data!$Y26))</f>
        <v>2.7380786043633604E-2</v>
      </c>
      <c r="AB59" s="55">
        <f>SUM(SUMIFS(Data!$K$6:$K$1096,Data!$J$6:$J$1096,AB$37,Data!$I$6:$I$1096,Data!$Z26),SUMIFS(Data!$K$6:$K$1096,Data!$J$6:$J$1096,AB$3,Data!$I$6:$I$1096,Data!$AA26),SUMIFS(Data!$K$6:$K$1096,Data!$J$6:$J$1096,AB$3,Data!$I$6:$I$1096,Data!$AB26),SUMIFS(Data!$K$6:$K$1096,Data!$J$6:$J$1096,AB$3,Data!$I$6:$I$1096,Data!$Y26))</f>
        <v>2.6887635813505707E-2</v>
      </c>
      <c r="AC59" s="55">
        <f>SUM(SUMIFS(Data!$K$6:$K$1096,Data!$J$6:$J$1096,AC$37,Data!$I$6:$I$1096,Data!$Z26),SUMIFS(Data!$K$6:$K$1096,Data!$J$6:$J$1096,AC$3,Data!$I$6:$I$1096,Data!$AA26),SUMIFS(Data!$K$6:$K$1096,Data!$J$6:$J$1096,AC$3,Data!$I$6:$I$1096,Data!$AB26),SUMIFS(Data!$K$6:$K$1096,Data!$J$6:$J$1096,AC$3,Data!$I$6:$I$1096,Data!$Y26))</f>
        <v>2.6848588439579671E-2</v>
      </c>
      <c r="AD59" s="55">
        <f>SUM(SUMIFS(Data!$K$6:$K$1096,Data!$J$6:$J$1096,AD$37,Data!$I$6:$I$1096,Data!$Z26),SUMIFS(Data!$K$6:$K$1096,Data!$J$6:$J$1096,AD$3,Data!$I$6:$I$1096,Data!$AA26),SUMIFS(Data!$K$6:$K$1096,Data!$J$6:$J$1096,AD$3,Data!$I$6:$I$1096,Data!$AB26),SUMIFS(Data!$K$6:$K$1096,Data!$J$6:$J$1096,AD$3,Data!$I$6:$I$1096,Data!$Y26))</f>
        <v>2.6722764120000235E-2</v>
      </c>
      <c r="AE59" s="55">
        <f>SUM(SUMIFS(Data!$K$6:$K$1096,Data!$J$6:$J$1096,AE$37,Data!$I$6:$I$1096,Data!$Z26),SUMIFS(Data!$K$6:$K$1096,Data!$J$6:$J$1096,AE$3,Data!$I$6:$I$1096,Data!$AA26),SUMIFS(Data!$K$6:$K$1096,Data!$J$6:$J$1096,AE$3,Data!$I$6:$I$1096,Data!$AB26),SUMIFS(Data!$K$6:$K$1096,Data!$J$6:$J$1096,AE$3,Data!$I$6:$I$1096,Data!$Y26))</f>
        <v>2.7069918814819773E-2</v>
      </c>
      <c r="AF59" s="55">
        <f>SUM(SUMIFS(Data!$K$6:$K$1096,Data!$J$6:$J$1096,AF$37,Data!$I$6:$I$1096,Data!$Z26),SUMIFS(Data!$K$6:$K$1096,Data!$J$6:$J$1096,AF$3,Data!$I$6:$I$1096,Data!$AA26),SUMIFS(Data!$K$6:$K$1096,Data!$J$6:$J$1096,AF$3,Data!$I$6:$I$1096,Data!$AB26),SUMIFS(Data!$K$6:$K$1096,Data!$J$6:$J$1096,AF$3,Data!$I$6:$I$1096,Data!$Y26))</f>
        <v>2.6952323427881137E-2</v>
      </c>
      <c r="AG59" s="55">
        <f>SUM(SUMIFS(Data!$K$6:$K$1096,Data!$J$6:$J$1096,AG$37,Data!$I$6:$I$1096,Data!$Z26),SUMIFS(Data!$K$6:$K$1096,Data!$J$6:$J$1096,AG$3,Data!$I$6:$I$1096,Data!$AA26),SUMIFS(Data!$K$6:$K$1096,Data!$J$6:$J$1096,AG$3,Data!$I$6:$I$1096,Data!$AB26),SUMIFS(Data!$K$6:$K$1096,Data!$J$6:$J$1096,AG$3,Data!$I$6:$I$1096,Data!$Y26))</f>
        <v>2.7054219526669313E-2</v>
      </c>
      <c r="AH59" s="55">
        <f>SUM(SUMIFS(Data!$K$6:$K$1096,Data!$J$6:$J$1096,AH$37,Data!$I$6:$I$1096,Data!$Z26),SUMIFS(Data!$K$6:$K$1096,Data!$J$6:$J$1096,AH$3,Data!$I$6:$I$1096,Data!$AA26),SUMIFS(Data!$K$6:$K$1096,Data!$J$6:$J$1096,AH$3,Data!$I$6:$I$1096,Data!$AB26),SUMIFS(Data!$K$6:$K$1096,Data!$J$6:$J$1096,AH$3,Data!$I$6:$I$1096,Data!$Y26))</f>
        <v>2.6642474746299282E-2</v>
      </c>
      <c r="AI59" s="55">
        <f>SUM(SUMIFS(Data!$K$6:$K$1096,Data!$J$6:$J$1096,AI$37,Data!$I$6:$I$1096,Data!$Z26),SUMIFS(Data!$K$6:$K$1096,Data!$J$6:$J$1096,AI$3,Data!$I$6:$I$1096,Data!$AA26),SUMIFS(Data!$K$6:$K$1096,Data!$J$6:$J$1096,AI$3,Data!$I$6:$I$1096,Data!$AB26),SUMIFS(Data!$K$6:$K$1096,Data!$J$6:$J$1096,AI$3,Data!$I$6:$I$1096,Data!$Y26))</f>
        <v>2.6248415201839792E-2</v>
      </c>
      <c r="AJ59" s="55">
        <f>SUM(SUMIFS(Data!$K$6:$K$1096,Data!$J$6:$J$1096,AJ$37,Data!$I$6:$I$1096,Data!$Z26),SUMIFS(Data!$K$6:$K$1096,Data!$J$6:$J$1096,AJ$3,Data!$I$6:$I$1096,Data!$AA26),SUMIFS(Data!$K$6:$K$1096,Data!$J$6:$J$1096,AJ$3,Data!$I$6:$I$1096,Data!$AB26),SUMIFS(Data!$K$6:$K$1096,Data!$J$6:$J$1096,AJ$3,Data!$I$6:$I$1096,Data!$Y26))</f>
        <v>2.6009179530371674E-2</v>
      </c>
      <c r="AK59" s="55">
        <f>SUM(SUMIFS(Data!$K$6:$K$1096,Data!$J$6:$J$1096,AK$37,Data!$I$6:$I$1096,Data!$Z26),SUMIFS(Data!$K$6:$K$1096,Data!$J$6:$J$1096,AK$3,Data!$I$6:$I$1096,Data!$AA26),SUMIFS(Data!$K$6:$K$1096,Data!$J$6:$J$1096,AK$3,Data!$I$6:$I$1096,Data!$AB26),SUMIFS(Data!$K$6:$K$1096,Data!$J$6:$J$1096,AK$3,Data!$I$6:$I$1096,Data!$Y26))</f>
        <v>2.6013154685366253E-2</v>
      </c>
      <c r="AL59" s="55">
        <f>SUM(SUMIFS(Data!$K$6:$K$1096,Data!$J$6:$J$1096,AL$37,Data!$I$6:$I$1096,Data!$Z26),SUMIFS(Data!$K$6:$K$1096,Data!$J$6:$J$1096,AL$3,Data!$I$6:$I$1096,Data!$AA26),SUMIFS(Data!$K$6:$K$1096,Data!$J$6:$J$1096,AL$3,Data!$I$6:$I$1096,Data!$AB26),SUMIFS(Data!$K$6:$K$1096,Data!$J$6:$J$1096,AL$3,Data!$I$6:$I$1096,Data!$Y26))</f>
        <v>2.5785547038217643E-2</v>
      </c>
      <c r="AM59" s="55">
        <f>SUM(SUMIFS(Data!$K$6:$K$1096,Data!$J$6:$J$1096,AM$37,Data!$I$6:$I$1096,Data!$Z26),SUMIFS(Data!$K$6:$K$1096,Data!$J$6:$J$1096,AM$3,Data!$I$6:$I$1096,Data!$AA26),SUMIFS(Data!$K$6:$K$1096,Data!$J$6:$J$1096,AM$3,Data!$I$6:$I$1096,Data!$AB26),SUMIFS(Data!$K$6:$K$1096,Data!$J$6:$J$1096,AM$3,Data!$I$6:$I$1096,Data!$Y26))</f>
        <v>2.601928680955266E-2</v>
      </c>
      <c r="AN59" s="55">
        <f>SUM(SUMIFS(Data!$K$6:$K$1096,Data!$J$6:$J$1096,AN$37,Data!$I$6:$I$1096,Data!$Z26),SUMIFS(Data!$K$6:$K$1096,Data!$J$6:$J$1096,AN$3,Data!$I$6:$I$1096,Data!$AA26),SUMIFS(Data!$K$6:$K$1096,Data!$J$6:$J$1096,AN$3,Data!$I$6:$I$1096,Data!$AB26),SUMIFS(Data!$K$6:$K$1096,Data!$J$6:$J$1096,AN$3,Data!$I$6:$I$1096,Data!$Y26))</f>
        <v>2.5631757264233213E-2</v>
      </c>
      <c r="AO59" s="55">
        <f>SUM(SUMIFS(Data!$K$6:$K$1096,Data!$J$6:$J$1096,AO$37,Data!$I$6:$I$1096,Data!$Z26),SUMIFS(Data!$K$6:$K$1096,Data!$J$6:$J$1096,AO$3,Data!$I$6:$I$1096,Data!$AA26),SUMIFS(Data!$K$6:$K$1096,Data!$J$6:$J$1096,AO$3,Data!$I$6:$I$1096,Data!$AB26),SUMIFS(Data!$K$6:$K$1096,Data!$J$6:$J$1096,AO$3,Data!$I$6:$I$1096,Data!$Y26))</f>
        <v>2.6038162779484224E-2</v>
      </c>
      <c r="AP59" s="55">
        <f>SUM(SUMIFS(Data!$K$6:$K$1096,Data!$J$6:$J$1096,AP$37,Data!$I$6:$I$1096,Data!$Z26),SUMIFS(Data!$K$6:$K$1096,Data!$J$6:$J$1096,AP$3,Data!$I$6:$I$1096,Data!$AA26),SUMIFS(Data!$K$6:$K$1096,Data!$J$6:$J$1096,AP$3,Data!$I$6:$I$1096,Data!$AB26),SUMIFS(Data!$K$6:$K$1096,Data!$J$6:$J$1096,AP$3,Data!$I$6:$I$1096,Data!$Y26))</f>
        <v>2.6269170130428551E-2</v>
      </c>
      <c r="AQ59" s="55">
        <f>SUM(SUMIFS(Data!$K$6:$K$1096,Data!$J$6:$J$1096,AQ$37,Data!$I$6:$I$1096,Data!$Z26),SUMIFS(Data!$K$6:$K$1096,Data!$J$6:$J$1096,AQ$3,Data!$I$6:$I$1096,Data!$AA26),SUMIFS(Data!$K$6:$K$1096,Data!$J$6:$J$1096,AQ$3,Data!$I$6:$I$1096,Data!$AB26),SUMIFS(Data!$K$6:$K$1096,Data!$J$6:$J$1096,AQ$3,Data!$I$6:$I$1096,Data!$Y26))</f>
        <v>2.6640363501453438E-2</v>
      </c>
      <c r="AR59" s="56" t="s">
        <v>28</v>
      </c>
    </row>
    <row r="60" spans="1:44" x14ac:dyDescent="0.25">
      <c r="A60" s="53" t="s">
        <v>74</v>
      </c>
      <c r="B60" s="56" t="s">
        <v>29</v>
      </c>
      <c r="C60" s="55">
        <f>SUM(SUMIFS(Data!$K$6:$K$1096,Data!$J$6:$J$1096,C$37,Data!$I$6:$I$1096,Data!$Z27),SUMIFS(Data!$K$6:$K$1096,Data!$J$6:$J$1096,C$3,Data!$I$6:$I$1096,Data!$AA27),SUMIFS(Data!$K$6:$K$1096,Data!$J$6:$J$1096,C$3,Data!$I$6:$I$1096,Data!$AB27),SUMIFS(Data!$K$6:$K$1096,Data!$J$6:$J$1096,C$3,Data!$I$6:$I$1096,Data!$Y27))</f>
        <v>3.8731375719898146E-2</v>
      </c>
      <c r="D60" s="55">
        <f>SUM(SUMIFS(Data!$K$6:$K$1096,Data!$J$6:$J$1096,D$37,Data!$I$6:$I$1096,Data!$Z27),SUMIFS(Data!$K$6:$K$1096,Data!$J$6:$J$1096,D$3,Data!$I$6:$I$1096,Data!$AA27),SUMIFS(Data!$K$6:$K$1096,Data!$J$6:$J$1096,D$3,Data!$I$6:$I$1096,Data!$AB27),SUMIFS(Data!$K$6:$K$1096,Data!$J$6:$J$1096,D$3,Data!$I$6:$I$1096,Data!$Y27))</f>
        <v>3.762123857112231E-2</v>
      </c>
      <c r="E60" s="55">
        <f>SUM(SUMIFS(Data!$K$6:$K$1096,Data!$J$6:$J$1096,E$37,Data!$I$6:$I$1096,Data!$Z27),SUMIFS(Data!$K$6:$K$1096,Data!$J$6:$J$1096,E$3,Data!$I$6:$I$1096,Data!$AA27),SUMIFS(Data!$K$6:$K$1096,Data!$J$6:$J$1096,E$3,Data!$I$6:$I$1096,Data!$AB27),SUMIFS(Data!$K$6:$K$1096,Data!$J$6:$J$1096,E$3,Data!$I$6:$I$1096,Data!$Y27))</f>
        <v>3.6390282004384933E-2</v>
      </c>
      <c r="F60" s="55">
        <f>SUM(SUMIFS(Data!$K$6:$K$1096,Data!$J$6:$J$1096,F$37,Data!$I$6:$I$1096,Data!$Z27),SUMIFS(Data!$K$6:$K$1096,Data!$J$6:$J$1096,F$3,Data!$I$6:$I$1096,Data!$AA27),SUMIFS(Data!$K$6:$K$1096,Data!$J$6:$J$1096,F$3,Data!$I$6:$I$1096,Data!$AB27),SUMIFS(Data!$K$6:$K$1096,Data!$J$6:$J$1096,F$3,Data!$I$6:$I$1096,Data!$Y27))</f>
        <v>3.6559568457214857E-2</v>
      </c>
      <c r="G60" s="55">
        <f>SUM(SUMIFS(Data!$K$6:$K$1096,Data!$J$6:$J$1096,G$37,Data!$I$6:$I$1096,Data!$Z27),SUMIFS(Data!$K$6:$K$1096,Data!$J$6:$J$1096,G$3,Data!$I$6:$I$1096,Data!$AA27),SUMIFS(Data!$K$6:$K$1096,Data!$J$6:$J$1096,G$3,Data!$I$6:$I$1096,Data!$AB27),SUMIFS(Data!$K$6:$K$1096,Data!$J$6:$J$1096,G$3,Data!$I$6:$I$1096,Data!$Y27))</f>
        <v>3.6529902583247252E-2</v>
      </c>
      <c r="H60" s="55">
        <f>SUM(SUMIFS(Data!$K$6:$K$1096,Data!$J$6:$J$1096,H$37,Data!$I$6:$I$1096,Data!$Z27),SUMIFS(Data!$K$6:$K$1096,Data!$J$6:$J$1096,H$3,Data!$I$6:$I$1096,Data!$AA27),SUMIFS(Data!$K$6:$K$1096,Data!$J$6:$J$1096,H$3,Data!$I$6:$I$1096,Data!$AB27),SUMIFS(Data!$K$6:$K$1096,Data!$J$6:$J$1096,H$3,Data!$I$6:$I$1096,Data!$Y27))</f>
        <v>3.5453768917111217E-2</v>
      </c>
      <c r="I60" s="55">
        <f>SUM(SUMIFS(Data!$K$6:$K$1096,Data!$J$6:$J$1096,I$37,Data!$I$6:$I$1096,Data!$Z27),SUMIFS(Data!$K$6:$K$1096,Data!$J$6:$J$1096,I$3,Data!$I$6:$I$1096,Data!$AA27),SUMIFS(Data!$K$6:$K$1096,Data!$J$6:$J$1096,I$3,Data!$I$6:$I$1096,Data!$AB27),SUMIFS(Data!$K$6:$K$1096,Data!$J$6:$J$1096,I$3,Data!$I$6:$I$1096,Data!$Y27))</f>
        <v>3.5272321628772592E-2</v>
      </c>
      <c r="J60" s="55">
        <f>SUM(SUMIFS(Data!$K$6:$K$1096,Data!$J$6:$J$1096,J$37,Data!$I$6:$I$1096,Data!$Z27),SUMIFS(Data!$K$6:$K$1096,Data!$J$6:$J$1096,J$3,Data!$I$6:$I$1096,Data!$AA27),SUMIFS(Data!$K$6:$K$1096,Data!$J$6:$J$1096,J$3,Data!$I$6:$I$1096,Data!$AB27),SUMIFS(Data!$K$6:$K$1096,Data!$J$6:$J$1096,J$3,Data!$I$6:$I$1096,Data!$Y27))</f>
        <v>3.4748370802907998E-2</v>
      </c>
      <c r="K60" s="55">
        <f>SUM(SUMIFS(Data!$K$6:$K$1096,Data!$J$6:$J$1096,K$37,Data!$I$6:$I$1096,Data!$Z27),SUMIFS(Data!$K$6:$K$1096,Data!$J$6:$J$1096,K$3,Data!$I$6:$I$1096,Data!$AA27),SUMIFS(Data!$K$6:$K$1096,Data!$J$6:$J$1096,K$3,Data!$I$6:$I$1096,Data!$AB27),SUMIFS(Data!$K$6:$K$1096,Data!$J$6:$J$1096,K$3,Data!$I$6:$I$1096,Data!$Y27))</f>
        <v>3.3975755756412006E-2</v>
      </c>
      <c r="L60" s="55">
        <f>SUM(SUMIFS(Data!$K$6:$K$1096,Data!$J$6:$J$1096,L$37,Data!$I$6:$I$1096,Data!$Z27),SUMIFS(Data!$K$6:$K$1096,Data!$J$6:$J$1096,L$3,Data!$I$6:$I$1096,Data!$AA27),SUMIFS(Data!$K$6:$K$1096,Data!$J$6:$J$1096,L$3,Data!$I$6:$I$1096,Data!$AB27),SUMIFS(Data!$K$6:$K$1096,Data!$J$6:$J$1096,L$3,Data!$I$6:$I$1096,Data!$Y27))</f>
        <v>3.3475975686546644E-2</v>
      </c>
      <c r="M60" s="55">
        <f>SUM(SUMIFS(Data!$K$6:$K$1096,Data!$J$6:$J$1096,M$37,Data!$I$6:$I$1096,Data!$Z27),SUMIFS(Data!$K$6:$K$1096,Data!$J$6:$J$1096,M$3,Data!$I$6:$I$1096,Data!$AA27),SUMIFS(Data!$K$6:$K$1096,Data!$J$6:$J$1096,M$3,Data!$I$6:$I$1096,Data!$AB27),SUMIFS(Data!$K$6:$K$1096,Data!$J$6:$J$1096,M$3,Data!$I$6:$I$1096,Data!$Y27))</f>
        <v>3.3399390694785411E-2</v>
      </c>
      <c r="N60" s="55">
        <f>SUM(SUMIFS(Data!$K$6:$K$1096,Data!$J$6:$J$1096,N$37,Data!$I$6:$I$1096,Data!$Z27),SUMIFS(Data!$K$6:$K$1096,Data!$J$6:$J$1096,N$3,Data!$I$6:$I$1096,Data!$AA27),SUMIFS(Data!$K$6:$K$1096,Data!$J$6:$J$1096,N$3,Data!$I$6:$I$1096,Data!$AB27),SUMIFS(Data!$K$6:$K$1096,Data!$J$6:$J$1096,N$3,Data!$I$6:$I$1096,Data!$Y27))</f>
        <v>3.2305526979210235E-2</v>
      </c>
      <c r="O60" s="55">
        <f>SUM(SUMIFS(Data!$K$6:$K$1096,Data!$J$6:$J$1096,O$37,Data!$I$6:$I$1096,Data!$Z27),SUMIFS(Data!$K$6:$K$1096,Data!$J$6:$J$1096,O$3,Data!$I$6:$I$1096,Data!$AA27),SUMIFS(Data!$K$6:$K$1096,Data!$J$6:$J$1096,O$3,Data!$I$6:$I$1096,Data!$AB27),SUMIFS(Data!$K$6:$K$1096,Data!$J$6:$J$1096,O$3,Data!$I$6:$I$1096,Data!$Y27))</f>
        <v>3.0809562957037684E-2</v>
      </c>
      <c r="P60" s="55">
        <f>SUM(SUMIFS(Data!$K$6:$K$1096,Data!$J$6:$J$1096,P$37,Data!$I$6:$I$1096,Data!$Z27),SUMIFS(Data!$K$6:$K$1096,Data!$J$6:$J$1096,P$3,Data!$I$6:$I$1096,Data!$AA27),SUMIFS(Data!$K$6:$K$1096,Data!$J$6:$J$1096,P$3,Data!$I$6:$I$1096,Data!$AB27),SUMIFS(Data!$K$6:$K$1096,Data!$J$6:$J$1096,P$3,Data!$I$6:$I$1096,Data!$Y27))</f>
        <v>2.9805985953205997E-2</v>
      </c>
      <c r="Q60" s="55">
        <f>SUM(SUMIFS(Data!$K$6:$K$1096,Data!$J$6:$J$1096,Q$37,Data!$I$6:$I$1096,Data!$Z27),SUMIFS(Data!$K$6:$K$1096,Data!$J$6:$J$1096,Q$3,Data!$I$6:$I$1096,Data!$AA27),SUMIFS(Data!$K$6:$K$1096,Data!$J$6:$J$1096,Q$3,Data!$I$6:$I$1096,Data!$AB27),SUMIFS(Data!$K$6:$K$1096,Data!$J$6:$J$1096,Q$3,Data!$I$6:$I$1096,Data!$Y27))</f>
        <v>2.8427742842685289E-2</v>
      </c>
      <c r="R60" s="55">
        <f>SUM(SUMIFS(Data!$K$6:$K$1096,Data!$J$6:$J$1096,R$37,Data!$I$6:$I$1096,Data!$Z27),SUMIFS(Data!$K$6:$K$1096,Data!$J$6:$J$1096,R$3,Data!$I$6:$I$1096,Data!$AA27),SUMIFS(Data!$K$6:$K$1096,Data!$J$6:$J$1096,R$3,Data!$I$6:$I$1096,Data!$AB27),SUMIFS(Data!$K$6:$K$1096,Data!$J$6:$J$1096,R$3,Data!$I$6:$I$1096,Data!$Y27))</f>
        <v>2.7984687672039633E-2</v>
      </c>
      <c r="S60" s="55">
        <f>SUM(SUMIFS(Data!$K$6:$K$1096,Data!$J$6:$J$1096,S$37,Data!$I$6:$I$1096,Data!$Z27),SUMIFS(Data!$K$6:$K$1096,Data!$J$6:$J$1096,S$3,Data!$I$6:$I$1096,Data!$AA27),SUMIFS(Data!$K$6:$K$1096,Data!$J$6:$J$1096,S$3,Data!$I$6:$I$1096,Data!$AB27),SUMIFS(Data!$K$6:$K$1096,Data!$J$6:$J$1096,S$3,Data!$I$6:$I$1096,Data!$Y27))</f>
        <v>2.794840549171039E-2</v>
      </c>
      <c r="T60" s="55">
        <f>SUM(SUMIFS(Data!$K$6:$K$1096,Data!$J$6:$J$1096,T$37,Data!$I$6:$I$1096,Data!$Z27),SUMIFS(Data!$K$6:$K$1096,Data!$J$6:$J$1096,T$3,Data!$I$6:$I$1096,Data!$AA27),SUMIFS(Data!$K$6:$K$1096,Data!$J$6:$J$1096,T$3,Data!$I$6:$I$1096,Data!$AB27),SUMIFS(Data!$K$6:$K$1096,Data!$J$6:$J$1096,T$3,Data!$I$6:$I$1096,Data!$Y27))</f>
        <v>2.854815226735799E-2</v>
      </c>
      <c r="U60" s="55">
        <f>SUM(SUMIFS(Data!$K$6:$K$1096,Data!$J$6:$J$1096,U$37,Data!$I$6:$I$1096,Data!$Z27),SUMIFS(Data!$K$6:$K$1096,Data!$J$6:$J$1096,U$3,Data!$I$6:$I$1096,Data!$AA27),SUMIFS(Data!$K$6:$K$1096,Data!$J$6:$J$1096,U$3,Data!$I$6:$I$1096,Data!$AB27),SUMIFS(Data!$K$6:$K$1096,Data!$J$6:$J$1096,U$3,Data!$I$6:$I$1096,Data!$Y27))</f>
        <v>2.7620716176543127E-2</v>
      </c>
      <c r="V60" s="55">
        <f>SUM(SUMIFS(Data!$K$6:$K$1096,Data!$J$6:$J$1096,V$37,Data!$I$6:$I$1096,Data!$Z27),SUMIFS(Data!$K$6:$K$1096,Data!$J$6:$J$1096,V$3,Data!$I$6:$I$1096,Data!$AA27),SUMIFS(Data!$K$6:$K$1096,Data!$J$6:$J$1096,V$3,Data!$I$6:$I$1096,Data!$AB27),SUMIFS(Data!$K$6:$K$1096,Data!$J$6:$J$1096,V$3,Data!$I$6:$I$1096,Data!$Y27))</f>
        <v>2.7474372005227243E-2</v>
      </c>
      <c r="W60" s="55">
        <f>SUM(SUMIFS(Data!$K$6:$K$1096,Data!$J$6:$J$1096,W$37,Data!$I$6:$I$1096,Data!$Z27),SUMIFS(Data!$K$6:$K$1096,Data!$J$6:$J$1096,W$3,Data!$I$6:$I$1096,Data!$AA27),SUMIFS(Data!$K$6:$K$1096,Data!$J$6:$J$1096,W$3,Data!$I$6:$I$1096,Data!$AB27),SUMIFS(Data!$K$6:$K$1096,Data!$J$6:$J$1096,W$3,Data!$I$6:$I$1096,Data!$Y27))</f>
        <v>2.7373751361679438E-2</v>
      </c>
      <c r="X60" s="55">
        <f>SUM(SUMIFS(Data!$K$6:$K$1096,Data!$J$6:$J$1096,X$37,Data!$I$6:$I$1096,Data!$Z27),SUMIFS(Data!$K$6:$K$1096,Data!$J$6:$J$1096,X$3,Data!$I$6:$I$1096,Data!$AA27),SUMIFS(Data!$K$6:$K$1096,Data!$J$6:$J$1096,X$3,Data!$I$6:$I$1096,Data!$AB27),SUMIFS(Data!$K$6:$K$1096,Data!$J$6:$J$1096,X$3,Data!$I$6:$I$1096,Data!$Y27))</f>
        <v>2.6657723982681274E-2</v>
      </c>
      <c r="Y60" s="55">
        <f>SUM(SUMIFS(Data!$K$6:$K$1096,Data!$J$6:$J$1096,Y$37,Data!$I$6:$I$1096,Data!$Z27),SUMIFS(Data!$K$6:$K$1096,Data!$J$6:$J$1096,Y$3,Data!$I$6:$I$1096,Data!$AA27),SUMIFS(Data!$K$6:$K$1096,Data!$J$6:$J$1096,Y$3,Data!$I$6:$I$1096,Data!$AB27),SUMIFS(Data!$K$6:$K$1096,Data!$J$6:$J$1096,Y$3,Data!$I$6:$I$1096,Data!$Y27))</f>
        <v>2.7618820252441518E-2</v>
      </c>
      <c r="Z60" s="55">
        <f>SUM(SUMIFS(Data!$K$6:$K$1096,Data!$J$6:$J$1096,Z$37,Data!$I$6:$I$1096,Data!$Z27),SUMIFS(Data!$K$6:$K$1096,Data!$J$6:$J$1096,Z$3,Data!$I$6:$I$1096,Data!$AA27),SUMIFS(Data!$K$6:$K$1096,Data!$J$6:$J$1096,Z$3,Data!$I$6:$I$1096,Data!$AB27),SUMIFS(Data!$K$6:$K$1096,Data!$J$6:$J$1096,Z$3,Data!$I$6:$I$1096,Data!$Y27))</f>
        <v>2.7982055671625712E-2</v>
      </c>
      <c r="AA60" s="55">
        <f>SUM(SUMIFS(Data!$K$6:$K$1096,Data!$J$6:$J$1096,AA$37,Data!$I$6:$I$1096,Data!$Z27),SUMIFS(Data!$K$6:$K$1096,Data!$J$6:$J$1096,AA$3,Data!$I$6:$I$1096,Data!$AA27),SUMIFS(Data!$K$6:$K$1096,Data!$J$6:$J$1096,AA$3,Data!$I$6:$I$1096,Data!$AB27),SUMIFS(Data!$K$6:$K$1096,Data!$J$6:$J$1096,AA$3,Data!$I$6:$I$1096,Data!$Y27))</f>
        <v>2.8654375447724617E-2</v>
      </c>
      <c r="AB60" s="55">
        <f>SUM(SUMIFS(Data!$K$6:$K$1096,Data!$J$6:$J$1096,AB$37,Data!$I$6:$I$1096,Data!$Z27),SUMIFS(Data!$K$6:$K$1096,Data!$J$6:$J$1096,AB$3,Data!$I$6:$I$1096,Data!$AA27),SUMIFS(Data!$K$6:$K$1096,Data!$J$6:$J$1096,AB$3,Data!$I$6:$I$1096,Data!$AB27),SUMIFS(Data!$K$6:$K$1096,Data!$J$6:$J$1096,AB$3,Data!$I$6:$I$1096,Data!$Y27))</f>
        <v>2.9565191024206829E-2</v>
      </c>
      <c r="AC60" s="55">
        <f>SUM(SUMIFS(Data!$K$6:$K$1096,Data!$J$6:$J$1096,AC$37,Data!$I$6:$I$1096,Data!$Z27),SUMIFS(Data!$K$6:$K$1096,Data!$J$6:$J$1096,AC$3,Data!$I$6:$I$1096,Data!$AA27),SUMIFS(Data!$K$6:$K$1096,Data!$J$6:$J$1096,AC$3,Data!$I$6:$I$1096,Data!$AB27),SUMIFS(Data!$K$6:$K$1096,Data!$J$6:$J$1096,AC$3,Data!$I$6:$I$1096,Data!$Y27))</f>
        <v>2.9876873996255403E-2</v>
      </c>
      <c r="AD60" s="55">
        <f>SUM(SUMIFS(Data!$K$6:$K$1096,Data!$J$6:$J$1096,AD$37,Data!$I$6:$I$1096,Data!$Z27),SUMIFS(Data!$K$6:$K$1096,Data!$J$6:$J$1096,AD$3,Data!$I$6:$I$1096,Data!$AA27),SUMIFS(Data!$K$6:$K$1096,Data!$J$6:$J$1096,AD$3,Data!$I$6:$I$1096,Data!$AB27),SUMIFS(Data!$K$6:$K$1096,Data!$J$6:$J$1096,AD$3,Data!$I$6:$I$1096,Data!$Y27))</f>
        <v>3.0543594614601599E-2</v>
      </c>
      <c r="AE60" s="55">
        <f>SUM(SUMIFS(Data!$K$6:$K$1096,Data!$J$6:$J$1096,AE$37,Data!$I$6:$I$1096,Data!$Z27),SUMIFS(Data!$K$6:$K$1096,Data!$J$6:$J$1096,AE$3,Data!$I$6:$I$1096,Data!$AA27),SUMIFS(Data!$K$6:$K$1096,Data!$J$6:$J$1096,AE$3,Data!$I$6:$I$1096,Data!$AB27),SUMIFS(Data!$K$6:$K$1096,Data!$J$6:$J$1096,AE$3,Data!$I$6:$I$1096,Data!$Y27))</f>
        <v>3.1873262016985829E-2</v>
      </c>
      <c r="AF60" s="55">
        <f>SUM(SUMIFS(Data!$K$6:$K$1096,Data!$J$6:$J$1096,AF$37,Data!$I$6:$I$1096,Data!$Z27),SUMIFS(Data!$K$6:$K$1096,Data!$J$6:$J$1096,AF$3,Data!$I$6:$I$1096,Data!$AA27),SUMIFS(Data!$K$6:$K$1096,Data!$J$6:$J$1096,AF$3,Data!$I$6:$I$1096,Data!$AB27),SUMIFS(Data!$K$6:$K$1096,Data!$J$6:$J$1096,AF$3,Data!$I$6:$I$1096,Data!$Y27))</f>
        <v>3.2594891138693668E-2</v>
      </c>
      <c r="AG60" s="55">
        <f>SUM(SUMIFS(Data!$K$6:$K$1096,Data!$J$6:$J$1096,AG$37,Data!$I$6:$I$1096,Data!$Z27),SUMIFS(Data!$K$6:$K$1096,Data!$J$6:$J$1096,AG$3,Data!$I$6:$I$1096,Data!$AA27),SUMIFS(Data!$K$6:$K$1096,Data!$J$6:$J$1096,AG$3,Data!$I$6:$I$1096,Data!$AB27),SUMIFS(Data!$K$6:$K$1096,Data!$J$6:$J$1096,AG$3,Data!$I$6:$I$1096,Data!$Y27))</f>
        <v>3.359961879407572E-2</v>
      </c>
      <c r="AH60" s="55">
        <f>SUM(SUMIFS(Data!$K$6:$K$1096,Data!$J$6:$J$1096,AH$37,Data!$I$6:$I$1096,Data!$Z27),SUMIFS(Data!$K$6:$K$1096,Data!$J$6:$J$1096,AH$3,Data!$I$6:$I$1096,Data!$AA27),SUMIFS(Data!$K$6:$K$1096,Data!$J$6:$J$1096,AH$3,Data!$I$6:$I$1096,Data!$AB27),SUMIFS(Data!$K$6:$K$1096,Data!$J$6:$J$1096,AH$3,Data!$I$6:$I$1096,Data!$Y27))</f>
        <v>3.4100109586626168E-2</v>
      </c>
      <c r="AI60" s="55">
        <f>SUM(SUMIFS(Data!$K$6:$K$1096,Data!$J$6:$J$1096,AI$37,Data!$I$6:$I$1096,Data!$Z27),SUMIFS(Data!$K$6:$K$1096,Data!$J$6:$J$1096,AI$3,Data!$I$6:$I$1096,Data!$AA27),SUMIFS(Data!$K$6:$K$1096,Data!$J$6:$J$1096,AI$3,Data!$I$6:$I$1096,Data!$AB27),SUMIFS(Data!$K$6:$K$1096,Data!$J$6:$J$1096,AI$3,Data!$I$6:$I$1096,Data!$Y27))</f>
        <v>3.6584980997449792E-2</v>
      </c>
      <c r="AJ60" s="55">
        <f>SUM(SUMIFS(Data!$K$6:$K$1096,Data!$J$6:$J$1096,AJ$37,Data!$I$6:$I$1096,Data!$Z27),SUMIFS(Data!$K$6:$K$1096,Data!$J$6:$J$1096,AJ$3,Data!$I$6:$I$1096,Data!$AA27),SUMIFS(Data!$K$6:$K$1096,Data!$J$6:$J$1096,AJ$3,Data!$I$6:$I$1096,Data!$AB27),SUMIFS(Data!$K$6:$K$1096,Data!$J$6:$J$1096,AJ$3,Data!$I$6:$I$1096,Data!$Y27))</f>
        <v>3.7413957844764215E-2</v>
      </c>
      <c r="AK60" s="55">
        <f>SUM(SUMIFS(Data!$K$6:$K$1096,Data!$J$6:$J$1096,AK$37,Data!$I$6:$I$1096,Data!$Z27),SUMIFS(Data!$K$6:$K$1096,Data!$J$6:$J$1096,AK$3,Data!$I$6:$I$1096,Data!$AA27),SUMIFS(Data!$K$6:$K$1096,Data!$J$6:$J$1096,AK$3,Data!$I$6:$I$1096,Data!$AB27),SUMIFS(Data!$K$6:$K$1096,Data!$J$6:$J$1096,AK$3,Data!$I$6:$I$1096,Data!$Y27))</f>
        <v>3.7584223491900409E-2</v>
      </c>
      <c r="AL60" s="55">
        <f>SUM(SUMIFS(Data!$K$6:$K$1096,Data!$J$6:$J$1096,AL$37,Data!$I$6:$I$1096,Data!$Z27),SUMIFS(Data!$K$6:$K$1096,Data!$J$6:$J$1096,AL$3,Data!$I$6:$I$1096,Data!$AA27),SUMIFS(Data!$K$6:$K$1096,Data!$J$6:$J$1096,AL$3,Data!$I$6:$I$1096,Data!$AB27),SUMIFS(Data!$K$6:$K$1096,Data!$J$6:$J$1096,AL$3,Data!$I$6:$I$1096,Data!$Y27))</f>
        <v>3.6498997453558321E-2</v>
      </c>
      <c r="AM60" s="55">
        <f>SUM(SUMIFS(Data!$K$6:$K$1096,Data!$J$6:$J$1096,AM$37,Data!$I$6:$I$1096,Data!$Z27),SUMIFS(Data!$K$6:$K$1096,Data!$J$6:$J$1096,AM$3,Data!$I$6:$I$1096,Data!$AA27),SUMIFS(Data!$K$6:$K$1096,Data!$J$6:$J$1096,AM$3,Data!$I$6:$I$1096,Data!$AB27),SUMIFS(Data!$K$6:$K$1096,Data!$J$6:$J$1096,AM$3,Data!$I$6:$I$1096,Data!$Y27))</f>
        <v>3.6579124038472202E-2</v>
      </c>
      <c r="AN60" s="55">
        <f>SUM(SUMIFS(Data!$K$6:$K$1096,Data!$J$6:$J$1096,AN$37,Data!$I$6:$I$1096,Data!$Z27),SUMIFS(Data!$K$6:$K$1096,Data!$J$6:$J$1096,AN$3,Data!$I$6:$I$1096,Data!$AA27),SUMIFS(Data!$K$6:$K$1096,Data!$J$6:$J$1096,AN$3,Data!$I$6:$I$1096,Data!$AB27),SUMIFS(Data!$K$6:$K$1096,Data!$J$6:$J$1096,AN$3,Data!$I$6:$I$1096,Data!$Y27))</f>
        <v>3.6238495831455671E-2</v>
      </c>
      <c r="AO60" s="55">
        <f>SUM(SUMIFS(Data!$K$6:$K$1096,Data!$J$6:$J$1096,AO$37,Data!$I$6:$I$1096,Data!$Z27),SUMIFS(Data!$K$6:$K$1096,Data!$J$6:$J$1096,AO$3,Data!$I$6:$I$1096,Data!$AA27),SUMIFS(Data!$K$6:$K$1096,Data!$J$6:$J$1096,AO$3,Data!$I$6:$I$1096,Data!$AB27),SUMIFS(Data!$K$6:$K$1096,Data!$J$6:$J$1096,AO$3,Data!$I$6:$I$1096,Data!$Y27))</f>
        <v>3.6107892806640139E-2</v>
      </c>
      <c r="AP60" s="55">
        <f>SUM(SUMIFS(Data!$K$6:$K$1096,Data!$J$6:$J$1096,AP$37,Data!$I$6:$I$1096,Data!$Z27),SUMIFS(Data!$K$6:$K$1096,Data!$J$6:$J$1096,AP$3,Data!$I$6:$I$1096,Data!$AA27),SUMIFS(Data!$K$6:$K$1096,Data!$J$6:$J$1096,AP$3,Data!$I$6:$I$1096,Data!$AB27),SUMIFS(Data!$K$6:$K$1096,Data!$J$6:$J$1096,AP$3,Data!$I$6:$I$1096,Data!$Y27))</f>
        <v>3.6847303477660368E-2</v>
      </c>
      <c r="AQ60" s="55">
        <f>SUM(SUMIFS(Data!$K$6:$K$1096,Data!$J$6:$J$1096,AQ$37,Data!$I$6:$I$1096,Data!$Z27),SUMIFS(Data!$K$6:$K$1096,Data!$J$6:$J$1096,AQ$3,Data!$I$6:$I$1096,Data!$AA27),SUMIFS(Data!$K$6:$K$1096,Data!$J$6:$J$1096,AQ$3,Data!$I$6:$I$1096,Data!$AB27),SUMIFS(Data!$K$6:$K$1096,Data!$J$6:$J$1096,AQ$3,Data!$I$6:$I$1096,Data!$Y27))</f>
        <v>3.6977996665049473E-2</v>
      </c>
      <c r="AR60" s="56" t="s">
        <v>29</v>
      </c>
    </row>
    <row r="61" spans="1:44" x14ac:dyDescent="0.25">
      <c r="A61" s="53" t="s">
        <v>74</v>
      </c>
      <c r="B61" s="56" t="s">
        <v>30</v>
      </c>
      <c r="C61" s="55">
        <f>SUM(SUMIFS(Data!$K$6:$K$1096,Data!$J$6:$J$1096,C$37,Data!$I$6:$I$1096,Data!$Z28),SUMIFS(Data!$K$6:$K$1096,Data!$J$6:$J$1096,C$3,Data!$I$6:$I$1096,Data!$AA28),SUMIFS(Data!$K$6:$K$1096,Data!$J$6:$J$1096,C$3,Data!$I$6:$I$1096,Data!$AB28),SUMIFS(Data!$K$6:$K$1096,Data!$J$6:$J$1096,C$3,Data!$I$6:$I$1096,Data!$Y28))</f>
        <v>0.24828544327626975</v>
      </c>
      <c r="D61" s="55">
        <f>SUM(SUMIFS(Data!$K$6:$K$1096,Data!$J$6:$J$1096,D$37,Data!$I$6:$I$1096,Data!$Z28),SUMIFS(Data!$K$6:$K$1096,Data!$J$6:$J$1096,D$3,Data!$I$6:$I$1096,Data!$AA28),SUMIFS(Data!$K$6:$K$1096,Data!$J$6:$J$1096,D$3,Data!$I$6:$I$1096,Data!$AB28),SUMIFS(Data!$K$6:$K$1096,Data!$J$6:$J$1096,D$3,Data!$I$6:$I$1096,Data!$Y28))</f>
        <v>0.24844171478515714</v>
      </c>
      <c r="E61" s="55">
        <f>SUM(SUMIFS(Data!$K$6:$K$1096,Data!$J$6:$J$1096,E$37,Data!$I$6:$I$1096,Data!$Z28),SUMIFS(Data!$K$6:$K$1096,Data!$J$6:$J$1096,E$3,Data!$I$6:$I$1096,Data!$AA28),SUMIFS(Data!$K$6:$K$1096,Data!$J$6:$J$1096,E$3,Data!$I$6:$I$1096,Data!$AB28),SUMIFS(Data!$K$6:$K$1096,Data!$J$6:$J$1096,E$3,Data!$I$6:$I$1096,Data!$Y28))</f>
        <v>0.24675722024801539</v>
      </c>
      <c r="F61" s="55">
        <f>SUM(SUMIFS(Data!$K$6:$K$1096,Data!$J$6:$J$1096,F$37,Data!$I$6:$I$1096,Data!$Z28),SUMIFS(Data!$K$6:$K$1096,Data!$J$6:$J$1096,F$3,Data!$I$6:$I$1096,Data!$AA28),SUMIFS(Data!$K$6:$K$1096,Data!$J$6:$J$1096,F$3,Data!$I$6:$I$1096,Data!$AB28),SUMIFS(Data!$K$6:$K$1096,Data!$J$6:$J$1096,F$3,Data!$I$6:$I$1096,Data!$Y28))</f>
        <v>0.24585781925208439</v>
      </c>
      <c r="G61" s="55">
        <f>SUM(SUMIFS(Data!$K$6:$K$1096,Data!$J$6:$J$1096,G$37,Data!$I$6:$I$1096,Data!$Z28),SUMIFS(Data!$K$6:$K$1096,Data!$J$6:$J$1096,G$3,Data!$I$6:$I$1096,Data!$AA28),SUMIFS(Data!$K$6:$K$1096,Data!$J$6:$J$1096,G$3,Data!$I$6:$I$1096,Data!$AB28),SUMIFS(Data!$K$6:$K$1096,Data!$J$6:$J$1096,G$3,Data!$I$6:$I$1096,Data!$Y28))</f>
        <v>0.24441836674796019</v>
      </c>
      <c r="H61" s="55">
        <f>SUM(SUMIFS(Data!$K$6:$K$1096,Data!$J$6:$J$1096,H$37,Data!$I$6:$I$1096,Data!$Z28),SUMIFS(Data!$K$6:$K$1096,Data!$J$6:$J$1096,H$3,Data!$I$6:$I$1096,Data!$AA28),SUMIFS(Data!$K$6:$K$1096,Data!$J$6:$J$1096,H$3,Data!$I$6:$I$1096,Data!$AB28),SUMIFS(Data!$K$6:$K$1096,Data!$J$6:$J$1096,H$3,Data!$I$6:$I$1096,Data!$Y28))</f>
        <v>0.25132614523398927</v>
      </c>
      <c r="I61" s="55">
        <f>SUM(SUMIFS(Data!$K$6:$K$1096,Data!$J$6:$J$1096,I$37,Data!$I$6:$I$1096,Data!$Z28),SUMIFS(Data!$K$6:$K$1096,Data!$J$6:$J$1096,I$3,Data!$I$6:$I$1096,Data!$AA28),SUMIFS(Data!$K$6:$K$1096,Data!$J$6:$J$1096,I$3,Data!$I$6:$I$1096,Data!$AB28),SUMIFS(Data!$K$6:$K$1096,Data!$J$6:$J$1096,I$3,Data!$I$6:$I$1096,Data!$Y28))</f>
        <v>0.25414704695277818</v>
      </c>
      <c r="J61" s="55">
        <f>SUM(SUMIFS(Data!$K$6:$K$1096,Data!$J$6:$J$1096,J$37,Data!$I$6:$I$1096,Data!$Z28),SUMIFS(Data!$K$6:$K$1096,Data!$J$6:$J$1096,J$3,Data!$I$6:$I$1096,Data!$AA28),SUMIFS(Data!$K$6:$K$1096,Data!$J$6:$J$1096,J$3,Data!$I$6:$I$1096,Data!$AB28),SUMIFS(Data!$K$6:$K$1096,Data!$J$6:$J$1096,J$3,Data!$I$6:$I$1096,Data!$Y28))</f>
        <v>0.25651922449702536</v>
      </c>
      <c r="K61" s="55">
        <f>SUM(SUMIFS(Data!$K$6:$K$1096,Data!$J$6:$J$1096,K$37,Data!$I$6:$I$1096,Data!$Z28),SUMIFS(Data!$K$6:$K$1096,Data!$J$6:$J$1096,K$3,Data!$I$6:$I$1096,Data!$AA28),SUMIFS(Data!$K$6:$K$1096,Data!$J$6:$J$1096,K$3,Data!$I$6:$I$1096,Data!$AB28),SUMIFS(Data!$K$6:$K$1096,Data!$J$6:$J$1096,K$3,Data!$I$6:$I$1096,Data!$Y28))</f>
        <v>0.25874711812785994</v>
      </c>
      <c r="L61" s="55">
        <f>SUM(SUMIFS(Data!$K$6:$K$1096,Data!$J$6:$J$1096,L$37,Data!$I$6:$I$1096,Data!$Z28),SUMIFS(Data!$K$6:$K$1096,Data!$J$6:$J$1096,L$3,Data!$I$6:$I$1096,Data!$AA28),SUMIFS(Data!$K$6:$K$1096,Data!$J$6:$J$1096,L$3,Data!$I$6:$I$1096,Data!$AB28),SUMIFS(Data!$K$6:$K$1096,Data!$J$6:$J$1096,L$3,Data!$I$6:$I$1096,Data!$Y28))</f>
        <v>0.26535109406629043</v>
      </c>
      <c r="M61" s="55">
        <f>SUM(SUMIFS(Data!$K$6:$K$1096,Data!$J$6:$J$1096,M$37,Data!$I$6:$I$1096,Data!$Z28),SUMIFS(Data!$K$6:$K$1096,Data!$J$6:$J$1096,M$3,Data!$I$6:$I$1096,Data!$AA28),SUMIFS(Data!$K$6:$K$1096,Data!$J$6:$J$1096,M$3,Data!$I$6:$I$1096,Data!$AB28),SUMIFS(Data!$K$6:$K$1096,Data!$J$6:$J$1096,M$3,Data!$I$6:$I$1096,Data!$Y28))</f>
        <v>0.26790284458952562</v>
      </c>
      <c r="N61" s="55">
        <f>SUM(SUMIFS(Data!$K$6:$K$1096,Data!$J$6:$J$1096,N$37,Data!$I$6:$I$1096,Data!$Z28),SUMIFS(Data!$K$6:$K$1096,Data!$J$6:$J$1096,N$3,Data!$I$6:$I$1096,Data!$AA28),SUMIFS(Data!$K$6:$K$1096,Data!$J$6:$J$1096,N$3,Data!$I$6:$I$1096,Data!$AB28),SUMIFS(Data!$K$6:$K$1096,Data!$J$6:$J$1096,N$3,Data!$I$6:$I$1096,Data!$Y28))</f>
        <v>0.27405575590399855</v>
      </c>
      <c r="O61" s="55">
        <f>SUM(SUMIFS(Data!$K$6:$K$1096,Data!$J$6:$J$1096,O$37,Data!$I$6:$I$1096,Data!$Z28),SUMIFS(Data!$K$6:$K$1096,Data!$J$6:$J$1096,O$3,Data!$I$6:$I$1096,Data!$AA28),SUMIFS(Data!$K$6:$K$1096,Data!$J$6:$J$1096,O$3,Data!$I$6:$I$1096,Data!$AB28),SUMIFS(Data!$K$6:$K$1096,Data!$J$6:$J$1096,O$3,Data!$I$6:$I$1096,Data!$Y28))</f>
        <v>0.28465290094522755</v>
      </c>
      <c r="P61" s="55">
        <f>SUM(SUMIFS(Data!$K$6:$K$1096,Data!$J$6:$J$1096,P$37,Data!$I$6:$I$1096,Data!$Z28),SUMIFS(Data!$K$6:$K$1096,Data!$J$6:$J$1096,P$3,Data!$I$6:$I$1096,Data!$AA28),SUMIFS(Data!$K$6:$K$1096,Data!$J$6:$J$1096,P$3,Data!$I$6:$I$1096,Data!$AB28),SUMIFS(Data!$K$6:$K$1096,Data!$J$6:$J$1096,P$3,Data!$I$6:$I$1096,Data!$Y28))</f>
        <v>0.28570814710203901</v>
      </c>
      <c r="Q61" s="55">
        <f>SUM(SUMIFS(Data!$K$6:$K$1096,Data!$J$6:$J$1096,Q$37,Data!$I$6:$I$1096,Data!$Z28),SUMIFS(Data!$K$6:$K$1096,Data!$J$6:$J$1096,Q$3,Data!$I$6:$I$1096,Data!$AA28),SUMIFS(Data!$K$6:$K$1096,Data!$J$6:$J$1096,Q$3,Data!$I$6:$I$1096,Data!$AB28),SUMIFS(Data!$K$6:$K$1096,Data!$J$6:$J$1096,Q$3,Data!$I$6:$I$1096,Data!$Y28))</f>
        <v>0.28764217367755918</v>
      </c>
      <c r="R61" s="55">
        <f>SUM(SUMIFS(Data!$K$6:$K$1096,Data!$J$6:$J$1096,R$37,Data!$I$6:$I$1096,Data!$Z28),SUMIFS(Data!$K$6:$K$1096,Data!$J$6:$J$1096,R$3,Data!$I$6:$I$1096,Data!$AA28),SUMIFS(Data!$K$6:$K$1096,Data!$J$6:$J$1096,R$3,Data!$I$6:$I$1096,Data!$AB28),SUMIFS(Data!$K$6:$K$1096,Data!$J$6:$J$1096,R$3,Data!$I$6:$I$1096,Data!$Y28))</f>
        <v>0.28789353066946627</v>
      </c>
      <c r="S61" s="55">
        <f>SUM(SUMIFS(Data!$K$6:$K$1096,Data!$J$6:$J$1096,S$37,Data!$I$6:$I$1096,Data!$Z28),SUMIFS(Data!$K$6:$K$1096,Data!$J$6:$J$1096,S$3,Data!$I$6:$I$1096,Data!$AA28),SUMIFS(Data!$K$6:$K$1096,Data!$J$6:$J$1096,S$3,Data!$I$6:$I$1096,Data!$AB28),SUMIFS(Data!$K$6:$K$1096,Data!$J$6:$J$1096,S$3,Data!$I$6:$I$1096,Data!$Y28))</f>
        <v>0.28774722793222568</v>
      </c>
      <c r="T61" s="55">
        <f>SUM(SUMIFS(Data!$K$6:$K$1096,Data!$J$6:$J$1096,T$37,Data!$I$6:$I$1096,Data!$Z28),SUMIFS(Data!$K$6:$K$1096,Data!$J$6:$J$1096,T$3,Data!$I$6:$I$1096,Data!$AA28),SUMIFS(Data!$K$6:$K$1096,Data!$J$6:$J$1096,T$3,Data!$I$6:$I$1096,Data!$AB28),SUMIFS(Data!$K$6:$K$1096,Data!$J$6:$J$1096,T$3,Data!$I$6:$I$1096,Data!$Y28))</f>
        <v>0.28867267093329374</v>
      </c>
      <c r="U61" s="55">
        <f>SUM(SUMIFS(Data!$K$6:$K$1096,Data!$J$6:$J$1096,U$37,Data!$I$6:$I$1096,Data!$Z28),SUMIFS(Data!$K$6:$K$1096,Data!$J$6:$J$1096,U$3,Data!$I$6:$I$1096,Data!$AA28),SUMIFS(Data!$K$6:$K$1096,Data!$J$6:$J$1096,U$3,Data!$I$6:$I$1096,Data!$AB28),SUMIFS(Data!$K$6:$K$1096,Data!$J$6:$J$1096,U$3,Data!$I$6:$I$1096,Data!$Y28))</f>
        <v>0.28759719804133271</v>
      </c>
      <c r="V61" s="55">
        <f>SUM(SUMIFS(Data!$K$6:$K$1096,Data!$J$6:$J$1096,V$37,Data!$I$6:$I$1096,Data!$Z28),SUMIFS(Data!$K$6:$K$1096,Data!$J$6:$J$1096,V$3,Data!$I$6:$I$1096,Data!$AA28),SUMIFS(Data!$K$6:$K$1096,Data!$J$6:$J$1096,V$3,Data!$I$6:$I$1096,Data!$AB28),SUMIFS(Data!$K$6:$K$1096,Data!$J$6:$J$1096,V$3,Data!$I$6:$I$1096,Data!$Y28))</f>
        <v>0.28953971250181498</v>
      </c>
      <c r="W61" s="55">
        <f>SUM(SUMIFS(Data!$K$6:$K$1096,Data!$J$6:$J$1096,W$37,Data!$I$6:$I$1096,Data!$Z28),SUMIFS(Data!$K$6:$K$1096,Data!$J$6:$J$1096,W$3,Data!$I$6:$I$1096,Data!$AA28),SUMIFS(Data!$K$6:$K$1096,Data!$J$6:$J$1096,W$3,Data!$I$6:$I$1096,Data!$AB28),SUMIFS(Data!$K$6:$K$1096,Data!$J$6:$J$1096,W$3,Data!$I$6:$I$1096,Data!$Y28))</f>
        <v>0.29063943849750201</v>
      </c>
      <c r="X61" s="55">
        <f>SUM(SUMIFS(Data!$K$6:$K$1096,Data!$J$6:$J$1096,X$37,Data!$I$6:$I$1096,Data!$Z28),SUMIFS(Data!$K$6:$K$1096,Data!$J$6:$J$1096,X$3,Data!$I$6:$I$1096,Data!$AA28),SUMIFS(Data!$K$6:$K$1096,Data!$J$6:$J$1096,X$3,Data!$I$6:$I$1096,Data!$AB28),SUMIFS(Data!$K$6:$K$1096,Data!$J$6:$J$1096,X$3,Data!$I$6:$I$1096,Data!$Y28))</f>
        <v>0.29253689834435626</v>
      </c>
      <c r="Y61" s="55">
        <f>SUM(SUMIFS(Data!$K$6:$K$1096,Data!$J$6:$J$1096,Y$37,Data!$I$6:$I$1096,Data!$Z28),SUMIFS(Data!$K$6:$K$1096,Data!$J$6:$J$1096,Y$3,Data!$I$6:$I$1096,Data!$AA28),SUMIFS(Data!$K$6:$K$1096,Data!$J$6:$J$1096,Y$3,Data!$I$6:$I$1096,Data!$AB28),SUMIFS(Data!$K$6:$K$1096,Data!$J$6:$J$1096,Y$3,Data!$I$6:$I$1096,Data!$Y28))</f>
        <v>0.29842638941803257</v>
      </c>
      <c r="Z61" s="55">
        <f>SUM(SUMIFS(Data!$K$6:$K$1096,Data!$J$6:$J$1096,Z$37,Data!$I$6:$I$1096,Data!$Z28),SUMIFS(Data!$K$6:$K$1096,Data!$J$6:$J$1096,Z$3,Data!$I$6:$I$1096,Data!$AA28),SUMIFS(Data!$K$6:$K$1096,Data!$J$6:$J$1096,Z$3,Data!$I$6:$I$1096,Data!$AB28),SUMIFS(Data!$K$6:$K$1096,Data!$J$6:$J$1096,Z$3,Data!$I$6:$I$1096,Data!$Y28))</f>
        <v>0.30579037822745891</v>
      </c>
      <c r="AA61" s="55">
        <f>SUM(SUMIFS(Data!$K$6:$K$1096,Data!$J$6:$J$1096,AA$37,Data!$I$6:$I$1096,Data!$Z28),SUMIFS(Data!$K$6:$K$1096,Data!$J$6:$J$1096,AA$3,Data!$I$6:$I$1096,Data!$AA28),SUMIFS(Data!$K$6:$K$1096,Data!$J$6:$J$1096,AA$3,Data!$I$6:$I$1096,Data!$AB28),SUMIFS(Data!$K$6:$K$1096,Data!$J$6:$J$1096,AA$3,Data!$I$6:$I$1096,Data!$Y28))</f>
        <v>0.31130250991924874</v>
      </c>
      <c r="AB61" s="55">
        <f>SUM(SUMIFS(Data!$K$6:$K$1096,Data!$J$6:$J$1096,AB$37,Data!$I$6:$I$1096,Data!$Z28),SUMIFS(Data!$K$6:$K$1096,Data!$J$6:$J$1096,AB$3,Data!$I$6:$I$1096,Data!$AA28),SUMIFS(Data!$K$6:$K$1096,Data!$J$6:$J$1096,AB$3,Data!$I$6:$I$1096,Data!$AB28),SUMIFS(Data!$K$6:$K$1096,Data!$J$6:$J$1096,AB$3,Data!$I$6:$I$1096,Data!$Y28))</f>
        <v>0.31464441308747837</v>
      </c>
      <c r="AC61" s="55">
        <f>SUM(SUMIFS(Data!$K$6:$K$1096,Data!$J$6:$J$1096,AC$37,Data!$I$6:$I$1096,Data!$Z28),SUMIFS(Data!$K$6:$K$1096,Data!$J$6:$J$1096,AC$3,Data!$I$6:$I$1096,Data!$AA28),SUMIFS(Data!$K$6:$K$1096,Data!$J$6:$J$1096,AC$3,Data!$I$6:$I$1096,Data!$AB28),SUMIFS(Data!$K$6:$K$1096,Data!$J$6:$J$1096,AC$3,Data!$I$6:$I$1096,Data!$Y28))</f>
        <v>0.31526941795721164</v>
      </c>
      <c r="AD61" s="55">
        <f>SUM(SUMIFS(Data!$K$6:$K$1096,Data!$J$6:$J$1096,AD$37,Data!$I$6:$I$1096,Data!$Z28),SUMIFS(Data!$K$6:$K$1096,Data!$J$6:$J$1096,AD$3,Data!$I$6:$I$1096,Data!$AA28),SUMIFS(Data!$K$6:$K$1096,Data!$J$6:$J$1096,AD$3,Data!$I$6:$I$1096,Data!$AB28),SUMIFS(Data!$K$6:$K$1096,Data!$J$6:$J$1096,AD$3,Data!$I$6:$I$1096,Data!$Y28))</f>
        <v>0.31658057111981747</v>
      </c>
      <c r="AE61" s="55">
        <f>SUM(SUMIFS(Data!$K$6:$K$1096,Data!$J$6:$J$1096,AE$37,Data!$I$6:$I$1096,Data!$Z28),SUMIFS(Data!$K$6:$K$1096,Data!$J$6:$J$1096,AE$3,Data!$I$6:$I$1096,Data!$AA28),SUMIFS(Data!$K$6:$K$1096,Data!$J$6:$J$1096,AE$3,Data!$I$6:$I$1096,Data!$AB28),SUMIFS(Data!$K$6:$K$1096,Data!$J$6:$J$1096,AE$3,Data!$I$6:$I$1096,Data!$Y28))</f>
        <v>0.31507128671660689</v>
      </c>
      <c r="AF61" s="55">
        <f>SUM(SUMIFS(Data!$K$6:$K$1096,Data!$J$6:$J$1096,AF$37,Data!$I$6:$I$1096,Data!$Z28),SUMIFS(Data!$K$6:$K$1096,Data!$J$6:$J$1096,AF$3,Data!$I$6:$I$1096,Data!$AA28),SUMIFS(Data!$K$6:$K$1096,Data!$J$6:$J$1096,AF$3,Data!$I$6:$I$1096,Data!$AB28),SUMIFS(Data!$K$6:$K$1096,Data!$J$6:$J$1096,AF$3,Data!$I$6:$I$1096,Data!$Y28))</f>
        <v>0.31520478245738948</v>
      </c>
      <c r="AG61" s="55">
        <f>SUM(SUMIFS(Data!$K$6:$K$1096,Data!$J$6:$J$1096,AG$37,Data!$I$6:$I$1096,Data!$Z28),SUMIFS(Data!$K$6:$K$1096,Data!$J$6:$J$1096,AG$3,Data!$I$6:$I$1096,Data!$AA28),SUMIFS(Data!$K$6:$K$1096,Data!$J$6:$J$1096,AG$3,Data!$I$6:$I$1096,Data!$AB28),SUMIFS(Data!$K$6:$K$1096,Data!$J$6:$J$1096,AG$3,Data!$I$6:$I$1096,Data!$Y28))</f>
        <v>0.31205437056684893</v>
      </c>
      <c r="AH61" s="55">
        <f>SUM(SUMIFS(Data!$K$6:$K$1096,Data!$J$6:$J$1096,AH$37,Data!$I$6:$I$1096,Data!$Z28),SUMIFS(Data!$K$6:$K$1096,Data!$J$6:$J$1096,AH$3,Data!$I$6:$I$1096,Data!$AA28),SUMIFS(Data!$K$6:$K$1096,Data!$J$6:$J$1096,AH$3,Data!$I$6:$I$1096,Data!$AB28),SUMIFS(Data!$K$6:$K$1096,Data!$J$6:$J$1096,AH$3,Data!$I$6:$I$1096,Data!$Y28))</f>
        <v>0.31723718893714836</v>
      </c>
      <c r="AI61" s="55">
        <f>SUM(SUMIFS(Data!$K$6:$K$1096,Data!$J$6:$J$1096,AI$37,Data!$I$6:$I$1096,Data!$Z28),SUMIFS(Data!$K$6:$K$1096,Data!$J$6:$J$1096,AI$3,Data!$I$6:$I$1096,Data!$AA28),SUMIFS(Data!$K$6:$K$1096,Data!$J$6:$J$1096,AI$3,Data!$I$6:$I$1096,Data!$AB28),SUMIFS(Data!$K$6:$K$1096,Data!$J$6:$J$1096,AI$3,Data!$I$6:$I$1096,Data!$Y28))</f>
        <v>0.32828051340697917</v>
      </c>
      <c r="AJ61" s="55">
        <f>SUM(SUMIFS(Data!$K$6:$K$1096,Data!$J$6:$J$1096,AJ$37,Data!$I$6:$I$1096,Data!$Z28),SUMIFS(Data!$K$6:$K$1096,Data!$J$6:$J$1096,AJ$3,Data!$I$6:$I$1096,Data!$AA28),SUMIFS(Data!$K$6:$K$1096,Data!$J$6:$J$1096,AJ$3,Data!$I$6:$I$1096,Data!$AB28),SUMIFS(Data!$K$6:$K$1096,Data!$J$6:$J$1096,AJ$3,Data!$I$6:$I$1096,Data!$Y28))</f>
        <v>0.33039524423397038</v>
      </c>
      <c r="AK61" s="55">
        <f>SUM(SUMIFS(Data!$K$6:$K$1096,Data!$J$6:$J$1096,AK$37,Data!$I$6:$I$1096,Data!$Z28),SUMIFS(Data!$K$6:$K$1096,Data!$J$6:$J$1096,AK$3,Data!$I$6:$I$1096,Data!$AA28),SUMIFS(Data!$K$6:$K$1096,Data!$J$6:$J$1096,AK$3,Data!$I$6:$I$1096,Data!$AB28),SUMIFS(Data!$K$6:$K$1096,Data!$J$6:$J$1096,AK$3,Data!$I$6:$I$1096,Data!$Y28))</f>
        <v>0.33423527322046398</v>
      </c>
      <c r="AL61" s="55">
        <f>SUM(SUMIFS(Data!$K$6:$K$1096,Data!$J$6:$J$1096,AL$37,Data!$I$6:$I$1096,Data!$Z28),SUMIFS(Data!$K$6:$K$1096,Data!$J$6:$J$1096,AL$3,Data!$I$6:$I$1096,Data!$AA28),SUMIFS(Data!$K$6:$K$1096,Data!$J$6:$J$1096,AL$3,Data!$I$6:$I$1096,Data!$AB28),SUMIFS(Data!$K$6:$K$1096,Data!$J$6:$J$1096,AL$3,Data!$I$6:$I$1096,Data!$Y28))</f>
        <v>0.33462924177005293</v>
      </c>
      <c r="AM61" s="55">
        <f>SUM(SUMIFS(Data!$K$6:$K$1096,Data!$J$6:$J$1096,AM$37,Data!$I$6:$I$1096,Data!$Z28),SUMIFS(Data!$K$6:$K$1096,Data!$J$6:$J$1096,AM$3,Data!$I$6:$I$1096,Data!$AA28),SUMIFS(Data!$K$6:$K$1096,Data!$J$6:$J$1096,AM$3,Data!$I$6:$I$1096,Data!$AB28),SUMIFS(Data!$K$6:$K$1096,Data!$J$6:$J$1096,AM$3,Data!$I$6:$I$1096,Data!$Y28))</f>
        <v>0.33308014796026436</v>
      </c>
      <c r="AN61" s="55">
        <f>SUM(SUMIFS(Data!$K$6:$K$1096,Data!$J$6:$J$1096,AN$37,Data!$I$6:$I$1096,Data!$Z28),SUMIFS(Data!$K$6:$K$1096,Data!$J$6:$J$1096,AN$3,Data!$I$6:$I$1096,Data!$AA28),SUMIFS(Data!$K$6:$K$1096,Data!$J$6:$J$1096,AN$3,Data!$I$6:$I$1096,Data!$AB28),SUMIFS(Data!$K$6:$K$1096,Data!$J$6:$J$1096,AN$3,Data!$I$6:$I$1096,Data!$Y28))</f>
        <v>0.33088958492901505</v>
      </c>
      <c r="AO61" s="55">
        <f>SUM(SUMIFS(Data!$K$6:$K$1096,Data!$J$6:$J$1096,AO$37,Data!$I$6:$I$1096,Data!$Z28),SUMIFS(Data!$K$6:$K$1096,Data!$J$6:$J$1096,AO$3,Data!$I$6:$I$1096,Data!$AA28),SUMIFS(Data!$K$6:$K$1096,Data!$J$6:$J$1096,AO$3,Data!$I$6:$I$1096,Data!$AB28),SUMIFS(Data!$K$6:$K$1096,Data!$J$6:$J$1096,AO$3,Data!$I$6:$I$1096,Data!$Y28))</f>
        <v>0.3275667366986007</v>
      </c>
      <c r="AP61" s="55">
        <f>SUM(SUMIFS(Data!$K$6:$K$1096,Data!$J$6:$J$1096,AP$37,Data!$I$6:$I$1096,Data!$Z28),SUMIFS(Data!$K$6:$K$1096,Data!$J$6:$J$1096,AP$3,Data!$I$6:$I$1096,Data!$AA28),SUMIFS(Data!$K$6:$K$1096,Data!$J$6:$J$1096,AP$3,Data!$I$6:$I$1096,Data!$AB28),SUMIFS(Data!$K$6:$K$1096,Data!$J$6:$J$1096,AP$3,Data!$I$6:$I$1096,Data!$Y28))</f>
        <v>0.32515459887682907</v>
      </c>
      <c r="AQ61" s="55">
        <f>SUM(SUMIFS(Data!$K$6:$K$1096,Data!$J$6:$J$1096,AQ$37,Data!$I$6:$I$1096,Data!$Z28),SUMIFS(Data!$K$6:$K$1096,Data!$J$6:$J$1096,AQ$3,Data!$I$6:$I$1096,Data!$AA28),SUMIFS(Data!$K$6:$K$1096,Data!$J$6:$J$1096,AQ$3,Data!$I$6:$I$1096,Data!$AB28),SUMIFS(Data!$K$6:$K$1096,Data!$J$6:$J$1096,AQ$3,Data!$I$6:$I$1096,Data!$Y28))</f>
        <v>0.32130851961627682</v>
      </c>
      <c r="AR61" s="56" t="s">
        <v>30</v>
      </c>
    </row>
    <row r="62" spans="1:44" x14ac:dyDescent="0.25">
      <c r="A62" s="53" t="s">
        <v>74</v>
      </c>
      <c r="B62" s="56" t="s">
        <v>31</v>
      </c>
      <c r="C62" s="55">
        <f>SUM(SUMIFS(Data!$K$6:$K$1096,Data!$J$6:$J$1096,C$37,Data!$I$6:$I$1096,Data!$Z29),SUMIFS(Data!$K$6:$K$1096,Data!$J$6:$J$1096,C$3,Data!$I$6:$I$1096,Data!$AA29),SUMIFS(Data!$K$6:$K$1096,Data!$J$6:$J$1096,C$3,Data!$I$6:$I$1096,Data!$AB29),SUMIFS(Data!$K$6:$K$1096,Data!$J$6:$J$1096,C$3,Data!$I$6:$I$1096,Data!$Y29))</f>
        <v>0.2371623341884041</v>
      </c>
      <c r="D62" s="55">
        <f>SUM(SUMIFS(Data!$K$6:$K$1096,Data!$J$6:$J$1096,D$37,Data!$I$6:$I$1096,Data!$Z29),SUMIFS(Data!$K$6:$K$1096,Data!$J$6:$J$1096,D$3,Data!$I$6:$I$1096,Data!$AA29),SUMIFS(Data!$K$6:$K$1096,Data!$J$6:$J$1096,D$3,Data!$I$6:$I$1096,Data!$AB29),SUMIFS(Data!$K$6:$K$1096,Data!$J$6:$J$1096,D$3,Data!$I$6:$I$1096,Data!$Y29))</f>
        <v>0.2363570827826505</v>
      </c>
      <c r="E62" s="55">
        <f>SUM(SUMIFS(Data!$K$6:$K$1096,Data!$J$6:$J$1096,E$37,Data!$I$6:$I$1096,Data!$Z29),SUMIFS(Data!$K$6:$K$1096,Data!$J$6:$J$1096,E$3,Data!$I$6:$I$1096,Data!$AA29),SUMIFS(Data!$K$6:$K$1096,Data!$J$6:$J$1096,E$3,Data!$I$6:$I$1096,Data!$AB29),SUMIFS(Data!$K$6:$K$1096,Data!$J$6:$J$1096,E$3,Data!$I$6:$I$1096,Data!$Y29))</f>
        <v>0.23447487171951911</v>
      </c>
      <c r="F62" s="55">
        <f>SUM(SUMIFS(Data!$K$6:$K$1096,Data!$J$6:$J$1096,F$37,Data!$I$6:$I$1096,Data!$Z29),SUMIFS(Data!$K$6:$K$1096,Data!$J$6:$J$1096,F$3,Data!$I$6:$I$1096,Data!$AA29),SUMIFS(Data!$K$6:$K$1096,Data!$J$6:$J$1096,F$3,Data!$I$6:$I$1096,Data!$AB29),SUMIFS(Data!$K$6:$K$1096,Data!$J$6:$J$1096,F$3,Data!$I$6:$I$1096,Data!$Y29))</f>
        <v>0.2336045241118625</v>
      </c>
      <c r="G62" s="55">
        <f>SUM(SUMIFS(Data!$K$6:$K$1096,Data!$J$6:$J$1096,G$37,Data!$I$6:$I$1096,Data!$Z29),SUMIFS(Data!$K$6:$K$1096,Data!$J$6:$J$1096,G$3,Data!$I$6:$I$1096,Data!$AA29),SUMIFS(Data!$K$6:$K$1096,Data!$J$6:$J$1096,G$3,Data!$I$6:$I$1096,Data!$AB29),SUMIFS(Data!$K$6:$K$1096,Data!$J$6:$J$1096,G$3,Data!$I$6:$I$1096,Data!$Y29))</f>
        <v>0.23206379324790574</v>
      </c>
      <c r="H62" s="55">
        <f>SUM(SUMIFS(Data!$K$6:$K$1096,Data!$J$6:$J$1096,H$37,Data!$I$6:$I$1096,Data!$Z29),SUMIFS(Data!$K$6:$K$1096,Data!$J$6:$J$1096,H$3,Data!$I$6:$I$1096,Data!$AA29),SUMIFS(Data!$K$6:$K$1096,Data!$J$6:$J$1096,H$3,Data!$I$6:$I$1096,Data!$AB29),SUMIFS(Data!$K$6:$K$1096,Data!$J$6:$J$1096,H$3,Data!$I$6:$I$1096,Data!$Y29))</f>
        <v>0.24052358158600201</v>
      </c>
      <c r="I62" s="55">
        <f>SUM(SUMIFS(Data!$K$6:$K$1096,Data!$J$6:$J$1096,I$37,Data!$I$6:$I$1096,Data!$Z29),SUMIFS(Data!$K$6:$K$1096,Data!$J$6:$J$1096,I$3,Data!$I$6:$I$1096,Data!$AA29),SUMIFS(Data!$K$6:$K$1096,Data!$J$6:$J$1096,I$3,Data!$I$6:$I$1096,Data!$AB29),SUMIFS(Data!$K$6:$K$1096,Data!$J$6:$J$1096,I$3,Data!$I$6:$I$1096,Data!$Y29))</f>
        <v>0.24174794833849053</v>
      </c>
      <c r="J62" s="55">
        <f>SUM(SUMIFS(Data!$K$6:$K$1096,Data!$J$6:$J$1096,J$37,Data!$I$6:$I$1096,Data!$Z29),SUMIFS(Data!$K$6:$K$1096,Data!$J$6:$J$1096,J$3,Data!$I$6:$I$1096,Data!$AA29),SUMIFS(Data!$K$6:$K$1096,Data!$J$6:$J$1096,J$3,Data!$I$6:$I$1096,Data!$AB29),SUMIFS(Data!$K$6:$K$1096,Data!$J$6:$J$1096,J$3,Data!$I$6:$I$1096,Data!$Y29))</f>
        <v>0.2437223821787706</v>
      </c>
      <c r="K62" s="55">
        <f>SUM(SUMIFS(Data!$K$6:$K$1096,Data!$J$6:$J$1096,K$37,Data!$I$6:$I$1096,Data!$Z29),SUMIFS(Data!$K$6:$K$1096,Data!$J$6:$J$1096,K$3,Data!$I$6:$I$1096,Data!$AA29),SUMIFS(Data!$K$6:$K$1096,Data!$J$6:$J$1096,K$3,Data!$I$6:$I$1096,Data!$AB29),SUMIFS(Data!$K$6:$K$1096,Data!$J$6:$J$1096,K$3,Data!$I$6:$I$1096,Data!$Y29))</f>
        <v>0.24631330270454607</v>
      </c>
      <c r="L62" s="55">
        <f>SUM(SUMIFS(Data!$K$6:$K$1096,Data!$J$6:$J$1096,L$37,Data!$I$6:$I$1096,Data!$Z29),SUMIFS(Data!$K$6:$K$1096,Data!$J$6:$J$1096,L$3,Data!$I$6:$I$1096,Data!$AA29),SUMIFS(Data!$K$6:$K$1096,Data!$J$6:$J$1096,L$3,Data!$I$6:$I$1096,Data!$AB29),SUMIFS(Data!$K$6:$K$1096,Data!$J$6:$J$1096,L$3,Data!$I$6:$I$1096,Data!$Y29))</f>
        <v>0.252642906350518</v>
      </c>
      <c r="M62" s="55">
        <f>SUM(SUMIFS(Data!$K$6:$K$1096,Data!$J$6:$J$1096,M$37,Data!$I$6:$I$1096,Data!$Z29),SUMIFS(Data!$K$6:$K$1096,Data!$J$6:$J$1096,M$3,Data!$I$6:$I$1096,Data!$AA29),SUMIFS(Data!$K$6:$K$1096,Data!$J$6:$J$1096,M$3,Data!$I$6:$I$1096,Data!$AB29),SUMIFS(Data!$K$6:$K$1096,Data!$J$6:$J$1096,M$3,Data!$I$6:$I$1096,Data!$Y29))</f>
        <v>0.25389635357986978</v>
      </c>
      <c r="N62" s="55">
        <f>SUM(SUMIFS(Data!$K$6:$K$1096,Data!$J$6:$J$1096,N$37,Data!$I$6:$I$1096,Data!$Z29),SUMIFS(Data!$K$6:$K$1096,Data!$J$6:$J$1096,N$3,Data!$I$6:$I$1096,Data!$AA29),SUMIFS(Data!$K$6:$K$1096,Data!$J$6:$J$1096,N$3,Data!$I$6:$I$1096,Data!$AB29),SUMIFS(Data!$K$6:$K$1096,Data!$J$6:$J$1096,N$3,Data!$I$6:$I$1096,Data!$Y29))</f>
        <v>0.25795923443028818</v>
      </c>
      <c r="O62" s="55">
        <f>SUM(SUMIFS(Data!$K$6:$K$1096,Data!$J$6:$J$1096,O$37,Data!$I$6:$I$1096,Data!$Z29),SUMIFS(Data!$K$6:$K$1096,Data!$J$6:$J$1096,O$3,Data!$I$6:$I$1096,Data!$AA29),SUMIFS(Data!$K$6:$K$1096,Data!$J$6:$J$1096,O$3,Data!$I$6:$I$1096,Data!$AB29),SUMIFS(Data!$K$6:$K$1096,Data!$J$6:$J$1096,O$3,Data!$I$6:$I$1096,Data!$Y29))</f>
        <v>0.26822327042087213</v>
      </c>
      <c r="P62" s="55">
        <f>SUM(SUMIFS(Data!$K$6:$K$1096,Data!$J$6:$J$1096,P$37,Data!$I$6:$I$1096,Data!$Z29),SUMIFS(Data!$K$6:$K$1096,Data!$J$6:$J$1096,P$3,Data!$I$6:$I$1096,Data!$AA29),SUMIFS(Data!$K$6:$K$1096,Data!$J$6:$J$1096,P$3,Data!$I$6:$I$1096,Data!$AB29),SUMIFS(Data!$K$6:$K$1096,Data!$J$6:$J$1096,P$3,Data!$I$6:$I$1096,Data!$Y29))</f>
        <v>0.26577249991502144</v>
      </c>
      <c r="Q62" s="55">
        <f>SUM(SUMIFS(Data!$K$6:$K$1096,Data!$J$6:$J$1096,Q$37,Data!$I$6:$I$1096,Data!$Z29),SUMIFS(Data!$K$6:$K$1096,Data!$J$6:$J$1096,Q$3,Data!$I$6:$I$1096,Data!$AA29),SUMIFS(Data!$K$6:$K$1096,Data!$J$6:$J$1096,Q$3,Data!$I$6:$I$1096,Data!$AB29),SUMIFS(Data!$K$6:$K$1096,Data!$J$6:$J$1096,Q$3,Data!$I$6:$I$1096,Data!$Y29))</f>
        <v>0.26355115709603349</v>
      </c>
      <c r="R62" s="55">
        <f>SUM(SUMIFS(Data!$K$6:$K$1096,Data!$J$6:$J$1096,R$37,Data!$I$6:$I$1096,Data!$Z29),SUMIFS(Data!$K$6:$K$1096,Data!$J$6:$J$1096,R$3,Data!$I$6:$I$1096,Data!$AA29),SUMIFS(Data!$K$6:$K$1096,Data!$J$6:$J$1096,R$3,Data!$I$6:$I$1096,Data!$AB29),SUMIFS(Data!$K$6:$K$1096,Data!$J$6:$J$1096,R$3,Data!$I$6:$I$1096,Data!$Y29))</f>
        <v>0.26077176181392192</v>
      </c>
      <c r="S62" s="55">
        <f>SUM(SUMIFS(Data!$K$6:$K$1096,Data!$J$6:$J$1096,S$37,Data!$I$6:$I$1096,Data!$Z29),SUMIFS(Data!$K$6:$K$1096,Data!$J$6:$J$1096,S$3,Data!$I$6:$I$1096,Data!$AA29),SUMIFS(Data!$K$6:$K$1096,Data!$J$6:$J$1096,S$3,Data!$I$6:$I$1096,Data!$AB29),SUMIFS(Data!$K$6:$K$1096,Data!$J$6:$J$1096,S$3,Data!$I$6:$I$1096,Data!$Y29))</f>
        <v>0.25962874325495888</v>
      </c>
      <c r="T62" s="55">
        <f>SUM(SUMIFS(Data!$K$6:$K$1096,Data!$J$6:$J$1096,T$37,Data!$I$6:$I$1096,Data!$Z29),SUMIFS(Data!$K$6:$K$1096,Data!$J$6:$J$1096,T$3,Data!$I$6:$I$1096,Data!$AA29),SUMIFS(Data!$K$6:$K$1096,Data!$J$6:$J$1096,T$3,Data!$I$6:$I$1096,Data!$AB29),SUMIFS(Data!$K$6:$K$1096,Data!$J$6:$J$1096,T$3,Data!$I$6:$I$1096,Data!$Y29))</f>
        <v>0.25839357170713961</v>
      </c>
      <c r="U62" s="55">
        <f>SUM(SUMIFS(Data!$K$6:$K$1096,Data!$J$6:$J$1096,U$37,Data!$I$6:$I$1096,Data!$Z29),SUMIFS(Data!$K$6:$K$1096,Data!$J$6:$J$1096,U$3,Data!$I$6:$I$1096,Data!$AA29),SUMIFS(Data!$K$6:$K$1096,Data!$J$6:$J$1096,U$3,Data!$I$6:$I$1096,Data!$AB29),SUMIFS(Data!$K$6:$K$1096,Data!$J$6:$J$1096,U$3,Data!$I$6:$I$1096,Data!$Y29))</f>
        <v>0.2539495791155062</v>
      </c>
      <c r="V62" s="55">
        <f>SUM(SUMIFS(Data!$K$6:$K$1096,Data!$J$6:$J$1096,V$37,Data!$I$6:$I$1096,Data!$Z29),SUMIFS(Data!$K$6:$K$1096,Data!$J$6:$J$1096,V$3,Data!$I$6:$I$1096,Data!$AA29),SUMIFS(Data!$K$6:$K$1096,Data!$J$6:$J$1096,V$3,Data!$I$6:$I$1096,Data!$AB29),SUMIFS(Data!$K$6:$K$1096,Data!$J$6:$J$1096,V$3,Data!$I$6:$I$1096,Data!$Y29))</f>
        <v>0.25407521417162771</v>
      </c>
      <c r="W62" s="55">
        <f>SUM(SUMIFS(Data!$K$6:$K$1096,Data!$J$6:$J$1096,W$37,Data!$I$6:$I$1096,Data!$Z29),SUMIFS(Data!$K$6:$K$1096,Data!$J$6:$J$1096,W$3,Data!$I$6:$I$1096,Data!$AA29),SUMIFS(Data!$K$6:$K$1096,Data!$J$6:$J$1096,W$3,Data!$I$6:$I$1096,Data!$AB29),SUMIFS(Data!$K$6:$K$1096,Data!$J$6:$J$1096,W$3,Data!$I$6:$I$1096,Data!$Y29))</f>
        <v>0.25515307715725621</v>
      </c>
      <c r="X62" s="55">
        <f>SUM(SUMIFS(Data!$K$6:$K$1096,Data!$J$6:$J$1096,X$37,Data!$I$6:$I$1096,Data!$Z29),SUMIFS(Data!$K$6:$K$1096,Data!$J$6:$J$1096,X$3,Data!$I$6:$I$1096,Data!$AA29),SUMIFS(Data!$K$6:$K$1096,Data!$J$6:$J$1096,X$3,Data!$I$6:$I$1096,Data!$AB29),SUMIFS(Data!$K$6:$K$1096,Data!$J$6:$J$1096,X$3,Data!$I$6:$I$1096,Data!$Y29))</f>
        <v>0.25252992885875236</v>
      </c>
      <c r="Y62" s="55">
        <f>SUM(SUMIFS(Data!$K$6:$K$1096,Data!$J$6:$J$1096,Y$37,Data!$I$6:$I$1096,Data!$Z29),SUMIFS(Data!$K$6:$K$1096,Data!$J$6:$J$1096,Y$3,Data!$I$6:$I$1096,Data!$AA29),SUMIFS(Data!$K$6:$K$1096,Data!$J$6:$J$1096,Y$3,Data!$I$6:$I$1096,Data!$AB29),SUMIFS(Data!$K$6:$K$1096,Data!$J$6:$J$1096,Y$3,Data!$I$6:$I$1096,Data!$Y29))</f>
        <v>0.25559083588654741</v>
      </c>
      <c r="Z62" s="55">
        <f>SUM(SUMIFS(Data!$K$6:$K$1096,Data!$J$6:$J$1096,Z$37,Data!$I$6:$I$1096,Data!$Z29),SUMIFS(Data!$K$6:$K$1096,Data!$J$6:$J$1096,Z$3,Data!$I$6:$I$1096,Data!$AA29),SUMIFS(Data!$K$6:$K$1096,Data!$J$6:$J$1096,Z$3,Data!$I$6:$I$1096,Data!$AB29),SUMIFS(Data!$K$6:$K$1096,Data!$J$6:$J$1096,Z$3,Data!$I$6:$I$1096,Data!$Y29))</f>
        <v>0.25921650690662396</v>
      </c>
      <c r="AA62" s="55">
        <f>SUM(SUMIFS(Data!$K$6:$K$1096,Data!$J$6:$J$1096,AA$37,Data!$I$6:$I$1096,Data!$Z29),SUMIFS(Data!$K$6:$K$1096,Data!$J$6:$J$1096,AA$3,Data!$I$6:$I$1096,Data!$AA29),SUMIFS(Data!$K$6:$K$1096,Data!$J$6:$J$1096,AA$3,Data!$I$6:$I$1096,Data!$AB29),SUMIFS(Data!$K$6:$K$1096,Data!$J$6:$J$1096,AA$3,Data!$I$6:$I$1096,Data!$Y29))</f>
        <v>0.26313122240186654</v>
      </c>
      <c r="AB62" s="55">
        <f>SUM(SUMIFS(Data!$K$6:$K$1096,Data!$J$6:$J$1096,AB$37,Data!$I$6:$I$1096,Data!$Z29),SUMIFS(Data!$K$6:$K$1096,Data!$J$6:$J$1096,AB$3,Data!$I$6:$I$1096,Data!$AA29),SUMIFS(Data!$K$6:$K$1096,Data!$J$6:$J$1096,AB$3,Data!$I$6:$I$1096,Data!$AB29),SUMIFS(Data!$K$6:$K$1096,Data!$J$6:$J$1096,AB$3,Data!$I$6:$I$1096,Data!$Y29))</f>
        <v>0.26427063829234243</v>
      </c>
      <c r="AC62" s="55">
        <f>SUM(SUMIFS(Data!$K$6:$K$1096,Data!$J$6:$J$1096,AC$37,Data!$I$6:$I$1096,Data!$Z29),SUMIFS(Data!$K$6:$K$1096,Data!$J$6:$J$1096,AC$3,Data!$I$6:$I$1096,Data!$AA29),SUMIFS(Data!$K$6:$K$1096,Data!$J$6:$J$1096,AC$3,Data!$I$6:$I$1096,Data!$AB29),SUMIFS(Data!$K$6:$K$1096,Data!$J$6:$J$1096,AC$3,Data!$I$6:$I$1096,Data!$Y29))</f>
        <v>0.26090158343682152</v>
      </c>
      <c r="AD62" s="55">
        <f>SUM(SUMIFS(Data!$K$6:$K$1096,Data!$J$6:$J$1096,AD$37,Data!$I$6:$I$1096,Data!$Z29),SUMIFS(Data!$K$6:$K$1096,Data!$J$6:$J$1096,AD$3,Data!$I$6:$I$1096,Data!$AA29),SUMIFS(Data!$K$6:$K$1096,Data!$J$6:$J$1096,AD$3,Data!$I$6:$I$1096,Data!$AB29),SUMIFS(Data!$K$6:$K$1096,Data!$J$6:$J$1096,AD$3,Data!$I$6:$I$1096,Data!$Y29))</f>
        <v>0.26106971461162126</v>
      </c>
      <c r="AE62" s="55">
        <f>SUM(SUMIFS(Data!$K$6:$K$1096,Data!$J$6:$J$1096,AE$37,Data!$I$6:$I$1096,Data!$Z29),SUMIFS(Data!$K$6:$K$1096,Data!$J$6:$J$1096,AE$3,Data!$I$6:$I$1096,Data!$AA29),SUMIFS(Data!$K$6:$K$1096,Data!$J$6:$J$1096,AE$3,Data!$I$6:$I$1096,Data!$AB29),SUMIFS(Data!$K$6:$K$1096,Data!$J$6:$J$1096,AE$3,Data!$I$6:$I$1096,Data!$Y29))</f>
        <v>0.2583791827937198</v>
      </c>
      <c r="AF62" s="55">
        <f>SUM(SUMIFS(Data!$K$6:$K$1096,Data!$J$6:$J$1096,AF$37,Data!$I$6:$I$1096,Data!$Z29),SUMIFS(Data!$K$6:$K$1096,Data!$J$6:$J$1096,AF$3,Data!$I$6:$I$1096,Data!$AA29),SUMIFS(Data!$K$6:$K$1096,Data!$J$6:$J$1096,AF$3,Data!$I$6:$I$1096,Data!$AB29),SUMIFS(Data!$K$6:$K$1096,Data!$J$6:$J$1096,AF$3,Data!$I$6:$I$1096,Data!$Y29))</f>
        <v>0.25935011220134641</v>
      </c>
      <c r="AG62" s="55">
        <f>SUM(SUMIFS(Data!$K$6:$K$1096,Data!$J$6:$J$1096,AG$37,Data!$I$6:$I$1096,Data!$Z29),SUMIFS(Data!$K$6:$K$1096,Data!$J$6:$J$1096,AG$3,Data!$I$6:$I$1096,Data!$AA29),SUMIFS(Data!$K$6:$K$1096,Data!$J$6:$J$1096,AG$3,Data!$I$6:$I$1096,Data!$AB29),SUMIFS(Data!$K$6:$K$1096,Data!$J$6:$J$1096,AG$3,Data!$I$6:$I$1096,Data!$Y29))</f>
        <v>0.25891307588940737</v>
      </c>
      <c r="AH62" s="55">
        <f>SUM(SUMIFS(Data!$K$6:$K$1096,Data!$J$6:$J$1096,AH$37,Data!$I$6:$I$1096,Data!$Z29),SUMIFS(Data!$K$6:$K$1096,Data!$J$6:$J$1096,AH$3,Data!$I$6:$I$1096,Data!$AA29),SUMIFS(Data!$K$6:$K$1096,Data!$J$6:$J$1096,AH$3,Data!$I$6:$I$1096,Data!$AB29),SUMIFS(Data!$K$6:$K$1096,Data!$J$6:$J$1096,AH$3,Data!$I$6:$I$1096,Data!$Y29))</f>
        <v>0.26380912812523677</v>
      </c>
      <c r="AI62" s="55">
        <f>SUM(SUMIFS(Data!$K$6:$K$1096,Data!$J$6:$J$1096,AI$37,Data!$I$6:$I$1096,Data!$Z29),SUMIFS(Data!$K$6:$K$1096,Data!$J$6:$J$1096,AI$3,Data!$I$6:$I$1096,Data!$AA29),SUMIFS(Data!$K$6:$K$1096,Data!$J$6:$J$1096,AI$3,Data!$I$6:$I$1096,Data!$AB29),SUMIFS(Data!$K$6:$K$1096,Data!$J$6:$J$1096,AI$3,Data!$I$6:$I$1096,Data!$Y29))</f>
        <v>0.27073336769671658</v>
      </c>
      <c r="AJ62" s="55">
        <f>SUM(SUMIFS(Data!$K$6:$K$1096,Data!$J$6:$J$1096,AJ$37,Data!$I$6:$I$1096,Data!$Z29),SUMIFS(Data!$K$6:$K$1096,Data!$J$6:$J$1096,AJ$3,Data!$I$6:$I$1096,Data!$AA29),SUMIFS(Data!$K$6:$K$1096,Data!$J$6:$J$1096,AJ$3,Data!$I$6:$I$1096,Data!$AB29),SUMIFS(Data!$K$6:$K$1096,Data!$J$6:$J$1096,AJ$3,Data!$I$6:$I$1096,Data!$Y29))</f>
        <v>0.26894228282278976</v>
      </c>
      <c r="AK62" s="55">
        <f>SUM(SUMIFS(Data!$K$6:$K$1096,Data!$J$6:$J$1096,AK$37,Data!$I$6:$I$1096,Data!$Z29),SUMIFS(Data!$K$6:$K$1096,Data!$J$6:$J$1096,AK$3,Data!$I$6:$I$1096,Data!$AA29),SUMIFS(Data!$K$6:$K$1096,Data!$J$6:$J$1096,AK$3,Data!$I$6:$I$1096,Data!$AB29),SUMIFS(Data!$K$6:$K$1096,Data!$J$6:$J$1096,AK$3,Data!$I$6:$I$1096,Data!$Y29))</f>
        <v>0.26886318806145759</v>
      </c>
      <c r="AL62" s="55">
        <f>SUM(SUMIFS(Data!$K$6:$K$1096,Data!$J$6:$J$1096,AL$37,Data!$I$6:$I$1096,Data!$Z29),SUMIFS(Data!$K$6:$K$1096,Data!$J$6:$J$1096,AL$3,Data!$I$6:$I$1096,Data!$AA29),SUMIFS(Data!$K$6:$K$1096,Data!$J$6:$J$1096,AL$3,Data!$I$6:$I$1096,Data!$AB29),SUMIFS(Data!$K$6:$K$1096,Data!$J$6:$J$1096,AL$3,Data!$I$6:$I$1096,Data!$Y29))</f>
        <v>0.26766124179107614</v>
      </c>
      <c r="AM62" s="55">
        <f>SUM(SUMIFS(Data!$K$6:$K$1096,Data!$J$6:$J$1096,AM$37,Data!$I$6:$I$1096,Data!$Z29),SUMIFS(Data!$K$6:$K$1096,Data!$J$6:$J$1096,AM$3,Data!$I$6:$I$1096,Data!$AA29),SUMIFS(Data!$K$6:$K$1096,Data!$J$6:$J$1096,AM$3,Data!$I$6:$I$1096,Data!$AB29),SUMIFS(Data!$K$6:$K$1096,Data!$J$6:$J$1096,AM$3,Data!$I$6:$I$1096,Data!$Y29))</f>
        <v>0.26799759773210696</v>
      </c>
      <c r="AN62" s="55">
        <f>SUM(SUMIFS(Data!$K$6:$K$1096,Data!$J$6:$J$1096,AN$37,Data!$I$6:$I$1096,Data!$Z29),SUMIFS(Data!$K$6:$K$1096,Data!$J$6:$J$1096,AN$3,Data!$I$6:$I$1096,Data!$AA29),SUMIFS(Data!$K$6:$K$1096,Data!$J$6:$J$1096,AN$3,Data!$I$6:$I$1096,Data!$AB29),SUMIFS(Data!$K$6:$K$1096,Data!$J$6:$J$1096,AN$3,Data!$I$6:$I$1096,Data!$Y29))</f>
        <v>0.26574490005525503</v>
      </c>
      <c r="AO62" s="55">
        <f>SUM(SUMIFS(Data!$K$6:$K$1096,Data!$J$6:$J$1096,AO$37,Data!$I$6:$I$1096,Data!$Z29),SUMIFS(Data!$K$6:$K$1096,Data!$J$6:$J$1096,AO$3,Data!$I$6:$I$1096,Data!$AA29),SUMIFS(Data!$K$6:$K$1096,Data!$J$6:$J$1096,AO$3,Data!$I$6:$I$1096,Data!$AB29),SUMIFS(Data!$K$6:$K$1096,Data!$J$6:$J$1096,AO$3,Data!$I$6:$I$1096,Data!$Y29))</f>
        <v>0.26556046576035258</v>
      </c>
      <c r="AP62" s="55">
        <f>SUM(SUMIFS(Data!$K$6:$K$1096,Data!$J$6:$J$1096,AP$37,Data!$I$6:$I$1096,Data!$Z29),SUMIFS(Data!$K$6:$K$1096,Data!$J$6:$J$1096,AP$3,Data!$I$6:$I$1096,Data!$AA29),SUMIFS(Data!$K$6:$K$1096,Data!$J$6:$J$1096,AP$3,Data!$I$6:$I$1096,Data!$AB29),SUMIFS(Data!$K$6:$K$1096,Data!$J$6:$J$1096,AP$3,Data!$I$6:$I$1096,Data!$Y29))</f>
        <v>0.26574641354059442</v>
      </c>
      <c r="AQ62" s="55">
        <f>SUM(SUMIFS(Data!$K$6:$K$1096,Data!$J$6:$J$1096,AQ$37,Data!$I$6:$I$1096,Data!$Z29),SUMIFS(Data!$K$6:$K$1096,Data!$J$6:$J$1096,AQ$3,Data!$I$6:$I$1096,Data!$AA29),SUMIFS(Data!$K$6:$K$1096,Data!$J$6:$J$1096,AQ$3,Data!$I$6:$I$1096,Data!$AB29),SUMIFS(Data!$K$6:$K$1096,Data!$J$6:$J$1096,AQ$3,Data!$I$6:$I$1096,Data!$Y29))</f>
        <v>0.26703607291229242</v>
      </c>
      <c r="AR62" s="56" t="s">
        <v>31</v>
      </c>
    </row>
    <row r="63" spans="1:44" x14ac:dyDescent="0.25">
      <c r="A63" s="53" t="s">
        <v>74</v>
      </c>
      <c r="B63" s="57" t="s">
        <v>32</v>
      </c>
      <c r="C63" s="55">
        <f>SUM(SUMIFS(Data!$K$6:$K$1096,Data!$J$6:$J$1096,C$37,Data!$I$6:$I$1096,Data!$Z30),SUMIFS(Data!$K$6:$K$1096,Data!$J$6:$J$1096,C$3,Data!$I$6:$I$1096,Data!$AA30),SUMIFS(Data!$K$6:$K$1096,Data!$J$6:$J$1096,C$3,Data!$I$6:$I$1096,Data!$AB30),SUMIFS(Data!$K$6:$K$1096,Data!$J$6:$J$1096,C$3,Data!$I$6:$I$1096,Data!$Y30))</f>
        <v>0.20722329255844638</v>
      </c>
      <c r="D63" s="55">
        <f>SUM(SUMIFS(Data!$K$6:$K$1096,Data!$J$6:$J$1096,D$37,Data!$I$6:$I$1096,Data!$Z30),SUMIFS(Data!$K$6:$K$1096,Data!$J$6:$J$1096,D$3,Data!$I$6:$I$1096,Data!$AA30),SUMIFS(Data!$K$6:$K$1096,Data!$J$6:$J$1096,D$3,Data!$I$6:$I$1096,Data!$AB30),SUMIFS(Data!$K$6:$K$1096,Data!$J$6:$J$1096,D$3,Data!$I$6:$I$1096,Data!$Y30))</f>
        <v>0.20613278111917599</v>
      </c>
      <c r="E63" s="55">
        <f>SUM(SUMIFS(Data!$K$6:$K$1096,Data!$J$6:$J$1096,E$37,Data!$I$6:$I$1096,Data!$Z30),SUMIFS(Data!$K$6:$K$1096,Data!$J$6:$J$1096,E$3,Data!$I$6:$I$1096,Data!$AA30),SUMIFS(Data!$K$6:$K$1096,Data!$J$6:$J$1096,E$3,Data!$I$6:$I$1096,Data!$AB30),SUMIFS(Data!$K$6:$K$1096,Data!$J$6:$J$1096,E$3,Data!$I$6:$I$1096,Data!$Y30))</f>
        <v>0.20306258772760843</v>
      </c>
      <c r="F63" s="55">
        <f>SUM(SUMIFS(Data!$K$6:$K$1096,Data!$J$6:$J$1096,F$37,Data!$I$6:$I$1096,Data!$Z30),SUMIFS(Data!$K$6:$K$1096,Data!$J$6:$J$1096,F$3,Data!$I$6:$I$1096,Data!$AA30),SUMIFS(Data!$K$6:$K$1096,Data!$J$6:$J$1096,F$3,Data!$I$6:$I$1096,Data!$AB30),SUMIFS(Data!$K$6:$K$1096,Data!$J$6:$J$1096,F$3,Data!$I$6:$I$1096,Data!$Y30))</f>
        <v>0.20162222287846127</v>
      </c>
      <c r="G63" s="55">
        <f>SUM(SUMIFS(Data!$K$6:$K$1096,Data!$J$6:$J$1096,G$37,Data!$I$6:$I$1096,Data!$Z30),SUMIFS(Data!$K$6:$K$1096,Data!$J$6:$J$1096,G$3,Data!$I$6:$I$1096,Data!$AA30),SUMIFS(Data!$K$6:$K$1096,Data!$J$6:$J$1096,G$3,Data!$I$6:$I$1096,Data!$AB30),SUMIFS(Data!$K$6:$K$1096,Data!$J$6:$J$1096,G$3,Data!$I$6:$I$1096,Data!$Y30))</f>
        <v>0.20114600271223654</v>
      </c>
      <c r="H63" s="55">
        <f>SUM(SUMIFS(Data!$K$6:$K$1096,Data!$J$6:$J$1096,H$37,Data!$I$6:$I$1096,Data!$Z30),SUMIFS(Data!$K$6:$K$1096,Data!$J$6:$J$1096,H$3,Data!$I$6:$I$1096,Data!$AA30),SUMIFS(Data!$K$6:$K$1096,Data!$J$6:$J$1096,H$3,Data!$I$6:$I$1096,Data!$AB30),SUMIFS(Data!$K$6:$K$1096,Data!$J$6:$J$1096,H$3,Data!$I$6:$I$1096,Data!$Y30))</f>
        <v>0.20971682756619983</v>
      </c>
      <c r="I63" s="55">
        <f>SUM(SUMIFS(Data!$K$6:$K$1096,Data!$J$6:$J$1096,I$37,Data!$I$6:$I$1096,Data!$Z30),SUMIFS(Data!$K$6:$K$1096,Data!$J$6:$J$1096,I$3,Data!$I$6:$I$1096,Data!$AA30),SUMIFS(Data!$K$6:$K$1096,Data!$J$6:$J$1096,I$3,Data!$I$6:$I$1096,Data!$AB30),SUMIFS(Data!$K$6:$K$1096,Data!$J$6:$J$1096,I$3,Data!$I$6:$I$1096,Data!$Y30))</f>
        <v>0.20846338400825148</v>
      </c>
      <c r="J63" s="55">
        <f>SUM(SUMIFS(Data!$K$6:$K$1096,Data!$J$6:$J$1096,J$37,Data!$I$6:$I$1096,Data!$Z30),SUMIFS(Data!$K$6:$K$1096,Data!$J$6:$J$1096,J$3,Data!$I$6:$I$1096,Data!$AA30),SUMIFS(Data!$K$6:$K$1096,Data!$J$6:$J$1096,J$3,Data!$I$6:$I$1096,Data!$AB30),SUMIFS(Data!$K$6:$K$1096,Data!$J$6:$J$1096,J$3,Data!$I$6:$I$1096,Data!$Y30))</f>
        <v>0.20973580324331886</v>
      </c>
      <c r="K63" s="55">
        <f>SUM(SUMIFS(Data!$K$6:$K$1096,Data!$J$6:$J$1096,K$37,Data!$I$6:$I$1096,Data!$Z30),SUMIFS(Data!$K$6:$K$1096,Data!$J$6:$J$1096,K$3,Data!$I$6:$I$1096,Data!$AA30),SUMIFS(Data!$K$6:$K$1096,Data!$J$6:$J$1096,K$3,Data!$I$6:$I$1096,Data!$AB30),SUMIFS(Data!$K$6:$K$1096,Data!$J$6:$J$1096,K$3,Data!$I$6:$I$1096,Data!$Y30))</f>
        <v>0.21056687409820188</v>
      </c>
      <c r="L63" s="55">
        <f>SUM(SUMIFS(Data!$K$6:$K$1096,Data!$J$6:$J$1096,L$37,Data!$I$6:$I$1096,Data!$Z30),SUMIFS(Data!$K$6:$K$1096,Data!$J$6:$J$1096,L$3,Data!$I$6:$I$1096,Data!$AA30),SUMIFS(Data!$K$6:$K$1096,Data!$J$6:$J$1096,L$3,Data!$I$6:$I$1096,Data!$AB30),SUMIFS(Data!$K$6:$K$1096,Data!$J$6:$J$1096,L$3,Data!$I$6:$I$1096,Data!$Y30))</f>
        <v>0.21492788822829034</v>
      </c>
      <c r="M63" s="55">
        <f>SUM(SUMIFS(Data!$K$6:$K$1096,Data!$J$6:$J$1096,M$37,Data!$I$6:$I$1096,Data!$Z30),SUMIFS(Data!$K$6:$K$1096,Data!$J$6:$J$1096,M$3,Data!$I$6:$I$1096,Data!$AA30),SUMIFS(Data!$K$6:$K$1096,Data!$J$6:$J$1096,M$3,Data!$I$6:$I$1096,Data!$AB30),SUMIFS(Data!$K$6:$K$1096,Data!$J$6:$J$1096,M$3,Data!$I$6:$I$1096,Data!$Y30))</f>
        <v>0.21536492434773954</v>
      </c>
      <c r="N63" s="55">
        <f>SUM(SUMIFS(Data!$K$6:$K$1096,Data!$J$6:$J$1096,N$37,Data!$I$6:$I$1096,Data!$Z30),SUMIFS(Data!$K$6:$K$1096,Data!$J$6:$J$1096,N$3,Data!$I$6:$I$1096,Data!$AA30),SUMIFS(Data!$K$6:$K$1096,Data!$J$6:$J$1096,N$3,Data!$I$6:$I$1096,Data!$AB30),SUMIFS(Data!$K$6:$K$1096,Data!$J$6:$J$1096,N$3,Data!$I$6:$I$1096,Data!$Y30))</f>
        <v>0.21785274201024227</v>
      </c>
      <c r="O63" s="55">
        <f>SUM(SUMIFS(Data!$K$6:$K$1096,Data!$J$6:$J$1096,O$37,Data!$I$6:$I$1096,Data!$Z30),SUMIFS(Data!$K$6:$K$1096,Data!$J$6:$J$1096,O$3,Data!$I$6:$I$1096,Data!$AA30),SUMIFS(Data!$K$6:$K$1096,Data!$J$6:$J$1096,O$3,Data!$I$6:$I$1096,Data!$AB30),SUMIFS(Data!$K$6:$K$1096,Data!$J$6:$J$1096,O$3,Data!$I$6:$I$1096,Data!$Y30))</f>
        <v>0.22253891406674645</v>
      </c>
      <c r="P63" s="55">
        <f>SUM(SUMIFS(Data!$K$6:$K$1096,Data!$J$6:$J$1096,P$37,Data!$I$6:$I$1096,Data!$Z30),SUMIFS(Data!$K$6:$K$1096,Data!$J$6:$J$1096,P$3,Data!$I$6:$I$1096,Data!$AA30),SUMIFS(Data!$K$6:$K$1096,Data!$J$6:$J$1096,P$3,Data!$I$6:$I$1096,Data!$AB30),SUMIFS(Data!$K$6:$K$1096,Data!$J$6:$J$1096,P$3,Data!$I$6:$I$1096,Data!$Y30))</f>
        <v>0.21883163151761426</v>
      </c>
      <c r="Q63" s="55">
        <f>SUM(SUMIFS(Data!$K$6:$K$1096,Data!$J$6:$J$1096,Q$37,Data!$I$6:$I$1096,Data!$Z30),SUMIFS(Data!$K$6:$K$1096,Data!$J$6:$J$1096,Q$3,Data!$I$6:$I$1096,Data!$AA30),SUMIFS(Data!$K$6:$K$1096,Data!$J$6:$J$1096,Q$3,Data!$I$6:$I$1096,Data!$AB30),SUMIFS(Data!$K$6:$K$1096,Data!$J$6:$J$1096,Q$3,Data!$I$6:$I$1096,Data!$Y30))</f>
        <v>0.21494702099580693</v>
      </c>
      <c r="R63" s="55">
        <f>SUM(SUMIFS(Data!$K$6:$K$1096,Data!$J$6:$J$1096,R$37,Data!$I$6:$I$1096,Data!$Z30),SUMIFS(Data!$K$6:$K$1096,Data!$J$6:$J$1096,R$3,Data!$I$6:$I$1096,Data!$AA30),SUMIFS(Data!$K$6:$K$1096,Data!$J$6:$J$1096,R$3,Data!$I$6:$I$1096,Data!$AB30),SUMIFS(Data!$K$6:$K$1096,Data!$J$6:$J$1096,R$3,Data!$I$6:$I$1096,Data!$Y30))</f>
        <v>0.21120450151714956</v>
      </c>
      <c r="S63" s="55">
        <f>SUM(SUMIFS(Data!$K$6:$K$1096,Data!$J$6:$J$1096,S$37,Data!$I$6:$I$1096,Data!$Z30),SUMIFS(Data!$K$6:$K$1096,Data!$J$6:$J$1096,S$3,Data!$I$6:$I$1096,Data!$AA30),SUMIFS(Data!$K$6:$K$1096,Data!$J$6:$J$1096,S$3,Data!$I$6:$I$1096,Data!$AB30),SUMIFS(Data!$K$6:$K$1096,Data!$J$6:$J$1096,S$3,Data!$I$6:$I$1096,Data!$Y30))</f>
        <v>0.20883175983544999</v>
      </c>
      <c r="T63" s="55">
        <f>SUM(SUMIFS(Data!$K$6:$K$1096,Data!$J$6:$J$1096,T$37,Data!$I$6:$I$1096,Data!$Z30),SUMIFS(Data!$K$6:$K$1096,Data!$J$6:$J$1096,T$3,Data!$I$6:$I$1096,Data!$AA30),SUMIFS(Data!$K$6:$K$1096,Data!$J$6:$J$1096,T$3,Data!$I$6:$I$1096,Data!$AB30),SUMIFS(Data!$K$6:$K$1096,Data!$J$6:$J$1096,T$3,Data!$I$6:$I$1096,Data!$Y30))</f>
        <v>0.20684968261916306</v>
      </c>
      <c r="U63" s="55">
        <f>SUM(SUMIFS(Data!$K$6:$K$1096,Data!$J$6:$J$1096,U$37,Data!$I$6:$I$1096,Data!$Z30),SUMIFS(Data!$K$6:$K$1096,Data!$J$6:$J$1096,U$3,Data!$I$6:$I$1096,Data!$AA30),SUMIFS(Data!$K$6:$K$1096,Data!$J$6:$J$1096,U$3,Data!$I$6:$I$1096,Data!$AB30),SUMIFS(Data!$K$6:$K$1096,Data!$J$6:$J$1096,U$3,Data!$I$6:$I$1096,Data!$Y30))</f>
        <v>0.20538542155739745</v>
      </c>
      <c r="V63" s="55">
        <f>SUM(SUMIFS(Data!$K$6:$K$1096,Data!$J$6:$J$1096,V$37,Data!$I$6:$I$1096,Data!$Z30),SUMIFS(Data!$K$6:$K$1096,Data!$J$6:$J$1096,V$3,Data!$I$6:$I$1096,Data!$AA30),SUMIFS(Data!$K$6:$K$1096,Data!$J$6:$J$1096,V$3,Data!$I$6:$I$1096,Data!$AB30),SUMIFS(Data!$K$6:$K$1096,Data!$J$6:$J$1096,V$3,Data!$I$6:$I$1096,Data!$Y30))</f>
        <v>0.20420211993611154</v>
      </c>
      <c r="W63" s="55">
        <f>SUM(SUMIFS(Data!$K$6:$K$1096,Data!$J$6:$J$1096,W$37,Data!$I$6:$I$1096,Data!$Z30),SUMIFS(Data!$K$6:$K$1096,Data!$J$6:$J$1096,W$3,Data!$I$6:$I$1096,Data!$AA30),SUMIFS(Data!$K$6:$K$1096,Data!$J$6:$J$1096,W$3,Data!$I$6:$I$1096,Data!$AB30),SUMIFS(Data!$K$6:$K$1096,Data!$J$6:$J$1096,W$3,Data!$I$6:$I$1096,Data!$Y30))</f>
        <v>0.20338206692707006</v>
      </c>
      <c r="X63" s="55">
        <f>SUM(SUMIFS(Data!$K$6:$K$1096,Data!$J$6:$J$1096,X$37,Data!$I$6:$I$1096,Data!$Z30),SUMIFS(Data!$K$6:$K$1096,Data!$J$6:$J$1096,X$3,Data!$I$6:$I$1096,Data!$AA30),SUMIFS(Data!$K$6:$K$1096,Data!$J$6:$J$1096,X$3,Data!$I$6:$I$1096,Data!$AB30),SUMIFS(Data!$K$6:$K$1096,Data!$J$6:$J$1096,X$3,Data!$I$6:$I$1096,Data!$Y30))</f>
        <v>0.19842147852499326</v>
      </c>
      <c r="Y63" s="55">
        <f>SUM(SUMIFS(Data!$K$6:$K$1096,Data!$J$6:$J$1096,Y$37,Data!$I$6:$I$1096,Data!$Z30),SUMIFS(Data!$K$6:$K$1096,Data!$J$6:$J$1096,Y$3,Data!$I$6:$I$1096,Data!$AA30),SUMIFS(Data!$K$6:$K$1096,Data!$J$6:$J$1096,Y$3,Data!$I$6:$I$1096,Data!$AB30),SUMIFS(Data!$K$6:$K$1096,Data!$J$6:$J$1096,Y$3,Data!$I$6:$I$1096,Data!$Y30))</f>
        <v>0.20247203686111526</v>
      </c>
      <c r="Z63" s="55">
        <f>SUM(SUMIFS(Data!$K$6:$K$1096,Data!$J$6:$J$1096,Z$37,Data!$I$6:$I$1096,Data!$Z30),SUMIFS(Data!$K$6:$K$1096,Data!$J$6:$J$1096,Z$3,Data!$I$6:$I$1096,Data!$AA30),SUMIFS(Data!$K$6:$K$1096,Data!$J$6:$J$1096,Z$3,Data!$I$6:$I$1096,Data!$AB30),SUMIFS(Data!$K$6:$K$1096,Data!$J$6:$J$1096,Z$3,Data!$I$6:$I$1096,Data!$Y30))</f>
        <v>0.20452113571500735</v>
      </c>
      <c r="AA63" s="55">
        <f>SUM(SUMIFS(Data!$K$6:$K$1096,Data!$J$6:$J$1096,AA$37,Data!$I$6:$I$1096,Data!$Z30),SUMIFS(Data!$K$6:$K$1096,Data!$J$6:$J$1096,AA$3,Data!$I$6:$I$1096,Data!$AA30),SUMIFS(Data!$K$6:$K$1096,Data!$J$6:$J$1096,AA$3,Data!$I$6:$I$1096,Data!$AB30),SUMIFS(Data!$K$6:$K$1096,Data!$J$6:$J$1096,AA$3,Data!$I$6:$I$1096,Data!$Y30))</f>
        <v>0.20751744878473954</v>
      </c>
      <c r="AB63" s="55">
        <f>SUM(SUMIFS(Data!$K$6:$K$1096,Data!$J$6:$J$1096,AB$37,Data!$I$6:$I$1096,Data!$Z30),SUMIFS(Data!$K$6:$K$1096,Data!$J$6:$J$1096,AB$3,Data!$I$6:$I$1096,Data!$AA30),SUMIFS(Data!$K$6:$K$1096,Data!$J$6:$J$1096,AB$3,Data!$I$6:$I$1096,Data!$AB30),SUMIFS(Data!$K$6:$K$1096,Data!$J$6:$J$1096,AB$3,Data!$I$6:$I$1096,Data!$Y30))</f>
        <v>0.20762667353969008</v>
      </c>
      <c r="AC63" s="55">
        <f>SUM(SUMIFS(Data!$K$6:$K$1096,Data!$J$6:$J$1096,AC$37,Data!$I$6:$I$1096,Data!$Z30),SUMIFS(Data!$K$6:$K$1096,Data!$J$6:$J$1096,AC$3,Data!$I$6:$I$1096,Data!$AA30),SUMIFS(Data!$K$6:$K$1096,Data!$J$6:$J$1096,AC$3,Data!$I$6:$I$1096,Data!$AB30),SUMIFS(Data!$K$6:$K$1096,Data!$J$6:$J$1096,AC$3,Data!$I$6:$I$1096,Data!$Y30))</f>
        <v>0.20559080644679167</v>
      </c>
      <c r="AD63" s="55">
        <f>SUM(SUMIFS(Data!$K$6:$K$1096,Data!$J$6:$J$1096,AD$37,Data!$I$6:$I$1096,Data!$Z30),SUMIFS(Data!$K$6:$K$1096,Data!$J$6:$J$1096,AD$3,Data!$I$6:$I$1096,Data!$AA30),SUMIFS(Data!$K$6:$K$1096,Data!$J$6:$J$1096,AD$3,Data!$I$6:$I$1096,Data!$AB30),SUMIFS(Data!$K$6:$K$1096,Data!$J$6:$J$1096,AD$3,Data!$I$6:$I$1096,Data!$Y30))</f>
        <v>0.20753306106521194</v>
      </c>
      <c r="AE63" s="55">
        <f>SUM(SUMIFS(Data!$K$6:$K$1096,Data!$J$6:$J$1096,AE$37,Data!$I$6:$I$1096,Data!$Z30),SUMIFS(Data!$K$6:$K$1096,Data!$J$6:$J$1096,AE$3,Data!$I$6:$I$1096,Data!$AA30),SUMIFS(Data!$K$6:$K$1096,Data!$J$6:$J$1096,AE$3,Data!$I$6:$I$1096,Data!$AB30),SUMIFS(Data!$K$6:$K$1096,Data!$J$6:$J$1096,AE$3,Data!$I$6:$I$1096,Data!$Y30))</f>
        <v>0.20703005305325509</v>
      </c>
      <c r="AF63" s="55">
        <f>SUM(SUMIFS(Data!$K$6:$K$1096,Data!$J$6:$J$1096,AF$37,Data!$I$6:$I$1096,Data!$Z30),SUMIFS(Data!$K$6:$K$1096,Data!$J$6:$J$1096,AF$3,Data!$I$6:$I$1096,Data!$AA30),SUMIFS(Data!$K$6:$K$1096,Data!$J$6:$J$1096,AF$3,Data!$I$6:$I$1096,Data!$AB30),SUMIFS(Data!$K$6:$K$1096,Data!$J$6:$J$1096,AF$3,Data!$I$6:$I$1096,Data!$Y30))</f>
        <v>0.21056502678032135</v>
      </c>
      <c r="AG63" s="55">
        <f>SUM(SUMIFS(Data!$K$6:$K$1096,Data!$J$6:$J$1096,AG$37,Data!$I$6:$I$1096,Data!$Z30),SUMIFS(Data!$K$6:$K$1096,Data!$J$6:$J$1096,AG$3,Data!$I$6:$I$1096,Data!$AA30),SUMIFS(Data!$K$6:$K$1096,Data!$J$6:$J$1096,AG$3,Data!$I$6:$I$1096,Data!$AB30),SUMIFS(Data!$K$6:$K$1096,Data!$J$6:$J$1096,AG$3,Data!$I$6:$I$1096,Data!$Y30))</f>
        <v>0.21381832497415262</v>
      </c>
      <c r="AH63" s="55">
        <f>SUM(SUMIFS(Data!$K$6:$K$1096,Data!$J$6:$J$1096,AH$37,Data!$I$6:$I$1096,Data!$Z30),SUMIFS(Data!$K$6:$K$1096,Data!$J$6:$J$1096,AH$3,Data!$I$6:$I$1096,Data!$AA30),SUMIFS(Data!$K$6:$K$1096,Data!$J$6:$J$1096,AH$3,Data!$I$6:$I$1096,Data!$AB30),SUMIFS(Data!$K$6:$K$1096,Data!$J$6:$J$1096,AH$3,Data!$I$6:$I$1096,Data!$Y30))</f>
        <v>0.21856663862213016</v>
      </c>
      <c r="AI63" s="55">
        <f>SUM(SUMIFS(Data!$K$6:$K$1096,Data!$J$6:$J$1096,AI$37,Data!$I$6:$I$1096,Data!$Z30),SUMIFS(Data!$K$6:$K$1096,Data!$J$6:$J$1096,AI$3,Data!$I$6:$I$1096,Data!$AA30),SUMIFS(Data!$K$6:$K$1096,Data!$J$6:$J$1096,AI$3,Data!$I$6:$I$1096,Data!$AB30),SUMIFS(Data!$K$6:$K$1096,Data!$J$6:$J$1096,AI$3,Data!$I$6:$I$1096,Data!$Y30))</f>
        <v>0.22419853419632513</v>
      </c>
      <c r="AJ63" s="55">
        <f>SUM(SUMIFS(Data!$K$6:$K$1096,Data!$J$6:$J$1096,AJ$37,Data!$I$6:$I$1096,Data!$Z30),SUMIFS(Data!$K$6:$K$1096,Data!$J$6:$J$1096,AJ$3,Data!$I$6:$I$1096,Data!$AA30),SUMIFS(Data!$K$6:$K$1096,Data!$J$6:$J$1096,AJ$3,Data!$I$6:$I$1096,Data!$AB30),SUMIFS(Data!$K$6:$K$1096,Data!$J$6:$J$1096,AJ$3,Data!$I$6:$I$1096,Data!$Y30))</f>
        <v>0.22314819018778909</v>
      </c>
      <c r="AK63" s="55">
        <f>SUM(SUMIFS(Data!$K$6:$K$1096,Data!$J$6:$J$1096,AK$37,Data!$I$6:$I$1096,Data!$Z30),SUMIFS(Data!$K$6:$K$1096,Data!$J$6:$J$1096,AK$3,Data!$I$6:$I$1096,Data!$AA30),SUMIFS(Data!$K$6:$K$1096,Data!$J$6:$J$1096,AK$3,Data!$I$6:$I$1096,Data!$AB30),SUMIFS(Data!$K$6:$K$1096,Data!$J$6:$J$1096,AK$3,Data!$I$6:$I$1096,Data!$Y30))</f>
        <v>0.22237591162818882</v>
      </c>
      <c r="AL63" s="55">
        <f>SUM(SUMIFS(Data!$K$6:$K$1096,Data!$J$6:$J$1096,AL$37,Data!$I$6:$I$1096,Data!$Z30),SUMIFS(Data!$K$6:$K$1096,Data!$J$6:$J$1096,AL$3,Data!$I$6:$I$1096,Data!$AA30),SUMIFS(Data!$K$6:$K$1096,Data!$J$6:$J$1096,AL$3,Data!$I$6:$I$1096,Data!$AB30),SUMIFS(Data!$K$6:$K$1096,Data!$J$6:$J$1096,AL$3,Data!$I$6:$I$1096,Data!$Y30))</f>
        <v>0.22110997527139709</v>
      </c>
      <c r="AM63" s="55">
        <f>SUM(SUMIFS(Data!$K$6:$K$1096,Data!$J$6:$J$1096,AM$37,Data!$I$6:$I$1096,Data!$Z30),SUMIFS(Data!$K$6:$K$1096,Data!$J$6:$J$1096,AM$3,Data!$I$6:$I$1096,Data!$AA30),SUMIFS(Data!$K$6:$K$1096,Data!$J$6:$J$1096,AM$3,Data!$I$6:$I$1096,Data!$AB30),SUMIFS(Data!$K$6:$K$1096,Data!$J$6:$J$1096,AM$3,Data!$I$6:$I$1096,Data!$Y30))</f>
        <v>0.22004256260923902</v>
      </c>
      <c r="AN63" s="55">
        <f>SUM(SUMIFS(Data!$K$6:$K$1096,Data!$J$6:$J$1096,AN$37,Data!$I$6:$I$1096,Data!$Z30),SUMIFS(Data!$K$6:$K$1096,Data!$J$6:$J$1096,AN$3,Data!$I$6:$I$1096,Data!$AA30),SUMIFS(Data!$K$6:$K$1096,Data!$J$6:$J$1096,AN$3,Data!$I$6:$I$1096,Data!$AB30),SUMIFS(Data!$K$6:$K$1096,Data!$J$6:$J$1096,AN$3,Data!$I$6:$I$1096,Data!$Y30))</f>
        <v>0.21757694171575129</v>
      </c>
      <c r="AO63" s="55">
        <f>SUM(SUMIFS(Data!$K$6:$K$1096,Data!$J$6:$J$1096,AO$37,Data!$I$6:$I$1096,Data!$Z30),SUMIFS(Data!$K$6:$K$1096,Data!$J$6:$J$1096,AO$3,Data!$I$6:$I$1096,Data!$AA30),SUMIFS(Data!$K$6:$K$1096,Data!$J$6:$J$1096,AO$3,Data!$I$6:$I$1096,Data!$AB30),SUMIFS(Data!$K$6:$K$1096,Data!$J$6:$J$1096,AO$3,Data!$I$6:$I$1096,Data!$Y30))</f>
        <v>0.2179771433776892</v>
      </c>
      <c r="AP63" s="55">
        <f>SUM(SUMIFS(Data!$K$6:$K$1096,Data!$J$6:$J$1096,AP$37,Data!$I$6:$I$1096,Data!$Z30),SUMIFS(Data!$K$6:$K$1096,Data!$J$6:$J$1096,AP$3,Data!$I$6:$I$1096,Data!$AA30),SUMIFS(Data!$K$6:$K$1096,Data!$J$6:$J$1096,AP$3,Data!$I$6:$I$1096,Data!$AB30),SUMIFS(Data!$K$6:$K$1096,Data!$J$6:$J$1096,AP$3,Data!$I$6:$I$1096,Data!$Y30))</f>
        <v>0.21894953548672916</v>
      </c>
      <c r="AQ63" s="55">
        <f>SUM(SUMIFS(Data!$K$6:$K$1096,Data!$J$6:$J$1096,AQ$37,Data!$I$6:$I$1096,Data!$Z30),SUMIFS(Data!$K$6:$K$1096,Data!$J$6:$J$1096,AQ$3,Data!$I$6:$I$1096,Data!$AA30),SUMIFS(Data!$K$6:$K$1096,Data!$J$6:$J$1096,AQ$3,Data!$I$6:$I$1096,Data!$AB30),SUMIFS(Data!$K$6:$K$1096,Data!$J$6:$J$1096,AQ$3,Data!$I$6:$I$1096,Data!$Y30))</f>
        <v>0.22093333768208706</v>
      </c>
      <c r="AR63" s="57" t="s">
        <v>32</v>
      </c>
    </row>
    <row r="64" spans="1:44" x14ac:dyDescent="0.25">
      <c r="B64" s="58"/>
      <c r="C64" s="60">
        <v>42</v>
      </c>
      <c r="D64" s="61">
        <f>C64-1</f>
        <v>41</v>
      </c>
      <c r="E64" s="61">
        <f t="shared" ref="E64:AQ64" si="3">D64-1</f>
        <v>40</v>
      </c>
      <c r="F64" s="61">
        <f t="shared" si="3"/>
        <v>39</v>
      </c>
      <c r="G64" s="61">
        <f t="shared" si="3"/>
        <v>38</v>
      </c>
      <c r="H64" s="61">
        <f t="shared" si="3"/>
        <v>37</v>
      </c>
      <c r="I64" s="61">
        <f t="shared" si="3"/>
        <v>36</v>
      </c>
      <c r="J64" s="61">
        <f t="shared" si="3"/>
        <v>35</v>
      </c>
      <c r="K64" s="61">
        <f t="shared" si="3"/>
        <v>34</v>
      </c>
      <c r="L64" s="61">
        <f t="shared" si="3"/>
        <v>33</v>
      </c>
      <c r="M64" s="61">
        <f t="shared" si="3"/>
        <v>32</v>
      </c>
      <c r="N64" s="61">
        <f t="shared" si="3"/>
        <v>31</v>
      </c>
      <c r="O64" s="61">
        <f t="shared" si="3"/>
        <v>30</v>
      </c>
      <c r="P64" s="61">
        <f t="shared" si="3"/>
        <v>29</v>
      </c>
      <c r="Q64" s="61">
        <f t="shared" si="3"/>
        <v>28</v>
      </c>
      <c r="R64" s="61">
        <f t="shared" si="3"/>
        <v>27</v>
      </c>
      <c r="S64" s="61">
        <f t="shared" si="3"/>
        <v>26</v>
      </c>
      <c r="T64" s="61">
        <f t="shared" si="3"/>
        <v>25</v>
      </c>
      <c r="U64" s="61">
        <f t="shared" si="3"/>
        <v>24</v>
      </c>
      <c r="V64" s="61">
        <f t="shared" si="3"/>
        <v>23</v>
      </c>
      <c r="W64" s="61">
        <f t="shared" si="3"/>
        <v>22</v>
      </c>
      <c r="X64" s="61">
        <f t="shared" si="3"/>
        <v>21</v>
      </c>
      <c r="Y64" s="61">
        <f t="shared" si="3"/>
        <v>20</v>
      </c>
      <c r="Z64" s="61">
        <f t="shared" si="3"/>
        <v>19</v>
      </c>
      <c r="AA64" s="61">
        <f t="shared" si="3"/>
        <v>18</v>
      </c>
      <c r="AB64" s="61">
        <f t="shared" si="3"/>
        <v>17</v>
      </c>
      <c r="AC64" s="61">
        <f t="shared" si="3"/>
        <v>16</v>
      </c>
      <c r="AD64" s="61">
        <f t="shared" si="3"/>
        <v>15</v>
      </c>
      <c r="AE64" s="61">
        <f t="shared" si="3"/>
        <v>14</v>
      </c>
      <c r="AF64" s="61">
        <f t="shared" si="3"/>
        <v>13</v>
      </c>
      <c r="AG64" s="61">
        <f t="shared" si="3"/>
        <v>12</v>
      </c>
      <c r="AH64" s="61">
        <f t="shared" si="3"/>
        <v>11</v>
      </c>
      <c r="AI64" s="61">
        <f t="shared" si="3"/>
        <v>10</v>
      </c>
      <c r="AJ64" s="61">
        <f t="shared" si="3"/>
        <v>9</v>
      </c>
      <c r="AK64" s="61">
        <f t="shared" si="3"/>
        <v>8</v>
      </c>
      <c r="AL64" s="61">
        <f t="shared" si="3"/>
        <v>7</v>
      </c>
      <c r="AM64" s="61">
        <f t="shared" si="3"/>
        <v>6</v>
      </c>
      <c r="AN64" s="61">
        <f t="shared" si="3"/>
        <v>5</v>
      </c>
      <c r="AO64" s="61">
        <f t="shared" si="3"/>
        <v>4</v>
      </c>
      <c r="AP64" s="61">
        <f t="shared" si="3"/>
        <v>3</v>
      </c>
      <c r="AQ64" s="61">
        <f t="shared" si="3"/>
        <v>2</v>
      </c>
    </row>
    <row r="65" spans="1:44" x14ac:dyDescent="0.25">
      <c r="B65" s="58"/>
      <c r="C65" s="61">
        <f>LARGE(C38:C63,1)</f>
        <v>0.3228289822563834</v>
      </c>
      <c r="D65" s="61">
        <f t="shared" ref="D65:AQ65" si="4">LARGE(D38:D63,1)</f>
        <v>0.32575169680992666</v>
      </c>
      <c r="E65" s="61">
        <f t="shared" si="4"/>
        <v>0.32596195860223576</v>
      </c>
      <c r="F65" s="61">
        <f t="shared" si="4"/>
        <v>0.32515183730522002</v>
      </c>
      <c r="G65" s="61">
        <f t="shared" si="4"/>
        <v>0.32669104635837343</v>
      </c>
      <c r="H65" s="61">
        <f t="shared" si="4"/>
        <v>0.32138540138926941</v>
      </c>
      <c r="I65" s="61">
        <f t="shared" si="4"/>
        <v>0.32059733620341718</v>
      </c>
      <c r="J65" s="61">
        <f t="shared" si="4"/>
        <v>0.32101874902196587</v>
      </c>
      <c r="K65" s="61">
        <f t="shared" si="4"/>
        <v>0.32239472720194007</v>
      </c>
      <c r="L65" s="61">
        <f t="shared" si="4"/>
        <v>0.32462281908893276</v>
      </c>
      <c r="M65" s="61">
        <f t="shared" si="4"/>
        <v>0.33117808867461324</v>
      </c>
      <c r="N65" s="61">
        <f t="shared" si="4"/>
        <v>0.33076127383926651</v>
      </c>
      <c r="O65" s="61">
        <f t="shared" si="4"/>
        <v>0.33420617029379829</v>
      </c>
      <c r="P65" s="61">
        <f t="shared" si="4"/>
        <v>0.34323060869654448</v>
      </c>
      <c r="Q65" s="61">
        <f t="shared" si="4"/>
        <v>0.35052279737279063</v>
      </c>
      <c r="R65" s="61">
        <f t="shared" si="4"/>
        <v>0.35187051096572652</v>
      </c>
      <c r="S65" s="61">
        <f t="shared" si="4"/>
        <v>0.35731343682895955</v>
      </c>
      <c r="T65" s="61">
        <f t="shared" si="4"/>
        <v>0.36158478080857431</v>
      </c>
      <c r="U65" s="61">
        <f t="shared" si="4"/>
        <v>0.35958631953363207</v>
      </c>
      <c r="V65" s="61">
        <f t="shared" si="4"/>
        <v>0.35968462320313632</v>
      </c>
      <c r="W65" s="61">
        <f t="shared" si="4"/>
        <v>0.36398315133689874</v>
      </c>
      <c r="X65" s="61">
        <f t="shared" si="4"/>
        <v>0.36695681990413609</v>
      </c>
      <c r="Y65" s="61">
        <f t="shared" si="4"/>
        <v>0.36322445439694062</v>
      </c>
      <c r="Z65" s="61">
        <f t="shared" si="4"/>
        <v>0.35902722851444652</v>
      </c>
      <c r="AA65" s="61">
        <f t="shared" si="4"/>
        <v>0.35298220634255284</v>
      </c>
      <c r="AB65" s="61">
        <f t="shared" si="4"/>
        <v>0.34754883221773047</v>
      </c>
      <c r="AC65" s="61">
        <f t="shared" si="4"/>
        <v>0.34722348280013149</v>
      </c>
      <c r="AD65" s="61">
        <f t="shared" si="4"/>
        <v>0.34520302986283496</v>
      </c>
      <c r="AE65" s="61">
        <f t="shared" si="4"/>
        <v>0.34369212170142727</v>
      </c>
      <c r="AF65" s="61">
        <f t="shared" si="4"/>
        <v>0.33928257139085671</v>
      </c>
      <c r="AG65" s="61">
        <f t="shared" si="4"/>
        <v>0.33752948937700311</v>
      </c>
      <c r="AH65" s="61">
        <f t="shared" si="4"/>
        <v>0.33245898424636544</v>
      </c>
      <c r="AI65" s="61">
        <f t="shared" si="4"/>
        <v>0.32828051340697917</v>
      </c>
      <c r="AJ65" s="61">
        <f t="shared" si="4"/>
        <v>0.33039524423397038</v>
      </c>
      <c r="AK65" s="61">
        <f t="shared" si="4"/>
        <v>0.33423527322046398</v>
      </c>
      <c r="AL65" s="61">
        <f t="shared" si="4"/>
        <v>0.33462924177005293</v>
      </c>
      <c r="AM65" s="61">
        <f t="shared" si="4"/>
        <v>0.33308014796026436</v>
      </c>
      <c r="AN65" s="61">
        <f t="shared" si="4"/>
        <v>0.33088958492901505</v>
      </c>
      <c r="AO65" s="61">
        <f t="shared" si="4"/>
        <v>0.3275667366986007</v>
      </c>
      <c r="AP65" s="61">
        <f t="shared" si="4"/>
        <v>0.32515459887682907</v>
      </c>
      <c r="AQ65" s="61">
        <f t="shared" si="4"/>
        <v>0.32130851961627682</v>
      </c>
    </row>
    <row r="66" spans="1:44" x14ac:dyDescent="0.25">
      <c r="B66" s="58"/>
      <c r="C66" s="55" t="str">
        <f>VLOOKUP(C65,C38:$AR$63,C64,0)</f>
        <v>j</v>
      </c>
      <c r="D66" s="55" t="str">
        <f>VLOOKUP(D65,D38:$AR$63,D64,0)</f>
        <v>j</v>
      </c>
      <c r="E66" s="55" t="str">
        <f>VLOOKUP(E65,E38:$AR$63,E64,0)</f>
        <v>j</v>
      </c>
      <c r="F66" s="55" t="str">
        <f>VLOOKUP(F65,F38:$AR$63,F64,0)</f>
        <v>j</v>
      </c>
      <c r="G66" s="55" t="str">
        <f>VLOOKUP(G65,G38:$AR$63,G64,0)</f>
        <v>j</v>
      </c>
      <c r="H66" s="55" t="str">
        <f>VLOOKUP(H65,H38:$AR$63,H64,0)</f>
        <v>j</v>
      </c>
      <c r="I66" s="55" t="str">
        <f>VLOOKUP(I65,I38:$AR$63,I64,0)</f>
        <v>j</v>
      </c>
      <c r="J66" s="55" t="str">
        <f>VLOOKUP(J65,J38:$AR$63,J64,0)</f>
        <v>j</v>
      </c>
      <c r="K66" s="55" t="str">
        <f>VLOOKUP(K65,K38:$AR$63,K64,0)</f>
        <v>j</v>
      </c>
      <c r="L66" s="55" t="str">
        <f>VLOOKUP(L65,L38:$AR$63,L64,0)</f>
        <v>j</v>
      </c>
      <c r="M66" s="55" t="str">
        <f>VLOOKUP(M65,M38:$AR$63,M64,0)</f>
        <v>j</v>
      </c>
      <c r="N66" s="55" t="str">
        <f>VLOOKUP(N65,N38:$AR$63,N64,0)</f>
        <v>j</v>
      </c>
      <c r="O66" s="55" t="str">
        <f>VLOOKUP(O65,O38:$AR$63,O64,0)</f>
        <v>j</v>
      </c>
      <c r="P66" s="55" t="str">
        <f>VLOOKUP(P65,P38:$AR$63,P64,0)</f>
        <v>j</v>
      </c>
      <c r="Q66" s="55" t="str">
        <f>VLOOKUP(Q65,Q38:$AR$63,Q64,0)</f>
        <v>j</v>
      </c>
      <c r="R66" s="55" t="str">
        <f>VLOOKUP(R65,R38:$AR$63,R64,0)</f>
        <v>j</v>
      </c>
      <c r="S66" s="55" t="str">
        <f>VLOOKUP(S65,S38:$AR$63,S64,0)</f>
        <v>j</v>
      </c>
      <c r="T66" s="55" t="str">
        <f>VLOOKUP(T65,T38:$AR$63,T64,0)</f>
        <v>j</v>
      </c>
      <c r="U66" s="55" t="str">
        <f>VLOOKUP(U65,U38:$AR$63,U64,0)</f>
        <v>j</v>
      </c>
      <c r="V66" s="55" t="str">
        <f>VLOOKUP(V65,V38:$AR$63,V64,0)</f>
        <v>j</v>
      </c>
      <c r="W66" s="55" t="str">
        <f>VLOOKUP(W65,W38:$AR$63,W64,0)</f>
        <v>j</v>
      </c>
      <c r="X66" s="55" t="str">
        <f>VLOOKUP(X65,X38:$AR$63,X64,0)</f>
        <v>j</v>
      </c>
      <c r="Y66" s="55" t="str">
        <f>VLOOKUP(Y65,Y38:$AR$63,Y64,0)</f>
        <v>j</v>
      </c>
      <c r="Z66" s="55" t="str">
        <f>VLOOKUP(Z65,Z38:$AR$63,Z64,0)</f>
        <v>j</v>
      </c>
      <c r="AA66" s="55" t="str">
        <f>VLOOKUP(AA65,AA38:$AR$63,AA64,0)</f>
        <v>j</v>
      </c>
      <c r="AB66" s="55" t="str">
        <f>VLOOKUP(AB65,AB38:$AR$63,AB64,0)</f>
        <v>j</v>
      </c>
      <c r="AC66" s="55" t="str">
        <f>VLOOKUP(AC65,AC38:$AR$63,AC64,0)</f>
        <v>j</v>
      </c>
      <c r="AD66" s="55" t="str">
        <f>VLOOKUP(AD65,AD38:$AR$63,AD64,0)</f>
        <v>j</v>
      </c>
      <c r="AE66" s="55" t="str">
        <f>VLOOKUP(AE65,AE38:$AR$63,AE64,0)</f>
        <v>j</v>
      </c>
      <c r="AF66" s="55" t="str">
        <f>VLOOKUP(AF65,AF38:$AR$63,AF64,0)</f>
        <v>j</v>
      </c>
      <c r="AG66" s="55" t="str">
        <f>VLOOKUP(AG65,AG38:$AR$63,AG64,0)</f>
        <v>j</v>
      </c>
      <c r="AH66" s="55" t="str">
        <f>VLOOKUP(AH65,AH38:$AR$63,AH64,0)</f>
        <v>j</v>
      </c>
      <c r="AI66" s="55" t="str">
        <f>VLOOKUP(AI65,AI38:$AR$63,AI64,0)</f>
        <v>x</v>
      </c>
      <c r="AJ66" s="55" t="str">
        <f>VLOOKUP(AJ65,AJ38:$AR$63,AJ64,0)</f>
        <v>x</v>
      </c>
      <c r="AK66" s="55" t="str">
        <f>VLOOKUP(AK65,AK38:$AR$63,AK64,0)</f>
        <v>x</v>
      </c>
      <c r="AL66" s="55" t="str">
        <f>VLOOKUP(AL65,AL38:$AR$63,AL64,0)</f>
        <v>x</v>
      </c>
      <c r="AM66" s="55" t="str">
        <f>VLOOKUP(AM65,AM38:$AR$63,AM64,0)</f>
        <v>x</v>
      </c>
      <c r="AN66" s="55" t="str">
        <f>VLOOKUP(AN65,AN38:$AR$63,AN64,0)</f>
        <v>x</v>
      </c>
      <c r="AO66" s="55" t="str">
        <f>VLOOKUP(AO65,AO38:$AR$63,AO64,0)</f>
        <v>x</v>
      </c>
      <c r="AP66" s="55" t="str">
        <f>VLOOKUP(AP65,AP38:$AR$63,AP64,0)</f>
        <v>x</v>
      </c>
      <c r="AQ66" s="55" t="str">
        <f>VLOOKUP(AQ65,AQ38:$AR$63,AQ64,0)</f>
        <v>x</v>
      </c>
    </row>
    <row r="67" spans="1:44" x14ac:dyDescent="0.25">
      <c r="B67" s="58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</row>
    <row r="68" spans="1:44" x14ac:dyDescent="0.25">
      <c r="B68" s="58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</row>
    <row r="69" spans="1:44" x14ac:dyDescent="0.25">
      <c r="B69" s="58"/>
      <c r="C69" s="55" t="b">
        <f>(SUM(C38:C63)=4)</f>
        <v>1</v>
      </c>
      <c r="D69" s="55" t="b">
        <f t="shared" ref="D69:AQ69" si="5">(SUM(D38:D63)=4)</f>
        <v>1</v>
      </c>
      <c r="E69" s="55" t="b">
        <f t="shared" si="5"/>
        <v>1</v>
      </c>
      <c r="F69" s="55" t="b">
        <f t="shared" si="5"/>
        <v>1</v>
      </c>
      <c r="G69" s="55" t="b">
        <f t="shared" si="5"/>
        <v>1</v>
      </c>
      <c r="H69" s="55" t="b">
        <f t="shared" si="5"/>
        <v>1</v>
      </c>
      <c r="I69" s="55" t="b">
        <f t="shared" si="5"/>
        <v>1</v>
      </c>
      <c r="J69" s="55" t="b">
        <f t="shared" si="5"/>
        <v>1</v>
      </c>
      <c r="K69" s="55" t="b">
        <f t="shared" si="5"/>
        <v>1</v>
      </c>
      <c r="L69" s="55" t="b">
        <f t="shared" si="5"/>
        <v>1</v>
      </c>
      <c r="M69" s="55" t="b">
        <f t="shared" si="5"/>
        <v>1</v>
      </c>
      <c r="N69" s="55" t="b">
        <f t="shared" si="5"/>
        <v>1</v>
      </c>
      <c r="O69" s="55" t="b">
        <f t="shared" si="5"/>
        <v>1</v>
      </c>
      <c r="P69" s="55" t="b">
        <f t="shared" si="5"/>
        <v>1</v>
      </c>
      <c r="Q69" s="55" t="b">
        <f t="shared" si="5"/>
        <v>1</v>
      </c>
      <c r="R69" s="55" t="b">
        <f t="shared" si="5"/>
        <v>1</v>
      </c>
      <c r="S69" s="55" t="b">
        <f t="shared" si="5"/>
        <v>1</v>
      </c>
      <c r="T69" s="55" t="b">
        <f t="shared" si="5"/>
        <v>1</v>
      </c>
      <c r="U69" s="55" t="b">
        <f t="shared" si="5"/>
        <v>1</v>
      </c>
      <c r="V69" s="55" t="b">
        <f t="shared" si="5"/>
        <v>1</v>
      </c>
      <c r="W69" s="55" t="b">
        <f t="shared" si="5"/>
        <v>1</v>
      </c>
      <c r="X69" s="55" t="b">
        <f t="shared" si="5"/>
        <v>1</v>
      </c>
      <c r="Y69" s="55" t="b">
        <f t="shared" si="5"/>
        <v>1</v>
      </c>
      <c r="Z69" s="55" t="b">
        <f t="shared" si="5"/>
        <v>1</v>
      </c>
      <c r="AA69" s="55" t="b">
        <f t="shared" si="5"/>
        <v>1</v>
      </c>
      <c r="AB69" s="55" t="b">
        <f t="shared" si="5"/>
        <v>1</v>
      </c>
      <c r="AC69" s="55" t="b">
        <f t="shared" si="5"/>
        <v>1</v>
      </c>
      <c r="AD69" s="55" t="b">
        <f t="shared" si="5"/>
        <v>1</v>
      </c>
      <c r="AE69" s="55" t="b">
        <f t="shared" si="5"/>
        <v>1</v>
      </c>
      <c r="AF69" s="55" t="b">
        <f t="shared" si="5"/>
        <v>1</v>
      </c>
      <c r="AG69" s="55" t="b">
        <f t="shared" si="5"/>
        <v>1</v>
      </c>
      <c r="AH69" s="55" t="b">
        <f t="shared" si="5"/>
        <v>1</v>
      </c>
      <c r="AI69" s="55" t="b">
        <f t="shared" si="5"/>
        <v>1</v>
      </c>
      <c r="AJ69" s="55" t="b">
        <f t="shared" si="5"/>
        <v>1</v>
      </c>
      <c r="AK69" s="55" t="b">
        <f t="shared" si="5"/>
        <v>1</v>
      </c>
      <c r="AL69" s="55" t="b">
        <f t="shared" si="5"/>
        <v>1</v>
      </c>
      <c r="AM69" s="55" t="b">
        <f t="shared" si="5"/>
        <v>1</v>
      </c>
      <c r="AN69" s="55" t="b">
        <f t="shared" si="5"/>
        <v>1</v>
      </c>
      <c r="AO69" s="55" t="b">
        <f t="shared" si="5"/>
        <v>1</v>
      </c>
      <c r="AP69" s="55" t="b">
        <f t="shared" si="5"/>
        <v>1</v>
      </c>
      <c r="AQ69" s="55" t="b">
        <f t="shared" si="5"/>
        <v>1</v>
      </c>
    </row>
    <row r="71" spans="1:44" x14ac:dyDescent="0.25">
      <c r="B71" s="53" t="s">
        <v>77</v>
      </c>
    </row>
    <row r="72" spans="1:44" x14ac:dyDescent="0.25">
      <c r="C72" s="53">
        <v>1960</v>
      </c>
      <c r="D72" s="53">
        <v>1961</v>
      </c>
      <c r="E72" s="53">
        <v>1962</v>
      </c>
      <c r="F72" s="53">
        <v>1963</v>
      </c>
      <c r="G72" s="53">
        <v>1964</v>
      </c>
      <c r="H72" s="53">
        <v>1965</v>
      </c>
      <c r="I72" s="53">
        <v>1966</v>
      </c>
      <c r="J72" s="53">
        <v>1967</v>
      </c>
      <c r="K72" s="53">
        <v>1968</v>
      </c>
      <c r="L72" s="53">
        <v>1969</v>
      </c>
      <c r="M72" s="53">
        <v>1970</v>
      </c>
      <c r="N72" s="53">
        <v>1971</v>
      </c>
      <c r="O72" s="53">
        <v>1972</v>
      </c>
      <c r="P72" s="53">
        <v>1973</v>
      </c>
      <c r="Q72" s="53">
        <v>1974</v>
      </c>
      <c r="R72" s="53">
        <v>1975</v>
      </c>
      <c r="S72" s="53">
        <v>1976</v>
      </c>
      <c r="T72" s="53">
        <v>1977</v>
      </c>
      <c r="U72" s="53">
        <v>1978</v>
      </c>
      <c r="V72" s="53">
        <v>1979</v>
      </c>
      <c r="W72" s="53">
        <v>1980</v>
      </c>
      <c r="X72" s="53">
        <v>1981</v>
      </c>
      <c r="Y72" s="53">
        <v>1982</v>
      </c>
      <c r="Z72" s="53">
        <v>1983</v>
      </c>
      <c r="AA72" s="53">
        <v>1984</v>
      </c>
      <c r="AB72" s="53">
        <v>1985</v>
      </c>
      <c r="AC72" s="53">
        <v>1986</v>
      </c>
      <c r="AD72" s="53">
        <v>1987</v>
      </c>
      <c r="AE72" s="53">
        <v>1988</v>
      </c>
      <c r="AF72" s="53">
        <v>1989</v>
      </c>
      <c r="AG72" s="53">
        <v>1990</v>
      </c>
      <c r="AH72" s="53">
        <v>1991</v>
      </c>
      <c r="AI72" s="53">
        <v>1992</v>
      </c>
      <c r="AJ72" s="53">
        <v>1993</v>
      </c>
      <c r="AK72" s="53">
        <v>1994</v>
      </c>
      <c r="AL72" s="53">
        <v>1995</v>
      </c>
      <c r="AM72" s="53">
        <v>1996</v>
      </c>
      <c r="AN72" s="53">
        <v>1997</v>
      </c>
      <c r="AO72" s="53">
        <v>1998</v>
      </c>
      <c r="AP72" s="53">
        <v>1999</v>
      </c>
      <c r="AQ72" s="53">
        <v>2000</v>
      </c>
    </row>
    <row r="73" spans="1:44" x14ac:dyDescent="0.25">
      <c r="A73" s="53" t="s">
        <v>74</v>
      </c>
      <c r="B73" s="54" t="s">
        <v>7</v>
      </c>
      <c r="C73" s="55">
        <f>SUM(SUMIFS(Data!$N$6:$N$1096,Data!$J$6:$J$1096,C$3,Data!$I$6:$I$1096,Data!$U5),SUMIFS(Data!$N$6:$N$1096,Data!$J$6:$J$1096,C$3,Data!$I$6:$I$1096,Data!$V5),SUMIFS(Data!$N$6:$N$1096,Data!$J$6:$J$1096,C$3,Data!$I$6:$I$1096,Data!$W5),SUMIFS(Data!$N$6:$N$1096,Data!$J$6:$J$1096,C$3,Data!$I$6:$I$1096,Data!$T5))</f>
        <v>0.26745255138898011</v>
      </c>
      <c r="D73" s="55">
        <f>SUM(SUMIFS(Data!$N$6:$N$1096,Data!$J$6:$J$1096,D$3,Data!$I$6:$I$1096,Data!$U5),SUMIFS(Data!$N$6:$N$1096,Data!$J$6:$J$1096,D$3,Data!$I$6:$I$1096,Data!$V5),SUMIFS(Data!$N$6:$N$1096,Data!$J$6:$J$1096,D$3,Data!$I$6:$I$1096,Data!$W5),SUMIFS(Data!$N$6:$N$1096,Data!$J$6:$J$1096,D$3,Data!$I$6:$I$1096,Data!$T5))</f>
        <v>0.27003375421927744</v>
      </c>
      <c r="E73" s="55">
        <f>SUM(SUMIFS(Data!$N$6:$N$1096,Data!$J$6:$J$1096,E$3,Data!$I$6:$I$1096,Data!$U5),SUMIFS(Data!$N$6:$N$1096,Data!$J$6:$J$1096,E$3,Data!$I$6:$I$1096,Data!$V5),SUMIFS(Data!$N$6:$N$1096,Data!$J$6:$J$1096,E$3,Data!$I$6:$I$1096,Data!$W5),SUMIFS(Data!$N$6:$N$1096,Data!$J$6:$J$1096,E$3,Data!$I$6:$I$1096,Data!$T5))</f>
        <v>0.26065494434586223</v>
      </c>
      <c r="F73" s="55">
        <f>SUM(SUMIFS(Data!$N$6:$N$1096,Data!$J$6:$J$1096,F$3,Data!$I$6:$I$1096,Data!$U5),SUMIFS(Data!$N$6:$N$1096,Data!$J$6:$J$1096,F$3,Data!$I$6:$I$1096,Data!$V5),SUMIFS(Data!$N$6:$N$1096,Data!$J$6:$J$1096,F$3,Data!$I$6:$I$1096,Data!$W5),SUMIFS(Data!$N$6:$N$1096,Data!$J$6:$J$1096,F$3,Data!$I$6:$I$1096,Data!$T5))</f>
        <v>0.25234633179114346</v>
      </c>
      <c r="G73" s="55">
        <f>SUM(SUMIFS(Data!$N$6:$N$1096,Data!$J$6:$J$1096,G$3,Data!$I$6:$I$1096,Data!$U5),SUMIFS(Data!$N$6:$N$1096,Data!$J$6:$J$1096,G$3,Data!$I$6:$I$1096,Data!$V5),SUMIFS(Data!$N$6:$N$1096,Data!$J$6:$J$1096,G$3,Data!$I$6:$I$1096,Data!$W5),SUMIFS(Data!$N$6:$N$1096,Data!$J$6:$J$1096,G$3,Data!$I$6:$I$1096,Data!$T5))</f>
        <v>0.24967135533061655</v>
      </c>
      <c r="H73" s="55">
        <f>SUM(SUMIFS(Data!$N$6:$N$1096,Data!$J$6:$J$1096,H$3,Data!$I$6:$I$1096,Data!$U5),SUMIFS(Data!$N$6:$N$1096,Data!$J$6:$J$1096,H$3,Data!$I$6:$I$1096,Data!$V5),SUMIFS(Data!$N$6:$N$1096,Data!$J$6:$J$1096,H$3,Data!$I$6:$I$1096,Data!$W5),SUMIFS(Data!$N$6:$N$1096,Data!$J$6:$J$1096,H$3,Data!$I$6:$I$1096,Data!$T5))</f>
        <v>0.25209963390998491</v>
      </c>
      <c r="I73" s="55">
        <f>SUM(SUMIFS(Data!$N$6:$N$1096,Data!$J$6:$J$1096,I$3,Data!$I$6:$I$1096,Data!$U5),SUMIFS(Data!$N$6:$N$1096,Data!$J$6:$J$1096,I$3,Data!$I$6:$I$1096,Data!$V5),SUMIFS(Data!$N$6:$N$1096,Data!$J$6:$J$1096,I$3,Data!$I$6:$I$1096,Data!$W5),SUMIFS(Data!$N$6:$N$1096,Data!$J$6:$J$1096,I$3,Data!$I$6:$I$1096,Data!$T5))</f>
        <v>0.23646879092099518</v>
      </c>
      <c r="J73" s="55">
        <f>SUM(SUMIFS(Data!$N$6:$N$1096,Data!$J$6:$J$1096,J$3,Data!$I$6:$I$1096,Data!$U5),SUMIFS(Data!$N$6:$N$1096,Data!$J$6:$J$1096,J$3,Data!$I$6:$I$1096,Data!$V5),SUMIFS(Data!$N$6:$N$1096,Data!$J$6:$J$1096,J$3,Data!$I$6:$I$1096,Data!$W5),SUMIFS(Data!$N$6:$N$1096,Data!$J$6:$J$1096,J$3,Data!$I$6:$I$1096,Data!$T5))</f>
        <v>0.22694446450494693</v>
      </c>
      <c r="K73" s="55">
        <f>SUM(SUMIFS(Data!$N$6:$N$1096,Data!$J$6:$J$1096,K$3,Data!$I$6:$I$1096,Data!$U5),SUMIFS(Data!$N$6:$N$1096,Data!$J$6:$J$1096,K$3,Data!$I$6:$I$1096,Data!$V5),SUMIFS(Data!$N$6:$N$1096,Data!$J$6:$J$1096,K$3,Data!$I$6:$I$1096,Data!$W5),SUMIFS(Data!$N$6:$N$1096,Data!$J$6:$J$1096,K$3,Data!$I$6:$I$1096,Data!$T5))</f>
        <v>0.20449485847556451</v>
      </c>
      <c r="L73" s="55">
        <f>SUM(SUMIFS(Data!$N$6:$N$1096,Data!$J$6:$J$1096,L$3,Data!$I$6:$I$1096,Data!$U5),SUMIFS(Data!$N$6:$N$1096,Data!$J$6:$J$1096,L$3,Data!$I$6:$I$1096,Data!$V5),SUMIFS(Data!$N$6:$N$1096,Data!$J$6:$J$1096,L$3,Data!$I$6:$I$1096,Data!$W5),SUMIFS(Data!$N$6:$N$1096,Data!$J$6:$J$1096,L$3,Data!$I$6:$I$1096,Data!$T5))</f>
        <v>0.18876383059900803</v>
      </c>
      <c r="M73" s="55">
        <f>SUM(SUMIFS(Data!$N$6:$N$1096,Data!$J$6:$J$1096,M$3,Data!$I$6:$I$1096,Data!$U5),SUMIFS(Data!$N$6:$N$1096,Data!$J$6:$J$1096,M$3,Data!$I$6:$I$1096,Data!$V5),SUMIFS(Data!$N$6:$N$1096,Data!$J$6:$J$1096,M$3,Data!$I$6:$I$1096,Data!$W5),SUMIFS(Data!$N$6:$N$1096,Data!$J$6:$J$1096,M$3,Data!$I$6:$I$1096,Data!$T5))</f>
        <v>0.18758980185117119</v>
      </c>
      <c r="N73" s="55">
        <f>SUM(SUMIFS(Data!$N$6:$N$1096,Data!$J$6:$J$1096,N$3,Data!$I$6:$I$1096,Data!$U5),SUMIFS(Data!$N$6:$N$1096,Data!$J$6:$J$1096,N$3,Data!$I$6:$I$1096,Data!$V5),SUMIFS(Data!$N$6:$N$1096,Data!$J$6:$J$1096,N$3,Data!$I$6:$I$1096,Data!$W5),SUMIFS(Data!$N$6:$N$1096,Data!$J$6:$J$1096,N$3,Data!$I$6:$I$1096,Data!$T5))</f>
        <v>0.17678246663173144</v>
      </c>
      <c r="O73" s="55">
        <f>SUM(SUMIFS(Data!$N$6:$N$1096,Data!$J$6:$J$1096,O$3,Data!$I$6:$I$1096,Data!$U5),SUMIFS(Data!$N$6:$N$1096,Data!$J$6:$J$1096,O$3,Data!$I$6:$I$1096,Data!$V5),SUMIFS(Data!$N$6:$N$1096,Data!$J$6:$J$1096,O$3,Data!$I$6:$I$1096,Data!$W5),SUMIFS(Data!$N$6:$N$1096,Data!$J$6:$J$1096,O$3,Data!$I$6:$I$1096,Data!$T5))</f>
        <v>0.18060830330768979</v>
      </c>
      <c r="P73" s="55">
        <f>SUM(SUMIFS(Data!$N$6:$N$1096,Data!$J$6:$J$1096,P$3,Data!$I$6:$I$1096,Data!$U5),SUMIFS(Data!$N$6:$N$1096,Data!$J$6:$J$1096,P$3,Data!$I$6:$I$1096,Data!$V5),SUMIFS(Data!$N$6:$N$1096,Data!$J$6:$J$1096,P$3,Data!$I$6:$I$1096,Data!$W5),SUMIFS(Data!$N$6:$N$1096,Data!$J$6:$J$1096,P$3,Data!$I$6:$I$1096,Data!$T5))</f>
        <v>0.1746320902986141</v>
      </c>
      <c r="Q73" s="55">
        <f>SUM(SUMIFS(Data!$N$6:$N$1096,Data!$J$6:$J$1096,Q$3,Data!$I$6:$I$1096,Data!$U5),SUMIFS(Data!$N$6:$N$1096,Data!$J$6:$J$1096,Q$3,Data!$I$6:$I$1096,Data!$V5),SUMIFS(Data!$N$6:$N$1096,Data!$J$6:$J$1096,Q$3,Data!$I$6:$I$1096,Data!$W5),SUMIFS(Data!$N$6:$N$1096,Data!$J$6:$J$1096,Q$3,Data!$I$6:$I$1096,Data!$T5))</f>
        <v>0.18204605461047424</v>
      </c>
      <c r="R73" s="55">
        <f>SUM(SUMIFS(Data!$N$6:$N$1096,Data!$J$6:$J$1096,R$3,Data!$I$6:$I$1096,Data!$U5),SUMIFS(Data!$N$6:$N$1096,Data!$J$6:$J$1096,R$3,Data!$I$6:$I$1096,Data!$V5),SUMIFS(Data!$N$6:$N$1096,Data!$J$6:$J$1096,R$3,Data!$I$6:$I$1096,Data!$W5),SUMIFS(Data!$N$6:$N$1096,Data!$J$6:$J$1096,R$3,Data!$I$6:$I$1096,Data!$T5))</f>
        <v>0.1760858293782156</v>
      </c>
      <c r="S73" s="55">
        <f>SUM(SUMIFS(Data!$N$6:$N$1096,Data!$J$6:$J$1096,S$3,Data!$I$6:$I$1096,Data!$U5),SUMIFS(Data!$N$6:$N$1096,Data!$J$6:$J$1096,S$3,Data!$I$6:$I$1096,Data!$V5),SUMIFS(Data!$N$6:$N$1096,Data!$J$6:$J$1096,S$3,Data!$I$6:$I$1096,Data!$W5),SUMIFS(Data!$N$6:$N$1096,Data!$J$6:$J$1096,S$3,Data!$I$6:$I$1096,Data!$T5))</f>
        <v>0.20386183222484444</v>
      </c>
      <c r="T73" s="55">
        <f>SUM(SUMIFS(Data!$N$6:$N$1096,Data!$J$6:$J$1096,T$3,Data!$I$6:$I$1096,Data!$U5),SUMIFS(Data!$N$6:$N$1096,Data!$J$6:$J$1096,T$3,Data!$I$6:$I$1096,Data!$V5),SUMIFS(Data!$N$6:$N$1096,Data!$J$6:$J$1096,T$3,Data!$I$6:$I$1096,Data!$W5),SUMIFS(Data!$N$6:$N$1096,Data!$J$6:$J$1096,T$3,Data!$I$6:$I$1096,Data!$T5))</f>
        <v>0.18255595793882806</v>
      </c>
      <c r="U73" s="55">
        <f>SUM(SUMIFS(Data!$N$6:$N$1096,Data!$J$6:$J$1096,U$3,Data!$I$6:$I$1096,Data!$U5),SUMIFS(Data!$N$6:$N$1096,Data!$J$6:$J$1096,U$3,Data!$I$6:$I$1096,Data!$V5),SUMIFS(Data!$N$6:$N$1096,Data!$J$6:$J$1096,U$3,Data!$I$6:$I$1096,Data!$W5),SUMIFS(Data!$N$6:$N$1096,Data!$J$6:$J$1096,U$3,Data!$I$6:$I$1096,Data!$T5))</f>
        <v>0.20189382578516646</v>
      </c>
      <c r="V73" s="55">
        <f>SUM(SUMIFS(Data!$N$6:$N$1096,Data!$J$6:$J$1096,V$3,Data!$I$6:$I$1096,Data!$U5),SUMIFS(Data!$N$6:$N$1096,Data!$J$6:$J$1096,V$3,Data!$I$6:$I$1096,Data!$V5),SUMIFS(Data!$N$6:$N$1096,Data!$J$6:$J$1096,V$3,Data!$I$6:$I$1096,Data!$W5),SUMIFS(Data!$N$6:$N$1096,Data!$J$6:$J$1096,V$3,Data!$I$6:$I$1096,Data!$T5))</f>
        <v>0.22737660879676036</v>
      </c>
      <c r="W73" s="55">
        <f>SUM(SUMIFS(Data!$N$6:$N$1096,Data!$J$6:$J$1096,W$3,Data!$I$6:$I$1096,Data!$U5),SUMIFS(Data!$N$6:$N$1096,Data!$J$6:$J$1096,W$3,Data!$I$6:$I$1096,Data!$V5),SUMIFS(Data!$N$6:$N$1096,Data!$J$6:$J$1096,W$3,Data!$I$6:$I$1096,Data!$W5),SUMIFS(Data!$N$6:$N$1096,Data!$J$6:$J$1096,W$3,Data!$I$6:$I$1096,Data!$T5))</f>
        <v>0.21948940146977614</v>
      </c>
      <c r="X73" s="55">
        <f>SUM(SUMIFS(Data!$N$6:$N$1096,Data!$J$6:$J$1096,X$3,Data!$I$6:$I$1096,Data!$U5),SUMIFS(Data!$N$6:$N$1096,Data!$J$6:$J$1096,X$3,Data!$I$6:$I$1096,Data!$V5),SUMIFS(Data!$N$6:$N$1096,Data!$J$6:$J$1096,X$3,Data!$I$6:$I$1096,Data!$W5),SUMIFS(Data!$N$6:$N$1096,Data!$J$6:$J$1096,X$3,Data!$I$6:$I$1096,Data!$T5))</f>
        <v>0.23775958129326352</v>
      </c>
      <c r="Y73" s="55">
        <f>SUM(SUMIFS(Data!$N$6:$N$1096,Data!$J$6:$J$1096,Y$3,Data!$I$6:$I$1096,Data!$U5),SUMIFS(Data!$N$6:$N$1096,Data!$J$6:$J$1096,Y$3,Data!$I$6:$I$1096,Data!$V5),SUMIFS(Data!$N$6:$N$1096,Data!$J$6:$J$1096,Y$3,Data!$I$6:$I$1096,Data!$W5),SUMIFS(Data!$N$6:$N$1096,Data!$J$6:$J$1096,Y$3,Data!$I$6:$I$1096,Data!$T5))</f>
        <v>0.2039645502418975</v>
      </c>
      <c r="Z73" s="55">
        <f>SUM(SUMIFS(Data!$N$6:$N$1096,Data!$J$6:$J$1096,Z$3,Data!$I$6:$I$1096,Data!$U5),SUMIFS(Data!$N$6:$N$1096,Data!$J$6:$J$1096,Z$3,Data!$I$6:$I$1096,Data!$V5),SUMIFS(Data!$N$6:$N$1096,Data!$J$6:$J$1096,Z$3,Data!$I$6:$I$1096,Data!$W5),SUMIFS(Data!$N$6:$N$1096,Data!$J$6:$J$1096,Z$3,Data!$I$6:$I$1096,Data!$T5))</f>
        <v>0.23184333759046402</v>
      </c>
      <c r="AA73" s="55">
        <f>SUM(SUMIFS(Data!$N$6:$N$1096,Data!$J$6:$J$1096,AA$3,Data!$I$6:$I$1096,Data!$U5),SUMIFS(Data!$N$6:$N$1096,Data!$J$6:$J$1096,AA$3,Data!$I$6:$I$1096,Data!$V5),SUMIFS(Data!$N$6:$N$1096,Data!$J$6:$J$1096,AA$3,Data!$I$6:$I$1096,Data!$W5),SUMIFS(Data!$N$6:$N$1096,Data!$J$6:$J$1096,AA$3,Data!$I$6:$I$1096,Data!$T5))</f>
        <v>0.18918013254896121</v>
      </c>
      <c r="AB73" s="55">
        <f>SUM(SUMIFS(Data!$N$6:$N$1096,Data!$J$6:$J$1096,AB$3,Data!$I$6:$I$1096,Data!$U5),SUMIFS(Data!$N$6:$N$1096,Data!$J$6:$J$1096,AB$3,Data!$I$6:$I$1096,Data!$V5),SUMIFS(Data!$N$6:$N$1096,Data!$J$6:$J$1096,AB$3,Data!$I$6:$I$1096,Data!$W5),SUMIFS(Data!$N$6:$N$1096,Data!$J$6:$J$1096,AB$3,Data!$I$6:$I$1096,Data!$T5))</f>
        <v>0.23908772529256</v>
      </c>
      <c r="AC73" s="55">
        <f>SUM(SUMIFS(Data!$N$6:$N$1096,Data!$J$6:$J$1096,AC$3,Data!$I$6:$I$1096,Data!$U5),SUMIFS(Data!$N$6:$N$1096,Data!$J$6:$J$1096,AC$3,Data!$I$6:$I$1096,Data!$V5),SUMIFS(Data!$N$6:$N$1096,Data!$J$6:$J$1096,AC$3,Data!$I$6:$I$1096,Data!$W5),SUMIFS(Data!$N$6:$N$1096,Data!$J$6:$J$1096,AC$3,Data!$I$6:$I$1096,Data!$T5))</f>
        <v>0.24636998329549833</v>
      </c>
      <c r="AD73" s="55">
        <f>SUM(SUMIFS(Data!$N$6:$N$1096,Data!$J$6:$J$1096,AD$3,Data!$I$6:$I$1096,Data!$U5),SUMIFS(Data!$N$6:$N$1096,Data!$J$6:$J$1096,AD$3,Data!$I$6:$I$1096,Data!$V5),SUMIFS(Data!$N$6:$N$1096,Data!$J$6:$J$1096,AD$3,Data!$I$6:$I$1096,Data!$W5),SUMIFS(Data!$N$6:$N$1096,Data!$J$6:$J$1096,AD$3,Data!$I$6:$I$1096,Data!$T5))</f>
        <v>0.26186014819862025</v>
      </c>
      <c r="AE73" s="55">
        <f>SUM(SUMIFS(Data!$N$6:$N$1096,Data!$J$6:$J$1096,AE$3,Data!$I$6:$I$1096,Data!$U5),SUMIFS(Data!$N$6:$N$1096,Data!$J$6:$J$1096,AE$3,Data!$I$6:$I$1096,Data!$V5),SUMIFS(Data!$N$6:$N$1096,Data!$J$6:$J$1096,AE$3,Data!$I$6:$I$1096,Data!$W5),SUMIFS(Data!$N$6:$N$1096,Data!$J$6:$J$1096,AE$3,Data!$I$6:$I$1096,Data!$T5))</f>
        <v>0.27166882276843468</v>
      </c>
      <c r="AF73" s="55">
        <f>SUM(SUMIFS(Data!$N$6:$N$1096,Data!$J$6:$J$1096,AF$3,Data!$I$6:$I$1096,Data!$U5),SUMIFS(Data!$N$6:$N$1096,Data!$J$6:$J$1096,AF$3,Data!$I$6:$I$1096,Data!$V5),SUMIFS(Data!$N$6:$N$1096,Data!$J$6:$J$1096,AF$3,Data!$I$6:$I$1096,Data!$W5),SUMIFS(Data!$N$6:$N$1096,Data!$J$6:$J$1096,AF$3,Data!$I$6:$I$1096,Data!$T5))</f>
        <v>0.2490673772363913</v>
      </c>
      <c r="AG73" s="55">
        <f>SUM(SUMIFS(Data!$N$6:$N$1096,Data!$J$6:$J$1096,AG$3,Data!$I$6:$I$1096,Data!$U5),SUMIFS(Data!$N$6:$N$1096,Data!$J$6:$J$1096,AG$3,Data!$I$6:$I$1096,Data!$V5),SUMIFS(Data!$N$6:$N$1096,Data!$J$6:$J$1096,AG$3,Data!$I$6:$I$1096,Data!$W5),SUMIFS(Data!$N$6:$N$1096,Data!$J$6:$J$1096,AG$3,Data!$I$6:$I$1096,Data!$T5))</f>
        <v>0.25761114354825254</v>
      </c>
      <c r="AH73" s="55">
        <f>SUM(SUMIFS(Data!$N$6:$N$1096,Data!$J$6:$J$1096,AH$3,Data!$I$6:$I$1096,Data!$U5),SUMIFS(Data!$N$6:$N$1096,Data!$J$6:$J$1096,AH$3,Data!$I$6:$I$1096,Data!$V5),SUMIFS(Data!$N$6:$N$1096,Data!$J$6:$J$1096,AH$3,Data!$I$6:$I$1096,Data!$W5),SUMIFS(Data!$N$6:$N$1096,Data!$J$6:$J$1096,AH$3,Data!$I$6:$I$1096,Data!$T5))</f>
        <v>0.24789020165230524</v>
      </c>
      <c r="AI73" s="55">
        <f>SUM(SUMIFS(Data!$N$6:$N$1096,Data!$J$6:$J$1096,AI$3,Data!$I$6:$I$1096,Data!$U5),SUMIFS(Data!$N$6:$N$1096,Data!$J$6:$J$1096,AI$3,Data!$I$6:$I$1096,Data!$V5),SUMIFS(Data!$N$6:$N$1096,Data!$J$6:$J$1096,AI$3,Data!$I$6:$I$1096,Data!$W5),SUMIFS(Data!$N$6:$N$1096,Data!$J$6:$J$1096,AI$3,Data!$I$6:$I$1096,Data!$T5))</f>
        <v>0.25853637236922539</v>
      </c>
      <c r="AJ73" s="55">
        <f>SUM(SUMIFS(Data!$N$6:$N$1096,Data!$J$6:$J$1096,AJ$3,Data!$I$6:$I$1096,Data!$U5),SUMIFS(Data!$N$6:$N$1096,Data!$J$6:$J$1096,AJ$3,Data!$I$6:$I$1096,Data!$V5),SUMIFS(Data!$N$6:$N$1096,Data!$J$6:$J$1096,AJ$3,Data!$I$6:$I$1096,Data!$W5),SUMIFS(Data!$N$6:$N$1096,Data!$J$6:$J$1096,AJ$3,Data!$I$6:$I$1096,Data!$T5))</f>
        <v>0.23002464709836434</v>
      </c>
      <c r="AK73" s="55">
        <f>SUM(SUMIFS(Data!$N$6:$N$1096,Data!$J$6:$J$1096,AK$3,Data!$I$6:$I$1096,Data!$U5),SUMIFS(Data!$N$6:$N$1096,Data!$J$6:$J$1096,AK$3,Data!$I$6:$I$1096,Data!$V5),SUMIFS(Data!$N$6:$N$1096,Data!$J$6:$J$1096,AK$3,Data!$I$6:$I$1096,Data!$W5),SUMIFS(Data!$N$6:$N$1096,Data!$J$6:$J$1096,AK$3,Data!$I$6:$I$1096,Data!$T5))</f>
        <v>0.26189971601746281</v>
      </c>
      <c r="AL73" s="55">
        <f>SUM(SUMIFS(Data!$N$6:$N$1096,Data!$J$6:$J$1096,AL$3,Data!$I$6:$I$1096,Data!$U5),SUMIFS(Data!$N$6:$N$1096,Data!$J$6:$J$1096,AL$3,Data!$I$6:$I$1096,Data!$V5),SUMIFS(Data!$N$6:$N$1096,Data!$J$6:$J$1096,AL$3,Data!$I$6:$I$1096,Data!$W5),SUMIFS(Data!$N$6:$N$1096,Data!$J$6:$J$1096,AL$3,Data!$I$6:$I$1096,Data!$T5))</f>
        <v>0.2420059163262431</v>
      </c>
      <c r="AM73" s="55">
        <f>SUM(SUMIFS(Data!$N$6:$N$1096,Data!$J$6:$J$1096,AM$3,Data!$I$6:$I$1096,Data!$U5),SUMIFS(Data!$N$6:$N$1096,Data!$J$6:$J$1096,AM$3,Data!$I$6:$I$1096,Data!$V5),SUMIFS(Data!$N$6:$N$1096,Data!$J$6:$J$1096,AM$3,Data!$I$6:$I$1096,Data!$W5),SUMIFS(Data!$N$6:$N$1096,Data!$J$6:$J$1096,AM$3,Data!$I$6:$I$1096,Data!$T5))</f>
        <v>0.2460712350362087</v>
      </c>
      <c r="AN73" s="55">
        <f>SUM(SUMIFS(Data!$N$6:$N$1096,Data!$J$6:$J$1096,AN$3,Data!$I$6:$I$1096,Data!$U5),SUMIFS(Data!$N$6:$N$1096,Data!$J$6:$J$1096,AN$3,Data!$I$6:$I$1096,Data!$V5),SUMIFS(Data!$N$6:$N$1096,Data!$J$6:$J$1096,AN$3,Data!$I$6:$I$1096,Data!$W5),SUMIFS(Data!$N$6:$N$1096,Data!$J$6:$J$1096,AN$3,Data!$I$6:$I$1096,Data!$T5))</f>
        <v>0.25117289742703347</v>
      </c>
      <c r="AO73" s="55">
        <f>SUM(SUMIFS(Data!$N$6:$N$1096,Data!$J$6:$J$1096,AO$3,Data!$I$6:$I$1096,Data!$U5),SUMIFS(Data!$N$6:$N$1096,Data!$J$6:$J$1096,AO$3,Data!$I$6:$I$1096,Data!$V5),SUMIFS(Data!$N$6:$N$1096,Data!$J$6:$J$1096,AO$3,Data!$I$6:$I$1096,Data!$W5),SUMIFS(Data!$N$6:$N$1096,Data!$J$6:$J$1096,AO$3,Data!$I$6:$I$1096,Data!$T5))</f>
        <v>0.26490825688073394</v>
      </c>
      <c r="AP73" s="55">
        <f>SUM(SUMIFS(Data!$N$6:$N$1096,Data!$J$6:$J$1096,AP$3,Data!$I$6:$I$1096,Data!$U5),SUMIFS(Data!$N$6:$N$1096,Data!$J$6:$J$1096,AP$3,Data!$I$6:$I$1096,Data!$V5),SUMIFS(Data!$N$6:$N$1096,Data!$J$6:$J$1096,AP$3,Data!$I$6:$I$1096,Data!$W5),SUMIFS(Data!$N$6:$N$1096,Data!$J$6:$J$1096,AP$3,Data!$I$6:$I$1096,Data!$T5))</f>
        <v>0.26490825688073394</v>
      </c>
      <c r="AQ73" s="55">
        <f>SUM(SUMIFS(Data!$N$6:$N$1096,Data!$J$6:$J$1096,AQ$3,Data!$I$6:$I$1096,Data!$U5),SUMIFS(Data!$N$6:$N$1096,Data!$J$6:$J$1096,AQ$3,Data!$I$6:$I$1096,Data!$V5),SUMIFS(Data!$N$6:$N$1096,Data!$J$6:$J$1096,AQ$3,Data!$I$6:$I$1096,Data!$W5),SUMIFS(Data!$N$6:$N$1096,Data!$J$6:$J$1096,AQ$3,Data!$I$6:$I$1096,Data!$T5))</f>
        <v>0.26020892687559355</v>
      </c>
      <c r="AR73" s="54" t="s">
        <v>7</v>
      </c>
    </row>
    <row r="74" spans="1:44" x14ac:dyDescent="0.25">
      <c r="A74" s="53" t="s">
        <v>74</v>
      </c>
      <c r="B74" s="56" t="s">
        <v>8</v>
      </c>
      <c r="C74" s="55">
        <f>SUM(SUMIFS(Data!$N$6:$N$1096,Data!$J$6:$J$1096,C$3,Data!$I$6:$I$1096,Data!$U6),SUMIFS(Data!$N$6:$N$1096,Data!$J$6:$J$1096,C$3,Data!$I$6:$I$1096,Data!$V6),SUMIFS(Data!$N$6:$N$1096,Data!$J$6:$J$1096,C$3,Data!$I$6:$I$1096,Data!$W6),SUMIFS(Data!$N$6:$N$1096,Data!$J$6:$J$1096,C$3,Data!$I$6:$I$1096,Data!$T6))</f>
        <v>0.23103697379654559</v>
      </c>
      <c r="D74" s="55">
        <f>SUM(SUMIFS(Data!$N$6:$N$1096,Data!$J$6:$J$1096,D$3,Data!$I$6:$I$1096,Data!$U6),SUMIFS(Data!$N$6:$N$1096,Data!$J$6:$J$1096,D$3,Data!$I$6:$I$1096,Data!$V6),SUMIFS(Data!$N$6:$N$1096,Data!$J$6:$J$1096,D$3,Data!$I$6:$I$1096,Data!$W6),SUMIFS(Data!$N$6:$N$1096,Data!$J$6:$J$1096,D$3,Data!$I$6:$I$1096,Data!$T6))</f>
        <v>0.23318539817477185</v>
      </c>
      <c r="E74" s="55">
        <f>SUM(SUMIFS(Data!$N$6:$N$1096,Data!$J$6:$J$1096,E$3,Data!$I$6:$I$1096,Data!$U6),SUMIFS(Data!$N$6:$N$1096,Data!$J$6:$J$1096,E$3,Data!$I$6:$I$1096,Data!$V6),SUMIFS(Data!$N$6:$N$1096,Data!$J$6:$J$1096,E$3,Data!$I$6:$I$1096,Data!$W6),SUMIFS(Data!$N$6:$N$1096,Data!$J$6:$J$1096,E$3,Data!$I$6:$I$1096,Data!$T6))</f>
        <v>0.22371350217777061</v>
      </c>
      <c r="F74" s="55">
        <f>SUM(SUMIFS(Data!$N$6:$N$1096,Data!$J$6:$J$1096,F$3,Data!$I$6:$I$1096,Data!$U6),SUMIFS(Data!$N$6:$N$1096,Data!$J$6:$J$1096,F$3,Data!$I$6:$I$1096,Data!$V6),SUMIFS(Data!$N$6:$N$1096,Data!$J$6:$J$1096,F$3,Data!$I$6:$I$1096,Data!$W6),SUMIFS(Data!$N$6:$N$1096,Data!$J$6:$J$1096,F$3,Data!$I$6:$I$1096,Data!$T6))</f>
        <v>0.21011235955056179</v>
      </c>
      <c r="G74" s="55">
        <f>SUM(SUMIFS(Data!$N$6:$N$1096,Data!$J$6:$J$1096,G$3,Data!$I$6:$I$1096,Data!$U6),SUMIFS(Data!$N$6:$N$1096,Data!$J$6:$J$1096,G$3,Data!$I$6:$I$1096,Data!$V6),SUMIFS(Data!$N$6:$N$1096,Data!$J$6:$J$1096,G$3,Data!$I$6:$I$1096,Data!$W6),SUMIFS(Data!$N$6:$N$1096,Data!$J$6:$J$1096,G$3,Data!$I$6:$I$1096,Data!$T6))</f>
        <v>0.21023399500460099</v>
      </c>
      <c r="H74" s="55">
        <f>SUM(SUMIFS(Data!$N$6:$N$1096,Data!$J$6:$J$1096,H$3,Data!$I$6:$I$1096,Data!$U6),SUMIFS(Data!$N$6:$N$1096,Data!$J$6:$J$1096,H$3,Data!$I$6:$I$1096,Data!$V6),SUMIFS(Data!$N$6:$N$1096,Data!$J$6:$J$1096,H$3,Data!$I$6:$I$1096,Data!$W6),SUMIFS(Data!$N$6:$N$1096,Data!$J$6:$J$1096,H$3,Data!$I$6:$I$1096,Data!$T6))</f>
        <v>0.2033594142559759</v>
      </c>
      <c r="I74" s="55">
        <f>SUM(SUMIFS(Data!$N$6:$N$1096,Data!$J$6:$J$1096,I$3,Data!$I$6:$I$1096,Data!$U6),SUMIFS(Data!$N$6:$N$1096,Data!$J$6:$J$1096,I$3,Data!$I$6:$I$1096,Data!$V6),SUMIFS(Data!$N$6:$N$1096,Data!$J$6:$J$1096,I$3,Data!$I$6:$I$1096,Data!$W6),SUMIFS(Data!$N$6:$N$1096,Data!$J$6:$J$1096,I$3,Data!$I$6:$I$1096,Data!$T6))</f>
        <v>0.18685435763131092</v>
      </c>
      <c r="J74" s="55">
        <f>SUM(SUMIFS(Data!$N$6:$N$1096,Data!$J$6:$J$1096,J$3,Data!$I$6:$I$1096,Data!$U6),SUMIFS(Data!$N$6:$N$1096,Data!$J$6:$J$1096,J$3,Data!$I$6:$I$1096,Data!$V6),SUMIFS(Data!$N$6:$N$1096,Data!$J$6:$J$1096,J$3,Data!$I$6:$I$1096,Data!$W6),SUMIFS(Data!$N$6:$N$1096,Data!$J$6:$J$1096,J$3,Data!$I$6:$I$1096,Data!$T6))</f>
        <v>0.17317830577020293</v>
      </c>
      <c r="K74" s="55">
        <f>SUM(SUMIFS(Data!$N$6:$N$1096,Data!$J$6:$J$1096,K$3,Data!$I$6:$I$1096,Data!$U6),SUMIFS(Data!$N$6:$N$1096,Data!$J$6:$J$1096,K$3,Data!$I$6:$I$1096,Data!$V6),SUMIFS(Data!$N$6:$N$1096,Data!$J$6:$J$1096,K$3,Data!$I$6:$I$1096,Data!$W6),SUMIFS(Data!$N$6:$N$1096,Data!$J$6:$J$1096,K$3,Data!$I$6:$I$1096,Data!$T6))</f>
        <v>0.15859217640199302</v>
      </c>
      <c r="L74" s="55">
        <f>SUM(SUMIFS(Data!$N$6:$N$1096,Data!$J$6:$J$1096,L$3,Data!$I$6:$I$1096,Data!$U6),SUMIFS(Data!$N$6:$N$1096,Data!$J$6:$J$1096,L$3,Data!$I$6:$I$1096,Data!$V6),SUMIFS(Data!$N$6:$N$1096,Data!$J$6:$J$1096,L$3,Data!$I$6:$I$1096,Data!$W6),SUMIFS(Data!$N$6:$N$1096,Data!$J$6:$J$1096,L$3,Data!$I$6:$I$1096,Data!$T6))</f>
        <v>0.14196235533511381</v>
      </c>
      <c r="M74" s="55">
        <f>SUM(SUMIFS(Data!$N$6:$N$1096,Data!$J$6:$J$1096,M$3,Data!$I$6:$I$1096,Data!$U6),SUMIFS(Data!$N$6:$N$1096,Data!$J$6:$J$1096,M$3,Data!$I$6:$I$1096,Data!$V6),SUMIFS(Data!$N$6:$N$1096,Data!$J$6:$J$1096,M$3,Data!$I$6:$I$1096,Data!$W6),SUMIFS(Data!$N$6:$N$1096,Data!$J$6:$J$1096,M$3,Data!$I$6:$I$1096,Data!$T6))</f>
        <v>0.14301466902796806</v>
      </c>
      <c r="N74" s="55">
        <f>SUM(SUMIFS(Data!$N$6:$N$1096,Data!$J$6:$J$1096,N$3,Data!$I$6:$I$1096,Data!$U6),SUMIFS(Data!$N$6:$N$1096,Data!$J$6:$J$1096,N$3,Data!$I$6:$I$1096,Data!$V6),SUMIFS(Data!$N$6:$N$1096,Data!$J$6:$J$1096,N$3,Data!$I$6:$I$1096,Data!$W6),SUMIFS(Data!$N$6:$N$1096,Data!$J$6:$J$1096,N$3,Data!$I$6:$I$1096,Data!$T6))</f>
        <v>0.1248728460898246</v>
      </c>
      <c r="O74" s="55">
        <f>SUM(SUMIFS(Data!$N$6:$N$1096,Data!$J$6:$J$1096,O$3,Data!$I$6:$I$1096,Data!$U6),SUMIFS(Data!$N$6:$N$1096,Data!$J$6:$J$1096,O$3,Data!$I$6:$I$1096,Data!$V6),SUMIFS(Data!$N$6:$N$1096,Data!$J$6:$J$1096,O$3,Data!$I$6:$I$1096,Data!$W6),SUMIFS(Data!$N$6:$N$1096,Data!$J$6:$J$1096,O$3,Data!$I$6:$I$1096,Data!$T6))</f>
        <v>0.12597786217418119</v>
      </c>
      <c r="P74" s="55">
        <f>SUM(SUMIFS(Data!$N$6:$N$1096,Data!$J$6:$J$1096,P$3,Data!$I$6:$I$1096,Data!$U6),SUMIFS(Data!$N$6:$N$1096,Data!$J$6:$J$1096,P$3,Data!$I$6:$I$1096,Data!$V6),SUMIFS(Data!$N$6:$N$1096,Data!$J$6:$J$1096,P$3,Data!$I$6:$I$1096,Data!$W6),SUMIFS(Data!$N$6:$N$1096,Data!$J$6:$J$1096,P$3,Data!$I$6:$I$1096,Data!$T6))</f>
        <v>0.12812544649235605</v>
      </c>
      <c r="Q74" s="55">
        <f>SUM(SUMIFS(Data!$N$6:$N$1096,Data!$J$6:$J$1096,Q$3,Data!$I$6:$I$1096,Data!$U6),SUMIFS(Data!$N$6:$N$1096,Data!$J$6:$J$1096,Q$3,Data!$I$6:$I$1096,Data!$V6),SUMIFS(Data!$N$6:$N$1096,Data!$J$6:$J$1096,Q$3,Data!$I$6:$I$1096,Data!$W6),SUMIFS(Data!$N$6:$N$1096,Data!$J$6:$J$1096,Q$3,Data!$I$6:$I$1096,Data!$T6))</f>
        <v>0.13749540456535544</v>
      </c>
      <c r="R74" s="55">
        <f>SUM(SUMIFS(Data!$N$6:$N$1096,Data!$J$6:$J$1096,R$3,Data!$I$6:$I$1096,Data!$U6),SUMIFS(Data!$N$6:$N$1096,Data!$J$6:$J$1096,R$3,Data!$I$6:$I$1096,Data!$V6),SUMIFS(Data!$N$6:$N$1096,Data!$J$6:$J$1096,R$3,Data!$I$6:$I$1096,Data!$W6),SUMIFS(Data!$N$6:$N$1096,Data!$J$6:$J$1096,R$3,Data!$I$6:$I$1096,Data!$T6))</f>
        <v>0.12563315119850038</v>
      </c>
      <c r="S74" s="55">
        <f>SUM(SUMIFS(Data!$N$6:$N$1096,Data!$J$6:$J$1096,S$3,Data!$I$6:$I$1096,Data!$U6),SUMIFS(Data!$N$6:$N$1096,Data!$J$6:$J$1096,S$3,Data!$I$6:$I$1096,Data!$V6),SUMIFS(Data!$N$6:$N$1096,Data!$J$6:$J$1096,S$3,Data!$I$6:$I$1096,Data!$W6),SUMIFS(Data!$N$6:$N$1096,Data!$J$6:$J$1096,S$3,Data!$I$6:$I$1096,Data!$T6))</f>
        <v>0.13919759708217122</v>
      </c>
      <c r="T74" s="55">
        <f>SUM(SUMIFS(Data!$N$6:$N$1096,Data!$J$6:$J$1096,T$3,Data!$I$6:$I$1096,Data!$U6),SUMIFS(Data!$N$6:$N$1096,Data!$J$6:$J$1096,T$3,Data!$I$6:$I$1096,Data!$V6),SUMIFS(Data!$N$6:$N$1096,Data!$J$6:$J$1096,T$3,Data!$I$6:$I$1096,Data!$W6),SUMIFS(Data!$N$6:$N$1096,Data!$J$6:$J$1096,T$3,Data!$I$6:$I$1096,Data!$T6))</f>
        <v>0.10999607312709979</v>
      </c>
      <c r="U74" s="55">
        <f>SUM(SUMIFS(Data!$N$6:$N$1096,Data!$J$6:$J$1096,U$3,Data!$I$6:$I$1096,Data!$U6),SUMIFS(Data!$N$6:$N$1096,Data!$J$6:$J$1096,U$3,Data!$I$6:$I$1096,Data!$V6),SUMIFS(Data!$N$6:$N$1096,Data!$J$6:$J$1096,U$3,Data!$I$6:$I$1096,Data!$W6),SUMIFS(Data!$N$6:$N$1096,Data!$J$6:$J$1096,U$3,Data!$I$6:$I$1096,Data!$T6))</f>
        <v>0.14550751960238228</v>
      </c>
      <c r="V74" s="55">
        <f>SUM(SUMIFS(Data!$N$6:$N$1096,Data!$J$6:$J$1096,V$3,Data!$I$6:$I$1096,Data!$U6),SUMIFS(Data!$N$6:$N$1096,Data!$J$6:$J$1096,V$3,Data!$I$6:$I$1096,Data!$V6),SUMIFS(Data!$N$6:$N$1096,Data!$J$6:$J$1096,V$3,Data!$I$6:$I$1096,Data!$W6),SUMIFS(Data!$N$6:$N$1096,Data!$J$6:$J$1096,V$3,Data!$I$6:$I$1096,Data!$T6))</f>
        <v>0.16342568461569301</v>
      </c>
      <c r="W74" s="55">
        <f>SUM(SUMIFS(Data!$N$6:$N$1096,Data!$J$6:$J$1096,W$3,Data!$I$6:$I$1096,Data!$U6),SUMIFS(Data!$N$6:$N$1096,Data!$J$6:$J$1096,W$3,Data!$I$6:$I$1096,Data!$V6),SUMIFS(Data!$N$6:$N$1096,Data!$J$6:$J$1096,W$3,Data!$I$6:$I$1096,Data!$W6),SUMIFS(Data!$N$6:$N$1096,Data!$J$6:$J$1096,W$3,Data!$I$6:$I$1096,Data!$T6))</f>
        <v>0.14498109680982119</v>
      </c>
      <c r="X74" s="55">
        <f>SUM(SUMIFS(Data!$N$6:$N$1096,Data!$J$6:$J$1096,X$3,Data!$I$6:$I$1096,Data!$U6),SUMIFS(Data!$N$6:$N$1096,Data!$J$6:$J$1096,X$3,Data!$I$6:$I$1096,Data!$V6),SUMIFS(Data!$N$6:$N$1096,Data!$J$6:$J$1096,X$3,Data!$I$6:$I$1096,Data!$W6),SUMIFS(Data!$N$6:$N$1096,Data!$J$6:$J$1096,X$3,Data!$I$6:$I$1096,Data!$T6))</f>
        <v>0.17292757048792839</v>
      </c>
      <c r="Y74" s="55">
        <f>SUM(SUMIFS(Data!$N$6:$N$1096,Data!$J$6:$J$1096,Y$3,Data!$I$6:$I$1096,Data!$U6),SUMIFS(Data!$N$6:$N$1096,Data!$J$6:$J$1096,Y$3,Data!$I$6:$I$1096,Data!$V6),SUMIFS(Data!$N$6:$N$1096,Data!$J$6:$J$1096,Y$3,Data!$I$6:$I$1096,Data!$W6),SUMIFS(Data!$N$6:$N$1096,Data!$J$6:$J$1096,Y$3,Data!$I$6:$I$1096,Data!$T6))</f>
        <v>0.17288179132594084</v>
      </c>
      <c r="Z74" s="55">
        <f>SUM(SUMIFS(Data!$N$6:$N$1096,Data!$J$6:$J$1096,Z$3,Data!$I$6:$I$1096,Data!$U6),SUMIFS(Data!$N$6:$N$1096,Data!$J$6:$J$1096,Z$3,Data!$I$6:$I$1096,Data!$V6),SUMIFS(Data!$N$6:$N$1096,Data!$J$6:$J$1096,Z$3,Data!$I$6:$I$1096,Data!$W6),SUMIFS(Data!$N$6:$N$1096,Data!$J$6:$J$1096,Z$3,Data!$I$6:$I$1096,Data!$T6))</f>
        <v>0.169561515538527</v>
      </c>
      <c r="AA74" s="55">
        <f>SUM(SUMIFS(Data!$N$6:$N$1096,Data!$J$6:$J$1096,AA$3,Data!$I$6:$I$1096,Data!$U6),SUMIFS(Data!$N$6:$N$1096,Data!$J$6:$J$1096,AA$3,Data!$I$6:$I$1096,Data!$V6),SUMIFS(Data!$N$6:$N$1096,Data!$J$6:$J$1096,AA$3,Data!$I$6:$I$1096,Data!$W6),SUMIFS(Data!$N$6:$N$1096,Data!$J$6:$J$1096,AA$3,Data!$I$6:$I$1096,Data!$T6))</f>
        <v>0.16758507707200834</v>
      </c>
      <c r="AB74" s="55">
        <f>SUM(SUMIFS(Data!$N$6:$N$1096,Data!$J$6:$J$1096,AB$3,Data!$I$6:$I$1096,Data!$U6),SUMIFS(Data!$N$6:$N$1096,Data!$J$6:$J$1096,AB$3,Data!$I$6:$I$1096,Data!$V6),SUMIFS(Data!$N$6:$N$1096,Data!$J$6:$J$1096,AB$3,Data!$I$6:$I$1096,Data!$W6),SUMIFS(Data!$N$6:$N$1096,Data!$J$6:$J$1096,AB$3,Data!$I$6:$I$1096,Data!$T6))</f>
        <v>0.17024002733407365</v>
      </c>
      <c r="AC74" s="55">
        <f>SUM(SUMIFS(Data!$N$6:$N$1096,Data!$J$6:$J$1096,AC$3,Data!$I$6:$I$1096,Data!$U6),SUMIFS(Data!$N$6:$N$1096,Data!$J$6:$J$1096,AC$3,Data!$I$6:$I$1096,Data!$V6),SUMIFS(Data!$N$6:$N$1096,Data!$J$6:$J$1096,AC$3,Data!$I$6:$I$1096,Data!$W6),SUMIFS(Data!$N$6:$N$1096,Data!$J$6:$J$1096,AC$3,Data!$I$6:$I$1096,Data!$T6))</f>
        <v>0.14250224868291428</v>
      </c>
      <c r="AD74" s="55">
        <f>SUM(SUMIFS(Data!$N$6:$N$1096,Data!$J$6:$J$1096,AD$3,Data!$I$6:$I$1096,Data!$U6),SUMIFS(Data!$N$6:$N$1096,Data!$J$6:$J$1096,AD$3,Data!$I$6:$I$1096,Data!$V6),SUMIFS(Data!$N$6:$N$1096,Data!$J$6:$J$1096,AD$3,Data!$I$6:$I$1096,Data!$W6),SUMIFS(Data!$N$6:$N$1096,Data!$J$6:$J$1096,AD$3,Data!$I$6:$I$1096,Data!$T6))</f>
        <v>0.15330891746869943</v>
      </c>
      <c r="AE74" s="55">
        <f>SUM(SUMIFS(Data!$N$6:$N$1096,Data!$J$6:$J$1096,AE$3,Data!$I$6:$I$1096,Data!$U6),SUMIFS(Data!$N$6:$N$1096,Data!$J$6:$J$1096,AE$3,Data!$I$6:$I$1096,Data!$V6),SUMIFS(Data!$N$6:$N$1096,Data!$J$6:$J$1096,AE$3,Data!$I$6:$I$1096,Data!$W6),SUMIFS(Data!$N$6:$N$1096,Data!$J$6:$J$1096,AE$3,Data!$I$6:$I$1096,Data!$T6))</f>
        <v>0.19217126403204943</v>
      </c>
      <c r="AF74" s="55">
        <f>SUM(SUMIFS(Data!$N$6:$N$1096,Data!$J$6:$J$1096,AF$3,Data!$I$6:$I$1096,Data!$U6),SUMIFS(Data!$N$6:$N$1096,Data!$J$6:$J$1096,AF$3,Data!$I$6:$I$1096,Data!$V6),SUMIFS(Data!$N$6:$N$1096,Data!$J$6:$J$1096,AF$3,Data!$I$6:$I$1096,Data!$W6),SUMIFS(Data!$N$6:$N$1096,Data!$J$6:$J$1096,AF$3,Data!$I$6:$I$1096,Data!$T6))</f>
        <v>0.20289303387894936</v>
      </c>
      <c r="AG74" s="55">
        <f>SUM(SUMIFS(Data!$N$6:$N$1096,Data!$J$6:$J$1096,AG$3,Data!$I$6:$I$1096,Data!$U6),SUMIFS(Data!$N$6:$N$1096,Data!$J$6:$J$1096,AG$3,Data!$I$6:$I$1096,Data!$V6),SUMIFS(Data!$N$6:$N$1096,Data!$J$6:$J$1096,AG$3,Data!$I$6:$I$1096,Data!$W6),SUMIFS(Data!$N$6:$N$1096,Data!$J$6:$J$1096,AG$3,Data!$I$6:$I$1096,Data!$T6))</f>
        <v>0.20447910584702644</v>
      </c>
      <c r="AH74" s="55">
        <f>SUM(SUMIFS(Data!$N$6:$N$1096,Data!$J$6:$J$1096,AH$3,Data!$I$6:$I$1096,Data!$U6),SUMIFS(Data!$N$6:$N$1096,Data!$J$6:$J$1096,AH$3,Data!$I$6:$I$1096,Data!$V6),SUMIFS(Data!$N$6:$N$1096,Data!$J$6:$J$1096,AH$3,Data!$I$6:$I$1096,Data!$W6),SUMIFS(Data!$N$6:$N$1096,Data!$J$6:$J$1096,AH$3,Data!$I$6:$I$1096,Data!$T6))</f>
        <v>0.21417784489650885</v>
      </c>
      <c r="AI74" s="55">
        <f>SUM(SUMIFS(Data!$N$6:$N$1096,Data!$J$6:$J$1096,AI$3,Data!$I$6:$I$1096,Data!$U6),SUMIFS(Data!$N$6:$N$1096,Data!$J$6:$J$1096,AI$3,Data!$I$6:$I$1096,Data!$V6),SUMIFS(Data!$N$6:$N$1096,Data!$J$6:$J$1096,AI$3,Data!$I$6:$I$1096,Data!$W6),SUMIFS(Data!$N$6:$N$1096,Data!$J$6:$J$1096,AI$3,Data!$I$6:$I$1096,Data!$T6))</f>
        <v>0.21474107064885162</v>
      </c>
      <c r="AJ74" s="55">
        <f>SUM(SUMIFS(Data!$N$6:$N$1096,Data!$J$6:$J$1096,AJ$3,Data!$I$6:$I$1096,Data!$U6),SUMIFS(Data!$N$6:$N$1096,Data!$J$6:$J$1096,AJ$3,Data!$I$6:$I$1096,Data!$V6),SUMIFS(Data!$N$6:$N$1096,Data!$J$6:$J$1096,AJ$3,Data!$I$6:$I$1096,Data!$W6),SUMIFS(Data!$N$6:$N$1096,Data!$J$6:$J$1096,AJ$3,Data!$I$6:$I$1096,Data!$T6))</f>
        <v>0.23280304727761597</v>
      </c>
      <c r="AK74" s="55">
        <f>SUM(SUMIFS(Data!$N$6:$N$1096,Data!$J$6:$J$1096,AK$3,Data!$I$6:$I$1096,Data!$U6),SUMIFS(Data!$N$6:$N$1096,Data!$J$6:$J$1096,AK$3,Data!$I$6:$I$1096,Data!$V6),SUMIFS(Data!$N$6:$N$1096,Data!$J$6:$J$1096,AK$3,Data!$I$6:$I$1096,Data!$W6),SUMIFS(Data!$N$6:$N$1096,Data!$J$6:$J$1096,AK$3,Data!$I$6:$I$1096,Data!$T6))</f>
        <v>0.24341965837324631</v>
      </c>
      <c r="AL74" s="55">
        <f>SUM(SUMIFS(Data!$N$6:$N$1096,Data!$J$6:$J$1096,AL$3,Data!$I$6:$I$1096,Data!$U6),SUMIFS(Data!$N$6:$N$1096,Data!$J$6:$J$1096,AL$3,Data!$I$6:$I$1096,Data!$V6),SUMIFS(Data!$N$6:$N$1096,Data!$J$6:$J$1096,AL$3,Data!$I$6:$I$1096,Data!$W6),SUMIFS(Data!$N$6:$N$1096,Data!$J$6:$J$1096,AL$3,Data!$I$6:$I$1096,Data!$T6))</f>
        <v>0.23867211344320793</v>
      </c>
      <c r="AM74" s="55">
        <f>SUM(SUMIFS(Data!$N$6:$N$1096,Data!$J$6:$J$1096,AM$3,Data!$I$6:$I$1096,Data!$U6),SUMIFS(Data!$N$6:$N$1096,Data!$J$6:$J$1096,AM$3,Data!$I$6:$I$1096,Data!$V6),SUMIFS(Data!$N$6:$N$1096,Data!$J$6:$J$1096,AM$3,Data!$I$6:$I$1096,Data!$W6),SUMIFS(Data!$N$6:$N$1096,Data!$J$6:$J$1096,AM$3,Data!$I$6:$I$1096,Data!$T6))</f>
        <v>0.2504556874722893</v>
      </c>
      <c r="AN74" s="55">
        <f>SUM(SUMIFS(Data!$N$6:$N$1096,Data!$J$6:$J$1096,AN$3,Data!$I$6:$I$1096,Data!$U6),SUMIFS(Data!$N$6:$N$1096,Data!$J$6:$J$1096,AN$3,Data!$I$6:$I$1096,Data!$V6),SUMIFS(Data!$N$6:$N$1096,Data!$J$6:$J$1096,AN$3,Data!$I$6:$I$1096,Data!$W6),SUMIFS(Data!$N$6:$N$1096,Data!$J$6:$J$1096,AN$3,Data!$I$6:$I$1096,Data!$T6))</f>
        <v>0.25003703886611683</v>
      </c>
      <c r="AO74" s="55">
        <f>SUM(SUMIFS(Data!$N$6:$N$1096,Data!$J$6:$J$1096,AO$3,Data!$I$6:$I$1096,Data!$U6),SUMIFS(Data!$N$6:$N$1096,Data!$J$6:$J$1096,AO$3,Data!$I$6:$I$1096,Data!$V6),SUMIFS(Data!$N$6:$N$1096,Data!$J$6:$J$1096,AO$3,Data!$I$6:$I$1096,Data!$W6),SUMIFS(Data!$N$6:$N$1096,Data!$J$6:$J$1096,AO$3,Data!$I$6:$I$1096,Data!$T6))</f>
        <v>0.28112712975098297</v>
      </c>
      <c r="AP74" s="55">
        <f>SUM(SUMIFS(Data!$N$6:$N$1096,Data!$J$6:$J$1096,AP$3,Data!$I$6:$I$1096,Data!$U6),SUMIFS(Data!$N$6:$N$1096,Data!$J$6:$J$1096,AP$3,Data!$I$6:$I$1096,Data!$V6),SUMIFS(Data!$N$6:$N$1096,Data!$J$6:$J$1096,AP$3,Data!$I$6:$I$1096,Data!$W6),SUMIFS(Data!$N$6:$N$1096,Data!$J$6:$J$1096,AP$3,Data!$I$6:$I$1096,Data!$T6))</f>
        <v>0.28112712975098297</v>
      </c>
      <c r="AQ74" s="55">
        <f>SUM(SUMIFS(Data!$N$6:$N$1096,Data!$J$6:$J$1096,AQ$3,Data!$I$6:$I$1096,Data!$U6),SUMIFS(Data!$N$6:$N$1096,Data!$J$6:$J$1096,AQ$3,Data!$I$6:$I$1096,Data!$V6),SUMIFS(Data!$N$6:$N$1096,Data!$J$6:$J$1096,AQ$3,Data!$I$6:$I$1096,Data!$W6),SUMIFS(Data!$N$6:$N$1096,Data!$J$6:$J$1096,AQ$3,Data!$I$6:$I$1096,Data!$T6))</f>
        <v>0.2690724912947135</v>
      </c>
      <c r="AR74" s="56" t="s">
        <v>8</v>
      </c>
    </row>
    <row r="75" spans="1:44" x14ac:dyDescent="0.25">
      <c r="A75" s="53" t="s">
        <v>74</v>
      </c>
      <c r="B75" s="56" t="s">
        <v>9</v>
      </c>
      <c r="C75" s="55">
        <f>SUM(SUMIFS(Data!$N$6:$N$1096,Data!$J$6:$J$1096,C$3,Data!$I$6:$I$1096,Data!$U7),SUMIFS(Data!$N$6:$N$1096,Data!$J$6:$J$1096,C$3,Data!$I$6:$I$1096,Data!$V7),SUMIFS(Data!$N$6:$N$1096,Data!$J$6:$J$1096,C$3,Data!$I$6:$I$1096,Data!$W7),SUMIFS(Data!$N$6:$N$1096,Data!$J$6:$J$1096,C$3,Data!$I$6:$I$1096,Data!$T7))</f>
        <v>0.21832928350955538</v>
      </c>
      <c r="D75" s="55">
        <f>SUM(SUMIFS(Data!$N$6:$N$1096,Data!$J$6:$J$1096,D$3,Data!$I$6:$I$1096,Data!$U7),SUMIFS(Data!$N$6:$N$1096,Data!$J$6:$J$1096,D$3,Data!$I$6:$I$1096,Data!$V7),SUMIFS(Data!$N$6:$N$1096,Data!$J$6:$J$1096,D$3,Data!$I$6:$I$1096,Data!$W7),SUMIFS(Data!$N$6:$N$1096,Data!$J$6:$J$1096,D$3,Data!$I$6:$I$1096,Data!$T7))</f>
        <v>0.22337167145893239</v>
      </c>
      <c r="E75" s="55">
        <f>SUM(SUMIFS(Data!$N$6:$N$1096,Data!$J$6:$J$1096,E$3,Data!$I$6:$I$1096,Data!$U7),SUMIFS(Data!$N$6:$N$1096,Data!$J$6:$J$1096,E$3,Data!$I$6:$I$1096,Data!$V7),SUMIFS(Data!$N$6:$N$1096,Data!$J$6:$J$1096,E$3,Data!$I$6:$I$1096,Data!$W7),SUMIFS(Data!$N$6:$N$1096,Data!$J$6:$J$1096,E$3,Data!$I$6:$I$1096,Data!$T7))</f>
        <v>0.21345378286820454</v>
      </c>
      <c r="F75" s="55">
        <f>SUM(SUMIFS(Data!$N$6:$N$1096,Data!$J$6:$J$1096,F$3,Data!$I$6:$I$1096,Data!$U7),SUMIFS(Data!$N$6:$N$1096,Data!$J$6:$J$1096,F$3,Data!$I$6:$I$1096,Data!$V7),SUMIFS(Data!$N$6:$N$1096,Data!$J$6:$J$1096,F$3,Data!$I$6:$I$1096,Data!$W7),SUMIFS(Data!$N$6:$N$1096,Data!$J$6:$J$1096,F$3,Data!$I$6:$I$1096,Data!$T7))</f>
        <v>0.20267680105750163</v>
      </c>
      <c r="G75" s="55">
        <f>SUM(SUMIFS(Data!$N$6:$N$1096,Data!$J$6:$J$1096,G$3,Data!$I$6:$I$1096,Data!$U7),SUMIFS(Data!$N$6:$N$1096,Data!$J$6:$J$1096,G$3,Data!$I$6:$I$1096,Data!$V7),SUMIFS(Data!$N$6:$N$1096,Data!$J$6:$J$1096,G$3,Data!$I$6:$I$1096,Data!$W7),SUMIFS(Data!$N$6:$N$1096,Data!$J$6:$J$1096,G$3,Data!$I$6:$I$1096,Data!$T7))</f>
        <v>0.20379255948468517</v>
      </c>
      <c r="H75" s="55">
        <f>SUM(SUMIFS(Data!$N$6:$N$1096,Data!$J$6:$J$1096,H$3,Data!$I$6:$I$1096,Data!$U7),SUMIFS(Data!$N$6:$N$1096,Data!$J$6:$J$1096,H$3,Data!$I$6:$I$1096,Data!$V7),SUMIFS(Data!$N$6:$N$1096,Data!$J$6:$J$1096,H$3,Data!$I$6:$I$1096,Data!$W7),SUMIFS(Data!$N$6:$N$1096,Data!$J$6:$J$1096,H$3,Data!$I$6:$I$1096,Data!$T7))</f>
        <v>0.19689900222525303</v>
      </c>
      <c r="I75" s="55">
        <f>SUM(SUMIFS(Data!$N$6:$N$1096,Data!$J$6:$J$1096,I$3,Data!$I$6:$I$1096,Data!$U7),SUMIFS(Data!$N$6:$N$1096,Data!$J$6:$J$1096,I$3,Data!$I$6:$I$1096,Data!$V7),SUMIFS(Data!$N$6:$N$1096,Data!$J$6:$J$1096,I$3,Data!$I$6:$I$1096,Data!$W7),SUMIFS(Data!$N$6:$N$1096,Data!$J$6:$J$1096,I$3,Data!$I$6:$I$1096,Data!$T7))</f>
        <v>0.17754255783500655</v>
      </c>
      <c r="J75" s="55">
        <f>SUM(SUMIFS(Data!$N$6:$N$1096,Data!$J$6:$J$1096,J$3,Data!$I$6:$I$1096,Data!$U7),SUMIFS(Data!$N$6:$N$1096,Data!$J$6:$J$1096,J$3,Data!$I$6:$I$1096,Data!$V7),SUMIFS(Data!$N$6:$N$1096,Data!$J$6:$J$1096,J$3,Data!$I$6:$I$1096,Data!$W7),SUMIFS(Data!$N$6:$N$1096,Data!$J$6:$J$1096,J$3,Data!$I$6:$I$1096,Data!$T7))</f>
        <v>0.16411497075178738</v>
      </c>
      <c r="K75" s="55">
        <f>SUM(SUMIFS(Data!$N$6:$N$1096,Data!$J$6:$J$1096,K$3,Data!$I$6:$I$1096,Data!$U7),SUMIFS(Data!$N$6:$N$1096,Data!$J$6:$J$1096,K$3,Data!$I$6:$I$1096,Data!$V7),SUMIFS(Data!$N$6:$N$1096,Data!$J$6:$J$1096,K$3,Data!$I$6:$I$1096,Data!$W7),SUMIFS(Data!$N$6:$N$1096,Data!$J$6:$J$1096,K$3,Data!$I$6:$I$1096,Data!$T7))</f>
        <v>0.15947559984451748</v>
      </c>
      <c r="L75" s="55">
        <f>SUM(SUMIFS(Data!$N$6:$N$1096,Data!$J$6:$J$1096,L$3,Data!$I$6:$I$1096,Data!$U7),SUMIFS(Data!$N$6:$N$1096,Data!$J$6:$J$1096,L$3,Data!$I$6:$I$1096,Data!$V7),SUMIFS(Data!$N$6:$N$1096,Data!$J$6:$J$1096,L$3,Data!$I$6:$I$1096,Data!$W7),SUMIFS(Data!$N$6:$N$1096,Data!$J$6:$J$1096,L$3,Data!$I$6:$I$1096,Data!$T7))</f>
        <v>0.14030904235024799</v>
      </c>
      <c r="M75" s="55">
        <f>SUM(SUMIFS(Data!$N$6:$N$1096,Data!$J$6:$J$1096,M$3,Data!$I$6:$I$1096,Data!$U7),SUMIFS(Data!$N$6:$N$1096,Data!$J$6:$J$1096,M$3,Data!$I$6:$I$1096,Data!$V7),SUMIFS(Data!$N$6:$N$1096,Data!$J$6:$J$1096,M$3,Data!$I$6:$I$1096,Data!$W7),SUMIFS(Data!$N$6:$N$1096,Data!$J$6:$J$1096,M$3,Data!$I$6:$I$1096,Data!$T7))</f>
        <v>0.1373675944799011</v>
      </c>
      <c r="N75" s="55">
        <f>SUM(SUMIFS(Data!$N$6:$N$1096,Data!$J$6:$J$1096,N$3,Data!$I$6:$I$1096,Data!$U7),SUMIFS(Data!$N$6:$N$1096,Data!$J$6:$J$1096,N$3,Data!$I$6:$I$1096,Data!$V7),SUMIFS(Data!$N$6:$N$1096,Data!$J$6:$J$1096,N$3,Data!$I$6:$I$1096,Data!$W7),SUMIFS(Data!$N$6:$N$1096,Data!$J$6:$J$1096,N$3,Data!$I$6:$I$1096,Data!$T7))</f>
        <v>0.11954008816004438</v>
      </c>
      <c r="O75" s="55">
        <f>SUM(SUMIFS(Data!$N$6:$N$1096,Data!$J$6:$J$1096,O$3,Data!$I$6:$I$1096,Data!$U7),SUMIFS(Data!$N$6:$N$1096,Data!$J$6:$J$1096,O$3,Data!$I$6:$I$1096,Data!$V7),SUMIFS(Data!$N$6:$N$1096,Data!$J$6:$J$1096,O$3,Data!$I$6:$I$1096,Data!$W7),SUMIFS(Data!$N$6:$N$1096,Data!$J$6:$J$1096,O$3,Data!$I$6:$I$1096,Data!$T7))</f>
        <v>0.12211510371019574</v>
      </c>
      <c r="P75" s="55">
        <f>SUM(SUMIFS(Data!$N$6:$N$1096,Data!$J$6:$J$1096,P$3,Data!$I$6:$I$1096,Data!$U7),SUMIFS(Data!$N$6:$N$1096,Data!$J$6:$J$1096,P$3,Data!$I$6:$I$1096,Data!$V7),SUMIFS(Data!$N$6:$N$1096,Data!$J$6:$J$1096,P$3,Data!$I$6:$I$1096,Data!$W7),SUMIFS(Data!$N$6:$N$1096,Data!$J$6:$J$1096,P$3,Data!$I$6:$I$1096,Data!$T7))</f>
        <v>0.11594513501928846</v>
      </c>
      <c r="Q75" s="55">
        <f>SUM(SUMIFS(Data!$N$6:$N$1096,Data!$J$6:$J$1096,Q$3,Data!$I$6:$I$1096,Data!$U7),SUMIFS(Data!$N$6:$N$1096,Data!$J$6:$J$1096,Q$3,Data!$I$6:$I$1096,Data!$V7),SUMIFS(Data!$N$6:$N$1096,Data!$J$6:$J$1096,Q$3,Data!$I$6:$I$1096,Data!$W7),SUMIFS(Data!$N$6:$N$1096,Data!$J$6:$J$1096,Q$3,Data!$I$6:$I$1096,Data!$T7))</f>
        <v>0.11416730724240499</v>
      </c>
      <c r="R75" s="55">
        <f>SUM(SUMIFS(Data!$N$6:$N$1096,Data!$J$6:$J$1096,R$3,Data!$I$6:$I$1096,Data!$U7),SUMIFS(Data!$N$6:$N$1096,Data!$J$6:$J$1096,R$3,Data!$I$6:$I$1096,Data!$V7),SUMIFS(Data!$N$6:$N$1096,Data!$J$6:$J$1096,R$3,Data!$I$6:$I$1096,Data!$W7),SUMIFS(Data!$N$6:$N$1096,Data!$J$6:$J$1096,R$3,Data!$I$6:$I$1096,Data!$T7))</f>
        <v>0.10652893550831571</v>
      </c>
      <c r="S75" s="55">
        <f>SUM(SUMIFS(Data!$N$6:$N$1096,Data!$J$6:$J$1096,S$3,Data!$I$6:$I$1096,Data!$U7),SUMIFS(Data!$N$6:$N$1096,Data!$J$6:$J$1096,S$3,Data!$I$6:$I$1096,Data!$V7),SUMIFS(Data!$N$6:$N$1096,Data!$J$6:$J$1096,S$3,Data!$I$6:$I$1096,Data!$W7),SUMIFS(Data!$N$6:$N$1096,Data!$J$6:$J$1096,S$3,Data!$I$6:$I$1096,Data!$T7))</f>
        <v>0.11602660373310447</v>
      </c>
      <c r="T75" s="55">
        <f>SUM(SUMIFS(Data!$N$6:$N$1096,Data!$J$6:$J$1096,T$3,Data!$I$6:$I$1096,Data!$U7),SUMIFS(Data!$N$6:$N$1096,Data!$J$6:$J$1096,T$3,Data!$I$6:$I$1096,Data!$V7),SUMIFS(Data!$N$6:$N$1096,Data!$J$6:$J$1096,T$3,Data!$I$6:$I$1096,Data!$W7),SUMIFS(Data!$N$6:$N$1096,Data!$J$6:$J$1096,T$3,Data!$I$6:$I$1096,Data!$T7))</f>
        <v>0.10964701775819188</v>
      </c>
      <c r="U75" s="55">
        <f>SUM(SUMIFS(Data!$N$6:$N$1096,Data!$J$6:$J$1096,U$3,Data!$I$6:$I$1096,Data!$U7),SUMIFS(Data!$N$6:$N$1096,Data!$J$6:$J$1096,U$3,Data!$I$6:$I$1096,Data!$V7),SUMIFS(Data!$N$6:$N$1096,Data!$J$6:$J$1096,U$3,Data!$I$6:$I$1096,Data!$W7),SUMIFS(Data!$N$6:$N$1096,Data!$J$6:$J$1096,U$3,Data!$I$6:$I$1096,Data!$T7))</f>
        <v>0.12104203264921376</v>
      </c>
      <c r="V75" s="55">
        <f>SUM(SUMIFS(Data!$N$6:$N$1096,Data!$J$6:$J$1096,V$3,Data!$I$6:$I$1096,Data!$U7),SUMIFS(Data!$N$6:$N$1096,Data!$J$6:$J$1096,V$3,Data!$I$6:$I$1096,Data!$V7),SUMIFS(Data!$N$6:$N$1096,Data!$J$6:$J$1096,V$3,Data!$I$6:$I$1096,Data!$W7),SUMIFS(Data!$N$6:$N$1096,Data!$J$6:$J$1096,V$3,Data!$I$6:$I$1096,Data!$T7))</f>
        <v>0.13568020528447136</v>
      </c>
      <c r="W75" s="55">
        <f>SUM(SUMIFS(Data!$N$6:$N$1096,Data!$J$6:$J$1096,W$3,Data!$I$6:$I$1096,Data!$U7),SUMIFS(Data!$N$6:$N$1096,Data!$J$6:$J$1096,W$3,Data!$I$6:$I$1096,Data!$V7),SUMIFS(Data!$N$6:$N$1096,Data!$J$6:$J$1096,W$3,Data!$I$6:$I$1096,Data!$W7),SUMIFS(Data!$N$6:$N$1096,Data!$J$6:$J$1096,W$3,Data!$I$6:$I$1096,Data!$T7))</f>
        <v>0.11983348201011002</v>
      </c>
      <c r="X75" s="55">
        <f>SUM(SUMIFS(Data!$N$6:$N$1096,Data!$J$6:$J$1096,X$3,Data!$I$6:$I$1096,Data!$U7),SUMIFS(Data!$N$6:$N$1096,Data!$J$6:$J$1096,X$3,Data!$I$6:$I$1096,Data!$V7),SUMIFS(Data!$N$6:$N$1096,Data!$J$6:$J$1096,X$3,Data!$I$6:$I$1096,Data!$W7),SUMIFS(Data!$N$6:$N$1096,Data!$J$6:$J$1096,X$3,Data!$I$6:$I$1096,Data!$T7))</f>
        <v>0.14245314874219145</v>
      </c>
      <c r="Y75" s="55">
        <f>SUM(SUMIFS(Data!$N$6:$N$1096,Data!$J$6:$J$1096,Y$3,Data!$I$6:$I$1096,Data!$U7),SUMIFS(Data!$N$6:$N$1096,Data!$J$6:$J$1096,Y$3,Data!$I$6:$I$1096,Data!$V7),SUMIFS(Data!$N$6:$N$1096,Data!$J$6:$J$1096,Y$3,Data!$I$6:$I$1096,Data!$W7),SUMIFS(Data!$N$6:$N$1096,Data!$J$6:$J$1096,Y$3,Data!$I$6:$I$1096,Data!$T7))</f>
        <v>0.14578070813888769</v>
      </c>
      <c r="Z75" s="55">
        <f>SUM(SUMIFS(Data!$N$6:$N$1096,Data!$J$6:$J$1096,Z$3,Data!$I$6:$I$1096,Data!$U7),SUMIFS(Data!$N$6:$N$1096,Data!$J$6:$J$1096,Z$3,Data!$I$6:$I$1096,Data!$V7),SUMIFS(Data!$N$6:$N$1096,Data!$J$6:$J$1096,Z$3,Data!$I$6:$I$1096,Data!$W7),SUMIFS(Data!$N$6:$N$1096,Data!$J$6:$J$1096,Z$3,Data!$I$6:$I$1096,Data!$T7))</f>
        <v>0.14525329927628777</v>
      </c>
      <c r="AA75" s="55">
        <f>SUM(SUMIFS(Data!$N$6:$N$1096,Data!$J$6:$J$1096,AA$3,Data!$I$6:$I$1096,Data!$U7),SUMIFS(Data!$N$6:$N$1096,Data!$J$6:$J$1096,AA$3,Data!$I$6:$I$1096,Data!$V7),SUMIFS(Data!$N$6:$N$1096,Data!$J$6:$J$1096,AA$3,Data!$I$6:$I$1096,Data!$W7),SUMIFS(Data!$N$6:$N$1096,Data!$J$6:$J$1096,AA$3,Data!$I$6:$I$1096,Data!$T7))</f>
        <v>0.14721870578598556</v>
      </c>
      <c r="AB75" s="55">
        <f>SUM(SUMIFS(Data!$N$6:$N$1096,Data!$J$6:$J$1096,AB$3,Data!$I$6:$I$1096,Data!$U7),SUMIFS(Data!$N$6:$N$1096,Data!$J$6:$J$1096,AB$3,Data!$I$6:$I$1096,Data!$V7),SUMIFS(Data!$N$6:$N$1096,Data!$J$6:$J$1096,AB$3,Data!$I$6:$I$1096,Data!$W7),SUMIFS(Data!$N$6:$N$1096,Data!$J$6:$J$1096,AB$3,Data!$I$6:$I$1096,Data!$T7))</f>
        <v>0.15033740497138465</v>
      </c>
      <c r="AC75" s="55">
        <f>SUM(SUMIFS(Data!$N$6:$N$1096,Data!$J$6:$J$1096,AC$3,Data!$I$6:$I$1096,Data!$U7),SUMIFS(Data!$N$6:$N$1096,Data!$J$6:$J$1096,AC$3,Data!$I$6:$I$1096,Data!$V7),SUMIFS(Data!$N$6:$N$1096,Data!$J$6:$J$1096,AC$3,Data!$I$6:$I$1096,Data!$W7),SUMIFS(Data!$N$6:$N$1096,Data!$J$6:$J$1096,AC$3,Data!$I$6:$I$1096,Data!$T7))</f>
        <v>0.12198569409345955</v>
      </c>
      <c r="AD75" s="55">
        <f>SUM(SUMIFS(Data!$N$6:$N$1096,Data!$J$6:$J$1096,AD$3,Data!$I$6:$I$1096,Data!$U7),SUMIFS(Data!$N$6:$N$1096,Data!$J$6:$J$1096,AD$3,Data!$I$6:$I$1096,Data!$V7),SUMIFS(Data!$N$6:$N$1096,Data!$J$6:$J$1096,AD$3,Data!$I$6:$I$1096,Data!$W7),SUMIFS(Data!$N$6:$N$1096,Data!$J$6:$J$1096,AD$3,Data!$I$6:$I$1096,Data!$T7))</f>
        <v>0.13031257984839451</v>
      </c>
      <c r="AE75" s="55">
        <f>SUM(SUMIFS(Data!$N$6:$N$1096,Data!$J$6:$J$1096,AE$3,Data!$I$6:$I$1096,Data!$U7),SUMIFS(Data!$N$6:$N$1096,Data!$J$6:$J$1096,AE$3,Data!$I$6:$I$1096,Data!$V7),SUMIFS(Data!$N$6:$N$1096,Data!$J$6:$J$1096,AE$3,Data!$I$6:$I$1096,Data!$W7),SUMIFS(Data!$N$6:$N$1096,Data!$J$6:$J$1096,AE$3,Data!$I$6:$I$1096,Data!$T7))</f>
        <v>0.16934440595918709</v>
      </c>
      <c r="AF75" s="55">
        <f>SUM(SUMIFS(Data!$N$6:$N$1096,Data!$J$6:$J$1096,AF$3,Data!$I$6:$I$1096,Data!$U7),SUMIFS(Data!$N$6:$N$1096,Data!$J$6:$J$1096,AF$3,Data!$I$6:$I$1096,Data!$V7),SUMIFS(Data!$N$6:$N$1096,Data!$J$6:$J$1096,AF$3,Data!$I$6:$I$1096,Data!$W7),SUMIFS(Data!$N$6:$N$1096,Data!$J$6:$J$1096,AF$3,Data!$I$6:$I$1096,Data!$T7))</f>
        <v>0.17422915873620098</v>
      </c>
      <c r="AG75" s="55">
        <f>SUM(SUMIFS(Data!$N$6:$N$1096,Data!$J$6:$J$1096,AG$3,Data!$I$6:$I$1096,Data!$U7),SUMIFS(Data!$N$6:$N$1096,Data!$J$6:$J$1096,AG$3,Data!$I$6:$I$1096,Data!$V7),SUMIFS(Data!$N$6:$N$1096,Data!$J$6:$J$1096,AG$3,Data!$I$6:$I$1096,Data!$W7),SUMIFS(Data!$N$6:$N$1096,Data!$J$6:$J$1096,AG$3,Data!$I$6:$I$1096,Data!$T7))</f>
        <v>0.17591125198098256</v>
      </c>
      <c r="AH75" s="55">
        <f>SUM(SUMIFS(Data!$N$6:$N$1096,Data!$J$6:$J$1096,AH$3,Data!$I$6:$I$1096,Data!$U7),SUMIFS(Data!$N$6:$N$1096,Data!$J$6:$J$1096,AH$3,Data!$I$6:$I$1096,Data!$V7),SUMIFS(Data!$N$6:$N$1096,Data!$J$6:$J$1096,AH$3,Data!$I$6:$I$1096,Data!$W7),SUMIFS(Data!$N$6:$N$1096,Data!$J$6:$J$1096,AH$3,Data!$I$6:$I$1096,Data!$T7))</f>
        <v>0.18481833525806166</v>
      </c>
      <c r="AI75" s="55">
        <f>SUM(SUMIFS(Data!$N$6:$N$1096,Data!$J$6:$J$1096,AI$3,Data!$I$6:$I$1096,Data!$U7),SUMIFS(Data!$N$6:$N$1096,Data!$J$6:$J$1096,AI$3,Data!$I$6:$I$1096,Data!$V7),SUMIFS(Data!$N$6:$N$1096,Data!$J$6:$J$1096,AI$3,Data!$I$6:$I$1096,Data!$W7),SUMIFS(Data!$N$6:$N$1096,Data!$J$6:$J$1096,AI$3,Data!$I$6:$I$1096,Data!$T7))</f>
        <v>0.18042092393677409</v>
      </c>
      <c r="AJ75" s="55">
        <f>SUM(SUMIFS(Data!$N$6:$N$1096,Data!$J$6:$J$1096,AJ$3,Data!$I$6:$I$1096,Data!$U7),SUMIFS(Data!$N$6:$N$1096,Data!$J$6:$J$1096,AJ$3,Data!$I$6:$I$1096,Data!$V7),SUMIFS(Data!$N$6:$N$1096,Data!$J$6:$J$1096,AJ$3,Data!$I$6:$I$1096,Data!$W7),SUMIFS(Data!$N$6:$N$1096,Data!$J$6:$J$1096,AJ$3,Data!$I$6:$I$1096,Data!$T7))</f>
        <v>0.19359175442527449</v>
      </c>
      <c r="AK75" s="55">
        <f>SUM(SUMIFS(Data!$N$6:$N$1096,Data!$J$6:$J$1096,AK$3,Data!$I$6:$I$1096,Data!$U7),SUMIFS(Data!$N$6:$N$1096,Data!$J$6:$J$1096,AK$3,Data!$I$6:$I$1096,Data!$V7),SUMIFS(Data!$N$6:$N$1096,Data!$J$6:$J$1096,AK$3,Data!$I$6:$I$1096,Data!$W7),SUMIFS(Data!$N$6:$N$1096,Data!$J$6:$J$1096,AK$3,Data!$I$6:$I$1096,Data!$T7))</f>
        <v>0.19649896155639385</v>
      </c>
      <c r="AL75" s="55">
        <f>SUM(SUMIFS(Data!$N$6:$N$1096,Data!$J$6:$J$1096,AL$3,Data!$I$6:$I$1096,Data!$U7),SUMIFS(Data!$N$6:$N$1096,Data!$J$6:$J$1096,AL$3,Data!$I$6:$I$1096,Data!$V7),SUMIFS(Data!$N$6:$N$1096,Data!$J$6:$J$1096,AL$3,Data!$I$6:$I$1096,Data!$W7),SUMIFS(Data!$N$6:$N$1096,Data!$J$6:$J$1096,AL$3,Data!$I$6:$I$1096,Data!$T7))</f>
        <v>0.19561440578485231</v>
      </c>
      <c r="AM75" s="55">
        <f>SUM(SUMIFS(Data!$N$6:$N$1096,Data!$J$6:$J$1096,AM$3,Data!$I$6:$I$1096,Data!$U7),SUMIFS(Data!$N$6:$N$1096,Data!$J$6:$J$1096,AM$3,Data!$I$6:$I$1096,Data!$V7),SUMIFS(Data!$N$6:$N$1096,Data!$J$6:$J$1096,AM$3,Data!$I$6:$I$1096,Data!$W7),SUMIFS(Data!$N$6:$N$1096,Data!$J$6:$J$1096,AM$3,Data!$I$6:$I$1096,Data!$T7))</f>
        <v>0.20764569683235629</v>
      </c>
      <c r="AN75" s="55">
        <f>SUM(SUMIFS(Data!$N$6:$N$1096,Data!$J$6:$J$1096,AN$3,Data!$I$6:$I$1096,Data!$U7),SUMIFS(Data!$N$6:$N$1096,Data!$J$6:$J$1096,AN$3,Data!$I$6:$I$1096,Data!$V7),SUMIFS(Data!$N$6:$N$1096,Data!$J$6:$J$1096,AN$3,Data!$I$6:$I$1096,Data!$W7),SUMIFS(Data!$N$6:$N$1096,Data!$J$6:$J$1096,AN$3,Data!$I$6:$I$1096,Data!$T7))</f>
        <v>0.1985283223862907</v>
      </c>
      <c r="AO75" s="55">
        <f>SUM(SUMIFS(Data!$N$6:$N$1096,Data!$J$6:$J$1096,AO$3,Data!$I$6:$I$1096,Data!$U7),SUMIFS(Data!$N$6:$N$1096,Data!$J$6:$J$1096,AO$3,Data!$I$6:$I$1096,Data!$V7),SUMIFS(Data!$N$6:$N$1096,Data!$J$6:$J$1096,AO$3,Data!$I$6:$I$1096,Data!$W7),SUMIFS(Data!$N$6:$N$1096,Data!$J$6:$J$1096,AO$3,Data!$I$6:$I$1096,Data!$T7))</f>
        <v>0.22974006116207951</v>
      </c>
      <c r="AP75" s="55">
        <f>SUM(SUMIFS(Data!$N$6:$N$1096,Data!$J$6:$J$1096,AP$3,Data!$I$6:$I$1096,Data!$U7),SUMIFS(Data!$N$6:$N$1096,Data!$J$6:$J$1096,AP$3,Data!$I$6:$I$1096,Data!$V7),SUMIFS(Data!$N$6:$N$1096,Data!$J$6:$J$1096,AP$3,Data!$I$6:$I$1096,Data!$W7),SUMIFS(Data!$N$6:$N$1096,Data!$J$6:$J$1096,AP$3,Data!$I$6:$I$1096,Data!$T7))</f>
        <v>0.22974006116207951</v>
      </c>
      <c r="AQ75" s="55">
        <f>SUM(SUMIFS(Data!$N$6:$N$1096,Data!$J$6:$J$1096,AQ$3,Data!$I$6:$I$1096,Data!$U7),SUMIFS(Data!$N$6:$N$1096,Data!$J$6:$J$1096,AQ$3,Data!$I$6:$I$1096,Data!$V7),SUMIFS(Data!$N$6:$N$1096,Data!$J$6:$J$1096,AQ$3,Data!$I$6:$I$1096,Data!$W7),SUMIFS(Data!$N$6:$N$1096,Data!$J$6:$J$1096,AQ$3,Data!$I$6:$I$1096,Data!$T7))</f>
        <v>0.21620766065210509</v>
      </c>
      <c r="AR75" s="56" t="s">
        <v>9</v>
      </c>
    </row>
    <row r="76" spans="1:44" x14ac:dyDescent="0.25">
      <c r="A76" s="53" t="s">
        <v>74</v>
      </c>
      <c r="B76" s="56" t="s">
        <v>10</v>
      </c>
      <c r="C76" s="55">
        <f>SUM(SUMIFS(Data!$N$6:$N$1096,Data!$J$6:$J$1096,C$3,Data!$I$6:$I$1096,Data!$U8),SUMIFS(Data!$N$6:$N$1096,Data!$J$6:$J$1096,C$3,Data!$I$6:$I$1096,Data!$V8),SUMIFS(Data!$N$6:$N$1096,Data!$J$6:$J$1096,C$3,Data!$I$6:$I$1096,Data!$W8),SUMIFS(Data!$N$6:$N$1096,Data!$J$6:$J$1096,C$3,Data!$I$6:$I$1096,Data!$T8))</f>
        <v>0.1497668614960268</v>
      </c>
      <c r="D76" s="55">
        <f>SUM(SUMIFS(Data!$N$6:$N$1096,Data!$J$6:$J$1096,D$3,Data!$I$6:$I$1096,Data!$U8),SUMIFS(Data!$N$6:$N$1096,Data!$J$6:$J$1096,D$3,Data!$I$6:$I$1096,Data!$V8),SUMIFS(Data!$N$6:$N$1096,Data!$J$6:$J$1096,D$3,Data!$I$6:$I$1096,Data!$W8),SUMIFS(Data!$N$6:$N$1096,Data!$J$6:$J$1096,D$3,Data!$I$6:$I$1096,Data!$T8))</f>
        <v>0.147643455431929</v>
      </c>
      <c r="E76" s="55">
        <f>SUM(SUMIFS(Data!$N$6:$N$1096,Data!$J$6:$J$1096,E$3,Data!$I$6:$I$1096,Data!$U8),SUMIFS(Data!$N$6:$N$1096,Data!$J$6:$J$1096,E$3,Data!$I$6:$I$1096,Data!$V8),SUMIFS(Data!$N$6:$N$1096,Data!$J$6:$J$1096,E$3,Data!$I$6:$I$1096,Data!$W8),SUMIFS(Data!$N$6:$N$1096,Data!$J$6:$J$1096,E$3,Data!$I$6:$I$1096,Data!$T8))</f>
        <v>0.1361187288272302</v>
      </c>
      <c r="F76" s="55">
        <f>SUM(SUMIFS(Data!$N$6:$N$1096,Data!$J$6:$J$1096,F$3,Data!$I$6:$I$1096,Data!$U8),SUMIFS(Data!$N$6:$N$1096,Data!$J$6:$J$1096,F$3,Data!$I$6:$I$1096,Data!$V8),SUMIFS(Data!$N$6:$N$1096,Data!$J$6:$J$1096,F$3,Data!$I$6:$I$1096,Data!$W8),SUMIFS(Data!$N$6:$N$1096,Data!$J$6:$J$1096,F$3,Data!$I$6:$I$1096,Data!$T8))</f>
        <v>0.13245208195637803</v>
      </c>
      <c r="G76" s="55">
        <f>SUM(SUMIFS(Data!$N$6:$N$1096,Data!$J$6:$J$1096,G$3,Data!$I$6:$I$1096,Data!$U8),SUMIFS(Data!$N$6:$N$1096,Data!$J$6:$J$1096,G$3,Data!$I$6:$I$1096,Data!$V8),SUMIFS(Data!$N$6:$N$1096,Data!$J$6:$J$1096,G$3,Data!$I$6:$I$1096,Data!$W8),SUMIFS(Data!$N$6:$N$1096,Data!$J$6:$J$1096,G$3,Data!$I$6:$I$1096,Data!$T8))</f>
        <v>0.12948599973708427</v>
      </c>
      <c r="H76" s="55">
        <f>SUM(SUMIFS(Data!$N$6:$N$1096,Data!$J$6:$J$1096,H$3,Data!$I$6:$I$1096,Data!$U8),SUMIFS(Data!$N$6:$N$1096,Data!$J$6:$J$1096,H$3,Data!$I$6:$I$1096,Data!$V8),SUMIFS(Data!$N$6:$N$1096,Data!$J$6:$J$1096,H$3,Data!$I$6:$I$1096,Data!$W8),SUMIFS(Data!$N$6:$N$1096,Data!$J$6:$J$1096,H$3,Data!$I$6:$I$1096,Data!$T8))</f>
        <v>0.12590625224319862</v>
      </c>
      <c r="I76" s="55">
        <f>SUM(SUMIFS(Data!$N$6:$N$1096,Data!$J$6:$J$1096,I$3,Data!$I$6:$I$1096,Data!$U8),SUMIFS(Data!$N$6:$N$1096,Data!$J$6:$J$1096,I$3,Data!$I$6:$I$1096,Data!$V8),SUMIFS(Data!$N$6:$N$1096,Data!$J$6:$J$1096,I$3,Data!$I$6:$I$1096,Data!$W8),SUMIFS(Data!$N$6:$N$1096,Data!$J$6:$J$1096,I$3,Data!$I$6:$I$1096,Data!$T8))</f>
        <v>0.11690673650516514</v>
      </c>
      <c r="J76" s="55">
        <f>SUM(SUMIFS(Data!$N$6:$N$1096,Data!$J$6:$J$1096,J$3,Data!$I$6:$I$1096,Data!$U8),SUMIFS(Data!$N$6:$N$1096,Data!$J$6:$J$1096,J$3,Data!$I$6:$I$1096,Data!$V8),SUMIFS(Data!$N$6:$N$1096,Data!$J$6:$J$1096,J$3,Data!$I$6:$I$1096,Data!$W8),SUMIFS(Data!$N$6:$N$1096,Data!$J$6:$J$1096,J$3,Data!$I$6:$I$1096,Data!$T8))</f>
        <v>0.10688235718928288</v>
      </c>
      <c r="K76" s="55">
        <f>SUM(SUMIFS(Data!$N$6:$N$1096,Data!$J$6:$J$1096,K$3,Data!$I$6:$I$1096,Data!$U8),SUMIFS(Data!$N$6:$N$1096,Data!$J$6:$J$1096,K$3,Data!$I$6:$I$1096,Data!$V8),SUMIFS(Data!$N$6:$N$1096,Data!$J$6:$J$1096,K$3,Data!$I$6:$I$1096,Data!$W8),SUMIFS(Data!$N$6:$N$1096,Data!$J$6:$J$1096,K$3,Data!$I$6:$I$1096,Data!$T8))</f>
        <v>0.10102830488709849</v>
      </c>
      <c r="L76" s="55">
        <f>SUM(SUMIFS(Data!$N$6:$N$1096,Data!$J$6:$J$1096,L$3,Data!$I$6:$I$1096,Data!$U8),SUMIFS(Data!$N$6:$N$1096,Data!$J$6:$J$1096,L$3,Data!$I$6:$I$1096,Data!$V8),SUMIFS(Data!$N$6:$N$1096,Data!$J$6:$J$1096,L$3,Data!$I$6:$I$1096,Data!$W8),SUMIFS(Data!$N$6:$N$1096,Data!$J$6:$J$1096,L$3,Data!$I$6:$I$1096,Data!$T8))</f>
        <v>9.1822459621009794E-2</v>
      </c>
      <c r="M76" s="55">
        <f>SUM(SUMIFS(Data!$N$6:$N$1096,Data!$J$6:$J$1096,M$3,Data!$I$6:$I$1096,Data!$U8),SUMIFS(Data!$N$6:$N$1096,Data!$J$6:$J$1096,M$3,Data!$I$6:$I$1096,Data!$V8),SUMIFS(Data!$N$6:$N$1096,Data!$J$6:$J$1096,M$3,Data!$I$6:$I$1096,Data!$W8),SUMIFS(Data!$N$6:$N$1096,Data!$J$6:$J$1096,M$3,Data!$I$6:$I$1096,Data!$T8))</f>
        <v>8.7111972466334744E-2</v>
      </c>
      <c r="N76" s="55">
        <f>SUM(SUMIFS(Data!$N$6:$N$1096,Data!$J$6:$J$1096,N$3,Data!$I$6:$I$1096,Data!$U8),SUMIFS(Data!$N$6:$N$1096,Data!$J$6:$J$1096,N$3,Data!$I$6:$I$1096,Data!$V8),SUMIFS(Data!$N$6:$N$1096,Data!$J$6:$J$1096,N$3,Data!$I$6:$I$1096,Data!$W8),SUMIFS(Data!$N$6:$N$1096,Data!$J$6:$J$1096,N$3,Data!$I$6:$I$1096,Data!$T8))</f>
        <v>7.8111032335624664E-2</v>
      </c>
      <c r="O76" s="55">
        <f>SUM(SUMIFS(Data!$N$6:$N$1096,Data!$J$6:$J$1096,O$3,Data!$I$6:$I$1096,Data!$U8),SUMIFS(Data!$N$6:$N$1096,Data!$J$6:$J$1096,O$3,Data!$I$6:$I$1096,Data!$V8),SUMIFS(Data!$N$6:$N$1096,Data!$J$6:$J$1096,O$3,Data!$I$6:$I$1096,Data!$W8),SUMIFS(Data!$N$6:$N$1096,Data!$J$6:$J$1096,O$3,Data!$I$6:$I$1096,Data!$T8))</f>
        <v>8.1215308209173248E-2</v>
      </c>
      <c r="P76" s="55">
        <f>SUM(SUMIFS(Data!$N$6:$N$1096,Data!$J$6:$J$1096,P$3,Data!$I$6:$I$1096,Data!$U8),SUMIFS(Data!$N$6:$N$1096,Data!$J$6:$J$1096,P$3,Data!$I$6:$I$1096,Data!$V8),SUMIFS(Data!$N$6:$N$1096,Data!$J$6:$J$1096,P$3,Data!$I$6:$I$1096,Data!$W8),SUMIFS(Data!$N$6:$N$1096,Data!$J$6:$J$1096,P$3,Data!$I$6:$I$1096,Data!$T8))</f>
        <v>7.8796970995856558E-2</v>
      </c>
      <c r="Q76" s="55">
        <f>SUM(SUMIFS(Data!$N$6:$N$1096,Data!$J$6:$J$1096,Q$3,Data!$I$6:$I$1096,Data!$U8),SUMIFS(Data!$N$6:$N$1096,Data!$J$6:$J$1096,Q$3,Data!$I$6:$I$1096,Data!$V8),SUMIFS(Data!$N$6:$N$1096,Data!$J$6:$J$1096,Q$3,Data!$I$6:$I$1096,Data!$W8),SUMIFS(Data!$N$6:$N$1096,Data!$J$6:$J$1096,Q$3,Data!$I$6:$I$1096,Data!$T8))</f>
        <v>6.944955048293841E-2</v>
      </c>
      <c r="R76" s="55">
        <f>SUM(SUMIFS(Data!$N$6:$N$1096,Data!$J$6:$J$1096,R$3,Data!$I$6:$I$1096,Data!$U8),SUMIFS(Data!$N$6:$N$1096,Data!$J$6:$J$1096,R$3,Data!$I$6:$I$1096,Data!$V8),SUMIFS(Data!$N$6:$N$1096,Data!$J$6:$J$1096,R$3,Data!$I$6:$I$1096,Data!$W8),SUMIFS(Data!$N$6:$N$1096,Data!$J$6:$J$1096,R$3,Data!$I$6:$I$1096,Data!$T8))</f>
        <v>7.5858493199856422E-2</v>
      </c>
      <c r="S76" s="55">
        <f>SUM(SUMIFS(Data!$N$6:$N$1096,Data!$J$6:$J$1096,S$3,Data!$I$6:$I$1096,Data!$U8),SUMIFS(Data!$N$6:$N$1096,Data!$J$6:$J$1096,S$3,Data!$I$6:$I$1096,Data!$V8),SUMIFS(Data!$N$6:$N$1096,Data!$J$6:$J$1096,S$3,Data!$I$6:$I$1096,Data!$W8),SUMIFS(Data!$N$6:$N$1096,Data!$J$6:$J$1096,S$3,Data!$I$6:$I$1096,Data!$T8))</f>
        <v>7.9339197597082162E-2</v>
      </c>
      <c r="T76" s="55">
        <f>SUM(SUMIFS(Data!$N$6:$N$1096,Data!$J$6:$J$1096,T$3,Data!$I$6:$I$1096,Data!$U8),SUMIFS(Data!$N$6:$N$1096,Data!$J$6:$J$1096,T$3,Data!$I$6:$I$1096,Data!$V8),SUMIFS(Data!$N$6:$N$1096,Data!$J$6:$J$1096,T$3,Data!$I$6:$I$1096,Data!$W8),SUMIFS(Data!$N$6:$N$1096,Data!$J$6:$J$1096,T$3,Data!$I$6:$I$1096,Data!$T8))</f>
        <v>8.0239102927701908E-2</v>
      </c>
      <c r="U76" s="55">
        <f>SUM(SUMIFS(Data!$N$6:$N$1096,Data!$J$6:$J$1096,U$3,Data!$I$6:$I$1096,Data!$U8),SUMIFS(Data!$N$6:$N$1096,Data!$J$6:$J$1096,U$3,Data!$I$6:$I$1096,Data!$V8),SUMIFS(Data!$N$6:$N$1096,Data!$J$6:$J$1096,U$3,Data!$I$6:$I$1096,Data!$W8),SUMIFS(Data!$N$6:$N$1096,Data!$J$6:$J$1096,U$3,Data!$I$6:$I$1096,Data!$T8))</f>
        <v>8.8178585200736972E-2</v>
      </c>
      <c r="V76" s="55">
        <f>SUM(SUMIFS(Data!$N$6:$N$1096,Data!$J$6:$J$1096,V$3,Data!$I$6:$I$1096,Data!$U8),SUMIFS(Data!$N$6:$N$1096,Data!$J$6:$J$1096,V$3,Data!$I$6:$I$1096,Data!$V8),SUMIFS(Data!$N$6:$N$1096,Data!$J$6:$J$1096,V$3,Data!$I$6:$I$1096,Data!$W8),SUMIFS(Data!$N$6:$N$1096,Data!$J$6:$J$1096,V$3,Data!$I$6:$I$1096,Data!$T8))</f>
        <v>8.7005332584900369E-2</v>
      </c>
      <c r="W76" s="55">
        <f>SUM(SUMIFS(Data!$N$6:$N$1096,Data!$J$6:$J$1096,W$3,Data!$I$6:$I$1096,Data!$U8),SUMIFS(Data!$N$6:$N$1096,Data!$J$6:$J$1096,W$3,Data!$I$6:$I$1096,Data!$V8),SUMIFS(Data!$N$6:$N$1096,Data!$J$6:$J$1096,W$3,Data!$I$6:$I$1096,Data!$W8),SUMIFS(Data!$N$6:$N$1096,Data!$J$6:$J$1096,W$3,Data!$I$6:$I$1096,Data!$T8))</f>
        <v>8.2494371522025406E-2</v>
      </c>
      <c r="X76" s="55">
        <f>SUM(SUMIFS(Data!$N$6:$N$1096,Data!$J$6:$J$1096,X$3,Data!$I$6:$I$1096,Data!$U8),SUMIFS(Data!$N$6:$N$1096,Data!$J$6:$J$1096,X$3,Data!$I$6:$I$1096,Data!$V8),SUMIFS(Data!$N$6:$N$1096,Data!$J$6:$J$1096,X$3,Data!$I$6:$I$1096,Data!$W8),SUMIFS(Data!$N$6:$N$1096,Data!$J$6:$J$1096,X$3,Data!$I$6:$I$1096,Data!$T8))</f>
        <v>9.298497383082896E-2</v>
      </c>
      <c r="Y76" s="55">
        <f>SUM(SUMIFS(Data!$N$6:$N$1096,Data!$J$6:$J$1096,Y$3,Data!$I$6:$I$1096,Data!$U8),SUMIFS(Data!$N$6:$N$1096,Data!$J$6:$J$1096,Y$3,Data!$I$6:$I$1096,Data!$V8),SUMIFS(Data!$N$6:$N$1096,Data!$J$6:$J$1096,Y$3,Data!$I$6:$I$1096,Data!$W8),SUMIFS(Data!$N$6:$N$1096,Data!$J$6:$J$1096,Y$3,Data!$I$6:$I$1096,Data!$T8))</f>
        <v>9.1364473177205974E-2</v>
      </c>
      <c r="Z76" s="55">
        <f>SUM(SUMIFS(Data!$N$6:$N$1096,Data!$J$6:$J$1096,Z$3,Data!$I$6:$I$1096,Data!$U8),SUMIFS(Data!$N$6:$N$1096,Data!$J$6:$J$1096,Z$3,Data!$I$6:$I$1096,Data!$V8),SUMIFS(Data!$N$6:$N$1096,Data!$J$6:$J$1096,Z$3,Data!$I$6:$I$1096,Data!$W8),SUMIFS(Data!$N$6:$N$1096,Data!$J$6:$J$1096,Z$3,Data!$I$6:$I$1096,Data!$T8))</f>
        <v>8.8250319284802037E-2</v>
      </c>
      <c r="AA76" s="55">
        <f>SUM(SUMIFS(Data!$N$6:$N$1096,Data!$J$6:$J$1096,AA$3,Data!$I$6:$I$1096,Data!$U8),SUMIFS(Data!$N$6:$N$1096,Data!$J$6:$J$1096,AA$3,Data!$I$6:$I$1096,Data!$V8),SUMIFS(Data!$N$6:$N$1096,Data!$J$6:$J$1096,AA$3,Data!$I$6:$I$1096,Data!$W8),SUMIFS(Data!$N$6:$N$1096,Data!$J$6:$J$1096,AA$3,Data!$I$6:$I$1096,Data!$T8))</f>
        <v>9.244917715392062E-2</v>
      </c>
      <c r="AB76" s="55">
        <f>SUM(SUMIFS(Data!$N$6:$N$1096,Data!$J$6:$J$1096,AB$3,Data!$I$6:$I$1096,Data!$U8),SUMIFS(Data!$N$6:$N$1096,Data!$J$6:$J$1096,AB$3,Data!$I$6:$I$1096,Data!$V8),SUMIFS(Data!$N$6:$N$1096,Data!$J$6:$J$1096,AB$3,Data!$I$6:$I$1096,Data!$W8),SUMIFS(Data!$N$6:$N$1096,Data!$J$6:$J$1096,AB$3,Data!$I$6:$I$1096,Data!$T8))</f>
        <v>8.5376270607328955E-2</v>
      </c>
      <c r="AC76" s="55">
        <f>SUM(SUMIFS(Data!$N$6:$N$1096,Data!$J$6:$J$1096,AC$3,Data!$I$6:$I$1096,Data!$U8),SUMIFS(Data!$N$6:$N$1096,Data!$J$6:$J$1096,AC$3,Data!$I$6:$I$1096,Data!$V8),SUMIFS(Data!$N$6:$N$1096,Data!$J$6:$J$1096,AC$3,Data!$I$6:$I$1096,Data!$W8),SUMIFS(Data!$N$6:$N$1096,Data!$J$6:$J$1096,AC$3,Data!$I$6:$I$1096,Data!$T8))</f>
        <v>6.4590739709598666E-2</v>
      </c>
      <c r="AD76" s="55">
        <f>SUM(SUMIFS(Data!$N$6:$N$1096,Data!$J$6:$J$1096,AD$3,Data!$I$6:$I$1096,Data!$U8),SUMIFS(Data!$N$6:$N$1096,Data!$J$6:$J$1096,AD$3,Data!$I$6:$I$1096,Data!$V8),SUMIFS(Data!$N$6:$N$1096,Data!$J$6:$J$1096,AD$3,Data!$I$6:$I$1096,Data!$W8),SUMIFS(Data!$N$6:$N$1096,Data!$J$6:$J$1096,AD$3,Data!$I$6:$I$1096,Data!$T8))</f>
        <v>6.8222468273571243E-2</v>
      </c>
      <c r="AE76" s="55">
        <f>SUM(SUMIFS(Data!$N$6:$N$1096,Data!$J$6:$J$1096,AE$3,Data!$I$6:$I$1096,Data!$U8),SUMIFS(Data!$N$6:$N$1096,Data!$J$6:$J$1096,AE$3,Data!$I$6:$I$1096,Data!$V8),SUMIFS(Data!$N$6:$N$1096,Data!$J$6:$J$1096,AE$3,Data!$I$6:$I$1096,Data!$W8),SUMIFS(Data!$N$6:$N$1096,Data!$J$6:$J$1096,AE$3,Data!$I$6:$I$1096,Data!$T8))</f>
        <v>0.10933522513875558</v>
      </c>
      <c r="AF76" s="55">
        <f>SUM(SUMIFS(Data!$N$6:$N$1096,Data!$J$6:$J$1096,AF$3,Data!$I$6:$I$1096,Data!$U8),SUMIFS(Data!$N$6:$N$1096,Data!$J$6:$J$1096,AF$3,Data!$I$6:$I$1096,Data!$V8),SUMIFS(Data!$N$6:$N$1096,Data!$J$6:$J$1096,AF$3,Data!$I$6:$I$1096,Data!$W8),SUMIFS(Data!$N$6:$N$1096,Data!$J$6:$J$1096,AF$3,Data!$I$6:$I$1096,Data!$T8))</f>
        <v>0.11027788351732014</v>
      </c>
      <c r="AG76" s="55">
        <f>SUM(SUMIFS(Data!$N$6:$N$1096,Data!$J$6:$J$1096,AG$3,Data!$I$6:$I$1096,Data!$U8),SUMIFS(Data!$N$6:$N$1096,Data!$J$6:$J$1096,AG$3,Data!$I$6:$I$1096,Data!$V8),SUMIFS(Data!$N$6:$N$1096,Data!$J$6:$J$1096,AG$3,Data!$I$6:$I$1096,Data!$W8),SUMIFS(Data!$N$6:$N$1096,Data!$J$6:$J$1096,AG$3,Data!$I$6:$I$1096,Data!$T8))</f>
        <v>0.11798315122195345</v>
      </c>
      <c r="AH76" s="55">
        <f>SUM(SUMIFS(Data!$N$6:$N$1096,Data!$J$6:$J$1096,AH$3,Data!$I$6:$I$1096,Data!$U8),SUMIFS(Data!$N$6:$N$1096,Data!$J$6:$J$1096,AH$3,Data!$I$6:$I$1096,Data!$V8),SUMIFS(Data!$N$6:$N$1096,Data!$J$6:$J$1096,AH$3,Data!$I$6:$I$1096,Data!$W8),SUMIFS(Data!$N$6:$N$1096,Data!$J$6:$J$1096,AH$3,Data!$I$6:$I$1096,Data!$T8))</f>
        <v>0.13356133961090877</v>
      </c>
      <c r="AI76" s="55">
        <f>SUM(SUMIFS(Data!$N$6:$N$1096,Data!$J$6:$J$1096,AI$3,Data!$I$6:$I$1096,Data!$U8),SUMIFS(Data!$N$6:$N$1096,Data!$J$6:$J$1096,AI$3,Data!$I$6:$I$1096,Data!$V8),SUMIFS(Data!$N$6:$N$1096,Data!$J$6:$J$1096,AI$3,Data!$I$6:$I$1096,Data!$W8),SUMIFS(Data!$N$6:$N$1096,Data!$J$6:$J$1096,AI$3,Data!$I$6:$I$1096,Data!$T8))</f>
        <v>0.12806741769277794</v>
      </c>
      <c r="AJ76" s="55">
        <f>SUM(SUMIFS(Data!$N$6:$N$1096,Data!$J$6:$J$1096,AJ$3,Data!$I$6:$I$1096,Data!$U8),SUMIFS(Data!$N$6:$N$1096,Data!$J$6:$J$1096,AJ$3,Data!$I$6:$I$1096,Data!$V8),SUMIFS(Data!$N$6:$N$1096,Data!$J$6:$J$1096,AJ$3,Data!$I$6:$I$1096,Data!$W8),SUMIFS(Data!$N$6:$N$1096,Data!$J$6:$J$1096,AJ$3,Data!$I$6:$I$1096,Data!$T8))</f>
        <v>0.14384942863544703</v>
      </c>
      <c r="AK76" s="55">
        <f>SUM(SUMIFS(Data!$N$6:$N$1096,Data!$J$6:$J$1096,AK$3,Data!$I$6:$I$1096,Data!$U8),SUMIFS(Data!$N$6:$N$1096,Data!$J$6:$J$1096,AK$3,Data!$I$6:$I$1096,Data!$V8),SUMIFS(Data!$N$6:$N$1096,Data!$J$6:$J$1096,AK$3,Data!$I$6:$I$1096,Data!$W8),SUMIFS(Data!$N$6:$N$1096,Data!$J$6:$J$1096,AK$3,Data!$I$6:$I$1096,Data!$T8))</f>
        <v>0.14923918111304199</v>
      </c>
      <c r="AL76" s="55">
        <f>SUM(SUMIFS(Data!$N$6:$N$1096,Data!$J$6:$J$1096,AL$3,Data!$I$6:$I$1096,Data!$U8),SUMIFS(Data!$N$6:$N$1096,Data!$J$6:$J$1096,AL$3,Data!$I$6:$I$1096,Data!$V8),SUMIFS(Data!$N$6:$N$1096,Data!$J$6:$J$1096,AL$3,Data!$I$6:$I$1096,Data!$W8),SUMIFS(Data!$N$6:$N$1096,Data!$J$6:$J$1096,AL$3,Data!$I$6:$I$1096,Data!$T8))</f>
        <v>0.14743860637648495</v>
      </c>
      <c r="AM76" s="55">
        <f>SUM(SUMIFS(Data!$N$6:$N$1096,Data!$J$6:$J$1096,AM$3,Data!$I$6:$I$1096,Data!$U8),SUMIFS(Data!$N$6:$N$1096,Data!$J$6:$J$1096,AM$3,Data!$I$6:$I$1096,Data!$V8),SUMIFS(Data!$N$6:$N$1096,Data!$J$6:$J$1096,AM$3,Data!$I$6:$I$1096,Data!$W8),SUMIFS(Data!$N$6:$N$1096,Data!$J$6:$J$1096,AM$3,Data!$I$6:$I$1096,Data!$T8))</f>
        <v>0.15335730824178531</v>
      </c>
      <c r="AN76" s="55">
        <f>SUM(SUMIFS(Data!$N$6:$N$1096,Data!$J$6:$J$1096,AN$3,Data!$I$6:$I$1096,Data!$U8),SUMIFS(Data!$N$6:$N$1096,Data!$J$6:$J$1096,AN$3,Data!$I$6:$I$1096,Data!$V8),SUMIFS(Data!$N$6:$N$1096,Data!$J$6:$J$1096,AN$3,Data!$I$6:$I$1096,Data!$W8),SUMIFS(Data!$N$6:$N$1096,Data!$J$6:$J$1096,AN$3,Data!$I$6:$I$1096,Data!$T8))</f>
        <v>0.15136549953084102</v>
      </c>
      <c r="AO76" s="55">
        <f>SUM(SUMIFS(Data!$N$6:$N$1096,Data!$J$6:$J$1096,AO$3,Data!$I$6:$I$1096,Data!$U8),SUMIFS(Data!$N$6:$N$1096,Data!$J$6:$J$1096,AO$3,Data!$I$6:$I$1096,Data!$V8),SUMIFS(Data!$N$6:$N$1096,Data!$J$6:$J$1096,AO$3,Data!$I$6:$I$1096,Data!$W8),SUMIFS(Data!$N$6:$N$1096,Data!$J$6:$J$1096,AO$3,Data!$I$6:$I$1096,Data!$T8))</f>
        <v>0.16912407164700743</v>
      </c>
      <c r="AP76" s="55">
        <f>SUM(SUMIFS(Data!$N$6:$N$1096,Data!$J$6:$J$1096,AP$3,Data!$I$6:$I$1096,Data!$U8),SUMIFS(Data!$N$6:$N$1096,Data!$J$6:$J$1096,AP$3,Data!$I$6:$I$1096,Data!$V8),SUMIFS(Data!$N$6:$N$1096,Data!$J$6:$J$1096,AP$3,Data!$I$6:$I$1096,Data!$W8),SUMIFS(Data!$N$6:$N$1096,Data!$J$6:$J$1096,AP$3,Data!$I$6:$I$1096,Data!$T8))</f>
        <v>0.16912407164700743</v>
      </c>
      <c r="AQ76" s="55">
        <f>SUM(SUMIFS(Data!$N$6:$N$1096,Data!$J$6:$J$1096,AQ$3,Data!$I$6:$I$1096,Data!$U8),SUMIFS(Data!$N$6:$N$1096,Data!$J$6:$J$1096,AQ$3,Data!$I$6:$I$1096,Data!$V8),SUMIFS(Data!$N$6:$N$1096,Data!$J$6:$J$1096,AQ$3,Data!$I$6:$I$1096,Data!$W8),SUMIFS(Data!$N$6:$N$1096,Data!$J$6:$J$1096,AQ$3,Data!$I$6:$I$1096,Data!$T8))</f>
        <v>0.17188983855650525</v>
      </c>
      <c r="AR76" s="56" t="s">
        <v>10</v>
      </c>
    </row>
    <row r="77" spans="1:44" x14ac:dyDescent="0.25">
      <c r="A77" s="53" t="s">
        <v>74</v>
      </c>
      <c r="B77" s="56" t="s">
        <v>11</v>
      </c>
      <c r="C77" s="55">
        <f>SUM(SUMIFS(Data!$N$6:$N$1096,Data!$J$6:$J$1096,C$3,Data!$I$6:$I$1096,Data!$U9),SUMIFS(Data!$N$6:$N$1096,Data!$J$6:$J$1096,C$3,Data!$I$6:$I$1096,Data!$V9),SUMIFS(Data!$N$6:$N$1096,Data!$J$6:$J$1096,C$3,Data!$I$6:$I$1096,Data!$W9),SUMIFS(Data!$N$6:$N$1096,Data!$J$6:$J$1096,C$3,Data!$I$6:$I$1096,Data!$T9))</f>
        <v>6.1207066395219015E-2</v>
      </c>
      <c r="D77" s="55">
        <f>SUM(SUMIFS(Data!$N$6:$N$1096,Data!$J$6:$J$1096,D$3,Data!$I$6:$I$1096,Data!$U9),SUMIFS(Data!$N$6:$N$1096,Data!$J$6:$J$1096,D$3,Data!$I$6:$I$1096,Data!$V9),SUMIFS(Data!$N$6:$N$1096,Data!$J$6:$J$1096,D$3,Data!$I$6:$I$1096,Data!$W9),SUMIFS(Data!$N$6:$N$1096,Data!$J$6:$J$1096,D$3,Data!$I$6:$I$1096,Data!$T9))</f>
        <v>5.7913489186148276E-2</v>
      </c>
      <c r="E77" s="55">
        <f>SUM(SUMIFS(Data!$N$6:$N$1096,Data!$J$6:$J$1096,E$3,Data!$I$6:$I$1096,Data!$U9),SUMIFS(Data!$N$6:$N$1096,Data!$J$6:$J$1096,E$3,Data!$I$6:$I$1096,Data!$V9),SUMIFS(Data!$N$6:$N$1096,Data!$J$6:$J$1096,E$3,Data!$I$6:$I$1096,Data!$W9),SUMIFS(Data!$N$6:$N$1096,Data!$J$6:$J$1096,E$3,Data!$I$6:$I$1096,Data!$T9))</f>
        <v>5.5847717373769964E-2</v>
      </c>
      <c r="F77" s="55">
        <f>SUM(SUMIFS(Data!$N$6:$N$1096,Data!$J$6:$J$1096,F$3,Data!$I$6:$I$1096,Data!$U9),SUMIFS(Data!$N$6:$N$1096,Data!$J$6:$J$1096,F$3,Data!$I$6:$I$1096,Data!$V9),SUMIFS(Data!$N$6:$N$1096,Data!$J$6:$J$1096,F$3,Data!$I$6:$I$1096,Data!$W9),SUMIFS(Data!$N$6:$N$1096,Data!$J$6:$J$1096,F$3,Data!$I$6:$I$1096,Data!$T9))</f>
        <v>5.6576338400528753E-2</v>
      </c>
      <c r="G77" s="55">
        <f>SUM(SUMIFS(Data!$N$6:$N$1096,Data!$J$6:$J$1096,G$3,Data!$I$6:$I$1096,Data!$U9),SUMIFS(Data!$N$6:$N$1096,Data!$J$6:$J$1096,G$3,Data!$I$6:$I$1096,Data!$V9),SUMIFS(Data!$N$6:$N$1096,Data!$J$6:$J$1096,G$3,Data!$I$6:$I$1096,Data!$W9),SUMIFS(Data!$N$6:$N$1096,Data!$J$6:$J$1096,G$3,Data!$I$6:$I$1096,Data!$T9))</f>
        <v>5.7282765873537533E-2</v>
      </c>
      <c r="H77" s="55">
        <f>SUM(SUMIFS(Data!$N$6:$N$1096,Data!$J$6:$J$1096,H$3,Data!$I$6:$I$1096,Data!$U9),SUMIFS(Data!$N$6:$N$1096,Data!$J$6:$J$1096,H$3,Data!$I$6:$I$1096,Data!$V9),SUMIFS(Data!$N$6:$N$1096,Data!$J$6:$J$1096,H$3,Data!$I$6:$I$1096,Data!$W9),SUMIFS(Data!$N$6:$N$1096,Data!$J$6:$J$1096,H$3,Data!$I$6:$I$1096,Data!$T9))</f>
        <v>5.5092958150886516E-2</v>
      </c>
      <c r="I77" s="55">
        <f>SUM(SUMIFS(Data!$N$6:$N$1096,Data!$J$6:$J$1096,I$3,Data!$I$6:$I$1096,Data!$U9),SUMIFS(Data!$N$6:$N$1096,Data!$J$6:$J$1096,I$3,Data!$I$6:$I$1096,Data!$V9),SUMIFS(Data!$N$6:$N$1096,Data!$J$6:$J$1096,I$3,Data!$I$6:$I$1096,Data!$W9),SUMIFS(Data!$N$6:$N$1096,Data!$J$6:$J$1096,I$3,Data!$I$6:$I$1096,Data!$T9))</f>
        <v>5.2233376982394879E-2</v>
      </c>
      <c r="J77" s="55">
        <f>SUM(SUMIFS(Data!$N$6:$N$1096,Data!$J$6:$J$1096,J$3,Data!$I$6:$I$1096,Data!$U9),SUMIFS(Data!$N$6:$N$1096,Data!$J$6:$J$1096,J$3,Data!$I$6:$I$1096,Data!$V9),SUMIFS(Data!$N$6:$N$1096,Data!$J$6:$J$1096,J$3,Data!$I$6:$I$1096,Data!$W9),SUMIFS(Data!$N$6:$N$1096,Data!$J$6:$J$1096,J$3,Data!$I$6:$I$1096,Data!$T9))</f>
        <v>4.9577525817866688E-2</v>
      </c>
      <c r="K77" s="55">
        <f>SUM(SUMIFS(Data!$N$6:$N$1096,Data!$J$6:$J$1096,K$3,Data!$I$6:$I$1096,Data!$U9),SUMIFS(Data!$N$6:$N$1096,Data!$J$6:$J$1096,K$3,Data!$I$6:$I$1096,Data!$V9),SUMIFS(Data!$N$6:$N$1096,Data!$J$6:$J$1096,K$3,Data!$I$6:$I$1096,Data!$W9),SUMIFS(Data!$N$6:$N$1096,Data!$J$6:$J$1096,K$3,Data!$I$6:$I$1096,Data!$T9))</f>
        <v>4.7810876709424355E-2</v>
      </c>
      <c r="L77" s="55">
        <f>SUM(SUMIFS(Data!$N$6:$N$1096,Data!$J$6:$J$1096,L$3,Data!$I$6:$I$1096,Data!$U9),SUMIFS(Data!$N$6:$N$1096,Data!$J$6:$J$1096,L$3,Data!$I$6:$I$1096,Data!$V9),SUMIFS(Data!$N$6:$N$1096,Data!$J$6:$J$1096,L$3,Data!$I$6:$I$1096,Data!$W9),SUMIFS(Data!$N$6:$N$1096,Data!$J$6:$J$1096,L$3,Data!$I$6:$I$1096,Data!$T9))</f>
        <v>5.1125524608927886E-2</v>
      </c>
      <c r="M77" s="55">
        <f>SUM(SUMIFS(Data!$N$6:$N$1096,Data!$J$6:$J$1096,M$3,Data!$I$6:$I$1096,Data!$U9),SUMIFS(Data!$N$6:$N$1096,Data!$J$6:$J$1096,M$3,Data!$I$6:$I$1096,Data!$V9),SUMIFS(Data!$N$6:$N$1096,Data!$J$6:$J$1096,M$3,Data!$I$6:$I$1096,Data!$W9),SUMIFS(Data!$N$6:$N$1096,Data!$J$6:$J$1096,M$3,Data!$I$6:$I$1096,Data!$T9))</f>
        <v>4.6947572426237177E-2</v>
      </c>
      <c r="N77" s="55">
        <f>SUM(SUMIFS(Data!$N$6:$N$1096,Data!$J$6:$J$1096,N$3,Data!$I$6:$I$1096,Data!$U9),SUMIFS(Data!$N$6:$N$1096,Data!$J$6:$J$1096,N$3,Data!$I$6:$I$1096,Data!$V9),SUMIFS(Data!$N$6:$N$1096,Data!$J$6:$J$1096,N$3,Data!$I$6:$I$1096,Data!$W9),SUMIFS(Data!$N$6:$N$1096,Data!$J$6:$J$1096,N$3,Data!$I$6:$I$1096,Data!$T9))</f>
        <v>4.7255016799728738E-2</v>
      </c>
      <c r="O77" s="55">
        <f>SUM(SUMIFS(Data!$N$6:$N$1096,Data!$J$6:$J$1096,O$3,Data!$I$6:$I$1096,Data!$U9),SUMIFS(Data!$N$6:$N$1096,Data!$J$6:$J$1096,O$3,Data!$I$6:$I$1096,Data!$V9),SUMIFS(Data!$N$6:$N$1096,Data!$J$6:$J$1096,O$3,Data!$I$6:$I$1096,Data!$W9),SUMIFS(Data!$N$6:$N$1096,Data!$J$6:$J$1096,O$3,Data!$I$6:$I$1096,Data!$T9))</f>
        <v>4.6677703119420912E-2</v>
      </c>
      <c r="P77" s="55">
        <f>SUM(SUMIFS(Data!$N$6:$N$1096,Data!$J$6:$J$1096,P$3,Data!$I$6:$I$1096,Data!$U9),SUMIFS(Data!$N$6:$N$1096,Data!$J$6:$J$1096,P$3,Data!$I$6:$I$1096,Data!$V9),SUMIFS(Data!$N$6:$N$1096,Data!$J$6:$J$1096,P$3,Data!$I$6:$I$1096,Data!$W9),SUMIFS(Data!$N$6:$N$1096,Data!$J$6:$J$1096,P$3,Data!$I$6:$I$1096,Data!$T9))</f>
        <v>5.2650378625517927E-2</v>
      </c>
      <c r="Q77" s="55">
        <f>SUM(SUMIFS(Data!$N$6:$N$1096,Data!$J$6:$J$1096,Q$3,Data!$I$6:$I$1096,Data!$U9),SUMIFS(Data!$N$6:$N$1096,Data!$J$6:$J$1096,Q$3,Data!$I$6:$I$1096,Data!$V9),SUMIFS(Data!$N$6:$N$1096,Data!$J$6:$J$1096,Q$3,Data!$I$6:$I$1096,Data!$W9),SUMIFS(Data!$N$6:$N$1096,Data!$J$6:$J$1096,Q$3,Data!$I$6:$I$1096,Data!$T9))</f>
        <v>5.1234918619030109E-2</v>
      </c>
      <c r="R77" s="55">
        <f>SUM(SUMIFS(Data!$N$6:$N$1096,Data!$J$6:$J$1096,R$3,Data!$I$6:$I$1096,Data!$U9),SUMIFS(Data!$N$6:$N$1096,Data!$J$6:$J$1096,R$3,Data!$I$6:$I$1096,Data!$V9),SUMIFS(Data!$N$6:$N$1096,Data!$J$6:$J$1096,R$3,Data!$I$6:$I$1096,Data!$W9),SUMIFS(Data!$N$6:$N$1096,Data!$J$6:$J$1096,R$3,Data!$I$6:$I$1096,Data!$T9))</f>
        <v>5.3284409524189363E-2</v>
      </c>
      <c r="S77" s="55">
        <f>SUM(SUMIFS(Data!$N$6:$N$1096,Data!$J$6:$J$1096,S$3,Data!$I$6:$I$1096,Data!$U9),SUMIFS(Data!$N$6:$N$1096,Data!$J$6:$J$1096,S$3,Data!$I$6:$I$1096,Data!$V9),SUMIFS(Data!$N$6:$N$1096,Data!$J$6:$J$1096,S$3,Data!$I$6:$I$1096,Data!$W9),SUMIFS(Data!$N$6:$N$1096,Data!$J$6:$J$1096,S$3,Data!$I$6:$I$1096,Data!$T9))</f>
        <v>5.9386397768719158E-2</v>
      </c>
      <c r="T77" s="55">
        <f>SUM(SUMIFS(Data!$N$6:$N$1096,Data!$J$6:$J$1096,T$3,Data!$I$6:$I$1096,Data!$U9),SUMIFS(Data!$N$6:$N$1096,Data!$J$6:$J$1096,T$3,Data!$I$6:$I$1096,Data!$V9),SUMIFS(Data!$N$6:$N$1096,Data!$J$6:$J$1096,T$3,Data!$I$6:$I$1096,Data!$W9),SUMIFS(Data!$N$6:$N$1096,Data!$J$6:$J$1096,T$3,Data!$I$6:$I$1096,Data!$T9))</f>
        <v>6.4444347484619746E-2</v>
      </c>
      <c r="U77" s="55">
        <f>SUM(SUMIFS(Data!$N$6:$N$1096,Data!$J$6:$J$1096,U$3,Data!$I$6:$I$1096,Data!$U9),SUMIFS(Data!$N$6:$N$1096,Data!$J$6:$J$1096,U$3,Data!$I$6:$I$1096,Data!$V9),SUMIFS(Data!$N$6:$N$1096,Data!$J$6:$J$1096,U$3,Data!$I$6:$I$1096,Data!$W9),SUMIFS(Data!$N$6:$N$1096,Data!$J$6:$J$1096,U$3,Data!$I$6:$I$1096,Data!$T9))</f>
        <v>7.1296970735678478E-2</v>
      </c>
      <c r="V77" s="55">
        <f>SUM(SUMIFS(Data!$N$6:$N$1096,Data!$J$6:$J$1096,V$3,Data!$I$6:$I$1096,Data!$U9),SUMIFS(Data!$N$6:$N$1096,Data!$J$6:$J$1096,V$3,Data!$I$6:$I$1096,Data!$V9),SUMIFS(Data!$N$6:$N$1096,Data!$J$6:$J$1096,V$3,Data!$I$6:$I$1096,Data!$W9),SUMIFS(Data!$N$6:$N$1096,Data!$J$6:$J$1096,V$3,Data!$I$6:$I$1096,Data!$T9))</f>
        <v>7.4896756344974141E-2</v>
      </c>
      <c r="W77" s="55">
        <f>SUM(SUMIFS(Data!$N$6:$N$1096,Data!$J$6:$J$1096,W$3,Data!$I$6:$I$1096,Data!$U9),SUMIFS(Data!$N$6:$N$1096,Data!$J$6:$J$1096,W$3,Data!$I$6:$I$1096,Data!$V9),SUMIFS(Data!$N$6:$N$1096,Data!$J$6:$J$1096,W$3,Data!$I$6:$I$1096,Data!$W9),SUMIFS(Data!$N$6:$N$1096,Data!$J$6:$J$1096,W$3,Data!$I$6:$I$1096,Data!$T9))</f>
        <v>7.2979057814026596E-2</v>
      </c>
      <c r="X77" s="55">
        <f>SUM(SUMIFS(Data!$N$6:$N$1096,Data!$J$6:$J$1096,X$3,Data!$I$6:$I$1096,Data!$U9),SUMIFS(Data!$N$6:$N$1096,Data!$J$6:$J$1096,X$3,Data!$I$6:$I$1096,Data!$V9),SUMIFS(Data!$N$6:$N$1096,Data!$J$6:$J$1096,X$3,Data!$I$6:$I$1096,Data!$W9),SUMIFS(Data!$N$6:$N$1096,Data!$J$6:$J$1096,X$3,Data!$I$6:$I$1096,Data!$T9))</f>
        <v>8.3192638865439816E-2</v>
      </c>
      <c r="Y77" s="55">
        <f>SUM(SUMIFS(Data!$N$6:$N$1096,Data!$J$6:$J$1096,Y$3,Data!$I$6:$I$1096,Data!$U9),SUMIFS(Data!$N$6:$N$1096,Data!$J$6:$J$1096,Y$3,Data!$I$6:$I$1096,Data!$V9),SUMIFS(Data!$N$6:$N$1096,Data!$J$6:$J$1096,Y$3,Data!$I$6:$I$1096,Data!$W9),SUMIFS(Data!$N$6:$N$1096,Data!$J$6:$J$1096,Y$3,Data!$I$6:$I$1096,Data!$T9))</f>
        <v>9.0037247934238132E-2</v>
      </c>
      <c r="Z77" s="55">
        <f>SUM(SUMIFS(Data!$N$6:$N$1096,Data!$J$6:$J$1096,Z$3,Data!$I$6:$I$1096,Data!$U9),SUMIFS(Data!$N$6:$N$1096,Data!$J$6:$J$1096,Z$3,Data!$I$6:$I$1096,Data!$V9),SUMIFS(Data!$N$6:$N$1096,Data!$J$6:$J$1096,Z$3,Data!$I$6:$I$1096,Data!$W9),SUMIFS(Data!$N$6:$N$1096,Data!$J$6:$J$1096,Z$3,Data!$I$6:$I$1096,Data!$T9))</f>
        <v>0.10025542784163474</v>
      </c>
      <c r="AA77" s="55">
        <f>SUM(SUMIFS(Data!$N$6:$N$1096,Data!$J$6:$J$1096,AA$3,Data!$I$6:$I$1096,Data!$U9),SUMIFS(Data!$N$6:$N$1096,Data!$J$6:$J$1096,AA$3,Data!$I$6:$I$1096,Data!$V9),SUMIFS(Data!$N$6:$N$1096,Data!$J$6:$J$1096,AA$3,Data!$I$6:$I$1096,Data!$W9),SUMIFS(Data!$N$6:$N$1096,Data!$J$6:$J$1096,AA$3,Data!$I$6:$I$1096,Data!$T9))</f>
        <v>0.10849653734455283</v>
      </c>
      <c r="AB77" s="55">
        <f>SUM(SUMIFS(Data!$N$6:$N$1096,Data!$J$6:$J$1096,AB$3,Data!$I$6:$I$1096,Data!$U9),SUMIFS(Data!$N$6:$N$1096,Data!$J$6:$J$1096,AB$3,Data!$I$6:$I$1096,Data!$V9),SUMIFS(Data!$N$6:$N$1096,Data!$J$6:$J$1096,AB$3,Data!$I$6:$I$1096,Data!$W9),SUMIFS(Data!$N$6:$N$1096,Data!$J$6:$J$1096,AB$3,Data!$I$6:$I$1096,Data!$T9))</f>
        <v>0.1008371060049543</v>
      </c>
      <c r="AC77" s="55">
        <f>SUM(SUMIFS(Data!$N$6:$N$1096,Data!$J$6:$J$1096,AC$3,Data!$I$6:$I$1096,Data!$U9),SUMIFS(Data!$N$6:$N$1096,Data!$J$6:$J$1096,AC$3,Data!$I$6:$I$1096,Data!$V9),SUMIFS(Data!$N$6:$N$1096,Data!$J$6:$J$1096,AC$3,Data!$I$6:$I$1096,Data!$W9),SUMIFS(Data!$N$6:$N$1096,Data!$J$6:$J$1096,AC$3,Data!$I$6:$I$1096,Data!$T9))</f>
        <v>6.8616952927571001E-2</v>
      </c>
      <c r="AD77" s="55">
        <f>SUM(SUMIFS(Data!$N$6:$N$1096,Data!$J$6:$J$1096,AD$3,Data!$I$6:$I$1096,Data!$U9),SUMIFS(Data!$N$6:$N$1096,Data!$J$6:$J$1096,AD$3,Data!$I$6:$I$1096,Data!$V9),SUMIFS(Data!$N$6:$N$1096,Data!$J$6:$J$1096,AD$3,Data!$I$6:$I$1096,Data!$W9),SUMIFS(Data!$N$6:$N$1096,Data!$J$6:$J$1096,AD$3,Data!$I$6:$I$1096,Data!$T9))</f>
        <v>7.0990545950089426E-2</v>
      </c>
      <c r="AE77" s="55">
        <f>SUM(SUMIFS(Data!$N$6:$N$1096,Data!$J$6:$J$1096,AE$3,Data!$I$6:$I$1096,Data!$U9),SUMIFS(Data!$N$6:$N$1096,Data!$J$6:$J$1096,AE$3,Data!$I$6:$I$1096,Data!$V9),SUMIFS(Data!$N$6:$N$1096,Data!$J$6:$J$1096,AE$3,Data!$I$6:$I$1096,Data!$W9),SUMIFS(Data!$N$6:$N$1096,Data!$J$6:$J$1096,AE$3,Data!$I$6:$I$1096,Data!$T9))</f>
        <v>0.1100029211701373</v>
      </c>
      <c r="AF77" s="55">
        <f>SUM(SUMIFS(Data!$N$6:$N$1096,Data!$J$6:$J$1096,AF$3,Data!$I$6:$I$1096,Data!$U9),SUMIFS(Data!$N$6:$N$1096,Data!$J$6:$J$1096,AF$3,Data!$I$6:$I$1096,Data!$V9),SUMIFS(Data!$N$6:$N$1096,Data!$J$6:$J$1096,AF$3,Data!$I$6:$I$1096,Data!$W9),SUMIFS(Data!$N$6:$N$1096,Data!$J$6:$J$1096,AF$3,Data!$I$6:$I$1096,Data!$T9))</f>
        <v>0.13551579748762849</v>
      </c>
      <c r="AG77" s="55">
        <f>SUM(SUMIFS(Data!$N$6:$N$1096,Data!$J$6:$J$1096,AG$3,Data!$I$6:$I$1096,Data!$U9),SUMIFS(Data!$N$6:$N$1096,Data!$J$6:$J$1096,AG$3,Data!$I$6:$I$1096,Data!$V9),SUMIFS(Data!$N$6:$N$1096,Data!$J$6:$J$1096,AG$3,Data!$I$6:$I$1096,Data!$W9),SUMIFS(Data!$N$6:$N$1096,Data!$J$6:$J$1096,AG$3,Data!$I$6:$I$1096,Data!$T9))</f>
        <v>0.13741763283009426</v>
      </c>
      <c r="AH77" s="55">
        <f>SUM(SUMIFS(Data!$N$6:$N$1096,Data!$J$6:$J$1096,AH$3,Data!$I$6:$I$1096,Data!$U9),SUMIFS(Data!$N$6:$N$1096,Data!$J$6:$J$1096,AH$3,Data!$I$6:$I$1096,Data!$V9),SUMIFS(Data!$N$6:$N$1096,Data!$J$6:$J$1096,AH$3,Data!$I$6:$I$1096,Data!$W9),SUMIFS(Data!$N$6:$N$1096,Data!$J$6:$J$1096,AH$3,Data!$I$6:$I$1096,Data!$T9))</f>
        <v>0.15572532646353382</v>
      </c>
      <c r="AI77" s="55">
        <f>SUM(SUMIFS(Data!$N$6:$N$1096,Data!$J$6:$J$1096,AI$3,Data!$I$6:$I$1096,Data!$U9),SUMIFS(Data!$N$6:$N$1096,Data!$J$6:$J$1096,AI$3,Data!$I$6:$I$1096,Data!$V9),SUMIFS(Data!$N$6:$N$1096,Data!$J$6:$J$1096,AI$3,Data!$I$6:$I$1096,Data!$W9),SUMIFS(Data!$N$6:$N$1096,Data!$J$6:$J$1096,AI$3,Data!$I$6:$I$1096,Data!$T9))</f>
        <v>0.14933193607545192</v>
      </c>
      <c r="AJ77" s="55">
        <f>SUM(SUMIFS(Data!$N$6:$N$1096,Data!$J$6:$J$1096,AJ$3,Data!$I$6:$I$1096,Data!$U9),SUMIFS(Data!$N$6:$N$1096,Data!$J$6:$J$1096,AJ$3,Data!$I$6:$I$1096,Data!$V9),SUMIFS(Data!$N$6:$N$1096,Data!$J$6:$J$1096,AJ$3,Data!$I$6:$I$1096,Data!$W9),SUMIFS(Data!$N$6:$N$1096,Data!$J$6:$J$1096,AJ$3,Data!$I$6:$I$1096,Data!$T9))</f>
        <v>0.16576293972664127</v>
      </c>
      <c r="AK77" s="55">
        <f>SUM(SUMIFS(Data!$N$6:$N$1096,Data!$J$6:$J$1096,AK$3,Data!$I$6:$I$1096,Data!$U9),SUMIFS(Data!$N$6:$N$1096,Data!$J$6:$J$1096,AK$3,Data!$I$6:$I$1096,Data!$V9),SUMIFS(Data!$N$6:$N$1096,Data!$J$6:$J$1096,AK$3,Data!$I$6:$I$1096,Data!$W9),SUMIFS(Data!$N$6:$N$1096,Data!$J$6:$J$1096,AK$3,Data!$I$6:$I$1096,Data!$T9))</f>
        <v>0.17216971135506293</v>
      </c>
      <c r="AL77" s="55">
        <f>SUM(SUMIFS(Data!$N$6:$N$1096,Data!$J$6:$J$1096,AL$3,Data!$I$6:$I$1096,Data!$U9),SUMIFS(Data!$N$6:$N$1096,Data!$J$6:$J$1096,AL$3,Data!$I$6:$I$1096,Data!$V9),SUMIFS(Data!$N$6:$N$1096,Data!$J$6:$J$1096,AL$3,Data!$I$6:$I$1096,Data!$W9),SUMIFS(Data!$N$6:$N$1096,Data!$J$6:$J$1096,AL$3,Data!$I$6:$I$1096,Data!$T9))</f>
        <v>0.16814574822744988</v>
      </c>
      <c r="AM77" s="55">
        <f>SUM(SUMIFS(Data!$N$6:$N$1096,Data!$J$6:$J$1096,AM$3,Data!$I$6:$I$1096,Data!$U9),SUMIFS(Data!$N$6:$N$1096,Data!$J$6:$J$1096,AM$3,Data!$I$6:$I$1096,Data!$V9),SUMIFS(Data!$N$6:$N$1096,Data!$J$6:$J$1096,AM$3,Data!$I$6:$I$1096,Data!$W9),SUMIFS(Data!$N$6:$N$1096,Data!$J$6:$J$1096,AM$3,Data!$I$6:$I$1096,Data!$T9))</f>
        <v>0.17626484063254347</v>
      </c>
      <c r="AN77" s="55">
        <f>SUM(SUMIFS(Data!$N$6:$N$1096,Data!$J$6:$J$1096,AN$3,Data!$I$6:$I$1096,Data!$U9),SUMIFS(Data!$N$6:$N$1096,Data!$J$6:$J$1096,AN$3,Data!$I$6:$I$1096,Data!$V9),SUMIFS(Data!$N$6:$N$1096,Data!$J$6:$J$1096,AN$3,Data!$I$6:$I$1096,Data!$W9),SUMIFS(Data!$N$6:$N$1096,Data!$J$6:$J$1096,AN$3,Data!$I$6:$I$1096,Data!$T9))</f>
        <v>0.17976196355375573</v>
      </c>
      <c r="AO77" s="55">
        <f>SUM(SUMIFS(Data!$N$6:$N$1096,Data!$J$6:$J$1096,AO$3,Data!$I$6:$I$1096,Data!$U9),SUMIFS(Data!$N$6:$N$1096,Data!$J$6:$J$1096,AO$3,Data!$I$6:$I$1096,Data!$V9),SUMIFS(Data!$N$6:$N$1096,Data!$J$6:$J$1096,AO$3,Data!$I$6:$I$1096,Data!$W9),SUMIFS(Data!$N$6:$N$1096,Data!$J$6:$J$1096,AO$3,Data!$I$6:$I$1096,Data!$T9))</f>
        <v>0.20079729139362168</v>
      </c>
      <c r="AP77" s="55">
        <f>SUM(SUMIFS(Data!$N$6:$N$1096,Data!$J$6:$J$1096,AP$3,Data!$I$6:$I$1096,Data!$U9),SUMIFS(Data!$N$6:$N$1096,Data!$J$6:$J$1096,AP$3,Data!$I$6:$I$1096,Data!$V9),SUMIFS(Data!$N$6:$N$1096,Data!$J$6:$J$1096,AP$3,Data!$I$6:$I$1096,Data!$W9),SUMIFS(Data!$N$6:$N$1096,Data!$J$6:$J$1096,AP$3,Data!$I$6:$I$1096,Data!$T9))</f>
        <v>0.20079729139362168</v>
      </c>
      <c r="AQ77" s="55">
        <f>SUM(SUMIFS(Data!$N$6:$N$1096,Data!$J$6:$J$1096,AQ$3,Data!$I$6:$I$1096,Data!$U9),SUMIFS(Data!$N$6:$N$1096,Data!$J$6:$J$1096,AQ$3,Data!$I$6:$I$1096,Data!$V9),SUMIFS(Data!$N$6:$N$1096,Data!$J$6:$J$1096,AQ$3,Data!$I$6:$I$1096,Data!$W9),SUMIFS(Data!$N$6:$N$1096,Data!$J$6:$J$1096,AQ$3,Data!$I$6:$I$1096,Data!$T9))</f>
        <v>0.20721747388414055</v>
      </c>
      <c r="AR77" s="56" t="s">
        <v>11</v>
      </c>
    </row>
    <row r="78" spans="1:44" x14ac:dyDescent="0.25">
      <c r="A78" s="53" t="s">
        <v>74</v>
      </c>
      <c r="B78" s="56" t="s">
        <v>12</v>
      </c>
      <c r="C78" s="55">
        <f>SUM(SUMIFS(Data!$N$6:$N$1096,Data!$J$6:$J$1096,C$3,Data!$I$6:$I$1096,Data!$U10),SUMIFS(Data!$N$6:$N$1096,Data!$J$6:$J$1096,C$3,Data!$I$6:$I$1096,Data!$V10),SUMIFS(Data!$N$6:$N$1096,Data!$J$6:$J$1096,C$3,Data!$I$6:$I$1096,Data!$W10),SUMIFS(Data!$N$6:$N$1096,Data!$J$6:$J$1096,C$3,Data!$I$6:$I$1096,Data!$T10))</f>
        <v>4.3081368621527553E-2</v>
      </c>
      <c r="D78" s="55">
        <f>SUM(SUMIFS(Data!$N$6:$N$1096,Data!$J$6:$J$1096,D$3,Data!$I$6:$I$1096,Data!$U10),SUMIFS(Data!$N$6:$N$1096,Data!$J$6:$J$1096,D$3,Data!$I$6:$I$1096,Data!$V10),SUMIFS(Data!$N$6:$N$1096,Data!$J$6:$J$1096,D$3,Data!$I$6:$I$1096,Data!$W10),SUMIFS(Data!$N$6:$N$1096,Data!$J$6:$J$1096,D$3,Data!$I$6:$I$1096,Data!$T10))</f>
        <v>3.922365295661958E-2</v>
      </c>
      <c r="E78" s="55">
        <f>SUM(SUMIFS(Data!$N$6:$N$1096,Data!$J$6:$J$1096,E$3,Data!$I$6:$I$1096,Data!$U10),SUMIFS(Data!$N$6:$N$1096,Data!$J$6:$J$1096,E$3,Data!$I$6:$I$1096,Data!$V10),SUMIFS(Data!$N$6:$N$1096,Data!$J$6:$J$1096,E$3,Data!$I$6:$I$1096,Data!$W10),SUMIFS(Data!$N$6:$N$1096,Data!$J$6:$J$1096,E$3,Data!$I$6:$I$1096,Data!$T10))</f>
        <v>3.7199548314244234E-2</v>
      </c>
      <c r="F78" s="55">
        <f>SUM(SUMIFS(Data!$N$6:$N$1096,Data!$J$6:$J$1096,F$3,Data!$I$6:$I$1096,Data!$U10),SUMIFS(Data!$N$6:$N$1096,Data!$J$6:$J$1096,F$3,Data!$I$6:$I$1096,Data!$V10),SUMIFS(Data!$N$6:$N$1096,Data!$J$6:$J$1096,F$3,Data!$I$6:$I$1096,Data!$W10),SUMIFS(Data!$N$6:$N$1096,Data!$J$6:$J$1096,F$3,Data!$I$6:$I$1096,Data!$T10))</f>
        <v>3.6880370125578321E-2</v>
      </c>
      <c r="G78" s="55">
        <f>SUM(SUMIFS(Data!$N$6:$N$1096,Data!$J$6:$J$1096,G$3,Data!$I$6:$I$1096,Data!$U10),SUMIFS(Data!$N$6:$N$1096,Data!$J$6:$J$1096,G$3,Data!$I$6:$I$1096,Data!$V10),SUMIFS(Data!$N$6:$N$1096,Data!$J$6:$J$1096,G$3,Data!$I$6:$I$1096,Data!$W10),SUMIFS(Data!$N$6:$N$1096,Data!$J$6:$J$1096,G$3,Data!$I$6:$I$1096,Data!$T10))</f>
        <v>3.8155646115420008E-2</v>
      </c>
      <c r="H78" s="55">
        <f>SUM(SUMIFS(Data!$N$6:$N$1096,Data!$J$6:$J$1096,H$3,Data!$I$6:$I$1096,Data!$U10),SUMIFS(Data!$N$6:$N$1096,Data!$J$6:$J$1096,H$3,Data!$I$6:$I$1096,Data!$V10),SUMIFS(Data!$N$6:$N$1096,Data!$J$6:$J$1096,H$3,Data!$I$6:$I$1096,Data!$W10),SUMIFS(Data!$N$6:$N$1096,Data!$J$6:$J$1096,H$3,Data!$I$6:$I$1096,Data!$T10))</f>
        <v>3.5711722058717969E-2</v>
      </c>
      <c r="I78" s="55">
        <f>SUM(SUMIFS(Data!$N$6:$N$1096,Data!$J$6:$J$1096,I$3,Data!$I$6:$I$1096,Data!$U10),SUMIFS(Data!$N$6:$N$1096,Data!$J$6:$J$1096,I$3,Data!$I$6:$I$1096,Data!$V10),SUMIFS(Data!$N$6:$N$1096,Data!$J$6:$J$1096,I$3,Data!$I$6:$I$1096,Data!$W10),SUMIFS(Data!$N$6:$N$1096,Data!$J$6:$J$1096,I$3,Data!$I$6:$I$1096,Data!$T10))</f>
        <v>3.5064746107958678E-2</v>
      </c>
      <c r="J78" s="55">
        <f>SUM(SUMIFS(Data!$N$6:$N$1096,Data!$J$6:$J$1096,J$3,Data!$I$6:$I$1096,Data!$U10),SUMIFS(Data!$N$6:$N$1096,Data!$J$6:$J$1096,J$3,Data!$I$6:$I$1096,Data!$V10),SUMIFS(Data!$N$6:$N$1096,Data!$J$6:$J$1096,J$3,Data!$I$6:$I$1096,Data!$W10),SUMIFS(Data!$N$6:$N$1096,Data!$J$6:$J$1096,J$3,Data!$I$6:$I$1096,Data!$T10))</f>
        <v>3.2642449628078288E-2</v>
      </c>
      <c r="K78" s="55">
        <f>SUM(SUMIFS(Data!$N$6:$N$1096,Data!$J$6:$J$1096,K$3,Data!$I$6:$I$1096,Data!$U10),SUMIFS(Data!$N$6:$N$1096,Data!$J$6:$J$1096,K$3,Data!$I$6:$I$1096,Data!$V10),SUMIFS(Data!$N$6:$N$1096,Data!$J$6:$J$1096,K$3,Data!$I$6:$I$1096,Data!$W10),SUMIFS(Data!$N$6:$N$1096,Data!$J$6:$J$1096,K$3,Data!$I$6:$I$1096,Data!$T10))</f>
        <v>3.1767906993179967E-2</v>
      </c>
      <c r="L78" s="55">
        <f>SUM(SUMIFS(Data!$N$6:$N$1096,Data!$J$6:$J$1096,L$3,Data!$I$6:$I$1096,Data!$U10),SUMIFS(Data!$N$6:$N$1096,Data!$J$6:$J$1096,L$3,Data!$I$6:$I$1096,Data!$V10),SUMIFS(Data!$N$6:$N$1096,Data!$J$6:$J$1096,L$3,Data!$I$6:$I$1096,Data!$W10),SUMIFS(Data!$N$6:$N$1096,Data!$J$6:$J$1096,L$3,Data!$I$6:$I$1096,Data!$T10))</f>
        <v>3.2970876255881978E-2</v>
      </c>
      <c r="M78" s="55">
        <f>SUM(SUMIFS(Data!$N$6:$N$1096,Data!$J$6:$J$1096,M$3,Data!$I$6:$I$1096,Data!$U10),SUMIFS(Data!$N$6:$N$1096,Data!$J$6:$J$1096,M$3,Data!$I$6:$I$1096,Data!$V10),SUMIFS(Data!$N$6:$N$1096,Data!$J$6:$J$1096,M$3,Data!$I$6:$I$1096,Data!$W10),SUMIFS(Data!$N$6:$N$1096,Data!$J$6:$J$1096,M$3,Data!$I$6:$I$1096,Data!$T10))</f>
        <v>2.6497811340929593E-2</v>
      </c>
      <c r="N78" s="55">
        <f>SUM(SUMIFS(Data!$N$6:$N$1096,Data!$J$6:$J$1096,N$3,Data!$I$6:$I$1096,Data!$U10),SUMIFS(Data!$N$6:$N$1096,Data!$J$6:$J$1096,N$3,Data!$I$6:$I$1096,Data!$V10),SUMIFS(Data!$N$6:$N$1096,Data!$J$6:$J$1096,N$3,Data!$I$6:$I$1096,Data!$W10),SUMIFS(Data!$N$6:$N$1096,Data!$J$6:$J$1096,N$3,Data!$I$6:$I$1096,Data!$T10))</f>
        <v>2.724946826546654E-2</v>
      </c>
      <c r="O78" s="55">
        <f>SUM(SUMIFS(Data!$N$6:$N$1096,Data!$J$6:$J$1096,O$3,Data!$I$6:$I$1096,Data!$U10),SUMIFS(Data!$N$6:$N$1096,Data!$J$6:$J$1096,O$3,Data!$I$6:$I$1096,Data!$V10),SUMIFS(Data!$N$6:$N$1096,Data!$J$6:$J$1096,O$3,Data!$I$6:$I$1096,Data!$W10),SUMIFS(Data!$N$6:$N$1096,Data!$J$6:$J$1096,O$3,Data!$I$6:$I$1096,Data!$T10))</f>
        <v>2.7493751420131787E-2</v>
      </c>
      <c r="P78" s="55">
        <f>SUM(SUMIFS(Data!$N$6:$N$1096,Data!$J$6:$J$1096,P$3,Data!$I$6:$I$1096,Data!$U10),SUMIFS(Data!$N$6:$N$1096,Data!$J$6:$J$1096,P$3,Data!$I$6:$I$1096,Data!$V10),SUMIFS(Data!$N$6:$N$1096,Data!$J$6:$J$1096,P$3,Data!$I$6:$I$1096,Data!$W10),SUMIFS(Data!$N$6:$N$1096,Data!$J$6:$J$1096,P$3,Data!$I$6:$I$1096,Data!$T10))</f>
        <v>3.0968709815687955E-2</v>
      </c>
      <c r="Q78" s="55">
        <f>SUM(SUMIFS(Data!$N$6:$N$1096,Data!$J$6:$J$1096,Q$3,Data!$I$6:$I$1096,Data!$U10),SUMIFS(Data!$N$6:$N$1096,Data!$J$6:$J$1096,Q$3,Data!$I$6:$I$1096,Data!$V10),SUMIFS(Data!$N$6:$N$1096,Data!$J$6:$J$1096,Q$3,Data!$I$6:$I$1096,Data!$W10),SUMIFS(Data!$N$6:$N$1096,Data!$J$6:$J$1096,Q$3,Data!$I$6:$I$1096,Data!$T10))</f>
        <v>2.9143410982253266E-2</v>
      </c>
      <c r="R78" s="55">
        <f>SUM(SUMIFS(Data!$N$6:$N$1096,Data!$J$6:$J$1096,R$3,Data!$I$6:$I$1096,Data!$U10),SUMIFS(Data!$N$6:$N$1096,Data!$J$6:$J$1096,R$3,Data!$I$6:$I$1096,Data!$V10),SUMIFS(Data!$N$6:$N$1096,Data!$J$6:$J$1096,R$3,Data!$I$6:$I$1096,Data!$W10),SUMIFS(Data!$N$6:$N$1096,Data!$J$6:$J$1096,R$3,Data!$I$6:$I$1096,Data!$T10))</f>
        <v>2.7120807242850875E-2</v>
      </c>
      <c r="S78" s="55">
        <f>SUM(SUMIFS(Data!$N$6:$N$1096,Data!$J$6:$J$1096,S$3,Data!$I$6:$I$1096,Data!$U10),SUMIFS(Data!$N$6:$N$1096,Data!$J$6:$J$1096,S$3,Data!$I$6:$I$1096,Data!$V10),SUMIFS(Data!$N$6:$N$1096,Data!$J$6:$J$1096,S$3,Data!$I$6:$I$1096,Data!$W10),SUMIFS(Data!$N$6:$N$1096,Data!$J$6:$J$1096,S$3,Data!$I$6:$I$1096,Data!$T10))</f>
        <v>2.9092469427161552E-2</v>
      </c>
      <c r="T78" s="55">
        <f>SUM(SUMIFS(Data!$N$6:$N$1096,Data!$J$6:$J$1096,T$3,Data!$I$6:$I$1096,Data!$U10),SUMIFS(Data!$N$6:$N$1096,Data!$J$6:$J$1096,T$3,Data!$I$6:$I$1096,Data!$V10),SUMIFS(Data!$N$6:$N$1096,Data!$J$6:$J$1096,T$3,Data!$I$6:$I$1096,Data!$W10),SUMIFS(Data!$N$6:$N$1096,Data!$J$6:$J$1096,T$3,Data!$I$6:$I$1096,Data!$T10))</f>
        <v>3.049871285832715E-2</v>
      </c>
      <c r="U78" s="55">
        <f>SUM(SUMIFS(Data!$N$6:$N$1096,Data!$J$6:$J$1096,U$3,Data!$I$6:$I$1096,Data!$U10),SUMIFS(Data!$N$6:$N$1096,Data!$J$6:$J$1096,U$3,Data!$I$6:$I$1096,Data!$V10),SUMIFS(Data!$N$6:$N$1096,Data!$J$6:$J$1096,U$3,Data!$I$6:$I$1096,Data!$W10),SUMIFS(Data!$N$6:$N$1096,Data!$J$6:$J$1096,U$3,Data!$I$6:$I$1096,Data!$T10))</f>
        <v>2.8107459616950169E-2</v>
      </c>
      <c r="V78" s="55">
        <f>SUM(SUMIFS(Data!$N$6:$N$1096,Data!$J$6:$J$1096,V$3,Data!$I$6:$I$1096,Data!$U10),SUMIFS(Data!$N$6:$N$1096,Data!$J$6:$J$1096,V$3,Data!$I$6:$I$1096,Data!$V10),SUMIFS(Data!$N$6:$N$1096,Data!$J$6:$J$1096,V$3,Data!$I$6:$I$1096,Data!$W10),SUMIFS(Data!$N$6:$N$1096,Data!$J$6:$J$1096,V$3,Data!$I$6:$I$1096,Data!$T10))</f>
        <v>3.039172446974861E-2</v>
      </c>
      <c r="W78" s="55">
        <f>SUM(SUMIFS(Data!$N$6:$N$1096,Data!$J$6:$J$1096,W$3,Data!$I$6:$I$1096,Data!$U10),SUMIFS(Data!$N$6:$N$1096,Data!$J$6:$J$1096,W$3,Data!$I$6:$I$1096,Data!$V10),SUMIFS(Data!$N$6:$N$1096,Data!$J$6:$J$1096,W$3,Data!$I$6:$I$1096,Data!$W10),SUMIFS(Data!$N$6:$N$1096,Data!$J$6:$J$1096,W$3,Data!$I$6:$I$1096,Data!$T10))</f>
        <v>2.3915721507157726E-2</v>
      </c>
      <c r="X78" s="55">
        <f>SUM(SUMIFS(Data!$N$6:$N$1096,Data!$J$6:$J$1096,X$3,Data!$I$6:$I$1096,Data!$U10),SUMIFS(Data!$N$6:$N$1096,Data!$J$6:$J$1096,X$3,Data!$I$6:$I$1096,Data!$V10),SUMIFS(Data!$N$6:$N$1096,Data!$J$6:$J$1096,X$3,Data!$I$6:$I$1096,Data!$W10),SUMIFS(Data!$N$6:$N$1096,Data!$J$6:$J$1096,X$3,Data!$I$6:$I$1096,Data!$T10))</f>
        <v>2.3341212223535371E-2</v>
      </c>
      <c r="Y78" s="55">
        <f>SUM(SUMIFS(Data!$N$6:$N$1096,Data!$J$6:$J$1096,Y$3,Data!$I$6:$I$1096,Data!$U10),SUMIFS(Data!$N$6:$N$1096,Data!$J$6:$J$1096,Y$3,Data!$I$6:$I$1096,Data!$V10),SUMIFS(Data!$N$6:$N$1096,Data!$J$6:$J$1096,Y$3,Data!$I$6:$I$1096,Data!$W10),SUMIFS(Data!$N$6:$N$1096,Data!$J$6:$J$1096,Y$3,Data!$I$6:$I$1096,Data!$T10))</f>
        <v>2.6758573446932398E-2</v>
      </c>
      <c r="Z78" s="55">
        <f>SUM(SUMIFS(Data!$N$6:$N$1096,Data!$J$6:$J$1096,Z$3,Data!$I$6:$I$1096,Data!$U10),SUMIFS(Data!$N$6:$N$1096,Data!$J$6:$J$1096,Z$3,Data!$I$6:$I$1096,Data!$V10),SUMIFS(Data!$N$6:$N$1096,Data!$J$6:$J$1096,Z$3,Data!$I$6:$I$1096,Data!$W10),SUMIFS(Data!$N$6:$N$1096,Data!$J$6:$J$1096,Z$3,Data!$I$6:$I$1096,Data!$T10))</f>
        <v>3.2141336739037886E-2</v>
      </c>
      <c r="AA78" s="55">
        <f>SUM(SUMIFS(Data!$N$6:$N$1096,Data!$J$6:$J$1096,AA$3,Data!$I$6:$I$1096,Data!$U10),SUMIFS(Data!$N$6:$N$1096,Data!$J$6:$J$1096,AA$3,Data!$I$6:$I$1096,Data!$V10),SUMIFS(Data!$N$6:$N$1096,Data!$J$6:$J$1096,AA$3,Data!$I$6:$I$1096,Data!$W10),SUMIFS(Data!$N$6:$N$1096,Data!$J$6:$J$1096,AA$3,Data!$I$6:$I$1096,Data!$T10))</f>
        <v>4.0621044009233748E-2</v>
      </c>
      <c r="AB78" s="55">
        <f>SUM(SUMIFS(Data!$N$6:$N$1096,Data!$J$6:$J$1096,AB$3,Data!$I$6:$I$1096,Data!$U10),SUMIFS(Data!$N$6:$N$1096,Data!$J$6:$J$1096,AB$3,Data!$I$6:$I$1096,Data!$V10),SUMIFS(Data!$N$6:$N$1096,Data!$J$6:$J$1096,AB$3,Data!$I$6:$I$1096,Data!$W10),SUMIFS(Data!$N$6:$N$1096,Data!$J$6:$J$1096,AB$3,Data!$I$6:$I$1096,Data!$T10))</f>
        <v>3.9335440334842403E-2</v>
      </c>
      <c r="AC78" s="55">
        <f>SUM(SUMIFS(Data!$N$6:$N$1096,Data!$J$6:$J$1096,AC$3,Data!$I$6:$I$1096,Data!$U10),SUMIFS(Data!$N$6:$N$1096,Data!$J$6:$J$1096,AC$3,Data!$I$6:$I$1096,Data!$V10),SUMIFS(Data!$N$6:$N$1096,Data!$J$6:$J$1096,AC$3,Data!$I$6:$I$1096,Data!$W10),SUMIFS(Data!$N$6:$N$1096,Data!$J$6:$J$1096,AC$3,Data!$I$6:$I$1096,Data!$T10))</f>
        <v>2.9554118302137319E-2</v>
      </c>
      <c r="AD78" s="55">
        <f>SUM(SUMIFS(Data!$N$6:$N$1096,Data!$J$6:$J$1096,AD$3,Data!$I$6:$I$1096,Data!$U10),SUMIFS(Data!$N$6:$N$1096,Data!$J$6:$J$1096,AD$3,Data!$I$6:$I$1096,Data!$V10),SUMIFS(Data!$N$6:$N$1096,Data!$J$6:$J$1096,AD$3,Data!$I$6:$I$1096,Data!$W10),SUMIFS(Data!$N$6:$N$1096,Data!$J$6:$J$1096,AD$3,Data!$I$6:$I$1096,Data!$T10))</f>
        <v>2.418874031172813E-2</v>
      </c>
      <c r="AE78" s="55">
        <f>SUM(SUMIFS(Data!$N$6:$N$1096,Data!$J$6:$J$1096,AE$3,Data!$I$6:$I$1096,Data!$U10),SUMIFS(Data!$N$6:$N$1096,Data!$J$6:$J$1096,AE$3,Data!$I$6:$I$1096,Data!$V10),SUMIFS(Data!$N$6:$N$1096,Data!$J$6:$J$1096,AE$3,Data!$I$6:$I$1096,Data!$W10),SUMIFS(Data!$N$6:$N$1096,Data!$J$6:$J$1096,AE$3,Data!$I$6:$I$1096,Data!$T10))</f>
        <v>3.3676918582815171E-2</v>
      </c>
      <c r="AF78" s="55">
        <f>SUM(SUMIFS(Data!$N$6:$N$1096,Data!$J$6:$J$1096,AF$3,Data!$I$6:$I$1096,Data!$U10),SUMIFS(Data!$N$6:$N$1096,Data!$J$6:$J$1096,AF$3,Data!$I$6:$I$1096,Data!$V10),SUMIFS(Data!$N$6:$N$1096,Data!$J$6:$J$1096,AF$3,Data!$I$6:$I$1096,Data!$W10),SUMIFS(Data!$N$6:$N$1096,Data!$J$6:$J$1096,AF$3,Data!$I$6:$I$1096,Data!$T10))</f>
        <v>4.1872858774267226E-2</v>
      </c>
      <c r="AG78" s="55">
        <f>SUM(SUMIFS(Data!$N$6:$N$1096,Data!$J$6:$J$1096,AG$3,Data!$I$6:$I$1096,Data!$U10),SUMIFS(Data!$N$6:$N$1096,Data!$J$6:$J$1096,AG$3,Data!$I$6:$I$1096,Data!$V10),SUMIFS(Data!$N$6:$N$1096,Data!$J$6:$J$1096,AG$3,Data!$I$6:$I$1096,Data!$W10),SUMIFS(Data!$N$6:$N$1096,Data!$J$6:$J$1096,AG$3,Data!$I$6:$I$1096,Data!$T10))</f>
        <v>4.8044040370339477E-2</v>
      </c>
      <c r="AH78" s="55">
        <f>SUM(SUMIFS(Data!$N$6:$N$1096,Data!$J$6:$J$1096,AH$3,Data!$I$6:$I$1096,Data!$U10),SUMIFS(Data!$N$6:$N$1096,Data!$J$6:$J$1096,AH$3,Data!$I$6:$I$1096,Data!$V10),SUMIFS(Data!$N$6:$N$1096,Data!$J$6:$J$1096,AH$3,Data!$I$6:$I$1096,Data!$W10),SUMIFS(Data!$N$6:$N$1096,Data!$J$6:$J$1096,AH$3,Data!$I$6:$I$1096,Data!$T10))</f>
        <v>6.400461934796127E-2</v>
      </c>
      <c r="AI78" s="55">
        <f>SUM(SUMIFS(Data!$N$6:$N$1096,Data!$J$6:$J$1096,AI$3,Data!$I$6:$I$1096,Data!$U10),SUMIFS(Data!$N$6:$N$1096,Data!$J$6:$J$1096,AI$3,Data!$I$6:$I$1096,Data!$V10),SUMIFS(Data!$N$6:$N$1096,Data!$J$6:$J$1096,AI$3,Data!$I$6:$I$1096,Data!$W10),SUMIFS(Data!$N$6:$N$1096,Data!$J$6:$J$1096,AI$3,Data!$I$6:$I$1096,Data!$T10))</f>
        <v>6.3269583442494115E-2</v>
      </c>
      <c r="AJ78" s="55">
        <f>SUM(SUMIFS(Data!$N$6:$N$1096,Data!$J$6:$J$1096,AJ$3,Data!$I$6:$I$1096,Data!$U10),SUMIFS(Data!$N$6:$N$1096,Data!$J$6:$J$1096,AJ$3,Data!$I$6:$I$1096,Data!$V10),SUMIFS(Data!$N$6:$N$1096,Data!$J$6:$J$1096,AJ$3,Data!$I$6:$I$1096,Data!$W10),SUMIFS(Data!$N$6:$N$1096,Data!$J$6:$J$1096,AJ$3,Data!$I$6:$I$1096,Data!$T10))</f>
        <v>6.6143849428635451E-2</v>
      </c>
      <c r="AK78" s="55">
        <f>SUM(SUMIFS(Data!$N$6:$N$1096,Data!$J$6:$J$1096,AK$3,Data!$I$6:$I$1096,Data!$U10),SUMIFS(Data!$N$6:$N$1096,Data!$J$6:$J$1096,AK$3,Data!$I$6:$I$1096,Data!$V10),SUMIFS(Data!$N$6:$N$1096,Data!$J$6:$J$1096,AK$3,Data!$I$6:$I$1096,Data!$W10),SUMIFS(Data!$N$6:$N$1096,Data!$J$6:$J$1096,AK$3,Data!$I$6:$I$1096,Data!$T10))</f>
        <v>8.5915313864281778E-2</v>
      </c>
      <c r="AL78" s="55">
        <f>SUM(SUMIFS(Data!$N$6:$N$1096,Data!$J$6:$J$1096,AL$3,Data!$I$6:$I$1096,Data!$U10),SUMIFS(Data!$N$6:$N$1096,Data!$J$6:$J$1096,AL$3,Data!$I$6:$I$1096,Data!$V10),SUMIFS(Data!$N$6:$N$1096,Data!$J$6:$J$1096,AL$3,Data!$I$6:$I$1096,Data!$W10),SUMIFS(Data!$N$6:$N$1096,Data!$J$6:$J$1096,AL$3,Data!$I$6:$I$1096,Data!$T10))</f>
        <v>8.508240597267222E-2</v>
      </c>
      <c r="AM78" s="55">
        <f>SUM(SUMIFS(Data!$N$6:$N$1096,Data!$J$6:$J$1096,AM$3,Data!$I$6:$I$1096,Data!$U10),SUMIFS(Data!$N$6:$N$1096,Data!$J$6:$J$1096,AM$3,Data!$I$6:$I$1096,Data!$V10),SUMIFS(Data!$N$6:$N$1096,Data!$J$6:$J$1096,AM$3,Data!$I$6:$I$1096,Data!$W10),SUMIFS(Data!$N$6:$N$1096,Data!$J$6:$J$1096,AM$3,Data!$I$6:$I$1096,Data!$T10))</f>
        <v>9.0152224247499871E-2</v>
      </c>
      <c r="AN78" s="55">
        <f>SUM(SUMIFS(Data!$N$6:$N$1096,Data!$J$6:$J$1096,AN$3,Data!$I$6:$I$1096,Data!$U10),SUMIFS(Data!$N$6:$N$1096,Data!$J$6:$J$1096,AN$3,Data!$I$6:$I$1096,Data!$V10),SUMIFS(Data!$N$6:$N$1096,Data!$J$6:$J$1096,AN$3,Data!$I$6:$I$1096,Data!$W10),SUMIFS(Data!$N$6:$N$1096,Data!$J$6:$J$1096,AN$3,Data!$I$6:$I$1096,Data!$T10))</f>
        <v>0.10361005481752185</v>
      </c>
      <c r="AO78" s="55">
        <f>SUM(SUMIFS(Data!$N$6:$N$1096,Data!$J$6:$J$1096,AO$3,Data!$I$6:$I$1096,Data!$U10),SUMIFS(Data!$N$6:$N$1096,Data!$J$6:$J$1096,AO$3,Data!$I$6:$I$1096,Data!$V10),SUMIFS(Data!$N$6:$N$1096,Data!$J$6:$J$1096,AO$3,Data!$I$6:$I$1096,Data!$W10),SUMIFS(Data!$N$6:$N$1096,Data!$J$6:$J$1096,AO$3,Data!$I$6:$I$1096,Data!$T10))</f>
        <v>0.12199650502402795</v>
      </c>
      <c r="AP78" s="55">
        <f>SUM(SUMIFS(Data!$N$6:$N$1096,Data!$J$6:$J$1096,AP$3,Data!$I$6:$I$1096,Data!$U10),SUMIFS(Data!$N$6:$N$1096,Data!$J$6:$J$1096,AP$3,Data!$I$6:$I$1096,Data!$V10),SUMIFS(Data!$N$6:$N$1096,Data!$J$6:$J$1096,AP$3,Data!$I$6:$I$1096,Data!$W10),SUMIFS(Data!$N$6:$N$1096,Data!$J$6:$J$1096,AP$3,Data!$I$6:$I$1096,Data!$T10))</f>
        <v>0.12199650502402795</v>
      </c>
      <c r="AQ78" s="55">
        <f>SUM(SUMIFS(Data!$N$6:$N$1096,Data!$J$6:$J$1096,AQ$3,Data!$I$6:$I$1096,Data!$U10),SUMIFS(Data!$N$6:$N$1096,Data!$J$6:$J$1096,AQ$3,Data!$I$6:$I$1096,Data!$V10),SUMIFS(Data!$N$6:$N$1096,Data!$J$6:$J$1096,AQ$3,Data!$I$6:$I$1096,Data!$W10),SUMIFS(Data!$N$6:$N$1096,Data!$J$6:$J$1096,AQ$3,Data!$I$6:$I$1096,Data!$T10))</f>
        <v>0.12890155112377336</v>
      </c>
      <c r="AR78" s="56" t="s">
        <v>12</v>
      </c>
    </row>
    <row r="79" spans="1:44" x14ac:dyDescent="0.25">
      <c r="A79" s="53" t="s">
        <v>74</v>
      </c>
      <c r="B79" s="56" t="s">
        <v>13</v>
      </c>
      <c r="C79" s="55">
        <f>SUM(SUMIFS(Data!$N$6:$N$1096,Data!$J$6:$J$1096,C$3,Data!$I$6:$I$1096,Data!$U11),SUMIFS(Data!$N$6:$N$1096,Data!$J$6:$J$1096,C$3,Data!$I$6:$I$1096,Data!$V11),SUMIFS(Data!$N$6:$N$1096,Data!$J$6:$J$1096,C$3,Data!$I$6:$I$1096,Data!$W11),SUMIFS(Data!$N$6:$N$1096,Data!$J$6:$J$1096,C$3,Data!$I$6:$I$1096,Data!$T11))</f>
        <v>0.18667498522361595</v>
      </c>
      <c r="D79" s="55">
        <f>SUM(SUMIFS(Data!$N$6:$N$1096,Data!$J$6:$J$1096,D$3,Data!$I$6:$I$1096,Data!$U11),SUMIFS(Data!$N$6:$N$1096,Data!$J$6:$J$1096,D$3,Data!$I$6:$I$1096,Data!$V11),SUMIFS(Data!$N$6:$N$1096,Data!$J$6:$J$1096,D$3,Data!$I$6:$I$1096,Data!$W11),SUMIFS(Data!$N$6:$N$1096,Data!$J$6:$J$1096,D$3,Data!$I$6:$I$1096,Data!$T11))</f>
        <v>0.17614701837729718</v>
      </c>
      <c r="E79" s="55">
        <f>SUM(SUMIFS(Data!$N$6:$N$1096,Data!$J$6:$J$1096,E$3,Data!$I$6:$I$1096,Data!$U11),SUMIFS(Data!$N$6:$N$1096,Data!$J$6:$J$1096,E$3,Data!$I$6:$I$1096,Data!$V11),SUMIFS(Data!$N$6:$N$1096,Data!$J$6:$J$1096,E$3,Data!$I$6:$I$1096,Data!$W11),SUMIFS(Data!$N$6:$N$1096,Data!$J$6:$J$1096,E$3,Data!$I$6:$I$1096,Data!$T11))</f>
        <v>0.16309082110017745</v>
      </c>
      <c r="F79" s="55">
        <f>SUM(SUMIFS(Data!$N$6:$N$1096,Data!$J$6:$J$1096,F$3,Data!$I$6:$I$1096,Data!$U11),SUMIFS(Data!$N$6:$N$1096,Data!$J$6:$J$1096,F$3,Data!$I$6:$I$1096,Data!$V11),SUMIFS(Data!$N$6:$N$1096,Data!$J$6:$J$1096,F$3,Data!$I$6:$I$1096,Data!$W11),SUMIFS(Data!$N$6:$N$1096,Data!$J$6:$J$1096,F$3,Data!$I$6:$I$1096,Data!$T11))</f>
        <v>0.15915399867812297</v>
      </c>
      <c r="G79" s="55">
        <f>SUM(SUMIFS(Data!$N$6:$N$1096,Data!$J$6:$J$1096,G$3,Data!$I$6:$I$1096,Data!$U11),SUMIFS(Data!$N$6:$N$1096,Data!$J$6:$J$1096,G$3,Data!$I$6:$I$1096,Data!$V11),SUMIFS(Data!$N$6:$N$1096,Data!$J$6:$J$1096,G$3,Data!$I$6:$I$1096,Data!$W11),SUMIFS(Data!$N$6:$N$1096,Data!$J$6:$J$1096,G$3,Data!$I$6:$I$1096,Data!$T11))</f>
        <v>0.15433153674247402</v>
      </c>
      <c r="H79" s="55">
        <f>SUM(SUMIFS(Data!$N$6:$N$1096,Data!$J$6:$J$1096,H$3,Data!$I$6:$I$1096,Data!$U11),SUMIFS(Data!$N$6:$N$1096,Data!$J$6:$J$1096,H$3,Data!$I$6:$I$1096,Data!$V11),SUMIFS(Data!$N$6:$N$1096,Data!$J$6:$J$1096,H$3,Data!$I$6:$I$1096,Data!$W11),SUMIFS(Data!$N$6:$N$1096,Data!$J$6:$J$1096,H$3,Data!$I$6:$I$1096,Data!$T11))</f>
        <v>0.1500610150025124</v>
      </c>
      <c r="I79" s="55">
        <f>SUM(SUMIFS(Data!$N$6:$N$1096,Data!$J$6:$J$1096,I$3,Data!$I$6:$I$1096,Data!$U11),SUMIFS(Data!$N$6:$N$1096,Data!$J$6:$J$1096,I$3,Data!$I$6:$I$1096,Data!$V11),SUMIFS(Data!$N$6:$N$1096,Data!$J$6:$J$1096,I$3,Data!$I$6:$I$1096,Data!$W11),SUMIFS(Data!$N$6:$N$1096,Data!$J$6:$J$1096,I$3,Data!$I$6:$I$1096,Data!$T11))</f>
        <v>0.14305979921431689</v>
      </c>
      <c r="J79" s="55">
        <f>SUM(SUMIFS(Data!$N$6:$N$1096,Data!$J$6:$J$1096,J$3,Data!$I$6:$I$1096,Data!$U11),SUMIFS(Data!$N$6:$N$1096,Data!$J$6:$J$1096,J$3,Data!$I$6:$I$1096,Data!$V11),SUMIFS(Data!$N$6:$N$1096,Data!$J$6:$J$1096,J$3,Data!$I$6:$I$1096,Data!$W11),SUMIFS(Data!$N$6:$N$1096,Data!$J$6:$J$1096,J$3,Data!$I$6:$I$1096,Data!$T11))</f>
        <v>0.14291904383621001</v>
      </c>
      <c r="K79" s="55">
        <f>SUM(SUMIFS(Data!$N$6:$N$1096,Data!$J$6:$J$1096,K$3,Data!$I$6:$I$1096,Data!$U11),SUMIFS(Data!$N$6:$N$1096,Data!$J$6:$J$1096,K$3,Data!$I$6:$I$1096,Data!$V11),SUMIFS(Data!$N$6:$N$1096,Data!$J$6:$J$1096,K$3,Data!$I$6:$I$1096,Data!$W11),SUMIFS(Data!$N$6:$N$1096,Data!$J$6:$J$1096,K$3,Data!$I$6:$I$1096,Data!$T11))</f>
        <v>0.14042899042368989</v>
      </c>
      <c r="L79" s="55">
        <f>SUM(SUMIFS(Data!$N$6:$N$1096,Data!$J$6:$J$1096,L$3,Data!$I$6:$I$1096,Data!$U11),SUMIFS(Data!$N$6:$N$1096,Data!$J$6:$J$1096,L$3,Data!$I$6:$I$1096,Data!$V11),SUMIFS(Data!$N$6:$N$1096,Data!$J$6:$J$1096,L$3,Data!$I$6:$I$1096,Data!$W11),SUMIFS(Data!$N$6:$N$1096,Data!$J$6:$J$1096,L$3,Data!$I$6:$I$1096,Data!$T11))</f>
        <v>0.14208953325702658</v>
      </c>
      <c r="M79" s="55">
        <f>SUM(SUMIFS(Data!$N$6:$N$1096,Data!$J$6:$J$1096,M$3,Data!$I$6:$I$1096,Data!$U11),SUMIFS(Data!$N$6:$N$1096,Data!$J$6:$J$1096,M$3,Data!$I$6:$I$1096,Data!$V11),SUMIFS(Data!$N$6:$N$1096,Data!$J$6:$J$1096,M$3,Data!$I$6:$I$1096,Data!$W11),SUMIFS(Data!$N$6:$N$1096,Data!$J$6:$J$1096,M$3,Data!$I$6:$I$1096,Data!$T11))</f>
        <v>0.13265612991612924</v>
      </c>
      <c r="N79" s="55">
        <f>SUM(SUMIFS(Data!$N$6:$N$1096,Data!$J$6:$J$1096,N$3,Data!$I$6:$I$1096,Data!$U11),SUMIFS(Data!$N$6:$N$1096,Data!$J$6:$J$1096,N$3,Data!$I$6:$I$1096,Data!$V11),SUMIFS(Data!$N$6:$N$1096,Data!$J$6:$J$1096,N$3,Data!$I$6:$I$1096,Data!$W11),SUMIFS(Data!$N$6:$N$1096,Data!$J$6:$J$1096,N$3,Data!$I$6:$I$1096,Data!$T11))</f>
        <v>0.14913227089177275</v>
      </c>
      <c r="O79" s="55">
        <f>SUM(SUMIFS(Data!$N$6:$N$1096,Data!$J$6:$J$1096,O$3,Data!$I$6:$I$1096,Data!$U11),SUMIFS(Data!$N$6:$N$1096,Data!$J$6:$J$1096,O$3,Data!$I$6:$I$1096,Data!$V11),SUMIFS(Data!$N$6:$N$1096,Data!$J$6:$J$1096,O$3,Data!$I$6:$I$1096,Data!$W11),SUMIFS(Data!$N$6:$N$1096,Data!$J$6:$J$1096,O$3,Data!$I$6:$I$1096,Data!$T11))</f>
        <v>0.14013048982374135</v>
      </c>
      <c r="P79" s="55">
        <f>SUM(SUMIFS(Data!$N$6:$N$1096,Data!$J$6:$J$1096,P$3,Data!$I$6:$I$1096,Data!$U11),SUMIFS(Data!$N$6:$N$1096,Data!$J$6:$J$1096,P$3,Data!$I$6:$I$1096,Data!$V11),SUMIFS(Data!$N$6:$N$1096,Data!$J$6:$J$1096,P$3,Data!$I$6:$I$1096,Data!$W11),SUMIFS(Data!$N$6:$N$1096,Data!$J$6:$J$1096,P$3,Data!$I$6:$I$1096,Data!$T11))</f>
        <v>0.10530075725103585</v>
      </c>
      <c r="Q79" s="55">
        <f>SUM(SUMIFS(Data!$N$6:$N$1096,Data!$J$6:$J$1096,Q$3,Data!$I$6:$I$1096,Data!$U11),SUMIFS(Data!$N$6:$N$1096,Data!$J$6:$J$1096,Q$3,Data!$I$6:$I$1096,Data!$V11),SUMIFS(Data!$N$6:$N$1096,Data!$J$6:$J$1096,Q$3,Data!$I$6:$I$1096,Data!$W11),SUMIFS(Data!$N$6:$N$1096,Data!$J$6:$J$1096,Q$3,Data!$I$6:$I$1096,Data!$T11))</f>
        <v>0.11660706527188262</v>
      </c>
      <c r="R79" s="55">
        <f>SUM(SUMIFS(Data!$N$6:$N$1096,Data!$J$6:$J$1096,R$3,Data!$I$6:$I$1096,Data!$U11),SUMIFS(Data!$N$6:$N$1096,Data!$J$6:$J$1096,R$3,Data!$I$6:$I$1096,Data!$V11),SUMIFS(Data!$N$6:$N$1096,Data!$J$6:$J$1096,R$3,Data!$I$6:$I$1096,Data!$W11),SUMIFS(Data!$N$6:$N$1096,Data!$J$6:$J$1096,R$3,Data!$I$6:$I$1096,Data!$T11))</f>
        <v>0.1044948749651019</v>
      </c>
      <c r="S79" s="55">
        <f>SUM(SUMIFS(Data!$N$6:$N$1096,Data!$J$6:$J$1096,S$3,Data!$I$6:$I$1096,Data!$U11),SUMIFS(Data!$N$6:$N$1096,Data!$J$6:$J$1096,S$3,Data!$I$6:$I$1096,Data!$V11),SUMIFS(Data!$N$6:$N$1096,Data!$J$6:$J$1096,S$3,Data!$I$6:$I$1096,Data!$W11),SUMIFS(Data!$N$6:$N$1096,Data!$J$6:$J$1096,S$3,Data!$I$6:$I$1096,Data!$T11))</f>
        <v>0.10319673889723235</v>
      </c>
      <c r="T79" s="55">
        <f>SUM(SUMIFS(Data!$N$6:$N$1096,Data!$J$6:$J$1096,T$3,Data!$I$6:$I$1096,Data!$U11),SUMIFS(Data!$N$6:$N$1096,Data!$J$6:$J$1096,T$3,Data!$I$6:$I$1096,Data!$V11),SUMIFS(Data!$N$6:$N$1096,Data!$J$6:$J$1096,T$3,Data!$I$6:$I$1096,Data!$W11),SUMIFS(Data!$N$6:$N$1096,Data!$J$6:$J$1096,T$3,Data!$I$6:$I$1096,Data!$T11))</f>
        <v>0.10157511235219686</v>
      </c>
      <c r="U79" s="55">
        <f>SUM(SUMIFS(Data!$N$6:$N$1096,Data!$J$6:$J$1096,U$3,Data!$I$6:$I$1096,Data!$U11),SUMIFS(Data!$N$6:$N$1096,Data!$J$6:$J$1096,U$3,Data!$I$6:$I$1096,Data!$V11),SUMIFS(Data!$N$6:$N$1096,Data!$J$6:$J$1096,U$3,Data!$I$6:$I$1096,Data!$W11),SUMIFS(Data!$N$6:$N$1096,Data!$J$6:$J$1096,U$3,Data!$I$6:$I$1096,Data!$T11))</f>
        <v>9.3877201251124726E-2</v>
      </c>
      <c r="V79" s="55">
        <f>SUM(SUMIFS(Data!$N$6:$N$1096,Data!$J$6:$J$1096,V$3,Data!$I$6:$I$1096,Data!$U11),SUMIFS(Data!$N$6:$N$1096,Data!$J$6:$J$1096,V$3,Data!$I$6:$I$1096,Data!$V11),SUMIFS(Data!$N$6:$N$1096,Data!$J$6:$J$1096,V$3,Data!$I$6:$I$1096,Data!$W11),SUMIFS(Data!$N$6:$N$1096,Data!$J$6:$J$1096,V$3,Data!$I$6:$I$1096,Data!$T11))</f>
        <v>8.2795397137243903E-2</v>
      </c>
      <c r="W79" s="55">
        <f>SUM(SUMIFS(Data!$N$6:$N$1096,Data!$J$6:$J$1096,W$3,Data!$I$6:$I$1096,Data!$U11),SUMIFS(Data!$N$6:$N$1096,Data!$J$6:$J$1096,W$3,Data!$I$6:$I$1096,Data!$V11),SUMIFS(Data!$N$6:$N$1096,Data!$J$6:$J$1096,W$3,Data!$I$6:$I$1096,Data!$W11),SUMIFS(Data!$N$6:$N$1096,Data!$J$6:$J$1096,W$3,Data!$I$6:$I$1096,Data!$T11))</f>
        <v>8.9333503249649546E-2</v>
      </c>
      <c r="X79" s="55">
        <f>SUM(SUMIFS(Data!$N$6:$N$1096,Data!$J$6:$J$1096,X$3,Data!$I$6:$I$1096,Data!$U11),SUMIFS(Data!$N$6:$N$1096,Data!$J$6:$J$1096,X$3,Data!$I$6:$I$1096,Data!$V11),SUMIFS(Data!$N$6:$N$1096,Data!$J$6:$J$1096,X$3,Data!$I$6:$I$1096,Data!$W11),SUMIFS(Data!$N$6:$N$1096,Data!$J$6:$J$1096,X$3,Data!$I$6:$I$1096,Data!$T11))</f>
        <v>8.4121222353537056E-2</v>
      </c>
      <c r="Y79" s="55">
        <f>SUM(SUMIFS(Data!$N$6:$N$1096,Data!$J$6:$J$1096,Y$3,Data!$I$6:$I$1096,Data!$U11),SUMIFS(Data!$N$6:$N$1096,Data!$J$6:$J$1096,Y$3,Data!$I$6:$I$1096,Data!$V11),SUMIFS(Data!$N$6:$N$1096,Data!$J$6:$J$1096,Y$3,Data!$I$6:$I$1096,Data!$W11),SUMIFS(Data!$N$6:$N$1096,Data!$J$6:$J$1096,Y$3,Data!$I$6:$I$1096,Data!$T11))</f>
        <v>0.11247163591214626</v>
      </c>
      <c r="Z79" s="55">
        <f>SUM(SUMIFS(Data!$N$6:$N$1096,Data!$J$6:$J$1096,Z$3,Data!$I$6:$I$1096,Data!$U11),SUMIFS(Data!$N$6:$N$1096,Data!$J$6:$J$1096,Z$3,Data!$I$6:$I$1096,Data!$V11),SUMIFS(Data!$N$6:$N$1096,Data!$J$6:$J$1096,Z$3,Data!$I$6:$I$1096,Data!$W11),SUMIFS(Data!$N$6:$N$1096,Data!$J$6:$J$1096,Z$3,Data!$I$6:$I$1096,Data!$T11))</f>
        <v>0.12784163473818647</v>
      </c>
      <c r="AA79" s="55">
        <f>SUM(SUMIFS(Data!$N$6:$N$1096,Data!$J$6:$J$1096,AA$3,Data!$I$6:$I$1096,Data!$U11),SUMIFS(Data!$N$6:$N$1096,Data!$J$6:$J$1096,AA$3,Data!$I$6:$I$1096,Data!$V11),SUMIFS(Data!$N$6:$N$1096,Data!$J$6:$J$1096,AA$3,Data!$I$6:$I$1096,Data!$W11),SUMIFS(Data!$N$6:$N$1096,Data!$J$6:$J$1096,AA$3,Data!$I$6:$I$1096,Data!$T11))</f>
        <v>0.14643681584630278</v>
      </c>
      <c r="AB79" s="55">
        <f>SUM(SUMIFS(Data!$N$6:$N$1096,Data!$J$6:$J$1096,AB$3,Data!$I$6:$I$1096,Data!$U11),SUMIFS(Data!$N$6:$N$1096,Data!$J$6:$J$1096,AB$3,Data!$I$6:$I$1096,Data!$V11),SUMIFS(Data!$N$6:$N$1096,Data!$J$6:$J$1096,AB$3,Data!$I$6:$I$1096,Data!$W11),SUMIFS(Data!$N$6:$N$1096,Data!$J$6:$J$1096,AB$3,Data!$I$6:$I$1096,Data!$T11))</f>
        <v>0.14192363543179295</v>
      </c>
      <c r="AC79" s="55">
        <f>SUM(SUMIFS(Data!$N$6:$N$1096,Data!$J$6:$J$1096,AC$3,Data!$I$6:$I$1096,Data!$U11),SUMIFS(Data!$N$6:$N$1096,Data!$J$6:$J$1096,AC$3,Data!$I$6:$I$1096,Data!$V11),SUMIFS(Data!$N$6:$N$1096,Data!$J$6:$J$1096,AC$3,Data!$I$6:$I$1096,Data!$W11),SUMIFS(Data!$N$6:$N$1096,Data!$J$6:$J$1096,AC$3,Data!$I$6:$I$1096,Data!$T11))</f>
        <v>0.14083179851801089</v>
      </c>
      <c r="AD79" s="55">
        <f>SUM(SUMIFS(Data!$N$6:$N$1096,Data!$J$6:$J$1096,AD$3,Data!$I$6:$I$1096,Data!$U11),SUMIFS(Data!$N$6:$N$1096,Data!$J$6:$J$1096,AD$3,Data!$I$6:$I$1096,Data!$V11),SUMIFS(Data!$N$6:$N$1096,Data!$J$6:$J$1096,AD$3,Data!$I$6:$I$1096,Data!$W11),SUMIFS(Data!$N$6:$N$1096,Data!$J$6:$J$1096,AD$3,Data!$I$6:$I$1096,Data!$T11))</f>
        <v>0.14121454731283536</v>
      </c>
      <c r="AE79" s="55">
        <f>SUM(SUMIFS(Data!$N$6:$N$1096,Data!$J$6:$J$1096,AE$3,Data!$I$6:$I$1096,Data!$U11),SUMIFS(Data!$N$6:$N$1096,Data!$J$6:$J$1096,AE$3,Data!$I$6:$I$1096,Data!$V11),SUMIFS(Data!$N$6:$N$1096,Data!$J$6:$J$1096,AE$3,Data!$I$6:$I$1096,Data!$W11),SUMIFS(Data!$N$6:$N$1096,Data!$J$6:$J$1096,AE$3,Data!$I$6:$I$1096,Data!$T11))</f>
        <v>0.14376330175687518</v>
      </c>
      <c r="AF79" s="55">
        <f>SUM(SUMIFS(Data!$N$6:$N$1096,Data!$J$6:$J$1096,AF$3,Data!$I$6:$I$1096,Data!$U11),SUMIFS(Data!$N$6:$N$1096,Data!$J$6:$J$1096,AF$3,Data!$I$6:$I$1096,Data!$V11),SUMIFS(Data!$N$6:$N$1096,Data!$J$6:$J$1096,AF$3,Data!$I$6:$I$1096,Data!$W11),SUMIFS(Data!$N$6:$N$1096,Data!$J$6:$J$1096,AF$3,Data!$I$6:$I$1096,Data!$T11))</f>
        <v>0.15188427864484202</v>
      </c>
      <c r="AG79" s="55">
        <f>SUM(SUMIFS(Data!$N$6:$N$1096,Data!$J$6:$J$1096,AG$3,Data!$I$6:$I$1096,Data!$U11),SUMIFS(Data!$N$6:$N$1096,Data!$J$6:$J$1096,AG$3,Data!$I$6:$I$1096,Data!$V11),SUMIFS(Data!$N$6:$N$1096,Data!$J$6:$J$1096,AG$3,Data!$I$6:$I$1096,Data!$W11),SUMIFS(Data!$N$6:$N$1096,Data!$J$6:$J$1096,AG$3,Data!$I$6:$I$1096,Data!$T11))</f>
        <v>0.16594378179998331</v>
      </c>
      <c r="AH79" s="55">
        <f>SUM(SUMIFS(Data!$N$6:$N$1096,Data!$J$6:$J$1096,AH$3,Data!$I$6:$I$1096,Data!$U11),SUMIFS(Data!$N$6:$N$1096,Data!$J$6:$J$1096,AH$3,Data!$I$6:$I$1096,Data!$V11),SUMIFS(Data!$N$6:$N$1096,Data!$J$6:$J$1096,AH$3,Data!$I$6:$I$1096,Data!$W11),SUMIFS(Data!$N$6:$N$1096,Data!$J$6:$J$1096,AH$3,Data!$I$6:$I$1096,Data!$T11))</f>
        <v>0.1925912765390424</v>
      </c>
      <c r="AI79" s="55">
        <f>SUM(SUMIFS(Data!$N$6:$N$1096,Data!$J$6:$J$1096,AI$3,Data!$I$6:$I$1096,Data!$U11),SUMIFS(Data!$N$6:$N$1096,Data!$J$6:$J$1096,AI$3,Data!$I$6:$I$1096,Data!$V11),SUMIFS(Data!$N$6:$N$1096,Data!$J$6:$J$1096,AI$3,Data!$I$6:$I$1096,Data!$W11),SUMIFS(Data!$N$6:$N$1096,Data!$J$6:$J$1096,AI$3,Data!$I$6:$I$1096,Data!$T11))</f>
        <v>0.17308532005938346</v>
      </c>
      <c r="AJ79" s="55">
        <f>SUM(SUMIFS(Data!$N$6:$N$1096,Data!$J$6:$J$1096,AJ$3,Data!$I$6:$I$1096,Data!$U11),SUMIFS(Data!$N$6:$N$1096,Data!$J$6:$J$1096,AJ$3,Data!$I$6:$I$1096,Data!$V11),SUMIFS(Data!$N$6:$N$1096,Data!$J$6:$J$1096,AJ$3,Data!$I$6:$I$1096,Data!$W11),SUMIFS(Data!$N$6:$N$1096,Data!$J$6:$J$1096,AJ$3,Data!$I$6:$I$1096,Data!$T11))</f>
        <v>0.16406004929419674</v>
      </c>
      <c r="AK79" s="55">
        <f>SUM(SUMIFS(Data!$N$6:$N$1096,Data!$J$6:$J$1096,AK$3,Data!$I$6:$I$1096,Data!$U11),SUMIFS(Data!$N$6:$N$1096,Data!$J$6:$J$1096,AK$3,Data!$I$6:$I$1096,Data!$V11),SUMIFS(Data!$N$6:$N$1096,Data!$J$6:$J$1096,AK$3,Data!$I$6:$I$1096,Data!$W11),SUMIFS(Data!$N$6:$N$1096,Data!$J$6:$J$1096,AK$3,Data!$I$6:$I$1096,Data!$T11))</f>
        <v>0.18403763828254144</v>
      </c>
      <c r="AL79" s="55">
        <f>SUM(SUMIFS(Data!$N$6:$N$1096,Data!$J$6:$J$1096,AL$3,Data!$I$6:$I$1096,Data!$U11),SUMIFS(Data!$N$6:$N$1096,Data!$J$6:$J$1096,AL$3,Data!$I$6:$I$1096,Data!$V11),SUMIFS(Data!$N$6:$N$1096,Data!$J$6:$J$1096,AL$3,Data!$I$6:$I$1096,Data!$W11),SUMIFS(Data!$N$6:$N$1096,Data!$J$6:$J$1096,AL$3,Data!$I$6:$I$1096,Data!$T11))</f>
        <v>0.18312438371601636</v>
      </c>
      <c r="AM79" s="55">
        <f>SUM(SUMIFS(Data!$N$6:$N$1096,Data!$J$6:$J$1096,AM$3,Data!$I$6:$I$1096,Data!$U11),SUMIFS(Data!$N$6:$N$1096,Data!$J$6:$J$1096,AM$3,Data!$I$6:$I$1096,Data!$V11),SUMIFS(Data!$N$6:$N$1096,Data!$J$6:$J$1096,AM$3,Data!$I$6:$I$1096,Data!$W11),SUMIFS(Data!$N$6:$N$1096,Data!$J$6:$J$1096,AM$3,Data!$I$6:$I$1096,Data!$T11))</f>
        <v>0.19257106261392187</v>
      </c>
      <c r="AN79" s="55">
        <f>SUM(SUMIFS(Data!$N$6:$N$1096,Data!$J$6:$J$1096,AN$3,Data!$I$6:$I$1096,Data!$U11),SUMIFS(Data!$N$6:$N$1096,Data!$J$6:$J$1096,AN$3,Data!$I$6:$I$1096,Data!$V11),SUMIFS(Data!$N$6:$N$1096,Data!$J$6:$J$1096,AN$3,Data!$I$6:$I$1096,Data!$W11),SUMIFS(Data!$N$6:$N$1096,Data!$J$6:$J$1096,AN$3,Data!$I$6:$I$1096,Data!$T11))</f>
        <v>0.18929329843449061</v>
      </c>
      <c r="AO79" s="55">
        <f>SUM(SUMIFS(Data!$N$6:$N$1096,Data!$J$6:$J$1096,AO$3,Data!$I$6:$I$1096,Data!$U11),SUMIFS(Data!$N$6:$N$1096,Data!$J$6:$J$1096,AO$3,Data!$I$6:$I$1096,Data!$V11),SUMIFS(Data!$N$6:$N$1096,Data!$J$6:$J$1096,AO$3,Data!$I$6:$I$1096,Data!$W11),SUMIFS(Data!$N$6:$N$1096,Data!$J$6:$J$1096,AO$3,Data!$I$6:$I$1096,Data!$T11))</f>
        <v>0.19861293141109654</v>
      </c>
      <c r="AP79" s="55">
        <f>SUM(SUMIFS(Data!$N$6:$N$1096,Data!$J$6:$J$1096,AP$3,Data!$I$6:$I$1096,Data!$U11),SUMIFS(Data!$N$6:$N$1096,Data!$J$6:$J$1096,AP$3,Data!$I$6:$I$1096,Data!$V11),SUMIFS(Data!$N$6:$N$1096,Data!$J$6:$J$1096,AP$3,Data!$I$6:$I$1096,Data!$W11),SUMIFS(Data!$N$6:$N$1096,Data!$J$6:$J$1096,AP$3,Data!$I$6:$I$1096,Data!$T11))</f>
        <v>0.19861293141109654</v>
      </c>
      <c r="AQ79" s="55">
        <f>SUM(SUMIFS(Data!$N$6:$N$1096,Data!$J$6:$J$1096,AQ$3,Data!$I$6:$I$1096,Data!$U11),SUMIFS(Data!$N$6:$N$1096,Data!$J$6:$J$1096,AQ$3,Data!$I$6:$I$1096,Data!$V11),SUMIFS(Data!$N$6:$N$1096,Data!$J$6:$J$1096,AQ$3,Data!$I$6:$I$1096,Data!$W11),SUMIFS(Data!$N$6:$N$1096,Data!$J$6:$J$1096,AQ$3,Data!$I$6:$I$1096,Data!$T11))</f>
        <v>0.21285216840772397</v>
      </c>
      <c r="AR79" s="56" t="s">
        <v>13</v>
      </c>
    </row>
    <row r="80" spans="1:44" x14ac:dyDescent="0.25">
      <c r="A80" s="53" t="s">
        <v>74</v>
      </c>
      <c r="B80" s="56" t="s">
        <v>14</v>
      </c>
      <c r="C80" s="55">
        <f>SUM(SUMIFS(Data!$N$6:$N$1096,Data!$J$6:$J$1096,C$3,Data!$I$6:$I$1096,Data!$U12),SUMIFS(Data!$N$6:$N$1096,Data!$J$6:$J$1096,C$3,Data!$I$6:$I$1096,Data!$V12),SUMIFS(Data!$N$6:$N$1096,Data!$J$6:$J$1096,C$3,Data!$I$6:$I$1096,Data!$W12),SUMIFS(Data!$N$6:$N$1096,Data!$J$6:$J$1096,C$3,Data!$I$6:$I$1096,Data!$T12))</f>
        <v>0.28587377684376436</v>
      </c>
      <c r="D80" s="55">
        <f>SUM(SUMIFS(Data!$N$6:$N$1096,Data!$J$6:$J$1096,D$3,Data!$I$6:$I$1096,Data!$U12),SUMIFS(Data!$N$6:$N$1096,Data!$J$6:$J$1096,D$3,Data!$I$6:$I$1096,Data!$V12),SUMIFS(Data!$N$6:$N$1096,Data!$J$6:$J$1096,D$3,Data!$I$6:$I$1096,Data!$W12),SUMIFS(Data!$N$6:$N$1096,Data!$J$6:$J$1096,D$3,Data!$I$6:$I$1096,Data!$T12))</f>
        <v>0.27681585198149772</v>
      </c>
      <c r="E80" s="55">
        <f>SUM(SUMIFS(Data!$N$6:$N$1096,Data!$J$6:$J$1096,E$3,Data!$I$6:$I$1096,Data!$U12),SUMIFS(Data!$N$6:$N$1096,Data!$J$6:$J$1096,E$3,Data!$I$6:$I$1096,Data!$V12),SUMIFS(Data!$N$6:$N$1096,Data!$J$6:$J$1096,E$3,Data!$I$6:$I$1096,Data!$W12),SUMIFS(Data!$N$6:$N$1096,Data!$J$6:$J$1096,E$3,Data!$I$6:$I$1096,Data!$T12))</f>
        <v>0.26578480400064525</v>
      </c>
      <c r="F80" s="55">
        <f>SUM(SUMIFS(Data!$N$6:$N$1096,Data!$J$6:$J$1096,F$3,Data!$I$6:$I$1096,Data!$U12),SUMIFS(Data!$N$6:$N$1096,Data!$J$6:$J$1096,F$3,Data!$I$6:$I$1096,Data!$V12),SUMIFS(Data!$N$6:$N$1096,Data!$J$6:$J$1096,F$3,Data!$I$6:$I$1096,Data!$W12),SUMIFS(Data!$N$6:$N$1096,Data!$J$6:$J$1096,F$3,Data!$I$6:$I$1096,Data!$T12))</f>
        <v>0.2619960343688037</v>
      </c>
      <c r="G80" s="55">
        <f>SUM(SUMIFS(Data!$N$6:$N$1096,Data!$J$6:$J$1096,G$3,Data!$I$6:$I$1096,Data!$U12),SUMIFS(Data!$N$6:$N$1096,Data!$J$6:$J$1096,G$3,Data!$I$6:$I$1096,Data!$V12),SUMIFS(Data!$N$6:$N$1096,Data!$J$6:$J$1096,G$3,Data!$I$6:$I$1096,Data!$W12),SUMIFS(Data!$N$6:$N$1096,Data!$J$6:$J$1096,G$3,Data!$I$6:$I$1096,Data!$T12))</f>
        <v>0.25844616800315501</v>
      </c>
      <c r="H80" s="55">
        <f>SUM(SUMIFS(Data!$N$6:$N$1096,Data!$J$6:$J$1096,H$3,Data!$I$6:$I$1096,Data!$U12),SUMIFS(Data!$N$6:$N$1096,Data!$J$6:$J$1096,H$3,Data!$I$6:$I$1096,Data!$V12),SUMIFS(Data!$N$6:$N$1096,Data!$J$6:$J$1096,H$3,Data!$I$6:$I$1096,Data!$W12),SUMIFS(Data!$N$6:$N$1096,Data!$J$6:$J$1096,H$3,Data!$I$6:$I$1096,Data!$T12))</f>
        <v>0.26053406072787311</v>
      </c>
      <c r="I80" s="55">
        <f>SUM(SUMIFS(Data!$N$6:$N$1096,Data!$J$6:$J$1096,I$3,Data!$I$6:$I$1096,Data!$U12),SUMIFS(Data!$N$6:$N$1096,Data!$J$6:$J$1096,I$3,Data!$I$6:$I$1096,Data!$V12),SUMIFS(Data!$N$6:$N$1096,Data!$J$6:$J$1096,I$3,Data!$I$6:$I$1096,Data!$W12),SUMIFS(Data!$N$6:$N$1096,Data!$J$6:$J$1096,I$3,Data!$I$6:$I$1096,Data!$T12))</f>
        <v>0.26436781609195403</v>
      </c>
      <c r="J80" s="55">
        <f>SUM(SUMIFS(Data!$N$6:$N$1096,Data!$J$6:$J$1096,J$3,Data!$I$6:$I$1096,Data!$U12),SUMIFS(Data!$N$6:$N$1096,Data!$J$6:$J$1096,J$3,Data!$I$6:$I$1096,Data!$V12),SUMIFS(Data!$N$6:$N$1096,Data!$J$6:$J$1096,J$3,Data!$I$6:$I$1096,Data!$W12),SUMIFS(Data!$N$6:$N$1096,Data!$J$6:$J$1096,J$3,Data!$I$6:$I$1096,Data!$T12))</f>
        <v>0.26402830938109334</v>
      </c>
      <c r="K80" s="55">
        <f>SUM(SUMIFS(Data!$N$6:$N$1096,Data!$J$6:$J$1096,K$3,Data!$I$6:$I$1096,Data!$U12),SUMIFS(Data!$N$6:$N$1096,Data!$J$6:$J$1096,K$3,Data!$I$6:$I$1096,Data!$V12),SUMIFS(Data!$N$6:$N$1096,Data!$J$6:$J$1096,K$3,Data!$I$6:$I$1096,Data!$W12),SUMIFS(Data!$N$6:$N$1096,Data!$J$6:$J$1096,K$3,Data!$I$6:$I$1096,Data!$T12))</f>
        <v>0.27343722393017422</v>
      </c>
      <c r="L80" s="55">
        <f>SUM(SUMIFS(Data!$N$6:$N$1096,Data!$J$6:$J$1096,L$3,Data!$I$6:$I$1096,Data!$U12),SUMIFS(Data!$N$6:$N$1096,Data!$J$6:$J$1096,L$3,Data!$I$6:$I$1096,Data!$V12),SUMIFS(Data!$N$6:$N$1096,Data!$J$6:$J$1096,L$3,Data!$I$6:$I$1096,Data!$W12),SUMIFS(Data!$N$6:$N$1096,Data!$J$6:$J$1096,L$3,Data!$I$6:$I$1096,Data!$T12))</f>
        <v>0.28087244054432148</v>
      </c>
      <c r="M80" s="55">
        <f>SUM(SUMIFS(Data!$N$6:$N$1096,Data!$J$6:$J$1096,M$3,Data!$I$6:$I$1096,Data!$U12),SUMIFS(Data!$N$6:$N$1096,Data!$J$6:$J$1096,M$3,Data!$I$6:$I$1096,Data!$V12),SUMIFS(Data!$N$6:$N$1096,Data!$J$6:$J$1096,M$3,Data!$I$6:$I$1096,Data!$W12),SUMIFS(Data!$N$6:$N$1096,Data!$J$6:$J$1096,M$3,Data!$I$6:$I$1096,Data!$T12))</f>
        <v>0.27493567681357972</v>
      </c>
      <c r="N80" s="55">
        <f>SUM(SUMIFS(Data!$N$6:$N$1096,Data!$J$6:$J$1096,N$3,Data!$I$6:$I$1096,Data!$U12),SUMIFS(Data!$N$6:$N$1096,Data!$J$6:$J$1096,N$3,Data!$I$6:$I$1096,Data!$V12),SUMIFS(Data!$N$6:$N$1096,Data!$J$6:$J$1096,N$3,Data!$I$6:$I$1096,Data!$W12),SUMIFS(Data!$N$6:$N$1096,Data!$J$6:$J$1096,N$3,Data!$I$6:$I$1096,Data!$T12))</f>
        <v>0.29314756018618415</v>
      </c>
      <c r="O80" s="55">
        <f>SUM(SUMIFS(Data!$N$6:$N$1096,Data!$J$6:$J$1096,O$3,Data!$I$6:$I$1096,Data!$U12),SUMIFS(Data!$N$6:$N$1096,Data!$J$6:$J$1096,O$3,Data!$I$6:$I$1096,Data!$V12),SUMIFS(Data!$N$6:$N$1096,Data!$J$6:$J$1096,O$3,Data!$I$6:$I$1096,Data!$W12),SUMIFS(Data!$N$6:$N$1096,Data!$J$6:$J$1096,O$3,Data!$I$6:$I$1096,Data!$T12))</f>
        <v>0.28775927548933689</v>
      </c>
      <c r="P80" s="55">
        <f>SUM(SUMIFS(Data!$N$6:$N$1096,Data!$J$6:$J$1096,P$3,Data!$I$6:$I$1096,Data!$U12),SUMIFS(Data!$N$6:$N$1096,Data!$J$6:$J$1096,P$3,Data!$I$6:$I$1096,Data!$V12),SUMIFS(Data!$N$6:$N$1096,Data!$J$6:$J$1096,P$3,Data!$I$6:$I$1096,Data!$W12),SUMIFS(Data!$N$6:$N$1096,Data!$J$6:$J$1096,P$3,Data!$I$6:$I$1096,Data!$T12))</f>
        <v>0.25910844406343764</v>
      </c>
      <c r="Q80" s="55">
        <f>SUM(SUMIFS(Data!$N$6:$N$1096,Data!$J$6:$J$1096,Q$3,Data!$I$6:$I$1096,Data!$U12),SUMIFS(Data!$N$6:$N$1096,Data!$J$6:$J$1096,Q$3,Data!$I$6:$I$1096,Data!$V12),SUMIFS(Data!$N$6:$N$1096,Data!$J$6:$J$1096,Q$3,Data!$I$6:$I$1096,Data!$W12),SUMIFS(Data!$N$6:$N$1096,Data!$J$6:$J$1096,Q$3,Data!$I$6:$I$1096,Data!$T12))</f>
        <v>0.2755923933023629</v>
      </c>
      <c r="R80" s="55">
        <f>SUM(SUMIFS(Data!$N$6:$N$1096,Data!$J$6:$J$1096,R$3,Data!$I$6:$I$1096,Data!$U12),SUMIFS(Data!$N$6:$N$1096,Data!$J$6:$J$1096,R$3,Data!$I$6:$I$1096,Data!$V12),SUMIFS(Data!$N$6:$N$1096,Data!$J$6:$J$1096,R$3,Data!$I$6:$I$1096,Data!$W12),SUMIFS(Data!$N$6:$N$1096,Data!$J$6:$J$1096,R$3,Data!$I$6:$I$1096,Data!$T12))</f>
        <v>0.25310094523989951</v>
      </c>
      <c r="S80" s="55">
        <f>SUM(SUMIFS(Data!$N$6:$N$1096,Data!$J$6:$J$1096,S$3,Data!$I$6:$I$1096,Data!$U12),SUMIFS(Data!$N$6:$N$1096,Data!$J$6:$J$1096,S$3,Data!$I$6:$I$1096,Data!$V12),SUMIFS(Data!$N$6:$N$1096,Data!$J$6:$J$1096,S$3,Data!$I$6:$I$1096,Data!$W12),SUMIFS(Data!$N$6:$N$1096,Data!$J$6:$J$1096,S$3,Data!$I$6:$I$1096,Data!$T12))</f>
        <v>0.23788886505041837</v>
      </c>
      <c r="T80" s="55">
        <f>SUM(SUMIFS(Data!$N$6:$N$1096,Data!$J$6:$J$1096,T$3,Data!$I$6:$I$1096,Data!$U12),SUMIFS(Data!$N$6:$N$1096,Data!$J$6:$J$1096,T$3,Data!$I$6:$I$1096,Data!$V12),SUMIFS(Data!$N$6:$N$1096,Data!$J$6:$J$1096,T$3,Data!$I$6:$I$1096,Data!$W12),SUMIFS(Data!$N$6:$N$1096,Data!$J$6:$J$1096,T$3,Data!$I$6:$I$1096,Data!$T12))</f>
        <v>0.25319603822156289</v>
      </c>
      <c r="U80" s="55">
        <f>SUM(SUMIFS(Data!$N$6:$N$1096,Data!$J$6:$J$1096,U$3,Data!$I$6:$I$1096,Data!$U12),SUMIFS(Data!$N$6:$N$1096,Data!$J$6:$J$1096,U$3,Data!$I$6:$I$1096,Data!$V12),SUMIFS(Data!$N$6:$N$1096,Data!$J$6:$J$1096,U$3,Data!$I$6:$I$1096,Data!$W12),SUMIFS(Data!$N$6:$N$1096,Data!$J$6:$J$1096,U$3,Data!$I$6:$I$1096,Data!$T12))</f>
        <v>0.24118428381678736</v>
      </c>
      <c r="V80" s="55">
        <f>SUM(SUMIFS(Data!$N$6:$N$1096,Data!$J$6:$J$1096,V$3,Data!$I$6:$I$1096,Data!$U12),SUMIFS(Data!$N$6:$N$1096,Data!$J$6:$J$1096,V$3,Data!$I$6:$I$1096,Data!$V12),SUMIFS(Data!$N$6:$N$1096,Data!$J$6:$J$1096,V$3,Data!$I$6:$I$1096,Data!$W12),SUMIFS(Data!$N$6:$N$1096,Data!$J$6:$J$1096,V$3,Data!$I$6:$I$1096,Data!$T12))</f>
        <v>0.26402309450302719</v>
      </c>
      <c r="W80" s="55">
        <f>SUM(SUMIFS(Data!$N$6:$N$1096,Data!$J$6:$J$1096,W$3,Data!$I$6:$I$1096,Data!$U12),SUMIFS(Data!$N$6:$N$1096,Data!$J$6:$J$1096,W$3,Data!$I$6:$I$1096,Data!$V12),SUMIFS(Data!$N$6:$N$1096,Data!$J$6:$J$1096,W$3,Data!$I$6:$I$1096,Data!$W12),SUMIFS(Data!$N$6:$N$1096,Data!$J$6:$J$1096,W$3,Data!$I$6:$I$1096,Data!$T12))</f>
        <v>0.26103394078416381</v>
      </c>
      <c r="X80" s="55">
        <f>SUM(SUMIFS(Data!$N$6:$N$1096,Data!$J$6:$J$1096,X$3,Data!$I$6:$I$1096,Data!$U12),SUMIFS(Data!$N$6:$N$1096,Data!$J$6:$J$1096,X$3,Data!$I$6:$I$1096,Data!$V12),SUMIFS(Data!$N$6:$N$1096,Data!$J$6:$J$1096,X$3,Data!$I$6:$I$1096,Data!$W12),SUMIFS(Data!$N$6:$N$1096,Data!$J$6:$J$1096,X$3,Data!$I$6:$I$1096,Data!$T12))</f>
        <v>0.2267009961168327</v>
      </c>
      <c r="Y80" s="55">
        <f>SUM(SUMIFS(Data!$N$6:$N$1096,Data!$J$6:$J$1096,Y$3,Data!$I$6:$I$1096,Data!$U12),SUMIFS(Data!$N$6:$N$1096,Data!$J$6:$J$1096,Y$3,Data!$I$6:$I$1096,Data!$V12),SUMIFS(Data!$N$6:$N$1096,Data!$J$6:$J$1096,Y$3,Data!$I$6:$I$1096,Data!$W12),SUMIFS(Data!$N$6:$N$1096,Data!$J$6:$J$1096,Y$3,Data!$I$6:$I$1096,Data!$T12))</f>
        <v>0.28017296741876097</v>
      </c>
      <c r="Z80" s="55">
        <f>SUM(SUMIFS(Data!$N$6:$N$1096,Data!$J$6:$J$1096,Z$3,Data!$I$6:$I$1096,Data!$U12),SUMIFS(Data!$N$6:$N$1096,Data!$J$6:$J$1096,Z$3,Data!$I$6:$I$1096,Data!$V12),SUMIFS(Data!$N$6:$N$1096,Data!$J$6:$J$1096,Z$3,Data!$I$6:$I$1096,Data!$W12),SUMIFS(Data!$N$6:$N$1096,Data!$J$6:$J$1096,Z$3,Data!$I$6:$I$1096,Data!$T12))</f>
        <v>0.25661983822903361</v>
      </c>
      <c r="AA80" s="55">
        <f>SUM(SUMIFS(Data!$N$6:$N$1096,Data!$J$6:$J$1096,AA$3,Data!$I$6:$I$1096,Data!$U12),SUMIFS(Data!$N$6:$N$1096,Data!$J$6:$J$1096,AA$3,Data!$I$6:$I$1096,Data!$V12),SUMIFS(Data!$N$6:$N$1096,Data!$J$6:$J$1096,AA$3,Data!$I$6:$I$1096,Data!$W12),SUMIFS(Data!$N$6:$N$1096,Data!$J$6:$J$1096,AA$3,Data!$I$6:$I$1096,Data!$T12))</f>
        <v>0.28877801772283868</v>
      </c>
      <c r="AB80" s="55">
        <f>SUM(SUMIFS(Data!$N$6:$N$1096,Data!$J$6:$J$1096,AB$3,Data!$I$6:$I$1096,Data!$U12),SUMIFS(Data!$N$6:$N$1096,Data!$J$6:$J$1096,AB$3,Data!$I$6:$I$1096,Data!$V12),SUMIFS(Data!$N$6:$N$1096,Data!$J$6:$J$1096,AB$3,Data!$I$6:$I$1096,Data!$W12),SUMIFS(Data!$N$6:$N$1096,Data!$J$6:$J$1096,AB$3,Data!$I$6:$I$1096,Data!$T12))</f>
        <v>0.26753224566498673</v>
      </c>
      <c r="AC80" s="55">
        <f>SUM(SUMIFS(Data!$N$6:$N$1096,Data!$J$6:$J$1096,AC$3,Data!$I$6:$I$1096,Data!$U12),SUMIFS(Data!$N$6:$N$1096,Data!$J$6:$J$1096,AC$3,Data!$I$6:$I$1096,Data!$V12),SUMIFS(Data!$N$6:$N$1096,Data!$J$6:$J$1096,AC$3,Data!$I$6:$I$1096,Data!$W12),SUMIFS(Data!$N$6:$N$1096,Data!$J$6:$J$1096,AC$3,Data!$I$6:$I$1096,Data!$T12))</f>
        <v>0.25562170728573264</v>
      </c>
      <c r="AD80" s="55">
        <f>SUM(SUMIFS(Data!$N$6:$N$1096,Data!$J$6:$J$1096,AD$3,Data!$I$6:$I$1096,Data!$U12),SUMIFS(Data!$N$6:$N$1096,Data!$J$6:$J$1096,AD$3,Data!$I$6:$I$1096,Data!$V12),SUMIFS(Data!$N$6:$N$1096,Data!$J$6:$J$1096,AD$3,Data!$I$6:$I$1096,Data!$W12),SUMIFS(Data!$N$6:$N$1096,Data!$J$6:$J$1096,AD$3,Data!$I$6:$I$1096,Data!$T12))</f>
        <v>0.23426454305425432</v>
      </c>
      <c r="AE80" s="55">
        <f>SUM(SUMIFS(Data!$N$6:$N$1096,Data!$J$6:$J$1096,AE$3,Data!$I$6:$I$1096,Data!$U12),SUMIFS(Data!$N$6:$N$1096,Data!$J$6:$J$1096,AE$3,Data!$I$6:$I$1096,Data!$V12),SUMIFS(Data!$N$6:$N$1096,Data!$J$6:$J$1096,AE$3,Data!$I$6:$I$1096,Data!$W12),SUMIFS(Data!$N$6:$N$1096,Data!$J$6:$J$1096,AE$3,Data!$I$6:$I$1096,Data!$T12))</f>
        <v>0.23298418395025666</v>
      </c>
      <c r="AF80" s="55">
        <f>SUM(SUMIFS(Data!$N$6:$N$1096,Data!$J$6:$J$1096,AF$3,Data!$I$6:$I$1096,Data!$U12),SUMIFS(Data!$N$6:$N$1096,Data!$J$6:$J$1096,AF$3,Data!$I$6:$I$1096,Data!$V12),SUMIFS(Data!$N$6:$N$1096,Data!$J$6:$J$1096,AF$3,Data!$I$6:$I$1096,Data!$W12),SUMIFS(Data!$N$6:$N$1096,Data!$J$6:$J$1096,AF$3,Data!$I$6:$I$1096,Data!$T12))</f>
        <v>0.22561857632280169</v>
      </c>
      <c r="AG80" s="55">
        <f>SUM(SUMIFS(Data!$N$6:$N$1096,Data!$J$6:$J$1096,AG$3,Data!$I$6:$I$1096,Data!$U12),SUMIFS(Data!$N$6:$N$1096,Data!$J$6:$J$1096,AG$3,Data!$I$6:$I$1096,Data!$V12),SUMIFS(Data!$N$6:$N$1096,Data!$J$6:$J$1096,AG$3,Data!$I$6:$I$1096,Data!$W12),SUMIFS(Data!$N$6:$N$1096,Data!$J$6:$J$1096,AG$3,Data!$I$6:$I$1096,Data!$T12))</f>
        <v>0.23496538493619151</v>
      </c>
      <c r="AH80" s="55">
        <f>SUM(SUMIFS(Data!$N$6:$N$1096,Data!$J$6:$J$1096,AH$3,Data!$I$6:$I$1096,Data!$U12),SUMIFS(Data!$N$6:$N$1096,Data!$J$6:$J$1096,AH$3,Data!$I$6:$I$1096,Data!$V12),SUMIFS(Data!$N$6:$N$1096,Data!$J$6:$J$1096,AH$3,Data!$I$6:$I$1096,Data!$W12),SUMIFS(Data!$N$6:$N$1096,Data!$J$6:$J$1096,AH$3,Data!$I$6:$I$1096,Data!$T12))</f>
        <v>0.23674158301501289</v>
      </c>
      <c r="AI80" s="55">
        <f>SUM(SUMIFS(Data!$N$6:$N$1096,Data!$J$6:$J$1096,AI$3,Data!$I$6:$I$1096,Data!$U12),SUMIFS(Data!$N$6:$N$1096,Data!$J$6:$J$1096,AI$3,Data!$I$6:$I$1096,Data!$V12),SUMIFS(Data!$N$6:$N$1096,Data!$J$6:$J$1096,AI$3,Data!$I$6:$I$1096,Data!$W12),SUMIFS(Data!$N$6:$N$1096,Data!$J$6:$J$1096,AI$3,Data!$I$6:$I$1096,Data!$T12))</f>
        <v>0.21085494716618636</v>
      </c>
      <c r="AJ80" s="55">
        <f>SUM(SUMIFS(Data!$N$6:$N$1096,Data!$J$6:$J$1096,AJ$3,Data!$I$6:$I$1096,Data!$U12),SUMIFS(Data!$N$6:$N$1096,Data!$J$6:$J$1096,AJ$3,Data!$I$6:$I$1096,Data!$V12),SUMIFS(Data!$N$6:$N$1096,Data!$J$6:$J$1096,AJ$3,Data!$I$6:$I$1096,Data!$W12),SUMIFS(Data!$N$6:$N$1096,Data!$J$6:$J$1096,AJ$3,Data!$I$6:$I$1096,Data!$T12))</f>
        <v>0.19126148330719245</v>
      </c>
      <c r="AK80" s="55">
        <f>SUM(SUMIFS(Data!$N$6:$N$1096,Data!$J$6:$J$1096,AK$3,Data!$I$6:$I$1096,Data!$U12),SUMIFS(Data!$N$6:$N$1096,Data!$J$6:$J$1096,AK$3,Data!$I$6:$I$1096,Data!$V12),SUMIFS(Data!$N$6:$N$1096,Data!$J$6:$J$1096,AK$3,Data!$I$6:$I$1096,Data!$W12),SUMIFS(Data!$N$6:$N$1096,Data!$J$6:$J$1096,AK$3,Data!$I$6:$I$1096,Data!$T12))</f>
        <v>0.18391048192260417</v>
      </c>
      <c r="AL80" s="55">
        <f>SUM(SUMIFS(Data!$N$6:$N$1096,Data!$J$6:$J$1096,AL$3,Data!$I$6:$I$1096,Data!$U12),SUMIFS(Data!$N$6:$N$1096,Data!$J$6:$J$1096,AL$3,Data!$I$6:$I$1096,Data!$V12),SUMIFS(Data!$N$6:$N$1096,Data!$J$6:$J$1096,AL$3,Data!$I$6:$I$1096,Data!$W12),SUMIFS(Data!$N$6:$N$1096,Data!$J$6:$J$1096,AL$3,Data!$I$6:$I$1096,Data!$T12))</f>
        <v>0.17838193172747335</v>
      </c>
      <c r="AM80" s="55">
        <f>SUM(SUMIFS(Data!$N$6:$N$1096,Data!$J$6:$J$1096,AM$3,Data!$I$6:$I$1096,Data!$U12),SUMIFS(Data!$N$6:$N$1096,Data!$J$6:$J$1096,AM$3,Data!$I$6:$I$1096,Data!$V12),SUMIFS(Data!$N$6:$N$1096,Data!$J$6:$J$1096,AM$3,Data!$I$6:$I$1096,Data!$W12),SUMIFS(Data!$N$6:$N$1096,Data!$J$6:$J$1096,AM$3,Data!$I$6:$I$1096,Data!$T12))</f>
        <v>0.18611754273609538</v>
      </c>
      <c r="AN80" s="55">
        <f>SUM(SUMIFS(Data!$N$6:$N$1096,Data!$J$6:$J$1096,AN$3,Data!$I$6:$I$1096,Data!$U12),SUMIFS(Data!$N$6:$N$1096,Data!$J$6:$J$1096,AN$3,Data!$I$6:$I$1096,Data!$V12),SUMIFS(Data!$N$6:$N$1096,Data!$J$6:$J$1096,AN$3,Data!$I$6:$I$1096,Data!$W12),SUMIFS(Data!$N$6:$N$1096,Data!$J$6:$J$1096,AN$3,Data!$I$6:$I$1096,Data!$T12))</f>
        <v>0.17640377302582844</v>
      </c>
      <c r="AO80" s="55">
        <f>SUM(SUMIFS(Data!$N$6:$N$1096,Data!$J$6:$J$1096,AO$3,Data!$I$6:$I$1096,Data!$U12),SUMIFS(Data!$N$6:$N$1096,Data!$J$6:$J$1096,AO$3,Data!$I$6:$I$1096,Data!$V12),SUMIFS(Data!$N$6:$N$1096,Data!$J$6:$J$1096,AO$3,Data!$I$6:$I$1096,Data!$W12),SUMIFS(Data!$N$6:$N$1096,Data!$J$6:$J$1096,AO$3,Data!$I$6:$I$1096,Data!$T12))</f>
        <v>0.17807994757536041</v>
      </c>
      <c r="AP80" s="55">
        <f>SUM(SUMIFS(Data!$N$6:$N$1096,Data!$J$6:$J$1096,AP$3,Data!$I$6:$I$1096,Data!$U12),SUMIFS(Data!$N$6:$N$1096,Data!$J$6:$J$1096,AP$3,Data!$I$6:$I$1096,Data!$V12),SUMIFS(Data!$N$6:$N$1096,Data!$J$6:$J$1096,AP$3,Data!$I$6:$I$1096,Data!$W12),SUMIFS(Data!$N$6:$N$1096,Data!$J$6:$J$1096,AP$3,Data!$I$6:$I$1096,Data!$T12))</f>
        <v>0.17807994757536041</v>
      </c>
      <c r="AQ80" s="55">
        <f>SUM(SUMIFS(Data!$N$6:$N$1096,Data!$J$6:$J$1096,AQ$3,Data!$I$6:$I$1096,Data!$U12),SUMIFS(Data!$N$6:$N$1096,Data!$J$6:$J$1096,AQ$3,Data!$I$6:$I$1096,Data!$V12),SUMIFS(Data!$N$6:$N$1096,Data!$J$6:$J$1096,AQ$3,Data!$I$6:$I$1096,Data!$W12),SUMIFS(Data!$N$6:$N$1096,Data!$J$6:$J$1096,AQ$3,Data!$I$6:$I$1096,Data!$T12))</f>
        <v>0.18930041152263372</v>
      </c>
      <c r="AR80" s="56" t="s">
        <v>14</v>
      </c>
    </row>
    <row r="81" spans="1:44" x14ac:dyDescent="0.25">
      <c r="A81" s="53" t="s">
        <v>74</v>
      </c>
      <c r="B81" s="56" t="s">
        <v>15</v>
      </c>
      <c r="C81" s="55">
        <f>SUM(SUMIFS(Data!$N$6:$N$1096,Data!$J$6:$J$1096,C$3,Data!$I$6:$I$1096,Data!$U13),SUMIFS(Data!$N$6:$N$1096,Data!$J$6:$J$1096,C$3,Data!$I$6:$I$1096,Data!$V13),SUMIFS(Data!$N$6:$N$1096,Data!$J$6:$J$1096,C$3,Data!$I$6:$I$1096,Data!$W13),SUMIFS(Data!$N$6:$N$1096,Data!$J$6:$J$1096,C$3,Data!$I$6:$I$1096,Data!$T13))</f>
        <v>0.34310763774873576</v>
      </c>
      <c r="D81" s="55">
        <f>SUM(SUMIFS(Data!$N$6:$N$1096,Data!$J$6:$J$1096,D$3,Data!$I$6:$I$1096,Data!$U13),SUMIFS(Data!$N$6:$N$1096,Data!$J$6:$J$1096,D$3,Data!$I$6:$I$1096,Data!$V13),SUMIFS(Data!$N$6:$N$1096,Data!$J$6:$J$1096,D$3,Data!$I$6:$I$1096,Data!$W13),SUMIFS(Data!$N$6:$N$1096,Data!$J$6:$J$1096,D$3,Data!$I$6:$I$1096,Data!$T13))</f>
        <v>0.34473059132391548</v>
      </c>
      <c r="E81" s="55">
        <f>SUM(SUMIFS(Data!$N$6:$N$1096,Data!$J$6:$J$1096,E$3,Data!$I$6:$I$1096,Data!$U13),SUMIFS(Data!$N$6:$N$1096,Data!$J$6:$J$1096,E$3,Data!$I$6:$I$1096,Data!$V13),SUMIFS(Data!$N$6:$N$1096,Data!$J$6:$J$1096,E$3,Data!$I$6:$I$1096,Data!$W13),SUMIFS(Data!$N$6:$N$1096,Data!$J$6:$J$1096,E$3,Data!$I$6:$I$1096,Data!$T13))</f>
        <v>0.34570091950314569</v>
      </c>
      <c r="F81" s="55">
        <f>SUM(SUMIFS(Data!$N$6:$N$1096,Data!$J$6:$J$1096,F$3,Data!$I$6:$I$1096,Data!$U13),SUMIFS(Data!$N$6:$N$1096,Data!$J$6:$J$1096,F$3,Data!$I$6:$I$1096,Data!$V13),SUMIFS(Data!$N$6:$N$1096,Data!$J$6:$J$1096,F$3,Data!$I$6:$I$1096,Data!$W13),SUMIFS(Data!$N$6:$N$1096,Data!$J$6:$J$1096,F$3,Data!$I$6:$I$1096,Data!$T13))</f>
        <v>0.35323859881031067</v>
      </c>
      <c r="G81" s="55">
        <f>SUM(SUMIFS(Data!$N$6:$N$1096,Data!$J$6:$J$1096,G$3,Data!$I$6:$I$1096,Data!$U13),SUMIFS(Data!$N$6:$N$1096,Data!$J$6:$J$1096,G$3,Data!$I$6:$I$1096,Data!$V13),SUMIFS(Data!$N$6:$N$1096,Data!$J$6:$J$1096,G$3,Data!$I$6:$I$1096,Data!$W13),SUMIFS(Data!$N$6:$N$1096,Data!$J$6:$J$1096,G$3,Data!$I$6:$I$1096,Data!$T13))</f>
        <v>0.3528657815170238</v>
      </c>
      <c r="H81" s="55">
        <f>SUM(SUMIFS(Data!$N$6:$N$1096,Data!$J$6:$J$1096,H$3,Data!$I$6:$I$1096,Data!$U13),SUMIFS(Data!$N$6:$N$1096,Data!$J$6:$J$1096,H$3,Data!$I$6:$I$1096,Data!$V13),SUMIFS(Data!$N$6:$N$1096,Data!$J$6:$J$1096,H$3,Data!$I$6:$I$1096,Data!$W13),SUMIFS(Data!$N$6:$N$1096,Data!$J$6:$J$1096,H$3,Data!$I$6:$I$1096,Data!$T13))</f>
        <v>0.34828799081185846</v>
      </c>
      <c r="I81" s="55">
        <f>SUM(SUMIFS(Data!$N$6:$N$1096,Data!$J$6:$J$1096,I$3,Data!$I$6:$I$1096,Data!$U13),SUMIFS(Data!$N$6:$N$1096,Data!$J$6:$J$1096,I$3,Data!$I$6:$I$1096,Data!$V13),SUMIFS(Data!$N$6:$N$1096,Data!$J$6:$J$1096,I$3,Data!$I$6:$I$1096,Data!$W13),SUMIFS(Data!$N$6:$N$1096,Data!$J$6:$J$1096,I$3,Data!$I$6:$I$1096,Data!$T13))</f>
        <v>0.35177506183617052</v>
      </c>
      <c r="J81" s="55">
        <f>SUM(SUMIFS(Data!$N$6:$N$1096,Data!$J$6:$J$1096,J$3,Data!$I$6:$I$1096,Data!$U13),SUMIFS(Data!$N$6:$N$1096,Data!$J$6:$J$1096,J$3,Data!$I$6:$I$1096,Data!$V13),SUMIFS(Data!$N$6:$N$1096,Data!$J$6:$J$1096,J$3,Data!$I$6:$I$1096,Data!$W13),SUMIFS(Data!$N$6:$N$1096,Data!$J$6:$J$1096,J$3,Data!$I$6:$I$1096,Data!$T13))</f>
        <v>0.35141185816422327</v>
      </c>
      <c r="K81" s="55">
        <f>SUM(SUMIFS(Data!$N$6:$N$1096,Data!$J$6:$J$1096,K$3,Data!$I$6:$I$1096,Data!$U13),SUMIFS(Data!$N$6:$N$1096,Data!$J$6:$J$1096,K$3,Data!$I$6:$I$1096,Data!$V13),SUMIFS(Data!$N$6:$N$1096,Data!$J$6:$J$1096,K$3,Data!$I$6:$I$1096,Data!$W13),SUMIFS(Data!$N$6:$N$1096,Data!$J$6:$J$1096,K$3,Data!$I$6:$I$1096,Data!$T13))</f>
        <v>0.36729213046397402</v>
      </c>
      <c r="L81" s="55">
        <f>SUM(SUMIFS(Data!$N$6:$N$1096,Data!$J$6:$J$1096,L$3,Data!$I$6:$I$1096,Data!$U13),SUMIFS(Data!$N$6:$N$1096,Data!$J$6:$J$1096,L$3,Data!$I$6:$I$1096,Data!$V13),SUMIFS(Data!$N$6:$N$1096,Data!$J$6:$J$1096,L$3,Data!$I$6:$I$1096,Data!$W13),SUMIFS(Data!$N$6:$N$1096,Data!$J$6:$J$1096,L$3,Data!$I$6:$I$1096,Data!$T13))</f>
        <v>0.36271143329517996</v>
      </c>
      <c r="M81" s="55">
        <f>SUM(SUMIFS(Data!$N$6:$N$1096,Data!$J$6:$J$1096,M$3,Data!$I$6:$I$1096,Data!$U13),SUMIFS(Data!$N$6:$N$1096,Data!$J$6:$J$1096,M$3,Data!$I$6:$I$1096,Data!$V13),SUMIFS(Data!$N$6:$N$1096,Data!$J$6:$J$1096,M$3,Data!$I$6:$I$1096,Data!$W13),SUMIFS(Data!$N$6:$N$1096,Data!$J$6:$J$1096,M$3,Data!$I$6:$I$1096,Data!$T13))</f>
        <v>0.35362715942125844</v>
      </c>
      <c r="N81" s="55">
        <f>SUM(SUMIFS(Data!$N$6:$N$1096,Data!$J$6:$J$1096,N$3,Data!$I$6:$I$1096,Data!$U13),SUMIFS(Data!$N$6:$N$1096,Data!$J$6:$J$1096,N$3,Data!$I$6:$I$1096,Data!$V13),SUMIFS(Data!$N$6:$N$1096,Data!$J$6:$J$1096,N$3,Data!$I$6:$I$1096,Data!$W13),SUMIFS(Data!$N$6:$N$1096,Data!$J$6:$J$1096,N$3,Data!$I$6:$I$1096,Data!$T13))</f>
        <v>0.36589500940168307</v>
      </c>
      <c r="O81" s="55">
        <f>SUM(SUMIFS(Data!$N$6:$N$1096,Data!$J$6:$J$1096,O$3,Data!$I$6:$I$1096,Data!$U13),SUMIFS(Data!$N$6:$N$1096,Data!$J$6:$J$1096,O$3,Data!$I$6:$I$1096,Data!$V13),SUMIFS(Data!$N$6:$N$1096,Data!$J$6:$J$1096,O$3,Data!$I$6:$I$1096,Data!$W13),SUMIFS(Data!$N$6:$N$1096,Data!$J$6:$J$1096,O$3,Data!$I$6:$I$1096,Data!$T13))</f>
        <v>0.350212614016295</v>
      </c>
      <c r="P81" s="55">
        <f>SUM(SUMIFS(Data!$N$6:$N$1096,Data!$J$6:$J$1096,P$3,Data!$I$6:$I$1096,Data!$U13),SUMIFS(Data!$N$6:$N$1096,Data!$J$6:$J$1096,P$3,Data!$I$6:$I$1096,Data!$V13),SUMIFS(Data!$N$6:$N$1096,Data!$J$6:$J$1096,P$3,Data!$I$6:$I$1096,Data!$W13),SUMIFS(Data!$N$6:$N$1096,Data!$J$6:$J$1096,P$3,Data!$I$6:$I$1096,Data!$T13))</f>
        <v>0.32215316473781969</v>
      </c>
      <c r="Q81" s="55">
        <f>SUM(SUMIFS(Data!$N$6:$N$1096,Data!$J$6:$J$1096,Q$3,Data!$I$6:$I$1096,Data!$U13),SUMIFS(Data!$N$6:$N$1096,Data!$J$6:$J$1096,Q$3,Data!$I$6:$I$1096,Data!$V13),SUMIFS(Data!$N$6:$N$1096,Data!$J$6:$J$1096,Q$3,Data!$I$6:$I$1096,Data!$W13),SUMIFS(Data!$N$6:$N$1096,Data!$J$6:$J$1096,Q$3,Data!$I$6:$I$1096,Data!$T13))</f>
        <v>0.32181411049095954</v>
      </c>
      <c r="R81" s="55">
        <f>SUM(SUMIFS(Data!$N$6:$N$1096,Data!$J$6:$J$1096,R$3,Data!$I$6:$I$1096,Data!$U13),SUMIFS(Data!$N$6:$N$1096,Data!$J$6:$J$1096,R$3,Data!$I$6:$I$1096,Data!$V13),SUMIFS(Data!$N$6:$N$1096,Data!$J$6:$J$1096,R$3,Data!$I$6:$I$1096,Data!$W13),SUMIFS(Data!$N$6:$N$1096,Data!$J$6:$J$1096,R$3,Data!$I$6:$I$1096,Data!$T13))</f>
        <v>0.31452159693694415</v>
      </c>
      <c r="S81" s="55">
        <f>SUM(SUMIFS(Data!$N$6:$N$1096,Data!$J$6:$J$1096,S$3,Data!$I$6:$I$1096,Data!$U13),SUMIFS(Data!$N$6:$N$1096,Data!$J$6:$J$1096,S$3,Data!$I$6:$I$1096,Data!$V13),SUMIFS(Data!$N$6:$N$1096,Data!$J$6:$J$1096,S$3,Data!$I$6:$I$1096,Data!$W13),SUMIFS(Data!$N$6:$N$1096,Data!$J$6:$J$1096,S$3,Data!$I$6:$I$1096,Data!$T13))</f>
        <v>0.26869770435528856</v>
      </c>
      <c r="T81" s="55">
        <f>SUM(SUMIFS(Data!$N$6:$N$1096,Data!$J$6:$J$1096,T$3,Data!$I$6:$I$1096,Data!$U13),SUMIFS(Data!$N$6:$N$1096,Data!$J$6:$J$1096,T$3,Data!$I$6:$I$1096,Data!$V13),SUMIFS(Data!$N$6:$N$1096,Data!$J$6:$J$1096,T$3,Data!$I$6:$I$1096,Data!$W13),SUMIFS(Data!$N$6:$N$1096,Data!$J$6:$J$1096,T$3,Data!$I$6:$I$1096,Data!$T13))</f>
        <v>0.30987390374798202</v>
      </c>
      <c r="U81" s="55">
        <f>SUM(SUMIFS(Data!$N$6:$N$1096,Data!$J$6:$J$1096,U$3,Data!$I$6:$I$1096,Data!$U13),SUMIFS(Data!$N$6:$N$1096,Data!$J$6:$J$1096,U$3,Data!$I$6:$I$1096,Data!$V13),SUMIFS(Data!$N$6:$N$1096,Data!$J$6:$J$1096,U$3,Data!$I$6:$I$1096,Data!$W13),SUMIFS(Data!$N$6:$N$1096,Data!$J$6:$J$1096,U$3,Data!$I$6:$I$1096,Data!$T13))</f>
        <v>0.30301212562663354</v>
      </c>
      <c r="V81" s="55">
        <f>SUM(SUMIFS(Data!$N$6:$N$1096,Data!$J$6:$J$1096,V$3,Data!$I$6:$I$1096,Data!$U13),SUMIFS(Data!$N$6:$N$1096,Data!$J$6:$J$1096,V$3,Data!$I$6:$I$1096,Data!$V13),SUMIFS(Data!$N$6:$N$1096,Data!$J$6:$J$1096,V$3,Data!$I$6:$I$1096,Data!$W13),SUMIFS(Data!$N$6:$N$1096,Data!$J$6:$J$1096,V$3,Data!$I$6:$I$1096,Data!$T13))</f>
        <v>0.32356361011988294</v>
      </c>
      <c r="W81" s="55">
        <f>SUM(SUMIFS(Data!$N$6:$N$1096,Data!$J$6:$J$1096,W$3,Data!$I$6:$I$1096,Data!$U13),SUMIFS(Data!$N$6:$N$1096,Data!$J$6:$J$1096,W$3,Data!$I$6:$I$1096,Data!$V13),SUMIFS(Data!$N$6:$N$1096,Data!$J$6:$J$1096,W$3,Data!$I$6:$I$1096,Data!$W13),SUMIFS(Data!$N$6:$N$1096,Data!$J$6:$J$1096,W$3,Data!$I$6:$I$1096,Data!$T13))</f>
        <v>0.31935771632471005</v>
      </c>
      <c r="X81" s="55">
        <f>SUM(SUMIFS(Data!$N$6:$N$1096,Data!$J$6:$J$1096,X$3,Data!$I$6:$I$1096,Data!$U13),SUMIFS(Data!$N$6:$N$1096,Data!$J$6:$J$1096,X$3,Data!$I$6:$I$1096,Data!$V13),SUMIFS(Data!$N$6:$N$1096,Data!$J$6:$J$1096,X$3,Data!$I$6:$I$1096,Data!$W13),SUMIFS(Data!$N$6:$N$1096,Data!$J$6:$J$1096,X$3,Data!$I$6:$I$1096,Data!$T13))</f>
        <v>0.27735100455850076</v>
      </c>
      <c r="Y81" s="55">
        <f>SUM(SUMIFS(Data!$N$6:$N$1096,Data!$J$6:$J$1096,Y$3,Data!$I$6:$I$1096,Data!$U13),SUMIFS(Data!$N$6:$N$1096,Data!$J$6:$J$1096,Y$3,Data!$I$6:$I$1096,Data!$V13),SUMIFS(Data!$N$6:$N$1096,Data!$J$6:$J$1096,Y$3,Data!$I$6:$I$1096,Data!$W13),SUMIFS(Data!$N$6:$N$1096,Data!$J$6:$J$1096,Y$3,Data!$I$6:$I$1096,Data!$T13))</f>
        <v>0.3201181658603417</v>
      </c>
      <c r="Z81" s="55">
        <f>SUM(SUMIFS(Data!$N$6:$N$1096,Data!$J$6:$J$1096,Z$3,Data!$I$6:$I$1096,Data!$U13),SUMIFS(Data!$N$6:$N$1096,Data!$J$6:$J$1096,Z$3,Data!$I$6:$I$1096,Data!$V13),SUMIFS(Data!$N$6:$N$1096,Data!$J$6:$J$1096,Z$3,Data!$I$6:$I$1096,Data!$W13),SUMIFS(Data!$N$6:$N$1096,Data!$J$6:$J$1096,Z$3,Data!$I$6:$I$1096,Data!$T13))</f>
        <v>0.32111536824180503</v>
      </c>
      <c r="AA81" s="55">
        <f>SUM(SUMIFS(Data!$N$6:$N$1096,Data!$J$6:$J$1096,AA$3,Data!$I$6:$I$1096,Data!$U13),SUMIFS(Data!$N$6:$N$1096,Data!$J$6:$J$1096,AA$3,Data!$I$6:$I$1096,Data!$V13),SUMIFS(Data!$N$6:$N$1096,Data!$J$6:$J$1096,AA$3,Data!$I$6:$I$1096,Data!$W13),SUMIFS(Data!$N$6:$N$1096,Data!$J$6:$J$1096,AA$3,Data!$I$6:$I$1096,Data!$T13))</f>
        <v>0.34965373445528336</v>
      </c>
      <c r="AB81" s="55">
        <f>SUM(SUMIFS(Data!$N$6:$N$1096,Data!$J$6:$J$1096,AB$3,Data!$I$6:$I$1096,Data!$U13),SUMIFS(Data!$N$6:$N$1096,Data!$J$6:$J$1096,AB$3,Data!$I$6:$I$1096,Data!$V13),SUMIFS(Data!$N$6:$N$1096,Data!$J$6:$J$1096,AB$3,Data!$I$6:$I$1096,Data!$W13),SUMIFS(Data!$N$6:$N$1096,Data!$J$6:$J$1096,AB$3,Data!$I$6:$I$1096,Data!$T13))</f>
        <v>0.29648927991799778</v>
      </c>
      <c r="AC81" s="55">
        <f>SUM(SUMIFS(Data!$N$6:$N$1096,Data!$J$6:$J$1096,AC$3,Data!$I$6:$I$1096,Data!$U13),SUMIFS(Data!$N$6:$N$1096,Data!$J$6:$J$1096,AC$3,Data!$I$6:$I$1096,Data!$V13),SUMIFS(Data!$N$6:$N$1096,Data!$J$6:$J$1096,AC$3,Data!$I$6:$I$1096,Data!$W13),SUMIFS(Data!$N$6:$N$1096,Data!$J$6:$J$1096,AC$3,Data!$I$6:$I$1096,Data!$T13))</f>
        <v>0.30843363172998672</v>
      </c>
      <c r="AD81" s="55">
        <f>SUM(SUMIFS(Data!$N$6:$N$1096,Data!$J$6:$J$1096,AD$3,Data!$I$6:$I$1096,Data!$U13),SUMIFS(Data!$N$6:$N$1096,Data!$J$6:$J$1096,AD$3,Data!$I$6:$I$1096,Data!$V13),SUMIFS(Data!$N$6:$N$1096,Data!$J$6:$J$1096,AD$3,Data!$I$6:$I$1096,Data!$W13),SUMIFS(Data!$N$6:$N$1096,Data!$J$6:$J$1096,AD$3,Data!$I$6:$I$1096,Data!$T13))</f>
        <v>0.28604888851034838</v>
      </c>
      <c r="AE81" s="55">
        <f>SUM(SUMIFS(Data!$N$6:$N$1096,Data!$J$6:$J$1096,AE$3,Data!$I$6:$I$1096,Data!$U13),SUMIFS(Data!$N$6:$N$1096,Data!$J$6:$J$1096,AE$3,Data!$I$6:$I$1096,Data!$V13),SUMIFS(Data!$N$6:$N$1096,Data!$J$6:$J$1096,AE$3,Data!$I$6:$I$1096,Data!$W13),SUMIFS(Data!$N$6:$N$1096,Data!$J$6:$J$1096,AE$3,Data!$I$6:$I$1096,Data!$T13))</f>
        <v>0.25848182614864584</v>
      </c>
      <c r="AF81" s="55">
        <f>SUM(SUMIFS(Data!$N$6:$N$1096,Data!$J$6:$J$1096,AF$3,Data!$I$6:$I$1096,Data!$U13),SUMIFS(Data!$N$6:$N$1096,Data!$J$6:$J$1096,AF$3,Data!$I$6:$I$1096,Data!$V13),SUMIFS(Data!$N$6:$N$1096,Data!$J$6:$J$1096,AF$3,Data!$I$6:$I$1096,Data!$W13),SUMIFS(Data!$N$6:$N$1096,Data!$J$6:$J$1096,AF$3,Data!$I$6:$I$1096,Data!$T13))</f>
        <v>0.27369623144271032</v>
      </c>
      <c r="AG81" s="55">
        <f>SUM(SUMIFS(Data!$N$6:$N$1096,Data!$J$6:$J$1096,AG$3,Data!$I$6:$I$1096,Data!$U13),SUMIFS(Data!$N$6:$N$1096,Data!$J$6:$J$1096,AG$3,Data!$I$6:$I$1096,Data!$V13),SUMIFS(Data!$N$6:$N$1096,Data!$J$6:$J$1096,AG$3,Data!$I$6:$I$1096,Data!$W13),SUMIFS(Data!$N$6:$N$1096,Data!$J$6:$J$1096,AG$3,Data!$I$6:$I$1096,Data!$T13))</f>
        <v>0.27212444741012598</v>
      </c>
      <c r="AH81" s="55">
        <f>SUM(SUMIFS(Data!$N$6:$N$1096,Data!$J$6:$J$1096,AH$3,Data!$I$6:$I$1096,Data!$U13),SUMIFS(Data!$N$6:$N$1096,Data!$J$6:$J$1096,AH$3,Data!$I$6:$I$1096,Data!$V13),SUMIFS(Data!$N$6:$N$1096,Data!$J$6:$J$1096,AH$3,Data!$I$6:$I$1096,Data!$W13),SUMIFS(Data!$N$6:$N$1096,Data!$J$6:$J$1096,AH$3,Data!$I$6:$I$1096,Data!$T13))</f>
        <v>0.24793461845962511</v>
      </c>
      <c r="AI81" s="55">
        <f>SUM(SUMIFS(Data!$N$6:$N$1096,Data!$J$6:$J$1096,AI$3,Data!$I$6:$I$1096,Data!$U13),SUMIFS(Data!$N$6:$N$1096,Data!$J$6:$J$1096,AI$3,Data!$I$6:$I$1096,Data!$V13),SUMIFS(Data!$N$6:$N$1096,Data!$J$6:$J$1096,AI$3,Data!$I$6:$I$1096,Data!$W13),SUMIFS(Data!$N$6:$N$1096,Data!$J$6:$J$1096,AI$3,Data!$I$6:$I$1096,Data!$T13))</f>
        <v>0.21823421535237097</v>
      </c>
      <c r="AJ81" s="55">
        <f>SUM(SUMIFS(Data!$N$6:$N$1096,Data!$J$6:$J$1096,AJ$3,Data!$I$6:$I$1096,Data!$U13),SUMIFS(Data!$N$6:$N$1096,Data!$J$6:$J$1096,AJ$3,Data!$I$6:$I$1096,Data!$V13),SUMIFS(Data!$N$6:$N$1096,Data!$J$6:$J$1096,AJ$3,Data!$I$6:$I$1096,Data!$W13),SUMIFS(Data!$N$6:$N$1096,Data!$J$6:$J$1096,AJ$3,Data!$I$6:$I$1096,Data!$T13))</f>
        <v>0.21469863320636345</v>
      </c>
      <c r="AK81" s="55">
        <f>SUM(SUMIFS(Data!$N$6:$N$1096,Data!$J$6:$J$1096,AK$3,Data!$I$6:$I$1096,Data!$U13),SUMIFS(Data!$N$6:$N$1096,Data!$J$6:$J$1096,AK$3,Data!$I$6:$I$1096,Data!$V13),SUMIFS(Data!$N$6:$N$1096,Data!$J$6:$J$1096,AK$3,Data!$I$6:$I$1096,Data!$W13),SUMIFS(Data!$N$6:$N$1096,Data!$J$6:$J$1096,AK$3,Data!$I$6:$I$1096,Data!$T13))</f>
        <v>0.18140974017717121</v>
      </c>
      <c r="AL81" s="55">
        <f>SUM(SUMIFS(Data!$N$6:$N$1096,Data!$J$6:$J$1096,AL$3,Data!$I$6:$I$1096,Data!$U13),SUMIFS(Data!$N$6:$N$1096,Data!$J$6:$J$1096,AL$3,Data!$I$6:$I$1096,Data!$V13),SUMIFS(Data!$N$6:$N$1096,Data!$J$6:$J$1096,AL$3,Data!$I$6:$I$1096,Data!$W13),SUMIFS(Data!$N$6:$N$1096,Data!$J$6:$J$1096,AL$3,Data!$I$6:$I$1096,Data!$T13))</f>
        <v>0.20547494952340706</v>
      </c>
      <c r="AM81" s="55">
        <f>SUM(SUMIFS(Data!$N$6:$N$1096,Data!$J$6:$J$1096,AM$3,Data!$I$6:$I$1096,Data!$U13),SUMIFS(Data!$N$6:$N$1096,Data!$J$6:$J$1096,AM$3,Data!$I$6:$I$1096,Data!$V13),SUMIFS(Data!$N$6:$N$1096,Data!$J$6:$J$1096,AM$3,Data!$I$6:$I$1096,Data!$W13),SUMIFS(Data!$N$6:$N$1096,Data!$J$6:$J$1096,AM$3,Data!$I$6:$I$1096,Data!$T13))</f>
        <v>0.20222671067540274</v>
      </c>
      <c r="AN81" s="55">
        <f>SUM(SUMIFS(Data!$N$6:$N$1096,Data!$J$6:$J$1096,AN$3,Data!$I$6:$I$1096,Data!$U13),SUMIFS(Data!$N$6:$N$1096,Data!$J$6:$J$1096,AN$3,Data!$I$6:$I$1096,Data!$V13),SUMIFS(Data!$N$6:$N$1096,Data!$J$6:$J$1096,AN$3,Data!$I$6:$I$1096,Data!$W13),SUMIFS(Data!$N$6:$N$1096,Data!$J$6:$J$1096,AN$3,Data!$I$6:$I$1096,Data!$T13))</f>
        <v>0.19220702256901576</v>
      </c>
      <c r="AO81" s="55">
        <f>SUM(SUMIFS(Data!$N$6:$N$1096,Data!$J$6:$J$1096,AO$3,Data!$I$6:$I$1096,Data!$U13),SUMIFS(Data!$N$6:$N$1096,Data!$J$6:$J$1096,AO$3,Data!$I$6:$I$1096,Data!$V13),SUMIFS(Data!$N$6:$N$1096,Data!$J$6:$J$1096,AO$3,Data!$I$6:$I$1096,Data!$W13),SUMIFS(Data!$N$6:$N$1096,Data!$J$6:$J$1096,AO$3,Data!$I$6:$I$1096,Data!$T13))</f>
        <v>0.19353429445172565</v>
      </c>
      <c r="AP81" s="55">
        <f>SUM(SUMIFS(Data!$N$6:$N$1096,Data!$J$6:$J$1096,AP$3,Data!$I$6:$I$1096,Data!$U13),SUMIFS(Data!$N$6:$N$1096,Data!$J$6:$J$1096,AP$3,Data!$I$6:$I$1096,Data!$V13),SUMIFS(Data!$N$6:$N$1096,Data!$J$6:$J$1096,AP$3,Data!$I$6:$I$1096,Data!$W13),SUMIFS(Data!$N$6:$N$1096,Data!$J$6:$J$1096,AP$3,Data!$I$6:$I$1096,Data!$T13))</f>
        <v>0.19353429445172565</v>
      </c>
      <c r="AQ81" s="55">
        <f>SUM(SUMIFS(Data!$N$6:$N$1096,Data!$J$6:$J$1096,AQ$3,Data!$I$6:$I$1096,Data!$U13),SUMIFS(Data!$N$6:$N$1096,Data!$J$6:$J$1096,AQ$3,Data!$I$6:$I$1096,Data!$V13),SUMIFS(Data!$N$6:$N$1096,Data!$J$6:$J$1096,AQ$3,Data!$I$6:$I$1096,Data!$W13),SUMIFS(Data!$N$6:$N$1096,Data!$J$6:$J$1096,AQ$3,Data!$I$6:$I$1096,Data!$T13))</f>
        <v>0.20177271288382398</v>
      </c>
      <c r="AR81" s="56" t="s">
        <v>15</v>
      </c>
    </row>
    <row r="82" spans="1:44" x14ac:dyDescent="0.25">
      <c r="A82" s="53" t="s">
        <v>74</v>
      </c>
      <c r="B82" s="56" t="s">
        <v>16</v>
      </c>
      <c r="C82" s="55">
        <f>SUM(SUMIFS(Data!$N$6:$N$1096,Data!$J$6:$J$1096,C$3,Data!$I$6:$I$1096,Data!$U14),SUMIFS(Data!$N$6:$N$1096,Data!$J$6:$J$1096,C$3,Data!$I$6:$I$1096,Data!$V14),SUMIFS(Data!$N$6:$N$1096,Data!$J$6:$J$1096,C$3,Data!$I$6:$I$1096,Data!$W14),SUMIFS(Data!$N$6:$N$1096,Data!$J$6:$J$1096,C$3,Data!$I$6:$I$1096,Data!$T14))</f>
        <v>0.42943455703684241</v>
      </c>
      <c r="D82" s="55">
        <f>SUM(SUMIFS(Data!$N$6:$N$1096,Data!$J$6:$J$1096,D$3,Data!$I$6:$I$1096,Data!$U14),SUMIFS(Data!$N$6:$N$1096,Data!$J$6:$J$1096,D$3,Data!$I$6:$I$1096,Data!$V14),SUMIFS(Data!$N$6:$N$1096,Data!$J$6:$J$1096,D$3,Data!$I$6:$I$1096,Data!$W14),SUMIFS(Data!$N$6:$N$1096,Data!$J$6:$J$1096,D$3,Data!$I$6:$I$1096,Data!$T14))</f>
        <v>0.43089761220152523</v>
      </c>
      <c r="E82" s="55">
        <f>SUM(SUMIFS(Data!$N$6:$N$1096,Data!$J$6:$J$1096,E$3,Data!$I$6:$I$1096,Data!$U14),SUMIFS(Data!$N$6:$N$1096,Data!$J$6:$J$1096,E$3,Data!$I$6:$I$1096,Data!$V14),SUMIFS(Data!$N$6:$N$1096,Data!$J$6:$J$1096,E$3,Data!$I$6:$I$1096,Data!$W14),SUMIFS(Data!$N$6:$N$1096,Data!$J$6:$J$1096,E$3,Data!$I$6:$I$1096,Data!$T14))</f>
        <v>0.4351346991450234</v>
      </c>
      <c r="F82" s="55">
        <f>SUM(SUMIFS(Data!$N$6:$N$1096,Data!$J$6:$J$1096,F$3,Data!$I$6:$I$1096,Data!$U14),SUMIFS(Data!$N$6:$N$1096,Data!$J$6:$J$1096,F$3,Data!$I$6:$I$1096,Data!$V14),SUMIFS(Data!$N$6:$N$1096,Data!$J$6:$J$1096,F$3,Data!$I$6:$I$1096,Data!$W14),SUMIFS(Data!$N$6:$N$1096,Data!$J$6:$J$1096,F$3,Data!$I$6:$I$1096,Data!$T14))</f>
        <v>0.43879709187045601</v>
      </c>
      <c r="G82" s="55">
        <f>SUM(SUMIFS(Data!$N$6:$N$1096,Data!$J$6:$J$1096,G$3,Data!$I$6:$I$1096,Data!$U14),SUMIFS(Data!$N$6:$N$1096,Data!$J$6:$J$1096,G$3,Data!$I$6:$I$1096,Data!$V14),SUMIFS(Data!$N$6:$N$1096,Data!$J$6:$J$1096,G$3,Data!$I$6:$I$1096,Data!$W14),SUMIFS(Data!$N$6:$N$1096,Data!$J$6:$J$1096,G$3,Data!$I$6:$I$1096,Data!$T14))</f>
        <v>0.4453792559484685</v>
      </c>
      <c r="H82" s="55">
        <f>SUM(SUMIFS(Data!$N$6:$N$1096,Data!$J$6:$J$1096,H$3,Data!$I$6:$I$1096,Data!$U14),SUMIFS(Data!$N$6:$N$1096,Data!$J$6:$J$1096,H$3,Data!$I$6:$I$1096,Data!$V14),SUMIFS(Data!$N$6:$N$1096,Data!$J$6:$J$1096,H$3,Data!$I$6:$I$1096,Data!$W14),SUMIFS(Data!$N$6:$N$1096,Data!$J$6:$J$1096,H$3,Data!$I$6:$I$1096,Data!$T14))</f>
        <v>0.44530184480654655</v>
      </c>
      <c r="I82" s="55">
        <f>SUM(SUMIFS(Data!$N$6:$N$1096,Data!$J$6:$J$1096,I$3,Data!$I$6:$I$1096,Data!$U14),SUMIFS(Data!$N$6:$N$1096,Data!$J$6:$J$1096,I$3,Data!$I$6:$I$1096,Data!$V14),SUMIFS(Data!$N$6:$N$1096,Data!$J$6:$J$1096,I$3,Data!$I$6:$I$1096,Data!$W14),SUMIFS(Data!$N$6:$N$1096,Data!$J$6:$J$1096,I$3,Data!$I$6:$I$1096,Data!$T14))</f>
        <v>0.4567510548523207</v>
      </c>
      <c r="J82" s="55">
        <f>SUM(SUMIFS(Data!$N$6:$N$1096,Data!$J$6:$J$1096,J$3,Data!$I$6:$I$1096,Data!$U14),SUMIFS(Data!$N$6:$N$1096,Data!$J$6:$J$1096,J$3,Data!$I$6:$I$1096,Data!$V14),SUMIFS(Data!$N$6:$N$1096,Data!$J$6:$J$1096,J$3,Data!$I$6:$I$1096,Data!$W14),SUMIFS(Data!$N$6:$N$1096,Data!$J$6:$J$1096,J$3,Data!$I$6:$I$1096,Data!$T14))</f>
        <v>0.4634577886906911</v>
      </c>
      <c r="K82" s="55">
        <f>SUM(SUMIFS(Data!$N$6:$N$1096,Data!$J$6:$J$1096,K$3,Data!$I$6:$I$1096,Data!$U14),SUMIFS(Data!$N$6:$N$1096,Data!$J$6:$J$1096,K$3,Data!$I$6:$I$1096,Data!$V14),SUMIFS(Data!$N$6:$N$1096,Data!$J$6:$J$1096,K$3,Data!$I$6:$I$1096,Data!$W14),SUMIFS(Data!$N$6:$N$1096,Data!$J$6:$J$1096,K$3,Data!$I$6:$I$1096,Data!$T14))</f>
        <v>0.47750803915332701</v>
      </c>
      <c r="L82" s="55">
        <f>SUM(SUMIFS(Data!$N$6:$N$1096,Data!$J$6:$J$1096,L$3,Data!$I$6:$I$1096,Data!$U14),SUMIFS(Data!$N$6:$N$1096,Data!$J$6:$J$1096,L$3,Data!$I$6:$I$1096,Data!$V14),SUMIFS(Data!$N$6:$N$1096,Data!$J$6:$J$1096,L$3,Data!$I$6:$I$1096,Data!$W14),SUMIFS(Data!$N$6:$N$1096,Data!$J$6:$J$1096,L$3,Data!$I$6:$I$1096,Data!$T14))</f>
        <v>0.47691720717283481</v>
      </c>
      <c r="M82" s="55">
        <f>SUM(SUMIFS(Data!$N$6:$N$1096,Data!$J$6:$J$1096,M$3,Data!$I$6:$I$1096,Data!$U14),SUMIFS(Data!$N$6:$N$1096,Data!$J$6:$J$1096,M$3,Data!$I$6:$I$1096,Data!$V14),SUMIFS(Data!$N$6:$N$1096,Data!$J$6:$J$1096,M$3,Data!$I$6:$I$1096,Data!$W14),SUMIFS(Data!$N$6:$N$1096,Data!$J$6:$J$1096,M$3,Data!$I$6:$I$1096,Data!$T14))</f>
        <v>0.4699101146122231</v>
      </c>
      <c r="N82" s="55">
        <f>SUM(SUMIFS(Data!$N$6:$N$1096,Data!$J$6:$J$1096,N$3,Data!$I$6:$I$1096,Data!$U14),SUMIFS(Data!$N$6:$N$1096,Data!$J$6:$J$1096,N$3,Data!$I$6:$I$1096,Data!$V14),SUMIFS(Data!$N$6:$N$1096,Data!$J$6:$J$1096,N$3,Data!$I$6:$I$1096,Data!$W14),SUMIFS(Data!$N$6:$N$1096,Data!$J$6:$J$1096,N$3,Data!$I$6:$I$1096,Data!$T14))</f>
        <v>0.48229092814648133</v>
      </c>
      <c r="O82" s="55">
        <f>SUM(SUMIFS(Data!$N$6:$N$1096,Data!$J$6:$J$1096,O$3,Data!$I$6:$I$1096,Data!$U14),SUMIFS(Data!$N$6:$N$1096,Data!$J$6:$J$1096,O$3,Data!$I$6:$I$1096,Data!$V14),SUMIFS(Data!$N$6:$N$1096,Data!$J$6:$J$1096,O$3,Data!$I$6:$I$1096,Data!$W14),SUMIFS(Data!$N$6:$N$1096,Data!$J$6:$J$1096,O$3,Data!$I$6:$I$1096,Data!$T14))</f>
        <v>0.46852987957282438</v>
      </c>
      <c r="P82" s="55">
        <f>SUM(SUMIFS(Data!$N$6:$N$1096,Data!$J$6:$J$1096,P$3,Data!$I$6:$I$1096,Data!$U14),SUMIFS(Data!$N$6:$N$1096,Data!$J$6:$J$1096,P$3,Data!$I$6:$I$1096,Data!$V14),SUMIFS(Data!$N$6:$N$1096,Data!$J$6:$J$1096,P$3,Data!$I$6:$I$1096,Data!$W14),SUMIFS(Data!$N$6:$N$1096,Data!$J$6:$J$1096,P$3,Data!$I$6:$I$1096,Data!$T14))</f>
        <v>0.44442063151878841</v>
      </c>
      <c r="Q82" s="55">
        <f>SUM(SUMIFS(Data!$N$6:$N$1096,Data!$J$6:$J$1096,Q$3,Data!$I$6:$I$1096,Data!$U14),SUMIFS(Data!$N$6:$N$1096,Data!$J$6:$J$1096,Q$3,Data!$I$6:$I$1096,Data!$V14),SUMIFS(Data!$N$6:$N$1096,Data!$J$6:$J$1096,Q$3,Data!$I$6:$I$1096,Data!$W14),SUMIFS(Data!$N$6:$N$1096,Data!$J$6:$J$1096,Q$3,Data!$I$6:$I$1096,Data!$T14))</f>
        <v>0.44978443233849136</v>
      </c>
      <c r="R82" s="55">
        <f>SUM(SUMIFS(Data!$N$6:$N$1096,Data!$J$6:$J$1096,R$3,Data!$I$6:$I$1096,Data!$U14),SUMIFS(Data!$N$6:$N$1096,Data!$J$6:$J$1096,R$3,Data!$I$6:$I$1096,Data!$V14),SUMIFS(Data!$N$6:$N$1096,Data!$J$6:$J$1096,R$3,Data!$I$6:$I$1096,Data!$W14),SUMIFS(Data!$N$6:$N$1096,Data!$J$6:$J$1096,R$3,Data!$I$6:$I$1096,Data!$T14))</f>
        <v>0.43616639412914293</v>
      </c>
      <c r="S82" s="55">
        <f>SUM(SUMIFS(Data!$N$6:$N$1096,Data!$J$6:$J$1096,S$3,Data!$I$6:$I$1096,Data!$U14),SUMIFS(Data!$N$6:$N$1096,Data!$J$6:$J$1096,S$3,Data!$I$6:$I$1096,Data!$V14),SUMIFS(Data!$N$6:$N$1096,Data!$J$6:$J$1096,S$3,Data!$I$6:$I$1096,Data!$W14),SUMIFS(Data!$N$6:$N$1096,Data!$J$6:$J$1096,S$3,Data!$I$6:$I$1096,Data!$T14))</f>
        <v>0.39570907530572835</v>
      </c>
      <c r="T82" s="55">
        <f>SUM(SUMIFS(Data!$N$6:$N$1096,Data!$J$6:$J$1096,T$3,Data!$I$6:$I$1096,Data!$U14),SUMIFS(Data!$N$6:$N$1096,Data!$J$6:$J$1096,T$3,Data!$I$6:$I$1096,Data!$V14),SUMIFS(Data!$N$6:$N$1096,Data!$J$6:$J$1096,T$3,Data!$I$6:$I$1096,Data!$W14),SUMIFS(Data!$N$6:$N$1096,Data!$J$6:$J$1096,T$3,Data!$I$6:$I$1096,Data!$T14))</f>
        <v>0.43265412976133338</v>
      </c>
      <c r="U82" s="55">
        <f>SUM(SUMIFS(Data!$N$6:$N$1096,Data!$J$6:$J$1096,U$3,Data!$I$6:$I$1096,Data!$U14),SUMIFS(Data!$N$6:$N$1096,Data!$J$6:$J$1096,U$3,Data!$I$6:$I$1096,Data!$V14),SUMIFS(Data!$N$6:$N$1096,Data!$J$6:$J$1096,U$3,Data!$I$6:$I$1096,Data!$W14),SUMIFS(Data!$N$6:$N$1096,Data!$J$6:$J$1096,U$3,Data!$I$6:$I$1096,Data!$T14))</f>
        <v>0.41878400959766915</v>
      </c>
      <c r="V82" s="55">
        <f>SUM(SUMIFS(Data!$N$6:$N$1096,Data!$J$6:$J$1096,V$3,Data!$I$6:$I$1096,Data!$U14),SUMIFS(Data!$N$6:$N$1096,Data!$J$6:$J$1096,V$3,Data!$I$6:$I$1096,Data!$V14),SUMIFS(Data!$N$6:$N$1096,Data!$J$6:$J$1096,V$3,Data!$I$6:$I$1096,Data!$W14),SUMIFS(Data!$N$6:$N$1096,Data!$J$6:$J$1096,V$3,Data!$I$6:$I$1096,Data!$T14))</f>
        <v>0.42897237480453876</v>
      </c>
      <c r="W82" s="55">
        <f>SUM(SUMIFS(Data!$N$6:$N$1096,Data!$J$6:$J$1096,W$3,Data!$I$6:$I$1096,Data!$U14),SUMIFS(Data!$N$6:$N$1096,Data!$J$6:$J$1096,W$3,Data!$I$6:$I$1096,Data!$V14),SUMIFS(Data!$N$6:$N$1096,Data!$J$6:$J$1096,W$3,Data!$I$6:$I$1096,Data!$W14),SUMIFS(Data!$N$6:$N$1096,Data!$J$6:$J$1096,W$3,Data!$I$6:$I$1096,Data!$T14))</f>
        <v>0.41340639734930545</v>
      </c>
      <c r="X82" s="55">
        <f>SUM(SUMIFS(Data!$N$6:$N$1096,Data!$J$6:$J$1096,X$3,Data!$I$6:$I$1096,Data!$U14),SUMIFS(Data!$N$6:$N$1096,Data!$J$6:$J$1096,X$3,Data!$I$6:$I$1096,Data!$V14),SUMIFS(Data!$N$6:$N$1096,Data!$J$6:$J$1096,X$3,Data!$I$6:$I$1096,Data!$W14),SUMIFS(Data!$N$6:$N$1096,Data!$J$6:$J$1096,X$3,Data!$I$6:$I$1096,Data!$T14))</f>
        <v>0.37611852101975352</v>
      </c>
      <c r="Y82" s="55">
        <f>SUM(SUMIFS(Data!$N$6:$N$1096,Data!$J$6:$J$1096,Y$3,Data!$I$6:$I$1096,Data!$U14),SUMIFS(Data!$N$6:$N$1096,Data!$J$6:$J$1096,Y$3,Data!$I$6:$I$1096,Data!$V14),SUMIFS(Data!$N$6:$N$1096,Data!$J$6:$J$1096,Y$3,Data!$I$6:$I$1096,Data!$W14),SUMIFS(Data!$N$6:$N$1096,Data!$J$6:$J$1096,Y$3,Data!$I$6:$I$1096,Data!$T14))</f>
        <v>0.41653465770432851</v>
      </c>
      <c r="Z82" s="55">
        <f>SUM(SUMIFS(Data!$N$6:$N$1096,Data!$J$6:$J$1096,Z$3,Data!$I$6:$I$1096,Data!$U14),SUMIFS(Data!$N$6:$N$1096,Data!$J$6:$J$1096,Z$3,Data!$I$6:$I$1096,Data!$V14),SUMIFS(Data!$N$6:$N$1096,Data!$J$6:$J$1096,Z$3,Data!$I$6:$I$1096,Data!$W14),SUMIFS(Data!$N$6:$N$1096,Data!$J$6:$J$1096,Z$3,Data!$I$6:$I$1096,Data!$T14))</f>
        <v>0.3894423158790975</v>
      </c>
      <c r="AA82" s="55">
        <f>SUM(SUMIFS(Data!$N$6:$N$1096,Data!$J$6:$J$1096,AA$3,Data!$I$6:$I$1096,Data!$U14),SUMIFS(Data!$N$6:$N$1096,Data!$J$6:$J$1096,AA$3,Data!$I$6:$I$1096,Data!$V14),SUMIFS(Data!$N$6:$N$1096,Data!$J$6:$J$1096,AA$3,Data!$I$6:$I$1096,Data!$W14),SUMIFS(Data!$N$6:$N$1096,Data!$J$6:$J$1096,AA$3,Data!$I$6:$I$1096,Data!$T14))</f>
        <v>0.43424677935810563</v>
      </c>
      <c r="AB82" s="55">
        <f>SUM(SUMIFS(Data!$N$6:$N$1096,Data!$J$6:$J$1096,AB$3,Data!$I$6:$I$1096,Data!$U14),SUMIFS(Data!$N$6:$N$1096,Data!$J$6:$J$1096,AB$3,Data!$I$6:$I$1096,Data!$V14),SUMIFS(Data!$N$6:$N$1096,Data!$J$6:$J$1096,AB$3,Data!$I$6:$I$1096,Data!$W14),SUMIFS(Data!$N$6:$N$1096,Data!$J$6:$J$1096,AB$3,Data!$I$6:$I$1096,Data!$T14))</f>
        <v>0.36858289912018449</v>
      </c>
      <c r="AC82" s="55">
        <f>SUM(SUMIFS(Data!$N$6:$N$1096,Data!$J$6:$J$1096,AC$3,Data!$I$6:$I$1096,Data!$U14),SUMIFS(Data!$N$6:$N$1096,Data!$J$6:$J$1096,AC$3,Data!$I$6:$I$1096,Data!$V14),SUMIFS(Data!$N$6:$N$1096,Data!$J$6:$J$1096,AC$3,Data!$I$6:$I$1096,Data!$W14),SUMIFS(Data!$N$6:$N$1096,Data!$J$6:$J$1096,AC$3,Data!$I$6:$I$1096,Data!$T14))</f>
        <v>0.38266158392941274</v>
      </c>
      <c r="AD82" s="55">
        <f>SUM(SUMIFS(Data!$N$6:$N$1096,Data!$J$6:$J$1096,AD$3,Data!$I$6:$I$1096,Data!$U14),SUMIFS(Data!$N$6:$N$1096,Data!$J$6:$J$1096,AD$3,Data!$I$6:$I$1096,Data!$V14),SUMIFS(Data!$N$6:$N$1096,Data!$J$6:$J$1096,AD$3,Data!$I$6:$I$1096,Data!$W14),SUMIFS(Data!$N$6:$N$1096,Data!$J$6:$J$1096,AD$3,Data!$I$6:$I$1096,Data!$T14))</f>
        <v>0.35674133378758199</v>
      </c>
      <c r="AE82" s="55">
        <f>SUM(SUMIFS(Data!$N$6:$N$1096,Data!$J$6:$J$1096,AE$3,Data!$I$6:$I$1096,Data!$U14),SUMIFS(Data!$N$6:$N$1096,Data!$J$6:$J$1096,AE$3,Data!$I$6:$I$1096,Data!$V14),SUMIFS(Data!$N$6:$N$1096,Data!$J$6:$J$1096,AE$3,Data!$I$6:$I$1096,Data!$W14),SUMIFS(Data!$N$6:$N$1096,Data!$J$6:$J$1096,AE$3,Data!$I$6:$I$1096,Data!$T14))</f>
        <v>0.32274756916913572</v>
      </c>
      <c r="AF82" s="55">
        <f>SUM(SUMIFS(Data!$N$6:$N$1096,Data!$J$6:$J$1096,AF$3,Data!$I$6:$I$1096,Data!$U14),SUMIFS(Data!$N$6:$N$1096,Data!$J$6:$J$1096,AF$3,Data!$I$6:$I$1096,Data!$V14),SUMIFS(Data!$N$6:$N$1096,Data!$J$6:$J$1096,AF$3,Data!$I$6:$I$1096,Data!$W14),SUMIFS(Data!$N$6:$N$1096,Data!$J$6:$J$1096,AF$3,Data!$I$6:$I$1096,Data!$T14))</f>
        <v>0.31183859916254286</v>
      </c>
      <c r="AG82" s="55">
        <f>SUM(SUMIFS(Data!$N$6:$N$1096,Data!$J$6:$J$1096,AG$3,Data!$I$6:$I$1096,Data!$U14),SUMIFS(Data!$N$6:$N$1096,Data!$J$6:$J$1096,AG$3,Data!$I$6:$I$1096,Data!$V14),SUMIFS(Data!$N$6:$N$1096,Data!$J$6:$J$1096,AG$3,Data!$I$6:$I$1096,Data!$W14),SUMIFS(Data!$N$6:$N$1096,Data!$J$6:$J$1096,AG$3,Data!$I$6:$I$1096,Data!$T14))</f>
        <v>0.32938526983067812</v>
      </c>
      <c r="AH82" s="55">
        <f>SUM(SUMIFS(Data!$N$6:$N$1096,Data!$J$6:$J$1096,AH$3,Data!$I$6:$I$1096,Data!$U14),SUMIFS(Data!$N$6:$N$1096,Data!$J$6:$J$1096,AH$3,Data!$I$6:$I$1096,Data!$V14),SUMIFS(Data!$N$6:$N$1096,Data!$J$6:$J$1096,AH$3,Data!$I$6:$I$1096,Data!$W14),SUMIFS(Data!$N$6:$N$1096,Data!$J$6:$J$1096,AH$3,Data!$I$6:$I$1096,Data!$T14))</f>
        <v>0.30376654526072666</v>
      </c>
      <c r="AI82" s="55">
        <f>SUM(SUMIFS(Data!$N$6:$N$1096,Data!$J$6:$J$1096,AI$3,Data!$I$6:$I$1096,Data!$U14),SUMIFS(Data!$N$6:$N$1096,Data!$J$6:$J$1096,AI$3,Data!$I$6:$I$1096,Data!$V14),SUMIFS(Data!$N$6:$N$1096,Data!$J$6:$J$1096,AI$3,Data!$I$6:$I$1096,Data!$W14),SUMIFS(Data!$N$6:$N$1096,Data!$J$6:$J$1096,AI$3,Data!$I$6:$I$1096,Data!$T14))</f>
        <v>0.28159112741245307</v>
      </c>
      <c r="AJ82" s="55">
        <f>SUM(SUMIFS(Data!$N$6:$N$1096,Data!$J$6:$J$1096,AJ$3,Data!$I$6:$I$1096,Data!$U14),SUMIFS(Data!$N$6:$N$1096,Data!$J$6:$J$1096,AJ$3,Data!$I$6:$I$1096,Data!$V14),SUMIFS(Data!$N$6:$N$1096,Data!$J$6:$J$1096,AJ$3,Data!$I$6:$I$1096,Data!$W14),SUMIFS(Data!$N$6:$N$1096,Data!$J$6:$J$1096,AJ$3,Data!$I$6:$I$1096,Data!$T14))</f>
        <v>0.28501008290387631</v>
      </c>
      <c r="AK82" s="55">
        <f>SUM(SUMIFS(Data!$N$6:$N$1096,Data!$J$6:$J$1096,AK$3,Data!$I$6:$I$1096,Data!$U14),SUMIFS(Data!$N$6:$N$1096,Data!$J$6:$J$1096,AK$3,Data!$I$6:$I$1096,Data!$V14),SUMIFS(Data!$N$6:$N$1096,Data!$J$6:$J$1096,AK$3,Data!$I$6:$I$1096,Data!$W14),SUMIFS(Data!$N$6:$N$1096,Data!$J$6:$J$1096,AK$3,Data!$I$6:$I$1096,Data!$T14))</f>
        <v>0.25524519984741234</v>
      </c>
      <c r="AL82" s="55">
        <f>SUM(SUMIFS(Data!$N$6:$N$1096,Data!$J$6:$J$1096,AL$3,Data!$I$6:$I$1096,Data!$U14),SUMIFS(Data!$N$6:$N$1096,Data!$J$6:$J$1096,AL$3,Data!$I$6:$I$1096,Data!$V14),SUMIFS(Data!$N$6:$N$1096,Data!$J$6:$J$1096,AL$3,Data!$I$6:$I$1096,Data!$W14),SUMIFS(Data!$N$6:$N$1096,Data!$J$6:$J$1096,AL$3,Data!$I$6:$I$1096,Data!$T14))</f>
        <v>0.27914729774146596</v>
      </c>
      <c r="AM82" s="55">
        <f>SUM(SUMIFS(Data!$N$6:$N$1096,Data!$J$6:$J$1096,AM$3,Data!$I$6:$I$1096,Data!$U14),SUMIFS(Data!$N$6:$N$1096,Data!$J$6:$J$1096,AM$3,Data!$I$6:$I$1096,Data!$V14),SUMIFS(Data!$N$6:$N$1096,Data!$J$6:$J$1096,AM$3,Data!$I$6:$I$1096,Data!$W14),SUMIFS(Data!$N$6:$N$1096,Data!$J$6:$J$1096,AM$3,Data!$I$6:$I$1096,Data!$T14))</f>
        <v>0.27011182816887536</v>
      </c>
      <c r="AN82" s="55">
        <f>SUM(SUMIFS(Data!$N$6:$N$1096,Data!$J$6:$J$1096,AN$3,Data!$I$6:$I$1096,Data!$U14),SUMIFS(Data!$N$6:$N$1096,Data!$J$6:$J$1096,AN$3,Data!$I$6:$I$1096,Data!$V14),SUMIFS(Data!$N$6:$N$1096,Data!$J$6:$J$1096,AN$3,Data!$I$6:$I$1096,Data!$W14),SUMIFS(Data!$N$6:$N$1096,Data!$J$6:$J$1096,AN$3,Data!$I$6:$I$1096,Data!$T14))</f>
        <v>0.27063064842708284</v>
      </c>
      <c r="AO82" s="55">
        <f>SUM(SUMIFS(Data!$N$6:$N$1096,Data!$J$6:$J$1096,AO$3,Data!$I$6:$I$1096,Data!$U14),SUMIFS(Data!$N$6:$N$1096,Data!$J$6:$J$1096,AO$3,Data!$I$6:$I$1096,Data!$V14),SUMIFS(Data!$N$6:$N$1096,Data!$J$6:$J$1096,AO$3,Data!$I$6:$I$1096,Data!$W14),SUMIFS(Data!$N$6:$N$1096,Data!$J$6:$J$1096,AO$3,Data!$I$6:$I$1096,Data!$T14))</f>
        <v>0.23722149410222806</v>
      </c>
      <c r="AP82" s="55">
        <f>SUM(SUMIFS(Data!$N$6:$N$1096,Data!$J$6:$J$1096,AP$3,Data!$I$6:$I$1096,Data!$U14),SUMIFS(Data!$N$6:$N$1096,Data!$J$6:$J$1096,AP$3,Data!$I$6:$I$1096,Data!$V14),SUMIFS(Data!$N$6:$N$1096,Data!$J$6:$J$1096,AP$3,Data!$I$6:$I$1096,Data!$W14),SUMIFS(Data!$N$6:$N$1096,Data!$J$6:$J$1096,AP$3,Data!$I$6:$I$1096,Data!$T14))</f>
        <v>0.23722149410222806</v>
      </c>
      <c r="AQ82" s="55">
        <f>SUM(SUMIFS(Data!$N$6:$N$1096,Data!$J$6:$J$1096,AQ$3,Data!$I$6:$I$1096,Data!$U14),SUMIFS(Data!$N$6:$N$1096,Data!$J$6:$J$1096,AQ$3,Data!$I$6:$I$1096,Data!$V14),SUMIFS(Data!$N$6:$N$1096,Data!$J$6:$J$1096,AQ$3,Data!$I$6:$I$1096,Data!$W14),SUMIFS(Data!$N$6:$N$1096,Data!$J$6:$J$1096,AQ$3,Data!$I$6:$I$1096,Data!$T14))</f>
        <v>0.25121874010762901</v>
      </c>
      <c r="AR82" s="56" t="s">
        <v>16</v>
      </c>
    </row>
    <row r="83" spans="1:44" x14ac:dyDescent="0.25">
      <c r="A83" s="53" t="s">
        <v>74</v>
      </c>
      <c r="B83" s="56" t="s">
        <v>17</v>
      </c>
      <c r="C83" s="55">
        <f>SUM(SUMIFS(Data!$N$6:$N$1096,Data!$J$6:$J$1096,C$3,Data!$I$6:$I$1096,Data!$U15),SUMIFS(Data!$N$6:$N$1096,Data!$J$6:$J$1096,C$3,Data!$I$6:$I$1096,Data!$V15),SUMIFS(Data!$N$6:$N$1096,Data!$J$6:$J$1096,C$3,Data!$I$6:$I$1096,Data!$W15),SUMIFS(Data!$N$6:$N$1096,Data!$J$6:$J$1096,C$3,Data!$I$6:$I$1096,Data!$T15))</f>
        <v>0.28324686412293953</v>
      </c>
      <c r="D83" s="55">
        <f>SUM(SUMIFS(Data!$N$6:$N$1096,Data!$J$6:$J$1096,D$3,Data!$I$6:$I$1096,Data!$U15),SUMIFS(Data!$N$6:$N$1096,Data!$J$6:$J$1096,D$3,Data!$I$6:$I$1096,Data!$V15),SUMIFS(Data!$N$6:$N$1096,Data!$J$6:$J$1096,D$3,Data!$I$6:$I$1096,Data!$W15),SUMIFS(Data!$N$6:$N$1096,Data!$J$6:$J$1096,D$3,Data!$I$6:$I$1096,Data!$T15))</f>
        <v>0.29028628578572324</v>
      </c>
      <c r="E83" s="55">
        <f>SUM(SUMIFS(Data!$N$6:$N$1096,Data!$J$6:$J$1096,E$3,Data!$I$6:$I$1096,Data!$U15),SUMIFS(Data!$N$6:$N$1096,Data!$J$6:$J$1096,E$3,Data!$I$6:$I$1096,Data!$V15),SUMIFS(Data!$N$6:$N$1096,Data!$J$6:$J$1096,E$3,Data!$I$6:$I$1096,Data!$W15),SUMIFS(Data!$N$6:$N$1096,Data!$J$6:$J$1096,E$3,Data!$I$6:$I$1096,Data!$T15))</f>
        <v>0.3060816260687208</v>
      </c>
      <c r="F83" s="55">
        <f>SUM(SUMIFS(Data!$N$6:$N$1096,Data!$J$6:$J$1096,F$3,Data!$I$6:$I$1096,Data!$U15),SUMIFS(Data!$N$6:$N$1096,Data!$J$6:$J$1096,F$3,Data!$I$6:$I$1096,Data!$V15),SUMIFS(Data!$N$6:$N$1096,Data!$J$6:$J$1096,F$3,Data!$I$6:$I$1096,Data!$W15),SUMIFS(Data!$N$6:$N$1096,Data!$J$6:$J$1096,F$3,Data!$I$6:$I$1096,Data!$T15))</f>
        <v>0.30998017184401849</v>
      </c>
      <c r="G83" s="55">
        <f>SUM(SUMIFS(Data!$N$6:$N$1096,Data!$J$6:$J$1096,G$3,Data!$I$6:$I$1096,Data!$U15),SUMIFS(Data!$N$6:$N$1096,Data!$J$6:$J$1096,G$3,Data!$I$6:$I$1096,Data!$V15),SUMIFS(Data!$N$6:$N$1096,Data!$J$6:$J$1096,G$3,Data!$I$6:$I$1096,Data!$W15),SUMIFS(Data!$N$6:$N$1096,Data!$J$6:$J$1096,G$3,Data!$I$6:$I$1096,Data!$T15))</f>
        <v>0.3286446693834626</v>
      </c>
      <c r="H83" s="55">
        <f>SUM(SUMIFS(Data!$N$6:$N$1096,Data!$J$6:$J$1096,H$3,Data!$I$6:$I$1096,Data!$U15),SUMIFS(Data!$N$6:$N$1096,Data!$J$6:$J$1096,H$3,Data!$I$6:$I$1096,Data!$V15),SUMIFS(Data!$N$6:$N$1096,Data!$J$6:$J$1096,H$3,Data!$I$6:$I$1096,Data!$W15),SUMIFS(Data!$N$6:$N$1096,Data!$J$6:$J$1096,H$3,Data!$I$6:$I$1096,Data!$T15))</f>
        <v>0.33414686670016513</v>
      </c>
      <c r="I83" s="55">
        <f>SUM(SUMIFS(Data!$N$6:$N$1096,Data!$J$6:$J$1096,I$3,Data!$I$6:$I$1096,Data!$U15),SUMIFS(Data!$N$6:$N$1096,Data!$J$6:$J$1096,I$3,Data!$I$6:$I$1096,Data!$V15),SUMIFS(Data!$N$6:$N$1096,Data!$J$6:$J$1096,I$3,Data!$I$6:$I$1096,Data!$W15),SUMIFS(Data!$N$6:$N$1096,Data!$J$6:$J$1096,I$3,Data!$I$6:$I$1096,Data!$T15))</f>
        <v>0.35410301178524661</v>
      </c>
      <c r="J83" s="55">
        <f>SUM(SUMIFS(Data!$N$6:$N$1096,Data!$J$6:$J$1096,J$3,Data!$I$6:$I$1096,Data!$U15),SUMIFS(Data!$N$6:$N$1096,Data!$J$6:$J$1096,J$3,Data!$I$6:$I$1096,Data!$V15),SUMIFS(Data!$N$6:$N$1096,Data!$J$6:$J$1096,J$3,Data!$I$6:$I$1096,Data!$W15),SUMIFS(Data!$N$6:$N$1096,Data!$J$6:$J$1096,J$3,Data!$I$6:$I$1096,Data!$T15))</f>
        <v>0.36466382609951614</v>
      </c>
      <c r="K83" s="55">
        <f>SUM(SUMIFS(Data!$N$6:$N$1096,Data!$J$6:$J$1096,K$3,Data!$I$6:$I$1096,Data!$U15),SUMIFS(Data!$N$6:$N$1096,Data!$J$6:$J$1096,K$3,Data!$I$6:$I$1096,Data!$V15),SUMIFS(Data!$N$6:$N$1096,Data!$J$6:$J$1096,K$3,Data!$I$6:$I$1096,Data!$W15),SUMIFS(Data!$N$6:$N$1096,Data!$J$6:$J$1096,K$3,Data!$I$6:$I$1096,Data!$T15))</f>
        <v>0.38425386056044386</v>
      </c>
      <c r="L83" s="55">
        <f>SUM(SUMIFS(Data!$N$6:$N$1096,Data!$J$6:$J$1096,L$3,Data!$I$6:$I$1096,Data!$U15),SUMIFS(Data!$N$6:$N$1096,Data!$J$6:$J$1096,L$3,Data!$I$6:$I$1096,Data!$V15),SUMIFS(Data!$N$6:$N$1096,Data!$J$6:$J$1096,L$3,Data!$I$6:$I$1096,Data!$W15),SUMIFS(Data!$N$6:$N$1096,Data!$J$6:$J$1096,L$3,Data!$I$6:$I$1096,Data!$T15))</f>
        <v>0.38795625079486201</v>
      </c>
      <c r="M83" s="55">
        <f>SUM(SUMIFS(Data!$N$6:$N$1096,Data!$J$6:$J$1096,M$3,Data!$I$6:$I$1096,Data!$U15),SUMIFS(Data!$N$6:$N$1096,Data!$J$6:$J$1096,M$3,Data!$I$6:$I$1096,Data!$V15),SUMIFS(Data!$N$6:$N$1096,Data!$J$6:$J$1096,M$3,Data!$I$6:$I$1096,Data!$W15),SUMIFS(Data!$N$6:$N$1096,Data!$J$6:$J$1096,M$3,Data!$I$6:$I$1096,Data!$T15))</f>
        <v>0.39051692451632303</v>
      </c>
      <c r="N83" s="55">
        <f>SUM(SUMIFS(Data!$N$6:$N$1096,Data!$J$6:$J$1096,N$3,Data!$I$6:$I$1096,Data!$U15),SUMIFS(Data!$N$6:$N$1096,Data!$J$6:$J$1096,N$3,Data!$I$6:$I$1096,Data!$V15),SUMIFS(Data!$N$6:$N$1096,Data!$J$6:$J$1096,N$3,Data!$I$6:$I$1096,Data!$W15),SUMIFS(Data!$N$6:$N$1096,Data!$J$6:$J$1096,N$3,Data!$I$6:$I$1096,Data!$T15))</f>
        <v>0.39847723559692982</v>
      </c>
      <c r="O83" s="55">
        <f>SUM(SUMIFS(Data!$N$6:$N$1096,Data!$J$6:$J$1096,O$3,Data!$I$6:$I$1096,Data!$U15),SUMIFS(Data!$N$6:$N$1096,Data!$J$6:$J$1096,O$3,Data!$I$6:$I$1096,Data!$V15),SUMIFS(Data!$N$6:$N$1096,Data!$J$6:$J$1096,O$3,Data!$I$6:$I$1096,Data!$W15),SUMIFS(Data!$N$6:$N$1096,Data!$J$6:$J$1096,O$3,Data!$I$6:$I$1096,Data!$T15))</f>
        <v>0.40370694971921961</v>
      </c>
      <c r="P83" s="55">
        <f>SUM(SUMIFS(Data!$N$6:$N$1096,Data!$J$6:$J$1096,P$3,Data!$I$6:$I$1096,Data!$U15),SUMIFS(Data!$N$6:$N$1096,Data!$J$6:$J$1096,P$3,Data!$I$6:$I$1096,Data!$V15),SUMIFS(Data!$N$6:$N$1096,Data!$J$6:$J$1096,P$3,Data!$I$6:$I$1096,Data!$W15),SUMIFS(Data!$N$6:$N$1096,Data!$J$6:$J$1096,P$3,Data!$I$6:$I$1096,Data!$T15))</f>
        <v>0.42323903414773545</v>
      </c>
      <c r="Q83" s="55">
        <f>SUM(SUMIFS(Data!$N$6:$N$1096,Data!$J$6:$J$1096,Q$3,Data!$I$6:$I$1096,Data!$U15),SUMIFS(Data!$N$6:$N$1096,Data!$J$6:$J$1096,Q$3,Data!$I$6:$I$1096,Data!$V15),SUMIFS(Data!$N$6:$N$1096,Data!$J$6:$J$1096,Q$3,Data!$I$6:$I$1096,Data!$W15),SUMIFS(Data!$N$6:$N$1096,Data!$J$6:$J$1096,Q$3,Data!$I$6:$I$1096,Data!$T15))</f>
        <v>0.4156946626115437</v>
      </c>
      <c r="R83" s="55">
        <f>SUM(SUMIFS(Data!$N$6:$N$1096,Data!$J$6:$J$1096,R$3,Data!$I$6:$I$1096,Data!$U15),SUMIFS(Data!$N$6:$N$1096,Data!$J$6:$J$1096,R$3,Data!$I$6:$I$1096,Data!$V15),SUMIFS(Data!$N$6:$N$1096,Data!$J$6:$J$1096,R$3,Data!$I$6:$I$1096,Data!$W15),SUMIFS(Data!$N$6:$N$1096,Data!$J$6:$J$1096,R$3,Data!$I$6:$I$1096,Data!$T15))</f>
        <v>0.41678299365851718</v>
      </c>
      <c r="S83" s="55">
        <f>SUM(SUMIFS(Data!$N$6:$N$1096,Data!$J$6:$J$1096,S$3,Data!$I$6:$I$1096,Data!$U15),SUMIFS(Data!$N$6:$N$1096,Data!$J$6:$J$1096,S$3,Data!$I$6:$I$1096,Data!$V15),SUMIFS(Data!$N$6:$N$1096,Data!$J$6:$J$1096,S$3,Data!$I$6:$I$1096,Data!$W15),SUMIFS(Data!$N$6:$N$1096,Data!$J$6:$J$1096,S$3,Data!$I$6:$I$1096,Data!$T15))</f>
        <v>0.37661446041621971</v>
      </c>
      <c r="T83" s="55">
        <f>SUM(SUMIFS(Data!$N$6:$N$1096,Data!$J$6:$J$1096,T$3,Data!$I$6:$I$1096,Data!$U15),SUMIFS(Data!$N$6:$N$1096,Data!$J$6:$J$1096,T$3,Data!$I$6:$I$1096,Data!$V15),SUMIFS(Data!$N$6:$N$1096,Data!$J$6:$J$1096,T$3,Data!$I$6:$I$1096,Data!$W15),SUMIFS(Data!$N$6:$N$1096,Data!$J$6:$J$1096,T$3,Data!$I$6:$I$1096,Data!$T15))</f>
        <v>0.41725206160827261</v>
      </c>
      <c r="U83" s="55">
        <f>SUM(SUMIFS(Data!$N$6:$N$1096,Data!$J$6:$J$1096,U$3,Data!$I$6:$I$1096,Data!$U15),SUMIFS(Data!$N$6:$N$1096,Data!$J$6:$J$1096,U$3,Data!$I$6:$I$1096,Data!$V15),SUMIFS(Data!$N$6:$N$1096,Data!$J$6:$J$1096,U$3,Data!$I$6:$I$1096,Data!$W15),SUMIFS(Data!$N$6:$N$1096,Data!$J$6:$J$1096,U$3,Data!$I$6:$I$1096,Data!$T15))</f>
        <v>0.40571575474527621</v>
      </c>
      <c r="V83" s="55">
        <f>SUM(SUMIFS(Data!$N$6:$N$1096,Data!$J$6:$J$1096,V$3,Data!$I$6:$I$1096,Data!$U15),SUMIFS(Data!$N$6:$N$1096,Data!$J$6:$J$1096,V$3,Data!$I$6:$I$1096,Data!$V15),SUMIFS(Data!$N$6:$N$1096,Data!$J$6:$J$1096,V$3,Data!$I$6:$I$1096,Data!$W15),SUMIFS(Data!$N$6:$N$1096,Data!$J$6:$J$1096,V$3,Data!$I$6:$I$1096,Data!$T15))</f>
        <v>0.39477166112024376</v>
      </c>
      <c r="W83" s="55">
        <f>SUM(SUMIFS(Data!$N$6:$N$1096,Data!$J$6:$J$1096,W$3,Data!$I$6:$I$1096,Data!$U15),SUMIFS(Data!$N$6:$N$1096,Data!$J$6:$J$1096,W$3,Data!$I$6:$I$1096,Data!$V15),SUMIFS(Data!$N$6:$N$1096,Data!$J$6:$J$1096,W$3,Data!$I$6:$I$1096,Data!$W15),SUMIFS(Data!$N$6:$N$1096,Data!$J$6:$J$1096,W$3,Data!$I$6:$I$1096,Data!$T15))</f>
        <v>0.40100250626566414</v>
      </c>
      <c r="X83" s="55">
        <f>SUM(SUMIFS(Data!$N$6:$N$1096,Data!$J$6:$J$1096,X$3,Data!$I$6:$I$1096,Data!$U15),SUMIFS(Data!$N$6:$N$1096,Data!$J$6:$J$1096,X$3,Data!$I$6:$I$1096,Data!$V15),SUMIFS(Data!$N$6:$N$1096,Data!$J$6:$J$1096,X$3,Data!$I$6:$I$1096,Data!$W15),SUMIFS(Data!$N$6:$N$1096,Data!$J$6:$J$1096,X$3,Data!$I$6:$I$1096,Data!$T15))</f>
        <v>0.36944960324160053</v>
      </c>
      <c r="Y83" s="55">
        <f>SUM(SUMIFS(Data!$N$6:$N$1096,Data!$J$6:$J$1096,Y$3,Data!$I$6:$I$1096,Data!$U15),SUMIFS(Data!$N$6:$N$1096,Data!$J$6:$J$1096,Y$3,Data!$I$6:$I$1096,Data!$V15),SUMIFS(Data!$N$6:$N$1096,Data!$J$6:$J$1096,Y$3,Data!$I$6:$I$1096,Data!$W15),SUMIFS(Data!$N$6:$N$1096,Data!$J$6:$J$1096,Y$3,Data!$I$6:$I$1096,Data!$T15))</f>
        <v>0.38840604529691314</v>
      </c>
      <c r="Z83" s="55">
        <f>SUM(SUMIFS(Data!$N$6:$N$1096,Data!$J$6:$J$1096,Z$3,Data!$I$6:$I$1096,Data!$U15),SUMIFS(Data!$N$6:$N$1096,Data!$J$6:$J$1096,Z$3,Data!$I$6:$I$1096,Data!$V15),SUMIFS(Data!$N$6:$N$1096,Data!$J$6:$J$1096,Z$3,Data!$I$6:$I$1096,Data!$W15),SUMIFS(Data!$N$6:$N$1096,Data!$J$6:$J$1096,Z$3,Data!$I$6:$I$1096,Data!$T15))</f>
        <v>0.34333759046402723</v>
      </c>
      <c r="AA83" s="55">
        <f>SUM(SUMIFS(Data!$N$6:$N$1096,Data!$J$6:$J$1096,AA$3,Data!$I$6:$I$1096,Data!$U15),SUMIFS(Data!$N$6:$N$1096,Data!$J$6:$J$1096,AA$3,Data!$I$6:$I$1096,Data!$V15),SUMIFS(Data!$N$6:$N$1096,Data!$J$6:$J$1096,AA$3,Data!$I$6:$I$1096,Data!$W15),SUMIFS(Data!$N$6:$N$1096,Data!$J$6:$J$1096,AA$3,Data!$I$6:$I$1096,Data!$T15))</f>
        <v>0.37776453942959271</v>
      </c>
      <c r="AB83" s="55">
        <f>SUM(SUMIFS(Data!$N$6:$N$1096,Data!$J$6:$J$1096,AB$3,Data!$I$6:$I$1096,Data!$U15),SUMIFS(Data!$N$6:$N$1096,Data!$J$6:$J$1096,AB$3,Data!$I$6:$I$1096,Data!$V15),SUMIFS(Data!$N$6:$N$1096,Data!$J$6:$J$1096,AB$3,Data!$I$6:$I$1096,Data!$W15),SUMIFS(Data!$N$6:$N$1096,Data!$J$6:$J$1096,AB$3,Data!$I$6:$I$1096,Data!$T15))</f>
        <v>0.31946698556419234</v>
      </c>
      <c r="AC83" s="55">
        <f>SUM(SUMIFS(Data!$N$6:$N$1096,Data!$J$6:$J$1096,AC$3,Data!$I$6:$I$1096,Data!$U15),SUMIFS(Data!$N$6:$N$1096,Data!$J$6:$J$1096,AC$3,Data!$I$6:$I$1096,Data!$V15),SUMIFS(Data!$N$6:$N$1096,Data!$J$6:$J$1096,AC$3,Data!$I$6:$I$1096,Data!$W15),SUMIFS(Data!$N$6:$N$1096,Data!$J$6:$J$1096,AC$3,Data!$I$6:$I$1096,Data!$T15))</f>
        <v>0.32338201910309672</v>
      </c>
      <c r="AD83" s="55">
        <f>SUM(SUMIFS(Data!$N$6:$N$1096,Data!$J$6:$J$1096,AD$3,Data!$I$6:$I$1096,Data!$U15),SUMIFS(Data!$N$6:$N$1096,Data!$J$6:$J$1096,AD$3,Data!$I$6:$I$1096,Data!$V15),SUMIFS(Data!$N$6:$N$1096,Data!$J$6:$J$1096,AD$3,Data!$I$6:$I$1096,Data!$W15),SUMIFS(Data!$N$6:$N$1096,Data!$J$6:$J$1096,AD$3,Data!$I$6:$I$1096,Data!$T15))</f>
        <v>0.29158504386338474</v>
      </c>
      <c r="AE83" s="55">
        <f>SUM(SUMIFS(Data!$N$6:$N$1096,Data!$J$6:$J$1096,AE$3,Data!$I$6:$I$1096,Data!$U15),SUMIFS(Data!$N$6:$N$1096,Data!$J$6:$J$1096,AE$3,Data!$I$6:$I$1096,Data!$V15),SUMIFS(Data!$N$6:$N$1096,Data!$J$6:$J$1096,AE$3,Data!$I$6:$I$1096,Data!$W15),SUMIFS(Data!$N$6:$N$1096,Data!$J$6:$J$1096,AE$3,Data!$I$6:$I$1096,Data!$T15))</f>
        <v>0.26536744147226976</v>
      </c>
      <c r="AF83" s="55">
        <f>SUM(SUMIFS(Data!$N$6:$N$1096,Data!$J$6:$J$1096,AF$3,Data!$I$6:$I$1096,Data!$U15),SUMIFS(Data!$N$6:$N$1096,Data!$J$6:$J$1096,AF$3,Data!$I$6:$I$1096,Data!$V15),SUMIFS(Data!$N$6:$N$1096,Data!$J$6:$J$1096,AF$3,Data!$I$6:$I$1096,Data!$W15),SUMIFS(Data!$N$6:$N$1096,Data!$J$6:$J$1096,AF$3,Data!$I$6:$I$1096,Data!$T15))</f>
        <v>0.2563760944042634</v>
      </c>
      <c r="AG83" s="55">
        <f>SUM(SUMIFS(Data!$N$6:$N$1096,Data!$J$6:$J$1096,AG$3,Data!$I$6:$I$1096,Data!$U15),SUMIFS(Data!$N$6:$N$1096,Data!$J$6:$J$1096,AG$3,Data!$I$6:$I$1096,Data!$V15),SUMIFS(Data!$N$6:$N$1096,Data!$J$6:$J$1096,AG$3,Data!$I$6:$I$1096,Data!$W15),SUMIFS(Data!$N$6:$N$1096,Data!$J$6:$J$1096,AG$3,Data!$I$6:$I$1096,Data!$T15))</f>
        <v>0.25702727500208522</v>
      </c>
      <c r="AH83" s="55">
        <f>SUM(SUMIFS(Data!$N$6:$N$1096,Data!$J$6:$J$1096,AH$3,Data!$I$6:$I$1096,Data!$U15),SUMIFS(Data!$N$6:$N$1096,Data!$J$6:$J$1096,AH$3,Data!$I$6:$I$1096,Data!$V15),SUMIFS(Data!$N$6:$N$1096,Data!$J$6:$J$1096,AH$3,Data!$I$6:$I$1096,Data!$W15),SUMIFS(Data!$N$6:$N$1096,Data!$J$6:$J$1096,AH$3,Data!$I$6:$I$1096,Data!$T15))</f>
        <v>0.22341654081904594</v>
      </c>
      <c r="AI83" s="55">
        <f>SUM(SUMIFS(Data!$N$6:$N$1096,Data!$J$6:$J$1096,AI$3,Data!$I$6:$I$1096,Data!$U15),SUMIFS(Data!$N$6:$N$1096,Data!$J$6:$J$1096,AI$3,Data!$I$6:$I$1096,Data!$V15),SUMIFS(Data!$N$6:$N$1096,Data!$J$6:$J$1096,AI$3,Data!$I$6:$I$1096,Data!$W15),SUMIFS(Data!$N$6:$N$1096,Data!$J$6:$J$1096,AI$3,Data!$I$6:$I$1096,Data!$T15))</f>
        <v>0.22570081215614357</v>
      </c>
      <c r="AJ83" s="55">
        <f>SUM(SUMIFS(Data!$N$6:$N$1096,Data!$J$6:$J$1096,AJ$3,Data!$I$6:$I$1096,Data!$U15),SUMIFS(Data!$N$6:$N$1096,Data!$J$6:$J$1096,AJ$3,Data!$I$6:$I$1096,Data!$V15),SUMIFS(Data!$N$6:$N$1096,Data!$J$6:$J$1096,AJ$3,Data!$I$6:$I$1096,Data!$W15),SUMIFS(Data!$N$6:$N$1096,Data!$J$6:$J$1096,AJ$3,Data!$I$6:$I$1096,Data!$T15))</f>
        <v>0.23141384718799013</v>
      </c>
      <c r="AK83" s="55">
        <f>SUM(SUMIFS(Data!$N$6:$N$1096,Data!$J$6:$J$1096,AK$3,Data!$I$6:$I$1096,Data!$U15),SUMIFS(Data!$N$6:$N$1096,Data!$J$6:$J$1096,AK$3,Data!$I$6:$I$1096,Data!$V15),SUMIFS(Data!$N$6:$N$1096,Data!$J$6:$J$1096,AK$3,Data!$I$6:$I$1096,Data!$W15),SUMIFS(Data!$N$6:$N$1096,Data!$J$6:$J$1096,AK$3,Data!$I$6:$I$1096,Data!$T15))</f>
        <v>0.19874539058195226</v>
      </c>
      <c r="AL83" s="55">
        <f>SUM(SUMIFS(Data!$N$6:$N$1096,Data!$J$6:$J$1096,AL$3,Data!$I$6:$I$1096,Data!$U15),SUMIFS(Data!$N$6:$N$1096,Data!$J$6:$J$1096,AL$3,Data!$I$6:$I$1096,Data!$V15),SUMIFS(Data!$N$6:$N$1096,Data!$J$6:$J$1096,AL$3,Data!$I$6:$I$1096,Data!$W15),SUMIFS(Data!$N$6:$N$1096,Data!$J$6:$J$1096,AL$3,Data!$I$6:$I$1096,Data!$T15))</f>
        <v>0.22458562238812976</v>
      </c>
      <c r="AM83" s="55">
        <f>SUM(SUMIFS(Data!$N$6:$N$1096,Data!$J$6:$J$1096,AM$3,Data!$I$6:$I$1096,Data!$U15),SUMIFS(Data!$N$6:$N$1096,Data!$J$6:$J$1096,AM$3,Data!$I$6:$I$1096,Data!$V15),SUMIFS(Data!$N$6:$N$1096,Data!$J$6:$J$1096,AM$3,Data!$I$6:$I$1096,Data!$W15),SUMIFS(Data!$N$6:$N$1096,Data!$J$6:$J$1096,AM$3,Data!$I$6:$I$1096,Data!$T15))</f>
        <v>0.20670969013251886</v>
      </c>
      <c r="AN83" s="55">
        <f>SUM(SUMIFS(Data!$N$6:$N$1096,Data!$J$6:$J$1096,AN$3,Data!$I$6:$I$1096,Data!$U15),SUMIFS(Data!$N$6:$N$1096,Data!$J$6:$J$1096,AN$3,Data!$I$6:$I$1096,Data!$V15),SUMIFS(Data!$N$6:$N$1096,Data!$J$6:$J$1096,AN$3,Data!$I$6:$I$1096,Data!$W15),SUMIFS(Data!$N$6:$N$1096,Data!$J$6:$J$1096,AN$3,Data!$I$6:$I$1096,Data!$T15))</f>
        <v>0.21798607338634007</v>
      </c>
      <c r="AO83" s="55">
        <f>SUM(SUMIFS(Data!$N$6:$N$1096,Data!$J$6:$J$1096,AO$3,Data!$I$6:$I$1096,Data!$U15),SUMIFS(Data!$N$6:$N$1096,Data!$J$6:$J$1096,AO$3,Data!$I$6:$I$1096,Data!$V15),SUMIFS(Data!$N$6:$N$1096,Data!$J$6:$J$1096,AO$3,Data!$I$6:$I$1096,Data!$W15),SUMIFS(Data!$N$6:$N$1096,Data!$J$6:$J$1096,AO$3,Data!$I$6:$I$1096,Data!$T15))</f>
        <v>0.18807339449541283</v>
      </c>
      <c r="AP83" s="55">
        <f>SUM(SUMIFS(Data!$N$6:$N$1096,Data!$J$6:$J$1096,AP$3,Data!$I$6:$I$1096,Data!$U15),SUMIFS(Data!$N$6:$N$1096,Data!$J$6:$J$1096,AP$3,Data!$I$6:$I$1096,Data!$V15),SUMIFS(Data!$N$6:$N$1096,Data!$J$6:$J$1096,AP$3,Data!$I$6:$I$1096,Data!$W15),SUMIFS(Data!$N$6:$N$1096,Data!$J$6:$J$1096,AP$3,Data!$I$6:$I$1096,Data!$T15))</f>
        <v>0.18807339449541283</v>
      </c>
      <c r="AQ83" s="55">
        <f>SUM(SUMIFS(Data!$N$6:$N$1096,Data!$J$6:$J$1096,AQ$3,Data!$I$6:$I$1096,Data!$U15),SUMIFS(Data!$N$6:$N$1096,Data!$J$6:$J$1096,AQ$3,Data!$I$6:$I$1096,Data!$V15),SUMIFS(Data!$N$6:$N$1096,Data!$J$6:$J$1096,AQ$3,Data!$I$6:$I$1096,Data!$W15),SUMIFS(Data!$N$6:$N$1096,Data!$J$6:$J$1096,AQ$3,Data!$I$6:$I$1096,Data!$T15))</f>
        <v>0.1911997467553023</v>
      </c>
      <c r="AR83" s="56" t="s">
        <v>17</v>
      </c>
    </row>
    <row r="84" spans="1:44" x14ac:dyDescent="0.25">
      <c r="A84" s="53" t="s">
        <v>74</v>
      </c>
      <c r="B84" s="56" t="s">
        <v>18</v>
      </c>
      <c r="C84" s="55">
        <f>SUM(SUMIFS(Data!$N$6:$N$1096,Data!$J$6:$J$1096,C$3,Data!$I$6:$I$1096,Data!$U16),SUMIFS(Data!$N$6:$N$1096,Data!$J$6:$J$1096,C$3,Data!$I$6:$I$1096,Data!$V16),SUMIFS(Data!$N$6:$N$1096,Data!$J$6:$J$1096,C$3,Data!$I$6:$I$1096,Data!$W16),SUMIFS(Data!$N$6:$N$1096,Data!$J$6:$J$1096,C$3,Data!$I$6:$I$1096,Data!$T16))</f>
        <v>0.17370460366454324</v>
      </c>
      <c r="D84" s="55">
        <f>SUM(SUMIFS(Data!$N$6:$N$1096,Data!$J$6:$J$1096,D$3,Data!$I$6:$I$1096,Data!$U16),SUMIFS(Data!$N$6:$N$1096,Data!$J$6:$J$1096,D$3,Data!$I$6:$I$1096,Data!$V16),SUMIFS(Data!$N$6:$N$1096,Data!$J$6:$J$1096,D$3,Data!$I$6:$I$1096,Data!$W16),SUMIFS(Data!$N$6:$N$1096,Data!$J$6:$J$1096,D$3,Data!$I$6:$I$1096,Data!$T16))</f>
        <v>0.18346043255406924</v>
      </c>
      <c r="E84" s="55">
        <f>SUM(SUMIFS(Data!$N$6:$N$1096,Data!$J$6:$J$1096,E$3,Data!$I$6:$I$1096,Data!$U16),SUMIFS(Data!$N$6:$N$1096,Data!$J$6:$J$1096,E$3,Data!$I$6:$I$1096,Data!$V16),SUMIFS(Data!$N$6:$N$1096,Data!$J$6:$J$1096,E$3,Data!$I$6:$I$1096,Data!$W16),SUMIFS(Data!$N$6:$N$1096,Data!$J$6:$J$1096,E$3,Data!$I$6:$I$1096,Data!$T16))</f>
        <v>0.19787062429424102</v>
      </c>
      <c r="F84" s="55">
        <f>SUM(SUMIFS(Data!$N$6:$N$1096,Data!$J$6:$J$1096,F$3,Data!$I$6:$I$1096,Data!$U16),SUMIFS(Data!$N$6:$N$1096,Data!$J$6:$J$1096,F$3,Data!$I$6:$I$1096,Data!$V16),SUMIFS(Data!$N$6:$N$1096,Data!$J$6:$J$1096,F$3,Data!$I$6:$I$1096,Data!$W16),SUMIFS(Data!$N$6:$N$1096,Data!$J$6:$J$1096,F$3,Data!$I$6:$I$1096,Data!$T16))</f>
        <v>0.20287508261731657</v>
      </c>
      <c r="G84" s="55">
        <f>SUM(SUMIFS(Data!$N$6:$N$1096,Data!$J$6:$J$1096,G$3,Data!$I$6:$I$1096,Data!$U16),SUMIFS(Data!$N$6:$N$1096,Data!$J$6:$J$1096,G$3,Data!$I$6:$I$1096,Data!$V16),SUMIFS(Data!$N$6:$N$1096,Data!$J$6:$J$1096,G$3,Data!$I$6:$I$1096,Data!$W16),SUMIFS(Data!$N$6:$N$1096,Data!$J$6:$J$1096,G$3,Data!$I$6:$I$1096,Data!$T16))</f>
        <v>0.2200933350861049</v>
      </c>
      <c r="H84" s="55">
        <f>SUM(SUMIFS(Data!$N$6:$N$1096,Data!$J$6:$J$1096,H$3,Data!$I$6:$I$1096,Data!$U16),SUMIFS(Data!$N$6:$N$1096,Data!$J$6:$J$1096,H$3,Data!$I$6:$I$1096,Data!$V16),SUMIFS(Data!$N$6:$N$1096,Data!$J$6:$J$1096,H$3,Data!$I$6:$I$1096,Data!$W16),SUMIFS(Data!$N$6:$N$1096,Data!$J$6:$J$1096,H$3,Data!$I$6:$I$1096,Data!$T16))</f>
        <v>0.22051539731533989</v>
      </c>
      <c r="I84" s="55">
        <f>SUM(SUMIFS(Data!$N$6:$N$1096,Data!$J$6:$J$1096,I$3,Data!$I$6:$I$1096,Data!$U16),SUMIFS(Data!$N$6:$N$1096,Data!$J$6:$J$1096,I$3,Data!$I$6:$I$1096,Data!$V16),SUMIFS(Data!$N$6:$N$1096,Data!$J$6:$J$1096,I$3,Data!$I$6:$I$1096,Data!$W16),SUMIFS(Data!$N$6:$N$1096,Data!$J$6:$J$1096,I$3,Data!$I$6:$I$1096,Data!$T16))</f>
        <v>0.22970318638149279</v>
      </c>
      <c r="J84" s="55">
        <f>SUM(SUMIFS(Data!$N$6:$N$1096,Data!$J$6:$J$1096,J$3,Data!$I$6:$I$1096,Data!$U16),SUMIFS(Data!$N$6:$N$1096,Data!$J$6:$J$1096,J$3,Data!$I$6:$I$1096,Data!$V16),SUMIFS(Data!$N$6:$N$1096,Data!$J$6:$J$1096,J$3,Data!$I$6:$I$1096,Data!$W16),SUMIFS(Data!$N$6:$N$1096,Data!$J$6:$J$1096,J$3,Data!$I$6:$I$1096,Data!$T16))</f>
        <v>0.24355456055463276</v>
      </c>
      <c r="K84" s="55">
        <f>SUM(SUMIFS(Data!$N$6:$N$1096,Data!$J$6:$J$1096,K$3,Data!$I$6:$I$1096,Data!$U16),SUMIFS(Data!$N$6:$N$1096,Data!$J$6:$J$1096,K$3,Data!$I$6:$I$1096,Data!$V16),SUMIFS(Data!$N$6:$N$1096,Data!$J$6:$J$1096,K$3,Data!$I$6:$I$1096,Data!$W16),SUMIFS(Data!$N$6:$N$1096,Data!$J$6:$J$1096,K$3,Data!$I$6:$I$1096,Data!$T16))</f>
        <v>0.25124562705395953</v>
      </c>
      <c r="L84" s="55">
        <f>SUM(SUMIFS(Data!$N$6:$N$1096,Data!$J$6:$J$1096,L$3,Data!$I$6:$I$1096,Data!$U16),SUMIFS(Data!$N$6:$N$1096,Data!$J$6:$J$1096,L$3,Data!$I$6:$I$1096,Data!$V16),SUMIFS(Data!$N$6:$N$1096,Data!$J$6:$J$1096,L$3,Data!$I$6:$I$1096,Data!$W16),SUMIFS(Data!$N$6:$N$1096,Data!$J$6:$J$1096,L$3,Data!$I$6:$I$1096,Data!$T16))</f>
        <v>0.24917334350756709</v>
      </c>
      <c r="M84" s="55">
        <f>SUM(SUMIFS(Data!$N$6:$N$1096,Data!$J$6:$J$1096,M$3,Data!$I$6:$I$1096,Data!$U16),SUMIFS(Data!$N$6:$N$1096,Data!$J$6:$J$1096,M$3,Data!$I$6:$I$1096,Data!$V16),SUMIFS(Data!$N$6:$N$1096,Data!$J$6:$J$1096,M$3,Data!$I$6:$I$1096,Data!$W16),SUMIFS(Data!$N$6:$N$1096,Data!$J$6:$J$1096,M$3,Data!$I$6:$I$1096,Data!$T16))</f>
        <v>0.24823737761887257</v>
      </c>
      <c r="N84" s="55">
        <f>SUM(SUMIFS(Data!$N$6:$N$1096,Data!$J$6:$J$1096,N$3,Data!$I$6:$I$1096,Data!$U16),SUMIFS(Data!$N$6:$N$1096,Data!$J$6:$J$1096,N$3,Data!$I$6:$I$1096,Data!$V16),SUMIFS(Data!$N$6:$N$1096,Data!$J$6:$J$1096,N$3,Data!$I$6:$I$1096,Data!$W16),SUMIFS(Data!$N$6:$N$1096,Data!$J$6:$J$1096,N$3,Data!$I$6:$I$1096,Data!$T16))</f>
        <v>0.25446194630251839</v>
      </c>
      <c r="O84" s="55">
        <f>SUM(SUMIFS(Data!$N$6:$N$1096,Data!$J$6:$J$1096,O$3,Data!$I$6:$I$1096,Data!$U16),SUMIFS(Data!$N$6:$N$1096,Data!$J$6:$J$1096,O$3,Data!$I$6:$I$1096,Data!$V16),SUMIFS(Data!$N$6:$N$1096,Data!$J$6:$J$1096,O$3,Data!$I$6:$I$1096,Data!$W16),SUMIFS(Data!$N$6:$N$1096,Data!$J$6:$J$1096,O$3,Data!$I$6:$I$1096,Data!$T16))</f>
        <v>0.25607816405362416</v>
      </c>
      <c r="P84" s="55">
        <f>SUM(SUMIFS(Data!$N$6:$N$1096,Data!$J$6:$J$1096,P$3,Data!$I$6:$I$1096,Data!$U16),SUMIFS(Data!$N$6:$N$1096,Data!$J$6:$J$1096,P$3,Data!$I$6:$I$1096,Data!$V16),SUMIFS(Data!$N$6:$N$1096,Data!$J$6:$J$1096,P$3,Data!$I$6:$I$1096,Data!$W16),SUMIFS(Data!$N$6:$N$1096,Data!$J$6:$J$1096,P$3,Data!$I$6:$I$1096,Data!$T16))</f>
        <v>0.26625232176025149</v>
      </c>
      <c r="Q84" s="55">
        <f>SUM(SUMIFS(Data!$N$6:$N$1096,Data!$J$6:$J$1096,Q$3,Data!$I$6:$I$1096,Data!$U16),SUMIFS(Data!$N$6:$N$1096,Data!$J$6:$J$1096,Q$3,Data!$I$6:$I$1096,Data!$V16),SUMIFS(Data!$N$6:$N$1096,Data!$J$6:$J$1096,Q$3,Data!$I$6:$I$1096,Data!$W16),SUMIFS(Data!$N$6:$N$1096,Data!$J$6:$J$1096,Q$3,Data!$I$6:$I$1096,Data!$T16))</f>
        <v>0.25670933458106343</v>
      </c>
      <c r="R84" s="55">
        <f>SUM(SUMIFS(Data!$N$6:$N$1096,Data!$J$6:$J$1096,R$3,Data!$I$6:$I$1096,Data!$U16),SUMIFS(Data!$N$6:$N$1096,Data!$J$6:$J$1096,R$3,Data!$I$6:$I$1096,Data!$V16),SUMIFS(Data!$N$6:$N$1096,Data!$J$6:$J$1096,R$3,Data!$I$6:$I$1096,Data!$W16),SUMIFS(Data!$N$6:$N$1096,Data!$J$6:$J$1096,R$3,Data!$I$6:$I$1096,Data!$T16))</f>
        <v>0.26478682247836322</v>
      </c>
      <c r="S84" s="55">
        <f>SUM(SUMIFS(Data!$N$6:$N$1096,Data!$J$6:$J$1096,S$3,Data!$I$6:$I$1096,Data!$U16),SUMIFS(Data!$N$6:$N$1096,Data!$J$6:$J$1096,S$3,Data!$I$6:$I$1096,Data!$V16),SUMIFS(Data!$N$6:$N$1096,Data!$J$6:$J$1096,S$3,Data!$I$6:$I$1096,Data!$W16),SUMIFS(Data!$N$6:$N$1096,Data!$J$6:$J$1096,S$3,Data!$I$6:$I$1096,Data!$T16))</f>
        <v>0.24192233426303369</v>
      </c>
      <c r="T84" s="55">
        <f>SUM(SUMIFS(Data!$N$6:$N$1096,Data!$J$6:$J$1096,T$3,Data!$I$6:$I$1096,Data!$U16),SUMIFS(Data!$N$6:$N$1096,Data!$J$6:$J$1096,T$3,Data!$I$6:$I$1096,Data!$V16),SUMIFS(Data!$N$6:$N$1096,Data!$J$6:$J$1096,T$3,Data!$I$6:$I$1096,Data!$W16),SUMIFS(Data!$N$6:$N$1096,Data!$J$6:$J$1096,T$3,Data!$I$6:$I$1096,Data!$T16))</f>
        <v>0.26192242244426023</v>
      </c>
      <c r="U84" s="55">
        <f>SUM(SUMIFS(Data!$N$6:$N$1096,Data!$J$6:$J$1096,U$3,Data!$I$6:$I$1096,Data!$U16),SUMIFS(Data!$N$6:$N$1096,Data!$J$6:$J$1096,U$3,Data!$I$6:$I$1096,Data!$V16),SUMIFS(Data!$N$6:$N$1096,Data!$J$6:$J$1096,U$3,Data!$I$6:$I$1096,Data!$W16),SUMIFS(Data!$N$6:$N$1096,Data!$J$6:$J$1096,U$3,Data!$I$6:$I$1096,Data!$T16))</f>
        <v>0.26050816230344059</v>
      </c>
      <c r="V84" s="55">
        <f>SUM(SUMIFS(Data!$N$6:$N$1096,Data!$J$6:$J$1096,V$3,Data!$I$6:$I$1096,Data!$U16),SUMIFS(Data!$N$6:$N$1096,Data!$J$6:$J$1096,V$3,Data!$I$6:$I$1096,Data!$V16),SUMIFS(Data!$N$6:$N$1096,Data!$J$6:$J$1096,V$3,Data!$I$6:$I$1096,Data!$W16),SUMIFS(Data!$N$6:$N$1096,Data!$J$6:$J$1096,V$3,Data!$I$6:$I$1096,Data!$T16))</f>
        <v>0.217793993825428</v>
      </c>
      <c r="W84" s="55">
        <f>SUM(SUMIFS(Data!$N$6:$N$1096,Data!$J$6:$J$1096,W$3,Data!$I$6:$I$1096,Data!$U16),SUMIFS(Data!$N$6:$N$1096,Data!$J$6:$J$1096,W$3,Data!$I$6:$I$1096,Data!$V16),SUMIFS(Data!$N$6:$N$1096,Data!$J$6:$J$1096,W$3,Data!$I$6:$I$1096,Data!$W16),SUMIFS(Data!$N$6:$N$1096,Data!$J$6:$J$1096,W$3,Data!$I$6:$I$1096,Data!$T16))</f>
        <v>0.23321014400407797</v>
      </c>
      <c r="X84" s="55">
        <f>SUM(SUMIFS(Data!$N$6:$N$1096,Data!$J$6:$J$1096,X$3,Data!$I$6:$I$1096,Data!$U16),SUMIFS(Data!$N$6:$N$1096,Data!$J$6:$J$1096,X$3,Data!$I$6:$I$1096,Data!$V16),SUMIFS(Data!$N$6:$N$1096,Data!$J$6:$J$1096,X$3,Data!$I$6:$I$1096,Data!$W16),SUMIFS(Data!$N$6:$N$1096,Data!$J$6:$J$1096,X$3,Data!$I$6:$I$1096,Data!$T16))</f>
        <v>0.23079520513253418</v>
      </c>
      <c r="Y84" s="55">
        <f>SUM(SUMIFS(Data!$N$6:$N$1096,Data!$J$6:$J$1096,Y$3,Data!$I$6:$I$1096,Data!$U16),SUMIFS(Data!$N$6:$N$1096,Data!$J$6:$J$1096,Y$3,Data!$I$6:$I$1096,Data!$V16),SUMIFS(Data!$N$6:$N$1096,Data!$J$6:$J$1096,Y$3,Data!$I$6:$I$1096,Data!$W16),SUMIFS(Data!$N$6:$N$1096,Data!$J$6:$J$1096,Y$3,Data!$I$6:$I$1096,Data!$T16))</f>
        <v>0.22070471379029841</v>
      </c>
      <c r="Z84" s="55">
        <f>SUM(SUMIFS(Data!$N$6:$N$1096,Data!$J$6:$J$1096,Z$3,Data!$I$6:$I$1096,Data!$U16),SUMIFS(Data!$N$6:$N$1096,Data!$J$6:$J$1096,Z$3,Data!$I$6:$I$1096,Data!$V16),SUMIFS(Data!$N$6:$N$1096,Data!$J$6:$J$1096,Z$3,Data!$I$6:$I$1096,Data!$W16),SUMIFS(Data!$N$6:$N$1096,Data!$J$6:$J$1096,Z$3,Data!$I$6:$I$1096,Data!$T16))</f>
        <v>0.21822051936994466</v>
      </c>
      <c r="AA84" s="55">
        <f>SUM(SUMIFS(Data!$N$6:$N$1096,Data!$J$6:$J$1096,AA$3,Data!$I$6:$I$1096,Data!$U16),SUMIFS(Data!$N$6:$N$1096,Data!$J$6:$J$1096,AA$3,Data!$I$6:$I$1096,Data!$V16),SUMIFS(Data!$N$6:$N$1096,Data!$J$6:$J$1096,AA$3,Data!$I$6:$I$1096,Data!$W16),SUMIFS(Data!$N$6:$N$1096,Data!$J$6:$J$1096,AA$3,Data!$I$6:$I$1096,Data!$T16))</f>
        <v>0.23021073795517163</v>
      </c>
      <c r="AB84" s="55">
        <f>SUM(SUMIFS(Data!$N$6:$N$1096,Data!$J$6:$J$1096,AB$3,Data!$I$6:$I$1096,Data!$U16),SUMIFS(Data!$N$6:$N$1096,Data!$J$6:$J$1096,AB$3,Data!$I$6:$I$1096,Data!$V16),SUMIFS(Data!$N$6:$N$1096,Data!$J$6:$J$1096,AB$3,Data!$I$6:$I$1096,Data!$W16),SUMIFS(Data!$N$6:$N$1096,Data!$J$6:$J$1096,AB$3,Data!$I$6:$I$1096,Data!$T16))</f>
        <v>0.18826343213462032</v>
      </c>
      <c r="AC84" s="55">
        <f>SUM(SUMIFS(Data!$N$6:$N$1096,Data!$J$6:$J$1096,AC$3,Data!$I$6:$I$1096,Data!$U16),SUMIFS(Data!$N$6:$N$1096,Data!$J$6:$J$1096,AC$3,Data!$I$6:$I$1096,Data!$V16),SUMIFS(Data!$N$6:$N$1096,Data!$J$6:$J$1096,AC$3,Data!$I$6:$I$1096,Data!$W16),SUMIFS(Data!$N$6:$N$1096,Data!$J$6:$J$1096,AC$3,Data!$I$6:$I$1096,Data!$T16))</f>
        <v>0.20302394311903027</v>
      </c>
      <c r="AD84" s="55">
        <f>SUM(SUMIFS(Data!$N$6:$N$1096,Data!$J$6:$J$1096,AD$3,Data!$I$6:$I$1096,Data!$U16),SUMIFS(Data!$N$6:$N$1096,Data!$J$6:$J$1096,AD$3,Data!$I$6:$I$1096,Data!$V16),SUMIFS(Data!$N$6:$N$1096,Data!$J$6:$J$1096,AD$3,Data!$I$6:$I$1096,Data!$W16),SUMIFS(Data!$N$6:$N$1096,Data!$J$6:$J$1096,AD$3,Data!$I$6:$I$1096,Data!$T16))</f>
        <v>0.19419129546035263</v>
      </c>
      <c r="AE84" s="55">
        <f>SUM(SUMIFS(Data!$N$6:$N$1096,Data!$J$6:$J$1096,AE$3,Data!$I$6:$I$1096,Data!$U16),SUMIFS(Data!$N$6:$N$1096,Data!$J$6:$J$1096,AE$3,Data!$I$6:$I$1096,Data!$V16),SUMIFS(Data!$N$6:$N$1096,Data!$J$6:$J$1096,AE$3,Data!$I$6:$I$1096,Data!$W16),SUMIFS(Data!$N$6:$N$1096,Data!$J$6:$J$1096,AE$3,Data!$I$6:$I$1096,Data!$T16))</f>
        <v>0.16813420690230771</v>
      </c>
      <c r="AF84" s="55">
        <f>SUM(SUMIFS(Data!$N$6:$N$1096,Data!$J$6:$J$1096,AF$3,Data!$I$6:$I$1096,Data!$U16),SUMIFS(Data!$N$6:$N$1096,Data!$J$6:$J$1096,AF$3,Data!$I$6:$I$1096,Data!$V16),SUMIFS(Data!$N$6:$N$1096,Data!$J$6:$J$1096,AF$3,Data!$I$6:$I$1096,Data!$W16),SUMIFS(Data!$N$6:$N$1096,Data!$J$6:$J$1096,AF$3,Data!$I$6:$I$1096,Data!$T16))</f>
        <v>0.16600685192234488</v>
      </c>
      <c r="AG84" s="55">
        <f>SUM(SUMIFS(Data!$N$6:$N$1096,Data!$J$6:$J$1096,AG$3,Data!$I$6:$I$1096,Data!$U16),SUMIFS(Data!$N$6:$N$1096,Data!$J$6:$J$1096,AG$3,Data!$I$6:$I$1096,Data!$V16),SUMIFS(Data!$N$6:$N$1096,Data!$J$6:$J$1096,AG$3,Data!$I$6:$I$1096,Data!$W16),SUMIFS(Data!$N$6:$N$1096,Data!$J$6:$J$1096,AG$3,Data!$I$6:$I$1096,Data!$T16))</f>
        <v>0.1800400367003086</v>
      </c>
      <c r="AH84" s="55">
        <f>SUM(SUMIFS(Data!$N$6:$N$1096,Data!$J$6:$J$1096,AH$3,Data!$I$6:$I$1096,Data!$U16),SUMIFS(Data!$N$6:$N$1096,Data!$J$6:$J$1096,AH$3,Data!$I$6:$I$1096,Data!$V16),SUMIFS(Data!$N$6:$N$1096,Data!$J$6:$J$1096,AH$3,Data!$I$6:$I$1096,Data!$W16),SUMIFS(Data!$N$6:$N$1096,Data!$J$6:$J$1096,AH$3,Data!$I$6:$I$1096,Data!$T16))</f>
        <v>0.15879008616860621</v>
      </c>
      <c r="AI84" s="55">
        <f>SUM(SUMIFS(Data!$N$6:$N$1096,Data!$J$6:$J$1096,AI$3,Data!$I$6:$I$1096,Data!$U16),SUMIFS(Data!$N$6:$N$1096,Data!$J$6:$J$1096,AI$3,Data!$I$6:$I$1096,Data!$V16),SUMIFS(Data!$N$6:$N$1096,Data!$J$6:$J$1096,AI$3,Data!$I$6:$I$1096,Data!$W16),SUMIFS(Data!$N$6:$N$1096,Data!$J$6:$J$1096,AI$3,Data!$I$6:$I$1096,Data!$T16))</f>
        <v>0.16863156056239631</v>
      </c>
      <c r="AJ84" s="55">
        <f>SUM(SUMIFS(Data!$N$6:$N$1096,Data!$J$6:$J$1096,AJ$3,Data!$I$6:$I$1096,Data!$U16),SUMIFS(Data!$N$6:$N$1096,Data!$J$6:$J$1096,AJ$3,Data!$I$6:$I$1096,Data!$V16),SUMIFS(Data!$N$6:$N$1096,Data!$J$6:$J$1096,AJ$3,Data!$I$6:$I$1096,Data!$W16),SUMIFS(Data!$N$6:$N$1096,Data!$J$6:$J$1096,AJ$3,Data!$I$6:$I$1096,Data!$T16))</f>
        <v>0.18570468294868925</v>
      </c>
      <c r="AK84" s="55">
        <f>SUM(SUMIFS(Data!$N$6:$N$1096,Data!$J$6:$J$1096,AK$3,Data!$I$6:$I$1096,Data!$U16),SUMIFS(Data!$N$6:$N$1096,Data!$J$6:$J$1096,AK$3,Data!$I$6:$I$1096,Data!$V16),SUMIFS(Data!$N$6:$N$1096,Data!$J$6:$J$1096,AK$3,Data!$I$6:$I$1096,Data!$W16),SUMIFS(Data!$N$6:$N$1096,Data!$J$6:$J$1096,AK$3,Data!$I$6:$I$1096,Data!$T16))</f>
        <v>0.1662357478913237</v>
      </c>
      <c r="AL84" s="55">
        <f>SUM(SUMIFS(Data!$N$6:$N$1096,Data!$J$6:$J$1096,AL$3,Data!$I$6:$I$1096,Data!$U16),SUMIFS(Data!$N$6:$N$1096,Data!$J$6:$J$1096,AL$3,Data!$I$6:$I$1096,Data!$V16),SUMIFS(Data!$N$6:$N$1096,Data!$J$6:$J$1096,AL$3,Data!$I$6:$I$1096,Data!$W16),SUMIFS(Data!$N$6:$N$1096,Data!$J$6:$J$1096,AL$3,Data!$I$6:$I$1096,Data!$T16))</f>
        <v>0.19758651453256329</v>
      </c>
      <c r="AM84" s="55">
        <f>SUM(SUMIFS(Data!$N$6:$N$1096,Data!$J$6:$J$1096,AM$3,Data!$I$6:$I$1096,Data!$U16),SUMIFS(Data!$N$6:$N$1096,Data!$J$6:$J$1096,AM$3,Data!$I$6:$I$1096,Data!$V16),SUMIFS(Data!$N$6:$N$1096,Data!$J$6:$J$1096,AM$3,Data!$I$6:$I$1096,Data!$W16),SUMIFS(Data!$N$6:$N$1096,Data!$J$6:$J$1096,AM$3,Data!$I$6:$I$1096,Data!$T16))</f>
        <v>0.18528006305729347</v>
      </c>
      <c r="AN84" s="55">
        <f>SUM(SUMIFS(Data!$N$6:$N$1096,Data!$J$6:$J$1096,AN$3,Data!$I$6:$I$1096,Data!$U16),SUMIFS(Data!$N$6:$N$1096,Data!$J$6:$J$1096,AN$3,Data!$I$6:$I$1096,Data!$V16),SUMIFS(Data!$N$6:$N$1096,Data!$J$6:$J$1096,AN$3,Data!$I$6:$I$1096,Data!$W16),SUMIFS(Data!$N$6:$N$1096,Data!$J$6:$J$1096,AN$3,Data!$I$6:$I$1096,Data!$T16))</f>
        <v>0.19773815990913132</v>
      </c>
      <c r="AO84" s="55">
        <f>SUM(SUMIFS(Data!$N$6:$N$1096,Data!$J$6:$J$1096,AO$3,Data!$I$6:$I$1096,Data!$U16),SUMIFS(Data!$N$6:$N$1096,Data!$J$6:$J$1096,AO$3,Data!$I$6:$I$1096,Data!$V16),SUMIFS(Data!$N$6:$N$1096,Data!$J$6:$J$1096,AO$3,Data!$I$6:$I$1096,Data!$W16),SUMIFS(Data!$N$6:$N$1096,Data!$J$6:$J$1096,AO$3,Data!$I$6:$I$1096,Data!$T16))</f>
        <v>0.17939056356487551</v>
      </c>
      <c r="AP84" s="55">
        <f>SUM(SUMIFS(Data!$N$6:$N$1096,Data!$J$6:$J$1096,AP$3,Data!$I$6:$I$1096,Data!$U16),SUMIFS(Data!$N$6:$N$1096,Data!$J$6:$J$1096,AP$3,Data!$I$6:$I$1096,Data!$V16),SUMIFS(Data!$N$6:$N$1096,Data!$J$6:$J$1096,AP$3,Data!$I$6:$I$1096,Data!$W16),SUMIFS(Data!$N$6:$N$1096,Data!$J$6:$J$1096,AP$3,Data!$I$6:$I$1096,Data!$T16))</f>
        <v>0.17939056356487551</v>
      </c>
      <c r="AQ84" s="55">
        <f>SUM(SUMIFS(Data!$N$6:$N$1096,Data!$J$6:$J$1096,AQ$3,Data!$I$6:$I$1096,Data!$U16),SUMIFS(Data!$N$6:$N$1096,Data!$J$6:$J$1096,AQ$3,Data!$I$6:$I$1096,Data!$V16),SUMIFS(Data!$N$6:$N$1096,Data!$J$6:$J$1096,AQ$3,Data!$I$6:$I$1096,Data!$W16),SUMIFS(Data!$N$6:$N$1096,Data!$J$6:$J$1096,AQ$3,Data!$I$6:$I$1096,Data!$T16))</f>
        <v>0.18170307059195948</v>
      </c>
      <c r="AR84" s="56" t="s">
        <v>18</v>
      </c>
    </row>
    <row r="85" spans="1:44" x14ac:dyDescent="0.25">
      <c r="A85" s="53" t="s">
        <v>74</v>
      </c>
      <c r="B85" s="56" t="s">
        <v>19</v>
      </c>
      <c r="C85" s="55">
        <f>SUM(SUMIFS(Data!$N$6:$N$1096,Data!$J$6:$J$1096,C$3,Data!$I$6:$I$1096,Data!$U17),SUMIFS(Data!$N$6:$N$1096,Data!$J$6:$J$1096,C$3,Data!$I$6:$I$1096,Data!$V17),SUMIFS(Data!$N$6:$N$1096,Data!$J$6:$J$1096,C$3,Data!$I$6:$I$1096,Data!$W17),SUMIFS(Data!$N$6:$N$1096,Data!$J$6:$J$1096,C$3,Data!$I$6:$I$1096,Data!$T17))</f>
        <v>0.11801405398305642</v>
      </c>
      <c r="D85" s="55">
        <f>SUM(SUMIFS(Data!$N$6:$N$1096,Data!$J$6:$J$1096,D$3,Data!$I$6:$I$1096,Data!$U17),SUMIFS(Data!$N$6:$N$1096,Data!$J$6:$J$1096,D$3,Data!$I$6:$I$1096,Data!$V17),SUMIFS(Data!$N$6:$N$1096,Data!$J$6:$J$1096,D$3,Data!$I$6:$I$1096,Data!$W17),SUMIFS(Data!$N$6:$N$1096,Data!$J$6:$J$1096,D$3,Data!$I$6:$I$1096,Data!$T17))</f>
        <v>0.11588948618577322</v>
      </c>
      <c r="E85" s="55">
        <f>SUM(SUMIFS(Data!$N$6:$N$1096,Data!$J$6:$J$1096,E$3,Data!$I$6:$I$1096,Data!$U17),SUMIFS(Data!$N$6:$N$1096,Data!$J$6:$J$1096,E$3,Data!$I$6:$I$1096,Data!$V17),SUMIFS(Data!$N$6:$N$1096,Data!$J$6:$J$1096,E$3,Data!$I$6:$I$1096,Data!$W17),SUMIFS(Data!$N$6:$N$1096,Data!$J$6:$J$1096,E$3,Data!$I$6:$I$1096,Data!$T17))</f>
        <v>0.11392160025810615</v>
      </c>
      <c r="F85" s="55">
        <f>SUM(SUMIFS(Data!$N$6:$N$1096,Data!$J$6:$J$1096,F$3,Data!$I$6:$I$1096,Data!$U17),SUMIFS(Data!$N$6:$N$1096,Data!$J$6:$J$1096,F$3,Data!$I$6:$I$1096,Data!$V17),SUMIFS(Data!$N$6:$N$1096,Data!$J$6:$J$1096,F$3,Data!$I$6:$I$1096,Data!$W17),SUMIFS(Data!$N$6:$N$1096,Data!$J$6:$J$1096,F$3,Data!$I$6:$I$1096,Data!$T17))</f>
        <v>0.11450760079312623</v>
      </c>
      <c r="G85" s="55">
        <f>SUM(SUMIFS(Data!$N$6:$N$1096,Data!$J$6:$J$1096,G$3,Data!$I$6:$I$1096,Data!$U17),SUMIFS(Data!$N$6:$N$1096,Data!$J$6:$J$1096,G$3,Data!$I$6:$I$1096,Data!$V17),SUMIFS(Data!$N$6:$N$1096,Data!$J$6:$J$1096,G$3,Data!$I$6:$I$1096,Data!$W17),SUMIFS(Data!$N$6:$N$1096,Data!$J$6:$J$1096,G$3,Data!$I$6:$I$1096,Data!$T17))</f>
        <v>0.13030761141054292</v>
      </c>
      <c r="H85" s="55">
        <f>SUM(SUMIFS(Data!$N$6:$N$1096,Data!$J$6:$J$1096,H$3,Data!$I$6:$I$1096,Data!$U17),SUMIFS(Data!$N$6:$N$1096,Data!$J$6:$J$1096,H$3,Data!$I$6:$I$1096,Data!$V17),SUMIFS(Data!$N$6:$N$1096,Data!$J$6:$J$1096,H$3,Data!$I$6:$I$1096,Data!$W17),SUMIFS(Data!$N$6:$N$1096,Data!$J$6:$J$1096,H$3,Data!$I$6:$I$1096,Data!$T17))</f>
        <v>0.12845452587753931</v>
      </c>
      <c r="I85" s="55">
        <f>SUM(SUMIFS(Data!$N$6:$N$1096,Data!$J$6:$J$1096,I$3,Data!$I$6:$I$1096,Data!$U17),SUMIFS(Data!$N$6:$N$1096,Data!$J$6:$J$1096,I$3,Data!$I$6:$I$1096,Data!$V17),SUMIFS(Data!$N$6:$N$1096,Data!$J$6:$J$1096,I$3,Data!$I$6:$I$1096,Data!$W17),SUMIFS(Data!$N$6:$N$1096,Data!$J$6:$J$1096,I$3,Data!$I$6:$I$1096,Data!$T17))</f>
        <v>0.14062272661137787</v>
      </c>
      <c r="J85" s="55">
        <f>SUM(SUMIFS(Data!$N$6:$N$1096,Data!$J$6:$J$1096,J$3,Data!$I$6:$I$1096,Data!$U17),SUMIFS(Data!$N$6:$N$1096,Data!$J$6:$J$1096,J$3,Data!$I$6:$I$1096,Data!$V17),SUMIFS(Data!$N$6:$N$1096,Data!$J$6:$J$1096,J$3,Data!$I$6:$I$1096,Data!$W17),SUMIFS(Data!$N$6:$N$1096,Data!$J$6:$J$1096,J$3,Data!$I$6:$I$1096,Data!$T17))</f>
        <v>0.14988806239618691</v>
      </c>
      <c r="K85" s="55">
        <f>SUM(SUMIFS(Data!$N$6:$N$1096,Data!$J$6:$J$1096,K$3,Data!$I$6:$I$1096,Data!$U17),SUMIFS(Data!$N$6:$N$1096,Data!$J$6:$J$1096,K$3,Data!$I$6:$I$1096,Data!$V17),SUMIFS(Data!$N$6:$N$1096,Data!$J$6:$J$1096,K$3,Data!$I$6:$I$1096,Data!$W17),SUMIFS(Data!$N$6:$N$1096,Data!$J$6:$J$1096,K$3,Data!$I$6:$I$1096,Data!$T17))</f>
        <v>0.15855683946429203</v>
      </c>
      <c r="L85" s="55">
        <f>SUM(SUMIFS(Data!$N$6:$N$1096,Data!$J$6:$J$1096,L$3,Data!$I$6:$I$1096,Data!$U17),SUMIFS(Data!$N$6:$N$1096,Data!$J$6:$J$1096,L$3,Data!$I$6:$I$1096,Data!$V17),SUMIFS(Data!$N$6:$N$1096,Data!$J$6:$J$1096,L$3,Data!$I$6:$I$1096,Data!$W17),SUMIFS(Data!$N$6:$N$1096,Data!$J$6:$J$1096,L$3,Data!$I$6:$I$1096,Data!$T17))</f>
        <v>0.16692102251049218</v>
      </c>
      <c r="M85" s="55">
        <f>SUM(SUMIFS(Data!$N$6:$N$1096,Data!$J$6:$J$1096,M$3,Data!$I$6:$I$1096,Data!$U17),SUMIFS(Data!$N$6:$N$1096,Data!$J$6:$J$1096,M$3,Data!$I$6:$I$1096,Data!$V17),SUMIFS(Data!$N$6:$N$1096,Data!$J$6:$J$1096,M$3,Data!$I$6:$I$1096,Data!$W17),SUMIFS(Data!$N$6:$N$1096,Data!$J$6:$J$1096,M$3,Data!$I$6:$I$1096,Data!$T17))</f>
        <v>0.17840077521970127</v>
      </c>
      <c r="N85" s="55">
        <f>SUM(SUMIFS(Data!$N$6:$N$1096,Data!$J$6:$J$1096,N$3,Data!$I$6:$I$1096,Data!$U17),SUMIFS(Data!$N$6:$N$1096,Data!$J$6:$J$1096,N$3,Data!$I$6:$I$1096,Data!$V17),SUMIFS(Data!$N$6:$N$1096,Data!$J$6:$J$1096,N$3,Data!$I$6:$I$1096,Data!$W17),SUMIFS(Data!$N$6:$N$1096,Data!$J$6:$J$1096,N$3,Data!$I$6:$I$1096,Data!$T17))</f>
        <v>0.18667735273265312</v>
      </c>
      <c r="O85" s="55">
        <f>SUM(SUMIFS(Data!$N$6:$N$1096,Data!$J$6:$J$1096,O$3,Data!$I$6:$I$1096,Data!$U17),SUMIFS(Data!$N$6:$N$1096,Data!$J$6:$J$1096,O$3,Data!$I$6:$I$1096,Data!$V17),SUMIFS(Data!$N$6:$N$1096,Data!$J$6:$J$1096,O$3,Data!$I$6:$I$1096,Data!$W17),SUMIFS(Data!$N$6:$N$1096,Data!$J$6:$J$1096,O$3,Data!$I$6:$I$1096,Data!$T17))</f>
        <v>0.19618917778426981</v>
      </c>
      <c r="P85" s="55">
        <f>SUM(SUMIFS(Data!$N$6:$N$1096,Data!$J$6:$J$1096,P$3,Data!$I$6:$I$1096,Data!$U17),SUMIFS(Data!$N$6:$N$1096,Data!$J$6:$J$1096,P$3,Data!$I$6:$I$1096,Data!$V17),SUMIFS(Data!$N$6:$N$1096,Data!$J$6:$J$1096,P$3,Data!$I$6:$I$1096,Data!$W17),SUMIFS(Data!$N$6:$N$1096,Data!$J$6:$J$1096,P$3,Data!$I$6:$I$1096,Data!$T17))</f>
        <v>0.2077439634233462</v>
      </c>
      <c r="Q85" s="55">
        <f>SUM(SUMIFS(Data!$N$6:$N$1096,Data!$J$6:$J$1096,Q$3,Data!$I$6:$I$1096,Data!$U17),SUMIFS(Data!$N$6:$N$1096,Data!$J$6:$J$1096,Q$3,Data!$I$6:$I$1096,Data!$V17),SUMIFS(Data!$N$6:$N$1096,Data!$J$6:$J$1096,Q$3,Data!$I$6:$I$1096,Data!$W17),SUMIFS(Data!$N$6:$N$1096,Data!$J$6:$J$1096,Q$3,Data!$I$6:$I$1096,Data!$T17))</f>
        <v>0.21098893753551018</v>
      </c>
      <c r="R85" s="55">
        <f>SUM(SUMIFS(Data!$N$6:$N$1096,Data!$J$6:$J$1096,R$3,Data!$I$6:$I$1096,Data!$U17),SUMIFS(Data!$N$6:$N$1096,Data!$J$6:$J$1096,R$3,Data!$I$6:$I$1096,Data!$V17),SUMIFS(Data!$N$6:$N$1096,Data!$J$6:$J$1096,R$3,Data!$I$6:$I$1096,Data!$W17),SUMIFS(Data!$N$6:$N$1096,Data!$J$6:$J$1096,R$3,Data!$I$6:$I$1096,Data!$T17))</f>
        <v>0.2101862561320943</v>
      </c>
      <c r="S85" s="55">
        <f>SUM(SUMIFS(Data!$N$6:$N$1096,Data!$J$6:$J$1096,S$3,Data!$I$6:$I$1096,Data!$U17),SUMIFS(Data!$N$6:$N$1096,Data!$J$6:$J$1096,S$3,Data!$I$6:$I$1096,Data!$V17),SUMIFS(Data!$N$6:$N$1096,Data!$J$6:$J$1096,S$3,Data!$I$6:$I$1096,Data!$W17),SUMIFS(Data!$N$6:$N$1096,Data!$J$6:$J$1096,S$3,Data!$I$6:$I$1096,Data!$T17))</f>
        <v>0.21540441965243512</v>
      </c>
      <c r="T85" s="55">
        <f>SUM(SUMIFS(Data!$N$6:$N$1096,Data!$J$6:$J$1096,T$3,Data!$I$6:$I$1096,Data!$U17),SUMIFS(Data!$N$6:$N$1096,Data!$J$6:$J$1096,T$3,Data!$I$6:$I$1096,Data!$V17),SUMIFS(Data!$N$6:$N$1096,Data!$J$6:$J$1096,T$3,Data!$I$6:$I$1096,Data!$W17),SUMIFS(Data!$N$6:$N$1096,Data!$J$6:$J$1096,T$3,Data!$I$6:$I$1096,Data!$T17))</f>
        <v>0.20563724420786247</v>
      </c>
      <c r="U85" s="55">
        <f>SUM(SUMIFS(Data!$N$6:$N$1096,Data!$J$6:$J$1096,U$3,Data!$I$6:$I$1096,Data!$U17),SUMIFS(Data!$N$6:$N$1096,Data!$J$6:$J$1096,U$3,Data!$I$6:$I$1096,Data!$V17),SUMIFS(Data!$N$6:$N$1096,Data!$J$6:$J$1096,U$3,Data!$I$6:$I$1096,Data!$W17),SUMIFS(Data!$N$6:$N$1096,Data!$J$6:$J$1096,U$3,Data!$I$6:$I$1096,Data!$T17))</f>
        <v>0.19885170744247826</v>
      </c>
      <c r="V85" s="55">
        <f>SUM(SUMIFS(Data!$N$6:$N$1096,Data!$J$6:$J$1096,V$3,Data!$I$6:$I$1096,Data!$U17),SUMIFS(Data!$N$6:$N$1096,Data!$J$6:$J$1096,V$3,Data!$I$6:$I$1096,Data!$V17),SUMIFS(Data!$N$6:$N$1096,Data!$J$6:$J$1096,V$3,Data!$I$6:$I$1096,Data!$W17),SUMIFS(Data!$N$6:$N$1096,Data!$J$6:$J$1096,V$3,Data!$I$6:$I$1096,Data!$T17))</f>
        <v>0.15103644601258973</v>
      </c>
      <c r="W85" s="55">
        <f>SUM(SUMIFS(Data!$N$6:$N$1096,Data!$J$6:$J$1096,W$3,Data!$I$6:$I$1096,Data!$U17),SUMIFS(Data!$N$6:$N$1096,Data!$J$6:$J$1096,W$3,Data!$I$6:$I$1096,Data!$V17),SUMIFS(Data!$N$6:$N$1096,Data!$J$6:$J$1096,W$3,Data!$I$6:$I$1096,Data!$W17),SUMIFS(Data!$N$6:$N$1096,Data!$J$6:$J$1096,W$3,Data!$I$6:$I$1096,Data!$T17))</f>
        <v>0.164478994095408</v>
      </c>
      <c r="X85" s="55">
        <f>SUM(SUMIFS(Data!$N$6:$N$1096,Data!$J$6:$J$1096,X$3,Data!$I$6:$I$1096,Data!$U17),SUMIFS(Data!$N$6:$N$1096,Data!$J$6:$J$1096,X$3,Data!$I$6:$I$1096,Data!$V17),SUMIFS(Data!$N$6:$N$1096,Data!$J$6:$J$1096,X$3,Data!$I$6:$I$1096,Data!$W17),SUMIFS(Data!$N$6:$N$1096,Data!$J$6:$J$1096,X$3,Data!$I$6:$I$1096,Data!$T17))</f>
        <v>0.16832686138781022</v>
      </c>
      <c r="Y85" s="55">
        <f>SUM(SUMIFS(Data!$N$6:$N$1096,Data!$J$6:$J$1096,Y$3,Data!$I$6:$I$1096,Data!$U17),SUMIFS(Data!$N$6:$N$1096,Data!$J$6:$J$1096,Y$3,Data!$I$6:$I$1096,Data!$V17),SUMIFS(Data!$N$6:$N$1096,Data!$J$6:$J$1096,Y$3,Data!$I$6:$I$1096,Data!$W17),SUMIFS(Data!$N$6:$N$1096,Data!$J$6:$J$1096,Y$3,Data!$I$6:$I$1096,Data!$T17))</f>
        <v>0.16907137046709766</v>
      </c>
      <c r="Z85" s="55">
        <f>SUM(SUMIFS(Data!$N$6:$N$1096,Data!$J$6:$J$1096,Z$3,Data!$I$6:$I$1096,Data!$U17),SUMIFS(Data!$N$6:$N$1096,Data!$J$6:$J$1096,Z$3,Data!$I$6:$I$1096,Data!$V17),SUMIFS(Data!$N$6:$N$1096,Data!$J$6:$J$1096,Z$3,Data!$I$6:$I$1096,Data!$W17),SUMIFS(Data!$N$6:$N$1096,Data!$J$6:$J$1096,Z$3,Data!$I$6:$I$1096,Data!$T17))</f>
        <v>0.13337590464027246</v>
      </c>
      <c r="AA85" s="55">
        <f>SUM(SUMIFS(Data!$N$6:$N$1096,Data!$J$6:$J$1096,AA$3,Data!$I$6:$I$1096,Data!$U17),SUMIFS(Data!$N$6:$N$1096,Data!$J$6:$J$1096,AA$3,Data!$I$6:$I$1096,Data!$V17),SUMIFS(Data!$N$6:$N$1096,Data!$J$6:$J$1096,AA$3,Data!$I$6:$I$1096,Data!$W17),SUMIFS(Data!$N$6:$N$1096,Data!$J$6:$J$1096,AA$3,Data!$I$6:$I$1096,Data!$T17))</f>
        <v>0.147367637203068</v>
      </c>
      <c r="AB85" s="55">
        <f>SUM(SUMIFS(Data!$N$6:$N$1096,Data!$J$6:$J$1096,AB$3,Data!$I$6:$I$1096,Data!$U17),SUMIFS(Data!$N$6:$N$1096,Data!$J$6:$J$1096,AB$3,Data!$I$6:$I$1096,Data!$V17),SUMIFS(Data!$N$6:$N$1096,Data!$J$6:$J$1096,AB$3,Data!$I$6:$I$1096,Data!$W17),SUMIFS(Data!$N$6:$N$1096,Data!$J$6:$J$1096,AB$3,Data!$I$6:$I$1096,Data!$T17))</f>
        <v>0.13124626291962074</v>
      </c>
      <c r="AC85" s="55">
        <f>SUM(SUMIFS(Data!$N$6:$N$1096,Data!$J$6:$J$1096,AC$3,Data!$I$6:$I$1096,Data!$U17),SUMIFS(Data!$N$6:$N$1096,Data!$J$6:$J$1096,AC$3,Data!$I$6:$I$1096,Data!$V17),SUMIFS(Data!$N$6:$N$1096,Data!$J$6:$J$1096,AC$3,Data!$I$6:$I$1096,Data!$W17),SUMIFS(Data!$N$6:$N$1096,Data!$J$6:$J$1096,AC$3,Data!$I$6:$I$1096,Data!$T17))</f>
        <v>0.1307234334175697</v>
      </c>
      <c r="AD85" s="55">
        <f>SUM(SUMIFS(Data!$N$6:$N$1096,Data!$J$6:$J$1096,AD$3,Data!$I$6:$I$1096,Data!$U17),SUMIFS(Data!$N$6:$N$1096,Data!$J$6:$J$1096,AD$3,Data!$I$6:$I$1096,Data!$V17),SUMIFS(Data!$N$6:$N$1096,Data!$J$6:$J$1096,AD$3,Data!$I$6:$I$1096,Data!$W17),SUMIFS(Data!$N$6:$N$1096,Data!$J$6:$J$1096,AD$3,Data!$I$6:$I$1096,Data!$T17))</f>
        <v>0.1225619623541436</v>
      </c>
      <c r="AE85" s="55">
        <f>SUM(SUMIFS(Data!$N$6:$N$1096,Data!$J$6:$J$1096,AE$3,Data!$I$6:$I$1096,Data!$U17),SUMIFS(Data!$N$6:$N$1096,Data!$J$6:$J$1096,AE$3,Data!$I$6:$I$1096,Data!$V17),SUMIFS(Data!$N$6:$N$1096,Data!$J$6:$J$1096,AE$3,Data!$I$6:$I$1096,Data!$W17),SUMIFS(Data!$N$6:$N$1096,Data!$J$6:$J$1096,AE$3,Data!$I$6:$I$1096,Data!$T17))</f>
        <v>0.12081125067812878</v>
      </c>
      <c r="AF85" s="55">
        <f>SUM(SUMIFS(Data!$N$6:$N$1096,Data!$J$6:$J$1096,AF$3,Data!$I$6:$I$1096,Data!$U17),SUMIFS(Data!$N$6:$N$1096,Data!$J$6:$J$1096,AF$3,Data!$I$6:$I$1096,Data!$V17),SUMIFS(Data!$N$6:$N$1096,Data!$J$6:$J$1096,AF$3,Data!$I$6:$I$1096,Data!$W17),SUMIFS(Data!$N$6:$N$1096,Data!$J$6:$J$1096,AF$3,Data!$I$6:$I$1096,Data!$T17))</f>
        <v>9.2691282832127908E-2</v>
      </c>
      <c r="AG85" s="55">
        <f>SUM(SUMIFS(Data!$N$6:$N$1096,Data!$J$6:$J$1096,AG$3,Data!$I$6:$I$1096,Data!$U17),SUMIFS(Data!$N$6:$N$1096,Data!$J$6:$J$1096,AG$3,Data!$I$6:$I$1096,Data!$V17),SUMIFS(Data!$N$6:$N$1096,Data!$J$6:$J$1096,AG$3,Data!$I$6:$I$1096,Data!$W17),SUMIFS(Data!$N$6:$N$1096,Data!$J$6:$J$1096,AG$3,Data!$I$6:$I$1096,Data!$T17))</f>
        <v>0.11352072733338894</v>
      </c>
      <c r="AH85" s="55">
        <f>SUM(SUMIFS(Data!$N$6:$N$1096,Data!$J$6:$J$1096,AH$3,Data!$I$6:$I$1096,Data!$U17),SUMIFS(Data!$N$6:$N$1096,Data!$J$6:$J$1096,AH$3,Data!$I$6:$I$1096,Data!$V17),SUMIFS(Data!$N$6:$N$1096,Data!$J$6:$J$1096,AH$3,Data!$I$6:$I$1096,Data!$W17),SUMIFS(Data!$N$6:$N$1096,Data!$J$6:$J$1096,AH$3,Data!$I$6:$I$1096,Data!$T17))</f>
        <v>0.11281869059252021</v>
      </c>
      <c r="AI85" s="55">
        <f>SUM(SUMIFS(Data!$N$6:$N$1096,Data!$J$6:$J$1096,AI$3,Data!$I$6:$I$1096,Data!$U17),SUMIFS(Data!$N$6:$N$1096,Data!$J$6:$J$1096,AI$3,Data!$I$6:$I$1096,Data!$V17),SUMIFS(Data!$N$6:$N$1096,Data!$J$6:$J$1096,AI$3,Data!$I$6:$I$1096,Data!$W17),SUMIFS(Data!$N$6:$N$1096,Data!$J$6:$J$1096,AI$3,Data!$I$6:$I$1096,Data!$T17))</f>
        <v>0.13134224085232732</v>
      </c>
      <c r="AJ85" s="55">
        <f>SUM(SUMIFS(Data!$N$6:$N$1096,Data!$J$6:$J$1096,AJ$3,Data!$I$6:$I$1096,Data!$U17),SUMIFS(Data!$N$6:$N$1096,Data!$J$6:$J$1096,AJ$3,Data!$I$6:$I$1096,Data!$V17),SUMIFS(Data!$N$6:$N$1096,Data!$J$6:$J$1096,AJ$3,Data!$I$6:$I$1096,Data!$W17),SUMIFS(Data!$N$6:$N$1096,Data!$J$6:$J$1096,AJ$3,Data!$I$6:$I$1096,Data!$T17))</f>
        <v>0.13614160878332959</v>
      </c>
      <c r="AK85" s="55">
        <f>SUM(SUMIFS(Data!$N$6:$N$1096,Data!$J$6:$J$1096,AK$3,Data!$I$6:$I$1096,Data!$U17),SUMIFS(Data!$N$6:$N$1096,Data!$J$6:$J$1096,AK$3,Data!$I$6:$I$1096,Data!$V17),SUMIFS(Data!$N$6:$N$1096,Data!$J$6:$J$1096,AK$3,Data!$I$6:$I$1096,Data!$W17),SUMIFS(Data!$N$6:$N$1096,Data!$J$6:$J$1096,AK$3,Data!$I$6:$I$1096,Data!$T17))</f>
        <v>0.14110117407705675</v>
      </c>
      <c r="AL85" s="55">
        <f>SUM(SUMIFS(Data!$N$6:$N$1096,Data!$J$6:$J$1096,AL$3,Data!$I$6:$I$1096,Data!$U17),SUMIFS(Data!$N$6:$N$1096,Data!$J$6:$J$1096,AL$3,Data!$I$6:$I$1096,Data!$V17),SUMIFS(Data!$N$6:$N$1096,Data!$J$6:$J$1096,AL$3,Data!$I$6:$I$1096,Data!$W17),SUMIFS(Data!$N$6:$N$1096,Data!$J$6:$J$1096,AL$3,Data!$I$6:$I$1096,Data!$T17))</f>
        <v>0.14931680518382873</v>
      </c>
      <c r="AM85" s="55">
        <f>SUM(SUMIFS(Data!$N$6:$N$1096,Data!$J$6:$J$1096,AM$3,Data!$I$6:$I$1096,Data!$U17),SUMIFS(Data!$N$6:$N$1096,Data!$J$6:$J$1096,AM$3,Data!$I$6:$I$1096,Data!$V17),SUMIFS(Data!$N$6:$N$1096,Data!$J$6:$J$1096,AM$3,Data!$I$6:$I$1096,Data!$W17),SUMIFS(Data!$N$6:$N$1096,Data!$J$6:$J$1096,AM$3,Data!$I$6:$I$1096,Data!$T17))</f>
        <v>0.14434208581703534</v>
      </c>
      <c r="AN85" s="55">
        <f>SUM(SUMIFS(Data!$N$6:$N$1096,Data!$J$6:$J$1096,AN$3,Data!$I$6:$I$1096,Data!$U17),SUMIFS(Data!$N$6:$N$1096,Data!$J$6:$J$1096,AN$3,Data!$I$6:$I$1096,Data!$V17),SUMIFS(Data!$N$6:$N$1096,Data!$J$6:$J$1096,AN$3,Data!$I$6:$I$1096,Data!$W17),SUMIFS(Data!$N$6:$N$1096,Data!$J$6:$J$1096,AN$3,Data!$I$6:$I$1096,Data!$T17))</f>
        <v>0.15304459479480467</v>
      </c>
      <c r="AO85" s="55">
        <f>SUM(SUMIFS(Data!$N$6:$N$1096,Data!$J$6:$J$1096,AO$3,Data!$I$6:$I$1096,Data!$U17),SUMIFS(Data!$N$6:$N$1096,Data!$J$6:$J$1096,AO$3,Data!$I$6:$I$1096,Data!$V17),SUMIFS(Data!$N$6:$N$1096,Data!$J$6:$J$1096,AO$3,Data!$I$6:$I$1096,Data!$W17),SUMIFS(Data!$N$6:$N$1096,Data!$J$6:$J$1096,AO$3,Data!$I$6:$I$1096,Data!$T17))</f>
        <v>0.14192878986456969</v>
      </c>
      <c r="AP85" s="55">
        <f>SUM(SUMIFS(Data!$N$6:$N$1096,Data!$J$6:$J$1096,AP$3,Data!$I$6:$I$1096,Data!$U17),SUMIFS(Data!$N$6:$N$1096,Data!$J$6:$J$1096,AP$3,Data!$I$6:$I$1096,Data!$V17),SUMIFS(Data!$N$6:$N$1096,Data!$J$6:$J$1096,AP$3,Data!$I$6:$I$1096,Data!$W17),SUMIFS(Data!$N$6:$N$1096,Data!$J$6:$J$1096,AP$3,Data!$I$6:$I$1096,Data!$T17))</f>
        <v>0.14192878986456969</v>
      </c>
      <c r="AQ85" s="55">
        <f>SUM(SUMIFS(Data!$N$6:$N$1096,Data!$J$6:$J$1096,AQ$3,Data!$I$6:$I$1096,Data!$U17),SUMIFS(Data!$N$6:$N$1096,Data!$J$6:$J$1096,AQ$3,Data!$I$6:$I$1096,Data!$V17),SUMIFS(Data!$N$6:$N$1096,Data!$J$6:$J$1096,AQ$3,Data!$I$6:$I$1096,Data!$W17),SUMIFS(Data!$N$6:$N$1096,Data!$J$6:$J$1096,AQ$3,Data!$I$6:$I$1096,Data!$T17))</f>
        <v>0.14175371953149729</v>
      </c>
      <c r="AR85" s="56" t="s">
        <v>19</v>
      </c>
    </row>
    <row r="86" spans="1:44" x14ac:dyDescent="0.25">
      <c r="A86" s="53" t="s">
        <v>74</v>
      </c>
      <c r="B86" s="56" t="s">
        <v>20</v>
      </c>
      <c r="C86" s="55">
        <f>SUM(SUMIFS(Data!$N$6:$N$1096,Data!$J$6:$J$1096,C$3,Data!$I$6:$I$1096,Data!$U18),SUMIFS(Data!$N$6:$N$1096,Data!$J$6:$J$1096,C$3,Data!$I$6:$I$1096,Data!$V18),SUMIFS(Data!$N$6:$N$1096,Data!$J$6:$J$1096,C$3,Data!$I$6:$I$1096,Data!$W18),SUMIFS(Data!$N$6:$N$1096,Data!$J$6:$J$1096,C$3,Data!$I$6:$I$1096,Data!$T18))</f>
        <v>3.1687134694949763E-2</v>
      </c>
      <c r="D86" s="55">
        <f>SUM(SUMIFS(Data!$N$6:$N$1096,Data!$J$6:$J$1096,D$3,Data!$I$6:$I$1096,Data!$U18),SUMIFS(Data!$N$6:$N$1096,Data!$J$6:$J$1096,D$3,Data!$I$6:$I$1096,Data!$V18),SUMIFS(Data!$N$6:$N$1096,Data!$J$6:$J$1096,D$3,Data!$I$6:$I$1096,Data!$W18),SUMIFS(Data!$N$6:$N$1096,Data!$J$6:$J$1096,D$3,Data!$I$6:$I$1096,Data!$T18))</f>
        <v>2.9722465308163519E-2</v>
      </c>
      <c r="E86" s="55">
        <f>SUM(SUMIFS(Data!$N$6:$N$1096,Data!$J$6:$J$1096,E$3,Data!$I$6:$I$1096,Data!$U18),SUMIFS(Data!$N$6:$N$1096,Data!$J$6:$J$1096,E$3,Data!$I$6:$I$1096,Data!$V18),SUMIFS(Data!$N$6:$N$1096,Data!$J$6:$J$1096,E$3,Data!$I$6:$I$1096,Data!$W18),SUMIFS(Data!$N$6:$N$1096,Data!$J$6:$J$1096,E$3,Data!$I$6:$I$1096,Data!$T18))</f>
        <v>2.4487820616228423E-2</v>
      </c>
      <c r="F86" s="55">
        <f>SUM(SUMIFS(Data!$N$6:$N$1096,Data!$J$6:$J$1096,F$3,Data!$I$6:$I$1096,Data!$U18),SUMIFS(Data!$N$6:$N$1096,Data!$J$6:$J$1096,F$3,Data!$I$6:$I$1096,Data!$V18),SUMIFS(Data!$N$6:$N$1096,Data!$J$6:$J$1096,F$3,Data!$I$6:$I$1096,Data!$W18),SUMIFS(Data!$N$6:$N$1096,Data!$J$6:$J$1096,F$3,Data!$I$6:$I$1096,Data!$T18))</f>
        <v>2.8949107732980831E-2</v>
      </c>
      <c r="G86" s="55">
        <f>SUM(SUMIFS(Data!$N$6:$N$1096,Data!$J$6:$J$1096,G$3,Data!$I$6:$I$1096,Data!$U18),SUMIFS(Data!$N$6:$N$1096,Data!$J$6:$J$1096,G$3,Data!$I$6:$I$1096,Data!$V18),SUMIFS(Data!$N$6:$N$1096,Data!$J$6:$J$1096,G$3,Data!$I$6:$I$1096,Data!$W18),SUMIFS(Data!$N$6:$N$1096,Data!$J$6:$J$1096,G$3,Data!$I$6:$I$1096,Data!$T18))</f>
        <v>3.7794136979098197E-2</v>
      </c>
      <c r="H86" s="55">
        <f>SUM(SUMIFS(Data!$N$6:$N$1096,Data!$J$6:$J$1096,H$3,Data!$I$6:$I$1096,Data!$U18),SUMIFS(Data!$N$6:$N$1096,Data!$J$6:$J$1096,H$3,Data!$I$6:$I$1096,Data!$V18),SUMIFS(Data!$N$6:$N$1096,Data!$J$6:$J$1096,H$3,Data!$I$6:$I$1096,Data!$W18),SUMIFS(Data!$N$6:$N$1096,Data!$J$6:$J$1096,H$3,Data!$I$6:$I$1096,Data!$T18))</f>
        <v>3.1440671882851198E-2</v>
      </c>
      <c r="I86" s="55">
        <f>SUM(SUMIFS(Data!$N$6:$N$1096,Data!$J$6:$J$1096,I$3,Data!$I$6:$I$1096,Data!$U18),SUMIFS(Data!$N$6:$N$1096,Data!$J$6:$J$1096,I$3,Data!$I$6:$I$1096,Data!$V18),SUMIFS(Data!$N$6:$N$1096,Data!$J$6:$J$1096,I$3,Data!$I$6:$I$1096,Data!$W18),SUMIFS(Data!$N$6:$N$1096,Data!$J$6:$J$1096,I$3,Data!$I$6:$I$1096,Data!$T18))</f>
        <v>3.56467335952277E-2</v>
      </c>
      <c r="J86" s="55">
        <f>SUM(SUMIFS(Data!$N$6:$N$1096,Data!$J$6:$J$1096,J$3,Data!$I$6:$I$1096,Data!$U18),SUMIFS(Data!$N$6:$N$1096,Data!$J$6:$J$1096,J$3,Data!$I$6:$I$1096,Data!$V18),SUMIFS(Data!$N$6:$N$1096,Data!$J$6:$J$1096,J$3,Data!$I$6:$I$1096,Data!$W18),SUMIFS(Data!$N$6:$N$1096,Data!$J$6:$J$1096,J$3,Data!$I$6:$I$1096,Data!$T18))</f>
        <v>3.7842131869719076E-2</v>
      </c>
      <c r="K86" s="55">
        <f>SUM(SUMIFS(Data!$N$6:$N$1096,Data!$J$6:$J$1096,K$3,Data!$I$6:$I$1096,Data!$U18),SUMIFS(Data!$N$6:$N$1096,Data!$J$6:$J$1096,K$3,Data!$I$6:$I$1096,Data!$V18),SUMIFS(Data!$N$6:$N$1096,Data!$J$6:$J$1096,K$3,Data!$I$6:$I$1096,Data!$W18),SUMIFS(Data!$N$6:$N$1096,Data!$J$6:$J$1096,K$3,Data!$I$6:$I$1096,Data!$T18))</f>
        <v>4.8340930774939048E-2</v>
      </c>
      <c r="L86" s="55">
        <f>SUM(SUMIFS(Data!$N$6:$N$1096,Data!$J$6:$J$1096,L$3,Data!$I$6:$I$1096,Data!$U18),SUMIFS(Data!$N$6:$N$1096,Data!$J$6:$J$1096,L$3,Data!$I$6:$I$1096,Data!$V18),SUMIFS(Data!$N$6:$N$1096,Data!$J$6:$J$1096,L$3,Data!$I$6:$I$1096,Data!$W18),SUMIFS(Data!$N$6:$N$1096,Data!$J$6:$J$1096,L$3,Data!$I$6:$I$1096,Data!$T18))</f>
        <v>5.2715248632837344E-2</v>
      </c>
      <c r="M86" s="55">
        <f>SUM(SUMIFS(Data!$N$6:$N$1096,Data!$J$6:$J$1096,M$3,Data!$I$6:$I$1096,Data!$U18),SUMIFS(Data!$N$6:$N$1096,Data!$J$6:$J$1096,M$3,Data!$I$6:$I$1096,Data!$V18),SUMIFS(Data!$N$6:$N$1096,Data!$J$6:$J$1096,M$3,Data!$I$6:$I$1096,Data!$W18),SUMIFS(Data!$N$6:$N$1096,Data!$J$6:$J$1096,M$3,Data!$I$6:$I$1096,Data!$T18))</f>
        <v>6.2117820028736587E-2</v>
      </c>
      <c r="N86" s="55">
        <f>SUM(SUMIFS(Data!$N$6:$N$1096,Data!$J$6:$J$1096,N$3,Data!$I$6:$I$1096,Data!$U18),SUMIFS(Data!$N$6:$N$1096,Data!$J$6:$J$1096,N$3,Data!$I$6:$I$1096,Data!$V18),SUMIFS(Data!$N$6:$N$1096,Data!$J$6:$J$1096,N$3,Data!$I$6:$I$1096,Data!$W18),SUMIFS(Data!$N$6:$N$1096,Data!$J$6:$J$1096,N$3,Data!$I$6:$I$1096,Data!$T18))</f>
        <v>7.0281433987854872E-2</v>
      </c>
      <c r="O86" s="55">
        <f>SUM(SUMIFS(Data!$N$6:$N$1096,Data!$J$6:$J$1096,O$3,Data!$I$6:$I$1096,Data!$U18),SUMIFS(Data!$N$6:$N$1096,Data!$J$6:$J$1096,O$3,Data!$I$6:$I$1096,Data!$V18),SUMIFS(Data!$N$6:$N$1096,Data!$J$6:$J$1096,O$3,Data!$I$6:$I$1096,Data!$W18),SUMIFS(Data!$N$6:$N$1096,Data!$J$6:$J$1096,O$3,Data!$I$6:$I$1096,Data!$T18))</f>
        <v>7.7871912227740453E-2</v>
      </c>
      <c r="P86" s="55">
        <f>SUM(SUMIFS(Data!$N$6:$N$1096,Data!$J$6:$J$1096,P$3,Data!$I$6:$I$1096,Data!$U18),SUMIFS(Data!$N$6:$N$1096,Data!$J$6:$J$1096,P$3,Data!$I$6:$I$1096,Data!$V18),SUMIFS(Data!$N$6:$N$1096,Data!$J$6:$J$1096,P$3,Data!$I$6:$I$1096,Data!$W18),SUMIFS(Data!$N$6:$N$1096,Data!$J$6:$J$1096,P$3,Data!$I$6:$I$1096,Data!$T18))</f>
        <v>8.5476496642377484E-2</v>
      </c>
      <c r="Q86" s="55">
        <f>SUM(SUMIFS(Data!$N$6:$N$1096,Data!$J$6:$J$1096,Q$3,Data!$I$6:$I$1096,Data!$U18),SUMIFS(Data!$N$6:$N$1096,Data!$J$6:$J$1096,Q$3,Data!$I$6:$I$1096,Data!$V18),SUMIFS(Data!$N$6:$N$1096,Data!$J$6:$J$1096,Q$3,Data!$I$6:$I$1096,Data!$W18),SUMIFS(Data!$N$6:$N$1096,Data!$J$6:$J$1096,Q$3,Data!$I$6:$I$1096,Data!$T18))</f>
        <v>8.3018615687978345E-2</v>
      </c>
      <c r="R86" s="55">
        <f>SUM(SUMIFS(Data!$N$6:$N$1096,Data!$J$6:$J$1096,R$3,Data!$I$6:$I$1096,Data!$U18),SUMIFS(Data!$N$6:$N$1096,Data!$J$6:$J$1096,R$3,Data!$I$6:$I$1096,Data!$V18),SUMIFS(Data!$N$6:$N$1096,Data!$J$6:$J$1096,R$3,Data!$I$6:$I$1096,Data!$W18),SUMIFS(Data!$N$6:$N$1096,Data!$J$6:$J$1096,R$3,Data!$I$6:$I$1096,Data!$T18))</f>
        <v>8.8541458939895512E-2</v>
      </c>
      <c r="S86" s="55">
        <f>SUM(SUMIFS(Data!$N$6:$N$1096,Data!$J$6:$J$1096,S$3,Data!$I$6:$I$1096,Data!$U18),SUMIFS(Data!$N$6:$N$1096,Data!$J$6:$J$1096,S$3,Data!$I$6:$I$1096,Data!$V18),SUMIFS(Data!$N$6:$N$1096,Data!$J$6:$J$1096,S$3,Data!$I$6:$I$1096,Data!$W18),SUMIFS(Data!$N$6:$N$1096,Data!$J$6:$J$1096,S$3,Data!$I$6:$I$1096,Data!$T18))</f>
        <v>8.8393048701995283E-2</v>
      </c>
      <c r="T86" s="55">
        <f>SUM(SUMIFS(Data!$N$6:$N$1096,Data!$J$6:$J$1096,T$3,Data!$I$6:$I$1096,Data!$U18),SUMIFS(Data!$N$6:$N$1096,Data!$J$6:$J$1096,T$3,Data!$I$6:$I$1096,Data!$V18),SUMIFS(Data!$N$6:$N$1096,Data!$J$6:$J$1096,T$3,Data!$I$6:$I$1096,Data!$W18),SUMIFS(Data!$N$6:$N$1096,Data!$J$6:$J$1096,T$3,Data!$I$6:$I$1096,Data!$T18))</f>
        <v>8.2857018194511106E-2</v>
      </c>
      <c r="U86" s="55">
        <f>SUM(SUMIFS(Data!$N$6:$N$1096,Data!$J$6:$J$1096,U$3,Data!$I$6:$I$1096,Data!$U18),SUMIFS(Data!$N$6:$N$1096,Data!$J$6:$J$1096,U$3,Data!$I$6:$I$1096,Data!$V18),SUMIFS(Data!$N$6:$N$1096,Data!$J$6:$J$1096,U$3,Data!$I$6:$I$1096,Data!$W18),SUMIFS(Data!$N$6:$N$1096,Data!$J$6:$J$1096,U$3,Data!$I$6:$I$1096,Data!$T18))</f>
        <v>8.307982347144266E-2</v>
      </c>
      <c r="V86" s="55">
        <f>SUM(SUMIFS(Data!$N$6:$N$1096,Data!$J$6:$J$1096,V$3,Data!$I$6:$I$1096,Data!$U18),SUMIFS(Data!$N$6:$N$1096,Data!$J$6:$J$1096,V$3,Data!$I$6:$I$1096,Data!$V18),SUMIFS(Data!$N$6:$N$1096,Data!$J$6:$J$1096,V$3,Data!$I$6:$I$1096,Data!$W18),SUMIFS(Data!$N$6:$N$1096,Data!$J$6:$J$1096,V$3,Data!$I$6:$I$1096,Data!$T18))</f>
        <v>4.5627681327933926E-2</v>
      </c>
      <c r="W86" s="55">
        <f>SUM(SUMIFS(Data!$N$6:$N$1096,Data!$J$6:$J$1096,W$3,Data!$I$6:$I$1096,Data!$U18),SUMIFS(Data!$N$6:$N$1096,Data!$J$6:$J$1096,W$3,Data!$I$6:$I$1096,Data!$V18),SUMIFS(Data!$N$6:$N$1096,Data!$J$6:$J$1096,W$3,Data!$I$6:$I$1096,Data!$W18),SUMIFS(Data!$N$6:$N$1096,Data!$J$6:$J$1096,W$3,Data!$I$6:$I$1096,Data!$T18))</f>
        <v>7.0430313070812628E-2</v>
      </c>
      <c r="X86" s="55">
        <f>SUM(SUMIFS(Data!$N$6:$N$1096,Data!$J$6:$J$1096,X$3,Data!$I$6:$I$1096,Data!$U18),SUMIFS(Data!$N$6:$N$1096,Data!$J$6:$J$1096,X$3,Data!$I$6:$I$1096,Data!$V18),SUMIFS(Data!$N$6:$N$1096,Data!$J$6:$J$1096,X$3,Data!$I$6:$I$1096,Data!$W18),SUMIFS(Data!$N$6:$N$1096,Data!$J$6:$J$1096,X$3,Data!$I$6:$I$1096,Data!$T18))</f>
        <v>6.9559344926557493E-2</v>
      </c>
      <c r="Y86" s="55">
        <f>SUM(SUMIFS(Data!$N$6:$N$1096,Data!$J$6:$J$1096,Y$3,Data!$I$6:$I$1096,Data!$U18),SUMIFS(Data!$N$6:$N$1096,Data!$J$6:$J$1096,Y$3,Data!$I$6:$I$1096,Data!$V18),SUMIFS(Data!$N$6:$N$1096,Data!$J$6:$J$1096,Y$3,Data!$I$6:$I$1096,Data!$W18),SUMIFS(Data!$N$6:$N$1096,Data!$J$6:$J$1096,Y$3,Data!$I$6:$I$1096,Data!$T18))</f>
        <v>7.2654878623110847E-2</v>
      </c>
      <c r="Z86" s="55">
        <f>SUM(SUMIFS(Data!$N$6:$N$1096,Data!$J$6:$J$1096,Z$3,Data!$I$6:$I$1096,Data!$U18),SUMIFS(Data!$N$6:$N$1096,Data!$J$6:$J$1096,Z$3,Data!$I$6:$I$1096,Data!$V18),SUMIFS(Data!$N$6:$N$1096,Data!$J$6:$J$1096,Z$3,Data!$I$6:$I$1096,Data!$W18),SUMIFS(Data!$N$6:$N$1096,Data!$J$6:$J$1096,Z$3,Data!$I$6:$I$1096,Data!$T18))</f>
        <v>6.5048957002979996E-2</v>
      </c>
      <c r="AA86" s="55">
        <f>SUM(SUMIFS(Data!$N$6:$N$1096,Data!$J$6:$J$1096,AA$3,Data!$I$6:$I$1096,Data!$U18),SUMIFS(Data!$N$6:$N$1096,Data!$J$6:$J$1096,AA$3,Data!$I$6:$I$1096,Data!$V18),SUMIFS(Data!$N$6:$N$1096,Data!$J$6:$J$1096,AA$3,Data!$I$6:$I$1096,Data!$W18),SUMIFS(Data!$N$6:$N$1096,Data!$J$6:$J$1096,AA$3,Data!$I$6:$I$1096,Data!$T18))</f>
        <v>6.2774592300245735E-2</v>
      </c>
      <c r="AB86" s="55">
        <f>SUM(SUMIFS(Data!$N$6:$N$1096,Data!$J$6:$J$1096,AB$3,Data!$I$6:$I$1096,Data!$U18),SUMIFS(Data!$N$6:$N$1096,Data!$J$6:$J$1096,AB$3,Data!$I$6:$I$1096,Data!$V18),SUMIFS(Data!$N$6:$N$1096,Data!$J$6:$J$1096,AB$3,Data!$I$6:$I$1096,Data!$W18),SUMIFS(Data!$N$6:$N$1096,Data!$J$6:$J$1096,AB$3,Data!$I$6:$I$1096,Data!$T18))</f>
        <v>5.9152643717434013E-2</v>
      </c>
      <c r="AC86" s="55">
        <f>SUM(SUMIFS(Data!$N$6:$N$1096,Data!$J$6:$J$1096,AC$3,Data!$I$6:$I$1096,Data!$U18),SUMIFS(Data!$N$6:$N$1096,Data!$J$6:$J$1096,AC$3,Data!$I$6:$I$1096,Data!$V18),SUMIFS(Data!$N$6:$N$1096,Data!$J$6:$J$1096,AC$3,Data!$I$6:$I$1096,Data!$W18),SUMIFS(Data!$N$6:$N$1096,Data!$J$6:$J$1096,AC$3,Data!$I$6:$I$1096,Data!$T18))</f>
        <v>5.6495481218143656E-2</v>
      </c>
      <c r="AD86" s="55">
        <f>SUM(SUMIFS(Data!$N$6:$N$1096,Data!$J$6:$J$1096,AD$3,Data!$I$6:$I$1096,Data!$U18),SUMIFS(Data!$N$6:$N$1096,Data!$J$6:$J$1096,AD$3,Data!$I$6:$I$1096,Data!$V18),SUMIFS(Data!$N$6:$N$1096,Data!$J$6:$J$1096,AD$3,Data!$I$6:$I$1096,Data!$W18),SUMIFS(Data!$N$6:$N$1096,Data!$J$6:$J$1096,AD$3,Data!$I$6:$I$1096,Data!$T18))</f>
        <v>5.1869517076909975E-2</v>
      </c>
      <c r="AE86" s="55">
        <f>SUM(SUMIFS(Data!$N$6:$N$1096,Data!$J$6:$J$1096,AE$3,Data!$I$6:$I$1096,Data!$U18),SUMIFS(Data!$N$6:$N$1096,Data!$J$6:$J$1096,AE$3,Data!$I$6:$I$1096,Data!$V18),SUMIFS(Data!$N$6:$N$1096,Data!$J$6:$J$1096,AE$3,Data!$I$6:$I$1096,Data!$W18),SUMIFS(Data!$N$6:$N$1096,Data!$J$6:$J$1096,AE$3,Data!$I$6:$I$1096,Data!$T18))</f>
        <v>5.6545507657638862E-2</v>
      </c>
      <c r="AF86" s="55">
        <f>SUM(SUMIFS(Data!$N$6:$N$1096,Data!$J$6:$J$1096,AF$3,Data!$I$6:$I$1096,Data!$U18),SUMIFS(Data!$N$6:$N$1096,Data!$J$6:$J$1096,AF$3,Data!$I$6:$I$1096,Data!$V18),SUMIFS(Data!$N$6:$N$1096,Data!$J$6:$J$1096,AF$3,Data!$I$6:$I$1096,Data!$W18),SUMIFS(Data!$N$6:$N$1096,Data!$J$6:$J$1096,AF$3,Data!$I$6:$I$1096,Data!$T18))</f>
        <v>5.4548915112295392E-2</v>
      </c>
      <c r="AG86" s="55">
        <f>SUM(SUMIFS(Data!$N$6:$N$1096,Data!$J$6:$J$1096,AG$3,Data!$I$6:$I$1096,Data!$U18),SUMIFS(Data!$N$6:$N$1096,Data!$J$6:$J$1096,AG$3,Data!$I$6:$I$1096,Data!$V18),SUMIFS(Data!$N$6:$N$1096,Data!$J$6:$J$1096,AG$3,Data!$I$6:$I$1096,Data!$W18),SUMIFS(Data!$N$6:$N$1096,Data!$J$6:$J$1096,AG$3,Data!$I$6:$I$1096,Data!$T18))</f>
        <v>5.6259904912836764E-2</v>
      </c>
      <c r="AH86" s="55">
        <f>SUM(SUMIFS(Data!$N$6:$N$1096,Data!$J$6:$J$1096,AH$3,Data!$I$6:$I$1096,Data!$U18),SUMIFS(Data!$N$6:$N$1096,Data!$J$6:$J$1096,AH$3,Data!$I$6:$I$1096,Data!$V18),SUMIFS(Data!$N$6:$N$1096,Data!$J$6:$J$1096,AH$3,Data!$I$6:$I$1096,Data!$W18),SUMIFS(Data!$N$6:$N$1096,Data!$J$6:$J$1096,AH$3,Data!$I$6:$I$1096,Data!$T18))</f>
        <v>5.6986763791418676E-2</v>
      </c>
      <c r="AI86" s="55">
        <f>SUM(SUMIFS(Data!$N$6:$N$1096,Data!$J$6:$J$1096,AI$3,Data!$I$6:$I$1096,Data!$U18),SUMIFS(Data!$N$6:$N$1096,Data!$J$6:$J$1096,AI$3,Data!$I$6:$I$1096,Data!$V18),SUMIFS(Data!$N$6:$N$1096,Data!$J$6:$J$1096,AI$3,Data!$I$6:$I$1096,Data!$W18),SUMIFS(Data!$N$6:$N$1096,Data!$J$6:$J$1096,AI$3,Data!$I$6:$I$1096,Data!$T18))</f>
        <v>6.7985328792245212E-2</v>
      </c>
      <c r="AJ86" s="55">
        <f>SUM(SUMIFS(Data!$N$6:$N$1096,Data!$J$6:$J$1096,AJ$3,Data!$I$6:$I$1096,Data!$U18),SUMIFS(Data!$N$6:$N$1096,Data!$J$6:$J$1096,AJ$3,Data!$I$6:$I$1096,Data!$V18),SUMIFS(Data!$N$6:$N$1096,Data!$J$6:$J$1096,AJ$3,Data!$I$6:$I$1096,Data!$W18),SUMIFS(Data!$N$6:$N$1096,Data!$J$6:$J$1096,AJ$3,Data!$I$6:$I$1096,Data!$T18))</f>
        <v>6.0676674882366124E-2</v>
      </c>
      <c r="AK86" s="55">
        <f>SUM(SUMIFS(Data!$N$6:$N$1096,Data!$J$6:$J$1096,AK$3,Data!$I$6:$I$1096,Data!$U18),SUMIFS(Data!$N$6:$N$1096,Data!$J$6:$J$1096,AK$3,Data!$I$6:$I$1096,Data!$V18),SUMIFS(Data!$N$6:$N$1096,Data!$J$6:$J$1096,AK$3,Data!$I$6:$I$1096,Data!$W18),SUMIFS(Data!$N$6:$N$1096,Data!$J$6:$J$1096,AK$3,Data!$I$6:$I$1096,Data!$T18))</f>
        <v>6.0144958250328485E-2</v>
      </c>
      <c r="AL86" s="55">
        <f>SUM(SUMIFS(Data!$N$6:$N$1096,Data!$J$6:$J$1096,AL$3,Data!$I$6:$I$1096,Data!$U18),SUMIFS(Data!$N$6:$N$1096,Data!$J$6:$J$1096,AL$3,Data!$I$6:$I$1096,Data!$V18),SUMIFS(Data!$N$6:$N$1096,Data!$J$6:$J$1096,AL$3,Data!$I$6:$I$1096,Data!$W18),SUMIFS(Data!$N$6:$N$1096,Data!$J$6:$J$1096,AL$3,Data!$I$6:$I$1096,Data!$T18))</f>
        <v>6.5690003286847917E-2</v>
      </c>
      <c r="AM86" s="55">
        <f>SUM(SUMIFS(Data!$N$6:$N$1096,Data!$J$6:$J$1096,AM$3,Data!$I$6:$I$1096,Data!$U18),SUMIFS(Data!$N$6:$N$1096,Data!$J$6:$J$1096,AM$3,Data!$I$6:$I$1096,Data!$V18),SUMIFS(Data!$N$6:$N$1096,Data!$J$6:$J$1096,AM$3,Data!$I$6:$I$1096,Data!$W18),SUMIFS(Data!$N$6:$N$1096,Data!$J$6:$J$1096,AM$3,Data!$I$6:$I$1096,Data!$T18))</f>
        <v>5.9707374747524508E-2</v>
      </c>
      <c r="AN86" s="55">
        <f>SUM(SUMIFS(Data!$N$6:$N$1096,Data!$J$6:$J$1096,AN$3,Data!$I$6:$I$1096,Data!$U18),SUMIFS(Data!$N$6:$N$1096,Data!$J$6:$J$1096,AN$3,Data!$I$6:$I$1096,Data!$V18),SUMIFS(Data!$N$6:$N$1096,Data!$J$6:$J$1096,AN$3,Data!$I$6:$I$1096,Data!$W18),SUMIFS(Data!$N$6:$N$1096,Data!$J$6:$J$1096,AN$3,Data!$I$6:$I$1096,Data!$T18))</f>
        <v>5.3879203911304255E-2</v>
      </c>
      <c r="AO86" s="55">
        <f>SUM(SUMIFS(Data!$N$6:$N$1096,Data!$J$6:$J$1096,AO$3,Data!$I$6:$I$1096,Data!$U18),SUMIFS(Data!$N$6:$N$1096,Data!$J$6:$J$1096,AO$3,Data!$I$6:$I$1096,Data!$V18),SUMIFS(Data!$N$6:$N$1096,Data!$J$6:$J$1096,AO$3,Data!$I$6:$I$1096,Data!$W18),SUMIFS(Data!$N$6:$N$1096,Data!$J$6:$J$1096,AO$3,Data!$I$6:$I$1096,Data!$T18))</f>
        <v>7.0718654434250766E-2</v>
      </c>
      <c r="AP86" s="55">
        <f>SUM(SUMIFS(Data!$N$6:$N$1096,Data!$J$6:$J$1096,AP$3,Data!$I$6:$I$1096,Data!$U18),SUMIFS(Data!$N$6:$N$1096,Data!$J$6:$J$1096,AP$3,Data!$I$6:$I$1096,Data!$V18),SUMIFS(Data!$N$6:$N$1096,Data!$J$6:$J$1096,AP$3,Data!$I$6:$I$1096,Data!$W18),SUMIFS(Data!$N$6:$N$1096,Data!$J$6:$J$1096,AP$3,Data!$I$6:$I$1096,Data!$T18))</f>
        <v>7.0718654434250766E-2</v>
      </c>
      <c r="AQ86" s="55">
        <f>SUM(SUMIFS(Data!$N$6:$N$1096,Data!$J$6:$J$1096,AQ$3,Data!$I$6:$I$1096,Data!$U18),SUMIFS(Data!$N$6:$N$1096,Data!$J$6:$J$1096,AQ$3,Data!$I$6:$I$1096,Data!$V18),SUMIFS(Data!$N$6:$N$1096,Data!$J$6:$J$1096,AQ$3,Data!$I$6:$I$1096,Data!$W18),SUMIFS(Data!$N$6:$N$1096,Data!$J$6:$J$1096,AQ$3,Data!$I$6:$I$1096,Data!$T18))</f>
        <v>6.3627730294396959E-2</v>
      </c>
      <c r="AR86" s="56" t="s">
        <v>20</v>
      </c>
    </row>
    <row r="87" spans="1:44" x14ac:dyDescent="0.25">
      <c r="A87" s="53" t="s">
        <v>74</v>
      </c>
      <c r="B87" s="56" t="s">
        <v>21</v>
      </c>
      <c r="C87" s="55">
        <f>SUM(SUMIFS(Data!$N$6:$N$1096,Data!$J$6:$J$1096,C$3,Data!$I$6:$I$1096,Data!$U19),SUMIFS(Data!$N$6:$N$1096,Data!$J$6:$J$1096,C$3,Data!$I$6:$I$1096,Data!$V19),SUMIFS(Data!$N$6:$N$1096,Data!$J$6:$J$1096,C$3,Data!$I$6:$I$1096,Data!$W19),SUMIFS(Data!$N$6:$N$1096,Data!$J$6:$J$1096,C$3,Data!$I$6:$I$1096,Data!$T19))</f>
        <v>6.5081762658435682E-2</v>
      </c>
      <c r="D87" s="55">
        <f>SUM(SUMIFS(Data!$N$6:$N$1096,Data!$J$6:$J$1096,D$3,Data!$I$6:$I$1096,Data!$U19),SUMIFS(Data!$N$6:$N$1096,Data!$J$6:$J$1096,D$3,Data!$I$6:$I$1096,Data!$V19),SUMIFS(Data!$N$6:$N$1096,Data!$J$6:$J$1096,D$3,Data!$I$6:$I$1096,Data!$W19),SUMIFS(Data!$N$6:$N$1096,Data!$J$6:$J$1096,D$3,Data!$I$6:$I$1096,Data!$T19))</f>
        <v>6.0413801725215655E-2</v>
      </c>
      <c r="E87" s="55">
        <f>SUM(SUMIFS(Data!$N$6:$N$1096,Data!$J$6:$J$1096,E$3,Data!$I$6:$I$1096,Data!$U19),SUMIFS(Data!$N$6:$N$1096,Data!$J$6:$J$1096,E$3,Data!$I$6:$I$1096,Data!$V19),SUMIFS(Data!$N$6:$N$1096,Data!$J$6:$J$1096,E$3,Data!$I$6:$I$1096,Data!$W19),SUMIFS(Data!$N$6:$N$1096,Data!$J$6:$J$1096,E$3,Data!$I$6:$I$1096,Data!$T19))</f>
        <v>5.3363445717051136E-2</v>
      </c>
      <c r="F87" s="55">
        <f>SUM(SUMIFS(Data!$N$6:$N$1096,Data!$J$6:$J$1096,F$3,Data!$I$6:$I$1096,Data!$U19),SUMIFS(Data!$N$6:$N$1096,Data!$J$6:$J$1096,F$3,Data!$I$6:$I$1096,Data!$V19),SUMIFS(Data!$N$6:$N$1096,Data!$J$6:$J$1096,F$3,Data!$I$6:$I$1096,Data!$W19),SUMIFS(Data!$N$6:$N$1096,Data!$J$6:$J$1096,F$3,Data!$I$6:$I$1096,Data!$T19))</f>
        <v>5.7369464639788495E-2</v>
      </c>
      <c r="G87" s="55">
        <f>SUM(SUMIFS(Data!$N$6:$N$1096,Data!$J$6:$J$1096,G$3,Data!$I$6:$I$1096,Data!$U19),SUMIFS(Data!$N$6:$N$1096,Data!$J$6:$J$1096,G$3,Data!$I$6:$I$1096,Data!$V19),SUMIFS(Data!$N$6:$N$1096,Data!$J$6:$J$1096,G$3,Data!$I$6:$I$1096,Data!$W19),SUMIFS(Data!$N$6:$N$1096,Data!$J$6:$J$1096,G$3,Data!$I$6:$I$1096,Data!$T19))</f>
        <v>5.6165373997633758E-2</v>
      </c>
      <c r="H87" s="55">
        <f>SUM(SUMIFS(Data!$N$6:$N$1096,Data!$J$6:$J$1096,H$3,Data!$I$6:$I$1096,Data!$U19),SUMIFS(Data!$N$6:$N$1096,Data!$J$6:$J$1096,H$3,Data!$I$6:$I$1096,Data!$V19),SUMIFS(Data!$N$6:$N$1096,Data!$J$6:$J$1096,H$3,Data!$I$6:$I$1096,Data!$W19),SUMIFS(Data!$N$6:$N$1096,Data!$J$6:$J$1096,H$3,Data!$I$6:$I$1096,Data!$T19))</f>
        <v>4.4756298901729955E-2</v>
      </c>
      <c r="I87" s="55">
        <f>SUM(SUMIFS(Data!$N$6:$N$1096,Data!$J$6:$J$1096,I$3,Data!$I$6:$I$1096,Data!$U19),SUMIFS(Data!$N$6:$N$1096,Data!$J$6:$J$1096,I$3,Data!$I$6:$I$1096,Data!$V19),SUMIFS(Data!$N$6:$N$1096,Data!$J$6:$J$1096,I$3,Data!$I$6:$I$1096,Data!$W19),SUMIFS(Data!$N$6:$N$1096,Data!$J$6:$J$1096,I$3,Data!$I$6:$I$1096,Data!$T19))</f>
        <v>4.4776662301760514E-2</v>
      </c>
      <c r="J87" s="55">
        <f>SUM(SUMIFS(Data!$N$6:$N$1096,Data!$J$6:$J$1096,J$3,Data!$I$6:$I$1096,Data!$U19),SUMIFS(Data!$N$6:$N$1096,Data!$J$6:$J$1096,J$3,Data!$I$6:$I$1096,Data!$V19),SUMIFS(Data!$N$6:$N$1096,Data!$J$6:$J$1096,J$3,Data!$I$6:$I$1096,Data!$W19),SUMIFS(Data!$N$6:$N$1096,Data!$J$6:$J$1096,J$3,Data!$I$6:$I$1096,Data!$T19))</f>
        <v>3.7011627067234779E-2</v>
      </c>
      <c r="K87" s="55">
        <f>SUM(SUMIFS(Data!$N$6:$N$1096,Data!$J$6:$J$1096,K$3,Data!$I$6:$I$1096,Data!$U19),SUMIFS(Data!$N$6:$N$1096,Data!$J$6:$J$1096,K$3,Data!$I$6:$I$1096,Data!$V19),SUMIFS(Data!$N$6:$N$1096,Data!$J$6:$J$1096,K$3,Data!$I$6:$I$1096,Data!$W19),SUMIFS(Data!$N$6:$N$1096,Data!$J$6:$J$1096,K$3,Data!$I$6:$I$1096,Data!$T19))</f>
        <v>4.1273543234743276E-2</v>
      </c>
      <c r="L87" s="55">
        <f>SUM(SUMIFS(Data!$N$6:$N$1096,Data!$J$6:$J$1096,L$3,Data!$I$6:$I$1096,Data!$U19),SUMIFS(Data!$N$6:$N$1096,Data!$J$6:$J$1096,L$3,Data!$I$6:$I$1096,Data!$V19),SUMIFS(Data!$N$6:$N$1096,Data!$J$6:$J$1096,L$3,Data!$I$6:$I$1096,Data!$W19),SUMIFS(Data!$N$6:$N$1096,Data!$J$6:$J$1096,L$3,Data!$I$6:$I$1096,Data!$T19))</f>
        <v>3.8566704820043242E-2</v>
      </c>
      <c r="M87" s="55">
        <f>SUM(SUMIFS(Data!$N$6:$N$1096,Data!$J$6:$J$1096,M$3,Data!$I$6:$I$1096,Data!$U19),SUMIFS(Data!$N$6:$N$1096,Data!$J$6:$J$1096,M$3,Data!$I$6:$I$1096,Data!$V19),SUMIFS(Data!$N$6:$N$1096,Data!$J$6:$J$1096,M$3,Data!$I$6:$I$1096,Data!$W19),SUMIFS(Data!$N$6:$N$1096,Data!$J$6:$J$1096,M$3,Data!$I$6:$I$1096,Data!$T19))</f>
        <v>5.1224646640157717E-2</v>
      </c>
      <c r="N87" s="55">
        <f>SUM(SUMIFS(Data!$N$6:$N$1096,Data!$J$6:$J$1096,N$3,Data!$I$6:$I$1096,Data!$U19),SUMIFS(Data!$N$6:$N$1096,Data!$J$6:$J$1096,N$3,Data!$I$6:$I$1096,Data!$V19),SUMIFS(Data!$N$6:$N$1096,Data!$J$6:$J$1096,N$3,Data!$I$6:$I$1096,Data!$W19),SUMIFS(Data!$N$6:$N$1096,Data!$J$6:$J$1096,N$3,Data!$I$6:$I$1096,Data!$T19))</f>
        <v>4.1120803920964212E-2</v>
      </c>
      <c r="O87" s="55">
        <f>SUM(SUMIFS(Data!$N$6:$N$1096,Data!$J$6:$J$1096,O$3,Data!$I$6:$I$1096,Data!$U19),SUMIFS(Data!$N$6:$N$1096,Data!$J$6:$J$1096,O$3,Data!$I$6:$I$1096,Data!$V19),SUMIFS(Data!$N$6:$N$1096,Data!$J$6:$J$1096,O$3,Data!$I$6:$I$1096,Data!$W19),SUMIFS(Data!$N$6:$N$1096,Data!$J$6:$J$1096,O$3,Data!$I$6:$I$1096,Data!$T19))</f>
        <v>6.9042750024345123E-2</v>
      </c>
      <c r="P87" s="55">
        <f>SUM(SUMIFS(Data!$N$6:$N$1096,Data!$J$6:$J$1096,P$3,Data!$I$6:$I$1096,Data!$U19),SUMIFS(Data!$N$6:$N$1096,Data!$J$6:$J$1096,P$3,Data!$I$6:$I$1096,Data!$V19),SUMIFS(Data!$N$6:$N$1096,Data!$J$6:$J$1096,P$3,Data!$I$6:$I$1096,Data!$W19),SUMIFS(Data!$N$6:$N$1096,Data!$J$6:$J$1096,P$3,Data!$I$6:$I$1096,Data!$T19))</f>
        <v>7.868981283040434E-2</v>
      </c>
      <c r="Q87" s="55">
        <f>SUM(SUMIFS(Data!$N$6:$N$1096,Data!$J$6:$J$1096,Q$3,Data!$I$6:$I$1096,Data!$U19),SUMIFS(Data!$N$6:$N$1096,Data!$J$6:$J$1096,Q$3,Data!$I$6:$I$1096,Data!$V19),SUMIFS(Data!$N$6:$N$1096,Data!$J$6:$J$1096,Q$3,Data!$I$6:$I$1096,Data!$W19),SUMIFS(Data!$N$6:$N$1096,Data!$J$6:$J$1096,Q$3,Data!$I$6:$I$1096,Data!$T19))</f>
        <v>8.7998395775542262E-2</v>
      </c>
      <c r="R87" s="55">
        <f>SUM(SUMIFS(Data!$N$6:$N$1096,Data!$J$6:$J$1096,R$3,Data!$I$6:$I$1096,Data!$U19),SUMIFS(Data!$N$6:$N$1096,Data!$J$6:$J$1096,R$3,Data!$I$6:$I$1096,Data!$V19),SUMIFS(Data!$N$6:$N$1096,Data!$J$6:$J$1096,R$3,Data!$I$6:$I$1096,Data!$W19),SUMIFS(Data!$N$6:$N$1096,Data!$J$6:$J$1096,R$3,Data!$I$6:$I$1096,Data!$T19))</f>
        <v>8.6946117337374867E-2</v>
      </c>
      <c r="S87" s="55">
        <f>SUM(SUMIFS(Data!$N$6:$N$1096,Data!$J$6:$J$1096,S$3,Data!$I$6:$I$1096,Data!$U19),SUMIFS(Data!$N$6:$N$1096,Data!$J$6:$J$1096,S$3,Data!$I$6:$I$1096,Data!$V19),SUMIFS(Data!$N$6:$N$1096,Data!$J$6:$J$1096,S$3,Data!$I$6:$I$1096,Data!$W19),SUMIFS(Data!$N$6:$N$1096,Data!$J$6:$J$1096,S$3,Data!$I$6:$I$1096,Data!$T19))</f>
        <v>9.6717442608882223E-2</v>
      </c>
      <c r="T87" s="55">
        <f>SUM(SUMIFS(Data!$N$6:$N$1096,Data!$J$6:$J$1096,T$3,Data!$I$6:$I$1096,Data!$U19),SUMIFS(Data!$N$6:$N$1096,Data!$J$6:$J$1096,T$3,Data!$I$6:$I$1096,Data!$V19),SUMIFS(Data!$N$6:$N$1096,Data!$J$6:$J$1096,T$3,Data!$I$6:$I$1096,Data!$W19),SUMIFS(Data!$N$6:$N$1096,Data!$J$6:$J$1096,T$3,Data!$I$6:$I$1096,Data!$T19))</f>
        <v>8.9140014834853176E-2</v>
      </c>
      <c r="U87" s="55">
        <f>SUM(SUMIFS(Data!$N$6:$N$1096,Data!$J$6:$J$1096,U$3,Data!$I$6:$I$1096,Data!$U19),SUMIFS(Data!$N$6:$N$1096,Data!$J$6:$J$1096,U$3,Data!$I$6:$I$1096,Data!$V19),SUMIFS(Data!$N$6:$N$1096,Data!$J$6:$J$1096,U$3,Data!$I$6:$I$1096,Data!$W19),SUMIFS(Data!$N$6:$N$1096,Data!$J$6:$J$1096,U$3,Data!$I$6:$I$1096,Data!$T19))</f>
        <v>8.7878658040190238E-2</v>
      </c>
      <c r="V87" s="55">
        <f>SUM(SUMIFS(Data!$N$6:$N$1096,Data!$J$6:$J$1096,V$3,Data!$I$6:$I$1096,Data!$U19),SUMIFS(Data!$N$6:$N$1096,Data!$J$6:$J$1096,V$3,Data!$I$6:$I$1096,Data!$V19),SUMIFS(Data!$N$6:$N$1096,Data!$J$6:$J$1096,V$3,Data!$I$6:$I$1096,Data!$W19),SUMIFS(Data!$N$6:$N$1096,Data!$J$6:$J$1096,V$3,Data!$I$6:$I$1096,Data!$T19))</f>
        <v>9.4703500260615053E-2</v>
      </c>
      <c r="W87" s="55">
        <f>SUM(SUMIFS(Data!$N$6:$N$1096,Data!$J$6:$J$1096,W$3,Data!$I$6:$I$1096,Data!$U19),SUMIFS(Data!$N$6:$N$1096,Data!$J$6:$J$1096,W$3,Data!$I$6:$I$1096,Data!$V19),SUMIFS(Data!$N$6:$N$1096,Data!$J$6:$J$1096,W$3,Data!$I$6:$I$1096,Data!$W19),SUMIFS(Data!$N$6:$N$1096,Data!$J$6:$J$1096,W$3,Data!$I$6:$I$1096,Data!$T19))</f>
        <v>8.9715814961131637E-2</v>
      </c>
      <c r="X87" s="55">
        <f>SUM(SUMIFS(Data!$N$6:$N$1096,Data!$J$6:$J$1096,X$3,Data!$I$6:$I$1096,Data!$U19),SUMIFS(Data!$N$6:$N$1096,Data!$J$6:$J$1096,X$3,Data!$I$6:$I$1096,Data!$V19),SUMIFS(Data!$N$6:$N$1096,Data!$J$6:$J$1096,X$3,Data!$I$6:$I$1096,Data!$W19),SUMIFS(Data!$N$6:$N$1096,Data!$J$6:$J$1096,X$3,Data!$I$6:$I$1096,Data!$T19))</f>
        <v>8.9566098261016372E-2</v>
      </c>
      <c r="Y87" s="55">
        <f>SUM(SUMIFS(Data!$N$6:$N$1096,Data!$J$6:$J$1096,Y$3,Data!$I$6:$I$1096,Data!$U19),SUMIFS(Data!$N$6:$N$1096,Data!$J$6:$J$1096,Y$3,Data!$I$6:$I$1096,Data!$V19),SUMIFS(Data!$N$6:$N$1096,Data!$J$6:$J$1096,Y$3,Data!$I$6:$I$1096,Data!$W19),SUMIFS(Data!$N$6:$N$1096,Data!$J$6:$J$1096,Y$3,Data!$I$6:$I$1096,Data!$T19))</f>
        <v>8.2459219934066866E-2</v>
      </c>
      <c r="Z87" s="55">
        <f>SUM(SUMIFS(Data!$N$6:$N$1096,Data!$J$6:$J$1096,Z$3,Data!$I$6:$I$1096,Data!$U19),SUMIFS(Data!$N$6:$N$1096,Data!$J$6:$J$1096,Z$3,Data!$I$6:$I$1096,Data!$V19),SUMIFS(Data!$N$6:$N$1096,Data!$J$6:$J$1096,Z$3,Data!$I$6:$I$1096,Data!$W19),SUMIFS(Data!$N$6:$N$1096,Data!$J$6:$J$1096,Z$3,Data!$I$6:$I$1096,Data!$T19))</f>
        <v>8.3737760749255E-2</v>
      </c>
      <c r="AA87" s="55">
        <f>SUM(SUMIFS(Data!$N$6:$N$1096,Data!$J$6:$J$1096,AA$3,Data!$I$6:$I$1096,Data!$U19),SUMIFS(Data!$N$6:$N$1096,Data!$J$6:$J$1096,AA$3,Data!$I$6:$I$1096,Data!$V19),SUMIFS(Data!$N$6:$N$1096,Data!$J$6:$J$1096,AA$3,Data!$I$6:$I$1096,Data!$W19),SUMIFS(Data!$N$6:$N$1096,Data!$J$6:$J$1096,AA$3,Data!$I$6:$I$1096,Data!$T19))</f>
        <v>7.0556258842802894E-2</v>
      </c>
      <c r="AB87" s="55">
        <f>SUM(SUMIFS(Data!$N$6:$N$1096,Data!$J$6:$J$1096,AB$3,Data!$I$6:$I$1096,Data!$U19),SUMIFS(Data!$N$6:$N$1096,Data!$J$6:$J$1096,AB$3,Data!$I$6:$I$1096,Data!$V19),SUMIFS(Data!$N$6:$N$1096,Data!$J$6:$J$1096,AB$3,Data!$I$6:$I$1096,Data!$W19),SUMIFS(Data!$N$6:$N$1096,Data!$J$6:$J$1096,AB$3,Data!$I$6:$I$1096,Data!$T19))</f>
        <v>7.1751943281797209E-2</v>
      </c>
      <c r="AC87" s="55">
        <f>SUM(SUMIFS(Data!$N$6:$N$1096,Data!$J$6:$J$1096,AC$3,Data!$I$6:$I$1096,Data!$U19),SUMIFS(Data!$N$6:$N$1096,Data!$J$6:$J$1096,AC$3,Data!$I$6:$I$1096,Data!$V19),SUMIFS(Data!$N$6:$N$1096,Data!$J$6:$J$1096,AC$3,Data!$I$6:$I$1096,Data!$W19),SUMIFS(Data!$N$6:$N$1096,Data!$J$6:$J$1096,AC$3,Data!$I$6:$I$1096,Data!$T19))</f>
        <v>7.24290058679916E-2</v>
      </c>
      <c r="AD87" s="55">
        <f>SUM(SUMIFS(Data!$N$6:$N$1096,Data!$J$6:$J$1096,AD$3,Data!$I$6:$I$1096,Data!$U19),SUMIFS(Data!$N$6:$N$1096,Data!$J$6:$J$1096,AD$3,Data!$I$6:$I$1096,Data!$V19),SUMIFS(Data!$N$6:$N$1096,Data!$J$6:$J$1096,AD$3,Data!$I$6:$I$1096,Data!$W19),SUMIFS(Data!$N$6:$N$1096,Data!$J$6:$J$1096,AD$3,Data!$I$6:$I$1096,Data!$T19))</f>
        <v>7.1416404054169144E-2</v>
      </c>
      <c r="AE87" s="55">
        <f>SUM(SUMIFS(Data!$N$6:$N$1096,Data!$J$6:$J$1096,AE$3,Data!$I$6:$I$1096,Data!$U19),SUMIFS(Data!$N$6:$N$1096,Data!$J$6:$J$1096,AE$3,Data!$I$6:$I$1096,Data!$V19),SUMIFS(Data!$N$6:$N$1096,Data!$J$6:$J$1096,AE$3,Data!$I$6:$I$1096,Data!$W19),SUMIFS(Data!$N$6:$N$1096,Data!$J$6:$J$1096,AE$3,Data!$I$6:$I$1096,Data!$T19))</f>
        <v>5.9675332804740647E-2</v>
      </c>
      <c r="AF87" s="55">
        <f>SUM(SUMIFS(Data!$N$6:$N$1096,Data!$J$6:$J$1096,AF$3,Data!$I$6:$I$1096,Data!$U19),SUMIFS(Data!$N$6:$N$1096,Data!$J$6:$J$1096,AF$3,Data!$I$6:$I$1096,Data!$V19),SUMIFS(Data!$N$6:$N$1096,Data!$J$6:$J$1096,AF$3,Data!$I$6:$I$1096,Data!$W19),SUMIFS(Data!$N$6:$N$1096,Data!$J$6:$J$1096,AF$3,Data!$I$6:$I$1096,Data!$T19))</f>
        <v>6.9014084507042259E-2</v>
      </c>
      <c r="AG87" s="55">
        <f>SUM(SUMIFS(Data!$N$6:$N$1096,Data!$J$6:$J$1096,AG$3,Data!$I$6:$I$1096,Data!$U19),SUMIFS(Data!$N$6:$N$1096,Data!$J$6:$J$1096,AG$3,Data!$I$6:$I$1096,Data!$V19),SUMIFS(Data!$N$6:$N$1096,Data!$J$6:$J$1096,AG$3,Data!$I$6:$I$1096,Data!$W19),SUMIFS(Data!$N$6:$N$1096,Data!$J$6:$J$1096,AG$3,Data!$I$6:$I$1096,Data!$T19))</f>
        <v>6.9438652097756279E-2</v>
      </c>
      <c r="AH87" s="55">
        <f>SUM(SUMIFS(Data!$N$6:$N$1096,Data!$J$6:$J$1096,AH$3,Data!$I$6:$I$1096,Data!$U19),SUMIFS(Data!$N$6:$N$1096,Data!$J$6:$J$1096,AH$3,Data!$I$6:$I$1096,Data!$V19),SUMIFS(Data!$N$6:$N$1096,Data!$J$6:$J$1096,AH$3,Data!$I$6:$I$1096,Data!$W19),SUMIFS(Data!$N$6:$N$1096,Data!$J$6:$J$1096,AH$3,Data!$I$6:$I$1096,Data!$T19))</f>
        <v>8.1327174202718303E-2</v>
      </c>
      <c r="AI87" s="55">
        <f>SUM(SUMIFS(Data!$N$6:$N$1096,Data!$J$6:$J$1096,AI$3,Data!$I$6:$I$1096,Data!$U19),SUMIFS(Data!$N$6:$N$1096,Data!$J$6:$J$1096,AI$3,Data!$I$6:$I$1096,Data!$V19),SUMIFS(Data!$N$6:$N$1096,Data!$J$6:$J$1096,AI$3,Data!$I$6:$I$1096,Data!$W19),SUMIFS(Data!$N$6:$N$1096,Data!$J$6:$J$1096,AI$3,Data!$I$6:$I$1096,Data!$T19))</f>
        <v>8.0560649724914848E-2</v>
      </c>
      <c r="AJ87" s="55">
        <f>SUM(SUMIFS(Data!$N$6:$N$1096,Data!$J$6:$J$1096,AJ$3,Data!$I$6:$I$1096,Data!$U19),SUMIFS(Data!$N$6:$N$1096,Data!$J$6:$J$1096,AJ$3,Data!$I$6:$I$1096,Data!$V19),SUMIFS(Data!$N$6:$N$1096,Data!$J$6:$J$1096,AJ$3,Data!$I$6:$I$1096,Data!$W19),SUMIFS(Data!$N$6:$N$1096,Data!$J$6:$J$1096,AJ$3,Data!$I$6:$I$1096,Data!$T19))</f>
        <v>8.9267308984987678E-2</v>
      </c>
      <c r="AK87" s="55">
        <f>SUM(SUMIFS(Data!$N$6:$N$1096,Data!$J$6:$J$1096,AK$3,Data!$I$6:$I$1096,Data!$U19),SUMIFS(Data!$N$6:$N$1096,Data!$J$6:$J$1096,AK$3,Data!$I$6:$I$1096,Data!$V19),SUMIFS(Data!$N$6:$N$1096,Data!$J$6:$J$1096,AK$3,Data!$I$6:$I$1096,Data!$W19),SUMIFS(Data!$N$6:$N$1096,Data!$J$6:$J$1096,AK$3,Data!$I$6:$I$1096,Data!$T19))</f>
        <v>8.4601364811596663E-2</v>
      </c>
      <c r="AL87" s="55">
        <f>SUM(SUMIFS(Data!$N$6:$N$1096,Data!$J$6:$J$1096,AL$3,Data!$I$6:$I$1096,Data!$U19),SUMIFS(Data!$N$6:$N$1096,Data!$J$6:$J$1096,AL$3,Data!$I$6:$I$1096,Data!$V19),SUMIFS(Data!$N$6:$N$1096,Data!$J$6:$J$1096,AL$3,Data!$I$6:$I$1096,Data!$W19),SUMIFS(Data!$N$6:$N$1096,Data!$J$6:$J$1096,AL$3,Data!$I$6:$I$1096,Data!$T19))</f>
        <v>8.6115415316711283E-2</v>
      </c>
      <c r="AM87" s="55">
        <f>SUM(SUMIFS(Data!$N$6:$N$1096,Data!$J$6:$J$1096,AM$3,Data!$I$6:$I$1096,Data!$U19),SUMIFS(Data!$N$6:$N$1096,Data!$J$6:$J$1096,AM$3,Data!$I$6:$I$1096,Data!$V19),SUMIFS(Data!$N$6:$N$1096,Data!$J$6:$J$1096,AM$3,Data!$I$6:$I$1096,Data!$W19),SUMIFS(Data!$N$6:$N$1096,Data!$J$6:$J$1096,AM$3,Data!$I$6:$I$1096,Data!$T19))</f>
        <v>7.0840928124538155E-2</v>
      </c>
      <c r="AN87" s="55">
        <f>SUM(SUMIFS(Data!$N$6:$N$1096,Data!$J$6:$J$1096,AN$3,Data!$I$6:$I$1096,Data!$U19),SUMIFS(Data!$N$6:$N$1096,Data!$J$6:$J$1096,AN$3,Data!$I$6:$I$1096,Data!$V19),SUMIFS(Data!$N$6:$N$1096,Data!$J$6:$J$1096,AN$3,Data!$I$6:$I$1096,Data!$W19),SUMIFS(Data!$N$6:$N$1096,Data!$J$6:$J$1096,AN$3,Data!$I$6:$I$1096,Data!$T19))</f>
        <v>7.1509704182922615E-2</v>
      </c>
      <c r="AO87" s="55">
        <f>SUM(SUMIFS(Data!$N$6:$N$1096,Data!$J$6:$J$1096,AO$3,Data!$I$6:$I$1096,Data!$U19),SUMIFS(Data!$N$6:$N$1096,Data!$J$6:$J$1096,AO$3,Data!$I$6:$I$1096,Data!$V19),SUMIFS(Data!$N$6:$N$1096,Data!$J$6:$J$1096,AO$3,Data!$I$6:$I$1096,Data!$W19),SUMIFS(Data!$N$6:$N$1096,Data!$J$6:$J$1096,AO$3,Data!$I$6:$I$1096,Data!$T19))</f>
        <v>8.6609873307121013E-2</v>
      </c>
      <c r="AP87" s="55">
        <f>SUM(SUMIFS(Data!$N$6:$N$1096,Data!$J$6:$J$1096,AP$3,Data!$I$6:$I$1096,Data!$U19),SUMIFS(Data!$N$6:$N$1096,Data!$J$6:$J$1096,AP$3,Data!$I$6:$I$1096,Data!$V19),SUMIFS(Data!$N$6:$N$1096,Data!$J$6:$J$1096,AP$3,Data!$I$6:$I$1096,Data!$W19),SUMIFS(Data!$N$6:$N$1096,Data!$J$6:$J$1096,AP$3,Data!$I$6:$I$1096,Data!$T19))</f>
        <v>8.6609873307121013E-2</v>
      </c>
      <c r="AQ87" s="55">
        <f>SUM(SUMIFS(Data!$N$6:$N$1096,Data!$J$6:$J$1096,AQ$3,Data!$I$6:$I$1096,Data!$U19),SUMIFS(Data!$N$6:$N$1096,Data!$J$6:$J$1096,AQ$3,Data!$I$6:$I$1096,Data!$V19),SUMIFS(Data!$N$6:$N$1096,Data!$J$6:$J$1096,AQ$3,Data!$I$6:$I$1096,Data!$W19),SUMIFS(Data!$N$6:$N$1096,Data!$J$6:$J$1096,AQ$3,Data!$I$6:$I$1096,Data!$T19))</f>
        <v>7.3251028806584365E-2</v>
      </c>
      <c r="AR87" s="56" t="s">
        <v>21</v>
      </c>
    </row>
    <row r="88" spans="1:44" x14ac:dyDescent="0.25">
      <c r="A88" s="53" t="s">
        <v>74</v>
      </c>
      <c r="B88" s="56" t="s">
        <v>22</v>
      </c>
      <c r="C88" s="55">
        <f>SUM(SUMIFS(Data!$N$6:$N$1096,Data!$J$6:$J$1096,C$3,Data!$I$6:$I$1096,Data!$U20),SUMIFS(Data!$N$6:$N$1096,Data!$J$6:$J$1096,C$3,Data!$I$6:$I$1096,Data!$V20),SUMIFS(Data!$N$6:$N$1096,Data!$J$6:$J$1096,C$3,Data!$I$6:$I$1096,Data!$W20),SUMIFS(Data!$N$6:$N$1096,Data!$J$6:$J$1096,C$3,Data!$I$6:$I$1096,Data!$T20))</f>
        <v>0.16451040914165627</v>
      </c>
      <c r="D88" s="55">
        <f>SUM(SUMIFS(Data!$N$6:$N$1096,Data!$J$6:$J$1096,D$3,Data!$I$6:$I$1096,Data!$U20),SUMIFS(Data!$N$6:$N$1096,Data!$J$6:$J$1096,D$3,Data!$I$6:$I$1096,Data!$V20),SUMIFS(Data!$N$6:$N$1096,Data!$J$6:$J$1096,D$3,Data!$I$6:$I$1096,Data!$W20),SUMIFS(Data!$N$6:$N$1096,Data!$J$6:$J$1096,D$3,Data!$I$6:$I$1096,Data!$T20))</f>
        <v>0.15811351418927366</v>
      </c>
      <c r="E88" s="55">
        <f>SUM(SUMIFS(Data!$N$6:$N$1096,Data!$J$6:$J$1096,E$3,Data!$I$6:$I$1096,Data!$U20),SUMIFS(Data!$N$6:$N$1096,Data!$J$6:$J$1096,E$3,Data!$I$6:$I$1096,Data!$V20),SUMIFS(Data!$N$6:$N$1096,Data!$J$6:$J$1096,E$3,Data!$I$6:$I$1096,Data!$W20),SUMIFS(Data!$N$6:$N$1096,Data!$J$6:$J$1096,E$3,Data!$I$6:$I$1096,Data!$T20))</f>
        <v>0.16405871914824971</v>
      </c>
      <c r="F88" s="55">
        <f>SUM(SUMIFS(Data!$N$6:$N$1096,Data!$J$6:$J$1096,F$3,Data!$I$6:$I$1096,Data!$U20),SUMIFS(Data!$N$6:$N$1096,Data!$J$6:$J$1096,F$3,Data!$I$6:$I$1096,Data!$V20),SUMIFS(Data!$N$6:$N$1096,Data!$J$6:$J$1096,F$3,Data!$I$6:$I$1096,Data!$W20),SUMIFS(Data!$N$6:$N$1096,Data!$J$6:$J$1096,F$3,Data!$I$6:$I$1096,Data!$T20))</f>
        <v>0.1646067415730337</v>
      </c>
      <c r="G88" s="55">
        <f>SUM(SUMIFS(Data!$N$6:$N$1096,Data!$J$6:$J$1096,G$3,Data!$I$6:$I$1096,Data!$U20),SUMIFS(Data!$N$6:$N$1096,Data!$J$6:$J$1096,G$3,Data!$I$6:$I$1096,Data!$V20),SUMIFS(Data!$N$6:$N$1096,Data!$J$6:$J$1096,G$3,Data!$I$6:$I$1096,Data!$W20),SUMIFS(Data!$N$6:$N$1096,Data!$J$6:$J$1096,G$3,Data!$I$6:$I$1096,Data!$T20))</f>
        <v>0.15909688444853426</v>
      </c>
      <c r="H88" s="55">
        <f>SUM(SUMIFS(Data!$N$6:$N$1096,Data!$J$6:$J$1096,H$3,Data!$I$6:$I$1096,Data!$U20),SUMIFS(Data!$N$6:$N$1096,Data!$J$6:$J$1096,H$3,Data!$I$6:$I$1096,Data!$V20),SUMIFS(Data!$N$6:$N$1096,Data!$J$6:$J$1096,H$3,Data!$I$6:$I$1096,Data!$W20),SUMIFS(Data!$N$6:$N$1096,Data!$J$6:$J$1096,H$3,Data!$I$6:$I$1096,Data!$T20))</f>
        <v>0.14995334146866701</v>
      </c>
      <c r="I88" s="55">
        <f>SUM(SUMIFS(Data!$N$6:$N$1096,Data!$J$6:$J$1096,I$3,Data!$I$6:$I$1096,Data!$U20),SUMIFS(Data!$N$6:$N$1096,Data!$J$6:$J$1096,I$3,Data!$I$6:$I$1096,Data!$V20),SUMIFS(Data!$N$6:$N$1096,Data!$J$6:$J$1096,I$3,Data!$I$6:$I$1096,Data!$W20),SUMIFS(Data!$N$6:$N$1096,Data!$J$6:$J$1096,I$3,Data!$I$6:$I$1096,Data!$T20))</f>
        <v>0.15146224356176341</v>
      </c>
      <c r="J88" s="55">
        <f>SUM(SUMIFS(Data!$N$6:$N$1096,Data!$J$6:$J$1096,J$3,Data!$I$6:$I$1096,Data!$U20),SUMIFS(Data!$N$6:$N$1096,Data!$J$6:$J$1096,J$3,Data!$I$6:$I$1096,Data!$V20),SUMIFS(Data!$N$6:$N$1096,Data!$J$6:$J$1096,J$3,Data!$I$6:$I$1096,Data!$W20),SUMIFS(Data!$N$6:$N$1096,Data!$J$6:$J$1096,J$3,Data!$I$6:$I$1096,Data!$T20))</f>
        <v>0.14656604318624972</v>
      </c>
      <c r="K88" s="55">
        <f>SUM(SUMIFS(Data!$N$6:$N$1096,Data!$J$6:$J$1096,K$3,Data!$I$6:$I$1096,Data!$U20),SUMIFS(Data!$N$6:$N$1096,Data!$J$6:$J$1096,K$3,Data!$I$6:$I$1096,Data!$V20),SUMIFS(Data!$N$6:$N$1096,Data!$J$6:$J$1096,K$3,Data!$I$6:$I$1096,Data!$W20),SUMIFS(Data!$N$6:$N$1096,Data!$J$6:$J$1096,K$3,Data!$I$6:$I$1096,Data!$T20))</f>
        <v>0.14887451853422382</v>
      </c>
      <c r="L88" s="55">
        <f>SUM(SUMIFS(Data!$N$6:$N$1096,Data!$J$6:$J$1096,L$3,Data!$I$6:$I$1096,Data!$U20),SUMIFS(Data!$N$6:$N$1096,Data!$J$6:$J$1096,L$3,Data!$I$6:$I$1096,Data!$V20),SUMIFS(Data!$N$6:$N$1096,Data!$J$6:$J$1096,L$3,Data!$I$6:$I$1096,Data!$W20),SUMIFS(Data!$N$6:$N$1096,Data!$J$6:$J$1096,L$3,Data!$I$6:$I$1096,Data!$T20))</f>
        <v>0.14828945695027343</v>
      </c>
      <c r="M88" s="55">
        <f>SUM(SUMIFS(Data!$N$6:$N$1096,Data!$J$6:$J$1096,M$3,Data!$I$6:$I$1096,Data!$U20),SUMIFS(Data!$N$6:$N$1096,Data!$J$6:$J$1096,M$3,Data!$I$6:$I$1096,Data!$V20),SUMIFS(Data!$N$6:$N$1096,Data!$J$6:$J$1096,M$3,Data!$I$6:$I$1096,Data!$W20),SUMIFS(Data!$N$6:$N$1096,Data!$J$6:$J$1096,M$3,Data!$I$6:$I$1096,Data!$T20))</f>
        <v>0.15213686637484547</v>
      </c>
      <c r="N88" s="55">
        <f>SUM(SUMIFS(Data!$N$6:$N$1096,Data!$J$6:$J$1096,N$3,Data!$I$6:$I$1096,Data!$U20),SUMIFS(Data!$N$6:$N$1096,Data!$J$6:$J$1096,N$3,Data!$I$6:$I$1096,Data!$V20),SUMIFS(Data!$N$6:$N$1096,Data!$J$6:$J$1096,N$3,Data!$I$6:$I$1096,Data!$W20),SUMIFS(Data!$N$6:$N$1096,Data!$J$6:$J$1096,N$3,Data!$I$6:$I$1096,Data!$T20))</f>
        <v>0.14299805801300822</v>
      </c>
      <c r="O88" s="55">
        <f>SUM(SUMIFS(Data!$N$6:$N$1096,Data!$J$6:$J$1096,O$3,Data!$I$6:$I$1096,Data!$U20),SUMIFS(Data!$N$6:$N$1096,Data!$J$6:$J$1096,O$3,Data!$I$6:$I$1096,Data!$V20),SUMIFS(Data!$N$6:$N$1096,Data!$J$6:$J$1096,O$3,Data!$I$6:$I$1096,Data!$W20),SUMIFS(Data!$N$6:$N$1096,Data!$J$6:$J$1096,O$3,Data!$I$6:$I$1096,Data!$T20))</f>
        <v>0.16723471938195864</v>
      </c>
      <c r="P88" s="55">
        <f>SUM(SUMIFS(Data!$N$6:$N$1096,Data!$J$6:$J$1096,P$3,Data!$I$6:$I$1096,Data!$U20),SUMIFS(Data!$N$6:$N$1096,Data!$J$6:$J$1096,P$3,Data!$I$6:$I$1096,Data!$V20),SUMIFS(Data!$N$6:$N$1096,Data!$J$6:$J$1096,P$3,Data!$I$6:$I$1096,Data!$W20),SUMIFS(Data!$N$6:$N$1096,Data!$J$6:$J$1096,P$3,Data!$I$6:$I$1096,Data!$T20))</f>
        <v>0.17306043720531503</v>
      </c>
      <c r="Q88" s="55">
        <f>SUM(SUMIFS(Data!$N$6:$N$1096,Data!$J$6:$J$1096,Q$3,Data!$I$6:$I$1096,Data!$U20),SUMIFS(Data!$N$6:$N$1096,Data!$J$6:$J$1096,Q$3,Data!$I$6:$I$1096,Data!$V20),SUMIFS(Data!$N$6:$N$1096,Data!$J$6:$J$1096,Q$3,Data!$I$6:$I$1096,Data!$W20),SUMIFS(Data!$N$6:$N$1096,Data!$J$6:$J$1096,Q$3,Data!$I$6:$I$1096,Data!$T20))</f>
        <v>0.17449283112195449</v>
      </c>
      <c r="R88" s="55">
        <f>SUM(SUMIFS(Data!$N$6:$N$1096,Data!$J$6:$J$1096,R$3,Data!$I$6:$I$1096,Data!$U20),SUMIFS(Data!$N$6:$N$1096,Data!$J$6:$J$1096,R$3,Data!$I$6:$I$1096,Data!$V20),SUMIFS(Data!$N$6:$N$1096,Data!$J$6:$J$1096,R$3,Data!$I$6:$I$1096,Data!$W20),SUMIFS(Data!$N$6:$N$1096,Data!$J$6:$J$1096,R$3,Data!$I$6:$I$1096,Data!$T20))</f>
        <v>0.18641566625453676</v>
      </c>
      <c r="S88" s="55">
        <f>SUM(SUMIFS(Data!$N$6:$N$1096,Data!$J$6:$J$1096,S$3,Data!$I$6:$I$1096,Data!$U20),SUMIFS(Data!$N$6:$N$1096,Data!$J$6:$J$1096,S$3,Data!$I$6:$I$1096,Data!$V20),SUMIFS(Data!$N$6:$N$1096,Data!$J$6:$J$1096,S$3,Data!$I$6:$I$1096,Data!$W20),SUMIFS(Data!$N$6:$N$1096,Data!$J$6:$J$1096,S$3,Data!$I$6:$I$1096,Data!$T20))</f>
        <v>0.1978545376528642</v>
      </c>
      <c r="T88" s="55">
        <f>SUM(SUMIFS(Data!$N$6:$N$1096,Data!$J$6:$J$1096,T$3,Data!$I$6:$I$1096,Data!$U20),SUMIFS(Data!$N$6:$N$1096,Data!$J$6:$J$1096,T$3,Data!$I$6:$I$1096,Data!$V20),SUMIFS(Data!$N$6:$N$1096,Data!$J$6:$J$1096,T$3,Data!$I$6:$I$1096,Data!$W20),SUMIFS(Data!$N$6:$N$1096,Data!$J$6:$J$1096,T$3,Data!$I$6:$I$1096,Data!$T20))</f>
        <v>0.19272219555827044</v>
      </c>
      <c r="U88" s="55">
        <f>SUM(SUMIFS(Data!$N$6:$N$1096,Data!$J$6:$J$1096,U$3,Data!$I$6:$I$1096,Data!$U20),SUMIFS(Data!$N$6:$N$1096,Data!$J$6:$J$1096,U$3,Data!$I$6:$I$1096,Data!$V20),SUMIFS(Data!$N$6:$N$1096,Data!$J$6:$J$1096,U$3,Data!$I$6:$I$1096,Data!$W20),SUMIFS(Data!$N$6:$N$1096,Data!$J$6:$J$1096,U$3,Data!$I$6:$I$1096,Data!$T20))</f>
        <v>0.17357213248211148</v>
      </c>
      <c r="V88" s="55">
        <f>SUM(SUMIFS(Data!$N$6:$N$1096,Data!$J$6:$J$1096,V$3,Data!$I$6:$I$1096,Data!$U20),SUMIFS(Data!$N$6:$N$1096,Data!$J$6:$J$1096,V$3,Data!$I$6:$I$1096,Data!$V20),SUMIFS(Data!$N$6:$N$1096,Data!$J$6:$J$1096,V$3,Data!$I$6:$I$1096,Data!$W20),SUMIFS(Data!$N$6:$N$1096,Data!$J$6:$J$1096,V$3,Data!$I$6:$I$1096,Data!$T20))</f>
        <v>0.18283148229822382</v>
      </c>
      <c r="W88" s="55">
        <f>SUM(SUMIFS(Data!$N$6:$N$1096,Data!$J$6:$J$1096,W$3,Data!$I$6:$I$1096,Data!$U20),SUMIFS(Data!$N$6:$N$1096,Data!$J$6:$J$1096,W$3,Data!$I$6:$I$1096,Data!$V20),SUMIFS(Data!$N$6:$N$1096,Data!$J$6:$J$1096,W$3,Data!$I$6:$I$1096,Data!$W20),SUMIFS(Data!$N$6:$N$1096,Data!$J$6:$J$1096,W$3,Data!$I$6:$I$1096,Data!$T20))</f>
        <v>0.18125823032156663</v>
      </c>
      <c r="X88" s="55">
        <f>SUM(SUMIFS(Data!$N$6:$N$1096,Data!$J$6:$J$1096,X$3,Data!$I$6:$I$1096,Data!$U20),SUMIFS(Data!$N$6:$N$1096,Data!$J$6:$J$1096,X$3,Data!$I$6:$I$1096,Data!$V20),SUMIFS(Data!$N$6:$N$1096,Data!$J$6:$J$1096,X$3,Data!$I$6:$I$1096,Data!$W20),SUMIFS(Data!$N$6:$N$1096,Data!$J$6:$J$1096,X$3,Data!$I$6:$I$1096,Data!$T20))</f>
        <v>0.18879790646631775</v>
      </c>
      <c r="Y88" s="55">
        <f>SUM(SUMIFS(Data!$N$6:$N$1096,Data!$J$6:$J$1096,Y$3,Data!$I$6:$I$1096,Data!$U20),SUMIFS(Data!$N$6:$N$1096,Data!$J$6:$J$1096,Y$3,Data!$I$6:$I$1096,Data!$V20),SUMIFS(Data!$N$6:$N$1096,Data!$J$6:$J$1096,Y$3,Data!$I$6:$I$1096,Data!$W20),SUMIFS(Data!$N$6:$N$1096,Data!$J$6:$J$1096,Y$3,Data!$I$6:$I$1096,Data!$T20))</f>
        <v>0.18178704456907993</v>
      </c>
      <c r="Z88" s="55">
        <f>SUM(SUMIFS(Data!$N$6:$N$1096,Data!$J$6:$J$1096,Z$3,Data!$I$6:$I$1096,Data!$U20),SUMIFS(Data!$N$6:$N$1096,Data!$J$6:$J$1096,Z$3,Data!$I$6:$I$1096,Data!$V20),SUMIFS(Data!$N$6:$N$1096,Data!$J$6:$J$1096,Z$3,Data!$I$6:$I$1096,Data!$W20),SUMIFS(Data!$N$6:$N$1096,Data!$J$6:$J$1096,Z$3,Data!$I$6:$I$1096,Data!$T20))</f>
        <v>0.18399318859088973</v>
      </c>
      <c r="AA88" s="55">
        <f>SUM(SUMIFS(Data!$N$6:$N$1096,Data!$J$6:$J$1096,AA$3,Data!$I$6:$I$1096,Data!$U20),SUMIFS(Data!$N$6:$N$1096,Data!$J$6:$J$1096,AA$3,Data!$I$6:$I$1096,Data!$V20),SUMIFS(Data!$N$6:$N$1096,Data!$J$6:$J$1096,AA$3,Data!$I$6:$I$1096,Data!$W20),SUMIFS(Data!$N$6:$N$1096,Data!$J$6:$J$1096,AA$3,Data!$I$6:$I$1096,Data!$T20))</f>
        <v>0.17320723806687022</v>
      </c>
      <c r="AB88" s="55">
        <f>SUM(SUMIFS(Data!$N$6:$N$1096,Data!$J$6:$J$1096,AB$3,Data!$I$6:$I$1096,Data!$U20),SUMIFS(Data!$N$6:$N$1096,Data!$J$6:$J$1096,AB$3,Data!$I$6:$I$1096,Data!$V20),SUMIFS(Data!$N$6:$N$1096,Data!$J$6:$J$1096,AB$3,Data!$I$6:$I$1096,Data!$W20),SUMIFS(Data!$N$6:$N$1096,Data!$J$6:$J$1096,AB$3,Data!$I$6:$I$1096,Data!$T20))</f>
        <v>0.18535918681130947</v>
      </c>
      <c r="AC88" s="55">
        <f>SUM(SUMIFS(Data!$N$6:$N$1096,Data!$J$6:$J$1096,AC$3,Data!$I$6:$I$1096,Data!$U20),SUMIFS(Data!$N$6:$N$1096,Data!$J$6:$J$1096,AC$3,Data!$I$6:$I$1096,Data!$V20),SUMIFS(Data!$N$6:$N$1096,Data!$J$6:$J$1096,AC$3,Data!$I$6:$I$1096,Data!$W20),SUMIFS(Data!$N$6:$N$1096,Data!$J$6:$J$1096,AC$3,Data!$I$6:$I$1096,Data!$T20))</f>
        <v>0.1974986079581959</v>
      </c>
      <c r="AD88" s="55">
        <f>SUM(SUMIFS(Data!$N$6:$N$1096,Data!$J$6:$J$1096,AD$3,Data!$I$6:$I$1096,Data!$U20),SUMIFS(Data!$N$6:$N$1096,Data!$J$6:$J$1096,AD$3,Data!$I$6:$I$1096,Data!$V20),SUMIFS(Data!$N$6:$N$1096,Data!$J$6:$J$1096,AD$3,Data!$I$6:$I$1096,Data!$W20),SUMIFS(Data!$N$6:$N$1096,Data!$J$6:$J$1096,AD$3,Data!$I$6:$I$1096,Data!$T20))</f>
        <v>0.21531385742270676</v>
      </c>
      <c r="AE88" s="55">
        <f>SUM(SUMIFS(Data!$N$6:$N$1096,Data!$J$6:$J$1096,AE$3,Data!$I$6:$I$1096,Data!$U20),SUMIFS(Data!$N$6:$N$1096,Data!$J$6:$J$1096,AE$3,Data!$I$6:$I$1096,Data!$V20),SUMIFS(Data!$N$6:$N$1096,Data!$J$6:$J$1096,AE$3,Data!$I$6:$I$1096,Data!$W20),SUMIFS(Data!$N$6:$N$1096,Data!$J$6:$J$1096,AE$3,Data!$I$6:$I$1096,Data!$T20))</f>
        <v>0.1959687852105329</v>
      </c>
      <c r="AF88" s="55">
        <f>SUM(SUMIFS(Data!$N$6:$N$1096,Data!$J$6:$J$1096,AF$3,Data!$I$6:$I$1096,Data!$U20),SUMIFS(Data!$N$6:$N$1096,Data!$J$6:$J$1096,AF$3,Data!$I$6:$I$1096,Data!$V20),SUMIFS(Data!$N$6:$N$1096,Data!$J$6:$J$1096,AF$3,Data!$I$6:$I$1096,Data!$W20),SUMIFS(Data!$N$6:$N$1096,Data!$J$6:$J$1096,AF$3,Data!$I$6:$I$1096,Data!$T20))</f>
        <v>0.21187666539779215</v>
      </c>
      <c r="AG88" s="55">
        <f>SUM(SUMIFS(Data!$N$6:$N$1096,Data!$J$6:$J$1096,AG$3,Data!$I$6:$I$1096,Data!$U20),SUMIFS(Data!$N$6:$N$1096,Data!$J$6:$J$1096,AG$3,Data!$I$6:$I$1096,Data!$V20),SUMIFS(Data!$N$6:$N$1096,Data!$J$6:$J$1096,AG$3,Data!$I$6:$I$1096,Data!$W20),SUMIFS(Data!$N$6:$N$1096,Data!$J$6:$J$1096,AG$3,Data!$I$6:$I$1096,Data!$T20))</f>
        <v>0.18963216281591458</v>
      </c>
      <c r="AH88" s="55">
        <f>SUM(SUMIFS(Data!$N$6:$N$1096,Data!$J$6:$J$1096,AH$3,Data!$I$6:$I$1096,Data!$U20),SUMIFS(Data!$N$6:$N$1096,Data!$J$6:$J$1096,AH$3,Data!$I$6:$I$1096,Data!$V20),SUMIFS(Data!$N$6:$N$1096,Data!$J$6:$J$1096,AH$3,Data!$I$6:$I$1096,Data!$W20),SUMIFS(Data!$N$6:$N$1096,Data!$J$6:$J$1096,AH$3,Data!$I$6:$I$1096,Data!$T20))</f>
        <v>0.20347339433241537</v>
      </c>
      <c r="AI88" s="55">
        <f>SUM(SUMIFS(Data!$N$6:$N$1096,Data!$J$6:$J$1096,AI$3,Data!$I$6:$I$1096,Data!$U20),SUMIFS(Data!$N$6:$N$1096,Data!$J$6:$J$1096,AI$3,Data!$I$6:$I$1096,Data!$V20),SUMIFS(Data!$N$6:$N$1096,Data!$J$6:$J$1096,AI$3,Data!$I$6:$I$1096,Data!$W20),SUMIFS(Data!$N$6:$N$1096,Data!$J$6:$J$1096,AI$3,Data!$I$6:$I$1096,Data!$T20))</f>
        <v>0.19985154135010041</v>
      </c>
      <c r="AJ88" s="55">
        <f>SUM(SUMIFS(Data!$N$6:$N$1096,Data!$J$6:$J$1096,AJ$3,Data!$I$6:$I$1096,Data!$U20),SUMIFS(Data!$N$6:$N$1096,Data!$J$6:$J$1096,AJ$3,Data!$I$6:$I$1096,Data!$V20),SUMIFS(Data!$N$6:$N$1096,Data!$J$6:$J$1096,AJ$3,Data!$I$6:$I$1096,Data!$W20),SUMIFS(Data!$N$6:$N$1096,Data!$J$6:$J$1096,AJ$3,Data!$I$6:$I$1096,Data!$T20))</f>
        <v>0.19663903204122787</v>
      </c>
      <c r="AK88" s="55">
        <f>SUM(SUMIFS(Data!$N$6:$N$1096,Data!$J$6:$J$1096,AK$3,Data!$I$6:$I$1096,Data!$U20),SUMIFS(Data!$N$6:$N$1096,Data!$J$6:$J$1096,AK$3,Data!$I$6:$I$1096,Data!$V20),SUMIFS(Data!$N$6:$N$1096,Data!$J$6:$J$1096,AK$3,Data!$I$6:$I$1096,Data!$W20),SUMIFS(Data!$N$6:$N$1096,Data!$J$6:$J$1096,AK$3,Data!$I$6:$I$1096,Data!$T20))</f>
        <v>0.18217267833679482</v>
      </c>
      <c r="AL88" s="55">
        <f>SUM(SUMIFS(Data!$N$6:$N$1096,Data!$J$6:$J$1096,AL$3,Data!$I$6:$I$1096,Data!$U20),SUMIFS(Data!$N$6:$N$1096,Data!$J$6:$J$1096,AL$3,Data!$I$6:$I$1096,Data!$V20),SUMIFS(Data!$N$6:$N$1096,Data!$J$6:$J$1096,AL$3,Data!$I$6:$I$1096,Data!$W20),SUMIFS(Data!$N$6:$N$1096,Data!$J$6:$J$1096,AL$3,Data!$I$6:$I$1096,Data!$T20))</f>
        <v>0.17316993003709444</v>
      </c>
      <c r="AM88" s="55">
        <f>SUM(SUMIFS(Data!$N$6:$N$1096,Data!$J$6:$J$1096,AM$3,Data!$I$6:$I$1096,Data!$U20),SUMIFS(Data!$N$6:$N$1096,Data!$J$6:$J$1096,AM$3,Data!$I$6:$I$1096,Data!$V20),SUMIFS(Data!$N$6:$N$1096,Data!$J$6:$J$1096,AM$3,Data!$I$6:$I$1096,Data!$W20),SUMIFS(Data!$N$6:$N$1096,Data!$J$6:$J$1096,AM$3,Data!$I$6:$I$1096,Data!$T20))</f>
        <v>0.16163357800876887</v>
      </c>
      <c r="AN88" s="55">
        <f>SUM(SUMIFS(Data!$N$6:$N$1096,Data!$J$6:$J$1096,AN$3,Data!$I$6:$I$1096,Data!$U20),SUMIFS(Data!$N$6:$N$1096,Data!$J$6:$J$1096,AN$3,Data!$I$6:$I$1096,Data!$V20),SUMIFS(Data!$N$6:$N$1096,Data!$J$6:$J$1096,AN$3,Data!$I$6:$I$1096,Data!$W20),SUMIFS(Data!$N$6:$N$1096,Data!$J$6:$J$1096,AN$3,Data!$I$6:$I$1096,Data!$T20))</f>
        <v>0.16144007111462294</v>
      </c>
      <c r="AO88" s="55">
        <f>SUM(SUMIFS(Data!$N$6:$N$1096,Data!$J$6:$J$1096,AO$3,Data!$I$6:$I$1096,Data!$U20),SUMIFS(Data!$N$6:$N$1096,Data!$J$6:$J$1096,AO$3,Data!$I$6:$I$1096,Data!$V20),SUMIFS(Data!$N$6:$N$1096,Data!$J$6:$J$1096,AO$3,Data!$I$6:$I$1096,Data!$W20),SUMIFS(Data!$N$6:$N$1096,Data!$J$6:$J$1096,AO$3,Data!$I$6:$I$1096,Data!$T20))</f>
        <v>0.15956749672346004</v>
      </c>
      <c r="AP88" s="55">
        <f>SUM(SUMIFS(Data!$N$6:$N$1096,Data!$J$6:$J$1096,AP$3,Data!$I$6:$I$1096,Data!$U20),SUMIFS(Data!$N$6:$N$1096,Data!$J$6:$J$1096,AP$3,Data!$I$6:$I$1096,Data!$V20),SUMIFS(Data!$N$6:$N$1096,Data!$J$6:$J$1096,AP$3,Data!$I$6:$I$1096,Data!$W20),SUMIFS(Data!$N$6:$N$1096,Data!$J$6:$J$1096,AP$3,Data!$I$6:$I$1096,Data!$T20))</f>
        <v>0.15956749672346004</v>
      </c>
      <c r="AQ88" s="55">
        <f>SUM(SUMIFS(Data!$N$6:$N$1096,Data!$J$6:$J$1096,AQ$3,Data!$I$6:$I$1096,Data!$U20),SUMIFS(Data!$N$6:$N$1096,Data!$J$6:$J$1096,AQ$3,Data!$I$6:$I$1096,Data!$V20),SUMIFS(Data!$N$6:$N$1096,Data!$J$6:$J$1096,AQ$3,Data!$I$6:$I$1096,Data!$W20),SUMIFS(Data!$N$6:$N$1096,Data!$J$6:$J$1096,AQ$3,Data!$I$6:$I$1096,Data!$T20))</f>
        <v>0.13675213675213677</v>
      </c>
      <c r="AR88" s="56" t="s">
        <v>22</v>
      </c>
    </row>
    <row r="89" spans="1:44" x14ac:dyDescent="0.25">
      <c r="A89" s="53" t="s">
        <v>74</v>
      </c>
      <c r="B89" s="56" t="s">
        <v>23</v>
      </c>
      <c r="C89" s="55">
        <f>SUM(SUMIFS(Data!$N$6:$N$1096,Data!$J$6:$J$1096,C$3,Data!$I$6:$I$1096,Data!$U21),SUMIFS(Data!$N$6:$N$1096,Data!$J$6:$J$1096,C$3,Data!$I$6:$I$1096,Data!$V21),SUMIFS(Data!$N$6:$N$1096,Data!$J$6:$J$1096,C$3,Data!$I$6:$I$1096,Data!$W21),SUMIFS(Data!$N$6:$N$1096,Data!$J$6:$J$1096,C$3,Data!$I$6:$I$1096,Data!$T21))</f>
        <v>0.1689104879490379</v>
      </c>
      <c r="D89" s="55">
        <f>SUM(SUMIFS(Data!$N$6:$N$1096,Data!$J$6:$J$1096,D$3,Data!$I$6:$I$1096,Data!$U21),SUMIFS(Data!$N$6:$N$1096,Data!$J$6:$J$1096,D$3,Data!$I$6:$I$1096,Data!$V21),SUMIFS(Data!$N$6:$N$1096,Data!$J$6:$J$1096,D$3,Data!$I$6:$I$1096,Data!$W21),SUMIFS(Data!$N$6:$N$1096,Data!$J$6:$J$1096,D$3,Data!$I$6:$I$1096,Data!$T21))</f>
        <v>0.1708651081385173</v>
      </c>
      <c r="E89" s="55">
        <f>SUM(SUMIFS(Data!$N$6:$N$1096,Data!$J$6:$J$1096,E$3,Data!$I$6:$I$1096,Data!$U21),SUMIFS(Data!$N$6:$N$1096,Data!$J$6:$J$1096,E$3,Data!$I$6:$I$1096,Data!$V21),SUMIFS(Data!$N$6:$N$1096,Data!$J$6:$J$1096,E$3,Data!$I$6:$I$1096,Data!$W21),SUMIFS(Data!$N$6:$N$1096,Data!$J$6:$J$1096,E$3,Data!$I$6:$I$1096,Data!$T21))</f>
        <v>0.18944991127601227</v>
      </c>
      <c r="F89" s="55">
        <f>SUM(SUMIFS(Data!$N$6:$N$1096,Data!$J$6:$J$1096,F$3,Data!$I$6:$I$1096,Data!$U21),SUMIFS(Data!$N$6:$N$1096,Data!$J$6:$J$1096,F$3,Data!$I$6:$I$1096,Data!$V21),SUMIFS(Data!$N$6:$N$1096,Data!$J$6:$J$1096,F$3,Data!$I$6:$I$1096,Data!$W21),SUMIFS(Data!$N$6:$N$1096,Data!$J$6:$J$1096,F$3,Data!$I$6:$I$1096,Data!$T21))</f>
        <v>0.19044943820224719</v>
      </c>
      <c r="G89" s="55">
        <f>SUM(SUMIFS(Data!$N$6:$N$1096,Data!$J$6:$J$1096,G$3,Data!$I$6:$I$1096,Data!$U21),SUMIFS(Data!$N$6:$N$1096,Data!$J$6:$J$1096,G$3,Data!$I$6:$I$1096,Data!$V21),SUMIFS(Data!$N$6:$N$1096,Data!$J$6:$J$1096,G$3,Data!$I$6:$I$1096,Data!$W21),SUMIFS(Data!$N$6:$N$1096,Data!$J$6:$J$1096,G$3,Data!$I$6:$I$1096,Data!$T21))</f>
        <v>0.18013014328907584</v>
      </c>
      <c r="H89" s="55">
        <f>SUM(SUMIFS(Data!$N$6:$N$1096,Data!$J$6:$J$1096,H$3,Data!$I$6:$I$1096,Data!$U21),SUMIFS(Data!$N$6:$N$1096,Data!$J$6:$J$1096,H$3,Data!$I$6:$I$1096,Data!$V21),SUMIFS(Data!$N$6:$N$1096,Data!$J$6:$J$1096,H$3,Data!$I$6:$I$1096,Data!$W21),SUMIFS(Data!$N$6:$N$1096,Data!$J$6:$J$1096,H$3,Data!$I$6:$I$1096,Data!$T21))</f>
        <v>0.18889526954274638</v>
      </c>
      <c r="I89" s="55">
        <f>SUM(SUMIFS(Data!$N$6:$N$1096,Data!$J$6:$J$1096,I$3,Data!$I$6:$I$1096,Data!$U21),SUMIFS(Data!$N$6:$N$1096,Data!$J$6:$J$1096,I$3,Data!$I$6:$I$1096,Data!$V21),SUMIFS(Data!$N$6:$N$1096,Data!$J$6:$J$1096,I$3,Data!$I$6:$I$1096,Data!$W21),SUMIFS(Data!$N$6:$N$1096,Data!$J$6:$J$1096,I$3,Data!$I$6:$I$1096,Data!$T21))</f>
        <v>0.19209224501673214</v>
      </c>
      <c r="J89" s="55">
        <f>SUM(SUMIFS(Data!$N$6:$N$1096,Data!$J$6:$J$1096,J$3,Data!$I$6:$I$1096,Data!$U21),SUMIFS(Data!$N$6:$N$1096,Data!$J$6:$J$1096,J$3,Data!$I$6:$I$1096,Data!$V21),SUMIFS(Data!$N$6:$N$1096,Data!$J$6:$J$1096,J$3,Data!$I$6:$I$1096,Data!$W21),SUMIFS(Data!$N$6:$N$1096,Data!$J$6:$J$1096,J$3,Data!$I$6:$I$1096,Data!$T21))</f>
        <v>0.19816566765364338</v>
      </c>
      <c r="K89" s="55">
        <f>SUM(SUMIFS(Data!$N$6:$N$1096,Data!$J$6:$J$1096,K$3,Data!$I$6:$I$1096,Data!$U21),SUMIFS(Data!$N$6:$N$1096,Data!$J$6:$J$1096,K$3,Data!$I$6:$I$1096,Data!$V21),SUMIFS(Data!$N$6:$N$1096,Data!$J$6:$J$1096,K$3,Data!$I$6:$I$1096,Data!$W21),SUMIFS(Data!$N$6:$N$1096,Data!$J$6:$J$1096,K$3,Data!$I$6:$I$1096,Data!$T21))</f>
        <v>0.19615534117813349</v>
      </c>
      <c r="L89" s="55">
        <f>SUM(SUMIFS(Data!$N$6:$N$1096,Data!$J$6:$J$1096,L$3,Data!$I$6:$I$1096,Data!$U21),SUMIFS(Data!$N$6:$N$1096,Data!$J$6:$J$1096,L$3,Data!$I$6:$I$1096,Data!$V21),SUMIFS(Data!$N$6:$N$1096,Data!$J$6:$J$1096,L$3,Data!$I$6:$I$1096,Data!$W21),SUMIFS(Data!$N$6:$N$1096,Data!$J$6:$J$1096,L$3,Data!$I$6:$I$1096,Data!$T21))</f>
        <v>0.1995103650006359</v>
      </c>
      <c r="M89" s="55">
        <f>SUM(SUMIFS(Data!$N$6:$N$1096,Data!$J$6:$J$1096,M$3,Data!$I$6:$I$1096,Data!$U21),SUMIFS(Data!$N$6:$N$1096,Data!$J$6:$J$1096,M$3,Data!$I$6:$I$1096,Data!$V21),SUMIFS(Data!$N$6:$N$1096,Data!$J$6:$J$1096,M$3,Data!$I$6:$I$1096,Data!$W21),SUMIFS(Data!$N$6:$N$1096,Data!$J$6:$J$1096,M$3,Data!$I$6:$I$1096,Data!$T21))</f>
        <v>0.20690346509840613</v>
      </c>
      <c r="N89" s="55">
        <f>SUM(SUMIFS(Data!$N$6:$N$1096,Data!$J$6:$J$1096,N$3,Data!$I$6:$I$1096,Data!$U21),SUMIFS(Data!$N$6:$N$1096,Data!$J$6:$J$1096,N$3,Data!$I$6:$I$1096,Data!$V21),SUMIFS(Data!$N$6:$N$1096,Data!$J$6:$J$1096,N$3,Data!$I$6:$I$1096,Data!$W21),SUMIFS(Data!$N$6:$N$1096,Data!$J$6:$J$1096,N$3,Data!$I$6:$I$1096,Data!$T21))</f>
        <v>0.19481520298387842</v>
      </c>
      <c r="O89" s="55">
        <f>SUM(SUMIFS(Data!$N$6:$N$1096,Data!$J$6:$J$1096,O$3,Data!$I$6:$I$1096,Data!$U21),SUMIFS(Data!$N$6:$N$1096,Data!$J$6:$J$1096,O$3,Data!$I$6:$I$1096,Data!$V21),SUMIFS(Data!$N$6:$N$1096,Data!$J$6:$J$1096,O$3,Data!$I$6:$I$1096,Data!$W21),SUMIFS(Data!$N$6:$N$1096,Data!$J$6:$J$1096,O$3,Data!$I$6:$I$1096,Data!$T21))</f>
        <v>0.19732528321485376</v>
      </c>
      <c r="P89" s="55">
        <f>SUM(SUMIFS(Data!$N$6:$N$1096,Data!$J$6:$J$1096,P$3,Data!$I$6:$I$1096,Data!$U21),SUMIFS(Data!$N$6:$N$1096,Data!$J$6:$J$1096,P$3,Data!$I$6:$I$1096,Data!$V21),SUMIFS(Data!$N$6:$N$1096,Data!$J$6:$J$1096,P$3,Data!$I$6:$I$1096,Data!$W21),SUMIFS(Data!$N$6:$N$1096,Data!$J$6:$J$1096,P$3,Data!$I$6:$I$1096,Data!$T21))</f>
        <v>0.21810258608372624</v>
      </c>
      <c r="Q89" s="55">
        <f>SUM(SUMIFS(Data!$N$6:$N$1096,Data!$J$6:$J$1096,Q$3,Data!$I$6:$I$1096,Data!$U21),SUMIFS(Data!$N$6:$N$1096,Data!$J$6:$J$1096,Q$3,Data!$I$6:$I$1096,Data!$V21),SUMIFS(Data!$N$6:$N$1096,Data!$J$6:$J$1096,Q$3,Data!$I$6:$I$1096,Data!$W21),SUMIFS(Data!$N$6:$N$1096,Data!$J$6:$J$1096,Q$3,Data!$I$6:$I$1096,Data!$T21))</f>
        <v>0.21102235887837972</v>
      </c>
      <c r="R89" s="55">
        <f>SUM(SUMIFS(Data!$N$6:$N$1096,Data!$J$6:$J$1096,R$3,Data!$I$6:$I$1096,Data!$U21),SUMIFS(Data!$N$6:$N$1096,Data!$J$6:$J$1096,R$3,Data!$I$6:$I$1096,Data!$V21),SUMIFS(Data!$N$6:$N$1096,Data!$J$6:$J$1096,R$3,Data!$I$6:$I$1096,Data!$W21),SUMIFS(Data!$N$6:$N$1096,Data!$J$6:$J$1096,R$3,Data!$I$6:$I$1096,Data!$T21))</f>
        <v>0.22621943923742674</v>
      </c>
      <c r="S89" s="55">
        <f>SUM(SUMIFS(Data!$N$6:$N$1096,Data!$J$6:$J$1096,S$3,Data!$I$6:$I$1096,Data!$U21),SUMIFS(Data!$N$6:$N$1096,Data!$J$6:$J$1096,S$3,Data!$I$6:$I$1096,Data!$V21),SUMIFS(Data!$N$6:$N$1096,Data!$J$6:$J$1096,S$3,Data!$I$6:$I$1096,Data!$W21),SUMIFS(Data!$N$6:$N$1096,Data!$J$6:$J$1096,S$3,Data!$I$6:$I$1096,Data!$T21))</f>
        <v>0.23432739755417292</v>
      </c>
      <c r="T89" s="55">
        <f>SUM(SUMIFS(Data!$N$6:$N$1096,Data!$J$6:$J$1096,T$3,Data!$I$6:$I$1096,Data!$U21),SUMIFS(Data!$N$6:$N$1096,Data!$J$6:$J$1096,T$3,Data!$I$6:$I$1096,Data!$V21),SUMIFS(Data!$N$6:$N$1096,Data!$J$6:$J$1096,T$3,Data!$I$6:$I$1096,Data!$W21),SUMIFS(Data!$N$6:$N$1096,Data!$J$6:$J$1096,T$3,Data!$I$6:$I$1096,Data!$T21))</f>
        <v>0.2206029931497884</v>
      </c>
      <c r="U89" s="55">
        <f>SUM(SUMIFS(Data!$N$6:$N$1096,Data!$J$6:$J$1096,U$3,Data!$I$6:$I$1096,Data!$U21),SUMIFS(Data!$N$6:$N$1096,Data!$J$6:$J$1096,U$3,Data!$I$6:$I$1096,Data!$V21),SUMIFS(Data!$N$6:$N$1096,Data!$J$6:$J$1096,U$3,Data!$I$6:$I$1096,Data!$W21),SUMIFS(Data!$N$6:$N$1096,Data!$J$6:$J$1096,U$3,Data!$I$6:$I$1096,Data!$T21))</f>
        <v>0.20926346458717168</v>
      </c>
      <c r="V89" s="55">
        <f>SUM(SUMIFS(Data!$N$6:$N$1096,Data!$J$6:$J$1096,V$3,Data!$I$6:$I$1096,Data!$U21),SUMIFS(Data!$N$6:$N$1096,Data!$J$6:$J$1096,V$3,Data!$I$6:$I$1096,Data!$V21),SUMIFS(Data!$N$6:$N$1096,Data!$J$6:$J$1096,V$3,Data!$I$6:$I$1096,Data!$W21),SUMIFS(Data!$N$6:$N$1096,Data!$J$6:$J$1096,V$3,Data!$I$6:$I$1096,Data!$T21))</f>
        <v>0.21153923258890983</v>
      </c>
      <c r="W89" s="55">
        <f>SUM(SUMIFS(Data!$N$6:$N$1096,Data!$J$6:$J$1096,W$3,Data!$I$6:$I$1096,Data!$U21),SUMIFS(Data!$N$6:$N$1096,Data!$J$6:$J$1096,W$3,Data!$I$6:$I$1096,Data!$V21),SUMIFS(Data!$N$6:$N$1096,Data!$J$6:$J$1096,W$3,Data!$I$6:$I$1096,Data!$W21),SUMIFS(Data!$N$6:$N$1096,Data!$J$6:$J$1096,W$3,Data!$I$6:$I$1096,Data!$T21))</f>
        <v>0.20933690157597384</v>
      </c>
      <c r="X89" s="55">
        <f>SUM(SUMIFS(Data!$N$6:$N$1096,Data!$J$6:$J$1096,X$3,Data!$I$6:$I$1096,Data!$U21),SUMIFS(Data!$N$6:$N$1096,Data!$J$6:$J$1096,X$3,Data!$I$6:$I$1096,Data!$V21),SUMIFS(Data!$N$6:$N$1096,Data!$J$6:$J$1096,X$3,Data!$I$6:$I$1096,Data!$W21),SUMIFS(Data!$N$6:$N$1096,Data!$J$6:$J$1096,X$3,Data!$I$6:$I$1096,Data!$T21))</f>
        <v>0.2179216613202769</v>
      </c>
      <c r="Y89" s="55">
        <f>SUM(SUMIFS(Data!$N$6:$N$1096,Data!$J$6:$J$1096,Y$3,Data!$I$6:$I$1096,Data!$U21),SUMIFS(Data!$N$6:$N$1096,Data!$J$6:$J$1096,Y$3,Data!$I$6:$I$1096,Data!$V21),SUMIFS(Data!$N$6:$N$1096,Data!$J$6:$J$1096,Y$3,Data!$I$6:$I$1096,Data!$W21),SUMIFS(Data!$N$6:$N$1096,Data!$J$6:$J$1096,Y$3,Data!$I$6:$I$1096,Data!$T21))</f>
        <v>0.19985443336044867</v>
      </c>
      <c r="Z89" s="55">
        <f>SUM(SUMIFS(Data!$N$6:$N$1096,Data!$J$6:$J$1096,Z$3,Data!$I$6:$I$1096,Data!$U21),SUMIFS(Data!$N$6:$N$1096,Data!$J$6:$J$1096,Z$3,Data!$I$6:$I$1096,Data!$V21),SUMIFS(Data!$N$6:$N$1096,Data!$J$6:$J$1096,Z$3,Data!$I$6:$I$1096,Data!$W21),SUMIFS(Data!$N$6:$N$1096,Data!$J$6:$J$1096,Z$3,Data!$I$6:$I$1096,Data!$T21))</f>
        <v>0.20110685398041717</v>
      </c>
      <c r="AA89" s="55">
        <f>SUM(SUMIFS(Data!$N$6:$N$1096,Data!$J$6:$J$1096,AA$3,Data!$I$6:$I$1096,Data!$U21),SUMIFS(Data!$N$6:$N$1096,Data!$J$6:$J$1096,AA$3,Data!$I$6:$I$1096,Data!$V21),SUMIFS(Data!$N$6:$N$1096,Data!$J$6:$J$1096,AA$3,Data!$I$6:$I$1096,Data!$W21),SUMIFS(Data!$N$6:$N$1096,Data!$J$6:$J$1096,AA$3,Data!$I$6:$I$1096,Data!$T21))</f>
        <v>0.19294065083029266</v>
      </c>
      <c r="AB89" s="55">
        <f>SUM(SUMIFS(Data!$N$6:$N$1096,Data!$J$6:$J$1096,AB$3,Data!$I$6:$I$1096,Data!$U21),SUMIFS(Data!$N$6:$N$1096,Data!$J$6:$J$1096,AB$3,Data!$I$6:$I$1096,Data!$V21),SUMIFS(Data!$N$6:$N$1096,Data!$J$6:$J$1096,AB$3,Data!$I$6:$I$1096,Data!$W21),SUMIFS(Data!$N$6:$N$1096,Data!$J$6:$J$1096,AB$3,Data!$I$6:$I$1096,Data!$T21))</f>
        <v>0.21423080208422313</v>
      </c>
      <c r="AC89" s="55">
        <f>SUM(SUMIFS(Data!$N$6:$N$1096,Data!$J$6:$J$1096,AC$3,Data!$I$6:$I$1096,Data!$U21),SUMIFS(Data!$N$6:$N$1096,Data!$J$6:$J$1096,AC$3,Data!$I$6:$I$1096,Data!$V21),SUMIFS(Data!$N$6:$N$1096,Data!$J$6:$J$1096,AC$3,Data!$I$6:$I$1096,Data!$W21),SUMIFS(Data!$N$6:$N$1096,Data!$J$6:$J$1096,AC$3,Data!$I$6:$I$1096,Data!$T21))</f>
        <v>0.22855184820319527</v>
      </c>
      <c r="AD89" s="55">
        <f>SUM(SUMIFS(Data!$N$6:$N$1096,Data!$J$6:$J$1096,AD$3,Data!$I$6:$I$1096,Data!$U21),SUMIFS(Data!$N$6:$N$1096,Data!$J$6:$J$1096,AD$3,Data!$I$6:$I$1096,Data!$V21),SUMIFS(Data!$N$6:$N$1096,Data!$J$6:$J$1096,AD$3,Data!$I$6:$I$1096,Data!$W21),SUMIFS(Data!$N$6:$N$1096,Data!$J$6:$J$1096,AD$3,Data!$I$6:$I$1096,Data!$T21))</f>
        <v>0.24086534366748999</v>
      </c>
      <c r="AE89" s="55">
        <f>SUM(SUMIFS(Data!$N$6:$N$1096,Data!$J$6:$J$1096,AE$3,Data!$I$6:$I$1096,Data!$U21),SUMIFS(Data!$N$6:$N$1096,Data!$J$6:$J$1096,AE$3,Data!$I$6:$I$1096,Data!$V21),SUMIFS(Data!$N$6:$N$1096,Data!$J$6:$J$1096,AE$3,Data!$I$6:$I$1096,Data!$W21),SUMIFS(Data!$N$6:$N$1096,Data!$J$6:$J$1096,AE$3,Data!$I$6:$I$1096,Data!$T21))</f>
        <v>0.22188373742853565</v>
      </c>
      <c r="AF89" s="55">
        <f>SUM(SUMIFS(Data!$N$6:$N$1096,Data!$J$6:$J$1096,AF$3,Data!$I$6:$I$1096,Data!$U21),SUMIFS(Data!$N$6:$N$1096,Data!$J$6:$J$1096,AF$3,Data!$I$6:$I$1096,Data!$V21),SUMIFS(Data!$N$6:$N$1096,Data!$J$6:$J$1096,AF$3,Data!$I$6:$I$1096,Data!$W21),SUMIFS(Data!$N$6:$N$1096,Data!$J$6:$J$1096,AF$3,Data!$I$6:$I$1096,Data!$T21))</f>
        <v>0.2321659687856871</v>
      </c>
      <c r="AG89" s="55">
        <f>SUM(SUMIFS(Data!$N$6:$N$1096,Data!$J$6:$J$1096,AG$3,Data!$I$6:$I$1096,Data!$U21),SUMIFS(Data!$N$6:$N$1096,Data!$J$6:$J$1096,AG$3,Data!$I$6:$I$1096,Data!$V21),SUMIFS(Data!$N$6:$N$1096,Data!$J$6:$J$1096,AG$3,Data!$I$6:$I$1096,Data!$W21),SUMIFS(Data!$N$6:$N$1096,Data!$J$6:$J$1096,AG$3,Data!$I$6:$I$1096,Data!$T21))</f>
        <v>0.20331136875469177</v>
      </c>
      <c r="AH89" s="55">
        <f>SUM(SUMIFS(Data!$N$6:$N$1096,Data!$J$6:$J$1096,AH$3,Data!$I$6:$I$1096,Data!$U21),SUMIFS(Data!$N$6:$N$1096,Data!$J$6:$J$1096,AH$3,Data!$I$6:$I$1096,Data!$V21),SUMIFS(Data!$N$6:$N$1096,Data!$J$6:$J$1096,AH$3,Data!$I$6:$I$1096,Data!$W21),SUMIFS(Data!$N$6:$N$1096,Data!$J$6:$J$1096,AH$3,Data!$I$6:$I$1096,Data!$T21))</f>
        <v>0.22461579461668293</v>
      </c>
      <c r="AI89" s="55">
        <f>SUM(SUMIFS(Data!$N$6:$N$1096,Data!$J$6:$J$1096,AI$3,Data!$I$6:$I$1096,Data!$U21),SUMIFS(Data!$N$6:$N$1096,Data!$J$6:$J$1096,AI$3,Data!$I$6:$I$1096,Data!$V21),SUMIFS(Data!$N$6:$N$1096,Data!$J$6:$J$1096,AI$3,Data!$I$6:$I$1096,Data!$W21),SUMIFS(Data!$N$6:$N$1096,Data!$J$6:$J$1096,AI$3,Data!$I$6:$I$1096,Data!$T21))</f>
        <v>0.22425988996594182</v>
      </c>
      <c r="AJ89" s="55">
        <f>SUM(SUMIFS(Data!$N$6:$N$1096,Data!$J$6:$J$1096,AJ$3,Data!$I$6:$I$1096,Data!$U21),SUMIFS(Data!$N$6:$N$1096,Data!$J$6:$J$1096,AJ$3,Data!$I$6:$I$1096,Data!$V21),SUMIFS(Data!$N$6:$N$1096,Data!$J$6:$J$1096,AJ$3,Data!$I$6:$I$1096,Data!$W21),SUMIFS(Data!$N$6:$N$1096,Data!$J$6:$J$1096,AJ$3,Data!$I$6:$I$1096,Data!$T21))</f>
        <v>0.23531257002016581</v>
      </c>
      <c r="AK89" s="55">
        <f>SUM(SUMIFS(Data!$N$6:$N$1096,Data!$J$6:$J$1096,AK$3,Data!$I$6:$I$1096,Data!$U21),SUMIFS(Data!$N$6:$N$1096,Data!$J$6:$J$1096,AK$3,Data!$I$6:$I$1096,Data!$V21),SUMIFS(Data!$N$6:$N$1096,Data!$J$6:$J$1096,AK$3,Data!$I$6:$I$1096,Data!$W21),SUMIFS(Data!$N$6:$N$1096,Data!$J$6:$J$1096,AK$3,Data!$I$6:$I$1096,Data!$T21))</f>
        <v>0.22553299707540375</v>
      </c>
      <c r="AL89" s="55">
        <f>SUM(SUMIFS(Data!$N$6:$N$1096,Data!$J$6:$J$1096,AL$3,Data!$I$6:$I$1096,Data!$U21),SUMIFS(Data!$N$6:$N$1096,Data!$J$6:$J$1096,AL$3,Data!$I$6:$I$1096,Data!$V21),SUMIFS(Data!$N$6:$N$1096,Data!$J$6:$J$1096,AL$3,Data!$I$6:$I$1096,Data!$W21),SUMIFS(Data!$N$6:$N$1096,Data!$J$6:$J$1096,AL$3,Data!$I$6:$I$1096,Data!$T21))</f>
        <v>0.21881016105554774</v>
      </c>
      <c r="AM89" s="55">
        <f>SUM(SUMIFS(Data!$N$6:$N$1096,Data!$J$6:$J$1096,AM$3,Data!$I$6:$I$1096,Data!$U21),SUMIFS(Data!$N$6:$N$1096,Data!$J$6:$J$1096,AM$3,Data!$I$6:$I$1096,Data!$V21),SUMIFS(Data!$N$6:$N$1096,Data!$J$6:$J$1096,AM$3,Data!$I$6:$I$1096,Data!$W21),SUMIFS(Data!$N$6:$N$1096,Data!$J$6:$J$1096,AM$3,Data!$I$6:$I$1096,Data!$T21))</f>
        <v>0.20902507512685353</v>
      </c>
      <c r="AN89" s="55">
        <f>SUM(SUMIFS(Data!$N$6:$N$1096,Data!$J$6:$J$1096,AN$3,Data!$I$6:$I$1096,Data!$U21),SUMIFS(Data!$N$6:$N$1096,Data!$J$6:$J$1096,AN$3,Data!$I$6:$I$1096,Data!$V21),SUMIFS(Data!$N$6:$N$1096,Data!$J$6:$J$1096,AN$3,Data!$I$6:$I$1096,Data!$W21),SUMIFS(Data!$N$6:$N$1096,Data!$J$6:$J$1096,AN$3,Data!$I$6:$I$1096,Data!$T21))</f>
        <v>0.20015803249543185</v>
      </c>
      <c r="AO89" s="55">
        <f>SUM(SUMIFS(Data!$N$6:$N$1096,Data!$J$6:$J$1096,AO$3,Data!$I$6:$I$1096,Data!$U21),SUMIFS(Data!$N$6:$N$1096,Data!$J$6:$J$1096,AO$3,Data!$I$6:$I$1096,Data!$V21),SUMIFS(Data!$N$6:$N$1096,Data!$J$6:$J$1096,AO$3,Data!$I$6:$I$1096,Data!$W21),SUMIFS(Data!$N$6:$N$1096,Data!$J$6:$J$1096,AO$3,Data!$I$6:$I$1096,Data!$T21))</f>
        <v>0.18217562254259503</v>
      </c>
      <c r="AP89" s="55">
        <f>SUM(SUMIFS(Data!$N$6:$N$1096,Data!$J$6:$J$1096,AP$3,Data!$I$6:$I$1096,Data!$U21),SUMIFS(Data!$N$6:$N$1096,Data!$J$6:$J$1096,AP$3,Data!$I$6:$I$1096,Data!$V21),SUMIFS(Data!$N$6:$N$1096,Data!$J$6:$J$1096,AP$3,Data!$I$6:$I$1096,Data!$W21),SUMIFS(Data!$N$6:$N$1096,Data!$J$6:$J$1096,AP$3,Data!$I$6:$I$1096,Data!$T21))</f>
        <v>0.18217562254259503</v>
      </c>
      <c r="AQ89" s="55">
        <f>SUM(SUMIFS(Data!$N$6:$N$1096,Data!$J$6:$J$1096,AQ$3,Data!$I$6:$I$1096,Data!$U21),SUMIFS(Data!$N$6:$N$1096,Data!$J$6:$J$1096,AQ$3,Data!$I$6:$I$1096,Data!$V21),SUMIFS(Data!$N$6:$N$1096,Data!$J$6:$J$1096,AQ$3,Data!$I$6:$I$1096,Data!$W21),SUMIFS(Data!$N$6:$N$1096,Data!$J$6:$J$1096,AQ$3,Data!$I$6:$I$1096,Data!$T21))</f>
        <v>0.16543209876543211</v>
      </c>
      <c r="AR89" s="56" t="s">
        <v>23</v>
      </c>
    </row>
    <row r="90" spans="1:44" x14ac:dyDescent="0.25">
      <c r="A90" s="53" t="s">
        <v>74</v>
      </c>
      <c r="B90" s="56" t="s">
        <v>24</v>
      </c>
      <c r="C90" s="55">
        <f>SUM(SUMIFS(Data!$N$6:$N$1096,Data!$J$6:$J$1096,C$3,Data!$I$6:$I$1096,Data!$U22),SUMIFS(Data!$N$6:$N$1096,Data!$J$6:$J$1096,C$3,Data!$I$6:$I$1096,Data!$V22),SUMIFS(Data!$N$6:$N$1096,Data!$J$6:$J$1096,C$3,Data!$I$6:$I$1096,Data!$W22),SUMIFS(Data!$N$6:$N$1096,Data!$J$6:$J$1096,C$3,Data!$I$6:$I$1096,Data!$T22))</f>
        <v>0.1689104879490379</v>
      </c>
      <c r="D90" s="55">
        <f>SUM(SUMIFS(Data!$N$6:$N$1096,Data!$J$6:$J$1096,D$3,Data!$I$6:$I$1096,Data!$U22),SUMIFS(Data!$N$6:$N$1096,Data!$J$6:$J$1096,D$3,Data!$I$6:$I$1096,Data!$V22),SUMIFS(Data!$N$6:$N$1096,Data!$J$6:$J$1096,D$3,Data!$I$6:$I$1096,Data!$W22),SUMIFS(Data!$N$6:$N$1096,Data!$J$6:$J$1096,D$3,Data!$I$6:$I$1096,Data!$T22))</f>
        <v>0.17086510813851732</v>
      </c>
      <c r="E90" s="55">
        <f>SUM(SUMIFS(Data!$N$6:$N$1096,Data!$J$6:$J$1096,E$3,Data!$I$6:$I$1096,Data!$U22),SUMIFS(Data!$N$6:$N$1096,Data!$J$6:$J$1096,E$3,Data!$I$6:$I$1096,Data!$V22),SUMIFS(Data!$N$6:$N$1096,Data!$J$6:$J$1096,E$3,Data!$I$6:$I$1096,Data!$W22),SUMIFS(Data!$N$6:$N$1096,Data!$J$6:$J$1096,E$3,Data!$I$6:$I$1096,Data!$T22))</f>
        <v>0.18944991127601224</v>
      </c>
      <c r="F90" s="55">
        <f>SUM(SUMIFS(Data!$N$6:$N$1096,Data!$J$6:$J$1096,F$3,Data!$I$6:$I$1096,Data!$U22),SUMIFS(Data!$N$6:$N$1096,Data!$J$6:$J$1096,F$3,Data!$I$6:$I$1096,Data!$V22),SUMIFS(Data!$N$6:$N$1096,Data!$J$6:$J$1096,F$3,Data!$I$6:$I$1096,Data!$W22),SUMIFS(Data!$N$6:$N$1096,Data!$J$6:$J$1096,F$3,Data!$I$6:$I$1096,Data!$T22))</f>
        <v>0.19044943820224719</v>
      </c>
      <c r="G90" s="55">
        <f>SUM(SUMIFS(Data!$N$6:$N$1096,Data!$J$6:$J$1096,G$3,Data!$I$6:$I$1096,Data!$U22),SUMIFS(Data!$N$6:$N$1096,Data!$J$6:$J$1096,G$3,Data!$I$6:$I$1096,Data!$V22),SUMIFS(Data!$N$6:$N$1096,Data!$J$6:$J$1096,G$3,Data!$I$6:$I$1096,Data!$W22),SUMIFS(Data!$N$6:$N$1096,Data!$J$6:$J$1096,G$3,Data!$I$6:$I$1096,Data!$T22))</f>
        <v>0.18013014328907584</v>
      </c>
      <c r="H90" s="55">
        <f>SUM(SUMIFS(Data!$N$6:$N$1096,Data!$J$6:$J$1096,H$3,Data!$I$6:$I$1096,Data!$U22),SUMIFS(Data!$N$6:$N$1096,Data!$J$6:$J$1096,H$3,Data!$I$6:$I$1096,Data!$V22),SUMIFS(Data!$N$6:$N$1096,Data!$J$6:$J$1096,H$3,Data!$I$6:$I$1096,Data!$W22),SUMIFS(Data!$N$6:$N$1096,Data!$J$6:$J$1096,H$3,Data!$I$6:$I$1096,Data!$T22))</f>
        <v>0.18889526954274641</v>
      </c>
      <c r="I90" s="55">
        <f>SUM(SUMIFS(Data!$N$6:$N$1096,Data!$J$6:$J$1096,I$3,Data!$I$6:$I$1096,Data!$U22),SUMIFS(Data!$N$6:$N$1096,Data!$J$6:$J$1096,I$3,Data!$I$6:$I$1096,Data!$V22),SUMIFS(Data!$N$6:$N$1096,Data!$J$6:$J$1096,I$3,Data!$I$6:$I$1096,Data!$W22),SUMIFS(Data!$N$6:$N$1096,Data!$J$6:$J$1096,I$3,Data!$I$6:$I$1096,Data!$T22))</f>
        <v>0.19209224501673214</v>
      </c>
      <c r="J90" s="55">
        <f>SUM(SUMIFS(Data!$N$6:$N$1096,Data!$J$6:$J$1096,J$3,Data!$I$6:$I$1096,Data!$U22),SUMIFS(Data!$N$6:$N$1096,Data!$J$6:$J$1096,J$3,Data!$I$6:$I$1096,Data!$V22),SUMIFS(Data!$N$6:$N$1096,Data!$J$6:$J$1096,J$3,Data!$I$6:$I$1096,Data!$W22),SUMIFS(Data!$N$6:$N$1096,Data!$J$6:$J$1096,J$3,Data!$I$6:$I$1096,Data!$T22))</f>
        <v>0.19816566765364341</v>
      </c>
      <c r="K90" s="55">
        <f>SUM(SUMIFS(Data!$N$6:$N$1096,Data!$J$6:$J$1096,K$3,Data!$I$6:$I$1096,Data!$U22),SUMIFS(Data!$N$6:$N$1096,Data!$J$6:$J$1096,K$3,Data!$I$6:$I$1096,Data!$V22),SUMIFS(Data!$N$6:$N$1096,Data!$J$6:$J$1096,K$3,Data!$I$6:$I$1096,Data!$W22),SUMIFS(Data!$N$6:$N$1096,Data!$J$6:$J$1096,K$3,Data!$I$6:$I$1096,Data!$T22))</f>
        <v>0.19615534117813352</v>
      </c>
      <c r="L90" s="55">
        <f>SUM(SUMIFS(Data!$N$6:$N$1096,Data!$J$6:$J$1096,L$3,Data!$I$6:$I$1096,Data!$U22),SUMIFS(Data!$N$6:$N$1096,Data!$J$6:$J$1096,L$3,Data!$I$6:$I$1096,Data!$V22),SUMIFS(Data!$N$6:$N$1096,Data!$J$6:$J$1096,L$3,Data!$I$6:$I$1096,Data!$W22),SUMIFS(Data!$N$6:$N$1096,Data!$J$6:$J$1096,L$3,Data!$I$6:$I$1096,Data!$T22))</f>
        <v>0.19951036500063588</v>
      </c>
      <c r="M90" s="55">
        <f>SUM(SUMIFS(Data!$N$6:$N$1096,Data!$J$6:$J$1096,M$3,Data!$I$6:$I$1096,Data!$U22),SUMIFS(Data!$N$6:$N$1096,Data!$J$6:$J$1096,M$3,Data!$I$6:$I$1096,Data!$V22),SUMIFS(Data!$N$6:$N$1096,Data!$J$6:$J$1096,M$3,Data!$I$6:$I$1096,Data!$W22),SUMIFS(Data!$N$6:$N$1096,Data!$J$6:$J$1096,M$3,Data!$I$6:$I$1096,Data!$T22))</f>
        <v>0.20690346509840613</v>
      </c>
      <c r="N90" s="55">
        <f>SUM(SUMIFS(Data!$N$6:$N$1096,Data!$J$6:$J$1096,N$3,Data!$I$6:$I$1096,Data!$U22),SUMIFS(Data!$N$6:$N$1096,Data!$J$6:$J$1096,N$3,Data!$I$6:$I$1096,Data!$V22),SUMIFS(Data!$N$6:$N$1096,Data!$J$6:$J$1096,N$3,Data!$I$6:$I$1096,Data!$W22),SUMIFS(Data!$N$6:$N$1096,Data!$J$6:$J$1096,N$3,Data!$I$6:$I$1096,Data!$T22))</f>
        <v>0.19481520298387842</v>
      </c>
      <c r="O90" s="55">
        <f>SUM(SUMIFS(Data!$N$6:$N$1096,Data!$J$6:$J$1096,O$3,Data!$I$6:$I$1096,Data!$U22),SUMIFS(Data!$N$6:$N$1096,Data!$J$6:$J$1096,O$3,Data!$I$6:$I$1096,Data!$V22),SUMIFS(Data!$N$6:$N$1096,Data!$J$6:$J$1096,O$3,Data!$I$6:$I$1096,Data!$W22),SUMIFS(Data!$N$6:$N$1096,Data!$J$6:$J$1096,O$3,Data!$I$6:$I$1096,Data!$T22))</f>
        <v>0.19732528321485376</v>
      </c>
      <c r="P90" s="55">
        <f>SUM(SUMIFS(Data!$N$6:$N$1096,Data!$J$6:$J$1096,P$3,Data!$I$6:$I$1096,Data!$U22),SUMIFS(Data!$N$6:$N$1096,Data!$J$6:$J$1096,P$3,Data!$I$6:$I$1096,Data!$V22),SUMIFS(Data!$N$6:$N$1096,Data!$J$6:$J$1096,P$3,Data!$I$6:$I$1096,Data!$W22),SUMIFS(Data!$N$6:$N$1096,Data!$J$6:$J$1096,P$3,Data!$I$6:$I$1096,Data!$T22))</f>
        <v>0.21810258608372624</v>
      </c>
      <c r="Q90" s="55">
        <f>SUM(SUMIFS(Data!$N$6:$N$1096,Data!$J$6:$J$1096,Q$3,Data!$I$6:$I$1096,Data!$U22),SUMIFS(Data!$N$6:$N$1096,Data!$J$6:$J$1096,Q$3,Data!$I$6:$I$1096,Data!$V22),SUMIFS(Data!$N$6:$N$1096,Data!$J$6:$J$1096,Q$3,Data!$I$6:$I$1096,Data!$W22),SUMIFS(Data!$N$6:$N$1096,Data!$J$6:$J$1096,Q$3,Data!$I$6:$I$1096,Data!$T22))</f>
        <v>0.21102235887837972</v>
      </c>
      <c r="R90" s="55">
        <f>SUM(SUMIFS(Data!$N$6:$N$1096,Data!$J$6:$J$1096,R$3,Data!$I$6:$I$1096,Data!$U22),SUMIFS(Data!$N$6:$N$1096,Data!$J$6:$J$1096,R$3,Data!$I$6:$I$1096,Data!$V22),SUMIFS(Data!$N$6:$N$1096,Data!$J$6:$J$1096,R$3,Data!$I$6:$I$1096,Data!$W22),SUMIFS(Data!$N$6:$N$1096,Data!$J$6:$J$1096,R$3,Data!$I$6:$I$1096,Data!$T22))</f>
        <v>0.22621943923742671</v>
      </c>
      <c r="S90" s="55">
        <f>SUM(SUMIFS(Data!$N$6:$N$1096,Data!$J$6:$J$1096,S$3,Data!$I$6:$I$1096,Data!$U22),SUMIFS(Data!$N$6:$N$1096,Data!$J$6:$J$1096,S$3,Data!$I$6:$I$1096,Data!$V22),SUMIFS(Data!$N$6:$N$1096,Data!$J$6:$J$1096,S$3,Data!$I$6:$I$1096,Data!$W22),SUMIFS(Data!$N$6:$N$1096,Data!$J$6:$J$1096,S$3,Data!$I$6:$I$1096,Data!$T22))</f>
        <v>0.23432739755417292</v>
      </c>
      <c r="T90" s="55">
        <f>SUM(SUMIFS(Data!$N$6:$N$1096,Data!$J$6:$J$1096,T$3,Data!$I$6:$I$1096,Data!$U22),SUMIFS(Data!$N$6:$N$1096,Data!$J$6:$J$1096,T$3,Data!$I$6:$I$1096,Data!$V22),SUMIFS(Data!$N$6:$N$1096,Data!$J$6:$J$1096,T$3,Data!$I$6:$I$1096,Data!$W22),SUMIFS(Data!$N$6:$N$1096,Data!$J$6:$J$1096,T$3,Data!$I$6:$I$1096,Data!$T22))</f>
        <v>0.2206029931497884</v>
      </c>
      <c r="U90" s="55">
        <f>SUM(SUMIFS(Data!$N$6:$N$1096,Data!$J$6:$J$1096,U$3,Data!$I$6:$I$1096,Data!$U22),SUMIFS(Data!$N$6:$N$1096,Data!$J$6:$J$1096,U$3,Data!$I$6:$I$1096,Data!$V22),SUMIFS(Data!$N$6:$N$1096,Data!$J$6:$J$1096,U$3,Data!$I$6:$I$1096,Data!$W22),SUMIFS(Data!$N$6:$N$1096,Data!$J$6:$J$1096,U$3,Data!$I$6:$I$1096,Data!$T22))</f>
        <v>0.20926346458717171</v>
      </c>
      <c r="V90" s="55">
        <f>SUM(SUMIFS(Data!$N$6:$N$1096,Data!$J$6:$J$1096,V$3,Data!$I$6:$I$1096,Data!$U22),SUMIFS(Data!$N$6:$N$1096,Data!$J$6:$J$1096,V$3,Data!$I$6:$I$1096,Data!$V22),SUMIFS(Data!$N$6:$N$1096,Data!$J$6:$J$1096,V$3,Data!$I$6:$I$1096,Data!$W22),SUMIFS(Data!$N$6:$N$1096,Data!$J$6:$J$1096,V$3,Data!$I$6:$I$1096,Data!$T22))</f>
        <v>0.21153923258890983</v>
      </c>
      <c r="W90" s="55">
        <f>SUM(SUMIFS(Data!$N$6:$N$1096,Data!$J$6:$J$1096,W$3,Data!$I$6:$I$1096,Data!$U22),SUMIFS(Data!$N$6:$N$1096,Data!$J$6:$J$1096,W$3,Data!$I$6:$I$1096,Data!$V22),SUMIFS(Data!$N$6:$N$1096,Data!$J$6:$J$1096,W$3,Data!$I$6:$I$1096,Data!$W22),SUMIFS(Data!$N$6:$N$1096,Data!$J$6:$J$1096,W$3,Data!$I$6:$I$1096,Data!$T22))</f>
        <v>0.20933690157597384</v>
      </c>
      <c r="X90" s="55">
        <f>SUM(SUMIFS(Data!$N$6:$N$1096,Data!$J$6:$J$1096,X$3,Data!$I$6:$I$1096,Data!$U22),SUMIFS(Data!$N$6:$N$1096,Data!$J$6:$J$1096,X$3,Data!$I$6:$I$1096,Data!$V22),SUMIFS(Data!$N$6:$N$1096,Data!$J$6:$J$1096,X$3,Data!$I$6:$I$1096,Data!$W22),SUMIFS(Data!$N$6:$N$1096,Data!$J$6:$J$1096,X$3,Data!$I$6:$I$1096,Data!$T22))</f>
        <v>0.21792166132027688</v>
      </c>
      <c r="Y90" s="55">
        <f>SUM(SUMIFS(Data!$N$6:$N$1096,Data!$J$6:$J$1096,Y$3,Data!$I$6:$I$1096,Data!$U22),SUMIFS(Data!$N$6:$N$1096,Data!$J$6:$J$1096,Y$3,Data!$I$6:$I$1096,Data!$V22),SUMIFS(Data!$N$6:$N$1096,Data!$J$6:$J$1096,Y$3,Data!$I$6:$I$1096,Data!$W22),SUMIFS(Data!$N$6:$N$1096,Data!$J$6:$J$1096,Y$3,Data!$I$6:$I$1096,Data!$T22))</f>
        <v>0.1998544333604487</v>
      </c>
      <c r="Z90" s="55">
        <f>SUM(SUMIFS(Data!$N$6:$N$1096,Data!$J$6:$J$1096,Z$3,Data!$I$6:$I$1096,Data!$U22),SUMIFS(Data!$N$6:$N$1096,Data!$J$6:$J$1096,Z$3,Data!$I$6:$I$1096,Data!$V22),SUMIFS(Data!$N$6:$N$1096,Data!$J$6:$J$1096,Z$3,Data!$I$6:$I$1096,Data!$W22),SUMIFS(Data!$N$6:$N$1096,Data!$J$6:$J$1096,Z$3,Data!$I$6:$I$1096,Data!$T22))</f>
        <v>0.20110685398041719</v>
      </c>
      <c r="AA90" s="55">
        <f>SUM(SUMIFS(Data!$N$6:$N$1096,Data!$J$6:$J$1096,AA$3,Data!$I$6:$I$1096,Data!$U22),SUMIFS(Data!$N$6:$N$1096,Data!$J$6:$J$1096,AA$3,Data!$I$6:$I$1096,Data!$V22),SUMIFS(Data!$N$6:$N$1096,Data!$J$6:$J$1096,AA$3,Data!$I$6:$I$1096,Data!$W22),SUMIFS(Data!$N$6:$N$1096,Data!$J$6:$J$1096,AA$3,Data!$I$6:$I$1096,Data!$T22))</f>
        <v>0.19294065083029266</v>
      </c>
      <c r="AB90" s="55">
        <f>SUM(SUMIFS(Data!$N$6:$N$1096,Data!$J$6:$J$1096,AB$3,Data!$I$6:$I$1096,Data!$U22),SUMIFS(Data!$N$6:$N$1096,Data!$J$6:$J$1096,AB$3,Data!$I$6:$I$1096,Data!$V22),SUMIFS(Data!$N$6:$N$1096,Data!$J$6:$J$1096,AB$3,Data!$I$6:$I$1096,Data!$W22),SUMIFS(Data!$N$6:$N$1096,Data!$J$6:$J$1096,AB$3,Data!$I$6:$I$1096,Data!$T22))</f>
        <v>0.21423080208422313</v>
      </c>
      <c r="AC90" s="55">
        <f>SUM(SUMIFS(Data!$N$6:$N$1096,Data!$J$6:$J$1096,AC$3,Data!$I$6:$I$1096,Data!$U22),SUMIFS(Data!$N$6:$N$1096,Data!$J$6:$J$1096,AC$3,Data!$I$6:$I$1096,Data!$V22),SUMIFS(Data!$N$6:$N$1096,Data!$J$6:$J$1096,AC$3,Data!$I$6:$I$1096,Data!$W22),SUMIFS(Data!$N$6:$N$1096,Data!$J$6:$J$1096,AC$3,Data!$I$6:$I$1096,Data!$T22))</f>
        <v>0.2285518482031953</v>
      </c>
      <c r="AD90" s="55">
        <f>SUM(SUMIFS(Data!$N$6:$N$1096,Data!$J$6:$J$1096,AD$3,Data!$I$6:$I$1096,Data!$U22),SUMIFS(Data!$N$6:$N$1096,Data!$J$6:$J$1096,AD$3,Data!$I$6:$I$1096,Data!$V22),SUMIFS(Data!$N$6:$N$1096,Data!$J$6:$J$1096,AD$3,Data!$I$6:$I$1096,Data!$W22),SUMIFS(Data!$N$6:$N$1096,Data!$J$6:$J$1096,AD$3,Data!$I$6:$I$1096,Data!$T22))</f>
        <v>0.24086534366748996</v>
      </c>
      <c r="AE90" s="55">
        <f>SUM(SUMIFS(Data!$N$6:$N$1096,Data!$J$6:$J$1096,AE$3,Data!$I$6:$I$1096,Data!$U22),SUMIFS(Data!$N$6:$N$1096,Data!$J$6:$J$1096,AE$3,Data!$I$6:$I$1096,Data!$V22),SUMIFS(Data!$N$6:$N$1096,Data!$J$6:$J$1096,AE$3,Data!$I$6:$I$1096,Data!$W22),SUMIFS(Data!$N$6:$N$1096,Data!$J$6:$J$1096,AE$3,Data!$I$6:$I$1096,Data!$T22))</f>
        <v>0.22188373742853565</v>
      </c>
      <c r="AF90" s="55">
        <f>SUM(SUMIFS(Data!$N$6:$N$1096,Data!$J$6:$J$1096,AF$3,Data!$I$6:$I$1096,Data!$U22),SUMIFS(Data!$N$6:$N$1096,Data!$J$6:$J$1096,AF$3,Data!$I$6:$I$1096,Data!$V22),SUMIFS(Data!$N$6:$N$1096,Data!$J$6:$J$1096,AF$3,Data!$I$6:$I$1096,Data!$W22),SUMIFS(Data!$N$6:$N$1096,Data!$J$6:$J$1096,AF$3,Data!$I$6:$I$1096,Data!$T22))</f>
        <v>0.23216596878568713</v>
      </c>
      <c r="AG90" s="55">
        <f>SUM(SUMIFS(Data!$N$6:$N$1096,Data!$J$6:$J$1096,AG$3,Data!$I$6:$I$1096,Data!$U22),SUMIFS(Data!$N$6:$N$1096,Data!$J$6:$J$1096,AG$3,Data!$I$6:$I$1096,Data!$V22),SUMIFS(Data!$N$6:$N$1096,Data!$J$6:$J$1096,AG$3,Data!$I$6:$I$1096,Data!$W22),SUMIFS(Data!$N$6:$N$1096,Data!$J$6:$J$1096,AG$3,Data!$I$6:$I$1096,Data!$T22))</f>
        <v>0.20331136875469177</v>
      </c>
      <c r="AH90" s="55">
        <f>SUM(SUMIFS(Data!$N$6:$N$1096,Data!$J$6:$J$1096,AH$3,Data!$I$6:$I$1096,Data!$U22),SUMIFS(Data!$N$6:$N$1096,Data!$J$6:$J$1096,AH$3,Data!$I$6:$I$1096,Data!$V22),SUMIFS(Data!$N$6:$N$1096,Data!$J$6:$J$1096,AH$3,Data!$I$6:$I$1096,Data!$W22),SUMIFS(Data!$N$6:$N$1096,Data!$J$6:$J$1096,AH$3,Data!$I$6:$I$1096,Data!$T22))</f>
        <v>0.22461579461668293</v>
      </c>
      <c r="AI90" s="55">
        <f>SUM(SUMIFS(Data!$N$6:$N$1096,Data!$J$6:$J$1096,AI$3,Data!$I$6:$I$1096,Data!$U22),SUMIFS(Data!$N$6:$N$1096,Data!$J$6:$J$1096,AI$3,Data!$I$6:$I$1096,Data!$V22),SUMIFS(Data!$N$6:$N$1096,Data!$J$6:$J$1096,AI$3,Data!$I$6:$I$1096,Data!$W22),SUMIFS(Data!$N$6:$N$1096,Data!$J$6:$J$1096,AI$3,Data!$I$6:$I$1096,Data!$T22))</f>
        <v>0.22425988996594182</v>
      </c>
      <c r="AJ90" s="55">
        <f>SUM(SUMIFS(Data!$N$6:$N$1096,Data!$J$6:$J$1096,AJ$3,Data!$I$6:$I$1096,Data!$U22),SUMIFS(Data!$N$6:$N$1096,Data!$J$6:$J$1096,AJ$3,Data!$I$6:$I$1096,Data!$V22),SUMIFS(Data!$N$6:$N$1096,Data!$J$6:$J$1096,AJ$3,Data!$I$6:$I$1096,Data!$W22),SUMIFS(Data!$N$6:$N$1096,Data!$J$6:$J$1096,AJ$3,Data!$I$6:$I$1096,Data!$T22))</f>
        <v>0.23531257002016581</v>
      </c>
      <c r="AK90" s="55">
        <f>SUM(SUMIFS(Data!$N$6:$N$1096,Data!$J$6:$J$1096,AK$3,Data!$I$6:$I$1096,Data!$U22),SUMIFS(Data!$N$6:$N$1096,Data!$J$6:$J$1096,AK$3,Data!$I$6:$I$1096,Data!$V22),SUMIFS(Data!$N$6:$N$1096,Data!$J$6:$J$1096,AK$3,Data!$I$6:$I$1096,Data!$W22),SUMIFS(Data!$N$6:$N$1096,Data!$J$6:$J$1096,AK$3,Data!$I$6:$I$1096,Data!$T22))</f>
        <v>0.22553299707540372</v>
      </c>
      <c r="AL90" s="55">
        <f>SUM(SUMIFS(Data!$N$6:$N$1096,Data!$J$6:$J$1096,AL$3,Data!$I$6:$I$1096,Data!$U22),SUMIFS(Data!$N$6:$N$1096,Data!$J$6:$J$1096,AL$3,Data!$I$6:$I$1096,Data!$V22),SUMIFS(Data!$N$6:$N$1096,Data!$J$6:$J$1096,AL$3,Data!$I$6:$I$1096,Data!$W22),SUMIFS(Data!$N$6:$N$1096,Data!$J$6:$J$1096,AL$3,Data!$I$6:$I$1096,Data!$T22))</f>
        <v>0.21881016105554774</v>
      </c>
      <c r="AM90" s="55">
        <f>SUM(SUMIFS(Data!$N$6:$N$1096,Data!$J$6:$J$1096,AM$3,Data!$I$6:$I$1096,Data!$U22),SUMIFS(Data!$N$6:$N$1096,Data!$J$6:$J$1096,AM$3,Data!$I$6:$I$1096,Data!$V22),SUMIFS(Data!$N$6:$N$1096,Data!$J$6:$J$1096,AM$3,Data!$I$6:$I$1096,Data!$W22),SUMIFS(Data!$N$6:$N$1096,Data!$J$6:$J$1096,AM$3,Data!$I$6:$I$1096,Data!$T22))</f>
        <v>0.20902507512685353</v>
      </c>
      <c r="AN90" s="55">
        <f>SUM(SUMIFS(Data!$N$6:$N$1096,Data!$J$6:$J$1096,AN$3,Data!$I$6:$I$1096,Data!$U22),SUMIFS(Data!$N$6:$N$1096,Data!$J$6:$J$1096,AN$3,Data!$I$6:$I$1096,Data!$V22),SUMIFS(Data!$N$6:$N$1096,Data!$J$6:$J$1096,AN$3,Data!$I$6:$I$1096,Data!$W22),SUMIFS(Data!$N$6:$N$1096,Data!$J$6:$J$1096,AN$3,Data!$I$6:$I$1096,Data!$T22))</f>
        <v>0.20015803249543188</v>
      </c>
      <c r="AO90" s="55">
        <f>SUM(SUMIFS(Data!$N$6:$N$1096,Data!$J$6:$J$1096,AO$3,Data!$I$6:$I$1096,Data!$U22),SUMIFS(Data!$N$6:$N$1096,Data!$J$6:$J$1096,AO$3,Data!$I$6:$I$1096,Data!$V22),SUMIFS(Data!$N$6:$N$1096,Data!$J$6:$J$1096,AO$3,Data!$I$6:$I$1096,Data!$W22),SUMIFS(Data!$N$6:$N$1096,Data!$J$6:$J$1096,AO$3,Data!$I$6:$I$1096,Data!$T22))</f>
        <v>0.18217562254259503</v>
      </c>
      <c r="AP90" s="55">
        <f>SUM(SUMIFS(Data!$N$6:$N$1096,Data!$J$6:$J$1096,AP$3,Data!$I$6:$I$1096,Data!$U22),SUMIFS(Data!$N$6:$N$1096,Data!$J$6:$J$1096,AP$3,Data!$I$6:$I$1096,Data!$V22),SUMIFS(Data!$N$6:$N$1096,Data!$J$6:$J$1096,AP$3,Data!$I$6:$I$1096,Data!$W22),SUMIFS(Data!$N$6:$N$1096,Data!$J$6:$J$1096,AP$3,Data!$I$6:$I$1096,Data!$T22))</f>
        <v>0.18217562254259503</v>
      </c>
      <c r="AQ90" s="55">
        <f>SUM(SUMIFS(Data!$N$6:$N$1096,Data!$J$6:$J$1096,AQ$3,Data!$I$6:$I$1096,Data!$U22),SUMIFS(Data!$N$6:$N$1096,Data!$J$6:$J$1096,AQ$3,Data!$I$6:$I$1096,Data!$V22),SUMIFS(Data!$N$6:$N$1096,Data!$J$6:$J$1096,AQ$3,Data!$I$6:$I$1096,Data!$W22),SUMIFS(Data!$N$6:$N$1096,Data!$J$6:$J$1096,AQ$3,Data!$I$6:$I$1096,Data!$T22))</f>
        <v>0.16543209876543211</v>
      </c>
      <c r="AR90" s="56" t="s">
        <v>24</v>
      </c>
    </row>
    <row r="91" spans="1:44" x14ac:dyDescent="0.25">
      <c r="A91" s="53" t="s">
        <v>74</v>
      </c>
      <c r="B91" s="56" t="s">
        <v>25</v>
      </c>
      <c r="C91" s="55">
        <f>SUM(SUMIFS(Data!$N$6:$N$1096,Data!$J$6:$J$1096,C$3,Data!$I$6:$I$1096,Data!$U23),SUMIFS(Data!$N$6:$N$1096,Data!$J$6:$J$1096,C$3,Data!$I$6:$I$1096,Data!$V23),SUMIFS(Data!$N$6:$N$1096,Data!$J$6:$J$1096,C$3,Data!$I$6:$I$1096,Data!$W23),SUMIFS(Data!$N$6:$N$1096,Data!$J$6:$J$1096,C$3,Data!$I$6:$I$1096,Data!$T23))</f>
        <v>0.14911013331582057</v>
      </c>
      <c r="D91" s="55">
        <f>SUM(SUMIFS(Data!$N$6:$N$1096,Data!$J$6:$J$1096,D$3,Data!$I$6:$I$1096,Data!$U23),SUMIFS(Data!$N$6:$N$1096,Data!$J$6:$J$1096,D$3,Data!$I$6:$I$1096,Data!$V23),SUMIFS(Data!$N$6:$N$1096,Data!$J$6:$J$1096,D$3,Data!$I$6:$I$1096,Data!$W23),SUMIFS(Data!$N$6:$N$1096,Data!$J$6:$J$1096,D$3,Data!$I$6:$I$1096,Data!$T23))</f>
        <v>0.15211276409551194</v>
      </c>
      <c r="E91" s="55">
        <f>SUM(SUMIFS(Data!$N$6:$N$1096,Data!$J$6:$J$1096,E$3,Data!$I$6:$I$1096,Data!$U23),SUMIFS(Data!$N$6:$N$1096,Data!$J$6:$J$1096,E$3,Data!$I$6:$I$1096,Data!$V23),SUMIFS(Data!$N$6:$N$1096,Data!$J$6:$J$1096,E$3,Data!$I$6:$I$1096,Data!$W23),SUMIFS(Data!$N$6:$N$1096,Data!$J$6:$J$1096,E$3,Data!$I$6:$I$1096,Data!$T23))</f>
        <v>0.16712372963381189</v>
      </c>
      <c r="F91" s="55">
        <f>SUM(SUMIFS(Data!$N$6:$N$1096,Data!$J$6:$J$1096,F$3,Data!$I$6:$I$1096,Data!$U23),SUMIFS(Data!$N$6:$N$1096,Data!$J$6:$J$1096,F$3,Data!$I$6:$I$1096,Data!$V23),SUMIFS(Data!$N$6:$N$1096,Data!$J$6:$J$1096,F$3,Data!$I$6:$I$1096,Data!$W23),SUMIFS(Data!$N$6:$N$1096,Data!$J$6:$J$1096,F$3,Data!$I$6:$I$1096,Data!$T23))</f>
        <v>0.17012557832121611</v>
      </c>
      <c r="G91" s="55">
        <f>SUM(SUMIFS(Data!$N$6:$N$1096,Data!$J$6:$J$1096,G$3,Data!$I$6:$I$1096,Data!$U23),SUMIFS(Data!$N$6:$N$1096,Data!$J$6:$J$1096,G$3,Data!$I$6:$I$1096,Data!$V23),SUMIFS(Data!$N$6:$N$1096,Data!$J$6:$J$1096,G$3,Data!$I$6:$I$1096,Data!$W23),SUMIFS(Data!$N$6:$N$1096,Data!$J$6:$J$1096,G$3,Data!$I$6:$I$1096,Data!$T23))</f>
        <v>0.16491389509662152</v>
      </c>
      <c r="H91" s="55">
        <f>SUM(SUMIFS(Data!$N$6:$N$1096,Data!$J$6:$J$1096,H$3,Data!$I$6:$I$1096,Data!$U23),SUMIFS(Data!$N$6:$N$1096,Data!$J$6:$J$1096,H$3,Data!$I$6:$I$1096,Data!$V23),SUMIFS(Data!$N$6:$N$1096,Data!$J$6:$J$1096,H$3,Data!$I$6:$I$1096,Data!$W23),SUMIFS(Data!$N$6:$N$1096,Data!$J$6:$J$1096,H$3,Data!$I$6:$I$1096,Data!$T23))</f>
        <v>0.17252889239824851</v>
      </c>
      <c r="I91" s="55">
        <f>SUM(SUMIFS(Data!$N$6:$N$1096,Data!$J$6:$J$1096,I$3,Data!$I$6:$I$1096,Data!$U23),SUMIFS(Data!$N$6:$N$1096,Data!$J$6:$J$1096,I$3,Data!$I$6:$I$1096,Data!$V23),SUMIFS(Data!$N$6:$N$1096,Data!$J$6:$J$1096,I$3,Data!$I$6:$I$1096,Data!$W23),SUMIFS(Data!$N$6:$N$1096,Data!$J$6:$J$1096,I$3,Data!$I$6:$I$1096,Data!$T23))</f>
        <v>0.17892477811727048</v>
      </c>
      <c r="J91" s="55">
        <f>SUM(SUMIFS(Data!$N$6:$N$1096,Data!$J$6:$J$1096,J$3,Data!$I$6:$I$1096,Data!$U23),SUMIFS(Data!$N$6:$N$1096,Data!$J$6:$J$1096,J$3,Data!$I$6:$I$1096,Data!$V23),SUMIFS(Data!$N$6:$N$1096,Data!$J$6:$J$1096,J$3,Data!$I$6:$I$1096,Data!$W23),SUMIFS(Data!$N$6:$N$1096,Data!$J$6:$J$1096,J$3,Data!$I$6:$I$1096,Data!$T23))</f>
        <v>0.18661081822777498</v>
      </c>
      <c r="K91" s="55">
        <f>SUM(SUMIFS(Data!$N$6:$N$1096,Data!$J$6:$J$1096,K$3,Data!$I$6:$I$1096,Data!$U23),SUMIFS(Data!$N$6:$N$1096,Data!$J$6:$J$1096,K$3,Data!$I$6:$I$1096,Data!$V23),SUMIFS(Data!$N$6:$N$1096,Data!$J$6:$J$1096,K$3,Data!$I$6:$I$1096,Data!$W23),SUMIFS(Data!$N$6:$N$1096,Data!$J$6:$J$1096,K$3,Data!$I$6:$I$1096,Data!$T23))</f>
        <v>0.18876992119862895</v>
      </c>
      <c r="L91" s="55">
        <f>SUM(SUMIFS(Data!$N$6:$N$1096,Data!$J$6:$J$1096,L$3,Data!$I$6:$I$1096,Data!$U23),SUMIFS(Data!$N$6:$N$1096,Data!$J$6:$J$1096,L$3,Data!$I$6:$I$1096,Data!$V23),SUMIFS(Data!$N$6:$N$1096,Data!$J$6:$J$1096,L$3,Data!$I$6:$I$1096,Data!$W23),SUMIFS(Data!$N$6:$N$1096,Data!$J$6:$J$1096,L$3,Data!$I$6:$I$1096,Data!$T23))</f>
        <v>0.19747551825003179</v>
      </c>
      <c r="M91" s="55">
        <f>SUM(SUMIFS(Data!$N$6:$N$1096,Data!$J$6:$J$1096,M$3,Data!$I$6:$I$1096,Data!$U23),SUMIFS(Data!$N$6:$N$1096,Data!$J$6:$J$1096,M$3,Data!$I$6:$I$1096,Data!$V23),SUMIFS(Data!$N$6:$N$1096,Data!$J$6:$J$1096,M$3,Data!$I$6:$I$1096,Data!$W23),SUMIFS(Data!$N$6:$N$1096,Data!$J$6:$J$1096,M$3,Data!$I$6:$I$1096,Data!$T23))</f>
        <v>0.19193370534968424</v>
      </c>
      <c r="N91" s="55">
        <f>SUM(SUMIFS(Data!$N$6:$N$1096,Data!$J$6:$J$1096,N$3,Data!$I$6:$I$1096,Data!$U23),SUMIFS(Data!$N$6:$N$1096,Data!$J$6:$J$1096,N$3,Data!$I$6:$I$1096,Data!$V23),SUMIFS(Data!$N$6:$N$1096,Data!$J$6:$J$1096,N$3,Data!$I$6:$I$1096,Data!$W23),SUMIFS(Data!$N$6:$N$1096,Data!$J$6:$J$1096,N$3,Data!$I$6:$I$1096,Data!$T23))</f>
        <v>0.19228753737554327</v>
      </c>
      <c r="O91" s="55">
        <f>SUM(SUMIFS(Data!$N$6:$N$1096,Data!$J$6:$J$1096,O$3,Data!$I$6:$I$1096,Data!$U23),SUMIFS(Data!$N$6:$N$1096,Data!$J$6:$J$1096,O$3,Data!$I$6:$I$1096,Data!$V23),SUMIFS(Data!$N$6:$N$1096,Data!$J$6:$J$1096,O$3,Data!$I$6:$I$1096,Data!$W23),SUMIFS(Data!$N$6:$N$1096,Data!$J$6:$J$1096,O$3,Data!$I$6:$I$1096,Data!$T23))</f>
        <v>0.16596877333073651</v>
      </c>
      <c r="P91" s="55">
        <f>SUM(SUMIFS(Data!$N$6:$N$1096,Data!$J$6:$J$1096,P$3,Data!$I$6:$I$1096,Data!$U23),SUMIFS(Data!$N$6:$N$1096,Data!$J$6:$J$1096,P$3,Data!$I$6:$I$1096,Data!$V23),SUMIFS(Data!$N$6:$N$1096,Data!$J$6:$J$1096,P$3,Data!$I$6:$I$1096,Data!$W23),SUMIFS(Data!$N$6:$N$1096,Data!$J$6:$J$1096,P$3,Data!$I$6:$I$1096,Data!$T23))</f>
        <v>0.17348906986712387</v>
      </c>
      <c r="Q91" s="55">
        <f>SUM(SUMIFS(Data!$N$6:$N$1096,Data!$J$6:$J$1096,Q$3,Data!$I$6:$I$1096,Data!$U23),SUMIFS(Data!$N$6:$N$1096,Data!$J$6:$J$1096,Q$3,Data!$I$6:$I$1096,Data!$V23),SUMIFS(Data!$N$6:$N$1096,Data!$J$6:$J$1096,Q$3,Data!$I$6:$I$1096,Data!$W23),SUMIFS(Data!$N$6:$N$1096,Data!$J$6:$J$1096,Q$3,Data!$I$6:$I$1096,Data!$T23))</f>
        <v>0.15651214865813307</v>
      </c>
      <c r="R91" s="55">
        <f>SUM(SUMIFS(Data!$N$6:$N$1096,Data!$J$6:$J$1096,R$3,Data!$I$6:$I$1096,Data!$U23),SUMIFS(Data!$N$6:$N$1096,Data!$J$6:$J$1096,R$3,Data!$I$6:$I$1096,Data!$V23),SUMIFS(Data!$N$6:$N$1096,Data!$J$6:$J$1096,R$3,Data!$I$6:$I$1096,Data!$W23),SUMIFS(Data!$N$6:$N$1096,Data!$J$6:$J$1096,R$3,Data!$I$6:$I$1096,Data!$T23))</f>
        <v>0.17189805767159894</v>
      </c>
      <c r="S91" s="55">
        <f>SUM(SUMIFS(Data!$N$6:$N$1096,Data!$J$6:$J$1096,S$3,Data!$I$6:$I$1096,Data!$U23),SUMIFS(Data!$N$6:$N$1096,Data!$J$6:$J$1096,S$3,Data!$I$6:$I$1096,Data!$V23),SUMIFS(Data!$N$6:$N$1096,Data!$J$6:$J$1096,S$3,Data!$I$6:$I$1096,Data!$W23),SUMIFS(Data!$N$6:$N$1096,Data!$J$6:$J$1096,S$3,Data!$I$6:$I$1096,Data!$T23))</f>
        <v>0.16695987985410857</v>
      </c>
      <c r="T91" s="55">
        <f>SUM(SUMIFS(Data!$N$6:$N$1096,Data!$J$6:$J$1096,T$3,Data!$I$6:$I$1096,Data!$U23),SUMIFS(Data!$N$6:$N$1096,Data!$J$6:$J$1096,T$3,Data!$I$6:$I$1096,Data!$V23),SUMIFS(Data!$N$6:$N$1096,Data!$J$6:$J$1096,T$3,Data!$I$6:$I$1096,Data!$W23),SUMIFS(Data!$N$6:$N$1096,Data!$J$6:$J$1096,T$3,Data!$I$6:$I$1096,Data!$T23))</f>
        <v>0.15559143069069331</v>
      </c>
      <c r="U91" s="55">
        <f>SUM(SUMIFS(Data!$N$6:$N$1096,Data!$J$6:$J$1096,U$3,Data!$I$6:$I$1096,Data!$U23),SUMIFS(Data!$N$6:$N$1096,Data!$J$6:$J$1096,U$3,Data!$I$6:$I$1096,Data!$V23),SUMIFS(Data!$N$6:$N$1096,Data!$J$6:$J$1096,U$3,Data!$I$6:$I$1096,Data!$W23),SUMIFS(Data!$N$6:$N$1096,Data!$J$6:$J$1096,U$3,Data!$I$6:$I$1096,Data!$T23))</f>
        <v>0.14910664552894298</v>
      </c>
      <c r="V91" s="55">
        <f>SUM(SUMIFS(Data!$N$6:$N$1096,Data!$J$6:$J$1096,V$3,Data!$I$6:$I$1096,Data!$U23),SUMIFS(Data!$N$6:$N$1096,Data!$J$6:$J$1096,V$3,Data!$I$6:$I$1096,Data!$V23),SUMIFS(Data!$N$6:$N$1096,Data!$J$6:$J$1096,V$3,Data!$I$6:$I$1096,Data!$W23),SUMIFS(Data!$N$6:$N$1096,Data!$J$6:$J$1096,V$3,Data!$I$6:$I$1096,Data!$T23))</f>
        <v>0.14129345254801332</v>
      </c>
      <c r="W91" s="55">
        <f>SUM(SUMIFS(Data!$N$6:$N$1096,Data!$J$6:$J$1096,W$3,Data!$I$6:$I$1096,Data!$U23),SUMIFS(Data!$N$6:$N$1096,Data!$J$6:$J$1096,W$3,Data!$I$6:$I$1096,Data!$V23),SUMIFS(Data!$N$6:$N$1096,Data!$J$6:$J$1096,W$3,Data!$I$6:$I$1096,Data!$W23),SUMIFS(Data!$N$6:$N$1096,Data!$J$6:$J$1096,W$3,Data!$I$6:$I$1096,Data!$T23))</f>
        <v>0.14196508219701798</v>
      </c>
      <c r="X91" s="55">
        <f>SUM(SUMIFS(Data!$N$6:$N$1096,Data!$J$6:$J$1096,X$3,Data!$I$6:$I$1096,Data!$U23),SUMIFS(Data!$N$6:$N$1096,Data!$J$6:$J$1096,X$3,Data!$I$6:$I$1096,Data!$V23),SUMIFS(Data!$N$6:$N$1096,Data!$J$6:$J$1096,X$3,Data!$I$6:$I$1096,Data!$W23),SUMIFS(Data!$N$6:$N$1096,Data!$J$6:$J$1096,X$3,Data!$I$6:$I$1096,Data!$T23))</f>
        <v>0.14726489954414992</v>
      </c>
      <c r="Y91" s="55">
        <f>SUM(SUMIFS(Data!$N$6:$N$1096,Data!$J$6:$J$1096,Y$3,Data!$I$6:$I$1096,Data!$U23),SUMIFS(Data!$N$6:$N$1096,Data!$J$6:$J$1096,Y$3,Data!$I$6:$I$1096,Data!$V23),SUMIFS(Data!$N$6:$N$1096,Data!$J$6:$J$1096,Y$3,Data!$I$6:$I$1096,Data!$W23),SUMIFS(Data!$N$6:$N$1096,Data!$J$6:$J$1096,Y$3,Data!$I$6:$I$1096,Data!$T23))</f>
        <v>0.13811705270368627</v>
      </c>
      <c r="Z91" s="55">
        <f>SUM(SUMIFS(Data!$N$6:$N$1096,Data!$J$6:$J$1096,Z$3,Data!$I$6:$I$1096,Data!$U23),SUMIFS(Data!$N$6:$N$1096,Data!$J$6:$J$1096,Z$3,Data!$I$6:$I$1096,Data!$V23),SUMIFS(Data!$N$6:$N$1096,Data!$J$6:$J$1096,Z$3,Data!$I$6:$I$1096,Data!$W23),SUMIFS(Data!$N$6:$N$1096,Data!$J$6:$J$1096,Z$3,Data!$I$6:$I$1096,Data!$T23))</f>
        <v>0.13282247765006386</v>
      </c>
      <c r="AA91" s="55">
        <f>SUM(SUMIFS(Data!$N$6:$N$1096,Data!$J$6:$J$1096,AA$3,Data!$I$6:$I$1096,Data!$U23),SUMIFS(Data!$N$6:$N$1096,Data!$J$6:$J$1096,AA$3,Data!$I$6:$I$1096,Data!$V23),SUMIFS(Data!$N$6:$N$1096,Data!$J$6:$J$1096,AA$3,Data!$I$6:$I$1096,Data!$W23),SUMIFS(Data!$N$6:$N$1096,Data!$J$6:$J$1096,AA$3,Data!$I$6:$I$1096,Data!$T23))</f>
        <v>0.14230396902226525</v>
      </c>
      <c r="AB91" s="55">
        <f>SUM(SUMIFS(Data!$N$6:$N$1096,Data!$J$6:$J$1096,AB$3,Data!$I$6:$I$1096,Data!$U23),SUMIFS(Data!$N$6:$N$1096,Data!$J$6:$J$1096,AB$3,Data!$I$6:$I$1096,Data!$V23),SUMIFS(Data!$N$6:$N$1096,Data!$J$6:$J$1096,AB$3,Data!$I$6:$I$1096,Data!$W23),SUMIFS(Data!$N$6:$N$1096,Data!$J$6:$J$1096,AB$3,Data!$I$6:$I$1096,Data!$T23))</f>
        <v>0.15537712479712992</v>
      </c>
      <c r="AC91" s="55">
        <f>SUM(SUMIFS(Data!$N$6:$N$1096,Data!$J$6:$J$1096,AC$3,Data!$I$6:$I$1096,Data!$U23),SUMIFS(Data!$N$6:$N$1096,Data!$J$6:$J$1096,AC$3,Data!$I$6:$I$1096,Data!$V23),SUMIFS(Data!$N$6:$N$1096,Data!$J$6:$J$1096,AC$3,Data!$I$6:$I$1096,Data!$W23),SUMIFS(Data!$N$6:$N$1096,Data!$J$6:$J$1096,AC$3,Data!$I$6:$I$1096,Data!$T23))</f>
        <v>0.16888679487728617</v>
      </c>
      <c r="AD91" s="55">
        <f>SUM(SUMIFS(Data!$N$6:$N$1096,Data!$J$6:$J$1096,AD$3,Data!$I$6:$I$1096,Data!$U23),SUMIFS(Data!$N$6:$N$1096,Data!$J$6:$J$1096,AD$3,Data!$I$6:$I$1096,Data!$V23),SUMIFS(Data!$N$6:$N$1096,Data!$J$6:$J$1096,AD$3,Data!$I$6:$I$1096,Data!$W23),SUMIFS(Data!$N$6:$N$1096,Data!$J$6:$J$1096,AD$3,Data!$I$6:$I$1096,Data!$T23))</f>
        <v>0.18171365301081679</v>
      </c>
      <c r="AE91" s="55">
        <f>SUM(SUMIFS(Data!$N$6:$N$1096,Data!$J$6:$J$1096,AE$3,Data!$I$6:$I$1096,Data!$U23),SUMIFS(Data!$N$6:$N$1096,Data!$J$6:$J$1096,AE$3,Data!$I$6:$I$1096,Data!$V23),SUMIFS(Data!$N$6:$N$1096,Data!$J$6:$J$1096,AE$3,Data!$I$6:$I$1096,Data!$W23),SUMIFS(Data!$N$6:$N$1096,Data!$J$6:$J$1096,AE$3,Data!$I$6:$I$1096,Data!$T23))</f>
        <v>0.17756541334557441</v>
      </c>
      <c r="AF91" s="55">
        <f>SUM(SUMIFS(Data!$N$6:$N$1096,Data!$J$6:$J$1096,AF$3,Data!$I$6:$I$1096,Data!$U23),SUMIFS(Data!$N$6:$N$1096,Data!$J$6:$J$1096,AF$3,Data!$I$6:$I$1096,Data!$V23),SUMIFS(Data!$N$6:$N$1096,Data!$J$6:$J$1096,AF$3,Data!$I$6:$I$1096,Data!$W23),SUMIFS(Data!$N$6:$N$1096,Data!$J$6:$J$1096,AF$3,Data!$I$6:$I$1096,Data!$T23))</f>
        <v>0.17445755614769698</v>
      </c>
      <c r="AG91" s="55">
        <f>SUM(SUMIFS(Data!$N$6:$N$1096,Data!$J$6:$J$1096,AG$3,Data!$I$6:$I$1096,Data!$U23),SUMIFS(Data!$N$6:$N$1096,Data!$J$6:$J$1096,AG$3,Data!$I$6:$I$1096,Data!$V23),SUMIFS(Data!$N$6:$N$1096,Data!$J$6:$J$1096,AG$3,Data!$I$6:$I$1096,Data!$W23),SUMIFS(Data!$N$6:$N$1096,Data!$J$6:$J$1096,AG$3,Data!$I$6:$I$1096,Data!$T23))</f>
        <v>0.15626824589206773</v>
      </c>
      <c r="AH91" s="55">
        <f>SUM(SUMIFS(Data!$N$6:$N$1096,Data!$J$6:$J$1096,AH$3,Data!$I$6:$I$1096,Data!$U23),SUMIFS(Data!$N$6:$N$1096,Data!$J$6:$J$1096,AH$3,Data!$I$6:$I$1096,Data!$V23),SUMIFS(Data!$N$6:$N$1096,Data!$J$6:$J$1096,AH$3,Data!$I$6:$I$1096,Data!$W23),SUMIFS(Data!$N$6:$N$1096,Data!$J$6:$J$1096,AH$3,Data!$I$6:$I$1096,Data!$T23))</f>
        <v>0.15821266767344763</v>
      </c>
      <c r="AI91" s="55">
        <f>SUM(SUMIFS(Data!$N$6:$N$1096,Data!$J$6:$J$1096,AI$3,Data!$I$6:$I$1096,Data!$U23),SUMIFS(Data!$N$6:$N$1096,Data!$J$6:$J$1096,AI$3,Data!$I$6:$I$1096,Data!$V23),SUMIFS(Data!$N$6:$N$1096,Data!$J$6:$J$1096,AI$3,Data!$I$6:$I$1096,Data!$W23),SUMIFS(Data!$N$6:$N$1096,Data!$J$6:$J$1096,AI$3,Data!$I$6:$I$1096,Data!$T23))</f>
        <v>0.16902453934154221</v>
      </c>
      <c r="AJ91" s="55">
        <f>SUM(SUMIFS(Data!$N$6:$N$1096,Data!$J$6:$J$1096,AJ$3,Data!$I$6:$I$1096,Data!$U23),SUMIFS(Data!$N$6:$N$1096,Data!$J$6:$J$1096,AJ$3,Data!$I$6:$I$1096,Data!$V23),SUMIFS(Data!$N$6:$N$1096,Data!$J$6:$J$1096,AJ$3,Data!$I$6:$I$1096,Data!$W23),SUMIFS(Data!$N$6:$N$1096,Data!$J$6:$J$1096,AJ$3,Data!$I$6:$I$1096,Data!$T23))</f>
        <v>0.17329150795429082</v>
      </c>
      <c r="AK91" s="55">
        <f>SUM(SUMIFS(Data!$N$6:$N$1096,Data!$J$6:$J$1096,AK$3,Data!$I$6:$I$1096,Data!$U23),SUMIFS(Data!$N$6:$N$1096,Data!$J$6:$J$1096,AK$3,Data!$I$6:$I$1096,Data!$V23),SUMIFS(Data!$N$6:$N$1096,Data!$J$6:$J$1096,AK$3,Data!$I$6:$I$1096,Data!$W23),SUMIFS(Data!$N$6:$N$1096,Data!$J$6:$J$1096,AK$3,Data!$I$6:$I$1096,Data!$T23))</f>
        <v>0.17077099139575297</v>
      </c>
      <c r="AL91" s="55">
        <f>SUM(SUMIFS(Data!$N$6:$N$1096,Data!$J$6:$J$1096,AL$3,Data!$I$6:$I$1096,Data!$U23),SUMIFS(Data!$N$6:$N$1096,Data!$J$6:$J$1096,AL$3,Data!$I$6:$I$1096,Data!$V23),SUMIFS(Data!$N$6:$N$1096,Data!$J$6:$J$1096,AL$3,Data!$I$6:$I$1096,Data!$W23),SUMIFS(Data!$N$6:$N$1096,Data!$J$6:$J$1096,AL$3,Data!$I$6:$I$1096,Data!$T23))</f>
        <v>0.16692491900267642</v>
      </c>
      <c r="AM91" s="55">
        <f>SUM(SUMIFS(Data!$N$6:$N$1096,Data!$J$6:$J$1096,AM$3,Data!$I$6:$I$1096,Data!$U23),SUMIFS(Data!$N$6:$N$1096,Data!$J$6:$J$1096,AM$3,Data!$I$6:$I$1096,Data!$V23),SUMIFS(Data!$N$6:$N$1096,Data!$J$6:$J$1096,AM$3,Data!$I$6:$I$1096,Data!$W23),SUMIFS(Data!$N$6:$N$1096,Data!$J$6:$J$1096,AM$3,Data!$I$6:$I$1096,Data!$T23))</f>
        <v>0.17020542883885906</v>
      </c>
      <c r="AN91" s="55">
        <f>SUM(SUMIFS(Data!$N$6:$N$1096,Data!$J$6:$J$1096,AN$3,Data!$I$6:$I$1096,Data!$U23),SUMIFS(Data!$N$6:$N$1096,Data!$J$6:$J$1096,AN$3,Data!$I$6:$I$1096,Data!$V23),SUMIFS(Data!$N$6:$N$1096,Data!$J$6:$J$1096,AN$3,Data!$I$6:$I$1096,Data!$W23),SUMIFS(Data!$N$6:$N$1096,Data!$J$6:$J$1096,AN$3,Data!$I$6:$I$1096,Data!$T23))</f>
        <v>0.16079806410193095</v>
      </c>
      <c r="AO91" s="55">
        <f>SUM(SUMIFS(Data!$N$6:$N$1096,Data!$J$6:$J$1096,AO$3,Data!$I$6:$I$1096,Data!$U23),SUMIFS(Data!$N$6:$N$1096,Data!$J$6:$J$1096,AO$3,Data!$I$6:$I$1096,Data!$V23),SUMIFS(Data!$N$6:$N$1096,Data!$J$6:$J$1096,AO$3,Data!$I$6:$I$1096,Data!$W23),SUMIFS(Data!$N$6:$N$1096,Data!$J$6:$J$1096,AO$3,Data!$I$6:$I$1096,Data!$T23))</f>
        <v>0.14973787680209699</v>
      </c>
      <c r="AP91" s="55">
        <f>SUM(SUMIFS(Data!$N$6:$N$1096,Data!$J$6:$J$1096,AP$3,Data!$I$6:$I$1096,Data!$U23),SUMIFS(Data!$N$6:$N$1096,Data!$J$6:$J$1096,AP$3,Data!$I$6:$I$1096,Data!$V23),SUMIFS(Data!$N$6:$N$1096,Data!$J$6:$J$1096,AP$3,Data!$I$6:$I$1096,Data!$W23),SUMIFS(Data!$N$6:$N$1096,Data!$J$6:$J$1096,AP$3,Data!$I$6:$I$1096,Data!$T23))</f>
        <v>0.14973787680209699</v>
      </c>
      <c r="AQ91" s="55">
        <f>SUM(SUMIFS(Data!$N$6:$N$1096,Data!$J$6:$J$1096,AQ$3,Data!$I$6:$I$1096,Data!$U23),SUMIFS(Data!$N$6:$N$1096,Data!$J$6:$J$1096,AQ$3,Data!$I$6:$I$1096,Data!$V23),SUMIFS(Data!$N$6:$N$1096,Data!$J$6:$J$1096,AQ$3,Data!$I$6:$I$1096,Data!$W23),SUMIFS(Data!$N$6:$N$1096,Data!$J$6:$J$1096,AQ$3,Data!$I$6:$I$1096,Data!$T23))</f>
        <v>0.14188034188034188</v>
      </c>
      <c r="AR91" s="56" t="s">
        <v>25</v>
      </c>
    </row>
    <row r="92" spans="1:44" x14ac:dyDescent="0.25">
      <c r="A92" s="53" t="s">
        <v>74</v>
      </c>
      <c r="B92" s="56" t="s">
        <v>26</v>
      </c>
      <c r="C92" s="55">
        <f>SUM(SUMIFS(Data!$N$6:$N$1096,Data!$J$6:$J$1096,C$3,Data!$I$6:$I$1096,Data!$U24),SUMIFS(Data!$N$6:$N$1096,Data!$J$6:$J$1096,C$3,Data!$I$6:$I$1096,Data!$V24),SUMIFS(Data!$N$6:$N$1096,Data!$J$6:$J$1096,C$3,Data!$I$6:$I$1096,Data!$W24),SUMIFS(Data!$N$6:$N$1096,Data!$J$6:$J$1096,C$3,Data!$I$6:$I$1096,Data!$T24))</f>
        <v>6.6920601563013063E-2</v>
      </c>
      <c r="D92" s="55">
        <f>SUM(SUMIFS(Data!$N$6:$N$1096,Data!$J$6:$J$1096,D$3,Data!$I$6:$I$1096,Data!$U24),SUMIFS(Data!$N$6:$N$1096,Data!$J$6:$J$1096,D$3,Data!$I$6:$I$1096,Data!$V24),SUMIFS(Data!$N$6:$N$1096,Data!$J$6:$J$1096,D$3,Data!$I$6:$I$1096,Data!$W24),SUMIFS(Data!$N$6:$N$1096,Data!$J$6:$J$1096,D$3,Data!$I$6:$I$1096,Data!$T24))</f>
        <v>7.1790223777972256E-2</v>
      </c>
      <c r="E92" s="55">
        <f>SUM(SUMIFS(Data!$N$6:$N$1096,Data!$J$6:$J$1096,E$3,Data!$I$6:$I$1096,Data!$U24),SUMIFS(Data!$N$6:$N$1096,Data!$J$6:$J$1096,E$3,Data!$I$6:$I$1096,Data!$V24),SUMIFS(Data!$N$6:$N$1096,Data!$J$6:$J$1096,E$3,Data!$I$6:$I$1096,Data!$W24),SUMIFS(Data!$N$6:$N$1096,Data!$J$6:$J$1096,E$3,Data!$I$6:$I$1096,Data!$T24))</f>
        <v>7.3140829165994514E-2</v>
      </c>
      <c r="F92" s="55">
        <f>SUM(SUMIFS(Data!$N$6:$N$1096,Data!$J$6:$J$1096,F$3,Data!$I$6:$I$1096,Data!$U24),SUMIFS(Data!$N$6:$N$1096,Data!$J$6:$J$1096,F$3,Data!$I$6:$I$1096,Data!$V24),SUMIFS(Data!$N$6:$N$1096,Data!$J$6:$J$1096,F$3,Data!$I$6:$I$1096,Data!$W24),SUMIFS(Data!$N$6:$N$1096,Data!$J$6:$J$1096,F$3,Data!$I$6:$I$1096,Data!$T24))</f>
        <v>7.8023793787177803E-2</v>
      </c>
      <c r="G92" s="55">
        <f>SUM(SUMIFS(Data!$N$6:$N$1096,Data!$J$6:$J$1096,G$3,Data!$I$6:$I$1096,Data!$U24),SUMIFS(Data!$N$6:$N$1096,Data!$J$6:$J$1096,G$3,Data!$I$6:$I$1096,Data!$V24),SUMIFS(Data!$N$6:$N$1096,Data!$J$6:$J$1096,G$3,Data!$I$6:$I$1096,Data!$W24),SUMIFS(Data!$N$6:$N$1096,Data!$J$6:$J$1096,G$3,Data!$I$6:$I$1096,Data!$T24))</f>
        <v>7.5489680557381367E-2</v>
      </c>
      <c r="H92" s="55">
        <f>SUM(SUMIFS(Data!$N$6:$N$1096,Data!$J$6:$J$1096,H$3,Data!$I$6:$I$1096,Data!$U24),SUMIFS(Data!$N$6:$N$1096,Data!$J$6:$J$1096,H$3,Data!$I$6:$I$1096,Data!$V24),SUMIFS(Data!$N$6:$N$1096,Data!$J$6:$J$1096,H$3,Data!$I$6:$I$1096,Data!$W24),SUMIFS(Data!$N$6:$N$1096,Data!$J$6:$J$1096,H$3,Data!$I$6:$I$1096,Data!$T24))</f>
        <v>8.0791041561984064E-2</v>
      </c>
      <c r="I92" s="55">
        <f>SUM(SUMIFS(Data!$N$6:$N$1096,Data!$J$6:$J$1096,I$3,Data!$I$6:$I$1096,Data!$U24),SUMIFS(Data!$N$6:$N$1096,Data!$J$6:$J$1096,I$3,Data!$I$6:$I$1096,Data!$V24),SUMIFS(Data!$N$6:$N$1096,Data!$J$6:$J$1096,I$3,Data!$I$6:$I$1096,Data!$W24),SUMIFS(Data!$N$6:$N$1096,Data!$J$6:$J$1096,I$3,Data!$I$6:$I$1096,Data!$T24))</f>
        <v>8.5006547359231771E-2</v>
      </c>
      <c r="J92" s="55">
        <f>SUM(SUMIFS(Data!$N$6:$N$1096,Data!$J$6:$J$1096,J$3,Data!$I$6:$I$1096,Data!$U24),SUMIFS(Data!$N$6:$N$1096,Data!$J$6:$J$1096,J$3,Data!$I$6:$I$1096,Data!$V24),SUMIFS(Data!$N$6:$N$1096,Data!$J$6:$J$1096,J$3,Data!$I$6:$I$1096,Data!$W24),SUMIFS(Data!$N$6:$N$1096,Data!$J$6:$J$1096,J$3,Data!$I$6:$I$1096,Data!$T24))</f>
        <v>8.7816855636599994E-2</v>
      </c>
      <c r="K92" s="55">
        <f>SUM(SUMIFS(Data!$N$6:$N$1096,Data!$J$6:$J$1096,K$3,Data!$I$6:$I$1096,Data!$U24),SUMIFS(Data!$N$6:$N$1096,Data!$J$6:$J$1096,K$3,Data!$I$6:$I$1096,Data!$V24),SUMIFS(Data!$N$6:$N$1096,Data!$J$6:$J$1096,K$3,Data!$I$6:$I$1096,Data!$W24),SUMIFS(Data!$N$6:$N$1096,Data!$J$6:$J$1096,K$3,Data!$I$6:$I$1096,Data!$T24))</f>
        <v>9.1098625393123439E-2</v>
      </c>
      <c r="L92" s="55">
        <f>SUM(SUMIFS(Data!$N$6:$N$1096,Data!$J$6:$J$1096,L$3,Data!$I$6:$I$1096,Data!$U24),SUMIFS(Data!$N$6:$N$1096,Data!$J$6:$J$1096,L$3,Data!$I$6:$I$1096,Data!$V24),SUMIFS(Data!$N$6:$N$1096,Data!$J$6:$J$1096,L$3,Data!$I$6:$I$1096,Data!$W24),SUMIFS(Data!$N$6:$N$1096,Data!$J$6:$J$1096,L$3,Data!$I$6:$I$1096,Data!$T24))</f>
        <v>9.6623426173216342E-2</v>
      </c>
      <c r="M92" s="55">
        <f>SUM(SUMIFS(Data!$N$6:$N$1096,Data!$J$6:$J$1096,M$3,Data!$I$6:$I$1096,Data!$U24),SUMIFS(Data!$N$6:$N$1096,Data!$J$6:$J$1096,M$3,Data!$I$6:$I$1096,Data!$V24),SUMIFS(Data!$N$6:$N$1096,Data!$J$6:$J$1096,M$3,Data!$I$6:$I$1096,Data!$W24),SUMIFS(Data!$N$6:$N$1096,Data!$J$6:$J$1096,M$3,Data!$I$6:$I$1096,Data!$T24))</f>
        <v>0.10007685367728139</v>
      </c>
      <c r="N92" s="55">
        <f>SUM(SUMIFS(Data!$N$6:$N$1096,Data!$J$6:$J$1096,N$3,Data!$I$6:$I$1096,Data!$U24),SUMIFS(Data!$N$6:$N$1096,Data!$J$6:$J$1096,N$3,Data!$I$6:$I$1096,Data!$V24),SUMIFS(Data!$N$6:$N$1096,Data!$J$6:$J$1096,N$3,Data!$I$6:$I$1096,Data!$W24),SUMIFS(Data!$N$6:$N$1096,Data!$J$6:$J$1096,N$3,Data!$I$6:$I$1096,Data!$T24))</f>
        <v>9.7130174778829265E-2</v>
      </c>
      <c r="O92" s="55">
        <f>SUM(SUMIFS(Data!$N$6:$N$1096,Data!$J$6:$J$1096,O$3,Data!$I$6:$I$1096,Data!$U24),SUMIFS(Data!$N$6:$N$1096,Data!$J$6:$J$1096,O$3,Data!$I$6:$I$1096,Data!$V24),SUMIFS(Data!$N$6:$N$1096,Data!$J$6:$J$1096,O$3,Data!$I$6:$I$1096,Data!$W24),SUMIFS(Data!$N$6:$N$1096,Data!$J$6:$J$1096,O$3,Data!$I$6:$I$1096,Data!$T24))</f>
        <v>7.3717012367319118E-2</v>
      </c>
      <c r="P92" s="55">
        <f>SUM(SUMIFS(Data!$N$6:$N$1096,Data!$J$6:$J$1096,P$3,Data!$I$6:$I$1096,Data!$U24),SUMIFS(Data!$N$6:$N$1096,Data!$J$6:$J$1096,P$3,Data!$I$6:$I$1096,Data!$V24),SUMIFS(Data!$N$6:$N$1096,Data!$J$6:$J$1096,P$3,Data!$I$6:$I$1096,Data!$W24),SUMIFS(Data!$N$6:$N$1096,Data!$J$6:$J$1096,P$3,Data!$I$6:$I$1096,Data!$T24))</f>
        <v>8.4083440491498795E-2</v>
      </c>
      <c r="Q92" s="55">
        <f>SUM(SUMIFS(Data!$N$6:$N$1096,Data!$J$6:$J$1096,Q$3,Data!$I$6:$I$1096,Data!$U24),SUMIFS(Data!$N$6:$N$1096,Data!$J$6:$J$1096,Q$3,Data!$I$6:$I$1096,Data!$V24),SUMIFS(Data!$N$6:$N$1096,Data!$J$6:$J$1096,Q$3,Data!$I$6:$I$1096,Data!$W24),SUMIFS(Data!$N$6:$N$1096,Data!$J$6:$J$1096,Q$3,Data!$I$6:$I$1096,Data!$T24))</f>
        <v>7.5532234885197683E-2</v>
      </c>
      <c r="R92" s="55">
        <f>SUM(SUMIFS(Data!$N$6:$N$1096,Data!$J$6:$J$1096,R$3,Data!$I$6:$I$1096,Data!$U24),SUMIFS(Data!$N$6:$N$1096,Data!$J$6:$J$1096,R$3,Data!$I$6:$I$1096,Data!$V24),SUMIFS(Data!$N$6:$N$1096,Data!$J$6:$J$1096,R$3,Data!$I$6:$I$1096,Data!$W24),SUMIFS(Data!$N$6:$N$1096,Data!$J$6:$J$1096,R$3,Data!$I$6:$I$1096,Data!$T24))</f>
        <v>7.7453834802377053E-2</v>
      </c>
      <c r="S92" s="55">
        <f>SUM(SUMIFS(Data!$N$6:$N$1096,Data!$J$6:$J$1096,S$3,Data!$I$6:$I$1096,Data!$U24),SUMIFS(Data!$N$6:$N$1096,Data!$J$6:$J$1096,S$3,Data!$I$6:$I$1096,Data!$V24),SUMIFS(Data!$N$6:$N$1096,Data!$J$6:$J$1096,S$3,Data!$I$6:$I$1096,Data!$W24),SUMIFS(Data!$N$6:$N$1096,Data!$J$6:$J$1096,S$3,Data!$I$6:$I$1096,Data!$T24))</f>
        <v>7.110062218408067E-2</v>
      </c>
      <c r="T92" s="55">
        <f>SUM(SUMIFS(Data!$N$6:$N$1096,Data!$J$6:$J$1096,T$3,Data!$I$6:$I$1096,Data!$U24),SUMIFS(Data!$N$6:$N$1096,Data!$J$6:$J$1096,T$3,Data!$I$6:$I$1096,Data!$V24),SUMIFS(Data!$N$6:$N$1096,Data!$J$6:$J$1096,T$3,Data!$I$6:$I$1096,Data!$W24),SUMIFS(Data!$N$6:$N$1096,Data!$J$6:$J$1096,T$3,Data!$I$6:$I$1096,Data!$T24))</f>
        <v>5.7157816658667482E-2</v>
      </c>
      <c r="U92" s="55">
        <f>SUM(SUMIFS(Data!$N$6:$N$1096,Data!$J$6:$J$1096,U$3,Data!$I$6:$I$1096,Data!$U24),SUMIFS(Data!$N$6:$N$1096,Data!$J$6:$J$1096,U$3,Data!$I$6:$I$1096,Data!$V24),SUMIFS(Data!$N$6:$N$1096,Data!$J$6:$J$1096,U$3,Data!$I$6:$I$1096,Data!$W24),SUMIFS(Data!$N$6:$N$1096,Data!$J$6:$J$1096,U$3,Data!$I$6:$I$1096,Data!$T24))</f>
        <v>6.2256309182055783E-2</v>
      </c>
      <c r="V92" s="55">
        <f>SUM(SUMIFS(Data!$N$6:$N$1096,Data!$J$6:$J$1096,V$3,Data!$I$6:$I$1096,Data!$U24),SUMIFS(Data!$N$6:$N$1096,Data!$J$6:$J$1096,V$3,Data!$I$6:$I$1096,Data!$V24),SUMIFS(Data!$N$6:$N$1096,Data!$J$6:$J$1096,V$3,Data!$I$6:$I$1096,Data!$W24),SUMIFS(Data!$N$6:$N$1096,Data!$J$6:$J$1096,V$3,Data!$I$6:$I$1096,Data!$T24))</f>
        <v>4.8915440439437075E-2</v>
      </c>
      <c r="W92" s="55">
        <f>SUM(SUMIFS(Data!$N$6:$N$1096,Data!$J$6:$J$1096,W$3,Data!$I$6:$I$1096,Data!$U24),SUMIFS(Data!$N$6:$N$1096,Data!$J$6:$J$1096,W$3,Data!$I$6:$I$1096,Data!$V24),SUMIFS(Data!$N$6:$N$1096,Data!$J$6:$J$1096,W$3,Data!$I$6:$I$1096,Data!$W24),SUMIFS(Data!$N$6:$N$1096,Data!$J$6:$J$1096,W$3,Data!$I$6:$I$1096,Data!$T24))</f>
        <v>4.6514591563654901E-2</v>
      </c>
      <c r="X92" s="55">
        <f>SUM(SUMIFS(Data!$N$6:$N$1096,Data!$J$6:$J$1096,X$3,Data!$I$6:$I$1096,Data!$U24),SUMIFS(Data!$N$6:$N$1096,Data!$J$6:$J$1096,X$3,Data!$I$6:$I$1096,Data!$V24),SUMIFS(Data!$N$6:$N$1096,Data!$J$6:$J$1096,X$3,Data!$I$6:$I$1096,Data!$W24),SUMIFS(Data!$N$6:$N$1096,Data!$J$6:$J$1096,X$3,Data!$I$6:$I$1096,Data!$T24))</f>
        <v>4.4107715684619277E-2</v>
      </c>
      <c r="Y92" s="55">
        <f>SUM(SUMIFS(Data!$N$6:$N$1096,Data!$J$6:$J$1096,Y$3,Data!$I$6:$I$1096,Data!$U24),SUMIFS(Data!$N$6:$N$1096,Data!$J$6:$J$1096,Y$3,Data!$I$6:$I$1096,Data!$V24),SUMIFS(Data!$N$6:$N$1096,Data!$J$6:$J$1096,Y$3,Data!$I$6:$I$1096,Data!$W24),SUMIFS(Data!$N$6:$N$1096,Data!$J$6:$J$1096,Y$3,Data!$I$6:$I$1096,Data!$T24))</f>
        <v>3.8789228068673201E-2</v>
      </c>
      <c r="Z92" s="55">
        <f>SUM(SUMIFS(Data!$N$6:$N$1096,Data!$J$6:$J$1096,Z$3,Data!$I$6:$I$1096,Data!$U24),SUMIFS(Data!$N$6:$N$1096,Data!$J$6:$J$1096,Z$3,Data!$I$6:$I$1096,Data!$V24),SUMIFS(Data!$N$6:$N$1096,Data!$J$6:$J$1096,Z$3,Data!$I$6:$I$1096,Data!$W24),SUMIFS(Data!$N$6:$N$1096,Data!$J$6:$J$1096,Z$3,Data!$I$6:$I$1096,Data!$T24))</f>
        <v>2.8905917411664539E-2</v>
      </c>
      <c r="AA92" s="55">
        <f>SUM(SUMIFS(Data!$N$6:$N$1096,Data!$J$6:$J$1096,AA$3,Data!$I$6:$I$1096,Data!$U24),SUMIFS(Data!$N$6:$N$1096,Data!$J$6:$J$1096,AA$3,Data!$I$6:$I$1096,Data!$V24),SUMIFS(Data!$N$6:$N$1096,Data!$J$6:$J$1096,AA$3,Data!$I$6:$I$1096,Data!$W24),SUMIFS(Data!$N$6:$N$1096,Data!$J$6:$J$1096,AA$3,Data!$I$6:$I$1096,Data!$T24))</f>
        <v>3.9652989798197931E-2</v>
      </c>
      <c r="AB92" s="55">
        <f>SUM(SUMIFS(Data!$N$6:$N$1096,Data!$J$6:$J$1096,AB$3,Data!$I$6:$I$1096,Data!$U24),SUMIFS(Data!$N$6:$N$1096,Data!$J$6:$J$1096,AB$3,Data!$I$6:$I$1096,Data!$V24),SUMIFS(Data!$N$6:$N$1096,Data!$J$6:$J$1096,AB$3,Data!$I$6:$I$1096,Data!$W24),SUMIFS(Data!$N$6:$N$1096,Data!$J$6:$J$1096,AB$3,Data!$I$6:$I$1096,Data!$T24))</f>
        <v>4.1769881267617666E-2</v>
      </c>
      <c r="AC92" s="55">
        <f>SUM(SUMIFS(Data!$N$6:$N$1096,Data!$J$6:$J$1096,AC$3,Data!$I$6:$I$1096,Data!$U24),SUMIFS(Data!$N$6:$N$1096,Data!$J$6:$J$1096,AC$3,Data!$I$6:$I$1096,Data!$V24),SUMIFS(Data!$N$6:$N$1096,Data!$J$6:$J$1096,AC$3,Data!$I$6:$I$1096,Data!$W24),SUMIFS(Data!$N$6:$N$1096,Data!$J$6:$J$1096,AC$3,Data!$I$6:$I$1096,Data!$T24))</f>
        <v>4.3817192787081849E-2</v>
      </c>
      <c r="AD92" s="55">
        <f>SUM(SUMIFS(Data!$N$6:$N$1096,Data!$J$6:$J$1096,AD$3,Data!$I$6:$I$1096,Data!$U24),SUMIFS(Data!$N$6:$N$1096,Data!$J$6:$J$1096,AD$3,Data!$I$6:$I$1096,Data!$V24),SUMIFS(Data!$N$6:$N$1096,Data!$J$6:$J$1096,AD$3,Data!$I$6:$I$1096,Data!$W24),SUMIFS(Data!$N$6:$N$1096,Data!$J$6:$J$1096,AD$3,Data!$I$6:$I$1096,Data!$T24))</f>
        <v>3.781619964227919E-2</v>
      </c>
      <c r="AE92" s="55">
        <f>SUM(SUMIFS(Data!$N$6:$N$1096,Data!$J$6:$J$1096,AE$3,Data!$I$6:$I$1096,Data!$U24),SUMIFS(Data!$N$6:$N$1096,Data!$J$6:$J$1096,AE$3,Data!$I$6:$I$1096,Data!$V24),SUMIFS(Data!$N$6:$N$1096,Data!$J$6:$J$1096,AE$3,Data!$I$6:$I$1096,Data!$W24),SUMIFS(Data!$N$6:$N$1096,Data!$J$6:$J$1096,AE$3,Data!$I$6:$I$1096,Data!$T24))</f>
        <v>3.743270875933731E-2</v>
      </c>
      <c r="AF92" s="55">
        <f>SUM(SUMIFS(Data!$N$6:$N$1096,Data!$J$6:$J$1096,AF$3,Data!$I$6:$I$1096,Data!$U24),SUMIFS(Data!$N$6:$N$1096,Data!$J$6:$J$1096,AF$3,Data!$I$6:$I$1096,Data!$V24),SUMIFS(Data!$N$6:$N$1096,Data!$J$6:$J$1096,AF$3,Data!$I$6:$I$1096,Data!$W24),SUMIFS(Data!$N$6:$N$1096,Data!$J$6:$J$1096,AF$3,Data!$I$6:$I$1096,Data!$T24))</f>
        <v>3.1594975256947086E-2</v>
      </c>
      <c r="AG92" s="55">
        <f>SUM(SUMIFS(Data!$N$6:$N$1096,Data!$J$6:$J$1096,AG$3,Data!$I$6:$I$1096,Data!$U24),SUMIFS(Data!$N$6:$N$1096,Data!$J$6:$J$1096,AG$3,Data!$I$6:$I$1096,Data!$V24),SUMIFS(Data!$N$6:$N$1096,Data!$J$6:$J$1096,AG$3,Data!$I$6:$I$1096,Data!$W24),SUMIFS(Data!$N$6:$N$1096,Data!$J$6:$J$1096,AG$3,Data!$I$6:$I$1096,Data!$T24))</f>
        <v>2.9151722412211194E-2</v>
      </c>
      <c r="AH92" s="55">
        <f>SUM(SUMIFS(Data!$N$6:$N$1096,Data!$J$6:$J$1096,AH$3,Data!$I$6:$I$1096,Data!$U24),SUMIFS(Data!$N$6:$N$1096,Data!$J$6:$J$1096,AH$3,Data!$I$6:$I$1096,Data!$V24),SUMIFS(Data!$N$6:$N$1096,Data!$J$6:$J$1096,AH$3,Data!$I$6:$I$1096,Data!$W24),SUMIFS(Data!$N$6:$N$1096,Data!$J$6:$J$1096,AH$3,Data!$I$6:$I$1096,Data!$T24))</f>
        <v>2.7316336501732257E-2</v>
      </c>
      <c r="AI92" s="55">
        <f>SUM(SUMIFS(Data!$N$6:$N$1096,Data!$J$6:$J$1096,AI$3,Data!$I$6:$I$1096,Data!$U24),SUMIFS(Data!$N$6:$N$1096,Data!$J$6:$J$1096,AI$3,Data!$I$6:$I$1096,Data!$V24),SUMIFS(Data!$N$6:$N$1096,Data!$J$6:$J$1096,AI$3,Data!$I$6:$I$1096,Data!$W24),SUMIFS(Data!$N$6:$N$1096,Data!$J$6:$J$1096,AI$3,Data!$I$6:$I$1096,Data!$T24))</f>
        <v>4.1044450266352284E-2</v>
      </c>
      <c r="AJ92" s="55">
        <f>SUM(SUMIFS(Data!$N$6:$N$1096,Data!$J$6:$J$1096,AJ$3,Data!$I$6:$I$1096,Data!$U24),SUMIFS(Data!$N$6:$N$1096,Data!$J$6:$J$1096,AJ$3,Data!$I$6:$I$1096,Data!$V24),SUMIFS(Data!$N$6:$N$1096,Data!$J$6:$J$1096,AJ$3,Data!$I$6:$I$1096,Data!$W24),SUMIFS(Data!$N$6:$N$1096,Data!$J$6:$J$1096,AJ$3,Data!$I$6:$I$1096,Data!$T24))</f>
        <v>5.6374635895137797E-2</v>
      </c>
      <c r="AK92" s="55">
        <f>SUM(SUMIFS(Data!$N$6:$N$1096,Data!$J$6:$J$1096,AK$3,Data!$I$6:$I$1096,Data!$U24),SUMIFS(Data!$N$6:$N$1096,Data!$J$6:$J$1096,AK$3,Data!$I$6:$I$1096,Data!$V24),SUMIFS(Data!$N$6:$N$1096,Data!$J$6:$J$1096,AK$3,Data!$I$6:$I$1096,Data!$W24),SUMIFS(Data!$N$6:$N$1096,Data!$J$6:$J$1096,AK$3,Data!$I$6:$I$1096,Data!$T24))</f>
        <v>6.1713220022888142E-2</v>
      </c>
      <c r="AL92" s="55">
        <f>SUM(SUMIFS(Data!$N$6:$N$1096,Data!$J$6:$J$1096,AL$3,Data!$I$6:$I$1096,Data!$U24),SUMIFS(Data!$N$6:$N$1096,Data!$J$6:$J$1096,AL$3,Data!$I$6:$I$1096,Data!$V24),SUMIFS(Data!$N$6:$N$1096,Data!$J$6:$J$1096,AL$3,Data!$I$6:$I$1096,Data!$W24),SUMIFS(Data!$N$6:$N$1096,Data!$J$6:$J$1096,AL$3,Data!$I$6:$I$1096,Data!$T24))</f>
        <v>6.8319481617129169E-2</v>
      </c>
      <c r="AM92" s="55">
        <f>SUM(SUMIFS(Data!$N$6:$N$1096,Data!$J$6:$J$1096,AM$3,Data!$I$6:$I$1096,Data!$U24),SUMIFS(Data!$N$6:$N$1096,Data!$J$6:$J$1096,AM$3,Data!$I$6:$I$1096,Data!$V24),SUMIFS(Data!$N$6:$N$1096,Data!$J$6:$J$1096,AM$3,Data!$I$6:$I$1096,Data!$W24),SUMIFS(Data!$N$6:$N$1096,Data!$J$6:$J$1096,AM$3,Data!$I$6:$I$1096,Data!$T24))</f>
        <v>6.6801320262081881E-2</v>
      </c>
      <c r="AN92" s="55">
        <f>SUM(SUMIFS(Data!$N$6:$N$1096,Data!$J$6:$J$1096,AN$3,Data!$I$6:$I$1096,Data!$U24),SUMIFS(Data!$N$6:$N$1096,Data!$J$6:$J$1096,AN$3,Data!$I$6:$I$1096,Data!$V24),SUMIFS(Data!$N$6:$N$1096,Data!$J$6:$J$1096,AN$3,Data!$I$6:$I$1096,Data!$W24),SUMIFS(Data!$N$6:$N$1096,Data!$J$6:$J$1096,AN$3,Data!$I$6:$I$1096,Data!$T24))</f>
        <v>5.6644772581362038E-2</v>
      </c>
      <c r="AO92" s="55">
        <f>SUM(SUMIFS(Data!$N$6:$N$1096,Data!$J$6:$J$1096,AO$3,Data!$I$6:$I$1096,Data!$U24),SUMIFS(Data!$N$6:$N$1096,Data!$J$6:$J$1096,AO$3,Data!$I$6:$I$1096,Data!$V24),SUMIFS(Data!$N$6:$N$1096,Data!$J$6:$J$1096,AO$3,Data!$I$6:$I$1096,Data!$W24),SUMIFS(Data!$N$6:$N$1096,Data!$J$6:$J$1096,AO$3,Data!$I$6:$I$1096,Data!$T24))</f>
        <v>4.8765836609873311E-2</v>
      </c>
      <c r="AP92" s="55">
        <f>SUM(SUMIFS(Data!$N$6:$N$1096,Data!$J$6:$J$1096,AP$3,Data!$I$6:$I$1096,Data!$U24),SUMIFS(Data!$N$6:$N$1096,Data!$J$6:$J$1096,AP$3,Data!$I$6:$I$1096,Data!$V24),SUMIFS(Data!$N$6:$N$1096,Data!$J$6:$J$1096,AP$3,Data!$I$6:$I$1096,Data!$W24),SUMIFS(Data!$N$6:$N$1096,Data!$J$6:$J$1096,AP$3,Data!$I$6:$I$1096,Data!$T24))</f>
        <v>4.8765836609873311E-2</v>
      </c>
      <c r="AQ92" s="55">
        <f>SUM(SUMIFS(Data!$N$6:$N$1096,Data!$J$6:$J$1096,AQ$3,Data!$I$6:$I$1096,Data!$U24),SUMIFS(Data!$N$6:$N$1096,Data!$J$6:$J$1096,AQ$3,Data!$I$6:$I$1096,Data!$V24),SUMIFS(Data!$N$6:$N$1096,Data!$J$6:$J$1096,AQ$3,Data!$I$6:$I$1096,Data!$W24),SUMIFS(Data!$N$6:$N$1096,Data!$J$6:$J$1096,AQ$3,Data!$I$6:$I$1096,Data!$T24))</f>
        <v>5.0902184235517567E-2</v>
      </c>
      <c r="AR92" s="56" t="s">
        <v>26</v>
      </c>
    </row>
    <row r="93" spans="1:44" x14ac:dyDescent="0.25">
      <c r="A93" s="53" t="s">
        <v>74</v>
      </c>
      <c r="B93" s="56" t="s">
        <v>27</v>
      </c>
      <c r="C93" s="55">
        <f>SUM(SUMIFS(Data!$N$6:$N$1096,Data!$J$6:$J$1096,C$3,Data!$I$6:$I$1096,Data!$U25),SUMIFS(Data!$N$6:$N$1096,Data!$J$6:$J$1096,C$3,Data!$I$6:$I$1096,Data!$V25),SUMIFS(Data!$N$6:$N$1096,Data!$J$6:$J$1096,C$3,Data!$I$6:$I$1096,Data!$W25),SUMIFS(Data!$N$6:$N$1096,Data!$J$6:$J$1096,C$3,Data!$I$6:$I$1096,Data!$T25))</f>
        <v>3.7794706770867534E-2</v>
      </c>
      <c r="D93" s="55">
        <f>SUM(SUMIFS(Data!$N$6:$N$1096,Data!$J$6:$J$1096,D$3,Data!$I$6:$I$1096,Data!$U25),SUMIFS(Data!$N$6:$N$1096,Data!$J$6:$J$1096,D$3,Data!$I$6:$I$1096,Data!$V25),SUMIFS(Data!$N$6:$N$1096,Data!$J$6:$J$1096,D$3,Data!$I$6:$I$1096,Data!$W25),SUMIFS(Data!$N$6:$N$1096,Data!$J$6:$J$1096,D$3,Data!$I$6:$I$1096,Data!$T25))</f>
        <v>3.7817227153394174E-2</v>
      </c>
      <c r="E93" s="55">
        <f>SUM(SUMIFS(Data!$N$6:$N$1096,Data!$J$6:$J$1096,E$3,Data!$I$6:$I$1096,Data!$U25),SUMIFS(Data!$N$6:$N$1096,Data!$J$6:$J$1096,E$3,Data!$I$6:$I$1096,Data!$V25),SUMIFS(Data!$N$6:$N$1096,Data!$J$6:$J$1096,E$3,Data!$I$6:$I$1096,Data!$W25),SUMIFS(Data!$N$6:$N$1096,Data!$J$6:$J$1096,E$3,Data!$I$6:$I$1096,Data!$T25))</f>
        <v>3.1392160025810613E-2</v>
      </c>
      <c r="F93" s="55">
        <f>SUM(SUMIFS(Data!$N$6:$N$1096,Data!$J$6:$J$1096,F$3,Data!$I$6:$I$1096,Data!$U25),SUMIFS(Data!$N$6:$N$1096,Data!$J$6:$J$1096,F$3,Data!$I$6:$I$1096,Data!$V25),SUMIFS(Data!$N$6:$N$1096,Data!$J$6:$J$1096,F$3,Data!$I$6:$I$1096,Data!$W25),SUMIFS(Data!$N$6:$N$1096,Data!$J$6:$J$1096,F$3,Data!$I$6:$I$1096,Data!$T25))</f>
        <v>3.0072703238598814E-2</v>
      </c>
      <c r="G93" s="55">
        <f>SUM(SUMIFS(Data!$N$6:$N$1096,Data!$J$6:$J$1096,G$3,Data!$I$6:$I$1096,Data!$U25),SUMIFS(Data!$N$6:$N$1096,Data!$J$6:$J$1096,G$3,Data!$I$6:$I$1096,Data!$V25),SUMIFS(Data!$N$6:$N$1096,Data!$J$6:$J$1096,G$3,Data!$I$6:$I$1096,Data!$W25),SUMIFS(Data!$N$6:$N$1096,Data!$J$6:$J$1096,G$3,Data!$I$6:$I$1096,Data!$T25))</f>
        <v>2.9742342579203364E-2</v>
      </c>
      <c r="H93" s="55">
        <f>SUM(SUMIFS(Data!$N$6:$N$1096,Data!$J$6:$J$1096,H$3,Data!$I$6:$I$1096,Data!$U25),SUMIFS(Data!$N$6:$N$1096,Data!$J$6:$J$1096,H$3,Data!$I$6:$I$1096,Data!$V25),SUMIFS(Data!$N$6:$N$1096,Data!$J$6:$J$1096,H$3,Data!$I$6:$I$1096,Data!$W25),SUMIFS(Data!$N$6:$N$1096,Data!$J$6:$J$1096,H$3,Data!$I$6:$I$1096,Data!$T25))</f>
        <v>2.7169621706984424E-2</v>
      </c>
      <c r="I93" s="55">
        <f>SUM(SUMIFS(Data!$N$6:$N$1096,Data!$J$6:$J$1096,I$3,Data!$I$6:$I$1096,Data!$U25),SUMIFS(Data!$N$6:$N$1096,Data!$J$6:$J$1096,I$3,Data!$I$6:$I$1096,Data!$V25),SUMIFS(Data!$N$6:$N$1096,Data!$J$6:$J$1096,I$3,Data!$I$6:$I$1096,Data!$W25),SUMIFS(Data!$N$6:$N$1096,Data!$J$6:$J$1096,I$3,Data!$I$6:$I$1096,Data!$T25))</f>
        <v>2.6807798632329405E-2</v>
      </c>
      <c r="J93" s="55">
        <f>SUM(SUMIFS(Data!$N$6:$N$1096,Data!$J$6:$J$1096,J$3,Data!$I$6:$I$1096,Data!$U25),SUMIFS(Data!$N$6:$N$1096,Data!$J$6:$J$1096,J$3,Data!$I$6:$I$1096,Data!$V25),SUMIFS(Data!$N$6:$N$1096,Data!$J$6:$J$1096,J$3,Data!$I$6:$I$1096,Data!$W25),SUMIFS(Data!$N$6:$N$1096,Data!$J$6:$J$1096,J$3,Data!$I$6:$I$1096,Data!$T25))</f>
        <v>2.4012421463132809E-2</v>
      </c>
      <c r="K93" s="55">
        <f>SUM(SUMIFS(Data!$N$6:$N$1096,Data!$J$6:$J$1096,K$3,Data!$I$6:$I$1096,Data!$U25),SUMIFS(Data!$N$6:$N$1096,Data!$J$6:$J$1096,K$3,Data!$I$6:$I$1096,Data!$V25),SUMIFS(Data!$N$6:$N$1096,Data!$J$6:$J$1096,K$3,Data!$I$6:$I$1096,Data!$W25),SUMIFS(Data!$N$6:$N$1096,Data!$J$6:$J$1096,K$3,Data!$I$6:$I$1096,Data!$T25))</f>
        <v>2.5689953708611612E-2</v>
      </c>
      <c r="L93" s="55">
        <f>SUM(SUMIFS(Data!$N$6:$N$1096,Data!$J$6:$J$1096,L$3,Data!$I$6:$I$1096,Data!$U25),SUMIFS(Data!$N$6:$N$1096,Data!$J$6:$J$1096,L$3,Data!$I$6:$I$1096,Data!$V25),SUMIFS(Data!$N$6:$N$1096,Data!$J$6:$J$1096,L$3,Data!$I$6:$I$1096,Data!$W25),SUMIFS(Data!$N$6:$N$1096,Data!$J$6:$J$1096,L$3,Data!$I$6:$I$1096,Data!$T25))</f>
        <v>3.0967823985756072E-2</v>
      </c>
      <c r="M93" s="55">
        <f>SUM(SUMIFS(Data!$N$6:$N$1096,Data!$J$6:$J$1096,M$3,Data!$I$6:$I$1096,Data!$U25),SUMIFS(Data!$N$6:$N$1096,Data!$J$6:$J$1096,M$3,Data!$I$6:$I$1096,Data!$V25),SUMIFS(Data!$N$6:$N$1096,Data!$J$6:$J$1096,M$3,Data!$I$6:$I$1096,Data!$W25),SUMIFS(Data!$N$6:$N$1096,Data!$J$6:$J$1096,M$3,Data!$I$6:$I$1096,Data!$T25))</f>
        <v>2.653122598322585E-2</v>
      </c>
      <c r="N93" s="55">
        <f>SUM(SUMIFS(Data!$N$6:$N$1096,Data!$J$6:$J$1096,N$3,Data!$I$6:$I$1096,Data!$U25),SUMIFS(Data!$N$6:$N$1096,Data!$J$6:$J$1096,N$3,Data!$I$6:$I$1096,Data!$V25),SUMIFS(Data!$N$6:$N$1096,Data!$J$6:$J$1096,N$3,Data!$I$6:$I$1096,Data!$W25),SUMIFS(Data!$N$6:$N$1096,Data!$J$6:$J$1096,N$3,Data!$I$6:$I$1096,Data!$T25))</f>
        <v>2.8574951450325205E-2</v>
      </c>
      <c r="O93" s="55">
        <f>SUM(SUMIFS(Data!$N$6:$N$1096,Data!$J$6:$J$1096,O$3,Data!$I$6:$I$1096,Data!$U25),SUMIFS(Data!$N$6:$N$1096,Data!$J$6:$J$1096,O$3,Data!$I$6:$I$1096,Data!$V25),SUMIFS(Data!$N$6:$N$1096,Data!$J$6:$J$1096,O$3,Data!$I$6:$I$1096,Data!$W25),SUMIFS(Data!$N$6:$N$1096,Data!$J$6:$J$1096,O$3,Data!$I$6:$I$1096,Data!$T25))</f>
        <v>2.8986918557470702E-2</v>
      </c>
      <c r="P93" s="55">
        <f>SUM(SUMIFS(Data!$N$6:$N$1096,Data!$J$6:$J$1096,P$3,Data!$I$6:$I$1096,Data!$U25),SUMIFS(Data!$N$6:$N$1096,Data!$J$6:$J$1096,P$3,Data!$I$6:$I$1096,Data!$V25),SUMIFS(Data!$N$6:$N$1096,Data!$J$6:$J$1096,P$3,Data!$I$6:$I$1096,Data!$W25),SUMIFS(Data!$N$6:$N$1096,Data!$J$6:$J$1096,P$3,Data!$I$6:$I$1096,Data!$T25))</f>
        <v>2.1288755536505215E-2</v>
      </c>
      <c r="Q93" s="55">
        <f>SUM(SUMIFS(Data!$N$6:$N$1096,Data!$J$6:$J$1096,Q$3,Data!$I$6:$I$1096,Data!$U25),SUMIFS(Data!$N$6:$N$1096,Data!$J$6:$J$1096,Q$3,Data!$I$6:$I$1096,Data!$V25),SUMIFS(Data!$N$6:$N$1096,Data!$J$6:$J$1096,Q$3,Data!$I$6:$I$1096,Data!$W25),SUMIFS(Data!$N$6:$N$1096,Data!$J$6:$J$1096,Q$3,Data!$I$6:$I$1096,Data!$T25))</f>
        <v>2.2893619865646201E-2</v>
      </c>
      <c r="R93" s="55">
        <f>SUM(SUMIFS(Data!$N$6:$N$1096,Data!$J$6:$J$1096,R$3,Data!$I$6:$I$1096,Data!$U25),SUMIFS(Data!$N$6:$N$1096,Data!$J$6:$J$1096,R$3,Data!$I$6:$I$1096,Data!$V25),SUMIFS(Data!$N$6:$N$1096,Data!$J$6:$J$1096,R$3,Data!$I$6:$I$1096,Data!$W25),SUMIFS(Data!$N$6:$N$1096,Data!$J$6:$J$1096,R$3,Data!$I$6:$I$1096,Data!$T25))</f>
        <v>1.9702468791129898E-2</v>
      </c>
      <c r="S93" s="55">
        <f>SUM(SUMIFS(Data!$N$6:$N$1096,Data!$J$6:$J$1096,S$3,Data!$I$6:$I$1096,Data!$U25),SUMIFS(Data!$N$6:$N$1096,Data!$J$6:$J$1096,S$3,Data!$I$6:$I$1096,Data!$V25),SUMIFS(Data!$N$6:$N$1096,Data!$J$6:$J$1096,S$3,Data!$I$6:$I$1096,Data!$W25),SUMIFS(Data!$N$6:$N$1096,Data!$J$6:$J$1096,S$3,Data!$I$6:$I$1096,Data!$T25))</f>
        <v>1.83222484445398E-2</v>
      </c>
      <c r="T93" s="55">
        <f>SUM(SUMIFS(Data!$N$6:$N$1096,Data!$J$6:$J$1096,T$3,Data!$I$6:$I$1096,Data!$U25),SUMIFS(Data!$N$6:$N$1096,Data!$J$6:$J$1096,T$3,Data!$I$6:$I$1096,Data!$V25),SUMIFS(Data!$N$6:$N$1096,Data!$J$6:$J$1096,T$3,Data!$I$6:$I$1096,Data!$W25),SUMIFS(Data!$N$6:$N$1096,Data!$J$6:$J$1096,T$3,Data!$I$6:$I$1096,Data!$T25))</f>
        <v>1.6885553470919322E-2</v>
      </c>
      <c r="U93" s="55">
        <f>SUM(SUMIFS(Data!$N$6:$N$1096,Data!$J$6:$J$1096,U$3,Data!$I$6:$I$1096,Data!$U25),SUMIFS(Data!$N$6:$N$1096,Data!$J$6:$J$1096,U$3,Data!$I$6:$I$1096,Data!$V25),SUMIFS(Data!$N$6:$N$1096,Data!$J$6:$J$1096,U$3,Data!$I$6:$I$1096,Data!$W25),SUMIFS(Data!$N$6:$N$1096,Data!$J$6:$J$1096,U$3,Data!$I$6:$I$1096,Data!$T25))</f>
        <v>1.5681905822871586E-2</v>
      </c>
      <c r="V93" s="55">
        <f>SUM(SUMIFS(Data!$N$6:$N$1096,Data!$J$6:$J$1096,V$3,Data!$I$6:$I$1096,Data!$U25),SUMIFS(Data!$N$6:$N$1096,Data!$J$6:$J$1096,V$3,Data!$I$6:$I$1096,Data!$V25),SUMIFS(Data!$N$6:$N$1096,Data!$J$6:$J$1096,V$3,Data!$I$6:$I$1096,Data!$W25),SUMIFS(Data!$N$6:$N$1096,Data!$J$6:$J$1096,V$3,Data!$I$6:$I$1096,Data!$T25))</f>
        <v>1.1587346136883043E-2</v>
      </c>
      <c r="W93" s="55">
        <f>SUM(SUMIFS(Data!$N$6:$N$1096,Data!$J$6:$J$1096,W$3,Data!$I$6:$I$1096,Data!$U25),SUMIFS(Data!$N$6:$N$1096,Data!$J$6:$J$1096,W$3,Data!$I$6:$I$1096,Data!$V25),SUMIFS(Data!$N$6:$N$1096,Data!$J$6:$J$1096,W$3,Data!$I$6:$I$1096,Data!$W25),SUMIFS(Data!$N$6:$N$1096,Data!$J$6:$J$1096,W$3,Data!$I$6:$I$1096,Data!$T25))</f>
        <v>1.4357928720105348E-2</v>
      </c>
      <c r="X93" s="55">
        <f>SUM(SUMIFS(Data!$N$6:$N$1096,Data!$J$6:$J$1096,X$3,Data!$I$6:$I$1096,Data!$U25),SUMIFS(Data!$N$6:$N$1096,Data!$J$6:$J$1096,X$3,Data!$I$6:$I$1096,Data!$V25),SUMIFS(Data!$N$6:$N$1096,Data!$J$6:$J$1096,X$3,Data!$I$6:$I$1096,Data!$W25),SUMIFS(Data!$N$6:$N$1096,Data!$J$6:$J$1096,X$3,Data!$I$6:$I$1096,Data!$T25))</f>
        <v>1.135404355900726E-2</v>
      </c>
      <c r="Y93" s="55">
        <f>SUM(SUMIFS(Data!$N$6:$N$1096,Data!$J$6:$J$1096,Y$3,Data!$I$6:$I$1096,Data!$U25),SUMIFS(Data!$N$6:$N$1096,Data!$J$6:$J$1096,Y$3,Data!$I$6:$I$1096,Data!$V25),SUMIFS(Data!$N$6:$N$1096,Data!$J$6:$J$1096,Y$3,Data!$I$6:$I$1096,Data!$W25),SUMIFS(Data!$N$6:$N$1096,Data!$J$6:$J$1096,Y$3,Data!$I$6:$I$1096,Data!$T25))</f>
        <v>1.2715674101982275E-2</v>
      </c>
      <c r="Z93" s="55">
        <f>SUM(SUMIFS(Data!$N$6:$N$1096,Data!$J$6:$J$1096,Z$3,Data!$I$6:$I$1096,Data!$U25),SUMIFS(Data!$N$6:$N$1096,Data!$J$6:$J$1096,Z$3,Data!$I$6:$I$1096,Data!$V25),SUMIFS(Data!$N$6:$N$1096,Data!$J$6:$J$1096,Z$3,Data!$I$6:$I$1096,Data!$W25),SUMIFS(Data!$N$6:$N$1096,Data!$J$6:$J$1096,Z$3,Data!$I$6:$I$1096,Data!$T25))</f>
        <v>8.2162622392507444E-3</v>
      </c>
      <c r="AA93" s="55">
        <f>SUM(SUMIFS(Data!$N$6:$N$1096,Data!$J$6:$J$1096,AA$3,Data!$I$6:$I$1096,Data!$U25),SUMIFS(Data!$N$6:$N$1096,Data!$J$6:$J$1096,AA$3,Data!$I$6:$I$1096,Data!$V25),SUMIFS(Data!$N$6:$N$1096,Data!$J$6:$J$1096,AA$3,Data!$I$6:$I$1096,Data!$W25),SUMIFS(Data!$N$6:$N$1096,Data!$J$6:$J$1096,AA$3,Data!$I$6:$I$1096,Data!$T25))</f>
        <v>1.2361307617841984E-2</v>
      </c>
      <c r="AB93" s="55">
        <f>SUM(SUMIFS(Data!$N$6:$N$1096,Data!$J$6:$J$1096,AB$3,Data!$I$6:$I$1096,Data!$U25),SUMIFS(Data!$N$6:$N$1096,Data!$J$6:$J$1096,AB$3,Data!$I$6:$I$1096,Data!$V25),SUMIFS(Data!$N$6:$N$1096,Data!$J$6:$J$1096,AB$3,Data!$I$6:$I$1096,Data!$W25),SUMIFS(Data!$N$6:$N$1096,Data!$J$6:$J$1096,AB$3,Data!$I$6:$I$1096,Data!$T25))</f>
        <v>1.2898265994704023E-2</v>
      </c>
      <c r="AC93" s="55">
        <f>SUM(SUMIFS(Data!$N$6:$N$1096,Data!$J$6:$J$1096,AC$3,Data!$I$6:$I$1096,Data!$U25),SUMIFS(Data!$N$6:$N$1096,Data!$J$6:$J$1096,AC$3,Data!$I$6:$I$1096,Data!$V25),SUMIFS(Data!$N$6:$N$1096,Data!$J$6:$J$1096,AC$3,Data!$I$6:$I$1096,Data!$W25),SUMIFS(Data!$N$6:$N$1096,Data!$J$6:$J$1096,AC$3,Data!$I$6:$I$1096,Data!$T25))</f>
        <v>1.2763952542082494E-2</v>
      </c>
      <c r="AD93" s="55">
        <f>SUM(SUMIFS(Data!$N$6:$N$1096,Data!$J$6:$J$1096,AD$3,Data!$I$6:$I$1096,Data!$U25),SUMIFS(Data!$N$6:$N$1096,Data!$J$6:$J$1096,AD$3,Data!$I$6:$I$1096,Data!$V25),SUMIFS(Data!$N$6:$N$1096,Data!$J$6:$J$1096,AD$3,Data!$I$6:$I$1096,Data!$W25),SUMIFS(Data!$N$6:$N$1096,Data!$J$6:$J$1096,AD$3,Data!$I$6:$I$1096,Data!$T25))</f>
        <v>1.2264713397495955E-2</v>
      </c>
      <c r="AE93" s="55">
        <f>SUM(SUMIFS(Data!$N$6:$N$1096,Data!$J$6:$J$1096,AE$3,Data!$I$6:$I$1096,Data!$U25),SUMIFS(Data!$N$6:$N$1096,Data!$J$6:$J$1096,AE$3,Data!$I$6:$I$1096,Data!$V25),SUMIFS(Data!$N$6:$N$1096,Data!$J$6:$J$1096,AE$3,Data!$I$6:$I$1096,Data!$W25),SUMIFS(Data!$N$6:$N$1096,Data!$J$6:$J$1096,AE$3,Data!$I$6:$I$1096,Data!$T25))</f>
        <v>1.1517756541334558E-2</v>
      </c>
      <c r="AF93" s="55">
        <f>SUM(SUMIFS(Data!$N$6:$N$1096,Data!$J$6:$J$1096,AF$3,Data!$I$6:$I$1096,Data!$U25),SUMIFS(Data!$N$6:$N$1096,Data!$J$6:$J$1096,AF$3,Data!$I$6:$I$1096,Data!$V25),SUMIFS(Data!$N$6:$N$1096,Data!$J$6:$J$1096,AF$3,Data!$I$6:$I$1096,Data!$W25),SUMIFS(Data!$N$6:$N$1096,Data!$J$6:$J$1096,AF$3,Data!$I$6:$I$1096,Data!$T25))</f>
        <v>1.1305671869052151E-2</v>
      </c>
      <c r="AG93" s="55">
        <f>SUM(SUMIFS(Data!$N$6:$N$1096,Data!$J$6:$J$1096,AG$3,Data!$I$6:$I$1096,Data!$U25),SUMIFS(Data!$N$6:$N$1096,Data!$J$6:$J$1096,AG$3,Data!$I$6:$I$1096,Data!$V25),SUMIFS(Data!$N$6:$N$1096,Data!$J$6:$J$1096,AG$3,Data!$I$6:$I$1096,Data!$W25),SUMIFS(Data!$N$6:$N$1096,Data!$J$6:$J$1096,AG$3,Data!$I$6:$I$1096,Data!$T25))</f>
        <v>1.16773709233464E-2</v>
      </c>
      <c r="AH93" s="55">
        <f>SUM(SUMIFS(Data!$N$6:$N$1096,Data!$J$6:$J$1096,AH$3,Data!$I$6:$I$1096,Data!$U25),SUMIFS(Data!$N$6:$N$1096,Data!$J$6:$J$1096,AH$3,Data!$I$6:$I$1096,Data!$V25),SUMIFS(Data!$N$6:$N$1096,Data!$J$6:$J$1096,AH$3,Data!$I$6:$I$1096,Data!$W25),SUMIFS(Data!$N$6:$N$1096,Data!$J$6:$J$1096,AH$3,Data!$I$6:$I$1096,Data!$T25))</f>
        <v>6.1739362174646883E-3</v>
      </c>
      <c r="AI93" s="55">
        <f>SUM(SUMIFS(Data!$N$6:$N$1096,Data!$J$6:$J$1096,AI$3,Data!$I$6:$I$1096,Data!$U25),SUMIFS(Data!$N$6:$N$1096,Data!$J$6:$J$1096,AI$3,Data!$I$6:$I$1096,Data!$V25),SUMIFS(Data!$N$6:$N$1096,Data!$J$6:$J$1096,AI$3,Data!$I$6:$I$1096,Data!$W25),SUMIFS(Data!$N$6:$N$1096,Data!$J$6:$J$1096,AI$3,Data!$I$6:$I$1096,Data!$T25))</f>
        <v>1.1265391668849881E-2</v>
      </c>
      <c r="AJ93" s="55">
        <f>SUM(SUMIFS(Data!$N$6:$N$1096,Data!$J$6:$J$1096,AJ$3,Data!$I$6:$I$1096,Data!$U25),SUMIFS(Data!$N$6:$N$1096,Data!$J$6:$J$1096,AJ$3,Data!$I$6:$I$1096,Data!$V25),SUMIFS(Data!$N$6:$N$1096,Data!$J$6:$J$1096,AJ$3,Data!$I$6:$I$1096,Data!$W25),SUMIFS(Data!$N$6:$N$1096,Data!$J$6:$J$1096,AJ$3,Data!$I$6:$I$1096,Data!$T25))</f>
        <v>1.0889536186421689E-2</v>
      </c>
      <c r="AK93" s="55">
        <f>SUM(SUMIFS(Data!$N$6:$N$1096,Data!$J$6:$J$1096,AK$3,Data!$I$6:$I$1096,Data!$U25),SUMIFS(Data!$N$6:$N$1096,Data!$J$6:$J$1096,AK$3,Data!$I$6:$I$1096,Data!$V25),SUMIFS(Data!$N$6:$N$1096,Data!$J$6:$J$1096,AK$3,Data!$I$6:$I$1096,Data!$W25),SUMIFS(Data!$N$6:$N$1096,Data!$J$6:$J$1096,AK$3,Data!$I$6:$I$1096,Data!$T25))</f>
        <v>1.1316916034416988E-2</v>
      </c>
      <c r="AL93" s="55">
        <f>SUM(SUMIFS(Data!$N$6:$N$1096,Data!$J$6:$J$1096,AL$3,Data!$I$6:$I$1096,Data!$U25),SUMIFS(Data!$N$6:$N$1096,Data!$J$6:$J$1096,AL$3,Data!$I$6:$I$1096,Data!$V25),SUMIFS(Data!$N$6:$N$1096,Data!$J$6:$J$1096,AL$3,Data!$I$6:$I$1096,Data!$W25),SUMIFS(Data!$N$6:$N$1096,Data!$J$6:$J$1096,AL$3,Data!$I$6:$I$1096,Data!$T25))</f>
        <v>1.2020472367000047E-2</v>
      </c>
      <c r="AM93" s="55">
        <f>SUM(SUMIFS(Data!$N$6:$N$1096,Data!$J$6:$J$1096,AM$3,Data!$I$6:$I$1096,Data!$U25),SUMIFS(Data!$N$6:$N$1096,Data!$J$6:$J$1096,AM$3,Data!$I$6:$I$1096,Data!$V25),SUMIFS(Data!$N$6:$N$1096,Data!$J$6:$J$1096,AM$3,Data!$I$6:$I$1096,Data!$W25),SUMIFS(Data!$N$6:$N$1096,Data!$J$6:$J$1096,AM$3,Data!$I$6:$I$1096,Data!$T25))</f>
        <v>1.1330607419084683E-2</v>
      </c>
      <c r="AN93" s="55">
        <f>SUM(SUMIFS(Data!$N$6:$N$1096,Data!$J$6:$J$1096,AN$3,Data!$I$6:$I$1096,Data!$U25),SUMIFS(Data!$N$6:$N$1096,Data!$J$6:$J$1096,AN$3,Data!$I$6:$I$1096,Data!$V25),SUMIFS(Data!$N$6:$N$1096,Data!$J$6:$J$1096,AN$3,Data!$I$6:$I$1096,Data!$W25),SUMIFS(Data!$N$6:$N$1096,Data!$J$6:$J$1096,AN$3,Data!$I$6:$I$1096,Data!$T25))</f>
        <v>1.1309200454343424E-2</v>
      </c>
      <c r="AO93" s="55">
        <f>SUM(SUMIFS(Data!$N$6:$N$1096,Data!$J$6:$J$1096,AO$3,Data!$I$6:$I$1096,Data!$U25),SUMIFS(Data!$N$6:$N$1096,Data!$J$6:$J$1096,AO$3,Data!$I$6:$I$1096,Data!$V25),SUMIFS(Data!$N$6:$N$1096,Data!$J$6:$J$1096,AO$3,Data!$I$6:$I$1096,Data!$W25),SUMIFS(Data!$N$6:$N$1096,Data!$J$6:$J$1096,AO$3,Data!$I$6:$I$1096,Data!$T25))</f>
        <v>1.0921799912625601E-2</v>
      </c>
      <c r="AP93" s="55">
        <f>SUM(SUMIFS(Data!$N$6:$N$1096,Data!$J$6:$J$1096,AP$3,Data!$I$6:$I$1096,Data!$U25),SUMIFS(Data!$N$6:$N$1096,Data!$J$6:$J$1096,AP$3,Data!$I$6:$I$1096,Data!$V25),SUMIFS(Data!$N$6:$N$1096,Data!$J$6:$J$1096,AP$3,Data!$I$6:$I$1096,Data!$W25),SUMIFS(Data!$N$6:$N$1096,Data!$J$6:$J$1096,AP$3,Data!$I$6:$I$1096,Data!$T25))</f>
        <v>1.0921799912625601E-2</v>
      </c>
      <c r="AQ93" s="55">
        <f>SUM(SUMIFS(Data!$N$6:$N$1096,Data!$J$6:$J$1096,AQ$3,Data!$I$6:$I$1096,Data!$U25),SUMIFS(Data!$N$6:$N$1096,Data!$J$6:$J$1096,AQ$3,Data!$I$6:$I$1096,Data!$V25),SUMIFS(Data!$N$6:$N$1096,Data!$J$6:$J$1096,AQ$3,Data!$I$6:$I$1096,Data!$W25),SUMIFS(Data!$N$6:$N$1096,Data!$J$6:$J$1096,AQ$3,Data!$I$6:$I$1096,Data!$T25))</f>
        <v>1.0003165558721114E-2</v>
      </c>
      <c r="AR93" s="56" t="s">
        <v>27</v>
      </c>
    </row>
    <row r="94" spans="1:44" x14ac:dyDescent="0.25">
      <c r="A94" s="53" t="s">
        <v>74</v>
      </c>
      <c r="B94" s="56" t="s">
        <v>28</v>
      </c>
      <c r="C94" s="55">
        <f>SUM(SUMIFS(Data!$N$6:$N$1096,Data!$J$6:$J$1096,C$3,Data!$I$6:$I$1096,Data!$U26),SUMIFS(Data!$N$6:$N$1096,Data!$J$6:$J$1096,C$3,Data!$I$6:$I$1096,Data!$V26),SUMIFS(Data!$N$6:$N$1096,Data!$J$6:$J$1096,C$3,Data!$I$6:$I$1096,Data!$W26),SUMIFS(Data!$N$6:$N$1096,Data!$J$6:$J$1096,C$3,Data!$I$6:$I$1096,Data!$T26))</f>
        <v>4.1308202534970778E-2</v>
      </c>
      <c r="D94" s="55">
        <f>SUM(SUMIFS(Data!$N$6:$N$1096,Data!$J$6:$J$1096,D$3,Data!$I$6:$I$1096,Data!$U26),SUMIFS(Data!$N$6:$N$1096,Data!$J$6:$J$1096,D$3,Data!$I$6:$I$1096,Data!$V26),SUMIFS(Data!$N$6:$N$1096,Data!$J$6:$J$1096,D$3,Data!$I$6:$I$1096,Data!$W26),SUMIFS(Data!$N$6:$N$1096,Data!$J$6:$J$1096,D$3,Data!$I$6:$I$1096,Data!$T26))</f>
        <v>4.05675709463683E-2</v>
      </c>
      <c r="E94" s="55">
        <f>SUM(SUMIFS(Data!$N$6:$N$1096,Data!$J$6:$J$1096,E$3,Data!$I$6:$I$1096,Data!$U26),SUMIFS(Data!$N$6:$N$1096,Data!$J$6:$J$1096,E$3,Data!$I$6:$I$1096,Data!$V26),SUMIFS(Data!$N$6:$N$1096,Data!$J$6:$J$1096,E$3,Data!$I$6:$I$1096,Data!$W26),SUMIFS(Data!$N$6:$N$1096,Data!$J$6:$J$1096,E$3,Data!$I$6:$I$1096,Data!$T26))</f>
        <v>3.4424907243103729E-2</v>
      </c>
      <c r="F94" s="55">
        <f>SUM(SUMIFS(Data!$N$6:$N$1096,Data!$J$6:$J$1096,F$3,Data!$I$6:$I$1096,Data!$U26),SUMIFS(Data!$N$6:$N$1096,Data!$J$6:$J$1096,F$3,Data!$I$6:$I$1096,Data!$V26),SUMIFS(Data!$N$6:$N$1096,Data!$J$6:$J$1096,F$3,Data!$I$6:$I$1096,Data!$W26),SUMIFS(Data!$N$6:$N$1096,Data!$J$6:$J$1096,F$3,Data!$I$6:$I$1096,Data!$T26))</f>
        <v>3.2881692002643757E-2</v>
      </c>
      <c r="G94" s="55">
        <f>SUM(SUMIFS(Data!$N$6:$N$1096,Data!$J$6:$J$1096,G$3,Data!$I$6:$I$1096,Data!$U26),SUMIFS(Data!$N$6:$N$1096,Data!$J$6:$J$1096,G$3,Data!$I$6:$I$1096,Data!$V26),SUMIFS(Data!$N$6:$N$1096,Data!$J$6:$J$1096,G$3,Data!$I$6:$I$1096,Data!$W26),SUMIFS(Data!$N$6:$N$1096,Data!$J$6:$J$1096,G$3,Data!$I$6:$I$1096,Data!$T26))</f>
        <v>2.9742342579203364E-2</v>
      </c>
      <c r="H94" s="55">
        <f>SUM(SUMIFS(Data!$N$6:$N$1096,Data!$J$6:$J$1096,H$3,Data!$I$6:$I$1096,Data!$U26),SUMIFS(Data!$N$6:$N$1096,Data!$J$6:$J$1096,H$3,Data!$I$6:$I$1096,Data!$V26),SUMIFS(Data!$N$6:$N$1096,Data!$J$6:$J$1096,H$3,Data!$I$6:$I$1096,Data!$W26),SUMIFS(Data!$N$6:$N$1096,Data!$J$6:$J$1096,H$3,Data!$I$6:$I$1096,Data!$T26))</f>
        <v>2.7169621706984424E-2</v>
      </c>
      <c r="I94" s="55">
        <f>SUM(SUMIFS(Data!$N$6:$N$1096,Data!$J$6:$J$1096,I$3,Data!$I$6:$I$1096,Data!$U26),SUMIFS(Data!$N$6:$N$1096,Data!$J$6:$J$1096,I$3,Data!$I$6:$I$1096,Data!$V26),SUMIFS(Data!$N$6:$N$1096,Data!$J$6:$J$1096,I$3,Data!$I$6:$I$1096,Data!$W26),SUMIFS(Data!$N$6:$N$1096,Data!$J$6:$J$1096,I$3,Data!$I$6:$I$1096,Data!$T26))</f>
        <v>2.6807798632329405E-2</v>
      </c>
      <c r="J94" s="55">
        <f>SUM(SUMIFS(Data!$N$6:$N$1096,Data!$J$6:$J$1096,J$3,Data!$I$6:$I$1096,Data!$U26),SUMIFS(Data!$N$6:$N$1096,Data!$J$6:$J$1096,J$3,Data!$I$6:$I$1096,Data!$V26),SUMIFS(Data!$N$6:$N$1096,Data!$J$6:$J$1096,J$3,Data!$I$6:$I$1096,Data!$W26),SUMIFS(Data!$N$6:$N$1096,Data!$J$6:$J$1096,J$3,Data!$I$6:$I$1096,Data!$T26))</f>
        <v>2.4012421463132809E-2</v>
      </c>
      <c r="K94" s="55">
        <f>SUM(SUMIFS(Data!$N$6:$N$1096,Data!$J$6:$J$1096,K$3,Data!$I$6:$I$1096,Data!$U26),SUMIFS(Data!$N$6:$N$1096,Data!$J$6:$J$1096,K$3,Data!$I$6:$I$1096,Data!$V26),SUMIFS(Data!$N$6:$N$1096,Data!$J$6:$J$1096,K$3,Data!$I$6:$I$1096,Data!$W26),SUMIFS(Data!$N$6:$N$1096,Data!$J$6:$J$1096,K$3,Data!$I$6:$I$1096,Data!$T26))</f>
        <v>2.5689953708611612E-2</v>
      </c>
      <c r="L94" s="55">
        <f>SUM(SUMIFS(Data!$N$6:$N$1096,Data!$J$6:$J$1096,L$3,Data!$I$6:$I$1096,Data!$U26),SUMIFS(Data!$N$6:$N$1096,Data!$J$6:$J$1096,L$3,Data!$I$6:$I$1096,Data!$V26),SUMIFS(Data!$N$6:$N$1096,Data!$J$6:$J$1096,L$3,Data!$I$6:$I$1096,Data!$W26),SUMIFS(Data!$N$6:$N$1096,Data!$J$6:$J$1096,L$3,Data!$I$6:$I$1096,Data!$T26))</f>
        <v>3.0967823985756072E-2</v>
      </c>
      <c r="M94" s="55">
        <f>SUM(SUMIFS(Data!$N$6:$N$1096,Data!$J$6:$J$1096,M$3,Data!$I$6:$I$1096,Data!$U26),SUMIFS(Data!$N$6:$N$1096,Data!$J$6:$J$1096,M$3,Data!$I$6:$I$1096,Data!$V26),SUMIFS(Data!$N$6:$N$1096,Data!$J$6:$J$1096,M$3,Data!$I$6:$I$1096,Data!$W26),SUMIFS(Data!$N$6:$N$1096,Data!$J$6:$J$1096,M$3,Data!$I$6:$I$1096,Data!$T26))</f>
        <v>2.653122598322585E-2</v>
      </c>
      <c r="N94" s="55">
        <f>SUM(SUMIFS(Data!$N$6:$N$1096,Data!$J$6:$J$1096,N$3,Data!$I$6:$I$1096,Data!$U26),SUMIFS(Data!$N$6:$N$1096,Data!$J$6:$J$1096,N$3,Data!$I$6:$I$1096,Data!$V26),SUMIFS(Data!$N$6:$N$1096,Data!$J$6:$J$1096,N$3,Data!$I$6:$I$1096,Data!$W26),SUMIFS(Data!$N$6:$N$1096,Data!$J$6:$J$1096,N$3,Data!$I$6:$I$1096,Data!$T26))</f>
        <v>2.8574951450325205E-2</v>
      </c>
      <c r="O94" s="55">
        <f>SUM(SUMIFS(Data!$N$6:$N$1096,Data!$J$6:$J$1096,O$3,Data!$I$6:$I$1096,Data!$U26),SUMIFS(Data!$N$6:$N$1096,Data!$J$6:$J$1096,O$3,Data!$I$6:$I$1096,Data!$V26),SUMIFS(Data!$N$6:$N$1096,Data!$J$6:$J$1096,O$3,Data!$I$6:$I$1096,Data!$W26),SUMIFS(Data!$N$6:$N$1096,Data!$J$6:$J$1096,O$3,Data!$I$6:$I$1096,Data!$T26))</f>
        <v>2.8986918557470702E-2</v>
      </c>
      <c r="P94" s="55">
        <f>SUM(SUMIFS(Data!$N$6:$N$1096,Data!$J$6:$J$1096,P$3,Data!$I$6:$I$1096,Data!$U26),SUMIFS(Data!$N$6:$N$1096,Data!$J$6:$J$1096,P$3,Data!$I$6:$I$1096,Data!$V26),SUMIFS(Data!$N$6:$N$1096,Data!$J$6:$J$1096,P$3,Data!$I$6:$I$1096,Data!$W26),SUMIFS(Data!$N$6:$N$1096,Data!$J$6:$J$1096,P$3,Data!$I$6:$I$1096,Data!$T26))</f>
        <v>2.4717816830975854E-2</v>
      </c>
      <c r="Q94" s="55">
        <f>SUM(SUMIFS(Data!$N$6:$N$1096,Data!$J$6:$J$1096,Q$3,Data!$I$6:$I$1096,Data!$U26),SUMIFS(Data!$N$6:$N$1096,Data!$J$6:$J$1096,Q$3,Data!$I$6:$I$1096,Data!$V26),SUMIFS(Data!$N$6:$N$1096,Data!$J$6:$J$1096,Q$3,Data!$I$6:$I$1096,Data!$W26),SUMIFS(Data!$N$6:$N$1096,Data!$J$6:$J$1096,Q$3,Data!$I$6:$I$1096,Data!$T26))</f>
        <v>2.2893619865646201E-2</v>
      </c>
      <c r="R94" s="55">
        <f>SUM(SUMIFS(Data!$N$6:$N$1096,Data!$J$6:$J$1096,R$3,Data!$I$6:$I$1096,Data!$U26),SUMIFS(Data!$N$6:$N$1096,Data!$J$6:$J$1096,R$3,Data!$I$6:$I$1096,Data!$V26),SUMIFS(Data!$N$6:$N$1096,Data!$J$6:$J$1096,R$3,Data!$I$6:$I$1096,Data!$W26),SUMIFS(Data!$N$6:$N$1096,Data!$J$6:$J$1096,R$3,Data!$I$6:$I$1096,Data!$T26))</f>
        <v>1.9702468791129898E-2</v>
      </c>
      <c r="S94" s="55">
        <f>SUM(SUMIFS(Data!$N$6:$N$1096,Data!$J$6:$J$1096,S$3,Data!$I$6:$I$1096,Data!$U26),SUMIFS(Data!$N$6:$N$1096,Data!$J$6:$J$1096,S$3,Data!$I$6:$I$1096,Data!$V26),SUMIFS(Data!$N$6:$N$1096,Data!$J$6:$J$1096,S$3,Data!$I$6:$I$1096,Data!$W26),SUMIFS(Data!$N$6:$N$1096,Data!$J$6:$J$1096,S$3,Data!$I$6:$I$1096,Data!$T26))</f>
        <v>1.83222484445398E-2</v>
      </c>
      <c r="T94" s="55">
        <f>SUM(SUMIFS(Data!$N$6:$N$1096,Data!$J$6:$J$1096,T$3,Data!$I$6:$I$1096,Data!$U26),SUMIFS(Data!$N$6:$N$1096,Data!$J$6:$J$1096,T$3,Data!$I$6:$I$1096,Data!$V26),SUMIFS(Data!$N$6:$N$1096,Data!$J$6:$J$1096,T$3,Data!$I$6:$I$1096,Data!$W26),SUMIFS(Data!$N$6:$N$1096,Data!$J$6:$J$1096,T$3,Data!$I$6:$I$1096,Data!$T26))</f>
        <v>1.6885553470919322E-2</v>
      </c>
      <c r="U94" s="55">
        <f>SUM(SUMIFS(Data!$N$6:$N$1096,Data!$J$6:$J$1096,U$3,Data!$I$6:$I$1096,Data!$U26),SUMIFS(Data!$N$6:$N$1096,Data!$J$6:$J$1096,U$3,Data!$I$6:$I$1096,Data!$V26),SUMIFS(Data!$N$6:$N$1096,Data!$J$6:$J$1096,U$3,Data!$I$6:$I$1096,Data!$W26),SUMIFS(Data!$N$6:$N$1096,Data!$J$6:$J$1096,U$3,Data!$I$6:$I$1096,Data!$T26))</f>
        <v>1.5681905822871586E-2</v>
      </c>
      <c r="V94" s="55">
        <f>SUM(SUMIFS(Data!$N$6:$N$1096,Data!$J$6:$J$1096,V$3,Data!$I$6:$I$1096,Data!$U26),SUMIFS(Data!$N$6:$N$1096,Data!$J$6:$J$1096,V$3,Data!$I$6:$I$1096,Data!$V26),SUMIFS(Data!$N$6:$N$1096,Data!$J$6:$J$1096,V$3,Data!$I$6:$I$1096,Data!$W26),SUMIFS(Data!$N$6:$N$1096,Data!$J$6:$J$1096,V$3,Data!$I$6:$I$1096,Data!$T26))</f>
        <v>1.1587346136883043E-2</v>
      </c>
      <c r="W94" s="55">
        <f>SUM(SUMIFS(Data!$N$6:$N$1096,Data!$J$6:$J$1096,W$3,Data!$I$6:$I$1096,Data!$U26),SUMIFS(Data!$N$6:$N$1096,Data!$J$6:$J$1096,W$3,Data!$I$6:$I$1096,Data!$V26),SUMIFS(Data!$N$6:$N$1096,Data!$J$6:$J$1096,W$3,Data!$I$6:$I$1096,Data!$W26),SUMIFS(Data!$N$6:$N$1096,Data!$J$6:$J$1096,W$3,Data!$I$6:$I$1096,Data!$T26))</f>
        <v>1.4357928720105348E-2</v>
      </c>
      <c r="X94" s="55">
        <f>SUM(SUMIFS(Data!$N$6:$N$1096,Data!$J$6:$J$1096,X$3,Data!$I$6:$I$1096,Data!$U26),SUMIFS(Data!$N$6:$N$1096,Data!$J$6:$J$1096,X$3,Data!$I$6:$I$1096,Data!$V26),SUMIFS(Data!$N$6:$N$1096,Data!$J$6:$J$1096,X$3,Data!$I$6:$I$1096,Data!$W26),SUMIFS(Data!$N$6:$N$1096,Data!$J$6:$J$1096,X$3,Data!$I$6:$I$1096,Data!$T26))</f>
        <v>1.135404355900726E-2</v>
      </c>
      <c r="Y94" s="55">
        <f>SUM(SUMIFS(Data!$N$6:$N$1096,Data!$J$6:$J$1096,Y$3,Data!$I$6:$I$1096,Data!$U26),SUMIFS(Data!$N$6:$N$1096,Data!$J$6:$J$1096,Y$3,Data!$I$6:$I$1096,Data!$V26),SUMIFS(Data!$N$6:$N$1096,Data!$J$6:$J$1096,Y$3,Data!$I$6:$I$1096,Data!$W26),SUMIFS(Data!$N$6:$N$1096,Data!$J$6:$J$1096,Y$3,Data!$I$6:$I$1096,Data!$T26))</f>
        <v>1.2715674101982275E-2</v>
      </c>
      <c r="Z94" s="55">
        <f>SUM(SUMIFS(Data!$N$6:$N$1096,Data!$J$6:$J$1096,Z$3,Data!$I$6:$I$1096,Data!$U26),SUMIFS(Data!$N$6:$N$1096,Data!$J$6:$J$1096,Z$3,Data!$I$6:$I$1096,Data!$V26),SUMIFS(Data!$N$6:$N$1096,Data!$J$6:$J$1096,Z$3,Data!$I$6:$I$1096,Data!$W26),SUMIFS(Data!$N$6:$N$1096,Data!$J$6:$J$1096,Z$3,Data!$I$6:$I$1096,Data!$T26))</f>
        <v>8.2162622392507444E-3</v>
      </c>
      <c r="AA94" s="55">
        <f>SUM(SUMIFS(Data!$N$6:$N$1096,Data!$J$6:$J$1096,AA$3,Data!$I$6:$I$1096,Data!$U26),SUMIFS(Data!$N$6:$N$1096,Data!$J$6:$J$1096,AA$3,Data!$I$6:$I$1096,Data!$V26),SUMIFS(Data!$N$6:$N$1096,Data!$J$6:$J$1096,AA$3,Data!$I$6:$I$1096,Data!$W26),SUMIFS(Data!$N$6:$N$1096,Data!$J$6:$J$1096,AA$3,Data!$I$6:$I$1096,Data!$T26))</f>
        <v>1.2361307617841984E-2</v>
      </c>
      <c r="AB94" s="55">
        <f>SUM(SUMIFS(Data!$N$6:$N$1096,Data!$J$6:$J$1096,AB$3,Data!$I$6:$I$1096,Data!$U26),SUMIFS(Data!$N$6:$N$1096,Data!$J$6:$J$1096,AB$3,Data!$I$6:$I$1096,Data!$V26),SUMIFS(Data!$N$6:$N$1096,Data!$J$6:$J$1096,AB$3,Data!$I$6:$I$1096,Data!$W26),SUMIFS(Data!$N$6:$N$1096,Data!$J$6:$J$1096,AB$3,Data!$I$6:$I$1096,Data!$T26))</f>
        <v>1.2898265994704023E-2</v>
      </c>
      <c r="AC94" s="55">
        <f>SUM(SUMIFS(Data!$N$6:$N$1096,Data!$J$6:$J$1096,AC$3,Data!$I$6:$I$1096,Data!$U26),SUMIFS(Data!$N$6:$N$1096,Data!$J$6:$J$1096,AC$3,Data!$I$6:$I$1096,Data!$V26),SUMIFS(Data!$N$6:$N$1096,Data!$J$6:$J$1096,AC$3,Data!$I$6:$I$1096,Data!$W26),SUMIFS(Data!$N$6:$N$1096,Data!$J$6:$J$1096,AC$3,Data!$I$6:$I$1096,Data!$T26))</f>
        <v>1.2763952542082494E-2</v>
      </c>
      <c r="AD94" s="55">
        <f>SUM(SUMIFS(Data!$N$6:$N$1096,Data!$J$6:$J$1096,AD$3,Data!$I$6:$I$1096,Data!$U26),SUMIFS(Data!$N$6:$N$1096,Data!$J$6:$J$1096,AD$3,Data!$I$6:$I$1096,Data!$V26),SUMIFS(Data!$N$6:$N$1096,Data!$J$6:$J$1096,AD$3,Data!$I$6:$I$1096,Data!$W26),SUMIFS(Data!$N$6:$N$1096,Data!$J$6:$J$1096,AD$3,Data!$I$6:$I$1096,Data!$T26))</f>
        <v>1.2264713397495955E-2</v>
      </c>
      <c r="AE94" s="55">
        <f>SUM(SUMIFS(Data!$N$6:$N$1096,Data!$J$6:$J$1096,AE$3,Data!$I$6:$I$1096,Data!$U26),SUMIFS(Data!$N$6:$N$1096,Data!$J$6:$J$1096,AE$3,Data!$I$6:$I$1096,Data!$V26),SUMIFS(Data!$N$6:$N$1096,Data!$J$6:$J$1096,AE$3,Data!$I$6:$I$1096,Data!$W26),SUMIFS(Data!$N$6:$N$1096,Data!$J$6:$J$1096,AE$3,Data!$I$6:$I$1096,Data!$T26))</f>
        <v>1.1517756541334558E-2</v>
      </c>
      <c r="AF94" s="55">
        <f>SUM(SUMIFS(Data!$N$6:$N$1096,Data!$J$6:$J$1096,AF$3,Data!$I$6:$I$1096,Data!$U26),SUMIFS(Data!$N$6:$N$1096,Data!$J$6:$J$1096,AF$3,Data!$I$6:$I$1096,Data!$V26),SUMIFS(Data!$N$6:$N$1096,Data!$J$6:$J$1096,AF$3,Data!$I$6:$I$1096,Data!$W26),SUMIFS(Data!$N$6:$N$1096,Data!$J$6:$J$1096,AF$3,Data!$I$6:$I$1096,Data!$T26))</f>
        <v>1.1305671869052151E-2</v>
      </c>
      <c r="AG94" s="55">
        <f>SUM(SUMIFS(Data!$N$6:$N$1096,Data!$J$6:$J$1096,AG$3,Data!$I$6:$I$1096,Data!$U26),SUMIFS(Data!$N$6:$N$1096,Data!$J$6:$J$1096,AG$3,Data!$I$6:$I$1096,Data!$V26),SUMIFS(Data!$N$6:$N$1096,Data!$J$6:$J$1096,AG$3,Data!$I$6:$I$1096,Data!$W26),SUMIFS(Data!$N$6:$N$1096,Data!$J$6:$J$1096,AG$3,Data!$I$6:$I$1096,Data!$T26))</f>
        <v>1.16773709233464E-2</v>
      </c>
      <c r="AH94" s="55">
        <f>SUM(SUMIFS(Data!$N$6:$N$1096,Data!$J$6:$J$1096,AH$3,Data!$I$6:$I$1096,Data!$U26),SUMIFS(Data!$N$6:$N$1096,Data!$J$6:$J$1096,AH$3,Data!$I$6:$I$1096,Data!$V26),SUMIFS(Data!$N$6:$N$1096,Data!$J$6:$J$1096,AH$3,Data!$I$6:$I$1096,Data!$W26),SUMIFS(Data!$N$6:$N$1096,Data!$J$6:$J$1096,AH$3,Data!$I$6:$I$1096,Data!$T26))</f>
        <v>6.1739362174646883E-3</v>
      </c>
      <c r="AI94" s="55">
        <f>SUM(SUMIFS(Data!$N$6:$N$1096,Data!$J$6:$J$1096,AI$3,Data!$I$6:$I$1096,Data!$U26),SUMIFS(Data!$N$6:$N$1096,Data!$J$6:$J$1096,AI$3,Data!$I$6:$I$1096,Data!$V26),SUMIFS(Data!$N$6:$N$1096,Data!$J$6:$J$1096,AI$3,Data!$I$6:$I$1096,Data!$W26),SUMIFS(Data!$N$6:$N$1096,Data!$J$6:$J$1096,AI$3,Data!$I$6:$I$1096,Data!$T26))</f>
        <v>1.1265391668849881E-2</v>
      </c>
      <c r="AJ94" s="55">
        <f>SUM(SUMIFS(Data!$N$6:$N$1096,Data!$J$6:$J$1096,AJ$3,Data!$I$6:$I$1096,Data!$U26),SUMIFS(Data!$N$6:$N$1096,Data!$J$6:$J$1096,AJ$3,Data!$I$6:$I$1096,Data!$V26),SUMIFS(Data!$N$6:$N$1096,Data!$J$6:$J$1096,AJ$3,Data!$I$6:$I$1096,Data!$W26),SUMIFS(Data!$N$6:$N$1096,Data!$J$6:$J$1096,AJ$3,Data!$I$6:$I$1096,Data!$T26))</f>
        <v>1.0889536186421689E-2</v>
      </c>
      <c r="AK94" s="55">
        <f>SUM(SUMIFS(Data!$N$6:$N$1096,Data!$J$6:$J$1096,AK$3,Data!$I$6:$I$1096,Data!$U26),SUMIFS(Data!$N$6:$N$1096,Data!$J$6:$J$1096,AK$3,Data!$I$6:$I$1096,Data!$V26),SUMIFS(Data!$N$6:$N$1096,Data!$J$6:$J$1096,AK$3,Data!$I$6:$I$1096,Data!$W26),SUMIFS(Data!$N$6:$N$1096,Data!$J$6:$J$1096,AK$3,Data!$I$6:$I$1096,Data!$T26))</f>
        <v>1.1316916034416988E-2</v>
      </c>
      <c r="AL94" s="55">
        <f>SUM(SUMIFS(Data!$N$6:$N$1096,Data!$J$6:$J$1096,AL$3,Data!$I$6:$I$1096,Data!$U26),SUMIFS(Data!$N$6:$N$1096,Data!$J$6:$J$1096,AL$3,Data!$I$6:$I$1096,Data!$V26),SUMIFS(Data!$N$6:$N$1096,Data!$J$6:$J$1096,AL$3,Data!$I$6:$I$1096,Data!$W26),SUMIFS(Data!$N$6:$N$1096,Data!$J$6:$J$1096,AL$3,Data!$I$6:$I$1096,Data!$T26))</f>
        <v>1.2020472367000047E-2</v>
      </c>
      <c r="AM94" s="55">
        <f>SUM(SUMIFS(Data!$N$6:$N$1096,Data!$J$6:$J$1096,AM$3,Data!$I$6:$I$1096,Data!$U26),SUMIFS(Data!$N$6:$N$1096,Data!$J$6:$J$1096,AM$3,Data!$I$6:$I$1096,Data!$V26),SUMIFS(Data!$N$6:$N$1096,Data!$J$6:$J$1096,AM$3,Data!$I$6:$I$1096,Data!$W26),SUMIFS(Data!$N$6:$N$1096,Data!$J$6:$J$1096,AM$3,Data!$I$6:$I$1096,Data!$T26))</f>
        <v>1.1330607419084683E-2</v>
      </c>
      <c r="AN94" s="55">
        <f>SUM(SUMIFS(Data!$N$6:$N$1096,Data!$J$6:$J$1096,AN$3,Data!$I$6:$I$1096,Data!$U26),SUMIFS(Data!$N$6:$N$1096,Data!$J$6:$J$1096,AN$3,Data!$I$6:$I$1096,Data!$V26),SUMIFS(Data!$N$6:$N$1096,Data!$J$6:$J$1096,AN$3,Data!$I$6:$I$1096,Data!$W26),SUMIFS(Data!$N$6:$N$1096,Data!$J$6:$J$1096,AN$3,Data!$I$6:$I$1096,Data!$T26))</f>
        <v>1.1309200454343424E-2</v>
      </c>
      <c r="AO94" s="55">
        <f>SUM(SUMIFS(Data!$N$6:$N$1096,Data!$J$6:$J$1096,AO$3,Data!$I$6:$I$1096,Data!$U26),SUMIFS(Data!$N$6:$N$1096,Data!$J$6:$J$1096,AO$3,Data!$I$6:$I$1096,Data!$V26),SUMIFS(Data!$N$6:$N$1096,Data!$J$6:$J$1096,AO$3,Data!$I$6:$I$1096,Data!$W26),SUMIFS(Data!$N$6:$N$1096,Data!$J$6:$J$1096,AO$3,Data!$I$6:$I$1096,Data!$T26))</f>
        <v>1.0921799912625601E-2</v>
      </c>
      <c r="AP94" s="55">
        <f>SUM(SUMIFS(Data!$N$6:$N$1096,Data!$J$6:$J$1096,AP$3,Data!$I$6:$I$1096,Data!$U26),SUMIFS(Data!$N$6:$N$1096,Data!$J$6:$J$1096,AP$3,Data!$I$6:$I$1096,Data!$V26),SUMIFS(Data!$N$6:$N$1096,Data!$J$6:$J$1096,AP$3,Data!$I$6:$I$1096,Data!$W26),SUMIFS(Data!$N$6:$N$1096,Data!$J$6:$J$1096,AP$3,Data!$I$6:$I$1096,Data!$T26))</f>
        <v>1.0921799912625601E-2</v>
      </c>
      <c r="AQ94" s="55">
        <f>SUM(SUMIFS(Data!$N$6:$N$1096,Data!$J$6:$J$1096,AQ$3,Data!$I$6:$I$1096,Data!$U26),SUMIFS(Data!$N$6:$N$1096,Data!$J$6:$J$1096,AQ$3,Data!$I$6:$I$1096,Data!$V26),SUMIFS(Data!$N$6:$N$1096,Data!$J$6:$J$1096,AQ$3,Data!$I$6:$I$1096,Data!$W26),SUMIFS(Data!$N$6:$N$1096,Data!$J$6:$J$1096,AQ$3,Data!$I$6:$I$1096,Data!$T26))</f>
        <v>1.0003165558721114E-2</v>
      </c>
      <c r="AR94" s="56" t="s">
        <v>28</v>
      </c>
    </row>
    <row r="95" spans="1:44" x14ac:dyDescent="0.25">
      <c r="A95" s="53" t="s">
        <v>74</v>
      </c>
      <c r="B95" s="56" t="s">
        <v>29</v>
      </c>
      <c r="C95" s="55">
        <f>SUM(SUMIFS(Data!$N$6:$N$1096,Data!$J$6:$J$1096,C$3,Data!$I$6:$I$1096,Data!$U27),SUMIFS(Data!$N$6:$N$1096,Data!$J$6:$J$1096,C$3,Data!$I$6:$I$1096,Data!$V27),SUMIFS(Data!$N$6:$N$1096,Data!$J$6:$J$1096,C$3,Data!$I$6:$I$1096,Data!$W27),SUMIFS(Data!$N$6:$N$1096,Data!$J$6:$J$1096,C$3,Data!$I$6:$I$1096,Data!$T27))</f>
        <v>2.0752610494516318E-2</v>
      </c>
      <c r="D95" s="55">
        <f>SUM(SUMIFS(Data!$N$6:$N$1096,Data!$J$6:$J$1096,D$3,Data!$I$6:$I$1096,Data!$U27),SUMIFS(Data!$N$6:$N$1096,Data!$J$6:$J$1096,D$3,Data!$I$6:$I$1096,Data!$V27),SUMIFS(Data!$N$6:$N$1096,Data!$J$6:$J$1096,D$3,Data!$I$6:$I$1096,Data!$W27),SUMIFS(Data!$N$6:$N$1096,Data!$J$6:$J$1096,D$3,Data!$I$6:$I$1096,Data!$T27))</f>
        <v>2.0127515939492437E-2</v>
      </c>
      <c r="E95" s="55">
        <f>SUM(SUMIFS(Data!$N$6:$N$1096,Data!$J$6:$J$1096,E$3,Data!$I$6:$I$1096,Data!$U27),SUMIFS(Data!$N$6:$N$1096,Data!$J$6:$J$1096,E$3,Data!$I$6:$I$1096,Data!$V27),SUMIFS(Data!$N$6:$N$1096,Data!$J$6:$J$1096,E$3,Data!$I$6:$I$1096,Data!$W27),SUMIFS(Data!$N$6:$N$1096,Data!$J$6:$J$1096,E$3,Data!$I$6:$I$1096,Data!$T27))</f>
        <v>1.9745120180674303E-2</v>
      </c>
      <c r="F95" s="55">
        <f>SUM(SUMIFS(Data!$N$6:$N$1096,Data!$J$6:$J$1096,F$3,Data!$I$6:$I$1096,Data!$U27),SUMIFS(Data!$N$6:$N$1096,Data!$J$6:$J$1096,F$3,Data!$I$6:$I$1096,Data!$V27),SUMIFS(Data!$N$6:$N$1096,Data!$J$6:$J$1096,F$3,Data!$I$6:$I$1096,Data!$W27),SUMIFS(Data!$N$6:$N$1096,Data!$J$6:$J$1096,F$3,Data!$I$6:$I$1096,Data!$T27))</f>
        <v>1.794448116325182E-2</v>
      </c>
      <c r="G95" s="55">
        <f>SUM(SUMIFS(Data!$N$6:$N$1096,Data!$J$6:$J$1096,G$3,Data!$I$6:$I$1096,Data!$U27),SUMIFS(Data!$N$6:$N$1096,Data!$J$6:$J$1096,G$3,Data!$I$6:$I$1096,Data!$V27),SUMIFS(Data!$N$6:$N$1096,Data!$J$6:$J$1096,G$3,Data!$I$6:$I$1096,Data!$W27),SUMIFS(Data!$N$6:$N$1096,Data!$J$6:$J$1096,G$3,Data!$I$6:$I$1096,Data!$T27))</f>
        <v>1.3507295911660312E-2</v>
      </c>
      <c r="H95" s="55">
        <f>SUM(SUMIFS(Data!$N$6:$N$1096,Data!$J$6:$J$1096,H$3,Data!$I$6:$I$1096,Data!$U27),SUMIFS(Data!$N$6:$N$1096,Data!$J$6:$J$1096,H$3,Data!$I$6:$I$1096,Data!$V27),SUMIFS(Data!$N$6:$N$1096,Data!$J$6:$J$1096,H$3,Data!$I$6:$I$1096,Data!$W27),SUMIFS(Data!$N$6:$N$1096,Data!$J$6:$J$1096,H$3,Data!$I$6:$I$1096,Data!$T27))</f>
        <v>1.3459191730672601E-2</v>
      </c>
      <c r="I95" s="55">
        <f>SUM(SUMIFS(Data!$N$6:$N$1096,Data!$J$6:$J$1096,I$3,Data!$I$6:$I$1096,Data!$U27),SUMIFS(Data!$N$6:$N$1096,Data!$J$6:$J$1096,I$3,Data!$I$6:$I$1096,Data!$V27),SUMIFS(Data!$N$6:$N$1096,Data!$J$6:$J$1096,I$3,Data!$I$6:$I$1096,Data!$W27),SUMIFS(Data!$N$6:$N$1096,Data!$J$6:$J$1096,I$3,Data!$I$6:$I$1096,Data!$T27))</f>
        <v>1.2767350501964208E-2</v>
      </c>
      <c r="J95" s="55">
        <f>SUM(SUMIFS(Data!$N$6:$N$1096,Data!$J$6:$J$1096,J$3,Data!$I$6:$I$1096,Data!$U27),SUMIFS(Data!$N$6:$N$1096,Data!$J$6:$J$1096,J$3,Data!$I$6:$I$1096,Data!$V27),SUMIFS(Data!$N$6:$N$1096,Data!$J$6:$J$1096,J$3,Data!$I$6:$I$1096,Data!$W27),SUMIFS(Data!$N$6:$N$1096,Data!$J$6:$J$1096,J$3,Data!$I$6:$I$1096,Data!$T27))</f>
        <v>1.0760453527839966E-2</v>
      </c>
      <c r="K95" s="55">
        <f>SUM(SUMIFS(Data!$N$6:$N$1096,Data!$J$6:$J$1096,K$3,Data!$I$6:$I$1096,Data!$U27),SUMIFS(Data!$N$6:$N$1096,Data!$J$6:$J$1096,K$3,Data!$I$6:$I$1096,Data!$V27),SUMIFS(Data!$N$6:$N$1096,Data!$J$6:$J$1096,K$3,Data!$I$6:$I$1096,Data!$W27),SUMIFS(Data!$N$6:$N$1096,Data!$J$6:$J$1096,K$3,Data!$I$6:$I$1096,Data!$T27))</f>
        <v>9.9296794939750521E-3</v>
      </c>
      <c r="L95" s="55">
        <f>SUM(SUMIFS(Data!$N$6:$N$1096,Data!$J$6:$J$1096,L$3,Data!$I$6:$I$1096,Data!$U27),SUMIFS(Data!$N$6:$N$1096,Data!$J$6:$J$1096,L$3,Data!$I$6:$I$1096,Data!$V27),SUMIFS(Data!$N$6:$N$1096,Data!$J$6:$J$1096,L$3,Data!$I$6:$I$1096,Data!$W27),SUMIFS(Data!$N$6:$N$1096,Data!$J$6:$J$1096,L$3,Data!$I$6:$I$1096,Data!$T27))</f>
        <v>8.8706600534147265E-3</v>
      </c>
      <c r="M95" s="55">
        <f>SUM(SUMIFS(Data!$N$6:$N$1096,Data!$J$6:$J$1096,M$3,Data!$I$6:$I$1096,Data!$U27),SUMIFS(Data!$N$6:$N$1096,Data!$J$6:$J$1096,M$3,Data!$I$6:$I$1096,Data!$V27),SUMIFS(Data!$N$6:$N$1096,Data!$J$6:$J$1096,M$3,Data!$I$6:$I$1096,Data!$W27),SUMIFS(Data!$N$6:$N$1096,Data!$J$6:$J$1096,M$3,Data!$I$6:$I$1096,Data!$T27))</f>
        <v>9.0553680622848937E-3</v>
      </c>
      <c r="N95" s="55">
        <f>SUM(SUMIFS(Data!$N$6:$N$1096,Data!$J$6:$J$1096,N$3,Data!$I$6:$I$1096,Data!$U27),SUMIFS(Data!$N$6:$N$1096,Data!$J$6:$J$1096,N$3,Data!$I$6:$I$1096,Data!$V27),SUMIFS(Data!$N$6:$N$1096,Data!$J$6:$J$1096,N$3,Data!$I$6:$I$1096,Data!$W27),SUMIFS(Data!$N$6:$N$1096,Data!$J$6:$J$1096,N$3,Data!$I$6:$I$1096,Data!$T27))</f>
        <v>6.719891495329984E-3</v>
      </c>
      <c r="O95" s="55">
        <f>SUM(SUMIFS(Data!$N$6:$N$1096,Data!$J$6:$J$1096,O$3,Data!$I$6:$I$1096,Data!$U27),SUMIFS(Data!$N$6:$N$1096,Data!$J$6:$J$1096,O$3,Data!$I$6:$I$1096,Data!$V27),SUMIFS(Data!$N$6:$N$1096,Data!$J$6:$J$1096,O$3,Data!$I$6:$I$1096,Data!$W27),SUMIFS(Data!$N$6:$N$1096,Data!$J$6:$J$1096,O$3,Data!$I$6:$I$1096,Data!$T27))</f>
        <v>5.9402083941961243E-3</v>
      </c>
      <c r="P95" s="55">
        <f>SUM(SUMIFS(Data!$N$6:$N$1096,Data!$J$6:$J$1096,P$3,Data!$I$6:$I$1096,Data!$U27),SUMIFS(Data!$N$6:$N$1096,Data!$J$6:$J$1096,P$3,Data!$I$6:$I$1096,Data!$V27),SUMIFS(Data!$N$6:$N$1096,Data!$J$6:$J$1096,P$3,Data!$I$6:$I$1096,Data!$W27),SUMIFS(Data!$N$6:$N$1096,Data!$J$6:$J$1096,P$3,Data!$I$6:$I$1096,Data!$T27))</f>
        <v>8.3940562937562507E-3</v>
      </c>
      <c r="Q95" s="55">
        <f>SUM(SUMIFS(Data!$N$6:$N$1096,Data!$J$6:$J$1096,Q$3,Data!$I$6:$I$1096,Data!$U27),SUMIFS(Data!$N$6:$N$1096,Data!$J$6:$J$1096,Q$3,Data!$I$6:$I$1096,Data!$V27),SUMIFS(Data!$N$6:$N$1096,Data!$J$6:$J$1096,Q$3,Data!$I$6:$I$1096,Data!$W27),SUMIFS(Data!$N$6:$N$1096,Data!$J$6:$J$1096,Q$3,Data!$I$6:$I$1096,Data!$T27))</f>
        <v>5.5145215734768221E-3</v>
      </c>
      <c r="R95" s="55">
        <f>SUM(SUMIFS(Data!$N$6:$N$1096,Data!$J$6:$J$1096,R$3,Data!$I$6:$I$1096,Data!$U27),SUMIFS(Data!$N$6:$N$1096,Data!$J$6:$J$1096,R$3,Data!$I$6:$I$1096,Data!$V27),SUMIFS(Data!$N$6:$N$1096,Data!$J$6:$J$1096,R$3,Data!$I$6:$I$1096,Data!$W27),SUMIFS(Data!$N$6:$N$1096,Data!$J$6:$J$1096,R$3,Data!$I$6:$I$1096,Data!$T27))</f>
        <v>5.0253260479400149E-3</v>
      </c>
      <c r="S95" s="55">
        <f>SUM(SUMIFS(Data!$N$6:$N$1096,Data!$J$6:$J$1096,S$3,Data!$I$6:$I$1096,Data!$U27),SUMIFS(Data!$N$6:$N$1096,Data!$J$6:$J$1096,S$3,Data!$I$6:$I$1096,Data!$V27),SUMIFS(Data!$N$6:$N$1096,Data!$J$6:$J$1096,S$3,Data!$I$6:$I$1096,Data!$W27),SUMIFS(Data!$N$6:$N$1096,Data!$J$6:$J$1096,S$3,Data!$I$6:$I$1096,Data!$T27))</f>
        <v>5.2778373739540869E-3</v>
      </c>
      <c r="T95" s="55">
        <f>SUM(SUMIFS(Data!$N$6:$N$1096,Data!$J$6:$J$1096,T$3,Data!$I$6:$I$1096,Data!$U27),SUMIFS(Data!$N$6:$N$1096,Data!$J$6:$J$1096,T$3,Data!$I$6:$I$1096,Data!$V27),SUMIFS(Data!$N$6:$N$1096,Data!$J$6:$J$1096,T$3,Data!$I$6:$I$1096,Data!$W27),SUMIFS(Data!$N$6:$N$1096,Data!$J$6:$J$1096,T$3,Data!$I$6:$I$1096,Data!$T27))</f>
        <v>5.1485666913914218E-3</v>
      </c>
      <c r="U95" s="55">
        <f>SUM(SUMIFS(Data!$N$6:$N$1096,Data!$J$6:$J$1096,U$3,Data!$I$6:$I$1096,Data!$U27),SUMIFS(Data!$N$6:$N$1096,Data!$J$6:$J$1096,U$3,Data!$I$6:$I$1096,Data!$V27),SUMIFS(Data!$N$6:$N$1096,Data!$J$6:$J$1096,U$3,Data!$I$6:$I$1096,Data!$W27),SUMIFS(Data!$N$6:$N$1096,Data!$J$6:$J$1096,U$3,Data!$I$6:$I$1096,Data!$T27))</f>
        <v>4.4560606709799049E-3</v>
      </c>
      <c r="V95" s="55">
        <f>SUM(SUMIFS(Data!$N$6:$N$1096,Data!$J$6:$J$1096,V$3,Data!$I$6:$I$1096,Data!$U27),SUMIFS(Data!$N$6:$N$1096,Data!$J$6:$J$1096,V$3,Data!$I$6:$I$1096,Data!$V27),SUMIFS(Data!$N$6:$N$1096,Data!$J$6:$J$1096,V$3,Data!$I$6:$I$1096,Data!$W27),SUMIFS(Data!$N$6:$N$1096,Data!$J$6:$J$1096,V$3,Data!$I$6:$I$1096,Data!$T27))</f>
        <v>0</v>
      </c>
      <c r="W95" s="55">
        <f>SUM(SUMIFS(Data!$N$6:$N$1096,Data!$J$6:$J$1096,W$3,Data!$I$6:$I$1096,Data!$U27),SUMIFS(Data!$N$6:$N$1096,Data!$J$6:$J$1096,W$3,Data!$I$6:$I$1096,Data!$V27),SUMIFS(Data!$N$6:$N$1096,Data!$J$6:$J$1096,W$3,Data!$I$6:$I$1096,Data!$W27),SUMIFS(Data!$N$6:$N$1096,Data!$J$6:$J$1096,W$3,Data!$I$6:$I$1096,Data!$T27))</f>
        <v>0</v>
      </c>
      <c r="X95" s="55">
        <f>SUM(SUMIFS(Data!$N$6:$N$1096,Data!$J$6:$J$1096,X$3,Data!$I$6:$I$1096,Data!$U27),SUMIFS(Data!$N$6:$N$1096,Data!$J$6:$J$1096,X$3,Data!$I$6:$I$1096,Data!$V27),SUMIFS(Data!$N$6:$N$1096,Data!$J$6:$J$1096,X$3,Data!$I$6:$I$1096,Data!$W27),SUMIFS(Data!$N$6:$N$1096,Data!$J$6:$J$1096,X$3,Data!$I$6:$I$1096,Data!$T27))</f>
        <v>4.0942090157015023E-3</v>
      </c>
      <c r="Y95" s="55">
        <f>SUM(SUMIFS(Data!$N$6:$N$1096,Data!$J$6:$J$1096,Y$3,Data!$I$6:$I$1096,Data!$U27),SUMIFS(Data!$N$6:$N$1096,Data!$J$6:$J$1096,Y$3,Data!$I$6:$I$1096,Data!$V27),SUMIFS(Data!$N$6:$N$1096,Data!$J$6:$J$1096,Y$3,Data!$I$6:$I$1096,Data!$W27),SUMIFS(Data!$N$6:$N$1096,Data!$J$6:$J$1096,Y$3,Data!$I$6:$I$1096,Data!$T27))</f>
        <v>4.2385580339940913E-3</v>
      </c>
      <c r="Z95" s="55">
        <f>SUM(SUMIFS(Data!$N$6:$N$1096,Data!$J$6:$J$1096,Z$3,Data!$I$6:$I$1096,Data!$U27),SUMIFS(Data!$N$6:$N$1096,Data!$J$6:$J$1096,Z$3,Data!$I$6:$I$1096,Data!$V27),SUMIFS(Data!$N$6:$N$1096,Data!$J$6:$J$1096,Z$3,Data!$I$6:$I$1096,Data!$W27),SUMIFS(Data!$N$6:$N$1096,Data!$J$6:$J$1096,Z$3,Data!$I$6:$I$1096,Data!$T27))</f>
        <v>4.0868454661558114E-3</v>
      </c>
      <c r="AA95" s="55">
        <f>SUM(SUMIFS(Data!$N$6:$N$1096,Data!$J$6:$J$1096,AA$3,Data!$I$6:$I$1096,Data!$U27),SUMIFS(Data!$N$6:$N$1096,Data!$J$6:$J$1096,AA$3,Data!$I$6:$I$1096,Data!$V27),SUMIFS(Data!$N$6:$N$1096,Data!$J$6:$J$1096,AA$3,Data!$I$6:$I$1096,Data!$W27),SUMIFS(Data!$N$6:$N$1096,Data!$J$6:$J$1096,AA$3,Data!$I$6:$I$1096,Data!$T27))</f>
        <v>0</v>
      </c>
      <c r="AB95" s="55">
        <f>SUM(SUMIFS(Data!$N$6:$N$1096,Data!$J$6:$J$1096,AB$3,Data!$I$6:$I$1096,Data!$U27),SUMIFS(Data!$N$6:$N$1096,Data!$J$6:$J$1096,AB$3,Data!$I$6:$I$1096,Data!$V27),SUMIFS(Data!$N$6:$N$1096,Data!$J$6:$J$1096,AB$3,Data!$I$6:$I$1096,Data!$W27),SUMIFS(Data!$N$6:$N$1096,Data!$J$6:$J$1096,AB$3,Data!$I$6:$I$1096,Data!$T27))</f>
        <v>5.2105577859400355E-3</v>
      </c>
      <c r="AC95" s="55">
        <f>SUM(SUMIFS(Data!$N$6:$N$1096,Data!$J$6:$J$1096,AC$3,Data!$I$6:$I$1096,Data!$U27),SUMIFS(Data!$N$6:$N$1096,Data!$J$6:$J$1096,AC$3,Data!$I$6:$I$1096,Data!$V27),SUMIFS(Data!$N$6:$N$1096,Data!$J$6:$J$1096,AC$3,Data!$I$6:$I$1096,Data!$W27),SUMIFS(Data!$N$6:$N$1096,Data!$J$6:$J$1096,AC$3,Data!$I$6:$I$1096,Data!$T27))</f>
        <v>4.5401978840964577E-3</v>
      </c>
      <c r="AD95" s="55">
        <f>SUM(SUMIFS(Data!$N$6:$N$1096,Data!$J$6:$J$1096,AD$3,Data!$I$6:$I$1096,Data!$U27),SUMIFS(Data!$N$6:$N$1096,Data!$J$6:$J$1096,AD$3,Data!$I$6:$I$1096,Data!$V27),SUMIFS(Data!$N$6:$N$1096,Data!$J$6:$J$1096,AD$3,Data!$I$6:$I$1096,Data!$W27),SUMIFS(Data!$N$6:$N$1096,Data!$J$6:$J$1096,AD$3,Data!$I$6:$I$1096,Data!$T27))</f>
        <v>5.4083979218124524E-3</v>
      </c>
      <c r="AE95" s="55">
        <f>SUM(SUMIFS(Data!$N$6:$N$1096,Data!$J$6:$J$1096,AE$3,Data!$I$6:$I$1096,Data!$U27),SUMIFS(Data!$N$6:$N$1096,Data!$J$6:$J$1096,AE$3,Data!$I$6:$I$1096,Data!$V27),SUMIFS(Data!$N$6:$N$1096,Data!$J$6:$J$1096,AE$3,Data!$I$6:$I$1096,Data!$W27),SUMIFS(Data!$N$6:$N$1096,Data!$J$6:$J$1096,AE$3,Data!$I$6:$I$1096,Data!$T27))</f>
        <v>5.6336852647832078E-3</v>
      </c>
      <c r="AF95" s="55">
        <f>SUM(SUMIFS(Data!$N$6:$N$1096,Data!$J$6:$J$1096,AF$3,Data!$I$6:$I$1096,Data!$U27),SUMIFS(Data!$N$6:$N$1096,Data!$J$6:$J$1096,AF$3,Data!$I$6:$I$1096,Data!$V27),SUMIFS(Data!$N$6:$N$1096,Data!$J$6:$J$1096,AF$3,Data!$I$6:$I$1096,Data!$W27),SUMIFS(Data!$N$6:$N$1096,Data!$J$6:$J$1096,AF$3,Data!$I$6:$I$1096,Data!$T27))</f>
        <v>5.5576703464027405E-3</v>
      </c>
      <c r="AG95" s="55">
        <f>SUM(SUMIFS(Data!$N$6:$N$1096,Data!$J$6:$J$1096,AG$3,Data!$I$6:$I$1096,Data!$U27),SUMIFS(Data!$N$6:$N$1096,Data!$J$6:$J$1096,AG$3,Data!$I$6:$I$1096,Data!$V27),SUMIFS(Data!$N$6:$N$1096,Data!$J$6:$J$1096,AG$3,Data!$I$6:$I$1096,Data!$W27),SUMIFS(Data!$N$6:$N$1096,Data!$J$6:$J$1096,AG$3,Data!$I$6:$I$1096,Data!$T27))</f>
        <v>4.337309200100092E-3</v>
      </c>
      <c r="AH95" s="55">
        <f>SUM(SUMIFS(Data!$N$6:$N$1096,Data!$J$6:$J$1096,AH$3,Data!$I$6:$I$1096,Data!$U27),SUMIFS(Data!$N$6:$N$1096,Data!$J$6:$J$1096,AH$3,Data!$I$6:$I$1096,Data!$V27),SUMIFS(Data!$N$6:$N$1096,Data!$J$6:$J$1096,AH$3,Data!$I$6:$I$1096,Data!$W27),SUMIFS(Data!$N$6:$N$1096,Data!$J$6:$J$1096,AH$3,Data!$I$6:$I$1096,Data!$T27))</f>
        <v>4.8414319978679933E-3</v>
      </c>
      <c r="AI95" s="55">
        <f>SUM(SUMIFS(Data!$N$6:$N$1096,Data!$J$6:$J$1096,AI$3,Data!$I$6:$I$1096,Data!$U27),SUMIFS(Data!$N$6:$N$1096,Data!$J$6:$J$1096,AI$3,Data!$I$6:$I$1096,Data!$V27),SUMIFS(Data!$N$6:$N$1096,Data!$J$6:$J$1096,AI$3,Data!$I$6:$I$1096,Data!$W27),SUMIFS(Data!$N$6:$N$1096,Data!$J$6:$J$1096,AI$3,Data!$I$6:$I$1096,Data!$T27))</f>
        <v>7.0299537158326781E-3</v>
      </c>
      <c r="AJ95" s="55">
        <f>SUM(SUMIFS(Data!$N$6:$N$1096,Data!$J$6:$J$1096,AJ$3,Data!$I$6:$I$1096,Data!$U27),SUMIFS(Data!$N$6:$N$1096,Data!$J$6:$J$1096,AJ$3,Data!$I$6:$I$1096,Data!$V27),SUMIFS(Data!$N$6:$N$1096,Data!$J$6:$J$1096,AJ$3,Data!$I$6:$I$1096,Data!$W27),SUMIFS(Data!$N$6:$N$1096,Data!$J$6:$J$1096,AJ$3,Data!$I$6:$I$1096,Data!$T27))</f>
        <v>7.1700649787138698E-3</v>
      </c>
      <c r="AK95" s="55">
        <f>SUM(SUMIFS(Data!$N$6:$N$1096,Data!$J$6:$J$1096,AK$3,Data!$I$6:$I$1096,Data!$U27),SUMIFS(Data!$N$6:$N$1096,Data!$J$6:$J$1096,AK$3,Data!$I$6:$I$1096,Data!$V27),SUMIFS(Data!$N$6:$N$1096,Data!$J$6:$J$1096,AK$3,Data!$I$6:$I$1096,Data!$W27),SUMIFS(Data!$N$6:$N$1096,Data!$J$6:$J$1096,AK$3,Data!$I$6:$I$1096,Data!$T27))</f>
        <v>6.5697452634255922E-3</v>
      </c>
      <c r="AL95" s="55">
        <f>SUM(SUMIFS(Data!$N$6:$N$1096,Data!$J$6:$J$1096,AL$3,Data!$I$6:$I$1096,Data!$U27),SUMIFS(Data!$N$6:$N$1096,Data!$J$6:$J$1096,AL$3,Data!$I$6:$I$1096,Data!$V27),SUMIFS(Data!$N$6:$N$1096,Data!$J$6:$J$1096,AL$3,Data!$I$6:$I$1096,Data!$W27),SUMIFS(Data!$N$6:$N$1096,Data!$J$6:$J$1096,AL$3,Data!$I$6:$I$1096,Data!$T27))</f>
        <v>4.225947316523454E-3</v>
      </c>
      <c r="AM95" s="55">
        <f>SUM(SUMIFS(Data!$N$6:$N$1096,Data!$J$6:$J$1096,AM$3,Data!$I$6:$I$1096,Data!$U27),SUMIFS(Data!$N$6:$N$1096,Data!$J$6:$J$1096,AM$3,Data!$I$6:$I$1096,Data!$V27),SUMIFS(Data!$N$6:$N$1096,Data!$J$6:$J$1096,AM$3,Data!$I$6:$I$1096,Data!$W27),SUMIFS(Data!$N$6:$N$1096,Data!$J$6:$J$1096,AM$3,Data!$I$6:$I$1096,Data!$T27))</f>
        <v>1.0739445292871569E-2</v>
      </c>
      <c r="AN95" s="55">
        <f>SUM(SUMIFS(Data!$N$6:$N$1096,Data!$J$6:$J$1096,AN$3,Data!$I$6:$I$1096,Data!$U27),SUMIFS(Data!$N$6:$N$1096,Data!$J$6:$J$1096,AN$3,Data!$I$6:$I$1096,Data!$V27),SUMIFS(Data!$N$6:$N$1096,Data!$J$6:$J$1096,AN$3,Data!$I$6:$I$1096,Data!$W27),SUMIFS(Data!$N$6:$N$1096,Data!$J$6:$J$1096,AN$3,Data!$I$6:$I$1096,Data!$T27))</f>
        <v>1.2346288705615093E-2</v>
      </c>
      <c r="AO95" s="55">
        <f>SUM(SUMIFS(Data!$N$6:$N$1096,Data!$J$6:$J$1096,AO$3,Data!$I$6:$I$1096,Data!$U27),SUMIFS(Data!$N$6:$N$1096,Data!$J$6:$J$1096,AO$3,Data!$I$6:$I$1096,Data!$V27),SUMIFS(Data!$N$6:$N$1096,Data!$J$6:$J$1096,AO$3,Data!$I$6:$I$1096,Data!$W27),SUMIFS(Data!$N$6:$N$1096,Data!$J$6:$J$1096,AO$3,Data!$I$6:$I$1096,Data!$T27))</f>
        <v>5.7339449541284407E-3</v>
      </c>
      <c r="AP95" s="55">
        <f>SUM(SUMIFS(Data!$N$6:$N$1096,Data!$J$6:$J$1096,AP$3,Data!$I$6:$I$1096,Data!$U27),SUMIFS(Data!$N$6:$N$1096,Data!$J$6:$J$1096,AP$3,Data!$I$6:$I$1096,Data!$V27),SUMIFS(Data!$N$6:$N$1096,Data!$J$6:$J$1096,AP$3,Data!$I$6:$I$1096,Data!$W27),SUMIFS(Data!$N$6:$N$1096,Data!$J$6:$J$1096,AP$3,Data!$I$6:$I$1096,Data!$T27))</f>
        <v>5.7339449541284407E-3</v>
      </c>
      <c r="AQ95" s="55">
        <f>SUM(SUMIFS(Data!$N$6:$N$1096,Data!$J$6:$J$1096,AQ$3,Data!$I$6:$I$1096,Data!$U27),SUMIFS(Data!$N$6:$N$1096,Data!$J$6:$J$1096,AQ$3,Data!$I$6:$I$1096,Data!$V27),SUMIFS(Data!$N$6:$N$1096,Data!$J$6:$J$1096,AQ$3,Data!$I$6:$I$1096,Data!$W27),SUMIFS(Data!$N$6:$N$1096,Data!$J$6:$J$1096,AQ$3,Data!$I$6:$I$1096,Data!$T27))</f>
        <v>1.361190250079139E-2</v>
      </c>
      <c r="AR95" s="56" t="s">
        <v>29</v>
      </c>
    </row>
    <row r="96" spans="1:44" x14ac:dyDescent="0.25">
      <c r="A96" s="53" t="s">
        <v>74</v>
      </c>
      <c r="B96" s="56" t="s">
        <v>30</v>
      </c>
      <c r="C96" s="55">
        <f>SUM(SUMIFS(Data!$N$6:$N$1096,Data!$J$6:$J$1096,C$3,Data!$I$6:$I$1096,Data!$U28),SUMIFS(Data!$N$6:$N$1096,Data!$J$6:$J$1096,C$3,Data!$I$6:$I$1096,Data!$V28),SUMIFS(Data!$N$6:$N$1096,Data!$J$6:$J$1096,C$3,Data!$I$6:$I$1096,Data!$W28),SUMIFS(Data!$N$6:$N$1096,Data!$J$6:$J$1096,C$3,Data!$I$6:$I$1096,Data!$T28))</f>
        <v>5.80547711302292E-2</v>
      </c>
      <c r="D96" s="55">
        <f>SUM(SUMIFS(Data!$N$6:$N$1096,Data!$J$6:$J$1096,D$3,Data!$I$6:$I$1096,Data!$U28),SUMIFS(Data!$N$6:$N$1096,Data!$J$6:$J$1096,D$3,Data!$I$6:$I$1096,Data!$V28),SUMIFS(Data!$N$6:$N$1096,Data!$J$6:$J$1096,D$3,Data!$I$6:$I$1096,Data!$W28),SUMIFS(Data!$N$6:$N$1096,Data!$J$6:$J$1096,D$3,Data!$I$6:$I$1096,Data!$T28))</f>
        <v>5.8288536067008373E-2</v>
      </c>
      <c r="E96" s="55">
        <f>SUM(SUMIFS(Data!$N$6:$N$1096,Data!$J$6:$J$1096,E$3,Data!$I$6:$I$1096,Data!$U28),SUMIFS(Data!$N$6:$N$1096,Data!$J$6:$J$1096,E$3,Data!$I$6:$I$1096,Data!$V28),SUMIFS(Data!$N$6:$N$1096,Data!$J$6:$J$1096,E$3,Data!$I$6:$I$1096,Data!$W28),SUMIFS(Data!$N$6:$N$1096,Data!$J$6:$J$1096,E$3,Data!$I$6:$I$1096,Data!$T28))</f>
        <v>5.8622358444910469E-2</v>
      </c>
      <c r="F96" s="55">
        <f>SUM(SUMIFS(Data!$N$6:$N$1096,Data!$J$6:$J$1096,F$3,Data!$I$6:$I$1096,Data!$U28),SUMIFS(Data!$N$6:$N$1096,Data!$J$6:$J$1096,F$3,Data!$I$6:$I$1096,Data!$V28),SUMIFS(Data!$N$6:$N$1096,Data!$J$6:$J$1096,F$3,Data!$I$6:$I$1096,Data!$W28),SUMIFS(Data!$N$6:$N$1096,Data!$J$6:$J$1096,F$3,Data!$I$6:$I$1096,Data!$T28))</f>
        <v>6.4738929279577001E-2</v>
      </c>
      <c r="G96" s="55">
        <f>SUM(SUMIFS(Data!$N$6:$N$1096,Data!$J$6:$J$1096,G$3,Data!$I$6:$I$1096,Data!$U28),SUMIFS(Data!$N$6:$N$1096,Data!$J$6:$J$1096,G$3,Data!$I$6:$I$1096,Data!$V28),SUMIFS(Data!$N$6:$N$1096,Data!$J$6:$J$1096,G$3,Data!$I$6:$I$1096,Data!$W28),SUMIFS(Data!$N$6:$N$1096,Data!$J$6:$J$1096,G$3,Data!$I$6:$I$1096,Data!$T28))</f>
        <v>5.8564480084133036E-2</v>
      </c>
      <c r="H96" s="55">
        <f>SUM(SUMIFS(Data!$N$6:$N$1096,Data!$J$6:$J$1096,H$3,Data!$I$6:$I$1096,Data!$U28),SUMIFS(Data!$N$6:$N$1096,Data!$J$6:$J$1096,H$3,Data!$I$6:$I$1096,Data!$V28),SUMIFS(Data!$N$6:$N$1096,Data!$J$6:$J$1096,H$3,Data!$I$6:$I$1096,Data!$W28),SUMIFS(Data!$N$6:$N$1096,Data!$J$6:$J$1096,H$3,Data!$I$6:$I$1096,Data!$T28))</f>
        <v>6.8121455746177589E-2</v>
      </c>
      <c r="I96" s="55">
        <f>SUM(SUMIFS(Data!$N$6:$N$1096,Data!$J$6:$J$1096,I$3,Data!$I$6:$I$1096,Data!$U28),SUMIFS(Data!$N$6:$N$1096,Data!$J$6:$J$1096,I$3,Data!$I$6:$I$1096,Data!$V28),SUMIFS(Data!$N$6:$N$1096,Data!$J$6:$J$1096,I$3,Data!$I$6:$I$1096,Data!$W28),SUMIFS(Data!$N$6:$N$1096,Data!$J$6:$J$1096,I$3,Data!$I$6:$I$1096,Data!$T28))</f>
        <v>6.678306416412047E-2</v>
      </c>
      <c r="J96" s="55">
        <f>SUM(SUMIFS(Data!$N$6:$N$1096,Data!$J$6:$J$1096,J$3,Data!$I$6:$I$1096,Data!$U28),SUMIFS(Data!$N$6:$N$1096,Data!$J$6:$J$1096,J$3,Data!$I$6:$I$1096,Data!$V28),SUMIFS(Data!$N$6:$N$1096,Data!$J$6:$J$1096,J$3,Data!$I$6:$I$1096,Data!$W28),SUMIFS(Data!$N$6:$N$1096,Data!$J$6:$J$1096,J$3,Data!$I$6:$I$1096,Data!$T28))</f>
        <v>7.0701234924532383E-2</v>
      </c>
      <c r="K96" s="55">
        <f>SUM(SUMIFS(Data!$N$6:$N$1096,Data!$J$6:$J$1096,K$3,Data!$I$6:$I$1096,Data!$U28),SUMIFS(Data!$N$6:$N$1096,Data!$J$6:$J$1096,K$3,Data!$I$6:$I$1096,Data!$V28),SUMIFS(Data!$N$6:$N$1096,Data!$J$6:$J$1096,K$3,Data!$I$6:$I$1096,Data!$W28),SUMIFS(Data!$N$6:$N$1096,Data!$J$6:$J$1096,K$3,Data!$I$6:$I$1096,Data!$T28))</f>
        <v>6.1945651789815898E-2</v>
      </c>
      <c r="L96" s="55">
        <f>SUM(SUMIFS(Data!$N$6:$N$1096,Data!$J$6:$J$1096,L$3,Data!$I$6:$I$1096,Data!$U28),SUMIFS(Data!$N$6:$N$1096,Data!$J$6:$J$1096,L$3,Data!$I$6:$I$1096,Data!$V28),SUMIFS(Data!$N$6:$N$1096,Data!$J$6:$J$1096,L$3,Data!$I$6:$I$1096,Data!$W28),SUMIFS(Data!$N$6:$N$1096,Data!$J$6:$J$1096,L$3,Data!$I$6:$I$1096,Data!$T28))</f>
        <v>6.4956123616940101E-2</v>
      </c>
      <c r="M96" s="55">
        <f>SUM(SUMIFS(Data!$N$6:$N$1096,Data!$J$6:$J$1096,M$3,Data!$I$6:$I$1096,Data!$U28),SUMIFS(Data!$N$6:$N$1096,Data!$J$6:$J$1096,M$3,Data!$I$6:$I$1096,Data!$V28),SUMIFS(Data!$N$6:$N$1096,Data!$J$6:$J$1096,M$3,Data!$I$6:$I$1096,Data!$W28),SUMIFS(Data!$N$6:$N$1096,Data!$J$6:$J$1096,M$3,Data!$I$6:$I$1096,Data!$T28))</f>
        <v>6.5024893908510711E-2</v>
      </c>
      <c r="N96" s="55">
        <f>SUM(SUMIFS(Data!$N$6:$N$1096,Data!$J$6:$J$1096,N$3,Data!$I$6:$I$1096,Data!$U28),SUMIFS(Data!$N$6:$N$1096,Data!$J$6:$J$1096,N$3,Data!$I$6:$I$1096,Data!$V28),SUMIFS(Data!$N$6:$N$1096,Data!$J$6:$J$1096,N$3,Data!$I$6:$I$1096,Data!$W28),SUMIFS(Data!$N$6:$N$1096,Data!$J$6:$J$1096,N$3,Data!$I$6:$I$1096,Data!$T28))</f>
        <v>7.1915169076169044E-2</v>
      </c>
      <c r="O96" s="55">
        <f>SUM(SUMIFS(Data!$N$6:$N$1096,Data!$J$6:$J$1096,O$3,Data!$I$6:$I$1096,Data!$U28),SUMIFS(Data!$N$6:$N$1096,Data!$J$6:$J$1096,O$3,Data!$I$6:$I$1096,Data!$V28),SUMIFS(Data!$N$6:$N$1096,Data!$J$6:$J$1096,O$3,Data!$I$6:$I$1096,Data!$W28),SUMIFS(Data!$N$6:$N$1096,Data!$J$6:$J$1096,O$3,Data!$I$6:$I$1096,Data!$T28))</f>
        <v>7.381439283279774E-2</v>
      </c>
      <c r="P96" s="55">
        <f>SUM(SUMIFS(Data!$N$6:$N$1096,Data!$J$6:$J$1096,P$3,Data!$I$6:$I$1096,Data!$U28),SUMIFS(Data!$N$6:$N$1096,Data!$J$6:$J$1096,P$3,Data!$I$6:$I$1096,Data!$V28),SUMIFS(Data!$N$6:$N$1096,Data!$J$6:$J$1096,P$3,Data!$I$6:$I$1096,Data!$W28),SUMIFS(Data!$N$6:$N$1096,Data!$J$6:$J$1096,P$3,Data!$I$6:$I$1096,Data!$T28))</f>
        <v>7.1617373910558654E-2</v>
      </c>
      <c r="Q96" s="55">
        <f>SUM(SUMIFS(Data!$N$6:$N$1096,Data!$J$6:$J$1096,Q$3,Data!$I$6:$I$1096,Data!$U28),SUMIFS(Data!$N$6:$N$1096,Data!$J$6:$J$1096,Q$3,Data!$I$6:$I$1096,Data!$V28),SUMIFS(Data!$N$6:$N$1096,Data!$J$6:$J$1096,Q$3,Data!$I$6:$I$1096,Data!$W28),SUMIFS(Data!$N$6:$N$1096,Data!$J$6:$J$1096,Q$3,Data!$I$6:$I$1096,Data!$T28))</f>
        <v>6.6642157681895658E-2</v>
      </c>
      <c r="R96" s="55">
        <f>SUM(SUMIFS(Data!$N$6:$N$1096,Data!$J$6:$J$1096,R$3,Data!$I$6:$I$1096,Data!$U28),SUMIFS(Data!$N$6:$N$1096,Data!$J$6:$J$1096,R$3,Data!$I$6:$I$1096,Data!$V28),SUMIFS(Data!$N$6:$N$1096,Data!$J$6:$J$1096,R$3,Data!$I$6:$I$1096,Data!$W28),SUMIFS(Data!$N$6:$N$1096,Data!$J$6:$J$1096,R$3,Data!$I$6:$I$1096,Data!$T28))</f>
        <v>7.6616280461053718E-2</v>
      </c>
      <c r="S96" s="55">
        <f>SUM(SUMIFS(Data!$N$6:$N$1096,Data!$J$6:$J$1096,S$3,Data!$I$6:$I$1096,Data!$U28),SUMIFS(Data!$N$6:$N$1096,Data!$J$6:$J$1096,S$3,Data!$I$6:$I$1096,Data!$V28),SUMIFS(Data!$N$6:$N$1096,Data!$J$6:$J$1096,S$3,Data!$I$6:$I$1096,Data!$W28),SUMIFS(Data!$N$6:$N$1096,Data!$J$6:$J$1096,S$3,Data!$I$6:$I$1096,Data!$T28))</f>
        <v>9.4958163484230848E-2</v>
      </c>
      <c r="T96" s="55">
        <f>SUM(SUMIFS(Data!$N$6:$N$1096,Data!$J$6:$J$1096,T$3,Data!$I$6:$I$1096,Data!$U28),SUMIFS(Data!$N$6:$N$1096,Data!$J$6:$J$1096,T$3,Data!$I$6:$I$1096,Data!$V28),SUMIFS(Data!$N$6:$N$1096,Data!$J$6:$J$1096,T$3,Data!$I$6:$I$1096,Data!$W28),SUMIFS(Data!$N$6:$N$1096,Data!$J$6:$J$1096,T$3,Data!$I$6:$I$1096,Data!$T28))</f>
        <v>0.10650551943802086</v>
      </c>
      <c r="U96" s="55">
        <f>SUM(SUMIFS(Data!$N$6:$N$1096,Data!$J$6:$J$1096,U$3,Data!$I$6:$I$1096,Data!$U28),SUMIFS(Data!$N$6:$N$1096,Data!$J$6:$J$1096,U$3,Data!$I$6:$I$1096,Data!$V28),SUMIFS(Data!$N$6:$N$1096,Data!$J$6:$J$1096,U$3,Data!$I$6:$I$1096,Data!$W28),SUMIFS(Data!$N$6:$N$1096,Data!$J$6:$J$1096,U$3,Data!$I$6:$I$1096,Data!$T28))</f>
        <v>9.9575817301512493E-2</v>
      </c>
      <c r="V96" s="55">
        <f>SUM(SUMIFS(Data!$N$6:$N$1096,Data!$J$6:$J$1096,V$3,Data!$I$6:$I$1096,Data!$U28),SUMIFS(Data!$N$6:$N$1096,Data!$J$6:$J$1096,V$3,Data!$I$6:$I$1096,Data!$V28),SUMIFS(Data!$N$6:$N$1096,Data!$J$6:$J$1096,V$3,Data!$I$6:$I$1096,Data!$W28),SUMIFS(Data!$N$6:$N$1096,Data!$J$6:$J$1096,V$3,Data!$I$6:$I$1096,Data!$T28))</f>
        <v>0.10845595605629285</v>
      </c>
      <c r="W96" s="55">
        <f>SUM(SUMIFS(Data!$N$6:$N$1096,Data!$J$6:$J$1096,W$3,Data!$I$6:$I$1096,Data!$U28),SUMIFS(Data!$N$6:$N$1096,Data!$J$6:$J$1096,W$3,Data!$I$6:$I$1096,Data!$V28),SUMIFS(Data!$N$6:$N$1096,Data!$J$6:$J$1096,W$3,Data!$I$6:$I$1096,Data!$W28),SUMIFS(Data!$N$6:$N$1096,Data!$J$6:$J$1096,W$3,Data!$I$6:$I$1096,Data!$T28))</f>
        <v>0.12357164096682384</v>
      </c>
      <c r="X96" s="55">
        <f>SUM(SUMIFS(Data!$N$6:$N$1096,Data!$J$6:$J$1096,X$3,Data!$I$6:$I$1096,Data!$U28),SUMIFS(Data!$N$6:$N$1096,Data!$J$6:$J$1096,X$3,Data!$I$6:$I$1096,Data!$V28),SUMIFS(Data!$N$6:$N$1096,Data!$J$6:$J$1096,X$3,Data!$I$6:$I$1096,Data!$W28),SUMIFS(Data!$N$6:$N$1096,Data!$J$6:$J$1096,X$3,Data!$I$6:$I$1096,Data!$T28))</f>
        <v>0.12877764646294107</v>
      </c>
      <c r="Y96" s="55">
        <f>SUM(SUMIFS(Data!$N$6:$N$1096,Data!$J$6:$J$1096,Y$3,Data!$I$6:$I$1096,Data!$U28),SUMIFS(Data!$N$6:$N$1096,Data!$J$6:$J$1096,Y$3,Data!$I$6:$I$1096,Data!$V28),SUMIFS(Data!$N$6:$N$1096,Data!$J$6:$J$1096,Y$3,Data!$I$6:$I$1096,Data!$W28),SUMIFS(Data!$N$6:$N$1096,Data!$J$6:$J$1096,Y$3,Data!$I$6:$I$1096,Data!$T28))</f>
        <v>9.8599991437256493E-2</v>
      </c>
      <c r="Z96" s="55">
        <f>SUM(SUMIFS(Data!$N$6:$N$1096,Data!$J$6:$J$1096,Z$3,Data!$I$6:$I$1096,Data!$U28),SUMIFS(Data!$N$6:$N$1096,Data!$J$6:$J$1096,Z$3,Data!$I$6:$I$1096,Data!$V28),SUMIFS(Data!$N$6:$N$1096,Data!$J$6:$J$1096,Z$3,Data!$I$6:$I$1096,Data!$W28),SUMIFS(Data!$N$6:$N$1096,Data!$J$6:$J$1096,Z$3,Data!$I$6:$I$1096,Data!$T28))</f>
        <v>0.13448275862068965</v>
      </c>
      <c r="AA96" s="55">
        <f>SUM(SUMIFS(Data!$N$6:$N$1096,Data!$J$6:$J$1096,AA$3,Data!$I$6:$I$1096,Data!$U28),SUMIFS(Data!$N$6:$N$1096,Data!$J$6:$J$1096,AA$3,Data!$I$6:$I$1096,Data!$V28),SUMIFS(Data!$N$6:$N$1096,Data!$J$6:$J$1096,AA$3,Data!$I$6:$I$1096,Data!$W28),SUMIFS(Data!$N$6:$N$1096,Data!$J$6:$J$1096,AA$3,Data!$I$6:$I$1096,Data!$T28))</f>
        <v>8.9470548812271955E-2</v>
      </c>
      <c r="AB96" s="55">
        <f>SUM(SUMIFS(Data!$N$6:$N$1096,Data!$J$6:$J$1096,AB$3,Data!$I$6:$I$1096,Data!$U28),SUMIFS(Data!$N$6:$N$1096,Data!$J$6:$J$1096,AB$3,Data!$I$6:$I$1096,Data!$V28),SUMIFS(Data!$N$6:$N$1096,Data!$J$6:$J$1096,AB$3,Data!$I$6:$I$1096,Data!$W28),SUMIFS(Data!$N$6:$N$1096,Data!$J$6:$J$1096,AB$3,Data!$I$6:$I$1096,Data!$T28))</f>
        <v>0.13555992141453832</v>
      </c>
      <c r="AC96" s="55">
        <f>SUM(SUMIFS(Data!$N$6:$N$1096,Data!$J$6:$J$1096,AC$3,Data!$I$6:$I$1096,Data!$U28),SUMIFS(Data!$N$6:$N$1096,Data!$J$6:$J$1096,AC$3,Data!$I$6:$I$1096,Data!$V28),SUMIFS(Data!$N$6:$N$1096,Data!$J$6:$J$1096,AC$3,Data!$I$6:$I$1096,Data!$W28),SUMIFS(Data!$N$6:$N$1096,Data!$J$6:$J$1096,AC$3,Data!$I$6:$I$1096,Data!$T28))</f>
        <v>0.14747076712211418</v>
      </c>
      <c r="AD96" s="55">
        <f>SUM(SUMIFS(Data!$N$6:$N$1096,Data!$J$6:$J$1096,AD$3,Data!$I$6:$I$1096,Data!$U28),SUMIFS(Data!$N$6:$N$1096,Data!$J$6:$J$1096,AD$3,Data!$I$6:$I$1096,Data!$V28),SUMIFS(Data!$N$6:$N$1096,Data!$J$6:$J$1096,AD$3,Data!$I$6:$I$1096,Data!$W28),SUMIFS(Data!$N$6:$N$1096,Data!$J$6:$J$1096,AD$3,Data!$I$6:$I$1096,Data!$T28))</f>
        <v>0.16076143429009454</v>
      </c>
      <c r="AE96" s="55">
        <f>SUM(SUMIFS(Data!$N$6:$N$1096,Data!$J$6:$J$1096,AE$3,Data!$I$6:$I$1096,Data!$U28),SUMIFS(Data!$N$6:$N$1096,Data!$J$6:$J$1096,AE$3,Data!$I$6:$I$1096,Data!$V28),SUMIFS(Data!$N$6:$N$1096,Data!$J$6:$J$1096,AE$3,Data!$I$6:$I$1096,Data!$W28),SUMIFS(Data!$N$6:$N$1096,Data!$J$6:$J$1096,AE$3,Data!$I$6:$I$1096,Data!$T28))</f>
        <v>0.16145724658849059</v>
      </c>
      <c r="AF96" s="55">
        <f>SUM(SUMIFS(Data!$N$6:$N$1096,Data!$J$6:$J$1096,AF$3,Data!$I$6:$I$1096,Data!$U28),SUMIFS(Data!$N$6:$N$1096,Data!$J$6:$J$1096,AF$3,Data!$I$6:$I$1096,Data!$V28),SUMIFS(Data!$N$6:$N$1096,Data!$J$6:$J$1096,AF$3,Data!$I$6:$I$1096,Data!$W28),SUMIFS(Data!$N$6:$N$1096,Data!$J$6:$J$1096,AF$3,Data!$I$6:$I$1096,Data!$T28))</f>
        <v>0.14537495241720594</v>
      </c>
      <c r="AG96" s="55">
        <f>SUM(SUMIFS(Data!$N$6:$N$1096,Data!$J$6:$J$1096,AG$3,Data!$I$6:$I$1096,Data!$U28),SUMIFS(Data!$N$6:$N$1096,Data!$J$6:$J$1096,AG$3,Data!$I$6:$I$1096,Data!$V28),SUMIFS(Data!$N$6:$N$1096,Data!$J$6:$J$1096,AG$3,Data!$I$6:$I$1096,Data!$W28),SUMIFS(Data!$N$6:$N$1096,Data!$J$6:$J$1096,AG$3,Data!$I$6:$I$1096,Data!$T28))</f>
        <v>0.14684293936108098</v>
      </c>
      <c r="AH96" s="55">
        <f>SUM(SUMIFS(Data!$N$6:$N$1096,Data!$J$6:$J$1096,AH$3,Data!$I$6:$I$1096,Data!$U28),SUMIFS(Data!$N$6:$N$1096,Data!$J$6:$J$1096,AH$3,Data!$I$6:$I$1096,Data!$V28),SUMIFS(Data!$N$6:$N$1096,Data!$J$6:$J$1096,AH$3,Data!$I$6:$I$1096,Data!$W28),SUMIFS(Data!$N$6:$N$1096,Data!$J$6:$J$1096,AH$3,Data!$I$6:$I$1096,Data!$T28))</f>
        <v>0.13027449586923692</v>
      </c>
      <c r="AI96" s="55">
        <f>SUM(SUMIFS(Data!$N$6:$N$1096,Data!$J$6:$J$1096,AI$3,Data!$I$6:$I$1096,Data!$U28),SUMIFS(Data!$N$6:$N$1096,Data!$J$6:$J$1096,AI$3,Data!$I$6:$I$1096,Data!$V28),SUMIFS(Data!$N$6:$N$1096,Data!$J$6:$J$1096,AI$3,Data!$I$6:$I$1096,Data!$W28),SUMIFS(Data!$N$6:$N$1096,Data!$J$6:$J$1096,AI$3,Data!$I$6:$I$1096,Data!$T28))</f>
        <v>0.13688760806916425</v>
      </c>
      <c r="AJ96" s="55">
        <f>SUM(SUMIFS(Data!$N$6:$N$1096,Data!$J$6:$J$1096,AJ$3,Data!$I$6:$I$1096,Data!$U28),SUMIFS(Data!$N$6:$N$1096,Data!$J$6:$J$1096,AJ$3,Data!$I$6:$I$1096,Data!$V28),SUMIFS(Data!$N$6:$N$1096,Data!$J$6:$J$1096,AJ$3,Data!$I$6:$I$1096,Data!$W28),SUMIFS(Data!$N$6:$N$1096,Data!$J$6:$J$1096,AJ$3,Data!$I$6:$I$1096,Data!$T28))</f>
        <v>0.10916423930091866</v>
      </c>
      <c r="AK96" s="55">
        <f>SUM(SUMIFS(Data!$N$6:$N$1096,Data!$J$6:$J$1096,AK$3,Data!$I$6:$I$1096,Data!$U28),SUMIFS(Data!$N$6:$N$1096,Data!$J$6:$J$1096,AK$3,Data!$I$6:$I$1096,Data!$V28),SUMIFS(Data!$N$6:$N$1096,Data!$J$6:$J$1096,AK$3,Data!$I$6:$I$1096,Data!$W28),SUMIFS(Data!$N$6:$N$1096,Data!$J$6:$J$1096,AK$3,Data!$I$6:$I$1096,Data!$T28))</f>
        <v>0.11842495655491035</v>
      </c>
      <c r="AL96" s="55">
        <f>SUM(SUMIFS(Data!$N$6:$N$1096,Data!$J$6:$J$1096,AL$3,Data!$I$6:$I$1096,Data!$U28),SUMIFS(Data!$N$6:$N$1096,Data!$J$6:$J$1096,AL$3,Data!$I$6:$I$1096,Data!$V28),SUMIFS(Data!$N$6:$N$1096,Data!$J$6:$J$1096,AL$3,Data!$I$6:$I$1096,Data!$W28),SUMIFS(Data!$N$6:$N$1096,Data!$J$6:$J$1096,AL$3,Data!$I$6:$I$1096,Data!$T28))</f>
        <v>0.1005775461332582</v>
      </c>
      <c r="AM96" s="55">
        <f>SUM(SUMIFS(Data!$N$6:$N$1096,Data!$J$6:$J$1096,AM$3,Data!$I$6:$I$1096,Data!$U28),SUMIFS(Data!$N$6:$N$1096,Data!$J$6:$J$1096,AM$3,Data!$I$6:$I$1096,Data!$V28),SUMIFS(Data!$N$6:$N$1096,Data!$J$6:$J$1096,AM$3,Data!$I$6:$I$1096,Data!$W28),SUMIFS(Data!$N$6:$N$1096,Data!$J$6:$J$1096,AM$3,Data!$I$6:$I$1096,Data!$T28))</f>
        <v>0.10921720281787281</v>
      </c>
      <c r="AN96" s="55">
        <f>SUM(SUMIFS(Data!$N$6:$N$1096,Data!$J$6:$J$1096,AN$3,Data!$I$6:$I$1096,Data!$U28),SUMIFS(Data!$N$6:$N$1096,Data!$J$6:$J$1096,AN$3,Data!$I$6:$I$1096,Data!$V28),SUMIFS(Data!$N$6:$N$1096,Data!$J$6:$J$1096,AN$3,Data!$I$6:$I$1096,Data!$W28),SUMIFS(Data!$N$6:$N$1096,Data!$J$6:$J$1096,AN$3,Data!$I$6:$I$1096,Data!$T28))</f>
        <v>0.11037582102819893</v>
      </c>
      <c r="AO96" s="55">
        <f>SUM(SUMIFS(Data!$N$6:$N$1096,Data!$J$6:$J$1096,AO$3,Data!$I$6:$I$1096,Data!$U28),SUMIFS(Data!$N$6:$N$1096,Data!$J$6:$J$1096,AO$3,Data!$I$6:$I$1096,Data!$V28),SUMIFS(Data!$N$6:$N$1096,Data!$J$6:$J$1096,AO$3,Data!$I$6:$I$1096,Data!$W28),SUMIFS(Data!$N$6:$N$1096,Data!$J$6:$J$1096,AO$3,Data!$I$6:$I$1096,Data!$T28))</f>
        <v>9.5838794233289643E-2</v>
      </c>
      <c r="AP96" s="55">
        <f>SUM(SUMIFS(Data!$N$6:$N$1096,Data!$J$6:$J$1096,AP$3,Data!$I$6:$I$1096,Data!$U28),SUMIFS(Data!$N$6:$N$1096,Data!$J$6:$J$1096,AP$3,Data!$I$6:$I$1096,Data!$V28),SUMIFS(Data!$N$6:$N$1096,Data!$J$6:$J$1096,AP$3,Data!$I$6:$I$1096,Data!$W28),SUMIFS(Data!$N$6:$N$1096,Data!$J$6:$J$1096,AP$3,Data!$I$6:$I$1096,Data!$T28))</f>
        <v>9.5838794233289643E-2</v>
      </c>
      <c r="AQ96" s="55">
        <f>SUM(SUMIFS(Data!$N$6:$N$1096,Data!$J$6:$J$1096,AQ$3,Data!$I$6:$I$1096,Data!$U28),SUMIFS(Data!$N$6:$N$1096,Data!$J$6:$J$1096,AQ$3,Data!$I$6:$I$1096,Data!$V28),SUMIFS(Data!$N$6:$N$1096,Data!$J$6:$J$1096,AQ$3,Data!$I$6:$I$1096,Data!$W28),SUMIFS(Data!$N$6:$N$1096,Data!$J$6:$J$1096,AQ$3,Data!$I$6:$I$1096,Data!$T28))</f>
        <v>0.11174422285533396</v>
      </c>
      <c r="AR96" s="56" t="s">
        <v>30</v>
      </c>
    </row>
    <row r="97" spans="1:44" x14ac:dyDescent="0.25">
      <c r="A97" s="53" t="s">
        <v>74</v>
      </c>
      <c r="B97" s="56" t="s">
        <v>31</v>
      </c>
      <c r="C97" s="55">
        <f>SUM(SUMIFS(Data!$N$6:$N$1096,Data!$J$6:$J$1096,C$3,Data!$I$6:$I$1096,Data!$U29),SUMIFS(Data!$N$6:$N$1096,Data!$J$6:$J$1096,C$3,Data!$I$6:$I$1096,Data!$V29),SUMIFS(Data!$N$6:$N$1096,Data!$J$6:$J$1096,C$3,Data!$I$6:$I$1096,Data!$W29),SUMIFS(Data!$N$6:$N$1096,Data!$J$6:$J$1096,C$3,Data!$I$6:$I$1096,Data!$T29))</f>
        <v>8.031785643921982E-2</v>
      </c>
      <c r="D97" s="55">
        <f>SUM(SUMIFS(Data!$N$6:$N$1096,Data!$J$6:$J$1096,D$3,Data!$I$6:$I$1096,Data!$U29),SUMIFS(Data!$N$6:$N$1096,Data!$J$6:$J$1096,D$3,Data!$I$6:$I$1096,Data!$V29),SUMIFS(Data!$N$6:$N$1096,Data!$J$6:$J$1096,D$3,Data!$I$6:$I$1096,Data!$W29),SUMIFS(Data!$N$6:$N$1096,Data!$J$6:$J$1096,D$3,Data!$I$6:$I$1096,Data!$T29))</f>
        <v>8.0291286410801355E-2</v>
      </c>
      <c r="E97" s="55">
        <f>SUM(SUMIFS(Data!$N$6:$N$1096,Data!$J$6:$J$1096,E$3,Data!$I$6:$I$1096,Data!$U29),SUMIFS(Data!$N$6:$N$1096,Data!$J$6:$J$1096,E$3,Data!$I$6:$I$1096,Data!$V29),SUMIFS(Data!$N$6:$N$1096,Data!$J$6:$J$1096,E$3,Data!$I$6:$I$1096,Data!$W29),SUMIFS(Data!$N$6:$N$1096,Data!$J$6:$J$1096,E$3,Data!$I$6:$I$1096,Data!$T29))</f>
        <v>8.017422164865301E-2</v>
      </c>
      <c r="F97" s="55">
        <f>SUM(SUMIFS(Data!$N$6:$N$1096,Data!$J$6:$J$1096,F$3,Data!$I$6:$I$1096,Data!$U29),SUMIFS(Data!$N$6:$N$1096,Data!$J$6:$J$1096,F$3,Data!$I$6:$I$1096,Data!$V29),SUMIFS(Data!$N$6:$N$1096,Data!$J$6:$J$1096,F$3,Data!$I$6:$I$1096,Data!$W29),SUMIFS(Data!$N$6:$N$1096,Data!$J$6:$J$1096,F$3,Data!$I$6:$I$1096,Data!$T29))</f>
        <v>8.5558493060145402E-2</v>
      </c>
      <c r="G97" s="55">
        <f>SUM(SUMIFS(Data!$N$6:$N$1096,Data!$J$6:$J$1096,G$3,Data!$I$6:$I$1096,Data!$U29),SUMIFS(Data!$N$6:$N$1096,Data!$J$6:$J$1096,G$3,Data!$I$6:$I$1096,Data!$V29),SUMIFS(Data!$N$6:$N$1096,Data!$J$6:$J$1096,G$3,Data!$I$6:$I$1096,Data!$W29),SUMIFS(Data!$N$6:$N$1096,Data!$J$6:$J$1096,G$3,Data!$I$6:$I$1096,Data!$T29))</f>
        <v>7.8644669383462595E-2</v>
      </c>
      <c r="H97" s="55">
        <f>SUM(SUMIFS(Data!$N$6:$N$1096,Data!$J$6:$J$1096,H$3,Data!$I$6:$I$1096,Data!$U29),SUMIFS(Data!$N$6:$N$1096,Data!$J$6:$J$1096,H$3,Data!$I$6:$I$1096,Data!$V29),SUMIFS(Data!$N$6:$N$1096,Data!$J$6:$J$1096,H$3,Data!$I$6:$I$1096,Data!$W29),SUMIFS(Data!$N$6:$N$1096,Data!$J$6:$J$1096,H$3,Data!$I$6:$I$1096,Data!$T29))</f>
        <v>8.8148733041418417E-2</v>
      </c>
      <c r="I97" s="55">
        <f>SUM(SUMIFS(Data!$N$6:$N$1096,Data!$J$6:$J$1096,I$3,Data!$I$6:$I$1096,Data!$U29),SUMIFS(Data!$N$6:$N$1096,Data!$J$6:$J$1096,I$3,Data!$I$6:$I$1096,Data!$V29),SUMIFS(Data!$N$6:$N$1096,Data!$J$6:$J$1096,I$3,Data!$I$6:$I$1096,Data!$W29),SUMIFS(Data!$N$6:$N$1096,Data!$J$6:$J$1096,I$3,Data!$I$6:$I$1096,Data!$T29))</f>
        <v>8.8825840244434739E-2</v>
      </c>
      <c r="J97" s="55">
        <f>SUM(SUMIFS(Data!$N$6:$N$1096,Data!$J$6:$J$1096,J$3,Data!$I$6:$I$1096,Data!$U29),SUMIFS(Data!$N$6:$N$1096,Data!$J$6:$J$1096,J$3,Data!$I$6:$I$1096,Data!$V29),SUMIFS(Data!$N$6:$N$1096,Data!$J$6:$J$1096,J$3,Data!$I$6:$I$1096,Data!$W29),SUMIFS(Data!$N$6:$N$1096,Data!$J$6:$J$1096,J$3,Data!$I$6:$I$1096,Data!$T29))</f>
        <v>9.3919260489636738E-2</v>
      </c>
      <c r="K97" s="55">
        <f>SUM(SUMIFS(Data!$N$6:$N$1096,Data!$J$6:$J$1096,K$3,Data!$I$6:$I$1096,Data!$U29),SUMIFS(Data!$N$6:$N$1096,Data!$J$6:$J$1096,K$3,Data!$I$6:$I$1096,Data!$V29),SUMIFS(Data!$N$6:$N$1096,Data!$J$6:$J$1096,K$3,Data!$I$6:$I$1096,Data!$W29),SUMIFS(Data!$N$6:$N$1096,Data!$J$6:$J$1096,K$3,Data!$I$6:$I$1096,Data!$T29))</f>
        <v>7.5868405244001555E-2</v>
      </c>
      <c r="L97" s="55">
        <f>SUM(SUMIFS(Data!$N$6:$N$1096,Data!$J$6:$J$1096,L$3,Data!$I$6:$I$1096,Data!$U29),SUMIFS(Data!$N$6:$N$1096,Data!$J$6:$J$1096,L$3,Data!$I$6:$I$1096,Data!$V29),SUMIFS(Data!$N$6:$N$1096,Data!$J$6:$J$1096,L$3,Data!$I$6:$I$1096,Data!$W29),SUMIFS(Data!$N$6:$N$1096,Data!$J$6:$J$1096,L$3,Data!$I$6:$I$1096,Data!$T29))</f>
        <v>8.4732290474373653E-2</v>
      </c>
      <c r="M97" s="55">
        <f>SUM(SUMIFS(Data!$N$6:$N$1096,Data!$J$6:$J$1096,M$3,Data!$I$6:$I$1096,Data!$U29),SUMIFS(Data!$N$6:$N$1096,Data!$J$6:$J$1096,M$3,Data!$I$6:$I$1096,Data!$V29),SUMIFS(Data!$N$6:$N$1096,Data!$J$6:$J$1096,M$3,Data!$I$6:$I$1096,Data!$W29),SUMIFS(Data!$N$6:$N$1096,Data!$J$6:$J$1096,M$3,Data!$I$6:$I$1096,Data!$T29))</f>
        <v>8.7245631035519772E-2</v>
      </c>
      <c r="N97" s="55">
        <f>SUM(SUMIFS(Data!$N$6:$N$1096,Data!$J$6:$J$1096,N$3,Data!$I$6:$I$1096,Data!$U29),SUMIFS(Data!$N$6:$N$1096,Data!$J$6:$J$1096,N$3,Data!$I$6:$I$1096,Data!$V29),SUMIFS(Data!$N$6:$N$1096,Data!$J$6:$J$1096,N$3,Data!$I$6:$I$1096,Data!$W29),SUMIFS(Data!$N$6:$N$1096,Data!$J$6:$J$1096,N$3,Data!$I$6:$I$1096,Data!$T29))</f>
        <v>9.2722172559415561E-2</v>
      </c>
      <c r="O97" s="55">
        <f>SUM(SUMIFS(Data!$N$6:$N$1096,Data!$J$6:$J$1096,O$3,Data!$I$6:$I$1096,Data!$U29),SUMIFS(Data!$N$6:$N$1096,Data!$J$6:$J$1096,O$3,Data!$I$6:$I$1096,Data!$V29),SUMIFS(Data!$N$6:$N$1096,Data!$J$6:$J$1096,O$3,Data!$I$6:$I$1096,Data!$W29),SUMIFS(Data!$N$6:$N$1096,Data!$J$6:$J$1096,O$3,Data!$I$6:$I$1096,Data!$T29))</f>
        <v>9.3095724997565493E-2</v>
      </c>
      <c r="P97" s="55">
        <f>SUM(SUMIFS(Data!$N$6:$N$1096,Data!$J$6:$J$1096,P$3,Data!$I$6:$I$1096,Data!$U29),SUMIFS(Data!$N$6:$N$1096,Data!$J$6:$J$1096,P$3,Data!$I$6:$I$1096,Data!$V29),SUMIFS(Data!$N$6:$N$1096,Data!$J$6:$J$1096,P$3,Data!$I$6:$I$1096,Data!$W29),SUMIFS(Data!$N$6:$N$1096,Data!$J$6:$J$1096,P$3,Data!$I$6:$I$1096,Data!$T29))</f>
        <v>9.8371195885126453E-2</v>
      </c>
      <c r="Q97" s="55">
        <f>SUM(SUMIFS(Data!$N$6:$N$1096,Data!$J$6:$J$1096,Q$3,Data!$I$6:$I$1096,Data!$U29),SUMIFS(Data!$N$6:$N$1096,Data!$J$6:$J$1096,Q$3,Data!$I$6:$I$1096,Data!$V29),SUMIFS(Data!$N$6:$N$1096,Data!$J$6:$J$1096,Q$3,Data!$I$6:$I$1096,Data!$W29),SUMIFS(Data!$N$6:$N$1096,Data!$J$6:$J$1096,Q$3,Data!$I$6:$I$1096,Data!$T29))</f>
        <v>0.10350589886701647</v>
      </c>
      <c r="R97" s="55">
        <f>SUM(SUMIFS(Data!$N$6:$N$1096,Data!$J$6:$J$1096,R$3,Data!$I$6:$I$1096,Data!$U29),SUMIFS(Data!$N$6:$N$1096,Data!$J$6:$J$1096,R$3,Data!$I$6:$I$1096,Data!$V29),SUMIFS(Data!$N$6:$N$1096,Data!$J$6:$J$1096,R$3,Data!$I$6:$I$1096,Data!$W29),SUMIFS(Data!$N$6:$N$1096,Data!$J$6:$J$1096,R$3,Data!$I$6:$I$1096,Data!$T29))</f>
        <v>0.10832369481115144</v>
      </c>
      <c r="S97" s="55">
        <f>SUM(SUMIFS(Data!$N$6:$N$1096,Data!$J$6:$J$1096,S$3,Data!$I$6:$I$1096,Data!$U29),SUMIFS(Data!$N$6:$N$1096,Data!$J$6:$J$1096,S$3,Data!$I$6:$I$1096,Data!$V29),SUMIFS(Data!$N$6:$N$1096,Data!$J$6:$J$1096,S$3,Data!$I$6:$I$1096,Data!$W29),SUMIFS(Data!$N$6:$N$1096,Data!$J$6:$J$1096,S$3,Data!$I$6:$I$1096,Data!$T29))</f>
        <v>0.13520703711649862</v>
      </c>
      <c r="T97" s="55">
        <f>SUM(SUMIFS(Data!$N$6:$N$1096,Data!$J$6:$J$1096,T$3,Data!$I$6:$I$1096,Data!$U29),SUMIFS(Data!$N$6:$N$1096,Data!$J$6:$J$1096,T$3,Data!$I$6:$I$1096,Data!$V29),SUMIFS(Data!$N$6:$N$1096,Data!$J$6:$J$1096,T$3,Data!$I$6:$I$1096,Data!$W29),SUMIFS(Data!$N$6:$N$1096,Data!$J$6:$J$1096,T$3,Data!$I$6:$I$1096,Data!$T29))</f>
        <v>0.12164579606440072</v>
      </c>
      <c r="U97" s="55">
        <f>SUM(SUMIFS(Data!$N$6:$N$1096,Data!$J$6:$J$1096,U$3,Data!$I$6:$I$1096,Data!$U29),SUMIFS(Data!$N$6:$N$1096,Data!$J$6:$J$1096,U$3,Data!$I$6:$I$1096,Data!$V29),SUMIFS(Data!$N$6:$N$1096,Data!$J$6:$J$1096,U$3,Data!$I$6:$I$1096,Data!$W29),SUMIFS(Data!$N$6:$N$1096,Data!$J$6:$J$1096,U$3,Data!$I$6:$I$1096,Data!$T29))</f>
        <v>0.13792364711427224</v>
      </c>
      <c r="V97" s="55">
        <f>SUM(SUMIFS(Data!$N$6:$N$1096,Data!$J$6:$J$1096,V$3,Data!$I$6:$I$1096,Data!$U29),SUMIFS(Data!$N$6:$N$1096,Data!$J$6:$J$1096,V$3,Data!$I$6:$I$1096,Data!$V29),SUMIFS(Data!$N$6:$N$1096,Data!$J$6:$J$1096,V$3,Data!$I$6:$I$1096,Data!$W29),SUMIFS(Data!$N$6:$N$1096,Data!$J$6:$J$1096,V$3,Data!$I$6:$I$1096,Data!$T29))</f>
        <v>0.15075578364941261</v>
      </c>
      <c r="W97" s="55">
        <f>SUM(SUMIFS(Data!$N$6:$N$1096,Data!$J$6:$J$1096,W$3,Data!$I$6:$I$1096,Data!$U29),SUMIFS(Data!$N$6:$N$1096,Data!$J$6:$J$1096,W$3,Data!$I$6:$I$1096,Data!$V29),SUMIFS(Data!$N$6:$N$1096,Data!$J$6:$J$1096,W$3,Data!$I$6:$I$1096,Data!$W29),SUMIFS(Data!$N$6:$N$1096,Data!$J$6:$J$1096,W$3,Data!$I$6:$I$1096,Data!$T29))</f>
        <v>0.15814961131642666</v>
      </c>
      <c r="X97" s="55">
        <f>SUM(SUMIFS(Data!$N$6:$N$1096,Data!$J$6:$J$1096,X$3,Data!$I$6:$I$1096,Data!$U29),SUMIFS(Data!$N$6:$N$1096,Data!$J$6:$J$1096,X$3,Data!$I$6:$I$1096,Data!$V29),SUMIFS(Data!$N$6:$N$1096,Data!$J$6:$J$1096,X$3,Data!$I$6:$I$1096,Data!$W29),SUMIFS(Data!$N$6:$N$1096,Data!$J$6:$J$1096,X$3,Data!$I$6:$I$1096,Data!$T29))</f>
        <v>0.16714502785750462</v>
      </c>
      <c r="Y97" s="55">
        <f>SUM(SUMIFS(Data!$N$6:$N$1096,Data!$J$6:$J$1096,Y$3,Data!$I$6:$I$1096,Data!$U29),SUMIFS(Data!$N$6:$N$1096,Data!$J$6:$J$1096,Y$3,Data!$I$6:$I$1096,Data!$V29),SUMIFS(Data!$N$6:$N$1096,Data!$J$6:$J$1096,Y$3,Data!$I$6:$I$1096,Data!$W29),SUMIFS(Data!$N$6:$N$1096,Data!$J$6:$J$1096,Y$3,Data!$I$6:$I$1096,Data!$T29))</f>
        <v>0.13276533801429979</v>
      </c>
      <c r="Z97" s="55">
        <f>SUM(SUMIFS(Data!$N$6:$N$1096,Data!$J$6:$J$1096,Z$3,Data!$I$6:$I$1096,Data!$U29),SUMIFS(Data!$N$6:$N$1096,Data!$J$6:$J$1096,Z$3,Data!$I$6:$I$1096,Data!$V29),SUMIFS(Data!$N$6:$N$1096,Data!$J$6:$J$1096,Z$3,Data!$I$6:$I$1096,Data!$W29),SUMIFS(Data!$N$6:$N$1096,Data!$J$6:$J$1096,Z$3,Data!$I$6:$I$1096,Data!$T29))</f>
        <v>0.16700723712217963</v>
      </c>
      <c r="AA97" s="55">
        <f>SUM(SUMIFS(Data!$N$6:$N$1096,Data!$J$6:$J$1096,AA$3,Data!$I$6:$I$1096,Data!$U29),SUMIFS(Data!$N$6:$N$1096,Data!$J$6:$J$1096,AA$3,Data!$I$6:$I$1096,Data!$V29),SUMIFS(Data!$N$6:$N$1096,Data!$J$6:$J$1096,AA$3,Data!$I$6:$I$1096,Data!$W29),SUMIFS(Data!$N$6:$N$1096,Data!$J$6:$J$1096,AA$3,Data!$I$6:$I$1096,Data!$T29))</f>
        <v>0.11571971107305087</v>
      </c>
      <c r="AB97" s="55">
        <f>SUM(SUMIFS(Data!$N$6:$N$1096,Data!$J$6:$J$1096,AB$3,Data!$I$6:$I$1096,Data!$U29),SUMIFS(Data!$N$6:$N$1096,Data!$J$6:$J$1096,AB$3,Data!$I$6:$I$1096,Data!$V29),SUMIFS(Data!$N$6:$N$1096,Data!$J$6:$J$1096,AB$3,Data!$I$6:$I$1096,Data!$W29),SUMIFS(Data!$N$6:$N$1096,Data!$J$6:$J$1096,AB$3,Data!$I$6:$I$1096,Data!$T29))</f>
        <v>0.16114290595370293</v>
      </c>
      <c r="AC97" s="55">
        <f>SUM(SUMIFS(Data!$N$6:$N$1096,Data!$J$6:$J$1096,AC$3,Data!$I$6:$I$1096,Data!$U29),SUMIFS(Data!$N$6:$N$1096,Data!$J$6:$J$1096,AC$3,Data!$I$6:$I$1096,Data!$V29),SUMIFS(Data!$N$6:$N$1096,Data!$J$6:$J$1096,AC$3,Data!$I$6:$I$1096,Data!$W29),SUMIFS(Data!$N$6:$N$1096,Data!$J$6:$J$1096,AC$3,Data!$I$6:$I$1096,Data!$T29))</f>
        <v>0.17248468754015506</v>
      </c>
      <c r="AD97" s="55">
        <f>SUM(SUMIFS(Data!$N$6:$N$1096,Data!$J$6:$J$1096,AD$3,Data!$I$6:$I$1096,Data!$U29),SUMIFS(Data!$N$6:$N$1096,Data!$J$6:$J$1096,AD$3,Data!$I$6:$I$1096,Data!$V29),SUMIFS(Data!$N$6:$N$1096,Data!$J$6:$J$1096,AD$3,Data!$I$6:$I$1096,Data!$W29),SUMIFS(Data!$N$6:$N$1096,Data!$J$6:$J$1096,AD$3,Data!$I$6:$I$1096,Data!$T29))</f>
        <v>0.18375777191039946</v>
      </c>
      <c r="AE97" s="55">
        <f>SUM(SUMIFS(Data!$N$6:$N$1096,Data!$J$6:$J$1096,AE$3,Data!$I$6:$I$1096,Data!$U29),SUMIFS(Data!$N$6:$N$1096,Data!$J$6:$J$1096,AE$3,Data!$I$6:$I$1096,Data!$V29),SUMIFS(Data!$N$6:$N$1096,Data!$J$6:$J$1096,AE$3,Data!$I$6:$I$1096,Data!$W29),SUMIFS(Data!$N$6:$N$1096,Data!$J$6:$J$1096,AE$3,Data!$I$6:$I$1096,Data!$T29))</f>
        <v>0.18428410466135292</v>
      </c>
      <c r="AF97" s="55">
        <f>SUM(SUMIFS(Data!$N$6:$N$1096,Data!$J$6:$J$1096,AF$3,Data!$I$6:$I$1096,Data!$U29),SUMIFS(Data!$N$6:$N$1096,Data!$J$6:$J$1096,AF$3,Data!$I$6:$I$1096,Data!$V29),SUMIFS(Data!$N$6:$N$1096,Data!$J$6:$J$1096,AF$3,Data!$I$6:$I$1096,Data!$W29),SUMIFS(Data!$N$6:$N$1096,Data!$J$6:$J$1096,AF$3,Data!$I$6:$I$1096,Data!$T29))</f>
        <v>0.17403882755995431</v>
      </c>
      <c r="AG97" s="55">
        <f>SUM(SUMIFS(Data!$N$6:$N$1096,Data!$J$6:$J$1096,AG$3,Data!$I$6:$I$1096,Data!$U29),SUMIFS(Data!$N$6:$N$1096,Data!$J$6:$J$1096,AG$3,Data!$I$6:$I$1096,Data!$V29),SUMIFS(Data!$N$6:$N$1096,Data!$J$6:$J$1096,AG$3,Data!$I$6:$I$1096,Data!$W29),SUMIFS(Data!$N$6:$N$1096,Data!$J$6:$J$1096,AG$3,Data!$I$6:$I$1096,Data!$T29))</f>
        <v>0.17541079322712486</v>
      </c>
      <c r="AH97" s="55">
        <f>SUM(SUMIFS(Data!$N$6:$N$1096,Data!$J$6:$J$1096,AH$3,Data!$I$6:$I$1096,Data!$U29),SUMIFS(Data!$N$6:$N$1096,Data!$J$6:$J$1096,AH$3,Data!$I$6:$I$1096,Data!$V29),SUMIFS(Data!$N$6:$N$1096,Data!$J$6:$J$1096,AH$3,Data!$I$6:$I$1096,Data!$W29),SUMIFS(Data!$N$6:$N$1096,Data!$J$6:$J$1096,AH$3,Data!$I$6:$I$1096,Data!$T29))</f>
        <v>0.15963400550768411</v>
      </c>
      <c r="AI97" s="55">
        <f>SUM(SUMIFS(Data!$N$6:$N$1096,Data!$J$6:$J$1096,AI$3,Data!$I$6:$I$1096,Data!$U29),SUMIFS(Data!$N$6:$N$1096,Data!$J$6:$J$1096,AI$3,Data!$I$6:$I$1096,Data!$V29),SUMIFS(Data!$N$6:$N$1096,Data!$J$6:$J$1096,AI$3,Data!$I$6:$I$1096,Data!$W29),SUMIFS(Data!$N$6:$N$1096,Data!$J$6:$J$1096,AI$3,Data!$I$6:$I$1096,Data!$T29))</f>
        <v>0.17120775478124178</v>
      </c>
      <c r="AJ97" s="55">
        <f>SUM(SUMIFS(Data!$N$6:$N$1096,Data!$J$6:$J$1096,AJ$3,Data!$I$6:$I$1096,Data!$U29),SUMIFS(Data!$N$6:$N$1096,Data!$J$6:$J$1096,AJ$3,Data!$I$6:$I$1096,Data!$V29),SUMIFS(Data!$N$6:$N$1096,Data!$J$6:$J$1096,AJ$3,Data!$I$6:$I$1096,Data!$W29),SUMIFS(Data!$N$6:$N$1096,Data!$J$6:$J$1096,AJ$3,Data!$I$6:$I$1096,Data!$T29))</f>
        <v>0.14837553215326013</v>
      </c>
      <c r="AK97" s="55">
        <f>SUM(SUMIFS(Data!$N$6:$N$1096,Data!$J$6:$J$1096,AK$3,Data!$I$6:$I$1096,Data!$U29),SUMIFS(Data!$N$6:$N$1096,Data!$J$6:$J$1096,AK$3,Data!$I$6:$I$1096,Data!$V29),SUMIFS(Data!$N$6:$N$1096,Data!$J$6:$J$1096,AK$3,Data!$I$6:$I$1096,Data!$W29),SUMIFS(Data!$N$6:$N$1096,Data!$J$6:$J$1096,AK$3,Data!$I$6:$I$1096,Data!$T29))</f>
        <v>0.16534565337176282</v>
      </c>
      <c r="AL97" s="55">
        <f>SUM(SUMIFS(Data!$N$6:$N$1096,Data!$J$6:$J$1096,AL$3,Data!$I$6:$I$1096,Data!$U29),SUMIFS(Data!$N$6:$N$1096,Data!$J$6:$J$1096,AL$3,Data!$I$6:$I$1096,Data!$V29),SUMIFS(Data!$N$6:$N$1096,Data!$J$6:$J$1096,AL$3,Data!$I$6:$I$1096,Data!$W29),SUMIFS(Data!$N$6:$N$1096,Data!$J$6:$J$1096,AL$3,Data!$I$6:$I$1096,Data!$T29))</f>
        <v>0.14363525379161385</v>
      </c>
      <c r="AM97" s="55">
        <f>SUM(SUMIFS(Data!$N$6:$N$1096,Data!$J$6:$J$1096,AM$3,Data!$I$6:$I$1096,Data!$U29),SUMIFS(Data!$N$6:$N$1096,Data!$J$6:$J$1096,AM$3,Data!$I$6:$I$1096,Data!$V29),SUMIFS(Data!$N$6:$N$1096,Data!$J$6:$J$1096,AM$3,Data!$I$6:$I$1096,Data!$W29),SUMIFS(Data!$N$6:$N$1096,Data!$J$6:$J$1096,AM$3,Data!$I$6:$I$1096,Data!$T29))</f>
        <v>0.1520271934578058</v>
      </c>
      <c r="AN97" s="55">
        <f>SUM(SUMIFS(Data!$N$6:$N$1096,Data!$J$6:$J$1096,AN$3,Data!$I$6:$I$1096,Data!$U29),SUMIFS(Data!$N$6:$N$1096,Data!$J$6:$J$1096,AN$3,Data!$I$6:$I$1096,Data!$V29),SUMIFS(Data!$N$6:$N$1096,Data!$J$6:$J$1096,AN$3,Data!$I$6:$I$1096,Data!$W29),SUMIFS(Data!$N$6:$N$1096,Data!$J$6:$J$1096,AN$3,Data!$I$6:$I$1096,Data!$T29))</f>
        <v>0.16188453750802509</v>
      </c>
      <c r="AO97" s="55">
        <f>SUM(SUMIFS(Data!$N$6:$N$1096,Data!$J$6:$J$1096,AO$3,Data!$I$6:$I$1096,Data!$U29),SUMIFS(Data!$N$6:$N$1096,Data!$J$6:$J$1096,AO$3,Data!$I$6:$I$1096,Data!$V29),SUMIFS(Data!$N$6:$N$1096,Data!$J$6:$J$1096,AO$3,Data!$I$6:$I$1096,Data!$W29),SUMIFS(Data!$N$6:$N$1096,Data!$J$6:$J$1096,AO$3,Data!$I$6:$I$1096,Data!$T29))</f>
        <v>0.14722586282219308</v>
      </c>
      <c r="AP97" s="55">
        <f>SUM(SUMIFS(Data!$N$6:$N$1096,Data!$J$6:$J$1096,AP$3,Data!$I$6:$I$1096,Data!$U29),SUMIFS(Data!$N$6:$N$1096,Data!$J$6:$J$1096,AP$3,Data!$I$6:$I$1096,Data!$V29),SUMIFS(Data!$N$6:$N$1096,Data!$J$6:$J$1096,AP$3,Data!$I$6:$I$1096,Data!$W29),SUMIFS(Data!$N$6:$N$1096,Data!$J$6:$J$1096,AP$3,Data!$I$6:$I$1096,Data!$T29))</f>
        <v>0.14722586282219308</v>
      </c>
      <c r="AQ97" s="55">
        <f>SUM(SUMIFS(Data!$N$6:$N$1096,Data!$J$6:$J$1096,AQ$3,Data!$I$6:$I$1096,Data!$U29),SUMIFS(Data!$N$6:$N$1096,Data!$J$6:$J$1096,AQ$3,Data!$I$6:$I$1096,Data!$V29),SUMIFS(Data!$N$6:$N$1096,Data!$J$6:$J$1096,AQ$3,Data!$I$6:$I$1096,Data!$W29),SUMIFS(Data!$N$6:$N$1096,Data!$J$6:$J$1096,AQ$3,Data!$I$6:$I$1096,Data!$T29))</f>
        <v>0.16460905349794239</v>
      </c>
      <c r="AR97" s="56" t="s">
        <v>31</v>
      </c>
    </row>
    <row r="98" spans="1:44" x14ac:dyDescent="0.25">
      <c r="A98" s="53" t="s">
        <v>74</v>
      </c>
      <c r="B98" s="57" t="s">
        <v>32</v>
      </c>
      <c r="C98" s="55">
        <f>SUM(SUMIFS(Data!$N$6:$N$1096,Data!$J$6:$J$1096,C$3,Data!$I$6:$I$1096,Data!$U30),SUMIFS(Data!$N$6:$N$1096,Data!$J$6:$J$1096,C$3,Data!$I$6:$I$1096,Data!$V30),SUMIFS(Data!$N$6:$N$1096,Data!$J$6:$J$1096,C$3,Data!$I$6:$I$1096,Data!$W30),SUMIFS(Data!$N$6:$N$1096,Data!$J$6:$J$1096,C$3,Data!$I$6:$I$1096,Data!$T30))</f>
        <v>0.15571025152689302</v>
      </c>
      <c r="D98" s="55">
        <f>SUM(SUMIFS(Data!$N$6:$N$1096,Data!$J$6:$J$1096,D$3,Data!$I$6:$I$1096,Data!$U30),SUMIFS(Data!$N$6:$N$1096,Data!$J$6:$J$1096,D$3,Data!$I$6:$I$1096,Data!$V30),SUMIFS(Data!$N$6:$N$1096,Data!$J$6:$J$1096,D$3,Data!$I$6:$I$1096,Data!$W30),SUMIFS(Data!$N$6:$N$1096,Data!$J$6:$J$1096,D$3,Data!$I$6:$I$1096,Data!$T30))</f>
        <v>0.15942617827228406</v>
      </c>
      <c r="E98" s="55">
        <f>SUM(SUMIFS(Data!$N$6:$N$1096,Data!$J$6:$J$1096,E$3,Data!$I$6:$I$1096,Data!$U30),SUMIFS(Data!$N$6:$N$1096,Data!$J$6:$J$1096,E$3,Data!$I$6:$I$1096,Data!$V30),SUMIFS(Data!$N$6:$N$1096,Data!$J$6:$J$1096,E$3,Data!$I$6:$I$1096,Data!$W30),SUMIFS(Data!$N$6:$N$1096,Data!$J$6:$J$1096,E$3,Data!$I$6:$I$1096,Data!$T30))</f>
        <v>0.15999354734634619</v>
      </c>
      <c r="F98" s="55">
        <f>SUM(SUMIFS(Data!$N$6:$N$1096,Data!$J$6:$J$1096,F$3,Data!$I$6:$I$1096,Data!$U30),SUMIFS(Data!$N$6:$N$1096,Data!$J$6:$J$1096,F$3,Data!$I$6:$I$1096,Data!$V30),SUMIFS(Data!$N$6:$N$1096,Data!$J$6:$J$1096,F$3,Data!$I$6:$I$1096,Data!$W30),SUMIFS(Data!$N$6:$N$1096,Data!$J$6:$J$1096,F$3,Data!$I$6:$I$1096,Data!$T30))</f>
        <v>0.15723727693324521</v>
      </c>
      <c r="G98" s="55">
        <f>SUM(SUMIFS(Data!$N$6:$N$1096,Data!$J$6:$J$1096,G$3,Data!$I$6:$I$1096,Data!$U30),SUMIFS(Data!$N$6:$N$1096,Data!$J$6:$J$1096,G$3,Data!$I$6:$I$1096,Data!$V30),SUMIFS(Data!$N$6:$N$1096,Data!$J$6:$J$1096,G$3,Data!$I$6:$I$1096,Data!$W30),SUMIFS(Data!$N$6:$N$1096,Data!$J$6:$J$1096,G$3,Data!$I$6:$I$1096,Data!$T30))</f>
        <v>0.15738793216774022</v>
      </c>
      <c r="H98" s="55">
        <f>SUM(SUMIFS(Data!$N$6:$N$1096,Data!$J$6:$J$1096,H$3,Data!$I$6:$I$1096,Data!$U30),SUMIFS(Data!$N$6:$N$1096,Data!$J$6:$J$1096,H$3,Data!$I$6:$I$1096,Data!$V30),SUMIFS(Data!$N$6:$N$1096,Data!$J$6:$J$1096,H$3,Data!$I$6:$I$1096,Data!$W30),SUMIFS(Data!$N$6:$N$1096,Data!$J$6:$J$1096,H$3,Data!$I$6:$I$1096,Data!$T30))</f>
        <v>0.16229990668293731</v>
      </c>
      <c r="I98" s="55">
        <f>SUM(SUMIFS(Data!$N$6:$N$1096,Data!$J$6:$J$1096,I$3,Data!$I$6:$I$1096,Data!$U30),SUMIFS(Data!$N$6:$N$1096,Data!$J$6:$J$1096,I$3,Data!$I$6:$I$1096,Data!$V30),SUMIFS(Data!$N$6:$N$1096,Data!$J$6:$J$1096,I$3,Data!$I$6:$I$1096,Data!$W30),SUMIFS(Data!$N$6:$N$1096,Data!$J$6:$J$1096,I$3,Data!$I$6:$I$1096,Data!$T30))</f>
        <v>0.15255347010039283</v>
      </c>
      <c r="J98" s="55">
        <f>SUM(SUMIFS(Data!$N$6:$N$1096,Data!$J$6:$J$1096,J$3,Data!$I$6:$I$1096,Data!$U30),SUMIFS(Data!$N$6:$N$1096,Data!$J$6:$J$1096,J$3,Data!$I$6:$I$1096,Data!$V30),SUMIFS(Data!$N$6:$N$1096,Data!$J$6:$J$1096,J$3,Data!$I$6:$I$1096,Data!$W30),SUMIFS(Data!$N$6:$N$1096,Data!$J$6:$J$1096,J$3,Data!$I$6:$I$1096,Data!$T30))</f>
        <v>0.15115187405214126</v>
      </c>
      <c r="K98" s="55">
        <f>SUM(SUMIFS(Data!$N$6:$N$1096,Data!$J$6:$J$1096,K$3,Data!$I$6:$I$1096,Data!$U30),SUMIFS(Data!$N$6:$N$1096,Data!$J$6:$J$1096,K$3,Data!$I$6:$I$1096,Data!$V30),SUMIFS(Data!$N$6:$N$1096,Data!$J$6:$J$1096,K$3,Data!$I$6:$I$1096,Data!$W30),SUMIFS(Data!$N$6:$N$1096,Data!$J$6:$J$1096,K$3,Data!$I$6:$I$1096,Data!$T30))</f>
        <v>0.13431570020142053</v>
      </c>
      <c r="L98" s="55">
        <f>SUM(SUMIFS(Data!$N$6:$N$1096,Data!$J$6:$J$1096,L$3,Data!$I$6:$I$1096,Data!$U30),SUMIFS(Data!$N$6:$N$1096,Data!$J$6:$J$1096,L$3,Data!$I$6:$I$1096,Data!$V30),SUMIFS(Data!$N$6:$N$1096,Data!$J$6:$J$1096,L$3,Data!$I$6:$I$1096,Data!$W30),SUMIFS(Data!$N$6:$N$1096,Data!$J$6:$J$1096,L$3,Data!$I$6:$I$1096,Data!$T30))</f>
        <v>0.13321887320361187</v>
      </c>
      <c r="M98" s="55">
        <f>SUM(SUMIFS(Data!$N$6:$N$1096,Data!$J$6:$J$1096,M$3,Data!$I$6:$I$1096,Data!$U30),SUMIFS(Data!$N$6:$N$1096,Data!$J$6:$J$1096,M$3,Data!$I$6:$I$1096,Data!$V30),SUMIFS(Data!$N$6:$N$1096,Data!$J$6:$J$1096,M$3,Data!$I$6:$I$1096,Data!$W30),SUMIFS(Data!$N$6:$N$1096,Data!$J$6:$J$1096,M$3,Data!$I$6:$I$1096,Data!$T30))</f>
        <v>0.13750125304908611</v>
      </c>
      <c r="N98" s="55">
        <f>SUM(SUMIFS(Data!$N$6:$N$1096,Data!$J$6:$J$1096,N$3,Data!$I$6:$I$1096,Data!$U30),SUMIFS(Data!$N$6:$N$1096,Data!$J$6:$J$1096,N$3,Data!$I$6:$I$1096,Data!$V30),SUMIFS(Data!$N$6:$N$1096,Data!$J$6:$J$1096,N$3,Data!$I$6:$I$1096,Data!$W30),SUMIFS(Data!$N$6:$N$1096,Data!$J$6:$J$1096,N$3,Data!$I$6:$I$1096,Data!$T30))</f>
        <v>0.13415122838383528</v>
      </c>
      <c r="O98" s="55">
        <f>SUM(SUMIFS(Data!$N$6:$N$1096,Data!$J$6:$J$1096,O$3,Data!$I$6:$I$1096,Data!$U30),SUMIFS(Data!$N$6:$N$1096,Data!$J$6:$J$1096,O$3,Data!$I$6:$I$1096,Data!$V30),SUMIFS(Data!$N$6:$N$1096,Data!$J$6:$J$1096,O$3,Data!$I$6:$I$1096,Data!$W30),SUMIFS(Data!$N$6:$N$1096,Data!$J$6:$J$1096,O$3,Data!$I$6:$I$1096,Data!$T30))</f>
        <v>0.13399552049858798</v>
      </c>
      <c r="P98" s="55">
        <f>SUM(SUMIFS(Data!$N$6:$N$1096,Data!$J$6:$J$1096,P$3,Data!$I$6:$I$1096,Data!$U30),SUMIFS(Data!$N$6:$N$1096,Data!$J$6:$J$1096,P$3,Data!$I$6:$I$1096,Data!$V30),SUMIFS(Data!$N$6:$N$1096,Data!$J$6:$J$1096,P$3,Data!$I$6:$I$1096,Data!$W30),SUMIFS(Data!$N$6:$N$1096,Data!$J$6:$J$1096,P$3,Data!$I$6:$I$1096,Data!$T30))</f>
        <v>0.13526932418916987</v>
      </c>
      <c r="Q98" s="55">
        <f>SUM(SUMIFS(Data!$N$6:$N$1096,Data!$J$6:$J$1096,Q$3,Data!$I$6:$I$1096,Data!$U30),SUMIFS(Data!$N$6:$N$1096,Data!$J$6:$J$1096,Q$3,Data!$I$6:$I$1096,Data!$V30),SUMIFS(Data!$N$6:$N$1096,Data!$J$6:$J$1096,Q$3,Data!$I$6:$I$1096,Data!$W30),SUMIFS(Data!$N$6:$N$1096,Data!$J$6:$J$1096,Q$3,Data!$I$6:$I$1096,Data!$T30))</f>
        <v>0.14822365562648307</v>
      </c>
      <c r="R98" s="55">
        <f>SUM(SUMIFS(Data!$N$6:$N$1096,Data!$J$6:$J$1096,R$3,Data!$I$6:$I$1096,Data!$U30),SUMIFS(Data!$N$6:$N$1096,Data!$J$6:$J$1096,R$3,Data!$I$6:$I$1096,Data!$V30),SUMIFS(Data!$N$6:$N$1096,Data!$J$6:$J$1096,R$3,Data!$I$6:$I$1096,Data!$W30),SUMIFS(Data!$N$6:$N$1096,Data!$J$6:$J$1096,R$3,Data!$I$6:$I$1096,Data!$T30))</f>
        <v>0.14238423802496708</v>
      </c>
      <c r="S98" s="55">
        <f>SUM(SUMIFS(Data!$N$6:$N$1096,Data!$J$6:$J$1096,S$3,Data!$I$6:$I$1096,Data!$U30),SUMIFS(Data!$N$6:$N$1096,Data!$J$6:$J$1096,S$3,Data!$I$6:$I$1096,Data!$V30),SUMIFS(Data!$N$6:$N$1096,Data!$J$6:$J$1096,S$3,Data!$I$6:$I$1096,Data!$W30),SUMIFS(Data!$N$6:$N$1096,Data!$J$6:$J$1096,S$3,Data!$I$6:$I$1096,Data!$T30))</f>
        <v>0.17189444325252093</v>
      </c>
      <c r="T98" s="55">
        <f>SUM(SUMIFS(Data!$N$6:$N$1096,Data!$J$6:$J$1096,T$3,Data!$I$6:$I$1096,Data!$U30),SUMIFS(Data!$N$6:$N$1096,Data!$J$6:$J$1096,T$3,Data!$I$6:$I$1096,Data!$V30),SUMIFS(Data!$N$6:$N$1096,Data!$J$6:$J$1096,T$3,Data!$I$6:$I$1096,Data!$W30),SUMIFS(Data!$N$6:$N$1096,Data!$J$6:$J$1096,T$3,Data!$I$6:$I$1096,Data!$T30))</f>
        <v>0.15476242418953706</v>
      </c>
      <c r="U98" s="55">
        <f>SUM(SUMIFS(Data!$N$6:$N$1096,Data!$J$6:$J$1096,U$3,Data!$I$6:$I$1096,Data!$U30),SUMIFS(Data!$N$6:$N$1096,Data!$J$6:$J$1096,U$3,Data!$I$6:$I$1096,Data!$V30),SUMIFS(Data!$N$6:$N$1096,Data!$J$6:$J$1096,U$3,Data!$I$6:$I$1096,Data!$W30),SUMIFS(Data!$N$6:$N$1096,Data!$J$6:$J$1096,U$3,Data!$I$6:$I$1096,Data!$T30))</f>
        <v>0.17430052701486781</v>
      </c>
      <c r="V98" s="55">
        <f>SUM(SUMIFS(Data!$N$6:$N$1096,Data!$J$6:$J$1096,V$3,Data!$I$6:$I$1096,Data!$U30),SUMIFS(Data!$N$6:$N$1096,Data!$J$6:$J$1096,V$3,Data!$I$6:$I$1096,Data!$V30),SUMIFS(Data!$N$6:$N$1096,Data!$J$6:$J$1096,V$3,Data!$I$6:$I$1096,Data!$W30),SUMIFS(Data!$N$6:$N$1096,Data!$J$6:$J$1096,V$3,Data!$I$6:$I$1096,Data!$T30))</f>
        <v>0.1994306563489836</v>
      </c>
      <c r="W98" s="55">
        <f>SUM(SUMIFS(Data!$N$6:$N$1096,Data!$J$6:$J$1096,W$3,Data!$I$6:$I$1096,Data!$U30),SUMIFS(Data!$N$6:$N$1096,Data!$J$6:$J$1096,W$3,Data!$I$6:$I$1096,Data!$V30),SUMIFS(Data!$N$6:$N$1096,Data!$J$6:$J$1096,W$3,Data!$I$6:$I$1096,Data!$W30),SUMIFS(Data!$N$6:$N$1096,Data!$J$6:$J$1096,W$3,Data!$I$6:$I$1096,Data!$T30))</f>
        <v>0.19548872180451127</v>
      </c>
      <c r="X98" s="55">
        <f>SUM(SUMIFS(Data!$N$6:$N$1096,Data!$J$6:$J$1096,X$3,Data!$I$6:$I$1096,Data!$U30),SUMIFS(Data!$N$6:$N$1096,Data!$J$6:$J$1096,X$3,Data!$I$6:$I$1096,Data!$V30),SUMIFS(Data!$N$6:$N$1096,Data!$J$6:$J$1096,X$3,Data!$I$6:$I$1096,Data!$W30),SUMIFS(Data!$N$6:$N$1096,Data!$J$6:$J$1096,X$3,Data!$I$6:$I$1096,Data!$T30))</f>
        <v>0.21661320276886714</v>
      </c>
      <c r="Y98" s="55">
        <f>SUM(SUMIFS(Data!$N$6:$N$1096,Data!$J$6:$J$1096,Y$3,Data!$I$6:$I$1096,Data!$U30),SUMIFS(Data!$N$6:$N$1096,Data!$J$6:$J$1096,Y$3,Data!$I$6:$I$1096,Data!$V30),SUMIFS(Data!$N$6:$N$1096,Data!$J$6:$J$1096,Y$3,Data!$I$6:$I$1096,Data!$W30),SUMIFS(Data!$N$6:$N$1096,Data!$J$6:$J$1096,Y$3,Data!$I$6:$I$1096,Data!$T30))</f>
        <v>0.18718157297598151</v>
      </c>
      <c r="Z98" s="55">
        <f>SUM(SUMIFS(Data!$N$6:$N$1096,Data!$J$6:$J$1096,Z$3,Data!$I$6:$I$1096,Data!$U30),SUMIFS(Data!$N$6:$N$1096,Data!$J$6:$J$1096,Z$3,Data!$I$6:$I$1096,Data!$V30),SUMIFS(Data!$N$6:$N$1096,Data!$J$6:$J$1096,Z$3,Data!$I$6:$I$1096,Data!$W30),SUMIFS(Data!$N$6:$N$1096,Data!$J$6:$J$1096,Z$3,Data!$I$6:$I$1096,Data!$T30))</f>
        <v>0.22401021711366539</v>
      </c>
      <c r="AA98" s="55">
        <f>SUM(SUMIFS(Data!$N$6:$N$1096,Data!$J$6:$J$1096,AA$3,Data!$I$6:$I$1096,Data!$U30),SUMIFS(Data!$N$6:$N$1096,Data!$J$6:$J$1096,AA$3,Data!$I$6:$I$1096,Data!$V30),SUMIFS(Data!$N$6:$N$1096,Data!$J$6:$J$1096,AA$3,Data!$I$6:$I$1096,Data!$W30),SUMIFS(Data!$N$6:$N$1096,Data!$J$6:$J$1096,AA$3,Data!$I$6:$I$1096,Data!$T30))</f>
        <v>0.17570183930300098</v>
      </c>
      <c r="AB98" s="55">
        <f>SUM(SUMIFS(Data!$N$6:$N$1096,Data!$J$6:$J$1096,AB$3,Data!$I$6:$I$1096,Data!$U30),SUMIFS(Data!$N$6:$N$1096,Data!$J$6:$J$1096,AB$3,Data!$I$6:$I$1096,Data!$V30),SUMIFS(Data!$N$6:$N$1096,Data!$J$6:$J$1096,AB$3,Data!$I$6:$I$1096,Data!$W30),SUMIFS(Data!$N$6:$N$1096,Data!$J$6:$J$1096,AB$3,Data!$I$6:$I$1096,Data!$T30))</f>
        <v>0.23169898351413687</v>
      </c>
      <c r="AC98" s="55">
        <f>SUM(SUMIFS(Data!$N$6:$N$1096,Data!$J$6:$J$1096,AC$3,Data!$I$6:$I$1096,Data!$U30),SUMIFS(Data!$N$6:$N$1096,Data!$J$6:$J$1096,AC$3,Data!$I$6:$I$1096,Data!$V30),SUMIFS(Data!$N$6:$N$1096,Data!$J$6:$J$1096,AC$3,Data!$I$6:$I$1096,Data!$W30),SUMIFS(Data!$N$6:$N$1096,Data!$J$6:$J$1096,AC$3,Data!$I$6:$I$1096,Data!$T30))</f>
        <v>0.23544780914036062</v>
      </c>
      <c r="AD98" s="55">
        <f>SUM(SUMIFS(Data!$N$6:$N$1096,Data!$J$6:$J$1096,AD$3,Data!$I$6:$I$1096,Data!$U30),SUMIFS(Data!$N$6:$N$1096,Data!$J$6:$J$1096,AD$3,Data!$I$6:$I$1096,Data!$V30),SUMIFS(Data!$N$6:$N$1096,Data!$J$6:$J$1096,AD$3,Data!$I$6:$I$1096,Data!$W30),SUMIFS(Data!$N$6:$N$1096,Data!$J$6:$J$1096,AD$3,Data!$I$6:$I$1096,Data!$T30))</f>
        <v>0.25019163614683593</v>
      </c>
      <c r="AE98" s="55">
        <f>SUM(SUMIFS(Data!$N$6:$N$1096,Data!$J$6:$J$1096,AE$3,Data!$I$6:$I$1096,Data!$U30),SUMIFS(Data!$N$6:$N$1096,Data!$J$6:$J$1096,AE$3,Data!$I$6:$I$1096,Data!$V30),SUMIFS(Data!$N$6:$N$1096,Data!$J$6:$J$1096,AE$3,Data!$I$6:$I$1096,Data!$W30),SUMIFS(Data!$N$6:$N$1096,Data!$J$6:$J$1096,AE$3,Data!$I$6:$I$1096,Data!$T30))</f>
        <v>0.25614489003880986</v>
      </c>
      <c r="AF98" s="55">
        <f>SUM(SUMIFS(Data!$N$6:$N$1096,Data!$J$6:$J$1096,AF$3,Data!$I$6:$I$1096,Data!$U30),SUMIFS(Data!$N$6:$N$1096,Data!$J$6:$J$1096,AF$3,Data!$I$6:$I$1096,Data!$V30),SUMIFS(Data!$N$6:$N$1096,Data!$J$6:$J$1096,AF$3,Data!$I$6:$I$1096,Data!$W30),SUMIFS(Data!$N$6:$N$1096,Data!$J$6:$J$1096,AF$3,Data!$I$6:$I$1096,Data!$T30))</f>
        <v>0.25462504758279403</v>
      </c>
      <c r="AG98" s="55">
        <f>SUM(SUMIFS(Data!$N$6:$N$1096,Data!$J$6:$J$1096,AG$3,Data!$I$6:$I$1096,Data!$U30),SUMIFS(Data!$N$6:$N$1096,Data!$J$6:$J$1096,AG$3,Data!$I$6:$I$1096,Data!$V30),SUMIFS(Data!$N$6:$N$1096,Data!$J$6:$J$1096,AG$3,Data!$I$6:$I$1096,Data!$W30),SUMIFS(Data!$N$6:$N$1096,Data!$J$6:$J$1096,AG$3,Data!$I$6:$I$1096,Data!$T30))</f>
        <v>0.24822754191342064</v>
      </c>
      <c r="AH98" s="55">
        <f>SUM(SUMIFS(Data!$N$6:$N$1096,Data!$J$6:$J$1096,AH$3,Data!$I$6:$I$1096,Data!$U30),SUMIFS(Data!$N$6:$N$1096,Data!$J$6:$J$1096,AH$3,Data!$I$6:$I$1096,Data!$V30),SUMIFS(Data!$N$6:$N$1096,Data!$J$6:$J$1096,AH$3,Data!$I$6:$I$1096,Data!$W30),SUMIFS(Data!$N$6:$N$1096,Data!$J$6:$J$1096,AH$3,Data!$I$6:$I$1096,Data!$T30))</f>
        <v>0.2401172603713245</v>
      </c>
      <c r="AI98" s="55">
        <f>SUM(SUMIFS(Data!$N$6:$N$1096,Data!$J$6:$J$1096,AI$3,Data!$I$6:$I$1096,Data!$U30),SUMIFS(Data!$N$6:$N$1096,Data!$J$6:$J$1096,AI$3,Data!$I$6:$I$1096,Data!$V30),SUMIFS(Data!$N$6:$N$1096,Data!$J$6:$J$1096,AI$3,Data!$I$6:$I$1096,Data!$W30),SUMIFS(Data!$N$6:$N$1096,Data!$J$6:$J$1096,AI$3,Data!$I$6:$I$1096,Data!$T30))</f>
        <v>0.25155008296218673</v>
      </c>
      <c r="AJ98" s="55">
        <f>SUM(SUMIFS(Data!$N$6:$N$1096,Data!$J$6:$J$1096,AJ$3,Data!$I$6:$I$1096,Data!$U30),SUMIFS(Data!$N$6:$N$1096,Data!$J$6:$J$1096,AJ$3,Data!$I$6:$I$1096,Data!$V30),SUMIFS(Data!$N$6:$N$1096,Data!$J$6:$J$1096,AJ$3,Data!$I$6:$I$1096,Data!$W30),SUMIFS(Data!$N$6:$N$1096,Data!$J$6:$J$1096,AJ$3,Data!$I$6:$I$1096,Data!$T30))</f>
        <v>0.22617073717230562</v>
      </c>
      <c r="AK98" s="55">
        <f>SUM(SUMIFS(Data!$N$6:$N$1096,Data!$J$6:$J$1096,AK$3,Data!$I$6:$I$1096,Data!$U30),SUMIFS(Data!$N$6:$N$1096,Data!$J$6:$J$1096,AK$3,Data!$I$6:$I$1096,Data!$V30),SUMIFS(Data!$N$6:$N$1096,Data!$J$6:$J$1096,AK$3,Data!$I$6:$I$1096,Data!$W30),SUMIFS(Data!$N$6:$N$1096,Data!$J$6:$J$1096,AK$3,Data!$I$6:$I$1096,Data!$T30))</f>
        <v>0.25672869071334714</v>
      </c>
      <c r="AL98" s="55">
        <f>SUM(SUMIFS(Data!$N$6:$N$1096,Data!$J$6:$J$1096,AL$3,Data!$I$6:$I$1096,Data!$U30),SUMIFS(Data!$N$6:$N$1096,Data!$J$6:$J$1096,AL$3,Data!$I$6:$I$1096,Data!$V30),SUMIFS(Data!$N$6:$N$1096,Data!$J$6:$J$1096,AL$3,Data!$I$6:$I$1096,Data!$W30),SUMIFS(Data!$N$6:$N$1096,Data!$J$6:$J$1096,AL$3,Data!$I$6:$I$1096,Data!$T30))</f>
        <v>0.2351035357092548</v>
      </c>
      <c r="AM98" s="55">
        <f>SUM(SUMIFS(Data!$N$6:$N$1096,Data!$J$6:$J$1096,AM$3,Data!$I$6:$I$1096,Data!$U30),SUMIFS(Data!$N$6:$N$1096,Data!$J$6:$J$1096,AM$3,Data!$I$6:$I$1096,Data!$V30),SUMIFS(Data!$N$6:$N$1096,Data!$J$6:$J$1096,AM$3,Data!$I$6:$I$1096,Data!$W30),SUMIFS(Data!$N$6:$N$1096,Data!$J$6:$J$1096,AM$3,Data!$I$6:$I$1096,Data!$T30))</f>
        <v>0.24681018769397506</v>
      </c>
      <c r="AN98" s="55">
        <f>SUM(SUMIFS(Data!$N$6:$N$1096,Data!$J$6:$J$1096,AN$3,Data!$I$6:$I$1096,Data!$U30),SUMIFS(Data!$N$6:$N$1096,Data!$J$6:$J$1096,AN$3,Data!$I$6:$I$1096,Data!$V30),SUMIFS(Data!$N$6:$N$1096,Data!$J$6:$J$1096,AN$3,Data!$I$6:$I$1096,Data!$W30),SUMIFS(Data!$N$6:$N$1096,Data!$J$6:$J$1096,AN$3,Data!$I$6:$I$1096,Data!$T30))</f>
        <v>0.25640772383821425</v>
      </c>
      <c r="AO98" s="55">
        <f>SUM(SUMIFS(Data!$N$6:$N$1096,Data!$J$6:$J$1096,AO$3,Data!$I$6:$I$1096,Data!$U30),SUMIFS(Data!$N$6:$N$1096,Data!$J$6:$J$1096,AO$3,Data!$I$6:$I$1096,Data!$V30),SUMIFS(Data!$N$6:$N$1096,Data!$J$6:$J$1096,AO$3,Data!$I$6:$I$1096,Data!$W30),SUMIFS(Data!$N$6:$N$1096,Data!$J$6:$J$1096,AO$3,Data!$I$6:$I$1096,Data!$T30))</f>
        <v>0.26507208387942333</v>
      </c>
      <c r="AP98" s="55">
        <f>SUM(SUMIFS(Data!$N$6:$N$1096,Data!$J$6:$J$1096,AP$3,Data!$I$6:$I$1096,Data!$U30),SUMIFS(Data!$N$6:$N$1096,Data!$J$6:$J$1096,AP$3,Data!$I$6:$I$1096,Data!$V30),SUMIFS(Data!$N$6:$N$1096,Data!$J$6:$J$1096,AP$3,Data!$I$6:$I$1096,Data!$W30),SUMIFS(Data!$N$6:$N$1096,Data!$J$6:$J$1096,AP$3,Data!$I$6:$I$1096,Data!$T30))</f>
        <v>0.26507208387942333</v>
      </c>
      <c r="AQ98" s="55">
        <f>SUM(SUMIFS(Data!$N$6:$N$1096,Data!$J$6:$J$1096,AQ$3,Data!$I$6:$I$1096,Data!$U30),SUMIFS(Data!$N$6:$N$1096,Data!$J$6:$J$1096,AQ$3,Data!$I$6:$I$1096,Data!$V30),SUMIFS(Data!$N$6:$N$1096,Data!$J$6:$J$1096,AQ$3,Data!$I$6:$I$1096,Data!$W30),SUMIFS(Data!$N$6:$N$1096,Data!$J$6:$J$1096,AQ$3,Data!$I$6:$I$1096,Data!$T30))</f>
        <v>0.26945235834124726</v>
      </c>
      <c r="AR98" s="57" t="s">
        <v>32</v>
      </c>
    </row>
    <row r="99" spans="1:44" x14ac:dyDescent="0.25">
      <c r="B99" s="58"/>
      <c r="C99" s="60">
        <v>42</v>
      </c>
      <c r="D99" s="61">
        <f>C99-1</f>
        <v>41</v>
      </c>
      <c r="E99" s="61">
        <f t="shared" ref="E99:AQ99" si="6">D99-1</f>
        <v>40</v>
      </c>
      <c r="F99" s="61">
        <f t="shared" si="6"/>
        <v>39</v>
      </c>
      <c r="G99" s="61">
        <f t="shared" si="6"/>
        <v>38</v>
      </c>
      <c r="H99" s="61">
        <f t="shared" si="6"/>
        <v>37</v>
      </c>
      <c r="I99" s="61">
        <f t="shared" si="6"/>
        <v>36</v>
      </c>
      <c r="J99" s="61">
        <f t="shared" si="6"/>
        <v>35</v>
      </c>
      <c r="K99" s="61">
        <f t="shared" si="6"/>
        <v>34</v>
      </c>
      <c r="L99" s="61">
        <f t="shared" si="6"/>
        <v>33</v>
      </c>
      <c r="M99" s="61">
        <f t="shared" si="6"/>
        <v>32</v>
      </c>
      <c r="N99" s="61">
        <f t="shared" si="6"/>
        <v>31</v>
      </c>
      <c r="O99" s="61">
        <f t="shared" si="6"/>
        <v>30</v>
      </c>
      <c r="P99" s="61">
        <f t="shared" si="6"/>
        <v>29</v>
      </c>
      <c r="Q99" s="61">
        <f t="shared" si="6"/>
        <v>28</v>
      </c>
      <c r="R99" s="61">
        <f t="shared" si="6"/>
        <v>27</v>
      </c>
      <c r="S99" s="61">
        <f t="shared" si="6"/>
        <v>26</v>
      </c>
      <c r="T99" s="61">
        <f t="shared" si="6"/>
        <v>25</v>
      </c>
      <c r="U99" s="61">
        <f t="shared" si="6"/>
        <v>24</v>
      </c>
      <c r="V99" s="61">
        <f t="shared" si="6"/>
        <v>23</v>
      </c>
      <c r="W99" s="61">
        <f t="shared" si="6"/>
        <v>22</v>
      </c>
      <c r="X99" s="61">
        <f t="shared" si="6"/>
        <v>21</v>
      </c>
      <c r="Y99" s="61">
        <f t="shared" si="6"/>
        <v>20</v>
      </c>
      <c r="Z99" s="61">
        <f t="shared" si="6"/>
        <v>19</v>
      </c>
      <c r="AA99" s="61">
        <f t="shared" si="6"/>
        <v>18</v>
      </c>
      <c r="AB99" s="61">
        <f t="shared" si="6"/>
        <v>17</v>
      </c>
      <c r="AC99" s="61">
        <f t="shared" si="6"/>
        <v>16</v>
      </c>
      <c r="AD99" s="61">
        <f t="shared" si="6"/>
        <v>15</v>
      </c>
      <c r="AE99" s="61">
        <f t="shared" si="6"/>
        <v>14</v>
      </c>
      <c r="AF99" s="61">
        <f t="shared" si="6"/>
        <v>13</v>
      </c>
      <c r="AG99" s="61">
        <f t="shared" si="6"/>
        <v>12</v>
      </c>
      <c r="AH99" s="61">
        <f t="shared" si="6"/>
        <v>11</v>
      </c>
      <c r="AI99" s="61">
        <f t="shared" si="6"/>
        <v>10</v>
      </c>
      <c r="AJ99" s="61">
        <f t="shared" si="6"/>
        <v>9</v>
      </c>
      <c r="AK99" s="61">
        <f t="shared" si="6"/>
        <v>8</v>
      </c>
      <c r="AL99" s="61">
        <f t="shared" si="6"/>
        <v>7</v>
      </c>
      <c r="AM99" s="61">
        <f t="shared" si="6"/>
        <v>6</v>
      </c>
      <c r="AN99" s="61">
        <f t="shared" si="6"/>
        <v>5</v>
      </c>
      <c r="AO99" s="61">
        <f t="shared" si="6"/>
        <v>4</v>
      </c>
      <c r="AP99" s="61">
        <f t="shared" si="6"/>
        <v>3</v>
      </c>
      <c r="AQ99" s="61">
        <f t="shared" si="6"/>
        <v>2</v>
      </c>
    </row>
    <row r="100" spans="1:44" x14ac:dyDescent="0.25">
      <c r="B100" s="58"/>
      <c r="C100" s="61">
        <f>LARGE(C73:C98,1)</f>
        <v>0.42943455703684241</v>
      </c>
      <c r="D100" s="61">
        <f t="shared" ref="D100:AQ100" si="7">LARGE(D73:D98,1)</f>
        <v>0.43089761220152523</v>
      </c>
      <c r="E100" s="61">
        <f t="shared" si="7"/>
        <v>0.4351346991450234</v>
      </c>
      <c r="F100" s="61">
        <f t="shared" si="7"/>
        <v>0.43879709187045601</v>
      </c>
      <c r="G100" s="61">
        <f t="shared" si="7"/>
        <v>0.4453792559484685</v>
      </c>
      <c r="H100" s="61">
        <f t="shared" si="7"/>
        <v>0.44530184480654655</v>
      </c>
      <c r="I100" s="61">
        <f t="shared" si="7"/>
        <v>0.4567510548523207</v>
      </c>
      <c r="J100" s="61">
        <f t="shared" si="7"/>
        <v>0.4634577886906911</v>
      </c>
      <c r="K100" s="61">
        <f t="shared" si="7"/>
        <v>0.47750803915332701</v>
      </c>
      <c r="L100" s="61">
        <f t="shared" si="7"/>
        <v>0.47691720717283481</v>
      </c>
      <c r="M100" s="61">
        <f t="shared" si="7"/>
        <v>0.4699101146122231</v>
      </c>
      <c r="N100" s="61">
        <f t="shared" si="7"/>
        <v>0.48229092814648133</v>
      </c>
      <c r="O100" s="61">
        <f t="shared" si="7"/>
        <v>0.46852987957282438</v>
      </c>
      <c r="P100" s="61">
        <f t="shared" si="7"/>
        <v>0.44442063151878841</v>
      </c>
      <c r="Q100" s="61">
        <f t="shared" si="7"/>
        <v>0.44978443233849136</v>
      </c>
      <c r="R100" s="61">
        <f t="shared" si="7"/>
        <v>0.43616639412914293</v>
      </c>
      <c r="S100" s="61">
        <f t="shared" si="7"/>
        <v>0.39570907530572835</v>
      </c>
      <c r="T100" s="61">
        <f t="shared" si="7"/>
        <v>0.43265412976133338</v>
      </c>
      <c r="U100" s="61">
        <f t="shared" si="7"/>
        <v>0.41878400959766915</v>
      </c>
      <c r="V100" s="61">
        <f t="shared" si="7"/>
        <v>0.42897237480453876</v>
      </c>
      <c r="W100" s="61">
        <f t="shared" si="7"/>
        <v>0.41340639734930545</v>
      </c>
      <c r="X100" s="61">
        <f t="shared" si="7"/>
        <v>0.37611852101975352</v>
      </c>
      <c r="Y100" s="61">
        <f t="shared" si="7"/>
        <v>0.41653465770432851</v>
      </c>
      <c r="Z100" s="61">
        <f t="shared" si="7"/>
        <v>0.3894423158790975</v>
      </c>
      <c r="AA100" s="61">
        <f t="shared" si="7"/>
        <v>0.43424677935810563</v>
      </c>
      <c r="AB100" s="61">
        <f t="shared" si="7"/>
        <v>0.36858289912018449</v>
      </c>
      <c r="AC100" s="61">
        <f t="shared" si="7"/>
        <v>0.38266158392941274</v>
      </c>
      <c r="AD100" s="61">
        <f t="shared" si="7"/>
        <v>0.35674133378758199</v>
      </c>
      <c r="AE100" s="61">
        <f t="shared" si="7"/>
        <v>0.32274756916913572</v>
      </c>
      <c r="AF100" s="61">
        <f t="shared" si="7"/>
        <v>0.31183859916254286</v>
      </c>
      <c r="AG100" s="61">
        <f t="shared" si="7"/>
        <v>0.32938526983067812</v>
      </c>
      <c r="AH100" s="61">
        <f t="shared" si="7"/>
        <v>0.30376654526072666</v>
      </c>
      <c r="AI100" s="61">
        <f t="shared" si="7"/>
        <v>0.28159112741245307</v>
      </c>
      <c r="AJ100" s="61">
        <f t="shared" si="7"/>
        <v>0.28501008290387631</v>
      </c>
      <c r="AK100" s="61">
        <f t="shared" si="7"/>
        <v>0.26189971601746281</v>
      </c>
      <c r="AL100" s="61">
        <f t="shared" si="7"/>
        <v>0.27914729774146596</v>
      </c>
      <c r="AM100" s="61">
        <f t="shared" si="7"/>
        <v>0.27011182816887536</v>
      </c>
      <c r="AN100" s="61">
        <f t="shared" si="7"/>
        <v>0.27063064842708284</v>
      </c>
      <c r="AO100" s="61">
        <f t="shared" si="7"/>
        <v>0.28112712975098297</v>
      </c>
      <c r="AP100" s="61">
        <f t="shared" si="7"/>
        <v>0.28112712975098297</v>
      </c>
      <c r="AQ100" s="61">
        <f t="shared" si="7"/>
        <v>0.26945235834124726</v>
      </c>
    </row>
    <row r="101" spans="1:44" x14ac:dyDescent="0.25">
      <c r="B101" s="58"/>
      <c r="C101" s="55" t="str">
        <f>VLOOKUP(C100,C73:$AR$98,C99,0)</f>
        <v>j</v>
      </c>
      <c r="D101" s="55" t="str">
        <f>VLOOKUP(D100,D73:$AR$98,D99,0)</f>
        <v>j</v>
      </c>
      <c r="E101" s="55" t="str">
        <f>VLOOKUP(E100,E73:$AR$98,E99,0)</f>
        <v>j</v>
      </c>
      <c r="F101" s="55" t="str">
        <f>VLOOKUP(F100,F73:$AR$98,F99,0)</f>
        <v>j</v>
      </c>
      <c r="G101" s="55" t="str">
        <f>VLOOKUP(G100,G73:$AR$98,G99,0)</f>
        <v>j</v>
      </c>
      <c r="H101" s="55" t="str">
        <f>VLOOKUP(H100,H73:$AR$98,H99,0)</f>
        <v>j</v>
      </c>
      <c r="I101" s="55" t="str">
        <f>VLOOKUP(I100,I73:$AR$98,I99,0)</f>
        <v>j</v>
      </c>
      <c r="J101" s="55" t="str">
        <f>VLOOKUP(J100,J73:$AR$98,J99,0)</f>
        <v>j</v>
      </c>
      <c r="K101" s="55" t="str">
        <f>VLOOKUP(K100,K73:$AR$98,K99,0)</f>
        <v>j</v>
      </c>
      <c r="L101" s="55" t="str">
        <f>VLOOKUP(L100,L73:$AR$98,L99,0)</f>
        <v>j</v>
      </c>
      <c r="M101" s="55" t="str">
        <f>VLOOKUP(M100,M73:$AR$98,M99,0)</f>
        <v>j</v>
      </c>
      <c r="N101" s="55" t="str">
        <f>VLOOKUP(N100,N73:$AR$98,N99,0)</f>
        <v>j</v>
      </c>
      <c r="O101" s="55" t="str">
        <f>VLOOKUP(O100,O73:$AR$98,O99,0)</f>
        <v>j</v>
      </c>
      <c r="P101" s="55" t="str">
        <f>VLOOKUP(P100,P73:$AR$98,P99,0)</f>
        <v>j</v>
      </c>
      <c r="Q101" s="55" t="str">
        <f>VLOOKUP(Q100,Q73:$AR$98,Q99,0)</f>
        <v>j</v>
      </c>
      <c r="R101" s="55" t="str">
        <f>VLOOKUP(R100,R73:$AR$98,R99,0)</f>
        <v>j</v>
      </c>
      <c r="S101" s="55" t="str">
        <f>VLOOKUP(S100,S73:$AR$98,S99,0)</f>
        <v>j</v>
      </c>
      <c r="T101" s="55" t="str">
        <f>VLOOKUP(T100,T73:$AR$98,T99,0)</f>
        <v>j</v>
      </c>
      <c r="U101" s="55" t="str">
        <f>VLOOKUP(U100,U73:$AR$98,U99,0)</f>
        <v>j</v>
      </c>
      <c r="V101" s="55" t="str">
        <f>VLOOKUP(V100,V73:$AR$98,V99,0)</f>
        <v>j</v>
      </c>
      <c r="W101" s="55" t="str">
        <f>VLOOKUP(W100,W73:$AR$98,W99,0)</f>
        <v>j</v>
      </c>
      <c r="X101" s="55" t="str">
        <f>VLOOKUP(X100,X73:$AR$98,X99,0)</f>
        <v>j</v>
      </c>
      <c r="Y101" s="55" t="str">
        <f>VLOOKUP(Y100,Y73:$AR$98,Y99,0)</f>
        <v>j</v>
      </c>
      <c r="Z101" s="55" t="str">
        <f>VLOOKUP(Z100,Z73:$AR$98,Z99,0)</f>
        <v>j</v>
      </c>
      <c r="AA101" s="55" t="str">
        <f>VLOOKUP(AA100,AA73:$AR$98,AA99,0)</f>
        <v>j</v>
      </c>
      <c r="AB101" s="55" t="str">
        <f>VLOOKUP(AB100,AB73:$AR$98,AB99,0)</f>
        <v>j</v>
      </c>
      <c r="AC101" s="55" t="str">
        <f>VLOOKUP(AC100,AC73:$AR$98,AC99,0)</f>
        <v>j</v>
      </c>
      <c r="AD101" s="55" t="str">
        <f>VLOOKUP(AD100,AD73:$AR$98,AD99,0)</f>
        <v>j</v>
      </c>
      <c r="AE101" s="55" t="str">
        <f>VLOOKUP(AE100,AE73:$AR$98,AE99,0)</f>
        <v>j</v>
      </c>
      <c r="AF101" s="55" t="str">
        <f>VLOOKUP(AF100,AF73:$AR$98,AF99,0)</f>
        <v>j</v>
      </c>
      <c r="AG101" s="55" t="str">
        <f>VLOOKUP(AG100,AG73:$AR$98,AG99,0)</f>
        <v>j</v>
      </c>
      <c r="AH101" s="55" t="str">
        <f>VLOOKUP(AH100,AH73:$AR$98,AH99,0)</f>
        <v>j</v>
      </c>
      <c r="AI101" s="55" t="str">
        <f>VLOOKUP(AI100,AI73:$AR$98,AI99,0)</f>
        <v>j</v>
      </c>
      <c r="AJ101" s="55" t="str">
        <f>VLOOKUP(AJ100,AJ73:$AR$98,AJ99,0)</f>
        <v>j</v>
      </c>
      <c r="AK101" s="55" t="str">
        <f>VLOOKUP(AK100,AK73:$AR$98,AK99,0)</f>
        <v>a</v>
      </c>
      <c r="AL101" s="55" t="str">
        <f>VLOOKUP(AL100,AL73:$AR$98,AL99,0)</f>
        <v>j</v>
      </c>
      <c r="AM101" s="55" t="str">
        <f>VLOOKUP(AM100,AM73:$AR$98,AM99,0)</f>
        <v>j</v>
      </c>
      <c r="AN101" s="55" t="str">
        <f>VLOOKUP(AN100,AN73:$AR$98,AN99,0)</f>
        <v>j</v>
      </c>
      <c r="AO101" s="55" t="str">
        <f>VLOOKUP(AO100,AO73:$AR$98,AO99,0)</f>
        <v>b</v>
      </c>
      <c r="AP101" s="55" t="str">
        <f>VLOOKUP(AP100,AP73:$AR$98,AP99,0)</f>
        <v>b</v>
      </c>
      <c r="AQ101" s="55" t="str">
        <f>VLOOKUP(AQ100,AQ73:$AR$98,AQ99,0)</f>
        <v>z</v>
      </c>
    </row>
    <row r="102" spans="1:44" x14ac:dyDescent="0.25">
      <c r="B102" s="58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</row>
    <row r="103" spans="1:44" x14ac:dyDescent="0.25">
      <c r="B103" s="58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</row>
    <row r="104" spans="1:44" x14ac:dyDescent="0.25">
      <c r="B104" s="58"/>
      <c r="C104" s="55" t="b">
        <f>(SUM(C73:C98)=4)</f>
        <v>1</v>
      </c>
      <c r="D104" s="55" t="b">
        <f t="shared" ref="D104:AQ104" si="8">(SUM(D73:D98)=4)</f>
        <v>1</v>
      </c>
      <c r="E104" s="55" t="b">
        <f t="shared" si="8"/>
        <v>1</v>
      </c>
      <c r="F104" s="55" t="b">
        <f t="shared" si="8"/>
        <v>1</v>
      </c>
      <c r="G104" s="55" t="b">
        <f t="shared" si="8"/>
        <v>1</v>
      </c>
      <c r="H104" s="55" t="b">
        <f t="shared" si="8"/>
        <v>1</v>
      </c>
      <c r="I104" s="55" t="b">
        <f t="shared" si="8"/>
        <v>1</v>
      </c>
      <c r="J104" s="55" t="b">
        <f t="shared" si="8"/>
        <v>1</v>
      </c>
      <c r="K104" s="55" t="b">
        <f t="shared" si="8"/>
        <v>1</v>
      </c>
      <c r="L104" s="55" t="b">
        <f t="shared" si="8"/>
        <v>1</v>
      </c>
      <c r="M104" s="55" t="b">
        <f t="shared" si="8"/>
        <v>1</v>
      </c>
      <c r="N104" s="55" t="b">
        <f t="shared" si="8"/>
        <v>1</v>
      </c>
      <c r="O104" s="55" t="b">
        <f t="shared" si="8"/>
        <v>1</v>
      </c>
      <c r="P104" s="55" t="b">
        <f t="shared" si="8"/>
        <v>1</v>
      </c>
      <c r="Q104" s="55" t="b">
        <f t="shared" si="8"/>
        <v>1</v>
      </c>
      <c r="R104" s="55" t="b">
        <f t="shared" si="8"/>
        <v>1</v>
      </c>
      <c r="S104" s="55" t="b">
        <f t="shared" si="8"/>
        <v>1</v>
      </c>
      <c r="T104" s="55" t="b">
        <f t="shared" si="8"/>
        <v>1</v>
      </c>
      <c r="U104" s="55" t="b">
        <f t="shared" si="8"/>
        <v>1</v>
      </c>
      <c r="V104" s="55" t="b">
        <f t="shared" si="8"/>
        <v>1</v>
      </c>
      <c r="W104" s="55" t="b">
        <f t="shared" si="8"/>
        <v>1</v>
      </c>
      <c r="X104" s="55" t="b">
        <f t="shared" si="8"/>
        <v>1</v>
      </c>
      <c r="Y104" s="55" t="b">
        <f t="shared" si="8"/>
        <v>1</v>
      </c>
      <c r="Z104" s="55" t="b">
        <f t="shared" si="8"/>
        <v>1</v>
      </c>
      <c r="AA104" s="55" t="b">
        <f t="shared" si="8"/>
        <v>1</v>
      </c>
      <c r="AB104" s="55" t="b">
        <f t="shared" si="8"/>
        <v>1</v>
      </c>
      <c r="AC104" s="55" t="b">
        <f t="shared" si="8"/>
        <v>1</v>
      </c>
      <c r="AD104" s="55" t="b">
        <f t="shared" si="8"/>
        <v>1</v>
      </c>
      <c r="AE104" s="55" t="b">
        <f t="shared" si="8"/>
        <v>1</v>
      </c>
      <c r="AF104" s="55" t="b">
        <f t="shared" si="8"/>
        <v>1</v>
      </c>
      <c r="AG104" s="55" t="b">
        <f t="shared" si="8"/>
        <v>1</v>
      </c>
      <c r="AH104" s="55" t="b">
        <f t="shared" si="8"/>
        <v>1</v>
      </c>
      <c r="AI104" s="55" t="b">
        <f t="shared" si="8"/>
        <v>1</v>
      </c>
      <c r="AJ104" s="55" t="b">
        <f t="shared" si="8"/>
        <v>1</v>
      </c>
      <c r="AK104" s="55" t="b">
        <f t="shared" si="8"/>
        <v>1</v>
      </c>
      <c r="AL104" s="55" t="b">
        <f t="shared" si="8"/>
        <v>1</v>
      </c>
      <c r="AM104" s="55" t="b">
        <f t="shared" si="8"/>
        <v>1</v>
      </c>
      <c r="AN104" s="55" t="b">
        <f t="shared" si="8"/>
        <v>1</v>
      </c>
      <c r="AO104" s="55" t="b">
        <f t="shared" si="8"/>
        <v>1</v>
      </c>
      <c r="AP104" s="55" t="b">
        <f t="shared" si="8"/>
        <v>1</v>
      </c>
      <c r="AQ104" s="55" t="b">
        <f t="shared" si="8"/>
        <v>1</v>
      </c>
    </row>
    <row r="106" spans="1:44" x14ac:dyDescent="0.25">
      <c r="B106" s="53" t="s">
        <v>78</v>
      </c>
    </row>
    <row r="107" spans="1:44" x14ac:dyDescent="0.25">
      <c r="C107" s="53">
        <v>1960</v>
      </c>
      <c r="D107" s="53">
        <v>1961</v>
      </c>
      <c r="E107" s="53">
        <v>1962</v>
      </c>
      <c r="F107" s="53">
        <v>1963</v>
      </c>
      <c r="G107" s="53">
        <v>1964</v>
      </c>
      <c r="H107" s="53">
        <v>1965</v>
      </c>
      <c r="I107" s="53">
        <v>1966</v>
      </c>
      <c r="J107" s="53">
        <v>1967</v>
      </c>
      <c r="K107" s="53">
        <v>1968</v>
      </c>
      <c r="L107" s="53">
        <v>1969</v>
      </c>
      <c r="M107" s="53">
        <v>1970</v>
      </c>
      <c r="N107" s="53">
        <v>1971</v>
      </c>
      <c r="O107" s="53">
        <v>1972</v>
      </c>
      <c r="P107" s="53">
        <v>1973</v>
      </c>
      <c r="Q107" s="53">
        <v>1974</v>
      </c>
      <c r="R107" s="53">
        <v>1975</v>
      </c>
      <c r="S107" s="53">
        <v>1976</v>
      </c>
      <c r="T107" s="53">
        <v>1977</v>
      </c>
      <c r="U107" s="53">
        <v>1978</v>
      </c>
      <c r="V107" s="53">
        <v>1979</v>
      </c>
      <c r="W107" s="53">
        <v>1980</v>
      </c>
      <c r="X107" s="53">
        <v>1981</v>
      </c>
      <c r="Y107" s="53">
        <v>1982</v>
      </c>
      <c r="Z107" s="53">
        <v>1983</v>
      </c>
      <c r="AA107" s="53">
        <v>1984</v>
      </c>
      <c r="AB107" s="53">
        <v>1985</v>
      </c>
      <c r="AC107" s="53">
        <v>1986</v>
      </c>
      <c r="AD107" s="53">
        <v>1987</v>
      </c>
      <c r="AE107" s="53">
        <v>1988</v>
      </c>
      <c r="AF107" s="53">
        <v>1989</v>
      </c>
      <c r="AG107" s="53">
        <v>1990</v>
      </c>
      <c r="AH107" s="53">
        <v>1991</v>
      </c>
      <c r="AI107" s="53">
        <v>1992</v>
      </c>
      <c r="AJ107" s="53">
        <v>1993</v>
      </c>
      <c r="AK107" s="53">
        <v>1994</v>
      </c>
      <c r="AL107" s="53">
        <v>1995</v>
      </c>
      <c r="AM107" s="53">
        <v>1996</v>
      </c>
      <c r="AN107" s="53">
        <v>1997</v>
      </c>
      <c r="AO107" s="53">
        <v>1998</v>
      </c>
      <c r="AP107" s="53">
        <v>1999</v>
      </c>
      <c r="AQ107" s="53">
        <v>2000</v>
      </c>
    </row>
    <row r="108" spans="1:44" x14ac:dyDescent="0.25">
      <c r="A108" s="53" t="s">
        <v>74</v>
      </c>
      <c r="B108" s="54" t="s">
        <v>7</v>
      </c>
      <c r="C108" s="55">
        <f>SUM(SUMIFS(Data!$M$6:$M$1096,Data!$J$6:$J$1096,C$37,Data!$I$6:$I$1096,Data!$Z5),SUMIFS(Data!$M$6:$M$1096,Data!$J$6:$J$1096,C$3,Data!$I$6:$I$1096,Data!$AA5),SUMIFS(Data!$M$6:$M$1096,Data!$J$6:$J$1096,C$3,Data!$I$6:$I$1096,Data!$AB5),SUMIFS(Data!$M$6:$M$1096,Data!$J$6:$J$1096,C$3,Data!$I$6:$I$1096,Data!$Y5))</f>
        <v>6.4769126889315951E-2</v>
      </c>
      <c r="D108" s="55">
        <f>SUM(SUMIFS(Data!$M$6:$M$1096,Data!$J$6:$J$1096,D$37,Data!$I$6:$I$1096,Data!$Z5),SUMIFS(Data!$M$6:$M$1096,Data!$J$6:$J$1096,D$3,Data!$I$6:$I$1096,Data!$AA5),SUMIFS(Data!$M$6:$M$1096,Data!$J$6:$J$1096,D$3,Data!$I$6:$I$1096,Data!$AB5),SUMIFS(Data!$M$6:$M$1096,Data!$J$6:$J$1096,D$3,Data!$I$6:$I$1096,Data!$Y5))</f>
        <v>6.7477432296890669E-2</v>
      </c>
      <c r="E108" s="55">
        <f>SUM(SUMIFS(Data!$M$6:$M$1096,Data!$J$6:$J$1096,E$37,Data!$I$6:$I$1096,Data!$Z5),SUMIFS(Data!$M$6:$M$1096,Data!$J$6:$J$1096,E$3,Data!$I$6:$I$1096,Data!$AA5),SUMIFS(Data!$M$6:$M$1096,Data!$J$6:$J$1096,E$3,Data!$I$6:$I$1096,Data!$AB5),SUMIFS(Data!$M$6:$M$1096,Data!$J$6:$J$1096,E$3,Data!$I$6:$I$1096,Data!$Y5))</f>
        <v>7.1859599718394854E-2</v>
      </c>
      <c r="F108" s="55">
        <f>SUM(SUMIFS(Data!$M$6:$M$1096,Data!$J$6:$J$1096,F$37,Data!$I$6:$I$1096,Data!$Z5),SUMIFS(Data!$M$6:$M$1096,Data!$J$6:$J$1096,F$3,Data!$I$6:$I$1096,Data!$AA5),SUMIFS(Data!$M$6:$M$1096,Data!$J$6:$J$1096,F$3,Data!$I$6:$I$1096,Data!$AB5),SUMIFS(Data!$M$6:$M$1096,Data!$J$6:$J$1096,F$3,Data!$I$6:$I$1096,Data!$Y5))</f>
        <v>7.3817018422003194E-2</v>
      </c>
      <c r="G108" s="55">
        <f>SUM(SUMIFS(Data!$M$6:$M$1096,Data!$J$6:$J$1096,G$37,Data!$I$6:$I$1096,Data!$Z5),SUMIFS(Data!$M$6:$M$1096,Data!$J$6:$J$1096,G$3,Data!$I$6:$I$1096,Data!$AA5),SUMIFS(Data!$M$6:$M$1096,Data!$J$6:$J$1096,G$3,Data!$I$6:$I$1096,Data!$AB5),SUMIFS(Data!$M$6:$M$1096,Data!$J$6:$J$1096,G$3,Data!$I$6:$I$1096,Data!$Y5))</f>
        <v>7.777383187052915E-2</v>
      </c>
      <c r="H108" s="55">
        <f>SUM(SUMIFS(Data!$M$6:$M$1096,Data!$J$6:$J$1096,H$37,Data!$I$6:$I$1096,Data!$Z5),SUMIFS(Data!$M$6:$M$1096,Data!$J$6:$J$1096,H$3,Data!$I$6:$I$1096,Data!$AA5),SUMIFS(Data!$M$6:$M$1096,Data!$J$6:$J$1096,H$3,Data!$I$6:$I$1096,Data!$AB5),SUMIFS(Data!$M$6:$M$1096,Data!$J$6:$J$1096,H$3,Data!$I$6:$I$1096,Data!$Y5))</f>
        <v>8.4101827820420791E-2</v>
      </c>
      <c r="I108" s="55">
        <f>SUM(SUMIFS(Data!$M$6:$M$1096,Data!$J$6:$J$1096,I$37,Data!$I$6:$I$1096,Data!$Z5),SUMIFS(Data!$M$6:$M$1096,Data!$J$6:$J$1096,I$3,Data!$I$6:$I$1096,Data!$AA5),SUMIFS(Data!$M$6:$M$1096,Data!$J$6:$J$1096,I$3,Data!$I$6:$I$1096,Data!$AB5),SUMIFS(Data!$M$6:$M$1096,Data!$J$6:$J$1096,I$3,Data!$I$6:$I$1096,Data!$Y5))</f>
        <v>8.1607152773921249E-2</v>
      </c>
      <c r="J108" s="55">
        <f>SUM(SUMIFS(Data!$M$6:$M$1096,Data!$J$6:$J$1096,J$37,Data!$I$6:$I$1096,Data!$Z5),SUMIFS(Data!$M$6:$M$1096,Data!$J$6:$J$1096,J$3,Data!$I$6:$I$1096,Data!$AA5),SUMIFS(Data!$M$6:$M$1096,Data!$J$6:$J$1096,J$3,Data!$I$6:$I$1096,Data!$AB5),SUMIFS(Data!$M$6:$M$1096,Data!$J$6:$J$1096,J$3,Data!$I$6:$I$1096,Data!$Y5))</f>
        <v>8.6727019117687279E-2</v>
      </c>
      <c r="K108" s="55">
        <f>SUM(SUMIFS(Data!$M$6:$M$1096,Data!$J$6:$J$1096,K$37,Data!$I$6:$I$1096,Data!$Z5),SUMIFS(Data!$M$6:$M$1096,Data!$J$6:$J$1096,K$3,Data!$I$6:$I$1096,Data!$AA5),SUMIFS(Data!$M$6:$M$1096,Data!$J$6:$J$1096,K$3,Data!$I$6:$I$1096,Data!$AB5),SUMIFS(Data!$M$6:$M$1096,Data!$J$6:$J$1096,K$3,Data!$I$6:$I$1096,Data!$Y5))</f>
        <v>9.1796352746136151E-2</v>
      </c>
      <c r="L108" s="55">
        <f>SUM(SUMIFS(Data!$M$6:$M$1096,Data!$J$6:$J$1096,L$37,Data!$I$6:$I$1096,Data!$Z5),SUMIFS(Data!$M$6:$M$1096,Data!$J$6:$J$1096,L$3,Data!$I$6:$I$1096,Data!$AA5),SUMIFS(Data!$M$6:$M$1096,Data!$J$6:$J$1096,L$3,Data!$I$6:$I$1096,Data!$AB5),SUMIFS(Data!$M$6:$M$1096,Data!$J$6:$J$1096,L$3,Data!$I$6:$I$1096,Data!$Y5))</f>
        <v>9.191972664709562E-2</v>
      </c>
      <c r="M108" s="55">
        <f>SUM(SUMIFS(Data!$M$6:$M$1096,Data!$J$6:$J$1096,M$37,Data!$I$6:$I$1096,Data!$Z5),SUMIFS(Data!$M$6:$M$1096,Data!$J$6:$J$1096,M$3,Data!$I$6:$I$1096,Data!$AA5),SUMIFS(Data!$M$6:$M$1096,Data!$J$6:$J$1096,M$3,Data!$I$6:$I$1096,Data!$AB5),SUMIFS(Data!$M$6:$M$1096,Data!$J$6:$J$1096,M$3,Data!$I$6:$I$1096,Data!$Y5))</f>
        <v>9.7696963608508922E-2</v>
      </c>
      <c r="N108" s="55">
        <f>SUM(SUMIFS(Data!$M$6:$M$1096,Data!$J$6:$J$1096,N$37,Data!$I$6:$I$1096,Data!$Z5),SUMIFS(Data!$M$6:$M$1096,Data!$J$6:$J$1096,N$3,Data!$I$6:$I$1096,Data!$AA5),SUMIFS(Data!$M$6:$M$1096,Data!$J$6:$J$1096,N$3,Data!$I$6:$I$1096,Data!$AB5),SUMIFS(Data!$M$6:$M$1096,Data!$J$6:$J$1096,N$3,Data!$I$6:$I$1096,Data!$Y5))</f>
        <v>0.10504607697565345</v>
      </c>
      <c r="O108" s="55">
        <f>SUM(SUMIFS(Data!$M$6:$M$1096,Data!$J$6:$J$1096,O$37,Data!$I$6:$I$1096,Data!$Z5),SUMIFS(Data!$M$6:$M$1096,Data!$J$6:$J$1096,O$3,Data!$I$6:$I$1096,Data!$AA5),SUMIFS(Data!$M$6:$M$1096,Data!$J$6:$J$1096,O$3,Data!$I$6:$I$1096,Data!$AB5),SUMIFS(Data!$M$6:$M$1096,Data!$J$6:$J$1096,O$3,Data!$I$6:$I$1096,Data!$Y5))</f>
        <v>0.10533333333333333</v>
      </c>
      <c r="P108" s="55">
        <f>SUM(SUMIFS(Data!$M$6:$M$1096,Data!$J$6:$J$1096,P$37,Data!$I$6:$I$1096,Data!$Z5),SUMIFS(Data!$M$6:$M$1096,Data!$J$6:$J$1096,P$3,Data!$I$6:$I$1096,Data!$AA5),SUMIFS(Data!$M$6:$M$1096,Data!$J$6:$J$1096,P$3,Data!$I$6:$I$1096,Data!$AB5),SUMIFS(Data!$M$6:$M$1096,Data!$J$6:$J$1096,P$3,Data!$I$6:$I$1096,Data!$Y5))</f>
        <v>0.10541516245487365</v>
      </c>
      <c r="Q108" s="55">
        <f>SUM(SUMIFS(Data!$M$6:$M$1096,Data!$J$6:$J$1096,Q$37,Data!$I$6:$I$1096,Data!$Z5),SUMIFS(Data!$M$6:$M$1096,Data!$J$6:$J$1096,Q$3,Data!$I$6:$I$1096,Data!$AA5),SUMIFS(Data!$M$6:$M$1096,Data!$J$6:$J$1096,Q$3,Data!$I$6:$I$1096,Data!$AB5),SUMIFS(Data!$M$6:$M$1096,Data!$J$6:$J$1096,Q$3,Data!$I$6:$I$1096,Data!$Y5))</f>
        <v>0.10316160412944213</v>
      </c>
      <c r="R108" s="55">
        <f>SUM(SUMIFS(Data!$M$6:$M$1096,Data!$J$6:$J$1096,R$37,Data!$I$6:$I$1096,Data!$Z5),SUMIFS(Data!$M$6:$M$1096,Data!$J$6:$J$1096,R$3,Data!$I$6:$I$1096,Data!$AA5),SUMIFS(Data!$M$6:$M$1096,Data!$J$6:$J$1096,R$3,Data!$I$6:$I$1096,Data!$AB5),SUMIFS(Data!$M$6:$M$1096,Data!$J$6:$J$1096,R$3,Data!$I$6:$I$1096,Data!$Y5))</f>
        <v>8.6895100691313495E-2</v>
      </c>
      <c r="S108" s="55">
        <f>SUM(SUMIFS(Data!$M$6:$M$1096,Data!$J$6:$J$1096,S$37,Data!$I$6:$I$1096,Data!$Z5),SUMIFS(Data!$M$6:$M$1096,Data!$J$6:$J$1096,S$3,Data!$I$6:$I$1096,Data!$AA5),SUMIFS(Data!$M$6:$M$1096,Data!$J$6:$J$1096,S$3,Data!$I$6:$I$1096,Data!$AB5),SUMIFS(Data!$M$6:$M$1096,Data!$J$6:$J$1096,S$3,Data!$I$6:$I$1096,Data!$Y5))</f>
        <v>6.3644484144707456E-2</v>
      </c>
      <c r="T108" s="55">
        <f>SUM(SUMIFS(Data!$M$6:$M$1096,Data!$J$6:$J$1096,T$37,Data!$I$6:$I$1096,Data!$Z5),SUMIFS(Data!$M$6:$M$1096,Data!$J$6:$J$1096,T$3,Data!$I$6:$I$1096,Data!$AA5),SUMIFS(Data!$M$6:$M$1096,Data!$J$6:$J$1096,T$3,Data!$I$6:$I$1096,Data!$AB5),SUMIFS(Data!$M$6:$M$1096,Data!$J$6:$J$1096,T$3,Data!$I$6:$I$1096,Data!$Y5))</f>
        <v>8.3394881346135319E-2</v>
      </c>
      <c r="U108" s="55">
        <f>SUM(SUMIFS(Data!$M$6:$M$1096,Data!$J$6:$J$1096,U$37,Data!$I$6:$I$1096,Data!$Z5),SUMIFS(Data!$M$6:$M$1096,Data!$J$6:$J$1096,U$3,Data!$I$6:$I$1096,Data!$AA5),SUMIFS(Data!$M$6:$M$1096,Data!$J$6:$J$1096,U$3,Data!$I$6:$I$1096,Data!$AB5),SUMIFS(Data!$M$6:$M$1096,Data!$J$6:$J$1096,U$3,Data!$I$6:$I$1096,Data!$Y5))</f>
        <v>0.11643635181271338</v>
      </c>
      <c r="V108" s="55">
        <f>SUM(SUMIFS(Data!$M$6:$M$1096,Data!$J$6:$J$1096,V$37,Data!$I$6:$I$1096,Data!$Z5),SUMIFS(Data!$M$6:$M$1096,Data!$J$6:$J$1096,V$3,Data!$I$6:$I$1096,Data!$AA5),SUMIFS(Data!$M$6:$M$1096,Data!$J$6:$J$1096,V$3,Data!$I$6:$I$1096,Data!$AB5),SUMIFS(Data!$M$6:$M$1096,Data!$J$6:$J$1096,V$3,Data!$I$6:$I$1096,Data!$Y5))</f>
        <v>8.9664021006146691E-2</v>
      </c>
      <c r="W108" s="55">
        <f>SUM(SUMIFS(Data!$M$6:$M$1096,Data!$J$6:$J$1096,W$37,Data!$I$6:$I$1096,Data!$Z5),SUMIFS(Data!$M$6:$M$1096,Data!$J$6:$J$1096,W$3,Data!$I$6:$I$1096,Data!$AA5),SUMIFS(Data!$M$6:$M$1096,Data!$J$6:$J$1096,W$3,Data!$I$6:$I$1096,Data!$AB5),SUMIFS(Data!$M$6:$M$1096,Data!$J$6:$J$1096,W$3,Data!$I$6:$I$1096,Data!$Y5))</f>
        <v>0.12028736337958983</v>
      </c>
      <c r="X108" s="55">
        <f>SUM(SUMIFS(Data!$M$6:$M$1096,Data!$J$6:$J$1096,X$37,Data!$I$6:$I$1096,Data!$Z5),SUMIFS(Data!$M$6:$M$1096,Data!$J$6:$J$1096,X$3,Data!$I$6:$I$1096,Data!$AA5),SUMIFS(Data!$M$6:$M$1096,Data!$J$6:$J$1096,X$3,Data!$I$6:$I$1096,Data!$AB5),SUMIFS(Data!$M$6:$M$1096,Data!$J$6:$J$1096,X$3,Data!$I$6:$I$1096,Data!$Y5))</f>
        <v>0.12041819652747526</v>
      </c>
      <c r="Y108" s="55">
        <f>SUM(SUMIFS(Data!$M$6:$M$1096,Data!$J$6:$J$1096,Y$37,Data!$I$6:$I$1096,Data!$Z5),SUMIFS(Data!$M$6:$M$1096,Data!$J$6:$J$1096,Y$3,Data!$I$6:$I$1096,Data!$AA5),SUMIFS(Data!$M$6:$M$1096,Data!$J$6:$J$1096,Y$3,Data!$I$6:$I$1096,Data!$AB5),SUMIFS(Data!$M$6:$M$1096,Data!$J$6:$J$1096,Y$3,Data!$I$6:$I$1096,Data!$Y5))</f>
        <v>0.1203588337901819</v>
      </c>
      <c r="Z108" s="55">
        <f>SUM(SUMIFS(Data!$M$6:$M$1096,Data!$J$6:$J$1096,Z$37,Data!$I$6:$I$1096,Data!$Z5),SUMIFS(Data!$M$6:$M$1096,Data!$J$6:$J$1096,Z$3,Data!$I$6:$I$1096,Data!$AA5),SUMIFS(Data!$M$6:$M$1096,Data!$J$6:$J$1096,Z$3,Data!$I$6:$I$1096,Data!$AB5),SUMIFS(Data!$M$6:$M$1096,Data!$J$6:$J$1096,Z$3,Data!$I$6:$I$1096,Data!$Y5))</f>
        <v>8.7352592500155993E-2</v>
      </c>
      <c r="AA108" s="55">
        <f>SUM(SUMIFS(Data!$M$6:$M$1096,Data!$J$6:$J$1096,AA$37,Data!$I$6:$I$1096,Data!$Z5),SUMIFS(Data!$M$6:$M$1096,Data!$J$6:$J$1096,AA$3,Data!$I$6:$I$1096,Data!$AA5),SUMIFS(Data!$M$6:$M$1096,Data!$J$6:$J$1096,AA$3,Data!$I$6:$I$1096,Data!$AB5),SUMIFS(Data!$M$6:$M$1096,Data!$J$6:$J$1096,AA$3,Data!$I$6:$I$1096,Data!$Y5))</f>
        <v>7.8158780547877726E-2</v>
      </c>
      <c r="AB108" s="55">
        <f>SUM(SUMIFS(Data!$M$6:$M$1096,Data!$J$6:$J$1096,AB$37,Data!$I$6:$I$1096,Data!$Z5),SUMIFS(Data!$M$6:$M$1096,Data!$J$6:$J$1096,AB$3,Data!$I$6:$I$1096,Data!$AA5),SUMIFS(Data!$M$6:$M$1096,Data!$J$6:$J$1096,AB$3,Data!$I$6:$I$1096,Data!$AB5),SUMIFS(Data!$M$6:$M$1096,Data!$J$6:$J$1096,AB$3,Data!$I$6:$I$1096,Data!$Y5))</f>
        <v>0.11354237392753534</v>
      </c>
      <c r="AC108" s="55">
        <f>SUM(SUMIFS(Data!$M$6:$M$1096,Data!$J$6:$J$1096,AC$37,Data!$I$6:$I$1096,Data!$Z5),SUMIFS(Data!$M$6:$M$1096,Data!$J$6:$J$1096,AC$3,Data!$I$6:$I$1096,Data!$AA5),SUMIFS(Data!$M$6:$M$1096,Data!$J$6:$J$1096,AC$3,Data!$I$6:$I$1096,Data!$AB5),SUMIFS(Data!$M$6:$M$1096,Data!$J$6:$J$1096,AC$3,Data!$I$6:$I$1096,Data!$Y5))</f>
        <v>0.11098265895953757</v>
      </c>
      <c r="AD108" s="55">
        <f>SUM(SUMIFS(Data!$M$6:$M$1096,Data!$J$6:$J$1096,AD$37,Data!$I$6:$I$1096,Data!$Z5),SUMIFS(Data!$M$6:$M$1096,Data!$J$6:$J$1096,AD$3,Data!$I$6:$I$1096,Data!$AA5),SUMIFS(Data!$M$6:$M$1096,Data!$J$6:$J$1096,AD$3,Data!$I$6:$I$1096,Data!$AB5),SUMIFS(Data!$M$6:$M$1096,Data!$J$6:$J$1096,AD$3,Data!$I$6:$I$1096,Data!$Y5))</f>
        <v>0.1150831278841899</v>
      </c>
      <c r="AE108" s="55">
        <f>SUM(SUMIFS(Data!$M$6:$M$1096,Data!$J$6:$J$1096,AE$37,Data!$I$6:$I$1096,Data!$Z5),SUMIFS(Data!$M$6:$M$1096,Data!$J$6:$J$1096,AE$3,Data!$I$6:$I$1096,Data!$AA5),SUMIFS(Data!$M$6:$M$1096,Data!$J$6:$J$1096,AE$3,Data!$I$6:$I$1096,Data!$AB5),SUMIFS(Data!$M$6:$M$1096,Data!$J$6:$J$1096,AE$3,Data!$I$6:$I$1096,Data!$Y5))</f>
        <v>0.11241936494018914</v>
      </c>
      <c r="AF108" s="55">
        <f>SUM(SUMIFS(Data!$M$6:$M$1096,Data!$J$6:$J$1096,AF$37,Data!$I$6:$I$1096,Data!$Z5),SUMIFS(Data!$M$6:$M$1096,Data!$J$6:$J$1096,AF$3,Data!$I$6:$I$1096,Data!$AA5),SUMIFS(Data!$M$6:$M$1096,Data!$J$6:$J$1096,AF$3,Data!$I$6:$I$1096,Data!$AB5),SUMIFS(Data!$M$6:$M$1096,Data!$J$6:$J$1096,AF$3,Data!$I$6:$I$1096,Data!$Y5))</f>
        <v>8.8196712160540341E-2</v>
      </c>
      <c r="AG108" s="55">
        <f>SUM(SUMIFS(Data!$M$6:$M$1096,Data!$J$6:$J$1096,AG$37,Data!$I$6:$I$1096,Data!$Z5),SUMIFS(Data!$M$6:$M$1096,Data!$J$6:$J$1096,AG$3,Data!$I$6:$I$1096,Data!$AA5),SUMIFS(Data!$M$6:$M$1096,Data!$J$6:$J$1096,AG$3,Data!$I$6:$I$1096,Data!$AB5),SUMIFS(Data!$M$6:$M$1096,Data!$J$6:$J$1096,AG$3,Data!$I$6:$I$1096,Data!$Y5))</f>
        <v>0.10730614074406096</v>
      </c>
      <c r="AH108" s="55">
        <f>SUM(SUMIFS(Data!$M$6:$M$1096,Data!$J$6:$J$1096,AH$37,Data!$I$6:$I$1096,Data!$Z5),SUMIFS(Data!$M$6:$M$1096,Data!$J$6:$J$1096,AH$3,Data!$I$6:$I$1096,Data!$AA5),SUMIFS(Data!$M$6:$M$1096,Data!$J$6:$J$1096,AH$3,Data!$I$6:$I$1096,Data!$AB5),SUMIFS(Data!$M$6:$M$1096,Data!$J$6:$J$1096,AH$3,Data!$I$6:$I$1096,Data!$Y5))</f>
        <v>0.10784913977836282</v>
      </c>
      <c r="AI108" s="55">
        <f>SUM(SUMIFS(Data!$M$6:$M$1096,Data!$J$6:$J$1096,AI$37,Data!$I$6:$I$1096,Data!$Z5),SUMIFS(Data!$M$6:$M$1096,Data!$J$6:$J$1096,AI$3,Data!$I$6:$I$1096,Data!$AA5),SUMIFS(Data!$M$6:$M$1096,Data!$J$6:$J$1096,AI$3,Data!$I$6:$I$1096,Data!$AB5),SUMIFS(Data!$M$6:$M$1096,Data!$J$6:$J$1096,AI$3,Data!$I$6:$I$1096,Data!$Y5))</f>
        <v>8.672637183393346E-2</v>
      </c>
      <c r="AJ108" s="55">
        <f>SUM(SUMIFS(Data!$M$6:$M$1096,Data!$J$6:$J$1096,AJ$37,Data!$I$6:$I$1096,Data!$Z5),SUMIFS(Data!$M$6:$M$1096,Data!$J$6:$J$1096,AJ$3,Data!$I$6:$I$1096,Data!$AA5),SUMIFS(Data!$M$6:$M$1096,Data!$J$6:$J$1096,AJ$3,Data!$I$6:$I$1096,Data!$AB5),SUMIFS(Data!$M$6:$M$1096,Data!$J$6:$J$1096,AJ$3,Data!$I$6:$I$1096,Data!$Y5))</f>
        <v>0.10502779019996168</v>
      </c>
      <c r="AK108" s="55">
        <f>SUM(SUMIFS(Data!$M$6:$M$1096,Data!$J$6:$J$1096,AK$37,Data!$I$6:$I$1096,Data!$Z5),SUMIFS(Data!$M$6:$M$1096,Data!$J$6:$J$1096,AK$3,Data!$I$6:$I$1096,Data!$AA5),SUMIFS(Data!$M$6:$M$1096,Data!$J$6:$J$1096,AK$3,Data!$I$6:$I$1096,Data!$AB5),SUMIFS(Data!$M$6:$M$1096,Data!$J$6:$J$1096,AK$3,Data!$I$6:$I$1096,Data!$Y5))</f>
        <v>0.10750741839762611</v>
      </c>
      <c r="AL108" s="55">
        <f>SUM(SUMIFS(Data!$M$6:$M$1096,Data!$J$6:$J$1096,AL$37,Data!$I$6:$I$1096,Data!$Z5),SUMIFS(Data!$M$6:$M$1096,Data!$J$6:$J$1096,AL$3,Data!$I$6:$I$1096,Data!$AA5),SUMIFS(Data!$M$6:$M$1096,Data!$J$6:$J$1096,AL$3,Data!$I$6:$I$1096,Data!$AB5),SUMIFS(Data!$M$6:$M$1096,Data!$J$6:$J$1096,AL$3,Data!$I$6:$I$1096,Data!$Y5))</f>
        <v>0.10610974610974611</v>
      </c>
      <c r="AM108" s="55">
        <f>SUM(SUMIFS(Data!$M$6:$M$1096,Data!$J$6:$J$1096,AM$37,Data!$I$6:$I$1096,Data!$Z5),SUMIFS(Data!$M$6:$M$1096,Data!$J$6:$J$1096,AM$3,Data!$I$6:$I$1096,Data!$AA5),SUMIFS(Data!$M$6:$M$1096,Data!$J$6:$J$1096,AM$3,Data!$I$6:$I$1096,Data!$AB5),SUMIFS(Data!$M$6:$M$1096,Data!$J$6:$J$1096,AM$3,Data!$I$6:$I$1096,Data!$Y5))</f>
        <v>0.1031865931208938</v>
      </c>
      <c r="AN108" s="55">
        <f>SUM(SUMIFS(Data!$M$6:$M$1096,Data!$J$6:$J$1096,AN$37,Data!$I$6:$I$1096,Data!$Z5),SUMIFS(Data!$M$6:$M$1096,Data!$J$6:$J$1096,AN$3,Data!$I$6:$I$1096,Data!$AA5),SUMIFS(Data!$M$6:$M$1096,Data!$J$6:$J$1096,AN$3,Data!$I$6:$I$1096,Data!$AB5),SUMIFS(Data!$M$6:$M$1096,Data!$J$6:$J$1096,AN$3,Data!$I$6:$I$1096,Data!$Y5))</f>
        <v>0.1104558856883647</v>
      </c>
      <c r="AO108" s="55">
        <f>SUM(SUMIFS(Data!$M$6:$M$1096,Data!$J$6:$J$1096,AO$37,Data!$I$6:$I$1096,Data!$Z5),SUMIFS(Data!$M$6:$M$1096,Data!$J$6:$J$1096,AO$3,Data!$I$6:$I$1096,Data!$AA5),SUMIFS(Data!$M$6:$M$1096,Data!$J$6:$J$1096,AO$3,Data!$I$6:$I$1096,Data!$AB5),SUMIFS(Data!$M$6:$M$1096,Data!$J$6:$J$1096,AO$3,Data!$I$6:$I$1096,Data!$Y5))</f>
        <v>0.10077204388459976</v>
      </c>
      <c r="AP108" s="55">
        <f>SUM(SUMIFS(Data!$M$6:$M$1096,Data!$J$6:$J$1096,AP$37,Data!$I$6:$I$1096,Data!$Z5),SUMIFS(Data!$M$6:$M$1096,Data!$J$6:$J$1096,AP$3,Data!$I$6:$I$1096,Data!$AA5),SUMIFS(Data!$M$6:$M$1096,Data!$J$6:$J$1096,AP$3,Data!$I$6:$I$1096,Data!$AB5),SUMIFS(Data!$M$6:$M$1096,Data!$J$6:$J$1096,AP$3,Data!$I$6:$I$1096,Data!$Y5))</f>
        <v>9.987979866276013E-2</v>
      </c>
      <c r="AQ108" s="55">
        <f>SUM(SUMIFS(Data!$M$6:$M$1096,Data!$J$6:$J$1096,AQ$37,Data!$I$6:$I$1096,Data!$Z5),SUMIFS(Data!$M$6:$M$1096,Data!$J$6:$J$1096,AQ$3,Data!$I$6:$I$1096,Data!$AA5),SUMIFS(Data!$M$6:$M$1096,Data!$J$6:$J$1096,AQ$3,Data!$I$6:$I$1096,Data!$AB5),SUMIFS(Data!$M$6:$M$1096,Data!$J$6:$J$1096,AQ$3,Data!$I$6:$I$1096,Data!$Y5))</f>
        <v>9.7903348383924185E-2</v>
      </c>
      <c r="AR108" s="54" t="s">
        <v>7</v>
      </c>
    </row>
    <row r="109" spans="1:44" x14ac:dyDescent="0.25">
      <c r="A109" s="53" t="s">
        <v>74</v>
      </c>
      <c r="B109" s="56" t="s">
        <v>8</v>
      </c>
      <c r="C109" s="55">
        <f>SUM(SUMIFS(Data!$M$6:$M$1096,Data!$J$6:$J$1096,C$37,Data!$I$6:$I$1096,Data!$Z6),SUMIFS(Data!$M$6:$M$1096,Data!$J$6:$J$1096,C$3,Data!$I$6:$I$1096,Data!$AA6),SUMIFS(Data!$M$6:$M$1096,Data!$J$6:$J$1096,C$3,Data!$I$6:$I$1096,Data!$AB6),SUMIFS(Data!$M$6:$M$1096,Data!$J$6:$J$1096,C$3,Data!$I$6:$I$1096,Data!$Y6))</f>
        <v>0.11754012361709863</v>
      </c>
      <c r="D109" s="55">
        <f>SUM(SUMIFS(Data!$M$6:$M$1096,Data!$J$6:$J$1096,D$37,Data!$I$6:$I$1096,Data!$Z6),SUMIFS(Data!$M$6:$M$1096,Data!$J$6:$J$1096,D$3,Data!$I$6:$I$1096,Data!$AA6),SUMIFS(Data!$M$6:$M$1096,Data!$J$6:$J$1096,D$3,Data!$I$6:$I$1096,Data!$AB6),SUMIFS(Data!$M$6:$M$1096,Data!$J$6:$J$1096,D$3,Data!$I$6:$I$1096,Data!$Y6))</f>
        <v>0.11609829488465395</v>
      </c>
      <c r="E109" s="55">
        <f>SUM(SUMIFS(Data!$M$6:$M$1096,Data!$J$6:$J$1096,E$37,Data!$I$6:$I$1096,Data!$Z6),SUMIFS(Data!$M$6:$M$1096,Data!$J$6:$J$1096,E$3,Data!$I$6:$I$1096,Data!$AA6),SUMIFS(Data!$M$6:$M$1096,Data!$J$6:$J$1096,E$3,Data!$I$6:$I$1096,Data!$AB6),SUMIFS(Data!$M$6:$M$1096,Data!$J$6:$J$1096,E$3,Data!$I$6:$I$1096,Data!$Y6))</f>
        <v>0.12061249119983908</v>
      </c>
      <c r="F109" s="55">
        <f>SUM(SUMIFS(Data!$M$6:$M$1096,Data!$J$6:$J$1096,F$37,Data!$I$6:$I$1096,Data!$Z6),SUMIFS(Data!$M$6:$M$1096,Data!$J$6:$J$1096,F$3,Data!$I$6:$I$1096,Data!$AA6),SUMIFS(Data!$M$6:$M$1096,Data!$J$6:$J$1096,F$3,Data!$I$6:$I$1096,Data!$AB6),SUMIFS(Data!$M$6:$M$1096,Data!$J$6:$J$1096,F$3,Data!$I$6:$I$1096,Data!$Y6))</f>
        <v>0.12740595489963363</v>
      </c>
      <c r="G109" s="55">
        <f>SUM(SUMIFS(Data!$M$6:$M$1096,Data!$J$6:$J$1096,G$37,Data!$I$6:$I$1096,Data!$Z6),SUMIFS(Data!$M$6:$M$1096,Data!$J$6:$J$1096,G$3,Data!$I$6:$I$1096,Data!$AA6),SUMIFS(Data!$M$6:$M$1096,Data!$J$6:$J$1096,G$3,Data!$I$6:$I$1096,Data!$AB6),SUMIFS(Data!$M$6:$M$1096,Data!$J$6:$J$1096,G$3,Data!$I$6:$I$1096,Data!$Y6))</f>
        <v>0.12569123839480495</v>
      </c>
      <c r="H109" s="55">
        <f>SUM(SUMIFS(Data!$M$6:$M$1096,Data!$J$6:$J$1096,H$37,Data!$I$6:$I$1096,Data!$Z6),SUMIFS(Data!$M$6:$M$1096,Data!$J$6:$J$1096,H$3,Data!$I$6:$I$1096,Data!$AA6),SUMIFS(Data!$M$6:$M$1096,Data!$J$6:$J$1096,H$3,Data!$I$6:$I$1096,Data!$AB6),SUMIFS(Data!$M$6:$M$1096,Data!$J$6:$J$1096,H$3,Data!$I$6:$I$1096,Data!$Y6))</f>
        <v>0.1312883096802695</v>
      </c>
      <c r="I109" s="55">
        <f>SUM(SUMIFS(Data!$M$6:$M$1096,Data!$J$6:$J$1096,I$37,Data!$I$6:$I$1096,Data!$Z6),SUMIFS(Data!$M$6:$M$1096,Data!$J$6:$J$1096,I$3,Data!$I$6:$I$1096,Data!$AA6),SUMIFS(Data!$M$6:$M$1096,Data!$J$6:$J$1096,I$3,Data!$I$6:$I$1096,Data!$AB6),SUMIFS(Data!$M$6:$M$1096,Data!$J$6:$J$1096,I$3,Data!$I$6:$I$1096,Data!$Y6))</f>
        <v>0.12672849447437107</v>
      </c>
      <c r="J109" s="55">
        <f>SUM(SUMIFS(Data!$M$6:$M$1096,Data!$J$6:$J$1096,J$37,Data!$I$6:$I$1096,Data!$Z6),SUMIFS(Data!$M$6:$M$1096,Data!$J$6:$J$1096,J$3,Data!$I$6:$I$1096,Data!$AA6),SUMIFS(Data!$M$6:$M$1096,Data!$J$6:$J$1096,J$3,Data!$I$6:$I$1096,Data!$AB6),SUMIFS(Data!$M$6:$M$1096,Data!$J$6:$J$1096,J$3,Data!$I$6:$I$1096,Data!$Y6))</f>
        <v>0.1265486967699587</v>
      </c>
      <c r="K109" s="55">
        <f>SUM(SUMIFS(Data!$M$6:$M$1096,Data!$J$6:$J$1096,K$37,Data!$I$6:$I$1096,Data!$Z6),SUMIFS(Data!$M$6:$M$1096,Data!$J$6:$J$1096,K$3,Data!$I$6:$I$1096,Data!$AA6),SUMIFS(Data!$M$6:$M$1096,Data!$J$6:$J$1096,K$3,Data!$I$6:$I$1096,Data!$AB6),SUMIFS(Data!$M$6:$M$1096,Data!$J$6:$J$1096,K$3,Data!$I$6:$I$1096,Data!$Y6))</f>
        <v>0.13463286806781111</v>
      </c>
      <c r="L109" s="55">
        <f>SUM(SUMIFS(Data!$M$6:$M$1096,Data!$J$6:$J$1096,L$37,Data!$I$6:$I$1096,Data!$Z6),SUMIFS(Data!$M$6:$M$1096,Data!$J$6:$J$1096,L$3,Data!$I$6:$I$1096,Data!$AA6),SUMIFS(Data!$M$6:$M$1096,Data!$J$6:$J$1096,L$3,Data!$I$6:$I$1096,Data!$AB6),SUMIFS(Data!$M$6:$M$1096,Data!$J$6:$J$1096,L$3,Data!$I$6:$I$1096,Data!$Y6))</f>
        <v>0.13335579190528898</v>
      </c>
      <c r="M109" s="55">
        <f>SUM(SUMIFS(Data!$M$6:$M$1096,Data!$J$6:$J$1096,M$37,Data!$I$6:$I$1096,Data!$Z6),SUMIFS(Data!$M$6:$M$1096,Data!$J$6:$J$1096,M$3,Data!$I$6:$I$1096,Data!$AA6),SUMIFS(Data!$M$6:$M$1096,Data!$J$6:$J$1096,M$3,Data!$I$6:$I$1096,Data!$AB6),SUMIFS(Data!$M$6:$M$1096,Data!$J$6:$J$1096,M$3,Data!$I$6:$I$1096,Data!$Y6))</f>
        <v>0.1393374689203104</v>
      </c>
      <c r="N109" s="55">
        <f>SUM(SUMIFS(Data!$M$6:$M$1096,Data!$J$6:$J$1096,N$37,Data!$I$6:$I$1096,Data!$Z6),SUMIFS(Data!$M$6:$M$1096,Data!$J$6:$J$1096,N$3,Data!$I$6:$I$1096,Data!$AA6),SUMIFS(Data!$M$6:$M$1096,Data!$J$6:$J$1096,N$3,Data!$I$6:$I$1096,Data!$AB6),SUMIFS(Data!$M$6:$M$1096,Data!$J$6:$J$1096,N$3,Data!$I$6:$I$1096,Data!$Y6))</f>
        <v>0.15300855546913666</v>
      </c>
      <c r="O109" s="55">
        <f>SUM(SUMIFS(Data!$M$6:$M$1096,Data!$J$6:$J$1096,O$37,Data!$I$6:$I$1096,Data!$Z6),SUMIFS(Data!$M$6:$M$1096,Data!$J$6:$J$1096,O$3,Data!$I$6:$I$1096,Data!$AA6),SUMIFS(Data!$M$6:$M$1096,Data!$J$6:$J$1096,O$3,Data!$I$6:$I$1096,Data!$AB6),SUMIFS(Data!$M$6:$M$1096,Data!$J$6:$J$1096,O$3,Data!$I$6:$I$1096,Data!$Y6))</f>
        <v>0.15476363636363638</v>
      </c>
      <c r="P109" s="55">
        <f>SUM(SUMIFS(Data!$M$6:$M$1096,Data!$J$6:$J$1096,P$37,Data!$I$6:$I$1096,Data!$Z6),SUMIFS(Data!$M$6:$M$1096,Data!$J$6:$J$1096,P$3,Data!$I$6:$I$1096,Data!$AA6),SUMIFS(Data!$M$6:$M$1096,Data!$J$6:$J$1096,P$3,Data!$I$6:$I$1096,Data!$AB6),SUMIFS(Data!$M$6:$M$1096,Data!$J$6:$J$1096,P$3,Data!$I$6:$I$1096,Data!$Y6))</f>
        <v>0.16213397513036504</v>
      </c>
      <c r="Q109" s="55">
        <f>SUM(SUMIFS(Data!$M$6:$M$1096,Data!$J$6:$J$1096,Q$37,Data!$I$6:$I$1096,Data!$Z6),SUMIFS(Data!$M$6:$M$1096,Data!$J$6:$J$1096,Q$3,Data!$I$6:$I$1096,Data!$AA6),SUMIFS(Data!$M$6:$M$1096,Data!$J$6:$J$1096,Q$3,Data!$I$6:$I$1096,Data!$AB6),SUMIFS(Data!$M$6:$M$1096,Data!$J$6:$J$1096,Q$3,Data!$I$6:$I$1096,Data!$Y6))</f>
        <v>0.16815564820329559</v>
      </c>
      <c r="R109" s="55">
        <f>SUM(SUMIFS(Data!$M$6:$M$1096,Data!$J$6:$J$1096,R$37,Data!$I$6:$I$1096,Data!$Z6),SUMIFS(Data!$M$6:$M$1096,Data!$J$6:$J$1096,R$3,Data!$I$6:$I$1096,Data!$AA6),SUMIFS(Data!$M$6:$M$1096,Data!$J$6:$J$1096,R$3,Data!$I$6:$I$1096,Data!$AB6),SUMIFS(Data!$M$6:$M$1096,Data!$J$6:$J$1096,R$3,Data!$I$6:$I$1096,Data!$Y6))</f>
        <v>0.14845205891193267</v>
      </c>
      <c r="S109" s="55">
        <f>SUM(SUMIFS(Data!$M$6:$M$1096,Data!$J$6:$J$1096,S$37,Data!$I$6:$I$1096,Data!$Z6),SUMIFS(Data!$M$6:$M$1096,Data!$J$6:$J$1096,S$3,Data!$I$6:$I$1096,Data!$AA6),SUMIFS(Data!$M$6:$M$1096,Data!$J$6:$J$1096,S$3,Data!$I$6:$I$1096,Data!$AB6),SUMIFS(Data!$M$6:$M$1096,Data!$J$6:$J$1096,S$3,Data!$I$6:$I$1096,Data!$Y6))</f>
        <v>0.14923754227014613</v>
      </c>
      <c r="T109" s="55">
        <f>SUM(SUMIFS(Data!$M$6:$M$1096,Data!$J$6:$J$1096,T$37,Data!$I$6:$I$1096,Data!$Z6),SUMIFS(Data!$M$6:$M$1096,Data!$J$6:$J$1096,T$3,Data!$I$6:$I$1096,Data!$AA6),SUMIFS(Data!$M$6:$M$1096,Data!$J$6:$J$1096,T$3,Data!$I$6:$I$1096,Data!$AB6),SUMIFS(Data!$M$6:$M$1096,Data!$J$6:$J$1096,T$3,Data!$I$6:$I$1096,Data!$Y6))</f>
        <v>0.16996885135352108</v>
      </c>
      <c r="U109" s="55">
        <f>SUM(SUMIFS(Data!$M$6:$M$1096,Data!$J$6:$J$1096,U$37,Data!$I$6:$I$1096,Data!$Z6),SUMIFS(Data!$M$6:$M$1096,Data!$J$6:$J$1096,U$3,Data!$I$6:$I$1096,Data!$AA6),SUMIFS(Data!$M$6:$M$1096,Data!$J$6:$J$1096,U$3,Data!$I$6:$I$1096,Data!$AB6),SUMIFS(Data!$M$6:$M$1096,Data!$J$6:$J$1096,U$3,Data!$I$6:$I$1096,Data!$Y6))</f>
        <v>0.20035766542025685</v>
      </c>
      <c r="V109" s="55">
        <f>SUM(SUMIFS(Data!$M$6:$M$1096,Data!$J$6:$J$1096,V$37,Data!$I$6:$I$1096,Data!$Z6),SUMIFS(Data!$M$6:$M$1096,Data!$J$6:$J$1096,V$3,Data!$I$6:$I$1096,Data!$AA6),SUMIFS(Data!$M$6:$M$1096,Data!$J$6:$J$1096,V$3,Data!$I$6:$I$1096,Data!$AB6),SUMIFS(Data!$M$6:$M$1096,Data!$J$6:$J$1096,V$3,Data!$I$6:$I$1096,Data!$Y6))</f>
        <v>0.171540251835054</v>
      </c>
      <c r="W109" s="55">
        <f>SUM(SUMIFS(Data!$M$6:$M$1096,Data!$J$6:$J$1096,W$37,Data!$I$6:$I$1096,Data!$Z6),SUMIFS(Data!$M$6:$M$1096,Data!$J$6:$J$1096,W$3,Data!$I$6:$I$1096,Data!$AA6),SUMIFS(Data!$M$6:$M$1096,Data!$J$6:$J$1096,W$3,Data!$I$6:$I$1096,Data!$AB6),SUMIFS(Data!$M$6:$M$1096,Data!$J$6:$J$1096,W$3,Data!$I$6:$I$1096,Data!$Y6))</f>
        <v>0.18973351344713252</v>
      </c>
      <c r="X109" s="55">
        <f>SUM(SUMIFS(Data!$M$6:$M$1096,Data!$J$6:$J$1096,X$37,Data!$I$6:$I$1096,Data!$Z6),SUMIFS(Data!$M$6:$M$1096,Data!$J$6:$J$1096,X$3,Data!$I$6:$I$1096,Data!$AA6),SUMIFS(Data!$M$6:$M$1096,Data!$J$6:$J$1096,X$3,Data!$I$6:$I$1096,Data!$AB6),SUMIFS(Data!$M$6:$M$1096,Data!$J$6:$J$1096,X$3,Data!$I$6:$I$1096,Data!$Y6))</f>
        <v>0.19721202315016489</v>
      </c>
      <c r="Y109" s="55">
        <f>SUM(SUMIFS(Data!$M$6:$M$1096,Data!$J$6:$J$1096,Y$37,Data!$I$6:$I$1096,Data!$Z6),SUMIFS(Data!$M$6:$M$1096,Data!$J$6:$J$1096,Y$3,Data!$I$6:$I$1096,Data!$AA6),SUMIFS(Data!$M$6:$M$1096,Data!$J$6:$J$1096,Y$3,Data!$I$6:$I$1096,Data!$AB6),SUMIFS(Data!$M$6:$M$1096,Data!$J$6:$J$1096,Y$3,Data!$I$6:$I$1096,Data!$Y6))</f>
        <v>0.1669573884874159</v>
      </c>
      <c r="Z109" s="55">
        <f>SUM(SUMIFS(Data!$M$6:$M$1096,Data!$J$6:$J$1096,Z$37,Data!$I$6:$I$1096,Data!$Z6),SUMIFS(Data!$M$6:$M$1096,Data!$J$6:$J$1096,Z$3,Data!$I$6:$I$1096,Data!$AA6),SUMIFS(Data!$M$6:$M$1096,Data!$J$6:$J$1096,Z$3,Data!$I$6:$I$1096,Data!$AB6),SUMIFS(Data!$M$6:$M$1096,Data!$J$6:$J$1096,Z$3,Data!$I$6:$I$1096,Data!$Y6))</f>
        <v>0.17333250140388096</v>
      </c>
      <c r="AA109" s="55">
        <f>SUM(SUMIFS(Data!$M$6:$M$1096,Data!$J$6:$J$1096,AA$37,Data!$I$6:$I$1096,Data!$Z6),SUMIFS(Data!$M$6:$M$1096,Data!$J$6:$J$1096,AA$3,Data!$I$6:$I$1096,Data!$AA6),SUMIFS(Data!$M$6:$M$1096,Data!$J$6:$J$1096,AA$3,Data!$I$6:$I$1096,Data!$AB6),SUMIFS(Data!$M$6:$M$1096,Data!$J$6:$J$1096,AA$3,Data!$I$6:$I$1096,Data!$Y6))</f>
        <v>0.16537587914944857</v>
      </c>
      <c r="AB109" s="55">
        <f>SUM(SUMIFS(Data!$M$6:$M$1096,Data!$J$6:$J$1096,AB$37,Data!$I$6:$I$1096,Data!$Z6),SUMIFS(Data!$M$6:$M$1096,Data!$J$6:$J$1096,AB$3,Data!$I$6:$I$1096,Data!$AA6),SUMIFS(Data!$M$6:$M$1096,Data!$J$6:$J$1096,AB$3,Data!$I$6:$I$1096,Data!$AB6),SUMIFS(Data!$M$6:$M$1096,Data!$J$6:$J$1096,AB$3,Data!$I$6:$I$1096,Data!$Y6))</f>
        <v>0.19239553114005309</v>
      </c>
      <c r="AC109" s="55">
        <f>SUM(SUMIFS(Data!$M$6:$M$1096,Data!$J$6:$J$1096,AC$37,Data!$I$6:$I$1096,Data!$Z6),SUMIFS(Data!$M$6:$M$1096,Data!$J$6:$J$1096,AC$3,Data!$I$6:$I$1096,Data!$AA6),SUMIFS(Data!$M$6:$M$1096,Data!$J$6:$J$1096,AC$3,Data!$I$6:$I$1096,Data!$AB6),SUMIFS(Data!$M$6:$M$1096,Data!$J$6:$J$1096,AC$3,Data!$I$6:$I$1096,Data!$Y6))</f>
        <v>0.15744414935166379</v>
      </c>
      <c r="AD109" s="55">
        <f>SUM(SUMIFS(Data!$M$6:$M$1096,Data!$J$6:$J$1096,AD$37,Data!$I$6:$I$1096,Data!$Z6),SUMIFS(Data!$M$6:$M$1096,Data!$J$6:$J$1096,AD$3,Data!$I$6:$I$1096,Data!$AA6),SUMIFS(Data!$M$6:$M$1096,Data!$J$6:$J$1096,AD$3,Data!$I$6:$I$1096,Data!$AB6),SUMIFS(Data!$M$6:$M$1096,Data!$J$6:$J$1096,AD$3,Data!$I$6:$I$1096,Data!$Y6))</f>
        <v>0.19751564574246161</v>
      </c>
      <c r="AE109" s="55">
        <f>SUM(SUMIFS(Data!$M$6:$M$1096,Data!$J$6:$J$1096,AE$37,Data!$I$6:$I$1096,Data!$Z6),SUMIFS(Data!$M$6:$M$1096,Data!$J$6:$J$1096,AE$3,Data!$I$6:$I$1096,Data!$AA6),SUMIFS(Data!$M$6:$M$1096,Data!$J$6:$J$1096,AE$3,Data!$I$6:$I$1096,Data!$AB6),SUMIFS(Data!$M$6:$M$1096,Data!$J$6:$J$1096,AE$3,Data!$I$6:$I$1096,Data!$Y6))</f>
        <v>0.1946514686540991</v>
      </c>
      <c r="AF109" s="55">
        <f>SUM(SUMIFS(Data!$M$6:$M$1096,Data!$J$6:$J$1096,AF$37,Data!$I$6:$I$1096,Data!$Z6),SUMIFS(Data!$M$6:$M$1096,Data!$J$6:$J$1096,AF$3,Data!$I$6:$I$1096,Data!$AA6),SUMIFS(Data!$M$6:$M$1096,Data!$J$6:$J$1096,AF$3,Data!$I$6:$I$1096,Data!$AB6),SUMIFS(Data!$M$6:$M$1096,Data!$J$6:$J$1096,AF$3,Data!$I$6:$I$1096,Data!$Y6))</f>
        <v>0.16994613302073738</v>
      </c>
      <c r="AG109" s="55">
        <f>SUM(SUMIFS(Data!$M$6:$M$1096,Data!$J$6:$J$1096,AG$37,Data!$I$6:$I$1096,Data!$Z6),SUMIFS(Data!$M$6:$M$1096,Data!$J$6:$J$1096,AG$3,Data!$I$6:$I$1096,Data!$AA6),SUMIFS(Data!$M$6:$M$1096,Data!$J$6:$J$1096,AG$3,Data!$I$6:$I$1096,Data!$AB6),SUMIFS(Data!$M$6:$M$1096,Data!$J$6:$J$1096,AG$3,Data!$I$6:$I$1096,Data!$Y6))</f>
        <v>0.18520842671447782</v>
      </c>
      <c r="AH109" s="55">
        <f>SUM(SUMIFS(Data!$M$6:$M$1096,Data!$J$6:$J$1096,AH$37,Data!$I$6:$I$1096,Data!$Z6),SUMIFS(Data!$M$6:$M$1096,Data!$J$6:$J$1096,AH$3,Data!$I$6:$I$1096,Data!$AA6),SUMIFS(Data!$M$6:$M$1096,Data!$J$6:$J$1096,AH$3,Data!$I$6:$I$1096,Data!$AB6),SUMIFS(Data!$M$6:$M$1096,Data!$J$6:$J$1096,AH$3,Data!$I$6:$I$1096,Data!$Y6))</f>
        <v>0.18407518520786137</v>
      </c>
      <c r="AI109" s="55">
        <f>SUM(SUMIFS(Data!$M$6:$M$1096,Data!$J$6:$J$1096,AI$37,Data!$I$6:$I$1096,Data!$Z6),SUMIFS(Data!$M$6:$M$1096,Data!$J$6:$J$1096,AI$3,Data!$I$6:$I$1096,Data!$AA6),SUMIFS(Data!$M$6:$M$1096,Data!$J$6:$J$1096,AI$3,Data!$I$6:$I$1096,Data!$AB6),SUMIFS(Data!$M$6:$M$1096,Data!$J$6:$J$1096,AI$3,Data!$I$6:$I$1096,Data!$Y6))</f>
        <v>0.17262179546363832</v>
      </c>
      <c r="AJ109" s="55">
        <f>SUM(SUMIFS(Data!$M$6:$M$1096,Data!$J$6:$J$1096,AJ$37,Data!$I$6:$I$1096,Data!$Z6),SUMIFS(Data!$M$6:$M$1096,Data!$J$6:$J$1096,AJ$3,Data!$I$6:$I$1096,Data!$AA6),SUMIFS(Data!$M$6:$M$1096,Data!$J$6:$J$1096,AJ$3,Data!$I$6:$I$1096,Data!$AB6),SUMIFS(Data!$M$6:$M$1096,Data!$J$6:$J$1096,AJ$3,Data!$I$6:$I$1096,Data!$Y6))</f>
        <v>0.16226921356928387</v>
      </c>
      <c r="AK109" s="55">
        <f>SUM(SUMIFS(Data!$M$6:$M$1096,Data!$J$6:$J$1096,AK$37,Data!$I$6:$I$1096,Data!$Z6),SUMIFS(Data!$M$6:$M$1096,Data!$J$6:$J$1096,AK$3,Data!$I$6:$I$1096,Data!$AA6),SUMIFS(Data!$M$6:$M$1096,Data!$J$6:$J$1096,AK$3,Data!$I$6:$I$1096,Data!$AB6),SUMIFS(Data!$M$6:$M$1096,Data!$J$6:$J$1096,AK$3,Data!$I$6:$I$1096,Data!$Y6))</f>
        <v>0.18931750741839762</v>
      </c>
      <c r="AL109" s="55">
        <f>SUM(SUMIFS(Data!$M$6:$M$1096,Data!$J$6:$J$1096,AL$37,Data!$I$6:$I$1096,Data!$Z6),SUMIFS(Data!$M$6:$M$1096,Data!$J$6:$J$1096,AL$3,Data!$I$6:$I$1096,Data!$AA6),SUMIFS(Data!$M$6:$M$1096,Data!$J$6:$J$1096,AL$3,Data!$I$6:$I$1096,Data!$AB6),SUMIFS(Data!$M$6:$M$1096,Data!$J$6:$J$1096,AL$3,Data!$I$6:$I$1096,Data!$Y6))</f>
        <v>0.18669942669942668</v>
      </c>
      <c r="AM109" s="55">
        <f>SUM(SUMIFS(Data!$M$6:$M$1096,Data!$J$6:$J$1096,AM$37,Data!$I$6:$I$1096,Data!$Z6),SUMIFS(Data!$M$6:$M$1096,Data!$J$6:$J$1096,AM$3,Data!$I$6:$I$1096,Data!$AA6),SUMIFS(Data!$M$6:$M$1096,Data!$J$6:$J$1096,AM$3,Data!$I$6:$I$1096,Data!$AB6),SUMIFS(Data!$M$6:$M$1096,Data!$J$6:$J$1096,AM$3,Data!$I$6:$I$1096,Data!$Y6))</f>
        <v>0.17721252151916522</v>
      </c>
      <c r="AN109" s="55">
        <f>SUM(SUMIFS(Data!$M$6:$M$1096,Data!$J$6:$J$1096,AN$37,Data!$I$6:$I$1096,Data!$Z6),SUMIFS(Data!$M$6:$M$1096,Data!$J$6:$J$1096,AN$3,Data!$I$6:$I$1096,Data!$AA6),SUMIFS(Data!$M$6:$M$1096,Data!$J$6:$J$1096,AN$3,Data!$I$6:$I$1096,Data!$AB6),SUMIFS(Data!$M$6:$M$1096,Data!$J$6:$J$1096,AN$3,Data!$I$6:$I$1096,Data!$Y6))</f>
        <v>0.1605806305284645</v>
      </c>
      <c r="AO109" s="55">
        <f>SUM(SUMIFS(Data!$M$6:$M$1096,Data!$J$6:$J$1096,AO$37,Data!$I$6:$I$1096,Data!$Z6),SUMIFS(Data!$M$6:$M$1096,Data!$J$6:$J$1096,AO$3,Data!$I$6:$I$1096,Data!$AA6),SUMIFS(Data!$M$6:$M$1096,Data!$J$6:$J$1096,AO$3,Data!$I$6:$I$1096,Data!$AB6),SUMIFS(Data!$M$6:$M$1096,Data!$J$6:$J$1096,AO$3,Data!$I$6:$I$1096,Data!$Y6))</f>
        <v>0.18547523179786488</v>
      </c>
      <c r="AP109" s="55">
        <f>SUM(SUMIFS(Data!$M$6:$M$1096,Data!$J$6:$J$1096,AP$37,Data!$I$6:$I$1096,Data!$Z6),SUMIFS(Data!$M$6:$M$1096,Data!$J$6:$J$1096,AP$3,Data!$I$6:$I$1096,Data!$AA6),SUMIFS(Data!$M$6:$M$1096,Data!$J$6:$J$1096,AP$3,Data!$I$6:$I$1096,Data!$AB6),SUMIFS(Data!$M$6:$M$1096,Data!$J$6:$J$1096,AP$3,Data!$I$6:$I$1096,Data!$Y6))</f>
        <v>0.17470513109458344</v>
      </c>
      <c r="AQ109" s="55">
        <f>SUM(SUMIFS(Data!$M$6:$M$1096,Data!$J$6:$J$1096,AQ$37,Data!$I$6:$I$1096,Data!$Z6),SUMIFS(Data!$M$6:$M$1096,Data!$J$6:$J$1096,AQ$3,Data!$I$6:$I$1096,Data!$AA6),SUMIFS(Data!$M$6:$M$1096,Data!$J$6:$J$1096,AQ$3,Data!$I$6:$I$1096,Data!$AB6),SUMIFS(Data!$M$6:$M$1096,Data!$J$6:$J$1096,AQ$3,Data!$I$6:$I$1096,Data!$Y6))</f>
        <v>0.17524252313469535</v>
      </c>
      <c r="AR109" s="56" t="s">
        <v>8</v>
      </c>
    </row>
    <row r="110" spans="1:44" x14ac:dyDescent="0.25">
      <c r="A110" s="53" t="s">
        <v>74</v>
      </c>
      <c r="B110" s="56" t="s">
        <v>9</v>
      </c>
      <c r="C110" s="55">
        <f>SUM(SUMIFS(Data!$M$6:$M$1096,Data!$J$6:$J$1096,C$37,Data!$I$6:$I$1096,Data!$Z7),SUMIFS(Data!$M$6:$M$1096,Data!$J$6:$J$1096,C$3,Data!$I$6:$I$1096,Data!$AA7),SUMIFS(Data!$M$6:$M$1096,Data!$J$6:$J$1096,C$3,Data!$I$6:$I$1096,Data!$AB7),SUMIFS(Data!$M$6:$M$1096,Data!$J$6:$J$1096,C$3,Data!$I$6:$I$1096,Data!$Y7))</f>
        <v>0.16592219394380098</v>
      </c>
      <c r="D110" s="55">
        <f>SUM(SUMIFS(Data!$M$6:$M$1096,Data!$J$6:$J$1096,D$37,Data!$I$6:$I$1096,Data!$Z7),SUMIFS(Data!$M$6:$M$1096,Data!$J$6:$J$1096,D$3,Data!$I$6:$I$1096,Data!$AA7),SUMIFS(Data!$M$6:$M$1096,Data!$J$6:$J$1096,D$3,Data!$I$6:$I$1096,Data!$AB7),SUMIFS(Data!$M$6:$M$1096,Data!$J$6:$J$1096,D$3,Data!$I$6:$I$1096,Data!$Y7))</f>
        <v>0.16499498495486459</v>
      </c>
      <c r="E110" s="55">
        <f>SUM(SUMIFS(Data!$M$6:$M$1096,Data!$J$6:$J$1096,E$37,Data!$I$6:$I$1096,Data!$Z7),SUMIFS(Data!$M$6:$M$1096,Data!$J$6:$J$1096,E$3,Data!$I$6:$I$1096,Data!$AA7),SUMIFS(Data!$M$6:$M$1096,Data!$J$6:$J$1096,E$3,Data!$I$6:$I$1096,Data!$AB7),SUMIFS(Data!$M$6:$M$1096,Data!$J$6:$J$1096,E$3,Data!$I$6:$I$1096,Data!$Y7))</f>
        <v>0.17067283516041437</v>
      </c>
      <c r="F110" s="55">
        <f>SUM(SUMIFS(Data!$M$6:$M$1096,Data!$J$6:$J$1096,F$37,Data!$I$6:$I$1096,Data!$Z7),SUMIFS(Data!$M$6:$M$1096,Data!$J$6:$J$1096,F$3,Data!$I$6:$I$1096,Data!$AA7),SUMIFS(Data!$M$6:$M$1096,Data!$J$6:$J$1096,F$3,Data!$I$6:$I$1096,Data!$AB7),SUMIFS(Data!$M$6:$M$1096,Data!$J$6:$J$1096,F$3,Data!$I$6:$I$1096,Data!$Y7))</f>
        <v>0.17748593838691368</v>
      </c>
      <c r="G110" s="55">
        <f>SUM(SUMIFS(Data!$M$6:$M$1096,Data!$J$6:$J$1096,G$37,Data!$I$6:$I$1096,Data!$Z7),SUMIFS(Data!$M$6:$M$1096,Data!$J$6:$J$1096,G$3,Data!$I$6:$I$1096,Data!$AA7),SUMIFS(Data!$M$6:$M$1096,Data!$J$6:$J$1096,G$3,Data!$I$6:$I$1096,Data!$AB7),SUMIFS(Data!$M$6:$M$1096,Data!$J$6:$J$1096,G$3,Data!$I$6:$I$1096,Data!$Y7))</f>
        <v>0.18357769773223076</v>
      </c>
      <c r="H110" s="55">
        <f>SUM(SUMIFS(Data!$M$6:$M$1096,Data!$J$6:$J$1096,H$37,Data!$I$6:$I$1096,Data!$Z7),SUMIFS(Data!$M$6:$M$1096,Data!$J$6:$J$1096,H$3,Data!$I$6:$I$1096,Data!$AA7),SUMIFS(Data!$M$6:$M$1096,Data!$J$6:$J$1096,H$3,Data!$I$6:$I$1096,Data!$AB7),SUMIFS(Data!$M$6:$M$1096,Data!$J$6:$J$1096,H$3,Data!$I$6:$I$1096,Data!$Y7))</f>
        <v>0.18344469600751009</v>
      </c>
      <c r="I110" s="55">
        <f>SUM(SUMIFS(Data!$M$6:$M$1096,Data!$J$6:$J$1096,I$37,Data!$I$6:$I$1096,Data!$Z7),SUMIFS(Data!$M$6:$M$1096,Data!$J$6:$J$1096,I$3,Data!$I$6:$I$1096,Data!$AA7),SUMIFS(Data!$M$6:$M$1096,Data!$J$6:$J$1096,I$3,Data!$I$6:$I$1096,Data!$AB7),SUMIFS(Data!$M$6:$M$1096,Data!$J$6:$J$1096,I$3,Data!$I$6:$I$1096,Data!$Y7))</f>
        <v>0.18092963847392679</v>
      </c>
      <c r="J110" s="55">
        <f>SUM(SUMIFS(Data!$M$6:$M$1096,Data!$J$6:$J$1096,J$37,Data!$I$6:$I$1096,Data!$Z7),SUMIFS(Data!$M$6:$M$1096,Data!$J$6:$J$1096,J$3,Data!$I$6:$I$1096,Data!$AA7),SUMIFS(Data!$M$6:$M$1096,Data!$J$6:$J$1096,J$3,Data!$I$6:$I$1096,Data!$AB7),SUMIFS(Data!$M$6:$M$1096,Data!$J$6:$J$1096,J$3,Data!$I$6:$I$1096,Data!$Y7))</f>
        <v>0.18015480130186254</v>
      </c>
      <c r="K110" s="55">
        <f>SUM(SUMIFS(Data!$M$6:$M$1096,Data!$J$6:$J$1096,K$37,Data!$I$6:$I$1096,Data!$Z7),SUMIFS(Data!$M$6:$M$1096,Data!$J$6:$J$1096,K$3,Data!$I$6:$I$1096,Data!$AA7),SUMIFS(Data!$M$6:$M$1096,Data!$J$6:$J$1096,K$3,Data!$I$6:$I$1096,Data!$AB7),SUMIFS(Data!$M$6:$M$1096,Data!$J$6:$J$1096,K$3,Data!$I$6:$I$1096,Data!$Y7))</f>
        <v>0.1950104283651532</v>
      </c>
      <c r="L110" s="55">
        <f>SUM(SUMIFS(Data!$M$6:$M$1096,Data!$J$6:$J$1096,L$37,Data!$I$6:$I$1096,Data!$Z7),SUMIFS(Data!$M$6:$M$1096,Data!$J$6:$J$1096,L$3,Data!$I$6:$I$1096,Data!$AA7),SUMIFS(Data!$M$6:$M$1096,Data!$J$6:$J$1096,L$3,Data!$I$6:$I$1096,Data!$AB7),SUMIFS(Data!$M$6:$M$1096,Data!$J$6:$J$1096,L$3,Data!$I$6:$I$1096,Data!$Y7))</f>
        <v>0.19377737138457096</v>
      </c>
      <c r="M110" s="55">
        <f>SUM(SUMIFS(Data!$M$6:$M$1096,Data!$J$6:$J$1096,M$37,Data!$I$6:$I$1096,Data!$Z7),SUMIFS(Data!$M$6:$M$1096,Data!$J$6:$J$1096,M$3,Data!$I$6:$I$1096,Data!$AA7),SUMIFS(Data!$M$6:$M$1096,Data!$J$6:$J$1096,M$3,Data!$I$6:$I$1096,Data!$AB7),SUMIFS(Data!$M$6:$M$1096,Data!$J$6:$J$1096,M$3,Data!$I$6:$I$1096,Data!$Y7))</f>
        <v>0.19436421628952455</v>
      </c>
      <c r="N110" s="55">
        <f>SUM(SUMIFS(Data!$M$6:$M$1096,Data!$J$6:$J$1096,N$37,Data!$I$6:$I$1096,Data!$Z7),SUMIFS(Data!$M$6:$M$1096,Data!$J$6:$J$1096,N$3,Data!$I$6:$I$1096,Data!$AA7),SUMIFS(Data!$M$6:$M$1096,Data!$J$6:$J$1096,N$3,Data!$I$6:$I$1096,Data!$AB7),SUMIFS(Data!$M$6:$M$1096,Data!$J$6:$J$1096,N$3,Data!$I$6:$I$1096,Data!$Y7))</f>
        <v>0.21211906950434845</v>
      </c>
      <c r="O110" s="55">
        <f>SUM(SUMIFS(Data!$M$6:$M$1096,Data!$J$6:$J$1096,O$37,Data!$I$6:$I$1096,Data!$Z7),SUMIFS(Data!$M$6:$M$1096,Data!$J$6:$J$1096,O$3,Data!$I$6:$I$1096,Data!$AA7),SUMIFS(Data!$M$6:$M$1096,Data!$J$6:$J$1096,O$3,Data!$I$6:$I$1096,Data!$AB7),SUMIFS(Data!$M$6:$M$1096,Data!$J$6:$J$1096,O$3,Data!$I$6:$I$1096,Data!$Y7))</f>
        <v>0.21801212121212121</v>
      </c>
      <c r="P110" s="55">
        <f>SUM(SUMIFS(Data!$M$6:$M$1096,Data!$J$6:$J$1096,P$37,Data!$I$6:$I$1096,Data!$Z7),SUMIFS(Data!$M$6:$M$1096,Data!$J$6:$J$1096,P$3,Data!$I$6:$I$1096,Data!$AA7),SUMIFS(Data!$M$6:$M$1096,Data!$J$6:$J$1096,P$3,Data!$I$6:$I$1096,Data!$AB7),SUMIFS(Data!$M$6:$M$1096,Data!$J$6:$J$1096,P$3,Data!$I$6:$I$1096,Data!$Y7))</f>
        <v>0.22904131568391498</v>
      </c>
      <c r="Q110" s="55">
        <f>SUM(SUMIFS(Data!$M$6:$M$1096,Data!$J$6:$J$1096,Q$37,Data!$I$6:$I$1096,Data!$Z7),SUMIFS(Data!$M$6:$M$1096,Data!$J$6:$J$1096,Q$3,Data!$I$6:$I$1096,Data!$AA7),SUMIFS(Data!$M$6:$M$1096,Data!$J$6:$J$1096,Q$3,Data!$I$6:$I$1096,Data!$AB7),SUMIFS(Data!$M$6:$M$1096,Data!$J$6:$J$1096,Q$3,Data!$I$6:$I$1096,Data!$Y7))</f>
        <v>0.23394381576335119</v>
      </c>
      <c r="R110" s="55">
        <f>SUM(SUMIFS(Data!$M$6:$M$1096,Data!$J$6:$J$1096,R$37,Data!$I$6:$I$1096,Data!$Z7),SUMIFS(Data!$M$6:$M$1096,Data!$J$6:$J$1096,R$3,Data!$I$6:$I$1096,Data!$AA7),SUMIFS(Data!$M$6:$M$1096,Data!$J$6:$J$1096,R$3,Data!$I$6:$I$1096,Data!$AB7),SUMIFS(Data!$M$6:$M$1096,Data!$J$6:$J$1096,R$3,Data!$I$6:$I$1096,Data!$Y7))</f>
        <v>0.21505861136158699</v>
      </c>
      <c r="S110" s="55">
        <f>SUM(SUMIFS(Data!$M$6:$M$1096,Data!$J$6:$J$1096,S$37,Data!$I$6:$I$1096,Data!$Z7),SUMIFS(Data!$M$6:$M$1096,Data!$J$6:$J$1096,S$3,Data!$I$6:$I$1096,Data!$AA7),SUMIFS(Data!$M$6:$M$1096,Data!$J$6:$J$1096,S$3,Data!$I$6:$I$1096,Data!$AB7),SUMIFS(Data!$M$6:$M$1096,Data!$J$6:$J$1096,S$3,Data!$I$6:$I$1096,Data!$Y7))</f>
        <v>0.21572130415364005</v>
      </c>
      <c r="T110" s="55">
        <f>SUM(SUMIFS(Data!$M$6:$M$1096,Data!$J$6:$J$1096,T$37,Data!$I$6:$I$1096,Data!$Z7),SUMIFS(Data!$M$6:$M$1096,Data!$J$6:$J$1096,T$3,Data!$I$6:$I$1096,Data!$AA7),SUMIFS(Data!$M$6:$M$1096,Data!$J$6:$J$1096,T$3,Data!$I$6:$I$1096,Data!$AB7),SUMIFS(Data!$M$6:$M$1096,Data!$J$6:$J$1096,T$3,Data!$I$6:$I$1096,Data!$Y7))</f>
        <v>0.23599113708615652</v>
      </c>
      <c r="U110" s="55">
        <f>SUM(SUMIFS(Data!$M$6:$M$1096,Data!$J$6:$J$1096,U$37,Data!$I$6:$I$1096,Data!$Z7),SUMIFS(Data!$M$6:$M$1096,Data!$J$6:$J$1096,U$3,Data!$I$6:$I$1096,Data!$AA7),SUMIFS(Data!$M$6:$M$1096,Data!$J$6:$J$1096,U$3,Data!$I$6:$I$1096,Data!$AB7),SUMIFS(Data!$M$6:$M$1096,Data!$J$6:$J$1096,U$3,Data!$I$6:$I$1096,Data!$Y7))</f>
        <v>0.27371159161112013</v>
      </c>
      <c r="V110" s="55">
        <f>SUM(SUMIFS(Data!$M$6:$M$1096,Data!$J$6:$J$1096,V$37,Data!$I$6:$I$1096,Data!$Z7),SUMIFS(Data!$M$6:$M$1096,Data!$J$6:$J$1096,V$3,Data!$I$6:$I$1096,Data!$AA7),SUMIFS(Data!$M$6:$M$1096,Data!$J$6:$J$1096,V$3,Data!$I$6:$I$1096,Data!$AB7),SUMIFS(Data!$M$6:$M$1096,Data!$J$6:$J$1096,V$3,Data!$I$6:$I$1096,Data!$Y7))</f>
        <v>0.23608044399355493</v>
      </c>
      <c r="W110" s="55">
        <f>SUM(SUMIFS(Data!$M$6:$M$1096,Data!$J$6:$J$1096,W$37,Data!$I$6:$I$1096,Data!$Z7),SUMIFS(Data!$M$6:$M$1096,Data!$J$6:$J$1096,W$3,Data!$I$6:$I$1096,Data!$AA7),SUMIFS(Data!$M$6:$M$1096,Data!$J$6:$J$1096,W$3,Data!$I$6:$I$1096,Data!$AB7),SUMIFS(Data!$M$6:$M$1096,Data!$J$6:$J$1096,W$3,Data!$I$6:$I$1096,Data!$Y7))</f>
        <v>0.25371484710794551</v>
      </c>
      <c r="X110" s="55">
        <f>SUM(SUMIFS(Data!$M$6:$M$1096,Data!$J$6:$J$1096,X$37,Data!$I$6:$I$1096,Data!$Z7),SUMIFS(Data!$M$6:$M$1096,Data!$J$6:$J$1096,X$3,Data!$I$6:$I$1096,Data!$AA7),SUMIFS(Data!$M$6:$M$1096,Data!$J$6:$J$1096,X$3,Data!$I$6:$I$1096,Data!$AB7),SUMIFS(Data!$M$6:$M$1096,Data!$J$6:$J$1096,X$3,Data!$I$6:$I$1096,Data!$Y7))</f>
        <v>0.22817225714107908</v>
      </c>
      <c r="Y110" s="55">
        <f>SUM(SUMIFS(Data!$M$6:$M$1096,Data!$J$6:$J$1096,Y$37,Data!$I$6:$I$1096,Data!$Z7),SUMIFS(Data!$M$6:$M$1096,Data!$J$6:$J$1096,Y$3,Data!$I$6:$I$1096,Data!$AA7),SUMIFS(Data!$M$6:$M$1096,Data!$J$6:$J$1096,Y$3,Data!$I$6:$I$1096,Data!$AB7),SUMIFS(Data!$M$6:$M$1096,Data!$J$6:$J$1096,Y$3,Data!$I$6:$I$1096,Data!$Y7))</f>
        <v>0.23944056815350112</v>
      </c>
      <c r="Z110" s="55">
        <f>SUM(SUMIFS(Data!$M$6:$M$1096,Data!$J$6:$J$1096,Z$37,Data!$I$6:$I$1096,Data!$Z7),SUMIFS(Data!$M$6:$M$1096,Data!$J$6:$J$1096,Z$3,Data!$I$6:$I$1096,Data!$AA7),SUMIFS(Data!$M$6:$M$1096,Data!$J$6:$J$1096,Z$3,Data!$I$6:$I$1096,Data!$AB7),SUMIFS(Data!$M$6:$M$1096,Data!$J$6:$J$1096,Z$3,Data!$I$6:$I$1096,Data!$Y7))</f>
        <v>0.24171710238971736</v>
      </c>
      <c r="AA110" s="55">
        <f>SUM(SUMIFS(Data!$M$6:$M$1096,Data!$J$6:$J$1096,AA$37,Data!$I$6:$I$1096,Data!$Z7),SUMIFS(Data!$M$6:$M$1096,Data!$J$6:$J$1096,AA$3,Data!$I$6:$I$1096,Data!$AA7),SUMIFS(Data!$M$6:$M$1096,Data!$J$6:$J$1096,AA$3,Data!$I$6:$I$1096,Data!$AB7),SUMIFS(Data!$M$6:$M$1096,Data!$J$6:$J$1096,AA$3,Data!$I$6:$I$1096,Data!$Y7))</f>
        <v>0.22985139979748775</v>
      </c>
      <c r="AB110" s="55">
        <f>SUM(SUMIFS(Data!$M$6:$M$1096,Data!$J$6:$J$1096,AB$37,Data!$I$6:$I$1096,Data!$Z7),SUMIFS(Data!$M$6:$M$1096,Data!$J$6:$J$1096,AB$3,Data!$I$6:$I$1096,Data!$AA7),SUMIFS(Data!$M$6:$M$1096,Data!$J$6:$J$1096,AB$3,Data!$I$6:$I$1096,Data!$AB7),SUMIFS(Data!$M$6:$M$1096,Data!$J$6:$J$1096,AB$3,Data!$I$6:$I$1096,Data!$Y7))</f>
        <v>0.25655823714585518</v>
      </c>
      <c r="AC110" s="55">
        <f>SUM(SUMIFS(Data!$M$6:$M$1096,Data!$J$6:$J$1096,AC$37,Data!$I$6:$I$1096,Data!$Z7),SUMIFS(Data!$M$6:$M$1096,Data!$J$6:$J$1096,AC$3,Data!$I$6:$I$1096,Data!$AA7),SUMIFS(Data!$M$6:$M$1096,Data!$J$6:$J$1096,AC$3,Data!$I$6:$I$1096,Data!$AB7),SUMIFS(Data!$M$6:$M$1096,Data!$J$6:$J$1096,AC$3,Data!$I$6:$I$1096,Data!$Y7))</f>
        <v>0.22024683643180751</v>
      </c>
      <c r="AD110" s="55">
        <f>SUM(SUMIFS(Data!$M$6:$M$1096,Data!$J$6:$J$1096,AD$37,Data!$I$6:$I$1096,Data!$Z7),SUMIFS(Data!$M$6:$M$1096,Data!$J$6:$J$1096,AD$3,Data!$I$6:$I$1096,Data!$AA7),SUMIFS(Data!$M$6:$M$1096,Data!$J$6:$J$1096,AD$3,Data!$I$6:$I$1096,Data!$AB7),SUMIFS(Data!$M$6:$M$1096,Data!$J$6:$J$1096,AD$3,Data!$I$6:$I$1096,Data!$Y7))</f>
        <v>0.26306972627852582</v>
      </c>
      <c r="AE110" s="55">
        <f>SUM(SUMIFS(Data!$M$6:$M$1096,Data!$J$6:$J$1096,AE$37,Data!$I$6:$I$1096,Data!$Z7),SUMIFS(Data!$M$6:$M$1096,Data!$J$6:$J$1096,AE$3,Data!$I$6:$I$1096,Data!$AA7),SUMIFS(Data!$M$6:$M$1096,Data!$J$6:$J$1096,AE$3,Data!$I$6:$I$1096,Data!$AB7),SUMIFS(Data!$M$6:$M$1096,Data!$J$6:$J$1096,AE$3,Data!$I$6:$I$1096,Data!$Y7))</f>
        <v>0.2589716289847811</v>
      </c>
      <c r="AF110" s="55">
        <f>SUM(SUMIFS(Data!$M$6:$M$1096,Data!$J$6:$J$1096,AF$37,Data!$I$6:$I$1096,Data!$Z7),SUMIFS(Data!$M$6:$M$1096,Data!$J$6:$J$1096,AF$3,Data!$I$6:$I$1096,Data!$AA7),SUMIFS(Data!$M$6:$M$1096,Data!$J$6:$J$1096,AF$3,Data!$I$6:$I$1096,Data!$AB7),SUMIFS(Data!$M$6:$M$1096,Data!$J$6:$J$1096,AF$3,Data!$I$6:$I$1096,Data!$Y7))</f>
        <v>0.23293979737084486</v>
      </c>
      <c r="AG110" s="55">
        <f>SUM(SUMIFS(Data!$M$6:$M$1096,Data!$J$6:$J$1096,AG$37,Data!$I$6:$I$1096,Data!$Z7),SUMIFS(Data!$M$6:$M$1096,Data!$J$6:$J$1096,AG$3,Data!$I$6:$I$1096,Data!$AA7),SUMIFS(Data!$M$6:$M$1096,Data!$J$6:$J$1096,AG$3,Data!$I$6:$I$1096,Data!$AB7),SUMIFS(Data!$M$6:$M$1096,Data!$J$6:$J$1096,AG$3,Data!$I$6:$I$1096,Data!$Y7))</f>
        <v>0.24308979530853131</v>
      </c>
      <c r="AH110" s="55">
        <f>SUM(SUMIFS(Data!$M$6:$M$1096,Data!$J$6:$J$1096,AH$37,Data!$I$6:$I$1096,Data!$Z7),SUMIFS(Data!$M$6:$M$1096,Data!$J$6:$J$1096,AH$3,Data!$I$6:$I$1096,Data!$AA7),SUMIFS(Data!$M$6:$M$1096,Data!$J$6:$J$1096,AH$3,Data!$I$6:$I$1096,Data!$AB7),SUMIFS(Data!$M$6:$M$1096,Data!$J$6:$J$1096,AH$3,Data!$I$6:$I$1096,Data!$Y7))</f>
        <v>0.2381069001408192</v>
      </c>
      <c r="AI110" s="55">
        <f>SUM(SUMIFS(Data!$M$6:$M$1096,Data!$J$6:$J$1096,AI$37,Data!$I$6:$I$1096,Data!$Z7),SUMIFS(Data!$M$6:$M$1096,Data!$J$6:$J$1096,AI$3,Data!$I$6:$I$1096,Data!$AA7),SUMIFS(Data!$M$6:$M$1096,Data!$J$6:$J$1096,AI$3,Data!$I$6:$I$1096,Data!$AB7),SUMIFS(Data!$M$6:$M$1096,Data!$J$6:$J$1096,AI$3,Data!$I$6:$I$1096,Data!$Y7))</f>
        <v>0.22672575631674513</v>
      </c>
      <c r="AJ110" s="55">
        <f>SUM(SUMIFS(Data!$M$6:$M$1096,Data!$J$6:$J$1096,AJ$37,Data!$I$6:$I$1096,Data!$Z7),SUMIFS(Data!$M$6:$M$1096,Data!$J$6:$J$1096,AJ$3,Data!$I$6:$I$1096,Data!$AA7),SUMIFS(Data!$M$6:$M$1096,Data!$J$6:$J$1096,AJ$3,Data!$I$6:$I$1096,Data!$AB7),SUMIFS(Data!$M$6:$M$1096,Data!$J$6:$J$1096,AJ$3,Data!$I$6:$I$1096,Data!$Y7))</f>
        <v>0.21871206797419027</v>
      </c>
      <c r="AK110" s="55">
        <f>SUM(SUMIFS(Data!$M$6:$M$1096,Data!$J$6:$J$1096,AK$37,Data!$I$6:$I$1096,Data!$Z7),SUMIFS(Data!$M$6:$M$1096,Data!$J$6:$J$1096,AK$3,Data!$I$6:$I$1096,Data!$AA7),SUMIFS(Data!$M$6:$M$1096,Data!$J$6:$J$1096,AK$3,Data!$I$6:$I$1096,Data!$AB7),SUMIFS(Data!$M$6:$M$1096,Data!$J$6:$J$1096,AK$3,Data!$I$6:$I$1096,Data!$Y7))</f>
        <v>0.2492284866468843</v>
      </c>
      <c r="AL110" s="55">
        <f>SUM(SUMIFS(Data!$M$6:$M$1096,Data!$J$6:$J$1096,AL$37,Data!$I$6:$I$1096,Data!$Z7),SUMIFS(Data!$M$6:$M$1096,Data!$J$6:$J$1096,AL$3,Data!$I$6:$I$1096,Data!$AA7),SUMIFS(Data!$M$6:$M$1096,Data!$J$6:$J$1096,AL$3,Data!$I$6:$I$1096,Data!$AB7),SUMIFS(Data!$M$6:$M$1096,Data!$J$6:$J$1096,AL$3,Data!$I$6:$I$1096,Data!$Y7))</f>
        <v>0.24488124488124491</v>
      </c>
      <c r="AM110" s="55">
        <f>SUM(SUMIFS(Data!$M$6:$M$1096,Data!$J$6:$J$1096,AM$37,Data!$I$6:$I$1096,Data!$Z7),SUMIFS(Data!$M$6:$M$1096,Data!$J$6:$J$1096,AM$3,Data!$I$6:$I$1096,Data!$AA7),SUMIFS(Data!$M$6:$M$1096,Data!$J$6:$J$1096,AM$3,Data!$I$6:$I$1096,Data!$AB7),SUMIFS(Data!$M$6:$M$1096,Data!$J$6:$J$1096,AM$3,Data!$I$6:$I$1096,Data!$Y7))</f>
        <v>0.24336858377542775</v>
      </c>
      <c r="AN110" s="55">
        <f>SUM(SUMIFS(Data!$M$6:$M$1096,Data!$J$6:$J$1096,AN$37,Data!$I$6:$I$1096,Data!$Z7),SUMIFS(Data!$M$6:$M$1096,Data!$J$6:$J$1096,AN$3,Data!$I$6:$I$1096,Data!$AA7),SUMIFS(Data!$M$6:$M$1096,Data!$J$6:$J$1096,AN$3,Data!$I$6:$I$1096,Data!$AB7),SUMIFS(Data!$M$6:$M$1096,Data!$J$6:$J$1096,AN$3,Data!$I$6:$I$1096,Data!$Y7))</f>
        <v>0.24989793603991833</v>
      </c>
      <c r="AO110" s="55">
        <f>SUM(SUMIFS(Data!$M$6:$M$1096,Data!$J$6:$J$1096,AO$37,Data!$I$6:$I$1096,Data!$Z7),SUMIFS(Data!$M$6:$M$1096,Data!$J$6:$J$1096,AO$3,Data!$I$6:$I$1096,Data!$AA7),SUMIFS(Data!$M$6:$M$1096,Data!$J$6:$J$1096,AO$3,Data!$I$6:$I$1096,Data!$AB7),SUMIFS(Data!$M$6:$M$1096,Data!$J$6:$J$1096,AO$3,Data!$I$6:$I$1096,Data!$Y7))</f>
        <v>0.26072180562225256</v>
      </c>
      <c r="AP110" s="55">
        <f>SUM(SUMIFS(Data!$M$6:$M$1096,Data!$J$6:$J$1096,AP$37,Data!$I$6:$I$1096,Data!$Z7),SUMIFS(Data!$M$6:$M$1096,Data!$J$6:$J$1096,AP$3,Data!$I$6:$I$1096,Data!$AA7),SUMIFS(Data!$M$6:$M$1096,Data!$J$6:$J$1096,AP$3,Data!$I$6:$I$1096,Data!$AB7),SUMIFS(Data!$M$6:$M$1096,Data!$J$6:$J$1096,AP$3,Data!$I$6:$I$1096,Data!$Y7))</f>
        <v>0.24983096686950645</v>
      </c>
      <c r="AQ110" s="55">
        <f>SUM(SUMIFS(Data!$M$6:$M$1096,Data!$J$6:$J$1096,AQ$37,Data!$I$6:$I$1096,Data!$Z7),SUMIFS(Data!$M$6:$M$1096,Data!$J$6:$J$1096,AQ$3,Data!$I$6:$I$1096,Data!$AA7),SUMIFS(Data!$M$6:$M$1096,Data!$J$6:$J$1096,AQ$3,Data!$I$6:$I$1096,Data!$AB7),SUMIFS(Data!$M$6:$M$1096,Data!$J$6:$J$1096,AQ$3,Data!$I$6:$I$1096,Data!$Y7))</f>
        <v>0.25173230810496672</v>
      </c>
      <c r="AR110" s="56" t="s">
        <v>9</v>
      </c>
    </row>
    <row r="111" spans="1:44" x14ac:dyDescent="0.25">
      <c r="A111" s="53" t="s">
        <v>74</v>
      </c>
      <c r="B111" s="56" t="s">
        <v>10</v>
      </c>
      <c r="C111" s="55">
        <f>SUM(SUMIFS(Data!$M$6:$M$1096,Data!$J$6:$J$1096,C$37,Data!$I$6:$I$1096,Data!$Z8),SUMIFS(Data!$M$6:$M$1096,Data!$J$6:$J$1096,C$3,Data!$I$6:$I$1096,Data!$AA8),SUMIFS(Data!$M$6:$M$1096,Data!$J$6:$J$1096,C$3,Data!$I$6:$I$1096,Data!$AB8),SUMIFS(Data!$M$6:$M$1096,Data!$J$6:$J$1096,C$3,Data!$I$6:$I$1096,Data!$Y8))</f>
        <v>0.20674700046745961</v>
      </c>
      <c r="D111" s="55">
        <f>SUM(SUMIFS(Data!$M$6:$M$1096,Data!$J$6:$J$1096,D$37,Data!$I$6:$I$1096,Data!$Z8),SUMIFS(Data!$M$6:$M$1096,Data!$J$6:$J$1096,D$3,Data!$I$6:$I$1096,Data!$AA8),SUMIFS(Data!$M$6:$M$1096,Data!$J$6:$J$1096,D$3,Data!$I$6:$I$1096,Data!$AB8),SUMIFS(Data!$M$6:$M$1096,Data!$J$6:$J$1096,D$3,Data!$I$6:$I$1096,Data!$Y8))</f>
        <v>0.22088766298896689</v>
      </c>
      <c r="E111" s="55">
        <f>SUM(SUMIFS(Data!$M$6:$M$1096,Data!$J$6:$J$1096,E$37,Data!$I$6:$I$1096,Data!$Z8),SUMIFS(Data!$M$6:$M$1096,Data!$J$6:$J$1096,E$3,Data!$I$6:$I$1096,Data!$AA8),SUMIFS(Data!$M$6:$M$1096,Data!$J$6:$J$1096,E$3,Data!$I$6:$I$1096,Data!$AB8),SUMIFS(Data!$M$6:$M$1096,Data!$J$6:$J$1096,E$3,Data!$I$6:$I$1096,Data!$Y8))</f>
        <v>0.22825103087599316</v>
      </c>
      <c r="F111" s="55">
        <f>SUM(SUMIFS(Data!$M$6:$M$1096,Data!$J$6:$J$1096,F$37,Data!$I$6:$I$1096,Data!$Z8),SUMIFS(Data!$M$6:$M$1096,Data!$J$6:$J$1096,F$3,Data!$I$6:$I$1096,Data!$AA8),SUMIFS(Data!$M$6:$M$1096,Data!$J$6:$J$1096,F$3,Data!$I$6:$I$1096,Data!$AB8),SUMIFS(Data!$M$6:$M$1096,Data!$J$6:$J$1096,F$3,Data!$I$6:$I$1096,Data!$Y8))</f>
        <v>0.22526962175550855</v>
      </c>
      <c r="G111" s="55">
        <f>SUM(SUMIFS(Data!$M$6:$M$1096,Data!$J$6:$J$1096,G$37,Data!$I$6:$I$1096,Data!$Z8),SUMIFS(Data!$M$6:$M$1096,Data!$J$6:$J$1096,G$3,Data!$I$6:$I$1096,Data!$AA8),SUMIFS(Data!$M$6:$M$1096,Data!$J$6:$J$1096,G$3,Data!$I$6:$I$1096,Data!$AB8),SUMIFS(Data!$M$6:$M$1096,Data!$J$6:$J$1096,G$3,Data!$I$6:$I$1096,Data!$Y8))</f>
        <v>0.21510831515397494</v>
      </c>
      <c r="H111" s="55">
        <f>SUM(SUMIFS(Data!$M$6:$M$1096,Data!$J$6:$J$1096,H$37,Data!$I$6:$I$1096,Data!$Z8),SUMIFS(Data!$M$6:$M$1096,Data!$J$6:$J$1096,H$3,Data!$I$6:$I$1096,Data!$AA8),SUMIFS(Data!$M$6:$M$1096,Data!$J$6:$J$1096,H$3,Data!$I$6:$I$1096,Data!$AB8),SUMIFS(Data!$M$6:$M$1096,Data!$J$6:$J$1096,H$3,Data!$I$6:$I$1096,Data!$Y8))</f>
        <v>0.21801314263625821</v>
      </c>
      <c r="I111" s="55">
        <f>SUM(SUMIFS(Data!$M$6:$M$1096,Data!$J$6:$J$1096,I$37,Data!$I$6:$I$1096,Data!$Z8),SUMIFS(Data!$M$6:$M$1096,Data!$J$6:$J$1096,I$3,Data!$I$6:$I$1096,Data!$AA8),SUMIFS(Data!$M$6:$M$1096,Data!$J$6:$J$1096,I$3,Data!$I$6:$I$1096,Data!$AB8),SUMIFS(Data!$M$6:$M$1096,Data!$J$6:$J$1096,I$3,Data!$I$6:$I$1096,Data!$Y8))</f>
        <v>0.21661020714166712</v>
      </c>
      <c r="J111" s="55">
        <f>SUM(SUMIFS(Data!$M$6:$M$1096,Data!$J$6:$J$1096,J$37,Data!$I$6:$I$1096,Data!$Z8),SUMIFS(Data!$M$6:$M$1096,Data!$J$6:$J$1096,J$3,Data!$I$6:$I$1096,Data!$AA8),SUMIFS(Data!$M$6:$M$1096,Data!$J$6:$J$1096,J$3,Data!$I$6:$I$1096,Data!$AB8),SUMIFS(Data!$M$6:$M$1096,Data!$J$6:$J$1096,J$3,Data!$I$6:$I$1096,Data!$Y8))</f>
        <v>0.21305691546098515</v>
      </c>
      <c r="K111" s="55">
        <f>SUM(SUMIFS(Data!$M$6:$M$1096,Data!$J$6:$J$1096,K$37,Data!$I$6:$I$1096,Data!$Z8),SUMIFS(Data!$M$6:$M$1096,Data!$J$6:$J$1096,K$3,Data!$I$6:$I$1096,Data!$AA8),SUMIFS(Data!$M$6:$M$1096,Data!$J$6:$J$1096,K$3,Data!$I$6:$I$1096,Data!$AB8),SUMIFS(Data!$M$6:$M$1096,Data!$J$6:$J$1096,K$3,Data!$I$6:$I$1096,Data!$Y8))</f>
        <v>0.19883416225466602</v>
      </c>
      <c r="L111" s="55">
        <f>SUM(SUMIFS(Data!$M$6:$M$1096,Data!$J$6:$J$1096,L$37,Data!$I$6:$I$1096,Data!$Z8),SUMIFS(Data!$M$6:$M$1096,Data!$J$6:$J$1096,L$3,Data!$I$6:$I$1096,Data!$AA8),SUMIFS(Data!$M$6:$M$1096,Data!$J$6:$J$1096,L$3,Data!$I$6:$I$1096,Data!$AB8),SUMIFS(Data!$M$6:$M$1096,Data!$J$6:$J$1096,L$3,Data!$I$6:$I$1096,Data!$Y8))</f>
        <v>0.19534145050291157</v>
      </c>
      <c r="M111" s="55">
        <f>SUM(SUMIFS(Data!$M$6:$M$1096,Data!$J$6:$J$1096,M$37,Data!$I$6:$I$1096,Data!$Z8),SUMIFS(Data!$M$6:$M$1096,Data!$J$6:$J$1096,M$3,Data!$I$6:$I$1096,Data!$AA8),SUMIFS(Data!$M$6:$M$1096,Data!$J$6:$J$1096,M$3,Data!$I$6:$I$1096,Data!$AB8),SUMIFS(Data!$M$6:$M$1096,Data!$J$6:$J$1096,M$3,Data!$I$6:$I$1096,Data!$Y8))</f>
        <v>0.18893939774468194</v>
      </c>
      <c r="N111" s="55">
        <f>SUM(SUMIFS(Data!$M$6:$M$1096,Data!$J$6:$J$1096,N$37,Data!$I$6:$I$1096,Data!$Z8),SUMIFS(Data!$M$6:$M$1096,Data!$J$6:$J$1096,N$3,Data!$I$6:$I$1096,Data!$AA8),SUMIFS(Data!$M$6:$M$1096,Data!$J$6:$J$1096,N$3,Data!$I$6:$I$1096,Data!$AB8),SUMIFS(Data!$M$6:$M$1096,Data!$J$6:$J$1096,N$3,Data!$I$6:$I$1096,Data!$Y8))</f>
        <v>0.17820358716915319</v>
      </c>
      <c r="O111" s="55">
        <f>SUM(SUMIFS(Data!$M$6:$M$1096,Data!$J$6:$J$1096,O$37,Data!$I$6:$I$1096,Data!$Z8),SUMIFS(Data!$M$6:$M$1096,Data!$J$6:$J$1096,O$3,Data!$I$6:$I$1096,Data!$AA8),SUMIFS(Data!$M$6:$M$1096,Data!$J$6:$J$1096,O$3,Data!$I$6:$I$1096,Data!$AB8),SUMIFS(Data!$M$6:$M$1096,Data!$J$6:$J$1096,O$3,Data!$I$6:$I$1096,Data!$Y8))</f>
        <v>0.16979393939393939</v>
      </c>
      <c r="P111" s="55">
        <f>SUM(SUMIFS(Data!$M$6:$M$1096,Data!$J$6:$J$1096,P$37,Data!$I$6:$I$1096,Data!$Z8),SUMIFS(Data!$M$6:$M$1096,Data!$J$6:$J$1096,P$3,Data!$I$6:$I$1096,Data!$AA8),SUMIFS(Data!$M$6:$M$1096,Data!$J$6:$J$1096,P$3,Data!$I$6:$I$1096,Data!$AB8),SUMIFS(Data!$M$6:$M$1096,Data!$J$6:$J$1096,P$3,Data!$I$6:$I$1096,Data!$Y8))</f>
        <v>0.1715469982617997</v>
      </c>
      <c r="Q111" s="55">
        <f>SUM(SUMIFS(Data!$M$6:$M$1096,Data!$J$6:$J$1096,Q$37,Data!$I$6:$I$1096,Data!$Z8),SUMIFS(Data!$M$6:$M$1096,Data!$J$6:$J$1096,Q$3,Data!$I$6:$I$1096,Data!$AA8),SUMIFS(Data!$M$6:$M$1096,Data!$J$6:$J$1096,Q$3,Data!$I$6:$I$1096,Data!$AB8),SUMIFS(Data!$M$6:$M$1096,Data!$J$6:$J$1096,Q$3,Data!$I$6:$I$1096,Data!$Y8))</f>
        <v>0.17644431209053008</v>
      </c>
      <c r="R111" s="55">
        <f>SUM(SUMIFS(Data!$M$6:$M$1096,Data!$J$6:$J$1096,R$37,Data!$I$6:$I$1096,Data!$Z8),SUMIFS(Data!$M$6:$M$1096,Data!$J$6:$J$1096,R$3,Data!$I$6:$I$1096,Data!$AA8),SUMIFS(Data!$M$6:$M$1096,Data!$J$6:$J$1096,R$3,Data!$I$6:$I$1096,Data!$AB8),SUMIFS(Data!$M$6:$M$1096,Data!$J$6:$J$1096,R$3,Data!$I$6:$I$1096,Data!$Y8))</f>
        <v>0.17267808836789902</v>
      </c>
      <c r="S111" s="55">
        <f>SUM(SUMIFS(Data!$M$6:$M$1096,Data!$J$6:$J$1096,S$37,Data!$I$6:$I$1096,Data!$Z8),SUMIFS(Data!$M$6:$M$1096,Data!$J$6:$J$1096,S$3,Data!$I$6:$I$1096,Data!$AA8),SUMIFS(Data!$M$6:$M$1096,Data!$J$6:$J$1096,S$3,Data!$I$6:$I$1096,Data!$AB8),SUMIFS(Data!$M$6:$M$1096,Data!$J$6:$J$1096,S$3,Data!$I$6:$I$1096,Data!$Y8))</f>
        <v>0.17227078415108787</v>
      </c>
      <c r="T111" s="55">
        <f>SUM(SUMIFS(Data!$M$6:$M$1096,Data!$J$6:$J$1096,T$37,Data!$I$6:$I$1096,Data!$Z8),SUMIFS(Data!$M$6:$M$1096,Data!$J$6:$J$1096,T$3,Data!$I$6:$I$1096,Data!$AA8),SUMIFS(Data!$M$6:$M$1096,Data!$J$6:$J$1096,T$3,Data!$I$6:$I$1096,Data!$AB8),SUMIFS(Data!$M$6:$M$1096,Data!$J$6:$J$1096,T$3,Data!$I$6:$I$1096,Data!$Y8))</f>
        <v>0.16887704312642496</v>
      </c>
      <c r="U111" s="55">
        <f>SUM(SUMIFS(Data!$M$6:$M$1096,Data!$J$6:$J$1096,U$37,Data!$I$6:$I$1096,Data!$Z8),SUMIFS(Data!$M$6:$M$1096,Data!$J$6:$J$1096,U$3,Data!$I$6:$I$1096,Data!$AA8),SUMIFS(Data!$M$6:$M$1096,Data!$J$6:$J$1096,U$3,Data!$I$6:$I$1096,Data!$AB8),SUMIFS(Data!$M$6:$M$1096,Data!$J$6:$J$1096,U$3,Data!$I$6:$I$1096,Data!$Y8))</f>
        <v>0.15682002926353439</v>
      </c>
      <c r="V111" s="55">
        <f>SUM(SUMIFS(Data!$M$6:$M$1096,Data!$J$6:$J$1096,V$37,Data!$I$6:$I$1096,Data!$Z8),SUMIFS(Data!$M$6:$M$1096,Data!$J$6:$J$1096,V$3,Data!$I$6:$I$1096,Data!$AA8),SUMIFS(Data!$M$6:$M$1096,Data!$J$6:$J$1096,V$3,Data!$I$6:$I$1096,Data!$AB8),SUMIFS(Data!$M$6:$M$1096,Data!$J$6:$J$1096,V$3,Data!$I$6:$I$1096,Data!$Y8))</f>
        <v>0.16020170674941814</v>
      </c>
      <c r="W111" s="55">
        <f>SUM(SUMIFS(Data!$M$6:$M$1096,Data!$J$6:$J$1096,W$37,Data!$I$6:$I$1096,Data!$Z8),SUMIFS(Data!$M$6:$M$1096,Data!$J$6:$J$1096,W$3,Data!$I$6:$I$1096,Data!$AA8),SUMIFS(Data!$M$6:$M$1096,Data!$J$6:$J$1096,W$3,Data!$I$6:$I$1096,Data!$AB8),SUMIFS(Data!$M$6:$M$1096,Data!$J$6:$J$1096,W$3,Data!$I$6:$I$1096,Data!$Y8))</f>
        <v>0.14604568340906299</v>
      </c>
      <c r="X111" s="55">
        <f>SUM(SUMIFS(Data!$M$6:$M$1096,Data!$J$6:$J$1096,X$37,Data!$I$6:$I$1096,Data!$Z8),SUMIFS(Data!$M$6:$M$1096,Data!$J$6:$J$1096,X$3,Data!$I$6:$I$1096,Data!$AA8),SUMIFS(Data!$M$6:$M$1096,Data!$J$6:$J$1096,X$3,Data!$I$6:$I$1096,Data!$AB8),SUMIFS(Data!$M$6:$M$1096,Data!$J$6:$J$1096,X$3,Data!$I$6:$I$1096,Data!$Y8))</f>
        <v>0.14941813429584916</v>
      </c>
      <c r="Y111" s="55">
        <f>SUM(SUMIFS(Data!$M$6:$M$1096,Data!$J$6:$J$1096,Y$37,Data!$I$6:$I$1096,Data!$Z8),SUMIFS(Data!$M$6:$M$1096,Data!$J$6:$J$1096,Y$3,Data!$I$6:$I$1096,Data!$AA8),SUMIFS(Data!$M$6:$M$1096,Data!$J$6:$J$1096,Y$3,Data!$I$6:$I$1096,Data!$AB8),SUMIFS(Data!$M$6:$M$1096,Data!$J$6:$J$1096,Y$3,Data!$I$6:$I$1096,Data!$Y8))</f>
        <v>0.1358397707450785</v>
      </c>
      <c r="Z111" s="55">
        <f>SUM(SUMIFS(Data!$M$6:$M$1096,Data!$J$6:$J$1096,Z$37,Data!$I$6:$I$1096,Data!$Z8),SUMIFS(Data!$M$6:$M$1096,Data!$J$6:$J$1096,Z$3,Data!$I$6:$I$1096,Data!$AA8),SUMIFS(Data!$M$6:$M$1096,Data!$J$6:$J$1096,Z$3,Data!$I$6:$I$1096,Data!$AB8),SUMIFS(Data!$M$6:$M$1096,Data!$J$6:$J$1096,Z$3,Data!$I$6:$I$1096,Data!$Y8))</f>
        <v>0.1397017532913209</v>
      </c>
      <c r="AA111" s="55">
        <f>SUM(SUMIFS(Data!$M$6:$M$1096,Data!$J$6:$J$1096,AA$37,Data!$I$6:$I$1096,Data!$Z8),SUMIFS(Data!$M$6:$M$1096,Data!$J$6:$J$1096,AA$3,Data!$I$6:$I$1096,Data!$AA8),SUMIFS(Data!$M$6:$M$1096,Data!$J$6:$J$1096,AA$3,Data!$I$6:$I$1096,Data!$AB8),SUMIFS(Data!$M$6:$M$1096,Data!$J$6:$J$1096,AA$3,Data!$I$6:$I$1096,Data!$Y8))</f>
        <v>0.14569935141348075</v>
      </c>
      <c r="AB111" s="55">
        <f>SUM(SUMIFS(Data!$M$6:$M$1096,Data!$J$6:$J$1096,AB$37,Data!$I$6:$I$1096,Data!$Z8),SUMIFS(Data!$M$6:$M$1096,Data!$J$6:$J$1096,AB$3,Data!$I$6:$I$1096,Data!$AA8),SUMIFS(Data!$M$6:$M$1096,Data!$J$6:$J$1096,AB$3,Data!$I$6:$I$1096,Data!$AB8),SUMIFS(Data!$M$6:$M$1096,Data!$J$6:$J$1096,AB$3,Data!$I$6:$I$1096,Data!$Y8))</f>
        <v>0.13323251651132645</v>
      </c>
      <c r="AC111" s="55">
        <f>SUM(SUMIFS(Data!$M$6:$M$1096,Data!$J$6:$J$1096,AC$37,Data!$I$6:$I$1096,Data!$Z8),SUMIFS(Data!$M$6:$M$1096,Data!$J$6:$J$1096,AC$3,Data!$I$6:$I$1096,Data!$AA8),SUMIFS(Data!$M$6:$M$1096,Data!$J$6:$J$1096,AC$3,Data!$I$6:$I$1096,Data!$AB8),SUMIFS(Data!$M$6:$M$1096,Data!$J$6:$J$1096,AC$3,Data!$I$6:$I$1096,Data!$Y8))</f>
        <v>0.12782377753476018</v>
      </c>
      <c r="AD111" s="55">
        <f>SUM(SUMIFS(Data!$M$6:$M$1096,Data!$J$6:$J$1096,AD$37,Data!$I$6:$I$1096,Data!$Z8),SUMIFS(Data!$M$6:$M$1096,Data!$J$6:$J$1096,AD$3,Data!$I$6:$I$1096,Data!$AA8),SUMIFS(Data!$M$6:$M$1096,Data!$J$6:$J$1096,AD$3,Data!$I$6:$I$1096,Data!$AB8),SUMIFS(Data!$M$6:$M$1096,Data!$J$6:$J$1096,AD$3,Data!$I$6:$I$1096,Data!$Y8))</f>
        <v>0.10411530438080789</v>
      </c>
      <c r="AE111" s="55">
        <f>SUM(SUMIFS(Data!$M$6:$M$1096,Data!$J$6:$J$1096,AE$37,Data!$I$6:$I$1096,Data!$Z8),SUMIFS(Data!$M$6:$M$1096,Data!$J$6:$J$1096,AE$3,Data!$I$6:$I$1096,Data!$AA8),SUMIFS(Data!$M$6:$M$1096,Data!$J$6:$J$1096,AE$3,Data!$I$6:$I$1096,Data!$AB8),SUMIFS(Data!$M$6:$M$1096,Data!$J$6:$J$1096,AE$3,Data!$I$6:$I$1096,Data!$Y8))</f>
        <v>0.12585332247761008</v>
      </c>
      <c r="AF111" s="55">
        <f>SUM(SUMIFS(Data!$M$6:$M$1096,Data!$J$6:$J$1096,AF$37,Data!$I$6:$I$1096,Data!$Z8),SUMIFS(Data!$M$6:$M$1096,Data!$J$6:$J$1096,AF$3,Data!$I$6:$I$1096,Data!$AA8),SUMIFS(Data!$M$6:$M$1096,Data!$J$6:$J$1096,AF$3,Data!$I$6:$I$1096,Data!$AB8),SUMIFS(Data!$M$6:$M$1096,Data!$J$6:$J$1096,AF$3,Data!$I$6:$I$1096,Data!$Y8))</f>
        <v>0.11574422953473443</v>
      </c>
      <c r="AG111" s="55">
        <f>SUM(SUMIFS(Data!$M$6:$M$1096,Data!$J$6:$J$1096,AG$37,Data!$I$6:$I$1096,Data!$Z8),SUMIFS(Data!$M$6:$M$1096,Data!$J$6:$J$1096,AG$3,Data!$I$6:$I$1096,Data!$AA8),SUMIFS(Data!$M$6:$M$1096,Data!$J$6:$J$1096,AG$3,Data!$I$6:$I$1096,Data!$AB8),SUMIFS(Data!$M$6:$M$1096,Data!$J$6:$J$1096,AG$3,Data!$I$6:$I$1096,Data!$Y8))</f>
        <v>0.10028387867921709</v>
      </c>
      <c r="AH111" s="55">
        <f>SUM(SUMIFS(Data!$M$6:$M$1096,Data!$J$6:$J$1096,AH$37,Data!$I$6:$I$1096,Data!$Z8),SUMIFS(Data!$M$6:$M$1096,Data!$J$6:$J$1096,AH$3,Data!$I$6:$I$1096,Data!$AA8),SUMIFS(Data!$M$6:$M$1096,Data!$J$6:$J$1096,AH$3,Data!$I$6:$I$1096,Data!$AB8),SUMIFS(Data!$M$6:$M$1096,Data!$J$6:$J$1096,AH$3,Data!$I$6:$I$1096,Data!$Y8))</f>
        <v>9.7899957141982491E-2</v>
      </c>
      <c r="AI111" s="55">
        <f>SUM(SUMIFS(Data!$M$6:$M$1096,Data!$J$6:$J$1096,AI$37,Data!$I$6:$I$1096,Data!$Z8),SUMIFS(Data!$M$6:$M$1096,Data!$J$6:$J$1096,AI$3,Data!$I$6:$I$1096,Data!$AA8),SUMIFS(Data!$M$6:$M$1096,Data!$J$6:$J$1096,AI$3,Data!$I$6:$I$1096,Data!$AB8),SUMIFS(Data!$M$6:$M$1096,Data!$J$6:$J$1096,AI$3,Data!$I$6:$I$1096,Data!$Y8))</f>
        <v>9.8575077709045028E-2</v>
      </c>
      <c r="AJ111" s="55">
        <f>SUM(SUMIFS(Data!$M$6:$M$1096,Data!$J$6:$J$1096,AJ$37,Data!$I$6:$I$1096,Data!$Z8),SUMIFS(Data!$M$6:$M$1096,Data!$J$6:$J$1096,AJ$3,Data!$I$6:$I$1096,Data!$AA8),SUMIFS(Data!$M$6:$M$1096,Data!$J$6:$J$1096,AJ$3,Data!$I$6:$I$1096,Data!$AB8),SUMIFS(Data!$M$6:$M$1096,Data!$J$6:$J$1096,AJ$3,Data!$I$6:$I$1096,Data!$Y8))</f>
        <v>9.9501692966204563E-2</v>
      </c>
      <c r="AK111" s="55">
        <f>SUM(SUMIFS(Data!$M$6:$M$1096,Data!$J$6:$J$1096,AK$37,Data!$I$6:$I$1096,Data!$Z8),SUMIFS(Data!$M$6:$M$1096,Data!$J$6:$J$1096,AK$3,Data!$I$6:$I$1096,Data!$AA8),SUMIFS(Data!$M$6:$M$1096,Data!$J$6:$J$1096,AK$3,Data!$I$6:$I$1096,Data!$AB8),SUMIFS(Data!$M$6:$M$1096,Data!$J$6:$J$1096,AK$3,Data!$I$6:$I$1096,Data!$Y8))</f>
        <v>9.1127596439169137E-2</v>
      </c>
      <c r="AL111" s="55">
        <f>SUM(SUMIFS(Data!$M$6:$M$1096,Data!$J$6:$J$1096,AL$37,Data!$I$6:$I$1096,Data!$Z8),SUMIFS(Data!$M$6:$M$1096,Data!$J$6:$J$1096,AL$3,Data!$I$6:$I$1096,Data!$AA8),SUMIFS(Data!$M$6:$M$1096,Data!$J$6:$J$1096,AL$3,Data!$I$6:$I$1096,Data!$AB8),SUMIFS(Data!$M$6:$M$1096,Data!$J$6:$J$1096,AL$3,Data!$I$6:$I$1096,Data!$Y8))</f>
        <v>9.2285012285012277E-2</v>
      </c>
      <c r="AM111" s="55">
        <f>SUM(SUMIFS(Data!$M$6:$M$1096,Data!$J$6:$J$1096,AM$37,Data!$I$6:$I$1096,Data!$Z8),SUMIFS(Data!$M$6:$M$1096,Data!$J$6:$J$1096,AM$3,Data!$I$6:$I$1096,Data!$AA8),SUMIFS(Data!$M$6:$M$1096,Data!$J$6:$J$1096,AM$3,Data!$I$6:$I$1096,Data!$AB8),SUMIFS(Data!$M$6:$M$1096,Data!$J$6:$J$1096,AM$3,Data!$I$6:$I$1096,Data!$Y8))</f>
        <v>8.7411727505884843E-2</v>
      </c>
      <c r="AN111" s="55">
        <f>SUM(SUMIFS(Data!$M$6:$M$1096,Data!$J$6:$J$1096,AN$37,Data!$I$6:$I$1096,Data!$Z8),SUMIFS(Data!$M$6:$M$1096,Data!$J$6:$J$1096,AN$3,Data!$I$6:$I$1096,Data!$AA8),SUMIFS(Data!$M$6:$M$1096,Data!$J$6:$J$1096,AN$3,Data!$I$6:$I$1096,Data!$AB8),SUMIFS(Data!$M$6:$M$1096,Data!$J$6:$J$1096,AN$3,Data!$I$6:$I$1096,Data!$Y8))</f>
        <v>8.8273985030619187E-2</v>
      </c>
      <c r="AO111" s="55">
        <f>SUM(SUMIFS(Data!$M$6:$M$1096,Data!$J$6:$J$1096,AO$37,Data!$I$6:$I$1096,Data!$Z8),SUMIFS(Data!$M$6:$M$1096,Data!$J$6:$J$1096,AO$3,Data!$I$6:$I$1096,Data!$AA8),SUMIFS(Data!$M$6:$M$1096,Data!$J$6:$J$1096,AO$3,Data!$I$6:$I$1096,Data!$AB8),SUMIFS(Data!$M$6:$M$1096,Data!$J$6:$J$1096,AO$3,Data!$I$6:$I$1096,Data!$Y8))</f>
        <v>7.9383842488271586E-2</v>
      </c>
      <c r="AP111" s="55">
        <f>SUM(SUMIFS(Data!$M$6:$M$1096,Data!$J$6:$J$1096,AP$37,Data!$I$6:$I$1096,Data!$Z8),SUMIFS(Data!$M$6:$M$1096,Data!$J$6:$J$1096,AP$3,Data!$I$6:$I$1096,Data!$AA8),SUMIFS(Data!$M$6:$M$1096,Data!$J$6:$J$1096,AP$3,Data!$I$6:$I$1096,Data!$AB8),SUMIFS(Data!$M$6:$M$1096,Data!$J$6:$J$1096,AP$3,Data!$I$6:$I$1096,Data!$Y8))</f>
        <v>8.2826233941852595E-2</v>
      </c>
      <c r="AQ111" s="55">
        <f>SUM(SUMIFS(Data!$M$6:$M$1096,Data!$J$6:$J$1096,AQ$37,Data!$I$6:$I$1096,Data!$Z8),SUMIFS(Data!$M$6:$M$1096,Data!$J$6:$J$1096,AQ$3,Data!$I$6:$I$1096,Data!$AA8),SUMIFS(Data!$M$6:$M$1096,Data!$J$6:$J$1096,AQ$3,Data!$I$6:$I$1096,Data!$AB8),SUMIFS(Data!$M$6:$M$1096,Data!$J$6:$J$1096,AQ$3,Data!$I$6:$I$1096,Data!$Y8))</f>
        <v>8.1854352005006931E-2</v>
      </c>
      <c r="AR111" s="56" t="s">
        <v>10</v>
      </c>
    </row>
    <row r="112" spans="1:44" x14ac:dyDescent="0.25">
      <c r="A112" s="53" t="s">
        <v>74</v>
      </c>
      <c r="B112" s="56" t="s">
        <v>11</v>
      </c>
      <c r="C112" s="55">
        <f>SUM(SUMIFS(Data!$M$6:$M$1096,Data!$J$6:$J$1096,C$37,Data!$I$6:$I$1096,Data!$Z9),SUMIFS(Data!$M$6:$M$1096,Data!$J$6:$J$1096,C$3,Data!$I$6:$I$1096,Data!$AA9),SUMIFS(Data!$M$6:$M$1096,Data!$J$6:$J$1096,C$3,Data!$I$6:$I$1096,Data!$AB9),SUMIFS(Data!$M$6:$M$1096,Data!$J$6:$J$1096,C$3,Data!$I$6:$I$1096,Data!$Y9))</f>
        <v>0.12652573624889629</v>
      </c>
      <c r="D112" s="55">
        <f>SUM(SUMIFS(Data!$M$6:$M$1096,Data!$J$6:$J$1096,D$37,Data!$I$6:$I$1096,Data!$Z9),SUMIFS(Data!$M$6:$M$1096,Data!$J$6:$J$1096,D$3,Data!$I$6:$I$1096,Data!$AA9),SUMIFS(Data!$M$6:$M$1096,Data!$J$6:$J$1096,D$3,Data!$I$6:$I$1096,Data!$AB9),SUMIFS(Data!$M$6:$M$1096,Data!$J$6:$J$1096,D$3,Data!$I$6:$I$1096,Data!$Y9))</f>
        <v>0.13432798395185555</v>
      </c>
      <c r="E112" s="55">
        <f>SUM(SUMIFS(Data!$M$6:$M$1096,Data!$J$6:$J$1096,E$37,Data!$I$6:$I$1096,Data!$Z9),SUMIFS(Data!$M$6:$M$1096,Data!$J$6:$J$1096,E$3,Data!$I$6:$I$1096,Data!$AA9),SUMIFS(Data!$M$6:$M$1096,Data!$J$6:$J$1096,E$3,Data!$I$6:$I$1096,Data!$AB9),SUMIFS(Data!$M$6:$M$1096,Data!$J$6:$J$1096,E$3,Data!$I$6:$I$1096,Data!$Y9))</f>
        <v>0.12571658453183143</v>
      </c>
      <c r="F112" s="55">
        <f>SUM(SUMIFS(Data!$M$6:$M$1096,Data!$J$6:$J$1096,F$37,Data!$I$6:$I$1096,Data!$Z9),SUMIFS(Data!$M$6:$M$1096,Data!$J$6:$J$1096,F$3,Data!$I$6:$I$1096,Data!$AA9),SUMIFS(Data!$M$6:$M$1096,Data!$J$6:$J$1096,F$3,Data!$I$6:$I$1096,Data!$AB9),SUMIFS(Data!$M$6:$M$1096,Data!$J$6:$J$1096,F$3,Data!$I$6:$I$1096,Data!$Y9))</f>
        <v>0.12198771866453378</v>
      </c>
      <c r="G112" s="55">
        <f>SUM(SUMIFS(Data!$M$6:$M$1096,Data!$J$6:$J$1096,G$37,Data!$I$6:$I$1096,Data!$Z9),SUMIFS(Data!$M$6:$M$1096,Data!$J$6:$J$1096,G$3,Data!$I$6:$I$1096,Data!$AA9),SUMIFS(Data!$M$6:$M$1096,Data!$J$6:$J$1096,G$3,Data!$I$6:$I$1096,Data!$AB9),SUMIFS(Data!$M$6:$M$1096,Data!$J$6:$J$1096,G$3,Data!$I$6:$I$1096,Data!$Y9))</f>
        <v>0.10831515397493785</v>
      </c>
      <c r="H112" s="55">
        <f>SUM(SUMIFS(Data!$M$6:$M$1096,Data!$J$6:$J$1096,H$37,Data!$I$6:$I$1096,Data!$Z9),SUMIFS(Data!$M$6:$M$1096,Data!$J$6:$J$1096,H$3,Data!$I$6:$I$1096,Data!$AA9),SUMIFS(Data!$M$6:$M$1096,Data!$J$6:$J$1096,H$3,Data!$I$6:$I$1096,Data!$AB9),SUMIFS(Data!$M$6:$M$1096,Data!$J$6:$J$1096,H$3,Data!$I$6:$I$1096,Data!$Y9))</f>
        <v>9.7078800596388543E-2</v>
      </c>
      <c r="I112" s="55">
        <f>SUM(SUMIFS(Data!$M$6:$M$1096,Data!$J$6:$J$1096,I$37,Data!$I$6:$I$1096,Data!$Z9),SUMIFS(Data!$M$6:$M$1096,Data!$J$6:$J$1096,I$3,Data!$I$6:$I$1096,Data!$AA9),SUMIFS(Data!$M$6:$M$1096,Data!$J$6:$J$1096,I$3,Data!$I$6:$I$1096,Data!$AB9),SUMIFS(Data!$M$6:$M$1096,Data!$J$6:$J$1096,I$3,Data!$I$6:$I$1096,Data!$Y9))</f>
        <v>9.837840839673459E-2</v>
      </c>
      <c r="J112" s="55">
        <f>SUM(SUMIFS(Data!$M$6:$M$1096,Data!$J$6:$J$1096,J$37,Data!$I$6:$I$1096,Data!$Z9),SUMIFS(Data!$M$6:$M$1096,Data!$J$6:$J$1096,J$3,Data!$I$6:$I$1096,Data!$AA9),SUMIFS(Data!$M$6:$M$1096,Data!$J$6:$J$1096,J$3,Data!$I$6:$I$1096,Data!$AB9),SUMIFS(Data!$M$6:$M$1096,Data!$J$6:$J$1096,J$3,Data!$I$6:$I$1096,Data!$Y9))</f>
        <v>9.0473976424254018E-2</v>
      </c>
      <c r="K112" s="55">
        <f>SUM(SUMIFS(Data!$M$6:$M$1096,Data!$J$6:$J$1096,K$37,Data!$I$6:$I$1096,Data!$Z9),SUMIFS(Data!$M$6:$M$1096,Data!$J$6:$J$1096,K$3,Data!$I$6:$I$1096,Data!$AA9),SUMIFS(Data!$M$6:$M$1096,Data!$J$6:$J$1096,K$3,Data!$I$6:$I$1096,Data!$AB9),SUMIFS(Data!$M$6:$M$1096,Data!$J$6:$J$1096,K$3,Data!$I$6:$I$1096,Data!$Y9))</f>
        <v>8.0940157227659223E-2</v>
      </c>
      <c r="L112" s="55">
        <f>SUM(SUMIFS(Data!$M$6:$M$1096,Data!$J$6:$J$1096,L$37,Data!$I$6:$I$1096,Data!$Z9),SUMIFS(Data!$M$6:$M$1096,Data!$J$6:$J$1096,L$3,Data!$I$6:$I$1096,Data!$AA9),SUMIFS(Data!$M$6:$M$1096,Data!$J$6:$J$1096,L$3,Data!$I$6:$I$1096,Data!$AB9),SUMIFS(Data!$M$6:$M$1096,Data!$J$6:$J$1096,L$3,Data!$I$6:$I$1096,Data!$Y9))</f>
        <v>7.4762981856682217E-2</v>
      </c>
      <c r="M112" s="55">
        <f>SUM(SUMIFS(Data!$M$6:$M$1096,Data!$J$6:$J$1096,M$37,Data!$I$6:$I$1096,Data!$Z9),SUMIFS(Data!$M$6:$M$1096,Data!$J$6:$J$1096,M$3,Data!$I$6:$I$1096,Data!$AA9),SUMIFS(Data!$M$6:$M$1096,Data!$J$6:$J$1096,M$3,Data!$I$6:$I$1096,Data!$AB9),SUMIFS(Data!$M$6:$M$1096,Data!$J$6:$J$1096,M$3,Data!$I$6:$I$1096,Data!$Y9))</f>
        <v>7.5570736117738652E-2</v>
      </c>
      <c r="N112" s="55">
        <f>SUM(SUMIFS(Data!$M$6:$M$1096,Data!$J$6:$J$1096,N$37,Data!$I$6:$I$1096,Data!$Z9),SUMIFS(Data!$M$6:$M$1096,Data!$J$6:$J$1096,N$3,Data!$I$6:$I$1096,Data!$AA9),SUMIFS(Data!$M$6:$M$1096,Data!$J$6:$J$1096,N$3,Data!$I$6:$I$1096,Data!$AB9),SUMIFS(Data!$M$6:$M$1096,Data!$J$6:$J$1096,N$3,Data!$I$6:$I$1096,Data!$Y9))</f>
        <v>7.3181078979000211E-2</v>
      </c>
      <c r="O112" s="55">
        <f>SUM(SUMIFS(Data!$M$6:$M$1096,Data!$J$6:$J$1096,O$37,Data!$I$6:$I$1096,Data!$Z9),SUMIFS(Data!$M$6:$M$1096,Data!$J$6:$J$1096,O$3,Data!$I$6:$I$1096,Data!$AA9),SUMIFS(Data!$M$6:$M$1096,Data!$J$6:$J$1096,O$3,Data!$I$6:$I$1096,Data!$AB9),SUMIFS(Data!$M$6:$M$1096,Data!$J$6:$J$1096,O$3,Data!$I$6:$I$1096,Data!$Y9))</f>
        <v>6.5745454545454537E-2</v>
      </c>
      <c r="P112" s="55">
        <f>SUM(SUMIFS(Data!$M$6:$M$1096,Data!$J$6:$J$1096,P$37,Data!$I$6:$I$1096,Data!$Z9),SUMIFS(Data!$M$6:$M$1096,Data!$J$6:$J$1096,P$3,Data!$I$6:$I$1096,Data!$AA9),SUMIFS(Data!$M$6:$M$1096,Data!$J$6:$J$1096,P$3,Data!$I$6:$I$1096,Data!$AB9),SUMIFS(Data!$M$6:$M$1096,Data!$J$6:$J$1096,P$3,Data!$I$6:$I$1096,Data!$Y9))</f>
        <v>6.8217676159914434E-2</v>
      </c>
      <c r="Q112" s="55">
        <f>SUM(SUMIFS(Data!$M$6:$M$1096,Data!$J$6:$J$1096,Q$37,Data!$I$6:$I$1096,Data!$Z9),SUMIFS(Data!$M$6:$M$1096,Data!$J$6:$J$1096,Q$3,Data!$I$6:$I$1096,Data!$AA9),SUMIFS(Data!$M$6:$M$1096,Data!$J$6:$J$1096,Q$3,Data!$I$6:$I$1096,Data!$AB9),SUMIFS(Data!$M$6:$M$1096,Data!$J$6:$J$1096,Q$3,Data!$I$6:$I$1096,Data!$Y9))</f>
        <v>6.0601548540798099E-2</v>
      </c>
      <c r="R112" s="55">
        <f>SUM(SUMIFS(Data!$M$6:$M$1096,Data!$J$6:$J$1096,R$37,Data!$I$6:$I$1096,Data!$Z9),SUMIFS(Data!$M$6:$M$1096,Data!$J$6:$J$1096,R$3,Data!$I$6:$I$1096,Data!$AA9),SUMIFS(Data!$M$6:$M$1096,Data!$J$6:$J$1096,R$3,Data!$I$6:$I$1096,Data!$AB9),SUMIFS(Data!$M$6:$M$1096,Data!$J$6:$J$1096,R$3,Data!$I$6:$I$1096,Data!$Y9))</f>
        <v>5.5214908325819052E-2</v>
      </c>
      <c r="S112" s="55">
        <f>SUM(SUMIFS(Data!$M$6:$M$1096,Data!$J$6:$J$1096,S$37,Data!$I$6:$I$1096,Data!$Z9),SUMIFS(Data!$M$6:$M$1096,Data!$J$6:$J$1096,S$3,Data!$I$6:$I$1096,Data!$AA9),SUMIFS(Data!$M$6:$M$1096,Data!$J$6:$J$1096,S$3,Data!$I$6:$I$1096,Data!$AB9),SUMIFS(Data!$M$6:$M$1096,Data!$J$6:$J$1096,S$3,Data!$I$6:$I$1096,Data!$Y9))</f>
        <v>5.3435845083902249E-2</v>
      </c>
      <c r="T112" s="55">
        <f>SUM(SUMIFS(Data!$M$6:$M$1096,Data!$J$6:$J$1096,T$37,Data!$I$6:$I$1096,Data!$Z9),SUMIFS(Data!$M$6:$M$1096,Data!$J$6:$J$1096,T$3,Data!$I$6:$I$1096,Data!$AA9),SUMIFS(Data!$M$6:$M$1096,Data!$J$6:$J$1096,T$3,Data!$I$6:$I$1096,Data!$AB9),SUMIFS(Data!$M$6:$M$1096,Data!$J$6:$J$1096,T$3,Data!$I$6:$I$1096,Data!$Y9))</f>
        <v>4.9452490286117978E-2</v>
      </c>
      <c r="U112" s="55">
        <f>SUM(SUMIFS(Data!$M$6:$M$1096,Data!$J$6:$J$1096,U$37,Data!$I$6:$I$1096,Data!$Z9),SUMIFS(Data!$M$6:$M$1096,Data!$J$6:$J$1096,U$3,Data!$I$6:$I$1096,Data!$AA9),SUMIFS(Data!$M$6:$M$1096,Data!$J$6:$J$1096,U$3,Data!$I$6:$I$1096,Data!$AB9),SUMIFS(Data!$M$6:$M$1096,Data!$J$6:$J$1096,U$3,Data!$I$6:$I$1096,Data!$Y9))</f>
        <v>4.7276865550317022E-2</v>
      </c>
      <c r="V112" s="55">
        <f>SUM(SUMIFS(Data!$M$6:$M$1096,Data!$J$6:$J$1096,V$37,Data!$I$6:$I$1096,Data!$Z9),SUMIFS(Data!$M$6:$M$1096,Data!$J$6:$J$1096,V$3,Data!$I$6:$I$1096,Data!$AA9),SUMIFS(Data!$M$6:$M$1096,Data!$J$6:$J$1096,V$3,Data!$I$6:$I$1096,Data!$AB9),SUMIFS(Data!$M$6:$M$1096,Data!$J$6:$J$1096,V$3,Data!$I$6:$I$1096,Data!$Y9))</f>
        <v>4.4936444470967361E-2</v>
      </c>
      <c r="W112" s="55">
        <f>SUM(SUMIFS(Data!$M$6:$M$1096,Data!$J$6:$J$1096,W$37,Data!$I$6:$I$1096,Data!$Z9),SUMIFS(Data!$M$6:$M$1096,Data!$J$6:$J$1096,W$3,Data!$I$6:$I$1096,Data!$AA9),SUMIFS(Data!$M$6:$M$1096,Data!$J$6:$J$1096,W$3,Data!$I$6:$I$1096,Data!$AB9),SUMIFS(Data!$M$6:$M$1096,Data!$J$6:$J$1096,W$3,Data!$I$6:$I$1096,Data!$Y9))</f>
        <v>3.8315117278644235E-2</v>
      </c>
      <c r="X112" s="55">
        <f>SUM(SUMIFS(Data!$M$6:$M$1096,Data!$J$6:$J$1096,X$37,Data!$I$6:$I$1096,Data!$Z9),SUMIFS(Data!$M$6:$M$1096,Data!$J$6:$J$1096,X$3,Data!$I$6:$I$1096,Data!$AA9),SUMIFS(Data!$M$6:$M$1096,Data!$J$6:$J$1096,X$3,Data!$I$6:$I$1096,Data!$AB9),SUMIFS(Data!$M$6:$M$1096,Data!$J$6:$J$1096,X$3,Data!$I$6:$I$1096,Data!$Y9))</f>
        <v>3.8770303068019166E-2</v>
      </c>
      <c r="Y112" s="55">
        <f>SUM(SUMIFS(Data!$M$6:$M$1096,Data!$J$6:$J$1096,Y$37,Data!$I$6:$I$1096,Data!$Z9),SUMIFS(Data!$M$6:$M$1096,Data!$J$6:$J$1096,Y$3,Data!$I$6:$I$1096,Data!$AA9),SUMIFS(Data!$M$6:$M$1096,Data!$J$6:$J$1096,Y$3,Data!$I$6:$I$1096,Data!$AB9),SUMIFS(Data!$M$6:$M$1096,Data!$J$6:$J$1096,Y$3,Data!$I$6:$I$1096,Data!$Y9))</f>
        <v>3.8032643907301267E-2</v>
      </c>
      <c r="Z112" s="55">
        <f>SUM(SUMIFS(Data!$M$6:$M$1096,Data!$J$6:$J$1096,Z$37,Data!$I$6:$I$1096,Data!$Z9),SUMIFS(Data!$M$6:$M$1096,Data!$J$6:$J$1096,Z$3,Data!$I$6:$I$1096,Data!$AA9),SUMIFS(Data!$M$6:$M$1096,Data!$J$6:$J$1096,Z$3,Data!$I$6:$I$1096,Data!$AB9),SUMIFS(Data!$M$6:$M$1096,Data!$J$6:$J$1096,Z$3,Data!$I$6:$I$1096,Data!$Y9))</f>
        <v>3.7312035939352346E-2</v>
      </c>
      <c r="AA112" s="55">
        <f>SUM(SUMIFS(Data!$M$6:$M$1096,Data!$J$6:$J$1096,AA$37,Data!$I$6:$I$1096,Data!$Z9),SUMIFS(Data!$M$6:$M$1096,Data!$J$6:$J$1096,AA$3,Data!$I$6:$I$1096,Data!$AA9),SUMIFS(Data!$M$6:$M$1096,Data!$J$6:$J$1096,AA$3,Data!$I$6:$I$1096,Data!$AB9),SUMIFS(Data!$M$6:$M$1096,Data!$J$6:$J$1096,AA$3,Data!$I$6:$I$1096,Data!$Y9))</f>
        <v>3.8285761199748226E-2</v>
      </c>
      <c r="AB112" s="55">
        <f>SUM(SUMIFS(Data!$M$6:$M$1096,Data!$J$6:$J$1096,AB$37,Data!$I$6:$I$1096,Data!$Z9),SUMIFS(Data!$M$6:$M$1096,Data!$J$6:$J$1096,AB$3,Data!$I$6:$I$1096,Data!$AA9),SUMIFS(Data!$M$6:$M$1096,Data!$J$6:$J$1096,AB$3,Data!$I$6:$I$1096,Data!$AB9),SUMIFS(Data!$M$6:$M$1096,Data!$J$6:$J$1096,AB$3,Data!$I$6:$I$1096,Data!$Y9))</f>
        <v>2.5708289611752359E-2</v>
      </c>
      <c r="AC112" s="55">
        <f>SUM(SUMIFS(Data!$M$6:$M$1096,Data!$J$6:$J$1096,AC$37,Data!$I$6:$I$1096,Data!$Z9),SUMIFS(Data!$M$6:$M$1096,Data!$J$6:$J$1096,AC$3,Data!$I$6:$I$1096,Data!$AA9),SUMIFS(Data!$M$6:$M$1096,Data!$J$6:$J$1096,AC$3,Data!$I$6:$I$1096,Data!$AB9),SUMIFS(Data!$M$6:$M$1096,Data!$J$6:$J$1096,AC$3,Data!$I$6:$I$1096,Data!$Y9))</f>
        <v>2.3652554288392441E-2</v>
      </c>
      <c r="AD112" s="55">
        <f>SUM(SUMIFS(Data!$M$6:$M$1096,Data!$J$6:$J$1096,AD$37,Data!$I$6:$I$1096,Data!$Z9),SUMIFS(Data!$M$6:$M$1096,Data!$J$6:$J$1096,AD$3,Data!$I$6:$I$1096,Data!$AA9),SUMIFS(Data!$M$6:$M$1096,Data!$J$6:$J$1096,AD$3,Data!$I$6:$I$1096,Data!$AB9),SUMIFS(Data!$M$6:$M$1096,Data!$J$6:$J$1096,AD$3,Data!$I$6:$I$1096,Data!$Y9))</f>
        <v>2.3610847714773377E-2</v>
      </c>
      <c r="AE112" s="55">
        <f>SUM(SUMIFS(Data!$M$6:$M$1096,Data!$J$6:$J$1096,AE$37,Data!$I$6:$I$1096,Data!$Z9),SUMIFS(Data!$M$6:$M$1096,Data!$J$6:$J$1096,AE$3,Data!$I$6:$I$1096,Data!$AA9),SUMIFS(Data!$M$6:$M$1096,Data!$J$6:$J$1096,AE$3,Data!$I$6:$I$1096,Data!$AB9),SUMIFS(Data!$M$6:$M$1096,Data!$J$6:$J$1096,AE$3,Data!$I$6:$I$1096,Data!$Y9))</f>
        <v>1.7817999624224964E-2</v>
      </c>
      <c r="AF112" s="55">
        <f>SUM(SUMIFS(Data!$M$6:$M$1096,Data!$J$6:$J$1096,AF$37,Data!$I$6:$I$1096,Data!$Z9),SUMIFS(Data!$M$6:$M$1096,Data!$J$6:$J$1096,AF$3,Data!$I$6:$I$1096,Data!$AA9),SUMIFS(Data!$M$6:$M$1096,Data!$J$6:$J$1096,AF$3,Data!$I$6:$I$1096,Data!$AB9),SUMIFS(Data!$M$6:$M$1096,Data!$J$6:$J$1096,AF$3,Data!$I$6:$I$1096,Data!$Y9))</f>
        <v>1.484830723715426E-2</v>
      </c>
      <c r="AG112" s="55">
        <f>SUM(SUMIFS(Data!$M$6:$M$1096,Data!$J$6:$J$1096,AG$37,Data!$I$6:$I$1096,Data!$Z9),SUMIFS(Data!$M$6:$M$1096,Data!$J$6:$J$1096,AG$3,Data!$I$6:$I$1096,Data!$AA9),SUMIFS(Data!$M$6:$M$1096,Data!$J$6:$J$1096,AG$3,Data!$I$6:$I$1096,Data!$AB9),SUMIFS(Data!$M$6:$M$1096,Data!$J$6:$J$1096,AG$3,Data!$I$6:$I$1096,Data!$Y9))</f>
        <v>1.6704019124458389E-2</v>
      </c>
      <c r="AH112" s="55">
        <f>SUM(SUMIFS(Data!$M$6:$M$1096,Data!$J$6:$J$1096,AH$37,Data!$I$6:$I$1096,Data!$Z9),SUMIFS(Data!$M$6:$M$1096,Data!$J$6:$J$1096,AH$3,Data!$I$6:$I$1096,Data!$AA9),SUMIFS(Data!$M$6:$M$1096,Data!$J$6:$J$1096,AH$3,Data!$I$6:$I$1096,Data!$AB9),SUMIFS(Data!$M$6:$M$1096,Data!$J$6:$J$1096,AH$3,Data!$I$6:$I$1096,Data!$Y9))</f>
        <v>2.2469846323394355E-2</v>
      </c>
      <c r="AI112" s="55">
        <f>SUM(SUMIFS(Data!$M$6:$M$1096,Data!$J$6:$J$1096,AI$37,Data!$I$6:$I$1096,Data!$Z9),SUMIFS(Data!$M$6:$M$1096,Data!$J$6:$J$1096,AI$3,Data!$I$6:$I$1096,Data!$AA9),SUMIFS(Data!$M$6:$M$1096,Data!$J$6:$J$1096,AI$3,Data!$I$6:$I$1096,Data!$AB9),SUMIFS(Data!$M$6:$M$1096,Data!$J$6:$J$1096,AI$3,Data!$I$6:$I$1096,Data!$Y9))</f>
        <v>2.8559997537931245E-2</v>
      </c>
      <c r="AJ112" s="55">
        <f>SUM(SUMIFS(Data!$M$6:$M$1096,Data!$J$6:$J$1096,AJ$37,Data!$I$6:$I$1096,Data!$Z9),SUMIFS(Data!$M$6:$M$1096,Data!$J$6:$J$1096,AJ$3,Data!$I$6:$I$1096,Data!$AA9),SUMIFS(Data!$M$6:$M$1096,Data!$J$6:$J$1096,AJ$3,Data!$I$6:$I$1096,Data!$AB9),SUMIFS(Data!$M$6:$M$1096,Data!$J$6:$J$1096,AJ$3,Data!$I$6:$I$1096,Data!$Y9))</f>
        <v>3.338018271257906E-2</v>
      </c>
      <c r="AK112" s="55">
        <f>SUM(SUMIFS(Data!$M$6:$M$1096,Data!$J$6:$J$1096,AK$37,Data!$I$6:$I$1096,Data!$Z9),SUMIFS(Data!$M$6:$M$1096,Data!$J$6:$J$1096,AK$3,Data!$I$6:$I$1096,Data!$AA9),SUMIFS(Data!$M$6:$M$1096,Data!$J$6:$J$1096,AK$3,Data!$I$6:$I$1096,Data!$AB9),SUMIFS(Data!$M$6:$M$1096,Data!$J$6:$J$1096,AK$3,Data!$I$6:$I$1096,Data!$Y9))</f>
        <v>3.3887240356083086E-2</v>
      </c>
      <c r="AL112" s="55">
        <f>SUM(SUMIFS(Data!$M$6:$M$1096,Data!$J$6:$J$1096,AL$37,Data!$I$6:$I$1096,Data!$Z9),SUMIFS(Data!$M$6:$M$1096,Data!$J$6:$J$1096,AL$3,Data!$I$6:$I$1096,Data!$AA9),SUMIFS(Data!$M$6:$M$1096,Data!$J$6:$J$1096,AL$3,Data!$I$6:$I$1096,Data!$AB9),SUMIFS(Data!$M$6:$M$1096,Data!$J$6:$J$1096,AL$3,Data!$I$6:$I$1096,Data!$Y9))</f>
        <v>3.7444717444717446E-2</v>
      </c>
      <c r="AM112" s="55">
        <f>SUM(SUMIFS(Data!$M$6:$M$1096,Data!$J$6:$J$1096,AM$37,Data!$I$6:$I$1096,Data!$Z9),SUMIFS(Data!$M$6:$M$1096,Data!$J$6:$J$1096,AM$3,Data!$I$6:$I$1096,Data!$AA9),SUMIFS(Data!$M$6:$M$1096,Data!$J$6:$J$1096,AM$3,Data!$I$6:$I$1096,Data!$AB9),SUMIFS(Data!$M$6:$M$1096,Data!$J$6:$J$1096,AM$3,Data!$I$6:$I$1096,Data!$Y9))</f>
        <v>3.8716930752204615E-2</v>
      </c>
      <c r="AN112" s="55">
        <f>SUM(SUMIFS(Data!$M$6:$M$1096,Data!$J$6:$J$1096,AN$37,Data!$I$6:$I$1096,Data!$Z9),SUMIFS(Data!$M$6:$M$1096,Data!$J$6:$J$1096,AN$3,Data!$I$6:$I$1096,Data!$AA9),SUMIFS(Data!$M$6:$M$1096,Data!$J$6:$J$1096,AN$3,Data!$I$6:$I$1096,Data!$AB9),SUMIFS(Data!$M$6:$M$1096,Data!$J$6:$J$1096,AN$3,Data!$I$6:$I$1096,Data!$Y9))</f>
        <v>9.0043093672034474E-2</v>
      </c>
      <c r="AO112" s="55">
        <f>SUM(SUMIFS(Data!$M$6:$M$1096,Data!$J$6:$J$1096,AO$37,Data!$I$6:$I$1096,Data!$Z9),SUMIFS(Data!$M$6:$M$1096,Data!$J$6:$J$1096,AO$3,Data!$I$6:$I$1096,Data!$AA9),SUMIFS(Data!$M$6:$M$1096,Data!$J$6:$J$1096,AO$3,Data!$I$6:$I$1096,Data!$AB9),SUMIFS(Data!$M$6:$M$1096,Data!$J$6:$J$1096,AO$3,Data!$I$6:$I$1096,Data!$Y9))</f>
        <v>5.038602194229988E-2</v>
      </c>
      <c r="AP112" s="55">
        <f>SUM(SUMIFS(Data!$M$6:$M$1096,Data!$J$6:$J$1096,AP$37,Data!$I$6:$I$1096,Data!$Z9),SUMIFS(Data!$M$6:$M$1096,Data!$J$6:$J$1096,AP$3,Data!$I$6:$I$1096,Data!$AA9),SUMIFS(Data!$M$6:$M$1096,Data!$J$6:$J$1096,AP$3,Data!$I$6:$I$1096,Data!$AB9),SUMIFS(Data!$M$6:$M$1096,Data!$J$6:$J$1096,AP$3,Data!$I$6:$I$1096,Data!$Y9))</f>
        <v>5.1348508752159863E-2</v>
      </c>
      <c r="AQ112" s="55">
        <f>SUM(SUMIFS(Data!$M$6:$M$1096,Data!$J$6:$J$1096,AQ$37,Data!$I$6:$I$1096,Data!$Z9),SUMIFS(Data!$M$6:$M$1096,Data!$J$6:$J$1096,AQ$3,Data!$I$6:$I$1096,Data!$AA9),SUMIFS(Data!$M$6:$M$1096,Data!$J$6:$J$1096,AQ$3,Data!$I$6:$I$1096,Data!$AB9),SUMIFS(Data!$M$6:$M$1096,Data!$J$6:$J$1096,AQ$3,Data!$I$6:$I$1096,Data!$Y9))</f>
        <v>5.3869193973803034E-2</v>
      </c>
      <c r="AR112" s="56" t="s">
        <v>11</v>
      </c>
    </row>
    <row r="113" spans="1:44" x14ac:dyDescent="0.25">
      <c r="A113" s="53" t="s">
        <v>74</v>
      </c>
      <c r="B113" s="56" t="s">
        <v>12</v>
      </c>
      <c r="C113" s="55">
        <f>SUM(SUMIFS(Data!$M$6:$M$1096,Data!$J$6:$J$1096,C$37,Data!$I$6:$I$1096,Data!$Z10),SUMIFS(Data!$M$6:$M$1096,Data!$J$6:$J$1096,C$3,Data!$I$6:$I$1096,Data!$AA10),SUMIFS(Data!$M$6:$M$1096,Data!$J$6:$J$1096,C$3,Data!$I$6:$I$1096,Data!$AB10),SUMIFS(Data!$M$6:$M$1096,Data!$J$6:$J$1096,C$3,Data!$I$6:$I$1096,Data!$Y10))</f>
        <v>0.14088713447254975</v>
      </c>
      <c r="D113" s="55">
        <f>SUM(SUMIFS(Data!$M$6:$M$1096,Data!$J$6:$J$1096,D$37,Data!$I$6:$I$1096,Data!$Z10),SUMIFS(Data!$M$6:$M$1096,Data!$J$6:$J$1096,D$3,Data!$I$6:$I$1096,Data!$AA10),SUMIFS(Data!$M$6:$M$1096,Data!$J$6:$J$1096,D$3,Data!$I$6:$I$1096,Data!$AB10),SUMIFS(Data!$M$6:$M$1096,Data!$J$6:$J$1096,D$3,Data!$I$6:$I$1096,Data!$Y10))</f>
        <v>0.14719157472417252</v>
      </c>
      <c r="E113" s="55">
        <f>SUM(SUMIFS(Data!$M$6:$M$1096,Data!$J$6:$J$1096,E$37,Data!$I$6:$I$1096,Data!$Z10),SUMIFS(Data!$M$6:$M$1096,Data!$J$6:$J$1096,E$3,Data!$I$6:$I$1096,Data!$AA10),SUMIFS(Data!$M$6:$M$1096,Data!$J$6:$J$1096,E$3,Data!$I$6:$I$1096,Data!$AB10),SUMIFS(Data!$M$6:$M$1096,Data!$J$6:$J$1096,E$3,Data!$I$6:$I$1096,Data!$Y10))</f>
        <v>0.13685507392135171</v>
      </c>
      <c r="F113" s="55">
        <f>SUM(SUMIFS(Data!$M$6:$M$1096,Data!$J$6:$J$1096,F$37,Data!$I$6:$I$1096,Data!$Z10),SUMIFS(Data!$M$6:$M$1096,Data!$J$6:$J$1096,F$3,Data!$I$6:$I$1096,Data!$AA10),SUMIFS(Data!$M$6:$M$1096,Data!$J$6:$J$1096,F$3,Data!$I$6:$I$1096,Data!$AB10),SUMIFS(Data!$M$6:$M$1096,Data!$J$6:$J$1096,F$3,Data!$I$6:$I$1096,Data!$Y10))</f>
        <v>0.13246297538572682</v>
      </c>
      <c r="G113" s="55">
        <f>SUM(SUMIFS(Data!$M$6:$M$1096,Data!$J$6:$J$1096,G$37,Data!$I$6:$I$1096,Data!$Z10),SUMIFS(Data!$M$6:$M$1096,Data!$J$6:$J$1096,G$3,Data!$I$6:$I$1096,Data!$AA10),SUMIFS(Data!$M$6:$M$1096,Data!$J$6:$J$1096,G$3,Data!$I$6:$I$1096,Data!$AB10),SUMIFS(Data!$M$6:$M$1096,Data!$J$6:$J$1096,G$3,Data!$I$6:$I$1096,Data!$Y10))</f>
        <v>0.11833493988128456</v>
      </c>
      <c r="H113" s="55">
        <f>SUM(SUMIFS(Data!$M$6:$M$1096,Data!$J$6:$J$1096,H$37,Data!$I$6:$I$1096,Data!$Z10),SUMIFS(Data!$M$6:$M$1096,Data!$J$6:$J$1096,H$3,Data!$I$6:$I$1096,Data!$AA10),SUMIFS(Data!$M$6:$M$1096,Data!$J$6:$J$1096,H$3,Data!$I$6:$I$1096,Data!$AB10),SUMIFS(Data!$M$6:$M$1096,Data!$J$6:$J$1096,H$3,Data!$I$6:$I$1096,Data!$Y10))</f>
        <v>0.10721188359379315</v>
      </c>
      <c r="I113" s="55">
        <f>SUM(SUMIFS(Data!$M$6:$M$1096,Data!$J$6:$J$1096,I$37,Data!$I$6:$I$1096,Data!$Z10),SUMIFS(Data!$M$6:$M$1096,Data!$J$6:$J$1096,I$3,Data!$I$6:$I$1096,Data!$AA10),SUMIFS(Data!$M$6:$M$1096,Data!$J$6:$J$1096,I$3,Data!$I$6:$I$1096,Data!$AB10),SUMIFS(Data!$M$6:$M$1096,Data!$J$6:$J$1096,I$3,Data!$I$6:$I$1096,Data!$Y10))</f>
        <v>0.10912422946631864</v>
      </c>
      <c r="J113" s="55">
        <f>SUM(SUMIFS(Data!$M$6:$M$1096,Data!$J$6:$J$1096,J$37,Data!$I$6:$I$1096,Data!$Z10),SUMIFS(Data!$M$6:$M$1096,Data!$J$6:$J$1096,J$3,Data!$I$6:$I$1096,Data!$AA10),SUMIFS(Data!$M$6:$M$1096,Data!$J$6:$J$1096,J$3,Data!$I$6:$I$1096,Data!$AB10),SUMIFS(Data!$M$6:$M$1096,Data!$J$6:$J$1096,J$3,Data!$I$6:$I$1096,Data!$Y10))</f>
        <v>0.10042939583732188</v>
      </c>
      <c r="K113" s="55">
        <f>SUM(SUMIFS(Data!$M$6:$M$1096,Data!$J$6:$J$1096,K$37,Data!$I$6:$I$1096,Data!$Z10),SUMIFS(Data!$M$6:$M$1096,Data!$J$6:$J$1096,K$3,Data!$I$6:$I$1096,Data!$AA10),SUMIFS(Data!$M$6:$M$1096,Data!$J$6:$J$1096,K$3,Data!$I$6:$I$1096,Data!$AB10),SUMIFS(Data!$M$6:$M$1096,Data!$J$6:$J$1096,K$3,Data!$I$6:$I$1096,Data!$Y10))</f>
        <v>9.0085031285095457E-2</v>
      </c>
      <c r="L113" s="55">
        <f>SUM(SUMIFS(Data!$M$6:$M$1096,Data!$J$6:$J$1096,L$37,Data!$I$6:$I$1096,Data!$Z10),SUMIFS(Data!$M$6:$M$1096,Data!$J$6:$J$1096,L$3,Data!$I$6:$I$1096,Data!$AA10),SUMIFS(Data!$M$6:$M$1096,Data!$J$6:$J$1096,L$3,Data!$I$6:$I$1096,Data!$AB10),SUMIFS(Data!$M$6:$M$1096,Data!$J$6:$J$1096,L$3,Data!$I$6:$I$1096,Data!$Y10))</f>
        <v>8.1885557534048789E-2</v>
      </c>
      <c r="M113" s="55">
        <f>SUM(SUMIFS(Data!$M$6:$M$1096,Data!$J$6:$J$1096,M$37,Data!$I$6:$I$1096,Data!$Z10),SUMIFS(Data!$M$6:$M$1096,Data!$J$6:$J$1096,M$3,Data!$I$6:$I$1096,Data!$AA10),SUMIFS(Data!$M$6:$M$1096,Data!$J$6:$J$1096,M$3,Data!$I$6:$I$1096,Data!$AB10),SUMIFS(Data!$M$6:$M$1096,Data!$J$6:$J$1096,M$3,Data!$I$6:$I$1096,Data!$Y10))</f>
        <v>8.1422507973980957E-2</v>
      </c>
      <c r="N113" s="55">
        <f>SUM(SUMIFS(Data!$M$6:$M$1096,Data!$J$6:$J$1096,N$37,Data!$I$6:$I$1096,Data!$Z10),SUMIFS(Data!$M$6:$M$1096,Data!$J$6:$J$1096,N$3,Data!$I$6:$I$1096,Data!$AA10),SUMIFS(Data!$M$6:$M$1096,Data!$J$6:$J$1096,N$3,Data!$I$6:$I$1096,Data!$AB10),SUMIFS(Data!$M$6:$M$1096,Data!$J$6:$J$1096,N$3,Data!$I$6:$I$1096,Data!$Y10))</f>
        <v>7.9403238351127767E-2</v>
      </c>
      <c r="O113" s="55">
        <f>SUM(SUMIFS(Data!$M$6:$M$1096,Data!$J$6:$J$1096,O$37,Data!$I$6:$I$1096,Data!$Z10),SUMIFS(Data!$M$6:$M$1096,Data!$J$6:$J$1096,O$3,Data!$I$6:$I$1096,Data!$AA10),SUMIFS(Data!$M$6:$M$1096,Data!$J$6:$J$1096,O$3,Data!$I$6:$I$1096,Data!$AB10),SUMIFS(Data!$M$6:$M$1096,Data!$J$6:$J$1096,O$3,Data!$I$6:$I$1096,Data!$Y10))</f>
        <v>7.0303030303030298E-2</v>
      </c>
      <c r="P113" s="55">
        <f>SUM(SUMIFS(Data!$M$6:$M$1096,Data!$J$6:$J$1096,P$37,Data!$I$6:$I$1096,Data!$Z10),SUMIFS(Data!$M$6:$M$1096,Data!$J$6:$J$1096,P$3,Data!$I$6:$I$1096,Data!$AA10),SUMIFS(Data!$M$6:$M$1096,Data!$J$6:$J$1096,P$3,Data!$I$6:$I$1096,Data!$AB10),SUMIFS(Data!$M$6:$M$1096,Data!$J$6:$J$1096,P$3,Data!$I$6:$I$1096,Data!$Y10))</f>
        <v>7.2549806123813343E-2</v>
      </c>
      <c r="Q113" s="55">
        <f>SUM(SUMIFS(Data!$M$6:$M$1096,Data!$J$6:$J$1096,Q$37,Data!$I$6:$I$1096,Data!$Z10),SUMIFS(Data!$M$6:$M$1096,Data!$J$6:$J$1096,Q$3,Data!$I$6:$I$1096,Data!$AA10),SUMIFS(Data!$M$6:$M$1096,Data!$J$6:$J$1096,Q$3,Data!$I$6:$I$1096,Data!$AB10),SUMIFS(Data!$M$6:$M$1096,Data!$J$6:$J$1096,Q$3,Data!$I$6:$I$1096,Data!$Y10))</f>
        <v>6.283502084574151E-2</v>
      </c>
      <c r="R113" s="55">
        <f>SUM(SUMIFS(Data!$M$6:$M$1096,Data!$J$6:$J$1096,R$37,Data!$I$6:$I$1096,Data!$Z10),SUMIFS(Data!$M$6:$M$1096,Data!$J$6:$J$1096,R$3,Data!$I$6:$I$1096,Data!$AA10),SUMIFS(Data!$M$6:$M$1096,Data!$J$6:$J$1096,R$3,Data!$I$6:$I$1096,Data!$AB10),SUMIFS(Data!$M$6:$M$1096,Data!$J$6:$J$1096,R$3,Data!$I$6:$I$1096,Data!$Y10))</f>
        <v>5.8400961827472196E-2</v>
      </c>
      <c r="S113" s="55">
        <f>SUM(SUMIFS(Data!$M$6:$M$1096,Data!$J$6:$J$1096,S$37,Data!$I$6:$I$1096,Data!$Z10),SUMIFS(Data!$M$6:$M$1096,Data!$J$6:$J$1096,S$3,Data!$I$6:$I$1096,Data!$AA10),SUMIFS(Data!$M$6:$M$1096,Data!$J$6:$J$1096,S$3,Data!$I$6:$I$1096,Data!$AB10),SUMIFS(Data!$M$6:$M$1096,Data!$J$6:$J$1096,S$3,Data!$I$6:$I$1096,Data!$Y10))</f>
        <v>5.7008868755184072E-2</v>
      </c>
      <c r="T113" s="55">
        <f>SUM(SUMIFS(Data!$M$6:$M$1096,Data!$J$6:$J$1096,T$37,Data!$I$6:$I$1096,Data!$Z10),SUMIFS(Data!$M$6:$M$1096,Data!$J$6:$J$1096,T$3,Data!$I$6:$I$1096,Data!$AA10),SUMIFS(Data!$M$6:$M$1096,Data!$J$6:$J$1096,T$3,Data!$I$6:$I$1096,Data!$AB10),SUMIFS(Data!$M$6:$M$1096,Data!$J$6:$J$1096,T$3,Data!$I$6:$I$1096,Data!$Y10))</f>
        <v>5.2695802960727012E-2</v>
      </c>
      <c r="U113" s="55">
        <f>SUM(SUMIFS(Data!$M$6:$M$1096,Data!$J$6:$J$1096,U$37,Data!$I$6:$I$1096,Data!$Z10),SUMIFS(Data!$M$6:$M$1096,Data!$J$6:$J$1096,U$3,Data!$I$6:$I$1096,Data!$AA10),SUMIFS(Data!$M$6:$M$1096,Data!$J$6:$J$1096,U$3,Data!$I$6:$I$1096,Data!$AB10),SUMIFS(Data!$M$6:$M$1096,Data!$J$6:$J$1096,U$3,Data!$I$6:$I$1096,Data!$Y10))</f>
        <v>5.082100471468054E-2</v>
      </c>
      <c r="V113" s="55">
        <f>SUM(SUMIFS(Data!$M$6:$M$1096,Data!$J$6:$J$1096,V$37,Data!$I$6:$I$1096,Data!$Z10),SUMIFS(Data!$M$6:$M$1096,Data!$J$6:$J$1096,V$3,Data!$I$6:$I$1096,Data!$AA10),SUMIFS(Data!$M$6:$M$1096,Data!$J$6:$J$1096,V$3,Data!$I$6:$I$1096,Data!$AB10),SUMIFS(Data!$M$6:$M$1096,Data!$J$6:$J$1096,V$3,Data!$I$6:$I$1096,Data!$Y10))</f>
        <v>4.7144476935012239E-2</v>
      </c>
      <c r="W113" s="55">
        <f>SUM(SUMIFS(Data!$M$6:$M$1096,Data!$J$6:$J$1096,W$37,Data!$I$6:$I$1096,Data!$Z10),SUMIFS(Data!$M$6:$M$1096,Data!$J$6:$J$1096,W$3,Data!$I$6:$I$1096,Data!$AA10),SUMIFS(Data!$M$6:$M$1096,Data!$J$6:$J$1096,W$3,Data!$I$6:$I$1096,Data!$AB10),SUMIFS(Data!$M$6:$M$1096,Data!$J$6:$J$1096,W$3,Data!$I$6:$I$1096,Data!$Y10))</f>
        <v>4.1078226697777234E-2</v>
      </c>
      <c r="X113" s="55">
        <f>SUM(SUMIFS(Data!$M$6:$M$1096,Data!$J$6:$J$1096,X$37,Data!$I$6:$I$1096,Data!$Z10),SUMIFS(Data!$M$6:$M$1096,Data!$J$6:$J$1096,X$3,Data!$I$6:$I$1096,Data!$AA10),SUMIFS(Data!$M$6:$M$1096,Data!$J$6:$J$1096,X$3,Data!$I$6:$I$1096,Data!$AB10),SUMIFS(Data!$M$6:$M$1096,Data!$J$6:$J$1096,X$3,Data!$I$6:$I$1096,Data!$Y10))</f>
        <v>4.1881884373638684E-2</v>
      </c>
      <c r="Y113" s="55">
        <f>SUM(SUMIFS(Data!$M$6:$M$1096,Data!$J$6:$J$1096,Y$37,Data!$I$6:$I$1096,Data!$Z10),SUMIFS(Data!$M$6:$M$1096,Data!$J$6:$J$1096,Y$3,Data!$I$6:$I$1096,Data!$AA10),SUMIFS(Data!$M$6:$M$1096,Data!$J$6:$J$1096,Y$3,Data!$I$6:$I$1096,Data!$AB10),SUMIFS(Data!$M$6:$M$1096,Data!$J$6:$J$1096,Y$3,Data!$I$6:$I$1096,Data!$Y10))</f>
        <v>3.6942437079491651E-2</v>
      </c>
      <c r="Z113" s="55">
        <f>SUM(SUMIFS(Data!$M$6:$M$1096,Data!$J$6:$J$1096,Z$37,Data!$I$6:$I$1096,Data!$Z10),SUMIFS(Data!$M$6:$M$1096,Data!$J$6:$J$1096,Z$3,Data!$I$6:$I$1096,Data!$AA10),SUMIFS(Data!$M$6:$M$1096,Data!$J$6:$J$1096,Z$3,Data!$I$6:$I$1096,Data!$AB10),SUMIFS(Data!$M$6:$M$1096,Data!$J$6:$J$1096,Z$3,Data!$I$6:$I$1096,Data!$Y10))</f>
        <v>3.1977288325949961E-2</v>
      </c>
      <c r="AA113" s="55">
        <f>SUM(SUMIFS(Data!$M$6:$M$1096,Data!$J$6:$J$1096,AA$37,Data!$I$6:$I$1096,Data!$Z10),SUMIFS(Data!$M$6:$M$1096,Data!$J$6:$J$1096,AA$3,Data!$I$6:$I$1096,Data!$AA10),SUMIFS(Data!$M$6:$M$1096,Data!$J$6:$J$1096,AA$3,Data!$I$6:$I$1096,Data!$AB10),SUMIFS(Data!$M$6:$M$1096,Data!$J$6:$J$1096,AA$3,Data!$I$6:$I$1096,Data!$Y10))</f>
        <v>3.6041706576174712E-2</v>
      </c>
      <c r="AB113" s="55">
        <f>SUM(SUMIFS(Data!$M$6:$M$1096,Data!$J$6:$J$1096,AB$37,Data!$I$6:$I$1096,Data!$Z10),SUMIFS(Data!$M$6:$M$1096,Data!$J$6:$J$1096,AB$3,Data!$I$6:$I$1096,Data!$AA10),SUMIFS(Data!$M$6:$M$1096,Data!$J$6:$J$1096,AB$3,Data!$I$6:$I$1096,Data!$AB10),SUMIFS(Data!$M$6:$M$1096,Data!$J$6:$J$1096,AB$3,Data!$I$6:$I$1096,Data!$Y10))</f>
        <v>2.4072588111844949E-2</v>
      </c>
      <c r="AC113" s="55">
        <f>SUM(SUMIFS(Data!$M$6:$M$1096,Data!$J$6:$J$1096,AC$37,Data!$I$6:$I$1096,Data!$Z10),SUMIFS(Data!$M$6:$M$1096,Data!$J$6:$J$1096,AC$3,Data!$I$6:$I$1096,Data!$AA10),SUMIFS(Data!$M$6:$M$1096,Data!$J$6:$J$1096,AC$3,Data!$I$6:$I$1096,Data!$AB10),SUMIFS(Data!$M$6:$M$1096,Data!$J$6:$J$1096,AC$3,Data!$I$6:$I$1096,Data!$Y10))</f>
        <v>2.5058584596156851E-2</v>
      </c>
      <c r="AD113" s="55">
        <f>SUM(SUMIFS(Data!$M$6:$M$1096,Data!$J$6:$J$1096,AD$37,Data!$I$6:$I$1096,Data!$Z10),SUMIFS(Data!$M$6:$M$1096,Data!$J$6:$J$1096,AD$3,Data!$I$6:$I$1096,Data!$AA10),SUMIFS(Data!$M$6:$M$1096,Data!$J$6:$J$1096,AD$3,Data!$I$6:$I$1096,Data!$AB10),SUMIFS(Data!$M$6:$M$1096,Data!$J$6:$J$1096,AD$3,Data!$I$6:$I$1096,Data!$Y10))</f>
        <v>2.0829382388267276E-2</v>
      </c>
      <c r="AE113" s="55">
        <f>SUM(SUMIFS(Data!$M$6:$M$1096,Data!$J$6:$J$1096,AE$37,Data!$I$6:$I$1096,Data!$Z10),SUMIFS(Data!$M$6:$M$1096,Data!$J$6:$J$1096,AE$3,Data!$I$6:$I$1096,Data!$AA10),SUMIFS(Data!$M$6:$M$1096,Data!$J$6:$J$1096,AE$3,Data!$I$6:$I$1096,Data!$AB10),SUMIFS(Data!$M$6:$M$1096,Data!$J$6:$J$1096,AE$3,Data!$I$6:$I$1096,Data!$Y10))</f>
        <v>1.8037201728565166E-2</v>
      </c>
      <c r="AF113" s="55">
        <f>SUM(SUMIFS(Data!$M$6:$M$1096,Data!$J$6:$J$1096,AF$37,Data!$I$6:$I$1096,Data!$Z10),SUMIFS(Data!$M$6:$M$1096,Data!$J$6:$J$1096,AF$3,Data!$I$6:$I$1096,Data!$AA10),SUMIFS(Data!$M$6:$M$1096,Data!$J$6:$J$1096,AF$3,Data!$I$6:$I$1096,Data!$AB10),SUMIFS(Data!$M$6:$M$1096,Data!$J$6:$J$1096,AF$3,Data!$I$6:$I$1096,Data!$Y10))</f>
        <v>1.4401741605961652E-2</v>
      </c>
      <c r="AG113" s="55">
        <f>SUM(SUMIFS(Data!$M$6:$M$1096,Data!$J$6:$J$1096,AG$37,Data!$I$6:$I$1096,Data!$Z10),SUMIFS(Data!$M$6:$M$1096,Data!$J$6:$J$1096,AG$3,Data!$I$6:$I$1096,Data!$AA10),SUMIFS(Data!$M$6:$M$1096,Data!$J$6:$J$1096,AG$3,Data!$I$6:$I$1096,Data!$AB10),SUMIFS(Data!$M$6:$M$1096,Data!$J$6:$J$1096,AG$3,Data!$I$6:$I$1096,Data!$Y10))</f>
        <v>1.3058419243986255E-2</v>
      </c>
      <c r="AH113" s="55">
        <f>SUM(SUMIFS(Data!$M$6:$M$1096,Data!$J$6:$J$1096,AH$37,Data!$I$6:$I$1096,Data!$Z10),SUMIFS(Data!$M$6:$M$1096,Data!$J$6:$J$1096,AH$3,Data!$I$6:$I$1096,Data!$AA10),SUMIFS(Data!$M$6:$M$1096,Data!$J$6:$J$1096,AH$3,Data!$I$6:$I$1096,Data!$AB10),SUMIFS(Data!$M$6:$M$1096,Data!$J$6:$J$1096,AH$3,Data!$I$6:$I$1096,Data!$Y10))</f>
        <v>1.6316659523663748E-2</v>
      </c>
      <c r="AI113" s="55">
        <f>SUM(SUMIFS(Data!$M$6:$M$1096,Data!$J$6:$J$1096,AI$37,Data!$I$6:$I$1096,Data!$Z10),SUMIFS(Data!$M$6:$M$1096,Data!$J$6:$J$1096,AI$3,Data!$I$6:$I$1096,Data!$AA10),SUMIFS(Data!$M$6:$M$1096,Data!$J$6:$J$1096,AI$3,Data!$I$6:$I$1096,Data!$AB10),SUMIFS(Data!$M$6:$M$1096,Data!$J$6:$J$1096,AI$3,Data!$I$6:$I$1096,Data!$Y10))</f>
        <v>1.8619394946603883E-2</v>
      </c>
      <c r="AJ113" s="55">
        <f>SUM(SUMIFS(Data!$M$6:$M$1096,Data!$J$6:$J$1096,AJ$37,Data!$I$6:$I$1096,Data!$Z10),SUMIFS(Data!$M$6:$M$1096,Data!$J$6:$J$1096,AJ$3,Data!$I$6:$I$1096,Data!$AA10),SUMIFS(Data!$M$6:$M$1096,Data!$J$6:$J$1096,AJ$3,Data!$I$6:$I$1096,Data!$AB10),SUMIFS(Data!$M$6:$M$1096,Data!$J$6:$J$1096,AJ$3,Data!$I$6:$I$1096,Data!$Y10))</f>
        <v>2.4787580655465408E-2</v>
      </c>
      <c r="AK113" s="55">
        <f>SUM(SUMIFS(Data!$M$6:$M$1096,Data!$J$6:$J$1096,AK$37,Data!$I$6:$I$1096,Data!$Z10),SUMIFS(Data!$M$6:$M$1096,Data!$J$6:$J$1096,AK$3,Data!$I$6:$I$1096,Data!$AA10),SUMIFS(Data!$M$6:$M$1096,Data!$J$6:$J$1096,AK$3,Data!$I$6:$I$1096,Data!$AB10),SUMIFS(Data!$M$6:$M$1096,Data!$J$6:$J$1096,AK$3,Data!$I$6:$I$1096,Data!$Y10))</f>
        <v>2.7655786350148367E-2</v>
      </c>
      <c r="AL113" s="55">
        <f>SUM(SUMIFS(Data!$M$6:$M$1096,Data!$J$6:$J$1096,AL$37,Data!$I$6:$I$1096,Data!$Z10),SUMIFS(Data!$M$6:$M$1096,Data!$J$6:$J$1096,AL$3,Data!$I$6:$I$1096,Data!$AA10),SUMIFS(Data!$M$6:$M$1096,Data!$J$6:$J$1096,AL$3,Data!$I$6:$I$1096,Data!$AB10),SUMIFS(Data!$M$6:$M$1096,Data!$J$6:$J$1096,AL$3,Data!$I$6:$I$1096,Data!$Y10))</f>
        <v>3.1023751023751024E-2</v>
      </c>
      <c r="AM113" s="55">
        <f>SUM(SUMIFS(Data!$M$6:$M$1096,Data!$J$6:$J$1096,AM$37,Data!$I$6:$I$1096,Data!$Z10),SUMIFS(Data!$M$6:$M$1096,Data!$J$6:$J$1096,AM$3,Data!$I$6:$I$1096,Data!$AA10),SUMIFS(Data!$M$6:$M$1096,Data!$J$6:$J$1096,AM$3,Data!$I$6:$I$1096,Data!$AB10),SUMIFS(Data!$M$6:$M$1096,Data!$J$6:$J$1096,AM$3,Data!$I$6:$I$1096,Data!$Y10))</f>
        <v>3.2673997821733476E-2</v>
      </c>
      <c r="AN113" s="55">
        <f>SUM(SUMIFS(Data!$M$6:$M$1096,Data!$J$6:$J$1096,AN$37,Data!$I$6:$I$1096,Data!$Z10),SUMIFS(Data!$M$6:$M$1096,Data!$J$6:$J$1096,AN$3,Data!$I$6:$I$1096,Data!$AA10),SUMIFS(Data!$M$6:$M$1096,Data!$J$6:$J$1096,AN$3,Data!$I$6:$I$1096,Data!$AB10),SUMIFS(Data!$M$6:$M$1096,Data!$J$6:$J$1096,AN$3,Data!$I$6:$I$1096,Data!$Y10))</f>
        <v>7.7477886141982297E-2</v>
      </c>
      <c r="AO113" s="55">
        <f>SUM(SUMIFS(Data!$M$6:$M$1096,Data!$J$6:$J$1096,AO$37,Data!$I$6:$I$1096,Data!$Z10),SUMIFS(Data!$M$6:$M$1096,Data!$J$6:$J$1096,AO$3,Data!$I$6:$I$1096,Data!$AA10),SUMIFS(Data!$M$6:$M$1096,Data!$J$6:$J$1096,AO$3,Data!$I$6:$I$1096,Data!$AB10),SUMIFS(Data!$M$6:$M$1096,Data!$J$6:$J$1096,AO$3,Data!$I$6:$I$1096,Data!$Y10))</f>
        <v>4.4327878541612797E-2</v>
      </c>
      <c r="AP113" s="55">
        <f>SUM(SUMIFS(Data!$M$6:$M$1096,Data!$J$6:$J$1096,AP$37,Data!$I$6:$I$1096,Data!$Z10),SUMIFS(Data!$M$6:$M$1096,Data!$J$6:$J$1096,AP$3,Data!$I$6:$I$1096,Data!$AA10),SUMIFS(Data!$M$6:$M$1096,Data!$J$6:$J$1096,AP$3,Data!$I$6:$I$1096,Data!$AB10),SUMIFS(Data!$M$6:$M$1096,Data!$J$6:$J$1096,AP$3,Data!$I$6:$I$1096,Data!$Y10))</f>
        <v>4.5413567725940948E-2</v>
      </c>
      <c r="AQ113" s="55">
        <f>SUM(SUMIFS(Data!$M$6:$M$1096,Data!$J$6:$J$1096,AQ$37,Data!$I$6:$I$1096,Data!$Z10),SUMIFS(Data!$M$6:$M$1096,Data!$J$6:$J$1096,AQ$3,Data!$I$6:$I$1096,Data!$AA10),SUMIFS(Data!$M$6:$M$1096,Data!$J$6:$J$1096,AQ$3,Data!$I$6:$I$1096,Data!$AB10),SUMIFS(Data!$M$6:$M$1096,Data!$J$6:$J$1096,AQ$3,Data!$I$6:$I$1096,Data!$Y10))</f>
        <v>4.4078859135410618E-2</v>
      </c>
      <c r="AR113" s="56" t="s">
        <v>12</v>
      </c>
    </row>
    <row r="114" spans="1:44" x14ac:dyDescent="0.25">
      <c r="A114" s="53" t="s">
        <v>74</v>
      </c>
      <c r="B114" s="56" t="s">
        <v>13</v>
      </c>
      <c r="C114" s="55">
        <f>SUM(SUMIFS(Data!$M$6:$M$1096,Data!$J$6:$J$1096,C$37,Data!$I$6:$I$1096,Data!$Z11),SUMIFS(Data!$M$6:$M$1096,Data!$J$6:$J$1096,C$3,Data!$I$6:$I$1096,Data!$AA11),SUMIFS(Data!$M$6:$M$1096,Data!$J$6:$J$1096,C$3,Data!$I$6:$I$1096,Data!$AB11),SUMIFS(Data!$M$6:$M$1096,Data!$J$6:$J$1096,C$3,Data!$I$6:$I$1096,Data!$Y11))</f>
        <v>0.20926608840180749</v>
      </c>
      <c r="D114" s="55">
        <f>SUM(SUMIFS(Data!$M$6:$M$1096,Data!$J$6:$J$1096,D$37,Data!$I$6:$I$1096,Data!$Z11),SUMIFS(Data!$M$6:$M$1096,Data!$J$6:$J$1096,D$3,Data!$I$6:$I$1096,Data!$AA11),SUMIFS(Data!$M$6:$M$1096,Data!$J$6:$J$1096,D$3,Data!$I$6:$I$1096,Data!$AB11),SUMIFS(Data!$M$6:$M$1096,Data!$J$6:$J$1096,D$3,Data!$I$6:$I$1096,Data!$Y11))</f>
        <v>0.2149949849548646</v>
      </c>
      <c r="E114" s="55">
        <f>SUM(SUMIFS(Data!$M$6:$M$1096,Data!$J$6:$J$1096,E$37,Data!$I$6:$I$1096,Data!$Z11),SUMIFS(Data!$M$6:$M$1096,Data!$J$6:$J$1096,E$3,Data!$I$6:$I$1096,Data!$AA11),SUMIFS(Data!$M$6:$M$1096,Data!$J$6:$J$1096,E$3,Data!$I$6:$I$1096,Data!$AB11),SUMIFS(Data!$M$6:$M$1096,Data!$J$6:$J$1096,E$3,Data!$I$6:$I$1096,Data!$Y11))</f>
        <v>0.20675349492105</v>
      </c>
      <c r="F114" s="55">
        <f>SUM(SUMIFS(Data!$M$6:$M$1096,Data!$J$6:$J$1096,F$37,Data!$I$6:$I$1096,Data!$Z11),SUMIFS(Data!$M$6:$M$1096,Data!$J$6:$J$1096,F$3,Data!$I$6:$I$1096,Data!$AA11),SUMIFS(Data!$M$6:$M$1096,Data!$J$6:$J$1096,F$3,Data!$I$6:$I$1096,Data!$AB11),SUMIFS(Data!$M$6:$M$1096,Data!$J$6:$J$1096,F$3,Data!$I$6:$I$1096,Data!$Y11))</f>
        <v>0.20204860931936633</v>
      </c>
      <c r="G114" s="55">
        <f>SUM(SUMIFS(Data!$M$6:$M$1096,Data!$J$6:$J$1096,G$37,Data!$I$6:$I$1096,Data!$Z11),SUMIFS(Data!$M$6:$M$1096,Data!$J$6:$J$1096,G$3,Data!$I$6:$I$1096,Data!$AA11),SUMIFS(Data!$M$6:$M$1096,Data!$J$6:$J$1096,G$3,Data!$I$6:$I$1096,Data!$AB11),SUMIFS(Data!$M$6:$M$1096,Data!$J$6:$J$1096,G$3,Data!$I$6:$I$1096,Data!$Y11))</f>
        <v>0.18913297143726854</v>
      </c>
      <c r="H114" s="55">
        <f>SUM(SUMIFS(Data!$M$6:$M$1096,Data!$J$6:$J$1096,H$37,Data!$I$6:$I$1096,Data!$Z11),SUMIFS(Data!$M$6:$M$1096,Data!$J$6:$J$1096,H$3,Data!$I$6:$I$1096,Data!$AA11),SUMIFS(Data!$M$6:$M$1096,Data!$J$6:$J$1096,H$3,Data!$I$6:$I$1096,Data!$AB11),SUMIFS(Data!$M$6:$M$1096,Data!$J$6:$J$1096,H$3,Data!$I$6:$I$1096,Data!$Y11))</f>
        <v>0.18432823457949088</v>
      </c>
      <c r="I114" s="55">
        <f>SUM(SUMIFS(Data!$M$6:$M$1096,Data!$J$6:$J$1096,I$37,Data!$I$6:$I$1096,Data!$Z11),SUMIFS(Data!$M$6:$M$1096,Data!$J$6:$J$1096,I$3,Data!$I$6:$I$1096,Data!$AA11),SUMIFS(Data!$M$6:$M$1096,Data!$J$6:$J$1096,I$3,Data!$I$6:$I$1096,Data!$AB11),SUMIFS(Data!$M$6:$M$1096,Data!$J$6:$J$1096,I$3,Data!$I$6:$I$1096,Data!$Y11))</f>
        <v>0.18870439273615813</v>
      </c>
      <c r="J114" s="55">
        <f>SUM(SUMIFS(Data!$M$6:$M$1096,Data!$J$6:$J$1096,J$37,Data!$I$6:$I$1096,Data!$Z11),SUMIFS(Data!$M$6:$M$1096,Data!$J$6:$J$1096,J$3,Data!$I$6:$I$1096,Data!$AA11),SUMIFS(Data!$M$6:$M$1096,Data!$J$6:$J$1096,J$3,Data!$I$6:$I$1096,Data!$AB11),SUMIFS(Data!$M$6:$M$1096,Data!$J$6:$J$1096,J$3,Data!$I$6:$I$1096,Data!$Y11))</f>
        <v>0.18070180236851463</v>
      </c>
      <c r="K114" s="55">
        <f>SUM(SUMIFS(Data!$M$6:$M$1096,Data!$J$6:$J$1096,K$37,Data!$I$6:$I$1096,Data!$Z11),SUMIFS(Data!$M$6:$M$1096,Data!$J$6:$J$1096,K$3,Data!$I$6:$I$1096,Data!$AA11),SUMIFS(Data!$M$6:$M$1096,Data!$J$6:$J$1096,K$3,Data!$I$6:$I$1096,Data!$AB11),SUMIFS(Data!$M$6:$M$1096,Data!$J$6:$J$1096,K$3,Data!$I$6:$I$1096,Data!$Y11))</f>
        <v>0.17233541900636395</v>
      </c>
      <c r="L114" s="55">
        <f>SUM(SUMIFS(Data!$M$6:$M$1096,Data!$J$6:$J$1096,L$37,Data!$I$6:$I$1096,Data!$Z11),SUMIFS(Data!$M$6:$M$1096,Data!$J$6:$J$1096,L$3,Data!$I$6:$I$1096,Data!$AA11),SUMIFS(Data!$M$6:$M$1096,Data!$J$6:$J$1096,L$3,Data!$I$6:$I$1096,Data!$AB11),SUMIFS(Data!$M$6:$M$1096,Data!$J$6:$J$1096,L$3,Data!$I$6:$I$1096,Data!$Y11))</f>
        <v>0.18020597718850762</v>
      </c>
      <c r="M114" s="55">
        <f>SUM(SUMIFS(Data!$M$6:$M$1096,Data!$J$6:$J$1096,M$37,Data!$I$6:$I$1096,Data!$Z11),SUMIFS(Data!$M$6:$M$1096,Data!$J$6:$J$1096,M$3,Data!$I$6:$I$1096,Data!$AA11),SUMIFS(Data!$M$6:$M$1096,Data!$J$6:$J$1096,M$3,Data!$I$6:$I$1096,Data!$AB11),SUMIFS(Data!$M$6:$M$1096,Data!$J$6:$J$1096,M$3,Data!$I$6:$I$1096,Data!$Y11))</f>
        <v>0.20707235602883189</v>
      </c>
      <c r="N114" s="55">
        <f>SUM(SUMIFS(Data!$M$6:$M$1096,Data!$J$6:$J$1096,N$37,Data!$I$6:$I$1096,Data!$Z11),SUMIFS(Data!$M$6:$M$1096,Data!$J$6:$J$1096,N$3,Data!$I$6:$I$1096,Data!$AA11),SUMIFS(Data!$M$6:$M$1096,Data!$J$6:$J$1096,N$3,Data!$I$6:$I$1096,Data!$AB11),SUMIFS(Data!$M$6:$M$1096,Data!$J$6:$J$1096,N$3,Data!$I$6:$I$1096,Data!$Y11))</f>
        <v>0.21763416531146151</v>
      </c>
      <c r="O114" s="55">
        <f>SUM(SUMIFS(Data!$M$6:$M$1096,Data!$J$6:$J$1096,O$37,Data!$I$6:$I$1096,Data!$Z11),SUMIFS(Data!$M$6:$M$1096,Data!$J$6:$J$1096,O$3,Data!$I$6:$I$1096,Data!$AA11),SUMIFS(Data!$M$6:$M$1096,Data!$J$6:$J$1096,O$3,Data!$I$6:$I$1096,Data!$AB11),SUMIFS(Data!$M$6:$M$1096,Data!$J$6:$J$1096,O$3,Data!$I$6:$I$1096,Data!$Y11))</f>
        <v>0.22004848484848483</v>
      </c>
      <c r="P114" s="55">
        <f>SUM(SUMIFS(Data!$M$6:$M$1096,Data!$J$6:$J$1096,P$37,Data!$I$6:$I$1096,Data!$Z11),SUMIFS(Data!$M$6:$M$1096,Data!$J$6:$J$1096,P$3,Data!$I$6:$I$1096,Data!$AA11),SUMIFS(Data!$M$6:$M$1096,Data!$J$6:$J$1096,P$3,Data!$I$6:$I$1096,Data!$AB11),SUMIFS(Data!$M$6:$M$1096,Data!$J$6:$J$1096,P$3,Data!$I$6:$I$1096,Data!$Y11))</f>
        <v>0.18558630832999062</v>
      </c>
      <c r="Q114" s="55">
        <f>SUM(SUMIFS(Data!$M$6:$M$1096,Data!$J$6:$J$1096,Q$37,Data!$I$6:$I$1096,Data!$Z11),SUMIFS(Data!$M$6:$M$1096,Data!$J$6:$J$1096,Q$3,Data!$I$6:$I$1096,Data!$AA11),SUMIFS(Data!$M$6:$M$1096,Data!$J$6:$J$1096,Q$3,Data!$I$6:$I$1096,Data!$AB11),SUMIFS(Data!$M$6:$M$1096,Data!$J$6:$J$1096,Q$3,Data!$I$6:$I$1096,Data!$Y11))</f>
        <v>0.18793428628151676</v>
      </c>
      <c r="R114" s="55">
        <f>SUM(SUMIFS(Data!$M$6:$M$1096,Data!$J$6:$J$1096,R$37,Data!$I$6:$I$1096,Data!$Z11),SUMIFS(Data!$M$6:$M$1096,Data!$J$6:$J$1096,R$3,Data!$I$6:$I$1096,Data!$AA11),SUMIFS(Data!$M$6:$M$1096,Data!$J$6:$J$1096,R$3,Data!$I$6:$I$1096,Data!$AB11),SUMIFS(Data!$M$6:$M$1096,Data!$J$6:$J$1096,R$3,Data!$I$6:$I$1096,Data!$Y11))</f>
        <v>0.18136459272617975</v>
      </c>
      <c r="S114" s="55">
        <f>SUM(SUMIFS(Data!$M$6:$M$1096,Data!$J$6:$J$1096,S$37,Data!$I$6:$I$1096,Data!$Z11),SUMIFS(Data!$M$6:$M$1096,Data!$J$6:$J$1096,S$3,Data!$I$6:$I$1096,Data!$AA11),SUMIFS(Data!$M$6:$M$1096,Data!$J$6:$J$1096,S$3,Data!$I$6:$I$1096,Data!$AB11),SUMIFS(Data!$M$6:$M$1096,Data!$J$6:$J$1096,S$3,Data!$I$6:$I$1096,Data!$Y11))</f>
        <v>0.17670516174312512</v>
      </c>
      <c r="T114" s="55">
        <f>SUM(SUMIFS(Data!$M$6:$M$1096,Data!$J$6:$J$1096,T$37,Data!$I$6:$I$1096,Data!$Z11),SUMIFS(Data!$M$6:$M$1096,Data!$J$6:$J$1096,T$3,Data!$I$6:$I$1096,Data!$AA11),SUMIFS(Data!$M$6:$M$1096,Data!$J$6:$J$1096,T$3,Data!$I$6:$I$1096,Data!$AB11),SUMIFS(Data!$M$6:$M$1096,Data!$J$6:$J$1096,T$3,Data!$I$6:$I$1096,Data!$Y11))</f>
        <v>0.15121543945281141</v>
      </c>
      <c r="U114" s="55">
        <f>SUM(SUMIFS(Data!$M$6:$M$1096,Data!$J$6:$J$1096,U$37,Data!$I$6:$I$1096,Data!$Z11),SUMIFS(Data!$M$6:$M$1096,Data!$J$6:$J$1096,U$3,Data!$I$6:$I$1096,Data!$AA11),SUMIFS(Data!$M$6:$M$1096,Data!$J$6:$J$1096,U$3,Data!$I$6:$I$1096,Data!$AB11),SUMIFS(Data!$M$6:$M$1096,Data!$J$6:$J$1096,U$3,Data!$I$6:$I$1096,Data!$Y11))</f>
        <v>0.16865550317021621</v>
      </c>
      <c r="V114" s="55">
        <f>SUM(SUMIFS(Data!$M$6:$M$1096,Data!$J$6:$J$1096,V$37,Data!$I$6:$I$1096,Data!$Z11),SUMIFS(Data!$M$6:$M$1096,Data!$J$6:$J$1096,V$3,Data!$I$6:$I$1096,Data!$AA11),SUMIFS(Data!$M$6:$M$1096,Data!$J$6:$J$1096,V$3,Data!$I$6:$I$1096,Data!$AB11),SUMIFS(Data!$M$6:$M$1096,Data!$J$6:$J$1096,V$3,Data!$I$6:$I$1096,Data!$Y11))</f>
        <v>0.14898251476994689</v>
      </c>
      <c r="W114" s="55">
        <f>SUM(SUMIFS(Data!$M$6:$M$1096,Data!$J$6:$J$1096,W$37,Data!$I$6:$I$1096,Data!$Z11),SUMIFS(Data!$M$6:$M$1096,Data!$J$6:$J$1096,W$3,Data!$I$6:$I$1096,Data!$AA11),SUMIFS(Data!$M$6:$M$1096,Data!$J$6:$J$1096,W$3,Data!$I$6:$I$1096,Data!$AB11),SUMIFS(Data!$M$6:$M$1096,Data!$J$6:$J$1096,W$3,Data!$I$6:$I$1096,Data!$Y11))</f>
        <v>0.16676900405256051</v>
      </c>
      <c r="X114" s="55">
        <f>SUM(SUMIFS(Data!$M$6:$M$1096,Data!$J$6:$J$1096,X$37,Data!$I$6:$I$1096,Data!$Z11),SUMIFS(Data!$M$6:$M$1096,Data!$J$6:$J$1096,X$3,Data!$I$6:$I$1096,Data!$AA11),SUMIFS(Data!$M$6:$M$1096,Data!$J$6:$J$1096,X$3,Data!$I$6:$I$1096,Data!$AB11),SUMIFS(Data!$M$6:$M$1096,Data!$J$6:$J$1096,X$3,Data!$I$6:$I$1096,Data!$Y11))</f>
        <v>0.17287945734022031</v>
      </c>
      <c r="Y114" s="55">
        <f>SUM(SUMIFS(Data!$M$6:$M$1096,Data!$J$6:$J$1096,Y$37,Data!$I$6:$I$1096,Data!$Z11),SUMIFS(Data!$M$6:$M$1096,Data!$J$6:$J$1096,Y$3,Data!$I$6:$I$1096,Data!$AA11),SUMIFS(Data!$M$6:$M$1096,Data!$J$6:$J$1096,Y$3,Data!$I$6:$I$1096,Data!$AB11),SUMIFS(Data!$M$6:$M$1096,Data!$J$6:$J$1096,Y$3,Data!$I$6:$I$1096,Data!$Y11))</f>
        <v>0.15966857712434587</v>
      </c>
      <c r="Z114" s="55">
        <f>SUM(SUMIFS(Data!$M$6:$M$1096,Data!$J$6:$J$1096,Z$37,Data!$I$6:$I$1096,Data!$Z11),SUMIFS(Data!$M$6:$M$1096,Data!$J$6:$J$1096,Z$3,Data!$I$6:$I$1096,Data!$AA11),SUMIFS(Data!$M$6:$M$1096,Data!$J$6:$J$1096,Z$3,Data!$I$6:$I$1096,Data!$AB11),SUMIFS(Data!$M$6:$M$1096,Data!$J$6:$J$1096,Z$3,Data!$I$6:$I$1096,Data!$Y11))</f>
        <v>0.17579709240656391</v>
      </c>
      <c r="AA114" s="55">
        <f>SUM(SUMIFS(Data!$M$6:$M$1096,Data!$J$6:$J$1096,AA$37,Data!$I$6:$I$1096,Data!$Z11),SUMIFS(Data!$M$6:$M$1096,Data!$J$6:$J$1096,AA$3,Data!$I$6:$I$1096,Data!$AA11),SUMIFS(Data!$M$6:$M$1096,Data!$J$6:$J$1096,AA$3,Data!$I$6:$I$1096,Data!$AB11),SUMIFS(Data!$M$6:$M$1096,Data!$J$6:$J$1096,AA$3,Data!$I$6:$I$1096,Data!$Y11))</f>
        <v>0.17963383596508031</v>
      </c>
      <c r="AB114" s="55">
        <f>SUM(SUMIFS(Data!$M$6:$M$1096,Data!$J$6:$J$1096,AB$37,Data!$I$6:$I$1096,Data!$Z11),SUMIFS(Data!$M$6:$M$1096,Data!$J$6:$J$1096,AB$3,Data!$I$6:$I$1096,Data!$AA11),SUMIFS(Data!$M$6:$M$1096,Data!$J$6:$J$1096,AB$3,Data!$I$6:$I$1096,Data!$AB11),SUMIFS(Data!$M$6:$M$1096,Data!$J$6:$J$1096,AB$3,Data!$I$6:$I$1096,Data!$Y11))</f>
        <v>0.17619282760323438</v>
      </c>
      <c r="AC114" s="55">
        <f>SUM(SUMIFS(Data!$M$6:$M$1096,Data!$J$6:$J$1096,AC$37,Data!$I$6:$I$1096,Data!$Z11),SUMIFS(Data!$M$6:$M$1096,Data!$J$6:$J$1096,AC$3,Data!$I$6:$I$1096,Data!$AA11),SUMIFS(Data!$M$6:$M$1096,Data!$J$6:$J$1096,AC$3,Data!$I$6:$I$1096,Data!$AB11),SUMIFS(Data!$M$6:$M$1096,Data!$J$6:$J$1096,AC$3,Data!$I$6:$I$1096,Data!$Y11))</f>
        <v>0.18300265583502576</v>
      </c>
      <c r="AD114" s="55">
        <f>SUM(SUMIFS(Data!$M$6:$M$1096,Data!$J$6:$J$1096,AD$37,Data!$I$6:$I$1096,Data!$Z11),SUMIFS(Data!$M$6:$M$1096,Data!$J$6:$J$1096,AD$3,Data!$I$6:$I$1096,Data!$AA11),SUMIFS(Data!$M$6:$M$1096,Data!$J$6:$J$1096,AD$3,Data!$I$6:$I$1096,Data!$AB11),SUMIFS(Data!$M$6:$M$1096,Data!$J$6:$J$1096,AD$3,Data!$I$6:$I$1096,Data!$Y11))</f>
        <v>0.19277451166318985</v>
      </c>
      <c r="AE114" s="55">
        <f>SUM(SUMIFS(Data!$M$6:$M$1096,Data!$J$6:$J$1096,AE$37,Data!$I$6:$I$1096,Data!$Z11),SUMIFS(Data!$M$6:$M$1096,Data!$J$6:$J$1096,AE$3,Data!$I$6:$I$1096,Data!$AA11),SUMIFS(Data!$M$6:$M$1096,Data!$J$6:$J$1096,AE$3,Data!$I$6:$I$1096,Data!$AB11),SUMIFS(Data!$M$6:$M$1096,Data!$J$6:$J$1096,AE$3,Data!$I$6:$I$1096,Data!$Y11))</f>
        <v>0.16518444291350909</v>
      </c>
      <c r="AF114" s="55">
        <f>SUM(SUMIFS(Data!$M$6:$M$1096,Data!$J$6:$J$1096,AF$37,Data!$I$6:$I$1096,Data!$Z11),SUMIFS(Data!$M$6:$M$1096,Data!$J$6:$J$1096,AF$3,Data!$I$6:$I$1096,Data!$AA11),SUMIFS(Data!$M$6:$M$1096,Data!$J$6:$J$1096,AF$3,Data!$I$6:$I$1096,Data!$AB11),SUMIFS(Data!$M$6:$M$1096,Data!$J$6:$J$1096,AF$3,Data!$I$6:$I$1096,Data!$Y11))</f>
        <v>0.2069552597058249</v>
      </c>
      <c r="AG114" s="55">
        <f>SUM(SUMIFS(Data!$M$6:$M$1096,Data!$J$6:$J$1096,AG$37,Data!$I$6:$I$1096,Data!$Z11),SUMIFS(Data!$M$6:$M$1096,Data!$J$6:$J$1096,AG$3,Data!$I$6:$I$1096,Data!$AA11),SUMIFS(Data!$M$6:$M$1096,Data!$J$6:$J$1096,AG$3,Data!$I$6:$I$1096,Data!$AB11),SUMIFS(Data!$M$6:$M$1096,Data!$J$6:$J$1096,AG$3,Data!$I$6:$I$1096,Data!$Y11))</f>
        <v>0.21045868818168237</v>
      </c>
      <c r="AH114" s="55">
        <f>SUM(SUMIFS(Data!$M$6:$M$1096,Data!$J$6:$J$1096,AH$37,Data!$I$6:$I$1096,Data!$Z11),SUMIFS(Data!$M$6:$M$1096,Data!$J$6:$J$1096,AH$3,Data!$I$6:$I$1096,Data!$AA11),SUMIFS(Data!$M$6:$M$1096,Data!$J$6:$J$1096,AH$3,Data!$I$6:$I$1096,Data!$AB11),SUMIFS(Data!$M$6:$M$1096,Data!$J$6:$J$1096,AH$3,Data!$I$6:$I$1096,Data!$Y11))</f>
        <v>0.2267801383701708</v>
      </c>
      <c r="AI114" s="55">
        <f>SUM(SUMIFS(Data!$M$6:$M$1096,Data!$J$6:$J$1096,AI$37,Data!$I$6:$I$1096,Data!$Z11),SUMIFS(Data!$M$6:$M$1096,Data!$J$6:$J$1096,AI$3,Data!$I$6:$I$1096,Data!$AA11),SUMIFS(Data!$M$6:$M$1096,Data!$J$6:$J$1096,AI$3,Data!$I$6:$I$1096,Data!$AB11),SUMIFS(Data!$M$6:$M$1096,Data!$J$6:$J$1096,AI$3,Data!$I$6:$I$1096,Data!$Y11))</f>
        <v>0.25263902994491122</v>
      </c>
      <c r="AJ114" s="55">
        <f>SUM(SUMIFS(Data!$M$6:$M$1096,Data!$J$6:$J$1096,AJ$37,Data!$I$6:$I$1096,Data!$Z11),SUMIFS(Data!$M$6:$M$1096,Data!$J$6:$J$1096,AJ$3,Data!$I$6:$I$1096,Data!$AA11),SUMIFS(Data!$M$6:$M$1096,Data!$J$6:$J$1096,AJ$3,Data!$I$6:$I$1096,Data!$AB11),SUMIFS(Data!$M$6:$M$1096,Data!$J$6:$J$1096,AJ$3,Data!$I$6:$I$1096,Data!$Y11))</f>
        <v>0.27068293617836836</v>
      </c>
      <c r="AK114" s="55">
        <f>SUM(SUMIFS(Data!$M$6:$M$1096,Data!$J$6:$J$1096,AK$37,Data!$I$6:$I$1096,Data!$Z11),SUMIFS(Data!$M$6:$M$1096,Data!$J$6:$J$1096,AK$3,Data!$I$6:$I$1096,Data!$AA11),SUMIFS(Data!$M$6:$M$1096,Data!$J$6:$J$1096,AK$3,Data!$I$6:$I$1096,Data!$AB11),SUMIFS(Data!$M$6:$M$1096,Data!$J$6:$J$1096,AK$3,Data!$I$6:$I$1096,Data!$Y11))</f>
        <v>0.28946587537091989</v>
      </c>
      <c r="AL114" s="55">
        <f>SUM(SUMIFS(Data!$M$6:$M$1096,Data!$J$6:$J$1096,AL$37,Data!$I$6:$I$1096,Data!$Z11),SUMIFS(Data!$M$6:$M$1096,Data!$J$6:$J$1096,AL$3,Data!$I$6:$I$1096,Data!$AA11),SUMIFS(Data!$M$6:$M$1096,Data!$J$6:$J$1096,AL$3,Data!$I$6:$I$1096,Data!$AB11),SUMIFS(Data!$M$6:$M$1096,Data!$J$6:$J$1096,AL$3,Data!$I$6:$I$1096,Data!$Y11))</f>
        <v>0.27393939393939393</v>
      </c>
      <c r="AM114" s="55">
        <f>SUM(SUMIFS(Data!$M$6:$M$1096,Data!$J$6:$J$1096,AM$37,Data!$I$6:$I$1096,Data!$Z11),SUMIFS(Data!$M$6:$M$1096,Data!$J$6:$J$1096,AM$3,Data!$I$6:$I$1096,Data!$AA11),SUMIFS(Data!$M$6:$M$1096,Data!$J$6:$J$1096,AM$3,Data!$I$6:$I$1096,Data!$AB11),SUMIFS(Data!$M$6:$M$1096,Data!$J$6:$J$1096,AM$3,Data!$I$6:$I$1096,Data!$Y11))</f>
        <v>0.2859150476056635</v>
      </c>
      <c r="AN114" s="55">
        <f>SUM(SUMIFS(Data!$M$6:$M$1096,Data!$J$6:$J$1096,AN$37,Data!$I$6:$I$1096,Data!$Z11),SUMIFS(Data!$M$6:$M$1096,Data!$J$6:$J$1096,AN$3,Data!$I$6:$I$1096,Data!$AA11),SUMIFS(Data!$M$6:$M$1096,Data!$J$6:$J$1096,AN$3,Data!$I$6:$I$1096,Data!$AB11),SUMIFS(Data!$M$6:$M$1096,Data!$J$6:$J$1096,AN$3,Data!$I$6:$I$1096,Data!$Y11))</f>
        <v>0.25937854388750281</v>
      </c>
      <c r="AO114" s="55">
        <f>SUM(SUMIFS(Data!$M$6:$M$1096,Data!$J$6:$J$1096,AO$37,Data!$I$6:$I$1096,Data!$Z11),SUMIFS(Data!$M$6:$M$1096,Data!$J$6:$J$1096,AO$3,Data!$I$6:$I$1096,Data!$AA11),SUMIFS(Data!$M$6:$M$1096,Data!$J$6:$J$1096,AO$3,Data!$I$6:$I$1096,Data!$AB11),SUMIFS(Data!$M$6:$M$1096,Data!$J$6:$J$1096,AO$3,Data!$I$6:$I$1096,Data!$Y11))</f>
        <v>0.28802039082412911</v>
      </c>
      <c r="AP114" s="55">
        <f>SUM(SUMIFS(Data!$M$6:$M$1096,Data!$J$6:$J$1096,AP$37,Data!$I$6:$I$1096,Data!$Z11),SUMIFS(Data!$M$6:$M$1096,Data!$J$6:$J$1096,AP$3,Data!$I$6:$I$1096,Data!$AA11),SUMIFS(Data!$M$6:$M$1096,Data!$J$6:$J$1096,AP$3,Data!$I$6:$I$1096,Data!$AB11),SUMIFS(Data!$M$6:$M$1096,Data!$J$6:$J$1096,AP$3,Data!$I$6:$I$1096,Data!$Y11))</f>
        <v>0.28329952670723463</v>
      </c>
      <c r="AQ114" s="55">
        <f>SUM(SUMIFS(Data!$M$6:$M$1096,Data!$J$6:$J$1096,AQ$37,Data!$I$6:$I$1096,Data!$Z11),SUMIFS(Data!$M$6:$M$1096,Data!$J$6:$J$1096,AQ$3,Data!$I$6:$I$1096,Data!$AA11),SUMIFS(Data!$M$6:$M$1096,Data!$J$6:$J$1096,AQ$3,Data!$I$6:$I$1096,Data!$AB11),SUMIFS(Data!$M$6:$M$1096,Data!$J$6:$J$1096,AQ$3,Data!$I$6:$I$1096,Data!$Y11))</f>
        <v>0.28137154097188072</v>
      </c>
      <c r="AR114" s="56" t="s">
        <v>13</v>
      </c>
    </row>
    <row r="115" spans="1:44" x14ac:dyDescent="0.25">
      <c r="A115" s="53" t="s">
        <v>74</v>
      </c>
      <c r="B115" s="56" t="s">
        <v>14</v>
      </c>
      <c r="C115" s="55">
        <f>SUM(SUMIFS(Data!$M$6:$M$1096,Data!$J$6:$J$1096,C$37,Data!$I$6:$I$1096,Data!$Z12),SUMIFS(Data!$M$6:$M$1096,Data!$J$6:$J$1096,C$3,Data!$I$6:$I$1096,Data!$AA12),SUMIFS(Data!$M$6:$M$1096,Data!$J$6:$J$1096,C$3,Data!$I$6:$I$1096,Data!$AB12),SUMIFS(Data!$M$6:$M$1096,Data!$J$6:$J$1096,C$3,Data!$I$6:$I$1096,Data!$Y12))</f>
        <v>0.11889056250973874</v>
      </c>
      <c r="D115" s="55">
        <f>SUM(SUMIFS(Data!$M$6:$M$1096,Data!$J$6:$J$1096,D$37,Data!$I$6:$I$1096,Data!$Z12),SUMIFS(Data!$M$6:$M$1096,Data!$J$6:$J$1096,D$3,Data!$I$6:$I$1096,Data!$AA12),SUMIFS(Data!$M$6:$M$1096,Data!$J$6:$J$1096,D$3,Data!$I$6:$I$1096,Data!$AB12),SUMIFS(Data!$M$6:$M$1096,Data!$J$6:$J$1096,D$3,Data!$I$6:$I$1096,Data!$Y12))</f>
        <v>0.11649949849548646</v>
      </c>
      <c r="E115" s="55">
        <f>SUM(SUMIFS(Data!$M$6:$M$1096,Data!$J$6:$J$1096,E$37,Data!$I$6:$I$1096,Data!$Z12),SUMIFS(Data!$M$6:$M$1096,Data!$J$6:$J$1096,E$3,Data!$I$6:$I$1096,Data!$AA12),SUMIFS(Data!$M$6:$M$1096,Data!$J$6:$J$1096,E$3,Data!$I$6:$I$1096,Data!$AB12),SUMIFS(Data!$M$6:$M$1096,Data!$J$6:$J$1096,E$3,Data!$I$6:$I$1096,Data!$Y12))</f>
        <v>0.11070602433873077</v>
      </c>
      <c r="F115" s="55">
        <f>SUM(SUMIFS(Data!$M$6:$M$1096,Data!$J$6:$J$1096,F$37,Data!$I$6:$I$1096,Data!$Z12),SUMIFS(Data!$M$6:$M$1096,Data!$J$6:$J$1096,F$3,Data!$I$6:$I$1096,Data!$AA12),SUMIFS(Data!$M$6:$M$1096,Data!$J$6:$J$1096,F$3,Data!$I$6:$I$1096,Data!$AB12),SUMIFS(Data!$M$6:$M$1096,Data!$J$6:$J$1096,F$3,Data!$I$6:$I$1096,Data!$Y12))</f>
        <v>0.10831312245213891</v>
      </c>
      <c r="G115" s="55">
        <f>SUM(SUMIFS(Data!$M$6:$M$1096,Data!$J$6:$J$1096,G$37,Data!$I$6:$I$1096,Data!$Z12),SUMIFS(Data!$M$6:$M$1096,Data!$J$6:$J$1096,G$3,Data!$I$6:$I$1096,Data!$AA12),SUMIFS(Data!$M$6:$M$1096,Data!$J$6:$J$1096,G$3,Data!$I$6:$I$1096,Data!$AB12),SUMIFS(Data!$M$6:$M$1096,Data!$J$6:$J$1096,G$3,Data!$I$6:$I$1096,Data!$Y12))</f>
        <v>0.10953274821165847</v>
      </c>
      <c r="H115" s="55">
        <f>SUM(SUMIFS(Data!$M$6:$M$1096,Data!$J$6:$J$1096,H$37,Data!$I$6:$I$1096,Data!$Z12),SUMIFS(Data!$M$6:$M$1096,Data!$J$6:$J$1096,H$3,Data!$I$6:$I$1096,Data!$AA12),SUMIFS(Data!$M$6:$M$1096,Data!$J$6:$J$1096,H$3,Data!$I$6:$I$1096,Data!$AB12),SUMIFS(Data!$M$6:$M$1096,Data!$J$6:$J$1096,H$3,Data!$I$6:$I$1096,Data!$Y12))</f>
        <v>0.11215417748081065</v>
      </c>
      <c r="I115" s="55">
        <f>SUM(SUMIFS(Data!$M$6:$M$1096,Data!$J$6:$J$1096,I$37,Data!$I$6:$I$1096,Data!$Z12),SUMIFS(Data!$M$6:$M$1096,Data!$J$6:$J$1096,I$3,Data!$I$6:$I$1096,Data!$AA12),SUMIFS(Data!$M$6:$M$1096,Data!$J$6:$J$1096,I$3,Data!$I$6:$I$1096,Data!$AB12),SUMIFS(Data!$M$6:$M$1096,Data!$J$6:$J$1096,I$3,Data!$I$6:$I$1096,Data!$Y12))</f>
        <v>0.11070694729827288</v>
      </c>
      <c r="J115" s="55">
        <f>SUM(SUMIFS(Data!$M$6:$M$1096,Data!$J$6:$J$1096,J$37,Data!$I$6:$I$1096,Data!$Z12),SUMIFS(Data!$M$6:$M$1096,Data!$J$6:$J$1096,J$3,Data!$I$6:$I$1096,Data!$AA12),SUMIFS(Data!$M$6:$M$1096,Data!$J$6:$J$1096,J$3,Data!$I$6:$I$1096,Data!$AB12),SUMIFS(Data!$M$6:$M$1096,Data!$J$6:$J$1096,J$3,Data!$I$6:$I$1096,Data!$Y12))</f>
        <v>0.10967371386374204</v>
      </c>
      <c r="K115" s="55">
        <f>SUM(SUMIFS(Data!$M$6:$M$1096,Data!$J$6:$J$1096,K$37,Data!$I$6:$I$1096,Data!$Z12),SUMIFS(Data!$M$6:$M$1096,Data!$J$6:$J$1096,K$3,Data!$I$6:$I$1096,Data!$AA12),SUMIFS(Data!$M$6:$M$1096,Data!$J$6:$J$1096,K$3,Data!$I$6:$I$1096,Data!$AB12),SUMIFS(Data!$M$6:$M$1096,Data!$J$6:$J$1096,K$3,Data!$I$6:$I$1096,Data!$Y12))</f>
        <v>0.10741216107813252</v>
      </c>
      <c r="L115" s="55">
        <f>SUM(SUMIFS(Data!$M$6:$M$1096,Data!$J$6:$J$1096,L$37,Data!$I$6:$I$1096,Data!$Z12),SUMIFS(Data!$M$6:$M$1096,Data!$J$6:$J$1096,L$3,Data!$I$6:$I$1096,Data!$AA12),SUMIFS(Data!$M$6:$M$1096,Data!$J$6:$J$1096,L$3,Data!$I$6:$I$1096,Data!$AB12),SUMIFS(Data!$M$6:$M$1096,Data!$J$6:$J$1096,L$3,Data!$I$6:$I$1096,Data!$Y12))</f>
        <v>0.12125222580489917</v>
      </c>
      <c r="M115" s="55">
        <f>SUM(SUMIFS(Data!$M$6:$M$1096,Data!$J$6:$J$1096,M$37,Data!$I$6:$I$1096,Data!$Z12),SUMIFS(Data!$M$6:$M$1096,Data!$J$6:$J$1096,M$3,Data!$I$6:$I$1096,Data!$AA12),SUMIFS(Data!$M$6:$M$1096,Data!$J$6:$J$1096,M$3,Data!$I$6:$I$1096,Data!$AB12),SUMIFS(Data!$M$6:$M$1096,Data!$J$6:$J$1096,M$3,Data!$I$6:$I$1096,Data!$Y12))</f>
        <v>0.14388326594168321</v>
      </c>
      <c r="N115" s="55">
        <f>SUM(SUMIFS(Data!$M$6:$M$1096,Data!$J$6:$J$1096,N$37,Data!$I$6:$I$1096,Data!$Z12),SUMIFS(Data!$M$6:$M$1096,Data!$J$6:$J$1096,N$3,Data!$I$6:$I$1096,Data!$AA12),SUMIFS(Data!$M$6:$M$1096,Data!$J$6:$J$1096,N$3,Data!$I$6:$I$1096,Data!$AB12),SUMIFS(Data!$M$6:$M$1096,Data!$J$6:$J$1096,N$3,Data!$I$6:$I$1096,Data!$Y12))</f>
        <v>0.15781658771123522</v>
      </c>
      <c r="O115" s="55">
        <f>SUM(SUMIFS(Data!$M$6:$M$1096,Data!$J$6:$J$1096,O$37,Data!$I$6:$I$1096,Data!$Z12),SUMIFS(Data!$M$6:$M$1096,Data!$J$6:$J$1096,O$3,Data!$I$6:$I$1096,Data!$AA12),SUMIFS(Data!$M$6:$M$1096,Data!$J$6:$J$1096,O$3,Data!$I$6:$I$1096,Data!$AB12),SUMIFS(Data!$M$6:$M$1096,Data!$J$6:$J$1096,O$3,Data!$I$6:$I$1096,Data!$Y12))</f>
        <v>0.16516363636363637</v>
      </c>
      <c r="P115" s="55">
        <f>SUM(SUMIFS(Data!$M$6:$M$1096,Data!$J$6:$J$1096,P$37,Data!$I$6:$I$1096,Data!$Z12),SUMIFS(Data!$M$6:$M$1096,Data!$J$6:$J$1096,P$3,Data!$I$6:$I$1096,Data!$AA12),SUMIFS(Data!$M$6:$M$1096,Data!$J$6:$J$1096,P$3,Data!$I$6:$I$1096,Data!$AB12),SUMIFS(Data!$M$6:$M$1096,Data!$J$6:$J$1096,P$3,Data!$I$6:$I$1096,Data!$Y12))</f>
        <v>0.1294290680572269</v>
      </c>
      <c r="Q115" s="55">
        <f>SUM(SUMIFS(Data!$M$6:$M$1096,Data!$J$6:$J$1096,Q$37,Data!$I$6:$I$1096,Data!$Z12),SUMIFS(Data!$M$6:$M$1096,Data!$J$6:$J$1096,Q$3,Data!$I$6:$I$1096,Data!$AA12),SUMIFS(Data!$M$6:$M$1096,Data!$J$6:$J$1096,Q$3,Data!$I$6:$I$1096,Data!$AB12),SUMIFS(Data!$M$6:$M$1096,Data!$J$6:$J$1096,Q$3,Data!$I$6:$I$1096,Data!$Y12))</f>
        <v>0.1371103831645821</v>
      </c>
      <c r="R115" s="55">
        <f>SUM(SUMIFS(Data!$M$6:$M$1096,Data!$J$6:$J$1096,R$37,Data!$I$6:$I$1096,Data!$Z12),SUMIFS(Data!$M$6:$M$1096,Data!$J$6:$J$1096,R$3,Data!$I$6:$I$1096,Data!$AA12),SUMIFS(Data!$M$6:$M$1096,Data!$J$6:$J$1096,R$3,Data!$I$6:$I$1096,Data!$AB12),SUMIFS(Data!$M$6:$M$1096,Data!$J$6:$J$1096,R$3,Data!$I$6:$I$1096,Data!$Y12))</f>
        <v>0.13715058611361586</v>
      </c>
      <c r="S115" s="55">
        <f>SUM(SUMIFS(Data!$M$6:$M$1096,Data!$J$6:$J$1096,S$37,Data!$I$6:$I$1096,Data!$Z12),SUMIFS(Data!$M$6:$M$1096,Data!$J$6:$J$1096,S$3,Data!$I$6:$I$1096,Data!$AA12),SUMIFS(Data!$M$6:$M$1096,Data!$J$6:$J$1096,S$3,Data!$I$6:$I$1096,Data!$AB12),SUMIFS(Data!$M$6:$M$1096,Data!$J$6:$J$1096,S$3,Data!$I$6:$I$1096,Data!$Y12))</f>
        <v>0.13146812990493204</v>
      </c>
      <c r="T115" s="55">
        <f>SUM(SUMIFS(Data!$M$6:$M$1096,Data!$J$6:$J$1096,T$37,Data!$I$6:$I$1096,Data!$Z12),SUMIFS(Data!$M$6:$M$1096,Data!$J$6:$J$1096,T$3,Data!$I$6:$I$1096,Data!$AA12),SUMIFS(Data!$M$6:$M$1096,Data!$J$6:$J$1096,T$3,Data!$I$6:$I$1096,Data!$AB12),SUMIFS(Data!$M$6:$M$1096,Data!$J$6:$J$1096,T$3,Data!$I$6:$I$1096,Data!$Y12))</f>
        <v>0.11101120709033108</v>
      </c>
      <c r="U115" s="55">
        <f>SUM(SUMIFS(Data!$M$6:$M$1096,Data!$J$6:$J$1096,U$37,Data!$I$6:$I$1096,Data!$Z12),SUMIFS(Data!$M$6:$M$1096,Data!$J$6:$J$1096,U$3,Data!$I$6:$I$1096,Data!$AA12),SUMIFS(Data!$M$6:$M$1096,Data!$J$6:$J$1096,U$3,Data!$I$6:$I$1096,Data!$AB12),SUMIFS(Data!$M$6:$M$1096,Data!$J$6:$J$1096,U$3,Data!$I$6:$I$1096,Data!$Y12))</f>
        <v>0.12762152495529183</v>
      </c>
      <c r="V115" s="55">
        <f>SUM(SUMIFS(Data!$M$6:$M$1096,Data!$J$6:$J$1096,V$37,Data!$I$6:$I$1096,Data!$Z12),SUMIFS(Data!$M$6:$M$1096,Data!$J$6:$J$1096,V$3,Data!$I$6:$I$1096,Data!$AA12),SUMIFS(Data!$M$6:$M$1096,Data!$J$6:$J$1096,V$3,Data!$I$6:$I$1096,Data!$AB12),SUMIFS(Data!$M$6:$M$1096,Data!$J$6:$J$1096,V$3,Data!$I$6:$I$1096,Data!$Y12))</f>
        <v>0.1138031867279346</v>
      </c>
      <c r="W115" s="55">
        <f>SUM(SUMIFS(Data!$M$6:$M$1096,Data!$J$6:$J$1096,W$37,Data!$I$6:$I$1096,Data!$Z12),SUMIFS(Data!$M$6:$M$1096,Data!$J$6:$J$1096,W$3,Data!$I$6:$I$1096,Data!$AA12),SUMIFS(Data!$M$6:$M$1096,Data!$J$6:$J$1096,W$3,Data!$I$6:$I$1096,Data!$AB12),SUMIFS(Data!$M$6:$M$1096,Data!$J$6:$J$1096,W$3,Data!$I$6:$I$1096,Data!$Y12))</f>
        <v>0.13757214785705515</v>
      </c>
      <c r="X115" s="55">
        <f>SUM(SUMIFS(Data!$M$6:$M$1096,Data!$J$6:$J$1096,X$37,Data!$I$6:$I$1096,Data!$Z12),SUMIFS(Data!$M$6:$M$1096,Data!$J$6:$J$1096,X$3,Data!$I$6:$I$1096,Data!$AA12),SUMIFS(Data!$M$6:$M$1096,Data!$J$6:$J$1096,X$3,Data!$I$6:$I$1096,Data!$AB12),SUMIFS(Data!$M$6:$M$1096,Data!$J$6:$J$1096,X$3,Data!$I$6:$I$1096,Data!$Y12))</f>
        <v>0.13983446387454104</v>
      </c>
      <c r="Y115" s="55">
        <f>SUM(SUMIFS(Data!$M$6:$M$1096,Data!$J$6:$J$1096,Y$37,Data!$I$6:$I$1096,Data!$Z12),SUMIFS(Data!$M$6:$M$1096,Data!$J$6:$J$1096,Y$3,Data!$I$6:$I$1096,Data!$AA12),SUMIFS(Data!$M$6:$M$1096,Data!$J$6:$J$1096,Y$3,Data!$I$6:$I$1096,Data!$AB12),SUMIFS(Data!$M$6:$M$1096,Data!$J$6:$J$1096,Y$3,Data!$I$6:$I$1096,Data!$Y12))</f>
        <v>0.13029529030650389</v>
      </c>
      <c r="Z115" s="55">
        <f>SUM(SUMIFS(Data!$M$6:$M$1096,Data!$J$6:$J$1096,Z$37,Data!$I$6:$I$1096,Data!$Z12),SUMIFS(Data!$M$6:$M$1096,Data!$J$6:$J$1096,Z$3,Data!$I$6:$I$1096,Data!$AA12),SUMIFS(Data!$M$6:$M$1096,Data!$J$6:$J$1096,Z$3,Data!$I$6:$I$1096,Data!$AB12),SUMIFS(Data!$M$6:$M$1096,Data!$J$6:$J$1096,Z$3,Data!$I$6:$I$1096,Data!$Y12))</f>
        <v>0.14734510513508453</v>
      </c>
      <c r="AA115" s="55">
        <f>SUM(SUMIFS(Data!$M$6:$M$1096,Data!$J$6:$J$1096,AA$37,Data!$I$6:$I$1096,Data!$Z12),SUMIFS(Data!$M$6:$M$1096,Data!$J$6:$J$1096,AA$3,Data!$I$6:$I$1096,Data!$AA12),SUMIFS(Data!$M$6:$M$1096,Data!$J$6:$J$1096,AA$3,Data!$I$6:$I$1096,Data!$AB12),SUMIFS(Data!$M$6:$M$1096,Data!$J$6:$J$1096,AA$3,Data!$I$6:$I$1096,Data!$Y12))</f>
        <v>0.15182945184860844</v>
      </c>
      <c r="AB115" s="55">
        <f>SUM(SUMIFS(Data!$M$6:$M$1096,Data!$J$6:$J$1096,AB$37,Data!$I$6:$I$1096,Data!$Z12),SUMIFS(Data!$M$6:$M$1096,Data!$J$6:$J$1096,AB$3,Data!$I$6:$I$1096,Data!$AA12),SUMIFS(Data!$M$6:$M$1096,Data!$J$6:$J$1096,AB$3,Data!$I$6:$I$1096,Data!$AB12),SUMIFS(Data!$M$6:$M$1096,Data!$J$6:$J$1096,AB$3,Data!$I$6:$I$1096,Data!$Y12))</f>
        <v>0.164187395839763</v>
      </c>
      <c r="AC115" s="55">
        <f>SUM(SUMIFS(Data!$M$6:$M$1096,Data!$J$6:$J$1096,AC$37,Data!$I$6:$I$1096,Data!$Z12),SUMIFS(Data!$M$6:$M$1096,Data!$J$6:$J$1096,AC$3,Data!$I$6:$I$1096,Data!$AA12),SUMIFS(Data!$M$6:$M$1096,Data!$J$6:$J$1096,AC$3,Data!$I$6:$I$1096,Data!$AB12),SUMIFS(Data!$M$6:$M$1096,Data!$J$6:$J$1096,AC$3,Data!$I$6:$I$1096,Data!$Y12))</f>
        <v>0.17425402280893609</v>
      </c>
      <c r="AD115" s="55">
        <f>SUM(SUMIFS(Data!$M$6:$M$1096,Data!$J$6:$J$1096,AD$37,Data!$I$6:$I$1096,Data!$Z12),SUMIFS(Data!$M$6:$M$1096,Data!$J$6:$J$1096,AD$3,Data!$I$6:$I$1096,Data!$AA12),SUMIFS(Data!$M$6:$M$1096,Data!$J$6:$J$1096,AD$3,Data!$I$6:$I$1096,Data!$AB12),SUMIFS(Data!$M$6:$M$1096,Data!$J$6:$J$1096,AD$3,Data!$I$6:$I$1096,Data!$Y12))</f>
        <v>0.19090966559200961</v>
      </c>
      <c r="AE115" s="55">
        <f>SUM(SUMIFS(Data!$M$6:$M$1096,Data!$J$6:$J$1096,AE$37,Data!$I$6:$I$1096,Data!$Z12),SUMIFS(Data!$M$6:$M$1096,Data!$J$6:$J$1096,AE$3,Data!$I$6:$I$1096,Data!$AA12),SUMIFS(Data!$M$6:$M$1096,Data!$J$6:$J$1096,AE$3,Data!$I$6:$I$1096,Data!$AB12),SUMIFS(Data!$M$6:$M$1096,Data!$J$6:$J$1096,AE$3,Data!$I$6:$I$1096,Data!$Y12))</f>
        <v>0.16656228471221893</v>
      </c>
      <c r="AF115" s="55">
        <f>SUM(SUMIFS(Data!$M$6:$M$1096,Data!$J$6:$J$1096,AF$37,Data!$I$6:$I$1096,Data!$Z12),SUMIFS(Data!$M$6:$M$1096,Data!$J$6:$J$1096,AF$3,Data!$I$6:$I$1096,Data!$AA12),SUMIFS(Data!$M$6:$M$1096,Data!$J$6:$J$1096,AF$3,Data!$I$6:$I$1096,Data!$AB12),SUMIFS(Data!$M$6:$M$1096,Data!$J$6:$J$1096,AF$3,Data!$I$6:$I$1096,Data!$Y12))</f>
        <v>0.21326299924642048</v>
      </c>
      <c r="AG115" s="55">
        <f>SUM(SUMIFS(Data!$M$6:$M$1096,Data!$J$6:$J$1096,AG$37,Data!$I$6:$I$1096,Data!$Z12),SUMIFS(Data!$M$6:$M$1096,Data!$J$6:$J$1096,AG$3,Data!$I$6:$I$1096,Data!$AA12),SUMIFS(Data!$M$6:$M$1096,Data!$J$6:$J$1096,AG$3,Data!$I$6:$I$1096,Data!$AB12),SUMIFS(Data!$M$6:$M$1096,Data!$J$6:$J$1096,AG$3,Data!$I$6:$I$1096,Data!$Y12))</f>
        <v>0.2183475272672942</v>
      </c>
      <c r="AH115" s="55">
        <f>SUM(SUMIFS(Data!$M$6:$M$1096,Data!$J$6:$J$1096,AH$37,Data!$I$6:$I$1096,Data!$Z12),SUMIFS(Data!$M$6:$M$1096,Data!$J$6:$J$1096,AH$3,Data!$I$6:$I$1096,Data!$AA12),SUMIFS(Data!$M$6:$M$1096,Data!$J$6:$J$1096,AH$3,Data!$I$6:$I$1096,Data!$AB12),SUMIFS(Data!$M$6:$M$1096,Data!$J$6:$J$1096,AH$3,Data!$I$6:$I$1096,Data!$Y12))</f>
        <v>0.24211718606502172</v>
      </c>
      <c r="AI115" s="55">
        <f>SUM(SUMIFS(Data!$M$6:$M$1096,Data!$J$6:$J$1096,AI$37,Data!$I$6:$I$1096,Data!$Z12),SUMIFS(Data!$M$6:$M$1096,Data!$J$6:$J$1096,AI$3,Data!$I$6:$I$1096,Data!$AA12),SUMIFS(Data!$M$6:$M$1096,Data!$J$6:$J$1096,AI$3,Data!$I$6:$I$1096,Data!$AB12),SUMIFS(Data!$M$6:$M$1096,Data!$J$6:$J$1096,AI$3,Data!$I$6:$I$1096,Data!$Y12))</f>
        <v>0.27021204567137536</v>
      </c>
      <c r="AJ115" s="55">
        <f>SUM(SUMIFS(Data!$M$6:$M$1096,Data!$J$6:$J$1096,AJ$37,Data!$I$6:$I$1096,Data!$Z12),SUMIFS(Data!$M$6:$M$1096,Data!$J$6:$J$1096,AJ$3,Data!$I$6:$I$1096,Data!$AA12),SUMIFS(Data!$M$6:$M$1096,Data!$J$6:$J$1096,AJ$3,Data!$I$6:$I$1096,Data!$AB12),SUMIFS(Data!$M$6:$M$1096,Data!$J$6:$J$1096,AJ$3,Data!$I$6:$I$1096,Data!$Y12))</f>
        <v>0.28556826167507826</v>
      </c>
      <c r="AK115" s="55">
        <f>SUM(SUMIFS(Data!$M$6:$M$1096,Data!$J$6:$J$1096,AK$37,Data!$I$6:$I$1096,Data!$Z12),SUMIFS(Data!$M$6:$M$1096,Data!$J$6:$J$1096,AK$3,Data!$I$6:$I$1096,Data!$AA12),SUMIFS(Data!$M$6:$M$1096,Data!$J$6:$J$1096,AK$3,Data!$I$6:$I$1096,Data!$AB12),SUMIFS(Data!$M$6:$M$1096,Data!$J$6:$J$1096,AK$3,Data!$I$6:$I$1096,Data!$Y12))</f>
        <v>0.30323442136498518</v>
      </c>
      <c r="AL115" s="55">
        <f>SUM(SUMIFS(Data!$M$6:$M$1096,Data!$J$6:$J$1096,AL$37,Data!$I$6:$I$1096,Data!$Z12),SUMIFS(Data!$M$6:$M$1096,Data!$J$6:$J$1096,AL$3,Data!$I$6:$I$1096,Data!$AA12),SUMIFS(Data!$M$6:$M$1096,Data!$J$6:$J$1096,AL$3,Data!$I$6:$I$1096,Data!$AB12),SUMIFS(Data!$M$6:$M$1096,Data!$J$6:$J$1096,AL$3,Data!$I$6:$I$1096,Data!$Y12))</f>
        <v>0.28933660933660937</v>
      </c>
      <c r="AM115" s="55">
        <f>SUM(SUMIFS(Data!$M$6:$M$1096,Data!$J$6:$J$1096,AM$37,Data!$I$6:$I$1096,Data!$Z12),SUMIFS(Data!$M$6:$M$1096,Data!$J$6:$J$1096,AM$3,Data!$I$6:$I$1096,Data!$AA12),SUMIFS(Data!$M$6:$M$1096,Data!$J$6:$J$1096,AM$3,Data!$I$6:$I$1096,Data!$AB12),SUMIFS(Data!$M$6:$M$1096,Data!$J$6:$J$1096,AM$3,Data!$I$6:$I$1096,Data!$Y12))</f>
        <v>0.30067104662193023</v>
      </c>
      <c r="AN115" s="55">
        <f>SUM(SUMIFS(Data!$M$6:$M$1096,Data!$J$6:$J$1096,AN$37,Data!$I$6:$I$1096,Data!$Z12),SUMIFS(Data!$M$6:$M$1096,Data!$J$6:$J$1096,AN$3,Data!$I$6:$I$1096,Data!$AA12),SUMIFS(Data!$M$6:$M$1096,Data!$J$6:$J$1096,AN$3,Data!$I$6:$I$1096,Data!$AB12),SUMIFS(Data!$M$6:$M$1096,Data!$J$6:$J$1096,AN$3,Data!$I$6:$I$1096,Data!$Y12))</f>
        <v>0.25969607620775681</v>
      </c>
      <c r="AO115" s="55">
        <f>SUM(SUMIFS(Data!$M$6:$M$1096,Data!$J$6:$J$1096,AO$37,Data!$I$6:$I$1096,Data!$Z12),SUMIFS(Data!$M$6:$M$1096,Data!$J$6:$J$1096,AO$3,Data!$I$6:$I$1096,Data!$AA12),SUMIFS(Data!$M$6:$M$1096,Data!$J$6:$J$1096,AO$3,Data!$I$6:$I$1096,Data!$AB12),SUMIFS(Data!$M$6:$M$1096,Data!$J$6:$J$1096,AO$3,Data!$I$6:$I$1096,Data!$Y12))</f>
        <v>0.29928705995345573</v>
      </c>
      <c r="AP115" s="55">
        <f>SUM(SUMIFS(Data!$M$6:$M$1096,Data!$J$6:$J$1096,AP$37,Data!$I$6:$I$1096,Data!$Z12),SUMIFS(Data!$M$6:$M$1096,Data!$J$6:$J$1096,AP$3,Data!$I$6:$I$1096,Data!$AA12),SUMIFS(Data!$M$6:$M$1096,Data!$J$6:$J$1096,AP$3,Data!$I$6:$I$1096,Data!$AB12),SUMIFS(Data!$M$6:$M$1096,Data!$J$6:$J$1096,AP$3,Data!$I$6:$I$1096,Data!$Y12))</f>
        <v>0.29423033581248598</v>
      </c>
      <c r="AQ115" s="55">
        <f>SUM(SUMIFS(Data!$M$6:$M$1096,Data!$J$6:$J$1096,AQ$37,Data!$I$6:$I$1096,Data!$Z12),SUMIFS(Data!$M$6:$M$1096,Data!$J$6:$J$1096,AQ$3,Data!$I$6:$I$1096,Data!$AA12),SUMIFS(Data!$M$6:$M$1096,Data!$J$6:$J$1096,AQ$3,Data!$I$6:$I$1096,Data!$AB12),SUMIFS(Data!$M$6:$M$1096,Data!$J$6:$J$1096,AQ$3,Data!$I$6:$I$1096,Data!$Y12))</f>
        <v>0.29281595064598331</v>
      </c>
      <c r="AR115" s="56" t="s">
        <v>14</v>
      </c>
    </row>
    <row r="116" spans="1:44" x14ac:dyDescent="0.25">
      <c r="A116" s="53" t="s">
        <v>74</v>
      </c>
      <c r="B116" s="56" t="s">
        <v>15</v>
      </c>
      <c r="C116" s="55">
        <f>SUM(SUMIFS(Data!$M$6:$M$1096,Data!$J$6:$J$1096,C$37,Data!$I$6:$I$1096,Data!$Z13),SUMIFS(Data!$M$6:$M$1096,Data!$J$6:$J$1096,C$3,Data!$I$6:$I$1096,Data!$AA13),SUMIFS(Data!$M$6:$M$1096,Data!$J$6:$J$1096,C$3,Data!$I$6:$I$1096,Data!$AB13),SUMIFS(Data!$M$6:$M$1096,Data!$J$6:$J$1096,C$3,Data!$I$6:$I$1096,Data!$Y13))</f>
        <v>0.12504544746273308</v>
      </c>
      <c r="D116" s="55">
        <f>SUM(SUMIFS(Data!$M$6:$M$1096,Data!$J$6:$J$1096,D$37,Data!$I$6:$I$1096,Data!$Z13),SUMIFS(Data!$M$6:$M$1096,Data!$J$6:$J$1096,D$3,Data!$I$6:$I$1096,Data!$AA13),SUMIFS(Data!$M$6:$M$1096,Data!$J$6:$J$1096,D$3,Data!$I$6:$I$1096,Data!$AB13),SUMIFS(Data!$M$6:$M$1096,Data!$J$6:$J$1096,D$3,Data!$I$6:$I$1096,Data!$Y13))</f>
        <v>0.12377131394182547</v>
      </c>
      <c r="E116" s="55">
        <f>SUM(SUMIFS(Data!$M$6:$M$1096,Data!$J$6:$J$1096,E$37,Data!$I$6:$I$1096,Data!$Z13),SUMIFS(Data!$M$6:$M$1096,Data!$J$6:$J$1096,E$3,Data!$I$6:$I$1096,Data!$AA13),SUMIFS(Data!$M$6:$M$1096,Data!$J$6:$J$1096,E$3,Data!$I$6:$I$1096,Data!$AB13),SUMIFS(Data!$M$6:$M$1096,Data!$J$6:$J$1096,E$3,Data!$I$6:$I$1096,Data!$Y13))</f>
        <v>0.11425123202252842</v>
      </c>
      <c r="F116" s="55">
        <f>SUM(SUMIFS(Data!$M$6:$M$1096,Data!$J$6:$J$1096,F$37,Data!$I$6:$I$1096,Data!$Z13),SUMIFS(Data!$M$6:$M$1096,Data!$J$6:$J$1096,F$3,Data!$I$6:$I$1096,Data!$AA13),SUMIFS(Data!$M$6:$M$1096,Data!$J$6:$J$1096,F$3,Data!$I$6:$I$1096,Data!$AB13),SUMIFS(Data!$M$6:$M$1096,Data!$J$6:$J$1096,F$3,Data!$I$6:$I$1096,Data!$Y13))</f>
        <v>0.11156406419319882</v>
      </c>
      <c r="G116" s="55">
        <f>SUM(SUMIFS(Data!$M$6:$M$1096,Data!$J$6:$J$1096,G$37,Data!$I$6:$I$1096,Data!$Z13),SUMIFS(Data!$M$6:$M$1096,Data!$J$6:$J$1096,G$3,Data!$I$6:$I$1096,Data!$AA13),SUMIFS(Data!$M$6:$M$1096,Data!$J$6:$J$1096,G$3,Data!$I$6:$I$1096,Data!$AB13),SUMIFS(Data!$M$6:$M$1096,Data!$J$6:$J$1096,G$3,Data!$I$6:$I$1096,Data!$Y13))</f>
        <v>0.11430165897214753</v>
      </c>
      <c r="H116" s="55">
        <f>SUM(SUMIFS(Data!$M$6:$M$1096,Data!$J$6:$J$1096,H$37,Data!$I$6:$I$1096,Data!$Z13),SUMIFS(Data!$M$6:$M$1096,Data!$J$6:$J$1096,H$3,Data!$I$6:$I$1096,Data!$AA13),SUMIFS(Data!$M$6:$M$1096,Data!$J$6:$J$1096,H$3,Data!$I$6:$I$1096,Data!$AB13),SUMIFS(Data!$M$6:$M$1096,Data!$J$6:$J$1096,H$3,Data!$I$6:$I$1096,Data!$Y13))</f>
        <v>0.11508089900049699</v>
      </c>
      <c r="I116" s="55">
        <f>SUM(SUMIFS(Data!$M$6:$M$1096,Data!$J$6:$J$1096,I$37,Data!$I$6:$I$1096,Data!$Z13),SUMIFS(Data!$M$6:$M$1096,Data!$J$6:$J$1096,I$3,Data!$I$6:$I$1096,Data!$AA13),SUMIFS(Data!$M$6:$M$1096,Data!$J$6:$J$1096,I$3,Data!$I$6:$I$1096,Data!$AB13),SUMIFS(Data!$M$6:$M$1096,Data!$J$6:$J$1096,I$3,Data!$I$6:$I$1096,Data!$Y13))</f>
        <v>0.11312267451546619</v>
      </c>
      <c r="J116" s="55">
        <f>SUM(SUMIFS(Data!$M$6:$M$1096,Data!$J$6:$J$1096,J$37,Data!$I$6:$I$1096,Data!$Z13),SUMIFS(Data!$M$6:$M$1096,Data!$J$6:$J$1096,J$3,Data!$I$6:$I$1096,Data!$AA13),SUMIFS(Data!$M$6:$M$1096,Data!$J$6:$J$1096,J$3,Data!$I$6:$I$1096,Data!$AB13),SUMIFS(Data!$M$6:$M$1096,Data!$J$6:$J$1096,J$3,Data!$I$6:$I$1096,Data!$Y13))</f>
        <v>0.11394032218362826</v>
      </c>
      <c r="K116" s="55">
        <f>SUM(SUMIFS(Data!$M$6:$M$1096,Data!$J$6:$J$1096,K$37,Data!$I$6:$I$1096,Data!$Z13),SUMIFS(Data!$M$6:$M$1096,Data!$J$6:$J$1096,K$3,Data!$I$6:$I$1096,Data!$AA13),SUMIFS(Data!$M$6:$M$1096,Data!$J$6:$J$1096,K$3,Data!$I$6:$I$1096,Data!$AB13),SUMIFS(Data!$M$6:$M$1096,Data!$J$6:$J$1096,K$3,Data!$I$6:$I$1096,Data!$Y13))</f>
        <v>0.11161024653724798</v>
      </c>
      <c r="L116" s="55">
        <f>SUM(SUMIFS(Data!$M$6:$M$1096,Data!$J$6:$J$1096,L$37,Data!$I$6:$I$1096,Data!$Z13),SUMIFS(Data!$M$6:$M$1096,Data!$J$6:$J$1096,L$3,Data!$I$6:$I$1096,Data!$AA13),SUMIFS(Data!$M$6:$M$1096,Data!$J$6:$J$1096,L$3,Data!$I$6:$I$1096,Data!$AB13),SUMIFS(Data!$M$6:$M$1096,Data!$J$6:$J$1096,L$3,Data!$I$6:$I$1096,Data!$Y13))</f>
        <v>0.12565571009191973</v>
      </c>
      <c r="M116" s="55">
        <f>SUM(SUMIFS(Data!$M$6:$M$1096,Data!$J$6:$J$1096,M$37,Data!$I$6:$I$1096,Data!$Z13),SUMIFS(Data!$M$6:$M$1096,Data!$J$6:$J$1096,M$3,Data!$I$6:$I$1096,Data!$AA13),SUMIFS(Data!$M$6:$M$1096,Data!$J$6:$J$1096,M$3,Data!$I$6:$I$1096,Data!$AB13),SUMIFS(Data!$M$6:$M$1096,Data!$J$6:$J$1096,M$3,Data!$I$6:$I$1096,Data!$Y13))</f>
        <v>0.14945877389054929</v>
      </c>
      <c r="N116" s="55">
        <f>SUM(SUMIFS(Data!$M$6:$M$1096,Data!$J$6:$J$1096,N$37,Data!$I$6:$I$1096,Data!$Z13),SUMIFS(Data!$M$6:$M$1096,Data!$J$6:$J$1096,N$3,Data!$I$6:$I$1096,Data!$AA13),SUMIFS(Data!$M$6:$M$1096,Data!$J$6:$J$1096,N$3,Data!$I$6:$I$1096,Data!$AB13),SUMIFS(Data!$M$6:$M$1096,Data!$J$6:$J$1096,N$3,Data!$I$6:$I$1096,Data!$Y13))</f>
        <v>0.16111621768130285</v>
      </c>
      <c r="O116" s="55">
        <f>SUM(SUMIFS(Data!$M$6:$M$1096,Data!$J$6:$J$1096,O$37,Data!$I$6:$I$1096,Data!$Z13),SUMIFS(Data!$M$6:$M$1096,Data!$J$6:$J$1096,O$3,Data!$I$6:$I$1096,Data!$AA13),SUMIFS(Data!$M$6:$M$1096,Data!$J$6:$J$1096,O$3,Data!$I$6:$I$1096,Data!$AB13),SUMIFS(Data!$M$6:$M$1096,Data!$J$6:$J$1096,O$3,Data!$I$6:$I$1096,Data!$Y13))</f>
        <v>0.17202424242424244</v>
      </c>
      <c r="P116" s="55">
        <f>SUM(SUMIFS(Data!$M$6:$M$1096,Data!$J$6:$J$1096,P$37,Data!$I$6:$I$1096,Data!$Z13),SUMIFS(Data!$M$6:$M$1096,Data!$J$6:$J$1096,P$3,Data!$I$6:$I$1096,Data!$AA13),SUMIFS(Data!$M$6:$M$1096,Data!$J$6:$J$1096,P$3,Data!$I$6:$I$1096,Data!$AB13),SUMIFS(Data!$M$6:$M$1096,Data!$J$6:$J$1096,P$3,Data!$I$6:$I$1096,Data!$Y13))</f>
        <v>0.13499130899852921</v>
      </c>
      <c r="Q116" s="55">
        <f>SUM(SUMIFS(Data!$M$6:$M$1096,Data!$J$6:$J$1096,Q$37,Data!$I$6:$I$1096,Data!$Z13),SUMIFS(Data!$M$6:$M$1096,Data!$J$6:$J$1096,Q$3,Data!$I$6:$I$1096,Data!$AA13),SUMIFS(Data!$M$6:$M$1096,Data!$J$6:$J$1096,Q$3,Data!$I$6:$I$1096,Data!$AB13),SUMIFS(Data!$M$6:$M$1096,Data!$J$6:$J$1096,Q$3,Data!$I$6:$I$1096,Data!$Y13))</f>
        <v>0.14827774468929919</v>
      </c>
      <c r="R116" s="55">
        <f>SUM(SUMIFS(Data!$M$6:$M$1096,Data!$J$6:$J$1096,R$37,Data!$I$6:$I$1096,Data!$Z13),SUMIFS(Data!$M$6:$M$1096,Data!$J$6:$J$1096,R$3,Data!$I$6:$I$1096,Data!$AA13),SUMIFS(Data!$M$6:$M$1096,Data!$J$6:$J$1096,R$3,Data!$I$6:$I$1096,Data!$AB13),SUMIFS(Data!$M$6:$M$1096,Data!$J$6:$J$1096,R$3,Data!$I$6:$I$1096,Data!$Y13))</f>
        <v>0.14694920348662457</v>
      </c>
      <c r="S116" s="55">
        <f>SUM(SUMIFS(Data!$M$6:$M$1096,Data!$J$6:$J$1096,S$37,Data!$I$6:$I$1096,Data!$Z13),SUMIFS(Data!$M$6:$M$1096,Data!$J$6:$J$1096,S$3,Data!$I$6:$I$1096,Data!$AA13),SUMIFS(Data!$M$6:$M$1096,Data!$J$6:$J$1096,S$3,Data!$I$6:$I$1096,Data!$AB13),SUMIFS(Data!$M$6:$M$1096,Data!$J$6:$J$1096,S$3,Data!$I$6:$I$1096,Data!$Y13))</f>
        <v>0.14416512473680851</v>
      </c>
      <c r="T116" s="55">
        <f>SUM(SUMIFS(Data!$M$6:$M$1096,Data!$J$6:$J$1096,T$37,Data!$I$6:$I$1096,Data!$Z13),SUMIFS(Data!$M$6:$M$1096,Data!$J$6:$J$1096,T$3,Data!$I$6:$I$1096,Data!$AA13),SUMIFS(Data!$M$6:$M$1096,Data!$J$6:$J$1096,T$3,Data!$I$6:$I$1096,Data!$AB13),SUMIFS(Data!$M$6:$M$1096,Data!$J$6:$J$1096,T$3,Data!$I$6:$I$1096,Data!$Y13))</f>
        <v>0.12838380270383096</v>
      </c>
      <c r="U116" s="55">
        <f>SUM(SUMIFS(Data!$M$6:$M$1096,Data!$J$6:$J$1096,U$37,Data!$I$6:$I$1096,Data!$Z13),SUMIFS(Data!$M$6:$M$1096,Data!$J$6:$J$1096,U$3,Data!$I$6:$I$1096,Data!$AA13),SUMIFS(Data!$M$6:$M$1096,Data!$J$6:$J$1096,U$3,Data!$I$6:$I$1096,Data!$AB13),SUMIFS(Data!$M$6:$M$1096,Data!$J$6:$J$1096,U$3,Data!$I$6:$I$1096,Data!$Y13))</f>
        <v>0.14992684116403837</v>
      </c>
      <c r="V116" s="55">
        <f>SUM(SUMIFS(Data!$M$6:$M$1096,Data!$J$6:$J$1096,V$37,Data!$I$6:$I$1096,Data!$Z13),SUMIFS(Data!$M$6:$M$1096,Data!$J$6:$J$1096,V$3,Data!$I$6:$I$1096,Data!$AA13),SUMIFS(Data!$M$6:$M$1096,Data!$J$6:$J$1096,V$3,Data!$I$6:$I$1096,Data!$AB13),SUMIFS(Data!$M$6:$M$1096,Data!$J$6:$J$1096,V$3,Data!$I$6:$I$1096,Data!$Y13))</f>
        <v>0.14176165184698933</v>
      </c>
      <c r="W116" s="55">
        <f>SUM(SUMIFS(Data!$M$6:$M$1096,Data!$J$6:$J$1096,W$37,Data!$I$6:$I$1096,Data!$Z13),SUMIFS(Data!$M$6:$M$1096,Data!$J$6:$J$1096,W$3,Data!$I$6:$I$1096,Data!$AA13),SUMIFS(Data!$M$6:$M$1096,Data!$J$6:$J$1096,W$3,Data!$I$6:$I$1096,Data!$AB13),SUMIFS(Data!$M$6:$M$1096,Data!$J$6:$J$1096,W$3,Data!$I$6:$I$1096,Data!$Y13))</f>
        <v>0.17106717426010071</v>
      </c>
      <c r="X116" s="55">
        <f>SUM(SUMIFS(Data!$M$6:$M$1096,Data!$J$6:$J$1096,X$37,Data!$I$6:$I$1096,Data!$Z13),SUMIFS(Data!$M$6:$M$1096,Data!$J$6:$J$1096,X$3,Data!$I$6:$I$1096,Data!$AA13),SUMIFS(Data!$M$6:$M$1096,Data!$J$6:$J$1096,X$3,Data!$I$6:$I$1096,Data!$AB13),SUMIFS(Data!$M$6:$M$1096,Data!$J$6:$J$1096,X$3,Data!$I$6:$I$1096,Data!$Y13))</f>
        <v>0.18464123467546206</v>
      </c>
      <c r="Y116" s="55">
        <f>SUM(SUMIFS(Data!$M$6:$M$1096,Data!$J$6:$J$1096,Y$37,Data!$I$6:$I$1096,Data!$Z13),SUMIFS(Data!$M$6:$M$1096,Data!$J$6:$J$1096,Y$3,Data!$I$6:$I$1096,Data!$AA13),SUMIFS(Data!$M$6:$M$1096,Data!$J$6:$J$1096,Y$3,Data!$I$6:$I$1096,Data!$AB13),SUMIFS(Data!$M$6:$M$1096,Data!$J$6:$J$1096,Y$3,Data!$I$6:$I$1096,Data!$Y13))</f>
        <v>0.16948043857463244</v>
      </c>
      <c r="Z116" s="55">
        <f>SUM(SUMIFS(Data!$M$6:$M$1096,Data!$J$6:$J$1096,Z$37,Data!$I$6:$I$1096,Data!$Z13),SUMIFS(Data!$M$6:$M$1096,Data!$J$6:$J$1096,Z$3,Data!$I$6:$I$1096,Data!$AA13),SUMIFS(Data!$M$6:$M$1096,Data!$J$6:$J$1096,Z$3,Data!$I$6:$I$1096,Data!$AB13),SUMIFS(Data!$M$6:$M$1096,Data!$J$6:$J$1096,Z$3,Data!$I$6:$I$1096,Data!$Y13))</f>
        <v>0.19120858551194858</v>
      </c>
      <c r="AA116" s="55">
        <f>SUM(SUMIFS(Data!$M$6:$M$1096,Data!$J$6:$J$1096,AA$37,Data!$I$6:$I$1096,Data!$Z13),SUMIFS(Data!$M$6:$M$1096,Data!$J$6:$J$1096,AA$3,Data!$I$6:$I$1096,Data!$AA13),SUMIFS(Data!$M$6:$M$1096,Data!$J$6:$J$1096,AA$3,Data!$I$6:$I$1096,Data!$AB13),SUMIFS(Data!$M$6:$M$1096,Data!$J$6:$J$1096,AA$3,Data!$I$6:$I$1096,Data!$Y13))</f>
        <v>0.19044361128595277</v>
      </c>
      <c r="AB116" s="55">
        <f>SUM(SUMIFS(Data!$M$6:$M$1096,Data!$J$6:$J$1096,AB$37,Data!$I$6:$I$1096,Data!$Z13),SUMIFS(Data!$M$6:$M$1096,Data!$J$6:$J$1096,AB$3,Data!$I$6:$I$1096,Data!$AA13),SUMIFS(Data!$M$6:$M$1096,Data!$J$6:$J$1096,AB$3,Data!$I$6:$I$1096,Data!$AB13),SUMIFS(Data!$M$6:$M$1096,Data!$J$6:$J$1096,AB$3,Data!$I$6:$I$1096,Data!$Y13))</f>
        <v>0.17332263440528364</v>
      </c>
      <c r="AC116" s="55">
        <f>SUM(SUMIFS(Data!$M$6:$M$1096,Data!$J$6:$J$1096,AC$37,Data!$I$6:$I$1096,Data!$Z13),SUMIFS(Data!$M$6:$M$1096,Data!$J$6:$J$1096,AC$3,Data!$I$6:$I$1096,Data!$AA13),SUMIFS(Data!$M$6:$M$1096,Data!$J$6:$J$1096,AC$3,Data!$I$6:$I$1096,Data!$AB13),SUMIFS(Data!$M$6:$M$1096,Data!$J$6:$J$1096,AC$3,Data!$I$6:$I$1096,Data!$Y13))</f>
        <v>0.20977972191845023</v>
      </c>
      <c r="AD116" s="55">
        <f>SUM(SUMIFS(Data!$M$6:$M$1096,Data!$J$6:$J$1096,AD$37,Data!$I$6:$I$1096,Data!$Z13),SUMIFS(Data!$M$6:$M$1096,Data!$J$6:$J$1096,AD$3,Data!$I$6:$I$1096,Data!$AA13),SUMIFS(Data!$M$6:$M$1096,Data!$J$6:$J$1096,AD$3,Data!$I$6:$I$1096,Data!$AB13),SUMIFS(Data!$M$6:$M$1096,Data!$J$6:$J$1096,AD$3,Data!$I$6:$I$1096,Data!$Y13))</f>
        <v>0.22719514507870284</v>
      </c>
      <c r="AE116" s="55">
        <f>SUM(SUMIFS(Data!$M$6:$M$1096,Data!$J$6:$J$1096,AE$37,Data!$I$6:$I$1096,Data!$Z13),SUMIFS(Data!$M$6:$M$1096,Data!$J$6:$J$1096,AE$3,Data!$I$6:$I$1096,Data!$AA13),SUMIFS(Data!$M$6:$M$1096,Data!$J$6:$J$1096,AE$3,Data!$I$6:$I$1096,Data!$AB13),SUMIFS(Data!$M$6:$M$1096,Data!$J$6:$J$1096,AE$3,Data!$I$6:$I$1096,Data!$Y13))</f>
        <v>0.19991231915826391</v>
      </c>
      <c r="AF116" s="55">
        <f>SUM(SUMIFS(Data!$M$6:$M$1096,Data!$J$6:$J$1096,AF$37,Data!$I$6:$I$1096,Data!$Z13),SUMIFS(Data!$M$6:$M$1096,Data!$J$6:$J$1096,AF$3,Data!$I$6:$I$1096,Data!$AA13),SUMIFS(Data!$M$6:$M$1096,Data!$J$6:$J$1096,AF$3,Data!$I$6:$I$1096,Data!$AB13),SUMIFS(Data!$M$6:$M$1096,Data!$J$6:$J$1096,AF$3,Data!$I$6:$I$1096,Data!$Y13))</f>
        <v>0.25069078121075106</v>
      </c>
      <c r="AG116" s="55">
        <f>SUM(SUMIFS(Data!$M$6:$M$1096,Data!$J$6:$J$1096,AG$37,Data!$I$6:$I$1096,Data!$Z13),SUMIFS(Data!$M$6:$M$1096,Data!$J$6:$J$1096,AG$3,Data!$I$6:$I$1096,Data!$AA13),SUMIFS(Data!$M$6:$M$1096,Data!$J$6:$J$1096,AG$3,Data!$I$6:$I$1096,Data!$AB13),SUMIFS(Data!$M$6:$M$1096,Data!$J$6:$J$1096,AG$3,Data!$I$6:$I$1096,Data!$Y13))</f>
        <v>0.25205438517854478</v>
      </c>
      <c r="AH116" s="55">
        <f>SUM(SUMIFS(Data!$M$6:$M$1096,Data!$J$6:$J$1096,AH$37,Data!$I$6:$I$1096,Data!$Z13),SUMIFS(Data!$M$6:$M$1096,Data!$J$6:$J$1096,AH$3,Data!$I$6:$I$1096,Data!$AA13),SUMIFS(Data!$M$6:$M$1096,Data!$J$6:$J$1096,AH$3,Data!$I$6:$I$1096,Data!$AB13),SUMIFS(Data!$M$6:$M$1096,Data!$J$6:$J$1096,AH$3,Data!$I$6:$I$1096,Data!$Y13))</f>
        <v>0.27199534684381316</v>
      </c>
      <c r="AI116" s="55">
        <f>SUM(SUMIFS(Data!$M$6:$M$1096,Data!$J$6:$J$1096,AI$37,Data!$I$6:$I$1096,Data!$Z13),SUMIFS(Data!$M$6:$M$1096,Data!$J$6:$J$1096,AI$3,Data!$I$6:$I$1096,Data!$AA13),SUMIFS(Data!$M$6:$M$1096,Data!$J$6:$J$1096,AI$3,Data!$I$6:$I$1096,Data!$AB13),SUMIFS(Data!$M$6:$M$1096,Data!$J$6:$J$1096,AI$3,Data!$I$6:$I$1096,Data!$Y13))</f>
        <v>0.29507894007940172</v>
      </c>
      <c r="AJ116" s="55">
        <f>SUM(SUMIFS(Data!$M$6:$M$1096,Data!$J$6:$J$1096,AJ$37,Data!$I$6:$I$1096,Data!$Z13),SUMIFS(Data!$M$6:$M$1096,Data!$J$6:$J$1096,AJ$3,Data!$I$6:$I$1096,Data!$AA13),SUMIFS(Data!$M$6:$M$1096,Data!$J$6:$J$1096,AJ$3,Data!$I$6:$I$1096,Data!$AB13),SUMIFS(Data!$M$6:$M$1096,Data!$J$6:$J$1096,AJ$3,Data!$I$6:$I$1096,Data!$Y13))</f>
        <v>0.31396537404970293</v>
      </c>
      <c r="AK116" s="55">
        <f>SUM(SUMIFS(Data!$M$6:$M$1096,Data!$J$6:$J$1096,AK$37,Data!$I$6:$I$1096,Data!$Z13),SUMIFS(Data!$M$6:$M$1096,Data!$J$6:$J$1096,AK$3,Data!$I$6:$I$1096,Data!$AA13),SUMIFS(Data!$M$6:$M$1096,Data!$J$6:$J$1096,AK$3,Data!$I$6:$I$1096,Data!$AB13),SUMIFS(Data!$M$6:$M$1096,Data!$J$6:$J$1096,AK$3,Data!$I$6:$I$1096,Data!$Y13))</f>
        <v>0.33023738872403563</v>
      </c>
      <c r="AL116" s="55">
        <f>SUM(SUMIFS(Data!$M$6:$M$1096,Data!$J$6:$J$1096,AL$37,Data!$I$6:$I$1096,Data!$Z13),SUMIFS(Data!$M$6:$M$1096,Data!$J$6:$J$1096,AL$3,Data!$I$6:$I$1096,Data!$AA13),SUMIFS(Data!$M$6:$M$1096,Data!$J$6:$J$1096,AL$3,Data!$I$6:$I$1096,Data!$AB13),SUMIFS(Data!$M$6:$M$1096,Data!$J$6:$J$1096,AL$3,Data!$I$6:$I$1096,Data!$Y13))</f>
        <v>0.31908271908271901</v>
      </c>
      <c r="AM116" s="55">
        <f>SUM(SUMIFS(Data!$M$6:$M$1096,Data!$J$6:$J$1096,AM$37,Data!$I$6:$I$1096,Data!$Z13),SUMIFS(Data!$M$6:$M$1096,Data!$J$6:$J$1096,AM$3,Data!$I$6:$I$1096,Data!$AA13),SUMIFS(Data!$M$6:$M$1096,Data!$J$6:$J$1096,AM$3,Data!$I$6:$I$1096,Data!$AB13),SUMIFS(Data!$M$6:$M$1096,Data!$J$6:$J$1096,AM$3,Data!$I$6:$I$1096,Data!$Y13))</f>
        <v>0.33172891121807258</v>
      </c>
      <c r="AN116" s="55">
        <f>SUM(SUMIFS(Data!$M$6:$M$1096,Data!$J$6:$J$1096,AN$37,Data!$I$6:$I$1096,Data!$Z13),SUMIFS(Data!$M$6:$M$1096,Data!$J$6:$J$1096,AN$3,Data!$I$6:$I$1096,Data!$AA13),SUMIFS(Data!$M$6:$M$1096,Data!$J$6:$J$1096,AN$3,Data!$I$6:$I$1096,Data!$AB13),SUMIFS(Data!$M$6:$M$1096,Data!$J$6:$J$1096,AN$3,Data!$I$6:$I$1096,Data!$Y13))</f>
        <v>0.30210932184168743</v>
      </c>
      <c r="AO116" s="55">
        <f>SUM(SUMIFS(Data!$M$6:$M$1096,Data!$J$6:$J$1096,AO$37,Data!$I$6:$I$1096,Data!$Z13),SUMIFS(Data!$M$6:$M$1096,Data!$J$6:$J$1096,AO$3,Data!$I$6:$I$1096,Data!$AA13),SUMIFS(Data!$M$6:$M$1096,Data!$J$6:$J$1096,AO$3,Data!$I$6:$I$1096,Data!$AB13),SUMIFS(Data!$M$6:$M$1096,Data!$J$6:$J$1096,AO$3,Data!$I$6:$I$1096,Data!$Y13))</f>
        <v>0.34176794355583462</v>
      </c>
      <c r="AP116" s="55">
        <f>SUM(SUMIFS(Data!$M$6:$M$1096,Data!$J$6:$J$1096,AP$37,Data!$I$6:$I$1096,Data!$Z13),SUMIFS(Data!$M$6:$M$1096,Data!$J$6:$J$1096,AP$3,Data!$I$6:$I$1096,Data!$AA13),SUMIFS(Data!$M$6:$M$1096,Data!$J$6:$J$1096,AP$3,Data!$I$6:$I$1096,Data!$AB13),SUMIFS(Data!$M$6:$M$1096,Data!$J$6:$J$1096,AP$3,Data!$I$6:$I$1096,Data!$Y13))</f>
        <v>0.3384418901660281</v>
      </c>
      <c r="AQ116" s="55">
        <f>SUM(SUMIFS(Data!$M$6:$M$1096,Data!$J$6:$J$1096,AQ$37,Data!$I$6:$I$1096,Data!$Z13),SUMIFS(Data!$M$6:$M$1096,Data!$J$6:$J$1096,AQ$3,Data!$I$6:$I$1096,Data!$AA13),SUMIFS(Data!$M$6:$M$1096,Data!$J$6:$J$1096,AQ$3,Data!$I$6:$I$1096,Data!$AB13),SUMIFS(Data!$M$6:$M$1096,Data!$J$6:$J$1096,AQ$3,Data!$I$6:$I$1096,Data!$Y13))</f>
        <v>0.34203585318968216</v>
      </c>
      <c r="AR116" s="56" t="s">
        <v>15</v>
      </c>
    </row>
    <row r="117" spans="1:44" x14ac:dyDescent="0.25">
      <c r="A117" s="53" t="s">
        <v>74</v>
      </c>
      <c r="B117" s="56" t="s">
        <v>16</v>
      </c>
      <c r="C117" s="55">
        <f>SUM(SUMIFS(Data!$M$6:$M$1096,Data!$J$6:$J$1096,C$37,Data!$I$6:$I$1096,Data!$Z14),SUMIFS(Data!$M$6:$M$1096,Data!$J$6:$J$1096,C$3,Data!$I$6:$I$1096,Data!$AA14),SUMIFS(Data!$M$6:$M$1096,Data!$J$6:$J$1096,C$3,Data!$I$6:$I$1096,Data!$AB14),SUMIFS(Data!$M$6:$M$1096,Data!$J$6:$J$1096,C$3,Data!$I$6:$I$1096,Data!$Y14))</f>
        <v>0.22183555809484237</v>
      </c>
      <c r="D117" s="55">
        <f>SUM(SUMIFS(Data!$M$6:$M$1096,Data!$J$6:$J$1096,D$37,Data!$I$6:$I$1096,Data!$Z14),SUMIFS(Data!$M$6:$M$1096,Data!$J$6:$J$1096,D$3,Data!$I$6:$I$1096,Data!$AA14),SUMIFS(Data!$M$6:$M$1096,Data!$J$6:$J$1096,D$3,Data!$I$6:$I$1096,Data!$AB14),SUMIFS(Data!$M$6:$M$1096,Data!$J$6:$J$1096,D$3,Data!$I$6:$I$1096,Data!$Y14))</f>
        <v>0.22901203610832499</v>
      </c>
      <c r="E117" s="55">
        <f>SUM(SUMIFS(Data!$M$6:$M$1096,Data!$J$6:$J$1096,E$37,Data!$I$6:$I$1096,Data!$Z14),SUMIFS(Data!$M$6:$M$1096,Data!$J$6:$J$1096,E$3,Data!$I$6:$I$1096,Data!$AA14),SUMIFS(Data!$M$6:$M$1096,Data!$J$6:$J$1096,E$3,Data!$I$6:$I$1096,Data!$AB14),SUMIFS(Data!$M$6:$M$1096,Data!$J$6:$J$1096,E$3,Data!$I$6:$I$1096,Data!$Y14))</f>
        <v>0.21796741426128935</v>
      </c>
      <c r="F117" s="55">
        <f>SUM(SUMIFS(Data!$M$6:$M$1096,Data!$J$6:$J$1096,F$37,Data!$I$6:$I$1096,Data!$Z14),SUMIFS(Data!$M$6:$M$1096,Data!$J$6:$J$1096,F$3,Data!$I$6:$I$1096,Data!$AA14),SUMIFS(Data!$M$6:$M$1096,Data!$J$6:$J$1096,F$3,Data!$I$6:$I$1096,Data!$AB14),SUMIFS(Data!$M$6:$M$1096,Data!$J$6:$J$1096,F$3,Data!$I$6:$I$1096,Data!$Y14))</f>
        <v>0.21758088652665258</v>
      </c>
      <c r="G117" s="55">
        <f>SUM(SUMIFS(Data!$M$6:$M$1096,Data!$J$6:$J$1096,G$37,Data!$I$6:$I$1096,Data!$Z14),SUMIFS(Data!$M$6:$M$1096,Data!$J$6:$J$1096,G$3,Data!$I$6:$I$1096,Data!$AA14),SUMIFS(Data!$M$6:$M$1096,Data!$J$6:$J$1096,G$3,Data!$I$6:$I$1096,Data!$AB14),SUMIFS(Data!$M$6:$M$1096,Data!$J$6:$J$1096,G$3,Data!$I$6:$I$1096,Data!$Y14))</f>
        <v>0.21718837197503932</v>
      </c>
      <c r="H117" s="55">
        <f>SUM(SUMIFS(Data!$M$6:$M$1096,Data!$J$6:$J$1096,H$37,Data!$I$6:$I$1096,Data!$Z14),SUMIFS(Data!$M$6:$M$1096,Data!$J$6:$J$1096,H$3,Data!$I$6:$I$1096,Data!$AA14),SUMIFS(Data!$M$6:$M$1096,Data!$J$6:$J$1096,H$3,Data!$I$6:$I$1096,Data!$AB14),SUMIFS(Data!$M$6:$M$1096,Data!$J$6:$J$1096,H$3,Data!$I$6:$I$1096,Data!$Y14))</f>
        <v>0.2186757965652438</v>
      </c>
      <c r="I117" s="55">
        <f>SUM(SUMIFS(Data!$M$6:$M$1096,Data!$J$6:$J$1096,I$37,Data!$I$6:$I$1096,Data!$Z14),SUMIFS(Data!$M$6:$M$1096,Data!$J$6:$J$1096,I$3,Data!$I$6:$I$1096,Data!$AA14),SUMIFS(Data!$M$6:$M$1096,Data!$J$6:$J$1096,I$3,Data!$I$6:$I$1096,Data!$AB14),SUMIFS(Data!$M$6:$M$1096,Data!$J$6:$J$1096,I$3,Data!$I$6:$I$1096,Data!$Y14))</f>
        <v>0.21824845893263728</v>
      </c>
      <c r="J117" s="55">
        <f>SUM(SUMIFS(Data!$M$6:$M$1096,Data!$J$6:$J$1096,J$37,Data!$I$6:$I$1096,Data!$Z14),SUMIFS(Data!$M$6:$M$1096,Data!$J$6:$J$1096,J$3,Data!$I$6:$I$1096,Data!$AA14),SUMIFS(Data!$M$6:$M$1096,Data!$J$6:$J$1096,J$3,Data!$I$6:$I$1096,Data!$AB14),SUMIFS(Data!$M$6:$M$1096,Data!$J$6:$J$1096,J$3,Data!$I$6:$I$1096,Data!$Y14))</f>
        <v>0.22200038290074664</v>
      </c>
      <c r="K117" s="55">
        <f>SUM(SUMIFS(Data!$M$6:$M$1096,Data!$J$6:$J$1096,K$37,Data!$I$6:$I$1096,Data!$Z14),SUMIFS(Data!$M$6:$M$1096,Data!$J$6:$J$1096,K$3,Data!$I$6:$I$1096,Data!$AA14),SUMIFS(Data!$M$6:$M$1096,Data!$J$6:$J$1096,K$3,Data!$I$6:$I$1096,Data!$AB14),SUMIFS(Data!$M$6:$M$1096,Data!$J$6:$J$1096,K$3,Data!$I$6:$I$1096,Data!$Y14))</f>
        <v>0.23068078506872025</v>
      </c>
      <c r="L117" s="55">
        <f>SUM(SUMIFS(Data!$M$6:$M$1096,Data!$J$6:$J$1096,L$37,Data!$I$6:$I$1096,Data!$Z14),SUMIFS(Data!$M$6:$M$1096,Data!$J$6:$J$1096,L$3,Data!$I$6:$I$1096,Data!$AA14),SUMIFS(Data!$M$6:$M$1096,Data!$J$6:$J$1096,L$3,Data!$I$6:$I$1096,Data!$AB14),SUMIFS(Data!$M$6:$M$1096,Data!$J$6:$J$1096,L$3,Data!$I$6:$I$1096,Data!$Y14))</f>
        <v>0.23848597141344627</v>
      </c>
      <c r="M117" s="55">
        <f>SUM(SUMIFS(Data!$M$6:$M$1096,Data!$J$6:$J$1096,M$37,Data!$I$6:$I$1096,Data!$Z14),SUMIFS(Data!$M$6:$M$1096,Data!$J$6:$J$1096,M$3,Data!$I$6:$I$1096,Data!$AA14),SUMIFS(Data!$M$6:$M$1096,Data!$J$6:$J$1096,M$3,Data!$I$6:$I$1096,Data!$AB14),SUMIFS(Data!$M$6:$M$1096,Data!$J$6:$J$1096,M$3,Data!$I$6:$I$1096,Data!$Y14))</f>
        <v>0.26619283220734857</v>
      </c>
      <c r="N117" s="55">
        <f>SUM(SUMIFS(Data!$M$6:$M$1096,Data!$J$6:$J$1096,N$37,Data!$I$6:$I$1096,Data!$Z14),SUMIFS(Data!$M$6:$M$1096,Data!$J$6:$J$1096,N$3,Data!$I$6:$I$1096,Data!$AA14),SUMIFS(Data!$M$6:$M$1096,Data!$J$6:$J$1096,N$3,Data!$I$6:$I$1096,Data!$AB14),SUMIFS(Data!$M$6:$M$1096,Data!$J$6:$J$1096,N$3,Data!$I$6:$I$1096,Data!$Y14))</f>
        <v>0.28386245256781917</v>
      </c>
      <c r="O117" s="55">
        <f>SUM(SUMIFS(Data!$M$6:$M$1096,Data!$J$6:$J$1096,O$37,Data!$I$6:$I$1096,Data!$Z14),SUMIFS(Data!$M$6:$M$1096,Data!$J$6:$J$1096,O$3,Data!$I$6:$I$1096,Data!$AA14),SUMIFS(Data!$M$6:$M$1096,Data!$J$6:$J$1096,O$3,Data!$I$6:$I$1096,Data!$AB14),SUMIFS(Data!$M$6:$M$1096,Data!$J$6:$J$1096,O$3,Data!$I$6:$I$1096,Data!$Y14))</f>
        <v>0.29512727272727274</v>
      </c>
      <c r="P117" s="55">
        <f>SUM(SUMIFS(Data!$M$6:$M$1096,Data!$J$6:$J$1096,P$37,Data!$I$6:$I$1096,Data!$Z14),SUMIFS(Data!$M$6:$M$1096,Data!$J$6:$J$1096,P$3,Data!$I$6:$I$1096,Data!$AA14),SUMIFS(Data!$M$6:$M$1096,Data!$J$6:$J$1096,P$3,Data!$I$6:$I$1096,Data!$AB14),SUMIFS(Data!$M$6:$M$1096,Data!$J$6:$J$1096,P$3,Data!$I$6:$I$1096,Data!$Y14))</f>
        <v>0.26369835539510633</v>
      </c>
      <c r="Q117" s="55">
        <f>SUM(SUMIFS(Data!$M$6:$M$1096,Data!$J$6:$J$1096,Q$37,Data!$I$6:$I$1096,Data!$Z14),SUMIFS(Data!$M$6:$M$1096,Data!$J$6:$J$1096,Q$3,Data!$I$6:$I$1096,Data!$AA14),SUMIFS(Data!$M$6:$M$1096,Data!$J$6:$J$1096,Q$3,Data!$I$6:$I$1096,Data!$AB14),SUMIFS(Data!$M$6:$M$1096,Data!$J$6:$J$1096,Q$3,Data!$I$6:$I$1096,Data!$Y14))</f>
        <v>0.28124379591026405</v>
      </c>
      <c r="R117" s="55">
        <f>SUM(SUMIFS(Data!$M$6:$M$1096,Data!$J$6:$J$1096,R$37,Data!$I$6:$I$1096,Data!$Z14),SUMIFS(Data!$M$6:$M$1096,Data!$J$6:$J$1096,R$3,Data!$I$6:$I$1096,Data!$AA14),SUMIFS(Data!$M$6:$M$1096,Data!$J$6:$J$1096,R$3,Data!$I$6:$I$1096,Data!$AB14),SUMIFS(Data!$M$6:$M$1096,Data!$J$6:$J$1096,R$3,Data!$I$6:$I$1096,Data!$Y14))</f>
        <v>0.28440036068530206</v>
      </c>
      <c r="S117" s="55">
        <f>SUM(SUMIFS(Data!$M$6:$M$1096,Data!$J$6:$J$1096,S$37,Data!$I$6:$I$1096,Data!$Z14),SUMIFS(Data!$M$6:$M$1096,Data!$J$6:$J$1096,S$3,Data!$I$6:$I$1096,Data!$AA14),SUMIFS(Data!$M$6:$M$1096,Data!$J$6:$J$1096,S$3,Data!$I$6:$I$1096,Data!$AB14),SUMIFS(Data!$M$6:$M$1096,Data!$J$6:$J$1096,S$3,Data!$I$6:$I$1096,Data!$Y14))</f>
        <v>0.27805780641868183</v>
      </c>
      <c r="T117" s="55">
        <f>SUM(SUMIFS(Data!$M$6:$M$1096,Data!$J$6:$J$1096,T$37,Data!$I$6:$I$1096,Data!$Z14),SUMIFS(Data!$M$6:$M$1096,Data!$J$6:$J$1096,T$3,Data!$I$6:$I$1096,Data!$AA14),SUMIFS(Data!$M$6:$M$1096,Data!$J$6:$J$1096,T$3,Data!$I$6:$I$1096,Data!$AB14),SUMIFS(Data!$M$6:$M$1096,Data!$J$6:$J$1096,T$3,Data!$I$6:$I$1096,Data!$Y14))</f>
        <v>0.26113483831604639</v>
      </c>
      <c r="U117" s="55">
        <f>SUM(SUMIFS(Data!$M$6:$M$1096,Data!$J$6:$J$1096,U$37,Data!$I$6:$I$1096,Data!$Z14),SUMIFS(Data!$M$6:$M$1096,Data!$J$6:$J$1096,U$3,Data!$I$6:$I$1096,Data!$AA14),SUMIFS(Data!$M$6:$M$1096,Data!$J$6:$J$1096,U$3,Data!$I$6:$I$1096,Data!$AB14),SUMIFS(Data!$M$6:$M$1096,Data!$J$6:$J$1096,U$3,Data!$I$6:$I$1096,Data!$Y14))</f>
        <v>0.24981303853032027</v>
      </c>
      <c r="V117" s="55">
        <f>SUM(SUMIFS(Data!$M$6:$M$1096,Data!$J$6:$J$1096,V$37,Data!$I$6:$I$1096,Data!$Z14),SUMIFS(Data!$M$6:$M$1096,Data!$J$6:$J$1096,V$3,Data!$I$6:$I$1096,Data!$AA14),SUMIFS(Data!$M$6:$M$1096,Data!$J$6:$J$1096,V$3,Data!$I$6:$I$1096,Data!$AB14),SUMIFS(Data!$M$6:$M$1096,Data!$J$6:$J$1096,V$3,Data!$I$6:$I$1096,Data!$Y14))</f>
        <v>0.26812675299874678</v>
      </c>
      <c r="W117" s="55">
        <f>SUM(SUMIFS(Data!$M$6:$M$1096,Data!$J$6:$J$1096,W$37,Data!$I$6:$I$1096,Data!$Z14),SUMIFS(Data!$M$6:$M$1096,Data!$J$6:$J$1096,W$3,Data!$I$6:$I$1096,Data!$AA14),SUMIFS(Data!$M$6:$M$1096,Data!$J$6:$J$1096,W$3,Data!$I$6:$I$1096,Data!$AB14),SUMIFS(Data!$M$6:$M$1096,Data!$J$6:$J$1096,W$3,Data!$I$6:$I$1096,Data!$Y14))</f>
        <v>0.2902185926562692</v>
      </c>
      <c r="X117" s="55">
        <f>SUM(SUMIFS(Data!$M$6:$M$1096,Data!$J$6:$J$1096,X$37,Data!$I$6:$I$1096,Data!$Z14),SUMIFS(Data!$M$6:$M$1096,Data!$J$6:$J$1096,X$3,Data!$I$6:$I$1096,Data!$AA14),SUMIFS(Data!$M$6:$M$1096,Data!$J$6:$J$1096,X$3,Data!$I$6:$I$1096,Data!$AB14),SUMIFS(Data!$M$6:$M$1096,Data!$J$6:$J$1096,X$3,Data!$I$6:$I$1096,Data!$Y14))</f>
        <v>0.31560769182898751</v>
      </c>
      <c r="Y117" s="55">
        <f>SUM(SUMIFS(Data!$M$6:$M$1096,Data!$J$6:$J$1096,Y$37,Data!$I$6:$I$1096,Data!$Z14),SUMIFS(Data!$M$6:$M$1096,Data!$J$6:$J$1096,Y$3,Data!$I$6:$I$1096,Data!$AA14),SUMIFS(Data!$M$6:$M$1096,Data!$J$6:$J$1096,Y$3,Data!$I$6:$I$1096,Data!$AB14),SUMIFS(Data!$M$6:$M$1096,Data!$J$6:$J$1096,Y$3,Data!$I$6:$I$1096,Data!$Y14))</f>
        <v>0.30049215051083977</v>
      </c>
      <c r="Z117" s="55">
        <f>SUM(SUMIFS(Data!$M$6:$M$1096,Data!$J$6:$J$1096,Z$37,Data!$I$6:$I$1096,Data!$Z14),SUMIFS(Data!$M$6:$M$1096,Data!$J$6:$J$1096,Z$3,Data!$I$6:$I$1096,Data!$AA14),SUMIFS(Data!$M$6:$M$1096,Data!$J$6:$J$1096,Z$3,Data!$I$6:$I$1096,Data!$AB14),SUMIFS(Data!$M$6:$M$1096,Data!$J$6:$J$1096,Z$3,Data!$I$6:$I$1096,Data!$Y14))</f>
        <v>0.30997691395769639</v>
      </c>
      <c r="AA117" s="55">
        <f>SUM(SUMIFS(Data!$M$6:$M$1096,Data!$J$6:$J$1096,AA$37,Data!$I$6:$I$1096,Data!$Z14),SUMIFS(Data!$M$6:$M$1096,Data!$J$6:$J$1096,AA$3,Data!$I$6:$I$1096,Data!$AA14),SUMIFS(Data!$M$6:$M$1096,Data!$J$6:$J$1096,AA$3,Data!$I$6:$I$1096,Data!$AB14),SUMIFS(Data!$M$6:$M$1096,Data!$J$6:$J$1096,AA$3,Data!$I$6:$I$1096,Data!$Y14))</f>
        <v>0.32716674420513947</v>
      </c>
      <c r="AB117" s="55">
        <f>SUM(SUMIFS(Data!$M$6:$M$1096,Data!$J$6:$J$1096,AB$37,Data!$I$6:$I$1096,Data!$Z14),SUMIFS(Data!$M$6:$M$1096,Data!$J$6:$J$1096,AB$3,Data!$I$6:$I$1096,Data!$AA14),SUMIFS(Data!$M$6:$M$1096,Data!$J$6:$J$1096,AB$3,Data!$I$6:$I$1096,Data!$AB14),SUMIFS(Data!$M$6:$M$1096,Data!$J$6:$J$1096,AB$3,Data!$I$6:$I$1096,Data!$Y14))</f>
        <v>0.31115363249182149</v>
      </c>
      <c r="AC117" s="55">
        <f>SUM(SUMIFS(Data!$M$6:$M$1096,Data!$J$6:$J$1096,AC$37,Data!$I$6:$I$1096,Data!$Z14),SUMIFS(Data!$M$6:$M$1096,Data!$J$6:$J$1096,AC$3,Data!$I$6:$I$1096,Data!$AA14),SUMIFS(Data!$M$6:$M$1096,Data!$J$6:$J$1096,AC$3,Data!$I$6:$I$1096,Data!$AB14),SUMIFS(Data!$M$6:$M$1096,Data!$J$6:$J$1096,AC$3,Data!$I$6:$I$1096,Data!$Y14))</f>
        <v>0.34282143415091393</v>
      </c>
      <c r="AD117" s="55">
        <f>SUM(SUMIFS(Data!$M$6:$M$1096,Data!$J$6:$J$1096,AD$37,Data!$I$6:$I$1096,Data!$Z14),SUMIFS(Data!$M$6:$M$1096,Data!$J$6:$J$1096,AD$3,Data!$I$6:$I$1096,Data!$AA14),SUMIFS(Data!$M$6:$M$1096,Data!$J$6:$J$1096,AD$3,Data!$I$6:$I$1096,Data!$AB14),SUMIFS(Data!$M$6:$M$1096,Data!$J$6:$J$1096,AD$3,Data!$I$6:$I$1096,Data!$Y14))</f>
        <v>0.36291800998798918</v>
      </c>
      <c r="AE117" s="55">
        <f>SUM(SUMIFS(Data!$M$6:$M$1096,Data!$J$6:$J$1096,AE$37,Data!$I$6:$I$1096,Data!$Z14),SUMIFS(Data!$M$6:$M$1096,Data!$J$6:$J$1096,AE$3,Data!$I$6:$I$1096,Data!$AA14),SUMIFS(Data!$M$6:$M$1096,Data!$J$6:$J$1096,AE$3,Data!$I$6:$I$1096,Data!$AB14),SUMIFS(Data!$M$6:$M$1096,Data!$J$6:$J$1096,AE$3,Data!$I$6:$I$1096,Data!$Y14))</f>
        <v>0.33202855890273686</v>
      </c>
      <c r="AF117" s="55">
        <f>SUM(SUMIFS(Data!$M$6:$M$1096,Data!$J$6:$J$1096,AF$37,Data!$I$6:$I$1096,Data!$Z14),SUMIFS(Data!$M$6:$M$1096,Data!$J$6:$J$1096,AF$3,Data!$I$6:$I$1096,Data!$AA14),SUMIFS(Data!$M$6:$M$1096,Data!$J$6:$J$1096,AF$3,Data!$I$6:$I$1096,Data!$AB14),SUMIFS(Data!$M$6:$M$1096,Data!$J$6:$J$1096,AF$3,Data!$I$6:$I$1096,Data!$Y14))</f>
        <v>0.38410226352954313</v>
      </c>
      <c r="AG117" s="55">
        <f>SUM(SUMIFS(Data!$M$6:$M$1096,Data!$J$6:$J$1096,AG$37,Data!$I$6:$I$1096,Data!$Z14),SUMIFS(Data!$M$6:$M$1096,Data!$J$6:$J$1096,AG$3,Data!$I$6:$I$1096,Data!$AA14),SUMIFS(Data!$M$6:$M$1096,Data!$J$6:$J$1096,AG$3,Data!$I$6:$I$1096,Data!$AB14),SUMIFS(Data!$M$6:$M$1096,Data!$J$6:$J$1096,AG$3,Data!$I$6:$I$1096,Data!$Y14))</f>
        <v>0.38239952188854021</v>
      </c>
      <c r="AH117" s="55">
        <f>SUM(SUMIFS(Data!$M$6:$M$1096,Data!$J$6:$J$1096,AH$37,Data!$I$6:$I$1096,Data!$Z14),SUMIFS(Data!$M$6:$M$1096,Data!$J$6:$J$1096,AH$3,Data!$I$6:$I$1096,Data!$AA14),SUMIFS(Data!$M$6:$M$1096,Data!$J$6:$J$1096,AH$3,Data!$I$6:$I$1096,Data!$AB14),SUMIFS(Data!$M$6:$M$1096,Data!$J$6:$J$1096,AH$3,Data!$I$6:$I$1096,Data!$Y14))</f>
        <v>0.38887528316904429</v>
      </c>
      <c r="AI117" s="55">
        <f>SUM(SUMIFS(Data!$M$6:$M$1096,Data!$J$6:$J$1096,AI$37,Data!$I$6:$I$1096,Data!$Z14),SUMIFS(Data!$M$6:$M$1096,Data!$J$6:$J$1096,AI$3,Data!$I$6:$I$1096,Data!$AA14),SUMIFS(Data!$M$6:$M$1096,Data!$J$6:$J$1096,AI$3,Data!$I$6:$I$1096,Data!$AB14),SUMIFS(Data!$M$6:$M$1096,Data!$J$6:$J$1096,AI$3,Data!$I$6:$I$1096,Data!$Y14))</f>
        <v>0.40978056812236485</v>
      </c>
      <c r="AJ117" s="55">
        <f>SUM(SUMIFS(Data!$M$6:$M$1096,Data!$J$6:$J$1096,AJ$37,Data!$I$6:$I$1096,Data!$Z14),SUMIFS(Data!$M$6:$M$1096,Data!$J$6:$J$1096,AJ$3,Data!$I$6:$I$1096,Data!$AA14),SUMIFS(Data!$M$6:$M$1096,Data!$J$6:$J$1096,AJ$3,Data!$I$6:$I$1096,Data!$AB14),SUMIFS(Data!$M$6:$M$1096,Data!$J$6:$J$1096,AJ$3,Data!$I$6:$I$1096,Data!$Y14))</f>
        <v>0.41455312080751289</v>
      </c>
      <c r="AK117" s="55">
        <f>SUM(SUMIFS(Data!$M$6:$M$1096,Data!$J$6:$J$1096,AK$37,Data!$I$6:$I$1096,Data!$Z14),SUMIFS(Data!$M$6:$M$1096,Data!$J$6:$J$1096,AK$3,Data!$I$6:$I$1096,Data!$AA14),SUMIFS(Data!$M$6:$M$1096,Data!$J$6:$J$1096,AK$3,Data!$I$6:$I$1096,Data!$AB14),SUMIFS(Data!$M$6:$M$1096,Data!$J$6:$J$1096,AK$3,Data!$I$6:$I$1096,Data!$Y14))</f>
        <v>0.40249258160237389</v>
      </c>
      <c r="AL117" s="55">
        <f>SUM(SUMIFS(Data!$M$6:$M$1096,Data!$J$6:$J$1096,AL$37,Data!$I$6:$I$1096,Data!$Z14),SUMIFS(Data!$M$6:$M$1096,Data!$J$6:$J$1096,AL$3,Data!$I$6:$I$1096,Data!$AA14),SUMIFS(Data!$M$6:$M$1096,Data!$J$6:$J$1096,AL$3,Data!$I$6:$I$1096,Data!$AB14),SUMIFS(Data!$M$6:$M$1096,Data!$J$6:$J$1096,AL$3,Data!$I$6:$I$1096,Data!$Y14))</f>
        <v>0.41054873054873053</v>
      </c>
      <c r="AM117" s="55">
        <f>SUM(SUMIFS(Data!$M$6:$M$1096,Data!$J$6:$J$1096,AM$37,Data!$I$6:$I$1096,Data!$Z14),SUMIFS(Data!$M$6:$M$1096,Data!$J$6:$J$1096,AM$3,Data!$I$6:$I$1096,Data!$AA14),SUMIFS(Data!$M$6:$M$1096,Data!$J$6:$J$1096,AM$3,Data!$I$6:$I$1096,Data!$AB14),SUMIFS(Data!$M$6:$M$1096,Data!$J$6:$J$1096,AM$3,Data!$I$6:$I$1096,Data!$Y14))</f>
        <v>0.41517057232196186</v>
      </c>
      <c r="AN117" s="55">
        <f>SUM(SUMIFS(Data!$M$6:$M$1096,Data!$J$6:$J$1096,AN$37,Data!$I$6:$I$1096,Data!$Z14),SUMIFS(Data!$M$6:$M$1096,Data!$J$6:$J$1096,AN$3,Data!$I$6:$I$1096,Data!$AA14),SUMIFS(Data!$M$6:$M$1096,Data!$J$6:$J$1096,AN$3,Data!$I$6:$I$1096,Data!$AB14),SUMIFS(Data!$M$6:$M$1096,Data!$J$6:$J$1096,AN$3,Data!$I$6:$I$1096,Data!$Y14))</f>
        <v>0.34719891131775915</v>
      </c>
      <c r="AO117" s="55">
        <f>SUM(SUMIFS(Data!$M$6:$M$1096,Data!$J$6:$J$1096,AO$37,Data!$I$6:$I$1096,Data!$Z14),SUMIFS(Data!$M$6:$M$1096,Data!$J$6:$J$1096,AO$3,Data!$I$6:$I$1096,Data!$AA14),SUMIFS(Data!$M$6:$M$1096,Data!$J$6:$J$1096,AO$3,Data!$I$6:$I$1096,Data!$AB14),SUMIFS(Data!$M$6:$M$1096,Data!$J$6:$J$1096,AO$3,Data!$I$6:$I$1096,Data!$Y14))</f>
        <v>0.40925713863544011</v>
      </c>
      <c r="AP117" s="55">
        <f>SUM(SUMIFS(Data!$M$6:$M$1096,Data!$J$6:$J$1096,AP$37,Data!$I$6:$I$1096,Data!$Z14),SUMIFS(Data!$M$6:$M$1096,Data!$J$6:$J$1096,AP$3,Data!$I$6:$I$1096,Data!$AA14),SUMIFS(Data!$M$6:$M$1096,Data!$J$6:$J$1096,AP$3,Data!$I$6:$I$1096,Data!$AB14),SUMIFS(Data!$M$6:$M$1096,Data!$J$6:$J$1096,AP$3,Data!$I$6:$I$1096,Data!$Y14))</f>
        <v>0.40710690406430772</v>
      </c>
      <c r="AQ117" s="55">
        <f>SUM(SUMIFS(Data!$M$6:$M$1096,Data!$J$6:$J$1096,AQ$37,Data!$I$6:$I$1096,Data!$Z14),SUMIFS(Data!$M$6:$M$1096,Data!$J$6:$J$1096,AQ$3,Data!$I$6:$I$1096,Data!$AA14),SUMIFS(Data!$M$6:$M$1096,Data!$J$6:$J$1096,AQ$3,Data!$I$6:$I$1096,Data!$AB14),SUMIFS(Data!$M$6:$M$1096,Data!$J$6:$J$1096,AQ$3,Data!$I$6:$I$1096,Data!$Y14))</f>
        <v>0.40909294112387684</v>
      </c>
      <c r="AR117" s="56" t="s">
        <v>16</v>
      </c>
    </row>
    <row r="118" spans="1:44" x14ac:dyDescent="0.25">
      <c r="A118" s="53" t="s">
        <v>74</v>
      </c>
      <c r="B118" s="56" t="s">
        <v>17</v>
      </c>
      <c r="C118" s="55">
        <f>SUM(SUMIFS(Data!$M$6:$M$1096,Data!$J$6:$J$1096,C$37,Data!$I$6:$I$1096,Data!$Z15),SUMIFS(Data!$M$6:$M$1096,Data!$J$6:$J$1096,C$3,Data!$I$6:$I$1096,Data!$AA15),SUMIFS(Data!$M$6:$M$1096,Data!$J$6:$J$1096,C$3,Data!$I$6:$I$1096,Data!$AB15),SUMIFS(Data!$M$6:$M$1096,Data!$J$6:$J$1096,C$3,Data!$I$6:$I$1096,Data!$Y15))</f>
        <v>0.16722069287903185</v>
      </c>
      <c r="D118" s="55">
        <f>SUM(SUMIFS(Data!$M$6:$M$1096,Data!$J$6:$J$1096,D$37,Data!$I$6:$I$1096,Data!$Z15),SUMIFS(Data!$M$6:$M$1096,Data!$J$6:$J$1096,D$3,Data!$I$6:$I$1096,Data!$AA15),SUMIFS(Data!$M$6:$M$1096,Data!$J$6:$J$1096,D$3,Data!$I$6:$I$1096,Data!$AB15),SUMIFS(Data!$M$6:$M$1096,Data!$J$6:$J$1096,D$3,Data!$I$6:$I$1096,Data!$Y15))</f>
        <v>0.17331995987963891</v>
      </c>
      <c r="E118" s="55">
        <f>SUM(SUMIFS(Data!$M$6:$M$1096,Data!$J$6:$J$1096,E$37,Data!$I$6:$I$1096,Data!$Z15),SUMIFS(Data!$M$6:$M$1096,Data!$J$6:$J$1096,E$3,Data!$I$6:$I$1096,Data!$AA15),SUMIFS(Data!$M$6:$M$1096,Data!$J$6:$J$1096,E$3,Data!$I$6:$I$1096,Data!$AB15),SUMIFS(Data!$M$6:$M$1096,Data!$J$6:$J$1096,E$3,Data!$I$6:$I$1096,Data!$Y15))</f>
        <v>0.16265211706728352</v>
      </c>
      <c r="F118" s="55">
        <f>SUM(SUMIFS(Data!$M$6:$M$1096,Data!$J$6:$J$1096,F$37,Data!$I$6:$I$1096,Data!$Z15),SUMIFS(Data!$M$6:$M$1096,Data!$J$6:$J$1096,F$3,Data!$I$6:$I$1096,Data!$AA15),SUMIFS(Data!$M$6:$M$1096,Data!$J$6:$J$1096,F$3,Data!$I$6:$I$1096,Data!$AB15),SUMIFS(Data!$M$6:$M$1096,Data!$J$6:$J$1096,F$3,Data!$I$6:$I$1096,Data!$Y15))</f>
        <v>0.15986377006037464</v>
      </c>
      <c r="G118" s="55">
        <f>SUM(SUMIFS(Data!$M$6:$M$1096,Data!$J$6:$J$1096,G$37,Data!$I$6:$I$1096,Data!$Z15),SUMIFS(Data!$M$6:$M$1096,Data!$J$6:$J$1096,G$3,Data!$I$6:$I$1096,Data!$AA15),SUMIFS(Data!$M$6:$M$1096,Data!$J$6:$J$1096,G$3,Data!$I$6:$I$1096,Data!$AB15),SUMIFS(Data!$M$6:$M$1096,Data!$J$6:$J$1096,G$3,Data!$I$6:$I$1096,Data!$Y15))</f>
        <v>0.15430470295773932</v>
      </c>
      <c r="H118" s="55">
        <f>SUM(SUMIFS(Data!$M$6:$M$1096,Data!$J$6:$J$1096,H$37,Data!$I$6:$I$1096,Data!$Z15),SUMIFS(Data!$M$6:$M$1096,Data!$J$6:$J$1096,H$3,Data!$I$6:$I$1096,Data!$AA15),SUMIFS(Data!$M$6:$M$1096,Data!$J$6:$J$1096,H$3,Data!$I$6:$I$1096,Data!$AB15),SUMIFS(Data!$M$6:$M$1096,Data!$J$6:$J$1096,H$3,Data!$I$6:$I$1096,Data!$Y15))</f>
        <v>0.14730244629742117</v>
      </c>
      <c r="I118" s="55">
        <f>SUM(SUMIFS(Data!$M$6:$M$1096,Data!$J$6:$J$1096,I$37,Data!$I$6:$I$1096,Data!$Z15),SUMIFS(Data!$M$6:$M$1096,Data!$J$6:$J$1096,I$3,Data!$I$6:$I$1096,Data!$AA15),SUMIFS(Data!$M$6:$M$1096,Data!$J$6:$J$1096,I$3,Data!$I$6:$I$1096,Data!$AB15),SUMIFS(Data!$M$6:$M$1096,Data!$J$6:$J$1096,I$3,Data!$I$6:$I$1096,Data!$Y15))</f>
        <v>0.14697062253568055</v>
      </c>
      <c r="J118" s="55">
        <f>SUM(SUMIFS(Data!$M$6:$M$1096,Data!$J$6:$J$1096,J$37,Data!$I$6:$I$1096,Data!$Z15),SUMIFS(Data!$M$6:$M$1096,Data!$J$6:$J$1096,J$3,Data!$I$6:$I$1096,Data!$AA15),SUMIFS(Data!$M$6:$M$1096,Data!$J$6:$J$1096,J$3,Data!$I$6:$I$1096,Data!$AB15),SUMIFS(Data!$M$6:$M$1096,Data!$J$6:$J$1096,J$3,Data!$I$6:$I$1096,Data!$Y15))</f>
        <v>0.14985094220933728</v>
      </c>
      <c r="K118" s="55">
        <f>SUM(SUMIFS(Data!$M$6:$M$1096,Data!$J$6:$J$1096,K$37,Data!$I$6:$I$1096,Data!$Z15),SUMIFS(Data!$M$6:$M$1096,Data!$J$6:$J$1096,K$3,Data!$I$6:$I$1096,Data!$AA15),SUMIFS(Data!$M$6:$M$1096,Data!$J$6:$J$1096,K$3,Data!$I$6:$I$1096,Data!$AB15),SUMIFS(Data!$M$6:$M$1096,Data!$J$6:$J$1096,K$3,Data!$I$6:$I$1096,Data!$Y15))</f>
        <v>0.15987485961816139</v>
      </c>
      <c r="L118" s="55">
        <f>SUM(SUMIFS(Data!$M$6:$M$1096,Data!$J$6:$J$1096,L$37,Data!$I$6:$I$1096,Data!$Z15),SUMIFS(Data!$M$6:$M$1096,Data!$J$6:$J$1096,L$3,Data!$I$6:$I$1096,Data!$AA15),SUMIFS(Data!$M$6:$M$1096,Data!$J$6:$J$1096,L$3,Data!$I$6:$I$1096,Data!$AB15),SUMIFS(Data!$M$6:$M$1096,Data!$J$6:$J$1096,L$3,Data!$I$6:$I$1096,Data!$Y15))</f>
        <v>0.15539727609605852</v>
      </c>
      <c r="M118" s="55">
        <f>SUM(SUMIFS(Data!$M$6:$M$1096,Data!$J$6:$J$1096,M$37,Data!$I$6:$I$1096,Data!$Z15),SUMIFS(Data!$M$6:$M$1096,Data!$J$6:$J$1096,M$3,Data!$I$6:$I$1096,Data!$AA15),SUMIFS(Data!$M$6:$M$1096,Data!$J$6:$J$1096,M$3,Data!$I$6:$I$1096,Data!$AB15),SUMIFS(Data!$M$6:$M$1096,Data!$J$6:$J$1096,M$3,Data!$I$6:$I$1096,Data!$Y15))</f>
        <v>0.15475801793203905</v>
      </c>
      <c r="N118" s="55">
        <f>SUM(SUMIFS(Data!$M$6:$M$1096,Data!$J$6:$J$1096,N$37,Data!$I$6:$I$1096,Data!$Z15),SUMIFS(Data!$M$6:$M$1096,Data!$J$6:$J$1096,N$3,Data!$I$6:$I$1096,Data!$AA15),SUMIFS(Data!$M$6:$M$1096,Data!$J$6:$J$1096,N$3,Data!$I$6:$I$1096,Data!$AB15),SUMIFS(Data!$M$6:$M$1096,Data!$J$6:$J$1096,N$3,Data!$I$6:$I$1096,Data!$Y15))</f>
        <v>0.16198826274482075</v>
      </c>
      <c r="O118" s="55">
        <f>SUM(SUMIFS(Data!$M$6:$M$1096,Data!$J$6:$J$1096,O$37,Data!$I$6:$I$1096,Data!$Z15),SUMIFS(Data!$M$6:$M$1096,Data!$J$6:$J$1096,O$3,Data!$I$6:$I$1096,Data!$AA15),SUMIFS(Data!$M$6:$M$1096,Data!$J$6:$J$1096,O$3,Data!$I$6:$I$1096,Data!$AB15),SUMIFS(Data!$M$6:$M$1096,Data!$J$6:$J$1096,O$3,Data!$I$6:$I$1096,Data!$Y15))</f>
        <v>0.16516363636363637</v>
      </c>
      <c r="P118" s="55">
        <f>SUM(SUMIFS(Data!$M$6:$M$1096,Data!$J$6:$J$1096,P$37,Data!$I$6:$I$1096,Data!$Z15),SUMIFS(Data!$M$6:$M$1096,Data!$J$6:$J$1096,P$3,Data!$I$6:$I$1096,Data!$AA15),SUMIFS(Data!$M$6:$M$1096,Data!$J$6:$J$1096,P$3,Data!$I$6:$I$1096,Data!$AB15),SUMIFS(Data!$M$6:$M$1096,Data!$J$6:$J$1096,P$3,Data!$I$6:$I$1096,Data!$Y15))</f>
        <v>0.17357935552881401</v>
      </c>
      <c r="Q118" s="55">
        <f>SUM(SUMIFS(Data!$M$6:$M$1096,Data!$J$6:$J$1096,Q$37,Data!$I$6:$I$1096,Data!$Z15),SUMIFS(Data!$M$6:$M$1096,Data!$J$6:$J$1096,Q$3,Data!$I$6:$I$1096,Data!$AA15),SUMIFS(Data!$M$6:$M$1096,Data!$J$6:$J$1096,Q$3,Data!$I$6:$I$1096,Data!$AB15),SUMIFS(Data!$M$6:$M$1096,Data!$J$6:$J$1096,Q$3,Data!$I$6:$I$1096,Data!$Y15))</f>
        <v>0.18530375223347231</v>
      </c>
      <c r="R118" s="55">
        <f>SUM(SUMIFS(Data!$M$6:$M$1096,Data!$J$6:$J$1096,R$37,Data!$I$6:$I$1096,Data!$Z15),SUMIFS(Data!$M$6:$M$1096,Data!$J$6:$J$1096,R$3,Data!$I$6:$I$1096,Data!$AA15),SUMIFS(Data!$M$6:$M$1096,Data!$J$6:$J$1096,R$3,Data!$I$6:$I$1096,Data!$AB15),SUMIFS(Data!$M$6:$M$1096,Data!$J$6:$J$1096,R$3,Data!$I$6:$I$1096,Data!$Y15))</f>
        <v>0.18887886985272015</v>
      </c>
      <c r="S118" s="55">
        <f>SUM(SUMIFS(Data!$M$6:$M$1096,Data!$J$6:$J$1096,S$37,Data!$I$6:$I$1096,Data!$Z15),SUMIFS(Data!$M$6:$M$1096,Data!$J$6:$J$1096,S$3,Data!$I$6:$I$1096,Data!$AA15),SUMIFS(Data!$M$6:$M$1096,Data!$J$6:$J$1096,S$3,Data!$I$6:$I$1096,Data!$AB15),SUMIFS(Data!$M$6:$M$1096,Data!$J$6:$J$1096,S$3,Data!$I$6:$I$1096,Data!$Y15))</f>
        <v>0.19074204045173226</v>
      </c>
      <c r="T118" s="55">
        <f>SUM(SUMIFS(Data!$M$6:$M$1096,Data!$J$6:$J$1096,T$37,Data!$I$6:$I$1096,Data!$Z15),SUMIFS(Data!$M$6:$M$1096,Data!$J$6:$J$1096,T$3,Data!$I$6:$I$1096,Data!$AA15),SUMIFS(Data!$M$6:$M$1096,Data!$J$6:$J$1096,T$3,Data!$I$6:$I$1096,Data!$AB15),SUMIFS(Data!$M$6:$M$1096,Data!$J$6:$J$1096,T$3,Data!$I$6:$I$1096,Data!$Y15))</f>
        <v>0.1992550014450403</v>
      </c>
      <c r="U118" s="55">
        <f>SUM(SUMIFS(Data!$M$6:$M$1096,Data!$J$6:$J$1096,U$37,Data!$I$6:$I$1096,Data!$Z15),SUMIFS(Data!$M$6:$M$1096,Data!$J$6:$J$1096,U$3,Data!$I$6:$I$1096,Data!$AA15),SUMIFS(Data!$M$6:$M$1096,Data!$J$6:$J$1096,U$3,Data!$I$6:$I$1096,Data!$AB15),SUMIFS(Data!$M$6:$M$1096,Data!$J$6:$J$1096,U$3,Data!$I$6:$I$1096,Data!$Y15))</f>
        <v>0.16891562347585756</v>
      </c>
      <c r="V118" s="55">
        <f>SUM(SUMIFS(Data!$M$6:$M$1096,Data!$J$6:$J$1096,V$37,Data!$I$6:$I$1096,Data!$Z15),SUMIFS(Data!$M$6:$M$1096,Data!$J$6:$J$1096,V$3,Data!$I$6:$I$1096,Data!$AA15),SUMIFS(Data!$M$6:$M$1096,Data!$J$6:$J$1096,V$3,Data!$I$6:$I$1096,Data!$AB15),SUMIFS(Data!$M$6:$M$1096,Data!$J$6:$J$1096,V$3,Data!$I$6:$I$1096,Data!$Y15))</f>
        <v>0.21047920272125081</v>
      </c>
      <c r="W118" s="55">
        <f>SUM(SUMIFS(Data!$M$6:$M$1096,Data!$J$6:$J$1096,W$37,Data!$I$6:$I$1096,Data!$Z15),SUMIFS(Data!$M$6:$M$1096,Data!$J$6:$J$1096,W$3,Data!$I$6:$I$1096,Data!$AA15),SUMIFS(Data!$M$6:$M$1096,Data!$J$6:$J$1096,W$3,Data!$I$6:$I$1096,Data!$AB15),SUMIFS(Data!$M$6:$M$1096,Data!$J$6:$J$1096,W$3,Data!$I$6:$I$1096,Data!$Y15))</f>
        <v>0.2054832371361906</v>
      </c>
      <c r="X118" s="55">
        <f>SUM(SUMIFS(Data!$M$6:$M$1096,Data!$J$6:$J$1096,X$37,Data!$I$6:$I$1096,Data!$Z15),SUMIFS(Data!$M$6:$M$1096,Data!$J$6:$J$1096,X$3,Data!$I$6:$I$1096,Data!$AA15),SUMIFS(Data!$M$6:$M$1096,Data!$J$6:$J$1096,X$3,Data!$I$6:$I$1096,Data!$AB15),SUMIFS(Data!$M$6:$M$1096,Data!$J$6:$J$1096,X$3,Data!$I$6:$I$1096,Data!$Y15))</f>
        <v>0.23143941751197958</v>
      </c>
      <c r="Y118" s="55">
        <f>SUM(SUMIFS(Data!$M$6:$M$1096,Data!$J$6:$J$1096,Y$37,Data!$I$6:$I$1096,Data!$Z15),SUMIFS(Data!$M$6:$M$1096,Data!$J$6:$J$1096,Y$3,Data!$I$6:$I$1096,Data!$AA15),SUMIFS(Data!$M$6:$M$1096,Data!$J$6:$J$1096,Y$3,Data!$I$6:$I$1096,Data!$AB15),SUMIFS(Data!$M$6:$M$1096,Data!$J$6:$J$1096,Y$3,Data!$I$6:$I$1096,Data!$Y15))</f>
        <v>0.22358584600049838</v>
      </c>
      <c r="Z118" s="55">
        <f>SUM(SUMIFS(Data!$M$6:$M$1096,Data!$J$6:$J$1096,Z$37,Data!$I$6:$I$1096,Data!$Z15),SUMIFS(Data!$M$6:$M$1096,Data!$J$6:$J$1096,Z$3,Data!$I$6:$I$1096,Data!$AA15),SUMIFS(Data!$M$6:$M$1096,Data!$J$6:$J$1096,Z$3,Data!$I$6:$I$1096,Data!$AB15),SUMIFS(Data!$M$6:$M$1096,Data!$J$6:$J$1096,Z$3,Data!$I$6:$I$1096,Data!$Y15))</f>
        <v>0.20920945903787358</v>
      </c>
      <c r="AA118" s="55">
        <f>SUM(SUMIFS(Data!$M$6:$M$1096,Data!$J$6:$J$1096,AA$37,Data!$I$6:$I$1096,Data!$Z15),SUMIFS(Data!$M$6:$M$1096,Data!$J$6:$J$1096,AA$3,Data!$I$6:$I$1096,Data!$AA15),SUMIFS(Data!$M$6:$M$1096,Data!$J$6:$J$1096,AA$3,Data!$I$6:$I$1096,Data!$AB15),SUMIFS(Data!$M$6:$M$1096,Data!$J$6:$J$1096,AA$3,Data!$I$6:$I$1096,Data!$Y15))</f>
        <v>0.22536329055034071</v>
      </c>
      <c r="AB118" s="55">
        <f>SUM(SUMIFS(Data!$M$6:$M$1096,Data!$J$6:$J$1096,AB$37,Data!$I$6:$I$1096,Data!$Z15),SUMIFS(Data!$M$6:$M$1096,Data!$J$6:$J$1096,AB$3,Data!$I$6:$I$1096,Data!$AA15),SUMIFS(Data!$M$6:$M$1096,Data!$J$6:$J$1096,AB$3,Data!$I$6:$I$1096,Data!$AB15),SUMIFS(Data!$M$6:$M$1096,Data!$J$6:$J$1096,AB$3,Data!$I$6:$I$1096,Data!$Y15))</f>
        <v>0.20258008764891058</v>
      </c>
      <c r="AC118" s="55">
        <f>SUM(SUMIFS(Data!$M$6:$M$1096,Data!$J$6:$J$1096,AC$37,Data!$I$6:$I$1096,Data!$Z15),SUMIFS(Data!$M$6:$M$1096,Data!$J$6:$J$1096,AC$3,Data!$I$6:$I$1096,Data!$AA15),SUMIFS(Data!$M$6:$M$1096,Data!$J$6:$J$1096,AC$3,Data!$I$6:$I$1096,Data!$AB15),SUMIFS(Data!$M$6:$M$1096,Data!$J$6:$J$1096,AC$3,Data!$I$6:$I$1096,Data!$Y15))</f>
        <v>0.22627714419621933</v>
      </c>
      <c r="AD118" s="55">
        <f>SUM(SUMIFS(Data!$M$6:$M$1096,Data!$J$6:$J$1096,AD$37,Data!$I$6:$I$1096,Data!$Z15),SUMIFS(Data!$M$6:$M$1096,Data!$J$6:$J$1096,AD$3,Data!$I$6:$I$1096,Data!$AA15),SUMIFS(Data!$M$6:$M$1096,Data!$J$6:$J$1096,AD$3,Data!$I$6:$I$1096,Data!$AB15),SUMIFS(Data!$M$6:$M$1096,Data!$J$6:$J$1096,AD$3,Data!$I$6:$I$1096,Data!$Y15))</f>
        <v>0.23114609014476264</v>
      </c>
      <c r="AE118" s="55">
        <f>SUM(SUMIFS(Data!$M$6:$M$1096,Data!$J$6:$J$1096,AE$37,Data!$I$6:$I$1096,Data!$Z15),SUMIFS(Data!$M$6:$M$1096,Data!$J$6:$J$1096,AE$3,Data!$I$6:$I$1096,Data!$AA15),SUMIFS(Data!$M$6:$M$1096,Data!$J$6:$J$1096,AE$3,Data!$I$6:$I$1096,Data!$AB15),SUMIFS(Data!$M$6:$M$1096,Data!$J$6:$J$1096,AE$3,Data!$I$6:$I$1096,Data!$Y15))</f>
        <v>0.20714598860149058</v>
      </c>
      <c r="AF118" s="55">
        <f>SUM(SUMIFS(Data!$M$6:$M$1096,Data!$J$6:$J$1096,AF$37,Data!$I$6:$I$1096,Data!$Z15),SUMIFS(Data!$M$6:$M$1096,Data!$J$6:$J$1096,AF$3,Data!$I$6:$I$1096,Data!$AA15),SUMIFS(Data!$M$6:$M$1096,Data!$J$6:$J$1096,AF$3,Data!$I$6:$I$1096,Data!$AB15),SUMIFS(Data!$M$6:$M$1096,Data!$J$6:$J$1096,AF$3,Data!$I$6:$I$1096,Data!$Y15))</f>
        <v>0.23648441206843618</v>
      </c>
      <c r="AG118" s="55">
        <f>SUM(SUMIFS(Data!$M$6:$M$1096,Data!$J$6:$J$1096,AG$37,Data!$I$6:$I$1096,Data!$Z15),SUMIFS(Data!$M$6:$M$1096,Data!$J$6:$J$1096,AG$3,Data!$I$6:$I$1096,Data!$AA15),SUMIFS(Data!$M$6:$M$1096,Data!$J$6:$J$1096,AG$3,Data!$I$6:$I$1096,Data!$AB15),SUMIFS(Data!$M$6:$M$1096,Data!$J$6:$J$1096,AG$3,Data!$I$6:$I$1096,Data!$Y15))</f>
        <v>0.22611683848797248</v>
      </c>
      <c r="AH118" s="55">
        <f>SUM(SUMIFS(Data!$M$6:$M$1096,Data!$J$6:$J$1096,AH$37,Data!$I$6:$I$1096,Data!$Z15),SUMIFS(Data!$M$6:$M$1096,Data!$J$6:$J$1096,AH$3,Data!$I$6:$I$1096,Data!$AA15),SUMIFS(Data!$M$6:$M$1096,Data!$J$6:$J$1096,AH$3,Data!$I$6:$I$1096,Data!$AB15),SUMIFS(Data!$M$6:$M$1096,Data!$J$6:$J$1096,AH$3,Data!$I$6:$I$1096,Data!$Y15))</f>
        <v>0.21774934182330252</v>
      </c>
      <c r="AI118" s="55">
        <f>SUM(SUMIFS(Data!$M$6:$M$1096,Data!$J$6:$J$1096,AI$37,Data!$I$6:$I$1096,Data!$Z15),SUMIFS(Data!$M$6:$M$1096,Data!$J$6:$J$1096,AI$3,Data!$I$6:$I$1096,Data!$AA15),SUMIFS(Data!$M$6:$M$1096,Data!$J$6:$J$1096,AI$3,Data!$I$6:$I$1096,Data!$AB15),SUMIFS(Data!$M$6:$M$1096,Data!$J$6:$J$1096,AI$3,Data!$I$6:$I$1096,Data!$Y15))</f>
        <v>0.21924722247868772</v>
      </c>
      <c r="AJ118" s="55">
        <f>SUM(SUMIFS(Data!$M$6:$M$1096,Data!$J$6:$J$1096,AJ$37,Data!$I$6:$I$1096,Data!$Z15),SUMIFS(Data!$M$6:$M$1096,Data!$J$6:$J$1096,AJ$3,Data!$I$6:$I$1096,Data!$AA15),SUMIFS(Data!$M$6:$M$1096,Data!$J$6:$J$1096,AJ$3,Data!$I$6:$I$1096,Data!$AB15),SUMIFS(Data!$M$6:$M$1096,Data!$J$6:$J$1096,AJ$3,Data!$I$6:$I$1096,Data!$Y15))</f>
        <v>0.21385676867054237</v>
      </c>
      <c r="AK118" s="55">
        <f>SUM(SUMIFS(Data!$M$6:$M$1096,Data!$J$6:$J$1096,AK$37,Data!$I$6:$I$1096,Data!$Z15),SUMIFS(Data!$M$6:$M$1096,Data!$J$6:$J$1096,AK$3,Data!$I$6:$I$1096,Data!$AA15),SUMIFS(Data!$M$6:$M$1096,Data!$J$6:$J$1096,AK$3,Data!$I$6:$I$1096,Data!$AB15),SUMIFS(Data!$M$6:$M$1096,Data!$J$6:$J$1096,AK$3,Data!$I$6:$I$1096,Data!$Y15))</f>
        <v>0.18685459940652818</v>
      </c>
      <c r="AL118" s="55">
        <f>SUM(SUMIFS(Data!$M$6:$M$1096,Data!$J$6:$J$1096,AL$37,Data!$I$6:$I$1096,Data!$Z15),SUMIFS(Data!$M$6:$M$1096,Data!$J$6:$J$1096,AL$3,Data!$I$6:$I$1096,Data!$AA15),SUMIFS(Data!$M$6:$M$1096,Data!$J$6:$J$1096,AL$3,Data!$I$6:$I$1096,Data!$AB15),SUMIFS(Data!$M$6:$M$1096,Data!$J$6:$J$1096,AL$3,Data!$I$6:$I$1096,Data!$Y15))</f>
        <v>0.21215397215397214</v>
      </c>
      <c r="AM118" s="55">
        <f>SUM(SUMIFS(Data!$M$6:$M$1096,Data!$J$6:$J$1096,AM$37,Data!$I$6:$I$1096,Data!$Z15),SUMIFS(Data!$M$6:$M$1096,Data!$J$6:$J$1096,AM$3,Data!$I$6:$I$1096,Data!$AA15),SUMIFS(Data!$M$6:$M$1096,Data!$J$6:$J$1096,AM$3,Data!$I$6:$I$1096,Data!$AB15),SUMIFS(Data!$M$6:$M$1096,Data!$J$6:$J$1096,AM$3,Data!$I$6:$I$1096,Data!$Y15))</f>
        <v>0.20370305308646314</v>
      </c>
      <c r="AN118" s="55">
        <f>SUM(SUMIFS(Data!$M$6:$M$1096,Data!$J$6:$J$1096,AN$37,Data!$I$6:$I$1096,Data!$Z15),SUMIFS(Data!$M$6:$M$1096,Data!$J$6:$J$1096,AN$3,Data!$I$6:$I$1096,Data!$AA15),SUMIFS(Data!$M$6:$M$1096,Data!$J$6:$J$1096,AN$3,Data!$I$6:$I$1096,Data!$AB15),SUMIFS(Data!$M$6:$M$1096,Data!$J$6:$J$1096,AN$3,Data!$I$6:$I$1096,Data!$Y15))</f>
        <v>0.19981855295985482</v>
      </c>
      <c r="AO118" s="55">
        <f>SUM(SUMIFS(Data!$M$6:$M$1096,Data!$J$6:$J$1096,AO$37,Data!$I$6:$I$1096,Data!$Z15),SUMIFS(Data!$M$6:$M$1096,Data!$J$6:$J$1096,AO$3,Data!$I$6:$I$1096,Data!$AA15),SUMIFS(Data!$M$6:$M$1096,Data!$J$6:$J$1096,AO$3,Data!$I$6:$I$1096,Data!$AB15),SUMIFS(Data!$M$6:$M$1096,Data!$J$6:$J$1096,AO$3,Data!$I$6:$I$1096,Data!$Y15))</f>
        <v>0.20704813268811645</v>
      </c>
      <c r="AP118" s="55">
        <f>SUM(SUMIFS(Data!$M$6:$M$1096,Data!$J$6:$J$1096,AP$37,Data!$I$6:$I$1096,Data!$Z15),SUMIFS(Data!$M$6:$M$1096,Data!$J$6:$J$1096,AP$3,Data!$I$6:$I$1096,Data!$AA15),SUMIFS(Data!$M$6:$M$1096,Data!$J$6:$J$1096,AP$3,Data!$I$6:$I$1096,Data!$AB15),SUMIFS(Data!$M$6:$M$1096,Data!$J$6:$J$1096,AP$3,Data!$I$6:$I$1096,Data!$Y15))</f>
        <v>0.21523551949515435</v>
      </c>
      <c r="AQ118" s="55">
        <f>SUM(SUMIFS(Data!$M$6:$M$1096,Data!$J$6:$J$1096,AQ$37,Data!$I$6:$I$1096,Data!$Z15),SUMIFS(Data!$M$6:$M$1096,Data!$J$6:$J$1096,AQ$3,Data!$I$6:$I$1096,Data!$AA15),SUMIFS(Data!$M$6:$M$1096,Data!$J$6:$J$1096,AQ$3,Data!$I$6:$I$1096,Data!$AB15),SUMIFS(Data!$M$6:$M$1096,Data!$J$6:$J$1096,AQ$3,Data!$I$6:$I$1096,Data!$Y15))</f>
        <v>0.21587911842281732</v>
      </c>
      <c r="AR118" s="56" t="s">
        <v>17</v>
      </c>
    </row>
    <row r="119" spans="1:44" x14ac:dyDescent="0.25">
      <c r="A119" s="53" t="s">
        <v>74</v>
      </c>
      <c r="B119" s="56" t="s">
        <v>18</v>
      </c>
      <c r="C119" s="55">
        <f>SUM(SUMIFS(Data!$M$6:$M$1096,Data!$J$6:$J$1096,C$37,Data!$I$6:$I$1096,Data!$Z16),SUMIFS(Data!$M$6:$M$1096,Data!$J$6:$J$1096,C$3,Data!$I$6:$I$1096,Data!$AA16),SUMIFS(Data!$M$6:$M$1096,Data!$J$6:$J$1096,C$3,Data!$I$6:$I$1096,Data!$AB16),SUMIFS(Data!$M$6:$M$1096,Data!$J$6:$J$1096,C$3,Data!$I$6:$I$1096,Data!$Y16))</f>
        <v>0.14156235391886982</v>
      </c>
      <c r="D119" s="55">
        <f>SUM(SUMIFS(Data!$M$6:$M$1096,Data!$J$6:$J$1096,D$37,Data!$I$6:$I$1096,Data!$Z16),SUMIFS(Data!$M$6:$M$1096,Data!$J$6:$J$1096,D$3,Data!$I$6:$I$1096,Data!$AA16),SUMIFS(Data!$M$6:$M$1096,Data!$J$6:$J$1096,D$3,Data!$I$6:$I$1096,Data!$AB16),SUMIFS(Data!$M$6:$M$1096,Data!$J$6:$J$1096,D$3,Data!$I$6:$I$1096,Data!$Y16))</f>
        <v>0.14719157472417252</v>
      </c>
      <c r="E119" s="55">
        <f>SUM(SUMIFS(Data!$M$6:$M$1096,Data!$J$6:$J$1096,E$37,Data!$I$6:$I$1096,Data!$Z16),SUMIFS(Data!$M$6:$M$1096,Data!$J$6:$J$1096,E$3,Data!$I$6:$I$1096,Data!$AA16),SUMIFS(Data!$M$6:$M$1096,Data!$J$6:$J$1096,E$3,Data!$I$6:$I$1096,Data!$AB16),SUMIFS(Data!$M$6:$M$1096,Data!$J$6:$J$1096,E$3,Data!$I$6:$I$1096,Data!$Y16))</f>
        <v>0.1406014281404003</v>
      </c>
      <c r="F119" s="55">
        <f>SUM(SUMIFS(Data!$M$6:$M$1096,Data!$J$6:$J$1096,F$37,Data!$I$6:$I$1096,Data!$Z16),SUMIFS(Data!$M$6:$M$1096,Data!$J$6:$J$1096,F$3,Data!$I$6:$I$1096,Data!$AA16),SUMIFS(Data!$M$6:$M$1096,Data!$J$6:$J$1096,F$3,Data!$I$6:$I$1096,Data!$AB16),SUMIFS(Data!$M$6:$M$1096,Data!$J$6:$J$1096,F$3,Data!$I$6:$I$1096,Data!$Y16))</f>
        <v>0.13901646111770474</v>
      </c>
      <c r="G119" s="55">
        <f>SUM(SUMIFS(Data!$M$6:$M$1096,Data!$J$6:$J$1096,G$37,Data!$I$6:$I$1096,Data!$Z16),SUMIFS(Data!$M$6:$M$1096,Data!$J$6:$J$1096,G$3,Data!$I$6:$I$1096,Data!$AA16),SUMIFS(Data!$M$6:$M$1096,Data!$J$6:$J$1096,G$3,Data!$I$6:$I$1096,Data!$AB16),SUMIFS(Data!$M$6:$M$1096,Data!$J$6:$J$1096,G$3,Data!$I$6:$I$1096,Data!$Y16))</f>
        <v>0.13345340165389885</v>
      </c>
      <c r="H119" s="55">
        <f>SUM(SUMIFS(Data!$M$6:$M$1096,Data!$J$6:$J$1096,H$37,Data!$I$6:$I$1096,Data!$Z16),SUMIFS(Data!$M$6:$M$1096,Data!$J$6:$J$1096,H$3,Data!$I$6:$I$1096,Data!$AA16),SUMIFS(Data!$M$6:$M$1096,Data!$J$6:$J$1096,H$3,Data!$I$6:$I$1096,Data!$AB16),SUMIFS(Data!$M$6:$M$1096,Data!$J$6:$J$1096,H$3,Data!$I$6:$I$1096,Data!$Y16))</f>
        <v>0.12910707383069192</v>
      </c>
      <c r="I119" s="55">
        <f>SUM(SUMIFS(Data!$M$6:$M$1096,Data!$J$6:$J$1096,I$37,Data!$I$6:$I$1096,Data!$Z16),SUMIFS(Data!$M$6:$M$1096,Data!$J$6:$J$1096,I$3,Data!$I$6:$I$1096,Data!$AA16),SUMIFS(Data!$M$6:$M$1096,Data!$J$6:$J$1096,I$3,Data!$I$6:$I$1096,Data!$AB16),SUMIFS(Data!$M$6:$M$1096,Data!$J$6:$J$1096,I$3,Data!$I$6:$I$1096,Data!$Y16))</f>
        <v>0.13139334703170991</v>
      </c>
      <c r="J119" s="55">
        <f>SUM(SUMIFS(Data!$M$6:$M$1096,Data!$J$6:$J$1096,J$37,Data!$I$6:$I$1096,Data!$Z16),SUMIFS(Data!$M$6:$M$1096,Data!$J$6:$J$1096,J$3,Data!$I$6:$I$1096,Data!$AA16),SUMIFS(Data!$M$6:$M$1096,Data!$J$6:$J$1096,J$3,Data!$I$6:$I$1096,Data!$AB16),SUMIFS(Data!$M$6:$M$1096,Data!$J$6:$J$1096,J$3,Data!$I$6:$I$1096,Data!$Y16))</f>
        <v>0.13472636271640731</v>
      </c>
      <c r="K119" s="55">
        <f>SUM(SUMIFS(Data!$M$6:$M$1096,Data!$J$6:$J$1096,K$37,Data!$I$6:$I$1096,Data!$Z16),SUMIFS(Data!$M$6:$M$1096,Data!$J$6:$J$1096,K$3,Data!$I$6:$I$1096,Data!$AA16),SUMIFS(Data!$M$6:$M$1096,Data!$J$6:$J$1096,K$3,Data!$I$6:$I$1096,Data!$AB16),SUMIFS(Data!$M$6:$M$1096,Data!$J$6:$J$1096,K$3,Data!$I$6:$I$1096,Data!$Y16))</f>
        <v>0.14642494251029467</v>
      </c>
      <c r="L119" s="55">
        <f>SUM(SUMIFS(Data!$M$6:$M$1096,Data!$J$6:$J$1096,L$37,Data!$I$6:$I$1096,Data!$Z16),SUMIFS(Data!$M$6:$M$1096,Data!$J$6:$J$1096,L$3,Data!$I$6:$I$1096,Data!$AA16),SUMIFS(Data!$M$6:$M$1096,Data!$J$6:$J$1096,L$3,Data!$I$6:$I$1096,Data!$AB16),SUMIFS(Data!$M$6:$M$1096,Data!$J$6:$J$1096,L$3,Data!$I$6:$I$1096,Data!$Y16))</f>
        <v>0.14245151354733146</v>
      </c>
      <c r="M119" s="55">
        <f>SUM(SUMIFS(Data!$M$6:$M$1096,Data!$J$6:$J$1096,M$37,Data!$I$6:$I$1096,Data!$Z16),SUMIFS(Data!$M$6:$M$1096,Data!$J$6:$J$1096,M$3,Data!$I$6:$I$1096,Data!$AA16),SUMIFS(Data!$M$6:$M$1096,Data!$J$6:$J$1096,M$3,Data!$I$6:$I$1096,Data!$AB16),SUMIFS(Data!$M$6:$M$1096,Data!$J$6:$J$1096,M$3,Data!$I$6:$I$1096,Data!$Y16))</f>
        <v>0.14513901097521159</v>
      </c>
      <c r="N119" s="55">
        <f>SUM(SUMIFS(Data!$M$6:$M$1096,Data!$J$6:$J$1096,N$37,Data!$I$6:$I$1096,Data!$Z16),SUMIFS(Data!$M$6:$M$1096,Data!$J$6:$J$1096,N$3,Data!$I$6:$I$1096,Data!$AA16),SUMIFS(Data!$M$6:$M$1096,Data!$J$6:$J$1096,N$3,Data!$I$6:$I$1096,Data!$AB16),SUMIFS(Data!$M$6:$M$1096,Data!$J$6:$J$1096,N$3,Data!$I$6:$I$1096,Data!$Y16))</f>
        <v>0.15338565603714441</v>
      </c>
      <c r="O119" s="55">
        <f>SUM(SUMIFS(Data!$M$6:$M$1096,Data!$J$6:$J$1096,O$37,Data!$I$6:$I$1096,Data!$Z16),SUMIFS(Data!$M$6:$M$1096,Data!$J$6:$J$1096,O$3,Data!$I$6:$I$1096,Data!$AA16),SUMIFS(Data!$M$6:$M$1096,Data!$J$6:$J$1096,O$3,Data!$I$6:$I$1096,Data!$AB16),SUMIFS(Data!$M$6:$M$1096,Data!$J$6:$J$1096,O$3,Data!$I$6:$I$1096,Data!$Y16))</f>
        <v>0.15723636363636365</v>
      </c>
      <c r="P119" s="55">
        <f>SUM(SUMIFS(Data!$M$6:$M$1096,Data!$J$6:$J$1096,P$37,Data!$I$6:$I$1096,Data!$Z16),SUMIFS(Data!$M$6:$M$1096,Data!$J$6:$J$1096,P$3,Data!$I$6:$I$1096,Data!$AA16),SUMIFS(Data!$M$6:$M$1096,Data!$J$6:$J$1096,P$3,Data!$I$6:$I$1096,Data!$AB16),SUMIFS(Data!$M$6:$M$1096,Data!$J$6:$J$1096,P$3,Data!$I$6:$I$1096,Data!$Y16))</f>
        <v>0.16651958818023799</v>
      </c>
      <c r="Q119" s="55">
        <f>SUM(SUMIFS(Data!$M$6:$M$1096,Data!$J$6:$J$1096,Q$37,Data!$I$6:$I$1096,Data!$Z16),SUMIFS(Data!$M$6:$M$1096,Data!$J$6:$J$1096,Q$3,Data!$I$6:$I$1096,Data!$AA16),SUMIFS(Data!$M$6:$M$1096,Data!$J$6:$J$1096,Q$3,Data!$I$6:$I$1096,Data!$AB16),SUMIFS(Data!$M$6:$M$1096,Data!$J$6:$J$1096,Q$3,Data!$I$6:$I$1096,Data!$Y16))</f>
        <v>0.17917411157434981</v>
      </c>
      <c r="R119" s="55">
        <f>SUM(SUMIFS(Data!$M$6:$M$1096,Data!$J$6:$J$1096,R$37,Data!$I$6:$I$1096,Data!$Z16),SUMIFS(Data!$M$6:$M$1096,Data!$J$6:$J$1096,R$3,Data!$I$6:$I$1096,Data!$AA16),SUMIFS(Data!$M$6:$M$1096,Data!$J$6:$J$1096,R$3,Data!$I$6:$I$1096,Data!$AB16),SUMIFS(Data!$M$6:$M$1096,Data!$J$6:$J$1096,R$3,Data!$I$6:$I$1096,Data!$Y16))</f>
        <v>0.18265704839194469</v>
      </c>
      <c r="S119" s="55">
        <f>SUM(SUMIFS(Data!$M$6:$M$1096,Data!$J$6:$J$1096,S$37,Data!$I$6:$I$1096,Data!$Z16),SUMIFS(Data!$M$6:$M$1096,Data!$J$6:$J$1096,S$3,Data!$I$6:$I$1096,Data!$AA16),SUMIFS(Data!$M$6:$M$1096,Data!$J$6:$J$1096,S$3,Data!$I$6:$I$1096,Data!$AB16),SUMIFS(Data!$M$6:$M$1096,Data!$J$6:$J$1096,S$3,Data!$I$6:$I$1096,Data!$Y16))</f>
        <v>0.18499968098002934</v>
      </c>
      <c r="T119" s="55">
        <f>SUM(SUMIFS(Data!$M$6:$M$1096,Data!$J$6:$J$1096,T$37,Data!$I$6:$I$1096,Data!$Z16),SUMIFS(Data!$M$6:$M$1096,Data!$J$6:$J$1096,T$3,Data!$I$6:$I$1096,Data!$AA16),SUMIFS(Data!$M$6:$M$1096,Data!$J$6:$J$1096,T$3,Data!$I$6:$I$1096,Data!$AB16),SUMIFS(Data!$M$6:$M$1096,Data!$J$6:$J$1096,T$3,Data!$I$6:$I$1096,Data!$Y16))</f>
        <v>0.19270415208246364</v>
      </c>
      <c r="U119" s="55">
        <f>SUM(SUMIFS(Data!$M$6:$M$1096,Data!$J$6:$J$1096,U$37,Data!$I$6:$I$1096,Data!$Z16),SUMIFS(Data!$M$6:$M$1096,Data!$J$6:$J$1096,U$3,Data!$I$6:$I$1096,Data!$AA16),SUMIFS(Data!$M$6:$M$1096,Data!$J$6:$J$1096,U$3,Data!$I$6:$I$1096,Data!$AB16),SUMIFS(Data!$M$6:$M$1096,Data!$J$6:$J$1096,U$3,Data!$I$6:$I$1096,Data!$Y16))</f>
        <v>0.16556657454072507</v>
      </c>
      <c r="V119" s="55">
        <f>SUM(SUMIFS(Data!$M$6:$M$1096,Data!$J$6:$J$1096,V$37,Data!$I$6:$I$1096,Data!$Z16),SUMIFS(Data!$M$6:$M$1096,Data!$J$6:$J$1096,V$3,Data!$I$6:$I$1096,Data!$AA16),SUMIFS(Data!$M$6:$M$1096,Data!$J$6:$J$1096,V$3,Data!$I$6:$I$1096,Data!$AB16),SUMIFS(Data!$M$6:$M$1096,Data!$J$6:$J$1096,V$3,Data!$I$6:$I$1096,Data!$Y16))</f>
        <v>0.20427284120069225</v>
      </c>
      <c r="W119" s="55">
        <f>SUM(SUMIFS(Data!$M$6:$M$1096,Data!$J$6:$J$1096,W$37,Data!$I$6:$I$1096,Data!$Z16),SUMIFS(Data!$M$6:$M$1096,Data!$J$6:$J$1096,W$3,Data!$I$6:$I$1096,Data!$AA16),SUMIFS(Data!$M$6:$M$1096,Data!$J$6:$J$1096,W$3,Data!$I$6:$I$1096,Data!$AB16),SUMIFS(Data!$M$6:$M$1096,Data!$J$6:$J$1096,W$3,Data!$I$6:$I$1096,Data!$Y16))</f>
        <v>0.19903598182488025</v>
      </c>
      <c r="X119" s="55">
        <f>SUM(SUMIFS(Data!$M$6:$M$1096,Data!$J$6:$J$1096,X$37,Data!$I$6:$I$1096,Data!$Z16),SUMIFS(Data!$M$6:$M$1096,Data!$J$6:$J$1096,X$3,Data!$I$6:$I$1096,Data!$AA16),SUMIFS(Data!$M$6:$M$1096,Data!$J$6:$J$1096,X$3,Data!$I$6:$I$1096,Data!$AB16),SUMIFS(Data!$M$6:$M$1096,Data!$J$6:$J$1096,X$3,Data!$I$6:$I$1096,Data!$Y16))</f>
        <v>0.22832783620636007</v>
      </c>
      <c r="Y119" s="55">
        <f>SUM(SUMIFS(Data!$M$6:$M$1096,Data!$J$6:$J$1096,Y$37,Data!$I$6:$I$1096,Data!$Z16),SUMIFS(Data!$M$6:$M$1096,Data!$J$6:$J$1096,Y$3,Data!$I$6:$I$1096,Data!$AA16),SUMIFS(Data!$M$6:$M$1096,Data!$J$6:$J$1096,Y$3,Data!$I$6:$I$1096,Data!$AB16),SUMIFS(Data!$M$6:$M$1096,Data!$J$6:$J$1096,Y$3,Data!$I$6:$I$1096,Data!$Y16))</f>
        <v>0.22062671318215799</v>
      </c>
      <c r="Z119" s="55">
        <f>SUM(SUMIFS(Data!$M$6:$M$1096,Data!$J$6:$J$1096,Z$37,Data!$I$6:$I$1096,Data!$Z16),SUMIFS(Data!$M$6:$M$1096,Data!$J$6:$J$1096,Z$3,Data!$I$6:$I$1096,Data!$AA16),SUMIFS(Data!$M$6:$M$1096,Data!$J$6:$J$1096,Z$3,Data!$I$6:$I$1096,Data!$AB16),SUMIFS(Data!$M$6:$M$1096,Data!$J$6:$J$1096,Z$3,Data!$I$6:$I$1096,Data!$Y16))</f>
        <v>0.205684157983403</v>
      </c>
      <c r="AA119" s="55">
        <f>SUM(SUMIFS(Data!$M$6:$M$1096,Data!$J$6:$J$1096,AA$37,Data!$I$6:$I$1096,Data!$Z16),SUMIFS(Data!$M$6:$M$1096,Data!$J$6:$J$1096,AA$3,Data!$I$6:$I$1096,Data!$AA16),SUMIFS(Data!$M$6:$M$1096,Data!$J$6:$J$1096,AA$3,Data!$I$6:$I$1096,Data!$AB16),SUMIFS(Data!$M$6:$M$1096,Data!$J$6:$J$1096,AA$3,Data!$I$6:$I$1096,Data!$Y16))</f>
        <v>0.22128567910018881</v>
      </c>
      <c r="AB119" s="55">
        <f>SUM(SUMIFS(Data!$M$6:$M$1096,Data!$J$6:$J$1096,AB$37,Data!$I$6:$I$1096,Data!$Z16),SUMIFS(Data!$M$6:$M$1096,Data!$J$6:$J$1096,AB$3,Data!$I$6:$I$1096,Data!$AA16),SUMIFS(Data!$M$6:$M$1096,Data!$J$6:$J$1096,AB$3,Data!$I$6:$I$1096,Data!$AB16),SUMIFS(Data!$M$6:$M$1096,Data!$J$6:$J$1096,AB$3,Data!$I$6:$I$1096,Data!$Y16))</f>
        <v>0.19464847848898217</v>
      </c>
      <c r="AC119" s="55">
        <f>SUM(SUMIFS(Data!$M$6:$M$1096,Data!$J$6:$J$1096,AC$37,Data!$I$6:$I$1096,Data!$Z16),SUMIFS(Data!$M$6:$M$1096,Data!$J$6:$J$1096,AC$3,Data!$I$6:$I$1096,Data!$AA16),SUMIFS(Data!$M$6:$M$1096,Data!$J$6:$J$1096,AC$3,Data!$I$6:$I$1096,Data!$AB16),SUMIFS(Data!$M$6:$M$1096,Data!$J$6:$J$1096,AC$3,Data!$I$6:$I$1096,Data!$Y16))</f>
        <v>0.21640368692391812</v>
      </c>
      <c r="AD119" s="55">
        <f>SUM(SUMIFS(Data!$M$6:$M$1096,Data!$J$6:$J$1096,AD$37,Data!$I$6:$I$1096,Data!$Z16),SUMIFS(Data!$M$6:$M$1096,Data!$J$6:$J$1096,AD$3,Data!$I$6:$I$1096,Data!$AA16),SUMIFS(Data!$M$6:$M$1096,Data!$J$6:$J$1096,AD$3,Data!$I$6:$I$1096,Data!$AB16),SUMIFS(Data!$M$6:$M$1096,Data!$J$6:$J$1096,AD$3,Data!$I$6:$I$1096,Data!$Y16))</f>
        <v>0.21578481572792213</v>
      </c>
      <c r="AE119" s="55">
        <f>SUM(SUMIFS(Data!$M$6:$M$1096,Data!$J$6:$J$1096,AE$37,Data!$I$6:$I$1096,Data!$Z16),SUMIFS(Data!$M$6:$M$1096,Data!$J$6:$J$1096,AE$3,Data!$I$6:$I$1096,Data!$AA16),SUMIFS(Data!$M$6:$M$1096,Data!$J$6:$J$1096,AE$3,Data!$I$6:$I$1096,Data!$AB16),SUMIFS(Data!$M$6:$M$1096,Data!$J$6:$J$1096,AE$3,Data!$I$6:$I$1096,Data!$Y16))</f>
        <v>0.19355545813239805</v>
      </c>
      <c r="AF119" s="55">
        <f>SUM(SUMIFS(Data!$M$6:$M$1096,Data!$J$6:$J$1096,AF$37,Data!$I$6:$I$1096,Data!$Z16),SUMIFS(Data!$M$6:$M$1096,Data!$J$6:$J$1096,AF$3,Data!$I$6:$I$1096,Data!$AA16),SUMIFS(Data!$M$6:$M$1096,Data!$J$6:$J$1096,AF$3,Data!$I$6:$I$1096,Data!$AB16),SUMIFS(Data!$M$6:$M$1096,Data!$J$6:$J$1096,AF$3,Data!$I$6:$I$1096,Data!$Y16))</f>
        <v>0.22197102905467639</v>
      </c>
      <c r="AG119" s="55">
        <f>SUM(SUMIFS(Data!$M$6:$M$1096,Data!$J$6:$J$1096,AG$37,Data!$I$6:$I$1096,Data!$Z16),SUMIFS(Data!$M$6:$M$1096,Data!$J$6:$J$1096,AG$3,Data!$I$6:$I$1096,Data!$AA16),SUMIFS(Data!$M$6:$M$1096,Data!$J$6:$J$1096,AG$3,Data!$I$6:$I$1096,Data!$AB16),SUMIFS(Data!$M$6:$M$1096,Data!$J$6:$J$1096,AG$3,Data!$I$6:$I$1096,Data!$Y16))</f>
        <v>0.21096668160764975</v>
      </c>
      <c r="AH119" s="55">
        <f>SUM(SUMIFS(Data!$M$6:$M$1096,Data!$J$6:$J$1096,AH$37,Data!$I$6:$I$1096,Data!$Z16),SUMIFS(Data!$M$6:$M$1096,Data!$J$6:$J$1096,AH$3,Data!$I$6:$I$1096,Data!$AA16),SUMIFS(Data!$M$6:$M$1096,Data!$J$6:$J$1096,AH$3,Data!$I$6:$I$1096,Data!$AB16),SUMIFS(Data!$M$6:$M$1096,Data!$J$6:$J$1096,AH$3,Data!$I$6:$I$1096,Data!$Y16))</f>
        <v>0.20069797342802914</v>
      </c>
      <c r="AI119" s="55">
        <f>SUM(SUMIFS(Data!$M$6:$M$1096,Data!$J$6:$J$1096,AI$37,Data!$I$6:$I$1096,Data!$Z16),SUMIFS(Data!$M$6:$M$1096,Data!$J$6:$J$1096,AI$3,Data!$I$6:$I$1096,Data!$AA16),SUMIFS(Data!$M$6:$M$1096,Data!$J$6:$J$1096,AI$3,Data!$I$6:$I$1096,Data!$AB16),SUMIFS(Data!$M$6:$M$1096,Data!$J$6:$J$1096,AI$3,Data!$I$6:$I$1096,Data!$Y16))</f>
        <v>0.20087403440741083</v>
      </c>
      <c r="AJ119" s="55">
        <f>SUM(SUMIFS(Data!$M$6:$M$1096,Data!$J$6:$J$1096,AJ$37,Data!$I$6:$I$1096,Data!$Z16),SUMIFS(Data!$M$6:$M$1096,Data!$J$6:$J$1096,AJ$3,Data!$I$6:$I$1096,Data!$AA16),SUMIFS(Data!$M$6:$M$1096,Data!$J$6:$J$1096,AJ$3,Data!$I$6:$I$1096,Data!$AB16),SUMIFS(Data!$M$6:$M$1096,Data!$J$6:$J$1096,AJ$3,Data!$I$6:$I$1096,Data!$Y16))</f>
        <v>0.19897144317383247</v>
      </c>
      <c r="AK119" s="55">
        <f>SUM(SUMIFS(Data!$M$6:$M$1096,Data!$J$6:$J$1096,AK$37,Data!$I$6:$I$1096,Data!$Z16),SUMIFS(Data!$M$6:$M$1096,Data!$J$6:$J$1096,AK$3,Data!$I$6:$I$1096,Data!$AA16),SUMIFS(Data!$M$6:$M$1096,Data!$J$6:$J$1096,AK$3,Data!$I$6:$I$1096,Data!$AB16),SUMIFS(Data!$M$6:$M$1096,Data!$J$6:$J$1096,AK$3,Data!$I$6:$I$1096,Data!$Y16))</f>
        <v>0.17240356083086053</v>
      </c>
      <c r="AL119" s="55">
        <f>SUM(SUMIFS(Data!$M$6:$M$1096,Data!$J$6:$J$1096,AL$37,Data!$I$6:$I$1096,Data!$Z16),SUMIFS(Data!$M$6:$M$1096,Data!$J$6:$J$1096,AL$3,Data!$I$6:$I$1096,Data!$AA16),SUMIFS(Data!$M$6:$M$1096,Data!$J$6:$J$1096,AL$3,Data!$I$6:$I$1096,Data!$AB16),SUMIFS(Data!$M$6:$M$1096,Data!$J$6:$J$1096,AL$3,Data!$I$6:$I$1096,Data!$Y16))</f>
        <v>0.19583947583947584</v>
      </c>
      <c r="AM119" s="55">
        <f>SUM(SUMIFS(Data!$M$6:$M$1096,Data!$J$6:$J$1096,AM$37,Data!$I$6:$I$1096,Data!$Z16),SUMIFS(Data!$M$6:$M$1096,Data!$J$6:$J$1096,AM$3,Data!$I$6:$I$1096,Data!$AA16),SUMIFS(Data!$M$6:$M$1096,Data!$J$6:$J$1096,AM$3,Data!$I$6:$I$1096,Data!$AB16),SUMIFS(Data!$M$6:$M$1096,Data!$J$6:$J$1096,AM$3,Data!$I$6:$I$1096,Data!$Y16))</f>
        <v>0.1892632540491164</v>
      </c>
      <c r="AN119" s="55">
        <f>SUM(SUMIFS(Data!$M$6:$M$1096,Data!$J$6:$J$1096,AN$37,Data!$I$6:$I$1096,Data!$Z16),SUMIFS(Data!$M$6:$M$1096,Data!$J$6:$J$1096,AN$3,Data!$I$6:$I$1096,Data!$AA16),SUMIFS(Data!$M$6:$M$1096,Data!$J$6:$J$1096,AN$3,Data!$I$6:$I$1096,Data!$AB16),SUMIFS(Data!$M$6:$M$1096,Data!$J$6:$J$1096,AN$3,Data!$I$6:$I$1096,Data!$Y16))</f>
        <v>0.22803356770242683</v>
      </c>
      <c r="AO119" s="55">
        <f>SUM(SUMIFS(Data!$M$6:$M$1096,Data!$J$6:$J$1096,AO$37,Data!$I$6:$I$1096,Data!$Z16),SUMIFS(Data!$M$6:$M$1096,Data!$J$6:$J$1096,AO$3,Data!$I$6:$I$1096,Data!$AA16),SUMIFS(Data!$M$6:$M$1096,Data!$J$6:$J$1096,AO$3,Data!$I$6:$I$1096,Data!$AB16),SUMIFS(Data!$M$6:$M$1096,Data!$J$6:$J$1096,AO$3,Data!$I$6:$I$1096,Data!$Y16))</f>
        <v>0.19958627313361163</v>
      </c>
      <c r="AP119" s="55">
        <f>SUM(SUMIFS(Data!$M$6:$M$1096,Data!$J$6:$J$1096,AP$37,Data!$I$6:$I$1096,Data!$Z16),SUMIFS(Data!$M$6:$M$1096,Data!$J$6:$J$1096,AP$3,Data!$I$6:$I$1096,Data!$AA16),SUMIFS(Data!$M$6:$M$1096,Data!$J$6:$J$1096,AP$3,Data!$I$6:$I$1096,Data!$AB16),SUMIFS(Data!$M$6:$M$1096,Data!$J$6:$J$1096,AP$3,Data!$I$6:$I$1096,Data!$Y16))</f>
        <v>0.20862444594696117</v>
      </c>
      <c r="AQ119" s="55">
        <f>SUM(SUMIFS(Data!$M$6:$M$1096,Data!$J$6:$J$1096,AQ$37,Data!$I$6:$I$1096,Data!$Z16),SUMIFS(Data!$M$6:$M$1096,Data!$J$6:$J$1096,AQ$3,Data!$I$6:$I$1096,Data!$AA16),SUMIFS(Data!$M$6:$M$1096,Data!$J$6:$J$1096,AQ$3,Data!$I$6:$I$1096,Data!$AB16),SUMIFS(Data!$M$6:$M$1096,Data!$J$6:$J$1096,AQ$3,Data!$I$6:$I$1096,Data!$Y16))</f>
        <v>0.21194510259734453</v>
      </c>
      <c r="AR119" s="56" t="s">
        <v>18</v>
      </c>
    </row>
    <row r="120" spans="1:44" x14ac:dyDescent="0.25">
      <c r="A120" s="53" t="s">
        <v>74</v>
      </c>
      <c r="B120" s="56" t="s">
        <v>19</v>
      </c>
      <c r="C120" s="55">
        <f>SUM(SUMIFS(Data!$M$6:$M$1096,Data!$J$6:$J$1096,C$37,Data!$I$6:$I$1096,Data!$Z17),SUMIFS(Data!$M$6:$M$1096,Data!$J$6:$J$1096,C$3,Data!$I$6:$I$1096,Data!$AA17),SUMIFS(Data!$M$6:$M$1096,Data!$J$6:$J$1096,C$3,Data!$I$6:$I$1096,Data!$AB17),SUMIFS(Data!$M$6:$M$1096,Data!$J$6:$J$1096,C$3,Data!$I$6:$I$1096,Data!$Y17))</f>
        <v>0.25006492494676158</v>
      </c>
      <c r="D120" s="55">
        <f>SUM(SUMIFS(Data!$M$6:$M$1096,Data!$J$6:$J$1096,D$37,Data!$I$6:$I$1096,Data!$Z17),SUMIFS(Data!$M$6:$M$1096,Data!$J$6:$J$1096,D$3,Data!$I$6:$I$1096,Data!$AA17),SUMIFS(Data!$M$6:$M$1096,Data!$J$6:$J$1096,D$3,Data!$I$6:$I$1096,Data!$AB17),SUMIFS(Data!$M$6:$M$1096,Data!$J$6:$J$1096,D$3,Data!$I$6:$I$1096,Data!$Y17))</f>
        <v>0.2493480441323972</v>
      </c>
      <c r="E120" s="55">
        <f>SUM(SUMIFS(Data!$M$6:$M$1096,Data!$J$6:$J$1096,E$37,Data!$I$6:$I$1096,Data!$Z17),SUMIFS(Data!$M$6:$M$1096,Data!$J$6:$J$1096,E$3,Data!$I$6:$I$1096,Data!$AA17),SUMIFS(Data!$M$6:$M$1096,Data!$J$6:$J$1096,E$3,Data!$I$6:$I$1096,Data!$AB17),SUMIFS(Data!$M$6:$M$1096,Data!$J$6:$J$1096,E$3,Data!$I$6:$I$1096,Data!$Y17))</f>
        <v>0.24673136880217239</v>
      </c>
      <c r="F120" s="55">
        <f>SUM(SUMIFS(Data!$M$6:$M$1096,Data!$J$6:$J$1096,F$37,Data!$I$6:$I$1096,Data!$Z17),SUMIFS(Data!$M$6:$M$1096,Data!$J$6:$J$1096,F$3,Data!$I$6:$I$1096,Data!$AA17),SUMIFS(Data!$M$6:$M$1096,Data!$J$6:$J$1096,F$3,Data!$I$6:$I$1096,Data!$AB17),SUMIFS(Data!$M$6:$M$1096,Data!$J$6:$J$1096,F$3,Data!$I$6:$I$1096,Data!$Y17))</f>
        <v>0.24712317457041127</v>
      </c>
      <c r="G120" s="55">
        <f>SUM(SUMIFS(Data!$M$6:$M$1096,Data!$J$6:$J$1096,G$37,Data!$I$6:$I$1096,Data!$Z17),SUMIFS(Data!$M$6:$M$1096,Data!$J$6:$J$1096,G$3,Data!$I$6:$I$1096,Data!$AA17),SUMIFS(Data!$M$6:$M$1096,Data!$J$6:$J$1096,G$3,Data!$I$6:$I$1096,Data!$AB17),SUMIFS(Data!$M$6:$M$1096,Data!$J$6:$J$1096,G$3,Data!$I$6:$I$1096,Data!$Y17))</f>
        <v>0.23900360204961696</v>
      </c>
      <c r="H120" s="55">
        <f>SUM(SUMIFS(Data!$M$6:$M$1096,Data!$J$6:$J$1096,H$37,Data!$I$6:$I$1096,Data!$Z17),SUMIFS(Data!$M$6:$M$1096,Data!$J$6:$J$1096,H$3,Data!$I$6:$I$1096,Data!$AA17),SUMIFS(Data!$M$6:$M$1096,Data!$J$6:$J$1096,H$3,Data!$I$6:$I$1096,Data!$AB17),SUMIFS(Data!$M$6:$M$1096,Data!$J$6:$J$1096,H$3,Data!$I$6:$I$1096,Data!$Y17))</f>
        <v>0.23924567894417142</v>
      </c>
      <c r="I120" s="55">
        <f>SUM(SUMIFS(Data!$M$6:$M$1096,Data!$J$6:$J$1096,I$37,Data!$I$6:$I$1096,Data!$Z17),SUMIFS(Data!$M$6:$M$1096,Data!$J$6:$J$1096,I$3,Data!$I$6:$I$1096,Data!$AA17),SUMIFS(Data!$M$6:$M$1096,Data!$J$6:$J$1096,I$3,Data!$I$6:$I$1096,Data!$AB17),SUMIFS(Data!$M$6:$M$1096,Data!$J$6:$J$1096,I$3,Data!$I$6:$I$1096,Data!$Y17))</f>
        <v>0.23940689731770978</v>
      </c>
      <c r="J120" s="55">
        <f>SUM(SUMIFS(Data!$M$6:$M$1096,Data!$J$6:$J$1096,J$37,Data!$I$6:$I$1096,Data!$Z17),SUMIFS(Data!$M$6:$M$1096,Data!$J$6:$J$1096,J$3,Data!$I$6:$I$1096,Data!$AA17),SUMIFS(Data!$M$6:$M$1096,Data!$J$6:$J$1096,J$3,Data!$I$6:$I$1096,Data!$AB17),SUMIFS(Data!$M$6:$M$1096,Data!$J$6:$J$1096,J$3,Data!$I$6:$I$1096,Data!$Y17))</f>
        <v>0.23687881191368323</v>
      </c>
      <c r="K120" s="55">
        <f>SUM(SUMIFS(Data!$M$6:$M$1096,Data!$J$6:$J$1096,K$37,Data!$I$6:$I$1096,Data!$Z17),SUMIFS(Data!$M$6:$M$1096,Data!$J$6:$J$1096,K$3,Data!$I$6:$I$1096,Data!$AA17),SUMIFS(Data!$M$6:$M$1096,Data!$J$6:$J$1096,K$3,Data!$I$6:$I$1096,Data!$AB17),SUMIFS(Data!$M$6:$M$1096,Data!$J$6:$J$1096,K$3,Data!$I$6:$I$1096,Data!$Y17))</f>
        <v>0.24391678699395691</v>
      </c>
      <c r="L120" s="55">
        <f>SUM(SUMIFS(Data!$M$6:$M$1096,Data!$J$6:$J$1096,L$37,Data!$I$6:$I$1096,Data!$Z17),SUMIFS(Data!$M$6:$M$1096,Data!$J$6:$J$1096,L$3,Data!$I$6:$I$1096,Data!$AA17),SUMIFS(Data!$M$6:$M$1096,Data!$J$6:$J$1096,L$3,Data!$I$6:$I$1096,Data!$AB17),SUMIFS(Data!$M$6:$M$1096,Data!$J$6:$J$1096,L$3,Data!$I$6:$I$1096,Data!$Y17))</f>
        <v>0.22979931661773906</v>
      </c>
      <c r="M120" s="55">
        <f>SUM(SUMIFS(Data!$M$6:$M$1096,Data!$J$6:$J$1096,M$37,Data!$I$6:$I$1096,Data!$Z17),SUMIFS(Data!$M$6:$M$1096,Data!$J$6:$J$1096,M$3,Data!$I$6:$I$1096,Data!$AA17),SUMIFS(Data!$M$6:$M$1096,Data!$J$6:$J$1096,M$3,Data!$I$6:$I$1096,Data!$AB17),SUMIFS(Data!$M$6:$M$1096,Data!$J$6:$J$1096,M$3,Data!$I$6:$I$1096,Data!$Y17))</f>
        <v>0.22764145967802696</v>
      </c>
      <c r="N120" s="55">
        <f>SUM(SUMIFS(Data!$M$6:$M$1096,Data!$J$6:$J$1096,N$37,Data!$I$6:$I$1096,Data!$Z17),SUMIFS(Data!$M$6:$M$1096,Data!$J$6:$J$1096,N$3,Data!$I$6:$I$1096,Data!$AA17),SUMIFS(Data!$M$6:$M$1096,Data!$J$6:$J$1096,N$3,Data!$I$6:$I$1096,Data!$AB17),SUMIFS(Data!$M$6:$M$1096,Data!$J$6:$J$1096,N$3,Data!$I$6:$I$1096,Data!$Y17))</f>
        <v>0.22892361356619295</v>
      </c>
      <c r="O120" s="55">
        <f>SUM(SUMIFS(Data!$M$6:$M$1096,Data!$J$6:$J$1096,O$37,Data!$I$6:$I$1096,Data!$Z17),SUMIFS(Data!$M$6:$M$1096,Data!$J$6:$J$1096,O$3,Data!$I$6:$I$1096,Data!$AA17),SUMIFS(Data!$M$6:$M$1096,Data!$J$6:$J$1096,O$3,Data!$I$6:$I$1096,Data!$AB17),SUMIFS(Data!$M$6:$M$1096,Data!$J$6:$J$1096,O$3,Data!$I$6:$I$1096,Data!$Y17))</f>
        <v>0.22833939393939395</v>
      </c>
      <c r="P120" s="55">
        <f>SUM(SUMIFS(Data!$M$6:$M$1096,Data!$J$6:$J$1096,P$37,Data!$I$6:$I$1096,Data!$Z17),SUMIFS(Data!$M$6:$M$1096,Data!$J$6:$J$1096,P$3,Data!$I$6:$I$1096,Data!$AA17),SUMIFS(Data!$M$6:$M$1096,Data!$J$6:$J$1096,P$3,Data!$I$6:$I$1096,Data!$AB17),SUMIFS(Data!$M$6:$M$1096,Data!$J$6:$J$1096,P$3,Data!$I$6:$I$1096,Data!$Y17))</f>
        <v>0.22872041716807059</v>
      </c>
      <c r="Q120" s="55">
        <f>SUM(SUMIFS(Data!$M$6:$M$1096,Data!$J$6:$J$1096,Q$37,Data!$I$6:$I$1096,Data!$Z17),SUMIFS(Data!$M$6:$M$1096,Data!$J$6:$J$1096,Q$3,Data!$I$6:$I$1096,Data!$AA17),SUMIFS(Data!$M$6:$M$1096,Data!$J$6:$J$1096,Q$3,Data!$I$6:$I$1096,Data!$AB17),SUMIFS(Data!$M$6:$M$1096,Data!$J$6:$J$1096,Q$3,Data!$I$6:$I$1096,Data!$Y17))</f>
        <v>0.23826186221957515</v>
      </c>
      <c r="R120" s="55">
        <f>SUM(SUMIFS(Data!$M$6:$M$1096,Data!$J$6:$J$1096,R$37,Data!$I$6:$I$1096,Data!$Z17),SUMIFS(Data!$M$6:$M$1096,Data!$J$6:$J$1096,R$3,Data!$I$6:$I$1096,Data!$AA17),SUMIFS(Data!$M$6:$M$1096,Data!$J$6:$J$1096,R$3,Data!$I$6:$I$1096,Data!$AB17),SUMIFS(Data!$M$6:$M$1096,Data!$J$6:$J$1096,R$3,Data!$I$6:$I$1096,Data!$Y17))</f>
        <v>0.23997595431319507</v>
      </c>
      <c r="S120" s="55">
        <f>SUM(SUMIFS(Data!$M$6:$M$1096,Data!$J$6:$J$1096,S$37,Data!$I$6:$I$1096,Data!$Z17),SUMIFS(Data!$M$6:$M$1096,Data!$J$6:$J$1096,S$3,Data!$I$6:$I$1096,Data!$AA17),SUMIFS(Data!$M$6:$M$1096,Data!$J$6:$J$1096,S$3,Data!$I$6:$I$1096,Data!$AB17),SUMIFS(Data!$M$6:$M$1096,Data!$J$6:$J$1096,S$3,Data!$I$6:$I$1096,Data!$Y17))</f>
        <v>0.23766987813437118</v>
      </c>
      <c r="T120" s="55">
        <f>SUM(SUMIFS(Data!$M$6:$M$1096,Data!$J$6:$J$1096,T$37,Data!$I$6:$I$1096,Data!$Z17),SUMIFS(Data!$M$6:$M$1096,Data!$J$6:$J$1096,T$3,Data!$I$6:$I$1096,Data!$AA17),SUMIFS(Data!$M$6:$M$1096,Data!$J$6:$J$1096,T$3,Data!$I$6:$I$1096,Data!$AB17),SUMIFS(Data!$M$6:$M$1096,Data!$J$6:$J$1096,T$3,Data!$I$6:$I$1096,Data!$Y17))</f>
        <v>0.23913811374072769</v>
      </c>
      <c r="U120" s="55">
        <f>SUM(SUMIFS(Data!$M$6:$M$1096,Data!$J$6:$J$1096,U$37,Data!$I$6:$I$1096,Data!$Z17),SUMIFS(Data!$M$6:$M$1096,Data!$J$6:$J$1096,U$3,Data!$I$6:$I$1096,Data!$AA17),SUMIFS(Data!$M$6:$M$1096,Data!$J$6:$J$1096,U$3,Data!$I$6:$I$1096,Data!$AB17),SUMIFS(Data!$M$6:$M$1096,Data!$J$6:$J$1096,U$3,Data!$I$6:$I$1096,Data!$Y17))</f>
        <v>0.20780360916924076</v>
      </c>
      <c r="V120" s="55">
        <f>SUM(SUMIFS(Data!$M$6:$M$1096,Data!$J$6:$J$1096,V$37,Data!$I$6:$I$1096,Data!$Z17),SUMIFS(Data!$M$6:$M$1096,Data!$J$6:$J$1096,V$3,Data!$I$6:$I$1096,Data!$AA17),SUMIFS(Data!$M$6:$M$1096,Data!$J$6:$J$1096,V$3,Data!$I$6:$I$1096,Data!$AB17),SUMIFS(Data!$M$6:$M$1096,Data!$J$6:$J$1096,V$3,Data!$I$6:$I$1096,Data!$Y17))</f>
        <v>0.24076505341051502</v>
      </c>
      <c r="W120" s="55">
        <f>SUM(SUMIFS(Data!$M$6:$M$1096,Data!$J$6:$J$1096,W$37,Data!$I$6:$I$1096,Data!$Z17),SUMIFS(Data!$M$6:$M$1096,Data!$J$6:$J$1096,W$3,Data!$I$6:$I$1096,Data!$AA17),SUMIFS(Data!$M$6:$M$1096,Data!$J$6:$J$1096,W$3,Data!$I$6:$I$1096,Data!$AB17),SUMIFS(Data!$M$6:$M$1096,Data!$J$6:$J$1096,W$3,Data!$I$6:$I$1096,Data!$Y17))</f>
        <v>0.22519341765933931</v>
      </c>
      <c r="X120" s="55">
        <f>SUM(SUMIFS(Data!$M$6:$M$1096,Data!$J$6:$J$1096,X$37,Data!$I$6:$I$1096,Data!$Z17),SUMIFS(Data!$M$6:$M$1096,Data!$J$6:$J$1096,X$3,Data!$I$6:$I$1096,Data!$AA17),SUMIFS(Data!$M$6:$M$1096,Data!$J$6:$J$1096,X$3,Data!$I$6:$I$1096,Data!$AB17),SUMIFS(Data!$M$6:$M$1096,Data!$J$6:$J$1096,X$3,Data!$I$6:$I$1096,Data!$Y17))</f>
        <v>0.24438359574335677</v>
      </c>
      <c r="Y120" s="55">
        <f>SUM(SUMIFS(Data!$M$6:$M$1096,Data!$J$6:$J$1096,Y$37,Data!$I$6:$I$1096,Data!$Z17),SUMIFS(Data!$M$6:$M$1096,Data!$J$6:$J$1096,Y$3,Data!$I$6:$I$1096,Data!$AA17),SUMIFS(Data!$M$6:$M$1096,Data!$J$6:$J$1096,Y$3,Data!$I$6:$I$1096,Data!$AB17),SUMIFS(Data!$M$6:$M$1096,Data!$J$6:$J$1096,Y$3,Data!$I$6:$I$1096,Data!$Y17))</f>
        <v>0.23289932718664341</v>
      </c>
      <c r="Z120" s="55">
        <f>SUM(SUMIFS(Data!$M$6:$M$1096,Data!$J$6:$J$1096,Z$37,Data!$I$6:$I$1096,Data!$Z17),SUMIFS(Data!$M$6:$M$1096,Data!$J$6:$J$1096,Z$3,Data!$I$6:$I$1096,Data!$AA17),SUMIFS(Data!$M$6:$M$1096,Data!$J$6:$J$1096,Z$3,Data!$I$6:$I$1096,Data!$AB17),SUMIFS(Data!$M$6:$M$1096,Data!$J$6:$J$1096,Z$3,Data!$I$6:$I$1096,Data!$Y17))</f>
        <v>0.21647844262806512</v>
      </c>
      <c r="AA120" s="55">
        <f>SUM(SUMIFS(Data!$M$6:$M$1096,Data!$J$6:$J$1096,AA$37,Data!$I$6:$I$1096,Data!$Z17),SUMIFS(Data!$M$6:$M$1096,Data!$J$6:$J$1096,AA$3,Data!$I$6:$I$1096,Data!$AA17),SUMIFS(Data!$M$6:$M$1096,Data!$J$6:$J$1096,AA$3,Data!$I$6:$I$1096,Data!$AB17),SUMIFS(Data!$M$6:$M$1096,Data!$J$6:$J$1096,AA$3,Data!$I$6:$I$1096,Data!$Y17))</f>
        <v>0.23308064913384965</v>
      </c>
      <c r="AB120" s="55">
        <f>SUM(SUMIFS(Data!$M$6:$M$1096,Data!$J$6:$J$1096,AB$37,Data!$I$6:$I$1096,Data!$Z17),SUMIFS(Data!$M$6:$M$1096,Data!$J$6:$J$1096,AB$3,Data!$I$6:$I$1096,Data!$AA17),SUMIFS(Data!$M$6:$M$1096,Data!$J$6:$J$1096,AB$3,Data!$I$6:$I$1096,Data!$AB17),SUMIFS(Data!$M$6:$M$1096,Data!$J$6:$J$1096,AB$3,Data!$I$6:$I$1096,Data!$Y17))</f>
        <v>0.23310289488303193</v>
      </c>
      <c r="AC120" s="55">
        <f>SUM(SUMIFS(Data!$M$6:$M$1096,Data!$J$6:$J$1096,AC$37,Data!$I$6:$I$1096,Data!$Z17),SUMIFS(Data!$M$6:$M$1096,Data!$J$6:$J$1096,AC$3,Data!$I$6:$I$1096,Data!$AA17),SUMIFS(Data!$M$6:$M$1096,Data!$J$6:$J$1096,AC$3,Data!$I$6:$I$1096,Data!$AB17),SUMIFS(Data!$M$6:$M$1096,Data!$J$6:$J$1096,AC$3,Data!$I$6:$I$1096,Data!$Y17))</f>
        <v>0.22771441962193406</v>
      </c>
      <c r="AD120" s="55">
        <f>SUM(SUMIFS(Data!$M$6:$M$1096,Data!$J$6:$J$1096,AD$37,Data!$I$6:$I$1096,Data!$Z17),SUMIFS(Data!$M$6:$M$1096,Data!$J$6:$J$1096,AD$3,Data!$I$6:$I$1096,Data!$AA17),SUMIFS(Data!$M$6:$M$1096,Data!$J$6:$J$1096,AD$3,Data!$I$6:$I$1096,Data!$AB17),SUMIFS(Data!$M$6:$M$1096,Data!$J$6:$J$1096,AD$3,Data!$I$6:$I$1096,Data!$Y17))</f>
        <v>0.21404639989885582</v>
      </c>
      <c r="AE120" s="55">
        <f>SUM(SUMIFS(Data!$M$6:$M$1096,Data!$J$6:$J$1096,AE$37,Data!$I$6:$I$1096,Data!$Z17),SUMIFS(Data!$M$6:$M$1096,Data!$J$6:$J$1096,AE$3,Data!$I$6:$I$1096,Data!$AA17),SUMIFS(Data!$M$6:$M$1096,Data!$J$6:$J$1096,AE$3,Data!$I$6:$I$1096,Data!$AB17),SUMIFS(Data!$M$6:$M$1096,Data!$J$6:$J$1096,AE$3,Data!$I$6:$I$1096,Data!$Y17))</f>
        <v>0.202010396442663</v>
      </c>
      <c r="AF120" s="55">
        <f>SUM(SUMIFS(Data!$M$6:$M$1096,Data!$J$6:$J$1096,AF$37,Data!$I$6:$I$1096,Data!$Z17),SUMIFS(Data!$M$6:$M$1096,Data!$J$6:$J$1096,AF$3,Data!$I$6:$I$1096,Data!$AA17),SUMIFS(Data!$M$6:$M$1096,Data!$J$6:$J$1096,AF$3,Data!$I$6:$I$1096,Data!$AB17),SUMIFS(Data!$M$6:$M$1096,Data!$J$6:$J$1096,AF$3,Data!$I$6:$I$1096,Data!$Y17))</f>
        <v>0.21959864913896565</v>
      </c>
      <c r="AG120" s="55">
        <f>SUM(SUMIFS(Data!$M$6:$M$1096,Data!$J$6:$J$1096,AG$37,Data!$I$6:$I$1096,Data!$Z17),SUMIFS(Data!$M$6:$M$1096,Data!$J$6:$J$1096,AG$3,Data!$I$6:$I$1096,Data!$AA17),SUMIFS(Data!$M$6:$M$1096,Data!$J$6:$J$1096,AG$3,Data!$I$6:$I$1096,Data!$AB17),SUMIFS(Data!$M$6:$M$1096,Data!$J$6:$J$1096,AG$3,Data!$I$6:$I$1096,Data!$Y17))</f>
        <v>0.20487076049604061</v>
      </c>
      <c r="AH120" s="55">
        <f>SUM(SUMIFS(Data!$M$6:$M$1096,Data!$J$6:$J$1096,AH$37,Data!$I$6:$I$1096,Data!$Z17),SUMIFS(Data!$M$6:$M$1096,Data!$J$6:$J$1096,AH$3,Data!$I$6:$I$1096,Data!$AA17),SUMIFS(Data!$M$6:$M$1096,Data!$J$6:$J$1096,AH$3,Data!$I$6:$I$1096,Data!$AB17),SUMIFS(Data!$M$6:$M$1096,Data!$J$6:$J$1096,AH$3,Data!$I$6:$I$1096,Data!$Y17))</f>
        <v>0.19298353027612808</v>
      </c>
      <c r="AI120" s="55">
        <f>SUM(SUMIFS(Data!$M$6:$M$1096,Data!$J$6:$J$1096,AI$37,Data!$I$6:$I$1096,Data!$Z17),SUMIFS(Data!$M$6:$M$1096,Data!$J$6:$J$1096,AI$3,Data!$I$6:$I$1096,Data!$AA17),SUMIFS(Data!$M$6:$M$1096,Data!$J$6:$J$1096,AI$3,Data!$I$6:$I$1096,Data!$AB17),SUMIFS(Data!$M$6:$M$1096,Data!$J$6:$J$1096,AI$3,Data!$I$6:$I$1096,Data!$Y17))</f>
        <v>0.19102575939433108</v>
      </c>
      <c r="AJ120" s="55">
        <f>SUM(SUMIFS(Data!$M$6:$M$1096,Data!$J$6:$J$1096,AJ$37,Data!$I$6:$I$1096,Data!$Z17),SUMIFS(Data!$M$6:$M$1096,Data!$J$6:$J$1096,AJ$3,Data!$I$6:$I$1096,Data!$AA17),SUMIFS(Data!$M$6:$M$1096,Data!$J$6:$J$1096,AJ$3,Data!$I$6:$I$1096,Data!$AB17),SUMIFS(Data!$M$6:$M$1096,Data!$J$6:$J$1096,AJ$3,Data!$I$6:$I$1096,Data!$Y17))</f>
        <v>0.17999744457931388</v>
      </c>
      <c r="AK120" s="55">
        <f>SUM(SUMIFS(Data!$M$6:$M$1096,Data!$J$6:$J$1096,AK$37,Data!$I$6:$I$1096,Data!$Z17),SUMIFS(Data!$M$6:$M$1096,Data!$J$6:$J$1096,AK$3,Data!$I$6:$I$1096,Data!$AA17),SUMIFS(Data!$M$6:$M$1096,Data!$J$6:$J$1096,AK$3,Data!$I$6:$I$1096,Data!$AB17),SUMIFS(Data!$M$6:$M$1096,Data!$J$6:$J$1096,AK$3,Data!$I$6:$I$1096,Data!$Y17))</f>
        <v>0.15275964391691396</v>
      </c>
      <c r="AL120" s="55">
        <f>SUM(SUMIFS(Data!$M$6:$M$1096,Data!$J$6:$J$1096,AL$37,Data!$I$6:$I$1096,Data!$Z17),SUMIFS(Data!$M$6:$M$1096,Data!$J$6:$J$1096,AL$3,Data!$I$6:$I$1096,Data!$AA17),SUMIFS(Data!$M$6:$M$1096,Data!$J$6:$J$1096,AL$3,Data!$I$6:$I$1096,Data!$AB17),SUMIFS(Data!$M$6:$M$1096,Data!$J$6:$J$1096,AL$3,Data!$I$6:$I$1096,Data!$Y17))</f>
        <v>0.16891072891072889</v>
      </c>
      <c r="AM120" s="55">
        <f>SUM(SUMIFS(Data!$M$6:$M$1096,Data!$J$6:$J$1096,AM$37,Data!$I$6:$I$1096,Data!$Z17),SUMIFS(Data!$M$6:$M$1096,Data!$J$6:$J$1096,AM$3,Data!$I$6:$I$1096,Data!$AA17),SUMIFS(Data!$M$6:$M$1096,Data!$J$6:$J$1096,AM$3,Data!$I$6:$I$1096,Data!$AB17),SUMIFS(Data!$M$6:$M$1096,Data!$J$6:$J$1096,AM$3,Data!$I$6:$I$1096,Data!$Y17))</f>
        <v>0.15542985630467623</v>
      </c>
      <c r="AN120" s="55">
        <f>SUM(SUMIFS(Data!$M$6:$M$1096,Data!$J$6:$J$1096,AN$37,Data!$I$6:$I$1096,Data!$Z17),SUMIFS(Data!$M$6:$M$1096,Data!$J$6:$J$1096,AN$3,Data!$I$6:$I$1096,Data!$AA17),SUMIFS(Data!$M$6:$M$1096,Data!$J$6:$J$1096,AN$3,Data!$I$6:$I$1096,Data!$AB17),SUMIFS(Data!$M$6:$M$1096,Data!$J$6:$J$1096,AN$3,Data!$I$6:$I$1096,Data!$Y17))</f>
        <v>0.14288954411431162</v>
      </c>
      <c r="AO120" s="55">
        <f>SUM(SUMIFS(Data!$M$6:$M$1096,Data!$J$6:$J$1096,AO$37,Data!$I$6:$I$1096,Data!$Z17),SUMIFS(Data!$M$6:$M$1096,Data!$J$6:$J$1096,AO$3,Data!$I$6:$I$1096,Data!$AA17),SUMIFS(Data!$M$6:$M$1096,Data!$J$6:$J$1096,AO$3,Data!$I$6:$I$1096,Data!$AB17),SUMIFS(Data!$M$6:$M$1096,Data!$J$6:$J$1096,AO$3,Data!$I$6:$I$1096,Data!$Y17))</f>
        <v>0.14469358353958109</v>
      </c>
      <c r="AP120" s="55">
        <f>SUM(SUMIFS(Data!$M$6:$M$1096,Data!$J$6:$J$1096,AP$37,Data!$I$6:$I$1096,Data!$Z17),SUMIFS(Data!$M$6:$M$1096,Data!$J$6:$J$1096,AP$3,Data!$I$6:$I$1096,Data!$AA17),SUMIFS(Data!$M$6:$M$1096,Data!$J$6:$J$1096,AP$3,Data!$I$6:$I$1096,Data!$AB17),SUMIFS(Data!$M$6:$M$1096,Data!$J$6:$J$1096,AP$3,Data!$I$6:$I$1096,Data!$Y17))</f>
        <v>0.14814814814814814</v>
      </c>
      <c r="AQ120" s="55">
        <f>SUM(SUMIFS(Data!$M$6:$M$1096,Data!$J$6:$J$1096,AQ$37,Data!$I$6:$I$1096,Data!$Z17),SUMIFS(Data!$M$6:$M$1096,Data!$J$6:$J$1096,AQ$3,Data!$I$6:$I$1096,Data!$AA17),SUMIFS(Data!$M$6:$M$1096,Data!$J$6:$J$1096,AQ$3,Data!$I$6:$I$1096,Data!$AB17),SUMIFS(Data!$M$6:$M$1096,Data!$J$6:$J$1096,AQ$3,Data!$I$6:$I$1096,Data!$Y17))</f>
        <v>0.14685502257588626</v>
      </c>
      <c r="AR120" s="56" t="s">
        <v>19</v>
      </c>
    </row>
    <row r="121" spans="1:44" x14ac:dyDescent="0.25">
      <c r="A121" s="53" t="s">
        <v>74</v>
      </c>
      <c r="B121" s="56" t="s">
        <v>20</v>
      </c>
      <c r="C121" s="55">
        <f>SUM(SUMIFS(Data!$M$6:$M$1096,Data!$J$6:$J$1096,C$37,Data!$I$6:$I$1096,Data!$Z18),SUMIFS(Data!$M$6:$M$1096,Data!$J$6:$J$1096,C$3,Data!$I$6:$I$1096,Data!$AA18),SUMIFS(Data!$M$6:$M$1096,Data!$J$6:$J$1096,C$3,Data!$I$6:$I$1096,Data!$AB18),SUMIFS(Data!$M$6:$M$1096,Data!$J$6:$J$1096,C$3,Data!$I$6:$I$1096,Data!$Y18))</f>
        <v>0.13288838103152756</v>
      </c>
      <c r="D121" s="55">
        <f>SUM(SUMIFS(Data!$M$6:$M$1096,Data!$J$6:$J$1096,D$37,Data!$I$6:$I$1096,Data!$Z18),SUMIFS(Data!$M$6:$M$1096,Data!$J$6:$J$1096,D$3,Data!$I$6:$I$1096,Data!$AA18),SUMIFS(Data!$M$6:$M$1096,Data!$J$6:$J$1096,D$3,Data!$I$6:$I$1096,Data!$AB18),SUMIFS(Data!$M$6:$M$1096,Data!$J$6:$J$1096,D$3,Data!$I$6:$I$1096,Data!$Y18))</f>
        <v>0.12547642928786359</v>
      </c>
      <c r="E121" s="55">
        <f>SUM(SUMIFS(Data!$M$6:$M$1096,Data!$J$6:$J$1096,E$37,Data!$I$6:$I$1096,Data!$Z18),SUMIFS(Data!$M$6:$M$1096,Data!$J$6:$J$1096,E$3,Data!$I$6:$I$1096,Data!$AA18),SUMIFS(Data!$M$6:$M$1096,Data!$J$6:$J$1096,E$3,Data!$I$6:$I$1096,Data!$AB18),SUMIFS(Data!$M$6:$M$1096,Data!$J$6:$J$1096,E$3,Data!$I$6:$I$1096,Data!$Y18))</f>
        <v>0.12647088403902243</v>
      </c>
      <c r="F121" s="55">
        <f>SUM(SUMIFS(Data!$M$6:$M$1096,Data!$J$6:$J$1096,F$37,Data!$I$6:$I$1096,Data!$Z18),SUMIFS(Data!$M$6:$M$1096,Data!$J$6:$J$1096,F$3,Data!$I$6:$I$1096,Data!$AA18),SUMIFS(Data!$M$6:$M$1096,Data!$J$6:$J$1096,F$3,Data!$I$6:$I$1096,Data!$AB18),SUMIFS(Data!$M$6:$M$1096,Data!$J$6:$J$1096,F$3,Data!$I$6:$I$1096,Data!$Y18))</f>
        <v>0.12529026265545179</v>
      </c>
      <c r="G121" s="55">
        <f>SUM(SUMIFS(Data!$M$6:$M$1096,Data!$J$6:$J$1096,G$37,Data!$I$6:$I$1096,Data!$Z18),SUMIFS(Data!$M$6:$M$1096,Data!$J$6:$J$1096,G$3,Data!$I$6:$I$1096,Data!$AA18),SUMIFS(Data!$M$6:$M$1096,Data!$J$6:$J$1096,G$3,Data!$I$6:$I$1096,Data!$AB18),SUMIFS(Data!$M$6:$M$1096,Data!$J$6:$J$1096,G$3,Data!$I$6:$I$1096,Data!$Y18))</f>
        <v>0.12064329562173406</v>
      </c>
      <c r="H121" s="55">
        <f>SUM(SUMIFS(Data!$M$6:$M$1096,Data!$J$6:$J$1096,H$37,Data!$I$6:$I$1096,Data!$Z18),SUMIFS(Data!$M$6:$M$1096,Data!$J$6:$J$1096,H$3,Data!$I$6:$I$1096,Data!$AA18),SUMIFS(Data!$M$6:$M$1096,Data!$J$6:$J$1096,H$3,Data!$I$6:$I$1096,Data!$AB18),SUMIFS(Data!$M$6:$M$1096,Data!$J$6:$J$1096,H$3,Data!$I$6:$I$1096,Data!$Y18))</f>
        <v>0.12071345739687449</v>
      </c>
      <c r="I121" s="55">
        <f>SUM(SUMIFS(Data!$M$6:$M$1096,Data!$J$6:$J$1096,I$37,Data!$I$6:$I$1096,Data!$Z18),SUMIFS(Data!$M$6:$M$1096,Data!$J$6:$J$1096,I$3,Data!$I$6:$I$1096,Data!$AA18),SUMIFS(Data!$M$6:$M$1096,Data!$J$6:$J$1096,I$3,Data!$I$6:$I$1096,Data!$AB18),SUMIFS(Data!$M$6:$M$1096,Data!$J$6:$J$1096,I$3,Data!$I$6:$I$1096,Data!$Y18))</f>
        <v>0.12056422502360194</v>
      </c>
      <c r="J121" s="55">
        <f>SUM(SUMIFS(Data!$M$6:$M$1096,Data!$J$6:$J$1096,J$37,Data!$I$6:$I$1096,Data!$Z18),SUMIFS(Data!$M$6:$M$1096,Data!$J$6:$J$1096,J$3,Data!$I$6:$I$1096,Data!$AA18),SUMIFS(Data!$M$6:$M$1096,Data!$J$6:$J$1096,J$3,Data!$I$6:$I$1096,Data!$AB18),SUMIFS(Data!$M$6:$M$1096,Data!$J$6:$J$1096,J$3,Data!$I$6:$I$1096,Data!$Y18))</f>
        <v>0.11662062741022344</v>
      </c>
      <c r="K121" s="55">
        <f>SUM(SUMIFS(Data!$M$6:$M$1096,Data!$J$6:$J$1096,K$37,Data!$I$6:$I$1096,Data!$Z18),SUMIFS(Data!$M$6:$M$1096,Data!$J$6:$J$1096,K$3,Data!$I$6:$I$1096,Data!$AA18),SUMIFS(Data!$M$6:$M$1096,Data!$J$6:$J$1096,K$3,Data!$I$6:$I$1096,Data!$AB18),SUMIFS(Data!$M$6:$M$1096,Data!$J$6:$J$1096,K$3,Data!$I$6:$I$1096,Data!$Y18))</f>
        <v>0.11313439221348735</v>
      </c>
      <c r="L121" s="55">
        <f>SUM(SUMIFS(Data!$M$6:$M$1096,Data!$J$6:$J$1096,L$37,Data!$I$6:$I$1096,Data!$Z18),SUMIFS(Data!$M$6:$M$1096,Data!$J$6:$J$1096,L$3,Data!$I$6:$I$1096,Data!$AA18),SUMIFS(Data!$M$6:$M$1096,Data!$J$6:$J$1096,L$3,Data!$I$6:$I$1096,Data!$AB18),SUMIFS(Data!$M$6:$M$1096,Data!$J$6:$J$1096,L$3,Data!$I$6:$I$1096,Data!$Y18))</f>
        <v>0.10698301169449925</v>
      </c>
      <c r="M121" s="55">
        <f>SUM(SUMIFS(Data!$M$6:$M$1096,Data!$J$6:$J$1096,M$37,Data!$I$6:$I$1096,Data!$Z18),SUMIFS(Data!$M$6:$M$1096,Data!$J$6:$J$1096,M$3,Data!$I$6:$I$1096,Data!$AA18),SUMIFS(Data!$M$6:$M$1096,Data!$J$6:$J$1096,M$3,Data!$I$6:$I$1096,Data!$AB18),SUMIFS(Data!$M$6:$M$1096,Data!$J$6:$J$1096,M$3,Data!$I$6:$I$1096,Data!$Y18))</f>
        <v>0.10229299043122285</v>
      </c>
      <c r="N121" s="55">
        <f>SUM(SUMIFS(Data!$M$6:$M$1096,Data!$J$6:$J$1096,N$37,Data!$I$6:$I$1096,Data!$Z18),SUMIFS(Data!$M$6:$M$1096,Data!$J$6:$J$1096,N$3,Data!$I$6:$I$1096,Data!$AA18),SUMIFS(Data!$M$6:$M$1096,Data!$J$6:$J$1096,N$3,Data!$I$6:$I$1096,Data!$AB18),SUMIFS(Data!$M$6:$M$1096,Data!$J$6:$J$1096,N$3,Data!$I$6:$I$1096,Data!$Y18))</f>
        <v>9.7339084116995461E-2</v>
      </c>
      <c r="O121" s="55">
        <f>SUM(SUMIFS(Data!$M$6:$M$1096,Data!$J$6:$J$1096,O$37,Data!$I$6:$I$1096,Data!$Z18),SUMIFS(Data!$M$6:$M$1096,Data!$J$6:$J$1096,O$3,Data!$I$6:$I$1096,Data!$AA18),SUMIFS(Data!$M$6:$M$1096,Data!$J$6:$J$1096,O$3,Data!$I$6:$I$1096,Data!$AB18),SUMIFS(Data!$M$6:$M$1096,Data!$J$6:$J$1096,O$3,Data!$I$6:$I$1096,Data!$Y18))</f>
        <v>9.7745454545454538E-2</v>
      </c>
      <c r="P121" s="55">
        <f>SUM(SUMIFS(Data!$M$6:$M$1096,Data!$J$6:$J$1096,P$37,Data!$I$6:$I$1096,Data!$Z18),SUMIFS(Data!$M$6:$M$1096,Data!$J$6:$J$1096,P$3,Data!$I$6:$I$1096,Data!$AA18),SUMIFS(Data!$M$6:$M$1096,Data!$J$6:$J$1096,P$3,Data!$I$6:$I$1096,Data!$AB18),SUMIFS(Data!$M$6:$M$1096,Data!$J$6:$J$1096,P$3,Data!$I$6:$I$1096,Data!$Y18))</f>
        <v>9.3167535766813747E-2</v>
      </c>
      <c r="Q121" s="55">
        <f>SUM(SUMIFS(Data!$M$6:$M$1096,Data!$J$6:$J$1096,Q$37,Data!$I$6:$I$1096,Data!$Z18),SUMIFS(Data!$M$6:$M$1096,Data!$J$6:$J$1096,Q$3,Data!$I$6:$I$1096,Data!$AA18),SUMIFS(Data!$M$6:$M$1096,Data!$J$6:$J$1096,Q$3,Data!$I$6:$I$1096,Data!$AB18),SUMIFS(Data!$M$6:$M$1096,Data!$J$6:$J$1096,Q$3,Data!$I$6:$I$1096,Data!$Y18))</f>
        <v>9.9414333928925958E-2</v>
      </c>
      <c r="R121" s="55">
        <f>SUM(SUMIFS(Data!$M$6:$M$1096,Data!$J$6:$J$1096,R$37,Data!$I$6:$I$1096,Data!$Z18),SUMIFS(Data!$M$6:$M$1096,Data!$J$6:$J$1096,R$3,Data!$I$6:$I$1096,Data!$AA18),SUMIFS(Data!$M$6:$M$1096,Data!$J$6:$J$1096,R$3,Data!$I$6:$I$1096,Data!$AB18),SUMIFS(Data!$M$6:$M$1096,Data!$J$6:$J$1096,R$3,Data!$I$6:$I$1096,Data!$Y18))</f>
        <v>9.6723775172828375E-2</v>
      </c>
      <c r="S121" s="55">
        <f>SUM(SUMIFS(Data!$M$6:$M$1096,Data!$J$6:$J$1096,S$37,Data!$I$6:$I$1096,Data!$Z18),SUMIFS(Data!$M$6:$M$1096,Data!$J$6:$J$1096,S$3,Data!$I$6:$I$1096,Data!$AA18),SUMIFS(Data!$M$6:$M$1096,Data!$J$6:$J$1096,S$3,Data!$I$6:$I$1096,Data!$AB18),SUMIFS(Data!$M$6:$M$1096,Data!$J$6:$J$1096,S$3,Data!$I$6:$I$1096,Data!$Y18))</f>
        <v>9.7747719007209855E-2</v>
      </c>
      <c r="T121" s="55">
        <f>SUM(SUMIFS(Data!$M$6:$M$1096,Data!$J$6:$J$1096,T$37,Data!$I$6:$I$1096,Data!$Z18),SUMIFS(Data!$M$6:$M$1096,Data!$J$6:$J$1096,T$3,Data!$I$6:$I$1096,Data!$AA18),SUMIFS(Data!$M$6:$M$1096,Data!$J$6:$J$1096,T$3,Data!$I$6:$I$1096,Data!$AB18),SUMIFS(Data!$M$6:$M$1096,Data!$J$6:$J$1096,T$3,Data!$I$6:$I$1096,Data!$Y18))</f>
        <v>0.10044635689284223</v>
      </c>
      <c r="U121" s="55">
        <f>SUM(SUMIFS(Data!$M$6:$M$1096,Data!$J$6:$J$1096,U$37,Data!$I$6:$I$1096,Data!$Z18),SUMIFS(Data!$M$6:$M$1096,Data!$J$6:$J$1096,U$3,Data!$I$6:$I$1096,Data!$AA18),SUMIFS(Data!$M$6:$M$1096,Data!$J$6:$J$1096,U$3,Data!$I$6:$I$1096,Data!$AB18),SUMIFS(Data!$M$6:$M$1096,Data!$J$6:$J$1096,U$3,Data!$I$6:$I$1096,Data!$Y18))</f>
        <v>0.10147943423833522</v>
      </c>
      <c r="V121" s="55">
        <f>SUM(SUMIFS(Data!$M$6:$M$1096,Data!$J$6:$J$1096,V$37,Data!$I$6:$I$1096,Data!$Z18),SUMIFS(Data!$M$6:$M$1096,Data!$J$6:$J$1096,V$3,Data!$I$6:$I$1096,Data!$AA18),SUMIFS(Data!$M$6:$M$1096,Data!$J$6:$J$1096,V$3,Data!$I$6:$I$1096,Data!$AB18),SUMIFS(Data!$M$6:$M$1096,Data!$J$6:$J$1096,V$3,Data!$I$6:$I$1096,Data!$Y18))</f>
        <v>0.10864116488631616</v>
      </c>
      <c r="W121" s="55">
        <f>SUM(SUMIFS(Data!$M$6:$M$1096,Data!$J$6:$J$1096,W$37,Data!$I$6:$I$1096,Data!$Z18),SUMIFS(Data!$M$6:$M$1096,Data!$J$6:$J$1096,W$3,Data!$I$6:$I$1096,Data!$AA18),SUMIFS(Data!$M$6:$M$1096,Data!$J$6:$J$1096,W$3,Data!$I$6:$I$1096,Data!$AB18),SUMIFS(Data!$M$6:$M$1096,Data!$J$6:$J$1096,W$3,Data!$I$6:$I$1096,Data!$Y18))</f>
        <v>0.10060788407220925</v>
      </c>
      <c r="X121" s="55">
        <f>SUM(SUMIFS(Data!$M$6:$M$1096,Data!$J$6:$J$1096,X$37,Data!$I$6:$I$1096,Data!$Z18),SUMIFS(Data!$M$6:$M$1096,Data!$J$6:$J$1096,X$3,Data!$I$6:$I$1096,Data!$AA18),SUMIFS(Data!$M$6:$M$1096,Data!$J$6:$J$1096,X$3,Data!$I$6:$I$1096,Data!$AB18),SUMIFS(Data!$M$6:$M$1096,Data!$J$6:$J$1096,X$3,Data!$I$6:$I$1096,Data!$Y18))</f>
        <v>0.10769182898749144</v>
      </c>
      <c r="Y121" s="55">
        <f>SUM(SUMIFS(Data!$M$6:$M$1096,Data!$J$6:$J$1096,Y$37,Data!$I$6:$I$1096,Data!$Z18),SUMIFS(Data!$M$6:$M$1096,Data!$J$6:$J$1096,Y$3,Data!$I$6:$I$1096,Data!$AA18),SUMIFS(Data!$M$6:$M$1096,Data!$J$6:$J$1096,Y$3,Data!$I$6:$I$1096,Data!$AB18),SUMIFS(Data!$M$6:$M$1096,Data!$J$6:$J$1096,Y$3,Data!$I$6:$I$1096,Data!$Y18))</f>
        <v>9.7277597807126831E-2</v>
      </c>
      <c r="Z121" s="55">
        <f>SUM(SUMIFS(Data!$M$6:$M$1096,Data!$J$6:$J$1096,Z$37,Data!$I$6:$I$1096,Data!$Z18),SUMIFS(Data!$M$6:$M$1096,Data!$J$6:$J$1096,Z$3,Data!$I$6:$I$1096,Data!$AA18),SUMIFS(Data!$M$6:$M$1096,Data!$J$6:$J$1096,Z$3,Data!$I$6:$I$1096,Data!$AB18),SUMIFS(Data!$M$6:$M$1096,Data!$J$6:$J$1096,Z$3,Data!$I$6:$I$1096,Data!$Y18))</f>
        <v>9.7710114182317342E-2</v>
      </c>
      <c r="AA121" s="55">
        <f>SUM(SUMIFS(Data!$M$6:$M$1096,Data!$J$6:$J$1096,AA$37,Data!$I$6:$I$1096,Data!$Z18),SUMIFS(Data!$M$6:$M$1096,Data!$J$6:$J$1096,AA$3,Data!$I$6:$I$1096,Data!$AA18),SUMIFS(Data!$M$6:$M$1096,Data!$J$6:$J$1096,AA$3,Data!$I$6:$I$1096,Data!$AB18),SUMIFS(Data!$M$6:$M$1096,Data!$J$6:$J$1096,AA$3,Data!$I$6:$I$1096,Data!$Y18))</f>
        <v>9.219780520511206E-2</v>
      </c>
      <c r="AB121" s="55">
        <f>SUM(SUMIFS(Data!$M$6:$M$1096,Data!$J$6:$J$1096,AB$37,Data!$I$6:$I$1096,Data!$Z18),SUMIFS(Data!$M$6:$M$1096,Data!$J$6:$J$1096,AB$3,Data!$I$6:$I$1096,Data!$AA18),SUMIFS(Data!$M$6:$M$1096,Data!$J$6:$J$1096,AB$3,Data!$I$6:$I$1096,Data!$AB18),SUMIFS(Data!$M$6:$M$1096,Data!$J$6:$J$1096,AB$3,Data!$I$6:$I$1096,Data!$Y18))</f>
        <v>9.1136349608048894E-2</v>
      </c>
      <c r="AC121" s="55">
        <f>SUM(SUMIFS(Data!$M$6:$M$1096,Data!$J$6:$J$1096,AC$37,Data!$I$6:$I$1096,Data!$Z18),SUMIFS(Data!$M$6:$M$1096,Data!$J$6:$J$1096,AC$3,Data!$I$6:$I$1096,Data!$AA18),SUMIFS(Data!$M$6:$M$1096,Data!$J$6:$J$1096,AC$3,Data!$I$6:$I$1096,Data!$AB18),SUMIFS(Data!$M$6:$M$1096,Data!$J$6:$J$1096,AC$3,Data!$I$6:$I$1096,Data!$Y18))</f>
        <v>9.0329635994375879E-2</v>
      </c>
      <c r="AD121" s="55">
        <f>SUM(SUMIFS(Data!$M$6:$M$1096,Data!$J$6:$J$1096,AD$37,Data!$I$6:$I$1096,Data!$Z18),SUMIFS(Data!$M$6:$M$1096,Data!$J$6:$J$1096,AD$3,Data!$I$6:$I$1096,Data!$AA18),SUMIFS(Data!$M$6:$M$1096,Data!$J$6:$J$1096,AD$3,Data!$I$6:$I$1096,Data!$AB18),SUMIFS(Data!$M$6:$M$1096,Data!$J$6:$J$1096,AD$3,Data!$I$6:$I$1096,Data!$Y18))</f>
        <v>7.4720273089322969E-2</v>
      </c>
      <c r="AE121" s="55">
        <f>SUM(SUMIFS(Data!$M$6:$M$1096,Data!$J$6:$J$1096,AE$37,Data!$I$6:$I$1096,Data!$Z18),SUMIFS(Data!$M$6:$M$1096,Data!$J$6:$J$1096,AE$3,Data!$I$6:$I$1096,Data!$AA18),SUMIFS(Data!$M$6:$M$1096,Data!$J$6:$J$1096,AE$3,Data!$I$6:$I$1096,Data!$AB18),SUMIFS(Data!$M$6:$M$1096,Data!$J$6:$J$1096,AE$3,Data!$I$6:$I$1096,Data!$Y18))</f>
        <v>6.6386923028746797E-2</v>
      </c>
      <c r="AF121" s="55">
        <f>SUM(SUMIFS(Data!$M$6:$M$1096,Data!$J$6:$J$1096,AF$37,Data!$I$6:$I$1096,Data!$Z18),SUMIFS(Data!$M$6:$M$1096,Data!$J$6:$J$1096,AF$3,Data!$I$6:$I$1096,Data!$AA18),SUMIFS(Data!$M$6:$M$1096,Data!$J$6:$J$1096,AF$3,Data!$I$6:$I$1096,Data!$AB18),SUMIFS(Data!$M$6:$M$1096,Data!$J$6:$J$1096,AF$3,Data!$I$6:$I$1096,Data!$Y18))</f>
        <v>8.2837924586229031E-2</v>
      </c>
      <c r="AG121" s="55">
        <f>SUM(SUMIFS(Data!$M$6:$M$1096,Data!$J$6:$J$1096,AG$37,Data!$I$6:$I$1096,Data!$Z18),SUMIFS(Data!$M$6:$M$1096,Data!$J$6:$J$1096,AG$3,Data!$I$6:$I$1096,Data!$AA18),SUMIFS(Data!$M$6:$M$1096,Data!$J$6:$J$1096,AG$3,Data!$I$6:$I$1096,Data!$AB18),SUMIFS(Data!$M$6:$M$1096,Data!$J$6:$J$1096,AG$3,Data!$I$6:$I$1096,Data!$Y18))</f>
        <v>7.4525623786045117E-2</v>
      </c>
      <c r="AH121" s="55">
        <f>SUM(SUMIFS(Data!$M$6:$M$1096,Data!$J$6:$J$1096,AH$37,Data!$I$6:$I$1096,Data!$Z18),SUMIFS(Data!$M$6:$M$1096,Data!$J$6:$J$1096,AH$3,Data!$I$6:$I$1096,Data!$AA18),SUMIFS(Data!$M$6:$M$1096,Data!$J$6:$J$1096,AH$3,Data!$I$6:$I$1096,Data!$AB18),SUMIFS(Data!$M$6:$M$1096,Data!$J$6:$J$1096,AH$3,Data!$I$6:$I$1096,Data!$Y18))</f>
        <v>7.3134145594808062E-2</v>
      </c>
      <c r="AI121" s="55">
        <f>SUM(SUMIFS(Data!$M$6:$M$1096,Data!$J$6:$J$1096,AI$37,Data!$I$6:$I$1096,Data!$Z18),SUMIFS(Data!$M$6:$M$1096,Data!$J$6:$J$1096,AI$3,Data!$I$6:$I$1096,Data!$AA18),SUMIFS(Data!$M$6:$M$1096,Data!$J$6:$J$1096,AI$3,Data!$I$6:$I$1096,Data!$AB18),SUMIFS(Data!$M$6:$M$1096,Data!$J$6:$J$1096,AI$3,Data!$I$6:$I$1096,Data!$Y18))</f>
        <v>7.632413135136798E-2</v>
      </c>
      <c r="AJ121" s="55">
        <f>SUM(SUMIFS(Data!$M$6:$M$1096,Data!$J$6:$J$1096,AJ$37,Data!$I$6:$I$1096,Data!$Z18),SUMIFS(Data!$M$6:$M$1096,Data!$J$6:$J$1096,AJ$3,Data!$I$6:$I$1096,Data!$AA18),SUMIFS(Data!$M$6:$M$1096,Data!$J$6:$J$1096,AJ$3,Data!$I$6:$I$1096,Data!$AB18),SUMIFS(Data!$M$6:$M$1096,Data!$J$6:$J$1096,AJ$3,Data!$I$6:$I$1096,Data!$Y18))</f>
        <v>7.6502906791030473E-2</v>
      </c>
      <c r="AK121" s="55">
        <f>SUM(SUMIFS(Data!$M$6:$M$1096,Data!$J$6:$J$1096,AK$37,Data!$I$6:$I$1096,Data!$Z18),SUMIFS(Data!$M$6:$M$1096,Data!$J$6:$J$1096,AK$3,Data!$I$6:$I$1096,Data!$AA18),SUMIFS(Data!$M$6:$M$1096,Data!$J$6:$J$1096,AK$3,Data!$I$6:$I$1096,Data!$AB18),SUMIFS(Data!$M$6:$M$1096,Data!$J$6:$J$1096,AK$3,Data!$I$6:$I$1096,Data!$Y18))</f>
        <v>7.7804154302670625E-2</v>
      </c>
      <c r="AL121" s="55">
        <f>SUM(SUMIFS(Data!$M$6:$M$1096,Data!$J$6:$J$1096,AL$37,Data!$I$6:$I$1096,Data!$Z18),SUMIFS(Data!$M$6:$M$1096,Data!$J$6:$J$1096,AL$3,Data!$I$6:$I$1096,Data!$AA18),SUMIFS(Data!$M$6:$M$1096,Data!$J$6:$J$1096,AL$3,Data!$I$6:$I$1096,Data!$AB18),SUMIFS(Data!$M$6:$M$1096,Data!$J$6:$J$1096,AL$3,Data!$I$6:$I$1096,Data!$Y18))</f>
        <v>7.446355446355446E-2</v>
      </c>
      <c r="AM121" s="55">
        <f>SUM(SUMIFS(Data!$M$6:$M$1096,Data!$J$6:$J$1096,AM$37,Data!$I$6:$I$1096,Data!$Z18),SUMIFS(Data!$M$6:$M$1096,Data!$J$6:$J$1096,AM$3,Data!$I$6:$I$1096,Data!$AA18),SUMIFS(Data!$M$6:$M$1096,Data!$J$6:$J$1096,AM$3,Data!$I$6:$I$1096,Data!$AB18),SUMIFS(Data!$M$6:$M$1096,Data!$J$6:$J$1096,AM$3,Data!$I$6:$I$1096,Data!$Y18))</f>
        <v>6.7701928819871415E-2</v>
      </c>
      <c r="AN121" s="55">
        <f>SUM(SUMIFS(Data!$M$6:$M$1096,Data!$J$6:$J$1096,AN$37,Data!$I$6:$I$1096,Data!$Z18),SUMIFS(Data!$M$6:$M$1096,Data!$J$6:$J$1096,AN$3,Data!$I$6:$I$1096,Data!$AA18),SUMIFS(Data!$M$6:$M$1096,Data!$J$6:$J$1096,AN$3,Data!$I$6:$I$1096,Data!$AB18),SUMIFS(Data!$M$6:$M$1096,Data!$J$6:$J$1096,AN$3,Data!$I$6:$I$1096,Data!$Y18))</f>
        <v>8.5869811748695846E-2</v>
      </c>
      <c r="AO121" s="55">
        <f>SUM(SUMIFS(Data!$M$6:$M$1096,Data!$J$6:$J$1096,AO$37,Data!$I$6:$I$1096,Data!$Z18),SUMIFS(Data!$M$6:$M$1096,Data!$J$6:$J$1096,AO$3,Data!$I$6:$I$1096,Data!$AA18),SUMIFS(Data!$M$6:$M$1096,Data!$J$6:$J$1096,AO$3,Data!$I$6:$I$1096,Data!$AB18),SUMIFS(Data!$M$6:$M$1096,Data!$J$6:$J$1096,AO$3,Data!$I$6:$I$1096,Data!$Y18))</f>
        <v>6.9853348601824836E-2</v>
      </c>
      <c r="AP121" s="55">
        <f>SUM(SUMIFS(Data!$M$6:$M$1096,Data!$J$6:$J$1096,AP$37,Data!$I$6:$I$1096,Data!$Z18),SUMIFS(Data!$M$6:$M$1096,Data!$J$6:$J$1096,AP$3,Data!$I$6:$I$1096,Data!$AA18),SUMIFS(Data!$M$6:$M$1096,Data!$J$6:$J$1096,AP$3,Data!$I$6:$I$1096,Data!$AB18),SUMIFS(Data!$M$6:$M$1096,Data!$J$6:$J$1096,AP$3,Data!$I$6:$I$1096,Data!$Y18))</f>
        <v>7.1932987754488781E-2</v>
      </c>
      <c r="AQ121" s="55">
        <f>SUM(SUMIFS(Data!$M$6:$M$1096,Data!$J$6:$J$1096,AQ$37,Data!$I$6:$I$1096,Data!$Z18),SUMIFS(Data!$M$6:$M$1096,Data!$J$6:$J$1096,AQ$3,Data!$I$6:$I$1096,Data!$AA18),SUMIFS(Data!$M$6:$M$1096,Data!$J$6:$J$1096,AQ$3,Data!$I$6:$I$1096,Data!$AB18),SUMIFS(Data!$M$6:$M$1096,Data!$J$6:$J$1096,AQ$3,Data!$I$6:$I$1096,Data!$Y18))</f>
        <v>7.1259332111404172E-2</v>
      </c>
      <c r="AR121" s="56" t="s">
        <v>20</v>
      </c>
    </row>
    <row r="122" spans="1:44" x14ac:dyDescent="0.25">
      <c r="A122" s="53" t="s">
        <v>74</v>
      </c>
      <c r="B122" s="56" t="s">
        <v>21</v>
      </c>
      <c r="C122" s="55">
        <f>SUM(SUMIFS(Data!$M$6:$M$1096,Data!$J$6:$J$1096,C$37,Data!$I$6:$I$1096,Data!$Z19),SUMIFS(Data!$M$6:$M$1096,Data!$J$6:$J$1096,C$3,Data!$I$6:$I$1096,Data!$AA19),SUMIFS(Data!$M$6:$M$1096,Data!$J$6:$J$1096,C$3,Data!$I$6:$I$1096,Data!$AB19),SUMIFS(Data!$M$6:$M$1096,Data!$J$6:$J$1096,C$3,Data!$I$6:$I$1096,Data!$Y19))</f>
        <v>0.20822728925362283</v>
      </c>
      <c r="D122" s="55">
        <f>SUM(SUMIFS(Data!$M$6:$M$1096,Data!$J$6:$J$1096,D$37,Data!$I$6:$I$1096,Data!$Z19),SUMIFS(Data!$M$6:$M$1096,Data!$J$6:$J$1096,D$3,Data!$I$6:$I$1096,Data!$AA19),SUMIFS(Data!$M$6:$M$1096,Data!$J$6:$J$1096,D$3,Data!$I$6:$I$1096,Data!$AB19),SUMIFS(Data!$M$6:$M$1096,Data!$J$6:$J$1096,D$3,Data!$I$6:$I$1096,Data!$Y19))</f>
        <v>0.19964894684052156</v>
      </c>
      <c r="E122" s="55">
        <f>SUM(SUMIFS(Data!$M$6:$M$1096,Data!$J$6:$J$1096,E$37,Data!$I$6:$I$1096,Data!$Z19),SUMIFS(Data!$M$6:$M$1096,Data!$J$6:$J$1096,E$3,Data!$I$6:$I$1096,Data!$AA19),SUMIFS(Data!$M$6:$M$1096,Data!$J$6:$J$1096,E$3,Data!$I$6:$I$1096,Data!$AB19),SUMIFS(Data!$M$6:$M$1096,Data!$J$6:$J$1096,E$3,Data!$I$6:$I$1096,Data!$Y19))</f>
        <v>0.19702303127828624</v>
      </c>
      <c r="F122" s="55">
        <f>SUM(SUMIFS(Data!$M$6:$M$1096,Data!$J$6:$J$1096,F$37,Data!$I$6:$I$1096,Data!$Z19),SUMIFS(Data!$M$6:$M$1096,Data!$J$6:$J$1096,F$3,Data!$I$6:$I$1096,Data!$AA19),SUMIFS(Data!$M$6:$M$1096,Data!$J$6:$J$1096,F$3,Data!$I$6:$I$1096,Data!$AB19),SUMIFS(Data!$M$6:$M$1096,Data!$J$6:$J$1096,F$3,Data!$I$6:$I$1096,Data!$Y19))</f>
        <v>0.19632075958511791</v>
      </c>
      <c r="G122" s="55">
        <f>SUM(SUMIFS(Data!$M$6:$M$1096,Data!$J$6:$J$1096,G$37,Data!$I$6:$I$1096,Data!$Z19),SUMIFS(Data!$M$6:$M$1096,Data!$J$6:$J$1096,G$3,Data!$I$6:$I$1096,Data!$AA19),SUMIFS(Data!$M$6:$M$1096,Data!$J$6:$J$1096,G$3,Data!$I$6:$I$1096,Data!$AB19),SUMIFS(Data!$M$6:$M$1096,Data!$J$6:$J$1096,G$3,Data!$I$6:$I$1096,Data!$Y19))</f>
        <v>0.19463751204910962</v>
      </c>
      <c r="H122" s="55">
        <f>SUM(SUMIFS(Data!$M$6:$M$1096,Data!$J$6:$J$1096,H$37,Data!$I$6:$I$1096,Data!$Z19),SUMIFS(Data!$M$6:$M$1096,Data!$J$6:$J$1096,H$3,Data!$I$6:$I$1096,Data!$AA19),SUMIFS(Data!$M$6:$M$1096,Data!$J$6:$J$1096,H$3,Data!$I$6:$I$1096,Data!$AB19),SUMIFS(Data!$M$6:$M$1096,Data!$J$6:$J$1096,H$3,Data!$I$6:$I$1096,Data!$Y19))</f>
        <v>0.19912750566016899</v>
      </c>
      <c r="I122" s="55">
        <f>SUM(SUMIFS(Data!$M$6:$M$1096,Data!$J$6:$J$1096,I$37,Data!$I$6:$I$1096,Data!$Z19),SUMIFS(Data!$M$6:$M$1096,Data!$J$6:$J$1096,I$3,Data!$I$6:$I$1096,Data!$AA19),SUMIFS(Data!$M$6:$M$1096,Data!$J$6:$J$1096,I$3,Data!$I$6:$I$1096,Data!$AB19),SUMIFS(Data!$M$6:$M$1096,Data!$J$6:$J$1096,I$3,Data!$I$6:$I$1096,Data!$Y19))</f>
        <v>0.19689565169100903</v>
      </c>
      <c r="J122" s="55">
        <f>SUM(SUMIFS(Data!$M$6:$M$1096,Data!$J$6:$J$1096,J$37,Data!$I$6:$I$1096,Data!$Z19),SUMIFS(Data!$M$6:$M$1096,Data!$J$6:$J$1096,J$3,Data!$I$6:$I$1096,Data!$AA19),SUMIFS(Data!$M$6:$M$1096,Data!$J$6:$J$1096,J$3,Data!$I$6:$I$1096,Data!$AB19),SUMIFS(Data!$M$6:$M$1096,Data!$J$6:$J$1096,J$3,Data!$I$6:$I$1096,Data!$Y19))</f>
        <v>0.19095807236824111</v>
      </c>
      <c r="K122" s="55">
        <f>SUM(SUMIFS(Data!$M$6:$M$1096,Data!$J$6:$J$1096,K$37,Data!$I$6:$I$1096,Data!$Z19),SUMIFS(Data!$M$6:$M$1096,Data!$J$6:$J$1096,K$3,Data!$I$6:$I$1096,Data!$AA19),SUMIFS(Data!$M$6:$M$1096,Data!$J$6:$J$1096,K$3,Data!$I$6:$I$1096,Data!$AB19),SUMIFS(Data!$M$6:$M$1096,Data!$J$6:$J$1096,K$3,Data!$I$6:$I$1096,Data!$Y19))</f>
        <v>0.17851221990480776</v>
      </c>
      <c r="L122" s="55">
        <f>SUM(SUMIFS(Data!$M$6:$M$1096,Data!$J$6:$J$1096,L$37,Data!$I$6:$I$1096,Data!$Z19),SUMIFS(Data!$M$6:$M$1096,Data!$J$6:$J$1096,L$3,Data!$I$6:$I$1096,Data!$AA19),SUMIFS(Data!$M$6:$M$1096,Data!$J$6:$J$1096,L$3,Data!$I$6:$I$1096,Data!$AB19),SUMIFS(Data!$M$6:$M$1096,Data!$J$6:$J$1096,L$3,Data!$I$6:$I$1096,Data!$Y19))</f>
        <v>0.16701958708311276</v>
      </c>
      <c r="M122" s="55">
        <f>SUM(SUMIFS(Data!$M$6:$M$1096,Data!$J$6:$J$1096,M$37,Data!$I$6:$I$1096,Data!$Z19),SUMIFS(Data!$M$6:$M$1096,Data!$J$6:$J$1096,M$3,Data!$I$6:$I$1096,Data!$AA19),SUMIFS(Data!$M$6:$M$1096,Data!$J$6:$J$1096,M$3,Data!$I$6:$I$1096,Data!$AB19),SUMIFS(Data!$M$6:$M$1096,Data!$J$6:$J$1096,M$3,Data!$I$6:$I$1096,Data!$Y19))</f>
        <v>0.15365296230253411</v>
      </c>
      <c r="N122" s="55">
        <f>SUM(SUMIFS(Data!$M$6:$M$1096,Data!$J$6:$J$1096,N$37,Data!$I$6:$I$1096,Data!$Z19),SUMIFS(Data!$M$6:$M$1096,Data!$J$6:$J$1096,N$3,Data!$I$6:$I$1096,Data!$AA19),SUMIFS(Data!$M$6:$M$1096,Data!$J$6:$J$1096,N$3,Data!$I$6:$I$1096,Data!$AB19),SUMIFS(Data!$M$6:$M$1096,Data!$J$6:$J$1096,N$3,Data!$I$6:$I$1096,Data!$Y19))</f>
        <v>0.14582007589148932</v>
      </c>
      <c r="O122" s="55">
        <f>SUM(SUMIFS(Data!$M$6:$M$1096,Data!$J$6:$J$1096,O$37,Data!$I$6:$I$1096,Data!$Z19),SUMIFS(Data!$M$6:$M$1096,Data!$J$6:$J$1096,O$3,Data!$I$6:$I$1096,Data!$AA19),SUMIFS(Data!$M$6:$M$1096,Data!$J$6:$J$1096,O$3,Data!$I$6:$I$1096,Data!$AB19),SUMIFS(Data!$M$6:$M$1096,Data!$J$6:$J$1096,O$3,Data!$I$6:$I$1096,Data!$Y19))</f>
        <v>0.13641212121212121</v>
      </c>
      <c r="P122" s="55">
        <f>SUM(SUMIFS(Data!$M$6:$M$1096,Data!$J$6:$J$1096,P$37,Data!$I$6:$I$1096,Data!$Z19),SUMIFS(Data!$M$6:$M$1096,Data!$J$6:$J$1096,P$3,Data!$I$6:$I$1096,Data!$AA19),SUMIFS(Data!$M$6:$M$1096,Data!$J$6:$J$1096,P$3,Data!$I$6:$I$1096,Data!$AB19),SUMIFS(Data!$M$6:$M$1096,Data!$J$6:$J$1096,P$3,Data!$I$6:$I$1096,Data!$Y19))</f>
        <v>0.12544457815215937</v>
      </c>
      <c r="Q122" s="55">
        <f>SUM(SUMIFS(Data!$M$6:$M$1096,Data!$J$6:$J$1096,Q$37,Data!$I$6:$I$1096,Data!$Z19),SUMIFS(Data!$M$6:$M$1096,Data!$J$6:$J$1096,Q$3,Data!$I$6:$I$1096,Data!$AA19),SUMIFS(Data!$M$6:$M$1096,Data!$J$6:$J$1096,Q$3,Data!$I$6:$I$1096,Data!$AB19),SUMIFS(Data!$M$6:$M$1096,Data!$J$6:$J$1096,Q$3,Data!$I$6:$I$1096,Data!$Y19))</f>
        <v>0.12078121897955132</v>
      </c>
      <c r="R122" s="55">
        <f>SUM(SUMIFS(Data!$M$6:$M$1096,Data!$J$6:$J$1096,R$37,Data!$I$6:$I$1096,Data!$Z19),SUMIFS(Data!$M$6:$M$1096,Data!$J$6:$J$1096,R$3,Data!$I$6:$I$1096,Data!$AA19),SUMIFS(Data!$M$6:$M$1096,Data!$J$6:$J$1096,R$3,Data!$I$6:$I$1096,Data!$AB19),SUMIFS(Data!$M$6:$M$1096,Data!$J$6:$J$1096,R$3,Data!$I$6:$I$1096,Data!$Y19))</f>
        <v>0.118214607754734</v>
      </c>
      <c r="S122" s="55">
        <f>SUM(SUMIFS(Data!$M$6:$M$1096,Data!$J$6:$J$1096,S$37,Data!$I$6:$I$1096,Data!$Z19),SUMIFS(Data!$M$6:$M$1096,Data!$J$6:$J$1096,S$3,Data!$I$6:$I$1096,Data!$AA19),SUMIFS(Data!$M$6:$M$1096,Data!$J$6:$J$1096,S$3,Data!$I$6:$I$1096,Data!$AB19),SUMIFS(Data!$M$6:$M$1096,Data!$J$6:$J$1096,S$3,Data!$I$6:$I$1096,Data!$Y19))</f>
        <v>0.11558093536655395</v>
      </c>
      <c r="T122" s="55">
        <f>SUM(SUMIFS(Data!$M$6:$M$1096,Data!$J$6:$J$1096,T$37,Data!$I$6:$I$1096,Data!$Z19),SUMIFS(Data!$M$6:$M$1096,Data!$J$6:$J$1096,T$3,Data!$I$6:$I$1096,Data!$AA19),SUMIFS(Data!$M$6:$M$1096,Data!$J$6:$J$1096,T$3,Data!$I$6:$I$1096,Data!$AB19),SUMIFS(Data!$M$6:$M$1096,Data!$J$6:$J$1096,T$3,Data!$I$6:$I$1096,Data!$Y19))</f>
        <v>0.1132269355512026</v>
      </c>
      <c r="U122" s="55">
        <f>SUM(SUMIFS(Data!$M$6:$M$1096,Data!$J$6:$J$1096,U$37,Data!$I$6:$I$1096,Data!$Z19),SUMIFS(Data!$M$6:$M$1096,Data!$J$6:$J$1096,U$3,Data!$I$6:$I$1096,Data!$AA19),SUMIFS(Data!$M$6:$M$1096,Data!$J$6:$J$1096,U$3,Data!$I$6:$I$1096,Data!$AB19),SUMIFS(Data!$M$6:$M$1096,Data!$J$6:$J$1096,U$3,Data!$I$6:$I$1096,Data!$Y19))</f>
        <v>0.11360754348886359</v>
      </c>
      <c r="V122" s="55">
        <f>SUM(SUMIFS(Data!$M$6:$M$1096,Data!$J$6:$J$1096,V$37,Data!$I$6:$I$1096,Data!$Z19),SUMIFS(Data!$M$6:$M$1096,Data!$J$6:$J$1096,V$3,Data!$I$6:$I$1096,Data!$AA19),SUMIFS(Data!$M$6:$M$1096,Data!$J$6:$J$1096,V$3,Data!$I$6:$I$1096,Data!$AB19),SUMIFS(Data!$M$6:$M$1096,Data!$J$6:$J$1096,V$3,Data!$I$6:$I$1096,Data!$Y19))</f>
        <v>0.11484752640687473</v>
      </c>
      <c r="W122" s="55">
        <f>SUM(SUMIFS(Data!$M$6:$M$1096,Data!$J$6:$J$1096,W$37,Data!$I$6:$I$1096,Data!$Z19),SUMIFS(Data!$M$6:$M$1096,Data!$J$6:$J$1096,W$3,Data!$I$6:$I$1096,Data!$AA19),SUMIFS(Data!$M$6:$M$1096,Data!$J$6:$J$1096,W$3,Data!$I$6:$I$1096,Data!$AB19),SUMIFS(Data!$M$6:$M$1096,Data!$J$6:$J$1096,W$3,Data!$I$6:$I$1096,Data!$Y19))</f>
        <v>0.10739285275696916</v>
      </c>
      <c r="X122" s="55">
        <f>SUM(SUMIFS(Data!$M$6:$M$1096,Data!$J$6:$J$1096,X$37,Data!$I$6:$I$1096,Data!$Z19),SUMIFS(Data!$M$6:$M$1096,Data!$J$6:$J$1096,X$3,Data!$I$6:$I$1096,Data!$AA19),SUMIFS(Data!$M$6:$M$1096,Data!$J$6:$J$1096,X$3,Data!$I$6:$I$1096,Data!$AB19),SUMIFS(Data!$M$6:$M$1096,Data!$J$6:$J$1096,X$3,Data!$I$6:$I$1096,Data!$Y19))</f>
        <v>9.2974049411911133E-2</v>
      </c>
      <c r="Y122" s="55">
        <f>SUM(SUMIFS(Data!$M$6:$M$1096,Data!$J$6:$J$1096,Y$37,Data!$I$6:$I$1096,Data!$Z19),SUMIFS(Data!$M$6:$M$1096,Data!$J$6:$J$1096,Y$3,Data!$I$6:$I$1096,Data!$AA19),SUMIFS(Data!$M$6:$M$1096,Data!$J$6:$J$1096,Y$3,Data!$I$6:$I$1096,Data!$AB19),SUMIFS(Data!$M$6:$M$1096,Data!$J$6:$J$1096,Y$3,Data!$I$6:$I$1096,Data!$Y19))</f>
        <v>0.10297782207824571</v>
      </c>
      <c r="Z122" s="55">
        <f>SUM(SUMIFS(Data!$M$6:$M$1096,Data!$J$6:$J$1096,Z$37,Data!$I$6:$I$1096,Data!$Z19),SUMIFS(Data!$M$6:$M$1096,Data!$J$6:$J$1096,Z$3,Data!$I$6:$I$1096,Data!$AA19),SUMIFS(Data!$M$6:$M$1096,Data!$J$6:$J$1096,Z$3,Data!$I$6:$I$1096,Data!$AB19),SUMIFS(Data!$M$6:$M$1096,Data!$J$6:$J$1096,Z$3,Data!$I$6:$I$1096,Data!$Y19))</f>
        <v>0.10435515068322207</v>
      </c>
      <c r="AA122" s="55">
        <f>SUM(SUMIFS(Data!$M$6:$M$1096,Data!$J$6:$J$1096,AA$37,Data!$I$6:$I$1096,Data!$Z19),SUMIFS(Data!$M$6:$M$1096,Data!$J$6:$J$1096,AA$3,Data!$I$6:$I$1096,Data!$AA19),SUMIFS(Data!$M$6:$M$1096,Data!$J$6:$J$1096,AA$3,Data!$I$6:$I$1096,Data!$AB19),SUMIFS(Data!$M$6:$M$1096,Data!$J$6:$J$1096,AA$3,Data!$I$6:$I$1096,Data!$Y19))</f>
        <v>8.3823650146410883E-2</v>
      </c>
      <c r="AB122" s="55">
        <f>SUM(SUMIFS(Data!$M$6:$M$1096,Data!$J$6:$J$1096,AB$37,Data!$I$6:$I$1096,Data!$Z19),SUMIFS(Data!$M$6:$M$1096,Data!$J$6:$J$1096,AB$3,Data!$I$6:$I$1096,Data!$AA19),SUMIFS(Data!$M$6:$M$1096,Data!$J$6:$J$1096,AB$3,Data!$I$6:$I$1096,Data!$AB19),SUMIFS(Data!$M$6:$M$1096,Data!$J$6:$J$1096,AB$3,Data!$I$6:$I$1096,Data!$Y19))</f>
        <v>9.4716375532374553E-2</v>
      </c>
      <c r="AC122" s="55">
        <f>SUM(SUMIFS(Data!$M$6:$M$1096,Data!$J$6:$J$1096,AC$37,Data!$I$6:$I$1096,Data!$Z19),SUMIFS(Data!$M$6:$M$1096,Data!$J$6:$J$1096,AC$3,Data!$I$6:$I$1096,Data!$AA19),SUMIFS(Data!$M$6:$M$1096,Data!$J$6:$J$1096,AC$3,Data!$I$6:$I$1096,Data!$AB19),SUMIFS(Data!$M$6:$M$1096,Data!$J$6:$J$1096,AC$3,Data!$I$6:$I$1096,Data!$Y19))</f>
        <v>9.6047492579284494E-2</v>
      </c>
      <c r="AD122" s="55">
        <f>SUM(SUMIFS(Data!$M$6:$M$1096,Data!$J$6:$J$1096,AD$37,Data!$I$6:$I$1096,Data!$Z19),SUMIFS(Data!$M$6:$M$1096,Data!$J$6:$J$1096,AD$3,Data!$I$6:$I$1096,Data!$AA19),SUMIFS(Data!$M$6:$M$1096,Data!$J$6:$J$1096,AD$3,Data!$I$6:$I$1096,Data!$AB19),SUMIFS(Data!$M$6:$M$1096,Data!$J$6:$J$1096,AD$3,Data!$I$6:$I$1096,Data!$Y19))</f>
        <v>7.5478854542006452E-2</v>
      </c>
      <c r="AE122" s="55">
        <f>SUM(SUMIFS(Data!$M$6:$M$1096,Data!$J$6:$J$1096,AE$37,Data!$I$6:$I$1096,Data!$Z19),SUMIFS(Data!$M$6:$M$1096,Data!$J$6:$J$1096,AE$3,Data!$I$6:$I$1096,Data!$AA19),SUMIFS(Data!$M$6:$M$1096,Data!$J$6:$J$1096,AE$3,Data!$I$6:$I$1096,Data!$AB19),SUMIFS(Data!$M$6:$M$1096,Data!$J$6:$J$1096,AE$3,Data!$I$6:$I$1096,Data!$Y19))</f>
        <v>8.8338448049101279E-2</v>
      </c>
      <c r="AF122" s="55">
        <f>SUM(SUMIFS(Data!$M$6:$M$1096,Data!$J$6:$J$1096,AF$37,Data!$I$6:$I$1096,Data!$Z19),SUMIFS(Data!$M$6:$M$1096,Data!$J$6:$J$1096,AF$3,Data!$I$6:$I$1096,Data!$AA19),SUMIFS(Data!$M$6:$M$1096,Data!$J$6:$J$1096,AF$3,Data!$I$6:$I$1096,Data!$AB19),SUMIFS(Data!$M$6:$M$1096,Data!$J$6:$J$1096,AF$3,Data!$I$6:$I$1096,Data!$Y19))</f>
        <v>7.831644757040386E-2</v>
      </c>
      <c r="AG122" s="55">
        <f>SUM(SUMIFS(Data!$M$6:$M$1096,Data!$J$6:$J$1096,AG$37,Data!$I$6:$I$1096,Data!$Z19),SUMIFS(Data!$M$6:$M$1096,Data!$J$6:$J$1096,AG$3,Data!$I$6:$I$1096,Data!$AA19),SUMIFS(Data!$M$6:$M$1096,Data!$J$6:$J$1096,AG$3,Data!$I$6:$I$1096,Data!$AB19),SUMIFS(Data!$M$6:$M$1096,Data!$J$6:$J$1096,AG$3,Data!$I$6:$I$1096,Data!$Y19))</f>
        <v>7.8021813835350368E-2</v>
      </c>
      <c r="AH122" s="55">
        <f>SUM(SUMIFS(Data!$M$6:$M$1096,Data!$J$6:$J$1096,AH$37,Data!$I$6:$I$1096,Data!$Z19),SUMIFS(Data!$M$6:$M$1096,Data!$J$6:$J$1096,AH$3,Data!$I$6:$I$1096,Data!$AA19),SUMIFS(Data!$M$6:$M$1096,Data!$J$6:$J$1096,AH$3,Data!$I$6:$I$1096,Data!$AB19),SUMIFS(Data!$M$6:$M$1096,Data!$J$6:$J$1096,AH$3,Data!$I$6:$I$1096,Data!$Y19))</f>
        <v>7.901181656768505E-2</v>
      </c>
      <c r="AI122" s="55">
        <f>SUM(SUMIFS(Data!$M$6:$M$1096,Data!$J$6:$J$1096,AI$37,Data!$I$6:$I$1096,Data!$Z19),SUMIFS(Data!$M$6:$M$1096,Data!$J$6:$J$1096,AI$3,Data!$I$6:$I$1096,Data!$AA19),SUMIFS(Data!$M$6:$M$1096,Data!$J$6:$J$1096,AI$3,Data!$I$6:$I$1096,Data!$AB19),SUMIFS(Data!$M$6:$M$1096,Data!$J$6:$J$1096,AI$3,Data!$I$6:$I$1096,Data!$Y19))</f>
        <v>7.4662234942910785E-2</v>
      </c>
      <c r="AJ122" s="55">
        <f>SUM(SUMIFS(Data!$M$6:$M$1096,Data!$J$6:$J$1096,AJ$37,Data!$I$6:$I$1096,Data!$Z19),SUMIFS(Data!$M$6:$M$1096,Data!$J$6:$J$1096,AJ$3,Data!$I$6:$I$1096,Data!$AA19),SUMIFS(Data!$M$6:$M$1096,Data!$J$6:$J$1096,AJ$3,Data!$I$6:$I$1096,Data!$AB19),SUMIFS(Data!$M$6:$M$1096,Data!$J$6:$J$1096,AJ$3,Data!$I$6:$I$1096,Data!$Y19))</f>
        <v>6.8197789561106503E-2</v>
      </c>
      <c r="AK122" s="55">
        <f>SUM(SUMIFS(Data!$M$6:$M$1096,Data!$J$6:$J$1096,AK$37,Data!$I$6:$I$1096,Data!$Z19),SUMIFS(Data!$M$6:$M$1096,Data!$J$6:$J$1096,AK$3,Data!$I$6:$I$1096,Data!$AA19),SUMIFS(Data!$M$6:$M$1096,Data!$J$6:$J$1096,AK$3,Data!$I$6:$I$1096,Data!$AB19),SUMIFS(Data!$M$6:$M$1096,Data!$J$6:$J$1096,AK$3,Data!$I$6:$I$1096,Data!$Y19))</f>
        <v>6.8160237388724038E-2</v>
      </c>
      <c r="AL122" s="55">
        <f>SUM(SUMIFS(Data!$M$6:$M$1096,Data!$J$6:$J$1096,AL$37,Data!$I$6:$I$1096,Data!$Z19),SUMIFS(Data!$M$6:$M$1096,Data!$J$6:$J$1096,AL$3,Data!$I$6:$I$1096,Data!$AA19),SUMIFS(Data!$M$6:$M$1096,Data!$J$6:$J$1096,AL$3,Data!$I$6:$I$1096,Data!$AB19),SUMIFS(Data!$M$6:$M$1096,Data!$J$6:$J$1096,AL$3,Data!$I$6:$I$1096,Data!$Y19))</f>
        <v>6.3914823914823921E-2</v>
      </c>
      <c r="AM122" s="55">
        <f>SUM(SUMIFS(Data!$M$6:$M$1096,Data!$J$6:$J$1096,AM$37,Data!$I$6:$I$1096,Data!$Z19),SUMIFS(Data!$M$6:$M$1096,Data!$J$6:$J$1096,AM$3,Data!$I$6:$I$1096,Data!$AA19),SUMIFS(Data!$M$6:$M$1096,Data!$J$6:$J$1096,AM$3,Data!$I$6:$I$1096,Data!$AB19),SUMIFS(Data!$M$6:$M$1096,Data!$J$6:$J$1096,AM$3,Data!$I$6:$I$1096,Data!$Y19))</f>
        <v>6.4223729051751402E-2</v>
      </c>
      <c r="AN122" s="55">
        <f>SUM(SUMIFS(Data!$M$6:$M$1096,Data!$J$6:$J$1096,AN$37,Data!$I$6:$I$1096,Data!$Z19),SUMIFS(Data!$M$6:$M$1096,Data!$J$6:$J$1096,AN$3,Data!$I$6:$I$1096,Data!$AA19),SUMIFS(Data!$M$6:$M$1096,Data!$J$6:$J$1096,AN$3,Data!$I$6:$I$1096,Data!$AB19),SUMIFS(Data!$M$6:$M$1096,Data!$J$6:$J$1096,AN$3,Data!$I$6:$I$1096,Data!$Y19))</f>
        <v>8.4645044227716043E-2</v>
      </c>
      <c r="AO122" s="55">
        <f>SUM(SUMIFS(Data!$M$6:$M$1096,Data!$J$6:$J$1096,AO$37,Data!$I$6:$I$1096,Data!$Z19),SUMIFS(Data!$M$6:$M$1096,Data!$J$6:$J$1096,AO$3,Data!$I$6:$I$1096,Data!$AA19),SUMIFS(Data!$M$6:$M$1096,Data!$J$6:$J$1096,AO$3,Data!$I$6:$I$1096,Data!$AB19),SUMIFS(Data!$M$6:$M$1096,Data!$J$6:$J$1096,AO$3,Data!$I$6:$I$1096,Data!$Y19))</f>
        <v>6.268700823759743E-2</v>
      </c>
      <c r="AP122" s="55">
        <f>SUM(SUMIFS(Data!$M$6:$M$1096,Data!$J$6:$J$1096,AP$37,Data!$I$6:$I$1096,Data!$Z19),SUMIFS(Data!$M$6:$M$1096,Data!$J$6:$J$1096,AP$3,Data!$I$6:$I$1096,Data!$AA19),SUMIFS(Data!$M$6:$M$1096,Data!$J$6:$J$1096,AP$3,Data!$I$6:$I$1096,Data!$AB19),SUMIFS(Data!$M$6:$M$1096,Data!$J$6:$J$1096,AP$3,Data!$I$6:$I$1096,Data!$Y19))</f>
        <v>6.0964615731350015E-2</v>
      </c>
      <c r="AQ122" s="55">
        <f>SUM(SUMIFS(Data!$M$6:$M$1096,Data!$J$6:$J$1096,AQ$37,Data!$I$6:$I$1096,Data!$Z19),SUMIFS(Data!$M$6:$M$1096,Data!$J$6:$J$1096,AQ$3,Data!$I$6:$I$1096,Data!$AA19),SUMIFS(Data!$M$6:$M$1096,Data!$J$6:$J$1096,AQ$3,Data!$I$6:$I$1096,Data!$AB19),SUMIFS(Data!$M$6:$M$1096,Data!$J$6:$J$1096,AQ$3,Data!$I$6:$I$1096,Data!$Y19))</f>
        <v>7.0454647056193836E-2</v>
      </c>
      <c r="AR122" s="56" t="s">
        <v>21</v>
      </c>
    </row>
    <row r="123" spans="1:44" x14ac:dyDescent="0.25">
      <c r="A123" s="53" t="s">
        <v>74</v>
      </c>
      <c r="B123" s="56" t="s">
        <v>22</v>
      </c>
      <c r="C123" s="55">
        <f>SUM(SUMIFS(Data!$M$6:$M$1096,Data!$J$6:$J$1096,C$37,Data!$I$6:$I$1096,Data!$Z20),SUMIFS(Data!$M$6:$M$1096,Data!$J$6:$J$1096,C$3,Data!$I$6:$I$1096,Data!$AA20),SUMIFS(Data!$M$6:$M$1096,Data!$J$6:$J$1096,C$3,Data!$I$6:$I$1096,Data!$AB20),SUMIFS(Data!$M$6:$M$1096,Data!$J$6:$J$1096,C$3,Data!$I$6:$I$1096,Data!$Y20))</f>
        <v>0.29338284942606352</v>
      </c>
      <c r="D123" s="55">
        <f>SUM(SUMIFS(Data!$M$6:$M$1096,Data!$J$6:$J$1096,D$37,Data!$I$6:$I$1096,Data!$Z20),SUMIFS(Data!$M$6:$M$1096,Data!$J$6:$J$1096,D$3,Data!$I$6:$I$1096,Data!$AA20),SUMIFS(Data!$M$6:$M$1096,Data!$J$6:$J$1096,D$3,Data!$I$6:$I$1096,Data!$AB20),SUMIFS(Data!$M$6:$M$1096,Data!$J$6:$J$1096,D$3,Data!$I$6:$I$1096,Data!$Y20))</f>
        <v>0.27906218655967902</v>
      </c>
      <c r="E123" s="55">
        <f>SUM(SUMIFS(Data!$M$6:$M$1096,Data!$J$6:$J$1096,E$37,Data!$I$6:$I$1096,Data!$Z20),SUMIFS(Data!$M$6:$M$1096,Data!$J$6:$J$1096,E$3,Data!$I$6:$I$1096,Data!$AA20),SUMIFS(Data!$M$6:$M$1096,Data!$J$6:$J$1096,E$3,Data!$I$6:$I$1096,Data!$AB20),SUMIFS(Data!$M$6:$M$1096,Data!$J$6:$J$1096,E$3,Data!$I$6:$I$1096,Data!$Y20))</f>
        <v>0.28142914613295789</v>
      </c>
      <c r="F123" s="55">
        <f>SUM(SUMIFS(Data!$M$6:$M$1096,Data!$J$6:$J$1096,F$37,Data!$I$6:$I$1096,Data!$Z20),SUMIFS(Data!$M$6:$M$1096,Data!$J$6:$J$1096,F$3,Data!$I$6:$I$1096,Data!$AA20),SUMIFS(Data!$M$6:$M$1096,Data!$J$6:$J$1096,F$3,Data!$I$6:$I$1096,Data!$AB20),SUMIFS(Data!$M$6:$M$1096,Data!$J$6:$J$1096,F$3,Data!$I$6:$I$1096,Data!$Y20))</f>
        <v>0.28554104958976212</v>
      </c>
      <c r="G123" s="55">
        <f>SUM(SUMIFS(Data!$M$6:$M$1096,Data!$J$6:$J$1096,G$37,Data!$I$6:$I$1096,Data!$Z20),SUMIFS(Data!$M$6:$M$1096,Data!$J$6:$J$1096,G$3,Data!$I$6:$I$1096,Data!$AA20),SUMIFS(Data!$M$6:$M$1096,Data!$J$6:$J$1096,G$3,Data!$I$6:$I$1096,Data!$AB20),SUMIFS(Data!$M$6:$M$1096,Data!$J$6:$J$1096,G$3,Data!$I$6:$I$1096,Data!$Y20))</f>
        <v>0.28821470245040837</v>
      </c>
      <c r="H123" s="55">
        <f>SUM(SUMIFS(Data!$M$6:$M$1096,Data!$J$6:$J$1096,H$37,Data!$I$6:$I$1096,Data!$Z20),SUMIFS(Data!$M$6:$M$1096,Data!$J$6:$J$1096,H$3,Data!$I$6:$I$1096,Data!$AA20),SUMIFS(Data!$M$6:$M$1096,Data!$J$6:$J$1096,H$3,Data!$I$6:$I$1096,Data!$AB20),SUMIFS(Data!$M$6:$M$1096,Data!$J$6:$J$1096,H$3,Data!$I$6:$I$1096,Data!$Y20))</f>
        <v>0.29510188304158153</v>
      </c>
      <c r="I123" s="55">
        <f>SUM(SUMIFS(Data!$M$6:$M$1096,Data!$J$6:$J$1096,I$37,Data!$I$6:$I$1096,Data!$Z20),SUMIFS(Data!$M$6:$M$1096,Data!$J$6:$J$1096,I$3,Data!$I$6:$I$1096,Data!$AA20),SUMIFS(Data!$M$6:$M$1096,Data!$J$6:$J$1096,I$3,Data!$I$6:$I$1096,Data!$AB20),SUMIFS(Data!$M$6:$M$1096,Data!$J$6:$J$1096,I$3,Data!$I$6:$I$1096,Data!$Y20))</f>
        <v>0.29466318653856832</v>
      </c>
      <c r="J123" s="55">
        <f>SUM(SUMIFS(Data!$M$6:$M$1096,Data!$J$6:$J$1096,J$37,Data!$I$6:$I$1096,Data!$Z20),SUMIFS(Data!$M$6:$M$1096,Data!$J$6:$J$1096,J$3,Data!$I$6:$I$1096,Data!$AA20),SUMIFS(Data!$M$6:$M$1096,Data!$J$6:$J$1096,J$3,Data!$I$6:$I$1096,Data!$AB20),SUMIFS(Data!$M$6:$M$1096,Data!$J$6:$J$1096,J$3,Data!$I$6:$I$1096,Data!$Y20))</f>
        <v>0.29888138281869647</v>
      </c>
      <c r="K123" s="55">
        <f>SUM(SUMIFS(Data!$M$6:$M$1096,Data!$J$6:$J$1096,K$37,Data!$I$6:$I$1096,Data!$Z20),SUMIFS(Data!$M$6:$M$1096,Data!$J$6:$J$1096,K$3,Data!$I$6:$I$1096,Data!$AA20),SUMIFS(Data!$M$6:$M$1096,Data!$J$6:$J$1096,K$3,Data!$I$6:$I$1096,Data!$AB20),SUMIFS(Data!$M$6:$M$1096,Data!$J$6:$J$1096,K$3,Data!$I$6:$I$1096,Data!$Y20))</f>
        <v>0.28985507246376813</v>
      </c>
      <c r="L123" s="55">
        <f>SUM(SUMIFS(Data!$M$6:$M$1096,Data!$J$6:$J$1096,L$37,Data!$I$6:$I$1096,Data!$Z20),SUMIFS(Data!$M$6:$M$1096,Data!$J$6:$J$1096,L$3,Data!$I$6:$I$1096,Data!$AA20),SUMIFS(Data!$M$6:$M$1096,Data!$J$6:$J$1096,L$3,Data!$I$6:$I$1096,Data!$AB20),SUMIFS(Data!$M$6:$M$1096,Data!$J$6:$J$1096,L$3,Data!$I$6:$I$1096,Data!$Y20))</f>
        <v>0.28853650320034652</v>
      </c>
      <c r="M123" s="55">
        <f>SUM(SUMIFS(Data!$M$6:$M$1096,Data!$J$6:$J$1096,M$37,Data!$I$6:$I$1096,Data!$Z20),SUMIFS(Data!$M$6:$M$1096,Data!$J$6:$J$1096,M$3,Data!$I$6:$I$1096,Data!$AA20),SUMIFS(Data!$M$6:$M$1096,Data!$J$6:$J$1096,M$3,Data!$I$6:$I$1096,Data!$AB20),SUMIFS(Data!$M$6:$M$1096,Data!$J$6:$J$1096,M$3,Data!$I$6:$I$1096,Data!$Y20))</f>
        <v>0.26840294346635862</v>
      </c>
      <c r="N123" s="55">
        <f>SUM(SUMIFS(Data!$M$6:$M$1096,Data!$J$6:$J$1096,N$37,Data!$I$6:$I$1096,Data!$Z20),SUMIFS(Data!$M$6:$M$1096,Data!$J$6:$J$1096,N$3,Data!$I$6:$I$1096,Data!$AA20),SUMIFS(Data!$M$6:$M$1096,Data!$J$6:$J$1096,N$3,Data!$I$6:$I$1096,Data!$AB20),SUMIFS(Data!$M$6:$M$1096,Data!$J$6:$J$1096,N$3,Data!$I$6:$I$1096,Data!$Y20))</f>
        <v>0.23943529189940843</v>
      </c>
      <c r="O123" s="55">
        <f>SUM(SUMIFS(Data!$M$6:$M$1096,Data!$J$6:$J$1096,O$37,Data!$I$6:$I$1096,Data!$Z20),SUMIFS(Data!$M$6:$M$1096,Data!$J$6:$J$1096,O$3,Data!$I$6:$I$1096,Data!$AA20),SUMIFS(Data!$M$6:$M$1096,Data!$J$6:$J$1096,O$3,Data!$I$6:$I$1096,Data!$AB20),SUMIFS(Data!$M$6:$M$1096,Data!$J$6:$J$1096,O$3,Data!$I$6:$I$1096,Data!$Y20))</f>
        <v>0.22916363636363635</v>
      </c>
      <c r="P123" s="55">
        <f>SUM(SUMIFS(Data!$M$6:$M$1096,Data!$J$6:$J$1096,P$37,Data!$I$6:$I$1096,Data!$Z20),SUMIFS(Data!$M$6:$M$1096,Data!$J$6:$J$1096,P$3,Data!$I$6:$I$1096,Data!$AA20),SUMIFS(Data!$M$6:$M$1096,Data!$J$6:$J$1096,P$3,Data!$I$6:$I$1096,Data!$AB20),SUMIFS(Data!$M$6:$M$1096,Data!$J$6:$J$1096,P$3,Data!$I$6:$I$1096,Data!$Y20))</f>
        <v>0.23997860676561036</v>
      </c>
      <c r="Q123" s="55">
        <f>SUM(SUMIFS(Data!$M$6:$M$1096,Data!$J$6:$J$1096,Q$37,Data!$I$6:$I$1096,Data!$Z20),SUMIFS(Data!$M$6:$M$1096,Data!$J$6:$J$1096,Q$3,Data!$I$6:$I$1096,Data!$AA20),SUMIFS(Data!$M$6:$M$1096,Data!$J$6:$J$1096,Q$3,Data!$I$6:$I$1096,Data!$AB20),SUMIFS(Data!$M$6:$M$1096,Data!$J$6:$J$1096,Q$3,Data!$I$6:$I$1096,Data!$Y20))</f>
        <v>0.21610085368274767</v>
      </c>
      <c r="R123" s="55">
        <f>SUM(SUMIFS(Data!$M$6:$M$1096,Data!$J$6:$J$1096,R$37,Data!$I$6:$I$1096,Data!$Z20),SUMIFS(Data!$M$6:$M$1096,Data!$J$6:$J$1096,R$3,Data!$I$6:$I$1096,Data!$AA20),SUMIFS(Data!$M$6:$M$1096,Data!$J$6:$J$1096,R$3,Data!$I$6:$I$1096,Data!$AB20),SUMIFS(Data!$M$6:$M$1096,Data!$J$6:$J$1096,R$3,Data!$I$6:$I$1096,Data!$Y20))</f>
        <v>0.23348361887586416</v>
      </c>
      <c r="S123" s="55">
        <f>SUM(SUMIFS(Data!$M$6:$M$1096,Data!$J$6:$J$1096,S$37,Data!$I$6:$I$1096,Data!$Z20),SUMIFS(Data!$M$6:$M$1096,Data!$J$6:$J$1096,S$3,Data!$I$6:$I$1096,Data!$AA20),SUMIFS(Data!$M$6:$M$1096,Data!$J$6:$J$1096,S$3,Data!$I$6:$I$1096,Data!$AB20),SUMIFS(Data!$M$6:$M$1096,Data!$J$6:$J$1096,S$3,Data!$I$6:$I$1096,Data!$Y20))</f>
        <v>0.22953486888279206</v>
      </c>
      <c r="T123" s="55">
        <f>SUM(SUMIFS(Data!$M$6:$M$1096,Data!$J$6:$J$1096,T$37,Data!$I$6:$I$1096,Data!$Z20),SUMIFS(Data!$M$6:$M$1096,Data!$J$6:$J$1096,T$3,Data!$I$6:$I$1096,Data!$AA20),SUMIFS(Data!$M$6:$M$1096,Data!$J$6:$J$1096,T$3,Data!$I$6:$I$1096,Data!$AB20),SUMIFS(Data!$M$6:$M$1096,Data!$J$6:$J$1096,T$3,Data!$I$6:$I$1096,Data!$Y20))</f>
        <v>0.22208663819402075</v>
      </c>
      <c r="U123" s="55">
        <f>SUM(SUMIFS(Data!$M$6:$M$1096,Data!$J$6:$J$1096,U$37,Data!$I$6:$I$1096,Data!$Z20),SUMIFS(Data!$M$6:$M$1096,Data!$J$6:$J$1096,U$3,Data!$I$6:$I$1096,Data!$AA20),SUMIFS(Data!$M$6:$M$1096,Data!$J$6:$J$1096,U$3,Data!$I$6:$I$1096,Data!$AB20),SUMIFS(Data!$M$6:$M$1096,Data!$J$6:$J$1096,U$3,Data!$I$6:$I$1096,Data!$Y20))</f>
        <v>0.20578767680052024</v>
      </c>
      <c r="V123" s="55">
        <f>SUM(SUMIFS(Data!$M$6:$M$1096,Data!$J$6:$J$1096,V$37,Data!$I$6:$I$1096,Data!$Z20),SUMIFS(Data!$M$6:$M$1096,Data!$J$6:$J$1096,V$3,Data!$I$6:$I$1096,Data!$AA20),SUMIFS(Data!$M$6:$M$1096,Data!$J$6:$J$1096,V$3,Data!$I$6:$I$1096,Data!$AB20),SUMIFS(Data!$M$6:$M$1096,Data!$J$6:$J$1096,V$3,Data!$I$6:$I$1096,Data!$Y20))</f>
        <v>0.21095661514590919</v>
      </c>
      <c r="W123" s="55">
        <f>SUM(SUMIFS(Data!$M$6:$M$1096,Data!$J$6:$J$1096,W$37,Data!$I$6:$I$1096,Data!$Z20),SUMIFS(Data!$M$6:$M$1096,Data!$J$6:$J$1096,W$3,Data!$I$6:$I$1096,Data!$AA20),SUMIFS(Data!$M$6:$M$1096,Data!$J$6:$J$1096,W$3,Data!$I$6:$I$1096,Data!$AB20),SUMIFS(Data!$M$6:$M$1096,Data!$J$6:$J$1096,W$3,Data!$I$6:$I$1096,Data!$Y20))</f>
        <v>0.19912808547218469</v>
      </c>
      <c r="X123" s="55">
        <f>SUM(SUMIFS(Data!$M$6:$M$1096,Data!$J$6:$J$1096,X$37,Data!$I$6:$I$1096,Data!$Z20),SUMIFS(Data!$M$6:$M$1096,Data!$J$6:$J$1096,X$3,Data!$I$6:$I$1096,Data!$AA20),SUMIFS(Data!$M$6:$M$1096,Data!$J$6:$J$1096,X$3,Data!$I$6:$I$1096,Data!$AB20),SUMIFS(Data!$M$6:$M$1096,Data!$J$6:$J$1096,X$3,Data!$I$6:$I$1096,Data!$Y20))</f>
        <v>0.19192233493061173</v>
      </c>
      <c r="Y123" s="55">
        <f>SUM(SUMIFS(Data!$M$6:$M$1096,Data!$J$6:$J$1096,Y$37,Data!$I$6:$I$1096,Data!$Z20),SUMIFS(Data!$M$6:$M$1096,Data!$J$6:$J$1096,Y$3,Data!$I$6:$I$1096,Data!$AA20),SUMIFS(Data!$M$6:$M$1096,Data!$J$6:$J$1096,Y$3,Data!$I$6:$I$1096,Data!$AB20),SUMIFS(Data!$M$6:$M$1096,Data!$J$6:$J$1096,Y$3,Data!$I$6:$I$1096,Data!$Y20))</f>
        <v>0.20480313979566411</v>
      </c>
      <c r="Z123" s="55">
        <f>SUM(SUMIFS(Data!$M$6:$M$1096,Data!$J$6:$J$1096,Z$37,Data!$I$6:$I$1096,Data!$Z20),SUMIFS(Data!$M$6:$M$1096,Data!$J$6:$J$1096,Z$3,Data!$I$6:$I$1096,Data!$AA20),SUMIFS(Data!$M$6:$M$1096,Data!$J$6:$J$1096,Z$3,Data!$I$6:$I$1096,Data!$AB20),SUMIFS(Data!$M$6:$M$1096,Data!$J$6:$J$1096,Z$3,Data!$I$6:$I$1096,Data!$Y20))</f>
        <v>0.20081737068696576</v>
      </c>
      <c r="AA123" s="55">
        <f>SUM(SUMIFS(Data!$M$6:$M$1096,Data!$J$6:$J$1096,AA$37,Data!$I$6:$I$1096,Data!$Z20),SUMIFS(Data!$M$6:$M$1096,Data!$J$6:$J$1096,AA$3,Data!$I$6:$I$1096,Data!$AA20),SUMIFS(Data!$M$6:$M$1096,Data!$J$6:$J$1096,AA$3,Data!$I$6:$I$1096,Data!$AB20),SUMIFS(Data!$M$6:$M$1096,Data!$J$6:$J$1096,AA$3,Data!$I$6:$I$1096,Data!$Y20))</f>
        <v>0.18368408089543253</v>
      </c>
      <c r="AB123" s="55">
        <f>SUM(SUMIFS(Data!$M$6:$M$1096,Data!$J$6:$J$1096,AB$37,Data!$I$6:$I$1096,Data!$Z20),SUMIFS(Data!$M$6:$M$1096,Data!$J$6:$J$1096,AB$3,Data!$I$6:$I$1096,Data!$AA20),SUMIFS(Data!$M$6:$M$1096,Data!$J$6:$J$1096,AB$3,Data!$I$6:$I$1096,Data!$AB20),SUMIFS(Data!$M$6:$M$1096,Data!$J$6:$J$1096,AB$3,Data!$I$6:$I$1096,Data!$Y20))</f>
        <v>0.18579100055552128</v>
      </c>
      <c r="AC123" s="55">
        <f>SUM(SUMIFS(Data!$M$6:$M$1096,Data!$J$6:$J$1096,AC$37,Data!$I$6:$I$1096,Data!$Z20),SUMIFS(Data!$M$6:$M$1096,Data!$J$6:$J$1096,AC$3,Data!$I$6:$I$1096,Data!$AA20),SUMIFS(Data!$M$6:$M$1096,Data!$J$6:$J$1096,AC$3,Data!$I$6:$I$1096,Data!$AB20),SUMIFS(Data!$M$6:$M$1096,Data!$J$6:$J$1096,AC$3,Data!$I$6:$I$1096,Data!$Y20))</f>
        <v>0.1883143258865802</v>
      </c>
      <c r="AD123" s="55">
        <f>SUM(SUMIFS(Data!$M$6:$M$1096,Data!$J$6:$J$1096,AD$37,Data!$I$6:$I$1096,Data!$Z20),SUMIFS(Data!$M$6:$M$1096,Data!$J$6:$J$1096,AD$3,Data!$I$6:$I$1096,Data!$AA20),SUMIFS(Data!$M$6:$M$1096,Data!$J$6:$J$1096,AD$3,Data!$I$6:$I$1096,Data!$AB20),SUMIFS(Data!$M$6:$M$1096,Data!$J$6:$J$1096,AD$3,Data!$I$6:$I$1096,Data!$Y20))</f>
        <v>0.17238763512232125</v>
      </c>
      <c r="AE123" s="55">
        <f>SUM(SUMIFS(Data!$M$6:$M$1096,Data!$J$6:$J$1096,AE$37,Data!$I$6:$I$1096,Data!$Z20),SUMIFS(Data!$M$6:$M$1096,Data!$J$6:$J$1096,AE$3,Data!$I$6:$I$1096,Data!$AA20),SUMIFS(Data!$M$6:$M$1096,Data!$J$6:$J$1096,AE$3,Data!$I$6:$I$1096,Data!$AB20),SUMIFS(Data!$M$6:$M$1096,Data!$J$6:$J$1096,AE$3,Data!$I$6:$I$1096,Data!$Y20))</f>
        <v>0.18146802780735266</v>
      </c>
      <c r="AF123" s="55">
        <f>SUM(SUMIFS(Data!$M$6:$M$1096,Data!$J$6:$J$1096,AF$37,Data!$I$6:$I$1096,Data!$Z20),SUMIFS(Data!$M$6:$M$1096,Data!$J$6:$J$1096,AF$3,Data!$I$6:$I$1096,Data!$AA20),SUMIFS(Data!$M$6:$M$1096,Data!$J$6:$J$1096,AF$3,Data!$I$6:$I$1096,Data!$AB20),SUMIFS(Data!$M$6:$M$1096,Data!$J$6:$J$1096,AF$3,Data!$I$6:$I$1096,Data!$Y20))</f>
        <v>0.1619637723631695</v>
      </c>
      <c r="AG123" s="55">
        <f>SUM(SUMIFS(Data!$M$6:$M$1096,Data!$J$6:$J$1096,AG$37,Data!$I$6:$I$1096,Data!$Z20),SUMIFS(Data!$M$6:$M$1096,Data!$J$6:$J$1096,AG$3,Data!$I$6:$I$1096,Data!$AA20),SUMIFS(Data!$M$6:$M$1096,Data!$J$6:$J$1096,AG$3,Data!$I$6:$I$1096,Data!$AB20),SUMIFS(Data!$M$6:$M$1096,Data!$J$6:$J$1096,AG$3,Data!$I$6:$I$1096,Data!$Y20))</f>
        <v>0.15873300463170475</v>
      </c>
      <c r="AH123" s="55">
        <f>SUM(SUMIFS(Data!$M$6:$M$1096,Data!$J$6:$J$1096,AH$37,Data!$I$6:$I$1096,Data!$Z20),SUMIFS(Data!$M$6:$M$1096,Data!$J$6:$J$1096,AH$3,Data!$I$6:$I$1096,Data!$AA20),SUMIFS(Data!$M$6:$M$1096,Data!$J$6:$J$1096,AH$3,Data!$I$6:$I$1096,Data!$AB20),SUMIFS(Data!$M$6:$M$1096,Data!$J$6:$J$1096,AH$3,Data!$I$6:$I$1096,Data!$Y20))</f>
        <v>0.15379905712361475</v>
      </c>
      <c r="AI123" s="55">
        <f>SUM(SUMIFS(Data!$M$6:$M$1096,Data!$J$6:$J$1096,AI$37,Data!$I$6:$I$1096,Data!$Z20),SUMIFS(Data!$M$6:$M$1096,Data!$J$6:$J$1096,AI$3,Data!$I$6:$I$1096,Data!$AA20),SUMIFS(Data!$M$6:$M$1096,Data!$J$6:$J$1096,AI$3,Data!$I$6:$I$1096,Data!$AB20),SUMIFS(Data!$M$6:$M$1096,Data!$J$6:$J$1096,AI$3,Data!$I$6:$I$1096,Data!$Y20))</f>
        <v>0.13716800541655125</v>
      </c>
      <c r="AJ123" s="55">
        <f>SUM(SUMIFS(Data!$M$6:$M$1096,Data!$J$6:$J$1096,AJ$37,Data!$I$6:$I$1096,Data!$Z20),SUMIFS(Data!$M$6:$M$1096,Data!$J$6:$J$1096,AJ$3,Data!$I$6:$I$1096,Data!$AA20),SUMIFS(Data!$M$6:$M$1096,Data!$J$6:$J$1096,AJ$3,Data!$I$6:$I$1096,Data!$AB20),SUMIFS(Data!$M$6:$M$1096,Data!$J$6:$J$1096,AJ$3,Data!$I$6:$I$1096,Data!$Y20))</f>
        <v>0.13246661981728741</v>
      </c>
      <c r="AK123" s="55">
        <f>SUM(SUMIFS(Data!$M$6:$M$1096,Data!$J$6:$J$1096,AK$37,Data!$I$6:$I$1096,Data!$Z20),SUMIFS(Data!$M$6:$M$1096,Data!$J$6:$J$1096,AK$3,Data!$I$6:$I$1096,Data!$AA20),SUMIFS(Data!$M$6:$M$1096,Data!$J$6:$J$1096,AK$3,Data!$I$6:$I$1096,Data!$AB20),SUMIFS(Data!$M$6:$M$1096,Data!$J$6:$J$1096,AK$3,Data!$I$6:$I$1096,Data!$Y20))</f>
        <v>0.12483679525222552</v>
      </c>
      <c r="AL123" s="55">
        <f>SUM(SUMIFS(Data!$M$6:$M$1096,Data!$J$6:$J$1096,AL$37,Data!$I$6:$I$1096,Data!$Z20),SUMIFS(Data!$M$6:$M$1096,Data!$J$6:$J$1096,AL$3,Data!$I$6:$I$1096,Data!$AA20),SUMIFS(Data!$M$6:$M$1096,Data!$J$6:$J$1096,AL$3,Data!$I$6:$I$1096,Data!$AB20),SUMIFS(Data!$M$6:$M$1096,Data!$J$6:$J$1096,AL$3,Data!$I$6:$I$1096,Data!$Y20))</f>
        <v>0.1164946764946765</v>
      </c>
      <c r="AM123" s="55">
        <f>SUM(SUMIFS(Data!$M$6:$M$1096,Data!$J$6:$J$1096,AM$37,Data!$I$6:$I$1096,Data!$Z20),SUMIFS(Data!$M$6:$M$1096,Data!$J$6:$J$1096,AM$3,Data!$I$6:$I$1096,Data!$AA20),SUMIFS(Data!$M$6:$M$1096,Data!$J$6:$J$1096,AM$3,Data!$I$6:$I$1096,Data!$AB20),SUMIFS(Data!$M$6:$M$1096,Data!$J$6:$J$1096,AM$3,Data!$I$6:$I$1096,Data!$Y20))</f>
        <v>0.11358605909426273</v>
      </c>
      <c r="AN123" s="55">
        <f>SUM(SUMIFS(Data!$M$6:$M$1096,Data!$J$6:$J$1096,AN$37,Data!$I$6:$I$1096,Data!$Z20),SUMIFS(Data!$M$6:$M$1096,Data!$J$6:$J$1096,AN$3,Data!$I$6:$I$1096,Data!$AA20),SUMIFS(Data!$M$6:$M$1096,Data!$J$6:$J$1096,AN$3,Data!$I$6:$I$1096,Data!$AB20),SUMIFS(Data!$M$6:$M$1096,Data!$J$6:$J$1096,AN$3,Data!$I$6:$I$1096,Data!$Y20))</f>
        <v>9.0768881832615111E-2</v>
      </c>
      <c r="AO123" s="55">
        <f>SUM(SUMIFS(Data!$M$6:$M$1096,Data!$J$6:$J$1096,AO$37,Data!$I$6:$I$1096,Data!$Z20),SUMIFS(Data!$M$6:$M$1096,Data!$J$6:$J$1096,AO$3,Data!$I$6:$I$1096,Data!$AA20),SUMIFS(Data!$M$6:$M$1096,Data!$J$6:$J$1096,AO$3,Data!$I$6:$I$1096,Data!$AB20),SUMIFS(Data!$M$6:$M$1096,Data!$J$6:$J$1096,AO$3,Data!$I$6:$I$1096,Data!$Y20))</f>
        <v>9.2534446455616703E-2</v>
      </c>
      <c r="AP123" s="55">
        <f>SUM(SUMIFS(Data!$M$6:$M$1096,Data!$J$6:$J$1096,AP$37,Data!$I$6:$I$1096,Data!$Z20),SUMIFS(Data!$M$6:$M$1096,Data!$J$6:$J$1096,AP$3,Data!$I$6:$I$1096,Data!$AA20),SUMIFS(Data!$M$6:$M$1096,Data!$J$6:$J$1096,AP$3,Data!$I$6:$I$1096,Data!$AB20),SUMIFS(Data!$M$6:$M$1096,Data!$J$6:$J$1096,AP$3,Data!$I$6:$I$1096,Data!$Y20))</f>
        <v>9.4019983472316132E-2</v>
      </c>
      <c r="AQ123" s="55">
        <f>SUM(SUMIFS(Data!$M$6:$M$1096,Data!$J$6:$J$1096,AQ$37,Data!$I$6:$I$1096,Data!$Z20),SUMIFS(Data!$M$6:$M$1096,Data!$J$6:$J$1096,AQ$3,Data!$I$6:$I$1096,Data!$AA20),SUMIFS(Data!$M$6:$M$1096,Data!$J$6:$J$1096,AQ$3,Data!$I$6:$I$1096,Data!$AB20),SUMIFS(Data!$M$6:$M$1096,Data!$J$6:$J$1096,AQ$3,Data!$I$6:$I$1096,Data!$Y20))</f>
        <v>9.1242344315794172E-2</v>
      </c>
      <c r="AR123" s="56" t="s">
        <v>22</v>
      </c>
    </row>
    <row r="124" spans="1:44" x14ac:dyDescent="0.25">
      <c r="A124" s="53" t="s">
        <v>74</v>
      </c>
      <c r="B124" s="56" t="s">
        <v>23</v>
      </c>
      <c r="C124" s="55">
        <f>SUM(SUMIFS(Data!$M$6:$M$1096,Data!$J$6:$J$1096,C$37,Data!$I$6:$I$1096,Data!$Z21),SUMIFS(Data!$M$6:$M$1096,Data!$J$6:$J$1096,C$3,Data!$I$6:$I$1096,Data!$AA21),SUMIFS(Data!$M$6:$M$1096,Data!$J$6:$J$1096,C$3,Data!$I$6:$I$1096,Data!$AB21),SUMIFS(Data!$M$6:$M$1096,Data!$J$6:$J$1096,C$3,Data!$I$6:$I$1096,Data!$Y21))</f>
        <v>0.21064249727315223</v>
      </c>
      <c r="D124" s="55">
        <f>SUM(SUMIFS(Data!$M$6:$M$1096,Data!$J$6:$J$1096,D$37,Data!$I$6:$I$1096,Data!$Z21),SUMIFS(Data!$M$6:$M$1096,Data!$J$6:$J$1096,D$3,Data!$I$6:$I$1096,Data!$AA21),SUMIFS(Data!$M$6:$M$1096,Data!$J$6:$J$1096,D$3,Data!$I$6:$I$1096,Data!$AB21),SUMIFS(Data!$M$6:$M$1096,Data!$J$6:$J$1096,D$3,Data!$I$6:$I$1096,Data!$Y21))</f>
        <v>0.20268304914744231</v>
      </c>
      <c r="E124" s="55">
        <f>SUM(SUMIFS(Data!$M$6:$M$1096,Data!$J$6:$J$1096,E$37,Data!$I$6:$I$1096,Data!$Z21),SUMIFS(Data!$M$6:$M$1096,Data!$J$6:$J$1096,E$3,Data!$I$6:$I$1096,Data!$AA21),SUMIFS(Data!$M$6:$M$1096,Data!$J$6:$J$1096,E$3,Data!$I$6:$I$1096,Data!$AB21),SUMIFS(Data!$M$6:$M$1096,Data!$J$6:$J$1096,E$3,Data!$I$6:$I$1096,Data!$Y21))</f>
        <v>0.20255456099768682</v>
      </c>
      <c r="F124" s="55">
        <f>SUM(SUMIFS(Data!$M$6:$M$1096,Data!$J$6:$J$1096,F$37,Data!$I$6:$I$1096,Data!$Z21),SUMIFS(Data!$M$6:$M$1096,Data!$J$6:$J$1096,F$3,Data!$I$6:$I$1096,Data!$AA21),SUMIFS(Data!$M$6:$M$1096,Data!$J$6:$J$1096,F$3,Data!$I$6:$I$1096,Data!$AB21),SUMIFS(Data!$M$6:$M$1096,Data!$J$6:$J$1096,F$3,Data!$I$6:$I$1096,Data!$Y21))</f>
        <v>0.20238402394344393</v>
      </c>
      <c r="G124" s="55">
        <f>SUM(SUMIFS(Data!$M$6:$M$1096,Data!$J$6:$J$1096,G$37,Data!$I$6:$I$1096,Data!$Z21),SUMIFS(Data!$M$6:$M$1096,Data!$J$6:$J$1096,G$3,Data!$I$6:$I$1096,Data!$AA21),SUMIFS(Data!$M$6:$M$1096,Data!$J$6:$J$1096,G$3,Data!$I$6:$I$1096,Data!$AB21),SUMIFS(Data!$M$6:$M$1096,Data!$J$6:$J$1096,G$3,Data!$I$6:$I$1096,Data!$Y21))</f>
        <v>0.20861447922479831</v>
      </c>
      <c r="H124" s="55">
        <f>SUM(SUMIFS(Data!$M$6:$M$1096,Data!$J$6:$J$1096,H$37,Data!$I$6:$I$1096,Data!$Z21),SUMIFS(Data!$M$6:$M$1096,Data!$J$6:$J$1096,H$3,Data!$I$6:$I$1096,Data!$AA21),SUMIFS(Data!$M$6:$M$1096,Data!$J$6:$J$1096,H$3,Data!$I$6:$I$1096,Data!$AB21),SUMIFS(Data!$M$6:$M$1096,Data!$J$6:$J$1096,H$3,Data!$I$6:$I$1096,Data!$Y21))</f>
        <v>0.21086200231928875</v>
      </c>
      <c r="I124" s="55">
        <f>SUM(SUMIFS(Data!$M$6:$M$1096,Data!$J$6:$J$1096,I$37,Data!$I$6:$I$1096,Data!$Z21),SUMIFS(Data!$M$6:$M$1096,Data!$J$6:$J$1096,I$3,Data!$I$6:$I$1096,Data!$AA21),SUMIFS(Data!$M$6:$M$1096,Data!$J$6:$J$1096,I$3,Data!$I$6:$I$1096,Data!$AB21),SUMIFS(Data!$M$6:$M$1096,Data!$J$6:$J$1096,I$3,Data!$I$6:$I$1096,Data!$Y21))</f>
        <v>0.21855389570722494</v>
      </c>
      <c r="J124" s="55">
        <f>SUM(SUMIFS(Data!$M$6:$M$1096,Data!$J$6:$J$1096,J$37,Data!$I$6:$I$1096,Data!$Z21),SUMIFS(Data!$M$6:$M$1096,Data!$J$6:$J$1096,J$3,Data!$I$6:$I$1096,Data!$AA21),SUMIFS(Data!$M$6:$M$1096,Data!$J$6:$J$1096,J$3,Data!$I$6:$I$1096,Data!$AB21),SUMIFS(Data!$M$6:$M$1096,Data!$J$6:$J$1096,J$3,Data!$I$6:$I$1096,Data!$Y21))</f>
        <v>0.22599349068730684</v>
      </c>
      <c r="K124" s="55">
        <f>SUM(SUMIFS(Data!$M$6:$M$1096,Data!$J$6:$J$1096,K$37,Data!$I$6:$I$1096,Data!$Z21),SUMIFS(Data!$M$6:$M$1096,Data!$J$6:$J$1096,K$3,Data!$I$6:$I$1096,Data!$AA21),SUMIFS(Data!$M$6:$M$1096,Data!$J$6:$J$1096,K$3,Data!$I$6:$I$1096,Data!$AB21),SUMIFS(Data!$M$6:$M$1096,Data!$J$6:$J$1096,K$3,Data!$I$6:$I$1096,Data!$Y21))</f>
        <v>0.22193700197871544</v>
      </c>
      <c r="L124" s="55">
        <f>SUM(SUMIFS(Data!$M$6:$M$1096,Data!$J$6:$J$1096,L$37,Data!$I$6:$I$1096,Data!$Z21),SUMIFS(Data!$M$6:$M$1096,Data!$J$6:$J$1096,L$3,Data!$I$6:$I$1096,Data!$AA21),SUMIFS(Data!$M$6:$M$1096,Data!$J$6:$J$1096,L$3,Data!$I$6:$I$1096,Data!$AB21),SUMIFS(Data!$M$6:$M$1096,Data!$J$6:$J$1096,L$3,Data!$I$6:$I$1096,Data!$Y21))</f>
        <v>0.22994369315173971</v>
      </c>
      <c r="M124" s="55">
        <f>SUM(SUMIFS(Data!$M$6:$M$1096,Data!$J$6:$J$1096,M$37,Data!$I$6:$I$1096,Data!$Z21),SUMIFS(Data!$M$6:$M$1096,Data!$J$6:$J$1096,M$3,Data!$I$6:$I$1096,Data!$AA21),SUMIFS(Data!$M$6:$M$1096,Data!$J$6:$J$1096,M$3,Data!$I$6:$I$1096,Data!$AB21),SUMIFS(Data!$M$6:$M$1096,Data!$J$6:$J$1096,M$3,Data!$I$6:$I$1096,Data!$Y21))</f>
        <v>0.21573699676017782</v>
      </c>
      <c r="N124" s="55">
        <f>SUM(SUMIFS(Data!$M$6:$M$1096,Data!$J$6:$J$1096,N$37,Data!$I$6:$I$1096,Data!$Z21),SUMIFS(Data!$M$6:$M$1096,Data!$J$6:$J$1096,N$3,Data!$I$6:$I$1096,Data!$AA21),SUMIFS(Data!$M$6:$M$1096,Data!$J$6:$J$1096,N$3,Data!$I$6:$I$1096,Data!$AB21),SUMIFS(Data!$M$6:$M$1096,Data!$J$6:$J$1096,N$3,Data!$I$6:$I$1096,Data!$Y21))</f>
        <v>0.19785995427655614</v>
      </c>
      <c r="O124" s="55">
        <f>SUM(SUMIFS(Data!$M$6:$M$1096,Data!$J$6:$J$1096,O$37,Data!$I$6:$I$1096,Data!$Z21),SUMIFS(Data!$M$6:$M$1096,Data!$J$6:$J$1096,O$3,Data!$I$6:$I$1096,Data!$AA21),SUMIFS(Data!$M$6:$M$1096,Data!$J$6:$J$1096,O$3,Data!$I$6:$I$1096,Data!$AB21),SUMIFS(Data!$M$6:$M$1096,Data!$J$6:$J$1096,O$3,Data!$I$6:$I$1096,Data!$Y21))</f>
        <v>0.1933090909090909</v>
      </c>
      <c r="P124" s="55">
        <f>SUM(SUMIFS(Data!$M$6:$M$1096,Data!$J$6:$J$1096,P$37,Data!$I$6:$I$1096,Data!$Z21),SUMIFS(Data!$M$6:$M$1096,Data!$J$6:$J$1096,P$3,Data!$I$6:$I$1096,Data!$AA21),SUMIFS(Data!$M$6:$M$1096,Data!$J$6:$J$1096,P$3,Data!$I$6:$I$1096,Data!$AB21),SUMIFS(Data!$M$6:$M$1096,Data!$J$6:$J$1096,P$3,Data!$I$6:$I$1096,Data!$Y21))</f>
        <v>0.21521593795962027</v>
      </c>
      <c r="Q124" s="55">
        <f>SUM(SUMIFS(Data!$M$6:$M$1096,Data!$J$6:$J$1096,Q$37,Data!$I$6:$I$1096,Data!$Z21),SUMIFS(Data!$M$6:$M$1096,Data!$J$6:$J$1096,Q$3,Data!$I$6:$I$1096,Data!$AA21),SUMIFS(Data!$M$6:$M$1096,Data!$J$6:$J$1096,Q$3,Data!$I$6:$I$1096,Data!$AB21),SUMIFS(Data!$M$6:$M$1096,Data!$J$6:$J$1096,Q$3,Data!$I$6:$I$1096,Data!$Y21))</f>
        <v>0.18736351002580903</v>
      </c>
      <c r="R124" s="55">
        <f>SUM(SUMIFS(Data!$M$6:$M$1096,Data!$J$6:$J$1096,R$37,Data!$I$6:$I$1096,Data!$Z21),SUMIFS(Data!$M$6:$M$1096,Data!$J$6:$J$1096,R$3,Data!$I$6:$I$1096,Data!$AA21),SUMIFS(Data!$M$6:$M$1096,Data!$J$6:$J$1096,R$3,Data!$I$6:$I$1096,Data!$AB21),SUMIFS(Data!$M$6:$M$1096,Data!$J$6:$J$1096,R$3,Data!$I$6:$I$1096,Data!$Y21))</f>
        <v>0.20712353471596032</v>
      </c>
      <c r="S124" s="55">
        <f>SUM(SUMIFS(Data!$M$6:$M$1096,Data!$J$6:$J$1096,S$37,Data!$I$6:$I$1096,Data!$Z21),SUMIFS(Data!$M$6:$M$1096,Data!$J$6:$J$1096,S$3,Data!$I$6:$I$1096,Data!$AA21),SUMIFS(Data!$M$6:$M$1096,Data!$J$6:$J$1096,S$3,Data!$I$6:$I$1096,Data!$AB21),SUMIFS(Data!$M$6:$M$1096,Data!$J$6:$J$1096,S$3,Data!$I$6:$I$1096,Data!$Y21))</f>
        <v>0.21243539845594334</v>
      </c>
      <c r="T124" s="55">
        <f>SUM(SUMIFS(Data!$M$6:$M$1096,Data!$J$6:$J$1096,T$37,Data!$I$6:$I$1096,Data!$Z21),SUMIFS(Data!$M$6:$M$1096,Data!$J$6:$J$1096,T$3,Data!$I$6:$I$1096,Data!$AA21),SUMIFS(Data!$M$6:$M$1096,Data!$J$6:$J$1096,T$3,Data!$I$6:$I$1096,Data!$AB21),SUMIFS(Data!$M$6:$M$1096,Data!$J$6:$J$1096,T$3,Data!$I$6:$I$1096,Data!$Y21))</f>
        <v>0.20975562762917052</v>
      </c>
      <c r="U124" s="55">
        <f>SUM(SUMIFS(Data!$M$6:$M$1096,Data!$J$6:$J$1096,U$37,Data!$I$6:$I$1096,Data!$Z21),SUMIFS(Data!$M$6:$M$1096,Data!$J$6:$J$1096,U$3,Data!$I$6:$I$1096,Data!$AA21),SUMIFS(Data!$M$6:$M$1096,Data!$J$6:$J$1096,U$3,Data!$I$6:$I$1096,Data!$AB21),SUMIFS(Data!$M$6:$M$1096,Data!$J$6:$J$1096,U$3,Data!$I$6:$I$1096,Data!$Y21))</f>
        <v>0.19174118029588685</v>
      </c>
      <c r="V124" s="55">
        <f>SUM(SUMIFS(Data!$M$6:$M$1096,Data!$J$6:$J$1096,V$37,Data!$I$6:$I$1096,Data!$Z21),SUMIFS(Data!$M$6:$M$1096,Data!$J$6:$J$1096,V$3,Data!$I$6:$I$1096,Data!$AA21),SUMIFS(Data!$M$6:$M$1096,Data!$J$6:$J$1096,V$3,Data!$I$6:$I$1096,Data!$AB21),SUMIFS(Data!$M$6:$M$1096,Data!$J$6:$J$1096,V$3,Data!$I$6:$I$1096,Data!$Y21))</f>
        <v>0.20382526705257506</v>
      </c>
      <c r="W124" s="55">
        <f>SUM(SUMIFS(Data!$M$6:$M$1096,Data!$J$6:$J$1096,W$37,Data!$I$6:$I$1096,Data!$Z21),SUMIFS(Data!$M$6:$M$1096,Data!$J$6:$J$1096,W$3,Data!$I$6:$I$1096,Data!$AA21),SUMIFS(Data!$M$6:$M$1096,Data!$J$6:$J$1096,W$3,Data!$I$6:$I$1096,Data!$AB21),SUMIFS(Data!$M$6:$M$1096,Data!$J$6:$J$1096,W$3,Data!$I$6:$I$1096,Data!$Y21))</f>
        <v>0.19335625690777355</v>
      </c>
      <c r="X124" s="55">
        <f>SUM(SUMIFS(Data!$M$6:$M$1096,Data!$J$6:$J$1096,X$37,Data!$I$6:$I$1096,Data!$Z21),SUMIFS(Data!$M$6:$M$1096,Data!$J$6:$J$1096,X$3,Data!$I$6:$I$1096,Data!$AA21),SUMIFS(Data!$M$6:$M$1096,Data!$J$6:$J$1096,X$3,Data!$I$6:$I$1096,Data!$AB21),SUMIFS(Data!$M$6:$M$1096,Data!$J$6:$J$1096,X$3,Data!$I$6:$I$1096,Data!$Y21))</f>
        <v>0.18190304312651689</v>
      </c>
      <c r="Y124" s="55">
        <f>SUM(SUMIFS(Data!$M$6:$M$1096,Data!$J$6:$J$1096,Y$37,Data!$I$6:$I$1096,Data!$Z21),SUMIFS(Data!$M$6:$M$1096,Data!$J$6:$J$1096,Y$3,Data!$I$6:$I$1096,Data!$AA21),SUMIFS(Data!$M$6:$M$1096,Data!$J$6:$J$1096,Y$3,Data!$I$6:$I$1096,Data!$AB21),SUMIFS(Data!$M$6:$M$1096,Data!$J$6:$J$1096,Y$3,Data!$I$6:$I$1096,Data!$Y21))</f>
        <v>0.20766882631447794</v>
      </c>
      <c r="Z124" s="55">
        <f>SUM(SUMIFS(Data!$M$6:$M$1096,Data!$J$6:$J$1096,Z$37,Data!$I$6:$I$1096,Data!$Z21),SUMIFS(Data!$M$6:$M$1096,Data!$J$6:$J$1096,Z$3,Data!$I$6:$I$1096,Data!$AA21),SUMIFS(Data!$M$6:$M$1096,Data!$J$6:$J$1096,Z$3,Data!$I$6:$I$1096,Data!$AB21),SUMIFS(Data!$M$6:$M$1096,Data!$J$6:$J$1096,Z$3,Data!$I$6:$I$1096,Data!$Y21))</f>
        <v>0.19800960878517501</v>
      </c>
      <c r="AA124" s="55">
        <f>SUM(SUMIFS(Data!$M$6:$M$1096,Data!$J$6:$J$1096,AA$37,Data!$I$6:$I$1096,Data!$Z21),SUMIFS(Data!$M$6:$M$1096,Data!$J$6:$J$1096,AA$3,Data!$I$6:$I$1096,Data!$AA21),SUMIFS(Data!$M$6:$M$1096,Data!$J$6:$J$1096,AA$3,Data!$I$6:$I$1096,Data!$AB21),SUMIFS(Data!$M$6:$M$1096,Data!$J$6:$J$1096,AA$3,Data!$I$6:$I$1096,Data!$Y21))</f>
        <v>0.18839112230097699</v>
      </c>
      <c r="AB124" s="55">
        <f>SUM(SUMIFS(Data!$M$6:$M$1096,Data!$J$6:$J$1096,AB$37,Data!$I$6:$I$1096,Data!$Z21),SUMIFS(Data!$M$6:$M$1096,Data!$J$6:$J$1096,AB$3,Data!$I$6:$I$1096,Data!$AA21),SUMIFS(Data!$M$6:$M$1096,Data!$J$6:$J$1096,AB$3,Data!$I$6:$I$1096,Data!$AB21),SUMIFS(Data!$M$6:$M$1096,Data!$J$6:$J$1096,AB$3,Data!$I$6:$I$1096,Data!$Y21))</f>
        <v>0.18915499043268935</v>
      </c>
      <c r="AC124" s="55">
        <f>SUM(SUMIFS(Data!$M$6:$M$1096,Data!$J$6:$J$1096,AC$37,Data!$I$6:$I$1096,Data!$Z21),SUMIFS(Data!$M$6:$M$1096,Data!$J$6:$J$1096,AC$3,Data!$I$6:$I$1096,Data!$AA21),SUMIFS(Data!$M$6:$M$1096,Data!$J$6:$J$1096,AC$3,Data!$I$6:$I$1096,Data!$AB21),SUMIFS(Data!$M$6:$M$1096,Data!$J$6:$J$1096,AC$3,Data!$I$6:$I$1096,Data!$Y21))</f>
        <v>0.19843774410248399</v>
      </c>
      <c r="AD124" s="55">
        <f>SUM(SUMIFS(Data!$M$6:$M$1096,Data!$J$6:$J$1096,AD$37,Data!$I$6:$I$1096,Data!$Z21),SUMIFS(Data!$M$6:$M$1096,Data!$J$6:$J$1096,AD$3,Data!$I$6:$I$1096,Data!$AA21),SUMIFS(Data!$M$6:$M$1096,Data!$J$6:$J$1096,AD$3,Data!$I$6:$I$1096,Data!$AB21),SUMIFS(Data!$M$6:$M$1096,Data!$J$6:$J$1096,AD$3,Data!$I$6:$I$1096,Data!$Y21))</f>
        <v>0.18104810670712435</v>
      </c>
      <c r="AE124" s="55">
        <f>SUM(SUMIFS(Data!$M$6:$M$1096,Data!$J$6:$J$1096,AE$37,Data!$I$6:$I$1096,Data!$Z21),SUMIFS(Data!$M$6:$M$1096,Data!$J$6:$J$1096,AE$3,Data!$I$6:$I$1096,Data!$AA21),SUMIFS(Data!$M$6:$M$1096,Data!$J$6:$J$1096,AE$3,Data!$I$6:$I$1096,Data!$AB21),SUMIFS(Data!$M$6:$M$1096,Data!$J$6:$J$1096,AE$3,Data!$I$6:$I$1096,Data!$Y21))</f>
        <v>0.20273063192835222</v>
      </c>
      <c r="AF124" s="55">
        <f>SUM(SUMIFS(Data!$M$6:$M$1096,Data!$J$6:$J$1096,AF$37,Data!$I$6:$I$1096,Data!$Z21),SUMIFS(Data!$M$6:$M$1096,Data!$J$6:$J$1096,AF$3,Data!$I$6:$I$1096,Data!$AA21),SUMIFS(Data!$M$6:$M$1096,Data!$J$6:$J$1096,AF$3,Data!$I$6:$I$1096,Data!$AB21),SUMIFS(Data!$M$6:$M$1096,Data!$J$6:$J$1096,AF$3,Data!$I$6:$I$1096,Data!$Y21))</f>
        <v>0.17014150548438414</v>
      </c>
      <c r="AG124" s="55">
        <f>SUM(SUMIFS(Data!$M$6:$M$1096,Data!$J$6:$J$1096,AG$37,Data!$I$6:$I$1096,Data!$Z21),SUMIFS(Data!$M$6:$M$1096,Data!$J$6:$J$1096,AG$3,Data!$I$6:$I$1096,Data!$AA21),SUMIFS(Data!$M$6:$M$1096,Data!$J$6:$J$1096,AG$3,Data!$I$6:$I$1096,Data!$AB21),SUMIFS(Data!$M$6:$M$1096,Data!$J$6:$J$1096,AG$3,Data!$I$6:$I$1096,Data!$Y21))</f>
        <v>0.18523830868071117</v>
      </c>
      <c r="AH124" s="55">
        <f>SUM(SUMIFS(Data!$M$6:$M$1096,Data!$J$6:$J$1096,AH$37,Data!$I$6:$I$1096,Data!$Z21),SUMIFS(Data!$M$6:$M$1096,Data!$J$6:$J$1096,AH$3,Data!$I$6:$I$1096,Data!$AA21),SUMIFS(Data!$M$6:$M$1096,Data!$J$6:$J$1096,AH$3,Data!$I$6:$I$1096,Data!$AB21),SUMIFS(Data!$M$6:$M$1096,Data!$J$6:$J$1096,AH$3,Data!$I$6:$I$1096,Data!$Y21))</f>
        <v>0.1787485458886916</v>
      </c>
      <c r="AI124" s="55">
        <f>SUM(SUMIFS(Data!$M$6:$M$1096,Data!$J$6:$J$1096,AI$37,Data!$I$6:$I$1096,Data!$Z21),SUMIFS(Data!$M$6:$M$1096,Data!$J$6:$J$1096,AI$3,Data!$I$6:$I$1096,Data!$AA21),SUMIFS(Data!$M$6:$M$1096,Data!$J$6:$J$1096,AI$3,Data!$I$6:$I$1096,Data!$AB21),SUMIFS(Data!$M$6:$M$1096,Data!$J$6:$J$1096,AI$3,Data!$I$6:$I$1096,Data!$Y21))</f>
        <v>0.16132705505801248</v>
      </c>
      <c r="AJ124" s="55">
        <f>SUM(SUMIFS(Data!$M$6:$M$1096,Data!$J$6:$J$1096,AJ$37,Data!$I$6:$I$1096,Data!$Z21),SUMIFS(Data!$M$6:$M$1096,Data!$J$6:$J$1096,AJ$3,Data!$I$6:$I$1096,Data!$AA21),SUMIFS(Data!$M$6:$M$1096,Data!$J$6:$J$1096,AJ$3,Data!$I$6:$I$1096,Data!$AB21),SUMIFS(Data!$M$6:$M$1096,Data!$J$6:$J$1096,AJ$3,Data!$I$6:$I$1096,Data!$Y21))</f>
        <v>0.15559317702676806</v>
      </c>
      <c r="AK124" s="55">
        <f>SUM(SUMIFS(Data!$M$6:$M$1096,Data!$J$6:$J$1096,AK$37,Data!$I$6:$I$1096,Data!$Z21),SUMIFS(Data!$M$6:$M$1096,Data!$J$6:$J$1096,AK$3,Data!$I$6:$I$1096,Data!$AA21),SUMIFS(Data!$M$6:$M$1096,Data!$J$6:$J$1096,AK$3,Data!$I$6:$I$1096,Data!$AB21),SUMIFS(Data!$M$6:$M$1096,Data!$J$6:$J$1096,AK$3,Data!$I$6:$I$1096,Data!$Y21))</f>
        <v>0.14356083086053412</v>
      </c>
      <c r="AL124" s="55">
        <f>SUM(SUMIFS(Data!$M$6:$M$1096,Data!$J$6:$J$1096,AL$37,Data!$I$6:$I$1096,Data!$Z21),SUMIFS(Data!$M$6:$M$1096,Data!$J$6:$J$1096,AL$3,Data!$I$6:$I$1096,Data!$AA21),SUMIFS(Data!$M$6:$M$1096,Data!$J$6:$J$1096,AL$3,Data!$I$6:$I$1096,Data!$AB21),SUMIFS(Data!$M$6:$M$1096,Data!$J$6:$J$1096,AL$3,Data!$I$6:$I$1096,Data!$Y21))</f>
        <v>0.13706797706797708</v>
      </c>
      <c r="AM124" s="55">
        <f>SUM(SUMIFS(Data!$M$6:$M$1096,Data!$J$6:$J$1096,AM$37,Data!$I$6:$I$1096,Data!$Z21),SUMIFS(Data!$M$6:$M$1096,Data!$J$6:$J$1096,AM$3,Data!$I$6:$I$1096,Data!$AA21),SUMIFS(Data!$M$6:$M$1096,Data!$J$6:$J$1096,AM$3,Data!$I$6:$I$1096,Data!$AB21),SUMIFS(Data!$M$6:$M$1096,Data!$J$6:$J$1096,AM$3,Data!$I$6:$I$1096,Data!$Y21))</f>
        <v>0.14141165723922286</v>
      </c>
      <c r="AN124" s="55">
        <f>SUM(SUMIFS(Data!$M$6:$M$1096,Data!$J$6:$J$1096,AN$37,Data!$I$6:$I$1096,Data!$Z21),SUMIFS(Data!$M$6:$M$1096,Data!$J$6:$J$1096,AN$3,Data!$I$6:$I$1096,Data!$AA21),SUMIFS(Data!$M$6:$M$1096,Data!$J$6:$J$1096,AN$3,Data!$I$6:$I$1096,Data!$AB21),SUMIFS(Data!$M$6:$M$1096,Data!$J$6:$J$1096,AN$3,Data!$I$6:$I$1096,Data!$Y21))</f>
        <v>0.12937173962349741</v>
      </c>
      <c r="AO124" s="55">
        <f>SUM(SUMIFS(Data!$M$6:$M$1096,Data!$J$6:$J$1096,AO$37,Data!$I$6:$I$1096,Data!$Z21),SUMIFS(Data!$M$6:$M$1096,Data!$J$6:$J$1096,AO$3,Data!$I$6:$I$1096,Data!$AA21),SUMIFS(Data!$M$6:$M$1096,Data!$J$6:$J$1096,AO$3,Data!$I$6:$I$1096,Data!$AB21),SUMIFS(Data!$M$6:$M$1096,Data!$J$6:$J$1096,AO$3,Data!$I$6:$I$1096,Data!$Y21))</f>
        <v>0.12079346902589487</v>
      </c>
      <c r="AP124" s="55">
        <f>SUM(SUMIFS(Data!$M$6:$M$1096,Data!$J$6:$J$1096,AP$37,Data!$I$6:$I$1096,Data!$Z21),SUMIFS(Data!$M$6:$M$1096,Data!$J$6:$J$1096,AP$3,Data!$I$6:$I$1096,Data!$AA21),SUMIFS(Data!$M$6:$M$1096,Data!$J$6:$J$1096,AP$3,Data!$I$6:$I$1096,Data!$AB21),SUMIFS(Data!$M$6:$M$1096,Data!$J$6:$J$1096,AP$3,Data!$I$6:$I$1096,Data!$Y21))</f>
        <v>0.12576064908722109</v>
      </c>
      <c r="AQ124" s="55">
        <f>SUM(SUMIFS(Data!$M$6:$M$1096,Data!$J$6:$J$1096,AQ$37,Data!$I$6:$I$1096,Data!$Z21),SUMIFS(Data!$M$6:$M$1096,Data!$J$6:$J$1096,AQ$3,Data!$I$6:$I$1096,Data!$AA21),SUMIFS(Data!$M$6:$M$1096,Data!$J$6:$J$1096,AQ$3,Data!$I$6:$I$1096,Data!$AB21),SUMIFS(Data!$M$6:$M$1096,Data!$J$6:$J$1096,AQ$3,Data!$I$6:$I$1096,Data!$Y21))</f>
        <v>0.12347445124949707</v>
      </c>
      <c r="AR124" s="56" t="s">
        <v>23</v>
      </c>
    </row>
    <row r="125" spans="1:44" x14ac:dyDescent="0.25">
      <c r="A125" s="53" t="s">
        <v>74</v>
      </c>
      <c r="B125" s="56" t="s">
        <v>24</v>
      </c>
      <c r="C125" s="55">
        <f>SUM(SUMIFS(Data!$M$6:$M$1096,Data!$J$6:$J$1096,C$37,Data!$I$6:$I$1096,Data!$Z22),SUMIFS(Data!$M$6:$M$1096,Data!$J$6:$J$1096,C$3,Data!$I$6:$I$1096,Data!$AA22),SUMIFS(Data!$M$6:$M$1096,Data!$J$6:$J$1096,C$3,Data!$I$6:$I$1096,Data!$AB22),SUMIFS(Data!$M$6:$M$1096,Data!$J$6:$J$1096,C$3,Data!$I$6:$I$1096,Data!$Y22))</f>
        <v>0.21064249727315223</v>
      </c>
      <c r="D125" s="55">
        <f>SUM(SUMIFS(Data!$M$6:$M$1096,Data!$J$6:$J$1096,D$37,Data!$I$6:$I$1096,Data!$Z22),SUMIFS(Data!$M$6:$M$1096,Data!$J$6:$J$1096,D$3,Data!$I$6:$I$1096,Data!$AA22),SUMIFS(Data!$M$6:$M$1096,Data!$J$6:$J$1096,D$3,Data!$I$6:$I$1096,Data!$AB22),SUMIFS(Data!$M$6:$M$1096,Data!$J$6:$J$1096,D$3,Data!$I$6:$I$1096,Data!$Y22))</f>
        <v>0.20268304914744234</v>
      </c>
      <c r="E125" s="55">
        <f>SUM(SUMIFS(Data!$M$6:$M$1096,Data!$J$6:$J$1096,E$37,Data!$I$6:$I$1096,Data!$Z22),SUMIFS(Data!$M$6:$M$1096,Data!$J$6:$J$1096,E$3,Data!$I$6:$I$1096,Data!$AA22),SUMIFS(Data!$M$6:$M$1096,Data!$J$6:$J$1096,E$3,Data!$I$6:$I$1096,Data!$AB22),SUMIFS(Data!$M$6:$M$1096,Data!$J$6:$J$1096,E$3,Data!$I$6:$I$1096,Data!$Y22))</f>
        <v>0.20255456099768682</v>
      </c>
      <c r="F125" s="55">
        <f>SUM(SUMIFS(Data!$M$6:$M$1096,Data!$J$6:$J$1096,F$37,Data!$I$6:$I$1096,Data!$Z22),SUMIFS(Data!$M$6:$M$1096,Data!$J$6:$J$1096,F$3,Data!$I$6:$I$1096,Data!$AA22),SUMIFS(Data!$M$6:$M$1096,Data!$J$6:$J$1096,F$3,Data!$I$6:$I$1096,Data!$AB22),SUMIFS(Data!$M$6:$M$1096,Data!$J$6:$J$1096,F$3,Data!$I$6:$I$1096,Data!$Y22))</f>
        <v>0.20238402394344396</v>
      </c>
      <c r="G125" s="55">
        <f>SUM(SUMIFS(Data!$M$6:$M$1096,Data!$J$6:$J$1096,G$37,Data!$I$6:$I$1096,Data!$Z22),SUMIFS(Data!$M$6:$M$1096,Data!$J$6:$J$1096,G$3,Data!$I$6:$I$1096,Data!$AA22),SUMIFS(Data!$M$6:$M$1096,Data!$J$6:$J$1096,G$3,Data!$I$6:$I$1096,Data!$AB22),SUMIFS(Data!$M$6:$M$1096,Data!$J$6:$J$1096,G$3,Data!$I$6:$I$1096,Data!$Y22))</f>
        <v>0.20861447922479831</v>
      </c>
      <c r="H125" s="55">
        <f>SUM(SUMIFS(Data!$M$6:$M$1096,Data!$J$6:$J$1096,H$37,Data!$I$6:$I$1096,Data!$Z22),SUMIFS(Data!$M$6:$M$1096,Data!$J$6:$J$1096,H$3,Data!$I$6:$I$1096,Data!$AA22),SUMIFS(Data!$M$6:$M$1096,Data!$J$6:$J$1096,H$3,Data!$I$6:$I$1096,Data!$AB22),SUMIFS(Data!$M$6:$M$1096,Data!$J$6:$J$1096,H$3,Data!$I$6:$I$1096,Data!$Y22))</f>
        <v>0.21086200231928875</v>
      </c>
      <c r="I125" s="55">
        <f>SUM(SUMIFS(Data!$M$6:$M$1096,Data!$J$6:$J$1096,I$37,Data!$I$6:$I$1096,Data!$Z22),SUMIFS(Data!$M$6:$M$1096,Data!$J$6:$J$1096,I$3,Data!$I$6:$I$1096,Data!$AA22),SUMIFS(Data!$M$6:$M$1096,Data!$J$6:$J$1096,I$3,Data!$I$6:$I$1096,Data!$AB22),SUMIFS(Data!$M$6:$M$1096,Data!$J$6:$J$1096,I$3,Data!$I$6:$I$1096,Data!$Y22))</f>
        <v>0.21855389570722494</v>
      </c>
      <c r="J125" s="55">
        <f>SUM(SUMIFS(Data!$M$6:$M$1096,Data!$J$6:$J$1096,J$37,Data!$I$6:$I$1096,Data!$Z22),SUMIFS(Data!$M$6:$M$1096,Data!$J$6:$J$1096,J$3,Data!$I$6:$I$1096,Data!$AA22),SUMIFS(Data!$M$6:$M$1096,Data!$J$6:$J$1096,J$3,Data!$I$6:$I$1096,Data!$AB22),SUMIFS(Data!$M$6:$M$1096,Data!$J$6:$J$1096,J$3,Data!$I$6:$I$1096,Data!$Y22))</f>
        <v>0.22599349068730684</v>
      </c>
      <c r="K125" s="55">
        <f>SUM(SUMIFS(Data!$M$6:$M$1096,Data!$J$6:$J$1096,K$37,Data!$I$6:$I$1096,Data!$Z22),SUMIFS(Data!$M$6:$M$1096,Data!$J$6:$J$1096,K$3,Data!$I$6:$I$1096,Data!$AA22),SUMIFS(Data!$M$6:$M$1096,Data!$J$6:$J$1096,K$3,Data!$I$6:$I$1096,Data!$AB22),SUMIFS(Data!$M$6:$M$1096,Data!$J$6:$J$1096,K$3,Data!$I$6:$I$1096,Data!$Y22))</f>
        <v>0.22193700197871544</v>
      </c>
      <c r="L125" s="55">
        <f>SUM(SUMIFS(Data!$M$6:$M$1096,Data!$J$6:$J$1096,L$37,Data!$I$6:$I$1096,Data!$Z22),SUMIFS(Data!$M$6:$M$1096,Data!$J$6:$J$1096,L$3,Data!$I$6:$I$1096,Data!$AA22),SUMIFS(Data!$M$6:$M$1096,Data!$J$6:$J$1096,L$3,Data!$I$6:$I$1096,Data!$AB22),SUMIFS(Data!$M$6:$M$1096,Data!$J$6:$J$1096,L$3,Data!$I$6:$I$1096,Data!$Y22))</f>
        <v>0.22994369315173971</v>
      </c>
      <c r="M125" s="55">
        <f>SUM(SUMIFS(Data!$M$6:$M$1096,Data!$J$6:$J$1096,M$37,Data!$I$6:$I$1096,Data!$Z22),SUMIFS(Data!$M$6:$M$1096,Data!$J$6:$J$1096,M$3,Data!$I$6:$I$1096,Data!$AA22),SUMIFS(Data!$M$6:$M$1096,Data!$J$6:$J$1096,M$3,Data!$I$6:$I$1096,Data!$AB22),SUMIFS(Data!$M$6:$M$1096,Data!$J$6:$J$1096,M$3,Data!$I$6:$I$1096,Data!$Y22))</f>
        <v>0.21573699676017782</v>
      </c>
      <c r="N125" s="55">
        <f>SUM(SUMIFS(Data!$M$6:$M$1096,Data!$J$6:$J$1096,N$37,Data!$I$6:$I$1096,Data!$Z22),SUMIFS(Data!$M$6:$M$1096,Data!$J$6:$J$1096,N$3,Data!$I$6:$I$1096,Data!$AA22),SUMIFS(Data!$M$6:$M$1096,Data!$J$6:$J$1096,N$3,Data!$I$6:$I$1096,Data!$AB22),SUMIFS(Data!$M$6:$M$1096,Data!$J$6:$J$1096,N$3,Data!$I$6:$I$1096,Data!$Y22))</f>
        <v>0.19785995427655614</v>
      </c>
      <c r="O125" s="55">
        <f>SUM(SUMIFS(Data!$M$6:$M$1096,Data!$J$6:$J$1096,O$37,Data!$I$6:$I$1096,Data!$Z22),SUMIFS(Data!$M$6:$M$1096,Data!$J$6:$J$1096,O$3,Data!$I$6:$I$1096,Data!$AA22),SUMIFS(Data!$M$6:$M$1096,Data!$J$6:$J$1096,O$3,Data!$I$6:$I$1096,Data!$AB22),SUMIFS(Data!$M$6:$M$1096,Data!$J$6:$J$1096,O$3,Data!$I$6:$I$1096,Data!$Y22))</f>
        <v>0.19330909090909093</v>
      </c>
      <c r="P125" s="55">
        <f>SUM(SUMIFS(Data!$M$6:$M$1096,Data!$J$6:$J$1096,P$37,Data!$I$6:$I$1096,Data!$Z22),SUMIFS(Data!$M$6:$M$1096,Data!$J$6:$J$1096,P$3,Data!$I$6:$I$1096,Data!$AA22),SUMIFS(Data!$M$6:$M$1096,Data!$J$6:$J$1096,P$3,Data!$I$6:$I$1096,Data!$AB22),SUMIFS(Data!$M$6:$M$1096,Data!$J$6:$J$1096,P$3,Data!$I$6:$I$1096,Data!$Y22))</f>
        <v>0.21521593795962027</v>
      </c>
      <c r="Q125" s="55">
        <f>SUM(SUMIFS(Data!$M$6:$M$1096,Data!$J$6:$J$1096,Q$37,Data!$I$6:$I$1096,Data!$Z22),SUMIFS(Data!$M$6:$M$1096,Data!$J$6:$J$1096,Q$3,Data!$I$6:$I$1096,Data!$AA22),SUMIFS(Data!$M$6:$M$1096,Data!$J$6:$J$1096,Q$3,Data!$I$6:$I$1096,Data!$AB22),SUMIFS(Data!$M$6:$M$1096,Data!$J$6:$J$1096,Q$3,Data!$I$6:$I$1096,Data!$Y22))</f>
        <v>0.18736351002580903</v>
      </c>
      <c r="R125" s="55">
        <f>SUM(SUMIFS(Data!$M$6:$M$1096,Data!$J$6:$J$1096,R$37,Data!$I$6:$I$1096,Data!$Z22),SUMIFS(Data!$M$6:$M$1096,Data!$J$6:$J$1096,R$3,Data!$I$6:$I$1096,Data!$AA22),SUMIFS(Data!$M$6:$M$1096,Data!$J$6:$J$1096,R$3,Data!$I$6:$I$1096,Data!$AB22),SUMIFS(Data!$M$6:$M$1096,Data!$J$6:$J$1096,R$3,Data!$I$6:$I$1096,Data!$Y22))</f>
        <v>0.20712353471596034</v>
      </c>
      <c r="S125" s="55">
        <f>SUM(SUMIFS(Data!$M$6:$M$1096,Data!$J$6:$J$1096,S$37,Data!$I$6:$I$1096,Data!$Z22),SUMIFS(Data!$M$6:$M$1096,Data!$J$6:$J$1096,S$3,Data!$I$6:$I$1096,Data!$AA22),SUMIFS(Data!$M$6:$M$1096,Data!$J$6:$J$1096,S$3,Data!$I$6:$I$1096,Data!$AB22),SUMIFS(Data!$M$6:$M$1096,Data!$J$6:$J$1096,S$3,Data!$I$6:$I$1096,Data!$Y22))</f>
        <v>0.21243539845594334</v>
      </c>
      <c r="T125" s="55">
        <f>SUM(SUMIFS(Data!$M$6:$M$1096,Data!$J$6:$J$1096,T$37,Data!$I$6:$I$1096,Data!$Z22),SUMIFS(Data!$M$6:$M$1096,Data!$J$6:$J$1096,T$3,Data!$I$6:$I$1096,Data!$AA22),SUMIFS(Data!$M$6:$M$1096,Data!$J$6:$J$1096,T$3,Data!$I$6:$I$1096,Data!$AB22),SUMIFS(Data!$M$6:$M$1096,Data!$J$6:$J$1096,T$3,Data!$I$6:$I$1096,Data!$Y22))</f>
        <v>0.20975562762917055</v>
      </c>
      <c r="U125" s="55">
        <f>SUM(SUMIFS(Data!$M$6:$M$1096,Data!$J$6:$J$1096,U$37,Data!$I$6:$I$1096,Data!$Z22),SUMIFS(Data!$M$6:$M$1096,Data!$J$6:$J$1096,U$3,Data!$I$6:$I$1096,Data!$AA22),SUMIFS(Data!$M$6:$M$1096,Data!$J$6:$J$1096,U$3,Data!$I$6:$I$1096,Data!$AB22),SUMIFS(Data!$M$6:$M$1096,Data!$J$6:$J$1096,U$3,Data!$I$6:$I$1096,Data!$Y22))</f>
        <v>0.19174118029588685</v>
      </c>
      <c r="V125" s="55">
        <f>SUM(SUMIFS(Data!$M$6:$M$1096,Data!$J$6:$J$1096,V$37,Data!$I$6:$I$1096,Data!$Z22),SUMIFS(Data!$M$6:$M$1096,Data!$J$6:$J$1096,V$3,Data!$I$6:$I$1096,Data!$AA22),SUMIFS(Data!$M$6:$M$1096,Data!$J$6:$J$1096,V$3,Data!$I$6:$I$1096,Data!$AB22),SUMIFS(Data!$M$6:$M$1096,Data!$J$6:$J$1096,V$3,Data!$I$6:$I$1096,Data!$Y22))</f>
        <v>0.20382526705257503</v>
      </c>
      <c r="W125" s="55">
        <f>SUM(SUMIFS(Data!$M$6:$M$1096,Data!$J$6:$J$1096,W$37,Data!$I$6:$I$1096,Data!$Z22),SUMIFS(Data!$M$6:$M$1096,Data!$J$6:$J$1096,W$3,Data!$I$6:$I$1096,Data!$AA22),SUMIFS(Data!$M$6:$M$1096,Data!$J$6:$J$1096,W$3,Data!$I$6:$I$1096,Data!$AB22),SUMIFS(Data!$M$6:$M$1096,Data!$J$6:$J$1096,W$3,Data!$I$6:$I$1096,Data!$Y22))</f>
        <v>0.19335625690777355</v>
      </c>
      <c r="X125" s="55">
        <f>SUM(SUMIFS(Data!$M$6:$M$1096,Data!$J$6:$J$1096,X$37,Data!$I$6:$I$1096,Data!$Z22),SUMIFS(Data!$M$6:$M$1096,Data!$J$6:$J$1096,X$3,Data!$I$6:$I$1096,Data!$AA22),SUMIFS(Data!$M$6:$M$1096,Data!$J$6:$J$1096,X$3,Data!$I$6:$I$1096,Data!$AB22),SUMIFS(Data!$M$6:$M$1096,Data!$J$6:$J$1096,X$3,Data!$I$6:$I$1096,Data!$Y22))</f>
        <v>0.18190304312651689</v>
      </c>
      <c r="Y125" s="55">
        <f>SUM(SUMIFS(Data!$M$6:$M$1096,Data!$J$6:$J$1096,Y$37,Data!$I$6:$I$1096,Data!$Z22),SUMIFS(Data!$M$6:$M$1096,Data!$J$6:$J$1096,Y$3,Data!$I$6:$I$1096,Data!$AA22),SUMIFS(Data!$M$6:$M$1096,Data!$J$6:$J$1096,Y$3,Data!$I$6:$I$1096,Data!$AB22),SUMIFS(Data!$M$6:$M$1096,Data!$J$6:$J$1096,Y$3,Data!$I$6:$I$1096,Data!$Y22))</f>
        <v>0.20766882631447794</v>
      </c>
      <c r="Z125" s="55">
        <f>SUM(SUMIFS(Data!$M$6:$M$1096,Data!$J$6:$J$1096,Z$37,Data!$I$6:$I$1096,Data!$Z22),SUMIFS(Data!$M$6:$M$1096,Data!$J$6:$J$1096,Z$3,Data!$I$6:$I$1096,Data!$AA22),SUMIFS(Data!$M$6:$M$1096,Data!$J$6:$J$1096,Z$3,Data!$I$6:$I$1096,Data!$AB22),SUMIFS(Data!$M$6:$M$1096,Data!$J$6:$J$1096,Z$3,Data!$I$6:$I$1096,Data!$Y22))</f>
        <v>0.19800960878517504</v>
      </c>
      <c r="AA125" s="55">
        <f>SUM(SUMIFS(Data!$M$6:$M$1096,Data!$J$6:$J$1096,AA$37,Data!$I$6:$I$1096,Data!$Z22),SUMIFS(Data!$M$6:$M$1096,Data!$J$6:$J$1096,AA$3,Data!$I$6:$I$1096,Data!$AA22),SUMIFS(Data!$M$6:$M$1096,Data!$J$6:$J$1096,AA$3,Data!$I$6:$I$1096,Data!$AB22),SUMIFS(Data!$M$6:$M$1096,Data!$J$6:$J$1096,AA$3,Data!$I$6:$I$1096,Data!$Y22))</f>
        <v>0.18839112230097699</v>
      </c>
      <c r="AB125" s="55">
        <f>SUM(SUMIFS(Data!$M$6:$M$1096,Data!$J$6:$J$1096,AB$37,Data!$I$6:$I$1096,Data!$Z22),SUMIFS(Data!$M$6:$M$1096,Data!$J$6:$J$1096,AB$3,Data!$I$6:$I$1096,Data!$AA22),SUMIFS(Data!$M$6:$M$1096,Data!$J$6:$J$1096,AB$3,Data!$I$6:$I$1096,Data!$AB22),SUMIFS(Data!$M$6:$M$1096,Data!$J$6:$J$1096,AB$3,Data!$I$6:$I$1096,Data!$Y22))</f>
        <v>0.18915499043268932</v>
      </c>
      <c r="AC125" s="55">
        <f>SUM(SUMIFS(Data!$M$6:$M$1096,Data!$J$6:$J$1096,AC$37,Data!$I$6:$I$1096,Data!$Z22),SUMIFS(Data!$M$6:$M$1096,Data!$J$6:$J$1096,AC$3,Data!$I$6:$I$1096,Data!$AA22),SUMIFS(Data!$M$6:$M$1096,Data!$J$6:$J$1096,AC$3,Data!$I$6:$I$1096,Data!$AB22),SUMIFS(Data!$M$6:$M$1096,Data!$J$6:$J$1096,AC$3,Data!$I$6:$I$1096,Data!$Y22))</f>
        <v>0.19843774410248399</v>
      </c>
      <c r="AD125" s="55">
        <f>SUM(SUMIFS(Data!$M$6:$M$1096,Data!$J$6:$J$1096,AD$37,Data!$I$6:$I$1096,Data!$Z22),SUMIFS(Data!$M$6:$M$1096,Data!$J$6:$J$1096,AD$3,Data!$I$6:$I$1096,Data!$AA22),SUMIFS(Data!$M$6:$M$1096,Data!$J$6:$J$1096,AD$3,Data!$I$6:$I$1096,Data!$AB22),SUMIFS(Data!$M$6:$M$1096,Data!$J$6:$J$1096,AD$3,Data!$I$6:$I$1096,Data!$Y22))</f>
        <v>0.18104810670712435</v>
      </c>
      <c r="AE125" s="55">
        <f>SUM(SUMIFS(Data!$M$6:$M$1096,Data!$J$6:$J$1096,AE$37,Data!$I$6:$I$1096,Data!$Z22),SUMIFS(Data!$M$6:$M$1096,Data!$J$6:$J$1096,AE$3,Data!$I$6:$I$1096,Data!$AA22),SUMIFS(Data!$M$6:$M$1096,Data!$J$6:$J$1096,AE$3,Data!$I$6:$I$1096,Data!$AB22),SUMIFS(Data!$M$6:$M$1096,Data!$J$6:$J$1096,AE$3,Data!$I$6:$I$1096,Data!$Y22))</f>
        <v>0.20273063192835222</v>
      </c>
      <c r="AF125" s="55">
        <f>SUM(SUMIFS(Data!$M$6:$M$1096,Data!$J$6:$J$1096,AF$37,Data!$I$6:$I$1096,Data!$Z22),SUMIFS(Data!$M$6:$M$1096,Data!$J$6:$J$1096,AF$3,Data!$I$6:$I$1096,Data!$AA22),SUMIFS(Data!$M$6:$M$1096,Data!$J$6:$J$1096,AF$3,Data!$I$6:$I$1096,Data!$AB22),SUMIFS(Data!$M$6:$M$1096,Data!$J$6:$J$1096,AF$3,Data!$I$6:$I$1096,Data!$Y22))</f>
        <v>0.17014150548438414</v>
      </c>
      <c r="AG125" s="55">
        <f>SUM(SUMIFS(Data!$M$6:$M$1096,Data!$J$6:$J$1096,AG$37,Data!$I$6:$I$1096,Data!$Z22),SUMIFS(Data!$M$6:$M$1096,Data!$J$6:$J$1096,AG$3,Data!$I$6:$I$1096,Data!$AA22),SUMIFS(Data!$M$6:$M$1096,Data!$J$6:$J$1096,AG$3,Data!$I$6:$I$1096,Data!$AB22),SUMIFS(Data!$M$6:$M$1096,Data!$J$6:$J$1096,AG$3,Data!$I$6:$I$1096,Data!$Y22))</f>
        <v>0.18523830868071117</v>
      </c>
      <c r="AH125" s="55">
        <f>SUM(SUMIFS(Data!$M$6:$M$1096,Data!$J$6:$J$1096,AH$37,Data!$I$6:$I$1096,Data!$Z22),SUMIFS(Data!$M$6:$M$1096,Data!$J$6:$J$1096,AH$3,Data!$I$6:$I$1096,Data!$AA22),SUMIFS(Data!$M$6:$M$1096,Data!$J$6:$J$1096,AH$3,Data!$I$6:$I$1096,Data!$AB22),SUMIFS(Data!$M$6:$M$1096,Data!$J$6:$J$1096,AH$3,Data!$I$6:$I$1096,Data!$Y22))</f>
        <v>0.1787485458886916</v>
      </c>
      <c r="AI125" s="55">
        <f>SUM(SUMIFS(Data!$M$6:$M$1096,Data!$J$6:$J$1096,AI$37,Data!$I$6:$I$1096,Data!$Z22),SUMIFS(Data!$M$6:$M$1096,Data!$J$6:$J$1096,AI$3,Data!$I$6:$I$1096,Data!$AA22),SUMIFS(Data!$M$6:$M$1096,Data!$J$6:$J$1096,AI$3,Data!$I$6:$I$1096,Data!$AB22),SUMIFS(Data!$M$6:$M$1096,Data!$J$6:$J$1096,AI$3,Data!$I$6:$I$1096,Data!$Y22))</f>
        <v>0.16132705505801248</v>
      </c>
      <c r="AJ125" s="55">
        <f>SUM(SUMIFS(Data!$M$6:$M$1096,Data!$J$6:$J$1096,AJ$37,Data!$I$6:$I$1096,Data!$Z22),SUMIFS(Data!$M$6:$M$1096,Data!$J$6:$J$1096,AJ$3,Data!$I$6:$I$1096,Data!$AA22),SUMIFS(Data!$M$6:$M$1096,Data!$J$6:$J$1096,AJ$3,Data!$I$6:$I$1096,Data!$AB22),SUMIFS(Data!$M$6:$M$1096,Data!$J$6:$J$1096,AJ$3,Data!$I$6:$I$1096,Data!$Y22))</f>
        <v>0.15559317702676803</v>
      </c>
      <c r="AK125" s="55">
        <f>SUM(SUMIFS(Data!$M$6:$M$1096,Data!$J$6:$J$1096,AK$37,Data!$I$6:$I$1096,Data!$Z22),SUMIFS(Data!$M$6:$M$1096,Data!$J$6:$J$1096,AK$3,Data!$I$6:$I$1096,Data!$AA22),SUMIFS(Data!$M$6:$M$1096,Data!$J$6:$J$1096,AK$3,Data!$I$6:$I$1096,Data!$AB22),SUMIFS(Data!$M$6:$M$1096,Data!$J$6:$J$1096,AK$3,Data!$I$6:$I$1096,Data!$Y22))</f>
        <v>0.14356083086053412</v>
      </c>
      <c r="AL125" s="55">
        <f>SUM(SUMIFS(Data!$M$6:$M$1096,Data!$J$6:$J$1096,AL$37,Data!$I$6:$I$1096,Data!$Z22),SUMIFS(Data!$M$6:$M$1096,Data!$J$6:$J$1096,AL$3,Data!$I$6:$I$1096,Data!$AA22),SUMIFS(Data!$M$6:$M$1096,Data!$J$6:$J$1096,AL$3,Data!$I$6:$I$1096,Data!$AB22),SUMIFS(Data!$M$6:$M$1096,Data!$J$6:$J$1096,AL$3,Data!$I$6:$I$1096,Data!$Y22))</f>
        <v>0.13706797706797708</v>
      </c>
      <c r="AM125" s="55">
        <f>SUM(SUMIFS(Data!$M$6:$M$1096,Data!$J$6:$J$1096,AM$37,Data!$I$6:$I$1096,Data!$Z22),SUMIFS(Data!$M$6:$M$1096,Data!$J$6:$J$1096,AM$3,Data!$I$6:$I$1096,Data!$AA22),SUMIFS(Data!$M$6:$M$1096,Data!$J$6:$J$1096,AM$3,Data!$I$6:$I$1096,Data!$AB22),SUMIFS(Data!$M$6:$M$1096,Data!$J$6:$J$1096,AM$3,Data!$I$6:$I$1096,Data!$Y22))</f>
        <v>0.14141165723922286</v>
      </c>
      <c r="AN125" s="55">
        <f>SUM(SUMIFS(Data!$M$6:$M$1096,Data!$J$6:$J$1096,AN$37,Data!$I$6:$I$1096,Data!$Z22),SUMIFS(Data!$M$6:$M$1096,Data!$J$6:$J$1096,AN$3,Data!$I$6:$I$1096,Data!$AA22),SUMIFS(Data!$M$6:$M$1096,Data!$J$6:$J$1096,AN$3,Data!$I$6:$I$1096,Data!$AB22),SUMIFS(Data!$M$6:$M$1096,Data!$J$6:$J$1096,AN$3,Data!$I$6:$I$1096,Data!$Y22))</f>
        <v>0.12937173962349741</v>
      </c>
      <c r="AO125" s="55">
        <f>SUM(SUMIFS(Data!$M$6:$M$1096,Data!$J$6:$J$1096,AO$37,Data!$I$6:$I$1096,Data!$Z22),SUMIFS(Data!$M$6:$M$1096,Data!$J$6:$J$1096,AO$3,Data!$I$6:$I$1096,Data!$AA22),SUMIFS(Data!$M$6:$M$1096,Data!$J$6:$J$1096,AO$3,Data!$I$6:$I$1096,Data!$AB22),SUMIFS(Data!$M$6:$M$1096,Data!$J$6:$J$1096,AO$3,Data!$I$6:$I$1096,Data!$Y22))</f>
        <v>0.12079346902589486</v>
      </c>
      <c r="AP125" s="55">
        <f>SUM(SUMIFS(Data!$M$6:$M$1096,Data!$J$6:$J$1096,AP$37,Data!$I$6:$I$1096,Data!$Z22),SUMIFS(Data!$M$6:$M$1096,Data!$J$6:$J$1096,AP$3,Data!$I$6:$I$1096,Data!$AA22),SUMIFS(Data!$M$6:$M$1096,Data!$J$6:$J$1096,AP$3,Data!$I$6:$I$1096,Data!$AB22),SUMIFS(Data!$M$6:$M$1096,Data!$J$6:$J$1096,AP$3,Data!$I$6:$I$1096,Data!$Y22))</f>
        <v>0.12576064908722109</v>
      </c>
      <c r="AQ125" s="55">
        <f>SUM(SUMIFS(Data!$M$6:$M$1096,Data!$J$6:$J$1096,AQ$37,Data!$I$6:$I$1096,Data!$Z22),SUMIFS(Data!$M$6:$M$1096,Data!$J$6:$J$1096,AQ$3,Data!$I$6:$I$1096,Data!$AA22),SUMIFS(Data!$M$6:$M$1096,Data!$J$6:$J$1096,AQ$3,Data!$I$6:$I$1096,Data!$AB22),SUMIFS(Data!$M$6:$M$1096,Data!$J$6:$J$1096,AQ$3,Data!$I$6:$I$1096,Data!$Y22))</f>
        <v>0.12347445124949706</v>
      </c>
      <c r="AR125" s="56" t="s">
        <v>24</v>
      </c>
    </row>
    <row r="126" spans="1:44" x14ac:dyDescent="0.25">
      <c r="A126" s="53" t="s">
        <v>74</v>
      </c>
      <c r="B126" s="56" t="s">
        <v>25</v>
      </c>
      <c r="C126" s="55">
        <f>SUM(SUMIFS(Data!$M$6:$M$1096,Data!$J$6:$J$1096,C$37,Data!$I$6:$I$1096,Data!$Z23),SUMIFS(Data!$M$6:$M$1096,Data!$J$6:$J$1096,C$3,Data!$I$6:$I$1096,Data!$AA23),SUMIFS(Data!$M$6:$M$1096,Data!$J$6:$J$1096,C$3,Data!$I$6:$I$1096,Data!$AB23),SUMIFS(Data!$M$6:$M$1096,Data!$J$6:$J$1096,C$3,Data!$I$6:$I$1096,Data!$Y23))</f>
        <v>0.11873474263751103</v>
      </c>
      <c r="D126" s="55">
        <f>SUM(SUMIFS(Data!$M$6:$M$1096,Data!$J$6:$J$1096,D$37,Data!$I$6:$I$1096,Data!$Z23),SUMIFS(Data!$M$6:$M$1096,Data!$J$6:$J$1096,D$3,Data!$I$6:$I$1096,Data!$AA23),SUMIFS(Data!$M$6:$M$1096,Data!$J$6:$J$1096,D$3,Data!$I$6:$I$1096,Data!$AB23),SUMIFS(Data!$M$6:$M$1096,Data!$J$6:$J$1096,D$3,Data!$I$6:$I$1096,Data!$Y23))</f>
        <v>0.11246238716148445</v>
      </c>
      <c r="E126" s="55">
        <f>SUM(SUMIFS(Data!$M$6:$M$1096,Data!$J$6:$J$1096,E$37,Data!$I$6:$I$1096,Data!$Z23),SUMIFS(Data!$M$6:$M$1096,Data!$J$6:$J$1096,E$3,Data!$I$6:$I$1096,Data!$AA23),SUMIFS(Data!$M$6:$M$1096,Data!$J$6:$J$1096,E$3,Data!$I$6:$I$1096,Data!$AB23),SUMIFS(Data!$M$6:$M$1096,Data!$J$6:$J$1096,E$3,Data!$I$6:$I$1096,Data!$Y23))</f>
        <v>0.11689128029769687</v>
      </c>
      <c r="F126" s="55">
        <f>SUM(SUMIFS(Data!$M$6:$M$1096,Data!$J$6:$J$1096,F$37,Data!$I$6:$I$1096,Data!$Z23),SUMIFS(Data!$M$6:$M$1096,Data!$J$6:$J$1096,F$3,Data!$I$6:$I$1096,Data!$AA23),SUMIFS(Data!$M$6:$M$1096,Data!$J$6:$J$1096,F$3,Data!$I$6:$I$1096,Data!$AB23),SUMIFS(Data!$M$6:$M$1096,Data!$J$6:$J$1096,F$3,Data!$I$6:$I$1096,Data!$Y23))</f>
        <v>0.11742091955209248</v>
      </c>
      <c r="G126" s="55">
        <f>SUM(SUMIFS(Data!$M$6:$M$1096,Data!$J$6:$J$1096,G$37,Data!$I$6:$I$1096,Data!$Z23),SUMIFS(Data!$M$6:$M$1096,Data!$J$6:$J$1096,G$3,Data!$I$6:$I$1096,Data!$AA23),SUMIFS(Data!$M$6:$M$1096,Data!$J$6:$J$1096,G$3,Data!$I$6:$I$1096,Data!$AB23),SUMIFS(Data!$M$6:$M$1096,Data!$J$6:$J$1096,G$3,Data!$I$6:$I$1096,Data!$Y23))</f>
        <v>0.12604637004718178</v>
      </c>
      <c r="H126" s="55">
        <f>SUM(SUMIFS(Data!$M$6:$M$1096,Data!$J$6:$J$1096,H$37,Data!$I$6:$I$1096,Data!$Z23),SUMIFS(Data!$M$6:$M$1096,Data!$J$6:$J$1096,H$3,Data!$I$6:$I$1096,Data!$AA23),SUMIFS(Data!$M$6:$M$1096,Data!$J$6:$J$1096,H$3,Data!$I$6:$I$1096,Data!$AB23),SUMIFS(Data!$M$6:$M$1096,Data!$J$6:$J$1096,H$3,Data!$I$6:$I$1096,Data!$Y23))</f>
        <v>0.1247998232922856</v>
      </c>
      <c r="I126" s="55">
        <f>SUM(SUMIFS(Data!$M$6:$M$1096,Data!$J$6:$J$1096,I$37,Data!$I$6:$I$1096,Data!$Z23),SUMIFS(Data!$M$6:$M$1096,Data!$J$6:$J$1096,I$3,Data!$I$6:$I$1096,Data!$AA23),SUMIFS(Data!$M$6:$M$1096,Data!$J$6:$J$1096,I$3,Data!$I$6:$I$1096,Data!$AB23),SUMIFS(Data!$M$6:$M$1096,Data!$J$6:$J$1096,I$3,Data!$I$6:$I$1096,Data!$Y23))</f>
        <v>0.13208752151940911</v>
      </c>
      <c r="J126" s="55">
        <f>SUM(SUMIFS(Data!$M$6:$M$1096,Data!$J$6:$J$1096,J$37,Data!$I$6:$I$1096,Data!$Z23),SUMIFS(Data!$M$6:$M$1096,Data!$J$6:$J$1096,J$3,Data!$I$6:$I$1096,Data!$AA23),SUMIFS(Data!$M$6:$M$1096,Data!$J$6:$J$1096,J$3,Data!$I$6:$I$1096,Data!$AB23),SUMIFS(Data!$M$6:$M$1096,Data!$J$6:$J$1096,J$3,Data!$I$6:$I$1096,Data!$Y23))</f>
        <v>0.14145447583622789</v>
      </c>
      <c r="K126" s="55">
        <f>SUM(SUMIFS(Data!$M$6:$M$1096,Data!$J$6:$J$1096,K$37,Data!$I$6:$I$1096,Data!$Z23),SUMIFS(Data!$M$6:$M$1096,Data!$J$6:$J$1096,K$3,Data!$I$6:$I$1096,Data!$AA23),SUMIFS(Data!$M$6:$M$1096,Data!$J$6:$J$1096,K$3,Data!$I$6:$I$1096,Data!$AB23),SUMIFS(Data!$M$6:$M$1096,Data!$J$6:$J$1096,K$3,Data!$I$6:$I$1096,Data!$Y23))</f>
        <v>0.14511471201668538</v>
      </c>
      <c r="L126" s="55">
        <f>SUM(SUMIFS(Data!$M$6:$M$1096,Data!$J$6:$J$1096,L$37,Data!$I$6:$I$1096,Data!$Z23),SUMIFS(Data!$M$6:$M$1096,Data!$J$6:$J$1096,L$3,Data!$I$6:$I$1096,Data!$AA23),SUMIFS(Data!$M$6:$M$1096,Data!$J$6:$J$1096,L$3,Data!$I$6:$I$1096,Data!$AB23),SUMIFS(Data!$M$6:$M$1096,Data!$J$6:$J$1096,L$3,Data!$I$6:$I$1096,Data!$Y23))</f>
        <v>0.15467539342605513</v>
      </c>
      <c r="M126" s="55">
        <f>SUM(SUMIFS(Data!$M$6:$M$1096,Data!$J$6:$J$1096,M$37,Data!$I$6:$I$1096,Data!$Z23),SUMIFS(Data!$M$6:$M$1096,Data!$J$6:$J$1096,M$3,Data!$I$6:$I$1096,Data!$AA23),SUMIFS(Data!$M$6:$M$1096,Data!$J$6:$J$1096,M$3,Data!$I$6:$I$1096,Data!$AB23),SUMIFS(Data!$M$6:$M$1096,Data!$J$6:$J$1096,M$3,Data!$I$6:$I$1096,Data!$Y23))</f>
        <v>0.15016199110932515</v>
      </c>
      <c r="N126" s="55">
        <f>SUM(SUMIFS(Data!$M$6:$M$1096,Data!$J$6:$J$1096,N$37,Data!$I$6:$I$1096,Data!$Z23),SUMIFS(Data!$M$6:$M$1096,Data!$J$6:$J$1096,N$3,Data!$I$6:$I$1096,Data!$AA23),SUMIFS(Data!$M$6:$M$1096,Data!$J$6:$J$1096,N$3,Data!$I$6:$I$1096,Data!$AB23),SUMIFS(Data!$M$6:$M$1096,Data!$J$6:$J$1096,N$3,Data!$I$6:$I$1096,Data!$Y23))</f>
        <v>0.13302222536472696</v>
      </c>
      <c r="O126" s="55">
        <f>SUM(SUMIFS(Data!$M$6:$M$1096,Data!$J$6:$J$1096,O$37,Data!$I$6:$I$1096,Data!$Z23),SUMIFS(Data!$M$6:$M$1096,Data!$J$6:$J$1096,O$3,Data!$I$6:$I$1096,Data!$AA23),SUMIFS(Data!$M$6:$M$1096,Data!$J$6:$J$1096,O$3,Data!$I$6:$I$1096,Data!$AB23),SUMIFS(Data!$M$6:$M$1096,Data!$J$6:$J$1096,O$3,Data!$I$6:$I$1096,Data!$Y23))</f>
        <v>0.13486060606060607</v>
      </c>
      <c r="P126" s="55">
        <f>SUM(SUMIFS(Data!$M$6:$M$1096,Data!$J$6:$J$1096,P$37,Data!$I$6:$I$1096,Data!$Z23),SUMIFS(Data!$M$6:$M$1096,Data!$J$6:$J$1096,P$3,Data!$I$6:$I$1096,Data!$AA23),SUMIFS(Data!$M$6:$M$1096,Data!$J$6:$J$1096,P$3,Data!$I$6:$I$1096,Data!$AB23),SUMIFS(Data!$M$6:$M$1096,Data!$J$6:$J$1096,P$3,Data!$I$6:$I$1096,Data!$Y23))</f>
        <v>0.16002139323438963</v>
      </c>
      <c r="Q126" s="55">
        <f>SUM(SUMIFS(Data!$M$6:$M$1096,Data!$J$6:$J$1096,Q$37,Data!$I$6:$I$1096,Data!$Z23),SUMIFS(Data!$M$6:$M$1096,Data!$J$6:$J$1096,Q$3,Data!$I$6:$I$1096,Data!$AA23),SUMIFS(Data!$M$6:$M$1096,Data!$J$6:$J$1096,Q$3,Data!$I$6:$I$1096,Data!$AB23),SUMIFS(Data!$M$6:$M$1096,Data!$J$6:$J$1096,Q$3,Data!$I$6:$I$1096,Data!$Y23))</f>
        <v>0.13683740321620014</v>
      </c>
      <c r="R126" s="55">
        <f>SUM(SUMIFS(Data!$M$6:$M$1096,Data!$J$6:$J$1096,R$37,Data!$I$6:$I$1096,Data!$Z23),SUMIFS(Data!$M$6:$M$1096,Data!$J$6:$J$1096,R$3,Data!$I$6:$I$1096,Data!$AA23),SUMIFS(Data!$M$6:$M$1096,Data!$J$6:$J$1096,R$3,Data!$I$6:$I$1096,Data!$AB23),SUMIFS(Data!$M$6:$M$1096,Data!$J$6:$J$1096,R$3,Data!$I$6:$I$1096,Data!$Y23))</f>
        <v>0.15819056206792909</v>
      </c>
      <c r="S126" s="55">
        <f>SUM(SUMIFS(Data!$M$6:$M$1096,Data!$J$6:$J$1096,S$37,Data!$I$6:$I$1096,Data!$Z23),SUMIFS(Data!$M$6:$M$1096,Data!$J$6:$J$1096,S$3,Data!$I$6:$I$1096,Data!$AA23),SUMIFS(Data!$M$6:$M$1096,Data!$J$6:$J$1096,S$3,Data!$I$6:$I$1096,Data!$AB23),SUMIFS(Data!$M$6:$M$1096,Data!$J$6:$J$1096,S$3,Data!$I$6:$I$1096,Data!$Y23))</f>
        <v>0.16222165507560773</v>
      </c>
      <c r="T126" s="55">
        <f>SUM(SUMIFS(Data!$M$6:$M$1096,Data!$J$6:$J$1096,T$37,Data!$I$6:$I$1096,Data!$Z23),SUMIFS(Data!$M$6:$M$1096,Data!$J$6:$J$1096,T$3,Data!$I$6:$I$1096,Data!$AA23),SUMIFS(Data!$M$6:$M$1096,Data!$J$6:$J$1096,T$3,Data!$I$6:$I$1096,Data!$AB23),SUMIFS(Data!$M$6:$M$1096,Data!$J$6:$J$1096,T$3,Data!$I$6:$I$1096,Data!$Y23))</f>
        <v>0.16033524934973187</v>
      </c>
      <c r="U126" s="55">
        <f>SUM(SUMIFS(Data!$M$6:$M$1096,Data!$J$6:$J$1096,U$37,Data!$I$6:$I$1096,Data!$Z23),SUMIFS(Data!$M$6:$M$1096,Data!$J$6:$J$1096,U$3,Data!$I$6:$I$1096,Data!$AA23),SUMIFS(Data!$M$6:$M$1096,Data!$J$6:$J$1096,U$3,Data!$I$6:$I$1096,Data!$AB23),SUMIFS(Data!$M$6:$M$1096,Data!$J$6:$J$1096,U$3,Data!$I$6:$I$1096,Data!$Y23))</f>
        <v>0.14267598764428549</v>
      </c>
      <c r="V126" s="55">
        <f>SUM(SUMIFS(Data!$M$6:$M$1096,Data!$J$6:$J$1096,V$37,Data!$I$6:$I$1096,Data!$Z23),SUMIFS(Data!$M$6:$M$1096,Data!$J$6:$J$1096,V$3,Data!$I$6:$I$1096,Data!$AA23),SUMIFS(Data!$M$6:$M$1096,Data!$J$6:$J$1096,V$3,Data!$I$6:$I$1096,Data!$AB23),SUMIFS(Data!$M$6:$M$1096,Data!$J$6:$J$1096,V$3,Data!$I$6:$I$1096,Data!$Y23))</f>
        <v>0.15342841797457779</v>
      </c>
      <c r="W126" s="55">
        <f>SUM(SUMIFS(Data!$M$6:$M$1096,Data!$J$6:$J$1096,W$37,Data!$I$6:$I$1096,Data!$Z23),SUMIFS(Data!$M$6:$M$1096,Data!$J$6:$J$1096,W$3,Data!$I$6:$I$1096,Data!$AA23),SUMIFS(Data!$M$6:$M$1096,Data!$J$6:$J$1096,W$3,Data!$I$6:$I$1096,Data!$AB23),SUMIFS(Data!$M$6:$M$1096,Data!$J$6:$J$1096,W$3,Data!$I$6:$I$1096,Data!$Y23))</f>
        <v>0.14561586638830898</v>
      </c>
      <c r="X126" s="55">
        <f>SUM(SUMIFS(Data!$M$6:$M$1096,Data!$J$6:$J$1096,X$37,Data!$I$6:$I$1096,Data!$Z23),SUMIFS(Data!$M$6:$M$1096,Data!$J$6:$J$1096,X$3,Data!$I$6:$I$1096,Data!$AA23),SUMIFS(Data!$M$6:$M$1096,Data!$J$6:$J$1096,X$3,Data!$I$6:$I$1096,Data!$AB23),SUMIFS(Data!$M$6:$M$1096,Data!$J$6:$J$1096,X$3,Data!$I$6:$I$1096,Data!$Y23))</f>
        <v>0.14979152405252349</v>
      </c>
      <c r="Y126" s="55">
        <f>SUM(SUMIFS(Data!$M$6:$M$1096,Data!$J$6:$J$1096,Y$37,Data!$I$6:$I$1096,Data!$Z23),SUMIFS(Data!$M$6:$M$1096,Data!$J$6:$J$1096,Y$3,Data!$I$6:$I$1096,Data!$AA23),SUMIFS(Data!$M$6:$M$1096,Data!$J$6:$J$1096,Y$3,Data!$I$6:$I$1096,Data!$AB23),SUMIFS(Data!$M$6:$M$1096,Data!$J$6:$J$1096,Y$3,Data!$I$6:$I$1096,Data!$Y23))</f>
        <v>0.15614876650884624</v>
      </c>
      <c r="Z126" s="55">
        <f>SUM(SUMIFS(Data!$M$6:$M$1096,Data!$J$6:$J$1096,Z$37,Data!$I$6:$I$1096,Data!$Z23),SUMIFS(Data!$M$6:$M$1096,Data!$J$6:$J$1096,Z$3,Data!$I$6:$I$1096,Data!$AA23),SUMIFS(Data!$M$6:$M$1096,Data!$J$6:$J$1096,Z$3,Data!$I$6:$I$1096,Data!$AB23),SUMIFS(Data!$M$6:$M$1096,Data!$J$6:$J$1096,Z$3,Data!$I$6:$I$1096,Data!$Y23))</f>
        <v>0.14831222312347914</v>
      </c>
      <c r="AA126" s="55">
        <f>SUM(SUMIFS(Data!$M$6:$M$1096,Data!$J$6:$J$1096,AA$37,Data!$I$6:$I$1096,Data!$Z23),SUMIFS(Data!$M$6:$M$1096,Data!$J$6:$J$1096,AA$3,Data!$I$6:$I$1096,Data!$AA23),SUMIFS(Data!$M$6:$M$1096,Data!$J$6:$J$1096,AA$3,Data!$I$6:$I$1096,Data!$AB23),SUMIFS(Data!$M$6:$M$1096,Data!$J$6:$J$1096,AA$3,Data!$I$6:$I$1096,Data!$Y23))</f>
        <v>0.15497660162557128</v>
      </c>
      <c r="AB126" s="55">
        <f>SUM(SUMIFS(Data!$M$6:$M$1096,Data!$J$6:$J$1096,AB$37,Data!$I$6:$I$1096,Data!$Z23),SUMIFS(Data!$M$6:$M$1096,Data!$J$6:$J$1096,AB$3,Data!$I$6:$I$1096,Data!$AA23),SUMIFS(Data!$M$6:$M$1096,Data!$J$6:$J$1096,AB$3,Data!$I$6:$I$1096,Data!$AB23),SUMIFS(Data!$M$6:$M$1096,Data!$J$6:$J$1096,AB$3,Data!$I$6:$I$1096,Data!$Y23))</f>
        <v>0.14202826985988518</v>
      </c>
      <c r="AC126" s="55">
        <f>SUM(SUMIFS(Data!$M$6:$M$1096,Data!$J$6:$J$1096,AC$37,Data!$I$6:$I$1096,Data!$Z23),SUMIFS(Data!$M$6:$M$1096,Data!$J$6:$J$1096,AC$3,Data!$I$6:$I$1096,Data!$AA23),SUMIFS(Data!$M$6:$M$1096,Data!$J$6:$J$1096,AC$3,Data!$I$6:$I$1096,Data!$AB23),SUMIFS(Data!$M$6:$M$1096,Data!$J$6:$J$1096,AC$3,Data!$I$6:$I$1096,Data!$Y23))</f>
        <v>0.15132010623340103</v>
      </c>
      <c r="AD126" s="55">
        <f>SUM(SUMIFS(Data!$M$6:$M$1096,Data!$J$6:$J$1096,AD$37,Data!$I$6:$I$1096,Data!$Z23),SUMIFS(Data!$M$6:$M$1096,Data!$J$6:$J$1096,AD$3,Data!$I$6:$I$1096,Data!$AA23),SUMIFS(Data!$M$6:$M$1096,Data!$J$6:$J$1096,AD$3,Data!$I$6:$I$1096,Data!$AB23),SUMIFS(Data!$M$6:$M$1096,Data!$J$6:$J$1096,AD$3,Data!$I$6:$I$1096,Data!$Y23))</f>
        <v>0.14011631582274481</v>
      </c>
      <c r="AE126" s="55">
        <f>SUM(SUMIFS(Data!$M$6:$M$1096,Data!$J$6:$J$1096,AE$37,Data!$I$6:$I$1096,Data!$Z23),SUMIFS(Data!$M$6:$M$1096,Data!$J$6:$J$1096,AE$3,Data!$I$6:$I$1096,Data!$AA23),SUMIFS(Data!$M$6:$M$1096,Data!$J$6:$J$1096,AE$3,Data!$I$6:$I$1096,Data!$AB23),SUMIFS(Data!$M$6:$M$1096,Data!$J$6:$J$1096,AE$3,Data!$I$6:$I$1096,Data!$Y23))</f>
        <v>0.1585144360243001</v>
      </c>
      <c r="AF126" s="55">
        <f>SUM(SUMIFS(Data!$M$6:$M$1096,Data!$J$6:$J$1096,AF$37,Data!$I$6:$I$1096,Data!$Z23),SUMIFS(Data!$M$6:$M$1096,Data!$J$6:$J$1096,AF$3,Data!$I$6:$I$1096,Data!$AA23),SUMIFS(Data!$M$6:$M$1096,Data!$J$6:$J$1096,AF$3,Data!$I$6:$I$1096,Data!$AB23),SUMIFS(Data!$M$6:$M$1096,Data!$J$6:$J$1096,AF$3,Data!$I$6:$I$1096,Data!$Y23))</f>
        <v>0.129727315861453</v>
      </c>
      <c r="AG126" s="55">
        <f>SUM(SUMIFS(Data!$M$6:$M$1096,Data!$J$6:$J$1096,AG$37,Data!$I$6:$I$1096,Data!$Z23),SUMIFS(Data!$M$6:$M$1096,Data!$J$6:$J$1096,AG$3,Data!$I$6:$I$1096,Data!$AA23),SUMIFS(Data!$M$6:$M$1096,Data!$J$6:$J$1096,AG$3,Data!$I$6:$I$1096,Data!$AB23),SUMIFS(Data!$M$6:$M$1096,Data!$J$6:$J$1096,AG$3,Data!$I$6:$I$1096,Data!$Y23))</f>
        <v>0.14062453309427758</v>
      </c>
      <c r="AH126" s="55">
        <f>SUM(SUMIFS(Data!$M$6:$M$1096,Data!$J$6:$J$1096,AH$37,Data!$I$6:$I$1096,Data!$Z23),SUMIFS(Data!$M$6:$M$1096,Data!$J$6:$J$1096,AH$3,Data!$I$6:$I$1096,Data!$AA23),SUMIFS(Data!$M$6:$M$1096,Data!$J$6:$J$1096,AH$3,Data!$I$6:$I$1096,Data!$AB23),SUMIFS(Data!$M$6:$M$1096,Data!$J$6:$J$1096,AH$3,Data!$I$6:$I$1096,Data!$Y23))</f>
        <v>0.13353333741504927</v>
      </c>
      <c r="AI126" s="55">
        <f>SUM(SUMIFS(Data!$M$6:$M$1096,Data!$J$6:$J$1096,AI$37,Data!$I$6:$I$1096,Data!$Z23),SUMIFS(Data!$M$6:$M$1096,Data!$J$6:$J$1096,AI$3,Data!$I$6:$I$1096,Data!$AA23),SUMIFS(Data!$M$6:$M$1096,Data!$J$6:$J$1096,AI$3,Data!$I$6:$I$1096,Data!$AB23),SUMIFS(Data!$M$6:$M$1096,Data!$J$6:$J$1096,AI$3,Data!$I$6:$I$1096,Data!$Y23))</f>
        <v>0.11950266211183946</v>
      </c>
      <c r="AJ126" s="55">
        <f>SUM(SUMIFS(Data!$M$6:$M$1096,Data!$J$6:$J$1096,AJ$37,Data!$I$6:$I$1096,Data!$Z23),SUMIFS(Data!$M$6:$M$1096,Data!$J$6:$J$1096,AJ$3,Data!$I$6:$I$1096,Data!$AA23),SUMIFS(Data!$M$6:$M$1096,Data!$J$6:$J$1096,AJ$3,Data!$I$6:$I$1096,Data!$AB23),SUMIFS(Data!$M$6:$M$1096,Data!$J$6:$J$1096,AJ$3,Data!$I$6:$I$1096,Data!$Y23))</f>
        <v>0.1186992908707596</v>
      </c>
      <c r="AK126" s="55">
        <f>SUM(SUMIFS(Data!$M$6:$M$1096,Data!$J$6:$J$1096,AK$37,Data!$I$6:$I$1096,Data!$Z23),SUMIFS(Data!$M$6:$M$1096,Data!$J$6:$J$1096,AK$3,Data!$I$6:$I$1096,Data!$AA23),SUMIFS(Data!$M$6:$M$1096,Data!$J$6:$J$1096,AK$3,Data!$I$6:$I$1096,Data!$AB23),SUMIFS(Data!$M$6:$M$1096,Data!$J$6:$J$1096,AK$3,Data!$I$6:$I$1096,Data!$Y23))</f>
        <v>0.10703264094955489</v>
      </c>
      <c r="AL126" s="55">
        <f>SUM(SUMIFS(Data!$M$6:$M$1096,Data!$J$6:$J$1096,AL$37,Data!$I$6:$I$1096,Data!$Z23),SUMIFS(Data!$M$6:$M$1096,Data!$J$6:$J$1096,AL$3,Data!$I$6:$I$1096,Data!$AA23),SUMIFS(Data!$M$6:$M$1096,Data!$J$6:$J$1096,AL$3,Data!$I$6:$I$1096,Data!$AB23),SUMIFS(Data!$M$6:$M$1096,Data!$J$6:$J$1096,AL$3,Data!$I$6:$I$1096,Data!$Y23))</f>
        <v>0.1030958230958231</v>
      </c>
      <c r="AM126" s="55">
        <f>SUM(SUMIFS(Data!$M$6:$M$1096,Data!$J$6:$J$1096,AM$37,Data!$I$6:$I$1096,Data!$Z23),SUMIFS(Data!$M$6:$M$1096,Data!$J$6:$J$1096,AM$3,Data!$I$6:$I$1096,Data!$AA23),SUMIFS(Data!$M$6:$M$1096,Data!$J$6:$J$1096,AM$3,Data!$I$6:$I$1096,Data!$AB23),SUMIFS(Data!$M$6:$M$1096,Data!$J$6:$J$1096,AM$3,Data!$I$6:$I$1096,Data!$Y23))</f>
        <v>0.10311632645891157</v>
      </c>
      <c r="AN126" s="55">
        <f>SUM(SUMIFS(Data!$M$6:$M$1096,Data!$J$6:$J$1096,AN$37,Data!$I$6:$I$1096,Data!$Z23),SUMIFS(Data!$M$6:$M$1096,Data!$J$6:$J$1096,AN$3,Data!$I$6:$I$1096,Data!$AA23),SUMIFS(Data!$M$6:$M$1096,Data!$J$6:$J$1096,AN$3,Data!$I$6:$I$1096,Data!$AB23),SUMIFS(Data!$M$6:$M$1096,Data!$J$6:$J$1096,AN$3,Data!$I$6:$I$1096,Data!$Y23))</f>
        <v>8.7230664549784537E-2</v>
      </c>
      <c r="AO126" s="55">
        <f>SUM(SUMIFS(Data!$M$6:$M$1096,Data!$J$6:$J$1096,AO$37,Data!$I$6:$I$1096,Data!$Z23),SUMIFS(Data!$M$6:$M$1096,Data!$J$6:$J$1096,AO$3,Data!$I$6:$I$1096,Data!$AA23),SUMIFS(Data!$M$6:$M$1096,Data!$J$6:$J$1096,AO$3,Data!$I$6:$I$1096,Data!$AB23),SUMIFS(Data!$M$6:$M$1096,Data!$J$6:$J$1096,AO$3,Data!$I$6:$I$1096,Data!$Y23))</f>
        <v>8.6476303054929621E-2</v>
      </c>
      <c r="AP126" s="55">
        <f>SUM(SUMIFS(Data!$M$6:$M$1096,Data!$J$6:$J$1096,AP$37,Data!$I$6:$I$1096,Data!$Z23),SUMIFS(Data!$M$6:$M$1096,Data!$J$6:$J$1096,AP$3,Data!$I$6:$I$1096,Data!$AA23),SUMIFS(Data!$M$6:$M$1096,Data!$J$6:$J$1096,AP$3,Data!$I$6:$I$1096,Data!$AB23),SUMIFS(Data!$M$6:$M$1096,Data!$J$6:$J$1096,AP$3,Data!$I$6:$I$1096,Data!$Y23))</f>
        <v>9.0714446698219514E-2</v>
      </c>
      <c r="AQ126" s="55">
        <f>SUM(SUMIFS(Data!$M$6:$M$1096,Data!$J$6:$J$1096,AQ$37,Data!$I$6:$I$1096,Data!$Z23),SUMIFS(Data!$M$6:$M$1096,Data!$J$6:$J$1096,AQ$3,Data!$I$6:$I$1096,Data!$AA23),SUMIFS(Data!$M$6:$M$1096,Data!$J$6:$J$1096,AQ$3,Data!$I$6:$I$1096,Data!$AB23),SUMIFS(Data!$M$6:$M$1096,Data!$J$6:$J$1096,AQ$3,Data!$I$6:$I$1096,Data!$Y23))</f>
        <v>8.0200277169296785E-2</v>
      </c>
      <c r="AR126" s="56" t="s">
        <v>25</v>
      </c>
    </row>
    <row r="127" spans="1:44" x14ac:dyDescent="0.25">
      <c r="A127" s="53" t="s">
        <v>74</v>
      </c>
      <c r="B127" s="56" t="s">
        <v>26</v>
      </c>
      <c r="C127" s="55">
        <f>SUM(SUMIFS(Data!$M$6:$M$1096,Data!$J$6:$J$1096,C$37,Data!$I$6:$I$1096,Data!$Z24),SUMIFS(Data!$M$6:$M$1096,Data!$J$6:$J$1096,C$3,Data!$I$6:$I$1096,Data!$AA24),SUMIFS(Data!$M$6:$M$1096,Data!$J$6:$J$1096,C$3,Data!$I$6:$I$1096,Data!$AB24),SUMIFS(Data!$M$6:$M$1096,Data!$J$6:$J$1096,C$3,Data!$I$6:$I$1096,Data!$Y24))</f>
        <v>7.349503973406743E-2</v>
      </c>
      <c r="D127" s="55">
        <f>SUM(SUMIFS(Data!$M$6:$M$1096,Data!$J$6:$J$1096,D$37,Data!$I$6:$I$1096,Data!$Z24),SUMIFS(Data!$M$6:$M$1096,Data!$J$6:$J$1096,D$3,Data!$I$6:$I$1096,Data!$AA24),SUMIFS(Data!$M$6:$M$1096,Data!$J$6:$J$1096,D$3,Data!$I$6:$I$1096,Data!$AB24),SUMIFS(Data!$M$6:$M$1096,Data!$J$6:$J$1096,D$3,Data!$I$6:$I$1096,Data!$Y24))</f>
        <v>7.1364092276830493E-2</v>
      </c>
      <c r="E127" s="55">
        <f>SUM(SUMIFS(Data!$M$6:$M$1096,Data!$J$6:$J$1096,E$37,Data!$I$6:$I$1096,Data!$Z24),SUMIFS(Data!$M$6:$M$1096,Data!$J$6:$J$1096,E$3,Data!$I$6:$I$1096,Data!$AA24),SUMIFS(Data!$M$6:$M$1096,Data!$J$6:$J$1096,E$3,Data!$I$6:$I$1096,Data!$AB24),SUMIFS(Data!$M$6:$M$1096,Data!$J$6:$J$1096,E$3,Data!$I$6:$I$1096,Data!$Y24))</f>
        <v>6.8339535351503569E-2</v>
      </c>
      <c r="F127" s="55">
        <f>SUM(SUMIFS(Data!$M$6:$M$1096,Data!$J$6:$J$1096,F$37,Data!$I$6:$I$1096,Data!$Z24),SUMIFS(Data!$M$6:$M$1096,Data!$J$6:$J$1096,F$3,Data!$I$6:$I$1096,Data!$AA24),SUMIFS(Data!$M$6:$M$1096,Data!$J$6:$J$1096,F$3,Data!$I$6:$I$1096,Data!$AB24),SUMIFS(Data!$M$6:$M$1096,Data!$J$6:$J$1096,F$3,Data!$I$6:$I$1096,Data!$Y24))</f>
        <v>6.4373806697972033E-2</v>
      </c>
      <c r="G127" s="55">
        <f>SUM(SUMIFS(Data!$M$6:$M$1096,Data!$J$6:$J$1096,G$37,Data!$I$6:$I$1096,Data!$Z24),SUMIFS(Data!$M$6:$M$1096,Data!$J$6:$J$1096,G$3,Data!$I$6:$I$1096,Data!$AA24),SUMIFS(Data!$M$6:$M$1096,Data!$J$6:$J$1096,G$3,Data!$I$6:$I$1096,Data!$AB24),SUMIFS(Data!$M$6:$M$1096,Data!$J$6:$J$1096,G$3,Data!$I$6:$I$1096,Data!$Y24))</f>
        <v>7.011313479782863E-2</v>
      </c>
      <c r="H127" s="55">
        <f>SUM(SUMIFS(Data!$M$6:$M$1096,Data!$J$6:$J$1096,H$37,Data!$I$6:$I$1096,Data!$Z24),SUMIFS(Data!$M$6:$M$1096,Data!$J$6:$J$1096,H$3,Data!$I$6:$I$1096,Data!$AA24),SUMIFS(Data!$M$6:$M$1096,Data!$J$6:$J$1096,H$3,Data!$I$6:$I$1096,Data!$AB24),SUMIFS(Data!$M$6:$M$1096,Data!$J$6:$J$1096,H$3,Data!$I$6:$I$1096,Data!$Y24))</f>
        <v>6.2179027003147605E-2</v>
      </c>
      <c r="I127" s="55">
        <f>SUM(SUMIFS(Data!$M$6:$M$1096,Data!$J$6:$J$1096,I$37,Data!$I$6:$I$1096,Data!$Z24),SUMIFS(Data!$M$6:$M$1096,Data!$J$6:$J$1096,I$3,Data!$I$6:$I$1096,Data!$AA24),SUMIFS(Data!$M$6:$M$1096,Data!$J$6:$J$1096,I$3,Data!$I$6:$I$1096,Data!$AB24),SUMIFS(Data!$M$6:$M$1096,Data!$J$6:$J$1096,I$3,Data!$I$6:$I$1096,Data!$Y24))</f>
        <v>6.5696673515854953E-2</v>
      </c>
      <c r="J127" s="55">
        <f>SUM(SUMIFS(Data!$M$6:$M$1096,Data!$J$6:$J$1096,J$37,Data!$I$6:$I$1096,Data!$Z24),SUMIFS(Data!$M$6:$M$1096,Data!$J$6:$J$1096,J$3,Data!$I$6:$I$1096,Data!$AA24),SUMIFS(Data!$M$6:$M$1096,Data!$J$6:$J$1096,J$3,Data!$I$6:$I$1096,Data!$AB24),SUMIFS(Data!$M$6:$M$1096,Data!$J$6:$J$1096,J$3,Data!$I$6:$I$1096,Data!$Y24))</f>
        <v>6.3506823838306484E-2</v>
      </c>
      <c r="K127" s="55">
        <f>SUM(SUMIFS(Data!$M$6:$M$1096,Data!$J$6:$J$1096,K$37,Data!$I$6:$I$1096,Data!$Z24),SUMIFS(Data!$M$6:$M$1096,Data!$J$6:$J$1096,K$3,Data!$I$6:$I$1096,Data!$AA24),SUMIFS(Data!$M$6:$M$1096,Data!$J$6:$J$1096,K$3,Data!$I$6:$I$1096,Data!$AB24),SUMIFS(Data!$M$6:$M$1096,Data!$J$6:$J$1096,K$3,Data!$I$6:$I$1096,Data!$Y24))</f>
        <v>6.2463233327985451E-2</v>
      </c>
      <c r="L127" s="55">
        <f>SUM(SUMIFS(Data!$M$6:$M$1096,Data!$J$6:$J$1096,L$37,Data!$I$6:$I$1096,Data!$Z24),SUMIFS(Data!$M$6:$M$1096,Data!$J$6:$J$1096,L$3,Data!$I$6:$I$1096,Data!$AA24),SUMIFS(Data!$M$6:$M$1096,Data!$J$6:$J$1096,L$3,Data!$I$6:$I$1096,Data!$AB24),SUMIFS(Data!$M$6:$M$1096,Data!$J$6:$J$1096,L$3,Data!$I$6:$I$1096,Data!$Y24))</f>
        <v>5.8640935559940321E-2</v>
      </c>
      <c r="M127" s="55">
        <f>SUM(SUMIFS(Data!$M$6:$M$1096,Data!$J$6:$J$1096,M$37,Data!$I$6:$I$1096,Data!$Z24),SUMIFS(Data!$M$6:$M$1096,Data!$J$6:$J$1096,M$3,Data!$I$6:$I$1096,Data!$AA24),SUMIFS(Data!$M$6:$M$1096,Data!$J$6:$J$1096,M$3,Data!$I$6:$I$1096,Data!$AB24),SUMIFS(Data!$M$6:$M$1096,Data!$J$6:$J$1096,M$3,Data!$I$6:$I$1096,Data!$Y24))</f>
        <v>5.9271165582540121E-2</v>
      </c>
      <c r="N127" s="55">
        <f>SUM(SUMIFS(Data!$M$6:$M$1096,Data!$J$6:$J$1096,N$37,Data!$I$6:$I$1096,Data!$Z24),SUMIFS(Data!$M$6:$M$1096,Data!$J$6:$J$1096,N$3,Data!$I$6:$I$1096,Data!$AA24),SUMIFS(Data!$M$6:$M$1096,Data!$J$6:$J$1096,N$3,Data!$I$6:$I$1096,Data!$AB24),SUMIFS(Data!$M$6:$M$1096,Data!$J$6:$J$1096,N$3,Data!$I$6:$I$1096,Data!$Y24))</f>
        <v>5.9039807678710324E-2</v>
      </c>
      <c r="O127" s="55">
        <f>SUM(SUMIFS(Data!$M$6:$M$1096,Data!$J$6:$J$1096,O$37,Data!$I$6:$I$1096,Data!$Z24),SUMIFS(Data!$M$6:$M$1096,Data!$J$6:$J$1096,O$3,Data!$I$6:$I$1096,Data!$AA24),SUMIFS(Data!$M$6:$M$1096,Data!$J$6:$J$1096,O$3,Data!$I$6:$I$1096,Data!$AB24),SUMIFS(Data!$M$6:$M$1096,Data!$J$6:$J$1096,O$3,Data!$I$6:$I$1096,Data!$Y24))</f>
        <v>6.0630303030303034E-2</v>
      </c>
      <c r="P127" s="55">
        <f>SUM(SUMIFS(Data!$M$6:$M$1096,Data!$J$6:$J$1096,P$37,Data!$I$6:$I$1096,Data!$Z24),SUMIFS(Data!$M$6:$M$1096,Data!$J$6:$J$1096,P$3,Data!$I$6:$I$1096,Data!$AA24),SUMIFS(Data!$M$6:$M$1096,Data!$J$6:$J$1096,P$3,Data!$I$6:$I$1096,Data!$AB24),SUMIFS(Data!$M$6:$M$1096,Data!$J$6:$J$1096,P$3,Data!$I$6:$I$1096,Data!$Y24))</f>
        <v>6.3484423051210048E-2</v>
      </c>
      <c r="Q127" s="55">
        <f>SUM(SUMIFS(Data!$M$6:$M$1096,Data!$J$6:$J$1096,Q$37,Data!$I$6:$I$1096,Data!$Z24),SUMIFS(Data!$M$6:$M$1096,Data!$J$6:$J$1096,Q$3,Data!$I$6:$I$1096,Data!$AA24),SUMIFS(Data!$M$6:$M$1096,Data!$J$6:$J$1096,Q$3,Data!$I$6:$I$1096,Data!$AB24),SUMIFS(Data!$M$6:$M$1096,Data!$J$6:$J$1096,Q$3,Data!$I$6:$I$1096,Data!$Y24))</f>
        <v>5.7226523724439149E-2</v>
      </c>
      <c r="R127" s="55">
        <f>SUM(SUMIFS(Data!$M$6:$M$1096,Data!$J$6:$J$1096,R$37,Data!$I$6:$I$1096,Data!$Z24),SUMIFS(Data!$M$6:$M$1096,Data!$J$6:$J$1096,R$3,Data!$I$6:$I$1096,Data!$AA24),SUMIFS(Data!$M$6:$M$1096,Data!$J$6:$J$1096,R$3,Data!$I$6:$I$1096,Data!$AB24),SUMIFS(Data!$M$6:$M$1096,Data!$J$6:$J$1096,R$3,Data!$I$6:$I$1096,Data!$Y24))</f>
        <v>5.8972046889089275E-2</v>
      </c>
      <c r="S127" s="55">
        <f>SUM(SUMIFS(Data!$M$6:$M$1096,Data!$J$6:$J$1096,S$37,Data!$I$6:$I$1096,Data!$Z24),SUMIFS(Data!$M$6:$M$1096,Data!$J$6:$J$1096,S$3,Data!$I$6:$I$1096,Data!$AA24),SUMIFS(Data!$M$6:$M$1096,Data!$J$6:$J$1096,S$3,Data!$I$6:$I$1096,Data!$AB24),SUMIFS(Data!$M$6:$M$1096,Data!$J$6:$J$1096,S$3,Data!$I$6:$I$1096,Data!$Y24))</f>
        <v>6.6005231927518671E-2</v>
      </c>
      <c r="T127" s="55">
        <f>SUM(SUMIFS(Data!$M$6:$M$1096,Data!$J$6:$J$1096,T$37,Data!$I$6:$I$1096,Data!$Z24),SUMIFS(Data!$M$6:$M$1096,Data!$J$6:$J$1096,T$3,Data!$I$6:$I$1096,Data!$AA24),SUMIFS(Data!$M$6:$M$1096,Data!$J$6:$J$1096,T$3,Data!$I$6:$I$1096,Data!$AB24),SUMIFS(Data!$M$6:$M$1096,Data!$J$6:$J$1096,T$3,Data!$I$6:$I$1096,Data!$Y24))</f>
        <v>6.9329822420603066E-2</v>
      </c>
      <c r="U127" s="55">
        <f>SUM(SUMIFS(Data!$M$6:$M$1096,Data!$J$6:$J$1096,U$37,Data!$I$6:$I$1096,Data!$Z24),SUMIFS(Data!$M$6:$M$1096,Data!$J$6:$J$1096,U$3,Data!$I$6:$I$1096,Data!$AA24),SUMIFS(Data!$M$6:$M$1096,Data!$J$6:$J$1096,U$3,Data!$I$6:$I$1096,Data!$AB24),SUMIFS(Data!$M$6:$M$1096,Data!$J$6:$J$1096,U$3,Data!$I$6:$I$1096,Data!$Y24))</f>
        <v>7.0492602828808329E-2</v>
      </c>
      <c r="V127" s="55">
        <f>SUM(SUMIFS(Data!$M$6:$M$1096,Data!$J$6:$J$1096,V$37,Data!$I$6:$I$1096,Data!$Z24),SUMIFS(Data!$M$6:$M$1096,Data!$J$6:$J$1096,V$3,Data!$I$6:$I$1096,Data!$AA24),SUMIFS(Data!$M$6:$M$1096,Data!$J$6:$J$1096,V$3,Data!$I$6:$I$1096,Data!$AB24),SUMIFS(Data!$M$6:$M$1096,Data!$J$6:$J$1096,V$3,Data!$I$6:$I$1096,Data!$Y24))</f>
        <v>7.4685206182490901E-2</v>
      </c>
      <c r="W127" s="55">
        <f>SUM(SUMIFS(Data!$M$6:$M$1096,Data!$J$6:$J$1096,W$37,Data!$I$6:$I$1096,Data!$Z24),SUMIFS(Data!$M$6:$M$1096,Data!$J$6:$J$1096,W$3,Data!$I$6:$I$1096,Data!$AA24),SUMIFS(Data!$M$6:$M$1096,Data!$J$6:$J$1096,W$3,Data!$I$6:$I$1096,Data!$AB24),SUMIFS(Data!$M$6:$M$1096,Data!$J$6:$J$1096,W$3,Data!$I$6:$I$1096,Data!$Y24))</f>
        <v>6.4503254328871426E-2</v>
      </c>
      <c r="X127" s="55">
        <f>SUM(SUMIFS(Data!$M$6:$M$1096,Data!$J$6:$J$1096,X$37,Data!$I$6:$I$1096,Data!$Z24),SUMIFS(Data!$M$6:$M$1096,Data!$J$6:$J$1096,X$3,Data!$I$6:$I$1096,Data!$AA24),SUMIFS(Data!$M$6:$M$1096,Data!$J$6:$J$1096,X$3,Data!$I$6:$I$1096,Data!$AB24),SUMIFS(Data!$M$6:$M$1096,Data!$J$6:$J$1096,X$3,Data!$I$6:$I$1096,Data!$Y24))</f>
        <v>6.2324973551558902E-2</v>
      </c>
      <c r="Y127" s="55">
        <f>SUM(SUMIFS(Data!$M$6:$M$1096,Data!$J$6:$J$1096,Y$37,Data!$I$6:$I$1096,Data!$Z24),SUMIFS(Data!$M$6:$M$1096,Data!$J$6:$J$1096,Y$3,Data!$I$6:$I$1096,Data!$AA24),SUMIFS(Data!$M$6:$M$1096,Data!$J$6:$J$1096,Y$3,Data!$I$6:$I$1096,Data!$AB24),SUMIFS(Data!$M$6:$M$1096,Data!$J$6:$J$1096,Y$3,Data!$I$6:$I$1096,Data!$Y24))</f>
        <v>6.8994517817094439E-2</v>
      </c>
      <c r="Z127" s="55">
        <f>SUM(SUMIFS(Data!$M$6:$M$1096,Data!$J$6:$J$1096,Z$37,Data!$I$6:$I$1096,Data!$Z24),SUMIFS(Data!$M$6:$M$1096,Data!$J$6:$J$1096,Z$3,Data!$I$6:$I$1096,Data!$AA24),SUMIFS(Data!$M$6:$M$1096,Data!$J$6:$J$1096,Z$3,Data!$I$6:$I$1096,Data!$AB24),SUMIFS(Data!$M$6:$M$1096,Data!$J$6:$J$1096,Z$3,Data!$I$6:$I$1096,Data!$Y24))</f>
        <v>6.4734510513508453E-2</v>
      </c>
      <c r="AA127" s="55">
        <f>SUM(SUMIFS(Data!$M$6:$M$1096,Data!$J$6:$J$1096,AA$37,Data!$I$6:$I$1096,Data!$Z24),SUMIFS(Data!$M$6:$M$1096,Data!$J$6:$J$1096,AA$3,Data!$I$6:$I$1096,Data!$AA24),SUMIFS(Data!$M$6:$M$1096,Data!$J$6:$J$1096,AA$3,Data!$I$6:$I$1096,Data!$AB24),SUMIFS(Data!$M$6:$M$1096,Data!$J$6:$J$1096,AA$3,Data!$I$6:$I$1096,Data!$Y24))</f>
        <v>6.7650036944801734E-2</v>
      </c>
      <c r="AB127" s="55">
        <f>SUM(SUMIFS(Data!$M$6:$M$1096,Data!$J$6:$J$1096,AB$37,Data!$I$6:$I$1096,Data!$Z24),SUMIFS(Data!$M$6:$M$1096,Data!$J$6:$J$1096,AB$3,Data!$I$6:$I$1096,Data!$AA24),SUMIFS(Data!$M$6:$M$1096,Data!$J$6:$J$1096,AB$3,Data!$I$6:$I$1096,Data!$AB24),SUMIFS(Data!$M$6:$M$1096,Data!$J$6:$J$1096,AB$3,Data!$I$6:$I$1096,Data!$Y24))</f>
        <v>6.5582371458551933E-2</v>
      </c>
      <c r="AC127" s="55">
        <f>SUM(SUMIFS(Data!$M$6:$M$1096,Data!$J$6:$J$1096,AC$37,Data!$I$6:$I$1096,Data!$Z24),SUMIFS(Data!$M$6:$M$1096,Data!$J$6:$J$1096,AC$3,Data!$I$6:$I$1096,Data!$AA24),SUMIFS(Data!$M$6:$M$1096,Data!$J$6:$J$1096,AC$3,Data!$I$6:$I$1096,Data!$AB24),SUMIFS(Data!$M$6:$M$1096,Data!$J$6:$J$1096,AC$3,Data!$I$6:$I$1096,Data!$Y24))</f>
        <v>7.2957350413997812E-2</v>
      </c>
      <c r="AD127" s="55">
        <f>SUM(SUMIFS(Data!$M$6:$M$1096,Data!$J$6:$J$1096,AD$37,Data!$I$6:$I$1096,Data!$Z24),SUMIFS(Data!$M$6:$M$1096,Data!$J$6:$J$1096,AD$3,Data!$I$6:$I$1096,Data!$AA24),SUMIFS(Data!$M$6:$M$1096,Data!$J$6:$J$1096,AD$3,Data!$I$6:$I$1096,Data!$AB24),SUMIFS(Data!$M$6:$M$1096,Data!$J$6:$J$1096,AD$3,Data!$I$6:$I$1096,Data!$Y24))</f>
        <v>5.37328528984133E-2</v>
      </c>
      <c r="AE127" s="55">
        <f>SUM(SUMIFS(Data!$M$6:$M$1096,Data!$J$6:$J$1096,AE$37,Data!$I$6:$I$1096,Data!$Z24),SUMIFS(Data!$M$6:$M$1096,Data!$J$6:$J$1096,AE$3,Data!$I$6:$I$1096,Data!$AA24),SUMIFS(Data!$M$6:$M$1096,Data!$J$6:$J$1096,AE$3,Data!$I$6:$I$1096,Data!$AB24),SUMIFS(Data!$M$6:$M$1096,Data!$J$6:$J$1096,AE$3,Data!$I$6:$I$1096,Data!$Y24))</f>
        <v>7.3589277885639126E-2</v>
      </c>
      <c r="AF127" s="55">
        <f>SUM(SUMIFS(Data!$M$6:$M$1096,Data!$J$6:$J$1096,AF$37,Data!$I$6:$I$1096,Data!$Z24),SUMIFS(Data!$M$6:$M$1096,Data!$J$6:$J$1096,AF$3,Data!$I$6:$I$1096,Data!$AA24),SUMIFS(Data!$M$6:$M$1096,Data!$J$6:$J$1096,AF$3,Data!$I$6:$I$1096,Data!$AB24),SUMIFS(Data!$M$6:$M$1096,Data!$J$6:$J$1096,AF$3,Data!$I$6:$I$1096,Data!$Y24))</f>
        <v>5.4118172430154349E-2</v>
      </c>
      <c r="AG127" s="55">
        <f>SUM(SUMIFS(Data!$M$6:$M$1096,Data!$J$6:$J$1096,AG$37,Data!$I$6:$I$1096,Data!$Z24),SUMIFS(Data!$M$6:$M$1096,Data!$J$6:$J$1096,AG$3,Data!$I$6:$I$1096,Data!$AA24),SUMIFS(Data!$M$6:$M$1096,Data!$J$6:$J$1096,AG$3,Data!$I$6:$I$1096,Data!$AB24),SUMIFS(Data!$M$6:$M$1096,Data!$J$6:$J$1096,AG$3,Data!$I$6:$I$1096,Data!$Y24))</f>
        <v>6.8579112505602863E-2</v>
      </c>
      <c r="AH127" s="55">
        <f>SUM(SUMIFS(Data!$M$6:$M$1096,Data!$J$6:$J$1096,AH$37,Data!$I$6:$I$1096,Data!$Z24),SUMIFS(Data!$M$6:$M$1096,Data!$J$6:$J$1096,AH$3,Data!$I$6:$I$1096,Data!$AA24),SUMIFS(Data!$M$6:$M$1096,Data!$J$6:$J$1096,AH$3,Data!$I$6:$I$1096,Data!$AB24),SUMIFS(Data!$M$6:$M$1096,Data!$J$6:$J$1096,AH$3,Data!$I$6:$I$1096,Data!$Y24))</f>
        <v>6.7378926100532671E-2</v>
      </c>
      <c r="AI127" s="55">
        <f>SUM(SUMIFS(Data!$M$6:$M$1096,Data!$J$6:$J$1096,AI$37,Data!$I$6:$I$1096,Data!$Z24),SUMIFS(Data!$M$6:$M$1096,Data!$J$6:$J$1096,AI$3,Data!$I$6:$I$1096,Data!$AA24),SUMIFS(Data!$M$6:$M$1096,Data!$J$6:$J$1096,AI$3,Data!$I$6:$I$1096,Data!$AB24),SUMIFS(Data!$M$6:$M$1096,Data!$J$6:$J$1096,AI$3,Data!$I$6:$I$1096,Data!$Y24))</f>
        <v>6.6445080478872376E-2</v>
      </c>
      <c r="AJ127" s="55">
        <f>SUM(SUMIFS(Data!$M$6:$M$1096,Data!$J$6:$J$1096,AJ$37,Data!$I$6:$I$1096,Data!$Z24),SUMIFS(Data!$M$6:$M$1096,Data!$J$6:$J$1096,AJ$3,Data!$I$6:$I$1096,Data!$AA24),SUMIFS(Data!$M$6:$M$1096,Data!$J$6:$J$1096,AJ$3,Data!$I$6:$I$1096,Data!$AB24),SUMIFS(Data!$M$6:$M$1096,Data!$J$6:$J$1096,AJ$3,Data!$I$6:$I$1096,Data!$Y24))</f>
        <v>6.4779914393407023E-2</v>
      </c>
      <c r="AK127" s="55">
        <f>SUM(SUMIFS(Data!$M$6:$M$1096,Data!$J$6:$J$1096,AK$37,Data!$I$6:$I$1096,Data!$Z24),SUMIFS(Data!$M$6:$M$1096,Data!$J$6:$J$1096,AK$3,Data!$I$6:$I$1096,Data!$AA24),SUMIFS(Data!$M$6:$M$1096,Data!$J$6:$J$1096,AK$3,Data!$I$6:$I$1096,Data!$AB24),SUMIFS(Data!$M$6:$M$1096,Data!$J$6:$J$1096,AK$3,Data!$I$6:$I$1096,Data!$Y24))</f>
        <v>5.9169139465875369E-2</v>
      </c>
      <c r="AL127" s="55">
        <f>SUM(SUMIFS(Data!$M$6:$M$1096,Data!$J$6:$J$1096,AL$37,Data!$I$6:$I$1096,Data!$Z24),SUMIFS(Data!$M$6:$M$1096,Data!$J$6:$J$1096,AL$3,Data!$I$6:$I$1096,Data!$AA24),SUMIFS(Data!$M$6:$M$1096,Data!$J$6:$J$1096,AL$3,Data!$I$6:$I$1096,Data!$AB24),SUMIFS(Data!$M$6:$M$1096,Data!$J$6:$J$1096,AL$3,Data!$I$6:$I$1096,Data!$Y24))</f>
        <v>6.1162981162981161E-2</v>
      </c>
      <c r="AM127" s="55">
        <f>SUM(SUMIFS(Data!$M$6:$M$1096,Data!$J$6:$J$1096,AM$37,Data!$I$6:$I$1096,Data!$Z24),SUMIFS(Data!$M$6:$M$1096,Data!$J$6:$J$1096,AM$3,Data!$I$6:$I$1096,Data!$AA24),SUMIFS(Data!$M$6:$M$1096,Data!$J$6:$J$1096,AM$3,Data!$I$6:$I$1096,Data!$AB24),SUMIFS(Data!$M$6:$M$1096,Data!$J$6:$J$1096,AM$3,Data!$I$6:$I$1096,Data!$Y24))</f>
        <v>6.5699328953378072E-2</v>
      </c>
      <c r="AN127" s="55">
        <f>SUM(SUMIFS(Data!$M$6:$M$1096,Data!$J$6:$J$1096,AN$37,Data!$I$6:$I$1096,Data!$Z24),SUMIFS(Data!$M$6:$M$1096,Data!$J$6:$J$1096,AN$3,Data!$I$6:$I$1096,Data!$AA24),SUMIFS(Data!$M$6:$M$1096,Data!$J$6:$J$1096,AN$3,Data!$I$6:$I$1096,Data!$AB24),SUMIFS(Data!$M$6:$M$1096,Data!$J$6:$J$1096,AN$3,Data!$I$6:$I$1096,Data!$Y24))</f>
        <v>7.666137446132909E-2</v>
      </c>
      <c r="AO127" s="55">
        <f>SUM(SUMIFS(Data!$M$6:$M$1096,Data!$J$6:$J$1096,AO$37,Data!$I$6:$I$1096,Data!$Z24),SUMIFS(Data!$M$6:$M$1096,Data!$J$6:$J$1096,AO$3,Data!$I$6:$I$1096,Data!$AA24),SUMIFS(Data!$M$6:$M$1096,Data!$J$6:$J$1096,AO$3,Data!$I$6:$I$1096,Data!$AB24),SUMIFS(Data!$M$6:$M$1096,Data!$J$6:$J$1096,AO$3,Data!$I$6:$I$1096,Data!$Y24))</f>
        <v>6.8486572346791771E-2</v>
      </c>
      <c r="AP127" s="55">
        <f>SUM(SUMIFS(Data!$M$6:$M$1096,Data!$J$6:$J$1096,AP$37,Data!$I$6:$I$1096,Data!$Z24),SUMIFS(Data!$M$6:$M$1096,Data!$J$6:$J$1096,AP$3,Data!$I$6:$I$1096,Data!$AA24),SUMIFS(Data!$M$6:$M$1096,Data!$J$6:$J$1096,AP$3,Data!$I$6:$I$1096,Data!$AB24),SUMIFS(Data!$M$6:$M$1096,Data!$J$6:$J$1096,AP$3,Data!$I$6:$I$1096,Data!$Y24))</f>
        <v>7.0468033956877771E-2</v>
      </c>
      <c r="AQ127" s="55">
        <f>SUM(SUMIFS(Data!$M$6:$M$1096,Data!$J$6:$J$1096,AQ$37,Data!$I$6:$I$1096,Data!$Z24),SUMIFS(Data!$M$6:$M$1096,Data!$J$6:$J$1096,AQ$3,Data!$I$6:$I$1096,Data!$AA24),SUMIFS(Data!$M$6:$M$1096,Data!$J$6:$J$1096,AQ$3,Data!$I$6:$I$1096,Data!$AB24),SUMIFS(Data!$M$6:$M$1096,Data!$J$6:$J$1096,AQ$3,Data!$I$6:$I$1096,Data!$Y24))</f>
        <v>7.0409942330904376E-2</v>
      </c>
      <c r="AR127" s="56" t="s">
        <v>26</v>
      </c>
    </row>
    <row r="128" spans="1:44" x14ac:dyDescent="0.25">
      <c r="A128" s="53" t="s">
        <v>74</v>
      </c>
      <c r="B128" s="56" t="s">
        <v>27</v>
      </c>
      <c r="C128" s="55">
        <f>SUM(SUMIFS(Data!$M$6:$M$1096,Data!$J$6:$J$1096,C$37,Data!$I$6:$I$1096,Data!$Z25),SUMIFS(Data!$M$6:$M$1096,Data!$J$6:$J$1096,C$3,Data!$I$6:$I$1096,Data!$AA25),SUMIFS(Data!$M$6:$M$1096,Data!$J$6:$J$1096,C$3,Data!$I$6:$I$1096,Data!$AB25),SUMIFS(Data!$M$6:$M$1096,Data!$J$6:$J$1096,C$3,Data!$I$6:$I$1096,Data!$Y25))</f>
        <v>4.1577935906092559E-2</v>
      </c>
      <c r="D128" s="55">
        <f>SUM(SUMIFS(Data!$M$6:$M$1096,Data!$J$6:$J$1096,D$37,Data!$I$6:$I$1096,Data!$Z25),SUMIFS(Data!$M$6:$M$1096,Data!$J$6:$J$1096,D$3,Data!$I$6:$I$1096,Data!$AA25),SUMIFS(Data!$M$6:$M$1096,Data!$J$6:$J$1096,D$3,Data!$I$6:$I$1096,Data!$AB25),SUMIFS(Data!$M$6:$M$1096,Data!$J$6:$J$1096,D$3,Data!$I$6:$I$1096,Data!$Y25))</f>
        <v>3.8314944834503512E-2</v>
      </c>
      <c r="E128" s="55">
        <f>SUM(SUMIFS(Data!$M$6:$M$1096,Data!$J$6:$J$1096,E$37,Data!$I$6:$I$1096,Data!$Z25),SUMIFS(Data!$M$6:$M$1096,Data!$J$6:$J$1096,E$3,Data!$I$6:$I$1096,Data!$AA25),SUMIFS(Data!$M$6:$M$1096,Data!$J$6:$J$1096,E$3,Data!$I$6:$I$1096,Data!$AB25),SUMIFS(Data!$M$6:$M$1096,Data!$J$6:$J$1096,E$3,Data!$I$6:$I$1096,Data!$Y25))</f>
        <v>3.7538972141204864E-2</v>
      </c>
      <c r="F128" s="55">
        <f>SUM(SUMIFS(Data!$M$6:$M$1096,Data!$J$6:$J$1096,F$37,Data!$I$6:$I$1096,Data!$Z25),SUMIFS(Data!$M$6:$M$1096,Data!$J$6:$J$1096,F$3,Data!$I$6:$I$1096,Data!$AA25),SUMIFS(Data!$M$6:$M$1096,Data!$J$6:$J$1096,F$3,Data!$I$6:$I$1096,Data!$AB25),SUMIFS(Data!$M$6:$M$1096,Data!$J$6:$J$1096,F$3,Data!$I$6:$I$1096,Data!$Y25))</f>
        <v>3.6173177150523761E-2</v>
      </c>
      <c r="G128" s="55">
        <f>SUM(SUMIFS(Data!$M$6:$M$1096,Data!$J$6:$J$1096,G$37,Data!$I$6:$I$1096,Data!$Z25),SUMIFS(Data!$M$6:$M$1096,Data!$J$6:$J$1096,G$3,Data!$I$6:$I$1096,Data!$AA25),SUMIFS(Data!$M$6:$M$1096,Data!$J$6:$J$1096,G$3,Data!$I$6:$I$1096,Data!$AB25),SUMIFS(Data!$M$6:$M$1096,Data!$J$6:$J$1096,G$3,Data!$I$6:$I$1096,Data!$Y25))</f>
        <v>3.9394246867231496E-2</v>
      </c>
      <c r="H128" s="55">
        <f>SUM(SUMIFS(Data!$M$6:$M$1096,Data!$J$6:$J$1096,H$37,Data!$I$6:$I$1096,Data!$Z25),SUMIFS(Data!$M$6:$M$1096,Data!$J$6:$J$1096,H$3,Data!$I$6:$I$1096,Data!$AA25),SUMIFS(Data!$M$6:$M$1096,Data!$J$6:$J$1096,H$3,Data!$I$6:$I$1096,Data!$AB25),SUMIFS(Data!$M$6:$M$1096,Data!$J$6:$J$1096,H$3,Data!$I$6:$I$1096,Data!$Y25))</f>
        <v>3.3353581092274556E-2</v>
      </c>
      <c r="I128" s="55">
        <f>SUM(SUMIFS(Data!$M$6:$M$1096,Data!$J$6:$J$1096,I$37,Data!$I$6:$I$1096,Data!$Z25),SUMIFS(Data!$M$6:$M$1096,Data!$J$6:$J$1096,I$3,Data!$I$6:$I$1096,Data!$AA25),SUMIFS(Data!$M$6:$M$1096,Data!$J$6:$J$1096,I$3,Data!$I$6:$I$1096,Data!$AB25),SUMIFS(Data!$M$6:$M$1096,Data!$J$6:$J$1096,I$3,Data!$I$6:$I$1096,Data!$Y25))</f>
        <v>3.137668684400511E-2</v>
      </c>
      <c r="J128" s="55">
        <f>SUM(SUMIFS(Data!$M$6:$M$1096,Data!$J$6:$J$1096,J$37,Data!$I$6:$I$1096,Data!$Z25),SUMIFS(Data!$M$6:$M$1096,Data!$J$6:$J$1096,J$3,Data!$I$6:$I$1096,Data!$AA25),SUMIFS(Data!$M$6:$M$1096,Data!$J$6:$J$1096,J$3,Data!$I$6:$I$1096,Data!$AB25),SUMIFS(Data!$M$6:$M$1096,Data!$J$6:$J$1096,J$3,Data!$I$6:$I$1096,Data!$Y25))</f>
        <v>2.9975658452533981E-2</v>
      </c>
      <c r="K128" s="55">
        <f>SUM(SUMIFS(Data!$M$6:$M$1096,Data!$J$6:$J$1096,K$37,Data!$I$6:$I$1096,Data!$Z25),SUMIFS(Data!$M$6:$M$1096,Data!$J$6:$J$1096,K$3,Data!$I$6:$I$1096,Data!$AA25),SUMIFS(Data!$M$6:$M$1096,Data!$J$6:$J$1096,K$3,Data!$I$6:$I$1096,Data!$AB25),SUMIFS(Data!$M$6:$M$1096,Data!$J$6:$J$1096,K$3,Data!$I$6:$I$1096,Data!$Y25))</f>
        <v>2.8691373870260443E-2</v>
      </c>
      <c r="L128" s="55">
        <f>SUM(SUMIFS(Data!$M$6:$M$1096,Data!$J$6:$J$1096,L$37,Data!$I$6:$I$1096,Data!$Z25),SUMIFS(Data!$M$6:$M$1096,Data!$J$6:$J$1096,L$3,Data!$I$6:$I$1096,Data!$AA25),SUMIFS(Data!$M$6:$M$1096,Data!$J$6:$J$1096,L$3,Data!$I$6:$I$1096,Data!$AB25),SUMIFS(Data!$M$6:$M$1096,Data!$J$6:$J$1096,L$3,Data!$I$6:$I$1096,Data!$Y25))</f>
        <v>2.5482458251118917E-2</v>
      </c>
      <c r="M128" s="55">
        <f>SUM(SUMIFS(Data!$M$6:$M$1096,Data!$J$6:$J$1096,M$37,Data!$I$6:$I$1096,Data!$Z25),SUMIFS(Data!$M$6:$M$1096,Data!$J$6:$J$1096,M$3,Data!$I$6:$I$1096,Data!$AA25),SUMIFS(Data!$M$6:$M$1096,Data!$J$6:$J$1096,M$3,Data!$I$6:$I$1096,Data!$AB25),SUMIFS(Data!$M$6:$M$1096,Data!$J$6:$J$1096,M$3,Data!$I$6:$I$1096,Data!$Y25))</f>
        <v>2.3859155637039456E-2</v>
      </c>
      <c r="N128" s="55">
        <f>SUM(SUMIFS(Data!$M$6:$M$1096,Data!$J$6:$J$1096,N$37,Data!$I$6:$I$1096,Data!$Z25),SUMIFS(Data!$M$6:$M$1096,Data!$J$6:$J$1096,N$3,Data!$I$6:$I$1096,Data!$AA25),SUMIFS(Data!$M$6:$M$1096,Data!$J$6:$J$1096,N$3,Data!$I$6:$I$1096,Data!$AB25),SUMIFS(Data!$M$6:$M$1096,Data!$J$6:$J$1096,N$3,Data!$I$6:$I$1096,Data!$Y25))</f>
        <v>1.9632798321902473E-2</v>
      </c>
      <c r="O128" s="55">
        <f>SUM(SUMIFS(Data!$M$6:$M$1096,Data!$J$6:$J$1096,O$37,Data!$I$6:$I$1096,Data!$Z25),SUMIFS(Data!$M$6:$M$1096,Data!$J$6:$J$1096,O$3,Data!$I$6:$I$1096,Data!$AA25),SUMIFS(Data!$M$6:$M$1096,Data!$J$6:$J$1096,O$3,Data!$I$6:$I$1096,Data!$AB25),SUMIFS(Data!$M$6:$M$1096,Data!$J$6:$J$1096,O$3,Data!$I$6:$I$1096,Data!$Y25))</f>
        <v>1.8521212121212122E-2</v>
      </c>
      <c r="P128" s="55">
        <f>SUM(SUMIFS(Data!$M$6:$M$1096,Data!$J$6:$J$1096,P$37,Data!$I$6:$I$1096,Data!$Z25),SUMIFS(Data!$M$6:$M$1096,Data!$J$6:$J$1096,P$3,Data!$I$6:$I$1096,Data!$AA25),SUMIFS(Data!$M$6:$M$1096,Data!$J$6:$J$1096,P$3,Data!$I$6:$I$1096,Data!$AB25),SUMIFS(Data!$M$6:$M$1096,Data!$J$6:$J$1096,P$3,Data!$I$6:$I$1096,Data!$Y25))</f>
        <v>1.7997058430271426E-2</v>
      </c>
      <c r="Q128" s="55">
        <f>SUM(SUMIFS(Data!$M$6:$M$1096,Data!$J$6:$J$1096,Q$37,Data!$I$6:$I$1096,Data!$Z25),SUMIFS(Data!$M$6:$M$1096,Data!$J$6:$J$1096,Q$3,Data!$I$6:$I$1096,Data!$AA25),SUMIFS(Data!$M$6:$M$1096,Data!$J$6:$J$1096,Q$3,Data!$I$6:$I$1096,Data!$AB25),SUMIFS(Data!$M$6:$M$1096,Data!$J$6:$J$1096,Q$3,Data!$I$6:$I$1096,Data!$Y25))</f>
        <v>1.5708755211435377E-2</v>
      </c>
      <c r="R128" s="55">
        <f>SUM(SUMIFS(Data!$M$6:$M$1096,Data!$J$6:$J$1096,R$37,Data!$I$6:$I$1096,Data!$Z25),SUMIFS(Data!$M$6:$M$1096,Data!$J$6:$J$1096,R$3,Data!$I$6:$I$1096,Data!$AA25),SUMIFS(Data!$M$6:$M$1096,Data!$J$6:$J$1096,R$3,Data!$I$6:$I$1096,Data!$AB25),SUMIFS(Data!$M$6:$M$1096,Data!$J$6:$J$1096,R$3,Data!$I$6:$I$1096,Data!$Y25))</f>
        <v>1.6050495942290351E-2</v>
      </c>
      <c r="S128" s="55">
        <f>SUM(SUMIFS(Data!$M$6:$M$1096,Data!$J$6:$J$1096,S$37,Data!$I$6:$I$1096,Data!$Z25),SUMIFS(Data!$M$6:$M$1096,Data!$J$6:$J$1096,S$3,Data!$I$6:$I$1096,Data!$AA25),SUMIFS(Data!$M$6:$M$1096,Data!$J$6:$J$1096,S$3,Data!$I$6:$I$1096,Data!$AB25),SUMIFS(Data!$M$6:$M$1096,Data!$J$6:$J$1096,S$3,Data!$I$6:$I$1096,Data!$Y25))</f>
        <v>1.7737510368149047E-2</v>
      </c>
      <c r="T128" s="55">
        <f>SUM(SUMIFS(Data!$M$6:$M$1096,Data!$J$6:$J$1096,T$37,Data!$I$6:$I$1096,Data!$Z25),SUMIFS(Data!$M$6:$M$1096,Data!$J$6:$J$1096,T$3,Data!$I$6:$I$1096,Data!$AA25),SUMIFS(Data!$M$6:$M$1096,Data!$J$6:$J$1096,T$3,Data!$I$6:$I$1096,Data!$AB25),SUMIFS(Data!$M$6:$M$1096,Data!$J$6:$J$1096,T$3,Data!$I$6:$I$1096,Data!$Y25))</f>
        <v>1.785427571368935E-2</v>
      </c>
      <c r="U128" s="55">
        <f>SUM(SUMIFS(Data!$M$6:$M$1096,Data!$J$6:$J$1096,U$37,Data!$I$6:$I$1096,Data!$Z25),SUMIFS(Data!$M$6:$M$1096,Data!$J$6:$J$1096,U$3,Data!$I$6:$I$1096,Data!$AA25),SUMIFS(Data!$M$6:$M$1096,Data!$J$6:$J$1096,U$3,Data!$I$6:$I$1096,Data!$AB25),SUMIFS(Data!$M$6:$M$1096,Data!$J$6:$J$1096,U$3,Data!$I$6:$I$1096,Data!$Y25))</f>
        <v>1.9996748496179485E-2</v>
      </c>
      <c r="V128" s="55">
        <f>SUM(SUMIFS(Data!$M$6:$M$1096,Data!$J$6:$J$1096,V$37,Data!$I$6:$I$1096,Data!$Z25),SUMIFS(Data!$M$6:$M$1096,Data!$J$6:$J$1096,V$3,Data!$I$6:$I$1096,Data!$AA25),SUMIFS(Data!$M$6:$M$1096,Data!$J$6:$J$1096,V$3,Data!$I$6:$I$1096,Data!$AB25),SUMIFS(Data!$M$6:$M$1096,Data!$J$6:$J$1096,V$3,Data!$I$6:$I$1096,Data!$Y25))</f>
        <v>1.7365876946947544E-2</v>
      </c>
      <c r="W128" s="55">
        <f>SUM(SUMIFS(Data!$M$6:$M$1096,Data!$J$6:$J$1096,W$37,Data!$I$6:$I$1096,Data!$Z25),SUMIFS(Data!$M$6:$M$1096,Data!$J$6:$J$1096,W$3,Data!$I$6:$I$1096,Data!$AA25),SUMIFS(Data!$M$6:$M$1096,Data!$J$6:$J$1096,W$3,Data!$I$6:$I$1096,Data!$AB25),SUMIFS(Data!$M$6:$M$1096,Data!$J$6:$J$1096,W$3,Data!$I$6:$I$1096,Data!$Y25))</f>
        <v>1.0622620655777969E-2</v>
      </c>
      <c r="X128" s="55">
        <f>SUM(SUMIFS(Data!$M$6:$M$1096,Data!$J$6:$J$1096,X$37,Data!$I$6:$I$1096,Data!$Z25),SUMIFS(Data!$M$6:$M$1096,Data!$J$6:$J$1096,X$3,Data!$I$6:$I$1096,Data!$AA25),SUMIFS(Data!$M$6:$M$1096,Data!$J$6:$J$1096,X$3,Data!$I$6:$I$1096,Data!$AB25),SUMIFS(Data!$M$6:$M$1096,Data!$J$6:$J$1096,X$3,Data!$I$6:$I$1096,Data!$Y25))</f>
        <v>1.1481735017736014E-2</v>
      </c>
      <c r="Y128" s="55">
        <f>SUM(SUMIFS(Data!$M$6:$M$1096,Data!$J$6:$J$1096,Y$37,Data!$I$6:$I$1096,Data!$Z25),SUMIFS(Data!$M$6:$M$1096,Data!$J$6:$J$1096,Y$3,Data!$I$6:$I$1096,Data!$AA25),SUMIFS(Data!$M$6:$M$1096,Data!$J$6:$J$1096,Y$3,Data!$I$6:$I$1096,Data!$AB25),SUMIFS(Data!$M$6:$M$1096,Data!$J$6:$J$1096,Y$3,Data!$I$6:$I$1096,Data!$Y25))</f>
        <v>1.4671069025666584E-2</v>
      </c>
      <c r="Z128" s="55">
        <f>SUM(SUMIFS(Data!$M$6:$M$1096,Data!$J$6:$J$1096,Z$37,Data!$I$6:$I$1096,Data!$Z25),SUMIFS(Data!$M$6:$M$1096,Data!$J$6:$J$1096,Z$3,Data!$I$6:$I$1096,Data!$AA25),SUMIFS(Data!$M$6:$M$1096,Data!$J$6:$J$1096,Z$3,Data!$I$6:$I$1096,Data!$AB25),SUMIFS(Data!$M$6:$M$1096,Data!$J$6:$J$1096,Z$3,Data!$I$6:$I$1096,Data!$Y25))</f>
        <v>1.2884507393773009E-2</v>
      </c>
      <c r="AA128" s="55">
        <f>SUM(SUMIFS(Data!$M$6:$M$1096,Data!$J$6:$J$1096,AA$37,Data!$I$6:$I$1096,Data!$Z25),SUMIFS(Data!$M$6:$M$1096,Data!$J$6:$J$1096,AA$3,Data!$I$6:$I$1096,Data!$AA25),SUMIFS(Data!$M$6:$M$1096,Data!$J$6:$J$1096,AA$3,Data!$I$6:$I$1096,Data!$AB25),SUMIFS(Data!$M$6:$M$1096,Data!$J$6:$J$1096,AA$3,Data!$I$6:$I$1096,Data!$Y25))</f>
        <v>1.25338660682521E-2</v>
      </c>
      <c r="AB128" s="55">
        <f>SUM(SUMIFS(Data!$M$6:$M$1096,Data!$J$6:$J$1096,AB$37,Data!$I$6:$I$1096,Data!$Z25),SUMIFS(Data!$M$6:$M$1096,Data!$J$6:$J$1096,AB$3,Data!$I$6:$I$1096,Data!$AA25),SUMIFS(Data!$M$6:$M$1096,Data!$J$6:$J$1096,AB$3,Data!$I$6:$I$1096,Data!$AB25),SUMIFS(Data!$M$6:$M$1096,Data!$J$6:$J$1096,AB$3,Data!$I$6:$I$1096,Data!$Y25))</f>
        <v>1.4628726621813469E-2</v>
      </c>
      <c r="AC128" s="55">
        <f>SUM(SUMIFS(Data!$M$6:$M$1096,Data!$J$6:$J$1096,AC$37,Data!$I$6:$I$1096,Data!$Z25),SUMIFS(Data!$M$6:$M$1096,Data!$J$6:$J$1096,AC$3,Data!$I$6:$I$1096,Data!$AA25),SUMIFS(Data!$M$6:$M$1096,Data!$J$6:$J$1096,AC$3,Data!$I$6:$I$1096,Data!$AB25),SUMIFS(Data!$M$6:$M$1096,Data!$J$6:$J$1096,AC$3,Data!$I$6:$I$1096,Data!$Y25))</f>
        <v>1.5997500390563975E-2</v>
      </c>
      <c r="AD128" s="55">
        <f>SUM(SUMIFS(Data!$M$6:$M$1096,Data!$J$6:$J$1096,AD$37,Data!$I$6:$I$1096,Data!$Z25),SUMIFS(Data!$M$6:$M$1096,Data!$J$6:$J$1096,AD$3,Data!$I$6:$I$1096,Data!$AA25),SUMIFS(Data!$M$6:$M$1096,Data!$J$6:$J$1096,AD$3,Data!$I$6:$I$1096,Data!$AB25),SUMIFS(Data!$M$6:$M$1096,Data!$J$6:$J$1096,AD$3,Data!$I$6:$I$1096,Data!$Y25))</f>
        <v>1.052531765598331E-2</v>
      </c>
      <c r="AE128" s="55">
        <f>SUM(SUMIFS(Data!$M$6:$M$1096,Data!$J$6:$J$1096,AE$37,Data!$I$6:$I$1096,Data!$Z25),SUMIFS(Data!$M$6:$M$1096,Data!$J$6:$J$1096,AE$3,Data!$I$6:$I$1096,Data!$AA25),SUMIFS(Data!$M$6:$M$1096,Data!$J$6:$J$1096,AE$3,Data!$I$6:$I$1096,Data!$AB25),SUMIFS(Data!$M$6:$M$1096,Data!$J$6:$J$1096,AE$3,Data!$I$6:$I$1096,Data!$Y25))</f>
        <v>1.052170100832968E-2</v>
      </c>
      <c r="AF128" s="55">
        <f>SUM(SUMIFS(Data!$M$6:$M$1096,Data!$J$6:$J$1096,AF$37,Data!$I$6:$I$1096,Data!$Z25),SUMIFS(Data!$M$6:$M$1096,Data!$J$6:$J$1096,AF$3,Data!$I$6:$I$1096,Data!$AA25),SUMIFS(Data!$M$6:$M$1096,Data!$J$6:$J$1096,AF$3,Data!$I$6:$I$1096,Data!$AB25),SUMIFS(Data!$M$6:$M$1096,Data!$J$6:$J$1096,AF$3,Data!$I$6:$I$1096,Data!$Y25))</f>
        <v>1.0885037260319853E-2</v>
      </c>
      <c r="AG128" s="55">
        <f>SUM(SUMIFS(Data!$M$6:$M$1096,Data!$J$6:$J$1096,AG$37,Data!$I$6:$I$1096,Data!$Z25),SUMIFS(Data!$M$6:$M$1096,Data!$J$6:$J$1096,AG$3,Data!$I$6:$I$1096,Data!$AA25),SUMIFS(Data!$M$6:$M$1096,Data!$J$6:$J$1096,AG$3,Data!$I$6:$I$1096,Data!$AB25),SUMIFS(Data!$M$6:$M$1096,Data!$J$6:$J$1096,AG$3,Data!$I$6:$I$1096,Data!$Y25))</f>
        <v>1.1265501269983566E-2</v>
      </c>
      <c r="AH128" s="55">
        <f>SUM(SUMIFS(Data!$M$6:$M$1096,Data!$J$6:$J$1096,AH$37,Data!$I$6:$I$1096,Data!$Z25),SUMIFS(Data!$M$6:$M$1096,Data!$J$6:$J$1096,AH$3,Data!$I$6:$I$1096,Data!$AA25),SUMIFS(Data!$M$6:$M$1096,Data!$J$6:$J$1096,AH$3,Data!$I$6:$I$1096,Data!$AB25),SUMIFS(Data!$M$6:$M$1096,Data!$J$6:$J$1096,AH$3,Data!$I$6:$I$1096,Data!$Y25))</f>
        <v>1.1387987509949182E-2</v>
      </c>
      <c r="AI128" s="55">
        <f>SUM(SUMIFS(Data!$M$6:$M$1096,Data!$J$6:$J$1096,AI$37,Data!$I$6:$I$1096,Data!$Z25),SUMIFS(Data!$M$6:$M$1096,Data!$J$6:$J$1096,AI$3,Data!$I$6:$I$1096,Data!$AA25),SUMIFS(Data!$M$6:$M$1096,Data!$J$6:$J$1096,AI$3,Data!$I$6:$I$1096,Data!$AB25),SUMIFS(Data!$M$6:$M$1096,Data!$J$6:$J$1096,AI$3,Data!$I$6:$I$1096,Data!$Y25))</f>
        <v>1.2525774782260794E-2</v>
      </c>
      <c r="AJ128" s="55">
        <f>SUM(SUMIFS(Data!$M$6:$M$1096,Data!$J$6:$J$1096,AJ$37,Data!$I$6:$I$1096,Data!$Z25),SUMIFS(Data!$M$6:$M$1096,Data!$J$6:$J$1096,AJ$3,Data!$I$6:$I$1096,Data!$AA25),SUMIFS(Data!$M$6:$M$1096,Data!$J$6:$J$1096,AJ$3,Data!$I$6:$I$1096,Data!$AB25),SUMIFS(Data!$M$6:$M$1096,Data!$J$6:$J$1096,AJ$3,Data!$I$6:$I$1096,Data!$Y25))</f>
        <v>1.4470069635213696E-2</v>
      </c>
      <c r="AK128" s="55">
        <f>SUM(SUMIFS(Data!$M$6:$M$1096,Data!$J$6:$J$1096,AK$37,Data!$I$6:$I$1096,Data!$Z25),SUMIFS(Data!$M$6:$M$1096,Data!$J$6:$J$1096,AK$3,Data!$I$6:$I$1096,Data!$AA25),SUMIFS(Data!$M$6:$M$1096,Data!$J$6:$J$1096,AK$3,Data!$I$6:$I$1096,Data!$AB25),SUMIFS(Data!$M$6:$M$1096,Data!$J$6:$J$1096,AK$3,Data!$I$6:$I$1096,Data!$Y25))</f>
        <v>1.2967359050445104E-2</v>
      </c>
      <c r="AL128" s="55">
        <f>SUM(SUMIFS(Data!$M$6:$M$1096,Data!$J$6:$J$1096,AL$37,Data!$I$6:$I$1096,Data!$Z25),SUMIFS(Data!$M$6:$M$1096,Data!$J$6:$J$1096,AL$3,Data!$I$6:$I$1096,Data!$AA25),SUMIFS(Data!$M$6:$M$1096,Data!$J$6:$J$1096,AL$3,Data!$I$6:$I$1096,Data!$AB25),SUMIFS(Data!$M$6:$M$1096,Data!$J$6:$J$1096,AL$3,Data!$I$6:$I$1096,Data!$Y25))</f>
        <v>1.4414414414414415E-2</v>
      </c>
      <c r="AM128" s="55">
        <f>SUM(SUMIFS(Data!$M$6:$M$1096,Data!$J$6:$J$1096,AM$37,Data!$I$6:$I$1096,Data!$Z25),SUMIFS(Data!$M$6:$M$1096,Data!$J$6:$J$1096,AM$3,Data!$I$6:$I$1096,Data!$AA25),SUMIFS(Data!$M$6:$M$1096,Data!$J$6:$J$1096,AM$3,Data!$I$6:$I$1096,Data!$AB25),SUMIFS(Data!$M$6:$M$1096,Data!$J$6:$J$1096,AM$3,Data!$I$6:$I$1096,Data!$Y25))</f>
        <v>1.6196465586902294E-2</v>
      </c>
      <c r="AN128" s="55">
        <f>SUM(SUMIFS(Data!$M$6:$M$1096,Data!$J$6:$J$1096,AN$37,Data!$I$6:$I$1096,Data!$Z25),SUMIFS(Data!$M$6:$M$1096,Data!$J$6:$J$1096,AN$3,Data!$I$6:$I$1096,Data!$AA25),SUMIFS(Data!$M$6:$M$1096,Data!$J$6:$J$1096,AN$3,Data!$I$6:$I$1096,Data!$AB25),SUMIFS(Data!$M$6:$M$1096,Data!$J$6:$J$1096,AN$3,Data!$I$6:$I$1096,Data!$Y25))</f>
        <v>3.5835790428668635E-2</v>
      </c>
      <c r="AO128" s="55">
        <f>SUM(SUMIFS(Data!$M$6:$M$1096,Data!$J$6:$J$1096,AO$37,Data!$I$6:$I$1096,Data!$Z25),SUMIFS(Data!$M$6:$M$1096,Data!$J$6:$J$1096,AO$3,Data!$I$6:$I$1096,Data!$AA25),SUMIFS(Data!$M$6:$M$1096,Data!$J$6:$J$1096,AO$3,Data!$I$6:$I$1096,Data!$AB25),SUMIFS(Data!$M$6:$M$1096,Data!$J$6:$J$1096,AO$3,Data!$I$6:$I$1096,Data!$Y25))</f>
        <v>2.0686343319419306E-2</v>
      </c>
      <c r="AP128" s="55">
        <f>SUM(SUMIFS(Data!$M$6:$M$1096,Data!$J$6:$J$1096,AP$37,Data!$I$6:$I$1096,Data!$Z25),SUMIFS(Data!$M$6:$M$1096,Data!$J$6:$J$1096,AP$3,Data!$I$6:$I$1096,Data!$AA25),SUMIFS(Data!$M$6:$M$1096,Data!$J$6:$J$1096,AP$3,Data!$I$6:$I$1096,Data!$AB25),SUMIFS(Data!$M$6:$M$1096,Data!$J$6:$J$1096,AP$3,Data!$I$6:$I$1096,Data!$Y25))</f>
        <v>2.2124558635714824E-2</v>
      </c>
      <c r="AQ128" s="55">
        <f>SUM(SUMIFS(Data!$M$6:$M$1096,Data!$J$6:$J$1096,AQ$37,Data!$I$6:$I$1096,Data!$Z25),SUMIFS(Data!$M$6:$M$1096,Data!$J$6:$J$1096,AQ$3,Data!$I$6:$I$1096,Data!$AA25),SUMIFS(Data!$M$6:$M$1096,Data!$J$6:$J$1096,AQ$3,Data!$I$6:$I$1096,Data!$AB25),SUMIFS(Data!$M$6:$M$1096,Data!$J$6:$J$1096,AQ$3,Data!$I$6:$I$1096,Data!$Y25))</f>
        <v>2.2933524073494568E-2</v>
      </c>
      <c r="AR128" s="56" t="s">
        <v>27</v>
      </c>
    </row>
    <row r="129" spans="1:44" x14ac:dyDescent="0.25">
      <c r="A129" s="53" t="s">
        <v>74</v>
      </c>
      <c r="B129" s="56" t="s">
        <v>28</v>
      </c>
      <c r="C129" s="55">
        <f>SUM(SUMIFS(Data!$M$6:$M$1096,Data!$J$6:$J$1096,C$37,Data!$I$6:$I$1096,Data!$Z26),SUMIFS(Data!$M$6:$M$1096,Data!$J$6:$J$1096,C$3,Data!$I$6:$I$1096,Data!$AA26),SUMIFS(Data!$M$6:$M$1096,Data!$J$6:$J$1096,C$3,Data!$I$6:$I$1096,Data!$AB26),SUMIFS(Data!$M$6:$M$1096,Data!$J$6:$J$1096,C$3,Data!$I$6:$I$1096,Data!$Y26))</f>
        <v>4.1577935906092559E-2</v>
      </c>
      <c r="D129" s="55">
        <f>SUM(SUMIFS(Data!$M$6:$M$1096,Data!$J$6:$J$1096,D$37,Data!$I$6:$I$1096,Data!$Z26),SUMIFS(Data!$M$6:$M$1096,Data!$J$6:$J$1096,D$3,Data!$I$6:$I$1096,Data!$AA26),SUMIFS(Data!$M$6:$M$1096,Data!$J$6:$J$1096,D$3,Data!$I$6:$I$1096,Data!$AB26),SUMIFS(Data!$M$6:$M$1096,Data!$J$6:$J$1096,D$3,Data!$I$6:$I$1096,Data!$Y26))</f>
        <v>3.8314944834503512E-2</v>
      </c>
      <c r="E129" s="55">
        <f>SUM(SUMIFS(Data!$M$6:$M$1096,Data!$J$6:$J$1096,E$37,Data!$I$6:$I$1096,Data!$Z26),SUMIFS(Data!$M$6:$M$1096,Data!$J$6:$J$1096,E$3,Data!$I$6:$I$1096,Data!$AA26),SUMIFS(Data!$M$6:$M$1096,Data!$J$6:$J$1096,E$3,Data!$I$6:$I$1096,Data!$AB26),SUMIFS(Data!$M$6:$M$1096,Data!$J$6:$J$1096,E$3,Data!$I$6:$I$1096,Data!$Y26))</f>
        <v>3.7538972141204864E-2</v>
      </c>
      <c r="F129" s="55">
        <f>SUM(SUMIFS(Data!$M$6:$M$1096,Data!$J$6:$J$1096,F$37,Data!$I$6:$I$1096,Data!$Z26),SUMIFS(Data!$M$6:$M$1096,Data!$J$6:$J$1096,F$3,Data!$I$6:$I$1096,Data!$AA26),SUMIFS(Data!$M$6:$M$1096,Data!$J$6:$J$1096,F$3,Data!$I$6:$I$1096,Data!$AB26),SUMIFS(Data!$M$6:$M$1096,Data!$J$6:$J$1096,F$3,Data!$I$6:$I$1096,Data!$Y26))</f>
        <v>3.6173177150523761E-2</v>
      </c>
      <c r="G129" s="55">
        <f>SUM(SUMIFS(Data!$M$6:$M$1096,Data!$J$6:$J$1096,G$37,Data!$I$6:$I$1096,Data!$Z26),SUMIFS(Data!$M$6:$M$1096,Data!$J$6:$J$1096,G$3,Data!$I$6:$I$1096,Data!$AA26),SUMIFS(Data!$M$6:$M$1096,Data!$J$6:$J$1096,G$3,Data!$I$6:$I$1096,Data!$AB26),SUMIFS(Data!$M$6:$M$1096,Data!$J$6:$J$1096,G$3,Data!$I$6:$I$1096,Data!$Y26))</f>
        <v>3.9394246867231496E-2</v>
      </c>
      <c r="H129" s="55">
        <f>SUM(SUMIFS(Data!$M$6:$M$1096,Data!$J$6:$J$1096,H$37,Data!$I$6:$I$1096,Data!$Z26),SUMIFS(Data!$M$6:$M$1096,Data!$J$6:$J$1096,H$3,Data!$I$6:$I$1096,Data!$AA26),SUMIFS(Data!$M$6:$M$1096,Data!$J$6:$J$1096,H$3,Data!$I$6:$I$1096,Data!$AB26),SUMIFS(Data!$M$6:$M$1096,Data!$J$6:$J$1096,H$3,Data!$I$6:$I$1096,Data!$Y26))</f>
        <v>3.3353581092274556E-2</v>
      </c>
      <c r="I129" s="55">
        <f>SUM(SUMIFS(Data!$M$6:$M$1096,Data!$J$6:$J$1096,I$37,Data!$I$6:$I$1096,Data!$Z26),SUMIFS(Data!$M$6:$M$1096,Data!$J$6:$J$1096,I$3,Data!$I$6:$I$1096,Data!$AA26),SUMIFS(Data!$M$6:$M$1096,Data!$J$6:$J$1096,I$3,Data!$I$6:$I$1096,Data!$AB26),SUMIFS(Data!$M$6:$M$1096,Data!$J$6:$J$1096,I$3,Data!$I$6:$I$1096,Data!$Y26))</f>
        <v>3.137668684400511E-2</v>
      </c>
      <c r="J129" s="55">
        <f>SUM(SUMIFS(Data!$M$6:$M$1096,Data!$J$6:$J$1096,J$37,Data!$I$6:$I$1096,Data!$Z26),SUMIFS(Data!$M$6:$M$1096,Data!$J$6:$J$1096,J$3,Data!$I$6:$I$1096,Data!$AA26),SUMIFS(Data!$M$6:$M$1096,Data!$J$6:$J$1096,J$3,Data!$I$6:$I$1096,Data!$AB26),SUMIFS(Data!$M$6:$M$1096,Data!$J$6:$J$1096,J$3,Data!$I$6:$I$1096,Data!$Y26))</f>
        <v>2.9975658452533981E-2</v>
      </c>
      <c r="K129" s="55">
        <f>SUM(SUMIFS(Data!$M$6:$M$1096,Data!$J$6:$J$1096,K$37,Data!$I$6:$I$1096,Data!$Z26),SUMIFS(Data!$M$6:$M$1096,Data!$J$6:$J$1096,K$3,Data!$I$6:$I$1096,Data!$AA26),SUMIFS(Data!$M$6:$M$1096,Data!$J$6:$J$1096,K$3,Data!$I$6:$I$1096,Data!$AB26),SUMIFS(Data!$M$6:$M$1096,Data!$J$6:$J$1096,K$3,Data!$I$6:$I$1096,Data!$Y26))</f>
        <v>2.8691373870260443E-2</v>
      </c>
      <c r="L129" s="55">
        <f>SUM(SUMIFS(Data!$M$6:$M$1096,Data!$J$6:$J$1096,L$37,Data!$I$6:$I$1096,Data!$Z26),SUMIFS(Data!$M$6:$M$1096,Data!$J$6:$J$1096,L$3,Data!$I$6:$I$1096,Data!$AA26),SUMIFS(Data!$M$6:$M$1096,Data!$J$6:$J$1096,L$3,Data!$I$6:$I$1096,Data!$AB26),SUMIFS(Data!$M$6:$M$1096,Data!$J$6:$J$1096,L$3,Data!$I$6:$I$1096,Data!$Y26))</f>
        <v>2.5482458251118917E-2</v>
      </c>
      <c r="M129" s="55">
        <f>SUM(SUMIFS(Data!$M$6:$M$1096,Data!$J$6:$J$1096,M$37,Data!$I$6:$I$1096,Data!$Z26),SUMIFS(Data!$M$6:$M$1096,Data!$J$6:$J$1096,M$3,Data!$I$6:$I$1096,Data!$AA26),SUMIFS(Data!$M$6:$M$1096,Data!$J$6:$J$1096,M$3,Data!$I$6:$I$1096,Data!$AB26),SUMIFS(Data!$M$6:$M$1096,Data!$J$6:$J$1096,M$3,Data!$I$6:$I$1096,Data!$Y26))</f>
        <v>2.3859155637039456E-2</v>
      </c>
      <c r="N129" s="55">
        <f>SUM(SUMIFS(Data!$M$6:$M$1096,Data!$J$6:$J$1096,N$37,Data!$I$6:$I$1096,Data!$Z26),SUMIFS(Data!$M$6:$M$1096,Data!$J$6:$J$1096,N$3,Data!$I$6:$I$1096,Data!$AA26),SUMIFS(Data!$M$6:$M$1096,Data!$J$6:$J$1096,N$3,Data!$I$6:$I$1096,Data!$AB26),SUMIFS(Data!$M$6:$M$1096,Data!$J$6:$J$1096,N$3,Data!$I$6:$I$1096,Data!$Y26))</f>
        <v>1.9632798321902473E-2</v>
      </c>
      <c r="O129" s="55">
        <f>SUM(SUMIFS(Data!$M$6:$M$1096,Data!$J$6:$J$1096,O$37,Data!$I$6:$I$1096,Data!$Z26),SUMIFS(Data!$M$6:$M$1096,Data!$J$6:$J$1096,O$3,Data!$I$6:$I$1096,Data!$AA26),SUMIFS(Data!$M$6:$M$1096,Data!$J$6:$J$1096,O$3,Data!$I$6:$I$1096,Data!$AB26),SUMIFS(Data!$M$6:$M$1096,Data!$J$6:$J$1096,O$3,Data!$I$6:$I$1096,Data!$Y26))</f>
        <v>1.8521212121212122E-2</v>
      </c>
      <c r="P129" s="55">
        <f>SUM(SUMIFS(Data!$M$6:$M$1096,Data!$J$6:$J$1096,P$37,Data!$I$6:$I$1096,Data!$Z26),SUMIFS(Data!$M$6:$M$1096,Data!$J$6:$J$1096,P$3,Data!$I$6:$I$1096,Data!$AA26),SUMIFS(Data!$M$6:$M$1096,Data!$J$6:$J$1096,P$3,Data!$I$6:$I$1096,Data!$AB26),SUMIFS(Data!$M$6:$M$1096,Data!$J$6:$J$1096,P$3,Data!$I$6:$I$1096,Data!$Y26))</f>
        <v>1.7997058430271426E-2</v>
      </c>
      <c r="Q129" s="55">
        <f>SUM(SUMIFS(Data!$M$6:$M$1096,Data!$J$6:$J$1096,Q$37,Data!$I$6:$I$1096,Data!$Z26),SUMIFS(Data!$M$6:$M$1096,Data!$J$6:$J$1096,Q$3,Data!$I$6:$I$1096,Data!$AA26),SUMIFS(Data!$M$6:$M$1096,Data!$J$6:$J$1096,Q$3,Data!$I$6:$I$1096,Data!$AB26),SUMIFS(Data!$M$6:$M$1096,Data!$J$6:$J$1096,Q$3,Data!$I$6:$I$1096,Data!$Y26))</f>
        <v>1.5708755211435377E-2</v>
      </c>
      <c r="R129" s="55">
        <f>SUM(SUMIFS(Data!$M$6:$M$1096,Data!$J$6:$J$1096,R$37,Data!$I$6:$I$1096,Data!$Z26),SUMIFS(Data!$M$6:$M$1096,Data!$J$6:$J$1096,R$3,Data!$I$6:$I$1096,Data!$AA26),SUMIFS(Data!$M$6:$M$1096,Data!$J$6:$J$1096,R$3,Data!$I$6:$I$1096,Data!$AB26),SUMIFS(Data!$M$6:$M$1096,Data!$J$6:$J$1096,R$3,Data!$I$6:$I$1096,Data!$Y26))</f>
        <v>1.6050495942290351E-2</v>
      </c>
      <c r="S129" s="55">
        <f>SUM(SUMIFS(Data!$M$6:$M$1096,Data!$J$6:$J$1096,S$37,Data!$I$6:$I$1096,Data!$Z26),SUMIFS(Data!$M$6:$M$1096,Data!$J$6:$J$1096,S$3,Data!$I$6:$I$1096,Data!$AA26),SUMIFS(Data!$M$6:$M$1096,Data!$J$6:$J$1096,S$3,Data!$I$6:$I$1096,Data!$AB26),SUMIFS(Data!$M$6:$M$1096,Data!$J$6:$J$1096,S$3,Data!$I$6:$I$1096,Data!$Y26))</f>
        <v>1.7737510368149047E-2</v>
      </c>
      <c r="T129" s="55">
        <f>SUM(SUMIFS(Data!$M$6:$M$1096,Data!$J$6:$J$1096,T$37,Data!$I$6:$I$1096,Data!$Z26),SUMIFS(Data!$M$6:$M$1096,Data!$J$6:$J$1096,T$3,Data!$I$6:$I$1096,Data!$AA26),SUMIFS(Data!$M$6:$M$1096,Data!$J$6:$J$1096,T$3,Data!$I$6:$I$1096,Data!$AB26),SUMIFS(Data!$M$6:$M$1096,Data!$J$6:$J$1096,T$3,Data!$I$6:$I$1096,Data!$Y26))</f>
        <v>1.785427571368935E-2</v>
      </c>
      <c r="U129" s="55">
        <f>SUM(SUMIFS(Data!$M$6:$M$1096,Data!$J$6:$J$1096,U$37,Data!$I$6:$I$1096,Data!$Z26),SUMIFS(Data!$M$6:$M$1096,Data!$J$6:$J$1096,U$3,Data!$I$6:$I$1096,Data!$AA26),SUMIFS(Data!$M$6:$M$1096,Data!$J$6:$J$1096,U$3,Data!$I$6:$I$1096,Data!$AB26),SUMIFS(Data!$M$6:$M$1096,Data!$J$6:$J$1096,U$3,Data!$I$6:$I$1096,Data!$Y26))</f>
        <v>1.9996748496179485E-2</v>
      </c>
      <c r="V129" s="55">
        <f>SUM(SUMIFS(Data!$M$6:$M$1096,Data!$J$6:$J$1096,V$37,Data!$I$6:$I$1096,Data!$Z26),SUMIFS(Data!$M$6:$M$1096,Data!$J$6:$J$1096,V$3,Data!$I$6:$I$1096,Data!$AA26),SUMIFS(Data!$M$6:$M$1096,Data!$J$6:$J$1096,V$3,Data!$I$6:$I$1096,Data!$AB26),SUMIFS(Data!$M$6:$M$1096,Data!$J$6:$J$1096,V$3,Data!$I$6:$I$1096,Data!$Y26))</f>
        <v>1.7365876946947544E-2</v>
      </c>
      <c r="W129" s="55">
        <f>SUM(SUMIFS(Data!$M$6:$M$1096,Data!$J$6:$J$1096,W$37,Data!$I$6:$I$1096,Data!$Z26),SUMIFS(Data!$M$6:$M$1096,Data!$J$6:$J$1096,W$3,Data!$I$6:$I$1096,Data!$AA26),SUMIFS(Data!$M$6:$M$1096,Data!$J$6:$J$1096,W$3,Data!$I$6:$I$1096,Data!$AB26),SUMIFS(Data!$M$6:$M$1096,Data!$J$6:$J$1096,W$3,Data!$I$6:$I$1096,Data!$Y26))</f>
        <v>1.0622620655777969E-2</v>
      </c>
      <c r="X129" s="55">
        <f>SUM(SUMIFS(Data!$M$6:$M$1096,Data!$J$6:$J$1096,X$37,Data!$I$6:$I$1096,Data!$Z26),SUMIFS(Data!$M$6:$M$1096,Data!$J$6:$J$1096,X$3,Data!$I$6:$I$1096,Data!$AA26),SUMIFS(Data!$M$6:$M$1096,Data!$J$6:$J$1096,X$3,Data!$I$6:$I$1096,Data!$AB26),SUMIFS(Data!$M$6:$M$1096,Data!$J$6:$J$1096,X$3,Data!$I$6:$I$1096,Data!$Y26))</f>
        <v>1.1481735017736014E-2</v>
      </c>
      <c r="Y129" s="55">
        <f>SUM(SUMIFS(Data!$M$6:$M$1096,Data!$J$6:$J$1096,Y$37,Data!$I$6:$I$1096,Data!$Z26),SUMIFS(Data!$M$6:$M$1096,Data!$J$6:$J$1096,Y$3,Data!$I$6:$I$1096,Data!$AA26),SUMIFS(Data!$M$6:$M$1096,Data!$J$6:$J$1096,Y$3,Data!$I$6:$I$1096,Data!$AB26),SUMIFS(Data!$M$6:$M$1096,Data!$J$6:$J$1096,Y$3,Data!$I$6:$I$1096,Data!$Y26))</f>
        <v>1.4671069025666584E-2</v>
      </c>
      <c r="Z129" s="55">
        <f>SUM(SUMIFS(Data!$M$6:$M$1096,Data!$J$6:$J$1096,Z$37,Data!$I$6:$I$1096,Data!$Z26),SUMIFS(Data!$M$6:$M$1096,Data!$J$6:$J$1096,Z$3,Data!$I$6:$I$1096,Data!$AA26),SUMIFS(Data!$M$6:$M$1096,Data!$J$6:$J$1096,Z$3,Data!$I$6:$I$1096,Data!$AB26),SUMIFS(Data!$M$6:$M$1096,Data!$J$6:$J$1096,Z$3,Data!$I$6:$I$1096,Data!$Y26))</f>
        <v>1.2884507393773009E-2</v>
      </c>
      <c r="AA129" s="55">
        <f>SUM(SUMIFS(Data!$M$6:$M$1096,Data!$J$6:$J$1096,AA$37,Data!$I$6:$I$1096,Data!$Z26),SUMIFS(Data!$M$6:$M$1096,Data!$J$6:$J$1096,AA$3,Data!$I$6:$I$1096,Data!$AA26),SUMIFS(Data!$M$6:$M$1096,Data!$J$6:$J$1096,AA$3,Data!$I$6:$I$1096,Data!$AB26),SUMIFS(Data!$M$6:$M$1096,Data!$J$6:$J$1096,AA$3,Data!$I$6:$I$1096,Data!$Y26))</f>
        <v>1.25338660682521E-2</v>
      </c>
      <c r="AB129" s="55">
        <f>SUM(SUMIFS(Data!$M$6:$M$1096,Data!$J$6:$J$1096,AB$37,Data!$I$6:$I$1096,Data!$Z26),SUMIFS(Data!$M$6:$M$1096,Data!$J$6:$J$1096,AB$3,Data!$I$6:$I$1096,Data!$AA26),SUMIFS(Data!$M$6:$M$1096,Data!$J$6:$J$1096,AB$3,Data!$I$6:$I$1096,Data!$AB26),SUMIFS(Data!$M$6:$M$1096,Data!$J$6:$J$1096,AB$3,Data!$I$6:$I$1096,Data!$Y26))</f>
        <v>1.4628726621813469E-2</v>
      </c>
      <c r="AC129" s="55">
        <f>SUM(SUMIFS(Data!$M$6:$M$1096,Data!$J$6:$J$1096,AC$37,Data!$I$6:$I$1096,Data!$Z26),SUMIFS(Data!$M$6:$M$1096,Data!$J$6:$J$1096,AC$3,Data!$I$6:$I$1096,Data!$AA26),SUMIFS(Data!$M$6:$M$1096,Data!$J$6:$J$1096,AC$3,Data!$I$6:$I$1096,Data!$AB26),SUMIFS(Data!$M$6:$M$1096,Data!$J$6:$J$1096,AC$3,Data!$I$6:$I$1096,Data!$Y26))</f>
        <v>1.5997500390563975E-2</v>
      </c>
      <c r="AD129" s="55">
        <f>SUM(SUMIFS(Data!$M$6:$M$1096,Data!$J$6:$J$1096,AD$37,Data!$I$6:$I$1096,Data!$Z26),SUMIFS(Data!$M$6:$M$1096,Data!$J$6:$J$1096,AD$3,Data!$I$6:$I$1096,Data!$AA26),SUMIFS(Data!$M$6:$M$1096,Data!$J$6:$J$1096,AD$3,Data!$I$6:$I$1096,Data!$AB26),SUMIFS(Data!$M$6:$M$1096,Data!$J$6:$J$1096,AD$3,Data!$I$6:$I$1096,Data!$Y26))</f>
        <v>1.052531765598331E-2</v>
      </c>
      <c r="AE129" s="55">
        <f>SUM(SUMIFS(Data!$M$6:$M$1096,Data!$J$6:$J$1096,AE$37,Data!$I$6:$I$1096,Data!$Z26),SUMIFS(Data!$M$6:$M$1096,Data!$J$6:$J$1096,AE$3,Data!$I$6:$I$1096,Data!$AA26),SUMIFS(Data!$M$6:$M$1096,Data!$J$6:$J$1096,AE$3,Data!$I$6:$I$1096,Data!$AB26),SUMIFS(Data!$M$6:$M$1096,Data!$J$6:$J$1096,AE$3,Data!$I$6:$I$1096,Data!$Y26))</f>
        <v>1.052170100832968E-2</v>
      </c>
      <c r="AF129" s="55">
        <f>SUM(SUMIFS(Data!$M$6:$M$1096,Data!$J$6:$J$1096,AF$37,Data!$I$6:$I$1096,Data!$Z26),SUMIFS(Data!$M$6:$M$1096,Data!$J$6:$J$1096,AF$3,Data!$I$6:$I$1096,Data!$AA26),SUMIFS(Data!$M$6:$M$1096,Data!$J$6:$J$1096,AF$3,Data!$I$6:$I$1096,Data!$AB26),SUMIFS(Data!$M$6:$M$1096,Data!$J$6:$J$1096,AF$3,Data!$I$6:$I$1096,Data!$Y26))</f>
        <v>1.0885037260319853E-2</v>
      </c>
      <c r="AG129" s="55">
        <f>SUM(SUMIFS(Data!$M$6:$M$1096,Data!$J$6:$J$1096,AG$37,Data!$I$6:$I$1096,Data!$Z26),SUMIFS(Data!$M$6:$M$1096,Data!$J$6:$J$1096,AG$3,Data!$I$6:$I$1096,Data!$AA26),SUMIFS(Data!$M$6:$M$1096,Data!$J$6:$J$1096,AG$3,Data!$I$6:$I$1096,Data!$AB26),SUMIFS(Data!$M$6:$M$1096,Data!$J$6:$J$1096,AG$3,Data!$I$6:$I$1096,Data!$Y26))</f>
        <v>1.1265501269983566E-2</v>
      </c>
      <c r="AH129" s="55">
        <f>SUM(SUMIFS(Data!$M$6:$M$1096,Data!$J$6:$J$1096,AH$37,Data!$I$6:$I$1096,Data!$Z26),SUMIFS(Data!$M$6:$M$1096,Data!$J$6:$J$1096,AH$3,Data!$I$6:$I$1096,Data!$AA26),SUMIFS(Data!$M$6:$M$1096,Data!$J$6:$J$1096,AH$3,Data!$I$6:$I$1096,Data!$AB26),SUMIFS(Data!$M$6:$M$1096,Data!$J$6:$J$1096,AH$3,Data!$I$6:$I$1096,Data!$Y26))</f>
        <v>1.1387987509949182E-2</v>
      </c>
      <c r="AI129" s="55">
        <f>SUM(SUMIFS(Data!$M$6:$M$1096,Data!$J$6:$J$1096,AI$37,Data!$I$6:$I$1096,Data!$Z26),SUMIFS(Data!$M$6:$M$1096,Data!$J$6:$J$1096,AI$3,Data!$I$6:$I$1096,Data!$AA26),SUMIFS(Data!$M$6:$M$1096,Data!$J$6:$J$1096,AI$3,Data!$I$6:$I$1096,Data!$AB26),SUMIFS(Data!$M$6:$M$1096,Data!$J$6:$J$1096,AI$3,Data!$I$6:$I$1096,Data!$Y26))</f>
        <v>1.2525774782260794E-2</v>
      </c>
      <c r="AJ129" s="55">
        <f>SUM(SUMIFS(Data!$M$6:$M$1096,Data!$J$6:$J$1096,AJ$37,Data!$I$6:$I$1096,Data!$Z26),SUMIFS(Data!$M$6:$M$1096,Data!$J$6:$J$1096,AJ$3,Data!$I$6:$I$1096,Data!$AA26),SUMIFS(Data!$M$6:$M$1096,Data!$J$6:$J$1096,AJ$3,Data!$I$6:$I$1096,Data!$AB26),SUMIFS(Data!$M$6:$M$1096,Data!$J$6:$J$1096,AJ$3,Data!$I$6:$I$1096,Data!$Y26))</f>
        <v>1.4470069635213696E-2</v>
      </c>
      <c r="AK129" s="55">
        <f>SUM(SUMIFS(Data!$M$6:$M$1096,Data!$J$6:$J$1096,AK$37,Data!$I$6:$I$1096,Data!$Z26),SUMIFS(Data!$M$6:$M$1096,Data!$J$6:$J$1096,AK$3,Data!$I$6:$I$1096,Data!$AA26),SUMIFS(Data!$M$6:$M$1096,Data!$J$6:$J$1096,AK$3,Data!$I$6:$I$1096,Data!$AB26),SUMIFS(Data!$M$6:$M$1096,Data!$J$6:$J$1096,AK$3,Data!$I$6:$I$1096,Data!$Y26))</f>
        <v>1.2967359050445104E-2</v>
      </c>
      <c r="AL129" s="55">
        <f>SUM(SUMIFS(Data!$M$6:$M$1096,Data!$J$6:$J$1096,AL$37,Data!$I$6:$I$1096,Data!$Z26),SUMIFS(Data!$M$6:$M$1096,Data!$J$6:$J$1096,AL$3,Data!$I$6:$I$1096,Data!$AA26),SUMIFS(Data!$M$6:$M$1096,Data!$J$6:$J$1096,AL$3,Data!$I$6:$I$1096,Data!$AB26),SUMIFS(Data!$M$6:$M$1096,Data!$J$6:$J$1096,AL$3,Data!$I$6:$I$1096,Data!$Y26))</f>
        <v>1.4414414414414415E-2</v>
      </c>
      <c r="AM129" s="55">
        <f>SUM(SUMIFS(Data!$M$6:$M$1096,Data!$J$6:$J$1096,AM$37,Data!$I$6:$I$1096,Data!$Z26),SUMIFS(Data!$M$6:$M$1096,Data!$J$6:$J$1096,AM$3,Data!$I$6:$I$1096,Data!$AA26),SUMIFS(Data!$M$6:$M$1096,Data!$J$6:$J$1096,AM$3,Data!$I$6:$I$1096,Data!$AB26),SUMIFS(Data!$M$6:$M$1096,Data!$J$6:$J$1096,AM$3,Data!$I$6:$I$1096,Data!$Y26))</f>
        <v>1.6196465586902294E-2</v>
      </c>
      <c r="AN129" s="55">
        <f>SUM(SUMIFS(Data!$M$6:$M$1096,Data!$J$6:$J$1096,AN$37,Data!$I$6:$I$1096,Data!$Z26),SUMIFS(Data!$M$6:$M$1096,Data!$J$6:$J$1096,AN$3,Data!$I$6:$I$1096,Data!$AA26),SUMIFS(Data!$M$6:$M$1096,Data!$J$6:$J$1096,AN$3,Data!$I$6:$I$1096,Data!$AB26),SUMIFS(Data!$M$6:$M$1096,Data!$J$6:$J$1096,AN$3,Data!$I$6:$I$1096,Data!$Y26))</f>
        <v>3.5835790428668635E-2</v>
      </c>
      <c r="AO129" s="55">
        <f>SUM(SUMIFS(Data!$M$6:$M$1096,Data!$J$6:$J$1096,AO$37,Data!$I$6:$I$1096,Data!$Z26),SUMIFS(Data!$M$6:$M$1096,Data!$J$6:$J$1096,AO$3,Data!$I$6:$I$1096,Data!$AA26),SUMIFS(Data!$M$6:$M$1096,Data!$J$6:$J$1096,AO$3,Data!$I$6:$I$1096,Data!$AB26),SUMIFS(Data!$M$6:$M$1096,Data!$J$6:$J$1096,AO$3,Data!$I$6:$I$1096,Data!$Y26))</f>
        <v>2.0686343319419306E-2</v>
      </c>
      <c r="AP129" s="55">
        <f>SUM(SUMIFS(Data!$M$6:$M$1096,Data!$J$6:$J$1096,AP$37,Data!$I$6:$I$1096,Data!$Z26),SUMIFS(Data!$M$6:$M$1096,Data!$J$6:$J$1096,AP$3,Data!$I$6:$I$1096,Data!$AA26),SUMIFS(Data!$M$6:$M$1096,Data!$J$6:$J$1096,AP$3,Data!$I$6:$I$1096,Data!$AB26),SUMIFS(Data!$M$6:$M$1096,Data!$J$6:$J$1096,AP$3,Data!$I$6:$I$1096,Data!$Y26))</f>
        <v>2.2124558635714824E-2</v>
      </c>
      <c r="AQ129" s="55">
        <f>SUM(SUMIFS(Data!$M$6:$M$1096,Data!$J$6:$J$1096,AQ$37,Data!$I$6:$I$1096,Data!$Z26),SUMIFS(Data!$M$6:$M$1096,Data!$J$6:$J$1096,AQ$3,Data!$I$6:$I$1096,Data!$AA26),SUMIFS(Data!$M$6:$M$1096,Data!$J$6:$J$1096,AQ$3,Data!$I$6:$I$1096,Data!$AB26),SUMIFS(Data!$M$6:$M$1096,Data!$J$6:$J$1096,AQ$3,Data!$I$6:$I$1096,Data!$Y26))</f>
        <v>2.2933524073494568E-2</v>
      </c>
      <c r="AR129" s="56" t="s">
        <v>28</v>
      </c>
    </row>
    <row r="130" spans="1:44" x14ac:dyDescent="0.25">
      <c r="A130" s="53" t="s">
        <v>74</v>
      </c>
      <c r="B130" s="56" t="s">
        <v>29</v>
      </c>
      <c r="C130" s="55">
        <f>SUM(SUMIFS(Data!$M$6:$M$1096,Data!$J$6:$J$1096,C$37,Data!$I$6:$I$1096,Data!$Z27),SUMIFS(Data!$M$6:$M$1096,Data!$J$6:$J$1096,C$3,Data!$I$6:$I$1096,Data!$AA27),SUMIFS(Data!$M$6:$M$1096,Data!$J$6:$J$1096,C$3,Data!$I$6:$I$1096,Data!$AB27),SUMIFS(Data!$M$6:$M$1096,Data!$J$6:$J$1096,C$3,Data!$I$6:$I$1096,Data!$Y27))</f>
        <v>3.9915857268997039E-2</v>
      </c>
      <c r="D130" s="55">
        <f>SUM(SUMIFS(Data!$M$6:$M$1096,Data!$J$6:$J$1096,D$37,Data!$I$6:$I$1096,Data!$Z27),SUMIFS(Data!$M$6:$M$1096,Data!$J$6:$J$1096,D$3,Data!$I$6:$I$1096,Data!$AA27),SUMIFS(Data!$M$6:$M$1096,Data!$J$6:$J$1096,D$3,Data!$I$6:$I$1096,Data!$AB27),SUMIFS(Data!$M$6:$M$1096,Data!$J$6:$J$1096,D$3,Data!$I$6:$I$1096,Data!$Y27))</f>
        <v>3.8314944834503512E-2</v>
      </c>
      <c r="E130" s="55">
        <f>SUM(SUMIFS(Data!$M$6:$M$1096,Data!$J$6:$J$1096,E$37,Data!$I$6:$I$1096,Data!$Z27),SUMIFS(Data!$M$6:$M$1096,Data!$J$6:$J$1096,E$3,Data!$I$6:$I$1096,Data!$AA27),SUMIFS(Data!$M$6:$M$1096,Data!$J$6:$J$1096,E$3,Data!$I$6:$I$1096,Data!$AB27),SUMIFS(Data!$M$6:$M$1096,Data!$J$6:$J$1096,E$3,Data!$I$6:$I$1096,Data!$Y27))</f>
        <v>3.5854369908478324E-2</v>
      </c>
      <c r="F130" s="55">
        <f>SUM(SUMIFS(Data!$M$6:$M$1096,Data!$J$6:$J$1096,F$37,Data!$I$6:$I$1096,Data!$Z27),SUMIFS(Data!$M$6:$M$1096,Data!$J$6:$J$1096,F$3,Data!$I$6:$I$1096,Data!$AA27),SUMIFS(Data!$M$6:$M$1096,Data!$J$6:$J$1096,F$3,Data!$I$6:$I$1096,Data!$AB27),SUMIFS(Data!$M$6:$M$1096,Data!$J$6:$J$1096,F$3,Data!$I$6:$I$1096,Data!$Y27))</f>
        <v>3.6173177150523761E-2</v>
      </c>
      <c r="G130" s="55">
        <f>SUM(SUMIFS(Data!$M$6:$M$1096,Data!$J$6:$J$1096,G$37,Data!$I$6:$I$1096,Data!$Z27),SUMIFS(Data!$M$6:$M$1096,Data!$J$6:$J$1096,G$3,Data!$I$6:$I$1096,Data!$AA27),SUMIFS(Data!$M$6:$M$1096,Data!$J$6:$J$1096,G$3,Data!$I$6:$I$1096,Data!$AB27),SUMIFS(Data!$M$6:$M$1096,Data!$J$6:$J$1096,G$3,Data!$I$6:$I$1096,Data!$Y27))</f>
        <v>3.7643955151945616E-2</v>
      </c>
      <c r="H130" s="55">
        <f>SUM(SUMIFS(Data!$M$6:$M$1096,Data!$J$6:$J$1096,H$37,Data!$I$6:$I$1096,Data!$Z27),SUMIFS(Data!$M$6:$M$1096,Data!$J$6:$J$1096,H$3,Data!$I$6:$I$1096,Data!$AA27),SUMIFS(Data!$M$6:$M$1096,Data!$J$6:$J$1096,H$3,Data!$I$6:$I$1096,Data!$AB27),SUMIFS(Data!$M$6:$M$1096,Data!$J$6:$J$1096,H$3,Data!$I$6:$I$1096,Data!$Y27))</f>
        <v>3.3353581092274556E-2</v>
      </c>
      <c r="I130" s="55">
        <f>SUM(SUMIFS(Data!$M$6:$M$1096,Data!$J$6:$J$1096,I$37,Data!$I$6:$I$1096,Data!$Z27),SUMIFS(Data!$M$6:$M$1096,Data!$J$6:$J$1096,I$3,Data!$I$6:$I$1096,Data!$AA27),SUMIFS(Data!$M$6:$M$1096,Data!$J$6:$J$1096,I$3,Data!$I$6:$I$1096,Data!$AB27),SUMIFS(Data!$M$6:$M$1096,Data!$J$6:$J$1096,I$3,Data!$I$6:$I$1096,Data!$Y27))</f>
        <v>3.137668684400511E-2</v>
      </c>
      <c r="J130" s="55">
        <f>SUM(SUMIFS(Data!$M$6:$M$1096,Data!$J$6:$J$1096,J$37,Data!$I$6:$I$1096,Data!$Z27),SUMIFS(Data!$M$6:$M$1096,Data!$J$6:$J$1096,J$3,Data!$I$6:$I$1096,Data!$AA27),SUMIFS(Data!$M$6:$M$1096,Data!$J$6:$J$1096,J$3,Data!$I$6:$I$1096,Data!$AB27),SUMIFS(Data!$M$6:$M$1096,Data!$J$6:$J$1096,J$3,Data!$I$6:$I$1096,Data!$Y27))</f>
        <v>2.9975658452533981E-2</v>
      </c>
      <c r="K130" s="55">
        <f>SUM(SUMIFS(Data!$M$6:$M$1096,Data!$J$6:$J$1096,K$37,Data!$I$6:$I$1096,Data!$Z27),SUMIFS(Data!$M$6:$M$1096,Data!$J$6:$J$1096,K$3,Data!$I$6:$I$1096,Data!$AA27),SUMIFS(Data!$M$6:$M$1096,Data!$J$6:$J$1096,K$3,Data!$I$6:$I$1096,Data!$AB27),SUMIFS(Data!$M$6:$M$1096,Data!$J$6:$J$1096,K$3,Data!$I$6:$I$1096,Data!$Y27))</f>
        <v>2.8691373870260443E-2</v>
      </c>
      <c r="L130" s="55">
        <f>SUM(SUMIFS(Data!$M$6:$M$1096,Data!$J$6:$J$1096,L$37,Data!$I$6:$I$1096,Data!$Z27),SUMIFS(Data!$M$6:$M$1096,Data!$J$6:$J$1096,L$3,Data!$I$6:$I$1096,Data!$AA27),SUMIFS(Data!$M$6:$M$1096,Data!$J$6:$J$1096,L$3,Data!$I$6:$I$1096,Data!$AB27),SUMIFS(Data!$M$6:$M$1096,Data!$J$6:$J$1096,L$3,Data!$I$6:$I$1096,Data!$Y27))</f>
        <v>2.5482458251118917E-2</v>
      </c>
      <c r="M130" s="55">
        <f>SUM(SUMIFS(Data!$M$6:$M$1096,Data!$J$6:$J$1096,M$37,Data!$I$6:$I$1096,Data!$Z27),SUMIFS(Data!$M$6:$M$1096,Data!$J$6:$J$1096,M$3,Data!$I$6:$I$1096,Data!$AA27),SUMIFS(Data!$M$6:$M$1096,Data!$J$6:$J$1096,M$3,Data!$I$6:$I$1096,Data!$AB27),SUMIFS(Data!$M$6:$M$1096,Data!$J$6:$J$1096,M$3,Data!$I$6:$I$1096,Data!$Y27))</f>
        <v>2.3859155637039456E-2</v>
      </c>
      <c r="N130" s="55">
        <f>SUM(SUMIFS(Data!$M$6:$M$1096,Data!$J$6:$J$1096,N$37,Data!$I$6:$I$1096,Data!$Z27),SUMIFS(Data!$M$6:$M$1096,Data!$J$6:$J$1096,N$3,Data!$I$6:$I$1096,Data!$AA27),SUMIFS(Data!$M$6:$M$1096,Data!$J$6:$J$1096,N$3,Data!$I$6:$I$1096,Data!$AB27),SUMIFS(Data!$M$6:$M$1096,Data!$J$6:$J$1096,N$3,Data!$I$6:$I$1096,Data!$Y27))</f>
        <v>1.9632798321902473E-2</v>
      </c>
      <c r="O130" s="55">
        <f>SUM(SUMIFS(Data!$M$6:$M$1096,Data!$J$6:$J$1096,O$37,Data!$I$6:$I$1096,Data!$Z27),SUMIFS(Data!$M$6:$M$1096,Data!$J$6:$J$1096,O$3,Data!$I$6:$I$1096,Data!$AA27),SUMIFS(Data!$M$6:$M$1096,Data!$J$6:$J$1096,O$3,Data!$I$6:$I$1096,Data!$AB27),SUMIFS(Data!$M$6:$M$1096,Data!$J$6:$J$1096,O$3,Data!$I$6:$I$1096,Data!$Y27))</f>
        <v>1.8521212121212122E-2</v>
      </c>
      <c r="P130" s="55">
        <f>SUM(SUMIFS(Data!$M$6:$M$1096,Data!$J$6:$J$1096,P$37,Data!$I$6:$I$1096,Data!$Z27),SUMIFS(Data!$M$6:$M$1096,Data!$J$6:$J$1096,P$3,Data!$I$6:$I$1096,Data!$AA27),SUMIFS(Data!$M$6:$M$1096,Data!$J$6:$J$1096,P$3,Data!$I$6:$I$1096,Data!$AB27),SUMIFS(Data!$M$6:$M$1096,Data!$J$6:$J$1096,P$3,Data!$I$6:$I$1096,Data!$Y27))</f>
        <v>1.7997058430271426E-2</v>
      </c>
      <c r="Q130" s="55">
        <f>SUM(SUMIFS(Data!$M$6:$M$1096,Data!$J$6:$J$1096,Q$37,Data!$I$6:$I$1096,Data!$Z27),SUMIFS(Data!$M$6:$M$1096,Data!$J$6:$J$1096,Q$3,Data!$I$6:$I$1096,Data!$AA27),SUMIFS(Data!$M$6:$M$1096,Data!$J$6:$J$1096,Q$3,Data!$I$6:$I$1096,Data!$AB27),SUMIFS(Data!$M$6:$M$1096,Data!$J$6:$J$1096,Q$3,Data!$I$6:$I$1096,Data!$Y27))</f>
        <v>1.5708755211435377E-2</v>
      </c>
      <c r="R130" s="55">
        <f>SUM(SUMIFS(Data!$M$6:$M$1096,Data!$J$6:$J$1096,R$37,Data!$I$6:$I$1096,Data!$Z27),SUMIFS(Data!$M$6:$M$1096,Data!$J$6:$J$1096,R$3,Data!$I$6:$I$1096,Data!$AA27),SUMIFS(Data!$M$6:$M$1096,Data!$J$6:$J$1096,R$3,Data!$I$6:$I$1096,Data!$AB27),SUMIFS(Data!$M$6:$M$1096,Data!$J$6:$J$1096,R$3,Data!$I$6:$I$1096,Data!$Y27))</f>
        <v>1.6050495942290351E-2</v>
      </c>
      <c r="S130" s="55">
        <f>SUM(SUMIFS(Data!$M$6:$M$1096,Data!$J$6:$J$1096,S$37,Data!$I$6:$I$1096,Data!$Z27),SUMIFS(Data!$M$6:$M$1096,Data!$J$6:$J$1096,S$3,Data!$I$6:$I$1096,Data!$AA27),SUMIFS(Data!$M$6:$M$1096,Data!$J$6:$J$1096,S$3,Data!$I$6:$I$1096,Data!$AB27),SUMIFS(Data!$M$6:$M$1096,Data!$J$6:$J$1096,S$3,Data!$I$6:$I$1096,Data!$Y27))</f>
        <v>1.7737510368149047E-2</v>
      </c>
      <c r="T130" s="55">
        <f>SUM(SUMIFS(Data!$M$6:$M$1096,Data!$J$6:$J$1096,T$37,Data!$I$6:$I$1096,Data!$Z27),SUMIFS(Data!$M$6:$M$1096,Data!$J$6:$J$1096,T$3,Data!$I$6:$I$1096,Data!$AA27),SUMIFS(Data!$M$6:$M$1096,Data!$J$6:$J$1096,T$3,Data!$I$6:$I$1096,Data!$AB27),SUMIFS(Data!$M$6:$M$1096,Data!$J$6:$J$1096,T$3,Data!$I$6:$I$1096,Data!$Y27))</f>
        <v>1.785427571368935E-2</v>
      </c>
      <c r="U130" s="55">
        <f>SUM(SUMIFS(Data!$M$6:$M$1096,Data!$J$6:$J$1096,U$37,Data!$I$6:$I$1096,Data!$Z27),SUMIFS(Data!$M$6:$M$1096,Data!$J$6:$J$1096,U$3,Data!$I$6:$I$1096,Data!$AA27),SUMIFS(Data!$M$6:$M$1096,Data!$J$6:$J$1096,U$3,Data!$I$6:$I$1096,Data!$AB27),SUMIFS(Data!$M$6:$M$1096,Data!$J$6:$J$1096,U$3,Data!$I$6:$I$1096,Data!$Y27))</f>
        <v>1.9996748496179485E-2</v>
      </c>
      <c r="V130" s="55">
        <f>SUM(SUMIFS(Data!$M$6:$M$1096,Data!$J$6:$J$1096,V$37,Data!$I$6:$I$1096,Data!$Z27),SUMIFS(Data!$M$6:$M$1096,Data!$J$6:$J$1096,V$3,Data!$I$6:$I$1096,Data!$AA27),SUMIFS(Data!$M$6:$M$1096,Data!$J$6:$J$1096,V$3,Data!$I$6:$I$1096,Data!$AB27),SUMIFS(Data!$M$6:$M$1096,Data!$J$6:$J$1096,V$3,Data!$I$6:$I$1096,Data!$Y27))</f>
        <v>1.7365876946947544E-2</v>
      </c>
      <c r="W130" s="55">
        <f>SUM(SUMIFS(Data!$M$6:$M$1096,Data!$J$6:$J$1096,W$37,Data!$I$6:$I$1096,Data!$Z27),SUMIFS(Data!$M$6:$M$1096,Data!$J$6:$J$1096,W$3,Data!$I$6:$I$1096,Data!$AA27),SUMIFS(Data!$M$6:$M$1096,Data!$J$6:$J$1096,W$3,Data!$I$6:$I$1096,Data!$AB27),SUMIFS(Data!$M$6:$M$1096,Data!$J$6:$J$1096,W$3,Data!$I$6:$I$1096,Data!$Y27))</f>
        <v>1.0622620655777969E-2</v>
      </c>
      <c r="X130" s="55">
        <f>SUM(SUMIFS(Data!$M$6:$M$1096,Data!$J$6:$J$1096,X$37,Data!$I$6:$I$1096,Data!$Z27),SUMIFS(Data!$M$6:$M$1096,Data!$J$6:$J$1096,X$3,Data!$I$6:$I$1096,Data!$AA27),SUMIFS(Data!$M$6:$M$1096,Data!$J$6:$J$1096,X$3,Data!$I$6:$I$1096,Data!$AB27),SUMIFS(Data!$M$6:$M$1096,Data!$J$6:$J$1096,X$3,Data!$I$6:$I$1096,Data!$Y27))</f>
        <v>1.1481735017736014E-2</v>
      </c>
      <c r="Y130" s="55">
        <f>SUM(SUMIFS(Data!$M$6:$M$1096,Data!$J$6:$J$1096,Y$37,Data!$I$6:$I$1096,Data!$Z27),SUMIFS(Data!$M$6:$M$1096,Data!$J$6:$J$1096,Y$3,Data!$I$6:$I$1096,Data!$AA27),SUMIFS(Data!$M$6:$M$1096,Data!$J$6:$J$1096,Y$3,Data!$I$6:$I$1096,Data!$AB27),SUMIFS(Data!$M$6:$M$1096,Data!$J$6:$J$1096,Y$3,Data!$I$6:$I$1096,Data!$Y27))</f>
        <v>1.4671069025666584E-2</v>
      </c>
      <c r="Z130" s="55">
        <f>SUM(SUMIFS(Data!$M$6:$M$1096,Data!$J$6:$J$1096,Z$37,Data!$I$6:$I$1096,Data!$Z27),SUMIFS(Data!$M$6:$M$1096,Data!$J$6:$J$1096,Z$3,Data!$I$6:$I$1096,Data!$AA27),SUMIFS(Data!$M$6:$M$1096,Data!$J$6:$J$1096,Z$3,Data!$I$6:$I$1096,Data!$AB27),SUMIFS(Data!$M$6:$M$1096,Data!$J$6:$J$1096,Z$3,Data!$I$6:$I$1096,Data!$Y27))</f>
        <v>1.2884507393773009E-2</v>
      </c>
      <c r="AA130" s="55">
        <f>SUM(SUMIFS(Data!$M$6:$M$1096,Data!$J$6:$J$1096,AA$37,Data!$I$6:$I$1096,Data!$Z27),SUMIFS(Data!$M$6:$M$1096,Data!$J$6:$J$1096,AA$3,Data!$I$6:$I$1096,Data!$AA27),SUMIFS(Data!$M$6:$M$1096,Data!$J$6:$J$1096,AA$3,Data!$I$6:$I$1096,Data!$AB27),SUMIFS(Data!$M$6:$M$1096,Data!$J$6:$J$1096,AA$3,Data!$I$6:$I$1096,Data!$Y27))</f>
        <v>1.25338660682521E-2</v>
      </c>
      <c r="AB130" s="55">
        <f>SUM(SUMIFS(Data!$M$6:$M$1096,Data!$J$6:$J$1096,AB$37,Data!$I$6:$I$1096,Data!$Z27),SUMIFS(Data!$M$6:$M$1096,Data!$J$6:$J$1096,AB$3,Data!$I$6:$I$1096,Data!$AA27),SUMIFS(Data!$M$6:$M$1096,Data!$J$6:$J$1096,AB$3,Data!$I$6:$I$1096,Data!$AB27),SUMIFS(Data!$M$6:$M$1096,Data!$J$6:$J$1096,AB$3,Data!$I$6:$I$1096,Data!$Y27))</f>
        <v>1.4628726621813469E-2</v>
      </c>
      <c r="AC130" s="55">
        <f>SUM(SUMIFS(Data!$M$6:$M$1096,Data!$J$6:$J$1096,AC$37,Data!$I$6:$I$1096,Data!$Z27),SUMIFS(Data!$M$6:$M$1096,Data!$J$6:$J$1096,AC$3,Data!$I$6:$I$1096,Data!$AA27),SUMIFS(Data!$M$6:$M$1096,Data!$J$6:$J$1096,AC$3,Data!$I$6:$I$1096,Data!$AB27),SUMIFS(Data!$M$6:$M$1096,Data!$J$6:$J$1096,AC$3,Data!$I$6:$I$1096,Data!$Y27))</f>
        <v>1.5997500390563975E-2</v>
      </c>
      <c r="AD130" s="55">
        <f>SUM(SUMIFS(Data!$M$6:$M$1096,Data!$J$6:$J$1096,AD$37,Data!$I$6:$I$1096,Data!$Z27),SUMIFS(Data!$M$6:$M$1096,Data!$J$6:$J$1096,AD$3,Data!$I$6:$I$1096,Data!$AA27),SUMIFS(Data!$M$6:$M$1096,Data!$J$6:$J$1096,AD$3,Data!$I$6:$I$1096,Data!$AB27),SUMIFS(Data!$M$6:$M$1096,Data!$J$6:$J$1096,AD$3,Data!$I$6:$I$1096,Data!$Y27))</f>
        <v>1.052531765598331E-2</v>
      </c>
      <c r="AE130" s="55">
        <f>SUM(SUMIFS(Data!$M$6:$M$1096,Data!$J$6:$J$1096,AE$37,Data!$I$6:$I$1096,Data!$Z27),SUMIFS(Data!$M$6:$M$1096,Data!$J$6:$J$1096,AE$3,Data!$I$6:$I$1096,Data!$AA27),SUMIFS(Data!$M$6:$M$1096,Data!$J$6:$J$1096,AE$3,Data!$I$6:$I$1096,Data!$AB27),SUMIFS(Data!$M$6:$M$1096,Data!$J$6:$J$1096,AE$3,Data!$I$6:$I$1096,Data!$Y27))</f>
        <v>1.4404709713784682E-2</v>
      </c>
      <c r="AF130" s="55">
        <f>SUM(SUMIFS(Data!$M$6:$M$1096,Data!$J$6:$J$1096,AF$37,Data!$I$6:$I$1096,Data!$Z27),SUMIFS(Data!$M$6:$M$1096,Data!$J$6:$J$1096,AF$3,Data!$I$6:$I$1096,Data!$AA27),SUMIFS(Data!$M$6:$M$1096,Data!$J$6:$J$1096,AF$3,Data!$I$6:$I$1096,Data!$AB27),SUMIFS(Data!$M$6:$M$1096,Data!$J$6:$J$1096,AF$3,Data!$I$6:$I$1096,Data!$Y27))</f>
        <v>1.5239052164447793E-2</v>
      </c>
      <c r="AG130" s="55">
        <f>SUM(SUMIFS(Data!$M$6:$M$1096,Data!$J$6:$J$1096,AG$37,Data!$I$6:$I$1096,Data!$Z27),SUMIFS(Data!$M$6:$M$1096,Data!$J$6:$J$1096,AG$3,Data!$I$6:$I$1096,Data!$AA27),SUMIFS(Data!$M$6:$M$1096,Data!$J$6:$J$1096,AG$3,Data!$I$6:$I$1096,Data!$AB27),SUMIFS(Data!$M$6:$M$1096,Data!$J$6:$J$1096,AG$3,Data!$I$6:$I$1096,Data!$Y27))</f>
        <v>1.5568504407590021E-2</v>
      </c>
      <c r="AH130" s="55">
        <f>SUM(SUMIFS(Data!$M$6:$M$1096,Data!$J$6:$J$1096,AH$37,Data!$I$6:$I$1096,Data!$Z27),SUMIFS(Data!$M$6:$M$1096,Data!$J$6:$J$1096,AH$3,Data!$I$6:$I$1096,Data!$AA27),SUMIFS(Data!$M$6:$M$1096,Data!$J$6:$J$1096,AH$3,Data!$I$6:$I$1096,Data!$AB27),SUMIFS(Data!$M$6:$M$1096,Data!$J$6:$J$1096,AH$3,Data!$I$6:$I$1096,Data!$Y27))</f>
        <v>1.6286046654013349E-2</v>
      </c>
      <c r="AI130" s="55">
        <f>SUM(SUMIFS(Data!$M$6:$M$1096,Data!$J$6:$J$1096,AI$37,Data!$I$6:$I$1096,Data!$Z27),SUMIFS(Data!$M$6:$M$1096,Data!$J$6:$J$1096,AI$3,Data!$I$6:$I$1096,Data!$AA27),SUMIFS(Data!$M$6:$M$1096,Data!$J$6:$J$1096,AI$3,Data!$I$6:$I$1096,Data!$AB27),SUMIFS(Data!$M$6:$M$1096,Data!$J$6:$J$1096,AI$3,Data!$I$6:$I$1096,Data!$Y27))</f>
        <v>1.8465515649524512E-2</v>
      </c>
      <c r="AJ130" s="55">
        <f>SUM(SUMIFS(Data!$M$6:$M$1096,Data!$J$6:$J$1096,AJ$37,Data!$I$6:$I$1096,Data!$Z27),SUMIFS(Data!$M$6:$M$1096,Data!$J$6:$J$1096,AJ$3,Data!$I$6:$I$1096,Data!$AA27),SUMIFS(Data!$M$6:$M$1096,Data!$J$6:$J$1096,AJ$3,Data!$I$6:$I$1096,Data!$AB27),SUMIFS(Data!$M$6:$M$1096,Data!$J$6:$J$1096,AJ$3,Data!$I$6:$I$1096,Data!$Y27))</f>
        <v>2.1401648246342553E-2</v>
      </c>
      <c r="AK130" s="55">
        <f>SUM(SUMIFS(Data!$M$6:$M$1096,Data!$J$6:$J$1096,AK$37,Data!$I$6:$I$1096,Data!$Z27),SUMIFS(Data!$M$6:$M$1096,Data!$J$6:$J$1096,AK$3,Data!$I$6:$I$1096,Data!$AA27),SUMIFS(Data!$M$6:$M$1096,Data!$J$6:$J$1096,AK$3,Data!$I$6:$I$1096,Data!$AB27),SUMIFS(Data!$M$6:$M$1096,Data!$J$6:$J$1096,AK$3,Data!$I$6:$I$1096,Data!$Y27))</f>
        <v>2.2967359050445106E-2</v>
      </c>
      <c r="AL130" s="55">
        <f>SUM(SUMIFS(Data!$M$6:$M$1096,Data!$J$6:$J$1096,AL$37,Data!$I$6:$I$1096,Data!$Z27),SUMIFS(Data!$M$6:$M$1096,Data!$J$6:$J$1096,AL$3,Data!$I$6:$I$1096,Data!$AA27),SUMIFS(Data!$M$6:$M$1096,Data!$J$6:$J$1096,AL$3,Data!$I$6:$I$1096,Data!$AB27),SUMIFS(Data!$M$6:$M$1096,Data!$J$6:$J$1096,AL$3,Data!$I$6:$I$1096,Data!$Y27))</f>
        <v>2.4275184275184276E-2</v>
      </c>
      <c r="AM130" s="55">
        <f>SUM(SUMIFS(Data!$M$6:$M$1096,Data!$J$6:$J$1096,AM$37,Data!$I$6:$I$1096,Data!$Z27),SUMIFS(Data!$M$6:$M$1096,Data!$J$6:$J$1096,AM$3,Data!$I$6:$I$1096,Data!$AA27),SUMIFS(Data!$M$6:$M$1096,Data!$J$6:$J$1096,AM$3,Data!$I$6:$I$1096,Data!$AB27),SUMIFS(Data!$M$6:$M$1096,Data!$J$6:$J$1096,AM$3,Data!$I$6:$I$1096,Data!$Y27))</f>
        <v>2.6912131539191232E-2</v>
      </c>
      <c r="AN130" s="55">
        <f>SUM(SUMIFS(Data!$M$6:$M$1096,Data!$J$6:$J$1096,AN$37,Data!$I$6:$I$1096,Data!$Z27),SUMIFS(Data!$M$6:$M$1096,Data!$J$6:$J$1096,AN$3,Data!$I$6:$I$1096,Data!$AA27),SUMIFS(Data!$M$6:$M$1096,Data!$J$6:$J$1096,AN$3,Data!$I$6:$I$1096,Data!$AB27),SUMIFS(Data!$M$6:$M$1096,Data!$J$6:$J$1096,AN$3,Data!$I$6:$I$1096,Data!$Y27))</f>
        <v>4.9625765479700615E-2</v>
      </c>
      <c r="AO130" s="55">
        <f>SUM(SUMIFS(Data!$M$6:$M$1096,Data!$J$6:$J$1096,AO$37,Data!$I$6:$I$1096,Data!$Z27),SUMIFS(Data!$M$6:$M$1096,Data!$J$6:$J$1096,AO$3,Data!$I$6:$I$1096,Data!$AA27),SUMIFS(Data!$M$6:$M$1096,Data!$J$6:$J$1096,AO$3,Data!$I$6:$I$1096,Data!$AB27),SUMIFS(Data!$M$6:$M$1096,Data!$J$6:$J$1096,AO$3,Data!$I$6:$I$1096,Data!$Y27))</f>
        <v>3.597946141627572E-2</v>
      </c>
      <c r="AP130" s="55">
        <f>SUM(SUMIFS(Data!$M$6:$M$1096,Data!$J$6:$J$1096,AP$37,Data!$I$6:$I$1096,Data!$Z27),SUMIFS(Data!$M$6:$M$1096,Data!$J$6:$J$1096,AP$3,Data!$I$6:$I$1096,Data!$AA27),SUMIFS(Data!$M$6:$M$1096,Data!$J$6:$J$1096,AP$3,Data!$I$6:$I$1096,Data!$AB27),SUMIFS(Data!$M$6:$M$1096,Data!$J$6:$J$1096,AP$3,Data!$I$6:$I$1096,Data!$Y27))</f>
        <v>3.7187288708586883E-2</v>
      </c>
      <c r="AQ130" s="55">
        <f>SUM(SUMIFS(Data!$M$6:$M$1096,Data!$J$6:$J$1096,AQ$37,Data!$I$6:$I$1096,Data!$Z27),SUMIFS(Data!$M$6:$M$1096,Data!$J$6:$J$1096,AQ$3,Data!$I$6:$I$1096,Data!$AA27),SUMIFS(Data!$M$6:$M$1096,Data!$J$6:$J$1096,AQ$3,Data!$I$6:$I$1096,Data!$AB27),SUMIFS(Data!$M$6:$M$1096,Data!$J$6:$J$1096,AQ$3,Data!$I$6:$I$1096,Data!$Y27))</f>
        <v>3.7239036166122758E-2</v>
      </c>
      <c r="AR130" s="56" t="s">
        <v>29</v>
      </c>
    </row>
    <row r="131" spans="1:44" x14ac:dyDescent="0.25">
      <c r="A131" s="53" t="s">
        <v>74</v>
      </c>
      <c r="B131" s="56" t="s">
        <v>30</v>
      </c>
      <c r="C131" s="55">
        <f>SUM(SUMIFS(Data!$M$6:$M$1096,Data!$J$6:$J$1096,C$37,Data!$I$6:$I$1096,Data!$Z28),SUMIFS(Data!$M$6:$M$1096,Data!$J$6:$J$1096,C$3,Data!$I$6:$I$1096,Data!$AA28),SUMIFS(Data!$M$6:$M$1096,Data!$J$6:$J$1096,C$3,Data!$I$6:$I$1096,Data!$AB28),SUMIFS(Data!$M$6:$M$1096,Data!$J$6:$J$1096,C$3,Data!$I$6:$I$1096,Data!$Y28))</f>
        <v>0.24614345816236433</v>
      </c>
      <c r="D131" s="55">
        <f>SUM(SUMIFS(Data!$M$6:$M$1096,Data!$J$6:$J$1096,D$37,Data!$I$6:$I$1096,Data!$Z28),SUMIFS(Data!$M$6:$M$1096,Data!$J$6:$J$1096,D$3,Data!$I$6:$I$1096,Data!$AA28),SUMIFS(Data!$M$6:$M$1096,Data!$J$6:$J$1096,D$3,Data!$I$6:$I$1096,Data!$AB28),SUMIFS(Data!$M$6:$M$1096,Data!$J$6:$J$1096,D$3,Data!$I$6:$I$1096,Data!$Y28))</f>
        <v>0.2515546639919759</v>
      </c>
      <c r="E131" s="55">
        <f>SUM(SUMIFS(Data!$M$6:$M$1096,Data!$J$6:$J$1096,E$37,Data!$I$6:$I$1096,Data!$Z28),SUMIFS(Data!$M$6:$M$1096,Data!$J$6:$J$1096,E$3,Data!$I$6:$I$1096,Data!$AA28),SUMIFS(Data!$M$6:$M$1096,Data!$J$6:$J$1096,E$3,Data!$I$6:$I$1096,Data!$AB28),SUMIFS(Data!$M$6:$M$1096,Data!$J$6:$J$1096,E$3,Data!$I$6:$I$1096,Data!$Y28))</f>
        <v>0.27320728150457607</v>
      </c>
      <c r="F131" s="55">
        <f>SUM(SUMIFS(Data!$M$6:$M$1096,Data!$J$6:$J$1096,F$37,Data!$I$6:$I$1096,Data!$Z28),SUMIFS(Data!$M$6:$M$1096,Data!$J$6:$J$1096,F$3,Data!$I$6:$I$1096,Data!$AA28),SUMIFS(Data!$M$6:$M$1096,Data!$J$6:$J$1096,F$3,Data!$I$6:$I$1096,Data!$AB28),SUMIFS(Data!$M$6:$M$1096,Data!$J$6:$J$1096,F$3,Data!$I$6:$I$1096,Data!$Y28))</f>
        <v>0.28076784147788847</v>
      </c>
      <c r="G131" s="55">
        <f>SUM(SUMIFS(Data!$M$6:$M$1096,Data!$J$6:$J$1096,G$37,Data!$I$6:$I$1096,Data!$Z28),SUMIFS(Data!$M$6:$M$1096,Data!$J$6:$J$1096,G$3,Data!$I$6:$I$1096,Data!$AA28),SUMIFS(Data!$M$6:$M$1096,Data!$J$6:$J$1096,G$3,Data!$I$6:$I$1096,Data!$AB28),SUMIFS(Data!$M$6:$M$1096,Data!$J$6:$J$1096,G$3,Data!$I$6:$I$1096,Data!$Y28))</f>
        <v>0.29037085891126785</v>
      </c>
      <c r="H131" s="55">
        <f>SUM(SUMIFS(Data!$M$6:$M$1096,Data!$J$6:$J$1096,H$37,Data!$I$6:$I$1096,Data!$Z28),SUMIFS(Data!$M$6:$M$1096,Data!$J$6:$J$1096,H$3,Data!$I$6:$I$1096,Data!$AA28),SUMIFS(Data!$M$6:$M$1096,Data!$J$6:$J$1096,H$3,Data!$I$6:$I$1096,Data!$AB28),SUMIFS(Data!$M$6:$M$1096,Data!$J$6:$J$1096,H$3,Data!$I$6:$I$1096,Data!$Y28))</f>
        <v>0.30437903804737976</v>
      </c>
      <c r="I131" s="55">
        <f>SUM(SUMIFS(Data!$M$6:$M$1096,Data!$J$6:$J$1096,I$37,Data!$I$6:$I$1096,Data!$Z28),SUMIFS(Data!$M$6:$M$1096,Data!$J$6:$J$1096,I$3,Data!$I$6:$I$1096,Data!$AA28),SUMIFS(Data!$M$6:$M$1096,Data!$J$6:$J$1096,I$3,Data!$I$6:$I$1096,Data!$AB28),SUMIFS(Data!$M$6:$M$1096,Data!$J$6:$J$1096,I$3,Data!$I$6:$I$1096,Data!$Y28))</f>
        <v>0.29916143721885935</v>
      </c>
      <c r="J131" s="55">
        <f>SUM(SUMIFS(Data!$M$6:$M$1096,Data!$J$6:$J$1096,J$37,Data!$I$6:$I$1096,Data!$Z28),SUMIFS(Data!$M$6:$M$1096,Data!$J$6:$J$1096,J$3,Data!$I$6:$I$1096,Data!$AA28),SUMIFS(Data!$M$6:$M$1096,Data!$J$6:$J$1096,J$3,Data!$I$6:$I$1096,Data!$AB28),SUMIFS(Data!$M$6:$M$1096,Data!$J$6:$J$1096,J$3,Data!$I$6:$I$1096,Data!$Y28))</f>
        <v>0.30273774033859369</v>
      </c>
      <c r="K131" s="55">
        <f>SUM(SUMIFS(Data!$M$6:$M$1096,Data!$J$6:$J$1096,K$37,Data!$I$6:$I$1096,Data!$Z28),SUMIFS(Data!$M$6:$M$1096,Data!$J$6:$J$1096,K$3,Data!$I$6:$I$1096,Data!$AA28),SUMIFS(Data!$M$6:$M$1096,Data!$J$6:$J$1096,K$3,Data!$I$6:$I$1096,Data!$AB28),SUMIFS(Data!$M$6:$M$1096,Data!$J$6:$J$1096,K$3,Data!$I$6:$I$1096,Data!$Y28))</f>
        <v>0.31290443339216001</v>
      </c>
      <c r="L131" s="55">
        <f>SUM(SUMIFS(Data!$M$6:$M$1096,Data!$J$6:$J$1096,L$37,Data!$I$6:$I$1096,Data!$Z28),SUMIFS(Data!$M$6:$M$1096,Data!$J$6:$J$1096,L$3,Data!$I$6:$I$1096,Data!$AA28),SUMIFS(Data!$M$6:$M$1096,Data!$J$6:$J$1096,L$3,Data!$I$6:$I$1096,Data!$AB28),SUMIFS(Data!$M$6:$M$1096,Data!$J$6:$J$1096,L$3,Data!$I$6:$I$1096,Data!$Y28))</f>
        <v>0.3143558400308003</v>
      </c>
      <c r="M131" s="55">
        <f>SUM(SUMIFS(Data!$M$6:$M$1096,Data!$J$6:$J$1096,M$37,Data!$I$6:$I$1096,Data!$Z28),SUMIFS(Data!$M$6:$M$1096,Data!$J$6:$J$1096,M$3,Data!$I$6:$I$1096,Data!$AA28),SUMIFS(Data!$M$6:$M$1096,Data!$J$6:$J$1096,M$3,Data!$I$6:$I$1096,Data!$AB28),SUMIFS(Data!$M$6:$M$1096,Data!$J$6:$J$1096,M$3,Data!$I$6:$I$1096,Data!$Y28))</f>
        <v>0.30773287791646781</v>
      </c>
      <c r="N131" s="55">
        <f>SUM(SUMIFS(Data!$M$6:$M$1096,Data!$J$6:$J$1096,N$37,Data!$I$6:$I$1096,Data!$Z28),SUMIFS(Data!$M$6:$M$1096,Data!$J$6:$J$1096,N$3,Data!$I$6:$I$1096,Data!$AA28),SUMIFS(Data!$M$6:$M$1096,Data!$J$6:$J$1096,N$3,Data!$I$6:$I$1096,Data!$AB28),SUMIFS(Data!$M$6:$M$1096,Data!$J$6:$J$1096,N$3,Data!$I$6:$I$1096,Data!$Y28))</f>
        <v>0.3192863371750454</v>
      </c>
      <c r="O131" s="55">
        <f>SUM(SUMIFS(Data!$M$6:$M$1096,Data!$J$6:$J$1096,O$37,Data!$I$6:$I$1096,Data!$Z28),SUMIFS(Data!$M$6:$M$1096,Data!$J$6:$J$1096,O$3,Data!$I$6:$I$1096,Data!$AA28),SUMIFS(Data!$M$6:$M$1096,Data!$J$6:$J$1096,O$3,Data!$I$6:$I$1096,Data!$AB28),SUMIFS(Data!$M$6:$M$1096,Data!$J$6:$J$1096,O$3,Data!$I$6:$I$1096,Data!$Y28))</f>
        <v>0.32206060606060605</v>
      </c>
      <c r="P131" s="55">
        <f>SUM(SUMIFS(Data!$M$6:$M$1096,Data!$J$6:$J$1096,P$37,Data!$I$6:$I$1096,Data!$Z28),SUMIFS(Data!$M$6:$M$1096,Data!$J$6:$J$1096,P$3,Data!$I$6:$I$1096,Data!$AA28),SUMIFS(Data!$M$6:$M$1096,Data!$J$6:$J$1096,P$3,Data!$I$6:$I$1096,Data!$AB28),SUMIFS(Data!$M$6:$M$1096,Data!$J$6:$J$1096,P$3,Data!$I$6:$I$1096,Data!$Y28))</f>
        <v>0.33485760128359404</v>
      </c>
      <c r="Q131" s="55">
        <f>SUM(SUMIFS(Data!$M$6:$M$1096,Data!$J$6:$J$1096,Q$37,Data!$I$6:$I$1096,Data!$Z28),SUMIFS(Data!$M$6:$M$1096,Data!$J$6:$J$1096,Q$3,Data!$I$6:$I$1096,Data!$AA28),SUMIFS(Data!$M$6:$M$1096,Data!$J$6:$J$1096,Q$3,Data!$I$6:$I$1096,Data!$AB28),SUMIFS(Data!$M$6:$M$1096,Data!$J$6:$J$1096,Q$3,Data!$I$6:$I$1096,Data!$Y28))</f>
        <v>0.34978657931308321</v>
      </c>
      <c r="R131" s="55">
        <f>SUM(SUMIFS(Data!$M$6:$M$1096,Data!$J$6:$J$1096,R$37,Data!$I$6:$I$1096,Data!$Z28),SUMIFS(Data!$M$6:$M$1096,Data!$J$6:$J$1096,R$3,Data!$I$6:$I$1096,Data!$AA28),SUMIFS(Data!$M$6:$M$1096,Data!$J$6:$J$1096,R$3,Data!$I$6:$I$1096,Data!$AB28),SUMIFS(Data!$M$6:$M$1096,Data!$J$6:$J$1096,R$3,Data!$I$6:$I$1096,Data!$Y28))</f>
        <v>0.33468590321611058</v>
      </c>
      <c r="S131" s="55">
        <f>SUM(SUMIFS(Data!$M$6:$M$1096,Data!$J$6:$J$1096,S$37,Data!$I$6:$I$1096,Data!$Z28),SUMIFS(Data!$M$6:$M$1096,Data!$J$6:$J$1096,S$3,Data!$I$6:$I$1096,Data!$AA28),SUMIFS(Data!$M$6:$M$1096,Data!$J$6:$J$1096,S$3,Data!$I$6:$I$1096,Data!$AB28),SUMIFS(Data!$M$6:$M$1096,Data!$J$6:$J$1096,S$3,Data!$I$6:$I$1096,Data!$Y28))</f>
        <v>0.33455624322082567</v>
      </c>
      <c r="T131" s="55">
        <f>SUM(SUMIFS(Data!$M$6:$M$1096,Data!$J$6:$J$1096,T$37,Data!$I$6:$I$1096,Data!$Z28),SUMIFS(Data!$M$6:$M$1096,Data!$J$6:$J$1096,T$3,Data!$I$6:$I$1096,Data!$AA28),SUMIFS(Data!$M$6:$M$1096,Data!$J$6:$J$1096,T$3,Data!$I$6:$I$1096,Data!$AB28),SUMIFS(Data!$M$6:$M$1096,Data!$J$6:$J$1096,T$3,Data!$I$6:$I$1096,Data!$Y28))</f>
        <v>0.3554156899264635</v>
      </c>
      <c r="U131" s="55">
        <f>SUM(SUMIFS(Data!$M$6:$M$1096,Data!$J$6:$J$1096,U$37,Data!$I$6:$I$1096,Data!$Z28),SUMIFS(Data!$M$6:$M$1096,Data!$J$6:$J$1096,U$3,Data!$I$6:$I$1096,Data!$AA28),SUMIFS(Data!$M$6:$M$1096,Data!$J$6:$J$1096,U$3,Data!$I$6:$I$1096,Data!$AB28),SUMIFS(Data!$M$6:$M$1096,Data!$J$6:$J$1096,U$3,Data!$I$6:$I$1096,Data!$Y28))</f>
        <v>0.3832547553243375</v>
      </c>
      <c r="V131" s="55">
        <f>SUM(SUMIFS(Data!$M$6:$M$1096,Data!$J$6:$J$1096,V$37,Data!$I$6:$I$1096,Data!$Z28),SUMIFS(Data!$M$6:$M$1096,Data!$J$6:$J$1096,V$3,Data!$I$6:$I$1096,Data!$AA28),SUMIFS(Data!$M$6:$M$1096,Data!$J$6:$J$1096,V$3,Data!$I$6:$I$1096,Data!$AB28),SUMIFS(Data!$M$6:$M$1096,Data!$J$6:$J$1096,V$3,Data!$I$6:$I$1096,Data!$Y28))</f>
        <v>0.35134570627200573</v>
      </c>
      <c r="W131" s="55">
        <f>SUM(SUMIFS(Data!$M$6:$M$1096,Data!$J$6:$J$1096,W$37,Data!$I$6:$I$1096,Data!$Z28),SUMIFS(Data!$M$6:$M$1096,Data!$J$6:$J$1096,W$3,Data!$I$6:$I$1096,Data!$AA28),SUMIFS(Data!$M$6:$M$1096,Data!$J$6:$J$1096,W$3,Data!$I$6:$I$1096,Data!$AB28),SUMIFS(Data!$M$6:$M$1096,Data!$J$6:$J$1096,W$3,Data!$I$6:$I$1096,Data!$Y28))</f>
        <v>0.36144541323836427</v>
      </c>
      <c r="X131" s="55">
        <f>SUM(SUMIFS(Data!$M$6:$M$1096,Data!$J$6:$J$1096,X$37,Data!$I$6:$I$1096,Data!$Z28),SUMIFS(Data!$M$6:$M$1096,Data!$J$6:$J$1096,X$3,Data!$I$6:$I$1096,Data!$AA28),SUMIFS(Data!$M$6:$M$1096,Data!$J$6:$J$1096,X$3,Data!$I$6:$I$1096,Data!$AB28),SUMIFS(Data!$M$6:$M$1096,Data!$J$6:$J$1096,X$3,Data!$I$6:$I$1096,Data!$Y28))</f>
        <v>0.33882008836890909</v>
      </c>
      <c r="Y131" s="55">
        <f>SUM(SUMIFS(Data!$M$6:$M$1096,Data!$J$6:$J$1096,Y$37,Data!$I$6:$I$1096,Data!$Z28),SUMIFS(Data!$M$6:$M$1096,Data!$J$6:$J$1096,Y$3,Data!$I$6:$I$1096,Data!$AA28),SUMIFS(Data!$M$6:$M$1096,Data!$J$6:$J$1096,Y$3,Data!$I$6:$I$1096,Data!$AB28),SUMIFS(Data!$M$6:$M$1096,Data!$J$6:$J$1096,Y$3,Data!$I$6:$I$1096,Data!$Y28))</f>
        <v>0.33724769499127838</v>
      </c>
      <c r="Z131" s="55">
        <f>SUM(SUMIFS(Data!$M$6:$M$1096,Data!$J$6:$J$1096,Z$37,Data!$I$6:$I$1096,Data!$Z28),SUMIFS(Data!$M$6:$M$1096,Data!$J$6:$J$1096,Z$3,Data!$I$6:$I$1096,Data!$AA28),SUMIFS(Data!$M$6:$M$1096,Data!$J$6:$J$1096,Z$3,Data!$I$6:$I$1096,Data!$AB28),SUMIFS(Data!$M$6:$M$1096,Data!$J$6:$J$1096,Z$3,Data!$I$6:$I$1096,Data!$Y28))</f>
        <v>0.34410681974168589</v>
      </c>
      <c r="AA131" s="55">
        <f>SUM(SUMIFS(Data!$M$6:$M$1096,Data!$J$6:$J$1096,AA$37,Data!$I$6:$I$1096,Data!$Z28),SUMIFS(Data!$M$6:$M$1096,Data!$J$6:$J$1096,AA$3,Data!$I$6:$I$1096,Data!$AA28),SUMIFS(Data!$M$6:$M$1096,Data!$J$6:$J$1096,AA$3,Data!$I$6:$I$1096,Data!$AB28),SUMIFS(Data!$M$6:$M$1096,Data!$J$6:$J$1096,AA$3,Data!$I$6:$I$1096,Data!$Y28))</f>
        <v>0.33726499001122029</v>
      </c>
      <c r="AB131" s="55">
        <f>SUM(SUMIFS(Data!$M$6:$M$1096,Data!$J$6:$J$1096,AB$37,Data!$I$6:$I$1096,Data!$Z28),SUMIFS(Data!$M$6:$M$1096,Data!$J$6:$J$1096,AB$3,Data!$I$6:$I$1096,Data!$AA28),SUMIFS(Data!$M$6:$M$1096,Data!$J$6:$J$1096,AB$3,Data!$I$6:$I$1096,Data!$AB28),SUMIFS(Data!$M$6:$M$1096,Data!$J$6:$J$1096,AB$3,Data!$I$6:$I$1096,Data!$Y28))</f>
        <v>0.36408246404542927</v>
      </c>
      <c r="AC131" s="55">
        <f>SUM(SUMIFS(Data!$M$6:$M$1096,Data!$J$6:$J$1096,AC$37,Data!$I$6:$I$1096,Data!$Z28),SUMIFS(Data!$M$6:$M$1096,Data!$J$6:$J$1096,AC$3,Data!$I$6:$I$1096,Data!$AA28),SUMIFS(Data!$M$6:$M$1096,Data!$J$6:$J$1096,AC$3,Data!$I$6:$I$1096,Data!$AB28),SUMIFS(Data!$M$6:$M$1096,Data!$J$6:$J$1096,AC$3,Data!$I$6:$I$1096,Data!$Y28))</f>
        <v>0.32441805967817527</v>
      </c>
      <c r="AD131" s="55">
        <f>SUM(SUMIFS(Data!$M$6:$M$1096,Data!$J$6:$J$1096,AD$37,Data!$I$6:$I$1096,Data!$Z28),SUMIFS(Data!$M$6:$M$1096,Data!$J$6:$J$1096,AD$3,Data!$I$6:$I$1096,Data!$AA28),SUMIFS(Data!$M$6:$M$1096,Data!$J$6:$J$1096,AD$3,Data!$I$6:$I$1096,Data!$AB28),SUMIFS(Data!$M$6:$M$1096,Data!$J$6:$J$1096,AD$3,Data!$I$6:$I$1096,Data!$Y28))</f>
        <v>0.34357418294456032</v>
      </c>
      <c r="AE131" s="55">
        <f>SUM(SUMIFS(Data!$M$6:$M$1096,Data!$J$6:$J$1096,AE$37,Data!$I$6:$I$1096,Data!$Z28),SUMIFS(Data!$M$6:$M$1096,Data!$J$6:$J$1096,AE$3,Data!$I$6:$I$1096,Data!$AA28),SUMIFS(Data!$M$6:$M$1096,Data!$J$6:$J$1096,AE$3,Data!$I$6:$I$1096,Data!$AB28),SUMIFS(Data!$M$6:$M$1096,Data!$J$6:$J$1096,AE$3,Data!$I$6:$I$1096,Data!$Y28))</f>
        <v>0.36312394313271124</v>
      </c>
      <c r="AF131" s="55">
        <f>SUM(SUMIFS(Data!$M$6:$M$1096,Data!$J$6:$J$1096,AF$37,Data!$I$6:$I$1096,Data!$Z28),SUMIFS(Data!$M$6:$M$1096,Data!$J$6:$J$1096,AF$3,Data!$I$6:$I$1096,Data!$AA28),SUMIFS(Data!$M$6:$M$1096,Data!$J$6:$J$1096,AF$3,Data!$I$6:$I$1096,Data!$AB28),SUMIFS(Data!$M$6:$M$1096,Data!$J$6:$J$1096,AF$3,Data!$I$6:$I$1096,Data!$Y28))</f>
        <v>0.32948170476429706</v>
      </c>
      <c r="AG131" s="55">
        <f>SUM(SUMIFS(Data!$M$6:$M$1096,Data!$J$6:$J$1096,AG$37,Data!$I$6:$I$1096,Data!$Z28),SUMIFS(Data!$M$6:$M$1096,Data!$J$6:$J$1096,AG$3,Data!$I$6:$I$1096,Data!$AA28),SUMIFS(Data!$M$6:$M$1096,Data!$J$6:$J$1096,AG$3,Data!$I$6:$I$1096,Data!$AB28),SUMIFS(Data!$M$6:$M$1096,Data!$J$6:$J$1096,AG$3,Data!$I$6:$I$1096,Data!$Y28))</f>
        <v>0.325564022112655</v>
      </c>
      <c r="AH131" s="55">
        <f>SUM(SUMIFS(Data!$M$6:$M$1096,Data!$J$6:$J$1096,AH$37,Data!$I$6:$I$1096,Data!$Z28),SUMIFS(Data!$M$6:$M$1096,Data!$J$6:$J$1096,AH$3,Data!$I$6:$I$1096,Data!$AA28),SUMIFS(Data!$M$6:$M$1096,Data!$J$6:$J$1096,AH$3,Data!$I$6:$I$1096,Data!$AB28),SUMIFS(Data!$M$6:$M$1096,Data!$J$6:$J$1096,AH$3,Data!$I$6:$I$1096,Data!$Y28))</f>
        <v>0.31751668401395949</v>
      </c>
      <c r="AI131" s="55">
        <f>SUM(SUMIFS(Data!$M$6:$M$1096,Data!$J$6:$J$1096,AI$37,Data!$I$6:$I$1096,Data!$Z28),SUMIFS(Data!$M$6:$M$1096,Data!$J$6:$J$1096,AI$3,Data!$I$6:$I$1096,Data!$AA28),SUMIFS(Data!$M$6:$M$1096,Data!$J$6:$J$1096,AI$3,Data!$I$6:$I$1096,Data!$AB28),SUMIFS(Data!$M$6:$M$1096,Data!$J$6:$J$1096,AI$3,Data!$I$6:$I$1096,Data!$Y28))</f>
        <v>0.30554273228079892</v>
      </c>
      <c r="AJ131" s="55">
        <f>SUM(SUMIFS(Data!$M$6:$M$1096,Data!$J$6:$J$1096,AJ$37,Data!$I$6:$I$1096,Data!$Z28),SUMIFS(Data!$M$6:$M$1096,Data!$J$6:$J$1096,AJ$3,Data!$I$6:$I$1096,Data!$AA28),SUMIFS(Data!$M$6:$M$1096,Data!$J$6:$J$1096,AJ$3,Data!$I$6:$I$1096,Data!$AB28),SUMIFS(Data!$M$6:$M$1096,Data!$J$6:$J$1096,AJ$3,Data!$I$6:$I$1096,Data!$Y28))</f>
        <v>0.29566217338529355</v>
      </c>
      <c r="AK131" s="55">
        <f>SUM(SUMIFS(Data!$M$6:$M$1096,Data!$J$6:$J$1096,AK$37,Data!$I$6:$I$1096,Data!$Z28),SUMIFS(Data!$M$6:$M$1096,Data!$J$6:$J$1096,AK$3,Data!$I$6:$I$1096,Data!$AA28),SUMIFS(Data!$M$6:$M$1096,Data!$J$6:$J$1096,AK$3,Data!$I$6:$I$1096,Data!$AB28),SUMIFS(Data!$M$6:$M$1096,Data!$J$6:$J$1096,AK$3,Data!$I$6:$I$1096,Data!$Y28))</f>
        <v>0.31658753709198817</v>
      </c>
      <c r="AL131" s="55">
        <f>SUM(SUMIFS(Data!$M$6:$M$1096,Data!$J$6:$J$1096,AL$37,Data!$I$6:$I$1096,Data!$Z28),SUMIFS(Data!$M$6:$M$1096,Data!$J$6:$J$1096,AL$3,Data!$I$6:$I$1096,Data!$AA28),SUMIFS(Data!$M$6:$M$1096,Data!$J$6:$J$1096,AL$3,Data!$I$6:$I$1096,Data!$AB28),SUMIFS(Data!$M$6:$M$1096,Data!$J$6:$J$1096,AL$3,Data!$I$6:$I$1096,Data!$Y28))</f>
        <v>0.31321867321867325</v>
      </c>
      <c r="AM131" s="55">
        <f>SUM(SUMIFS(Data!$M$6:$M$1096,Data!$J$6:$J$1096,AM$37,Data!$I$6:$I$1096,Data!$Z28),SUMIFS(Data!$M$6:$M$1096,Data!$J$6:$J$1096,AM$3,Data!$I$6:$I$1096,Data!$AA28),SUMIFS(Data!$M$6:$M$1096,Data!$J$6:$J$1096,AM$3,Data!$I$6:$I$1096,Data!$AB28),SUMIFS(Data!$M$6:$M$1096,Data!$J$6:$J$1096,AM$3,Data!$I$6:$I$1096,Data!$Y28))</f>
        <v>0.30580051294663246</v>
      </c>
      <c r="AN131" s="55">
        <f>SUM(SUMIFS(Data!$M$6:$M$1096,Data!$J$6:$J$1096,AN$37,Data!$I$6:$I$1096,Data!$Z28),SUMIFS(Data!$M$6:$M$1096,Data!$J$6:$J$1096,AN$3,Data!$I$6:$I$1096,Data!$AA28),SUMIFS(Data!$M$6:$M$1096,Data!$J$6:$J$1096,AN$3,Data!$I$6:$I$1096,Data!$AB28),SUMIFS(Data!$M$6:$M$1096,Data!$J$6:$J$1096,AN$3,Data!$I$6:$I$1096,Data!$Y28))</f>
        <v>0.28596053526876841</v>
      </c>
      <c r="AO131" s="55">
        <f>SUM(SUMIFS(Data!$M$6:$M$1096,Data!$J$6:$J$1096,AO$37,Data!$I$6:$I$1096,Data!$Z28),SUMIFS(Data!$M$6:$M$1096,Data!$J$6:$J$1096,AO$3,Data!$I$6:$I$1096,Data!$AA28),SUMIFS(Data!$M$6:$M$1096,Data!$J$6:$J$1096,AO$3,Data!$I$6:$I$1096,Data!$AB28),SUMIFS(Data!$M$6:$M$1096,Data!$J$6:$J$1096,AO$3,Data!$I$6:$I$1096,Data!$Y28))</f>
        <v>0.3063795205201138</v>
      </c>
      <c r="AP131" s="55">
        <f>SUM(SUMIFS(Data!$M$6:$M$1096,Data!$J$6:$J$1096,AP$37,Data!$I$6:$I$1096,Data!$Z28),SUMIFS(Data!$M$6:$M$1096,Data!$J$6:$J$1096,AP$3,Data!$I$6:$I$1096,Data!$AA28),SUMIFS(Data!$M$6:$M$1096,Data!$J$6:$J$1096,AP$3,Data!$I$6:$I$1096,Data!$AB28),SUMIFS(Data!$M$6:$M$1096,Data!$J$6:$J$1096,AP$3,Data!$I$6:$I$1096,Data!$Y28))</f>
        <v>0.29911351513785595</v>
      </c>
      <c r="AQ131" s="55">
        <f>SUM(SUMIFS(Data!$M$6:$M$1096,Data!$J$6:$J$1096,AQ$37,Data!$I$6:$I$1096,Data!$Z28),SUMIFS(Data!$M$6:$M$1096,Data!$J$6:$J$1096,AQ$3,Data!$I$6:$I$1096,Data!$AA28),SUMIFS(Data!$M$6:$M$1096,Data!$J$6:$J$1096,AQ$3,Data!$I$6:$I$1096,Data!$AB28),SUMIFS(Data!$M$6:$M$1096,Data!$J$6:$J$1096,AQ$3,Data!$I$6:$I$1096,Data!$Y28))</f>
        <v>0.29652644284500873</v>
      </c>
      <c r="AR131" s="56" t="s">
        <v>30</v>
      </c>
    </row>
    <row r="132" spans="1:44" x14ac:dyDescent="0.25">
      <c r="A132" s="53" t="s">
        <v>74</v>
      </c>
      <c r="B132" s="56" t="s">
        <v>31</v>
      </c>
      <c r="C132" s="55">
        <f>SUM(SUMIFS(Data!$M$6:$M$1096,Data!$J$6:$J$1096,C$37,Data!$I$6:$I$1096,Data!$Z29),SUMIFS(Data!$M$6:$M$1096,Data!$J$6:$J$1096,C$3,Data!$I$6:$I$1096,Data!$AA29),SUMIFS(Data!$M$6:$M$1096,Data!$J$6:$J$1096,C$3,Data!$I$6:$I$1096,Data!$AB29),SUMIFS(Data!$M$6:$M$1096,Data!$J$6:$J$1096,C$3,Data!$I$6:$I$1096,Data!$Y29))</f>
        <v>0.18739936633251961</v>
      </c>
      <c r="D132" s="55">
        <f>SUM(SUMIFS(Data!$M$6:$M$1096,Data!$J$6:$J$1096,D$37,Data!$I$6:$I$1096,Data!$Z29),SUMIFS(Data!$M$6:$M$1096,Data!$J$6:$J$1096,D$3,Data!$I$6:$I$1096,Data!$AA29),SUMIFS(Data!$M$6:$M$1096,Data!$J$6:$J$1096,D$3,Data!$I$6:$I$1096,Data!$AB29),SUMIFS(Data!$M$6:$M$1096,Data!$J$6:$J$1096,D$3,Data!$I$6:$I$1096,Data!$Y29))</f>
        <v>0.18984453360080239</v>
      </c>
      <c r="E132" s="55">
        <f>SUM(SUMIFS(Data!$M$6:$M$1096,Data!$J$6:$J$1096,E$37,Data!$I$6:$I$1096,Data!$Z29),SUMIFS(Data!$M$6:$M$1096,Data!$J$6:$J$1096,E$3,Data!$I$6:$I$1096,Data!$AA29),SUMIFS(Data!$M$6:$M$1096,Data!$J$6:$J$1096,E$3,Data!$I$6:$I$1096,Data!$AB29),SUMIFS(Data!$M$6:$M$1096,Data!$J$6:$J$1096,E$3,Data!$I$6:$I$1096,Data!$Y29))</f>
        <v>0.20675349492105</v>
      </c>
      <c r="F132" s="55">
        <f>SUM(SUMIFS(Data!$M$6:$M$1096,Data!$J$6:$J$1096,F$37,Data!$I$6:$I$1096,Data!$Z29),SUMIFS(Data!$M$6:$M$1096,Data!$J$6:$J$1096,F$3,Data!$I$6:$I$1096,Data!$AA29),SUMIFS(Data!$M$6:$M$1096,Data!$J$6:$J$1096,F$3,Data!$I$6:$I$1096,Data!$AB29),SUMIFS(Data!$M$6:$M$1096,Data!$J$6:$J$1096,F$3,Data!$I$6:$I$1096,Data!$Y29))</f>
        <v>0.21229165591619795</v>
      </c>
      <c r="G132" s="55">
        <f>SUM(SUMIFS(Data!$M$6:$M$1096,Data!$J$6:$J$1096,G$37,Data!$I$6:$I$1096,Data!$Z29),SUMIFS(Data!$M$6:$M$1096,Data!$J$6:$J$1096,G$3,Data!$I$6:$I$1096,Data!$AA29),SUMIFS(Data!$M$6:$M$1096,Data!$J$6:$J$1096,G$3,Data!$I$6:$I$1096,Data!$AB29),SUMIFS(Data!$M$6:$M$1096,Data!$J$6:$J$1096,G$3,Data!$I$6:$I$1096,Data!$Y29))</f>
        <v>0.21805083455938309</v>
      </c>
      <c r="H132" s="55">
        <f>SUM(SUMIFS(Data!$M$6:$M$1096,Data!$J$6:$J$1096,H$37,Data!$I$6:$I$1096,Data!$Z29),SUMIFS(Data!$M$6:$M$1096,Data!$J$6:$J$1096,H$3,Data!$I$6:$I$1096,Data!$AA29),SUMIFS(Data!$M$6:$M$1096,Data!$J$6:$J$1096,H$3,Data!$I$6:$I$1096,Data!$AB29),SUMIFS(Data!$M$6:$M$1096,Data!$J$6:$J$1096,H$3,Data!$I$6:$I$1096,Data!$Y29))</f>
        <v>0.22508145121210449</v>
      </c>
      <c r="I132" s="55">
        <f>SUM(SUMIFS(Data!$M$6:$M$1096,Data!$J$6:$J$1096,I$37,Data!$I$6:$I$1096,Data!$Z29),SUMIFS(Data!$M$6:$M$1096,Data!$J$6:$J$1096,I$3,Data!$I$6:$I$1096,Data!$AA29),SUMIFS(Data!$M$6:$M$1096,Data!$J$6:$J$1096,I$3,Data!$I$6:$I$1096,Data!$AB29),SUMIFS(Data!$M$6:$M$1096,Data!$J$6:$J$1096,I$3,Data!$I$6:$I$1096,Data!$Y29))</f>
        <v>0.22052535125229078</v>
      </c>
      <c r="J132" s="55">
        <f>SUM(SUMIFS(Data!$M$6:$M$1096,Data!$J$6:$J$1096,J$37,Data!$I$6:$I$1096,Data!$Z29),SUMIFS(Data!$M$6:$M$1096,Data!$J$6:$J$1096,J$3,Data!$I$6:$I$1096,Data!$AA29),SUMIFS(Data!$M$6:$M$1096,Data!$J$6:$J$1096,J$3,Data!$I$6:$I$1096,Data!$AB29),SUMIFS(Data!$M$6:$M$1096,Data!$J$6:$J$1096,J$3,Data!$I$6:$I$1096,Data!$Y29))</f>
        <v>0.21825342559417993</v>
      </c>
      <c r="K132" s="55">
        <f>SUM(SUMIFS(Data!$M$6:$M$1096,Data!$J$6:$J$1096,K$37,Data!$I$6:$I$1096,Data!$Z29),SUMIFS(Data!$M$6:$M$1096,Data!$J$6:$J$1096,K$3,Data!$I$6:$I$1096,Data!$AA29),SUMIFS(Data!$M$6:$M$1096,Data!$J$6:$J$1096,K$3,Data!$I$6:$I$1096,Data!$AB29),SUMIFS(Data!$M$6:$M$1096,Data!$J$6:$J$1096,K$3,Data!$I$6:$I$1096,Data!$Y29))</f>
        <v>0.2236750628375849</v>
      </c>
      <c r="L132" s="55">
        <f>SUM(SUMIFS(Data!$M$6:$M$1096,Data!$J$6:$J$1096,L$37,Data!$I$6:$I$1096,Data!$Z29),SUMIFS(Data!$M$6:$M$1096,Data!$J$6:$J$1096,L$3,Data!$I$6:$I$1096,Data!$AA29),SUMIFS(Data!$M$6:$M$1096,Data!$J$6:$J$1096,L$3,Data!$I$6:$I$1096,Data!$AB29),SUMIFS(Data!$M$6:$M$1096,Data!$J$6:$J$1096,L$3,Data!$I$6:$I$1096,Data!$Y29))</f>
        <v>0.22529958130805142</v>
      </c>
      <c r="M132" s="55">
        <f>SUM(SUMIFS(Data!$M$6:$M$1096,Data!$J$6:$J$1096,M$37,Data!$I$6:$I$1096,Data!$Z29),SUMIFS(Data!$M$6:$M$1096,Data!$J$6:$J$1096,M$3,Data!$I$6:$I$1096,Data!$AA29),SUMIFS(Data!$M$6:$M$1096,Data!$J$6:$J$1096,M$3,Data!$I$6:$I$1096,Data!$AB29),SUMIFS(Data!$M$6:$M$1096,Data!$J$6:$J$1096,M$3,Data!$I$6:$I$1096,Data!$Y29))</f>
        <v>0.21279855338172138</v>
      </c>
      <c r="N132" s="55">
        <f>SUM(SUMIFS(Data!$M$6:$M$1096,Data!$J$6:$J$1096,N$37,Data!$I$6:$I$1096,Data!$Z29),SUMIFS(Data!$M$6:$M$1096,Data!$J$6:$J$1096,N$3,Data!$I$6:$I$1096,Data!$AA29),SUMIFS(Data!$M$6:$M$1096,Data!$J$6:$J$1096,N$3,Data!$I$6:$I$1096,Data!$AB29),SUMIFS(Data!$M$6:$M$1096,Data!$J$6:$J$1096,N$3,Data!$I$6:$I$1096,Data!$Y29))</f>
        <v>0.21685639538994553</v>
      </c>
      <c r="O132" s="55">
        <f>SUM(SUMIFS(Data!$M$6:$M$1096,Data!$J$6:$J$1096,O$37,Data!$I$6:$I$1096,Data!$Z29),SUMIFS(Data!$M$6:$M$1096,Data!$J$6:$J$1096,O$3,Data!$I$6:$I$1096,Data!$AA29),SUMIFS(Data!$M$6:$M$1096,Data!$J$6:$J$1096,O$3,Data!$I$6:$I$1096,Data!$AB29),SUMIFS(Data!$M$6:$M$1096,Data!$J$6:$J$1096,O$3,Data!$I$6:$I$1096,Data!$Y29))</f>
        <v>0.21966060606060606</v>
      </c>
      <c r="P132" s="55">
        <f>SUM(SUMIFS(Data!$M$6:$M$1096,Data!$J$6:$J$1096,P$37,Data!$I$6:$I$1096,Data!$Z29),SUMIFS(Data!$M$6:$M$1096,Data!$J$6:$J$1096,P$3,Data!$I$6:$I$1096,Data!$AA29),SUMIFS(Data!$M$6:$M$1096,Data!$J$6:$J$1096,P$3,Data!$I$6:$I$1096,Data!$AB29),SUMIFS(Data!$M$6:$M$1096,Data!$J$6:$J$1096,P$3,Data!$I$6:$I$1096,Data!$Y29))</f>
        <v>0.23195614386950131</v>
      </c>
      <c r="Q132" s="55">
        <f>SUM(SUMIFS(Data!$M$6:$M$1096,Data!$J$6:$J$1096,Q$37,Data!$I$6:$I$1096,Data!$Z29),SUMIFS(Data!$M$6:$M$1096,Data!$J$6:$J$1096,Q$3,Data!$I$6:$I$1096,Data!$AA29),SUMIFS(Data!$M$6:$M$1096,Data!$J$6:$J$1096,Q$3,Data!$I$6:$I$1096,Data!$AB29),SUMIFS(Data!$M$6:$M$1096,Data!$J$6:$J$1096,Q$3,Data!$I$6:$I$1096,Data!$Y29))</f>
        <v>0.25027297994838194</v>
      </c>
      <c r="R132" s="55">
        <f>SUM(SUMIFS(Data!$M$6:$M$1096,Data!$J$6:$J$1096,R$37,Data!$I$6:$I$1096,Data!$Z29),SUMIFS(Data!$M$6:$M$1096,Data!$J$6:$J$1096,R$3,Data!$I$6:$I$1096,Data!$AA29),SUMIFS(Data!$M$6:$M$1096,Data!$J$6:$J$1096,R$3,Data!$I$6:$I$1096,Data!$AB29),SUMIFS(Data!$M$6:$M$1096,Data!$J$6:$J$1096,R$3,Data!$I$6:$I$1096,Data!$Y29))</f>
        <v>0.25040577096483319</v>
      </c>
      <c r="S132" s="55">
        <f>SUM(SUMIFS(Data!$M$6:$M$1096,Data!$J$6:$J$1096,S$37,Data!$I$6:$I$1096,Data!$Z29),SUMIFS(Data!$M$6:$M$1096,Data!$J$6:$J$1096,S$3,Data!$I$6:$I$1096,Data!$AA29),SUMIFS(Data!$M$6:$M$1096,Data!$J$6:$J$1096,S$3,Data!$I$6:$I$1096,Data!$AB29),SUMIFS(Data!$M$6:$M$1096,Data!$J$6:$J$1096,S$3,Data!$I$6:$I$1096,Data!$Y29))</f>
        <v>0.27336821285012447</v>
      </c>
      <c r="T132" s="55">
        <f>SUM(SUMIFS(Data!$M$6:$M$1096,Data!$J$6:$J$1096,T$37,Data!$I$6:$I$1096,Data!$Z29),SUMIFS(Data!$M$6:$M$1096,Data!$J$6:$J$1096,T$3,Data!$I$6:$I$1096,Data!$AA29),SUMIFS(Data!$M$6:$M$1096,Data!$J$6:$J$1096,T$3,Data!$I$6:$I$1096,Data!$AB29),SUMIFS(Data!$M$6:$M$1096,Data!$J$6:$J$1096,T$3,Data!$I$6:$I$1096,Data!$Y29))</f>
        <v>0.27471821714138916</v>
      </c>
      <c r="U132" s="55">
        <f>SUM(SUMIFS(Data!$M$6:$M$1096,Data!$J$6:$J$1096,U$37,Data!$I$6:$I$1096,Data!$Z29),SUMIFS(Data!$M$6:$M$1096,Data!$J$6:$J$1096,U$3,Data!$I$6:$I$1096,Data!$AA29),SUMIFS(Data!$M$6:$M$1096,Data!$J$6:$J$1096,U$3,Data!$I$6:$I$1096,Data!$AB29),SUMIFS(Data!$M$6:$M$1096,Data!$J$6:$J$1096,U$3,Data!$I$6:$I$1096,Data!$Y29))</f>
        <v>0.26971224191188425</v>
      </c>
      <c r="V132" s="55">
        <f>SUM(SUMIFS(Data!$M$6:$M$1096,Data!$J$6:$J$1096,V$37,Data!$I$6:$I$1096,Data!$Z29),SUMIFS(Data!$M$6:$M$1096,Data!$J$6:$J$1096,V$3,Data!$I$6:$I$1096,Data!$AA29),SUMIFS(Data!$M$6:$M$1096,Data!$J$6:$J$1096,V$3,Data!$I$6:$I$1096,Data!$AB29),SUMIFS(Data!$M$6:$M$1096,Data!$J$6:$J$1096,V$3,Data!$I$6:$I$1096,Data!$Y29))</f>
        <v>0.26523244017425557</v>
      </c>
      <c r="W132" s="55">
        <f>SUM(SUMIFS(Data!$M$6:$M$1096,Data!$J$6:$J$1096,W$37,Data!$I$6:$I$1096,Data!$Z29),SUMIFS(Data!$M$6:$M$1096,Data!$J$6:$J$1096,W$3,Data!$I$6:$I$1096,Data!$AA29),SUMIFS(Data!$M$6:$M$1096,Data!$J$6:$J$1096,W$3,Data!$I$6:$I$1096,Data!$AB29),SUMIFS(Data!$M$6:$M$1096,Data!$J$6:$J$1096,W$3,Data!$I$6:$I$1096,Data!$Y29))</f>
        <v>0.243829055630603</v>
      </c>
      <c r="X132" s="55">
        <f>SUM(SUMIFS(Data!$M$6:$M$1096,Data!$J$6:$J$1096,X$37,Data!$I$6:$I$1096,Data!$Z29),SUMIFS(Data!$M$6:$M$1096,Data!$J$6:$J$1096,X$3,Data!$I$6:$I$1096,Data!$AA29),SUMIFS(Data!$M$6:$M$1096,Data!$J$6:$J$1096,X$3,Data!$I$6:$I$1096,Data!$AB29),SUMIFS(Data!$M$6:$M$1096,Data!$J$6:$J$1096,X$3,Data!$I$6:$I$1096,Data!$Y29))</f>
        <v>0.22101562013815421</v>
      </c>
      <c r="Y132" s="55">
        <f>SUM(SUMIFS(Data!$M$6:$M$1096,Data!$J$6:$J$1096,Y$37,Data!$I$6:$I$1096,Data!$Z29),SUMIFS(Data!$M$6:$M$1096,Data!$J$6:$J$1096,Y$3,Data!$I$6:$I$1096,Data!$AA29),SUMIFS(Data!$M$6:$M$1096,Data!$J$6:$J$1096,Y$3,Data!$I$6:$I$1096,Data!$AB29),SUMIFS(Data!$M$6:$M$1096,Data!$J$6:$J$1096,Y$3,Data!$I$6:$I$1096,Data!$Y29))</f>
        <v>0.22258908547221529</v>
      </c>
      <c r="Z132" s="55">
        <f>SUM(SUMIFS(Data!$M$6:$M$1096,Data!$J$6:$J$1096,Z$37,Data!$I$6:$I$1096,Data!$Z29),SUMIFS(Data!$M$6:$M$1096,Data!$J$6:$J$1096,Z$3,Data!$I$6:$I$1096,Data!$AA29),SUMIFS(Data!$M$6:$M$1096,Data!$J$6:$J$1096,Z$3,Data!$I$6:$I$1096,Data!$AB29),SUMIFS(Data!$M$6:$M$1096,Data!$J$6:$J$1096,Z$3,Data!$I$6:$I$1096,Data!$Y29))</f>
        <v>0.26208897485493227</v>
      </c>
      <c r="AA132" s="55">
        <f>SUM(SUMIFS(Data!$M$6:$M$1096,Data!$J$6:$J$1096,AA$37,Data!$I$6:$I$1096,Data!$Z29),SUMIFS(Data!$M$6:$M$1096,Data!$J$6:$J$1096,AA$3,Data!$I$6:$I$1096,Data!$AA29),SUMIFS(Data!$M$6:$M$1096,Data!$J$6:$J$1096,AA$3,Data!$I$6:$I$1096,Data!$AB29),SUMIFS(Data!$M$6:$M$1096,Data!$J$6:$J$1096,AA$3,Data!$I$6:$I$1096,Data!$Y29))</f>
        <v>0.26550997509646701</v>
      </c>
      <c r="AB132" s="55">
        <f>SUM(SUMIFS(Data!$M$6:$M$1096,Data!$J$6:$J$1096,AB$37,Data!$I$6:$I$1096,Data!$Z29),SUMIFS(Data!$M$6:$M$1096,Data!$J$6:$J$1096,AB$3,Data!$I$6:$I$1096,Data!$AA29),SUMIFS(Data!$M$6:$M$1096,Data!$J$6:$J$1096,AB$3,Data!$I$6:$I$1096,Data!$AB29),SUMIFS(Data!$M$6:$M$1096,Data!$J$6:$J$1096,AB$3,Data!$I$6:$I$1096,Data!$Y29))</f>
        <v>0.25631133880624651</v>
      </c>
      <c r="AC132" s="55">
        <f>SUM(SUMIFS(Data!$M$6:$M$1096,Data!$J$6:$J$1096,AC$37,Data!$I$6:$I$1096,Data!$Z29),SUMIFS(Data!$M$6:$M$1096,Data!$J$6:$J$1096,AC$3,Data!$I$6:$I$1096,Data!$AA29),SUMIFS(Data!$M$6:$M$1096,Data!$J$6:$J$1096,AC$3,Data!$I$6:$I$1096,Data!$AB29),SUMIFS(Data!$M$6:$M$1096,Data!$J$6:$J$1096,AC$3,Data!$I$6:$I$1096,Data!$Y29))</f>
        <v>0.21637244180596782</v>
      </c>
      <c r="AD132" s="55">
        <f>SUM(SUMIFS(Data!$M$6:$M$1096,Data!$J$6:$J$1096,AD$37,Data!$I$6:$I$1096,Data!$Z29),SUMIFS(Data!$M$6:$M$1096,Data!$J$6:$J$1096,AD$3,Data!$I$6:$I$1096,Data!$AA29),SUMIFS(Data!$M$6:$M$1096,Data!$J$6:$J$1096,AD$3,Data!$I$6:$I$1096,Data!$AB29),SUMIFS(Data!$M$6:$M$1096,Data!$J$6:$J$1096,AD$3,Data!$I$6:$I$1096,Data!$Y29))</f>
        <v>0.23487578228712308</v>
      </c>
      <c r="AE132" s="55">
        <f>SUM(SUMIFS(Data!$M$6:$M$1096,Data!$J$6:$J$1096,AE$37,Data!$I$6:$I$1096,Data!$Z29),SUMIFS(Data!$M$6:$M$1096,Data!$J$6:$J$1096,AE$3,Data!$I$6:$I$1096,Data!$AA29),SUMIFS(Data!$M$6:$M$1096,Data!$J$6:$J$1096,AE$3,Data!$I$6:$I$1096,Data!$AB29),SUMIFS(Data!$M$6:$M$1096,Data!$J$6:$J$1096,AE$3,Data!$I$6:$I$1096,Data!$Y29))</f>
        <v>0.2578756184630801</v>
      </c>
      <c r="AF132" s="55">
        <f>SUM(SUMIFS(Data!$M$6:$M$1096,Data!$J$6:$J$1096,AF$37,Data!$I$6:$I$1096,Data!$Z29),SUMIFS(Data!$M$6:$M$1096,Data!$J$6:$J$1096,AF$3,Data!$I$6:$I$1096,Data!$AA29),SUMIFS(Data!$M$6:$M$1096,Data!$J$6:$J$1096,AF$3,Data!$I$6:$I$1096,Data!$AB29),SUMIFS(Data!$M$6:$M$1096,Data!$J$6:$J$1096,AF$3,Data!$I$6:$I$1096,Data!$Y29))</f>
        <v>0.24943481537302184</v>
      </c>
      <c r="AG132" s="55">
        <f>SUM(SUMIFS(Data!$M$6:$M$1096,Data!$J$6:$J$1096,AG$37,Data!$I$6:$I$1096,Data!$Z29),SUMIFS(Data!$M$6:$M$1096,Data!$J$6:$J$1096,AG$3,Data!$I$6:$I$1096,Data!$AA29),SUMIFS(Data!$M$6:$M$1096,Data!$J$6:$J$1096,AG$3,Data!$I$6:$I$1096,Data!$AB29),SUMIFS(Data!$M$6:$M$1096,Data!$J$6:$J$1096,AG$3,Data!$I$6:$I$1096,Data!$Y29))</f>
        <v>0.22620648438667268</v>
      </c>
      <c r="AH132" s="55">
        <f>SUM(SUMIFS(Data!$M$6:$M$1096,Data!$J$6:$J$1096,AH$37,Data!$I$6:$I$1096,Data!$Z29),SUMIFS(Data!$M$6:$M$1096,Data!$J$6:$J$1096,AH$3,Data!$I$6:$I$1096,Data!$AA29),SUMIFS(Data!$M$6:$M$1096,Data!$J$6:$J$1096,AH$3,Data!$I$6:$I$1096,Data!$AB29),SUMIFS(Data!$M$6:$M$1096,Data!$J$6:$J$1096,AH$3,Data!$I$6:$I$1096,Data!$Y29))</f>
        <v>0.22368823853548034</v>
      </c>
      <c r="AI132" s="55">
        <f>SUM(SUMIFS(Data!$M$6:$M$1096,Data!$J$6:$J$1096,AI$37,Data!$I$6:$I$1096,Data!$Z29),SUMIFS(Data!$M$6:$M$1096,Data!$J$6:$J$1096,AI$3,Data!$I$6:$I$1096,Data!$AA29),SUMIFS(Data!$M$6:$M$1096,Data!$J$6:$J$1096,AI$3,Data!$I$6:$I$1096,Data!$AB29),SUMIFS(Data!$M$6:$M$1096,Data!$J$6:$J$1096,AI$3,Data!$I$6:$I$1096,Data!$Y29))</f>
        <v>0.23469670390545658</v>
      </c>
      <c r="AJ132" s="55">
        <f>SUM(SUMIFS(Data!$M$6:$M$1096,Data!$J$6:$J$1096,AJ$37,Data!$I$6:$I$1096,Data!$Z29),SUMIFS(Data!$M$6:$M$1096,Data!$J$6:$J$1096,AJ$3,Data!$I$6:$I$1096,Data!$AA29),SUMIFS(Data!$M$6:$M$1096,Data!$J$6:$J$1096,AJ$3,Data!$I$6:$I$1096,Data!$AB29),SUMIFS(Data!$M$6:$M$1096,Data!$J$6:$J$1096,AJ$3,Data!$I$6:$I$1096,Data!$Y29))</f>
        <v>0.20906535488404779</v>
      </c>
      <c r="AK132" s="55">
        <f>SUM(SUMIFS(Data!$M$6:$M$1096,Data!$J$6:$J$1096,AK$37,Data!$I$6:$I$1096,Data!$Z29),SUMIFS(Data!$M$6:$M$1096,Data!$J$6:$J$1096,AK$3,Data!$I$6:$I$1096,Data!$AA29),SUMIFS(Data!$M$6:$M$1096,Data!$J$6:$J$1096,AK$3,Data!$I$6:$I$1096,Data!$AB29),SUMIFS(Data!$M$6:$M$1096,Data!$J$6:$J$1096,AK$3,Data!$I$6:$I$1096,Data!$Y29))</f>
        <v>0.22801186943620178</v>
      </c>
      <c r="AL132" s="55">
        <f>SUM(SUMIFS(Data!$M$6:$M$1096,Data!$J$6:$J$1096,AL$37,Data!$I$6:$I$1096,Data!$Z29),SUMIFS(Data!$M$6:$M$1096,Data!$J$6:$J$1096,AL$3,Data!$I$6:$I$1096,Data!$AA29),SUMIFS(Data!$M$6:$M$1096,Data!$J$6:$J$1096,AL$3,Data!$I$6:$I$1096,Data!$AB29),SUMIFS(Data!$M$6:$M$1096,Data!$J$6:$J$1096,AL$3,Data!$I$6:$I$1096,Data!$Y29))</f>
        <v>0.22637182637182637</v>
      </c>
      <c r="AM132" s="55">
        <f>SUM(SUMIFS(Data!$M$6:$M$1096,Data!$J$6:$J$1096,AM$37,Data!$I$6:$I$1096,Data!$Z29),SUMIFS(Data!$M$6:$M$1096,Data!$J$6:$J$1096,AM$3,Data!$I$6:$I$1096,Data!$AA29),SUMIFS(Data!$M$6:$M$1096,Data!$J$6:$J$1096,AM$3,Data!$I$6:$I$1096,Data!$AB29),SUMIFS(Data!$M$6:$M$1096,Data!$J$6:$J$1096,AM$3,Data!$I$6:$I$1096,Data!$Y29))</f>
        <v>0.22365878508941431</v>
      </c>
      <c r="AN132" s="55">
        <f>SUM(SUMIFS(Data!$M$6:$M$1096,Data!$J$6:$J$1096,AN$37,Data!$I$6:$I$1096,Data!$Z29),SUMIFS(Data!$M$6:$M$1096,Data!$J$6:$J$1096,AN$3,Data!$I$6:$I$1096,Data!$AA29),SUMIFS(Data!$M$6:$M$1096,Data!$J$6:$J$1096,AN$3,Data!$I$6:$I$1096,Data!$AB29),SUMIFS(Data!$M$6:$M$1096,Data!$J$6:$J$1096,AN$3,Data!$I$6:$I$1096,Data!$Y29))</f>
        <v>0.22045815377636652</v>
      </c>
      <c r="AO132" s="55">
        <f>SUM(SUMIFS(Data!$M$6:$M$1096,Data!$J$6:$J$1096,AO$37,Data!$I$6:$I$1096,Data!$Z29),SUMIFS(Data!$M$6:$M$1096,Data!$J$6:$J$1096,AO$3,Data!$I$6:$I$1096,Data!$AA29),SUMIFS(Data!$M$6:$M$1096,Data!$J$6:$J$1096,AO$3,Data!$I$6:$I$1096,Data!$AB29),SUMIFS(Data!$M$6:$M$1096,Data!$J$6:$J$1096,AO$3,Data!$I$6:$I$1096,Data!$Y29))</f>
        <v>0.23430977799120828</v>
      </c>
      <c r="AP132" s="55">
        <f>SUM(SUMIFS(Data!$M$6:$M$1096,Data!$J$6:$J$1096,AP$37,Data!$I$6:$I$1096,Data!$Z29),SUMIFS(Data!$M$6:$M$1096,Data!$J$6:$J$1096,AP$3,Data!$I$6:$I$1096,Data!$AA29),SUMIFS(Data!$M$6:$M$1096,Data!$J$6:$J$1096,AP$3,Data!$I$6:$I$1096,Data!$AB29),SUMIFS(Data!$M$6:$M$1096,Data!$J$6:$J$1096,AP$3,Data!$I$6:$I$1096,Data!$Y29))</f>
        <v>0.22778153406956655</v>
      </c>
      <c r="AQ132" s="55">
        <f>SUM(SUMIFS(Data!$M$6:$M$1096,Data!$J$6:$J$1096,AQ$37,Data!$I$6:$I$1096,Data!$Z29),SUMIFS(Data!$M$6:$M$1096,Data!$J$6:$J$1096,AQ$3,Data!$I$6:$I$1096,Data!$AA29),SUMIFS(Data!$M$6:$M$1096,Data!$J$6:$J$1096,AQ$3,Data!$I$6:$I$1096,Data!$AB29),SUMIFS(Data!$M$6:$M$1096,Data!$J$6:$J$1096,AQ$3,Data!$I$6:$I$1096,Data!$Y29))</f>
        <v>0.23125754392239262</v>
      </c>
      <c r="AR132" s="56" t="s">
        <v>31</v>
      </c>
    </row>
    <row r="133" spans="1:44" x14ac:dyDescent="0.25">
      <c r="A133" s="53" t="s">
        <v>74</v>
      </c>
      <c r="B133" s="57" t="s">
        <v>32</v>
      </c>
      <c r="C133" s="55">
        <f>SUM(SUMIFS(Data!$M$6:$M$1096,Data!$J$6:$J$1096,C$37,Data!$I$6:$I$1096,Data!$Z30),SUMIFS(Data!$M$6:$M$1096,Data!$J$6:$J$1096,C$3,Data!$I$6:$I$1096,Data!$AA30),SUMIFS(Data!$M$6:$M$1096,Data!$J$6:$J$1096,C$3,Data!$I$6:$I$1096,Data!$AB30),SUMIFS(Data!$M$6:$M$1096,Data!$J$6:$J$1096,C$3,Data!$I$6:$I$1096,Data!$Y30))</f>
        <v>0.13909520594193109</v>
      </c>
      <c r="D133" s="55">
        <f>SUM(SUMIFS(Data!$M$6:$M$1096,Data!$J$6:$J$1096,D$37,Data!$I$6:$I$1096,Data!$Z30),SUMIFS(Data!$M$6:$M$1096,Data!$J$6:$J$1096,D$3,Data!$I$6:$I$1096,Data!$AA30),SUMIFS(Data!$M$6:$M$1096,Data!$J$6:$J$1096,D$3,Data!$I$6:$I$1096,Data!$AB30),SUMIFS(Data!$M$6:$M$1096,Data!$J$6:$J$1096,D$3,Data!$I$6:$I$1096,Data!$Y30))</f>
        <v>0.14516048144433299</v>
      </c>
      <c r="E133" s="55">
        <f>SUM(SUMIFS(Data!$M$6:$M$1096,Data!$J$6:$J$1096,E$37,Data!$I$6:$I$1096,Data!$Z30),SUMIFS(Data!$M$6:$M$1096,Data!$J$6:$J$1096,E$3,Data!$I$6:$I$1096,Data!$AA30),SUMIFS(Data!$M$6:$M$1096,Data!$J$6:$J$1096,E$3,Data!$I$6:$I$1096,Data!$AB30),SUMIFS(Data!$M$6:$M$1096,Data!$J$6:$J$1096,E$3,Data!$I$6:$I$1096,Data!$Y30))</f>
        <v>0.16021321532736599</v>
      </c>
      <c r="F133" s="55">
        <f>SUM(SUMIFS(Data!$M$6:$M$1096,Data!$J$6:$J$1096,F$37,Data!$I$6:$I$1096,Data!$Z30),SUMIFS(Data!$M$6:$M$1096,Data!$J$6:$J$1096,F$3,Data!$I$6:$I$1096,Data!$AA30),SUMIFS(Data!$M$6:$M$1096,Data!$J$6:$J$1096,F$3,Data!$I$6:$I$1096,Data!$AB30),SUMIFS(Data!$M$6:$M$1096,Data!$J$6:$J$1096,F$3,Data!$I$6:$I$1096,Data!$Y30))</f>
        <v>0.16076680943289126</v>
      </c>
      <c r="G133" s="55">
        <f>SUM(SUMIFS(Data!$M$6:$M$1096,Data!$J$6:$J$1096,G$37,Data!$I$6:$I$1096,Data!$Z30),SUMIFS(Data!$M$6:$M$1096,Data!$J$6:$J$1096,G$3,Data!$I$6:$I$1096,Data!$AA30),SUMIFS(Data!$M$6:$M$1096,Data!$J$6:$J$1096,G$3,Data!$I$6:$I$1096,Data!$AB30),SUMIFS(Data!$M$6:$M$1096,Data!$J$6:$J$1096,G$3,Data!$I$6:$I$1096,Data!$Y30))</f>
        <v>0.1725432499619502</v>
      </c>
      <c r="H133" s="55">
        <f>SUM(SUMIFS(Data!$M$6:$M$1096,Data!$J$6:$J$1096,H$37,Data!$I$6:$I$1096,Data!$Z30),SUMIFS(Data!$M$6:$M$1096,Data!$J$6:$J$1096,H$3,Data!$I$6:$I$1096,Data!$AA30),SUMIFS(Data!$M$6:$M$1096,Data!$J$6:$J$1096,H$3,Data!$I$6:$I$1096,Data!$AB30),SUMIFS(Data!$M$6:$M$1096,Data!$J$6:$J$1096,H$3,Data!$I$6:$I$1096,Data!$Y30))</f>
        <v>0.17980009939808933</v>
      </c>
      <c r="I133" s="55">
        <f>SUM(SUMIFS(Data!$M$6:$M$1096,Data!$J$6:$J$1096,I$37,Data!$I$6:$I$1096,Data!$Z30),SUMIFS(Data!$M$6:$M$1096,Data!$J$6:$J$1096,I$3,Data!$I$6:$I$1096,Data!$AA30),SUMIFS(Data!$M$6:$M$1096,Data!$J$6:$J$1096,I$3,Data!$I$6:$I$1096,Data!$AB30),SUMIFS(Data!$M$6:$M$1096,Data!$J$6:$J$1096,I$3,Data!$I$6:$I$1096,Data!$Y30))</f>
        <v>0.17723663019936692</v>
      </c>
      <c r="J133" s="55">
        <f>SUM(SUMIFS(Data!$M$6:$M$1096,Data!$J$6:$J$1096,J$37,Data!$I$6:$I$1096,Data!$Z30),SUMIFS(Data!$M$6:$M$1096,Data!$J$6:$J$1096,J$3,Data!$I$6:$I$1096,Data!$AA30),SUMIFS(Data!$M$6:$M$1096,Data!$J$6:$J$1096,J$3,Data!$I$6:$I$1096,Data!$AB30),SUMIFS(Data!$M$6:$M$1096,Data!$J$6:$J$1096,J$3,Data!$I$6:$I$1096,Data!$Y30))</f>
        <v>0.18051035199518636</v>
      </c>
      <c r="K133" s="55">
        <f>SUM(SUMIFS(Data!$M$6:$M$1096,Data!$J$6:$J$1096,K$37,Data!$I$6:$I$1096,Data!$Z30),SUMIFS(Data!$M$6:$M$1096,Data!$J$6:$J$1096,K$3,Data!$I$6:$I$1096,Data!$AA30),SUMIFS(Data!$M$6:$M$1096,Data!$J$6:$J$1096,K$3,Data!$I$6:$I$1096,Data!$AB30),SUMIFS(Data!$M$6:$M$1096,Data!$J$6:$J$1096,K$3,Data!$I$6:$I$1096,Data!$Y30))</f>
        <v>0.18083854751590994</v>
      </c>
      <c r="L133" s="55">
        <f>SUM(SUMIFS(Data!$M$6:$M$1096,Data!$J$6:$J$1096,L$37,Data!$I$6:$I$1096,Data!$Z30),SUMIFS(Data!$M$6:$M$1096,Data!$J$6:$J$1096,L$3,Data!$I$6:$I$1096,Data!$AA30),SUMIFS(Data!$M$6:$M$1096,Data!$J$6:$J$1096,L$3,Data!$I$6:$I$1096,Data!$AB30),SUMIFS(Data!$M$6:$M$1096,Data!$J$6:$J$1096,L$3,Data!$I$6:$I$1096,Data!$Y30))</f>
        <v>0.18386351604985801</v>
      </c>
      <c r="M133" s="55">
        <f>SUM(SUMIFS(Data!$M$6:$M$1096,Data!$J$6:$J$1096,M$37,Data!$I$6:$I$1096,Data!$Z30),SUMIFS(Data!$M$6:$M$1096,Data!$J$6:$J$1096,M$3,Data!$I$6:$I$1096,Data!$AA30),SUMIFS(Data!$M$6:$M$1096,Data!$J$6:$J$1096,M$3,Data!$I$6:$I$1096,Data!$AB30),SUMIFS(Data!$M$6:$M$1096,Data!$J$6:$J$1096,M$3,Data!$I$6:$I$1096,Data!$Y30))</f>
        <v>0.17115804806991988</v>
      </c>
      <c r="N133" s="55">
        <f>SUM(SUMIFS(Data!$M$6:$M$1096,Data!$J$6:$J$1096,N$37,Data!$I$6:$I$1096,Data!$Z30),SUMIFS(Data!$M$6:$M$1096,Data!$J$6:$J$1096,N$3,Data!$I$6:$I$1096,Data!$AA30),SUMIFS(Data!$M$6:$M$1096,Data!$J$6:$J$1096,N$3,Data!$I$6:$I$1096,Data!$AB30),SUMIFS(Data!$M$6:$M$1096,Data!$J$6:$J$1096,N$3,Data!$I$6:$I$1096,Data!$Y30))</f>
        <v>0.16889391689646233</v>
      </c>
      <c r="O133" s="55">
        <f>SUM(SUMIFS(Data!$M$6:$M$1096,Data!$J$6:$J$1096,O$37,Data!$I$6:$I$1096,Data!$Z30),SUMIFS(Data!$M$6:$M$1096,Data!$J$6:$J$1096,O$3,Data!$I$6:$I$1096,Data!$AA30),SUMIFS(Data!$M$6:$M$1096,Data!$J$6:$J$1096,O$3,Data!$I$6:$I$1096,Data!$AB30),SUMIFS(Data!$M$6:$M$1096,Data!$J$6:$J$1096,O$3,Data!$I$6:$I$1096,Data!$Y30))</f>
        <v>0.17023030303030301</v>
      </c>
      <c r="P133" s="55">
        <f>SUM(SUMIFS(Data!$M$6:$M$1096,Data!$J$6:$J$1096,P$37,Data!$I$6:$I$1096,Data!$Z30),SUMIFS(Data!$M$6:$M$1096,Data!$J$6:$J$1096,P$3,Data!$I$6:$I$1096,Data!$AA30),SUMIFS(Data!$M$6:$M$1096,Data!$J$6:$J$1096,P$3,Data!$I$6:$I$1096,Data!$AB30),SUMIFS(Data!$M$6:$M$1096,Data!$J$6:$J$1096,P$3,Data!$I$6:$I$1096,Data!$Y30))</f>
        <v>0.17523733119400992</v>
      </c>
      <c r="Q133" s="55">
        <f>SUM(SUMIFS(Data!$M$6:$M$1096,Data!$J$6:$J$1096,Q$37,Data!$I$6:$I$1096,Data!$Z30),SUMIFS(Data!$M$6:$M$1096,Data!$J$6:$J$1096,Q$3,Data!$I$6:$I$1096,Data!$AA30),SUMIFS(Data!$M$6:$M$1096,Data!$J$6:$J$1096,Q$3,Data!$I$6:$I$1096,Data!$AB30),SUMIFS(Data!$M$6:$M$1096,Data!$J$6:$J$1096,Q$3,Data!$I$6:$I$1096,Data!$Y30))</f>
        <v>0.18527893587452848</v>
      </c>
      <c r="R133" s="55">
        <f>SUM(SUMIFS(Data!$M$6:$M$1096,Data!$J$6:$J$1096,R$37,Data!$I$6:$I$1096,Data!$Z30),SUMIFS(Data!$M$6:$M$1096,Data!$J$6:$J$1096,R$3,Data!$I$6:$I$1096,Data!$AA30),SUMIFS(Data!$M$6:$M$1096,Data!$J$6:$J$1096,R$3,Data!$I$6:$I$1096,Data!$AB30),SUMIFS(Data!$M$6:$M$1096,Data!$J$6:$J$1096,R$3,Data!$I$6:$I$1096,Data!$Y30))</f>
        <v>0.188848812744214</v>
      </c>
      <c r="S133" s="55">
        <f>SUM(SUMIFS(Data!$M$6:$M$1096,Data!$J$6:$J$1096,S$37,Data!$I$6:$I$1096,Data!$Z30),SUMIFS(Data!$M$6:$M$1096,Data!$J$6:$J$1096,S$3,Data!$I$6:$I$1096,Data!$AA30),SUMIFS(Data!$M$6:$M$1096,Data!$J$6:$J$1096,S$3,Data!$I$6:$I$1096,Data!$AB30),SUMIFS(Data!$M$6:$M$1096,Data!$J$6:$J$1096,S$3,Data!$I$6:$I$1096,Data!$Y30))</f>
        <v>0.18777515472468576</v>
      </c>
      <c r="T133" s="55">
        <f>SUM(SUMIFS(Data!$M$6:$M$1096,Data!$J$6:$J$1096,T$37,Data!$I$6:$I$1096,Data!$Z30),SUMIFS(Data!$M$6:$M$1096,Data!$J$6:$J$1096,T$3,Data!$I$6:$I$1096,Data!$AA30),SUMIFS(Data!$M$6:$M$1096,Data!$J$6:$J$1096,T$3,Data!$I$6:$I$1096,Data!$AB30),SUMIFS(Data!$M$6:$M$1096,Data!$J$6:$J$1096,T$3,Data!$I$6:$I$1096,Data!$Y30))</f>
        <v>0.18814424713400341</v>
      </c>
      <c r="U133" s="55">
        <f>SUM(SUMIFS(Data!$M$6:$M$1096,Data!$J$6:$J$1096,U$37,Data!$I$6:$I$1096,Data!$Z30),SUMIFS(Data!$M$6:$M$1096,Data!$J$6:$J$1096,U$3,Data!$I$6:$I$1096,Data!$AA30),SUMIFS(Data!$M$6:$M$1096,Data!$J$6:$J$1096,U$3,Data!$I$6:$I$1096,Data!$AB30),SUMIFS(Data!$M$6:$M$1096,Data!$J$6:$J$1096,U$3,Data!$I$6:$I$1096,Data!$Y30))</f>
        <v>0.18579092830434074</v>
      </c>
      <c r="V133" s="55">
        <f>SUM(SUMIFS(Data!$M$6:$M$1096,Data!$J$6:$J$1096,V$37,Data!$I$6:$I$1096,Data!$Z30),SUMIFS(Data!$M$6:$M$1096,Data!$J$6:$J$1096,V$3,Data!$I$6:$I$1096,Data!$AA30),SUMIFS(Data!$M$6:$M$1096,Data!$J$6:$J$1096,V$3,Data!$I$6:$I$1096,Data!$AB30),SUMIFS(Data!$M$6:$M$1096,Data!$J$6:$J$1096,V$3,Data!$I$6:$I$1096,Data!$Y30))</f>
        <v>0.18335620934534821</v>
      </c>
      <c r="W133" s="55">
        <f>SUM(SUMIFS(Data!$M$6:$M$1096,Data!$J$6:$J$1096,W$37,Data!$I$6:$I$1096,Data!$Z30),SUMIFS(Data!$M$6:$M$1096,Data!$J$6:$J$1096,W$3,Data!$I$6:$I$1096,Data!$AA30),SUMIFS(Data!$M$6:$M$1096,Data!$J$6:$J$1096,W$3,Data!$I$6:$I$1096,Data!$AB30),SUMIFS(Data!$M$6:$M$1096,Data!$J$6:$J$1096,W$3,Data!$I$6:$I$1096,Data!$Y30))</f>
        <v>0.1743829055630603</v>
      </c>
      <c r="X133" s="55">
        <f>SUM(SUMIFS(Data!$M$6:$M$1096,Data!$J$6:$J$1096,X$37,Data!$I$6:$I$1096,Data!$Z30),SUMIFS(Data!$M$6:$M$1096,Data!$J$6:$J$1096,X$3,Data!$I$6:$I$1096,Data!$AA30),SUMIFS(Data!$M$6:$M$1096,Data!$J$6:$J$1096,X$3,Data!$I$6:$I$1096,Data!$AB30),SUMIFS(Data!$M$6:$M$1096,Data!$J$6:$J$1096,X$3,Data!$I$6:$I$1096,Data!$Y30))</f>
        <v>0.14422179351546455</v>
      </c>
      <c r="Y133" s="55">
        <f>SUM(SUMIFS(Data!$M$6:$M$1096,Data!$J$6:$J$1096,Y$37,Data!$I$6:$I$1096,Data!$Z30),SUMIFS(Data!$M$6:$M$1096,Data!$J$6:$J$1096,Y$3,Data!$I$6:$I$1096,Data!$AA30),SUMIFS(Data!$M$6:$M$1096,Data!$J$6:$J$1096,Y$3,Data!$I$6:$I$1096,Data!$AB30),SUMIFS(Data!$M$6:$M$1096,Data!$J$6:$J$1096,Y$3,Data!$I$6:$I$1096,Data!$Y30))</f>
        <v>0.17599053077498134</v>
      </c>
      <c r="Z133" s="55">
        <f>SUM(SUMIFS(Data!$M$6:$M$1096,Data!$J$6:$J$1096,Z$37,Data!$I$6:$I$1096,Data!$Z30),SUMIFS(Data!$M$6:$M$1096,Data!$J$6:$J$1096,Z$3,Data!$I$6:$I$1096,Data!$AA30),SUMIFS(Data!$M$6:$M$1096,Data!$J$6:$J$1096,Z$3,Data!$I$6:$I$1096,Data!$AB30),SUMIFS(Data!$M$6:$M$1096,Data!$J$6:$J$1096,Z$3,Data!$I$6:$I$1096,Data!$Y30))</f>
        <v>0.17610906595120734</v>
      </c>
      <c r="AA133" s="55">
        <f>SUM(SUMIFS(Data!$M$6:$M$1096,Data!$J$6:$J$1096,AA$37,Data!$I$6:$I$1096,Data!$Z30),SUMIFS(Data!$M$6:$M$1096,Data!$J$6:$J$1096,AA$3,Data!$I$6:$I$1096,Data!$AA30),SUMIFS(Data!$M$6:$M$1096,Data!$J$6:$J$1096,AA$3,Data!$I$6:$I$1096,Data!$AB30),SUMIFS(Data!$M$6:$M$1096,Data!$J$6:$J$1096,AA$3,Data!$I$6:$I$1096,Data!$Y30))</f>
        <v>0.17829287649489614</v>
      </c>
      <c r="AB133" s="55">
        <f>SUM(SUMIFS(Data!$M$6:$M$1096,Data!$J$6:$J$1096,AB$37,Data!$I$6:$I$1096,Data!$Z30),SUMIFS(Data!$M$6:$M$1096,Data!$J$6:$J$1096,AB$3,Data!$I$6:$I$1096,Data!$AA30),SUMIFS(Data!$M$6:$M$1096,Data!$J$6:$J$1096,AB$3,Data!$I$6:$I$1096,Data!$AB30),SUMIFS(Data!$M$6:$M$1096,Data!$J$6:$J$1096,AB$3,Data!$I$6:$I$1096,Data!$Y30))</f>
        <v>0.17745818159372878</v>
      </c>
      <c r="AC133" s="55">
        <f>SUM(SUMIFS(Data!$M$6:$M$1096,Data!$J$6:$J$1096,AC$37,Data!$I$6:$I$1096,Data!$Z30),SUMIFS(Data!$M$6:$M$1096,Data!$J$6:$J$1096,AC$3,Data!$I$6:$I$1096,Data!$AA30),SUMIFS(Data!$M$6:$M$1096,Data!$J$6:$J$1096,AC$3,Data!$I$6:$I$1096,Data!$AB30),SUMIFS(Data!$M$6:$M$1096,Data!$J$6:$J$1096,AC$3,Data!$I$6:$I$1096,Data!$Y30))</f>
        <v>0.16991095141384158</v>
      </c>
      <c r="AD133" s="55">
        <f>SUM(SUMIFS(Data!$M$6:$M$1096,Data!$J$6:$J$1096,AD$37,Data!$I$6:$I$1096,Data!$Z30),SUMIFS(Data!$M$6:$M$1096,Data!$J$6:$J$1096,AD$3,Data!$I$6:$I$1096,Data!$AA30),SUMIFS(Data!$M$6:$M$1096,Data!$J$6:$J$1096,AD$3,Data!$I$6:$I$1096,Data!$AB30),SUMIFS(Data!$M$6:$M$1096,Data!$J$6:$J$1096,AD$3,Data!$I$6:$I$1096,Data!$Y30))</f>
        <v>0.15244326442885137</v>
      </c>
      <c r="AE133" s="55">
        <f>SUM(SUMIFS(Data!$M$6:$M$1096,Data!$J$6:$J$1096,AE$37,Data!$I$6:$I$1096,Data!$Z30),SUMIFS(Data!$M$6:$M$1096,Data!$J$6:$J$1096,AE$3,Data!$I$6:$I$1096,Data!$AA30),SUMIFS(Data!$M$6:$M$1096,Data!$J$6:$J$1096,AE$3,Data!$I$6:$I$1096,Data!$AB30),SUMIFS(Data!$M$6:$M$1096,Data!$J$6:$J$1096,AE$3,Data!$I$6:$I$1096,Data!$Y30))</f>
        <v>0.17564351474917017</v>
      </c>
      <c r="AF133" s="55">
        <f>SUM(SUMIFS(Data!$M$6:$M$1096,Data!$J$6:$J$1096,AF$37,Data!$I$6:$I$1096,Data!$Z30),SUMIFS(Data!$M$6:$M$1096,Data!$J$6:$J$1096,AF$3,Data!$I$6:$I$1096,Data!$AA30),SUMIFS(Data!$M$6:$M$1096,Data!$J$6:$J$1096,AF$3,Data!$I$6:$I$1096,Data!$AB30),SUMIFS(Data!$M$6:$M$1096,Data!$J$6:$J$1096,AF$3,Data!$I$6:$I$1096,Data!$Y30))</f>
        <v>0.16768539451282483</v>
      </c>
      <c r="AG133" s="55">
        <f>SUM(SUMIFS(Data!$M$6:$M$1096,Data!$J$6:$J$1096,AG$37,Data!$I$6:$I$1096,Data!$Z30),SUMIFS(Data!$M$6:$M$1096,Data!$J$6:$J$1096,AG$3,Data!$I$6:$I$1096,Data!$AA30),SUMIFS(Data!$M$6:$M$1096,Data!$J$6:$J$1096,AG$3,Data!$I$6:$I$1096,Data!$AB30),SUMIFS(Data!$M$6:$M$1096,Data!$J$6:$J$1096,AG$3,Data!$I$6:$I$1096,Data!$Y30))</f>
        <v>0.14830419841625581</v>
      </c>
      <c r="AH133" s="55">
        <f>SUM(SUMIFS(Data!$M$6:$M$1096,Data!$J$6:$J$1096,AH$37,Data!$I$6:$I$1096,Data!$Z30),SUMIFS(Data!$M$6:$M$1096,Data!$J$6:$J$1096,AH$3,Data!$I$6:$I$1096,Data!$AA30),SUMIFS(Data!$M$6:$M$1096,Data!$J$6:$J$1096,AH$3,Data!$I$6:$I$1096,Data!$AB30),SUMIFS(Data!$M$6:$M$1096,Data!$J$6:$J$1096,AH$3,Data!$I$6:$I$1096,Data!$Y30))</f>
        <v>0.14746219310598174</v>
      </c>
      <c r="AI133" s="55">
        <f>SUM(SUMIFS(Data!$M$6:$M$1096,Data!$J$6:$J$1096,AI$37,Data!$I$6:$I$1096,Data!$Z30),SUMIFS(Data!$M$6:$M$1096,Data!$J$6:$J$1096,AI$3,Data!$I$6:$I$1096,Data!$AA30),SUMIFS(Data!$M$6:$M$1096,Data!$J$6:$J$1096,AI$3,Data!$I$6:$I$1096,Data!$AB30),SUMIFS(Data!$M$6:$M$1096,Data!$J$6:$J$1096,AI$3,Data!$I$6:$I$1096,Data!$Y30))</f>
        <v>0.14880128027575171</v>
      </c>
      <c r="AJ133" s="55">
        <f>SUM(SUMIFS(Data!$M$6:$M$1096,Data!$J$6:$J$1096,AJ$37,Data!$I$6:$I$1096,Data!$Z30),SUMIFS(Data!$M$6:$M$1096,Data!$J$6:$J$1096,AJ$3,Data!$I$6:$I$1096,Data!$AA30),SUMIFS(Data!$M$6:$M$1096,Data!$J$6:$J$1096,AJ$3,Data!$I$6:$I$1096,Data!$AB30),SUMIFS(Data!$M$6:$M$1096,Data!$J$6:$J$1096,AJ$3,Data!$I$6:$I$1096,Data!$Y30))</f>
        <v>0.15182393151472562</v>
      </c>
      <c r="AK133" s="55">
        <f>SUM(SUMIFS(Data!$M$6:$M$1096,Data!$J$6:$J$1096,AK$37,Data!$I$6:$I$1096,Data!$Z30),SUMIFS(Data!$M$6:$M$1096,Data!$J$6:$J$1096,AK$3,Data!$I$6:$I$1096,Data!$AA30),SUMIFS(Data!$M$6:$M$1096,Data!$J$6:$J$1096,AK$3,Data!$I$6:$I$1096,Data!$AB30),SUMIFS(Data!$M$6:$M$1096,Data!$J$6:$J$1096,AK$3,Data!$I$6:$I$1096,Data!$Y30))</f>
        <v>0.14620178041543025</v>
      </c>
      <c r="AL133" s="55">
        <f>SUM(SUMIFS(Data!$M$6:$M$1096,Data!$J$6:$J$1096,AL$37,Data!$I$6:$I$1096,Data!$Z30),SUMIFS(Data!$M$6:$M$1096,Data!$J$6:$J$1096,AL$3,Data!$I$6:$I$1096,Data!$AA30),SUMIFS(Data!$M$6:$M$1096,Data!$J$6:$J$1096,AL$3,Data!$I$6:$I$1096,Data!$AB30),SUMIFS(Data!$M$6:$M$1096,Data!$J$6:$J$1096,AL$3,Data!$I$6:$I$1096,Data!$Y30))</f>
        <v>0.14578214578214577</v>
      </c>
      <c r="AM133" s="55">
        <f>SUM(SUMIFS(Data!$M$6:$M$1096,Data!$J$6:$J$1096,AM$37,Data!$I$6:$I$1096,Data!$Z30),SUMIFS(Data!$M$6:$M$1096,Data!$J$6:$J$1096,AM$3,Data!$I$6:$I$1096,Data!$AA30),SUMIFS(Data!$M$6:$M$1096,Data!$J$6:$J$1096,AM$3,Data!$I$6:$I$1096,Data!$AB30),SUMIFS(Data!$M$6:$M$1096,Data!$J$6:$J$1096,AM$3,Data!$I$6:$I$1096,Data!$Y30))</f>
        <v>0.1496328566911429</v>
      </c>
      <c r="AN133" s="55">
        <f>SUM(SUMIFS(Data!$M$6:$M$1096,Data!$J$6:$J$1096,AN$37,Data!$I$6:$I$1096,Data!$Z30),SUMIFS(Data!$M$6:$M$1096,Data!$J$6:$J$1096,AN$3,Data!$I$6:$I$1096,Data!$AA30),SUMIFS(Data!$M$6:$M$1096,Data!$J$6:$J$1096,AN$3,Data!$I$6:$I$1096,Data!$AB30),SUMIFS(Data!$M$6:$M$1096,Data!$J$6:$J$1096,AN$3,Data!$I$6:$I$1096,Data!$Y30))</f>
        <v>0.17251077341800863</v>
      </c>
      <c r="AO133" s="55">
        <f>SUM(SUMIFS(Data!$M$6:$M$1096,Data!$J$6:$J$1096,AO$37,Data!$I$6:$I$1096,Data!$Z30),SUMIFS(Data!$M$6:$M$1096,Data!$J$6:$J$1096,AO$3,Data!$I$6:$I$1096,Data!$AA30),SUMIFS(Data!$M$6:$M$1096,Data!$J$6:$J$1096,AO$3,Data!$I$6:$I$1096,Data!$AB30),SUMIFS(Data!$M$6:$M$1096,Data!$J$6:$J$1096,AO$3,Data!$I$6:$I$1096,Data!$Y30))</f>
        <v>0.14960659007794319</v>
      </c>
      <c r="AP133" s="55">
        <f>SUM(SUMIFS(Data!$M$6:$M$1096,Data!$J$6:$J$1096,AP$37,Data!$I$6:$I$1096,Data!$Z30),SUMIFS(Data!$M$6:$M$1096,Data!$J$6:$J$1096,AP$3,Data!$I$6:$I$1096,Data!$AA30),SUMIFS(Data!$M$6:$M$1096,Data!$J$6:$J$1096,AP$3,Data!$I$6:$I$1096,Data!$AB30),SUMIFS(Data!$M$6:$M$1096,Data!$J$6:$J$1096,AP$3,Data!$I$6:$I$1096,Data!$Y30))</f>
        <v>0.15295620163774321</v>
      </c>
      <c r="AQ133" s="55">
        <f>SUM(SUMIFS(Data!$M$6:$M$1096,Data!$J$6:$J$1096,AQ$37,Data!$I$6:$I$1096,Data!$Z30),SUMIFS(Data!$M$6:$M$1096,Data!$J$6:$J$1096,AQ$3,Data!$I$6:$I$1096,Data!$AA30),SUMIFS(Data!$M$6:$M$1096,Data!$J$6:$J$1096,AQ$3,Data!$I$6:$I$1096,Data!$AB30),SUMIFS(Data!$M$6:$M$1096,Data!$J$6:$J$1096,AQ$3,Data!$I$6:$I$1096,Data!$Y30))</f>
        <v>0.15391836917162144</v>
      </c>
      <c r="AR133" s="57" t="s">
        <v>32</v>
      </c>
    </row>
    <row r="134" spans="1:44" x14ac:dyDescent="0.25">
      <c r="B134" s="58"/>
      <c r="C134" s="60">
        <v>42</v>
      </c>
      <c r="D134" s="61">
        <f>C134-1</f>
        <v>41</v>
      </c>
      <c r="E134" s="61">
        <f t="shared" ref="E134:AQ134" si="9">D134-1</f>
        <v>40</v>
      </c>
      <c r="F134" s="61">
        <f t="shared" si="9"/>
        <v>39</v>
      </c>
      <c r="G134" s="61">
        <f t="shared" si="9"/>
        <v>38</v>
      </c>
      <c r="H134" s="61">
        <f t="shared" si="9"/>
        <v>37</v>
      </c>
      <c r="I134" s="61">
        <f t="shared" si="9"/>
        <v>36</v>
      </c>
      <c r="J134" s="61">
        <f t="shared" si="9"/>
        <v>35</v>
      </c>
      <c r="K134" s="61">
        <f t="shared" si="9"/>
        <v>34</v>
      </c>
      <c r="L134" s="61">
        <f t="shared" si="9"/>
        <v>33</v>
      </c>
      <c r="M134" s="61">
        <f t="shared" si="9"/>
        <v>32</v>
      </c>
      <c r="N134" s="61">
        <f t="shared" si="9"/>
        <v>31</v>
      </c>
      <c r="O134" s="61">
        <f t="shared" si="9"/>
        <v>30</v>
      </c>
      <c r="P134" s="61">
        <f t="shared" si="9"/>
        <v>29</v>
      </c>
      <c r="Q134" s="61">
        <f t="shared" si="9"/>
        <v>28</v>
      </c>
      <c r="R134" s="61">
        <f t="shared" si="9"/>
        <v>27</v>
      </c>
      <c r="S134" s="61">
        <f t="shared" si="9"/>
        <v>26</v>
      </c>
      <c r="T134" s="61">
        <f t="shared" si="9"/>
        <v>25</v>
      </c>
      <c r="U134" s="61">
        <f t="shared" si="9"/>
        <v>24</v>
      </c>
      <c r="V134" s="61">
        <f t="shared" si="9"/>
        <v>23</v>
      </c>
      <c r="W134" s="61">
        <f t="shared" si="9"/>
        <v>22</v>
      </c>
      <c r="X134" s="61">
        <f t="shared" si="9"/>
        <v>21</v>
      </c>
      <c r="Y134" s="61">
        <f t="shared" si="9"/>
        <v>20</v>
      </c>
      <c r="Z134" s="61">
        <f t="shared" si="9"/>
        <v>19</v>
      </c>
      <c r="AA134" s="61">
        <f t="shared" si="9"/>
        <v>18</v>
      </c>
      <c r="AB134" s="61">
        <f t="shared" si="9"/>
        <v>17</v>
      </c>
      <c r="AC134" s="61">
        <f t="shared" si="9"/>
        <v>16</v>
      </c>
      <c r="AD134" s="61">
        <f t="shared" si="9"/>
        <v>15</v>
      </c>
      <c r="AE134" s="61">
        <f t="shared" si="9"/>
        <v>14</v>
      </c>
      <c r="AF134" s="61">
        <f t="shared" si="9"/>
        <v>13</v>
      </c>
      <c r="AG134" s="61">
        <f t="shared" si="9"/>
        <v>12</v>
      </c>
      <c r="AH134" s="61">
        <f t="shared" si="9"/>
        <v>11</v>
      </c>
      <c r="AI134" s="61">
        <f t="shared" si="9"/>
        <v>10</v>
      </c>
      <c r="AJ134" s="61">
        <f t="shared" si="9"/>
        <v>9</v>
      </c>
      <c r="AK134" s="61">
        <f t="shared" si="9"/>
        <v>8</v>
      </c>
      <c r="AL134" s="61">
        <f t="shared" si="9"/>
        <v>7</v>
      </c>
      <c r="AM134" s="61">
        <f t="shared" si="9"/>
        <v>6</v>
      </c>
      <c r="AN134" s="61">
        <f t="shared" si="9"/>
        <v>5</v>
      </c>
      <c r="AO134" s="61">
        <f t="shared" si="9"/>
        <v>4</v>
      </c>
      <c r="AP134" s="61">
        <f t="shared" si="9"/>
        <v>3</v>
      </c>
      <c r="AQ134" s="61">
        <f t="shared" si="9"/>
        <v>2</v>
      </c>
    </row>
    <row r="135" spans="1:44" x14ac:dyDescent="0.25">
      <c r="B135" s="58"/>
      <c r="C135" s="61">
        <f>LARGE(C108:C133,1)</f>
        <v>0.29338284942606352</v>
      </c>
      <c r="D135" s="61">
        <f t="shared" ref="D135:AQ135" si="10">LARGE(D108:D133,1)</f>
        <v>0.27906218655967902</v>
      </c>
      <c r="E135" s="61">
        <f t="shared" si="10"/>
        <v>0.28142914613295789</v>
      </c>
      <c r="F135" s="61">
        <f t="shared" si="10"/>
        <v>0.28554104958976212</v>
      </c>
      <c r="G135" s="61">
        <f t="shared" si="10"/>
        <v>0.29037085891126785</v>
      </c>
      <c r="H135" s="61">
        <f t="shared" si="10"/>
        <v>0.30437903804737976</v>
      </c>
      <c r="I135" s="61">
        <f t="shared" si="10"/>
        <v>0.29916143721885935</v>
      </c>
      <c r="J135" s="61">
        <f t="shared" si="10"/>
        <v>0.30273774033859369</v>
      </c>
      <c r="K135" s="61">
        <f t="shared" si="10"/>
        <v>0.31290443339216001</v>
      </c>
      <c r="L135" s="61">
        <f t="shared" si="10"/>
        <v>0.3143558400308003</v>
      </c>
      <c r="M135" s="61">
        <f t="shared" si="10"/>
        <v>0.30773287791646781</v>
      </c>
      <c r="N135" s="61">
        <f t="shared" si="10"/>
        <v>0.3192863371750454</v>
      </c>
      <c r="O135" s="61">
        <f t="shared" si="10"/>
        <v>0.32206060606060605</v>
      </c>
      <c r="P135" s="61">
        <f t="shared" si="10"/>
        <v>0.33485760128359404</v>
      </c>
      <c r="Q135" s="61">
        <f t="shared" si="10"/>
        <v>0.34978657931308321</v>
      </c>
      <c r="R135" s="61">
        <f t="shared" si="10"/>
        <v>0.33468590321611058</v>
      </c>
      <c r="S135" s="61">
        <f t="shared" si="10"/>
        <v>0.33455624322082567</v>
      </c>
      <c r="T135" s="61">
        <f t="shared" si="10"/>
        <v>0.3554156899264635</v>
      </c>
      <c r="U135" s="61">
        <f t="shared" si="10"/>
        <v>0.3832547553243375</v>
      </c>
      <c r="V135" s="61">
        <f t="shared" si="10"/>
        <v>0.35134570627200573</v>
      </c>
      <c r="W135" s="61">
        <f t="shared" si="10"/>
        <v>0.36144541323836427</v>
      </c>
      <c r="X135" s="61">
        <f t="shared" si="10"/>
        <v>0.33882008836890909</v>
      </c>
      <c r="Y135" s="61">
        <f t="shared" si="10"/>
        <v>0.33724769499127838</v>
      </c>
      <c r="Z135" s="61">
        <f t="shared" si="10"/>
        <v>0.34410681974168589</v>
      </c>
      <c r="AA135" s="61">
        <f t="shared" si="10"/>
        <v>0.33726499001122029</v>
      </c>
      <c r="AB135" s="61">
        <f t="shared" si="10"/>
        <v>0.36408246404542927</v>
      </c>
      <c r="AC135" s="61">
        <f t="shared" si="10"/>
        <v>0.34282143415091393</v>
      </c>
      <c r="AD135" s="61">
        <f t="shared" si="10"/>
        <v>0.36291800998798918</v>
      </c>
      <c r="AE135" s="61">
        <f t="shared" si="10"/>
        <v>0.36312394313271124</v>
      </c>
      <c r="AF135" s="61">
        <f t="shared" si="10"/>
        <v>0.38410226352954313</v>
      </c>
      <c r="AG135" s="61">
        <f t="shared" si="10"/>
        <v>0.38239952188854021</v>
      </c>
      <c r="AH135" s="61">
        <f t="shared" si="10"/>
        <v>0.38887528316904429</v>
      </c>
      <c r="AI135" s="61">
        <f t="shared" si="10"/>
        <v>0.40978056812236485</v>
      </c>
      <c r="AJ135" s="61">
        <f t="shared" si="10"/>
        <v>0.41455312080751289</v>
      </c>
      <c r="AK135" s="61">
        <f t="shared" si="10"/>
        <v>0.40249258160237389</v>
      </c>
      <c r="AL135" s="61">
        <f t="shared" si="10"/>
        <v>0.41054873054873053</v>
      </c>
      <c r="AM135" s="61">
        <f t="shared" si="10"/>
        <v>0.41517057232196186</v>
      </c>
      <c r="AN135" s="61">
        <f t="shared" si="10"/>
        <v>0.34719891131775915</v>
      </c>
      <c r="AO135" s="61">
        <f t="shared" si="10"/>
        <v>0.40925713863544011</v>
      </c>
      <c r="AP135" s="61">
        <f t="shared" si="10"/>
        <v>0.40710690406430772</v>
      </c>
      <c r="AQ135" s="61">
        <f t="shared" si="10"/>
        <v>0.40909294112387684</v>
      </c>
    </row>
    <row r="136" spans="1:44" x14ac:dyDescent="0.25">
      <c r="B136" s="58"/>
      <c r="C136" s="55" t="str">
        <f>VLOOKUP(C135,C108:$AR$133,C134,0)</f>
        <v>p</v>
      </c>
      <c r="D136" s="55" t="str">
        <f>VLOOKUP(D135,D108:$AR$133,D134,0)</f>
        <v>p</v>
      </c>
      <c r="E136" s="55" t="str">
        <f>VLOOKUP(E135,E108:$AR$133,E134,0)</f>
        <v>p</v>
      </c>
      <c r="F136" s="55" t="str">
        <f>VLOOKUP(F135,F108:$AR$133,F134,0)</f>
        <v>p</v>
      </c>
      <c r="G136" s="55" t="str">
        <f>VLOOKUP(G135,G108:$AR$133,G134,0)</f>
        <v>x</v>
      </c>
      <c r="H136" s="55" t="str">
        <f>VLOOKUP(H135,H108:$AR$133,H134,0)</f>
        <v>x</v>
      </c>
      <c r="I136" s="55" t="str">
        <f>VLOOKUP(I135,I108:$AR$133,I134,0)</f>
        <v>x</v>
      </c>
      <c r="J136" s="55" t="str">
        <f>VLOOKUP(J135,J108:$AR$133,J134,0)</f>
        <v>x</v>
      </c>
      <c r="K136" s="55" t="str">
        <f>VLOOKUP(K135,K108:$AR$133,K134,0)</f>
        <v>x</v>
      </c>
      <c r="L136" s="55" t="str">
        <f>VLOOKUP(L135,L108:$AR$133,L134,0)</f>
        <v>x</v>
      </c>
      <c r="M136" s="55" t="str">
        <f>VLOOKUP(M135,M108:$AR$133,M134,0)</f>
        <v>x</v>
      </c>
      <c r="N136" s="55" t="str">
        <f>VLOOKUP(N135,N108:$AR$133,N134,0)</f>
        <v>x</v>
      </c>
      <c r="O136" s="55" t="str">
        <f>VLOOKUP(O135,O108:$AR$133,O134,0)</f>
        <v>x</v>
      </c>
      <c r="P136" s="55" t="str">
        <f>VLOOKUP(P135,P108:$AR$133,P134,0)</f>
        <v>x</v>
      </c>
      <c r="Q136" s="55" t="str">
        <f>VLOOKUP(Q135,Q108:$AR$133,Q134,0)</f>
        <v>x</v>
      </c>
      <c r="R136" s="55" t="str">
        <f>VLOOKUP(R135,R108:$AR$133,R134,0)</f>
        <v>x</v>
      </c>
      <c r="S136" s="55" t="str">
        <f>VLOOKUP(S135,S108:$AR$133,S134,0)</f>
        <v>x</v>
      </c>
      <c r="T136" s="55" t="str">
        <f>VLOOKUP(T135,T108:$AR$133,T134,0)</f>
        <v>x</v>
      </c>
      <c r="U136" s="55" t="str">
        <f>VLOOKUP(U135,U108:$AR$133,U134,0)</f>
        <v>x</v>
      </c>
      <c r="V136" s="55" t="str">
        <f>VLOOKUP(V135,V108:$AR$133,V134,0)</f>
        <v>x</v>
      </c>
      <c r="W136" s="55" t="str">
        <f>VLOOKUP(W135,W108:$AR$133,W134,0)</f>
        <v>x</v>
      </c>
      <c r="X136" s="55" t="str">
        <f>VLOOKUP(X135,X108:$AR$133,X134,0)</f>
        <v>x</v>
      </c>
      <c r="Y136" s="55" t="str">
        <f>VLOOKUP(Y135,Y108:$AR$133,Y134,0)</f>
        <v>x</v>
      </c>
      <c r="Z136" s="55" t="str">
        <f>VLOOKUP(Z135,Z108:$AR$133,Z134,0)</f>
        <v>x</v>
      </c>
      <c r="AA136" s="55" t="str">
        <f>VLOOKUP(AA135,AA108:$AR$133,AA134,0)</f>
        <v>x</v>
      </c>
      <c r="AB136" s="55" t="str">
        <f>VLOOKUP(AB135,AB108:$AR$133,AB134,0)</f>
        <v>x</v>
      </c>
      <c r="AC136" s="55" t="str">
        <f>VLOOKUP(AC135,AC108:$AR$133,AC134,0)</f>
        <v>j</v>
      </c>
      <c r="AD136" s="55" t="str">
        <f>VLOOKUP(AD135,AD108:$AR$133,AD134,0)</f>
        <v>j</v>
      </c>
      <c r="AE136" s="55" t="str">
        <f>VLOOKUP(AE135,AE108:$AR$133,AE134,0)</f>
        <v>x</v>
      </c>
      <c r="AF136" s="55" t="str">
        <f>VLOOKUP(AF135,AF108:$AR$133,AF134,0)</f>
        <v>j</v>
      </c>
      <c r="AG136" s="55" t="str">
        <f>VLOOKUP(AG135,AG108:$AR$133,AG134,0)</f>
        <v>j</v>
      </c>
      <c r="AH136" s="55" t="str">
        <f>VLOOKUP(AH135,AH108:$AR$133,AH134,0)</f>
        <v>j</v>
      </c>
      <c r="AI136" s="55" t="str">
        <f>VLOOKUP(AI135,AI108:$AR$133,AI134,0)</f>
        <v>j</v>
      </c>
      <c r="AJ136" s="55" t="str">
        <f>VLOOKUP(AJ135,AJ108:$AR$133,AJ134,0)</f>
        <v>j</v>
      </c>
      <c r="AK136" s="55" t="str">
        <f>VLOOKUP(AK135,AK108:$AR$133,AK134,0)</f>
        <v>j</v>
      </c>
      <c r="AL136" s="55" t="str">
        <f>VLOOKUP(AL135,AL108:$AR$133,AL134,0)</f>
        <v>j</v>
      </c>
      <c r="AM136" s="55" t="str">
        <f>VLOOKUP(AM135,AM108:$AR$133,AM134,0)</f>
        <v>j</v>
      </c>
      <c r="AN136" s="55" t="str">
        <f>VLOOKUP(AN135,AN108:$AR$133,AN134,0)</f>
        <v>j</v>
      </c>
      <c r="AO136" s="55" t="str">
        <f>VLOOKUP(AO135,AO108:$AR$133,AO134,0)</f>
        <v>j</v>
      </c>
      <c r="AP136" s="55" t="str">
        <f>VLOOKUP(AP135,AP108:$AR$133,AP134,0)</f>
        <v>j</v>
      </c>
      <c r="AQ136" s="55" t="str">
        <f>VLOOKUP(AQ135,AQ108:$AR$133,AQ134,0)</f>
        <v>j</v>
      </c>
    </row>
    <row r="137" spans="1:44" x14ac:dyDescent="0.25">
      <c r="B137" s="58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</row>
    <row r="138" spans="1:44" x14ac:dyDescent="0.25">
      <c r="A138" s="53" t="s">
        <v>74</v>
      </c>
    </row>
    <row r="139" spans="1:44" x14ac:dyDescent="0.25">
      <c r="C139" s="55" t="b">
        <f>(SUM(C108:C133)=4)</f>
        <v>1</v>
      </c>
      <c r="D139" s="55" t="b">
        <f t="shared" ref="D139:AQ139" si="11">(SUM(D108:D133)=4)</f>
        <v>1</v>
      </c>
      <c r="E139" s="55" t="b">
        <f t="shared" si="11"/>
        <v>1</v>
      </c>
      <c r="F139" s="55" t="b">
        <f t="shared" si="11"/>
        <v>1</v>
      </c>
      <c r="G139" s="55" t="b">
        <f t="shared" si="11"/>
        <v>1</v>
      </c>
      <c r="H139" s="55" t="b">
        <f t="shared" si="11"/>
        <v>1</v>
      </c>
      <c r="I139" s="55" t="b">
        <f t="shared" si="11"/>
        <v>1</v>
      </c>
      <c r="J139" s="55" t="b">
        <f t="shared" si="11"/>
        <v>1</v>
      </c>
      <c r="K139" s="55" t="b">
        <f t="shared" si="11"/>
        <v>1</v>
      </c>
      <c r="L139" s="55" t="b">
        <f t="shared" si="11"/>
        <v>1</v>
      </c>
      <c r="M139" s="55" t="b">
        <f t="shared" si="11"/>
        <v>1</v>
      </c>
      <c r="N139" s="55" t="b">
        <f t="shared" si="11"/>
        <v>1</v>
      </c>
      <c r="O139" s="55" t="b">
        <f t="shared" si="11"/>
        <v>1</v>
      </c>
      <c r="P139" s="55" t="b">
        <f t="shared" si="11"/>
        <v>1</v>
      </c>
      <c r="Q139" s="55" t="b">
        <f t="shared" si="11"/>
        <v>1</v>
      </c>
      <c r="R139" s="55" t="b">
        <f t="shared" si="11"/>
        <v>1</v>
      </c>
      <c r="S139" s="55" t="b">
        <f t="shared" si="11"/>
        <v>1</v>
      </c>
      <c r="T139" s="55" t="b">
        <f t="shared" si="11"/>
        <v>1</v>
      </c>
      <c r="U139" s="55" t="b">
        <f t="shared" si="11"/>
        <v>1</v>
      </c>
      <c r="V139" s="55" t="b">
        <f t="shared" si="11"/>
        <v>1</v>
      </c>
      <c r="W139" s="55" t="b">
        <f t="shared" si="11"/>
        <v>1</v>
      </c>
      <c r="X139" s="55" t="b">
        <f t="shared" si="11"/>
        <v>1</v>
      </c>
      <c r="Y139" s="55" t="b">
        <f t="shared" si="11"/>
        <v>1</v>
      </c>
      <c r="Z139" s="55" t="b">
        <f t="shared" si="11"/>
        <v>1</v>
      </c>
      <c r="AA139" s="55" t="b">
        <f t="shared" si="11"/>
        <v>1</v>
      </c>
      <c r="AB139" s="55" t="b">
        <f t="shared" si="11"/>
        <v>1</v>
      </c>
      <c r="AC139" s="55" t="b">
        <f t="shared" si="11"/>
        <v>1</v>
      </c>
      <c r="AD139" s="55" t="b">
        <f t="shared" si="11"/>
        <v>1</v>
      </c>
      <c r="AE139" s="55" t="b">
        <f t="shared" si="11"/>
        <v>1</v>
      </c>
      <c r="AF139" s="55" t="b">
        <f t="shared" si="11"/>
        <v>1</v>
      </c>
      <c r="AG139" s="55" t="b">
        <f t="shared" si="11"/>
        <v>1</v>
      </c>
      <c r="AH139" s="55" t="b">
        <f t="shared" si="11"/>
        <v>1</v>
      </c>
      <c r="AI139" s="55" t="b">
        <f t="shared" si="11"/>
        <v>1</v>
      </c>
      <c r="AJ139" s="55" t="b">
        <f t="shared" si="11"/>
        <v>1</v>
      </c>
      <c r="AK139" s="55" t="b">
        <f t="shared" si="11"/>
        <v>1</v>
      </c>
      <c r="AL139" s="55" t="b">
        <f t="shared" si="11"/>
        <v>1</v>
      </c>
      <c r="AM139" s="55" t="b">
        <f t="shared" si="11"/>
        <v>1</v>
      </c>
      <c r="AN139" s="55" t="b">
        <f t="shared" si="11"/>
        <v>1</v>
      </c>
      <c r="AO139" s="55" t="b">
        <f t="shared" si="11"/>
        <v>1</v>
      </c>
      <c r="AP139" s="55" t="b">
        <f t="shared" si="11"/>
        <v>1</v>
      </c>
      <c r="AQ139" s="55" t="b">
        <f t="shared" si="11"/>
        <v>1</v>
      </c>
    </row>
    <row r="141" spans="1:44" x14ac:dyDescent="0.25">
      <c r="B141" s="53" t="s">
        <v>79</v>
      </c>
    </row>
    <row r="142" spans="1:44" x14ac:dyDescent="0.25">
      <c r="C142" s="53">
        <v>1960</v>
      </c>
      <c r="D142" s="53">
        <v>1961</v>
      </c>
      <c r="E142" s="53">
        <v>1962</v>
      </c>
      <c r="F142" s="53">
        <v>1963</v>
      </c>
      <c r="G142" s="53">
        <v>1964</v>
      </c>
      <c r="H142" s="53">
        <v>1965</v>
      </c>
      <c r="I142" s="53">
        <v>1966</v>
      </c>
      <c r="J142" s="53">
        <v>1967</v>
      </c>
      <c r="K142" s="53">
        <v>1968</v>
      </c>
      <c r="L142" s="53">
        <v>1969</v>
      </c>
      <c r="M142" s="53">
        <v>1970</v>
      </c>
      <c r="N142" s="53">
        <v>1971</v>
      </c>
      <c r="O142" s="53">
        <v>1972</v>
      </c>
      <c r="P142" s="53">
        <v>1973</v>
      </c>
      <c r="Q142" s="53">
        <v>1974</v>
      </c>
      <c r="R142" s="53">
        <v>1975</v>
      </c>
      <c r="S142" s="53">
        <v>1976</v>
      </c>
      <c r="T142" s="53">
        <v>1977</v>
      </c>
      <c r="U142" s="53">
        <v>1978</v>
      </c>
      <c r="V142" s="53">
        <v>1979</v>
      </c>
      <c r="W142" s="53">
        <v>1980</v>
      </c>
      <c r="X142" s="53">
        <v>1981</v>
      </c>
      <c r="Y142" s="53">
        <v>1982</v>
      </c>
      <c r="Z142" s="53">
        <v>1983</v>
      </c>
      <c r="AA142" s="53">
        <v>1984</v>
      </c>
      <c r="AB142" s="53">
        <v>1985</v>
      </c>
      <c r="AC142" s="53">
        <v>1986</v>
      </c>
      <c r="AD142" s="53">
        <v>1987</v>
      </c>
      <c r="AE142" s="53">
        <v>1988</v>
      </c>
      <c r="AF142" s="53">
        <v>1989</v>
      </c>
      <c r="AG142" s="53">
        <v>1990</v>
      </c>
      <c r="AH142" s="53">
        <v>1991</v>
      </c>
      <c r="AI142" s="53">
        <v>1992</v>
      </c>
      <c r="AJ142" s="53">
        <v>1993</v>
      </c>
      <c r="AK142" s="53">
        <v>1994</v>
      </c>
      <c r="AL142" s="53">
        <v>1995</v>
      </c>
      <c r="AM142" s="53">
        <v>1996</v>
      </c>
      <c r="AN142" s="53">
        <v>1997</v>
      </c>
      <c r="AO142" s="53">
        <v>1998</v>
      </c>
      <c r="AP142" s="53">
        <v>1999</v>
      </c>
      <c r="AQ142" s="53">
        <v>2000</v>
      </c>
    </row>
    <row r="143" spans="1:44" x14ac:dyDescent="0.25">
      <c r="A143" s="53" t="s">
        <v>73</v>
      </c>
      <c r="B143" s="54" t="s">
        <v>7</v>
      </c>
      <c r="C143" s="55">
        <f>SUM(SUMIFS(Data!$K$6:$K$1096,Data!$J$6:$J$1096,C$142,Data!$I$6:$I$1096,Sheet1!$B143))</f>
        <v>3.8447237790157109E-2</v>
      </c>
      <c r="D143" s="55">
        <f>SUM(SUMIFS(Data!$K$6:$K$1096,Data!$J$6:$J$1096,D$142,Data!$I$6:$I$1096,Sheet1!$B143))</f>
        <v>3.9156789713362214E-2</v>
      </c>
      <c r="E143" s="55">
        <f>SUM(SUMIFS(Data!$K$6:$K$1096,Data!$J$6:$J$1096,E$142,Data!$I$6:$I$1096,Sheet1!$B143))</f>
        <v>3.9721997734065963E-2</v>
      </c>
      <c r="F143" s="55">
        <f>SUM(SUMIFS(Data!$K$6:$K$1096,Data!$J$6:$J$1096,F$142,Data!$I$6:$I$1096,Sheet1!$B143))</f>
        <v>4.0201695065410624E-2</v>
      </c>
      <c r="G143" s="55">
        <f>SUM(SUMIFS(Data!$K$6:$K$1096,Data!$J$6:$J$1096,G$142,Data!$I$6:$I$1096,Sheet1!$B143))</f>
        <v>4.1688470084874037E-2</v>
      </c>
      <c r="H143" s="55">
        <f>SUM(SUMIFS(Data!$K$6:$K$1096,Data!$J$6:$J$1096,H$142,Data!$I$6:$I$1096,Sheet1!$B143))</f>
        <v>4.2185225178762338E-2</v>
      </c>
      <c r="I143" s="55">
        <f>SUM(SUMIFS(Data!$K$6:$K$1096,Data!$J$6:$J$1096,I$142,Data!$I$6:$I$1096,Sheet1!$B143))</f>
        <v>4.3413942329252435E-2</v>
      </c>
      <c r="J143" s="55">
        <f>SUM(SUMIFS(Data!$K$6:$K$1096,Data!$J$6:$J$1096,J$142,Data!$I$6:$I$1096,Sheet1!$B143))</f>
        <v>4.4449323071402654E-2</v>
      </c>
      <c r="K143" s="55">
        <f>SUM(SUMIFS(Data!$K$6:$K$1096,Data!$J$6:$J$1096,K$142,Data!$I$6:$I$1096,Sheet1!$B143))</f>
        <v>4.426624616780734E-2</v>
      </c>
      <c r="L143" s="55">
        <f>SUM(SUMIFS(Data!$K$6:$K$1096,Data!$J$6:$J$1096,L$142,Data!$I$6:$I$1096,Sheet1!$B143))</f>
        <v>4.578802776413559E-2</v>
      </c>
      <c r="M143" s="55">
        <f>SUM(SUMIFS(Data!$K$6:$K$1096,Data!$J$6:$J$1096,M$142,Data!$I$6:$I$1096,Sheet1!$B143))</f>
        <v>4.8070578302173442E-2</v>
      </c>
      <c r="N143" s="55">
        <f>SUM(SUMIFS(Data!$K$6:$K$1096,Data!$J$6:$J$1096,N$142,Data!$I$6:$I$1096,Sheet1!$B143))</f>
        <v>5.049798207038448E-2</v>
      </c>
      <c r="O143" s="55">
        <f>SUM(SUMIFS(Data!$K$6:$K$1096,Data!$J$6:$J$1096,O$142,Data!$I$6:$I$1096,Sheet1!$B143))</f>
        <v>5.1293602304338874E-2</v>
      </c>
      <c r="P143" s="55">
        <f>SUM(SUMIFS(Data!$K$6:$K$1096,Data!$J$6:$J$1096,P$142,Data!$I$6:$I$1096,Sheet1!$B143))</f>
        <v>5.4397174992319865E-2</v>
      </c>
      <c r="Q143" s="55">
        <f>SUM(SUMIFS(Data!$K$6:$K$1096,Data!$J$6:$J$1096,Q$142,Data!$I$6:$I$1096,Sheet1!$B143))</f>
        <v>5.7241989579651584E-2</v>
      </c>
      <c r="R143" s="55">
        <f>SUM(SUMIFS(Data!$K$6:$K$1096,Data!$J$6:$J$1096,R$142,Data!$I$6:$I$1096,Sheet1!$B143))</f>
        <v>5.9903721817506757E-2</v>
      </c>
      <c r="S143" s="55">
        <f>SUM(SUMIFS(Data!$K$6:$K$1096,Data!$J$6:$J$1096,S$142,Data!$I$6:$I$1096,Sheet1!$B143))</f>
        <v>6.168651029998274E-2</v>
      </c>
      <c r="T143" s="55">
        <f>SUM(SUMIFS(Data!$K$6:$K$1096,Data!$J$6:$J$1096,T$142,Data!$I$6:$I$1096,Sheet1!$B143))</f>
        <v>6.2444900216535683E-2</v>
      </c>
      <c r="U143" s="55">
        <f>SUM(SUMIFS(Data!$K$6:$K$1096,Data!$J$6:$J$1096,U$142,Data!$I$6:$I$1096,Sheet1!$B143))</f>
        <v>6.5333769350547494E-2</v>
      </c>
      <c r="V143" s="55">
        <f>SUM(SUMIFS(Data!$K$6:$K$1096,Data!$J$6:$J$1096,V$142,Data!$I$6:$I$1096,Sheet1!$B143))</f>
        <v>6.7713663423842024E-2</v>
      </c>
      <c r="W143" s="55">
        <f>SUM(SUMIFS(Data!$K$6:$K$1096,Data!$J$6:$J$1096,W$142,Data!$I$6:$I$1096,Sheet1!$B143))</f>
        <v>6.8633689589228344E-2</v>
      </c>
      <c r="X143" s="55">
        <f>SUM(SUMIFS(Data!$K$6:$K$1096,Data!$J$6:$J$1096,X$142,Data!$I$6:$I$1096,Sheet1!$B143))</f>
        <v>7.1475760654014744E-2</v>
      </c>
      <c r="Y143" s="55">
        <f>SUM(SUMIFS(Data!$K$6:$K$1096,Data!$J$6:$J$1096,Y$142,Data!$I$6:$I$1096,Sheet1!$B143))</f>
        <v>7.3512717184008397E-2</v>
      </c>
      <c r="Z143" s="55">
        <f>SUM(SUMIFS(Data!$K$6:$K$1096,Data!$J$6:$J$1096,Z$142,Data!$I$6:$I$1096,Sheet1!$B143))</f>
        <v>7.7573999143753902E-2</v>
      </c>
      <c r="AA143" s="55">
        <f>SUM(SUMIFS(Data!$K$6:$K$1096,Data!$J$6:$J$1096,AA$142,Data!$I$6:$I$1096,Sheet1!$B143))</f>
        <v>7.9131652661064422E-2</v>
      </c>
      <c r="AB143" s="55">
        <f>SUM(SUMIFS(Data!$K$6:$K$1096,Data!$J$6:$J$1096,AB$142,Data!$I$6:$I$1096,Sheet1!$B143))</f>
        <v>8.0698644274471876E-2</v>
      </c>
      <c r="AC143" s="55">
        <f>SUM(SUMIFS(Data!$K$6:$K$1096,Data!$J$6:$J$1096,AC$142,Data!$I$6:$I$1096,Sheet1!$B143))</f>
        <v>8.4246882447411256E-2</v>
      </c>
      <c r="AD143" s="55">
        <f>SUM(SUMIFS(Data!$K$6:$K$1096,Data!$J$6:$J$1096,AD$142,Data!$I$6:$I$1096,Sheet1!$B143))</f>
        <v>8.6096797588717189E-2</v>
      </c>
      <c r="AE143" s="55">
        <f>SUM(SUMIFS(Data!$K$6:$K$1096,Data!$J$6:$J$1096,AE$142,Data!$I$6:$I$1096,Sheet1!$B143))</f>
        <v>8.7700492256400017E-2</v>
      </c>
      <c r="AF143" s="55">
        <f>SUM(SUMIFS(Data!$K$6:$K$1096,Data!$J$6:$J$1096,AF$142,Data!$I$6:$I$1096,Sheet1!$B143))</f>
        <v>8.8726564718776629E-2</v>
      </c>
      <c r="AG143" s="55">
        <f>SUM(SUMIFS(Data!$K$6:$K$1096,Data!$J$6:$J$1096,AG$142,Data!$I$6:$I$1096,Sheet1!$B143))</f>
        <v>8.7781141805290688E-2</v>
      </c>
      <c r="AH143" s="55">
        <f>SUM(SUMIFS(Data!$K$6:$K$1096,Data!$J$6:$J$1096,AH$142,Data!$I$6:$I$1096,Sheet1!$B143))</f>
        <v>8.77455609493282E-2</v>
      </c>
      <c r="AI143" s="55">
        <f>SUM(SUMIFS(Data!$K$6:$K$1096,Data!$J$6:$J$1096,AI$142,Data!$I$6:$I$1096,Sheet1!$B143))</f>
        <v>9.0723339199152833E-2</v>
      </c>
      <c r="AJ143" s="55">
        <f>SUM(SUMIFS(Data!$K$6:$K$1096,Data!$J$6:$J$1096,AJ$142,Data!$I$6:$I$1096,Sheet1!$B143))</f>
        <v>9.402565309904802E-2</v>
      </c>
      <c r="AK143" s="55">
        <f>SUM(SUMIFS(Data!$K$6:$K$1096,Data!$J$6:$J$1096,AK$142,Data!$I$6:$I$1096,Sheet1!$B143))</f>
        <v>9.8263977176864289E-2</v>
      </c>
      <c r="AL143" s="55">
        <f>SUM(SUMIFS(Data!$K$6:$K$1096,Data!$J$6:$J$1096,AL$142,Data!$I$6:$I$1096,Sheet1!$B143))</f>
        <v>0.10057787670386907</v>
      </c>
      <c r="AM143" s="55">
        <f>SUM(SUMIFS(Data!$K$6:$K$1096,Data!$J$6:$J$1096,AM$142,Data!$I$6:$I$1096,Sheet1!$B143))</f>
        <v>9.925518074847442E-2</v>
      </c>
      <c r="AN143" s="55">
        <f>SUM(SUMIFS(Data!$K$6:$K$1096,Data!$J$6:$J$1096,AN$142,Data!$I$6:$I$1096,Sheet1!$B143))</f>
        <v>9.9919267130256992E-2</v>
      </c>
      <c r="AO143" s="55">
        <f>SUM(SUMIFS(Data!$K$6:$K$1096,Data!$J$6:$J$1096,AO$142,Data!$I$6:$I$1096,Sheet1!$B143))</f>
        <v>9.7904225004070505E-2</v>
      </c>
      <c r="AP143" s="55">
        <f>SUM(SUMIFS(Data!$K$6:$K$1096,Data!$J$6:$J$1096,AP$142,Data!$I$6:$I$1096,Sheet1!$B143))</f>
        <v>9.703415117203279E-2</v>
      </c>
      <c r="AQ143" s="55">
        <f>SUM(SUMIFS(Data!$K$6:$K$1096,Data!$J$6:$J$1096,AQ$142,Data!$I$6:$I$1096,Sheet1!$B143))</f>
        <v>9.5360525275092645E-2</v>
      </c>
      <c r="AR143" s="54" t="s">
        <v>7</v>
      </c>
    </row>
    <row r="144" spans="1:44" x14ac:dyDescent="0.25">
      <c r="A144" s="53" t="s">
        <v>73</v>
      </c>
      <c r="B144" s="56" t="s">
        <v>8</v>
      </c>
      <c r="C144" s="55">
        <f>SUM(SUMIFS(Data!$K$6:$K$1096,Data!$J$6:$J$1096,C$142,Data!$I$6:$I$1096,Sheet1!$B144))</f>
        <v>4.4737657700067567E-2</v>
      </c>
      <c r="D144" s="55">
        <f>SUM(SUMIFS(Data!$K$6:$K$1096,Data!$J$6:$J$1096,D$142,Data!$I$6:$I$1096,Sheet1!$B144))</f>
        <v>4.4559724646797326E-2</v>
      </c>
      <c r="E144" s="55">
        <f>SUM(SUMIFS(Data!$K$6:$K$1096,Data!$J$6:$J$1096,E$142,Data!$I$6:$I$1096,Sheet1!$B144))</f>
        <v>4.5390216269097068E-2</v>
      </c>
      <c r="F144" s="55">
        <f>SUM(SUMIFS(Data!$K$6:$K$1096,Data!$J$6:$J$1096,F$142,Data!$I$6:$I$1096,Sheet1!$B144))</f>
        <v>4.5688017403459034E-2</v>
      </c>
      <c r="G144" s="55">
        <f>SUM(SUMIFS(Data!$K$6:$K$1096,Data!$J$6:$J$1096,G$142,Data!$I$6:$I$1096,Sheet1!$B144))</f>
        <v>4.4858766529415929E-2</v>
      </c>
      <c r="H144" s="55">
        <f>SUM(SUMIFS(Data!$K$6:$K$1096,Data!$J$6:$J$1096,H$142,Data!$I$6:$I$1096,Sheet1!$B144))</f>
        <v>4.4421701828184008E-2</v>
      </c>
      <c r="I144" s="55">
        <f>SUM(SUMIFS(Data!$K$6:$K$1096,Data!$J$6:$J$1096,I$142,Data!$I$6:$I$1096,Sheet1!$B144))</f>
        <v>4.6606350060540834E-2</v>
      </c>
      <c r="J144" s="55">
        <f>SUM(SUMIFS(Data!$K$6:$K$1096,Data!$J$6:$J$1096,J$142,Data!$I$6:$I$1096,Sheet1!$B144))</f>
        <v>4.7014423603281265E-2</v>
      </c>
      <c r="K144" s="55">
        <f>SUM(SUMIFS(Data!$K$6:$K$1096,Data!$J$6:$J$1096,K$142,Data!$I$6:$I$1096,Sheet1!$B144))</f>
        <v>4.8296985370527241E-2</v>
      </c>
      <c r="L144" s="55">
        <f>SUM(SUMIFS(Data!$K$6:$K$1096,Data!$J$6:$J$1096,L$142,Data!$I$6:$I$1096,Sheet1!$B144))</f>
        <v>5.0051654075811088E-2</v>
      </c>
      <c r="M144" s="55">
        <f>SUM(SUMIFS(Data!$K$6:$K$1096,Data!$J$6:$J$1096,M$142,Data!$I$6:$I$1096,Sheet1!$B144))</f>
        <v>5.0760555957397036E-2</v>
      </c>
      <c r="N144" s="55">
        <f>SUM(SUMIFS(Data!$K$6:$K$1096,Data!$J$6:$J$1096,N$142,Data!$I$6:$I$1096,Sheet1!$B144))</f>
        <v>5.2257594085261767E-2</v>
      </c>
      <c r="O144" s="55">
        <f>SUM(SUMIFS(Data!$K$6:$K$1096,Data!$J$6:$J$1096,O$142,Data!$I$6:$I$1096,Sheet1!$B144))</f>
        <v>5.7340396554337952E-2</v>
      </c>
      <c r="P144" s="55">
        <f>SUM(SUMIFS(Data!$K$6:$K$1096,Data!$J$6:$J$1096,P$142,Data!$I$6:$I$1096,Sheet1!$B144))</f>
        <v>5.8515908946605889E-2</v>
      </c>
      <c r="Q144" s="55">
        <f>SUM(SUMIFS(Data!$K$6:$K$1096,Data!$J$6:$J$1096,Q$142,Data!$I$6:$I$1096,Sheet1!$B144))</f>
        <v>5.9532406571583318E-2</v>
      </c>
      <c r="R144" s="55">
        <f>SUM(SUMIFS(Data!$K$6:$K$1096,Data!$J$6:$J$1096,R$142,Data!$I$6:$I$1096,Sheet1!$B144))</f>
        <v>6.0588679631787164E-2</v>
      </c>
      <c r="S144" s="55">
        <f>SUM(SUMIFS(Data!$K$6:$K$1096,Data!$J$6:$J$1096,S$142,Data!$I$6:$I$1096,Sheet1!$B144))</f>
        <v>6.123041780238582E-2</v>
      </c>
      <c r="T144" s="55">
        <f>SUM(SUMIFS(Data!$K$6:$K$1096,Data!$J$6:$J$1096,T$142,Data!$I$6:$I$1096,Sheet1!$B144))</f>
        <v>6.1692288129354365E-2</v>
      </c>
      <c r="U144" s="55">
        <f>SUM(SUMIFS(Data!$K$6:$K$1096,Data!$J$6:$J$1096,U$142,Data!$I$6:$I$1096,Sheet1!$B144))</f>
        <v>5.8496946357094445E-2</v>
      </c>
      <c r="V144" s="55">
        <f>SUM(SUMIFS(Data!$K$6:$K$1096,Data!$J$6:$J$1096,V$142,Data!$I$6:$I$1096,Sheet1!$B144))</f>
        <v>5.9653259764774209E-2</v>
      </c>
      <c r="W144" s="55">
        <f>SUM(SUMIFS(Data!$K$6:$K$1096,Data!$J$6:$J$1096,W$142,Data!$I$6:$I$1096,Sheet1!$B144))</f>
        <v>6.1287488583758071E-2</v>
      </c>
      <c r="X144" s="55">
        <f>SUM(SUMIFS(Data!$K$6:$K$1096,Data!$J$6:$J$1096,X$142,Data!$I$6:$I$1096,Sheet1!$B144))</f>
        <v>6.3500502327908714E-2</v>
      </c>
      <c r="Y144" s="55">
        <f>SUM(SUMIFS(Data!$K$6:$K$1096,Data!$J$6:$J$1096,Y$142,Data!$I$6:$I$1096,Sheet1!$B144))</f>
        <v>6.2220499556989557E-2</v>
      </c>
      <c r="Z144" s="55">
        <f>SUM(SUMIFS(Data!$K$6:$K$1096,Data!$J$6:$J$1096,Z$142,Data!$I$6:$I$1096,Sheet1!$B144))</f>
        <v>6.349338362895407E-2</v>
      </c>
      <c r="AA144" s="55">
        <f>SUM(SUMIFS(Data!$K$6:$K$1096,Data!$J$6:$J$1096,AA$142,Data!$I$6:$I$1096,Sheet1!$B144))</f>
        <v>6.4144660239392665E-2</v>
      </c>
      <c r="AB144" s="55">
        <f>SUM(SUMIFS(Data!$K$6:$K$1096,Data!$J$6:$J$1096,AB$142,Data!$I$6:$I$1096,Sheet1!$B144))</f>
        <v>6.5119009071741146E-2</v>
      </c>
      <c r="AC144" s="55">
        <f>SUM(SUMIFS(Data!$K$6:$K$1096,Data!$J$6:$J$1096,AC$142,Data!$I$6:$I$1096,Sheet1!$B144))</f>
        <v>6.3761932841843824E-2</v>
      </c>
      <c r="AD144" s="55">
        <f>SUM(SUMIFS(Data!$K$6:$K$1096,Data!$J$6:$J$1096,AD$142,Data!$I$6:$I$1096,Sheet1!$B144))</f>
        <v>6.1923933954522038E-2</v>
      </c>
      <c r="AE144" s="55">
        <f>SUM(SUMIFS(Data!$K$6:$K$1096,Data!$J$6:$J$1096,AE$142,Data!$I$6:$I$1096,Sheet1!$B144))</f>
        <v>5.9871848100153835E-2</v>
      </c>
      <c r="AF144" s="55">
        <f>SUM(SUMIFS(Data!$K$6:$K$1096,Data!$J$6:$J$1096,AF$142,Data!$I$6:$I$1096,Sheet1!$B144))</f>
        <v>5.74381892582711E-2</v>
      </c>
      <c r="AG144" s="55">
        <f>SUM(SUMIFS(Data!$K$6:$K$1096,Data!$J$6:$J$1096,AG$142,Data!$I$6:$I$1096,Sheet1!$B144))</f>
        <v>5.4000274795681612E-2</v>
      </c>
      <c r="AH144" s="55">
        <f>SUM(SUMIFS(Data!$K$6:$K$1096,Data!$J$6:$J$1096,AH$142,Data!$I$6:$I$1096,Sheet1!$B144))</f>
        <v>5.4138665459711688E-2</v>
      </c>
      <c r="AI144" s="55">
        <f>SUM(SUMIFS(Data!$K$6:$K$1096,Data!$J$6:$J$1096,AI$142,Data!$I$6:$I$1096,Sheet1!$B144))</f>
        <v>5.5517902771662332E-2</v>
      </c>
      <c r="AJ144" s="55">
        <f>SUM(SUMIFS(Data!$K$6:$K$1096,Data!$J$6:$J$1096,AJ$142,Data!$I$6:$I$1096,Sheet1!$B144))</f>
        <v>5.4778237870944803E-2</v>
      </c>
      <c r="AK144" s="55">
        <f>SUM(SUMIFS(Data!$K$6:$K$1096,Data!$J$6:$J$1096,AK$142,Data!$I$6:$I$1096,Sheet1!$B144))</f>
        <v>5.5585044818212935E-2</v>
      </c>
      <c r="AL144" s="55">
        <f>SUM(SUMIFS(Data!$K$6:$K$1096,Data!$J$6:$J$1096,AL$142,Data!$I$6:$I$1096,Sheet1!$B144))</f>
        <v>5.5279596143283989E-2</v>
      </c>
      <c r="AM144" s="55">
        <f>SUM(SUMIFS(Data!$K$6:$K$1096,Data!$J$6:$J$1096,AM$142,Data!$I$6:$I$1096,Sheet1!$B144))</f>
        <v>5.6366670170414176E-2</v>
      </c>
      <c r="AN144" s="55">
        <f>SUM(SUMIFS(Data!$K$6:$K$1096,Data!$J$6:$J$1096,AN$142,Data!$I$6:$I$1096,Sheet1!$B144))</f>
        <v>5.6702500171179164E-2</v>
      </c>
      <c r="AO144" s="55">
        <f>SUM(SUMIFS(Data!$K$6:$K$1096,Data!$J$6:$J$1096,AO$142,Data!$I$6:$I$1096,Sheet1!$B144))</f>
        <v>5.5656278451018566E-2</v>
      </c>
      <c r="AP144" s="55">
        <f>SUM(SUMIFS(Data!$K$6:$K$1096,Data!$J$6:$J$1096,AP$142,Data!$I$6:$I$1096,Sheet1!$B144))</f>
        <v>5.5025994501413739E-2</v>
      </c>
      <c r="AQ144" s="55">
        <f>SUM(SUMIFS(Data!$K$6:$K$1096,Data!$J$6:$J$1096,AQ$142,Data!$I$6:$I$1096,Sheet1!$B144))</f>
        <v>5.4520631439043385E-2</v>
      </c>
      <c r="AR144" s="56" t="s">
        <v>8</v>
      </c>
    </row>
    <row r="145" spans="1:44" x14ac:dyDescent="0.25">
      <c r="A145" s="53" t="s">
        <v>73</v>
      </c>
      <c r="B145" s="56" t="s">
        <v>9</v>
      </c>
      <c r="C145" s="55">
        <f>SUM(SUMIFS(Data!$K$6:$K$1096,Data!$J$6:$J$1096,C$142,Data!$I$6:$I$1096,Sheet1!$B145))</f>
        <v>5.2134621362764894E-2</v>
      </c>
      <c r="D145" s="55">
        <f>SUM(SUMIFS(Data!$K$6:$K$1096,Data!$J$6:$J$1096,D$142,Data!$I$6:$I$1096,Sheet1!$B145))</f>
        <v>5.2968268888716127E-2</v>
      </c>
      <c r="E145" s="55">
        <f>SUM(SUMIFS(Data!$K$6:$K$1096,Data!$J$6:$J$1096,E$142,Data!$I$6:$I$1096,Sheet1!$B145))</f>
        <v>5.1685820125051719E-2</v>
      </c>
      <c r="F145" s="55">
        <f>SUM(SUMIFS(Data!$K$6:$K$1096,Data!$J$6:$J$1096,F$142,Data!$I$6:$I$1096,Sheet1!$B145))</f>
        <v>5.1990372973451847E-2</v>
      </c>
      <c r="G145" s="55">
        <f>SUM(SUMIFS(Data!$K$6:$K$1096,Data!$J$6:$J$1096,G$142,Data!$I$6:$I$1096,Sheet1!$B145))</f>
        <v>5.1915799254360726E-2</v>
      </c>
      <c r="H145" s="55">
        <f>SUM(SUMIFS(Data!$K$6:$K$1096,Data!$J$6:$J$1096,H$142,Data!$I$6:$I$1096,Sheet1!$B145))</f>
        <v>5.5201701935629441E-2</v>
      </c>
      <c r="I145" s="55">
        <f>SUM(SUMIFS(Data!$K$6:$K$1096,Data!$J$6:$J$1096,I$142,Data!$I$6:$I$1096,Sheet1!$B145))</f>
        <v>5.765112785326696E-2</v>
      </c>
      <c r="J145" s="55">
        <f>SUM(SUMIFS(Data!$K$6:$K$1096,Data!$J$6:$J$1096,J$142,Data!$I$6:$I$1096,Sheet1!$B145))</f>
        <v>5.8802421913467552E-2</v>
      </c>
      <c r="K145" s="55">
        <f>SUM(SUMIFS(Data!$K$6:$K$1096,Data!$J$6:$J$1096,K$142,Data!$I$6:$I$1096,Sheet1!$B145))</f>
        <v>6.1922367583402485E-2</v>
      </c>
      <c r="L145" s="55">
        <f>SUM(SUMIFS(Data!$K$6:$K$1096,Data!$J$6:$J$1096,L$142,Data!$I$6:$I$1096,Sheet1!$B145))</f>
        <v>6.7519056694329116E-2</v>
      </c>
      <c r="M145" s="55">
        <f>SUM(SUMIFS(Data!$K$6:$K$1096,Data!$J$6:$J$1096,M$142,Data!$I$6:$I$1096,Sheet1!$B145))</f>
        <v>7.1389812825525215E-2</v>
      </c>
      <c r="N145" s="55">
        <f>SUM(SUMIFS(Data!$K$6:$K$1096,Data!$J$6:$J$1096,N$142,Data!$I$6:$I$1096,Sheet1!$B145))</f>
        <v>7.9284850266231055E-2</v>
      </c>
      <c r="O145" s="55">
        <f>SUM(SUMIFS(Data!$K$6:$K$1096,Data!$J$6:$J$1096,O$142,Data!$I$6:$I$1096,Sheet1!$B145))</f>
        <v>8.5125329855954168E-2</v>
      </c>
      <c r="P145" s="55">
        <f>SUM(SUMIFS(Data!$K$6:$K$1096,Data!$J$6:$J$1096,P$142,Data!$I$6:$I$1096,Sheet1!$B145))</f>
        <v>8.3570150915491553E-2</v>
      </c>
      <c r="Q145" s="55">
        <f>SUM(SUMIFS(Data!$K$6:$K$1096,Data!$J$6:$J$1096,Q$142,Data!$I$6:$I$1096,Sheet1!$B145))</f>
        <v>8.3172713842179266E-2</v>
      </c>
      <c r="R145" s="55">
        <f>SUM(SUMIFS(Data!$K$6:$K$1096,Data!$J$6:$J$1096,R$142,Data!$I$6:$I$1096,Sheet1!$B145))</f>
        <v>8.2690411870895056E-2</v>
      </c>
      <c r="S145" s="55">
        <f>SUM(SUMIFS(Data!$K$6:$K$1096,Data!$J$6:$J$1096,S$142,Data!$I$6:$I$1096,Sheet1!$B145))</f>
        <v>8.0413056730644888E-2</v>
      </c>
      <c r="T145" s="55">
        <f>SUM(SUMIFS(Data!$K$6:$K$1096,Data!$J$6:$J$1096,T$142,Data!$I$6:$I$1096,Sheet1!$B145))</f>
        <v>8.037678060901346E-2</v>
      </c>
      <c r="U145" s="55">
        <f>SUM(SUMIFS(Data!$K$6:$K$1096,Data!$J$6:$J$1096,U$142,Data!$I$6:$I$1096,Sheet1!$B145))</f>
        <v>7.9724773268003826E-2</v>
      </c>
      <c r="V145" s="55">
        <f>SUM(SUMIFS(Data!$K$6:$K$1096,Data!$J$6:$J$1096,V$142,Data!$I$6:$I$1096,Sheet1!$B145))</f>
        <v>7.9084071438942929E-2</v>
      </c>
      <c r="W145" s="55">
        <f>SUM(SUMIFS(Data!$K$6:$K$1096,Data!$J$6:$J$1096,W$142,Data!$I$6:$I$1096,Sheet1!$B145))</f>
        <v>7.6339267443092593E-2</v>
      </c>
      <c r="X145" s="55">
        <f>SUM(SUMIFS(Data!$K$6:$K$1096,Data!$J$6:$J$1096,X$142,Data!$I$6:$I$1096,Sheet1!$B145))</f>
        <v>7.54793057096729E-2</v>
      </c>
      <c r="Y145" s="55">
        <f>SUM(SUMIFS(Data!$K$6:$K$1096,Data!$J$6:$J$1096,Y$142,Data!$I$6:$I$1096,Sheet1!$B145))</f>
        <v>8.0916808317900102E-2</v>
      </c>
      <c r="Z145" s="55">
        <f>SUM(SUMIFS(Data!$K$6:$K$1096,Data!$J$6:$J$1096,Z$142,Data!$I$6:$I$1096,Sheet1!$B145))</f>
        <v>8.0950980189680277E-2</v>
      </c>
      <c r="AA145" s="55">
        <f>SUM(SUMIFS(Data!$K$6:$K$1096,Data!$J$6:$J$1096,AA$142,Data!$I$6:$I$1096,Sheet1!$B145))</f>
        <v>8.3168104930016348E-2</v>
      </c>
      <c r="AB145" s="55">
        <f>SUM(SUMIFS(Data!$K$6:$K$1096,Data!$J$6:$J$1096,AB$142,Data!$I$6:$I$1096,Sheet1!$B145))</f>
        <v>8.2839064041489385E-2</v>
      </c>
      <c r="AC145" s="55">
        <f>SUM(SUMIFS(Data!$K$6:$K$1096,Data!$J$6:$J$1096,AC$142,Data!$I$6:$I$1096,Sheet1!$B145))</f>
        <v>8.2435998119549894E-2</v>
      </c>
      <c r="AD145" s="55">
        <f>SUM(SUMIFS(Data!$K$6:$K$1096,Data!$J$6:$J$1096,AD$142,Data!$I$6:$I$1096,Sheet1!$B145))</f>
        <v>8.3539392665913717E-2</v>
      </c>
      <c r="AE145" s="55">
        <f>SUM(SUMIFS(Data!$K$6:$K$1096,Data!$J$6:$J$1096,AE$142,Data!$I$6:$I$1096,Sheet1!$B145))</f>
        <v>8.4865338017107134E-2</v>
      </c>
      <c r="AF145" s="55">
        <f>SUM(SUMIFS(Data!$K$6:$K$1096,Data!$J$6:$J$1096,AF$142,Data!$I$6:$I$1096,Sheet1!$B145))</f>
        <v>8.5649027788333457E-2</v>
      </c>
      <c r="AG145" s="55">
        <f>SUM(SUMIFS(Data!$K$6:$K$1096,Data!$J$6:$J$1096,AG$142,Data!$I$6:$I$1096,Sheet1!$B145))</f>
        <v>8.7148234730081459E-2</v>
      </c>
      <c r="AH145" s="55">
        <f>SUM(SUMIFS(Data!$K$6:$K$1096,Data!$J$6:$J$1096,AH$142,Data!$I$6:$I$1096,Sheet1!$B145))</f>
        <v>8.8716142907299025E-2</v>
      </c>
      <c r="AI145" s="55">
        <f>SUM(SUMIFS(Data!$K$6:$K$1096,Data!$J$6:$J$1096,AI$142,Data!$I$6:$I$1096,Sheet1!$B145))</f>
        <v>8.9639339762191364E-2</v>
      </c>
      <c r="AJ145" s="55">
        <f>SUM(SUMIFS(Data!$K$6:$K$1096,Data!$J$6:$J$1096,AJ$142,Data!$I$6:$I$1096,Sheet1!$B145))</f>
        <v>9.0028675191852384E-2</v>
      </c>
      <c r="AK145" s="55">
        <f>SUM(SUMIFS(Data!$K$6:$K$1096,Data!$J$6:$J$1096,AK$142,Data!$I$6:$I$1096,Sheet1!$B145))</f>
        <v>8.8142916992702838E-2</v>
      </c>
      <c r="AL145" s="55">
        <f>SUM(SUMIFS(Data!$K$6:$K$1096,Data!$J$6:$J$1096,AL$142,Data!$I$6:$I$1096,Sheet1!$B145))</f>
        <v>8.9539617008863925E-2</v>
      </c>
      <c r="AM145" s="55">
        <f>SUM(SUMIFS(Data!$K$6:$K$1096,Data!$J$6:$J$1096,AM$142,Data!$I$6:$I$1096,Sheet1!$B145))</f>
        <v>9.081290991865143E-2</v>
      </c>
      <c r="AN145" s="55">
        <f>SUM(SUMIFS(Data!$K$6:$K$1096,Data!$J$6:$J$1096,AN$142,Data!$I$6:$I$1096,Sheet1!$B145))</f>
        <v>8.8074730717928054E-2</v>
      </c>
      <c r="AO145" s="55">
        <f>SUM(SUMIFS(Data!$K$6:$K$1096,Data!$J$6:$J$1096,AO$142,Data!$I$6:$I$1096,Sheet1!$B145))</f>
        <v>8.9048579615210038E-2</v>
      </c>
      <c r="AP145" s="55">
        <f>SUM(SUMIFS(Data!$K$6:$K$1096,Data!$J$6:$J$1096,AP$142,Data!$I$6:$I$1096,Sheet1!$B145))</f>
        <v>8.9059898106766386E-2</v>
      </c>
      <c r="AQ145" s="55">
        <f>SUM(SUMIFS(Data!$K$6:$K$1096,Data!$J$6:$J$1096,AQ$142,Data!$I$6:$I$1096,Sheet1!$B145))</f>
        <v>8.9759296480363335E-2</v>
      </c>
      <c r="AR145" s="56" t="s">
        <v>9</v>
      </c>
    </row>
    <row r="146" spans="1:44" x14ac:dyDescent="0.25">
      <c r="A146" s="53" t="s">
        <v>73</v>
      </c>
      <c r="B146" s="56" t="s">
        <v>10</v>
      </c>
      <c r="C146" s="55">
        <f>SUM(SUMIFS(Data!$K$6:$K$1096,Data!$J$6:$J$1096,C$142,Data!$I$6:$I$1096,Sheet1!$B146))</f>
        <v>0.11296592642328018</v>
      </c>
      <c r="D146" s="55">
        <f>SUM(SUMIFS(Data!$K$6:$K$1096,Data!$J$6:$J$1096,D$142,Data!$I$6:$I$1096,Sheet1!$B146))</f>
        <v>0.11175693153628145</v>
      </c>
      <c r="E146" s="55">
        <f>SUM(SUMIFS(Data!$K$6:$K$1096,Data!$J$6:$J$1096,E$142,Data!$I$6:$I$1096,Sheet1!$B146))</f>
        <v>0.10995918611980063</v>
      </c>
      <c r="F146" s="55">
        <f>SUM(SUMIFS(Data!$K$6:$K$1096,Data!$J$6:$J$1096,F$142,Data!$I$6:$I$1096,Sheet1!$B146))</f>
        <v>0.10797773380976287</v>
      </c>
      <c r="G146" s="55">
        <f>SUM(SUMIFS(Data!$K$6:$K$1096,Data!$J$6:$J$1096,G$142,Data!$I$6:$I$1096,Sheet1!$B146))</f>
        <v>0.10595533087930949</v>
      </c>
      <c r="H146" s="55">
        <f>SUM(SUMIFS(Data!$K$6:$K$1096,Data!$J$6:$J$1096,H$142,Data!$I$6:$I$1096,Sheet1!$B146))</f>
        <v>0.1095175162914135</v>
      </c>
      <c r="I146" s="55">
        <f>SUM(SUMIFS(Data!$K$6:$K$1096,Data!$J$6:$J$1096,I$142,Data!$I$6:$I$1096,Sheet1!$B146))</f>
        <v>0.10647562670971793</v>
      </c>
      <c r="J146" s="55">
        <f>SUM(SUMIFS(Data!$K$6:$K$1096,Data!$J$6:$J$1096,J$142,Data!$I$6:$I$1096,Sheet1!$B146))</f>
        <v>0.10625305590887388</v>
      </c>
      <c r="K146" s="55">
        <f>SUM(SUMIFS(Data!$K$6:$K$1096,Data!$J$6:$J$1096,K$142,Data!$I$6:$I$1096,Sheet1!$B146))</f>
        <v>0.10426151900612288</v>
      </c>
      <c r="L146" s="55">
        <f>SUM(SUMIFS(Data!$K$6:$K$1096,Data!$J$6:$J$1096,L$142,Data!$I$6:$I$1096,Sheet1!$B146))</f>
        <v>0.10199235553201463</v>
      </c>
      <c r="M146" s="55">
        <f>SUM(SUMIFS(Data!$K$6:$K$1096,Data!$J$6:$J$1096,M$142,Data!$I$6:$I$1096,Sheet1!$B146))</f>
        <v>9.768189750442996E-2</v>
      </c>
      <c r="N146" s="55">
        <f>SUM(SUMIFS(Data!$K$6:$K$1096,Data!$J$6:$J$1096,N$142,Data!$I$6:$I$1096,Sheet1!$B146))</f>
        <v>9.2015329482121253E-2</v>
      </c>
      <c r="O146" s="55">
        <f>SUM(SUMIFS(Data!$K$6:$K$1096,Data!$J$6:$J$1096,O$142,Data!$I$6:$I$1096,Sheet1!$B146))</f>
        <v>9.0893572230596575E-2</v>
      </c>
      <c r="P146" s="55">
        <f>SUM(SUMIFS(Data!$K$6:$K$1096,Data!$J$6:$J$1096,P$142,Data!$I$6:$I$1096,Sheet1!$B146))</f>
        <v>8.9224912247621718E-2</v>
      </c>
      <c r="Q146" s="55">
        <f>SUM(SUMIFS(Data!$K$6:$K$1096,Data!$J$6:$J$1096,Q$142,Data!$I$6:$I$1096,Sheet1!$B146))</f>
        <v>8.7695063684144953E-2</v>
      </c>
      <c r="R146" s="55">
        <f>SUM(SUMIFS(Data!$K$6:$K$1096,Data!$J$6:$J$1096,R$142,Data!$I$6:$I$1096,Sheet1!$B146))</f>
        <v>8.4710717349277279E-2</v>
      </c>
      <c r="S146" s="55">
        <f>SUM(SUMIFS(Data!$K$6:$K$1096,Data!$J$6:$J$1096,S$142,Data!$I$6:$I$1096,Sheet1!$B146))</f>
        <v>8.4417243099212225E-2</v>
      </c>
      <c r="T146" s="55">
        <f>SUM(SUMIFS(Data!$K$6:$K$1096,Data!$J$6:$J$1096,T$142,Data!$I$6:$I$1096,Sheet1!$B146))</f>
        <v>8.4158701978390232E-2</v>
      </c>
      <c r="U146" s="55">
        <f>SUM(SUMIFS(Data!$K$6:$K$1096,Data!$J$6:$J$1096,U$142,Data!$I$6:$I$1096,Sheet1!$B146))</f>
        <v>8.4041709065686962E-2</v>
      </c>
      <c r="V146" s="55">
        <f>SUM(SUMIFS(Data!$K$6:$K$1096,Data!$J$6:$J$1096,V$142,Data!$I$6:$I$1096,Sheet1!$B146))</f>
        <v>8.3088717874255841E-2</v>
      </c>
      <c r="W146" s="55">
        <f>SUM(SUMIFS(Data!$K$6:$K$1096,Data!$J$6:$J$1096,W$142,Data!$I$6:$I$1096,Sheet1!$B146))</f>
        <v>8.4378992881423018E-2</v>
      </c>
      <c r="X146" s="55">
        <f>SUM(SUMIFS(Data!$K$6:$K$1096,Data!$J$6:$J$1096,X$142,Data!$I$6:$I$1096,Sheet1!$B146))</f>
        <v>8.2081329652759896E-2</v>
      </c>
      <c r="Y146" s="55">
        <f>SUM(SUMIFS(Data!$K$6:$K$1096,Data!$J$6:$J$1096,Y$142,Data!$I$6:$I$1096,Sheet1!$B146))</f>
        <v>8.1776364359134532E-2</v>
      </c>
      <c r="Z146" s="55">
        <f>SUM(SUMIFS(Data!$K$6:$K$1096,Data!$J$6:$J$1096,Z$142,Data!$I$6:$I$1096,Sheet1!$B146))</f>
        <v>8.3772015265070679E-2</v>
      </c>
      <c r="AA146" s="55">
        <f>SUM(SUMIFS(Data!$K$6:$K$1096,Data!$J$6:$J$1096,AA$142,Data!$I$6:$I$1096,Sheet1!$B146))</f>
        <v>8.485809208877533E-2</v>
      </c>
      <c r="AB146" s="55">
        <f>SUM(SUMIFS(Data!$K$6:$K$1096,Data!$J$6:$J$1096,AB$142,Data!$I$6:$I$1096,Sheet1!$B146))</f>
        <v>8.5987695699775935E-2</v>
      </c>
      <c r="AC146" s="55">
        <f>SUM(SUMIFS(Data!$K$6:$K$1096,Data!$J$6:$J$1096,AC$142,Data!$I$6:$I$1096,Sheet1!$B146))</f>
        <v>8.4824604548406651E-2</v>
      </c>
      <c r="AD146" s="55">
        <f>SUM(SUMIFS(Data!$K$6:$K$1096,Data!$J$6:$J$1096,AD$142,Data!$I$6:$I$1096,Sheet1!$B146))</f>
        <v>8.5020446910664502E-2</v>
      </c>
      <c r="AE146" s="55">
        <f>SUM(SUMIFS(Data!$K$6:$K$1096,Data!$J$6:$J$1096,AE$142,Data!$I$6:$I$1096,Sheet1!$B146))</f>
        <v>8.2633608342945947E-2</v>
      </c>
      <c r="AF146" s="55">
        <f>SUM(SUMIFS(Data!$K$6:$K$1096,Data!$J$6:$J$1096,AF$142,Data!$I$6:$I$1096,Sheet1!$B146))</f>
        <v>8.3391000692008305E-2</v>
      </c>
      <c r="AG146" s="55">
        <f>SUM(SUMIFS(Data!$K$6:$K$1096,Data!$J$6:$J$1096,AG$142,Data!$I$6:$I$1096,Sheet1!$B146))</f>
        <v>8.3124719235795161E-2</v>
      </c>
      <c r="AH146" s="55">
        <f>SUM(SUMIFS(Data!$K$6:$K$1096,Data!$J$6:$J$1096,AH$142,Data!$I$6:$I$1096,Sheet1!$B146))</f>
        <v>8.6636819620809477E-2</v>
      </c>
      <c r="AI146" s="55">
        <f>SUM(SUMIFS(Data!$K$6:$K$1096,Data!$J$6:$J$1096,AI$142,Data!$I$6:$I$1096,Sheet1!$B146))</f>
        <v>9.2399931673972646E-2</v>
      </c>
      <c r="AJ146" s="55">
        <f>SUM(SUMIFS(Data!$K$6:$K$1096,Data!$J$6:$J$1096,AJ$142,Data!$I$6:$I$1096,Sheet1!$B146))</f>
        <v>9.1562678072125175E-2</v>
      </c>
      <c r="AK146" s="55">
        <f>SUM(SUMIFS(Data!$K$6:$K$1096,Data!$J$6:$J$1096,AK$142,Data!$I$6:$I$1096,Sheet1!$B146))</f>
        <v>9.2243334232683924E-2</v>
      </c>
      <c r="AL146" s="55">
        <f>SUM(SUMIFS(Data!$K$6:$K$1096,Data!$J$6:$J$1096,AL$142,Data!$I$6:$I$1096,Sheet1!$B146))</f>
        <v>8.9232151914035912E-2</v>
      </c>
      <c r="AM146" s="55">
        <f>SUM(SUMIFS(Data!$K$6:$K$1096,Data!$J$6:$J$1096,AM$142,Data!$I$6:$I$1096,Sheet1!$B146))</f>
        <v>8.6645387122724307E-2</v>
      </c>
      <c r="AN146" s="55">
        <f>SUM(SUMIFS(Data!$K$6:$K$1096,Data!$J$6:$J$1096,AN$142,Data!$I$6:$I$1096,Sheet1!$B146))</f>
        <v>8.6193086909650843E-2</v>
      </c>
      <c r="AO146" s="55">
        <f>SUM(SUMIFS(Data!$K$6:$K$1096,Data!$J$6:$J$1096,AO$142,Data!$I$6:$I$1096,Sheet1!$B146))</f>
        <v>8.4957653628301627E-2</v>
      </c>
      <c r="AP146" s="55">
        <f>SUM(SUMIFS(Data!$K$6:$K$1096,Data!$J$6:$J$1096,AP$142,Data!$I$6:$I$1096,Sheet1!$B146))</f>
        <v>8.4034555096616156E-2</v>
      </c>
      <c r="AQ146" s="55">
        <f>SUM(SUMIFS(Data!$K$6:$K$1096,Data!$J$6:$J$1096,AQ$142,Data!$I$6:$I$1096,Sheet1!$B146))</f>
        <v>8.1668066421777472E-2</v>
      </c>
      <c r="AR146" s="56" t="s">
        <v>10</v>
      </c>
    </row>
    <row r="147" spans="1:44" x14ac:dyDescent="0.25">
      <c r="A147" s="53" t="s">
        <v>73</v>
      </c>
      <c r="B147" s="56" t="s">
        <v>11</v>
      </c>
      <c r="C147" s="55">
        <f>SUM(SUMIFS(Data!$K$6:$K$1096,Data!$J$6:$J$1096,C$142,Data!$I$6:$I$1096,Sheet1!$B147))</f>
        <v>2.7324128702291436E-2</v>
      </c>
      <c r="D147" s="55">
        <f>SUM(SUMIFS(Data!$K$6:$K$1096,Data!$J$6:$J$1096,D$142,Data!$I$6:$I$1096,Sheet1!$B147))</f>
        <v>2.7072157710855579E-2</v>
      </c>
      <c r="E147" s="55">
        <f>SUM(SUMIFS(Data!$K$6:$K$1096,Data!$J$6:$J$1096,E$142,Data!$I$6:$I$1096,Sheet1!$B147))</f>
        <v>2.7439649205569711E-2</v>
      </c>
      <c r="F147" s="55">
        <f>SUM(SUMIFS(Data!$K$6:$K$1096,Data!$J$6:$J$1096,F$142,Data!$I$6:$I$1096,Sheet1!$B147))</f>
        <v>2.7948399925188751E-2</v>
      </c>
      <c r="G147" s="55">
        <f>SUM(SUMIFS(Data!$K$6:$K$1096,Data!$J$6:$J$1096,G$142,Data!$I$6:$I$1096,Sheet1!$B147))</f>
        <v>2.9333896584819604E-2</v>
      </c>
      <c r="H147" s="55">
        <f>SUM(SUMIFS(Data!$K$6:$K$1096,Data!$J$6:$J$1096,H$142,Data!$I$6:$I$1096,Sheet1!$B147))</f>
        <v>3.1382661530775055E-2</v>
      </c>
      <c r="I147" s="55">
        <f>SUM(SUMIFS(Data!$K$6:$K$1096,Data!$J$6:$J$1096,I$142,Data!$I$6:$I$1096,Sheet1!$B147))</f>
        <v>3.1014843714964796E-2</v>
      </c>
      <c r="J147" s="55">
        <f>SUM(SUMIFS(Data!$K$6:$K$1096,Data!$J$6:$J$1096,J$142,Data!$I$6:$I$1096,Sheet1!$B147))</f>
        <v>3.1652480753147909E-2</v>
      </c>
      <c r="K147" s="55">
        <f>SUM(SUMIFS(Data!$K$6:$K$1096,Data!$J$6:$J$1096,K$142,Data!$I$6:$I$1096,Sheet1!$B147))</f>
        <v>3.1832430744493462E-2</v>
      </c>
      <c r="L147" s="55">
        <f>SUM(SUMIFS(Data!$K$6:$K$1096,Data!$J$6:$J$1096,L$142,Data!$I$6:$I$1096,Sheet1!$B147))</f>
        <v>3.3079840048363188E-2</v>
      </c>
      <c r="M147" s="55">
        <f>SUM(SUMIFS(Data!$K$6:$K$1096,Data!$J$6:$J$1096,M$142,Data!$I$6:$I$1096,Sheet1!$B147))</f>
        <v>3.4064087292517593E-2</v>
      </c>
      <c r="N147" s="55">
        <f>SUM(SUMIFS(Data!$K$6:$K$1096,Data!$J$6:$J$1096,N$142,Data!$I$6:$I$1096,Sheet1!$B147))</f>
        <v>3.4401460596674087E-2</v>
      </c>
      <c r="O147" s="55">
        <f>SUM(SUMIFS(Data!$K$6:$K$1096,Data!$J$6:$J$1096,O$142,Data!$I$6:$I$1096,Sheet1!$B147))</f>
        <v>3.486397177998346E-2</v>
      </c>
      <c r="P147" s="55">
        <f>SUM(SUMIFS(Data!$K$6:$K$1096,Data!$J$6:$J$1096,P$142,Data!$I$6:$I$1096,Sheet1!$B147))</f>
        <v>3.4461527805302275E-2</v>
      </c>
      <c r="Q147" s="55">
        <f>SUM(SUMIFS(Data!$K$6:$K$1096,Data!$J$6:$J$1096,Q$142,Data!$I$6:$I$1096,Sheet1!$B147))</f>
        <v>3.3150972998125965E-2</v>
      </c>
      <c r="R147" s="55">
        <f>SUM(SUMIFS(Data!$K$6:$K$1096,Data!$J$6:$J$1096,R$142,Data!$I$6:$I$1096,Sheet1!$B147))</f>
        <v>3.2781952961962436E-2</v>
      </c>
      <c r="S147" s="55">
        <f>SUM(SUMIFS(Data!$K$6:$K$1096,Data!$J$6:$J$1096,S$142,Data!$I$6:$I$1096,Sheet1!$B147))</f>
        <v>3.3568025622715957E-2</v>
      </c>
      <c r="T147" s="55">
        <f>SUM(SUMIFS(Data!$K$6:$K$1096,Data!$J$6:$J$1096,T$142,Data!$I$6:$I$1096,Sheet1!$B147))</f>
        <v>3.2165800990381535E-2</v>
      </c>
      <c r="U147" s="55">
        <f>SUM(SUMIFS(Data!$K$6:$K$1096,Data!$J$6:$J$1096,U$142,Data!$I$6:$I$1096,Sheet1!$B147))</f>
        <v>3.1686150424720956E-2</v>
      </c>
      <c r="V147" s="55">
        <f>SUM(SUMIFS(Data!$K$6:$K$1096,Data!$J$6:$J$1096,V$142,Data!$I$6:$I$1096,Sheet1!$B147))</f>
        <v>3.2249165093654712E-2</v>
      </c>
      <c r="W147" s="55">
        <f>SUM(SUMIFS(Data!$K$6:$K$1096,Data!$J$6:$J$1096,W$142,Data!$I$6:$I$1096,Sheet1!$B147))</f>
        <v>3.314732824898256E-2</v>
      </c>
      <c r="X147" s="55">
        <f>SUM(SUMIFS(Data!$K$6:$K$1096,Data!$J$6:$J$1096,X$142,Data!$I$6:$I$1096,Sheet1!$B147))</f>
        <v>3.1468791168410809E-2</v>
      </c>
      <c r="Y147" s="55">
        <f>SUM(SUMIFS(Data!$K$6:$K$1096,Data!$J$6:$J$1096,Y$142,Data!$I$6:$I$1096,Sheet1!$B147))</f>
        <v>3.067716365252323E-2</v>
      </c>
      <c r="Z147" s="55">
        <f>SUM(SUMIFS(Data!$K$6:$K$1096,Data!$J$6:$J$1096,Z$142,Data!$I$6:$I$1096,Sheet1!$B147))</f>
        <v>3.100012782291893E-2</v>
      </c>
      <c r="AA147" s="55">
        <f>SUM(SUMIFS(Data!$K$6:$K$1096,Data!$J$6:$J$1096,AA$142,Data!$I$6:$I$1096,Sheet1!$B147))</f>
        <v>3.0960365143682177E-2</v>
      </c>
      <c r="AB147" s="55">
        <f>SUM(SUMIFS(Data!$K$6:$K$1096,Data!$J$6:$J$1096,AB$142,Data!$I$6:$I$1096,Sheet1!$B147))</f>
        <v>3.0324869479335988E-2</v>
      </c>
      <c r="AC147" s="55">
        <f>SUM(SUMIFS(Data!$K$6:$K$1096,Data!$J$6:$J$1096,AC$142,Data!$I$6:$I$1096,Sheet1!$B147))</f>
        <v>2.9879047927021143E-2</v>
      </c>
      <c r="AD147" s="55">
        <f>SUM(SUMIFS(Data!$K$6:$K$1096,Data!$J$6:$J$1096,AD$142,Data!$I$6:$I$1096,Sheet1!$B147))</f>
        <v>3.0585941080521001E-2</v>
      </c>
      <c r="AE147" s="55">
        <f>SUM(SUMIFS(Data!$K$6:$K$1096,Data!$J$6:$J$1096,AE$142,Data!$I$6:$I$1096,Sheet1!$B147))</f>
        <v>3.1008388333512861E-2</v>
      </c>
      <c r="AF147" s="55">
        <f>SUM(SUMIFS(Data!$K$6:$K$1096,Data!$J$6:$J$1096,AF$142,Data!$I$6:$I$1096,Sheet1!$B147))</f>
        <v>3.2871894462733552E-2</v>
      </c>
      <c r="AG147" s="55">
        <f>SUM(SUMIFS(Data!$K$6:$K$1096,Data!$J$6:$J$1096,AG$142,Data!$I$6:$I$1096,Sheet1!$B147))</f>
        <v>3.4639847127849177E-2</v>
      </c>
      <c r="AH147" s="55">
        <f>SUM(SUMIFS(Data!$K$6:$K$1096,Data!$J$6:$J$1096,AH$142,Data!$I$6:$I$1096,Sheet1!$B147))</f>
        <v>3.4317500137416579E-2</v>
      </c>
      <c r="AI147" s="55">
        <f>SUM(SUMIFS(Data!$K$6:$K$1096,Data!$J$6:$J$1096,AI$142,Data!$I$6:$I$1096,Sheet1!$B147))</f>
        <v>3.3176193488890261E-2</v>
      </c>
      <c r="AJ147" s="55">
        <f>SUM(SUMIFS(Data!$K$6:$K$1096,Data!$J$6:$J$1096,AJ$142,Data!$I$6:$I$1096,Sheet1!$B147))</f>
        <v>3.2572691687867403E-2</v>
      </c>
      <c r="AK147" s="55">
        <f>SUM(SUMIFS(Data!$K$6:$K$1096,Data!$J$6:$J$1096,AK$142,Data!$I$6:$I$1096,Sheet1!$B147))</f>
        <v>3.2891892017857895E-2</v>
      </c>
      <c r="AL147" s="55">
        <f>SUM(SUMIFS(Data!$K$6:$K$1096,Data!$J$6:$J$1096,AL$142,Data!$I$6:$I$1096,Sheet1!$B147))</f>
        <v>3.3609876724892324E-2</v>
      </c>
      <c r="AM147" s="55">
        <f>SUM(SUMIFS(Data!$K$6:$K$1096,Data!$J$6:$J$1096,AM$142,Data!$I$6:$I$1096,Sheet1!$B147))</f>
        <v>3.417263052031707E-2</v>
      </c>
      <c r="AN147" s="55">
        <f>SUM(SUMIFS(Data!$K$6:$K$1096,Data!$J$6:$J$1096,AN$142,Data!$I$6:$I$1096,Sheet1!$B147))</f>
        <v>3.4774582256496982E-2</v>
      </c>
      <c r="AO147" s="55">
        <f>SUM(SUMIFS(Data!$K$6:$K$1096,Data!$J$6:$J$1096,AO$142,Data!$I$6:$I$1096,Sheet1!$B147))</f>
        <v>3.5897954065822336E-2</v>
      </c>
      <c r="AP147" s="55">
        <f>SUM(SUMIFS(Data!$K$6:$K$1096,Data!$J$6:$J$1096,AP$142,Data!$I$6:$I$1096,Sheet1!$B147))</f>
        <v>3.7625965835798143E-2</v>
      </c>
      <c r="AQ147" s="55">
        <f>SUM(SUMIFS(Data!$K$6:$K$1096,Data!$J$6:$J$1096,AQ$142,Data!$I$6:$I$1096,Sheet1!$B147))</f>
        <v>4.1088078571108237E-2</v>
      </c>
      <c r="AR147" s="56" t="s">
        <v>11</v>
      </c>
    </row>
    <row r="148" spans="1:44" x14ac:dyDescent="0.25">
      <c r="A148" s="53" t="s">
        <v>73</v>
      </c>
      <c r="B148" s="56" t="s">
        <v>12</v>
      </c>
      <c r="C148" s="55">
        <f>SUM(SUMIFS(Data!$K$6:$K$1096,Data!$J$6:$J$1096,C$142,Data!$I$6:$I$1096,Sheet1!$B148))</f>
        <v>1.4798616070109861E-2</v>
      </c>
      <c r="D148" s="55">
        <f>SUM(SUMIFS(Data!$K$6:$K$1096,Data!$J$6:$J$1096,D$142,Data!$I$6:$I$1096,Sheet1!$B148))</f>
        <v>1.4335422983322849E-2</v>
      </c>
      <c r="E148" s="55">
        <f>SUM(SUMIFS(Data!$K$6:$K$1096,Data!$J$6:$J$1096,E$142,Data!$I$6:$I$1096,Sheet1!$B148))</f>
        <v>1.3977932277186375E-2</v>
      </c>
      <c r="F148" s="55">
        <f>SUM(SUMIFS(Data!$K$6:$K$1096,Data!$J$6:$J$1096,F$142,Data!$I$6:$I$1096,Sheet1!$B148))</f>
        <v>1.3705716170057782E-2</v>
      </c>
      <c r="G148" s="55">
        <f>SUM(SUMIFS(Data!$K$6:$K$1096,Data!$J$6:$J$1096,G$142,Data!$I$6:$I$1096,Sheet1!$B148))</f>
        <v>1.3940975993746704E-2</v>
      </c>
      <c r="H148" s="55">
        <f>SUM(SUMIFS(Data!$K$6:$K$1096,Data!$J$6:$J$1096,H$142,Data!$I$6:$I$1096,Sheet1!$B148))</f>
        <v>1.3614947808381819E-2</v>
      </c>
      <c r="I148" s="55">
        <f>SUM(SUMIFS(Data!$K$6:$K$1096,Data!$J$6:$J$1096,I$142,Data!$I$6:$I$1096,Sheet1!$B148))</f>
        <v>1.3321785730301808E-2</v>
      </c>
      <c r="J148" s="55">
        <f>SUM(SUMIFS(Data!$K$6:$K$1096,Data!$J$6:$J$1096,J$142,Data!$I$6:$I$1096,Sheet1!$B148))</f>
        <v>1.3027844667829512E-2</v>
      </c>
      <c r="K148" s="55">
        <f>SUM(SUMIFS(Data!$K$6:$K$1096,Data!$J$6:$J$1096,K$142,Data!$I$6:$I$1096,Sheet1!$B148))</f>
        <v>1.2550556764183067E-2</v>
      </c>
      <c r="L148" s="55">
        <f>SUM(SUMIFS(Data!$K$6:$K$1096,Data!$J$6:$J$1096,L$142,Data!$I$6:$I$1096,Sheet1!$B148))</f>
        <v>1.2336635953583407E-2</v>
      </c>
      <c r="M148" s="55">
        <f>SUM(SUMIFS(Data!$K$6:$K$1096,Data!$J$6:$J$1096,M$142,Data!$I$6:$I$1096,Sheet1!$B148))</f>
        <v>1.2229126725266807E-2</v>
      </c>
      <c r="N148" s="55">
        <f>SUM(SUMIFS(Data!$K$6:$K$1096,Data!$J$6:$J$1096,N$142,Data!$I$6:$I$1096,Sheet1!$B148))</f>
        <v>1.2151101665215868E-2</v>
      </c>
      <c r="O148" s="55">
        <f>SUM(SUMIFS(Data!$K$6:$K$1096,Data!$J$6:$J$1096,O$142,Data!$I$6:$I$1096,Sheet1!$B148))</f>
        <v>1.1656040200212242E-2</v>
      </c>
      <c r="P148" s="55">
        <f>SUM(SUMIFS(Data!$K$6:$K$1096,Data!$J$6:$J$1096,P$142,Data!$I$6:$I$1096,Sheet1!$B148))</f>
        <v>1.1575040549198732E-2</v>
      </c>
      <c r="Q148" s="55">
        <f>SUM(SUMIFS(Data!$K$6:$K$1096,Data!$J$6:$J$1096,Q$142,Data!$I$6:$I$1096,Sheet1!$B148))</f>
        <v>1.0928270471356756E-2</v>
      </c>
      <c r="R148" s="55">
        <f>SUM(SUMIFS(Data!$K$6:$K$1096,Data!$J$6:$J$1096,R$142,Data!$I$6:$I$1096,Sheet1!$B148))</f>
        <v>1.1021419335014788E-2</v>
      </c>
      <c r="S148" s="55">
        <f>SUM(SUMIFS(Data!$K$6:$K$1096,Data!$J$6:$J$1096,S$142,Data!$I$6:$I$1096,Sheet1!$B148))</f>
        <v>1.0433434382876913E-2</v>
      </c>
      <c r="T148" s="55">
        <f>SUM(SUMIFS(Data!$K$6:$K$1096,Data!$J$6:$J$1096,T$142,Data!$I$6:$I$1096,Sheet1!$B148))</f>
        <v>1.0148399041377846E-2</v>
      </c>
      <c r="U148" s="55">
        <f>SUM(SUMIFS(Data!$K$6:$K$1096,Data!$J$6:$J$1096,U$142,Data!$I$6:$I$1096,Sheet1!$B148))</f>
        <v>9.9327887989857123E-3</v>
      </c>
      <c r="V148" s="55">
        <f>SUM(SUMIFS(Data!$K$6:$K$1096,Data!$J$6:$J$1096,V$142,Data!$I$6:$I$1096,Sheet1!$B148))</f>
        <v>9.7801655292580232E-3</v>
      </c>
      <c r="W148" s="55">
        <f>SUM(SUMIFS(Data!$K$6:$K$1096,Data!$J$6:$J$1096,W$142,Data!$I$6:$I$1096,Sheet1!$B148))</f>
        <v>9.516478353571875E-3</v>
      </c>
      <c r="X148" s="55">
        <f>SUM(SUMIFS(Data!$K$6:$K$1096,Data!$J$6:$J$1096,X$142,Data!$I$6:$I$1096,Sheet1!$B148))</f>
        <v>9.3920519941496534E-3</v>
      </c>
      <c r="Y148" s="55">
        <f>SUM(SUMIFS(Data!$K$6:$K$1096,Data!$J$6:$J$1096,Y$142,Data!$I$6:$I$1096,Sheet1!$B148))</f>
        <v>9.1017005315573961E-3</v>
      </c>
      <c r="Z148" s="55">
        <f>SUM(SUMIFS(Data!$K$6:$K$1096,Data!$J$6:$J$1096,Z$142,Data!$I$6:$I$1096,Sheet1!$B148))</f>
        <v>8.7980124373374657E-3</v>
      </c>
      <c r="AA148" s="55">
        <f>SUM(SUMIFS(Data!$K$6:$K$1096,Data!$J$6:$J$1096,AA$142,Data!$I$6:$I$1096,Sheet1!$B148))</f>
        <v>8.5308866222656918E-3</v>
      </c>
      <c r="AB148" s="55">
        <f>SUM(SUMIFS(Data!$K$6:$K$1096,Data!$J$6:$J$1096,AB$142,Data!$I$6:$I$1096,Sheet1!$B148))</f>
        <v>8.4750443190887755E-3</v>
      </c>
      <c r="AC148" s="55">
        <f>SUM(SUMIFS(Data!$K$6:$K$1096,Data!$J$6:$J$1096,AC$142,Data!$I$6:$I$1096,Sheet1!$B148))</f>
        <v>8.4511558518140101E-3</v>
      </c>
      <c r="AD148" s="55">
        <f>SUM(SUMIFS(Data!$K$6:$K$1096,Data!$J$6:$J$1096,AD$142,Data!$I$6:$I$1096,Sheet1!$B148))</f>
        <v>8.3872804081127246E-3</v>
      </c>
      <c r="AE148" s="55">
        <f>SUM(SUMIFS(Data!$K$6:$K$1096,Data!$J$6:$J$1096,AE$142,Data!$I$6:$I$1096,Sheet1!$B148))</f>
        <v>8.5227183596891468E-3</v>
      </c>
      <c r="AF148" s="55">
        <f>SUM(SUMIFS(Data!$K$6:$K$1096,Data!$J$6:$J$1096,AF$142,Data!$I$6:$I$1096,Sheet1!$B148))</f>
        <v>8.6531038372460473E-3</v>
      </c>
      <c r="AG148" s="55">
        <f>SUM(SUMIFS(Data!$K$6:$K$1096,Data!$J$6:$J$1096,AG$142,Data!$I$6:$I$1096,Sheet1!$B148))</f>
        <v>8.9055238804268497E-3</v>
      </c>
      <c r="AH148" s="55">
        <f>SUM(SUMIFS(Data!$K$6:$K$1096,Data!$J$6:$J$1096,AH$142,Data!$I$6:$I$1096,Sheet1!$B148))</f>
        <v>8.8961759566050826E-3</v>
      </c>
      <c r="AI148" s="55">
        <f>SUM(SUMIFS(Data!$K$6:$K$1096,Data!$J$6:$J$1096,AI$142,Data!$I$6:$I$1096,Sheet1!$B148))</f>
        <v>8.9830692712708597E-3</v>
      </c>
      <c r="AJ148" s="55">
        <f>SUM(SUMIFS(Data!$K$6:$K$1096,Data!$J$6:$J$1096,AJ$142,Data!$I$6:$I$1096,Sheet1!$B148))</f>
        <v>8.9841452359441312E-3</v>
      </c>
      <c r="AK148" s="55">
        <f>SUM(SUMIFS(Data!$K$6:$K$1096,Data!$J$6:$J$1096,AK$142,Data!$I$6:$I$1096,Sheet1!$B148))</f>
        <v>9.0977683849441469E-3</v>
      </c>
      <c r="AL148" s="55">
        <f>SUM(SUMIFS(Data!$K$6:$K$1096,Data!$J$6:$J$1096,AL$142,Data!$I$6:$I$1096,Sheet1!$B148))</f>
        <v>8.7283296236049107E-3</v>
      </c>
      <c r="AM148" s="55">
        <f>SUM(SUMIFS(Data!$K$6:$K$1096,Data!$J$6:$J$1096,AM$142,Data!$I$6:$I$1096,Sheet1!$B148))</f>
        <v>8.4116350475462055E-3</v>
      </c>
      <c r="AN148" s="55">
        <f>SUM(SUMIFS(Data!$K$6:$K$1096,Data!$J$6:$J$1096,AN$142,Data!$I$6:$I$1096,Sheet1!$B148))</f>
        <v>8.5345418316754174E-3</v>
      </c>
      <c r="AO148" s="55">
        <f>SUM(SUMIFS(Data!$K$6:$K$1096,Data!$J$6:$J$1096,AO$142,Data!$I$6:$I$1096,Sheet1!$B148))</f>
        <v>8.0729560683552165E-3</v>
      </c>
      <c r="AP148" s="55">
        <f>SUM(SUMIFS(Data!$K$6:$K$1096,Data!$J$6:$J$1096,AP$142,Data!$I$6:$I$1096,Sheet1!$B148))</f>
        <v>8.2291164475484391E-3</v>
      </c>
      <c r="AQ148" s="55">
        <f>SUM(SUMIFS(Data!$K$6:$K$1096,Data!$J$6:$J$1096,AQ$142,Data!$I$6:$I$1096,Sheet1!$B148))</f>
        <v>8.4178962088380261E-3</v>
      </c>
      <c r="AR148" s="56" t="s">
        <v>12</v>
      </c>
    </row>
    <row r="149" spans="1:44" x14ac:dyDescent="0.25">
      <c r="A149" s="53" t="s">
        <v>73</v>
      </c>
      <c r="B149" s="56" t="s">
        <v>13</v>
      </c>
      <c r="C149" s="55">
        <f>SUM(SUMIFS(Data!$K$6:$K$1096,Data!$J$6:$J$1096,C$142,Data!$I$6:$I$1096,Sheet1!$B149))</f>
        <v>4.5249668622967254E-2</v>
      </c>
      <c r="D149" s="55">
        <f>SUM(SUMIFS(Data!$K$6:$K$1096,Data!$J$6:$J$1096,D$142,Data!$I$6:$I$1096,Sheet1!$B149))</f>
        <v>4.6652201671248818E-2</v>
      </c>
      <c r="E149" s="55">
        <f>SUM(SUMIFS(Data!$K$6:$K$1096,Data!$J$6:$J$1096,E$142,Data!$I$6:$I$1096,Sheet1!$B149))</f>
        <v>4.6965929786978999E-2</v>
      </c>
      <c r="F149" s="55">
        <f>SUM(SUMIFS(Data!$K$6:$K$1096,Data!$J$6:$J$1096,F$142,Data!$I$6:$I$1096,Sheet1!$B149))</f>
        <v>4.5085589975292599E-2</v>
      </c>
      <c r="G149" s="55">
        <f>SUM(SUMIFS(Data!$K$6:$K$1096,Data!$J$6:$J$1096,G$142,Data!$I$6:$I$1096,Sheet1!$B149))</f>
        <v>4.2208741870439784E-2</v>
      </c>
      <c r="H149" s="55">
        <f>SUM(SUMIFS(Data!$K$6:$K$1096,Data!$J$6:$J$1096,H$142,Data!$I$6:$I$1096,Sheet1!$B149))</f>
        <v>4.0705701591804061E-2</v>
      </c>
      <c r="I149" s="55">
        <f>SUM(SUMIFS(Data!$K$6:$K$1096,Data!$J$6:$J$1096,I$142,Data!$I$6:$I$1096,Sheet1!$B149))</f>
        <v>3.8970357415130726E-2</v>
      </c>
      <c r="J149" s="55">
        <f>SUM(SUMIFS(Data!$K$6:$K$1096,Data!$J$6:$J$1096,J$142,Data!$I$6:$I$1096,Sheet1!$B149))</f>
        <v>3.7360474294253432E-2</v>
      </c>
      <c r="K149" s="55">
        <f>SUM(SUMIFS(Data!$K$6:$K$1096,Data!$J$6:$J$1096,K$142,Data!$I$6:$I$1096,Sheet1!$B149))</f>
        <v>3.6315758298267803E-2</v>
      </c>
      <c r="L149" s="55">
        <f>SUM(SUMIFS(Data!$K$6:$K$1096,Data!$J$6:$J$1096,L$142,Data!$I$6:$I$1096,Sheet1!$B149))</f>
        <v>3.5956153539714972E-2</v>
      </c>
      <c r="M149" s="55">
        <f>SUM(SUMIFS(Data!$K$6:$K$1096,Data!$J$6:$J$1096,M$142,Data!$I$6:$I$1096,Sheet1!$B149))</f>
        <v>3.4583045396734062E-2</v>
      </c>
      <c r="N149" s="55">
        <f>SUM(SUMIFS(Data!$K$6:$K$1096,Data!$J$6:$J$1096,N$142,Data!$I$6:$I$1096,Sheet1!$B149))</f>
        <v>3.2694981742541575E-2</v>
      </c>
      <c r="O149" s="55">
        <f>SUM(SUMIFS(Data!$K$6:$K$1096,Data!$J$6:$J$1096,O$142,Data!$I$6:$I$1096,Sheet1!$B149))</f>
        <v>3.133092332551498E-2</v>
      </c>
      <c r="P149" s="55">
        <f>SUM(SUMIFS(Data!$K$6:$K$1096,Data!$J$6:$J$1096,P$142,Data!$I$6:$I$1096,Sheet1!$B149))</f>
        <v>2.9829715812487934E-2</v>
      </c>
      <c r="Q149" s="55">
        <f>SUM(SUMIFS(Data!$K$6:$K$1096,Data!$J$6:$J$1096,Q$142,Data!$I$6:$I$1096,Sheet1!$B149))</f>
        <v>2.8542804034897232E-2</v>
      </c>
      <c r="R149" s="55">
        <f>SUM(SUMIFS(Data!$K$6:$K$1096,Data!$J$6:$J$1096,R$142,Data!$I$6:$I$1096,Sheet1!$B149))</f>
        <v>2.8238826225562369E-2</v>
      </c>
      <c r="S149" s="55">
        <f>SUM(SUMIFS(Data!$K$6:$K$1096,Data!$J$6:$J$1096,S$142,Data!$I$6:$I$1096,Sheet1!$B149))</f>
        <v>2.7271910753654632E-2</v>
      </c>
      <c r="T149" s="55">
        <f>SUM(SUMIFS(Data!$K$6:$K$1096,Data!$J$6:$J$1096,T$142,Data!$I$6:$I$1096,Sheet1!$B149))</f>
        <v>2.5804799073258909E-2</v>
      </c>
      <c r="U149" s="55">
        <f>SUM(SUMIFS(Data!$K$6:$K$1096,Data!$J$6:$J$1096,U$142,Data!$I$6:$I$1096,Sheet1!$B149))</f>
        <v>2.4508917343680825E-2</v>
      </c>
      <c r="V149" s="55">
        <f>SUM(SUMIFS(Data!$K$6:$K$1096,Data!$J$6:$J$1096,V$142,Data!$I$6:$I$1096,Sheet1!$B149))</f>
        <v>2.3801945694787281E-2</v>
      </c>
      <c r="W149" s="55">
        <f>SUM(SUMIFS(Data!$K$6:$K$1096,Data!$J$6:$J$1096,W$142,Data!$I$6:$I$1096,Sheet1!$B149))</f>
        <v>2.3559647306103295E-2</v>
      </c>
      <c r="X149" s="55">
        <f>SUM(SUMIFS(Data!$K$6:$K$1096,Data!$J$6:$J$1096,X$142,Data!$I$6:$I$1096,Sheet1!$B149))</f>
        <v>2.3195319275597922E-2</v>
      </c>
      <c r="Y149" s="55">
        <f>SUM(SUMIFS(Data!$K$6:$K$1096,Data!$J$6:$J$1096,Y$142,Data!$I$6:$I$1096,Sheet1!$B149))</f>
        <v>2.3262045500783746E-2</v>
      </c>
      <c r="Z149" s="55">
        <f>SUM(SUMIFS(Data!$K$6:$K$1096,Data!$J$6:$J$1096,Z$142,Data!$I$6:$I$1096,Sheet1!$B149))</f>
        <v>2.2769783108508263E-2</v>
      </c>
      <c r="AA149" s="55">
        <f>SUM(SUMIFS(Data!$K$6:$K$1096,Data!$J$6:$J$1096,AA$142,Data!$I$6:$I$1096,Sheet1!$B149))</f>
        <v>2.2231537112073648E-2</v>
      </c>
      <c r="AB149" s="55">
        <f>SUM(SUMIFS(Data!$K$6:$K$1096,Data!$J$6:$J$1096,AB$142,Data!$I$6:$I$1096,Sheet1!$B149))</f>
        <v>2.1880147322390641E-2</v>
      </c>
      <c r="AC149" s="55">
        <f>SUM(SUMIFS(Data!$K$6:$K$1096,Data!$J$6:$J$1096,AC$142,Data!$I$6:$I$1096,Sheet1!$B149))</f>
        <v>2.19648529743449E-2</v>
      </c>
      <c r="AD149" s="55">
        <f>SUM(SUMIFS(Data!$K$6:$K$1096,Data!$J$6:$J$1096,AD$142,Data!$I$6:$I$1096,Sheet1!$B149))</f>
        <v>2.1565607808473903E-2</v>
      </c>
      <c r="AE149" s="55">
        <f>SUM(SUMIFS(Data!$K$6:$K$1096,Data!$J$6:$J$1096,AE$142,Data!$I$6:$I$1096,Sheet1!$B149))</f>
        <v>2.0980768848651288E-2</v>
      </c>
      <c r="AF149" s="55">
        <f>SUM(SUMIFS(Data!$K$6:$K$1096,Data!$J$6:$J$1096,AF$142,Data!$I$6:$I$1096,Sheet1!$B149))</f>
        <v>2.1212254547054565E-2</v>
      </c>
      <c r="AG149" s="55">
        <f>SUM(SUMIFS(Data!$K$6:$K$1096,Data!$J$6:$J$1096,AG$142,Data!$I$6:$I$1096,Sheet1!$B149))</f>
        <v>2.1806791351146979E-2</v>
      </c>
      <c r="AH149" s="55">
        <f>SUM(SUMIFS(Data!$K$6:$K$1096,Data!$J$6:$J$1096,AH$142,Data!$I$6:$I$1096,Sheet1!$B149))</f>
        <v>2.1968330306867314E-2</v>
      </c>
      <c r="AI149" s="55">
        <f>SUM(SUMIFS(Data!$K$6:$K$1096,Data!$J$6:$J$1096,AI$142,Data!$I$6:$I$1096,Sheet1!$B149))</f>
        <v>2.1634905583348487E-2</v>
      </c>
      <c r="AJ149" s="55">
        <f>SUM(SUMIFS(Data!$K$6:$K$1096,Data!$J$6:$J$1096,AJ$142,Data!$I$6:$I$1096,Sheet1!$B149))</f>
        <v>2.1936700317462584E-2</v>
      </c>
      <c r="AK149" s="55">
        <f>SUM(SUMIFS(Data!$K$6:$K$1096,Data!$J$6:$J$1096,AK$142,Data!$I$6:$I$1096,Sheet1!$B149))</f>
        <v>2.2273168160089236E-2</v>
      </c>
      <c r="AL149" s="55">
        <f>SUM(SUMIFS(Data!$K$6:$K$1096,Data!$J$6:$J$1096,AL$142,Data!$I$6:$I$1096,Sheet1!$B149))</f>
        <v>2.2894849565475613E-2</v>
      </c>
      <c r="AM149" s="55">
        <f>SUM(SUMIFS(Data!$K$6:$K$1096,Data!$J$6:$J$1096,AM$142,Data!$I$6:$I$1096,Sheet1!$B149))</f>
        <v>2.3332317422622203E-2</v>
      </c>
      <c r="AN149" s="55">
        <f>SUM(SUMIFS(Data!$K$6:$K$1096,Data!$J$6:$J$1096,AN$142,Data!$I$6:$I$1096,Sheet1!$B149))</f>
        <v>2.4340349821204029E-2</v>
      </c>
      <c r="AO149" s="55">
        <f>SUM(SUMIFS(Data!$K$6:$K$1096,Data!$J$6:$J$1096,AO$142,Data!$I$6:$I$1096,Sheet1!$B149))</f>
        <v>2.4891614544095251E-2</v>
      </c>
      <c r="AP149" s="55">
        <f>SUM(SUMIFS(Data!$K$6:$K$1096,Data!$J$6:$J$1096,AP$142,Data!$I$6:$I$1096,Sheet1!$B149))</f>
        <v>2.5239292741084343E-2</v>
      </c>
      <c r="AQ149" s="55">
        <f>SUM(SUMIFS(Data!$K$6:$K$1096,Data!$J$6:$J$1096,AQ$142,Data!$I$6:$I$1096,Sheet1!$B149))</f>
        <v>2.7096982644395612E-2</v>
      </c>
      <c r="AR149" s="56" t="s">
        <v>13</v>
      </c>
    </row>
    <row r="150" spans="1:44" x14ac:dyDescent="0.25">
      <c r="A150" s="53" t="s">
        <v>73</v>
      </c>
      <c r="B150" s="56" t="s">
        <v>14</v>
      </c>
      <c r="C150" s="55">
        <f>SUM(SUMIFS(Data!$K$6:$K$1096,Data!$J$6:$J$1096,C$142,Data!$I$6:$I$1096,Sheet1!$B150))</f>
        <v>1.2965316886467204E-2</v>
      </c>
      <c r="D150" s="55">
        <f>SUM(SUMIFS(Data!$K$6:$K$1096,Data!$J$6:$J$1096,D$142,Data!$I$6:$I$1096,Sheet1!$B150))</f>
        <v>1.2304669554954026E-2</v>
      </c>
      <c r="E150" s="55">
        <f>SUM(SUMIFS(Data!$K$6:$K$1096,Data!$J$6:$J$1096,E$142,Data!$I$6:$I$1096,Sheet1!$B150))</f>
        <v>1.1916454315908325E-2</v>
      </c>
      <c r="F150" s="55">
        <f>SUM(SUMIFS(Data!$K$6:$K$1096,Data!$J$6:$J$1096,F$142,Data!$I$6:$I$1096,Sheet1!$B150))</f>
        <v>1.1794091880026381E-2</v>
      </c>
      <c r="G150" s="55">
        <f>SUM(SUMIFS(Data!$K$6:$K$1096,Data!$J$6:$J$1096,G$142,Data!$I$6:$I$1096,Sheet1!$B150))</f>
        <v>1.1627597784254278E-2</v>
      </c>
      <c r="H150" s="55">
        <f>SUM(SUMIFS(Data!$K$6:$K$1096,Data!$J$6:$J$1096,H$142,Data!$I$6:$I$1096,Sheet1!$B150))</f>
        <v>1.1358056527041329E-2</v>
      </c>
      <c r="I150" s="55">
        <f>SUM(SUMIFS(Data!$K$6:$K$1096,Data!$J$6:$J$1096,I$142,Data!$I$6:$I$1096,Sheet1!$B150))</f>
        <v>1.1281335485896228E-2</v>
      </c>
      <c r="J150" s="55">
        <f>SUM(SUMIFS(Data!$K$6:$K$1096,Data!$J$6:$J$1096,J$142,Data!$I$6:$I$1096,Sheet1!$B150))</f>
        <v>1.0859976464127858E-2</v>
      </c>
      <c r="K150" s="55">
        <f>SUM(SUMIFS(Data!$K$6:$K$1096,Data!$J$6:$J$1096,K$142,Data!$I$6:$I$1096,Sheet1!$B150))</f>
        <v>1.0641289514499792E-2</v>
      </c>
      <c r="L150" s="55">
        <f>SUM(SUMIFS(Data!$K$6:$K$1096,Data!$J$6:$J$1096,L$142,Data!$I$6:$I$1096,Sheet1!$B150))</f>
        <v>1.0116823696174582E-2</v>
      </c>
      <c r="M150" s="55">
        <f>SUM(SUMIFS(Data!$K$6:$K$1096,Data!$J$6:$J$1096,M$142,Data!$I$6:$I$1096,Sheet1!$B150))</f>
        <v>9.9726000876582087E-3</v>
      </c>
      <c r="N150" s="55">
        <f>SUM(SUMIFS(Data!$K$6:$K$1096,Data!$J$6:$J$1096,N$142,Data!$I$6:$I$1096,Sheet1!$B150))</f>
        <v>1.003142769933414E-2</v>
      </c>
      <c r="O150" s="55">
        <f>SUM(SUMIFS(Data!$K$6:$K$1096,Data!$J$6:$J$1096,O$142,Data!$I$6:$I$1096,Sheet1!$B150))</f>
        <v>9.7388391288967986E-3</v>
      </c>
      <c r="P150" s="55">
        <f>SUM(SUMIFS(Data!$K$6:$K$1096,Data!$J$6:$J$1096,P$142,Data!$I$6:$I$1096,Sheet1!$B150))</f>
        <v>9.5547957724935011E-3</v>
      </c>
      <c r="Q150" s="55">
        <f>SUM(SUMIFS(Data!$K$6:$K$1096,Data!$J$6:$J$1096,Q$142,Data!$I$6:$I$1096,Sheet1!$B150))</f>
        <v>9.3587340980346781E-3</v>
      </c>
      <c r="R150" s="55">
        <f>SUM(SUMIFS(Data!$K$6:$K$1096,Data!$J$6:$J$1096,R$142,Data!$I$6:$I$1096,Sheet1!$B150))</f>
        <v>9.0977761276198037E-3</v>
      </c>
      <c r="S150" s="55">
        <f>SUM(SUMIFS(Data!$K$6:$K$1096,Data!$J$6:$J$1096,S$142,Data!$I$6:$I$1096,Sheet1!$B150))</f>
        <v>8.7644925620613857E-3</v>
      </c>
      <c r="T150" s="55">
        <f>SUM(SUMIFS(Data!$K$6:$K$1096,Data!$J$6:$J$1096,T$142,Data!$I$6:$I$1096,Sheet1!$B150))</f>
        <v>8.3760797123890174E-3</v>
      </c>
      <c r="U150" s="55">
        <f>SUM(SUMIFS(Data!$K$6:$K$1096,Data!$J$6:$J$1096,U$142,Data!$I$6:$I$1096,Sheet1!$B150))</f>
        <v>8.0218641928170419E-3</v>
      </c>
      <c r="V150" s="55">
        <f>SUM(SUMIFS(Data!$K$6:$K$1096,Data!$J$6:$J$1096,V$142,Data!$I$6:$I$1096,Sheet1!$B150))</f>
        <v>7.9355307100333963E-3</v>
      </c>
      <c r="W150" s="55">
        <f>SUM(SUMIFS(Data!$K$6:$K$1096,Data!$J$6:$J$1096,W$142,Data!$I$6:$I$1096,Sheet1!$B150))</f>
        <v>7.8597566889786804E-3</v>
      </c>
      <c r="X150" s="55">
        <f>SUM(SUMIFS(Data!$K$6:$K$1096,Data!$J$6:$J$1096,X$142,Data!$I$6:$I$1096,Sheet1!$B150))</f>
        <v>7.6318101172582449E-3</v>
      </c>
      <c r="Y150" s="55">
        <f>SUM(SUMIFS(Data!$K$6:$K$1096,Data!$J$6:$J$1096,Y$142,Data!$I$6:$I$1096,Sheet1!$B150))</f>
        <v>7.474664048117495E-3</v>
      </c>
      <c r="Z150" s="55">
        <f>SUM(SUMIFS(Data!$K$6:$K$1096,Data!$J$6:$J$1096,Z$142,Data!$I$6:$I$1096,Sheet1!$B150))</f>
        <v>7.0855202309073589E-3</v>
      </c>
      <c r="AA150" s="55">
        <f>SUM(SUMIFS(Data!$K$6:$K$1096,Data!$J$6:$J$1096,AA$142,Data!$I$6:$I$1096,Sheet1!$B150))</f>
        <v>6.8187211543366353E-3</v>
      </c>
      <c r="AB150" s="55">
        <f>SUM(SUMIFS(Data!$K$6:$K$1096,Data!$J$6:$J$1096,AB$142,Data!$I$6:$I$1096,Sheet1!$B150))</f>
        <v>7.0840151307589097E-3</v>
      </c>
      <c r="AC150" s="55">
        <f>SUM(SUMIFS(Data!$K$6:$K$1096,Data!$J$6:$J$1096,AC$142,Data!$I$6:$I$1096,Sheet1!$B150))</f>
        <v>6.9136433177444381E-3</v>
      </c>
      <c r="AD150" s="55">
        <f>SUM(SUMIFS(Data!$K$6:$K$1096,Data!$J$6:$J$1096,AD$142,Data!$I$6:$I$1096,Sheet1!$B150))</f>
        <v>7.3500600086944265E-3</v>
      </c>
      <c r="AE150" s="55">
        <f>SUM(SUMIFS(Data!$K$6:$K$1096,Data!$J$6:$J$1096,AE$142,Data!$I$6:$I$1096,Sheet1!$B150))</f>
        <v>7.4345671291527271E-3</v>
      </c>
      <c r="AF150" s="55">
        <f>SUM(SUMIFS(Data!$K$6:$K$1096,Data!$J$6:$J$1096,AF$142,Data!$I$6:$I$1096,Sheet1!$B150))</f>
        <v>7.7940935291223494E-3</v>
      </c>
      <c r="AG150" s="55">
        <f>SUM(SUMIFS(Data!$K$6:$K$1096,Data!$J$6:$J$1096,AG$142,Data!$I$6:$I$1096,Sheet1!$B150))</f>
        <v>8.0421587247141678E-3</v>
      </c>
      <c r="AH150" s="55">
        <f>SUM(SUMIFS(Data!$K$6:$K$1096,Data!$J$6:$J$1096,AH$142,Data!$I$6:$I$1096,Sheet1!$B150))</f>
        <v>8.6193620206327891E-3</v>
      </c>
      <c r="AI150" s="55">
        <f>SUM(SUMIFS(Data!$K$6:$K$1096,Data!$J$6:$J$1096,AI$142,Data!$I$6:$I$1096,Sheet1!$B150))</f>
        <v>9.3081689175684556E-3</v>
      </c>
      <c r="AJ150" s="55">
        <f>SUM(SUMIFS(Data!$K$6:$K$1096,Data!$J$6:$J$1096,AJ$142,Data!$I$6:$I$1096,Sheet1!$B150))</f>
        <v>1.0299296358439389E-2</v>
      </c>
      <c r="AK150" s="55">
        <f>SUM(SUMIFS(Data!$K$6:$K$1096,Data!$J$6:$J$1096,AK$142,Data!$I$6:$I$1096,Sheet1!$B150))</f>
        <v>1.1771480712554952E-2</v>
      </c>
      <c r="AL150" s="55">
        <f>SUM(SUMIFS(Data!$K$6:$K$1096,Data!$J$6:$J$1096,AL$142,Data!$I$6:$I$1096,Sheet1!$B150))</f>
        <v>1.2424217737845274E-2</v>
      </c>
      <c r="AM150" s="55">
        <f>SUM(SUMIFS(Data!$K$6:$K$1096,Data!$J$6:$J$1096,AM$142,Data!$I$6:$I$1096,Sheet1!$B150))</f>
        <v>1.3210888802146195E-2</v>
      </c>
      <c r="AN150" s="55">
        <f>SUM(SUMIFS(Data!$K$6:$K$1096,Data!$J$6:$J$1096,AN$142,Data!$I$6:$I$1096,Sheet1!$B150))</f>
        <v>1.3972465898191658E-2</v>
      </c>
      <c r="AO150" s="55">
        <f>SUM(SUMIFS(Data!$K$6:$K$1096,Data!$J$6:$J$1096,AO$142,Data!$I$6:$I$1096,Sheet1!$B150))</f>
        <v>1.5440182903238136E-2</v>
      </c>
      <c r="AP150" s="55">
        <f>SUM(SUMIFS(Data!$K$6:$K$1096,Data!$J$6:$J$1096,AP$142,Data!$I$6:$I$1096,Sheet1!$B150))</f>
        <v>1.5856776160631685E-2</v>
      </c>
      <c r="AQ150" s="55">
        <f>SUM(SUMIFS(Data!$K$6:$K$1096,Data!$J$6:$J$1096,AQ$142,Data!$I$6:$I$1096,Sheet1!$B150))</f>
        <v>1.6848023287576289E-2</v>
      </c>
      <c r="AR150" s="56" t="s">
        <v>14</v>
      </c>
    </row>
    <row r="151" spans="1:44" x14ac:dyDescent="0.25">
      <c r="A151" s="53" t="s">
        <v>73</v>
      </c>
      <c r="B151" s="56" t="s">
        <v>15</v>
      </c>
      <c r="C151" s="55">
        <f>SUM(SUMIFS(Data!$K$6:$K$1096,Data!$J$6:$J$1096,C$142,Data!$I$6:$I$1096,Sheet1!$B151))</f>
        <v>1.8393945517724158E-3</v>
      </c>
      <c r="D151" s="55">
        <f>SUM(SUMIFS(Data!$K$6:$K$1096,Data!$J$6:$J$1096,D$142,Data!$I$6:$I$1096,Sheet1!$B151))</f>
        <v>1.840399742739821E-3</v>
      </c>
      <c r="E151" s="55">
        <f>SUM(SUMIFS(Data!$K$6:$K$1096,Data!$J$6:$J$1096,E$142,Data!$I$6:$I$1096,Sheet1!$B151))</f>
        <v>1.8565385344124232E-3</v>
      </c>
      <c r="F151" s="55">
        <f>SUM(SUMIFS(Data!$K$6:$K$1096,Data!$J$6:$J$1096,F$142,Data!$I$6:$I$1096,Sheet1!$B151))</f>
        <v>1.8402582956816192E-3</v>
      </c>
      <c r="G151" s="55">
        <f>SUM(SUMIFS(Data!$K$6:$K$1096,Data!$J$6:$J$1096,G$142,Data!$I$6:$I$1096,Sheet1!$B151))</f>
        <v>1.8914413033585876E-3</v>
      </c>
      <c r="H151" s="55">
        <f>SUM(SUMIFS(Data!$K$6:$K$1096,Data!$J$6:$J$1096,H$142,Data!$I$6:$I$1096,Sheet1!$B151))</f>
        <v>1.9743097974116394E-3</v>
      </c>
      <c r="I151" s="55">
        <f>SUM(SUMIFS(Data!$K$6:$K$1096,Data!$J$6:$J$1096,I$142,Data!$I$6:$I$1096,Sheet1!$B151))</f>
        <v>2.1458361361496032E-3</v>
      </c>
      <c r="J151" s="55">
        <f>SUM(SUMIFS(Data!$K$6:$K$1096,Data!$J$6:$J$1096,J$142,Data!$I$6:$I$1096,Sheet1!$B151))</f>
        <v>2.1959553380171974E-3</v>
      </c>
      <c r="K151" s="55">
        <f>SUM(SUMIFS(Data!$K$6:$K$1096,Data!$J$6:$J$1096,K$142,Data!$I$6:$I$1096,Sheet1!$B151))</f>
        <v>2.215785154527005E-3</v>
      </c>
      <c r="L151" s="55">
        <f>SUM(SUMIFS(Data!$K$6:$K$1096,Data!$J$6:$J$1096,L$142,Data!$I$6:$I$1096,Sheet1!$B151))</f>
        <v>2.3695504111932624E-3</v>
      </c>
      <c r="M151" s="55">
        <f>SUM(SUMIFS(Data!$K$6:$K$1096,Data!$J$6:$J$1096,M$142,Data!$I$6:$I$1096,Sheet1!$B151))</f>
        <v>2.5592970134364437E-3</v>
      </c>
      <c r="N151" s="55">
        <f>SUM(SUMIFS(Data!$K$6:$K$1096,Data!$J$6:$J$1096,N$142,Data!$I$6:$I$1096,Sheet1!$B151))</f>
        <v>2.8697559266084088E-3</v>
      </c>
      <c r="O151" s="55">
        <f>SUM(SUMIFS(Data!$K$6:$K$1096,Data!$J$6:$J$1096,O$142,Data!$I$6:$I$1096,Sheet1!$B151))</f>
        <v>3.2440200705253909E-3</v>
      </c>
      <c r="P151" s="55">
        <f>SUM(SUMIFS(Data!$K$6:$K$1096,Data!$J$6:$J$1096,P$142,Data!$I$6:$I$1096,Sheet1!$B151))</f>
        <v>3.4722556257403554E-3</v>
      </c>
      <c r="Q151" s="55">
        <f>SUM(SUMIFS(Data!$K$6:$K$1096,Data!$J$6:$J$1096,Q$142,Data!$I$6:$I$1096,Sheet1!$B151))</f>
        <v>3.7836697019088717E-3</v>
      </c>
      <c r="R151" s="55">
        <f>SUM(SUMIFS(Data!$K$6:$K$1096,Data!$J$6:$J$1096,R$142,Data!$I$6:$I$1096,Sheet1!$B151))</f>
        <v>3.9503501606770203E-3</v>
      </c>
      <c r="S151" s="55">
        <f>SUM(SUMIFS(Data!$K$6:$K$1096,Data!$J$6:$J$1096,S$142,Data!$I$6:$I$1096,Sheet1!$B151))</f>
        <v>4.2093005923469458E-3</v>
      </c>
      <c r="T151" s="55">
        <f>SUM(SUMIFS(Data!$K$6:$K$1096,Data!$J$6:$J$1096,T$142,Data!$I$6:$I$1096,Sheet1!$B151))</f>
        <v>4.5053294305397451E-3</v>
      </c>
      <c r="U151" s="55">
        <f>SUM(SUMIFS(Data!$K$6:$K$1096,Data!$J$6:$J$1096,U$142,Data!$I$6:$I$1096,Sheet1!$B151))</f>
        <v>4.5885331126452912E-3</v>
      </c>
      <c r="V151" s="55">
        <f>SUM(SUMIFS(Data!$K$6:$K$1096,Data!$J$6:$J$1096,V$142,Data!$I$6:$I$1096,Sheet1!$B151))</f>
        <v>4.9716857848119645E-3</v>
      </c>
      <c r="W151" s="55">
        <f>SUM(SUMIFS(Data!$K$6:$K$1096,Data!$J$6:$J$1096,W$142,Data!$I$6:$I$1096,Sheet1!$B151))</f>
        <v>5.149012442512319E-3</v>
      </c>
      <c r="X151" s="55">
        <f>SUM(SUMIFS(Data!$K$6:$K$1096,Data!$J$6:$J$1096,X$142,Data!$I$6:$I$1096,Sheet1!$B151))</f>
        <v>5.2997130113259724E-3</v>
      </c>
      <c r="Y151" s="55">
        <f>SUM(SUMIFS(Data!$K$6:$K$1096,Data!$J$6:$J$1096,Y$142,Data!$I$6:$I$1096,Sheet1!$B151))</f>
        <v>5.6585142085881727E-3</v>
      </c>
      <c r="Z151" s="55">
        <f>SUM(SUMIFS(Data!$K$6:$K$1096,Data!$J$6:$J$1096,Z$142,Data!$I$6:$I$1096,Sheet1!$B151))</f>
        <v>5.7073770569582277E-3</v>
      </c>
      <c r="AA151" s="55">
        <f>SUM(SUMIFS(Data!$K$6:$K$1096,Data!$J$6:$J$1096,AA$142,Data!$I$6:$I$1096,Sheet1!$B151))</f>
        <v>5.5961418613367751E-3</v>
      </c>
      <c r="AB151" s="55">
        <f>SUM(SUMIFS(Data!$K$6:$K$1096,Data!$J$6:$J$1096,AB$142,Data!$I$6:$I$1096,Sheet1!$B151))</f>
        <v>5.6756589926327972E-3</v>
      </c>
      <c r="AC151" s="55">
        <f>SUM(SUMIFS(Data!$K$6:$K$1096,Data!$J$6:$J$1096,AC$142,Data!$I$6:$I$1096,Sheet1!$B151))</f>
        <v>5.6978725370043781E-3</v>
      </c>
      <c r="AD151" s="55">
        <f>SUM(SUMIFS(Data!$K$6:$K$1096,Data!$J$6:$J$1096,AD$142,Data!$I$6:$I$1096,Sheet1!$B151))</f>
        <v>5.9354736345006839E-3</v>
      </c>
      <c r="AE151" s="55">
        <f>SUM(SUMIFS(Data!$K$6:$K$1096,Data!$J$6:$J$1096,AE$142,Data!$I$6:$I$1096,Sheet1!$B151))</f>
        <v>6.6110024063776853E-3</v>
      </c>
      <c r="AF151" s="55">
        <f>SUM(SUMIFS(Data!$K$6:$K$1096,Data!$J$6:$J$1096,AF$142,Data!$I$6:$I$1096,Sheet1!$B151))</f>
        <v>7.3415880990571883E-3</v>
      </c>
      <c r="AG151" s="55">
        <f>SUM(SUMIFS(Data!$K$6:$K$1096,Data!$J$6:$J$1096,AG$142,Data!$I$6:$I$1096,Sheet1!$B151))</f>
        <v>8.1454507185127513E-3</v>
      </c>
      <c r="AH151" s="55">
        <f>SUM(SUMIFS(Data!$K$6:$K$1096,Data!$J$6:$J$1096,AH$142,Data!$I$6:$I$1096,Sheet1!$B151))</f>
        <v>8.355918346326421E-3</v>
      </c>
      <c r="AI151" s="55">
        <f>SUM(SUMIFS(Data!$K$6:$K$1096,Data!$J$6:$J$1096,AI$142,Data!$I$6:$I$1096,Sheet1!$B151))</f>
        <v>8.7591562637284476E-3</v>
      </c>
      <c r="AJ151" s="55">
        <f>SUM(SUMIFS(Data!$K$6:$K$1096,Data!$J$6:$J$1096,AJ$142,Data!$I$6:$I$1096,Sheet1!$B151))</f>
        <v>9.016794449225627E-3</v>
      </c>
      <c r="AK151" s="55">
        <f>SUM(SUMIFS(Data!$K$6:$K$1096,Data!$J$6:$J$1096,AK$142,Data!$I$6:$I$1096,Sheet1!$B151))</f>
        <v>9.4416275725353865E-3</v>
      </c>
      <c r="AL151" s="55">
        <f>SUM(SUMIFS(Data!$K$6:$K$1096,Data!$J$6:$J$1096,AL$142,Data!$I$6:$I$1096,Sheet1!$B151))</f>
        <v>1.1095022481742618E-2</v>
      </c>
      <c r="AM151" s="55">
        <f>SUM(SUMIFS(Data!$K$6:$K$1096,Data!$J$6:$J$1096,AM$142,Data!$I$6:$I$1096,Sheet1!$B151))</f>
        <v>1.2910869417090859E-2</v>
      </c>
      <c r="AN151" s="55">
        <f>SUM(SUMIFS(Data!$K$6:$K$1096,Data!$J$6:$J$1096,AN$142,Data!$I$6:$I$1096,Sheet1!$B151))</f>
        <v>1.3712379730051788E-2</v>
      </c>
      <c r="AO151" s="55">
        <f>SUM(SUMIFS(Data!$K$6:$K$1096,Data!$J$6:$J$1096,AO$142,Data!$I$6:$I$1096,Sheet1!$B151))</f>
        <v>1.455854489940479E-2</v>
      </c>
      <c r="AP151" s="55">
        <f>SUM(SUMIFS(Data!$K$6:$K$1096,Data!$J$6:$J$1096,AP$142,Data!$I$6:$I$1096,Sheet1!$B151))</f>
        <v>1.5890653706333798E-2</v>
      </c>
      <c r="AQ151" s="55">
        <f>SUM(SUMIFS(Data!$K$6:$K$1096,Data!$J$6:$J$1096,AQ$142,Data!$I$6:$I$1096,Sheet1!$B151))</f>
        <v>1.6902042962969002E-2</v>
      </c>
      <c r="AR151" s="56" t="s">
        <v>15</v>
      </c>
    </row>
    <row r="152" spans="1:44" x14ac:dyDescent="0.25">
      <c r="A152" s="53" t="s">
        <v>73</v>
      </c>
      <c r="B152" s="56" t="s">
        <v>16</v>
      </c>
      <c r="C152" s="55">
        <f>SUM(SUMIFS(Data!$K$6:$K$1096,Data!$J$6:$J$1096,C$142,Data!$I$6:$I$1096,Sheet1!$B152))</f>
        <v>0.14951422260378186</v>
      </c>
      <c r="D152" s="55">
        <f>SUM(SUMIFS(Data!$K$6:$K$1096,Data!$J$6:$J$1096,D$142,Data!$I$6:$I$1096,Sheet1!$B152))</f>
        <v>0.15315320409071956</v>
      </c>
      <c r="E152" s="55">
        <f>SUM(SUMIFS(Data!$K$6:$K$1096,Data!$J$6:$J$1096,E$142,Data!$I$6:$I$1096,Sheet1!$B152))</f>
        <v>0.15535665260447076</v>
      </c>
      <c r="F152" s="55">
        <f>SUM(SUMIFS(Data!$K$6:$K$1096,Data!$J$6:$J$1096,F$142,Data!$I$6:$I$1096,Sheet1!$B152))</f>
        <v>0.15452952583448995</v>
      </c>
      <c r="G152" s="55">
        <f>SUM(SUMIFS(Data!$K$6:$K$1096,Data!$J$6:$J$1096,G$142,Data!$I$6:$I$1096,Sheet1!$B152))</f>
        <v>0.15843304373042397</v>
      </c>
      <c r="H152" s="55">
        <f>SUM(SUMIFS(Data!$K$6:$K$1096,Data!$J$6:$J$1096,H$142,Data!$I$6:$I$1096,Sheet1!$B152))</f>
        <v>0.1550722301910917</v>
      </c>
      <c r="I152" s="55">
        <f>SUM(SUMIFS(Data!$K$6:$K$1096,Data!$J$6:$J$1096,I$142,Data!$I$6:$I$1096,Sheet1!$B152))</f>
        <v>0.15524126642450334</v>
      </c>
      <c r="J152" s="55">
        <f>SUM(SUMIFS(Data!$K$6:$K$1096,Data!$J$6:$J$1096,J$142,Data!$I$6:$I$1096,Sheet1!$B152))</f>
        <v>0.15264153766169447</v>
      </c>
      <c r="K152" s="55">
        <f>SUM(SUMIFS(Data!$K$6:$K$1096,Data!$J$6:$J$1096,K$142,Data!$I$6:$I$1096,Sheet1!$B152))</f>
        <v>0.15434125391701703</v>
      </c>
      <c r="L152" s="55">
        <f>SUM(SUMIFS(Data!$K$6:$K$1096,Data!$J$6:$J$1096,L$142,Data!$I$6:$I$1096,Sheet1!$B152))</f>
        <v>0.15849951195418907</v>
      </c>
      <c r="M152" s="55">
        <f>SUM(SUMIFS(Data!$K$6:$K$1096,Data!$J$6:$J$1096,M$142,Data!$I$6:$I$1096,Sheet1!$B152))</f>
        <v>0.16608971790728128</v>
      </c>
      <c r="N152" s="55">
        <f>SUM(SUMIFS(Data!$K$6:$K$1096,Data!$J$6:$J$1096,N$142,Data!$I$6:$I$1096,Sheet1!$B152))</f>
        <v>0.16932633935132324</v>
      </c>
      <c r="O152" s="55">
        <f>SUM(SUMIFS(Data!$K$6:$K$1096,Data!$J$6:$J$1096,O$142,Data!$I$6:$I$1096,Sheet1!$B152))</f>
        <v>0.1735932822161883</v>
      </c>
      <c r="P152" s="55">
        <f>SUM(SUMIFS(Data!$K$6:$K$1096,Data!$J$6:$J$1096,P$142,Data!$I$6:$I$1096,Sheet1!$B152))</f>
        <v>0.18408919348621777</v>
      </c>
      <c r="Q152" s="55">
        <f>SUM(SUMIFS(Data!$K$6:$K$1096,Data!$J$6:$J$1096,Q$142,Data!$I$6:$I$1096,Sheet1!$B152))</f>
        <v>0.1937268129448291</v>
      </c>
      <c r="R152" s="55">
        <f>SUM(SUMIFS(Data!$K$6:$K$1096,Data!$J$6:$J$1096,R$142,Data!$I$6:$I$1096,Sheet1!$B152))</f>
        <v>0.19617831948480929</v>
      </c>
      <c r="S152" s="55">
        <f>SUM(SUMIFS(Data!$K$6:$K$1096,Data!$J$6:$J$1096,S$142,Data!$I$6:$I$1096,Sheet1!$B152))</f>
        <v>0.20389882645361965</v>
      </c>
      <c r="T152" s="55">
        <f>SUM(SUMIFS(Data!$K$6:$K$1096,Data!$J$6:$J$1096,T$142,Data!$I$6:$I$1096,Sheet1!$B152))</f>
        <v>0.20741976954372968</v>
      </c>
      <c r="U152" s="55">
        <f>SUM(SUMIFS(Data!$K$6:$K$1096,Data!$J$6:$J$1096,U$142,Data!$I$6:$I$1096,Sheet1!$B152))</f>
        <v>0.20609851674982052</v>
      </c>
      <c r="V152" s="55">
        <f>SUM(SUMIFS(Data!$K$6:$K$1096,Data!$J$6:$J$1096,V$142,Data!$I$6:$I$1096,Sheet1!$B152))</f>
        <v>0.20985741251633513</v>
      </c>
      <c r="W152" s="55">
        <f>SUM(SUMIFS(Data!$K$6:$K$1096,Data!$J$6:$J$1096,W$142,Data!$I$6:$I$1096,Sheet1!$B152))</f>
        <v>0.21614414992237796</v>
      </c>
      <c r="X152" s="55">
        <f>SUM(SUMIFS(Data!$K$6:$K$1096,Data!$J$6:$J$1096,X$142,Data!$I$6:$I$1096,Sheet1!$B152))</f>
        <v>0.21674150859206898</v>
      </c>
      <c r="Y152" s="55">
        <f>SUM(SUMIFS(Data!$K$6:$K$1096,Data!$J$6:$J$1096,Y$142,Data!$I$6:$I$1096,Sheet1!$B152))</f>
        <v>0.21266816891406479</v>
      </c>
      <c r="Z152" s="55">
        <f>SUM(SUMIFS(Data!$K$6:$K$1096,Data!$J$6:$J$1096,Z$142,Data!$I$6:$I$1096,Sheet1!$B152))</f>
        <v>0.20439387097476419</v>
      </c>
      <c r="AA152" s="55">
        <f>SUM(SUMIFS(Data!$K$6:$K$1096,Data!$J$6:$J$1096,AA$142,Data!$I$6:$I$1096,Sheet1!$B152))</f>
        <v>0.19921167200055001</v>
      </c>
      <c r="AB152" s="55">
        <f>SUM(SUMIFS(Data!$K$6:$K$1096,Data!$J$6:$J$1096,AB$142,Data!$I$6:$I$1096,Sheet1!$B152))</f>
        <v>0.19590986520715992</v>
      </c>
      <c r="AC152" s="55">
        <f>SUM(SUMIFS(Data!$K$6:$K$1096,Data!$J$6:$J$1096,AC$142,Data!$I$6:$I$1096,Sheet1!$B152))</f>
        <v>0.19337711992217327</v>
      </c>
      <c r="AD152" s="55">
        <f>SUM(SUMIFS(Data!$K$6:$K$1096,Data!$J$6:$J$1096,AD$142,Data!$I$6:$I$1096,Sheet1!$B152))</f>
        <v>0.19144033195341031</v>
      </c>
      <c r="AE152" s="55">
        <f>SUM(SUMIFS(Data!$K$6:$K$1096,Data!$J$6:$J$1096,AE$142,Data!$I$6:$I$1096,Sheet1!$B152))</f>
        <v>0.1898889259565639</v>
      </c>
      <c r="AF152" s="55">
        <f>SUM(SUMIFS(Data!$K$6:$K$1096,Data!$J$6:$J$1096,AF$142,Data!$I$6:$I$1096,Sheet1!$B152))</f>
        <v>0.18606023272279268</v>
      </c>
      <c r="AG152" s="55">
        <f>SUM(SUMIFS(Data!$K$6:$K$1096,Data!$J$6:$J$1096,AG$142,Data!$I$6:$I$1096,Sheet1!$B152))</f>
        <v>0.18500473096820652</v>
      </c>
      <c r="AH152" s="55">
        <f>SUM(SUMIFS(Data!$K$6:$K$1096,Data!$J$6:$J$1096,AH$142,Data!$I$6:$I$1096,Sheet1!$B152))</f>
        <v>0.18239166250290309</v>
      </c>
      <c r="AI152" s="55">
        <f>SUM(SUMIFS(Data!$K$6:$K$1096,Data!$J$6:$J$1096,AI$142,Data!$I$6:$I$1096,Sheet1!$B152))</f>
        <v>0.1745664878869074</v>
      </c>
      <c r="AJ152" s="55">
        <f>SUM(SUMIFS(Data!$K$6:$K$1096,Data!$J$6:$J$1096,AJ$142,Data!$I$6:$I$1096,Sheet1!$B152))</f>
        <v>0.17377441740284691</v>
      </c>
      <c r="AK152" s="55">
        <f>SUM(SUMIFS(Data!$K$6:$K$1096,Data!$J$6:$J$1096,AK$142,Data!$I$6:$I$1096,Sheet1!$B152))</f>
        <v>0.17375712252003211</v>
      </c>
      <c r="AL152" s="55">
        <f>SUM(SUMIFS(Data!$K$6:$K$1096,Data!$J$6:$J$1096,AL$142,Data!$I$6:$I$1096,Sheet1!$B152))</f>
        <v>0.1723791228572705</v>
      </c>
      <c r="AM152" s="55">
        <f>SUM(SUMIFS(Data!$K$6:$K$1096,Data!$J$6:$J$1096,AM$142,Data!$I$6:$I$1096,Sheet1!$B152))</f>
        <v>0.17173099036504647</v>
      </c>
      <c r="AN152" s="55">
        <f>SUM(SUMIFS(Data!$K$6:$K$1096,Data!$J$6:$J$1096,AN$142,Data!$I$6:$I$1096,Sheet1!$B152))</f>
        <v>0.17321208010017033</v>
      </c>
      <c r="AO152" s="55">
        <f>SUM(SUMIFS(Data!$K$6:$K$1096,Data!$J$6:$J$1096,AO$142,Data!$I$6:$I$1096,Sheet1!$B152))</f>
        <v>0.17431093236360135</v>
      </c>
      <c r="AP152" s="55">
        <f>SUM(SUMIFS(Data!$K$6:$K$1096,Data!$J$6:$J$1096,AP$142,Data!$I$6:$I$1096,Sheet1!$B152))</f>
        <v>0.17369643113085853</v>
      </c>
      <c r="AQ152" s="55">
        <f>SUM(SUMIFS(Data!$K$6:$K$1096,Data!$J$6:$J$1096,AQ$142,Data!$I$6:$I$1096,Sheet1!$B152))</f>
        <v>0.17409929835576338</v>
      </c>
      <c r="AR152" s="56" t="s">
        <v>16</v>
      </c>
    </row>
    <row r="153" spans="1:44" x14ac:dyDescent="0.25">
      <c r="A153" s="53" t="s">
        <v>73</v>
      </c>
      <c r="B153" s="56" t="s">
        <v>17</v>
      </c>
      <c r="C153" s="55">
        <f>SUM(SUMIFS(Data!$K$6:$K$1096,Data!$J$6:$J$1096,C$142,Data!$I$6:$I$1096,Sheet1!$B153))</f>
        <v>4.5432529666859997E-2</v>
      </c>
      <c r="D153" s="55">
        <f>SUM(SUMIFS(Data!$K$6:$K$1096,Data!$J$6:$J$1096,D$142,Data!$I$6:$I$1096,Sheet1!$B153))</f>
        <v>4.4903209391410057E-2</v>
      </c>
      <c r="E153" s="55">
        <f>SUM(SUMIFS(Data!$K$6:$K$1096,Data!$J$6:$J$1096,E$142,Data!$I$6:$I$1096,Sheet1!$B153))</f>
        <v>4.5274696167632716E-2</v>
      </c>
      <c r="F153" s="55">
        <f>SUM(SUMIFS(Data!$K$6:$K$1096,Data!$J$6:$J$1096,F$142,Data!$I$6:$I$1096,Sheet1!$B153))</f>
        <v>4.7262991071868016E-2</v>
      </c>
      <c r="G153" s="55">
        <f>SUM(SUMIFS(Data!$K$6:$K$1096,Data!$J$6:$J$1096,G$142,Data!$I$6:$I$1096,Sheet1!$B153))</f>
        <v>4.654801927965687E-2</v>
      </c>
      <c r="H153" s="55">
        <f>SUM(SUMIFS(Data!$K$6:$K$1096,Data!$J$6:$J$1096,H$142,Data!$I$6:$I$1096,Sheet1!$B153))</f>
        <v>4.5752950720153E-2</v>
      </c>
      <c r="I153" s="55">
        <f>SUM(SUMIFS(Data!$K$6:$K$1096,Data!$J$6:$J$1096,I$142,Data!$I$6:$I$1096,Sheet1!$B153))</f>
        <v>4.539273061572268E-2</v>
      </c>
      <c r="J153" s="55">
        <f>SUM(SUMIFS(Data!$K$6:$K$1096,Data!$J$6:$J$1096,J$142,Data!$I$6:$I$1096,Sheet1!$B153))</f>
        <v>4.4464226448794573E-2</v>
      </c>
      <c r="K153" s="55">
        <f>SUM(SUMIFS(Data!$K$6:$K$1096,Data!$J$6:$J$1096,K$142,Data!$I$6:$I$1096,Sheet1!$B153))</f>
        <v>4.2405285679863042E-2</v>
      </c>
      <c r="L153" s="55">
        <f>SUM(SUMIFS(Data!$K$6:$K$1096,Data!$J$6:$J$1096,L$142,Data!$I$6:$I$1096,Sheet1!$B153))</f>
        <v>4.0524284679049116E-2</v>
      </c>
      <c r="M153" s="55">
        <f>SUM(SUMIFS(Data!$K$6:$K$1096,Data!$J$6:$J$1096,M$142,Data!$I$6:$I$1096,Sheet1!$B153))</f>
        <v>4.1079432856770251E-2</v>
      </c>
      <c r="N153" s="55">
        <f>SUM(SUMIFS(Data!$K$6:$K$1096,Data!$J$6:$J$1096,N$142,Data!$I$6:$I$1096,Sheet1!$B153))</f>
        <v>4.0533818691567657E-2</v>
      </c>
      <c r="O153" s="55">
        <f>SUM(SUMIFS(Data!$K$6:$K$1096,Data!$J$6:$J$1096,O$142,Data!$I$6:$I$1096,Sheet1!$B153))</f>
        <v>3.9850173601909927E-2</v>
      </c>
      <c r="P153" s="55">
        <f>SUM(SUMIFS(Data!$K$6:$K$1096,Data!$J$6:$J$1096,P$142,Data!$I$6:$I$1096,Sheet1!$B153))</f>
        <v>3.8162744505735889E-2</v>
      </c>
      <c r="Q153" s="55">
        <f>SUM(SUMIFS(Data!$K$6:$K$1096,Data!$J$6:$J$1096,Q$142,Data!$I$6:$I$1096,Sheet1!$B153))</f>
        <v>3.6551952988921069E-2</v>
      </c>
      <c r="R153" s="55">
        <f>SUM(SUMIFS(Data!$K$6:$K$1096,Data!$J$6:$J$1096,R$142,Data!$I$6:$I$1096,Sheet1!$B153))</f>
        <v>3.5021829029408376E-2</v>
      </c>
      <c r="S153" s="55">
        <f>SUM(SUMIFS(Data!$K$6:$K$1096,Data!$J$6:$J$1096,S$142,Data!$I$6:$I$1096,Sheet1!$B153))</f>
        <v>3.5100649294808384E-2</v>
      </c>
      <c r="T153" s="55">
        <f>SUM(SUMIFS(Data!$K$6:$K$1096,Data!$J$6:$J$1096,T$142,Data!$I$6:$I$1096,Sheet1!$B153))</f>
        <v>3.7788184416123298E-2</v>
      </c>
      <c r="U153" s="55">
        <f>SUM(SUMIFS(Data!$K$6:$K$1096,Data!$J$6:$J$1096,U$142,Data!$I$6:$I$1096,Sheet1!$B153))</f>
        <v>3.6200390101434901E-2</v>
      </c>
      <c r="V153" s="55">
        <f>SUM(SUMIFS(Data!$K$6:$K$1096,Data!$J$6:$J$1096,V$142,Data!$I$6:$I$1096,Sheet1!$B153))</f>
        <v>3.4281980543052128E-2</v>
      </c>
      <c r="W153" s="55">
        <f>SUM(SUMIFS(Data!$K$6:$K$1096,Data!$J$6:$J$1096,W$142,Data!$I$6:$I$1096,Sheet1!$B153))</f>
        <v>3.2752069780780123E-2</v>
      </c>
      <c r="X153" s="55">
        <f>SUM(SUMIFS(Data!$K$6:$K$1096,Data!$J$6:$J$1096,X$142,Data!$I$6:$I$1096,Sheet1!$B153))</f>
        <v>3.2481265319046632E-2</v>
      </c>
      <c r="Y153" s="55">
        <f>SUM(SUMIFS(Data!$K$6:$K$1096,Data!$J$6:$J$1096,Y$142,Data!$I$6:$I$1096,Sheet1!$B153))</f>
        <v>3.3426199201974718E-2</v>
      </c>
      <c r="Z153" s="55">
        <f>SUM(SUMIFS(Data!$K$6:$K$1096,Data!$J$6:$J$1096,Z$142,Data!$I$6:$I$1096,Sheet1!$B153))</f>
        <v>3.5198189714887911E-2</v>
      </c>
      <c r="AA153" s="55">
        <f>SUM(SUMIFS(Data!$K$6:$K$1096,Data!$J$6:$J$1096,AA$142,Data!$I$6:$I$1096,Sheet1!$B153))</f>
        <v>3.5572898993326545E-2</v>
      </c>
      <c r="AB153" s="55">
        <f>SUM(SUMIFS(Data!$K$6:$K$1096,Data!$J$6:$J$1096,AB$142,Data!$I$6:$I$1096,Sheet1!$B153))</f>
        <v>3.8103045536307001E-2</v>
      </c>
      <c r="AC153" s="55">
        <f>SUM(SUMIFS(Data!$K$6:$K$1096,Data!$J$6:$J$1096,AC$142,Data!$I$6:$I$1096,Sheet1!$B153))</f>
        <v>4.0136740245165045E-2</v>
      </c>
      <c r="AD153" s="55">
        <f>SUM(SUMIFS(Data!$K$6:$K$1096,Data!$J$6:$J$1096,AD$142,Data!$I$6:$I$1096,Sheet1!$B153))</f>
        <v>4.0524495822440734E-2</v>
      </c>
      <c r="AE153" s="55">
        <f>SUM(SUMIFS(Data!$K$6:$K$1096,Data!$J$6:$J$1096,AE$142,Data!$I$6:$I$1096,Sheet1!$B153))</f>
        <v>4.0541346086472724E-2</v>
      </c>
      <c r="AF153" s="55">
        <f>SUM(SUMIFS(Data!$K$6:$K$1096,Data!$J$6:$J$1096,AF$142,Data!$I$6:$I$1096,Sheet1!$B153))</f>
        <v>4.1673000076000909E-2</v>
      </c>
      <c r="AG153" s="55">
        <f>SUM(SUMIFS(Data!$K$6:$K$1096,Data!$J$6:$J$1096,AG$142,Data!$I$6:$I$1096,Sheet1!$B153))</f>
        <v>4.1765533020793846E-2</v>
      </c>
      <c r="AH153" s="55">
        <f>SUM(SUMIFS(Data!$K$6:$K$1096,Data!$J$6:$J$1096,AH$142,Data!$I$6:$I$1096,Sheet1!$B153))</f>
        <v>4.1616672617258432E-2</v>
      </c>
      <c r="AI153" s="55">
        <f>SUM(SUMIFS(Data!$K$6:$K$1096,Data!$J$6:$J$1096,AI$142,Data!$I$6:$I$1096,Sheet1!$B153))</f>
        <v>4.0733633186412335E-2</v>
      </c>
      <c r="AJ153" s="55">
        <f>SUM(SUMIFS(Data!$K$6:$K$1096,Data!$J$6:$J$1096,AJ$142,Data!$I$6:$I$1096,Sheet1!$B153))</f>
        <v>4.044115208870791E-2</v>
      </c>
      <c r="AK153" s="55">
        <f>SUM(SUMIFS(Data!$K$6:$K$1096,Data!$J$6:$J$1096,AK$142,Data!$I$6:$I$1096,Sheet1!$B153))</f>
        <v>3.9933237460144183E-2</v>
      </c>
      <c r="AL153" s="55">
        <f>SUM(SUMIFS(Data!$K$6:$K$1096,Data!$J$6:$J$1096,AL$142,Data!$I$6:$I$1096,Sheet1!$B153))</f>
        <v>3.9533178637220098E-2</v>
      </c>
      <c r="AM153" s="55">
        <f>SUM(SUMIFS(Data!$K$6:$K$1096,Data!$J$6:$J$1096,AM$142,Data!$I$6:$I$1096,Sheet1!$B153))</f>
        <v>3.8777505518402332E-2</v>
      </c>
      <c r="AN153" s="55">
        <f>SUM(SUMIFS(Data!$K$6:$K$1096,Data!$J$6:$J$1096,AN$142,Data!$I$6:$I$1096,Sheet1!$B153))</f>
        <v>3.8541054601640881E-2</v>
      </c>
      <c r="AO153" s="55">
        <f>SUM(SUMIFS(Data!$K$6:$K$1096,Data!$J$6:$J$1096,AO$142,Data!$I$6:$I$1096,Sheet1!$B153))</f>
        <v>3.8659617052889381E-2</v>
      </c>
      <c r="AP153" s="55">
        <f>SUM(SUMIFS(Data!$K$6:$K$1096,Data!$J$6:$J$1096,AP$142,Data!$I$6:$I$1096,Sheet1!$B153))</f>
        <v>3.7984025434218929E-2</v>
      </c>
      <c r="AQ153" s="55">
        <f>SUM(SUMIFS(Data!$K$6:$K$1096,Data!$J$6:$J$1096,AQ$142,Data!$I$6:$I$1096,Sheet1!$B153))</f>
        <v>3.8714780190883112E-2</v>
      </c>
      <c r="AR153" s="56" t="s">
        <v>17</v>
      </c>
    </row>
    <row r="154" spans="1:44" x14ac:dyDescent="0.25">
      <c r="A154" s="53" t="s">
        <v>73</v>
      </c>
      <c r="B154" s="56" t="s">
        <v>18</v>
      </c>
      <c r="C154" s="55">
        <f>SUM(SUMIFS(Data!$K$6:$K$1096,Data!$J$6:$J$1096,C$142,Data!$I$6:$I$1096,Sheet1!$B154))</f>
        <v>3.0223648434170258E-2</v>
      </c>
      <c r="D154" s="55">
        <f>SUM(SUMIFS(Data!$K$6:$K$1096,Data!$J$6:$J$1096,D$142,Data!$I$6:$I$1096,Sheet1!$B154))</f>
        <v>2.87782732941789E-2</v>
      </c>
      <c r="E154" s="55">
        <f>SUM(SUMIFS(Data!$K$6:$K$1096,Data!$J$6:$J$1096,E$142,Data!$I$6:$I$1096,Sheet1!$B154))</f>
        <v>2.7693406750627387E-2</v>
      </c>
      <c r="F154" s="55">
        <f>SUM(SUMIFS(Data!$K$6:$K$1096,Data!$J$6:$J$1096,F$142,Data!$I$6:$I$1096,Sheet1!$B154))</f>
        <v>2.725738022817431E-2</v>
      </c>
      <c r="G154" s="55">
        <f>SUM(SUMIFS(Data!$K$6:$K$1096,Data!$J$6:$J$1096,G$142,Data!$I$6:$I$1096,Sheet1!$B154))</f>
        <v>2.7208659088525974E-2</v>
      </c>
      <c r="H154" s="55">
        <f>SUM(SUMIFS(Data!$K$6:$K$1096,Data!$J$6:$J$1096,H$142,Data!$I$6:$I$1096,Sheet1!$B154))</f>
        <v>2.6188749388904111E-2</v>
      </c>
      <c r="I154" s="55">
        <f>SUM(SUMIFS(Data!$K$6:$K$1096,Data!$J$6:$J$1096,I$142,Data!$I$6:$I$1096,Sheet1!$B154))</f>
        <v>2.5959123727521412E-2</v>
      </c>
      <c r="J154" s="55">
        <f>SUM(SUMIFS(Data!$K$6:$K$1096,Data!$J$6:$J$1096,J$142,Data!$I$6:$I$1096,Sheet1!$B154))</f>
        <v>2.5290458227266187E-2</v>
      </c>
      <c r="K154" s="55">
        <f>SUM(SUMIFS(Data!$K$6:$K$1096,Data!$J$6:$J$1096,K$142,Data!$I$6:$I$1096,Sheet1!$B154))</f>
        <v>2.5208078500788149E-2</v>
      </c>
      <c r="L154" s="55">
        <f>SUM(SUMIFS(Data!$K$6:$K$1096,Data!$J$6:$J$1096,L$142,Data!$I$6:$I$1096,Sheet1!$B154))</f>
        <v>2.5178358813962076E-2</v>
      </c>
      <c r="M154" s="55">
        <f>SUM(SUMIFS(Data!$K$6:$K$1096,Data!$J$6:$J$1096,M$142,Data!$I$6:$I$1096,Sheet1!$B154))</f>
        <v>2.5097674368578567E-2</v>
      </c>
      <c r="N154" s="55">
        <f>SUM(SUMIFS(Data!$K$6:$K$1096,Data!$J$6:$J$1096,N$142,Data!$I$6:$I$1096,Sheet1!$B154))</f>
        <v>2.4510779248674498E-2</v>
      </c>
      <c r="O154" s="55">
        <f>SUM(SUMIFS(Data!$K$6:$K$1096,Data!$J$6:$J$1096,O$142,Data!$I$6:$I$1096,Sheet1!$B154))</f>
        <v>2.3898764881264183E-2</v>
      </c>
      <c r="P154" s="55">
        <f>SUM(SUMIFS(Data!$K$6:$K$1096,Data!$J$6:$J$1096,P$142,Data!$I$6:$I$1096,Sheet1!$B154))</f>
        <v>2.2863398744369771E-2</v>
      </c>
      <c r="Q154" s="55">
        <f>SUM(SUMIFS(Data!$K$6:$K$1096,Data!$J$6:$J$1096,Q$142,Data!$I$6:$I$1096,Sheet1!$B154))</f>
        <v>2.230661455644864E-2</v>
      </c>
      <c r="R154" s="55">
        <f>SUM(SUMIFS(Data!$K$6:$K$1096,Data!$J$6:$J$1096,R$142,Data!$I$6:$I$1096,Sheet1!$B154))</f>
        <v>2.2005069968120655E-2</v>
      </c>
      <c r="S154" s="55">
        <f>SUM(SUMIFS(Data!$K$6:$K$1096,Data!$J$6:$J$1096,S$142,Data!$I$6:$I$1096,Sheet1!$B154))</f>
        <v>2.1622351589985586E-2</v>
      </c>
      <c r="T154" s="55">
        <f>SUM(SUMIFS(Data!$K$6:$K$1096,Data!$J$6:$J$1096,T$142,Data!$I$6:$I$1096,Sheet1!$B154))</f>
        <v>2.2032612379221578E-2</v>
      </c>
      <c r="U154" s="55">
        <f>SUM(SUMIFS(Data!$K$6:$K$1096,Data!$J$6:$J$1096,U$142,Data!$I$6:$I$1096,Sheet1!$B154))</f>
        <v>2.2137008057184025E-2</v>
      </c>
      <c r="V154" s="55">
        <f>SUM(SUMIFS(Data!$K$6:$K$1096,Data!$J$6:$J$1096,V$142,Data!$I$6:$I$1096,Sheet1!$B154))</f>
        <v>2.2850588064469289E-2</v>
      </c>
      <c r="W154" s="55">
        <f>SUM(SUMIFS(Data!$K$6:$K$1096,Data!$J$6:$J$1096,W$142,Data!$I$6:$I$1096,Sheet1!$B154))</f>
        <v>2.3157661034186774E-2</v>
      </c>
      <c r="X154" s="55">
        <f>SUM(SUMIFS(Data!$K$6:$K$1096,Data!$J$6:$J$1096,X$142,Data!$I$6:$I$1096,Sheet1!$B154))</f>
        <v>2.2851312614378026E-2</v>
      </c>
      <c r="Y154" s="55">
        <f>SUM(SUMIFS(Data!$K$6:$K$1096,Data!$J$6:$J$1096,Y$142,Data!$I$6:$I$1096,Sheet1!$B154))</f>
        <v>2.1585938787921224E-2</v>
      </c>
      <c r="Z154" s="55">
        <f>SUM(SUMIFS(Data!$K$6:$K$1096,Data!$J$6:$J$1096,Z$142,Data!$I$6:$I$1096,Sheet1!$B154))</f>
        <v>2.083401942796732E-2</v>
      </c>
      <c r="AA154" s="55">
        <f>SUM(SUMIFS(Data!$K$6:$K$1096,Data!$J$6:$J$1096,AA$142,Data!$I$6:$I$1096,Sheet1!$B154))</f>
        <v>2.0435094069298346E-2</v>
      </c>
      <c r="AB154" s="55">
        <f>SUM(SUMIFS(Data!$K$6:$K$1096,Data!$J$6:$J$1096,AB$142,Data!$I$6:$I$1096,Sheet1!$B154))</f>
        <v>2.0248165238456732E-2</v>
      </c>
      <c r="AC154" s="55">
        <f>SUM(SUMIFS(Data!$K$6:$K$1096,Data!$J$6:$J$1096,AC$142,Data!$I$6:$I$1096,Sheet1!$B154))</f>
        <v>2.0030598075527789E-2</v>
      </c>
      <c r="AD154" s="55">
        <f>SUM(SUMIFS(Data!$K$6:$K$1096,Data!$J$6:$J$1096,AD$142,Data!$I$6:$I$1096,Sheet1!$B154))</f>
        <v>2.0235178334904798E-2</v>
      </c>
      <c r="AE154" s="55">
        <f>SUM(SUMIFS(Data!$K$6:$K$1096,Data!$J$6:$J$1096,AE$142,Data!$I$6:$I$1096,Sheet1!$B154))</f>
        <v>2.0944165972083508E-2</v>
      </c>
      <c r="AF154" s="55">
        <f>SUM(SUMIFS(Data!$K$6:$K$1096,Data!$J$6:$J$1096,AF$142,Data!$I$6:$I$1096,Sheet1!$B154))</f>
        <v>2.1078252939035268E-2</v>
      </c>
      <c r="AG154" s="55">
        <f>SUM(SUMIFS(Data!$K$6:$K$1096,Data!$J$6:$J$1096,AG$142,Data!$I$6:$I$1096,Sheet1!$B154))</f>
        <v>2.1078387904312636E-2</v>
      </c>
      <c r="AH154" s="55">
        <f>SUM(SUMIFS(Data!$K$6:$K$1096,Data!$J$6:$J$1096,AH$142,Data!$I$6:$I$1096,Sheet1!$B154))</f>
        <v>2.1608818826516895E-2</v>
      </c>
      <c r="AI154" s="55">
        <f>SUM(SUMIFS(Data!$K$6:$K$1096,Data!$J$6:$J$1096,AI$142,Data!$I$6:$I$1096,Sheet1!$B154))</f>
        <v>2.2385289666790396E-2</v>
      </c>
      <c r="AJ154" s="55">
        <f>SUM(SUMIFS(Data!$K$6:$K$1096,Data!$J$6:$J$1096,AJ$142,Data!$I$6:$I$1096,Sheet1!$B154))</f>
        <v>2.3263584750980879E-2</v>
      </c>
      <c r="AK154" s="55">
        <f>SUM(SUMIFS(Data!$K$6:$K$1096,Data!$J$6:$J$1096,AK$142,Data!$I$6:$I$1096,Sheet1!$B154))</f>
        <v>2.3524318457107968E-2</v>
      </c>
      <c r="AL154" s="55">
        <f>SUM(SUMIFS(Data!$K$6:$K$1096,Data!$J$6:$J$1096,AL$142,Data!$I$6:$I$1096,Sheet1!$B154))</f>
        <v>2.5057091275086655E-2</v>
      </c>
      <c r="AM154" s="55">
        <f>SUM(SUMIFS(Data!$K$6:$K$1096,Data!$J$6:$J$1096,AM$142,Data!$I$6:$I$1096,Sheet1!$B154))</f>
        <v>2.6274937130620939E-2</v>
      </c>
      <c r="AN154" s="55">
        <f>SUM(SUMIFS(Data!$K$6:$K$1096,Data!$J$6:$J$1096,AN$142,Data!$I$6:$I$1096,Sheet1!$B154))</f>
        <v>2.6882824811795811E-2</v>
      </c>
      <c r="AO154" s="55">
        <f>SUM(SUMIFS(Data!$K$6:$K$1096,Data!$J$6:$J$1096,AO$142,Data!$I$6:$I$1096,Sheet1!$B154))</f>
        <v>2.7208793763196432E-2</v>
      </c>
      <c r="AP154" s="55">
        <f>SUM(SUMIFS(Data!$K$6:$K$1096,Data!$J$6:$J$1096,AP$142,Data!$I$6:$I$1096,Sheet1!$B154))</f>
        <v>2.8337785190300599E-2</v>
      </c>
      <c r="AQ154" s="55">
        <f>SUM(SUMIFS(Data!$K$6:$K$1096,Data!$J$6:$J$1096,AQ$142,Data!$I$6:$I$1096,Sheet1!$B154))</f>
        <v>2.9702667552725243E-2</v>
      </c>
      <c r="AR154" s="56" t="s">
        <v>18</v>
      </c>
    </row>
    <row r="155" spans="1:44" x14ac:dyDescent="0.25">
      <c r="A155" s="53" t="s">
        <v>73</v>
      </c>
      <c r="B155" s="56" t="s">
        <v>19</v>
      </c>
      <c r="C155" s="55">
        <f>SUM(SUMIFS(Data!$K$6:$K$1096,Data!$J$6:$J$1096,C$142,Data!$I$6:$I$1096,Sheet1!$B155))</f>
        <v>9.7658581551571269E-2</v>
      </c>
      <c r="D155" s="55">
        <f>SUM(SUMIFS(Data!$K$6:$K$1096,Data!$J$6:$J$1096,D$142,Data!$I$6:$I$1096,Sheet1!$B155))</f>
        <v>9.8917010033618163E-2</v>
      </c>
      <c r="E155" s="55">
        <f>SUM(SUMIFS(Data!$K$6:$K$1096,Data!$J$6:$J$1096,E$142,Data!$I$6:$I$1096,Sheet1!$B155))</f>
        <v>9.7637203079504895E-2</v>
      </c>
      <c r="F155" s="55">
        <f>SUM(SUMIFS(Data!$K$6:$K$1096,Data!$J$6:$J$1096,F$142,Data!$I$6:$I$1096,Sheet1!$B155))</f>
        <v>9.6101940170687766E-2</v>
      </c>
      <c r="G155" s="55">
        <f>SUM(SUMIFS(Data!$K$6:$K$1096,Data!$J$6:$J$1096,G$142,Data!$I$6:$I$1096,Sheet1!$B155))</f>
        <v>9.4501324259766636E-2</v>
      </c>
      <c r="H155" s="55">
        <f>SUM(SUMIFS(Data!$K$6:$K$1096,Data!$J$6:$J$1096,H$142,Data!$I$6:$I$1096,Sheet1!$B155))</f>
        <v>9.4371471089120612E-2</v>
      </c>
      <c r="I155" s="55">
        <f>SUM(SUMIFS(Data!$K$6:$K$1096,Data!$J$6:$J$1096,I$142,Data!$I$6:$I$1096,Sheet1!$B155))</f>
        <v>9.4004215435669766E-2</v>
      </c>
      <c r="J155" s="55">
        <f>SUM(SUMIFS(Data!$K$6:$K$1096,Data!$J$6:$J$1096,J$142,Data!$I$6:$I$1096,Sheet1!$B155))</f>
        <v>9.8622526684210621E-2</v>
      </c>
      <c r="K155" s="55">
        <f>SUM(SUMIFS(Data!$K$6:$K$1096,Data!$J$6:$J$1096,K$142,Data!$I$6:$I$1096,Sheet1!$B155))</f>
        <v>0.10044010910427187</v>
      </c>
      <c r="L155" s="55">
        <f>SUM(SUMIFS(Data!$K$6:$K$1096,Data!$J$6:$J$1096,L$142,Data!$I$6:$I$1096,Sheet1!$B155))</f>
        <v>0.10042066364173247</v>
      </c>
      <c r="M155" s="55">
        <f>SUM(SUMIFS(Data!$K$6:$K$1096,Data!$J$6:$J$1096,M$142,Data!$I$6:$I$1096,Sheet1!$B155))</f>
        <v>9.8911263541983166E-2</v>
      </c>
      <c r="N155" s="55">
        <f>SUM(SUMIFS(Data!$K$6:$K$1096,Data!$J$6:$J$1096,N$142,Data!$I$6:$I$1096,Sheet1!$B155))</f>
        <v>9.6390336547701141E-2</v>
      </c>
      <c r="O155" s="55">
        <f>SUM(SUMIFS(Data!$K$6:$K$1096,Data!$J$6:$J$1096,O$142,Data!$I$6:$I$1096,Sheet1!$B155))</f>
        <v>9.6863949594435866E-2</v>
      </c>
      <c r="P155" s="55">
        <f>SUM(SUMIFS(Data!$K$6:$K$1096,Data!$J$6:$J$1096,P$142,Data!$I$6:$I$1096,Sheet1!$B155))</f>
        <v>9.8115271960221059E-2</v>
      </c>
      <c r="Q155" s="55">
        <f>SUM(SUMIFS(Data!$K$6:$K$1096,Data!$J$6:$J$1096,Q$142,Data!$I$6:$I$1096,Sheet1!$B155))</f>
        <v>9.7937416882591818E-2</v>
      </c>
      <c r="R155" s="55">
        <f>SUM(SUMIFS(Data!$K$6:$K$1096,Data!$J$6:$J$1096,R$142,Data!$I$6:$I$1096,Sheet1!$B155))</f>
        <v>9.8665292483388178E-2</v>
      </c>
      <c r="S155" s="55">
        <f>SUM(SUMIFS(Data!$K$6:$K$1096,Data!$J$6:$J$1096,S$142,Data!$I$6:$I$1096,Sheet1!$B155))</f>
        <v>9.6691609490545949E-2</v>
      </c>
      <c r="T155" s="55">
        <f>SUM(SUMIFS(Data!$K$6:$K$1096,Data!$J$6:$J$1096,T$142,Data!$I$6:$I$1096,Sheet1!$B155))</f>
        <v>9.434421446949974E-2</v>
      </c>
      <c r="U155" s="55">
        <f>SUM(SUMIFS(Data!$K$6:$K$1096,Data!$J$6:$J$1096,U$142,Data!$I$6:$I$1096,Sheet1!$B155))</f>
        <v>9.5150404625192656E-2</v>
      </c>
      <c r="V155" s="55">
        <f>SUM(SUMIFS(Data!$K$6:$K$1096,Data!$J$6:$J$1096,V$142,Data!$I$6:$I$1096,Sheet1!$B155))</f>
        <v>9.2694642079279799E-2</v>
      </c>
      <c r="W155" s="55">
        <f>SUM(SUMIFS(Data!$K$6:$K$1096,Data!$J$6:$J$1096,W$142,Data!$I$6:$I$1096,Sheet1!$B155))</f>
        <v>9.1929270599553831E-2</v>
      </c>
      <c r="X155" s="55">
        <f>SUM(SUMIFS(Data!$K$6:$K$1096,Data!$J$6:$J$1096,X$142,Data!$I$6:$I$1096,Sheet1!$B155))</f>
        <v>9.4882733378642434E-2</v>
      </c>
      <c r="Y155" s="55">
        <f>SUM(SUMIFS(Data!$K$6:$K$1096,Data!$J$6:$J$1096,Y$142,Data!$I$6:$I$1096,Sheet1!$B155))</f>
        <v>9.5544147492979931E-2</v>
      </c>
      <c r="Z155" s="55">
        <f>SUM(SUMIFS(Data!$K$6:$K$1096,Data!$J$6:$J$1096,Z$142,Data!$I$6:$I$1096,Sheet1!$B155))</f>
        <v>9.8601148396827085E-2</v>
      </c>
      <c r="AA155" s="55">
        <f>SUM(SUMIFS(Data!$K$6:$K$1096,Data!$J$6:$J$1096,AA$142,Data!$I$6:$I$1096,Sheet1!$B155))</f>
        <v>9.7762541279377946E-2</v>
      </c>
      <c r="AB155" s="55">
        <f>SUM(SUMIFS(Data!$K$6:$K$1096,Data!$J$6:$J$1096,AB$142,Data!$I$6:$I$1096,Sheet1!$B155))</f>
        <v>9.328775623580679E-2</v>
      </c>
      <c r="AC155" s="55">
        <f>SUM(SUMIFS(Data!$K$6:$K$1096,Data!$J$6:$J$1096,AC$142,Data!$I$6:$I$1096,Sheet1!$B155))</f>
        <v>9.3679024557265414E-2</v>
      </c>
      <c r="AD155" s="55">
        <f>SUM(SUMIFS(Data!$K$6:$K$1096,Data!$J$6:$J$1096,AD$142,Data!$I$6:$I$1096,Sheet1!$B155))</f>
        <v>9.3003023752079125E-2</v>
      </c>
      <c r="AE155" s="55">
        <f>SUM(SUMIFS(Data!$K$6:$K$1096,Data!$J$6:$J$1096,AE$142,Data!$I$6:$I$1096,Sheet1!$B155))</f>
        <v>9.2317683686307078E-2</v>
      </c>
      <c r="AF155" s="55">
        <f>SUM(SUMIFS(Data!$K$6:$K$1096,Data!$J$6:$J$1096,AF$142,Data!$I$6:$I$1096,Sheet1!$B155))</f>
        <v>9.0471085653027833E-2</v>
      </c>
      <c r="AG155" s="55">
        <f>SUM(SUMIFS(Data!$K$6:$K$1096,Data!$J$6:$J$1096,AG$142,Data!$I$6:$I$1096,Sheet1!$B155))</f>
        <v>8.9680837483690101E-2</v>
      </c>
      <c r="AH155" s="55">
        <f>SUM(SUMIFS(Data!$K$6:$K$1096,Data!$J$6:$J$1096,AH$142,Data!$I$6:$I$1096,Sheet1!$B155))</f>
        <v>8.6841830299686992E-2</v>
      </c>
      <c r="AI155" s="55">
        <f>SUM(SUMIFS(Data!$K$6:$K$1096,Data!$J$6:$J$1096,AI$142,Data!$I$6:$I$1096,Sheet1!$B155))</f>
        <v>8.2636422882005858E-2</v>
      </c>
      <c r="AJ155" s="55">
        <f>SUM(SUMIFS(Data!$K$6:$K$1096,Data!$J$6:$J$1096,AJ$142,Data!$I$6:$I$1096,Sheet1!$B155))</f>
        <v>8.0923115694017694E-2</v>
      </c>
      <c r="AK155" s="55">
        <f>SUM(SUMIFS(Data!$K$6:$K$1096,Data!$J$6:$J$1096,AK$142,Data!$I$6:$I$1096,Sheet1!$B155))</f>
        <v>7.8276644037901161E-2</v>
      </c>
      <c r="AL155" s="55">
        <f>SUM(SUMIFS(Data!$K$6:$K$1096,Data!$J$6:$J$1096,AL$142,Data!$I$6:$I$1096,Sheet1!$B155))</f>
        <v>7.7928999214255862E-2</v>
      </c>
      <c r="AM155" s="55">
        <f>SUM(SUMIFS(Data!$K$6:$K$1096,Data!$J$6:$J$1096,AM$142,Data!$I$6:$I$1096,Sheet1!$B155))</f>
        <v>7.7240730166896351E-2</v>
      </c>
      <c r="AN155" s="55">
        <f>SUM(SUMIFS(Data!$K$6:$K$1096,Data!$J$6:$J$1096,AN$142,Data!$I$6:$I$1096,Sheet1!$B155))</f>
        <v>7.6645801386524673E-2</v>
      </c>
      <c r="AO155" s="55">
        <f>SUM(SUMIFS(Data!$K$6:$K$1096,Data!$J$6:$J$1096,AO$142,Data!$I$6:$I$1096,Sheet1!$B155))</f>
        <v>7.5347066433308324E-2</v>
      </c>
      <c r="AP155" s="55">
        <f>SUM(SUMIFS(Data!$K$6:$K$1096,Data!$J$6:$J$1096,AP$142,Data!$I$6:$I$1096,Sheet1!$B155))</f>
        <v>7.3454336977341134E-2</v>
      </c>
      <c r="AQ155" s="55">
        <f>SUM(SUMIFS(Data!$K$6:$K$1096,Data!$J$6:$J$1096,AQ$142,Data!$I$6:$I$1096,Sheet1!$B155))</f>
        <v>7.1473126740350862E-2</v>
      </c>
      <c r="AR155" s="56" t="s">
        <v>19</v>
      </c>
    </row>
    <row r="156" spans="1:44" x14ac:dyDescent="0.25">
      <c r="A156" s="53" t="s">
        <v>73</v>
      </c>
      <c r="B156" s="56" t="s">
        <v>20</v>
      </c>
      <c r="C156" s="55">
        <f>SUM(SUMIFS(Data!$K$6:$K$1096,Data!$J$6:$J$1096,C$142,Data!$I$6:$I$1096,Sheet1!$B156))</f>
        <v>7.4368179927765199E-3</v>
      </c>
      <c r="D156" s="55">
        <f>SUM(SUMIFS(Data!$K$6:$K$1096,Data!$J$6:$J$1096,D$142,Data!$I$6:$I$1096,Sheet1!$B156))</f>
        <v>7.1029252743990785E-3</v>
      </c>
      <c r="E156" s="55">
        <f>SUM(SUMIFS(Data!$K$6:$K$1096,Data!$J$6:$J$1096,E$142,Data!$I$6:$I$1096,Sheet1!$B156))</f>
        <v>7.1646630293140719E-3</v>
      </c>
      <c r="F156" s="55">
        <f>SUM(SUMIFS(Data!$K$6:$K$1096,Data!$J$6:$J$1096,F$142,Data!$I$6:$I$1096,Sheet1!$B156))</f>
        <v>7.1469351996771308E-3</v>
      </c>
      <c r="G156" s="55">
        <f>SUM(SUMIFS(Data!$K$6:$K$1096,Data!$J$6:$J$1096,G$142,Data!$I$6:$I$1096,Sheet1!$B156))</f>
        <v>7.0469985535741965E-3</v>
      </c>
      <c r="H156" s="55">
        <f>SUM(SUMIFS(Data!$K$6:$K$1096,Data!$J$6:$J$1096,H$142,Data!$I$6:$I$1096,Sheet1!$B156))</f>
        <v>7.1735942108401693E-3</v>
      </c>
      <c r="I156" s="55">
        <f>SUM(SUMIFS(Data!$K$6:$K$1096,Data!$J$6:$J$1096,I$142,Data!$I$6:$I$1096,Sheet1!$B156))</f>
        <v>7.2424772411318894E-3</v>
      </c>
      <c r="J156" s="55">
        <f>SUM(SUMIFS(Data!$K$6:$K$1096,Data!$J$6:$J$1096,J$142,Data!$I$6:$I$1096,Sheet1!$B156))</f>
        <v>7.472324141579792E-3</v>
      </c>
      <c r="K156" s="55">
        <f>SUM(SUMIFS(Data!$K$6:$K$1096,Data!$J$6:$J$1096,K$142,Data!$I$6:$I$1096,Sheet1!$B156))</f>
        <v>7.5973884444475118E-3</v>
      </c>
      <c r="L156" s="55">
        <f>SUM(SUMIFS(Data!$K$6:$K$1096,Data!$J$6:$J$1096,L$142,Data!$I$6:$I$1096,Sheet1!$B156))</f>
        <v>8.083066682087461E-3</v>
      </c>
      <c r="M156" s="55">
        <f>SUM(SUMIFS(Data!$K$6:$K$1096,Data!$J$6:$J$1096,M$142,Data!$I$6:$I$1096,Sheet1!$B156))</f>
        <v>8.2941874003425661E-3</v>
      </c>
      <c r="N156" s="55">
        <f>SUM(SUMIFS(Data!$K$6:$K$1096,Data!$J$6:$J$1096,N$142,Data!$I$6:$I$1096,Sheet1!$B156))</f>
        <v>8.8393230609222564E-3</v>
      </c>
      <c r="O156" s="55">
        <f>SUM(SUMIFS(Data!$K$6:$K$1096,Data!$J$6:$J$1096,O$142,Data!$I$6:$I$1096,Sheet1!$B156))</f>
        <v>9.5336228136450978E-3</v>
      </c>
      <c r="P156" s="55">
        <f>SUM(SUMIFS(Data!$K$6:$K$1096,Data!$J$6:$J$1096,P$142,Data!$I$6:$I$1096,Sheet1!$B156))</f>
        <v>1.1115835704715893E-2</v>
      </c>
      <c r="Q156" s="55">
        <f>SUM(SUMIFS(Data!$K$6:$K$1096,Data!$J$6:$J$1096,Q$142,Data!$I$6:$I$1096,Sheet1!$B156))</f>
        <v>1.2455215132644576E-2</v>
      </c>
      <c r="R156" s="55">
        <f>SUM(SUMIFS(Data!$K$6:$K$1096,Data!$J$6:$J$1096,R$142,Data!$I$6:$I$1096,Sheet1!$B156))</f>
        <v>1.3726042480187436E-2</v>
      </c>
      <c r="S156" s="55">
        <f>SUM(SUMIFS(Data!$K$6:$K$1096,Data!$J$6:$J$1096,S$142,Data!$I$6:$I$1096,Sheet1!$B156))</f>
        <v>1.4623624954374826E-2</v>
      </c>
      <c r="T156" s="55">
        <f>SUM(SUMIFS(Data!$K$6:$K$1096,Data!$J$6:$J$1096,T$142,Data!$I$6:$I$1096,Sheet1!$B156))</f>
        <v>1.6962063361784949E-2</v>
      </c>
      <c r="U156" s="55">
        <f>SUM(SUMIFS(Data!$K$6:$K$1096,Data!$J$6:$J$1096,U$142,Data!$I$6:$I$1096,Sheet1!$B156))</f>
        <v>2.4270812971146742E-2</v>
      </c>
      <c r="V156" s="55">
        <f>SUM(SUMIFS(Data!$K$6:$K$1096,Data!$J$6:$J$1096,V$142,Data!$I$6:$I$1096,Sheet1!$B156))</f>
        <v>2.7034703063743285E-2</v>
      </c>
      <c r="W156" s="55">
        <f>SUM(SUMIFS(Data!$K$6:$K$1096,Data!$J$6:$J$1096,W$142,Data!$I$6:$I$1096,Sheet1!$B156))</f>
        <v>2.6512031835967176E-2</v>
      </c>
      <c r="X156" s="55">
        <f>SUM(SUMIFS(Data!$K$6:$K$1096,Data!$J$6:$J$1096,X$142,Data!$I$6:$I$1096,Sheet1!$B156))</f>
        <v>2.6075816610942427E-2</v>
      </c>
      <c r="Y156" s="55">
        <f>SUM(SUMIFS(Data!$K$6:$K$1096,Data!$J$6:$J$1096,Y$142,Data!$I$6:$I$1096,Sheet1!$B156))</f>
        <v>2.570894076120607E-2</v>
      </c>
      <c r="Z156" s="55">
        <f>SUM(SUMIFS(Data!$K$6:$K$1096,Data!$J$6:$J$1096,Z$142,Data!$I$6:$I$1096,Sheet1!$B156))</f>
        <v>2.5559001998837871E-2</v>
      </c>
      <c r="AA156" s="55">
        <f>SUM(SUMIFS(Data!$K$6:$K$1096,Data!$J$6:$J$1096,AA$142,Data!$I$6:$I$1096,Sheet1!$B156))</f>
        <v>2.5822205366707252E-2</v>
      </c>
      <c r="AB156" s="55">
        <f>SUM(SUMIFS(Data!$K$6:$K$1096,Data!$J$6:$J$1096,AB$142,Data!$I$6:$I$1096,Sheet1!$B156))</f>
        <v>2.6353207705727747E-2</v>
      </c>
      <c r="AC156" s="55">
        <f>SUM(SUMIFS(Data!$K$6:$K$1096,Data!$J$6:$J$1096,AC$142,Data!$I$6:$I$1096,Sheet1!$B156))</f>
        <v>2.636651929227684E-2</v>
      </c>
      <c r="AD156" s="55">
        <f>SUM(SUMIFS(Data!$K$6:$K$1096,Data!$J$6:$J$1096,AD$142,Data!$I$6:$I$1096,Sheet1!$B156))</f>
        <v>2.6150818814481204E-2</v>
      </c>
      <c r="AE156" s="55">
        <f>SUM(SUMIFS(Data!$K$6:$K$1096,Data!$J$6:$J$1096,AE$142,Data!$I$6:$I$1096,Sheet1!$B156))</f>
        <v>2.7204826559883873E-2</v>
      </c>
      <c r="AF156" s="55">
        <f>SUM(SUMIFS(Data!$K$6:$K$1096,Data!$J$6:$J$1096,AF$142,Data!$I$6:$I$1096,Sheet1!$B156))</f>
        <v>2.908534902418829E-2</v>
      </c>
      <c r="AG156" s="55">
        <f>SUM(SUMIFS(Data!$K$6:$K$1096,Data!$J$6:$J$1096,AG$142,Data!$I$6:$I$1096,Sheet1!$B156))</f>
        <v>2.8562185190851446E-2</v>
      </c>
      <c r="AH156" s="55">
        <f>SUM(SUMIFS(Data!$K$6:$K$1096,Data!$J$6:$J$1096,AH$142,Data!$I$6:$I$1096,Sheet1!$B156))</f>
        <v>2.8675744909272872E-2</v>
      </c>
      <c r="AI156" s="55">
        <f>SUM(SUMIFS(Data!$K$6:$K$1096,Data!$J$6:$J$1096,AI$142,Data!$I$6:$I$1096,Sheet1!$B156))</f>
        <v>2.9342622467140641E-2</v>
      </c>
      <c r="AJ156" s="55">
        <f>SUM(SUMIFS(Data!$K$6:$K$1096,Data!$J$6:$J$1096,AJ$142,Data!$I$6:$I$1096,Sheet1!$B156))</f>
        <v>3.0195930989766001E-2</v>
      </c>
      <c r="AK156" s="55">
        <f>SUM(SUMIFS(Data!$K$6:$K$1096,Data!$J$6:$J$1096,AK$142,Data!$I$6:$I$1096,Sheet1!$B156))</f>
        <v>3.1018273733663452E-2</v>
      </c>
      <c r="AL156" s="55">
        <f>SUM(SUMIFS(Data!$K$6:$K$1096,Data!$J$6:$J$1096,AL$142,Data!$I$6:$I$1096,Sheet1!$B156))</f>
        <v>3.3119509317243535E-2</v>
      </c>
      <c r="AM156" s="55">
        <f>SUM(SUMIFS(Data!$K$6:$K$1096,Data!$J$6:$J$1096,AM$142,Data!$I$6:$I$1096,Sheet1!$B156))</f>
        <v>3.454184451706651E-2</v>
      </c>
      <c r="AN156" s="55">
        <f>SUM(SUMIFS(Data!$K$6:$K$1096,Data!$J$6:$J$1096,AN$142,Data!$I$6:$I$1096,Sheet1!$B156))</f>
        <v>3.6402509353813263E-2</v>
      </c>
      <c r="AO156" s="55">
        <f>SUM(SUMIFS(Data!$K$6:$K$1096,Data!$J$6:$J$1096,AO$142,Data!$I$6:$I$1096,Sheet1!$B156))</f>
        <v>3.9445447601436798E-2</v>
      </c>
      <c r="AP156" s="55">
        <f>SUM(SUMIFS(Data!$K$6:$K$1096,Data!$J$6:$J$1096,AP$142,Data!$I$6:$I$1096,Sheet1!$B156))</f>
        <v>4.0333563526913106E-2</v>
      </c>
      <c r="AQ156" s="55">
        <f>SUM(SUMIFS(Data!$K$6:$K$1096,Data!$J$6:$J$1096,AQ$142,Data!$I$6:$I$1096,Sheet1!$B156))</f>
        <v>3.9460353635218381E-2</v>
      </c>
      <c r="AR156" s="56" t="s">
        <v>20</v>
      </c>
    </row>
    <row r="157" spans="1:44" x14ac:dyDescent="0.25">
      <c r="A157" s="53" t="s">
        <v>73</v>
      </c>
      <c r="B157" s="56" t="s">
        <v>21</v>
      </c>
      <c r="C157" s="55">
        <f>SUM(SUMIFS(Data!$K$6:$K$1096,Data!$J$6:$J$1096,C$142,Data!$I$6:$I$1096,Sheet1!$B157))</f>
        <v>2.221058371589583E-3</v>
      </c>
      <c r="D157" s="55">
        <f>SUM(SUMIFS(Data!$K$6:$K$1096,Data!$J$6:$J$1096,D$142,Data!$I$6:$I$1096,Sheet1!$B157))</f>
        <v>2.2691667078942597E-3</v>
      </c>
      <c r="E157" s="55">
        <f>SUM(SUMIFS(Data!$K$6:$K$1096,Data!$J$6:$J$1096,E$142,Data!$I$6:$I$1096,Sheet1!$B157))</f>
        <v>2.1847316260203472E-3</v>
      </c>
      <c r="F157" s="55">
        <f>SUM(SUMIFS(Data!$K$6:$K$1096,Data!$J$6:$J$1096,F$142,Data!$I$6:$I$1096,Sheet1!$B157))</f>
        <v>2.2458140152969317E-3</v>
      </c>
      <c r="G157" s="55">
        <f>SUM(SUMIFS(Data!$K$6:$K$1096,Data!$J$6:$J$1096,G$142,Data!$I$6:$I$1096,Sheet1!$B157))</f>
        <v>2.2285894614108345E-3</v>
      </c>
      <c r="H157" s="55">
        <f>SUM(SUMIFS(Data!$K$6:$K$1096,Data!$J$6:$J$1096,H$142,Data!$I$6:$I$1096,Sheet1!$B157))</f>
        <v>2.2031685657646623E-3</v>
      </c>
      <c r="I157" s="55">
        <f>SUM(SUMIFS(Data!$K$6:$K$1096,Data!$J$6:$J$1096,I$142,Data!$I$6:$I$1096,Sheet1!$B157))</f>
        <v>2.3083994797973005E-3</v>
      </c>
      <c r="J157" s="55">
        <f>SUM(SUMIFS(Data!$K$6:$K$1096,Data!$J$6:$J$1096,J$142,Data!$I$6:$I$1096,Sheet1!$B157))</f>
        <v>2.3438426982908692E-3</v>
      </c>
      <c r="K157" s="55">
        <f>SUM(SUMIFS(Data!$K$6:$K$1096,Data!$J$6:$J$1096,K$142,Data!$I$6:$I$1096,Sheet1!$B157))</f>
        <v>2.502175241979496E-3</v>
      </c>
      <c r="L157" s="55">
        <f>SUM(SUMIFS(Data!$K$6:$K$1096,Data!$J$6:$J$1096,L$142,Data!$I$6:$I$1096,Sheet1!$B157))</f>
        <v>2.6416492204955773E-3</v>
      </c>
      <c r="M157" s="55">
        <f>SUM(SUMIFS(Data!$K$6:$K$1096,Data!$J$6:$J$1096,M$142,Data!$I$6:$I$1096,Sheet1!$B157))</f>
        <v>2.6975065810878759E-3</v>
      </c>
      <c r="N157" s="55">
        <f>SUM(SUMIFS(Data!$K$6:$K$1096,Data!$J$6:$J$1096,N$142,Data!$I$6:$I$1096,Sheet1!$B157))</f>
        <v>2.8703211729993105E-3</v>
      </c>
      <c r="O157" s="55">
        <f>SUM(SUMIFS(Data!$K$6:$K$1096,Data!$J$6:$J$1096,O$142,Data!$I$6:$I$1096,Sheet1!$B157))</f>
        <v>3.0955001546825681E-3</v>
      </c>
      <c r="P157" s="55">
        <f>SUM(SUMIFS(Data!$K$6:$K$1096,Data!$J$6:$J$1096,P$142,Data!$I$6:$I$1096,Sheet1!$B157))</f>
        <v>3.3112773911520973E-3</v>
      </c>
      <c r="Q157" s="55">
        <f>SUM(SUMIFS(Data!$K$6:$K$1096,Data!$J$6:$J$1096,Q$142,Data!$I$6:$I$1096,Sheet1!$B157))</f>
        <v>3.4416646112457377E-3</v>
      </c>
      <c r="R157" s="55">
        <f>SUM(SUMIFS(Data!$K$6:$K$1096,Data!$J$6:$J$1096,R$142,Data!$I$6:$I$1096,Sheet1!$B157))</f>
        <v>3.7179766218136657E-3</v>
      </c>
      <c r="S157" s="55">
        <f>SUM(SUMIFS(Data!$K$6:$K$1096,Data!$J$6:$J$1096,S$142,Data!$I$6:$I$1096,Sheet1!$B157))</f>
        <v>3.6442809759105448E-3</v>
      </c>
      <c r="T157" s="55">
        <f>SUM(SUMIFS(Data!$K$6:$K$1096,Data!$J$6:$J$1096,T$142,Data!$I$6:$I$1096,Sheet1!$B157))</f>
        <v>3.6292086499891399E-3</v>
      </c>
      <c r="U157" s="55">
        <f>SUM(SUMIFS(Data!$K$6:$K$1096,Data!$J$6:$J$1096,U$142,Data!$I$6:$I$1096,Sheet1!$B157))</f>
        <v>3.6434231735841772E-3</v>
      </c>
      <c r="V157" s="55">
        <f>SUM(SUMIFS(Data!$K$6:$K$1096,Data!$J$6:$J$1096,V$142,Data!$I$6:$I$1096,Sheet1!$B157))</f>
        <v>3.716567445912589E-3</v>
      </c>
      <c r="W157" s="55">
        <f>SUM(SUMIFS(Data!$K$6:$K$1096,Data!$J$6:$J$1096,W$142,Data!$I$6:$I$1096,Sheet1!$B157))</f>
        <v>3.6644104229377741E-3</v>
      </c>
      <c r="X157" s="55">
        <f>SUM(SUMIFS(Data!$K$6:$K$1096,Data!$J$6:$J$1096,X$142,Data!$I$6:$I$1096,Sheet1!$B157))</f>
        <v>3.6427848232749548E-3</v>
      </c>
      <c r="Y157" s="55">
        <f>SUM(SUMIFS(Data!$K$6:$K$1096,Data!$J$6:$J$1096,Y$142,Data!$I$6:$I$1096,Sheet1!$B157))</f>
        <v>3.6014240290848623E-3</v>
      </c>
      <c r="Z157" s="55">
        <f>SUM(SUMIFS(Data!$K$6:$K$1096,Data!$J$6:$J$1096,Z$142,Data!$I$6:$I$1096,Sheet1!$B157))</f>
        <v>3.408797230987178E-3</v>
      </c>
      <c r="AA157" s="55">
        <f>SUM(SUMIFS(Data!$K$6:$K$1096,Data!$J$6:$J$1096,AA$142,Data!$I$6:$I$1096,Sheet1!$B157))</f>
        <v>3.3411622764703665E-3</v>
      </c>
      <c r="AB157" s="55">
        <f>SUM(SUMIFS(Data!$K$6:$K$1096,Data!$J$6:$J$1096,AB$142,Data!$I$6:$I$1096,Sheet1!$B157))</f>
        <v>3.3803796118113483E-3</v>
      </c>
      <c r="AC157" s="55">
        <f>SUM(SUMIFS(Data!$K$6:$K$1096,Data!$J$6:$J$1096,AC$142,Data!$I$6:$I$1096,Sheet1!$B157))</f>
        <v>3.6440514460715713E-3</v>
      </c>
      <c r="AD157" s="55">
        <f>SUM(SUMIFS(Data!$K$6:$K$1096,Data!$J$6:$J$1096,AD$142,Data!$I$6:$I$1096,Sheet1!$B157))</f>
        <v>3.780628153538637E-3</v>
      </c>
      <c r="AE157" s="55">
        <f>SUM(SUMIFS(Data!$K$6:$K$1096,Data!$J$6:$J$1096,AE$142,Data!$I$6:$I$1096,Sheet1!$B157))</f>
        <v>3.751794848197413E-3</v>
      </c>
      <c r="AF157" s="55">
        <f>SUM(SUMIFS(Data!$K$6:$K$1096,Data!$J$6:$J$1096,AF$142,Data!$I$6:$I$1096,Sheet1!$B157))</f>
        <v>3.9050468605623268E-3</v>
      </c>
      <c r="AG157" s="55">
        <f>SUM(SUMIFS(Data!$K$6:$K$1096,Data!$J$6:$J$1096,AG$142,Data!$I$6:$I$1096,Sheet1!$B157))</f>
        <v>4.3489827200289995E-3</v>
      </c>
      <c r="AH157" s="55">
        <f>SUM(SUMIFS(Data!$K$6:$K$1096,Data!$J$6:$J$1096,AH$142,Data!$I$6:$I$1096,Sheet1!$B157))</f>
        <v>4.5216244174651268E-3</v>
      </c>
      <c r="AI157" s="55">
        <f>SUM(SUMIFS(Data!$K$6:$K$1096,Data!$J$6:$J$1096,AI$142,Data!$I$6:$I$1096,Sheet1!$B157))</f>
        <v>4.7021731583906518E-3</v>
      </c>
      <c r="AJ157" s="55">
        <f>SUM(SUMIFS(Data!$K$6:$K$1096,Data!$J$6:$J$1096,AJ$142,Data!$I$6:$I$1096,Sheet1!$B157))</f>
        <v>5.1147033181293431E-3</v>
      </c>
      <c r="AK157" s="55">
        <f>SUM(SUMIFS(Data!$K$6:$K$1096,Data!$J$6:$J$1096,AK$142,Data!$I$6:$I$1096,Sheet1!$B157))</f>
        <v>5.2117452769853082E-3</v>
      </c>
      <c r="AL157" s="55">
        <f>SUM(SUMIFS(Data!$K$6:$K$1096,Data!$J$6:$J$1096,AL$142,Data!$I$6:$I$1096,Sheet1!$B157))</f>
        <v>5.2889252124005666E-3</v>
      </c>
      <c r="AM157" s="55">
        <f>SUM(SUMIFS(Data!$K$6:$K$1096,Data!$J$6:$J$1096,AM$142,Data!$I$6:$I$1096,Sheet1!$B157))</f>
        <v>5.7975576943087694E-3</v>
      </c>
      <c r="AN157" s="55">
        <f>SUM(SUMIFS(Data!$K$6:$K$1096,Data!$J$6:$J$1096,AN$142,Data!$I$6:$I$1096,Sheet1!$B157))</f>
        <v>5.9013020762838037E-3</v>
      </c>
      <c r="AO157" s="55">
        <f>SUM(SUMIFS(Data!$K$6:$K$1096,Data!$J$6:$J$1096,AO$142,Data!$I$6:$I$1096,Sheet1!$B157))</f>
        <v>6.3484218732085184E-3</v>
      </c>
      <c r="AP157" s="55">
        <f>SUM(SUMIFS(Data!$K$6:$K$1096,Data!$J$6:$J$1096,AP$142,Data!$I$6:$I$1096,Sheet1!$B157))</f>
        <v>6.8599424081723067E-3</v>
      </c>
      <c r="AQ157" s="55">
        <f>SUM(SUMIFS(Data!$K$6:$K$1096,Data!$J$6:$J$1096,AQ$142,Data!$I$6:$I$1096,Sheet1!$B157))</f>
        <v>7.1412991630008032E-3</v>
      </c>
      <c r="AR157" s="56" t="s">
        <v>21</v>
      </c>
    </row>
    <row r="158" spans="1:44" x14ac:dyDescent="0.25">
      <c r="A158" s="53" t="s">
        <v>73</v>
      </c>
      <c r="B158" s="56" t="s">
        <v>22</v>
      </c>
      <c r="C158" s="55">
        <f>SUM(SUMIFS(Data!$K$6:$K$1096,Data!$J$6:$J$1096,C$142,Data!$I$6:$I$1096,Sheet1!$B158))</f>
        <v>3.1180621230542296E-2</v>
      </c>
      <c r="D158" s="55">
        <f>SUM(SUMIFS(Data!$K$6:$K$1096,Data!$J$6:$J$1096,D$142,Data!$I$6:$I$1096,Sheet1!$B158))</f>
        <v>3.1268891071988089E-2</v>
      </c>
      <c r="E158" s="55">
        <f>SUM(SUMIFS(Data!$K$6:$K$1096,Data!$J$6:$J$1096,E$142,Data!$I$6:$I$1096,Sheet1!$B158))</f>
        <v>3.0223248637926168E-2</v>
      </c>
      <c r="F158" s="55">
        <f>SUM(SUMIFS(Data!$K$6:$K$1096,Data!$J$6:$J$1096,F$142,Data!$I$6:$I$1096,Sheet1!$B158))</f>
        <v>3.2463160381537369E-2</v>
      </c>
      <c r="G158" s="55">
        <f>SUM(SUMIFS(Data!$K$6:$K$1096,Data!$J$6:$J$1096,G$142,Data!$I$6:$I$1096,Sheet1!$B158))</f>
        <v>3.4652509119807502E-2</v>
      </c>
      <c r="H158" s="55">
        <f>SUM(SUMIFS(Data!$K$6:$K$1096,Data!$J$6:$J$1096,H$142,Data!$I$6:$I$1096,Sheet1!$B158))</f>
        <v>3.3672323668616798E-2</v>
      </c>
      <c r="I158" s="55">
        <f>SUM(SUMIFS(Data!$K$6:$K$1096,Data!$J$6:$J$1096,I$142,Data!$I$6:$I$1096,Sheet1!$B158))</f>
        <v>3.287311090183416E-2</v>
      </c>
      <c r="J158" s="55">
        <f>SUM(SUMIFS(Data!$K$6:$K$1096,Data!$J$6:$J$1096,J$142,Data!$I$6:$I$1096,Sheet1!$B158))</f>
        <v>3.2915255383701783E-2</v>
      </c>
      <c r="K158" s="55">
        <f>SUM(SUMIFS(Data!$K$6:$K$1096,Data!$J$6:$J$1096,K$142,Data!$I$6:$I$1096,Sheet1!$B158))</f>
        <v>3.2230386448343105E-2</v>
      </c>
      <c r="L158" s="55">
        <f>SUM(SUMIFS(Data!$K$6:$K$1096,Data!$J$6:$J$1096,L$142,Data!$I$6:$I$1096,Sheet1!$B158))</f>
        <v>3.0261075175816617E-2</v>
      </c>
      <c r="M158" s="55">
        <f>SUM(SUMIFS(Data!$K$6:$K$1096,Data!$J$6:$J$1096,M$142,Data!$I$6:$I$1096,Sheet1!$B158))</f>
        <v>2.879652808961573E-2</v>
      </c>
      <c r="N158" s="55">
        <f>SUM(SUMIFS(Data!$K$6:$K$1096,Data!$J$6:$J$1096,N$142,Data!$I$6:$I$1096,Sheet1!$B158))</f>
        <v>2.713974021275874E-2</v>
      </c>
      <c r="O158" s="55">
        <f>SUM(SUMIFS(Data!$K$6:$K$1096,Data!$J$6:$J$1096,O$142,Data!$I$6:$I$1096,Sheet1!$B158))</f>
        <v>2.5559599624817738E-2</v>
      </c>
      <c r="P158" s="55">
        <f>SUM(SUMIFS(Data!$K$6:$K$1096,Data!$J$6:$J$1096,P$142,Data!$I$6:$I$1096,Sheet1!$B158))</f>
        <v>2.4952267708728163E-2</v>
      </c>
      <c r="Q158" s="55">
        <f>SUM(SUMIFS(Data!$K$6:$K$1096,Data!$J$6:$J$1096,Q$142,Data!$I$6:$I$1096,Sheet1!$B158))</f>
        <v>2.4143143751477997E-2</v>
      </c>
      <c r="R158" s="55">
        <f>SUM(SUMIFS(Data!$K$6:$K$1096,Data!$J$6:$J$1096,R$142,Data!$I$6:$I$1096,Sheet1!$B158))</f>
        <v>2.3924232143085766E-2</v>
      </c>
      <c r="S158" s="55">
        <f>SUM(SUMIFS(Data!$K$6:$K$1096,Data!$J$6:$J$1096,S$142,Data!$I$6:$I$1096,Sheet1!$B158))</f>
        <v>2.3111659214820203E-2</v>
      </c>
      <c r="T158" s="55">
        <f>SUM(SUMIFS(Data!$K$6:$K$1096,Data!$J$6:$J$1096,T$142,Data!$I$6:$I$1096,Sheet1!$B158))</f>
        <v>2.2908733159772186E-2</v>
      </c>
      <c r="U158" s="55">
        <f>SUM(SUMIFS(Data!$K$6:$K$1096,Data!$J$6:$J$1096,U$142,Data!$I$6:$I$1096,Sheet1!$B158))</f>
        <v>2.3648453204574284E-2</v>
      </c>
      <c r="V158" s="55">
        <f>SUM(SUMIFS(Data!$K$6:$K$1096,Data!$J$6:$J$1096,V$142,Data!$I$6:$I$1096,Sheet1!$B158))</f>
        <v>2.3724117903296066E-2</v>
      </c>
      <c r="W158" s="55">
        <f>SUM(SUMIFS(Data!$K$6:$K$1096,Data!$J$6:$J$1096,W$142,Data!$I$6:$I$1096,Sheet1!$B158))</f>
        <v>2.3485641465248373E-2</v>
      </c>
      <c r="X158" s="55">
        <f>SUM(SUMIFS(Data!$K$6:$K$1096,Data!$J$6:$J$1096,X$142,Data!$I$6:$I$1096,Sheet1!$B158))</f>
        <v>2.3506935699235423E-2</v>
      </c>
      <c r="Y158" s="55">
        <f>SUM(SUMIFS(Data!$K$6:$K$1096,Data!$J$6:$J$1096,Y$142,Data!$I$6:$I$1096,Sheet1!$B158))</f>
        <v>2.3130823988395166E-2</v>
      </c>
      <c r="Z158" s="55">
        <f>SUM(SUMIFS(Data!$K$6:$K$1096,Data!$J$6:$J$1096,Z$142,Data!$I$6:$I$1096,Sheet1!$B158))</f>
        <v>2.2917700460106692E-2</v>
      </c>
      <c r="AA158" s="55">
        <f>SUM(SUMIFS(Data!$K$6:$K$1096,Data!$J$6:$J$1096,AA$142,Data!$I$6:$I$1096,Sheet1!$B158))</f>
        <v>2.295621336420554E-2</v>
      </c>
      <c r="AB158" s="55">
        <f>SUM(SUMIFS(Data!$K$6:$K$1096,Data!$J$6:$J$1096,AB$142,Data!$I$6:$I$1096,Sheet1!$B158))</f>
        <v>2.2951169406671093E-2</v>
      </c>
      <c r="AC158" s="55">
        <f>SUM(SUMIFS(Data!$K$6:$K$1096,Data!$J$6:$J$1096,AC$142,Data!$I$6:$I$1096,Sheet1!$B158))</f>
        <v>2.286105593252119E-2</v>
      </c>
      <c r="AD158" s="55">
        <f>SUM(SUMIFS(Data!$K$6:$K$1096,Data!$J$6:$J$1096,AD$142,Data!$I$6:$I$1096,Sheet1!$B158))</f>
        <v>2.2562089835615307E-2</v>
      </c>
      <c r="AE158" s="55">
        <f>SUM(SUMIFS(Data!$K$6:$K$1096,Data!$J$6:$J$1096,AE$142,Data!$I$6:$I$1096,Sheet1!$B158))</f>
        <v>2.1809039655556473E-2</v>
      </c>
      <c r="AF158" s="55">
        <f>SUM(SUMIFS(Data!$K$6:$K$1096,Data!$J$6:$J$1096,AF$142,Data!$I$6:$I$1096,Sheet1!$B158))</f>
        <v>2.1385256623079475E-2</v>
      </c>
      <c r="AG158" s="55">
        <f>SUM(SUMIFS(Data!$K$6:$K$1096,Data!$J$6:$J$1096,AG$142,Data!$I$6:$I$1096,Sheet1!$B158))</f>
        <v>2.0726610453734445E-2</v>
      </c>
      <c r="AH158" s="55">
        <f>SUM(SUMIFS(Data!$K$6:$K$1096,Data!$J$6:$J$1096,AH$142,Data!$I$6:$I$1096,Sheet1!$B158))</f>
        <v>2.0143041992030333E-2</v>
      </c>
      <c r="AI158" s="55">
        <f>SUM(SUMIFS(Data!$K$6:$K$1096,Data!$J$6:$J$1096,AI$142,Data!$I$6:$I$1096,Sheet1!$B158))</f>
        <v>1.9215943808354511E-2</v>
      </c>
      <c r="AJ158" s="55">
        <f>SUM(SUMIFS(Data!$K$6:$K$1096,Data!$J$6:$J$1096,AJ$142,Data!$I$6:$I$1096,Sheet1!$B158))</f>
        <v>1.8252950800186303E-2</v>
      </c>
      <c r="AK158" s="55">
        <f>SUM(SUMIFS(Data!$K$6:$K$1096,Data!$J$6:$J$1096,AK$142,Data!$I$6:$I$1096,Sheet1!$B158))</f>
        <v>1.7537854287597816E-2</v>
      </c>
      <c r="AL158" s="55">
        <f>SUM(SUMIFS(Data!$K$6:$K$1096,Data!$J$6:$J$1096,AL$142,Data!$I$6:$I$1096,Sheet1!$B158))</f>
        <v>1.7061947646840863E-2</v>
      </c>
      <c r="AM158" s="55">
        <f>SUM(SUMIFS(Data!$K$6:$K$1096,Data!$J$6:$J$1096,AM$142,Data!$I$6:$I$1096,Sheet1!$B158))</f>
        <v>1.6959546505909803E-2</v>
      </c>
      <c r="AN158" s="55">
        <f>SUM(SUMIFS(Data!$K$6:$K$1096,Data!$J$6:$J$1096,AN$142,Data!$I$6:$I$1096,Sheet1!$B158))</f>
        <v>1.6994773329596584E-2</v>
      </c>
      <c r="AO158" s="55">
        <f>SUM(SUMIFS(Data!$K$6:$K$1096,Data!$J$6:$J$1096,AO$142,Data!$I$6:$I$1096,Sheet1!$B158))</f>
        <v>1.6453228946835239E-2</v>
      </c>
      <c r="AP158" s="55">
        <f>SUM(SUMIFS(Data!$K$6:$K$1096,Data!$J$6:$J$1096,AP$142,Data!$I$6:$I$1096,Sheet1!$B158))</f>
        <v>1.648325015961536E-2</v>
      </c>
      <c r="AQ158" s="55">
        <f>SUM(SUMIFS(Data!$K$6:$K$1096,Data!$J$6:$J$1096,AQ$142,Data!$I$6:$I$1096,Sheet1!$B158))</f>
        <v>1.6917331550344299E-2</v>
      </c>
      <c r="AR158" s="56" t="s">
        <v>22</v>
      </c>
    </row>
    <row r="159" spans="1:44" x14ac:dyDescent="0.25">
      <c r="A159" s="53" t="s">
        <v>73</v>
      </c>
      <c r="B159" s="56" t="s">
        <v>23</v>
      </c>
      <c r="C159" s="55">
        <f>SUM(SUMIFS(Data!$K$6:$K$1096,Data!$J$6:$J$1096,C$142,Data!$I$6:$I$1096,Sheet1!$B159))</f>
        <v>2.7335381689607915E-4</v>
      </c>
      <c r="D159" s="55">
        <f>SUM(SUMIFS(Data!$K$6:$K$1096,Data!$J$6:$J$1096,D$142,Data!$I$6:$I$1096,Sheet1!$B159))</f>
        <v>3.034350830323719E-4</v>
      </c>
      <c r="E159" s="55">
        <f>SUM(SUMIFS(Data!$K$6:$K$1096,Data!$J$6:$J$1096,E$142,Data!$I$6:$I$1096,Sheet1!$B159))</f>
        <v>2.9290870915228549E-4</v>
      </c>
      <c r="F159" s="55">
        <f>SUM(SUMIFS(Data!$K$6:$K$1096,Data!$J$6:$J$1096,F$142,Data!$I$6:$I$1096,Sheet1!$B159))</f>
        <v>4.5526582602447115E-4</v>
      </c>
      <c r="G159" s="55">
        <f>SUM(SUMIFS(Data!$K$6:$K$1096,Data!$J$6:$J$1096,G$142,Data!$I$6:$I$1096,Sheet1!$B159))</f>
        <v>5.3833329403282879E-4</v>
      </c>
      <c r="H159" s="55">
        <f>SUM(SUMIFS(Data!$K$6:$K$1096,Data!$J$6:$J$1096,H$142,Data!$I$6:$I$1096,Sheet1!$B159))</f>
        <v>4.4751022074663828E-4</v>
      </c>
      <c r="I159" s="55">
        <f>SUM(SUMIFS(Data!$K$6:$K$1096,Data!$J$6:$J$1096,I$142,Data!$I$6:$I$1096,Sheet1!$B159))</f>
        <v>3.9743934705592179E-4</v>
      </c>
      <c r="J159" s="55">
        <f>SUM(SUMIFS(Data!$K$6:$K$1096,Data!$J$6:$J$1096,J$142,Data!$I$6:$I$1096,Sheet1!$B159))</f>
        <v>3.9207346677206029E-4</v>
      </c>
      <c r="K159" s="55">
        <f>SUM(SUMIFS(Data!$K$6:$K$1096,Data!$J$6:$J$1096,K$142,Data!$I$6:$I$1096,Sheet1!$B159))</f>
        <v>3.939301403713985E-4</v>
      </c>
      <c r="L159" s="55">
        <f>SUM(SUMIFS(Data!$K$6:$K$1096,Data!$J$6:$J$1096,L$142,Data!$I$6:$I$1096,Sheet1!$B159))</f>
        <v>4.5368425698866515E-4</v>
      </c>
      <c r="M159" s="55">
        <f>SUM(SUMIFS(Data!$K$6:$K$1096,Data!$J$6:$J$1096,M$142,Data!$I$6:$I$1096,Sheet1!$B159))</f>
        <v>6.0661631249344576E-4</v>
      </c>
      <c r="N159" s="55">
        <f>SUM(SUMIFS(Data!$K$6:$K$1096,Data!$J$6:$J$1096,N$142,Data!$I$6:$I$1096,Sheet1!$B159))</f>
        <v>6.4381563923714342E-4</v>
      </c>
      <c r="O159" s="55">
        <f>SUM(SUMIFS(Data!$K$6:$K$1096,Data!$J$6:$J$1096,O$142,Data!$I$6:$I$1096,Sheet1!$B159))</f>
        <v>6.9699595360262477E-4</v>
      </c>
      <c r="P159" s="55">
        <f>SUM(SUMIFS(Data!$K$6:$K$1096,Data!$J$6:$J$1096,P$142,Data!$I$6:$I$1096,Sheet1!$B159))</f>
        <v>7.5165932644397798E-4</v>
      </c>
      <c r="Q159" s="55">
        <f>SUM(SUMIFS(Data!$K$6:$K$1096,Data!$J$6:$J$1096,Q$142,Data!$I$6:$I$1096,Sheet1!$B159))</f>
        <v>8.206850781526131E-4</v>
      </c>
      <c r="R159" s="55">
        <f>SUM(SUMIFS(Data!$K$6:$K$1096,Data!$J$6:$J$1096,R$142,Data!$I$6:$I$1096,Sheet1!$B159))</f>
        <v>9.5061902262281225E-4</v>
      </c>
      <c r="S159" s="55">
        <f>SUM(SUMIFS(Data!$K$6:$K$1096,Data!$J$6:$J$1096,S$142,Data!$I$6:$I$1096,Sheet1!$B159))</f>
        <v>1.2103013204387406E-3</v>
      </c>
      <c r="T159" s="55">
        <f>SUM(SUMIFS(Data!$K$6:$K$1096,Data!$J$6:$J$1096,T$142,Data!$I$6:$I$1096,Sheet1!$B159))</f>
        <v>1.3373010247571047E-3</v>
      </c>
      <c r="U159" s="55">
        <f>SUM(SUMIFS(Data!$K$6:$K$1096,Data!$J$6:$J$1096,U$142,Data!$I$6:$I$1096,Sheet1!$B159))</f>
        <v>1.1844322367743983E-3</v>
      </c>
      <c r="V159" s="55">
        <f>SUM(SUMIFS(Data!$K$6:$K$1096,Data!$J$6:$J$1096,V$142,Data!$I$6:$I$1096,Sheet1!$B159))</f>
        <v>1.1540583708436183E-3</v>
      </c>
      <c r="W159" s="55">
        <f>SUM(SUMIFS(Data!$K$6:$K$1096,Data!$J$6:$J$1096,W$142,Data!$I$6:$I$1096,Sheet1!$B159))</f>
        <v>1.0994352569432336E-3</v>
      </c>
      <c r="X159" s="55">
        <f>SUM(SUMIFS(Data!$K$6:$K$1096,Data!$J$6:$J$1096,X$142,Data!$I$6:$I$1096,Sheet1!$B159))</f>
        <v>1.0415136739855572E-3</v>
      </c>
      <c r="Y159" s="55">
        <f>SUM(SUMIFS(Data!$K$6:$K$1096,Data!$J$6:$J$1096,Y$142,Data!$I$6:$I$1096,Sheet1!$B159))</f>
        <v>1.2956745971141191E-3</v>
      </c>
      <c r="Z159" s="55">
        <f>SUM(SUMIFS(Data!$K$6:$K$1096,Data!$J$6:$J$1096,Z$142,Data!$I$6:$I$1096,Sheet1!$B159))</f>
        <v>1.485871660207609E-3</v>
      </c>
      <c r="AA159" s="55">
        <f>SUM(SUMIFS(Data!$K$6:$K$1096,Data!$J$6:$J$1096,AA$142,Data!$I$6:$I$1096,Sheet1!$B159))</f>
        <v>1.3284807192869229E-3</v>
      </c>
      <c r="AB159" s="55">
        <f>SUM(SUMIFS(Data!$K$6:$K$1096,Data!$J$6:$J$1096,AB$142,Data!$I$6:$I$1096,Sheet1!$B159))</f>
        <v>1.2973553659939116E-3</v>
      </c>
      <c r="AC159" s="55">
        <f>SUM(SUMIFS(Data!$K$6:$K$1096,Data!$J$6:$J$1096,AC$142,Data!$I$6:$I$1096,Sheet1!$B159))</f>
        <v>1.3070758729011379E-3</v>
      </c>
      <c r="AD159" s="55">
        <f>SUM(SUMIFS(Data!$K$6:$K$1096,Data!$J$6:$J$1096,AD$142,Data!$I$6:$I$1096,Sheet1!$B159))</f>
        <v>1.3963613129119735E-3</v>
      </c>
      <c r="AE159" s="55">
        <f>SUM(SUMIFS(Data!$K$6:$K$1096,Data!$J$6:$J$1096,AE$142,Data!$I$6:$I$1096,Sheet1!$B159))</f>
        <v>1.3977069866524996E-3</v>
      </c>
      <c r="AF159" s="55">
        <f>SUM(SUMIFS(Data!$K$6:$K$1096,Data!$J$6:$J$1096,AF$142,Data!$I$6:$I$1096,Sheet1!$B159))</f>
        <v>1.6480197762373148E-3</v>
      </c>
      <c r="AG159" s="55">
        <f>SUM(SUMIFS(Data!$K$6:$K$1096,Data!$J$6:$J$1096,AG$142,Data!$I$6:$I$1096,Sheet1!$B159))</f>
        <v>1.8426901912558455E-3</v>
      </c>
      <c r="AH159" s="55">
        <f>SUM(SUMIFS(Data!$K$6:$K$1096,Data!$J$6:$J$1096,AH$142,Data!$I$6:$I$1096,Sheet1!$B159))</f>
        <v>1.9193753413749681E-3</v>
      </c>
      <c r="AI159" s="55">
        <f>SUM(SUMIFS(Data!$K$6:$K$1096,Data!$J$6:$J$1096,AI$142,Data!$I$6:$I$1096,Sheet1!$B159))</f>
        <v>1.89950363445375E-3</v>
      </c>
      <c r="AJ159" s="55">
        <f>SUM(SUMIFS(Data!$K$6:$K$1096,Data!$J$6:$J$1096,AJ$142,Data!$I$6:$I$1096,Sheet1!$B159))</f>
        <v>1.98701071455354E-3</v>
      </c>
      <c r="AK159" s="55">
        <f>SUM(SUMIFS(Data!$K$6:$K$1096,Data!$J$6:$J$1096,AK$142,Data!$I$6:$I$1096,Sheet1!$B159))</f>
        <v>2.280138558681072E-3</v>
      </c>
      <c r="AL159" s="55">
        <f>SUM(SUMIFS(Data!$K$6:$K$1096,Data!$J$6:$J$1096,AL$142,Data!$I$6:$I$1096,Sheet1!$B159))</f>
        <v>2.5138556385682111E-3</v>
      </c>
      <c r="AM159" s="55">
        <f>SUM(SUMIFS(Data!$K$6:$K$1096,Data!$J$6:$J$1096,AM$142,Data!$I$6:$I$1096,Sheet1!$B159))</f>
        <v>2.7434871231996854E-3</v>
      </c>
      <c r="AN159" s="55">
        <f>SUM(SUMIFS(Data!$K$6:$K$1096,Data!$J$6:$J$1096,AN$142,Data!$I$6:$I$1096,Sheet1!$B159))</f>
        <v>2.7654059918545259E-3</v>
      </c>
      <c r="AO159" s="55">
        <f>SUM(SUMIFS(Data!$K$6:$K$1096,Data!$J$6:$J$1096,AO$142,Data!$I$6:$I$1096,Sheet1!$B159))</f>
        <v>2.6590495376897631E-3</v>
      </c>
      <c r="AP159" s="55">
        <f>SUM(SUMIFS(Data!$K$6:$K$1096,Data!$J$6:$J$1096,AP$142,Data!$I$6:$I$1096,Sheet1!$B159))</f>
        <v>2.5413371206692119E-3</v>
      </c>
      <c r="AQ159" s="55">
        <f>SUM(SUMIFS(Data!$K$6:$K$1096,Data!$J$6:$J$1096,AQ$142,Data!$I$6:$I$1096,Sheet1!$B159))</f>
        <v>2.5328093085073855E-3</v>
      </c>
      <c r="AR159" s="56" t="s">
        <v>23</v>
      </c>
    </row>
    <row r="160" spans="1:44" x14ac:dyDescent="0.25">
      <c r="A160" s="53" t="s">
        <v>73</v>
      </c>
      <c r="B160" s="56" t="s">
        <v>24</v>
      </c>
      <c r="C160" s="55">
        <f>SUM(SUMIFS(Data!$K$6:$K$1096,Data!$J$6:$J$1096,C$142,Data!$I$6:$I$1096,Sheet1!$B160))</f>
        <v>0.12356295835410057</v>
      </c>
      <c r="D160" s="55">
        <f>SUM(SUMIFS(Data!$K$6:$K$1096,Data!$J$6:$J$1096,D$142,Data!$I$6:$I$1096,Sheet1!$B160))</f>
        <v>0.12047974782848379</v>
      </c>
      <c r="E160" s="55">
        <f>SUM(SUMIFS(Data!$K$6:$K$1096,Data!$J$6:$J$1096,E$142,Data!$I$6:$I$1096,Sheet1!$B160))</f>
        <v>0.11760574681087184</v>
      </c>
      <c r="F160" s="55">
        <f>SUM(SUMIFS(Data!$K$6:$K$1096,Data!$J$6:$J$1096,F$142,Data!$I$6:$I$1096,Sheet1!$B160))</f>
        <v>0.11736310033566626</v>
      </c>
      <c r="G160" s="55">
        <f>SUM(SUMIFS(Data!$K$6:$K$1096,Data!$J$6:$J$1096,G$142,Data!$I$6:$I$1096,Sheet1!$B160))</f>
        <v>0.11605873803236923</v>
      </c>
      <c r="H160" s="55">
        <f>SUM(SUMIFS(Data!$K$6:$K$1096,Data!$J$6:$J$1096,H$142,Data!$I$6:$I$1096,Sheet1!$B160))</f>
        <v>0.11575364911545549</v>
      </c>
      <c r="I160" s="55">
        <f>SUM(SUMIFS(Data!$K$6:$K$1096,Data!$J$6:$J$1096,I$142,Data!$I$6:$I$1096,Sheet1!$B160))</f>
        <v>0.11239629579801785</v>
      </c>
      <c r="J160" s="55">
        <f>SUM(SUMIFS(Data!$K$6:$K$1096,Data!$J$6:$J$1096,J$142,Data!$I$6:$I$1096,Sheet1!$B160))</f>
        <v>0.10878376403138651</v>
      </c>
      <c r="K160" s="55">
        <f>SUM(SUMIFS(Data!$K$6:$K$1096,Data!$J$6:$J$1096,K$142,Data!$I$6:$I$1096,Sheet1!$B160))</f>
        <v>0.10772637899990051</v>
      </c>
      <c r="L160" s="55">
        <f>SUM(SUMIFS(Data!$K$6:$K$1096,Data!$J$6:$J$1096,L$142,Data!$I$6:$I$1096,Sheet1!$B160))</f>
        <v>0.10214097623689022</v>
      </c>
      <c r="M160" s="55">
        <f>SUM(SUMIFS(Data!$K$6:$K$1096,Data!$J$6:$J$1096,M$142,Data!$I$6:$I$1096,Sheet1!$B160))</f>
        <v>9.6399828985826802E-2</v>
      </c>
      <c r="N160" s="55">
        <f>SUM(SUMIFS(Data!$K$6:$K$1096,Data!$J$6:$J$1096,N$142,Data!$I$6:$I$1096,Sheet1!$B160))</f>
        <v>9.2968334897181676E-2</v>
      </c>
      <c r="O160" s="55">
        <f>SUM(SUMIFS(Data!$K$6:$K$1096,Data!$J$6:$J$1096,O$142,Data!$I$6:$I$1096,Sheet1!$B160))</f>
        <v>8.9781213524802825E-2</v>
      </c>
      <c r="P160" s="55">
        <f>SUM(SUMIFS(Data!$K$6:$K$1096,Data!$J$6:$J$1096,P$142,Data!$I$6:$I$1096,Sheet1!$B160))</f>
        <v>8.6598594037904916E-2</v>
      </c>
      <c r="Q160" s="55">
        <f>SUM(SUMIFS(Data!$K$6:$K$1096,Data!$J$6:$J$1096,Q$142,Data!$I$6:$I$1096,Sheet1!$B160))</f>
        <v>8.4617653565371279E-2</v>
      </c>
      <c r="R160" s="55">
        <f>SUM(SUMIFS(Data!$K$6:$K$1096,Data!$J$6:$J$1096,R$142,Data!$I$6:$I$1096,Sheet1!$B160))</f>
        <v>8.4341352247557844E-2</v>
      </c>
      <c r="S160" s="55">
        <f>SUM(SUMIFS(Data!$K$6:$K$1096,Data!$J$6:$J$1096,S$142,Data!$I$6:$I$1096,Sheet1!$B160))</f>
        <v>8.2175000652925712E-2</v>
      </c>
      <c r="T160" s="55">
        <f>SUM(SUMIFS(Data!$K$6:$K$1096,Data!$J$6:$J$1096,T$142,Data!$I$6:$I$1096,Sheet1!$B160))</f>
        <v>8.2023765993006856E-2</v>
      </c>
      <c r="U160" s="55">
        <f>SUM(SUMIFS(Data!$K$6:$K$1096,Data!$J$6:$J$1096,U$142,Data!$I$6:$I$1096,Sheet1!$B160))</f>
        <v>8.0183931060563152E-2</v>
      </c>
      <c r="V160" s="55">
        <f>SUM(SUMIFS(Data!$K$6:$K$1096,Data!$J$6:$J$1096,V$142,Data!$I$6:$I$1096,Sheet1!$B160))</f>
        <v>7.922985334688544E-2</v>
      </c>
      <c r="W160" s="55">
        <f>SUM(SUMIFS(Data!$K$6:$K$1096,Data!$J$6:$J$1096,W$142,Data!$I$6:$I$1096,Sheet1!$B160))</f>
        <v>7.8164744850847401E-2</v>
      </c>
      <c r="X160" s="55">
        <f>SUM(SUMIFS(Data!$K$6:$K$1096,Data!$J$6:$J$1096,X$142,Data!$I$6:$I$1096,Sheet1!$B160))</f>
        <v>7.8664718040189582E-2</v>
      </c>
      <c r="Y160" s="55">
        <f>SUM(SUMIFS(Data!$K$6:$K$1096,Data!$J$6:$J$1096,Y$142,Data!$I$6:$I$1096,Sheet1!$B160))</f>
        <v>7.6988984560520959E-2</v>
      </c>
      <c r="Z160" s="55">
        <f>SUM(SUMIFS(Data!$K$6:$K$1096,Data!$J$6:$J$1096,Z$142,Data!$I$6:$I$1096,Sheet1!$B160))</f>
        <v>7.4808781936891208E-2</v>
      </c>
      <c r="AA160" s="55">
        <f>SUM(SUMIFS(Data!$K$6:$K$1096,Data!$J$6:$J$1096,AA$142,Data!$I$6:$I$1096,Sheet1!$B160))</f>
        <v>7.3523312729684112E-2</v>
      </c>
      <c r="AB160" s="55">
        <f>SUM(SUMIFS(Data!$K$6:$K$1096,Data!$J$6:$J$1096,AB$142,Data!$I$6:$I$1096,Sheet1!$B160))</f>
        <v>7.2864697097844197E-2</v>
      </c>
      <c r="AC160" s="55">
        <f>SUM(SUMIFS(Data!$K$6:$K$1096,Data!$J$6:$J$1096,AC$142,Data!$I$6:$I$1096,Sheet1!$B160))</f>
        <v>7.214189246107984E-2</v>
      </c>
      <c r="AD160" s="55">
        <f>SUM(SUMIFS(Data!$K$6:$K$1096,Data!$J$6:$J$1096,AD$142,Data!$I$6:$I$1096,Sheet1!$B160))</f>
        <v>6.9540937507872963E-2</v>
      </c>
      <c r="AE160" s="55">
        <f>SUM(SUMIFS(Data!$K$6:$K$1096,Data!$J$6:$J$1096,AE$142,Data!$I$6:$I$1096,Sheet1!$B160))</f>
        <v>6.812736546089819E-2</v>
      </c>
      <c r="AF160" s="55">
        <f>SUM(SUMIFS(Data!$K$6:$K$1096,Data!$J$6:$J$1096,AF$142,Data!$I$6:$I$1096,Sheet1!$B160))</f>
        <v>6.6338796065552791E-2</v>
      </c>
      <c r="AG160" s="55">
        <f>SUM(SUMIFS(Data!$K$6:$K$1096,Data!$J$6:$J$1096,AG$142,Data!$I$6:$I$1096,Sheet1!$B160))</f>
        <v>6.4490258882867857E-2</v>
      </c>
      <c r="AH160" s="55">
        <f>SUM(SUMIFS(Data!$K$6:$K$1096,Data!$J$6:$J$1096,AH$142,Data!$I$6:$I$1096,Sheet1!$B160))</f>
        <v>6.1772589676078175E-2</v>
      </c>
      <c r="AI160" s="55">
        <f>SUM(SUMIFS(Data!$K$6:$K$1096,Data!$J$6:$J$1096,AI$142,Data!$I$6:$I$1096,Sheet1!$B160))</f>
        <v>5.9593920987261004E-2</v>
      </c>
      <c r="AJ160" s="55">
        <f>SUM(SUMIFS(Data!$K$6:$K$1096,Data!$J$6:$J$1096,AJ$142,Data!$I$6:$I$1096,Sheet1!$B160))</f>
        <v>5.7725849657514851E-2</v>
      </c>
      <c r="AK160" s="55">
        <f>SUM(SUMIFS(Data!$K$6:$K$1096,Data!$J$6:$J$1096,AK$142,Data!$I$6:$I$1096,Sheet1!$B160))</f>
        <v>5.5122595639720502E-2</v>
      </c>
      <c r="AL160" s="55">
        <f>SUM(SUMIFS(Data!$K$6:$K$1096,Data!$J$6:$J$1096,AL$142,Data!$I$6:$I$1096,Sheet1!$B160))</f>
        <v>5.4041852043591715E-2</v>
      </c>
      <c r="AM160" s="55">
        <f>SUM(SUMIFS(Data!$K$6:$K$1096,Data!$J$6:$J$1096,AM$142,Data!$I$6:$I$1096,Sheet1!$B160))</f>
        <v>5.2262003548468709E-2</v>
      </c>
      <c r="AN160" s="55">
        <f>SUM(SUMIFS(Data!$K$6:$K$1096,Data!$J$6:$J$1096,AN$142,Data!$I$6:$I$1096,Sheet1!$B160))</f>
        <v>5.0167967893689512E-2</v>
      </c>
      <c r="AO160" s="55">
        <f>SUM(SUMIFS(Data!$K$6:$K$1096,Data!$J$6:$J$1096,AO$142,Data!$I$6:$I$1096,Sheet1!$B160))</f>
        <v>4.892096199061715E-2</v>
      </c>
      <c r="AP160" s="55">
        <f>SUM(SUMIFS(Data!$K$6:$K$1096,Data!$J$6:$J$1096,AP$142,Data!$I$6:$I$1096,Sheet1!$B160))</f>
        <v>4.8059728719037881E-2</v>
      </c>
      <c r="AQ160" s="55">
        <f>SUM(SUMIFS(Data!$K$6:$K$1096,Data!$J$6:$J$1096,AQ$142,Data!$I$6:$I$1096,Sheet1!$B160))</f>
        <v>4.6726509595117434E-2</v>
      </c>
      <c r="AR160" s="56" t="s">
        <v>24</v>
      </c>
    </row>
    <row r="161" spans="1:44" x14ac:dyDescent="0.25">
      <c r="A161" s="53" t="s">
        <v>73</v>
      </c>
      <c r="B161" s="56" t="s">
        <v>25</v>
      </c>
      <c r="C161" s="55">
        <f>SUM(SUMIFS(Data!$K$6:$K$1096,Data!$J$6:$J$1096,C$142,Data!$I$6:$I$1096,Sheet1!$B161))</f>
        <v>5.2982346407272805E-2</v>
      </c>
      <c r="D161" s="55">
        <f>SUM(SUMIFS(Data!$K$6:$K$1096,Data!$J$6:$J$1096,D$142,Data!$I$6:$I$1096,Sheet1!$B161))</f>
        <v>5.3341437500147242E-2</v>
      </c>
      <c r="E161" s="55">
        <f>SUM(SUMIFS(Data!$K$6:$K$1096,Data!$J$6:$J$1096,E$142,Data!$I$6:$I$1096,Sheet1!$B161))</f>
        <v>5.6892924949635167E-2</v>
      </c>
      <c r="F161" s="55">
        <f>SUM(SUMIFS(Data!$K$6:$K$1096,Data!$J$6:$J$1096,F$142,Data!$I$6:$I$1096,Sheet1!$B161))</f>
        <v>5.6682317967496482E-2</v>
      </c>
      <c r="G161" s="55">
        <f>SUM(SUMIFS(Data!$K$6:$K$1096,Data!$J$6:$J$1096,G$142,Data!$I$6:$I$1096,Sheet1!$B161))</f>
        <v>5.7179725555378841E-2</v>
      </c>
      <c r="H161" s="55">
        <f>SUM(SUMIFS(Data!$K$6:$K$1096,Data!$J$6:$J$1096,H$142,Data!$I$6:$I$1096,Sheet1!$B161))</f>
        <v>5.8342331888192281E-2</v>
      </c>
      <c r="I161" s="55">
        <f>SUM(SUMIFS(Data!$K$6:$K$1096,Data!$J$6:$J$1096,I$142,Data!$I$6:$I$1096,Sheet1!$B161))</f>
        <v>6.1793129736759496E-2</v>
      </c>
      <c r="J161" s="55">
        <f>SUM(SUMIFS(Data!$K$6:$K$1096,Data!$J$6:$J$1096,J$142,Data!$I$6:$I$1096,Sheet1!$B161))</f>
        <v>6.4269668589011286E-2</v>
      </c>
      <c r="K161" s="55">
        <f>SUM(SUMIFS(Data!$K$6:$K$1096,Data!$J$6:$J$1096,K$142,Data!$I$6:$I$1096,Sheet1!$B161))</f>
        <v>6.6205567124258222E-2</v>
      </c>
      <c r="L161" s="55">
        <f>SUM(SUMIFS(Data!$K$6:$K$1096,Data!$J$6:$J$1096,L$142,Data!$I$6:$I$1096,Sheet1!$B161))</f>
        <v>6.8106276095924054E-2</v>
      </c>
      <c r="M161" s="55">
        <f>SUM(SUMIFS(Data!$K$6:$K$1096,Data!$J$6:$J$1096,M$142,Data!$I$6:$I$1096,Sheet1!$B161))</f>
        <v>6.8607336938254743E-2</v>
      </c>
      <c r="N161" s="55">
        <f>SUM(SUMIFS(Data!$K$6:$K$1096,Data!$J$6:$J$1096,N$142,Data!$I$6:$I$1096,Sheet1!$B161))</f>
        <v>7.2477587980600749E-2</v>
      </c>
      <c r="O161" s="55">
        <f>SUM(SUMIFS(Data!$K$6:$K$1096,Data!$J$6:$J$1096,O$142,Data!$I$6:$I$1096,Sheet1!$B161))</f>
        <v>6.7436053240384111E-2</v>
      </c>
      <c r="P161" s="55">
        <f>SUM(SUMIFS(Data!$K$6:$K$1096,Data!$J$6:$J$1096,P$142,Data!$I$6:$I$1096,Sheet1!$B161))</f>
        <v>6.4511225826809224E-2</v>
      </c>
      <c r="Q161" s="55">
        <f>SUM(SUMIFS(Data!$K$6:$K$1096,Data!$J$6:$J$1096,Q$142,Data!$I$6:$I$1096,Sheet1!$B161))</f>
        <v>6.372228678080398E-2</v>
      </c>
      <c r="R161" s="55">
        <f>SUM(SUMIFS(Data!$K$6:$K$1096,Data!$J$6:$J$1096,R$142,Data!$I$6:$I$1096,Sheet1!$B161))</f>
        <v>6.2125673755233209E-2</v>
      </c>
      <c r="S161" s="55">
        <f>SUM(SUMIFS(Data!$K$6:$K$1096,Data!$J$6:$J$1096,S$142,Data!$I$6:$I$1096,Sheet1!$B161))</f>
        <v>6.0205483684182701E-2</v>
      </c>
      <c r="T161" s="55">
        <f>SUM(SUMIFS(Data!$K$6:$K$1096,Data!$J$6:$J$1096,T$142,Data!$I$6:$I$1096,Sheet1!$B161))</f>
        <v>5.7156537838378839E-2</v>
      </c>
      <c r="U161" s="55">
        <f>SUM(SUMIFS(Data!$K$6:$K$1096,Data!$J$6:$J$1096,U$142,Data!$I$6:$I$1096,Sheet1!$B161))</f>
        <v>5.779968419200103E-2</v>
      </c>
      <c r="V161" s="55">
        <f>SUM(SUMIFS(Data!$K$6:$K$1096,Data!$J$6:$J$1096,V$142,Data!$I$6:$I$1096,Sheet1!$B161))</f>
        <v>5.4463191520255555E-2</v>
      </c>
      <c r="W161" s="55">
        <f>SUM(SUMIFS(Data!$K$6:$K$1096,Data!$J$6:$J$1096,W$142,Data!$I$6:$I$1096,Sheet1!$B161))</f>
        <v>5.1819226156803802E-2</v>
      </c>
      <c r="X161" s="55">
        <f>SUM(SUMIFS(Data!$K$6:$K$1096,Data!$J$6:$J$1096,X$142,Data!$I$6:$I$1096,Sheet1!$B161))</f>
        <v>5.1451892399630751E-2</v>
      </c>
      <c r="Y161" s="55">
        <f>SUM(SUMIFS(Data!$K$6:$K$1096,Data!$J$6:$J$1096,Y$142,Data!$I$6:$I$1096,Sheet1!$B161))</f>
        <v>5.0778865838133305E-2</v>
      </c>
      <c r="Z161" s="55">
        <f>SUM(SUMIFS(Data!$K$6:$K$1096,Data!$J$6:$J$1096,Z$142,Data!$I$6:$I$1096,Sheet1!$B161))</f>
        <v>5.0723929845870118E-2</v>
      </c>
      <c r="AA161" s="55">
        <f>SUM(SUMIFS(Data!$K$6:$K$1096,Data!$J$6:$J$1096,AA$142,Data!$I$6:$I$1096,Sheet1!$B161))</f>
        <v>5.0864843166086707E-2</v>
      </c>
      <c r="AB161" s="55">
        <f>SUM(SUMIFS(Data!$K$6:$K$1096,Data!$J$6:$J$1096,AB$142,Data!$I$6:$I$1096,Sheet1!$B161))</f>
        <v>5.2602995179859155E-2</v>
      </c>
      <c r="AC161" s="55">
        <f>SUM(SUMIFS(Data!$K$6:$K$1096,Data!$J$6:$J$1096,AC$142,Data!$I$6:$I$1096,Sheet1!$B161))</f>
        <v>5.3322173822069205E-2</v>
      </c>
      <c r="AD161" s="55">
        <f>SUM(SUMIFS(Data!$K$6:$K$1096,Data!$J$6:$J$1096,AD$142,Data!$I$6:$I$1096,Sheet1!$B161))</f>
        <v>5.3360299276947493E-2</v>
      </c>
      <c r="AE161" s="55">
        <f>SUM(SUMIFS(Data!$K$6:$K$1096,Data!$J$6:$J$1096,AE$142,Data!$I$6:$I$1096,Sheet1!$B161))</f>
        <v>5.3020312504902169E-2</v>
      </c>
      <c r="AF161" s="55">
        <f>SUM(SUMIFS(Data!$K$6:$K$1096,Data!$J$6:$J$1096,AF$142,Data!$I$6:$I$1096,Sheet1!$B161))</f>
        <v>5.2350128201538421E-2</v>
      </c>
      <c r="AG161" s="55">
        <f>SUM(SUMIFS(Data!$K$6:$K$1096,Data!$J$6:$J$1096,AG$142,Data!$I$6:$I$1096,Sheet1!$B161))</f>
        <v>5.2220924034585281E-2</v>
      </c>
      <c r="AH161" s="55">
        <f>SUM(SUMIFS(Data!$K$6:$K$1096,Data!$J$6:$J$1096,AH$142,Data!$I$6:$I$1096,Sheet1!$B161))</f>
        <v>5.1103616061546779E-2</v>
      </c>
      <c r="AI161" s="55">
        <f>SUM(SUMIFS(Data!$K$6:$K$1096,Data!$J$6:$J$1096,AI$142,Data!$I$6:$I$1096,Sheet1!$B161))</f>
        <v>4.9941617313134075E-2</v>
      </c>
      <c r="AJ161" s="55">
        <f>SUM(SUMIFS(Data!$K$6:$K$1096,Data!$J$6:$J$1096,AJ$142,Data!$I$6:$I$1096,Sheet1!$B161))</f>
        <v>4.9647720090132234E-2</v>
      </c>
      <c r="AK161" s="55">
        <f>SUM(SUMIFS(Data!$K$6:$K$1096,Data!$J$6:$J$1096,AK$142,Data!$I$6:$I$1096,Sheet1!$B161))</f>
        <v>4.8100411025658422E-2</v>
      </c>
      <c r="AL161" s="55">
        <f>SUM(SUMIFS(Data!$K$6:$K$1096,Data!$J$6:$J$1096,AL$142,Data!$I$6:$I$1096,Sheet1!$B161))</f>
        <v>4.5493796826014177E-2</v>
      </c>
      <c r="AM161" s="55">
        <f>SUM(SUMIFS(Data!$K$6:$K$1096,Data!$J$6:$J$1096,AM$142,Data!$I$6:$I$1096,Sheet1!$B161))</f>
        <v>4.4710811420385792E-2</v>
      </c>
      <c r="AN161" s="55">
        <f>SUM(SUMIFS(Data!$K$6:$K$1096,Data!$J$6:$J$1096,AN$142,Data!$I$6:$I$1096,Sheet1!$B161))</f>
        <v>4.4588323404941954E-2</v>
      </c>
      <c r="AO161" s="55">
        <f>SUM(SUMIFS(Data!$K$6:$K$1096,Data!$J$6:$J$1096,AO$142,Data!$I$6:$I$1096,Sheet1!$B161))</f>
        <v>4.3609145371321947E-2</v>
      </c>
      <c r="AP161" s="55">
        <f>SUM(SUMIFS(Data!$K$6:$K$1096,Data!$J$6:$J$1096,AP$142,Data!$I$6:$I$1096,Sheet1!$B161))</f>
        <v>4.3946473477790661E-2</v>
      </c>
      <c r="AQ161" s="55">
        <f>SUM(SUMIFS(Data!$K$6:$K$1096,Data!$J$6:$J$1096,AQ$142,Data!$I$6:$I$1096,Sheet1!$B161))</f>
        <v>4.4823080466893074E-2</v>
      </c>
      <c r="AR161" s="56" t="s">
        <v>25</v>
      </c>
    </row>
    <row r="162" spans="1:44" x14ac:dyDescent="0.25">
      <c r="A162" s="53" t="s">
        <v>73</v>
      </c>
      <c r="B162" s="56" t="s">
        <v>26</v>
      </c>
      <c r="C162" s="55">
        <f>SUM(SUMIFS(Data!$K$6:$K$1096,Data!$J$6:$J$1096,C$142,Data!$I$6:$I$1096,Sheet1!$B162))</f>
        <v>6.3345409976804781E-2</v>
      </c>
      <c r="D162" s="55">
        <f>SUM(SUMIFS(Data!$K$6:$K$1096,Data!$J$6:$J$1096,D$142,Data!$I$6:$I$1096,Sheet1!$B162))</f>
        <v>6.4273581594117876E-2</v>
      </c>
      <c r="E162" s="55">
        <f>SUM(SUMIFS(Data!$K$6:$K$1096,Data!$J$6:$J$1096,E$142,Data!$I$6:$I$1096,Sheet1!$B162))</f>
        <v>6.6427925123640347E-2</v>
      </c>
      <c r="F162" s="55">
        <f>SUM(SUMIFS(Data!$K$6:$K$1096,Data!$J$6:$J$1096,F$142,Data!$I$6:$I$1096,Sheet1!$B162))</f>
        <v>6.7767179517467441E-2</v>
      </c>
      <c r="G162" s="55">
        <f>SUM(SUMIFS(Data!$K$6:$K$1096,Data!$J$6:$J$1096,G$142,Data!$I$6:$I$1096,Sheet1!$B162))</f>
        <v>6.801462380135552E-2</v>
      </c>
      <c r="H162" s="55">
        <f>SUM(SUMIFS(Data!$K$6:$K$1096,Data!$J$6:$J$1096,H$142,Data!$I$6:$I$1096,Sheet1!$B162))</f>
        <v>6.7518708935699279E-2</v>
      </c>
      <c r="I162" s="55">
        <f>SUM(SUMIFS(Data!$K$6:$K$1096,Data!$J$6:$J$1096,I$142,Data!$I$6:$I$1096,Sheet1!$B162))</f>
        <v>6.900982106820934E-2</v>
      </c>
      <c r="J162" s="55">
        <f>SUM(SUMIFS(Data!$K$6:$K$1096,Data!$J$6:$J$1096,J$142,Data!$I$6:$I$1096,Sheet1!$B162))</f>
        <v>6.9544890978928339E-2</v>
      </c>
      <c r="K162" s="55">
        <f>SUM(SUMIFS(Data!$K$6:$K$1096,Data!$J$6:$J$1096,K$142,Data!$I$6:$I$1096,Sheet1!$B162))</f>
        <v>6.821489838040079E-2</v>
      </c>
      <c r="L162" s="55">
        <f>SUM(SUMIFS(Data!$K$6:$K$1096,Data!$J$6:$J$1096,L$142,Data!$I$6:$I$1096,Sheet1!$B162))</f>
        <v>6.4487976529103125E-2</v>
      </c>
      <c r="M162" s="55">
        <f>SUM(SUMIFS(Data!$K$6:$K$1096,Data!$J$6:$J$1096,M$142,Data!$I$6:$I$1096,Sheet1!$B162))</f>
        <v>6.2461044530907582E-2</v>
      </c>
      <c r="N162" s="55">
        <f>SUM(SUMIFS(Data!$K$6:$K$1096,Data!$J$6:$J$1096,N$142,Data!$I$6:$I$1096,Sheet1!$B162))</f>
        <v>5.9816634070791457E-2</v>
      </c>
      <c r="O162" s="55">
        <f>SUM(SUMIFS(Data!$K$6:$K$1096,Data!$J$6:$J$1096,O$142,Data!$I$6:$I$1096,Sheet1!$B162))</f>
        <v>5.7662086994462243E-2</v>
      </c>
      <c r="P162" s="55">
        <f>SUM(SUMIFS(Data!$K$6:$K$1096,Data!$J$6:$J$1096,P$142,Data!$I$6:$I$1096,Sheet1!$B162))</f>
        <v>5.529506155974441E-2</v>
      </c>
      <c r="Q162" s="55">
        <f>SUM(SUMIFS(Data!$K$6:$K$1096,Data!$J$6:$J$1096,Q$142,Data!$I$6:$I$1096,Sheet1!$B162))</f>
        <v>5.2982182679031403E-2</v>
      </c>
      <c r="R162" s="55">
        <f>SUM(SUMIFS(Data!$K$6:$K$1096,Data!$J$6:$J$1096,R$142,Data!$I$6:$I$1096,Sheet1!$B162))</f>
        <v>5.2869781197587923E-2</v>
      </c>
      <c r="S162" s="55">
        <f>SUM(SUMIFS(Data!$K$6:$K$1096,Data!$J$6:$J$1096,S$142,Data!$I$6:$I$1096,Sheet1!$B162))</f>
        <v>5.2378019144418884E-2</v>
      </c>
      <c r="T162" s="55">
        <f>SUM(SUMIFS(Data!$K$6:$K$1096,Data!$J$6:$J$1096,T$142,Data!$I$6:$I$1096,Sheet1!$B162))</f>
        <v>5.104863748008194E-2</v>
      </c>
      <c r="U162" s="55">
        <f>SUM(SUMIFS(Data!$K$6:$K$1096,Data!$J$6:$J$1096,U$142,Data!$I$6:$I$1096,Sheet1!$B162))</f>
        <v>5.0554247300925559E-2</v>
      </c>
      <c r="V162" s="55">
        <f>SUM(SUMIFS(Data!$K$6:$K$1096,Data!$J$6:$J$1096,V$142,Data!$I$6:$I$1096,Sheet1!$B162))</f>
        <v>5.0228546536953682E-2</v>
      </c>
      <c r="W162" s="55">
        <f>SUM(SUMIFS(Data!$K$6:$K$1096,Data!$J$6:$J$1096,W$142,Data!$I$6:$I$1096,Sheet1!$B162))</f>
        <v>4.8808533994751192E-2</v>
      </c>
      <c r="X162" s="55">
        <f>SUM(SUMIFS(Data!$K$6:$K$1096,Data!$J$6:$J$1096,X$142,Data!$I$6:$I$1096,Sheet1!$B162))</f>
        <v>4.7197602228895109E-2</v>
      </c>
      <c r="Y162" s="55">
        <f>SUM(SUMIFS(Data!$K$6:$K$1096,Data!$J$6:$J$1096,Y$142,Data!$I$6:$I$1096,Sheet1!$B162))</f>
        <v>4.7687441384508256E-2</v>
      </c>
      <c r="Z162" s="55">
        <f>SUM(SUMIFS(Data!$K$6:$K$1096,Data!$J$6:$J$1096,Z$142,Data!$I$6:$I$1096,Sheet1!$B162))</f>
        <v>4.7632178108120329E-2</v>
      </c>
      <c r="AA162" s="55">
        <f>SUM(SUMIFS(Data!$K$6:$K$1096,Data!$J$6:$J$1096,AA$142,Data!$I$6:$I$1096,Sheet1!$B162))</f>
        <v>4.9691056153260985E-2</v>
      </c>
      <c r="AB162" s="55">
        <f>SUM(SUMIFS(Data!$K$6:$K$1096,Data!$J$6:$J$1096,AB$142,Data!$I$6:$I$1096,Sheet1!$B162))</f>
        <v>4.9878873791580618E-2</v>
      </c>
      <c r="AC162" s="55">
        <f>SUM(SUMIFS(Data!$K$6:$K$1096,Data!$J$6:$J$1096,AC$142,Data!$I$6:$I$1096,Sheet1!$B162))</f>
        <v>4.9671057101008977E-2</v>
      </c>
      <c r="AD162" s="55">
        <f>SUM(SUMIFS(Data!$K$6:$K$1096,Data!$J$6:$J$1096,AD$142,Data!$I$6:$I$1096,Sheet1!$B162))</f>
        <v>5.1552802022767387E-2</v>
      </c>
      <c r="AE162" s="55">
        <f>SUM(SUMIFS(Data!$K$6:$K$1096,Data!$J$6:$J$1096,AE$142,Data!$I$6:$I$1096,Sheet1!$B162))</f>
        <v>5.3343463615171997E-2</v>
      </c>
      <c r="AF162" s="55">
        <f>SUM(SUMIFS(Data!$K$6:$K$1096,Data!$J$6:$J$1096,AF$142,Data!$I$6:$I$1096,Sheet1!$B162))</f>
        <v>5.3808145697748375E-2</v>
      </c>
      <c r="AG162" s="55">
        <f>SUM(SUMIFS(Data!$K$6:$K$1096,Data!$J$6:$J$1096,AG$142,Data!$I$6:$I$1096,Sheet1!$B162))</f>
        <v>5.6320446845062981E-2</v>
      </c>
      <c r="AH162" s="55">
        <f>SUM(SUMIFS(Data!$K$6:$K$1096,Data!$J$6:$J$1096,AH$142,Data!$I$6:$I$1096,Sheet1!$B162))</f>
        <v>5.9151027999803901E-2</v>
      </c>
      <c r="AI162" s="55">
        <f>SUM(SUMIFS(Data!$K$6:$K$1096,Data!$J$6:$J$1096,AI$142,Data!$I$6:$I$1096,Sheet1!$B162))</f>
        <v>6.1777949427719428E-2</v>
      </c>
      <c r="AJ162" s="55">
        <f>SUM(SUMIFS(Data!$K$6:$K$1096,Data!$J$6:$J$1096,AJ$142,Data!$I$6:$I$1096,Sheet1!$B162))</f>
        <v>6.1688647919556416E-2</v>
      </c>
      <c r="AK162" s="55">
        <f>SUM(SUMIFS(Data!$K$6:$K$1096,Data!$J$6:$J$1096,AK$142,Data!$I$6:$I$1096,Sheet1!$B162))</f>
        <v>6.158756265461364E-2</v>
      </c>
      <c r="AL162" s="55">
        <f>SUM(SUMIFS(Data!$K$6:$K$1096,Data!$J$6:$J$1096,AL$142,Data!$I$6:$I$1096,Sheet1!$B162))</f>
        <v>6.1460432921365146E-2</v>
      </c>
      <c r="AM162" s="55">
        <f>SUM(SUMIFS(Data!$K$6:$K$1096,Data!$J$6:$J$1096,AM$142,Data!$I$6:$I$1096,Sheet1!$B162))</f>
        <v>6.1112575407601163E-2</v>
      </c>
      <c r="AN162" s="55">
        <f>SUM(SUMIFS(Data!$K$6:$K$1096,Data!$J$6:$J$1096,AN$142,Data!$I$6:$I$1096,Sheet1!$B162))</f>
        <v>5.9292215302514717E-2</v>
      </c>
      <c r="AO162" s="55">
        <f>SUM(SUMIFS(Data!$K$6:$K$1096,Data!$J$6:$J$1096,AO$142,Data!$I$6:$I$1096,Sheet1!$B162))</f>
        <v>5.8281821556258606E-2</v>
      </c>
      <c r="AP162" s="55">
        <f>SUM(SUMIFS(Data!$K$6:$K$1096,Data!$J$6:$J$1096,AP$142,Data!$I$6:$I$1096,Sheet1!$B162))</f>
        <v>5.7125359948923086E-2</v>
      </c>
      <c r="AQ162" s="55">
        <f>SUM(SUMIFS(Data!$K$6:$K$1096,Data!$J$6:$J$1096,AQ$142,Data!$I$6:$I$1096,Sheet1!$B162))</f>
        <v>5.3418833908863712E-2</v>
      </c>
      <c r="AR162" s="56" t="s">
        <v>26</v>
      </c>
    </row>
    <row r="163" spans="1:44" x14ac:dyDescent="0.25">
      <c r="A163" s="53" t="s">
        <v>73</v>
      </c>
      <c r="B163" s="56" t="s">
        <v>27</v>
      </c>
      <c r="C163" s="55">
        <f>SUM(SUMIFS(Data!$K$6:$K$1096,Data!$J$6:$J$1096,C$142,Data!$I$6:$I$1096,Sheet1!$B163))</f>
        <v>2.3209286340233133E-4</v>
      </c>
      <c r="D163" s="55">
        <f>SUM(SUMIFS(Data!$K$6:$K$1096,Data!$J$6:$J$1096,D$142,Data!$I$6:$I$1096,Sheet1!$B163))</f>
        <v>2.1532582755558069E-4</v>
      </c>
      <c r="E163" s="55">
        <f>SUM(SUMIFS(Data!$K$6:$K$1096,Data!$J$6:$J$1096,E$142,Data!$I$6:$I$1096,Sheet1!$B163))</f>
        <v>1.7303847834408944E-4</v>
      </c>
      <c r="F163" s="55">
        <f>SUM(SUMIFS(Data!$K$6:$K$1096,Data!$J$6:$J$1096,F$142,Data!$I$6:$I$1096,Sheet1!$B163))</f>
        <v>1.6241915955467618E-4</v>
      </c>
      <c r="G163" s="55">
        <f>SUM(SUMIFS(Data!$K$6:$K$1096,Data!$J$6:$J$1096,G$142,Data!$I$6:$I$1096,Sheet1!$B163))</f>
        <v>1.6907578759465359E-4</v>
      </c>
      <c r="H163" s="55">
        <f>SUM(SUMIFS(Data!$K$6:$K$1096,Data!$J$6:$J$1096,H$142,Data!$I$6:$I$1096,Sheet1!$B163))</f>
        <v>1.4343965058745788E-4</v>
      </c>
      <c r="I163" s="55">
        <f>SUM(SUMIFS(Data!$K$6:$K$1096,Data!$J$6:$J$1096,I$142,Data!$I$6:$I$1096,Sheet1!$B163))</f>
        <v>1.6592672317144267E-4</v>
      </c>
      <c r="J163" s="55">
        <f>SUM(SUMIFS(Data!$K$6:$K$1096,Data!$J$6:$J$1096,J$142,Data!$I$6:$I$1096,Sheet1!$B163))</f>
        <v>2.063544561958212E-4</v>
      </c>
      <c r="K163" s="55">
        <f>SUM(SUMIFS(Data!$K$6:$K$1096,Data!$J$6:$J$1096,K$142,Data!$I$6:$I$1096,Sheet1!$B163))</f>
        <v>1.6734842459573278E-4</v>
      </c>
      <c r="L163" s="55">
        <f>SUM(SUMIFS(Data!$K$6:$K$1096,Data!$J$6:$J$1096,L$142,Data!$I$6:$I$1096,Sheet1!$B163))</f>
        <v>1.6985223414353967E-4</v>
      </c>
      <c r="M163" s="55">
        <f>SUM(SUMIFS(Data!$K$6:$K$1096,Data!$J$6:$J$1096,M$142,Data!$I$6:$I$1096,Sheet1!$B163))</f>
        <v>1.9413873121465776E-4</v>
      </c>
      <c r="N163" s="55">
        <f>SUM(SUMIFS(Data!$K$6:$K$1096,Data!$J$6:$J$1096,N$142,Data!$I$6:$I$1096,Sheet1!$B163))</f>
        <v>2.0970641102456561E-4</v>
      </c>
      <c r="O163" s="55">
        <f>SUM(SUMIFS(Data!$K$6:$K$1096,Data!$J$6:$J$1096,O$142,Data!$I$6:$I$1096,Sheet1!$B163))</f>
        <v>1.9966992835300659E-4</v>
      </c>
      <c r="P163" s="55">
        <f>SUM(SUMIFS(Data!$K$6:$K$1096,Data!$J$6:$J$1096,P$142,Data!$I$6:$I$1096,Sheet1!$B163))</f>
        <v>2.3280915998222183E-4</v>
      </c>
      <c r="Q163" s="55">
        <f>SUM(SUMIFS(Data!$K$6:$K$1096,Data!$J$6:$J$1096,Q$142,Data!$I$6:$I$1096,Sheet1!$B163))</f>
        <v>2.4220063112017474E-4</v>
      </c>
      <c r="R163" s="55">
        <f>SUM(SUMIFS(Data!$K$6:$K$1096,Data!$J$6:$J$1096,R$142,Data!$I$6:$I$1096,Sheet1!$B163))</f>
        <v>2.5861958595260347E-4</v>
      </c>
      <c r="S163" s="55">
        <f>SUM(SUMIFS(Data!$K$6:$K$1096,Data!$J$6:$J$1096,S$142,Data!$I$6:$I$1096,Sheet1!$B163))</f>
        <v>2.7836930370091033E-4</v>
      </c>
      <c r="T163" s="55">
        <f>SUM(SUMIFS(Data!$K$6:$K$1096,Data!$J$6:$J$1096,T$142,Data!$I$6:$I$1096,Sheet1!$B163))</f>
        <v>2.5736047928674033E-4</v>
      </c>
      <c r="U163" s="55">
        <f>SUM(SUMIFS(Data!$K$6:$K$1096,Data!$J$6:$J$1096,U$142,Data!$I$6:$I$1096,Sheet1!$B163))</f>
        <v>2.8560345452297828E-4</v>
      </c>
      <c r="V163" s="55">
        <f>SUM(SUMIFS(Data!$K$6:$K$1096,Data!$J$6:$J$1096,V$142,Data!$I$6:$I$1096,Sheet1!$B163))</f>
        <v>2.8169014084507044E-4</v>
      </c>
      <c r="W163" s="55">
        <f>SUM(SUMIFS(Data!$K$6:$K$1096,Data!$J$6:$J$1096,W$142,Data!$I$6:$I$1096,Sheet1!$B163))</f>
        <v>2.7696125289645968E-4</v>
      </c>
      <c r="X163" s="55">
        <f>SUM(SUMIFS(Data!$K$6:$K$1096,Data!$J$6:$J$1096,X$142,Data!$I$6:$I$1096,Sheet1!$B163))</f>
        <v>2.9988892382318727E-4</v>
      </c>
      <c r="Y163" s="55">
        <f>SUM(SUMIFS(Data!$K$6:$K$1096,Data!$J$6:$J$1096,Y$142,Data!$I$6:$I$1096,Sheet1!$B163))</f>
        <v>3.0875649973783264E-4</v>
      </c>
      <c r="Z163" s="55">
        <f>SUM(SUMIFS(Data!$K$6:$K$1096,Data!$J$6:$J$1096,Z$142,Data!$I$6:$I$1096,Sheet1!$B163))</f>
        <v>2.6178580339495441E-4</v>
      </c>
      <c r="AA163" s="55">
        <f>SUM(SUMIFS(Data!$K$6:$K$1096,Data!$J$6:$J$1096,AA$142,Data!$I$6:$I$1096,Sheet1!$B163))</f>
        <v>2.6724862549928918E-4</v>
      </c>
      <c r="AB163" s="55">
        <f>SUM(SUMIFS(Data!$K$6:$K$1096,Data!$J$6:$J$1096,AB$142,Data!$I$6:$I$1096,Sheet1!$B163))</f>
        <v>3.2867057894753941E-4</v>
      </c>
      <c r="AC163" s="55">
        <f>SUM(SUMIFS(Data!$K$6:$K$1096,Data!$J$6:$J$1096,AC$142,Data!$I$6:$I$1096,Sheet1!$B163))</f>
        <v>3.2826354562673067E-4</v>
      </c>
      <c r="AD163" s="55">
        <f>SUM(SUMIFS(Data!$K$6:$K$1096,Data!$J$6:$J$1096,AD$142,Data!$I$6:$I$1096,Sheet1!$B163))</f>
        <v>3.8165422448880042E-4</v>
      </c>
      <c r="AE163" s="55">
        <f>SUM(SUMIFS(Data!$K$6:$K$1096,Data!$J$6:$J$1096,AE$142,Data!$I$6:$I$1096,Sheet1!$B163))</f>
        <v>4.5858175357061059E-4</v>
      </c>
      <c r="AF163" s="55">
        <f>SUM(SUMIFS(Data!$K$6:$K$1096,Data!$J$6:$J$1096,AF$142,Data!$I$6:$I$1096,Sheet1!$B163))</f>
        <v>6.3200758409100914E-4</v>
      </c>
      <c r="AG163" s="55">
        <f>SUM(SUMIFS(Data!$K$6:$K$1096,Data!$J$6:$J$1096,AG$142,Data!$I$6:$I$1096,Sheet1!$B163))</f>
        <v>5.7200377697894306E-4</v>
      </c>
      <c r="AH163" s="55">
        <f>SUM(SUMIFS(Data!$K$6:$K$1096,Data!$J$6:$J$1096,AH$142,Data!$I$6:$I$1096,Sheet1!$B163))</f>
        <v>7.0367191952885183E-4</v>
      </c>
      <c r="AI163" s="55">
        <f>SUM(SUMIFS(Data!$K$6:$K$1096,Data!$J$6:$J$1096,AI$142,Data!$I$6:$I$1096,Sheet1!$B163))</f>
        <v>6.5070021654942546E-4</v>
      </c>
      <c r="AJ163" s="55">
        <f>SUM(SUMIFS(Data!$K$6:$K$1096,Data!$J$6:$J$1096,AJ$142,Data!$I$6:$I$1096,Sheet1!$B163))</f>
        <v>6.4329153043697401E-4</v>
      </c>
      <c r="AK163" s="55">
        <f>SUM(SUMIFS(Data!$K$6:$K$1096,Data!$J$6:$J$1096,AK$142,Data!$I$6:$I$1096,Sheet1!$B163))</f>
        <v>7.1878998851903882E-4</v>
      </c>
      <c r="AL163" s="55">
        <f>SUM(SUMIFS(Data!$K$6:$K$1096,Data!$J$6:$J$1096,AL$142,Data!$I$6:$I$1096,Sheet1!$B163))</f>
        <v>7.8732087530319472E-4</v>
      </c>
      <c r="AM163" s="55">
        <f>SUM(SUMIFS(Data!$K$6:$K$1096,Data!$J$6:$J$1096,AM$142,Data!$I$6:$I$1096,Sheet1!$B163))</f>
        <v>7.6008432234970114E-4</v>
      </c>
      <c r="AN163" s="55">
        <f>SUM(SUMIFS(Data!$K$6:$K$1096,Data!$J$6:$J$1096,AN$142,Data!$I$6:$I$1096,Sheet1!$B163))</f>
        <v>7.7760456392838391E-4</v>
      </c>
      <c r="AO163" s="55">
        <f>SUM(SUMIFS(Data!$K$6:$K$1096,Data!$J$6:$J$1096,AO$142,Data!$I$6:$I$1096,Sheet1!$B163))</f>
        <v>8.9367937799496463E-4</v>
      </c>
      <c r="AP163" s="55">
        <f>SUM(SUMIFS(Data!$K$6:$K$1096,Data!$J$6:$J$1096,AP$142,Data!$I$6:$I$1096,Sheet1!$B163))</f>
        <v>1.0074660898797348E-3</v>
      </c>
      <c r="AQ163" s="55">
        <f>SUM(SUMIFS(Data!$K$6:$K$1096,Data!$J$6:$J$1096,AQ$142,Data!$I$6:$I$1096,Sheet1!$B163))</f>
        <v>9.61652145906124E-4</v>
      </c>
      <c r="AR163" s="56" t="s">
        <v>27</v>
      </c>
    </row>
    <row r="164" spans="1:44" x14ac:dyDescent="0.25">
      <c r="A164" s="53" t="s">
        <v>73</v>
      </c>
      <c r="B164" s="56" t="s">
        <v>28</v>
      </c>
      <c r="C164" s="55">
        <f>SUM(SUMIFS(Data!$K$6:$K$1096,Data!$J$6:$J$1096,C$142,Data!$I$6:$I$1096,Sheet1!$B164))</f>
        <v>6.7424149004556054E-3</v>
      </c>
      <c r="D164" s="55">
        <f>SUM(SUMIFS(Data!$K$6:$K$1096,Data!$J$6:$J$1096,D$142,Data!$I$6:$I$1096,Sheet1!$B164))</f>
        <v>6.7259872830545174E-3</v>
      </c>
      <c r="E164" s="55">
        <f>SUM(SUMIFS(Data!$K$6:$K$1096,Data!$J$6:$J$1096,E$142,Data!$I$6:$I$1096,Sheet1!$B164))</f>
        <v>7.7688476604037696E-3</v>
      </c>
      <c r="F164" s="55">
        <f>SUM(SUMIFS(Data!$K$6:$K$1096,Data!$J$6:$J$1096,F$142,Data!$I$6:$I$1096,Sheet1!$B164))</f>
        <v>7.7705263365128114E-3</v>
      </c>
      <c r="G164" s="55">
        <f>SUM(SUMIFS(Data!$K$6:$K$1096,Data!$J$6:$J$1096,G$142,Data!$I$6:$I$1096,Sheet1!$B164))</f>
        <v>7.4694371682765661E-3</v>
      </c>
      <c r="H164" s="55">
        <f>SUM(SUMIFS(Data!$K$6:$K$1096,Data!$J$6:$J$1096,H$142,Data!$I$6:$I$1096,Sheet1!$B164))</f>
        <v>7.5442809483133753E-3</v>
      </c>
      <c r="I164" s="55">
        <f>SUM(SUMIFS(Data!$K$6:$K$1096,Data!$J$6:$J$1096,I$142,Data!$I$6:$I$1096,Sheet1!$B164))</f>
        <v>7.0625364366115068E-3</v>
      </c>
      <c r="J164" s="55">
        <f>SUM(SUMIFS(Data!$K$6:$K$1096,Data!$J$6:$J$1096,J$142,Data!$I$6:$I$1096,Sheet1!$B164))</f>
        <v>6.6887504148584378E-3</v>
      </c>
      <c r="K164" s="55">
        <f>SUM(SUMIFS(Data!$K$6:$K$1096,Data!$J$6:$J$1096,K$142,Data!$I$6:$I$1096,Sheet1!$B164))</f>
        <v>6.2885052335200616E-3</v>
      </c>
      <c r="L164" s="55">
        <f>SUM(SUMIFS(Data!$K$6:$K$1096,Data!$J$6:$J$1096,L$142,Data!$I$6:$I$1096,Sheet1!$B164))</f>
        <v>6.3465510777515367E-3</v>
      </c>
      <c r="M164" s="55">
        <f>SUM(SUMIFS(Data!$K$6:$K$1096,Data!$J$6:$J$1096,M$142,Data!$I$6:$I$1096,Sheet1!$B164))</f>
        <v>6.0543319557191605E-3</v>
      </c>
      <c r="N164" s="55">
        <f>SUM(SUMIFS(Data!$K$6:$K$1096,Data!$J$6:$J$1096,N$142,Data!$I$6:$I$1096,Sheet1!$B164))</f>
        <v>5.7632522016346924E-3</v>
      </c>
      <c r="O164" s="55">
        <f>SUM(SUMIFS(Data!$K$6:$K$1096,Data!$J$6:$J$1096,O$142,Data!$I$6:$I$1096,Sheet1!$B164))</f>
        <v>5.5328290640533732E-3</v>
      </c>
      <c r="P164" s="55">
        <f>SUM(SUMIFS(Data!$K$6:$K$1096,Data!$J$6:$J$1096,P$142,Data!$I$6:$I$1096,Sheet1!$B164))</f>
        <v>5.5931919675067682E-3</v>
      </c>
      <c r="Q164" s="55">
        <f>SUM(SUMIFS(Data!$K$6:$K$1096,Data!$J$6:$J$1096,Q$142,Data!$I$6:$I$1096,Sheet1!$B164))</f>
        <v>5.2178025727936854E-3</v>
      </c>
      <c r="R164" s="55">
        <f>SUM(SUMIFS(Data!$K$6:$K$1096,Data!$J$6:$J$1096,R$142,Data!$I$6:$I$1096,Sheet1!$B164))</f>
        <v>5.2466488278899454E-3</v>
      </c>
      <c r="S164" s="55">
        <f>SUM(SUMIFS(Data!$K$6:$K$1096,Data!$J$6:$J$1096,S$142,Data!$I$6:$I$1096,Sheet1!$B164))</f>
        <v>5.1170265826760014E-3</v>
      </c>
      <c r="T164" s="55">
        <f>SUM(SUMIFS(Data!$K$6:$K$1096,Data!$J$6:$J$1096,T$142,Data!$I$6:$I$1096,Sheet1!$B164))</f>
        <v>4.8703797557691645E-3</v>
      </c>
      <c r="U164" s="55">
        <f>SUM(SUMIFS(Data!$K$6:$K$1096,Data!$J$6:$J$1096,U$142,Data!$I$6:$I$1096,Sheet1!$B164))</f>
        <v>4.8869247815498951E-3</v>
      </c>
      <c r="V164" s="55">
        <f>SUM(SUMIFS(Data!$K$6:$K$1096,Data!$J$6:$J$1096,V$142,Data!$I$6:$I$1096,Sheet1!$B164))</f>
        <v>4.730071148540729E-3</v>
      </c>
      <c r="W164" s="55">
        <f>SUM(SUMIFS(Data!$K$6:$K$1096,Data!$J$6:$J$1096,W$142,Data!$I$6:$I$1096,Sheet1!$B164))</f>
        <v>4.9404505273757133E-3</v>
      </c>
      <c r="X164" s="55">
        <f>SUM(SUMIFS(Data!$K$6:$K$1096,Data!$J$6:$J$1096,X$142,Data!$I$6:$I$1096,Sheet1!$B164))</f>
        <v>4.9797198021068172E-3</v>
      </c>
      <c r="Y164" s="55">
        <f>SUM(SUMIFS(Data!$K$6:$K$1096,Data!$J$6:$J$1096,Y$142,Data!$I$6:$I$1096,Sheet1!$B164))</f>
        <v>5.0553363323146208E-3</v>
      </c>
      <c r="Z164" s="55">
        <f>SUM(SUMIFS(Data!$K$6:$K$1096,Data!$J$6:$J$1096,Z$142,Data!$I$6:$I$1096,Sheet1!$B164))</f>
        <v>5.0414698854226612E-3</v>
      </c>
      <c r="AA164" s="55">
        <f>SUM(SUMIFS(Data!$K$6:$K$1096,Data!$J$6:$J$1096,AA$142,Data!$I$6:$I$1096,Sheet1!$B164))</f>
        <v>5.1287339955776454E-3</v>
      </c>
      <c r="AB164" s="55">
        <f>SUM(SUMIFS(Data!$K$6:$K$1096,Data!$J$6:$J$1096,AB$142,Data!$I$6:$I$1096,Sheet1!$B164))</f>
        <v>5.1444796879416338E-3</v>
      </c>
      <c r="AC164" s="55">
        <f>SUM(SUMIFS(Data!$K$6:$K$1096,Data!$J$6:$J$1096,AC$142,Data!$I$6:$I$1096,Sheet1!$B164))</f>
        <v>5.081563164917105E-3</v>
      </c>
      <c r="AD164" s="55">
        <f>SUM(SUMIFS(Data!$K$6:$K$1096,Data!$J$6:$J$1096,AD$142,Data!$I$6:$I$1096,Sheet1!$B164))</f>
        <v>5.1228503138194747E-3</v>
      </c>
      <c r="AE164" s="55">
        <f>SUM(SUMIFS(Data!$K$6:$K$1096,Data!$J$6:$J$1096,AE$142,Data!$I$6:$I$1096,Sheet1!$B164))</f>
        <v>5.6927931027630991E-3</v>
      </c>
      <c r="AF164" s="55">
        <f>SUM(SUMIFS(Data!$K$6:$K$1096,Data!$J$6:$J$1096,AF$142,Data!$I$6:$I$1096,Sheet1!$B164))</f>
        <v>5.8920707048484584E-3</v>
      </c>
      <c r="AG164" s="55">
        <f>SUM(SUMIFS(Data!$K$6:$K$1096,Data!$J$6:$J$1096,AG$142,Data!$I$6:$I$1096,Sheet1!$B164))</f>
        <v>6.1926473640565296E-3</v>
      </c>
      <c r="AH164" s="55">
        <f>SUM(SUMIFS(Data!$K$6:$K$1096,Data!$J$6:$J$1096,AH$142,Data!$I$6:$I$1096,Sheet1!$B164))</f>
        <v>6.0557381449108574E-3</v>
      </c>
      <c r="AI164" s="55">
        <f>SUM(SUMIFS(Data!$K$6:$K$1096,Data!$J$6:$J$1096,AI$142,Data!$I$6:$I$1096,Sheet1!$B164))</f>
        <v>5.8267474356450471E-3</v>
      </c>
      <c r="AJ164" s="55">
        <f>SUM(SUMIFS(Data!$K$6:$K$1096,Data!$J$6:$J$1096,AJ$142,Data!$I$6:$I$1096,Sheet1!$B164))</f>
        <v>5.7227949154972039E-3</v>
      </c>
      <c r="AK164" s="55">
        <f>SUM(SUMIFS(Data!$K$6:$K$1096,Data!$J$6:$J$1096,AK$142,Data!$I$6:$I$1096,Sheet1!$B164))</f>
        <v>5.6358727990293228E-3</v>
      </c>
      <c r="AL164" s="55">
        <f>SUM(SUMIFS(Data!$K$6:$K$1096,Data!$J$6:$J$1096,AL$142,Data!$I$6:$I$1096,Sheet1!$B164))</f>
        <v>5.4534321776675224E-3</v>
      </c>
      <c r="AM164" s="55">
        <f>SUM(SUMIFS(Data!$K$6:$K$1096,Data!$J$6:$J$1096,AM$142,Data!$I$6:$I$1096,Sheet1!$B164))</f>
        <v>5.3903130712847115E-3</v>
      </c>
      <c r="AN164" s="55">
        <f>SUM(SUMIFS(Data!$K$6:$K$1096,Data!$J$6:$J$1096,AN$142,Data!$I$6:$I$1096,Sheet1!$B164))</f>
        <v>5.3657368851549713E-3</v>
      </c>
      <c r="AO164" s="55">
        <f>SUM(SUMIFS(Data!$K$6:$K$1096,Data!$J$6:$J$1096,AO$142,Data!$I$6:$I$1096,Sheet1!$B164))</f>
        <v>5.3259521454849298E-3</v>
      </c>
      <c r="AP164" s="55">
        <f>SUM(SUMIFS(Data!$K$6:$K$1096,Data!$J$6:$J$1096,AP$142,Data!$I$6:$I$1096,Sheet1!$B164))</f>
        <v>5.3265925703936314E-3</v>
      </c>
      <c r="AQ164" s="55">
        <f>SUM(SUMIFS(Data!$K$6:$K$1096,Data!$J$6:$J$1096,AQ$142,Data!$I$6:$I$1096,Sheet1!$B164))</f>
        <v>5.3887174302126948E-3</v>
      </c>
      <c r="AR164" s="56" t="s">
        <v>28</v>
      </c>
    </row>
    <row r="165" spans="1:44" x14ac:dyDescent="0.25">
      <c r="A165" s="53" t="s">
        <v>73</v>
      </c>
      <c r="B165" s="56" t="s">
        <v>29</v>
      </c>
      <c r="C165" s="55">
        <f>SUM(SUMIFS(Data!$K$6:$K$1096,Data!$J$6:$J$1096,C$142,Data!$I$6:$I$1096,Sheet1!$B165))</f>
        <v>3.8161224362529993E-2</v>
      </c>
      <c r="D165" s="55">
        <f>SUM(SUMIFS(Data!$K$6:$K$1096,Data!$J$6:$J$1096,D$142,Data!$I$6:$I$1096,Sheet1!$B165))</f>
        <v>3.7022378337373638E-2</v>
      </c>
      <c r="E165" s="55">
        <f>SUM(SUMIFS(Data!$K$6:$K$1096,Data!$J$6:$J$1096,E$142,Data!$I$6:$I$1096,Sheet1!$B165))</f>
        <v>3.5825731885094719E-2</v>
      </c>
      <c r="F165" s="55">
        <f>SUM(SUMIFS(Data!$K$6:$K$1096,Data!$J$6:$J$1096,F$142,Data!$I$6:$I$1096,Sheet1!$B165))</f>
        <v>3.6016202541613758E-2</v>
      </c>
      <c r="G165" s="55">
        <f>SUM(SUMIFS(Data!$K$6:$K$1096,Data!$J$6:$J$1096,G$142,Data!$I$6:$I$1096,Sheet1!$B165))</f>
        <v>3.5973006072178806E-2</v>
      </c>
      <c r="H165" s="55">
        <f>SUM(SUMIFS(Data!$K$6:$K$1096,Data!$J$6:$J$1096,H$142,Data!$I$6:$I$1096,Sheet1!$B165))</f>
        <v>3.4918153442820225E-2</v>
      </c>
      <c r="I165" s="55">
        <f>SUM(SUMIFS(Data!$K$6:$K$1096,Data!$J$6:$J$1096,I$142,Data!$I$6:$I$1096,Sheet1!$B165))</f>
        <v>3.4657944302435087E-2</v>
      </c>
      <c r="J165" s="55">
        <f>SUM(SUMIFS(Data!$K$6:$K$1096,Data!$J$6:$J$1096,J$142,Data!$I$6:$I$1096,Sheet1!$B165))</f>
        <v>3.4042179997260072E-2</v>
      </c>
      <c r="K165" s="55">
        <f>SUM(SUMIFS(Data!$K$6:$K$1096,Data!$J$6:$J$1096,K$142,Data!$I$6:$I$1096,Sheet1!$B165))</f>
        <v>3.3246553686352244E-2</v>
      </c>
      <c r="L165" s="55">
        <f>SUM(SUMIFS(Data!$K$6:$K$1096,Data!$J$6:$J$1096,L$142,Data!$I$6:$I$1096,Sheet1!$B165))</f>
        <v>3.2677558441181122E-2</v>
      </c>
      <c r="M165" s="55">
        <f>SUM(SUMIFS(Data!$K$6:$K$1096,Data!$J$6:$J$1096,M$142,Data!$I$6:$I$1096,Sheet1!$B165))</f>
        <v>3.2471181691803422E-2</v>
      </c>
      <c r="N165" s="55">
        <f>SUM(SUMIFS(Data!$K$6:$K$1096,Data!$J$6:$J$1096,N$142,Data!$I$6:$I$1096,Sheet1!$B165))</f>
        <v>3.1135466950043524E-2</v>
      </c>
      <c r="O165" s="55">
        <f>SUM(SUMIFS(Data!$K$6:$K$1096,Data!$J$6:$J$1096,O$142,Data!$I$6:$I$1096,Sheet1!$B165))</f>
        <v>2.927074872525541E-2</v>
      </c>
      <c r="P165" s="55">
        <f>SUM(SUMIFS(Data!$K$6:$K$1096,Data!$J$6:$J$1096,P$142,Data!$I$6:$I$1096,Sheet1!$B165))</f>
        <v>2.8008930123260584E-2</v>
      </c>
      <c r="Q165" s="55">
        <f>SUM(SUMIFS(Data!$K$6:$K$1096,Data!$J$6:$J$1096,Q$142,Data!$I$6:$I$1096,Sheet1!$B165))</f>
        <v>2.6532093808563605E-2</v>
      </c>
      <c r="R165" s="55">
        <f>SUM(SUMIFS(Data!$K$6:$K$1096,Data!$J$6:$J$1096,R$142,Data!$I$6:$I$1096,Sheet1!$B165))</f>
        <v>2.570064142778496E-2</v>
      </c>
      <c r="S165" s="55">
        <f>SUM(SUMIFS(Data!$K$6:$K$1096,Data!$J$6:$J$1096,S$142,Data!$I$6:$I$1096,Sheet1!$B165))</f>
        <v>2.4908638175324248E-2</v>
      </c>
      <c r="T165" s="55">
        <f>SUM(SUMIFS(Data!$K$6:$K$1096,Data!$J$6:$J$1096,T$142,Data!$I$6:$I$1096,Sheet1!$B165))</f>
        <v>2.5419062562933154E-2</v>
      </c>
      <c r="U165" s="55">
        <f>SUM(SUMIFS(Data!$K$6:$K$1096,Data!$J$6:$J$1096,U$142,Data!$I$6:$I$1096,Sheet1!$B165))</f>
        <v>2.4116745435977631E-2</v>
      </c>
      <c r="V165" s="55">
        <f>SUM(SUMIFS(Data!$K$6:$K$1096,Data!$J$6:$J$1096,V$142,Data!$I$6:$I$1096,Sheet1!$B165))</f>
        <v>2.3358211122404531E-2</v>
      </c>
      <c r="W165" s="55">
        <f>SUM(SUMIFS(Data!$K$6:$K$1096,Data!$J$6:$J$1096,W$142,Data!$I$6:$I$1096,Sheet1!$B165))</f>
        <v>2.3199709807399799E-2</v>
      </c>
      <c r="X165" s="55">
        <f>SUM(SUMIFS(Data!$K$6:$K$1096,Data!$J$6:$J$1096,X$142,Data!$I$6:$I$1096,Sheet1!$B165))</f>
        <v>2.2107454054727214E-2</v>
      </c>
      <c r="Y165" s="55">
        <f>SUM(SUMIFS(Data!$K$6:$K$1096,Data!$J$6:$J$1096,Y$142,Data!$I$6:$I$1096,Sheet1!$B165))</f>
        <v>2.2269062543591178E-2</v>
      </c>
      <c r="Z165" s="55">
        <f>SUM(SUMIFS(Data!$K$6:$K$1096,Data!$J$6:$J$1096,Z$142,Data!$I$6:$I$1096,Sheet1!$B165))</f>
        <v>2.1776783227400322E-2</v>
      </c>
      <c r="AA165" s="55">
        <f>SUM(SUMIFS(Data!$K$6:$K$1096,Data!$J$6:$J$1096,AA$142,Data!$I$6:$I$1096,Sheet1!$B165))</f>
        <v>2.1291731260992125E-2</v>
      </c>
      <c r="AB165" s="55">
        <f>SUM(SUMIFS(Data!$K$6:$K$1096,Data!$J$6:$J$1096,AB$142,Data!$I$6:$I$1096,Sheet1!$B165))</f>
        <v>2.0732778365570484E-2</v>
      </c>
      <c r="AC165" s="55">
        <f>SUM(SUMIFS(Data!$K$6:$K$1096,Data!$J$6:$J$1096,AC$142,Data!$I$6:$I$1096,Sheet1!$B165))</f>
        <v>2.0634407345712057E-2</v>
      </c>
      <c r="AD165" s="55">
        <f>SUM(SUMIFS(Data!$K$6:$K$1096,Data!$J$6:$J$1096,AD$142,Data!$I$6:$I$1096,Sheet1!$B165))</f>
        <v>2.0371330263303893E-2</v>
      </c>
      <c r="AE165" s="55">
        <f>SUM(SUMIFS(Data!$K$6:$K$1096,Data!$J$6:$J$1096,AE$142,Data!$I$6:$I$1096,Sheet1!$B165))</f>
        <v>1.9968960760670524E-2</v>
      </c>
      <c r="AF165" s="55">
        <f>SUM(SUMIFS(Data!$K$6:$K$1096,Data!$J$6:$J$1096,AF$142,Data!$I$6:$I$1096,Sheet1!$B165))</f>
        <v>1.955673468081617E-2</v>
      </c>
      <c r="AG165" s="55">
        <f>SUM(SUMIFS(Data!$K$6:$K$1096,Data!$J$6:$J$1096,AG$142,Data!$I$6:$I$1096,Sheet1!$B165))</f>
        <v>1.9147996963605165E-2</v>
      </c>
      <c r="AH165" s="55">
        <f>SUM(SUMIFS(Data!$K$6:$K$1096,Data!$J$6:$J$1096,AH$142,Data!$I$6:$I$1096,Sheet1!$B165))</f>
        <v>1.8744116465873397E-2</v>
      </c>
      <c r="AI165" s="55">
        <f>SUM(SUMIFS(Data!$K$6:$K$1096,Data!$J$6:$J$1096,AI$142,Data!$I$6:$I$1096,Sheet1!$B165))</f>
        <v>1.8322295474001795E-2</v>
      </c>
      <c r="AJ165" s="55">
        <f>SUM(SUMIFS(Data!$K$6:$K$1096,Data!$J$6:$J$1096,AJ$142,Data!$I$6:$I$1096,Sheet1!$B165))</f>
        <v>1.7868302256213681E-2</v>
      </c>
      <c r="AK165" s="55">
        <f>SUM(SUMIFS(Data!$K$6:$K$1096,Data!$J$6:$J$1096,AK$142,Data!$I$6:$I$1096,Sheet1!$B165))</f>
        <v>1.7910195787414235E-2</v>
      </c>
      <c r="AL165" s="55">
        <f>SUM(SUMIFS(Data!$K$6:$K$1096,Data!$J$6:$J$1096,AL$142,Data!$I$6:$I$1096,Sheet1!$B165))</f>
        <v>1.7893417356273207E-2</v>
      </c>
      <c r="AM165" s="55">
        <f>SUM(SUMIFS(Data!$K$6:$K$1096,Data!$J$6:$J$1096,AM$142,Data!$I$6:$I$1096,Sheet1!$B165))</f>
        <v>1.8019122010172136E-2</v>
      </c>
      <c r="AN165" s="55">
        <f>SUM(SUMIFS(Data!$K$6:$K$1096,Data!$J$6:$J$1096,AN$142,Data!$I$6:$I$1096,Sheet1!$B165))</f>
        <v>1.7555816349441158E-2</v>
      </c>
      <c r="AO165" s="55">
        <f>SUM(SUMIFS(Data!$K$6:$K$1096,Data!$J$6:$J$1096,AO$142,Data!$I$6:$I$1096,Sheet1!$B165))</f>
        <v>1.7654748672962038E-2</v>
      </c>
      <c r="AP165" s="55">
        <f>SUM(SUMIFS(Data!$K$6:$K$1096,Data!$J$6:$J$1096,AP$142,Data!$I$6:$I$1096,Sheet1!$B165))</f>
        <v>1.754961105971569E-2</v>
      </c>
      <c r="AQ165" s="55">
        <f>SUM(SUMIFS(Data!$K$6:$K$1096,Data!$J$6:$J$1096,AQ$142,Data!$I$6:$I$1096,Sheet1!$B165))</f>
        <v>1.7503903685976492E-2</v>
      </c>
      <c r="AR165" s="56" t="s">
        <v>29</v>
      </c>
    </row>
    <row r="166" spans="1:44" x14ac:dyDescent="0.25">
      <c r="A166" s="53" t="s">
        <v>73</v>
      </c>
      <c r="B166" s="56" t="s">
        <v>30</v>
      </c>
      <c r="C166" s="55">
        <f>SUM(SUMIFS(Data!$K$6:$K$1096,Data!$J$6:$J$1096,C$142,Data!$I$6:$I$1096,Sheet1!$B166))</f>
        <v>5.9078183411502524E-5</v>
      </c>
      <c r="D166" s="55">
        <f>SUM(SUMIFS(Data!$K$6:$K$1096,Data!$J$6:$J$1096,D$142,Data!$I$6:$I$1096,Sheet1!$B166))</f>
        <v>8.2926358095803497E-5</v>
      </c>
      <c r="E166" s="55">
        <f>SUM(SUMIFS(Data!$K$6:$K$1096,Data!$J$6:$J$1096,E$142,Data!$I$6:$I$1096,Sheet1!$B166))</f>
        <v>7.5402241959994271E-5</v>
      </c>
      <c r="F166" s="55">
        <f>SUM(SUMIFS(Data!$K$6:$K$1096,Data!$J$6:$J$1096,F$142,Data!$I$6:$I$1096,Sheet1!$B166))</f>
        <v>9.0068806662138622E-5</v>
      </c>
      <c r="G166" s="55">
        <f>SUM(SUMIFS(Data!$K$6:$K$1096,Data!$J$6:$J$1096,G$142,Data!$I$6:$I$1096,Sheet1!$B166))</f>
        <v>8.8300708061302764E-5</v>
      </c>
      <c r="H166" s="55">
        <f>SUM(SUMIFS(Data!$K$6:$K$1096,Data!$J$6:$J$1096,H$142,Data!$I$6:$I$1096,Sheet1!$B166))</f>
        <v>8.380743629829001E-5</v>
      </c>
      <c r="I166" s="55">
        <f>SUM(SUMIFS(Data!$K$6:$K$1096,Data!$J$6:$J$1096,I$142,Data!$I$6:$I$1096,Sheet1!$B166))</f>
        <v>1.1883940983900623E-4</v>
      </c>
      <c r="J166" s="55">
        <f>SUM(SUMIFS(Data!$K$6:$K$1096,Data!$J$6:$J$1096,J$142,Data!$I$6:$I$1096,Sheet1!$B166))</f>
        <v>1.0375043492067677E-4</v>
      </c>
      <c r="K166" s="55">
        <f>SUM(SUMIFS(Data!$K$6:$K$1096,Data!$J$6:$J$1096,K$142,Data!$I$6:$I$1096,Sheet1!$B166))</f>
        <v>1.2076690434743604E-4</v>
      </c>
      <c r="L166" s="55">
        <f>SUM(SUMIFS(Data!$K$6:$K$1096,Data!$J$6:$J$1096,L$142,Data!$I$6:$I$1096,Sheet1!$B166))</f>
        <v>1.2571300224439614E-4</v>
      </c>
      <c r="M166" s="55">
        <f>SUM(SUMIFS(Data!$K$6:$K$1096,Data!$J$6:$J$1096,M$142,Data!$I$6:$I$1096,Sheet1!$B166))</f>
        <v>1.1938725299073135E-4</v>
      </c>
      <c r="N166" s="55">
        <f>SUM(SUMIFS(Data!$K$6:$K$1096,Data!$J$6:$J$1096,N$142,Data!$I$6:$I$1096,Sheet1!$B166))</f>
        <v>1.5600800388889516E-4</v>
      </c>
      <c r="O166" s="55">
        <f>SUM(SUMIFS(Data!$K$6:$K$1096,Data!$J$6:$J$1096,O$142,Data!$I$6:$I$1096,Sheet1!$B166))</f>
        <v>1.583801592182799E-4</v>
      </c>
      <c r="P166" s="55">
        <f>SUM(SUMIFS(Data!$K$6:$K$1096,Data!$J$6:$J$1096,P$142,Data!$I$6:$I$1096,Sheet1!$B166))</f>
        <v>1.7637057574410747E-4</v>
      </c>
      <c r="Q166" s="55">
        <f>SUM(SUMIFS(Data!$K$6:$K$1096,Data!$J$6:$J$1096,Q$142,Data!$I$6:$I$1096,Sheet1!$B166))</f>
        <v>1.9643043311321257E-4</v>
      </c>
      <c r="R166" s="55">
        <f>SUM(SUMIFS(Data!$K$6:$K$1096,Data!$J$6:$J$1096,R$142,Data!$I$6:$I$1096,Sheet1!$B166))</f>
        <v>2.0356690181417799E-4</v>
      </c>
      <c r="S166" s="55">
        <f>SUM(SUMIFS(Data!$K$6:$K$1096,Data!$J$6:$J$1096,S$142,Data!$I$6:$I$1096,Sheet1!$B166))</f>
        <v>1.9428521196516625E-4</v>
      </c>
      <c r="T166" s="55">
        <f>SUM(SUMIFS(Data!$K$6:$K$1096,Data!$J$6:$J$1096,T$142,Data!$I$6:$I$1096,Sheet1!$B166))</f>
        <v>2.1051235421563156E-4</v>
      </c>
      <c r="U166" s="55">
        <f>SUM(SUMIFS(Data!$K$6:$K$1096,Data!$J$6:$J$1096,U$142,Data!$I$6:$I$1096,Sheet1!$B166))</f>
        <v>2.0765624305402045E-4</v>
      </c>
      <c r="V166" s="55">
        <f>SUM(SUMIFS(Data!$K$6:$K$1096,Data!$J$6:$J$1096,V$142,Data!$I$6:$I$1096,Sheet1!$B166))</f>
        <v>1.5797880063888486E-4</v>
      </c>
      <c r="W166" s="55">
        <f>SUM(SUMIFS(Data!$K$6:$K$1096,Data!$J$6:$J$1096,W$142,Data!$I$6:$I$1096,Sheet1!$B166))</f>
        <v>1.9342435677991617E-4</v>
      </c>
      <c r="X166" s="55">
        <f>SUM(SUMIFS(Data!$K$6:$K$1096,Data!$J$6:$J$1096,X$142,Data!$I$6:$I$1096,Sheet1!$B166))</f>
        <v>2.0551047293656036E-4</v>
      </c>
      <c r="Y166" s="55">
        <f>SUM(SUMIFS(Data!$K$6:$K$1096,Data!$J$6:$J$1096,Y$142,Data!$I$6:$I$1096,Sheet1!$B166))</f>
        <v>2.4810790157504407E-4</v>
      </c>
      <c r="Z166" s="55">
        <f>SUM(SUMIFS(Data!$K$6:$K$1096,Data!$J$6:$J$1096,Z$142,Data!$I$6:$I$1096,Sheet1!$B166))</f>
        <v>2.9025291634408591E-4</v>
      </c>
      <c r="AA166" s="55">
        <f>SUM(SUMIFS(Data!$K$6:$K$1096,Data!$J$6:$J$1096,AA$142,Data!$I$6:$I$1096,Sheet1!$B166))</f>
        <v>3.1493199021492997E-4</v>
      </c>
      <c r="AB166" s="55">
        <f>SUM(SUMIFS(Data!$K$6:$K$1096,Data!$J$6:$J$1096,AB$142,Data!$I$6:$I$1096,Sheet1!$B166))</f>
        <v>3.6603181444569465E-4</v>
      </c>
      <c r="AC166" s="55">
        <f>SUM(SUMIFS(Data!$K$6:$K$1096,Data!$J$6:$J$1096,AC$142,Data!$I$6:$I$1096,Sheet1!$B166))</f>
        <v>4.385905319880325E-4</v>
      </c>
      <c r="AD166" s="55">
        <f>SUM(SUMIFS(Data!$K$6:$K$1096,Data!$J$6:$J$1096,AD$142,Data!$I$6:$I$1096,Sheet1!$B166))</f>
        <v>5.5747246273645011E-4</v>
      </c>
      <c r="AE166" s="55">
        <f>SUM(SUMIFS(Data!$K$6:$K$1096,Data!$J$6:$J$1096,AE$142,Data!$I$6:$I$1096,Sheet1!$B166))</f>
        <v>6.9597755302449574E-4</v>
      </c>
      <c r="AF166" s="55">
        <f>SUM(SUMIFS(Data!$K$6:$K$1096,Data!$J$6:$J$1096,AF$142,Data!$I$6:$I$1096,Sheet1!$B166))</f>
        <v>7.3600883210598526E-4</v>
      </c>
      <c r="AG166" s="55">
        <f>SUM(SUMIFS(Data!$K$6:$K$1096,Data!$J$6:$J$1096,AG$142,Data!$I$6:$I$1096,Sheet1!$B166))</f>
        <v>8.9795822910748897E-4</v>
      </c>
      <c r="AH166" s="55">
        <f>SUM(SUMIFS(Data!$K$6:$K$1096,Data!$J$6:$J$1096,AH$142,Data!$I$6:$I$1096,Sheet1!$B166))</f>
        <v>9.9781767617919512E-4</v>
      </c>
      <c r="AI166" s="55">
        <f>SUM(SUMIFS(Data!$K$6:$K$1096,Data!$J$6:$J$1096,AI$142,Data!$I$6:$I$1096,Sheet1!$B166))</f>
        <v>1.2267627639180468E-3</v>
      </c>
      <c r="AJ166" s="55">
        <f>SUM(SUMIFS(Data!$K$6:$K$1096,Data!$J$6:$J$1096,AJ$142,Data!$I$6:$I$1096,Sheet1!$B166))</f>
        <v>1.3814698369732955E-3</v>
      </c>
      <c r="AK166" s="55">
        <f>SUM(SUMIFS(Data!$K$6:$K$1096,Data!$J$6:$J$1096,AK$142,Data!$I$6:$I$1096,Sheet1!$B166))</f>
        <v>1.4412049985940095E-3</v>
      </c>
      <c r="AL166" s="55">
        <f>SUM(SUMIFS(Data!$K$6:$K$1096,Data!$J$6:$J$1096,AL$142,Data!$I$6:$I$1096,Sheet1!$B166))</f>
        <v>1.393841763220342E-3</v>
      </c>
      <c r="AM166" s="55">
        <f>SUM(SUMIFS(Data!$K$6:$K$1096,Data!$J$6:$J$1096,AM$142,Data!$I$6:$I$1096,Sheet1!$B166))</f>
        <v>1.4578406738604414E-3</v>
      </c>
      <c r="AN166" s="55">
        <f>SUM(SUMIFS(Data!$K$6:$K$1096,Data!$J$6:$J$1096,AN$142,Data!$I$6:$I$1096,Sheet1!$B166))</f>
        <v>1.549370458776077E-3</v>
      </c>
      <c r="AO166" s="55">
        <f>SUM(SUMIFS(Data!$K$6:$K$1096,Data!$J$6:$J$1096,AO$142,Data!$I$6:$I$1096,Sheet1!$B166))</f>
        <v>1.738146183329398E-3</v>
      </c>
      <c r="AP166" s="55">
        <f>SUM(SUMIFS(Data!$K$6:$K$1096,Data!$J$6:$J$1096,AP$142,Data!$I$6:$I$1096,Sheet1!$B166))</f>
        <v>1.9867877571761762E-3</v>
      </c>
      <c r="AQ166" s="55">
        <f>SUM(SUMIFS(Data!$K$6:$K$1096,Data!$J$6:$J$1096,AQ$142,Data!$I$6:$I$1096,Sheet1!$B166))</f>
        <v>2.2030854407801663E-3</v>
      </c>
      <c r="AR166" s="56" t="s">
        <v>30</v>
      </c>
    </row>
    <row r="167" spans="1:44" x14ac:dyDescent="0.25">
      <c r="A167" s="53" t="s">
        <v>73</v>
      </c>
      <c r="B167" s="56" t="s">
        <v>31</v>
      </c>
      <c r="C167" s="55">
        <f>SUM(SUMIFS(Data!$K$6:$K$1096,Data!$J$6:$J$1096,C$142,Data!$I$6:$I$1096,Sheet1!$B167))</f>
        <v>1.6082394373131243E-4</v>
      </c>
      <c r="D167" s="55">
        <f>SUM(SUMIFS(Data!$K$6:$K$1096,Data!$J$6:$J$1096,D$142,Data!$I$6:$I$1096,Sheet1!$B167))</f>
        <v>1.3664002186240351E-4</v>
      </c>
      <c r="E167" s="55">
        <f>SUM(SUMIFS(Data!$K$6:$K$1096,Data!$J$6:$J$1096,E$142,Data!$I$6:$I$1096,Sheet1!$B167))</f>
        <v>1.4403761605178393E-4</v>
      </c>
      <c r="F167" s="55">
        <f>SUM(SUMIFS(Data!$K$6:$K$1096,Data!$J$6:$J$1096,F$142,Data!$I$6:$I$1096,Sheet1!$B167))</f>
        <v>1.1467777023102895E-4</v>
      </c>
      <c r="G167" s="55">
        <f>SUM(SUMIFS(Data!$K$6:$K$1096,Data!$J$6:$J$1096,G$142,Data!$I$6:$I$1096,Sheet1!$B167))</f>
        <v>1.1990834787870092E-4</v>
      </c>
      <c r="H167" s="55">
        <f>SUM(SUMIFS(Data!$K$6:$K$1096,Data!$J$6:$J$1096,H$142,Data!$I$6:$I$1096,Sheet1!$B167))</f>
        <v>1.2571115444743501E-4</v>
      </c>
      <c r="I167" s="55">
        <f>SUM(SUMIFS(Data!$K$6:$K$1096,Data!$J$6:$J$1096,I$142,Data!$I$6:$I$1096,Sheet1!$B167))</f>
        <v>1.457464460289699E-4</v>
      </c>
      <c r="J167" s="55">
        <f>SUM(SUMIFS(Data!$K$6:$K$1096,Data!$J$6:$J$1096,J$142,Data!$I$6:$I$1096,Sheet1!$B167))</f>
        <v>1.9087787198113462E-4</v>
      </c>
      <c r="K167" s="55">
        <f>SUM(SUMIFS(Data!$K$6:$K$1096,Data!$J$6:$J$1096,K$142,Data!$I$6:$I$1096,Sheet1!$B167))</f>
        <v>2.047286568937487E-4</v>
      </c>
      <c r="L167" s="55">
        <f>SUM(SUMIFS(Data!$K$6:$K$1096,Data!$J$6:$J$1096,L$142,Data!$I$6:$I$1096,Sheet1!$B167))</f>
        <v>2.2404850622223489E-4</v>
      </c>
      <c r="M167" s="55">
        <f>SUM(SUMIFS(Data!$K$6:$K$1096,Data!$J$6:$J$1096,M$142,Data!$I$6:$I$1096,Sheet1!$B167))</f>
        <v>2.457656514268659E-4</v>
      </c>
      <c r="N167" s="55">
        <f>SUM(SUMIFS(Data!$K$6:$K$1096,Data!$J$6:$J$1096,N$142,Data!$I$6:$I$1096,Sheet1!$B167))</f>
        <v>2.8827565935991498E-4</v>
      </c>
      <c r="O167" s="55">
        <f>SUM(SUMIFS(Data!$K$6:$K$1096,Data!$J$6:$J$1096,O$142,Data!$I$6:$I$1096,Sheet1!$B167))</f>
        <v>3.3771333560940616E-4</v>
      </c>
      <c r="P167" s="55">
        <f>SUM(SUMIFS(Data!$K$6:$K$1096,Data!$J$6:$J$1096,P$142,Data!$I$6:$I$1096,Sheet1!$B167))</f>
        <v>3.944287421186403E-4</v>
      </c>
      <c r="Q167" s="55">
        <f>SUM(SUMIFS(Data!$K$6:$K$1096,Data!$J$6:$J$1096,Q$142,Data!$I$6:$I$1096,Sheet1!$B167))</f>
        <v>3.6234740088845043E-4</v>
      </c>
      <c r="R167" s="55">
        <f>SUM(SUMIFS(Data!$K$6:$K$1096,Data!$J$6:$J$1096,R$142,Data!$I$6:$I$1096,Sheet1!$B167))</f>
        <v>3.9113011637881365E-4</v>
      </c>
      <c r="S167" s="55">
        <f>SUM(SUMIFS(Data!$K$6:$K$1096,Data!$J$6:$J$1096,S$142,Data!$I$6:$I$1096,Sheet1!$B167))</f>
        <v>4.2933846840826901E-4</v>
      </c>
      <c r="T167" s="55">
        <f>SUM(SUMIFS(Data!$K$6:$K$1096,Data!$J$6:$J$1096,T$142,Data!$I$6:$I$1096,Sheet1!$B167))</f>
        <v>4.1372370192667478E-4</v>
      </c>
      <c r="U167" s="55">
        <f>SUM(SUMIFS(Data!$K$6:$K$1096,Data!$J$6:$J$1096,U$142,Data!$I$6:$I$1096,Sheet1!$B167))</f>
        <v>4.4515165299850132E-4</v>
      </c>
      <c r="V167" s="55">
        <f>SUM(SUMIFS(Data!$K$6:$K$1096,Data!$J$6:$J$1096,V$142,Data!$I$6:$I$1096,Sheet1!$B167))</f>
        <v>4.5883548714970235E-4</v>
      </c>
      <c r="W167" s="55">
        <f>SUM(SUMIFS(Data!$K$6:$K$1096,Data!$J$6:$J$1096,W$142,Data!$I$6:$I$1096,Sheet1!$B167))</f>
        <v>5.4383080022179326E-4</v>
      </c>
      <c r="X167" s="55">
        <f>SUM(SUMIFS(Data!$K$6:$K$1096,Data!$J$6:$J$1096,X$142,Data!$I$6:$I$1096,Sheet1!$B167))</f>
        <v>5.9307641918105196E-4</v>
      </c>
      <c r="Y167" s="55">
        <f>SUM(SUMIFS(Data!$K$6:$K$1096,Data!$J$6:$J$1096,Y$142,Data!$I$6:$I$1096,Sheet1!$B167))</f>
        <v>5.596211557748217E-4</v>
      </c>
      <c r="Z167" s="55">
        <f>SUM(SUMIFS(Data!$K$6:$K$1096,Data!$J$6:$J$1096,Z$142,Data!$I$6:$I$1096,Sheet1!$B167))</f>
        <v>6.0785658826674916E-4</v>
      </c>
      <c r="AA167" s="55">
        <f>SUM(SUMIFS(Data!$K$6:$K$1096,Data!$J$6:$J$1096,AA$142,Data!$I$6:$I$1096,Sheet1!$B167))</f>
        <v>6.4538879684890586E-4</v>
      </c>
      <c r="AB167" s="55">
        <f>SUM(SUMIFS(Data!$K$6:$K$1096,Data!$J$6:$J$1096,AB$142,Data!$I$6:$I$1096,Sheet1!$B167))</f>
        <v>6.4434594554789437E-4</v>
      </c>
      <c r="AC167" s="55">
        <f>SUM(SUMIFS(Data!$K$6:$K$1096,Data!$J$6:$J$1096,AC$142,Data!$I$6:$I$1096,Sheet1!$B167))</f>
        <v>6.9402739696247521E-4</v>
      </c>
      <c r="AD167" s="55">
        <f>SUM(SUMIFS(Data!$K$6:$K$1096,Data!$J$6:$J$1096,AD$142,Data!$I$6:$I$1096,Sheet1!$B167))</f>
        <v>6.7111108014041878E-4</v>
      </c>
      <c r="AE167" s="55">
        <f>SUM(SUMIFS(Data!$K$6:$K$1096,Data!$J$6:$J$1096,AE$142,Data!$I$6:$I$1096,Sheet1!$B167))</f>
        <v>7.1218739836165527E-4</v>
      </c>
      <c r="AF167" s="55">
        <f>SUM(SUMIFS(Data!$K$6:$K$1096,Data!$J$6:$J$1096,AF$142,Data!$I$6:$I$1096,Sheet1!$B167))</f>
        <v>7.6750921011052131E-4</v>
      </c>
      <c r="AG167" s="55">
        <f>SUM(SUMIFS(Data!$K$6:$K$1096,Data!$J$6:$J$1096,AG$142,Data!$I$6:$I$1096,Sheet1!$B167))</f>
        <v>8.1561696990012833E-4</v>
      </c>
      <c r="AH167" s="55">
        <f>SUM(SUMIFS(Data!$K$6:$K$1096,Data!$J$6:$J$1096,AH$142,Data!$I$6:$I$1096,Sheet1!$B167))</f>
        <v>8.4480245933583474E-4</v>
      </c>
      <c r="AI167" s="55">
        <f>SUM(SUMIFS(Data!$K$6:$K$1096,Data!$J$6:$J$1096,AI$142,Data!$I$6:$I$1096,Sheet1!$B167))</f>
        <v>8.7260952827490309E-4</v>
      </c>
      <c r="AJ167" s="55">
        <f>SUM(SUMIFS(Data!$K$6:$K$1096,Data!$J$6:$J$1096,AJ$142,Data!$I$6:$I$1096,Sheet1!$B167))</f>
        <v>1.036612521687495E-3</v>
      </c>
      <c r="AK167" s="55">
        <f>SUM(SUMIFS(Data!$K$6:$K$1096,Data!$J$6:$J$1096,AK$142,Data!$I$6:$I$1096,Sheet1!$B167))</f>
        <v>1.0258811003286859E-3</v>
      </c>
      <c r="AL167" s="55">
        <f>SUM(SUMIFS(Data!$K$6:$K$1096,Data!$J$6:$J$1096,AL$142,Data!$I$6:$I$1096,Sheet1!$B167))</f>
        <v>1.0448557410565763E-3</v>
      </c>
      <c r="AM167" s="55">
        <f>SUM(SUMIFS(Data!$K$6:$K$1096,Data!$J$6:$J$1096,AM$142,Data!$I$6:$I$1096,Sheet1!$B167))</f>
        <v>1.1520110542353704E-3</v>
      </c>
      <c r="AN167" s="55">
        <f>SUM(SUMIFS(Data!$K$6:$K$1096,Data!$J$6:$J$1096,AN$142,Data!$I$6:$I$1096,Sheet1!$B167))</f>
        <v>1.1608335708610073E-3</v>
      </c>
      <c r="AO167" s="55">
        <f>SUM(SUMIFS(Data!$K$6:$K$1096,Data!$J$6:$J$1096,AO$142,Data!$I$6:$I$1096,Sheet1!$B167))</f>
        <v>1.3193157777078564E-3</v>
      </c>
      <c r="AP167" s="55">
        <f>SUM(SUMIFS(Data!$K$6:$K$1096,Data!$J$6:$J$1096,AP$142,Data!$I$6:$I$1096,Sheet1!$B167))</f>
        <v>1.4061787431430544E-3</v>
      </c>
      <c r="AQ167" s="55">
        <f>SUM(SUMIFS(Data!$K$6:$K$1096,Data!$J$6:$J$1096,AQ$142,Data!$I$6:$I$1096,Sheet1!$B167))</f>
        <v>1.5446569444840816E-3</v>
      </c>
      <c r="AR167" s="56" t="s">
        <v>31</v>
      </c>
    </row>
    <row r="168" spans="1:44" x14ac:dyDescent="0.25">
      <c r="A168" s="53" t="s">
        <v>73</v>
      </c>
      <c r="B168" s="57" t="s">
        <v>32</v>
      </c>
      <c r="C168" s="55">
        <f>SUM(SUMIFS(Data!$K$6:$K$1096,Data!$J$6:$J$1096,C$142,Data!$I$6:$I$1096,Sheet1!$B168))</f>
        <v>3.5024923022533637E-4</v>
      </c>
      <c r="D168" s="55">
        <f>SUM(SUMIFS(Data!$K$6:$K$1096,Data!$J$6:$J$1096,D$142,Data!$I$6:$I$1096,Sheet1!$B168))</f>
        <v>3.7929385379046487E-4</v>
      </c>
      <c r="E168" s="55">
        <f>SUM(SUMIFS(Data!$K$6:$K$1096,Data!$J$6:$J$1096,E$142,Data!$I$6:$I$1096,Sheet1!$B168))</f>
        <v>3.4511026127843534E-4</v>
      </c>
      <c r="F168" s="55">
        <f>SUM(SUMIFS(Data!$K$6:$K$1096,Data!$J$6:$J$1096,F$142,Data!$I$6:$I$1096,Sheet1!$B168))</f>
        <v>3.3861933870793097E-4</v>
      </c>
      <c r="G168" s="55">
        <f>SUM(SUMIFS(Data!$K$6:$K$1096,Data!$J$6:$J$1096,G$142,Data!$I$6:$I$1096,Sheet1!$B168))</f>
        <v>3.486874551284399E-4</v>
      </c>
      <c r="H168" s="55">
        <f>SUM(SUMIFS(Data!$K$6:$K$1096,Data!$J$6:$J$1096,H$142,Data!$I$6:$I$1096,Sheet1!$B168))</f>
        <v>3.2609688354526945E-4</v>
      </c>
      <c r="I168" s="55">
        <f>SUM(SUMIFS(Data!$K$6:$K$1096,Data!$J$6:$J$1096,I$142,Data!$I$6:$I$1096,Sheet1!$B168))</f>
        <v>3.4979147046952777E-4</v>
      </c>
      <c r="J168" s="55">
        <f>SUM(SUMIFS(Data!$K$6:$K$1096,Data!$J$6:$J$1096,J$142,Data!$I$6:$I$1096,Sheet1!$B168))</f>
        <v>4.1156249874611009E-4</v>
      </c>
      <c r="K168" s="55">
        <f>SUM(SUMIFS(Data!$K$6:$K$1096,Data!$J$6:$J$1096,K$142,Data!$I$6:$I$1096,Sheet1!$B168))</f>
        <v>4.037065088185719E-4</v>
      </c>
      <c r="L168" s="55">
        <f>SUM(SUMIFS(Data!$K$6:$K$1096,Data!$J$6:$J$1096,L$142,Data!$I$6:$I$1096,Sheet1!$B168))</f>
        <v>4.486557368988893E-4</v>
      </c>
      <c r="M168" s="55">
        <f>SUM(SUMIFS(Data!$K$6:$K$1096,Data!$J$6:$J$1096,M$142,Data!$I$6:$I$1096,Sheet1!$B168))</f>
        <v>5.6305609856439518E-4</v>
      </c>
      <c r="N168" s="55">
        <f>SUM(SUMIFS(Data!$K$6:$K$1096,Data!$J$6:$J$1096,N$142,Data!$I$6:$I$1096,Sheet1!$B168))</f>
        <v>7.2577636591790364E-4</v>
      </c>
      <c r="O168" s="55">
        <f>SUM(SUMIFS(Data!$K$6:$K$1096,Data!$J$6:$J$1096,O$142,Data!$I$6:$I$1096,Sheet1!$B168))</f>
        <v>1.0427207369545898E-3</v>
      </c>
      <c r="P168" s="55">
        <f>SUM(SUMIFS(Data!$K$6:$K$1096,Data!$J$6:$J$1096,P$142,Data!$I$6:$I$1096,Sheet1!$B168))</f>
        <v>1.2262565120826671E-3</v>
      </c>
      <c r="Q168" s="55">
        <f>SUM(SUMIFS(Data!$K$6:$K$1096,Data!$J$6:$J$1096,Q$142,Data!$I$6:$I$1096,Sheet1!$B168))</f>
        <v>1.3368712001200196E-3</v>
      </c>
      <c r="R168" s="55">
        <f>SUM(SUMIFS(Data!$K$6:$K$1096,Data!$J$6:$J$1096,R$142,Data!$I$6:$I$1096,Sheet1!$B168))</f>
        <v>1.6893492260616847E-3</v>
      </c>
      <c r="S168" s="55">
        <f>SUM(SUMIFS(Data!$K$6:$K$1096,Data!$J$6:$J$1096,S$142,Data!$I$6:$I$1096,Sheet1!$B168))</f>
        <v>2.4161436360127068E-3</v>
      </c>
      <c r="T168" s="55">
        <f>SUM(SUMIFS(Data!$K$6:$K$1096,Data!$J$6:$J$1096,T$142,Data!$I$6:$I$1096,Sheet1!$B168))</f>
        <v>2.5048536482825297E-3</v>
      </c>
      <c r="U168" s="55">
        <f>SUM(SUMIFS(Data!$K$6:$K$1096,Data!$J$6:$J$1096,U$142,Data!$I$6:$I$1096,Sheet1!$B168))</f>
        <v>2.851162844512973E-3</v>
      </c>
      <c r="V168" s="55">
        <f>SUM(SUMIFS(Data!$K$6:$K$1096,Data!$J$6:$J$1096,V$142,Data!$I$6:$I$1096,Sheet1!$B168))</f>
        <v>3.4993465950341222E-3</v>
      </c>
      <c r="W168" s="55">
        <f>SUM(SUMIFS(Data!$K$6:$K$1096,Data!$J$6:$J$1096,W$142,Data!$I$6:$I$1096,Sheet1!$B168))</f>
        <v>3.4367863972779304E-3</v>
      </c>
      <c r="X168" s="55">
        <f>SUM(SUMIFS(Data!$K$6:$K$1096,Data!$J$6:$J$1096,X$142,Data!$I$6:$I$1096,Sheet1!$B168))</f>
        <v>3.7516830358364471E-3</v>
      </c>
      <c r="Y168" s="55">
        <f>SUM(SUMIFS(Data!$K$6:$K$1096,Data!$J$6:$J$1096,Y$142,Data!$I$6:$I$1096,Sheet1!$B168))</f>
        <v>4.5420286515004743E-3</v>
      </c>
      <c r="Z168" s="55">
        <f>SUM(SUMIFS(Data!$K$6:$K$1096,Data!$J$6:$J$1096,Z$142,Data!$I$6:$I$1096,Sheet1!$B168))</f>
        <v>5.3071629396145552E-3</v>
      </c>
      <c r="AA168" s="55">
        <f>SUM(SUMIFS(Data!$K$6:$K$1096,Data!$J$6:$J$1096,AA$142,Data!$I$6:$I$1096,Sheet1!$B168))</f>
        <v>6.4023233996686564E-3</v>
      </c>
      <c r="AB168" s="55">
        <f>SUM(SUMIFS(Data!$K$6:$K$1096,Data!$J$6:$J$1096,AB$142,Data!$I$6:$I$1096,Sheet1!$B168))</f>
        <v>7.8220348986427577E-3</v>
      </c>
      <c r="AC168" s="55">
        <f>SUM(SUMIFS(Data!$K$6:$K$1096,Data!$J$6:$J$1096,AC$142,Data!$I$6:$I$1096,Sheet1!$B168))</f>
        <v>8.1098487215928387E-3</v>
      </c>
      <c r="AD168" s="55">
        <f>SUM(SUMIFS(Data!$K$6:$K$1096,Data!$J$6:$J$1096,AD$142,Data!$I$6:$I$1096,Sheet1!$B168))</f>
        <v>8.9436808084208362E-3</v>
      </c>
      <c r="AE168" s="55">
        <f>SUM(SUMIFS(Data!$K$6:$K$1096,Data!$J$6:$J$1096,AE$142,Data!$I$6:$I$1096,Sheet1!$B168))</f>
        <v>1.0496136304929153E-2</v>
      </c>
      <c r="AF168" s="55">
        <f>SUM(SUMIFS(Data!$K$6:$K$1096,Data!$J$6:$J$1096,AF$142,Data!$I$6:$I$1096,Sheet1!$B168))</f>
        <v>1.1534638415660988E-2</v>
      </c>
      <c r="AG168" s="55">
        <f>SUM(SUMIFS(Data!$K$6:$K$1096,Data!$J$6:$J$1096,AG$142,Data!$I$6:$I$1096,Sheet1!$B168))</f>
        <v>1.2738046631462937E-2</v>
      </c>
      <c r="AH168" s="55">
        <f>SUM(SUMIFS(Data!$K$6:$K$1096,Data!$J$6:$J$1096,AH$142,Data!$I$6:$I$1096,Sheet1!$B168))</f>
        <v>1.3513372985237745E-2</v>
      </c>
      <c r="AI168" s="55">
        <f>SUM(SUMIFS(Data!$K$6:$K$1096,Data!$J$6:$J$1096,AI$142,Data!$I$6:$I$1096,Sheet1!$B168))</f>
        <v>1.6163313231255048E-2</v>
      </c>
      <c r="AJ168" s="55">
        <f>SUM(SUMIFS(Data!$K$6:$K$1096,Data!$J$6:$J$1096,AJ$142,Data!$I$6:$I$1096,Sheet1!$B168))</f>
        <v>1.7127573229889743E-2</v>
      </c>
      <c r="AK168" s="55">
        <f>SUM(SUMIFS(Data!$K$6:$K$1096,Data!$J$6:$J$1096,AK$142,Data!$I$6:$I$1096,Sheet1!$B168))</f>
        <v>1.7206941605563474E-2</v>
      </c>
      <c r="AL168" s="55">
        <f>SUM(SUMIFS(Data!$K$6:$K$1096,Data!$J$6:$J$1096,AL$142,Data!$I$6:$I$1096,Sheet1!$B168))</f>
        <v>1.6166882593008192E-2</v>
      </c>
      <c r="AM168" s="55">
        <f>SUM(SUMIFS(Data!$K$6:$K$1096,Data!$J$6:$J$1096,AM$142,Data!$I$6:$I$1096,Sheet1!$B168))</f>
        <v>1.5950150300204257E-2</v>
      </c>
      <c r="AN168" s="55">
        <f>SUM(SUMIFS(Data!$K$6:$K$1096,Data!$J$6:$J$1096,AN$142,Data!$I$6:$I$1096,Sheet1!$B168))</f>
        <v>1.5972475452377427E-2</v>
      </c>
      <c r="AO168" s="55">
        <f>SUM(SUMIFS(Data!$K$6:$K$1096,Data!$J$6:$J$1096,AO$142,Data!$I$6:$I$1096,Sheet1!$B168))</f>
        <v>1.5395682172640847E-2</v>
      </c>
      <c r="AP168" s="55">
        <f>SUM(SUMIFS(Data!$K$6:$K$1096,Data!$J$6:$J$1096,AP$142,Data!$I$6:$I$1096,Sheet1!$B168))</f>
        <v>1.5904725917625446E-2</v>
      </c>
      <c r="AQ168" s="55">
        <f>SUM(SUMIFS(Data!$K$6:$K$1096,Data!$J$6:$J$1096,AQ$142,Data!$I$6:$I$1096,Sheet1!$B168))</f>
        <v>1.5726350593808735E-2</v>
      </c>
      <c r="AR168" s="57" t="s">
        <v>32</v>
      </c>
    </row>
    <row r="169" spans="1:44" x14ac:dyDescent="0.25">
      <c r="B169" s="58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</row>
    <row r="170" spans="1:44" x14ac:dyDescent="0.25">
      <c r="B170" s="58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</row>
    <row r="171" spans="1:44" x14ac:dyDescent="0.25">
      <c r="B171" s="58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</row>
    <row r="172" spans="1:44" x14ac:dyDescent="0.25">
      <c r="B172" s="58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</row>
    <row r="173" spans="1:44" x14ac:dyDescent="0.25">
      <c r="B173" s="58"/>
      <c r="C173" s="55" t="b">
        <f>SUM(C143:C168)=1</f>
        <v>1</v>
      </c>
      <c r="D173" s="55" t="b">
        <f t="shared" ref="D173:AQ173" si="12">SUM(D143:D168)=1</f>
        <v>1</v>
      </c>
      <c r="E173" s="55" t="b">
        <f t="shared" si="12"/>
        <v>1</v>
      </c>
      <c r="F173" s="55" t="b">
        <f t="shared" si="12"/>
        <v>1</v>
      </c>
      <c r="G173" s="55" t="b">
        <f t="shared" si="12"/>
        <v>1</v>
      </c>
      <c r="H173" s="55" t="b">
        <f t="shared" si="12"/>
        <v>1</v>
      </c>
      <c r="I173" s="55" t="b">
        <f t="shared" si="12"/>
        <v>1</v>
      </c>
      <c r="J173" s="55" t="b">
        <f t="shared" si="12"/>
        <v>1</v>
      </c>
      <c r="K173" s="55" t="b">
        <f t="shared" si="12"/>
        <v>1</v>
      </c>
      <c r="L173" s="55" t="b">
        <f t="shared" si="12"/>
        <v>1</v>
      </c>
      <c r="M173" s="55" t="b">
        <f t="shared" si="12"/>
        <v>1</v>
      </c>
      <c r="N173" s="55" t="b">
        <f t="shared" si="12"/>
        <v>1</v>
      </c>
      <c r="O173" s="55" t="b">
        <f t="shared" si="12"/>
        <v>1</v>
      </c>
      <c r="P173" s="55" t="b">
        <f t="shared" si="12"/>
        <v>1</v>
      </c>
      <c r="Q173" s="55" t="b">
        <f t="shared" si="12"/>
        <v>1</v>
      </c>
      <c r="R173" s="55" t="b">
        <f t="shared" si="12"/>
        <v>1</v>
      </c>
      <c r="S173" s="55" t="b">
        <f t="shared" si="12"/>
        <v>1</v>
      </c>
      <c r="T173" s="55" t="b">
        <f t="shared" si="12"/>
        <v>1</v>
      </c>
      <c r="U173" s="55" t="b">
        <f t="shared" si="12"/>
        <v>1</v>
      </c>
      <c r="V173" s="55" t="b">
        <f t="shared" si="12"/>
        <v>1</v>
      </c>
      <c r="W173" s="55" t="b">
        <f t="shared" si="12"/>
        <v>1</v>
      </c>
      <c r="X173" s="55" t="b">
        <f t="shared" si="12"/>
        <v>1</v>
      </c>
      <c r="Y173" s="55" t="b">
        <f t="shared" si="12"/>
        <v>1</v>
      </c>
      <c r="Z173" s="55" t="b">
        <f t="shared" si="12"/>
        <v>1</v>
      </c>
      <c r="AA173" s="55" t="b">
        <f t="shared" si="12"/>
        <v>1</v>
      </c>
      <c r="AB173" s="55" t="b">
        <f t="shared" si="12"/>
        <v>1</v>
      </c>
      <c r="AC173" s="55" t="b">
        <f t="shared" si="12"/>
        <v>1</v>
      </c>
      <c r="AD173" s="55" t="b">
        <f t="shared" si="12"/>
        <v>1</v>
      </c>
      <c r="AE173" s="55" t="b">
        <f t="shared" si="12"/>
        <v>1</v>
      </c>
      <c r="AF173" s="55" t="b">
        <f t="shared" si="12"/>
        <v>1</v>
      </c>
      <c r="AG173" s="55" t="b">
        <f t="shared" si="12"/>
        <v>1</v>
      </c>
      <c r="AH173" s="55" t="b">
        <f t="shared" si="12"/>
        <v>1</v>
      </c>
      <c r="AI173" s="55" t="b">
        <f t="shared" si="12"/>
        <v>1</v>
      </c>
      <c r="AJ173" s="55" t="b">
        <f t="shared" si="12"/>
        <v>1</v>
      </c>
      <c r="AK173" s="55" t="b">
        <f t="shared" si="12"/>
        <v>1</v>
      </c>
      <c r="AL173" s="55" t="b">
        <f t="shared" si="12"/>
        <v>1</v>
      </c>
      <c r="AM173" s="55" t="b">
        <f t="shared" si="12"/>
        <v>1</v>
      </c>
      <c r="AN173" s="55" t="b">
        <f t="shared" si="12"/>
        <v>1</v>
      </c>
      <c r="AO173" s="55" t="b">
        <f t="shared" si="12"/>
        <v>1</v>
      </c>
      <c r="AP173" s="55" t="b">
        <f t="shared" si="12"/>
        <v>1</v>
      </c>
      <c r="AQ173" s="55" t="b">
        <f t="shared" si="12"/>
        <v>1</v>
      </c>
    </row>
    <row r="174" spans="1:44" x14ac:dyDescent="0.25">
      <c r="B174" s="53" t="s">
        <v>80</v>
      </c>
    </row>
    <row r="175" spans="1:44" x14ac:dyDescent="0.25">
      <c r="C175" s="53">
        <v>1960</v>
      </c>
      <c r="D175" s="53">
        <v>1961</v>
      </c>
      <c r="E175" s="53">
        <v>1962</v>
      </c>
      <c r="F175" s="53">
        <v>1963</v>
      </c>
      <c r="G175" s="53">
        <v>1964</v>
      </c>
      <c r="H175" s="53">
        <v>1965</v>
      </c>
      <c r="I175" s="53">
        <v>1966</v>
      </c>
      <c r="J175" s="53">
        <v>1967</v>
      </c>
      <c r="K175" s="53">
        <v>1968</v>
      </c>
      <c r="L175" s="53">
        <v>1969</v>
      </c>
      <c r="M175" s="53">
        <v>1970</v>
      </c>
      <c r="N175" s="53">
        <v>1971</v>
      </c>
      <c r="O175" s="53">
        <v>1972</v>
      </c>
      <c r="P175" s="53">
        <v>1973</v>
      </c>
      <c r="Q175" s="53">
        <v>1974</v>
      </c>
      <c r="R175" s="53">
        <v>1975</v>
      </c>
      <c r="S175" s="53">
        <v>1976</v>
      </c>
      <c r="T175" s="53">
        <v>1977</v>
      </c>
      <c r="U175" s="53">
        <v>1978</v>
      </c>
      <c r="V175" s="53">
        <v>1979</v>
      </c>
      <c r="W175" s="53">
        <v>1980</v>
      </c>
      <c r="X175" s="53">
        <v>1981</v>
      </c>
      <c r="Y175" s="53">
        <v>1982</v>
      </c>
      <c r="Z175" s="53">
        <v>1983</v>
      </c>
      <c r="AA175" s="53">
        <v>1984</v>
      </c>
      <c r="AB175" s="53">
        <v>1985</v>
      </c>
      <c r="AC175" s="53">
        <v>1986</v>
      </c>
      <c r="AD175" s="53">
        <v>1987</v>
      </c>
      <c r="AE175" s="53">
        <v>1988</v>
      </c>
      <c r="AF175" s="53">
        <v>1989</v>
      </c>
      <c r="AG175" s="53">
        <v>1990</v>
      </c>
      <c r="AH175" s="53">
        <v>1991</v>
      </c>
      <c r="AI175" s="53">
        <v>1992</v>
      </c>
      <c r="AJ175" s="53">
        <v>1993</v>
      </c>
      <c r="AK175" s="53">
        <v>1994</v>
      </c>
      <c r="AL175" s="53">
        <v>1995</v>
      </c>
      <c r="AM175" s="53">
        <v>1996</v>
      </c>
      <c r="AN175" s="53">
        <v>1997</v>
      </c>
      <c r="AO175" s="53">
        <v>1998</v>
      </c>
      <c r="AP175" s="53">
        <v>1999</v>
      </c>
      <c r="AQ175" s="53">
        <v>2000</v>
      </c>
    </row>
    <row r="176" spans="1:44" x14ac:dyDescent="0.25">
      <c r="A176" s="53" t="s">
        <v>73</v>
      </c>
      <c r="B176" s="54" t="s">
        <v>7</v>
      </c>
      <c r="C176" s="55">
        <f>SUM(SUMIFS(Data!$L$6:$L$1096,Data!$J$6:$J$1096,C$142,Data!$I$6:$I$1096,Sheet1!$B176))</f>
        <v>4.2955263368954243E-2</v>
      </c>
      <c r="D176" s="55">
        <f>SUM(SUMIFS(Data!$L$6:$L$1096,Data!$J$6:$J$1096,D$142,Data!$I$6:$I$1096,Sheet1!$B176))</f>
        <v>4.4848302033570861E-2</v>
      </c>
      <c r="E176" s="55">
        <f>SUM(SUMIFS(Data!$L$6:$L$1096,Data!$J$6:$J$1096,E$142,Data!$I$6:$I$1096,Sheet1!$B176))</f>
        <v>4.6070769210531243E-2</v>
      </c>
      <c r="F176" s="55">
        <f>SUM(SUMIFS(Data!$L$6:$L$1096,Data!$J$6:$J$1096,F$142,Data!$I$6:$I$1096,Sheet1!$B176))</f>
        <v>4.9252955379879476E-2</v>
      </c>
      <c r="G176" s="55">
        <f>SUM(SUMIFS(Data!$L$6:$L$1096,Data!$J$6:$J$1096,G$142,Data!$I$6:$I$1096,Sheet1!$B176))</f>
        <v>5.339439799757853E-2</v>
      </c>
      <c r="H176" s="55">
        <f>SUM(SUMIFS(Data!$L$6:$L$1096,Data!$J$6:$J$1096,H$142,Data!$I$6:$I$1096,Sheet1!$B176))</f>
        <v>5.8848306394708894E-2</v>
      </c>
      <c r="I176" s="55">
        <f>SUM(SUMIFS(Data!$L$6:$L$1096,Data!$J$6:$J$1096,I$142,Data!$I$6:$I$1096,Sheet1!$B176))</f>
        <v>6.0534960668840107E-2</v>
      </c>
      <c r="J176" s="55">
        <f>SUM(SUMIFS(Data!$L$6:$L$1096,Data!$J$6:$J$1096,J$142,Data!$I$6:$I$1096,Sheet1!$B176))</f>
        <v>6.6386783086584286E-2</v>
      </c>
      <c r="K176" s="55">
        <f>SUM(SUMIFS(Data!$L$6:$L$1096,Data!$J$6:$J$1096,K$142,Data!$I$6:$I$1096,Sheet1!$B176))</f>
        <v>6.7826247515424085E-2</v>
      </c>
      <c r="L176" s="55">
        <f>SUM(SUMIFS(Data!$L$6:$L$1096,Data!$J$6:$J$1096,L$142,Data!$I$6:$I$1096,Sheet1!$B176))</f>
        <v>7.0299893132267186E-2</v>
      </c>
      <c r="M176" s="55">
        <f>SUM(SUMIFS(Data!$L$6:$L$1096,Data!$J$6:$J$1096,M$142,Data!$I$6:$I$1096,Sheet1!$B176))</f>
        <v>7.6075170535861006E-2</v>
      </c>
      <c r="N176" s="55">
        <f>SUM(SUMIFS(Data!$L$6:$L$1096,Data!$J$6:$J$1096,N$142,Data!$I$6:$I$1096,Sheet1!$B176))</f>
        <v>8.3591427656256087E-2</v>
      </c>
      <c r="O176" s="55">
        <f>SUM(SUMIFS(Data!$L$6:$L$1096,Data!$J$6:$J$1096,O$142,Data!$I$6:$I$1096,Sheet1!$B176))</f>
        <v>8.5766183254518999E-2</v>
      </c>
      <c r="P176" s="55">
        <f>SUM(SUMIFS(Data!$L$6:$L$1096,Data!$J$6:$J$1096,P$142,Data!$I$6:$I$1096,Sheet1!$B176))</f>
        <v>9.1360153992113932E-2</v>
      </c>
      <c r="Q176" s="55">
        <f>SUM(SUMIFS(Data!$L$6:$L$1096,Data!$J$6:$J$1096,Q$142,Data!$I$6:$I$1096,Sheet1!$B176))</f>
        <v>9.8222039273499068E-2</v>
      </c>
      <c r="R176" s="55">
        <f>SUM(SUMIFS(Data!$L$6:$L$1096,Data!$J$6:$J$1096,R$142,Data!$I$6:$I$1096,Sheet1!$B176))</f>
        <v>0.1080697054981089</v>
      </c>
      <c r="S176" s="55">
        <f>SUM(SUMIFS(Data!$L$6:$L$1096,Data!$J$6:$J$1096,S$142,Data!$I$6:$I$1096,Sheet1!$B176))</f>
        <v>0.11001044675228906</v>
      </c>
      <c r="T176" s="55">
        <f>SUM(SUMIFS(Data!$L$6:$L$1096,Data!$J$6:$J$1096,T$142,Data!$I$6:$I$1096,Sheet1!$B176))</f>
        <v>0.10889980781156777</v>
      </c>
      <c r="U176" s="55">
        <f>SUM(SUMIFS(Data!$L$6:$L$1096,Data!$J$6:$J$1096,U$142,Data!$I$6:$I$1096,Sheet1!$B176))</f>
        <v>0.11078140390431064</v>
      </c>
      <c r="V176" s="55">
        <f>SUM(SUMIFS(Data!$L$6:$L$1096,Data!$J$6:$J$1096,V$142,Data!$I$6:$I$1096,Sheet1!$B176))</f>
        <v>0.11991281014858002</v>
      </c>
      <c r="W176" s="55">
        <f>SUM(SUMIFS(Data!$L$6:$L$1096,Data!$J$6:$J$1096,W$142,Data!$I$6:$I$1096,Sheet1!$B176))</f>
        <v>0.12098370599766169</v>
      </c>
      <c r="X176" s="55">
        <f>SUM(SUMIFS(Data!$L$6:$L$1096,Data!$J$6:$J$1096,X$142,Data!$I$6:$I$1096,Sheet1!$B176))</f>
        <v>0.1223927394025828</v>
      </c>
      <c r="Y176" s="55">
        <f>SUM(SUMIFS(Data!$L$6:$L$1096,Data!$J$6:$J$1096,Y$142,Data!$I$6:$I$1096,Sheet1!$B176))</f>
        <v>0.12399609177811668</v>
      </c>
      <c r="Z176" s="55">
        <f>SUM(SUMIFS(Data!$L$6:$L$1096,Data!$J$6:$J$1096,Z$142,Data!$I$6:$I$1096,Sheet1!$B176))</f>
        <v>0.1339157907498624</v>
      </c>
      <c r="AA176" s="55">
        <f>SUM(SUMIFS(Data!$L$6:$L$1096,Data!$J$6:$J$1096,AA$142,Data!$I$6:$I$1096,Sheet1!$B176))</f>
        <v>0.13608287661981822</v>
      </c>
      <c r="AB176" s="55">
        <f>SUM(SUMIFS(Data!$L$6:$L$1096,Data!$J$6:$J$1096,AB$142,Data!$I$6:$I$1096,Sheet1!$B176))</f>
        <v>0.14061167889815676</v>
      </c>
      <c r="AC176" s="55">
        <f>SUM(SUMIFS(Data!$L$6:$L$1096,Data!$J$6:$J$1096,AC$142,Data!$I$6:$I$1096,Sheet1!$B176))</f>
        <v>0.14508368018162238</v>
      </c>
      <c r="AD176" s="55">
        <f>SUM(SUMIFS(Data!$L$6:$L$1096,Data!$J$6:$J$1096,AD$142,Data!$I$6:$I$1096,Sheet1!$B176))</f>
        <v>0.15021043006193191</v>
      </c>
      <c r="AE176" s="55">
        <f>SUM(SUMIFS(Data!$L$6:$L$1096,Data!$J$6:$J$1096,AE$142,Data!$I$6:$I$1096,Sheet1!$B176))</f>
        <v>0.14608785642617203</v>
      </c>
      <c r="AF176" s="55">
        <f>SUM(SUMIFS(Data!$L$6:$L$1096,Data!$J$6:$J$1096,AF$142,Data!$I$6:$I$1096,Sheet1!$B176))</f>
        <v>0.14609583414102811</v>
      </c>
      <c r="AG176" s="55">
        <f>SUM(SUMIFS(Data!$L$6:$L$1096,Data!$J$6:$J$1096,AG$142,Data!$I$6:$I$1096,Sheet1!$B176))</f>
        <v>0.16856927507347227</v>
      </c>
      <c r="AH176" s="55">
        <f>SUM(SUMIFS(Data!$L$6:$L$1096,Data!$J$6:$J$1096,AH$142,Data!$I$6:$I$1096,Sheet1!$B176))</f>
        <v>0.14145949783055137</v>
      </c>
      <c r="AI176" s="55">
        <f>SUM(SUMIFS(Data!$L$6:$L$1096,Data!$J$6:$J$1096,AI$142,Data!$I$6:$I$1096,Sheet1!$B176))</f>
        <v>0.11855783577526111</v>
      </c>
      <c r="AJ176" s="55">
        <f>SUM(SUMIFS(Data!$L$6:$L$1096,Data!$J$6:$J$1096,AJ$142,Data!$I$6:$I$1096,Sheet1!$B176))</f>
        <v>0.14054844173554315</v>
      </c>
      <c r="AK176" s="55">
        <f>SUM(SUMIFS(Data!$L$6:$L$1096,Data!$J$6:$J$1096,AK$142,Data!$I$6:$I$1096,Sheet1!$B176))</f>
        <v>0.14215696184334364</v>
      </c>
      <c r="AL176" s="55">
        <f>SUM(SUMIFS(Data!$L$6:$L$1096,Data!$J$6:$J$1096,AL$142,Data!$I$6:$I$1096,Sheet1!$B176))</f>
        <v>0.14153966602430343</v>
      </c>
      <c r="AM176" s="55">
        <f>SUM(SUMIFS(Data!$L$6:$L$1096,Data!$J$6:$J$1096,AM$142,Data!$I$6:$I$1096,Sheet1!$B176))</f>
        <v>0.14177154379050211</v>
      </c>
      <c r="AN176" s="55">
        <f>SUM(SUMIFS(Data!$L$6:$L$1096,Data!$J$6:$J$1096,AN$142,Data!$I$6:$I$1096,Sheet1!$B176))</f>
        <v>0.14526405560117855</v>
      </c>
      <c r="AO176" s="55">
        <f>SUM(SUMIFS(Data!$L$6:$L$1096,Data!$J$6:$J$1096,AO$142,Data!$I$6:$I$1096,Sheet1!$B176))</f>
        <v>0.14784296006395928</v>
      </c>
      <c r="AP176" s="55">
        <f>SUM(SUMIFS(Data!$L$6:$L$1096,Data!$J$6:$J$1096,AP$142,Data!$I$6:$I$1096,Sheet1!$B176))</f>
        <v>0.14627057550753436</v>
      </c>
      <c r="AQ176" s="55">
        <f>SUM(SUMIFS(Data!$L$6:$L$1096,Data!$J$6:$J$1096,AQ$142,Data!$I$6:$I$1096,Sheet1!$B176))</f>
        <v>0.1493477240783801</v>
      </c>
      <c r="AR176" s="54" t="s">
        <v>7</v>
      </c>
    </row>
    <row r="177" spans="1:44" x14ac:dyDescent="0.25">
      <c r="A177" s="53" t="s">
        <v>73</v>
      </c>
      <c r="B177" s="56" t="s">
        <v>8</v>
      </c>
      <c r="C177" s="55">
        <f>SUM(SUMIFS(Data!$L$6:$L$1096,Data!$J$6:$J$1096,C$142,Data!$I$6:$I$1096,Sheet1!$B177))</f>
        <v>4.8766570777839725E-2</v>
      </c>
      <c r="D177" s="55">
        <f>SUM(SUMIFS(Data!$L$6:$L$1096,Data!$J$6:$J$1096,D$142,Data!$I$6:$I$1096,Sheet1!$B177))</f>
        <v>4.7938174762368051E-2</v>
      </c>
      <c r="E177" s="55">
        <f>SUM(SUMIFS(Data!$L$6:$L$1096,Data!$J$6:$J$1096,E$142,Data!$I$6:$I$1096,Sheet1!$B177))</f>
        <v>4.5044703187129047E-2</v>
      </c>
      <c r="F177" s="55">
        <f>SUM(SUMIFS(Data!$L$6:$L$1096,Data!$J$6:$J$1096,F$142,Data!$I$6:$I$1096,Sheet1!$B177))</f>
        <v>4.2575336802419463E-2</v>
      </c>
      <c r="G177" s="55">
        <f>SUM(SUMIFS(Data!$L$6:$L$1096,Data!$J$6:$J$1096,G$142,Data!$I$6:$I$1096,Sheet1!$B177))</f>
        <v>4.0018437263055651E-2</v>
      </c>
      <c r="H177" s="55">
        <f>SUM(SUMIFS(Data!$L$6:$L$1096,Data!$J$6:$J$1096,H$142,Data!$I$6:$I$1096,Sheet1!$B177))</f>
        <v>3.8032535250684465E-2</v>
      </c>
      <c r="I177" s="55">
        <f>SUM(SUMIFS(Data!$L$6:$L$1096,Data!$J$6:$J$1096,I$142,Data!$I$6:$I$1096,Sheet1!$B177))</f>
        <v>3.668498150045723E-2</v>
      </c>
      <c r="J177" s="55">
        <f>SUM(SUMIFS(Data!$L$6:$L$1096,Data!$J$6:$J$1096,J$142,Data!$I$6:$I$1096,Sheet1!$B177))</f>
        <v>3.4076372048539048E-2</v>
      </c>
      <c r="K177" s="55">
        <f>SUM(SUMIFS(Data!$L$6:$L$1096,Data!$J$6:$J$1096,K$142,Data!$I$6:$I$1096,Sheet1!$B177))</f>
        <v>3.1488923575637186E-2</v>
      </c>
      <c r="L177" s="55">
        <f>SUM(SUMIFS(Data!$L$6:$L$1096,Data!$J$6:$J$1096,L$142,Data!$I$6:$I$1096,Sheet1!$B177))</f>
        <v>2.9390996097313615E-2</v>
      </c>
      <c r="M177" s="55">
        <f>SUM(SUMIFS(Data!$L$6:$L$1096,Data!$J$6:$J$1096,M$142,Data!$I$6:$I$1096,Sheet1!$B177))</f>
        <v>2.8401321187385607E-2</v>
      </c>
      <c r="N177" s="55">
        <f>SUM(SUMIFS(Data!$L$6:$L$1096,Data!$J$6:$J$1096,N$142,Data!$I$6:$I$1096,Sheet1!$B177))</f>
        <v>2.7432936886882541E-2</v>
      </c>
      <c r="O177" s="55">
        <f>SUM(SUMIFS(Data!$L$6:$L$1096,Data!$J$6:$J$1096,O$142,Data!$I$6:$I$1096,Sheet1!$B177))</f>
        <v>2.8461317817829672E-2</v>
      </c>
      <c r="P177" s="55">
        <f>SUM(SUMIFS(Data!$L$6:$L$1096,Data!$J$6:$J$1096,P$142,Data!$I$6:$I$1096,Sheet1!$B177))</f>
        <v>3.0823101010710348E-2</v>
      </c>
      <c r="Q177" s="55">
        <f>SUM(SUMIFS(Data!$L$6:$L$1096,Data!$J$6:$J$1096,Q$142,Data!$I$6:$I$1096,Sheet1!$B177))</f>
        <v>2.9163834684251624E-2</v>
      </c>
      <c r="R177" s="55">
        <f>SUM(SUMIFS(Data!$L$6:$L$1096,Data!$J$6:$J$1096,R$142,Data!$I$6:$I$1096,Sheet1!$B177))</f>
        <v>2.9104732346405399E-2</v>
      </c>
      <c r="S177" s="55">
        <f>SUM(SUMIFS(Data!$L$6:$L$1096,Data!$J$6:$J$1096,S$142,Data!$I$6:$I$1096,Sheet1!$B177))</f>
        <v>2.8721058057996546E-2</v>
      </c>
      <c r="T177" s="55">
        <f>SUM(SUMIFS(Data!$L$6:$L$1096,Data!$J$6:$J$1096,T$142,Data!$I$6:$I$1096,Sheet1!$B177))</f>
        <v>2.8411998151958905E-2</v>
      </c>
      <c r="U177" s="55">
        <f>SUM(SUMIFS(Data!$L$6:$L$1096,Data!$J$6:$J$1096,U$142,Data!$I$6:$I$1096,Sheet1!$B177))</f>
        <v>2.9454327320056997E-2</v>
      </c>
      <c r="V177" s="55">
        <f>SUM(SUMIFS(Data!$L$6:$L$1096,Data!$J$6:$J$1096,V$142,Data!$I$6:$I$1096,Sheet1!$B177))</f>
        <v>3.1702175202553952E-2</v>
      </c>
      <c r="W177" s="55">
        <f>SUM(SUMIFS(Data!$L$6:$L$1096,Data!$J$6:$J$1096,W$142,Data!$I$6:$I$1096,Sheet1!$B177))</f>
        <v>3.2880444122057595E-2</v>
      </c>
      <c r="X177" s="55">
        <f>SUM(SUMIFS(Data!$L$6:$L$1096,Data!$J$6:$J$1096,X$142,Data!$I$6:$I$1096,Sheet1!$B177))</f>
        <v>3.3463855042338092E-2</v>
      </c>
      <c r="Y177" s="55">
        <f>SUM(SUMIFS(Data!$L$6:$L$1096,Data!$J$6:$J$1096,Y$142,Data!$I$6:$I$1096,Sheet1!$B177))</f>
        <v>3.1714356560741071E-2</v>
      </c>
      <c r="Z177" s="55">
        <f>SUM(SUMIFS(Data!$L$6:$L$1096,Data!$J$6:$J$1096,Z$142,Data!$I$6:$I$1096,Sheet1!$B177))</f>
        <v>3.0943025245489777E-2</v>
      </c>
      <c r="AA177" s="55">
        <f>SUM(SUMIFS(Data!$L$6:$L$1096,Data!$J$6:$J$1096,AA$142,Data!$I$6:$I$1096,Sheet1!$B177))</f>
        <v>3.2718557572677991E-2</v>
      </c>
      <c r="AB177" s="55">
        <f>SUM(SUMIFS(Data!$L$6:$L$1096,Data!$J$6:$J$1096,AB$142,Data!$I$6:$I$1096,Sheet1!$B177))</f>
        <v>3.7120165545591735E-2</v>
      </c>
      <c r="AC177" s="55">
        <f>SUM(SUMIFS(Data!$L$6:$L$1096,Data!$J$6:$J$1096,AC$142,Data!$I$6:$I$1096,Sheet1!$B177))</f>
        <v>4.0877841487906394E-2</v>
      </c>
      <c r="AD177" s="55">
        <f>SUM(SUMIFS(Data!$L$6:$L$1096,Data!$J$6:$J$1096,AD$142,Data!$I$6:$I$1096,Sheet1!$B177))</f>
        <v>4.2815234040343729E-2</v>
      </c>
      <c r="AE177" s="55">
        <f>SUM(SUMIFS(Data!$L$6:$L$1096,Data!$J$6:$J$1096,AE$142,Data!$I$6:$I$1096,Sheet1!$B177))</f>
        <v>4.8670239421092165E-2</v>
      </c>
      <c r="AF177" s="55">
        <f>SUM(SUMIFS(Data!$L$6:$L$1096,Data!$J$6:$J$1096,AF$142,Data!$I$6:$I$1096,Sheet1!$B177))</f>
        <v>5.7072392801932603E-2</v>
      </c>
      <c r="AG177" s="55">
        <f>SUM(SUMIFS(Data!$L$6:$L$1096,Data!$J$6:$J$1096,AG$142,Data!$I$6:$I$1096,Sheet1!$B177))</f>
        <v>5.8068966827686384E-2</v>
      </c>
      <c r="AH177" s="55">
        <f>SUM(SUMIFS(Data!$L$6:$L$1096,Data!$J$6:$J$1096,AH$142,Data!$I$6:$I$1096,Sheet1!$B177))</f>
        <v>5.3970617892989563E-2</v>
      </c>
      <c r="AI177" s="55">
        <f>SUM(SUMIFS(Data!$L$6:$L$1096,Data!$J$6:$J$1096,AI$142,Data!$I$6:$I$1096,Sheet1!$B177))</f>
        <v>5.3113084221368838E-2</v>
      </c>
      <c r="AJ177" s="55">
        <f>SUM(SUMIFS(Data!$L$6:$L$1096,Data!$J$6:$J$1096,AJ$142,Data!$I$6:$I$1096,Sheet1!$B177))</f>
        <v>5.353643446404853E-2</v>
      </c>
      <c r="AK177" s="55">
        <f>SUM(SUMIFS(Data!$L$6:$L$1096,Data!$J$6:$J$1096,AK$142,Data!$I$6:$I$1096,Sheet1!$B177))</f>
        <v>5.2715014454470105E-2</v>
      </c>
      <c r="AL177" s="55">
        <f>SUM(SUMIFS(Data!$L$6:$L$1096,Data!$J$6:$J$1096,AL$142,Data!$I$6:$I$1096,Sheet1!$B177))</f>
        <v>5.2732854770829035E-2</v>
      </c>
      <c r="AM177" s="55">
        <f>SUM(SUMIFS(Data!$L$6:$L$1096,Data!$J$6:$J$1096,AM$142,Data!$I$6:$I$1096,Sheet1!$B177))</f>
        <v>5.0843676505660455E-2</v>
      </c>
      <c r="AN177" s="55">
        <f>SUM(SUMIFS(Data!$L$6:$L$1096,Data!$J$6:$J$1096,AN$142,Data!$I$6:$I$1096,Sheet1!$B177))</f>
        <v>4.8887223601767019E-2</v>
      </c>
      <c r="AO177" s="55">
        <f>SUM(SUMIFS(Data!$L$6:$L$1096,Data!$J$6:$J$1096,AO$142,Data!$I$6:$I$1096,Sheet1!$B177))</f>
        <v>4.608396692417973E-2</v>
      </c>
      <c r="AP177" s="55">
        <f>SUM(SUMIFS(Data!$L$6:$L$1096,Data!$J$6:$J$1096,AP$142,Data!$I$6:$I$1096,Sheet1!$B177))</f>
        <v>4.480772302137364E-2</v>
      </c>
      <c r="AQ177" s="55">
        <f>SUM(SUMIFS(Data!$L$6:$L$1096,Data!$J$6:$J$1096,AQ$142,Data!$I$6:$I$1096,Sheet1!$B177))</f>
        <v>4.2158214750660714E-2</v>
      </c>
      <c r="AR177" s="56" t="s">
        <v>8</v>
      </c>
    </row>
    <row r="178" spans="1:44" x14ac:dyDescent="0.25">
      <c r="A178" s="53" t="s">
        <v>73</v>
      </c>
      <c r="B178" s="56" t="s">
        <v>9</v>
      </c>
      <c r="C178" s="55">
        <f>SUM(SUMIFS(Data!$L$6:$L$1096,Data!$J$6:$J$1096,C$142,Data!$I$6:$I$1096,Sheet1!$B178))</f>
        <v>9.2478444339869681E-2</v>
      </c>
      <c r="D178" s="55">
        <f>SUM(SUMIFS(Data!$L$6:$L$1096,Data!$J$6:$J$1096,D$142,Data!$I$6:$I$1096,Sheet1!$B178))</f>
        <v>9.4544251214392416E-2</v>
      </c>
      <c r="E178" s="55">
        <f>SUM(SUMIFS(Data!$L$6:$L$1096,Data!$J$6:$J$1096,E$142,Data!$I$6:$I$1096,Sheet1!$B178))</f>
        <v>9.2094485097504106E-2</v>
      </c>
      <c r="F178" s="55">
        <f>SUM(SUMIFS(Data!$L$6:$L$1096,Data!$J$6:$J$1096,F$142,Data!$I$6:$I$1096,Sheet1!$B178))</f>
        <v>8.9615749976498238E-2</v>
      </c>
      <c r="G178" s="55">
        <f>SUM(SUMIFS(Data!$L$6:$L$1096,Data!$J$6:$J$1096,G$142,Data!$I$6:$I$1096,Sheet1!$B178))</f>
        <v>8.8569896642934298E-2</v>
      </c>
      <c r="H178" s="55">
        <f>SUM(SUMIFS(Data!$L$6:$L$1096,Data!$J$6:$J$1096,H$142,Data!$I$6:$I$1096,Sheet1!$B178))</f>
        <v>8.765568969520271E-2</v>
      </c>
      <c r="I178" s="55">
        <f>SUM(SUMIFS(Data!$L$6:$L$1096,Data!$J$6:$J$1096,I$142,Data!$I$6:$I$1096,Sheet1!$B178))</f>
        <v>8.601946615351154E-2</v>
      </c>
      <c r="J178" s="55">
        <f>SUM(SUMIFS(Data!$L$6:$L$1096,Data!$J$6:$J$1096,J$142,Data!$I$6:$I$1096,Sheet1!$B178))</f>
        <v>8.5599953393193956E-2</v>
      </c>
      <c r="K178" s="55">
        <f>SUM(SUMIFS(Data!$L$6:$L$1096,Data!$J$6:$J$1096,K$142,Data!$I$6:$I$1096,Sheet1!$B178))</f>
        <v>8.6832221502808463E-2</v>
      </c>
      <c r="L178" s="55">
        <f>SUM(SUMIFS(Data!$L$6:$L$1096,Data!$J$6:$J$1096,L$142,Data!$I$6:$I$1096,Sheet1!$B178))</f>
        <v>8.5520251553847362E-2</v>
      </c>
      <c r="M178" s="55">
        <f>SUM(SUMIFS(Data!$L$6:$L$1096,Data!$J$6:$J$1096,M$142,Data!$I$6:$I$1096,Sheet1!$B178))</f>
        <v>8.4254409880816797E-2</v>
      </c>
      <c r="N178" s="55">
        <f>SUM(SUMIFS(Data!$L$6:$L$1096,Data!$J$6:$J$1096,N$142,Data!$I$6:$I$1096,Sheet1!$B178))</f>
        <v>8.3960832327997822E-2</v>
      </c>
      <c r="O178" s="55">
        <f>SUM(SUMIFS(Data!$L$6:$L$1096,Data!$J$6:$J$1096,O$142,Data!$I$6:$I$1096,Sheet1!$B178))</f>
        <v>8.5824734807516706E-2</v>
      </c>
      <c r="P178" s="55">
        <f>SUM(SUMIFS(Data!$L$6:$L$1096,Data!$J$6:$J$1096,P$142,Data!$I$6:$I$1096,Sheet1!$B178))</f>
        <v>8.6096837348571681E-2</v>
      </c>
      <c r="Q178" s="55">
        <f>SUM(SUMIFS(Data!$L$6:$L$1096,Data!$J$6:$J$1096,Q$142,Data!$I$6:$I$1096,Sheet1!$B178))</f>
        <v>8.6517119761060454E-2</v>
      </c>
      <c r="R178" s="55">
        <f>SUM(SUMIFS(Data!$L$6:$L$1096,Data!$J$6:$J$1096,R$142,Data!$I$6:$I$1096,Sheet1!$B178))</f>
        <v>8.7573975042119681E-2</v>
      </c>
      <c r="S178" s="55">
        <f>SUM(SUMIFS(Data!$L$6:$L$1096,Data!$J$6:$J$1096,S$142,Data!$I$6:$I$1096,Sheet1!$B178))</f>
        <v>8.553158947677475E-2</v>
      </c>
      <c r="T178" s="55">
        <f>SUM(SUMIFS(Data!$L$6:$L$1096,Data!$J$6:$J$1096,T$142,Data!$I$6:$I$1096,Sheet1!$B178))</f>
        <v>8.393099513876319E-2</v>
      </c>
      <c r="U178" s="55">
        <f>SUM(SUMIFS(Data!$L$6:$L$1096,Data!$J$6:$J$1096,U$142,Data!$I$6:$I$1096,Sheet1!$B178))</f>
        <v>8.83590655085284E-2</v>
      </c>
      <c r="V178" s="55">
        <f>SUM(SUMIFS(Data!$L$6:$L$1096,Data!$J$6:$J$1096,V$142,Data!$I$6:$I$1096,Sheet1!$B178))</f>
        <v>8.5239781427839625E-2</v>
      </c>
      <c r="W178" s="55">
        <f>SUM(SUMIFS(Data!$L$6:$L$1096,Data!$J$6:$J$1096,W$142,Data!$I$6:$I$1096,Sheet1!$B178))</f>
        <v>8.3174602026092836E-2</v>
      </c>
      <c r="X178" s="55">
        <f>SUM(SUMIFS(Data!$L$6:$L$1096,Data!$J$6:$J$1096,X$142,Data!$I$6:$I$1096,Sheet1!$B178))</f>
        <v>8.3677029838474137E-2</v>
      </c>
      <c r="Y178" s="55">
        <f>SUM(SUMIFS(Data!$L$6:$L$1096,Data!$J$6:$J$1096,Y$142,Data!$I$6:$I$1096,Sheet1!$B178))</f>
        <v>8.8146263606133618E-2</v>
      </c>
      <c r="Z178" s="55">
        <f>SUM(SUMIFS(Data!$L$6:$L$1096,Data!$J$6:$J$1096,Z$142,Data!$I$6:$I$1096,Sheet1!$B178))</f>
        <v>8.6575170797024772E-2</v>
      </c>
      <c r="AA178" s="55">
        <f>SUM(SUMIFS(Data!$L$6:$L$1096,Data!$J$6:$J$1096,AA$142,Data!$I$6:$I$1096,Sheet1!$B178))</f>
        <v>8.7271898597402101E-2</v>
      </c>
      <c r="AB178" s="55">
        <f>SUM(SUMIFS(Data!$L$6:$L$1096,Data!$J$6:$J$1096,AB$142,Data!$I$6:$I$1096,Sheet1!$B178))</f>
        <v>8.6802981954927333E-2</v>
      </c>
      <c r="AC178" s="55">
        <f>SUM(SUMIFS(Data!$L$6:$L$1096,Data!$J$6:$J$1096,AC$142,Data!$I$6:$I$1096,Sheet1!$B178))</f>
        <v>8.590272724626713E-2</v>
      </c>
      <c r="AD178" s="55">
        <f>SUM(SUMIFS(Data!$L$6:$L$1096,Data!$J$6:$J$1096,AD$142,Data!$I$6:$I$1096,Sheet1!$B178))</f>
        <v>8.5343163979681017E-2</v>
      </c>
      <c r="AE178" s="55">
        <f>SUM(SUMIFS(Data!$L$6:$L$1096,Data!$J$6:$J$1096,AE$142,Data!$I$6:$I$1096,Sheet1!$B178))</f>
        <v>8.8931856034287632E-2</v>
      </c>
      <c r="AF178" s="55">
        <f>SUM(SUMIFS(Data!$L$6:$L$1096,Data!$J$6:$J$1096,AF$142,Data!$I$6:$I$1096,Sheet1!$B178))</f>
        <v>9.0366250900681511E-2</v>
      </c>
      <c r="AG178" s="55">
        <f>SUM(SUMIFS(Data!$L$6:$L$1096,Data!$J$6:$J$1096,AG$142,Data!$I$6:$I$1096,Sheet1!$B178))</f>
        <v>9.0496001249873323E-2</v>
      </c>
      <c r="AH178" s="55">
        <f>SUM(SUMIFS(Data!$L$6:$L$1096,Data!$J$6:$J$1096,AH$142,Data!$I$6:$I$1096,Sheet1!$B178))</f>
        <v>8.8991526017602726E-2</v>
      </c>
      <c r="AI178" s="55">
        <f>SUM(SUMIFS(Data!$L$6:$L$1096,Data!$J$6:$J$1096,AI$142,Data!$I$6:$I$1096,Sheet1!$B178))</f>
        <v>8.986620355649047E-2</v>
      </c>
      <c r="AJ178" s="55">
        <f>SUM(SUMIFS(Data!$L$6:$L$1096,Data!$J$6:$J$1096,AJ$142,Data!$I$6:$I$1096,Sheet1!$B178))</f>
        <v>8.4348894376112635E-2</v>
      </c>
      <c r="AK178" s="55">
        <f>SUM(SUMIFS(Data!$L$6:$L$1096,Data!$J$6:$J$1096,AK$142,Data!$I$6:$I$1096,Sheet1!$B178))</f>
        <v>8.1042181894961943E-2</v>
      </c>
      <c r="AL178" s="55">
        <f>SUM(SUMIFS(Data!$L$6:$L$1096,Data!$J$6:$J$1096,AL$142,Data!$I$6:$I$1096,Sheet1!$B178))</f>
        <v>8.0714971925573989E-2</v>
      </c>
      <c r="AM178" s="55">
        <f>SUM(SUMIFS(Data!$L$6:$L$1096,Data!$J$6:$J$1096,AM$142,Data!$I$6:$I$1096,Sheet1!$B178))</f>
        <v>7.7730979764772473E-2</v>
      </c>
      <c r="AN178" s="55">
        <f>SUM(SUMIFS(Data!$L$6:$L$1096,Data!$J$6:$J$1096,AN$142,Data!$I$6:$I$1096,Sheet1!$B178))</f>
        <v>7.3747189109635208E-2</v>
      </c>
      <c r="AO178" s="55">
        <f>SUM(SUMIFS(Data!$L$6:$L$1096,Data!$J$6:$J$1096,AO$142,Data!$I$6:$I$1096,Sheet1!$B178))</f>
        <v>7.2111018252399045E-2</v>
      </c>
      <c r="AP178" s="55">
        <f>SUM(SUMIFS(Data!$L$6:$L$1096,Data!$J$6:$J$1096,AP$142,Data!$I$6:$I$1096,Sheet1!$B178))</f>
        <v>7.0680363825369685E-2</v>
      </c>
      <c r="AQ178" s="55">
        <f>SUM(SUMIFS(Data!$L$6:$L$1096,Data!$J$6:$J$1096,AQ$142,Data!$I$6:$I$1096,Sheet1!$B178))</f>
        <v>6.8902657902383854E-2</v>
      </c>
      <c r="AR178" s="56" t="s">
        <v>9</v>
      </c>
    </row>
    <row r="179" spans="1:44" x14ac:dyDescent="0.25">
      <c r="A179" s="53" t="s">
        <v>73</v>
      </c>
      <c r="B179" s="56" t="s">
        <v>10</v>
      </c>
      <c r="C179" s="55">
        <f>SUM(SUMIFS(Data!$L$6:$L$1096,Data!$J$6:$J$1096,C$142,Data!$I$6:$I$1096,Sheet1!$B179))</f>
        <v>0.10227910702603879</v>
      </c>
      <c r="D179" s="55">
        <f>SUM(SUMIFS(Data!$L$6:$L$1096,Data!$J$6:$J$1096,D$142,Data!$I$6:$I$1096,Sheet1!$B179))</f>
        <v>9.8500856065413214E-2</v>
      </c>
      <c r="E179" s="55">
        <f>SUM(SUMIFS(Data!$L$6:$L$1096,Data!$J$6:$J$1096,E$142,Data!$I$6:$I$1096,Sheet1!$B179))</f>
        <v>9.4716822473881607E-2</v>
      </c>
      <c r="F179" s="55">
        <f>SUM(SUMIFS(Data!$L$6:$L$1096,Data!$J$6:$J$1096,F$142,Data!$I$6:$I$1096,Sheet1!$B179))</f>
        <v>9.1745711381659892E-2</v>
      </c>
      <c r="G179" s="55">
        <f>SUM(SUMIFS(Data!$L$6:$L$1096,Data!$J$6:$J$1096,G$142,Data!$I$6:$I$1096,Sheet1!$B179))</f>
        <v>9.3012414108084251E-2</v>
      </c>
      <c r="H179" s="55">
        <f>SUM(SUMIFS(Data!$L$6:$L$1096,Data!$J$6:$J$1096,H$142,Data!$I$6:$I$1096,Sheet1!$B179))</f>
        <v>8.6456777571714757E-2</v>
      </c>
      <c r="I179" s="55">
        <f>SUM(SUMIFS(Data!$L$6:$L$1096,Data!$J$6:$J$1096,I$142,Data!$I$6:$I$1096,Sheet1!$B179))</f>
        <v>8.3171787056424348E-2</v>
      </c>
      <c r="J179" s="55">
        <f>SUM(SUMIFS(Data!$L$6:$L$1096,Data!$J$6:$J$1096,J$142,Data!$I$6:$I$1096,Sheet1!$B179))</f>
        <v>7.8245423672859055E-2</v>
      </c>
      <c r="K179" s="55">
        <f>SUM(SUMIFS(Data!$L$6:$L$1096,Data!$J$6:$J$1096,K$142,Data!$I$6:$I$1096,Sheet1!$B179))</f>
        <v>7.4367002508573352E-2</v>
      </c>
      <c r="L179" s="55">
        <f>SUM(SUMIFS(Data!$L$6:$L$1096,Data!$J$6:$J$1096,L$142,Data!$I$6:$I$1096,Sheet1!$B179))</f>
        <v>7.1424847814187578E-2</v>
      </c>
      <c r="M179" s="55">
        <f>SUM(SUMIFS(Data!$L$6:$L$1096,Data!$J$6:$J$1096,M$142,Data!$I$6:$I$1096,Sheet1!$B179))</f>
        <v>6.7624711366953597E-2</v>
      </c>
      <c r="N179" s="55">
        <f>SUM(SUMIFS(Data!$L$6:$L$1096,Data!$J$6:$J$1096,N$142,Data!$I$6:$I$1096,Sheet1!$B179))</f>
        <v>6.377589050773684E-2</v>
      </c>
      <c r="O179" s="55">
        <f>SUM(SUMIFS(Data!$L$6:$L$1096,Data!$J$6:$J$1096,O$142,Data!$I$6:$I$1096,Sheet1!$B179))</f>
        <v>5.8066035625659526E-2</v>
      </c>
      <c r="P179" s="55">
        <f>SUM(SUMIFS(Data!$L$6:$L$1096,Data!$J$6:$J$1096,P$142,Data!$I$6:$I$1096,Sheet1!$B179))</f>
        <v>5.5190790087031871E-2</v>
      </c>
      <c r="Q179" s="55">
        <f>SUM(SUMIFS(Data!$L$6:$L$1096,Data!$J$6:$J$1096,Q$142,Data!$I$6:$I$1096,Sheet1!$B179))</f>
        <v>5.2105285470665223E-2</v>
      </c>
      <c r="R179" s="55">
        <f>SUM(SUMIFS(Data!$L$6:$L$1096,Data!$J$6:$J$1096,R$142,Data!$I$6:$I$1096,Sheet1!$B179))</f>
        <v>4.6776490844710333E-2</v>
      </c>
      <c r="S179" s="55">
        <f>SUM(SUMIFS(Data!$L$6:$L$1096,Data!$J$6:$J$1096,S$142,Data!$I$6:$I$1096,Sheet1!$B179))</f>
        <v>4.3589586021835762E-2</v>
      </c>
      <c r="T179" s="55">
        <f>SUM(SUMIFS(Data!$L$6:$L$1096,Data!$J$6:$J$1096,T$142,Data!$I$6:$I$1096,Sheet1!$B179))</f>
        <v>4.0866671153895168E-2</v>
      </c>
      <c r="U179" s="55">
        <f>SUM(SUMIFS(Data!$L$6:$L$1096,Data!$J$6:$J$1096,U$142,Data!$I$6:$I$1096,Sheet1!$B179))</f>
        <v>4.0157336917321748E-2</v>
      </c>
      <c r="V179" s="55">
        <f>SUM(SUMIFS(Data!$L$6:$L$1096,Data!$J$6:$J$1096,V$142,Data!$I$6:$I$1096,Sheet1!$B179))</f>
        <v>3.7970657453057964E-2</v>
      </c>
      <c r="W179" s="55">
        <f>SUM(SUMIFS(Data!$L$6:$L$1096,Data!$J$6:$J$1096,W$142,Data!$I$6:$I$1096,Sheet1!$B179))</f>
        <v>3.6521767443711439E-2</v>
      </c>
      <c r="X179" s="55">
        <f>SUM(SUMIFS(Data!$L$6:$L$1096,Data!$J$6:$J$1096,X$142,Data!$I$6:$I$1096,Sheet1!$B179))</f>
        <v>3.6318580122117465E-2</v>
      </c>
      <c r="Y179" s="55">
        <f>SUM(SUMIFS(Data!$L$6:$L$1096,Data!$J$6:$J$1096,Y$142,Data!$I$6:$I$1096,Sheet1!$B179))</f>
        <v>3.5196485204208143E-2</v>
      </c>
      <c r="Z179" s="55">
        <f>SUM(SUMIFS(Data!$L$6:$L$1096,Data!$J$6:$J$1096,Z$142,Data!$I$6:$I$1096,Sheet1!$B179))</f>
        <v>3.5751689964763265E-2</v>
      </c>
      <c r="AA179" s="55">
        <f>SUM(SUMIFS(Data!$L$6:$L$1096,Data!$J$6:$J$1096,AA$142,Data!$I$6:$I$1096,Sheet1!$B179))</f>
        <v>3.7490472532631387E-2</v>
      </c>
      <c r="AB179" s="55">
        <f>SUM(SUMIFS(Data!$L$6:$L$1096,Data!$J$6:$J$1096,AB$142,Data!$I$6:$I$1096,Sheet1!$B179))</f>
        <v>3.7081307800895233E-2</v>
      </c>
      <c r="AC179" s="55">
        <f>SUM(SUMIFS(Data!$L$6:$L$1096,Data!$J$6:$J$1096,AC$142,Data!$I$6:$I$1096,Sheet1!$B179))</f>
        <v>3.5127630468317954E-2</v>
      </c>
      <c r="AD179" s="55">
        <f>SUM(SUMIFS(Data!$L$6:$L$1096,Data!$J$6:$J$1096,AD$142,Data!$I$6:$I$1096,Sheet1!$B179))</f>
        <v>3.6164547943150709E-2</v>
      </c>
      <c r="AE179" s="55">
        <f>SUM(SUMIFS(Data!$L$6:$L$1096,Data!$J$6:$J$1096,AE$142,Data!$I$6:$I$1096,Sheet1!$B179))</f>
        <v>3.5558440885703764E-2</v>
      </c>
      <c r="AF179" s="55">
        <f>SUM(SUMIFS(Data!$L$6:$L$1096,Data!$J$6:$J$1096,AF$142,Data!$I$6:$I$1096,Sheet1!$B179))</f>
        <v>3.404372465942429E-2</v>
      </c>
      <c r="AG179" s="55">
        <f>SUM(SUMIFS(Data!$L$6:$L$1096,Data!$J$6:$J$1096,AG$142,Data!$I$6:$I$1096,Sheet1!$B179))</f>
        <v>3.4413214032361583E-2</v>
      </c>
      <c r="AH179" s="55">
        <f>SUM(SUMIFS(Data!$L$6:$L$1096,Data!$J$6:$J$1096,AH$142,Data!$I$6:$I$1096,Sheet1!$B179))</f>
        <v>3.5023047884072109E-2</v>
      </c>
      <c r="AI179" s="55">
        <f>SUM(SUMIFS(Data!$L$6:$L$1096,Data!$J$6:$J$1096,AI$142,Data!$I$6:$I$1096,Sheet1!$B179))</f>
        <v>3.7254278469453478E-2</v>
      </c>
      <c r="AJ179" s="55">
        <f>SUM(SUMIFS(Data!$L$6:$L$1096,Data!$J$6:$J$1096,AJ$142,Data!$I$6:$I$1096,Sheet1!$B179))</f>
        <v>3.7860736033889328E-2</v>
      </c>
      <c r="AK179" s="55">
        <f>SUM(SUMIFS(Data!$L$6:$L$1096,Data!$J$6:$J$1096,AK$142,Data!$I$6:$I$1096,Sheet1!$B179))</f>
        <v>3.8969790494417005E-2</v>
      </c>
      <c r="AL179" s="55">
        <f>SUM(SUMIFS(Data!$L$6:$L$1096,Data!$J$6:$J$1096,AL$142,Data!$I$6:$I$1096,Sheet1!$B179))</f>
        <v>4.0317314519042406E-2</v>
      </c>
      <c r="AM179" s="55">
        <f>SUM(SUMIFS(Data!$L$6:$L$1096,Data!$J$6:$J$1096,AM$142,Data!$I$6:$I$1096,Sheet1!$B179))</f>
        <v>3.9612914121525476E-2</v>
      </c>
      <c r="AN179" s="55">
        <f>SUM(SUMIFS(Data!$L$6:$L$1096,Data!$J$6:$J$1096,AN$142,Data!$I$6:$I$1096,Sheet1!$B179))</f>
        <v>3.9607909168803988E-2</v>
      </c>
      <c r="AO179" s="55">
        <f>SUM(SUMIFS(Data!$L$6:$L$1096,Data!$J$6:$J$1096,AO$142,Data!$I$6:$I$1096,Sheet1!$B179))</f>
        <v>3.9286029746495719E-2</v>
      </c>
      <c r="AP179" s="55">
        <f>SUM(SUMIFS(Data!$L$6:$L$1096,Data!$J$6:$J$1096,AP$142,Data!$I$6:$I$1096,Sheet1!$B179))</f>
        <v>3.8861727961696416E-2</v>
      </c>
      <c r="AQ179" s="55">
        <f>SUM(SUMIFS(Data!$L$6:$L$1096,Data!$J$6:$J$1096,AQ$142,Data!$I$6:$I$1096,Sheet1!$B179))</f>
        <v>3.7340652954140803E-2</v>
      </c>
      <c r="AR179" s="56" t="s">
        <v>10</v>
      </c>
    </row>
    <row r="180" spans="1:44" x14ac:dyDescent="0.25">
      <c r="A180" s="53" t="s">
        <v>73</v>
      </c>
      <c r="B180" s="56" t="s">
        <v>11</v>
      </c>
      <c r="C180" s="55">
        <f>SUM(SUMIFS(Data!$L$6:$L$1096,Data!$J$6:$J$1096,C$142,Data!$I$6:$I$1096,Sheet1!$B180))</f>
        <v>2.8231319796807163E-2</v>
      </c>
      <c r="D180" s="55">
        <f>SUM(SUMIFS(Data!$L$6:$L$1096,Data!$J$6:$J$1096,D$142,Data!$I$6:$I$1096,Sheet1!$B180))</f>
        <v>2.7952234973211677E-2</v>
      </c>
      <c r="E180" s="55">
        <f>SUM(SUMIFS(Data!$L$6:$L$1096,Data!$J$6:$J$1096,E$142,Data!$I$6:$I$1096,Sheet1!$B180))</f>
        <v>2.6822418227142077E-2</v>
      </c>
      <c r="F180" s="55">
        <f>SUM(SUMIFS(Data!$L$6:$L$1096,Data!$J$6:$J$1096,F$142,Data!$I$6:$I$1096,Sheet1!$B180))</f>
        <v>2.6781109460072183E-2</v>
      </c>
      <c r="G180" s="55">
        <f>SUM(SUMIFS(Data!$L$6:$L$1096,Data!$J$6:$J$1096,G$142,Data!$I$6:$I$1096,Sheet1!$B180))</f>
        <v>2.6174704643359456E-2</v>
      </c>
      <c r="H180" s="55">
        <f>SUM(SUMIFS(Data!$L$6:$L$1096,Data!$J$6:$J$1096,H$142,Data!$I$6:$I$1096,Sheet1!$B180))</f>
        <v>2.6424886055096596E-2</v>
      </c>
      <c r="I180" s="55">
        <f>SUM(SUMIFS(Data!$L$6:$L$1096,Data!$J$6:$J$1096,I$142,Data!$I$6:$I$1096,Sheet1!$B180))</f>
        <v>2.5996554337924981E-2</v>
      </c>
      <c r="J180" s="55">
        <f>SUM(SUMIFS(Data!$L$6:$L$1096,Data!$J$6:$J$1096,J$142,Data!$I$6:$I$1096,Sheet1!$B180))</f>
        <v>2.6044587177787973E-2</v>
      </c>
      <c r="K180" s="55">
        <f>SUM(SUMIFS(Data!$L$6:$L$1096,Data!$J$6:$J$1096,K$142,Data!$I$6:$I$1096,Sheet1!$B180))</f>
        <v>2.4898645199197111E-2</v>
      </c>
      <c r="L180" s="55">
        <f>SUM(SUMIFS(Data!$L$6:$L$1096,Data!$J$6:$J$1096,L$142,Data!$I$6:$I$1096,Sheet1!$B180))</f>
        <v>2.5664250492278749E-2</v>
      </c>
      <c r="M180" s="55">
        <f>SUM(SUMIFS(Data!$L$6:$L$1096,Data!$J$6:$J$1096,M$142,Data!$I$6:$I$1096,Sheet1!$B180))</f>
        <v>2.616731135865211E-2</v>
      </c>
      <c r="N180" s="55">
        <f>SUM(SUMIFS(Data!$L$6:$L$1096,Data!$J$6:$J$1096,N$142,Data!$I$6:$I$1096,Sheet1!$B180))</f>
        <v>2.6846798842092973E-2</v>
      </c>
      <c r="O180" s="55">
        <f>SUM(SUMIFS(Data!$L$6:$L$1096,Data!$J$6:$J$1096,O$142,Data!$I$6:$I$1096,Sheet1!$B180))</f>
        <v>2.7190946482564794E-2</v>
      </c>
      <c r="P180" s="55">
        <f>SUM(SUMIFS(Data!$L$6:$L$1096,Data!$J$6:$J$1096,P$142,Data!$I$6:$I$1096,Sheet1!$B180))</f>
        <v>2.918679769889277E-2</v>
      </c>
      <c r="Q180" s="55">
        <f>SUM(SUMIFS(Data!$L$6:$L$1096,Data!$J$6:$J$1096,Q$142,Data!$I$6:$I$1096,Sheet1!$B180))</f>
        <v>3.1775868364442975E-2</v>
      </c>
      <c r="R180" s="55">
        <f>SUM(SUMIFS(Data!$L$6:$L$1096,Data!$J$6:$J$1096,R$142,Data!$I$6:$I$1096,Sheet1!$B180))</f>
        <v>3.3670382154690606E-2</v>
      </c>
      <c r="S180" s="55">
        <f>SUM(SUMIFS(Data!$L$6:$L$1096,Data!$J$6:$J$1096,S$142,Data!$I$6:$I$1096,Sheet1!$B180))</f>
        <v>3.5819387260424558E-2</v>
      </c>
      <c r="T180" s="55">
        <f>SUM(SUMIFS(Data!$L$6:$L$1096,Data!$J$6:$J$1096,T$142,Data!$I$6:$I$1096,Sheet1!$B180))</f>
        <v>4.0247825709074682E-2</v>
      </c>
      <c r="U180" s="55">
        <f>SUM(SUMIFS(Data!$L$6:$L$1096,Data!$J$6:$J$1096,U$142,Data!$I$6:$I$1096,Sheet1!$B180))</f>
        <v>4.1975875963365508E-2</v>
      </c>
      <c r="V180" s="55">
        <f>SUM(SUMIFS(Data!$L$6:$L$1096,Data!$J$6:$J$1096,V$142,Data!$I$6:$I$1096,Sheet1!$B180))</f>
        <v>4.3004863037615249E-2</v>
      </c>
      <c r="W180" s="55">
        <f>SUM(SUMIFS(Data!$L$6:$L$1096,Data!$J$6:$J$1096,W$142,Data!$I$6:$I$1096,Sheet1!$B180))</f>
        <v>4.5516843004637424E-2</v>
      </c>
      <c r="X180" s="55">
        <f>SUM(SUMIFS(Data!$L$6:$L$1096,Data!$J$6:$J$1096,X$142,Data!$I$6:$I$1096,Sheet1!$B180))</f>
        <v>4.7267890160254428E-2</v>
      </c>
      <c r="Y180" s="55">
        <f>SUM(SUMIFS(Data!$L$6:$L$1096,Data!$J$6:$J$1096,Y$142,Data!$I$6:$I$1096,Sheet1!$B180))</f>
        <v>4.9272948819692138E-2</v>
      </c>
      <c r="Z180" s="55">
        <f>SUM(SUMIFS(Data!$L$6:$L$1096,Data!$J$6:$J$1096,Z$142,Data!$I$6:$I$1096,Sheet1!$B180))</f>
        <v>4.9536688875431459E-2</v>
      </c>
      <c r="AA180" s="55">
        <f>SUM(SUMIFS(Data!$L$6:$L$1096,Data!$J$6:$J$1096,AA$142,Data!$I$6:$I$1096,Sheet1!$B180))</f>
        <v>4.7821489920370899E-2</v>
      </c>
      <c r="AB180" s="55">
        <f>SUM(SUMIFS(Data!$L$6:$L$1096,Data!$J$6:$J$1096,AB$142,Data!$I$6:$I$1096,Sheet1!$B180))</f>
        <v>4.6762685893710729E-2</v>
      </c>
      <c r="AC180" s="55">
        <f>SUM(SUMIFS(Data!$L$6:$L$1096,Data!$J$6:$J$1096,AC$142,Data!$I$6:$I$1096,Sheet1!$B180))</f>
        <v>4.6226387635707425E-2</v>
      </c>
      <c r="AD180" s="55">
        <f>SUM(SUMIFS(Data!$L$6:$L$1096,Data!$J$6:$J$1096,AD$142,Data!$I$6:$I$1096,Sheet1!$B180))</f>
        <v>4.5834234764373136E-2</v>
      </c>
      <c r="AE180" s="55">
        <f>SUM(SUMIFS(Data!$L$6:$L$1096,Data!$J$6:$J$1096,AE$142,Data!$I$6:$I$1096,Sheet1!$B180))</f>
        <v>4.6643251199019839E-2</v>
      </c>
      <c r="AF180" s="55">
        <f>SUM(SUMIFS(Data!$L$6:$L$1096,Data!$J$6:$J$1096,AF$142,Data!$I$6:$I$1096,Sheet1!$B180))</f>
        <v>4.6581862785822145E-2</v>
      </c>
      <c r="AG180" s="55">
        <f>SUM(SUMIFS(Data!$L$6:$L$1096,Data!$J$6:$J$1096,AG$142,Data!$I$6:$I$1096,Sheet1!$B180))</f>
        <v>4.7156327061446478E-2</v>
      </c>
      <c r="AH180" s="55">
        <f>SUM(SUMIFS(Data!$L$6:$L$1096,Data!$J$6:$J$1096,AH$142,Data!$I$6:$I$1096,Sheet1!$B180))</f>
        <v>4.7382298518912E-2</v>
      </c>
      <c r="AI180" s="55">
        <f>SUM(SUMIFS(Data!$L$6:$L$1096,Data!$J$6:$J$1096,AI$142,Data!$I$6:$I$1096,Sheet1!$B180))</f>
        <v>4.8020502952870928E-2</v>
      </c>
      <c r="AJ180" s="55">
        <f>SUM(SUMIFS(Data!$L$6:$L$1096,Data!$J$6:$J$1096,AJ$142,Data!$I$6:$I$1096,Sheet1!$B180))</f>
        <v>4.8987319195793078E-2</v>
      </c>
      <c r="AK180" s="55">
        <f>SUM(SUMIFS(Data!$L$6:$L$1096,Data!$J$6:$J$1096,AK$142,Data!$I$6:$I$1096,Sheet1!$B180))</f>
        <v>4.9376559723803941E-2</v>
      </c>
      <c r="AL180" s="55">
        <f>SUM(SUMIFS(Data!$L$6:$L$1096,Data!$J$6:$J$1096,AL$142,Data!$I$6:$I$1096,Sheet1!$B180))</f>
        <v>6.398484767330416E-2</v>
      </c>
      <c r="AM180" s="55">
        <f>SUM(SUMIFS(Data!$L$6:$L$1096,Data!$J$6:$J$1096,AM$142,Data!$I$6:$I$1096,Sheet1!$B180))</f>
        <v>5.1038235028978376E-2</v>
      </c>
      <c r="AN180" s="55">
        <f>SUM(SUMIFS(Data!$L$6:$L$1096,Data!$J$6:$J$1096,AN$142,Data!$I$6:$I$1096,Sheet1!$B180))</f>
        <v>5.2611707211108284E-2</v>
      </c>
      <c r="AO180" s="55">
        <f>SUM(SUMIFS(Data!$L$6:$L$1096,Data!$J$6:$J$1096,AO$142,Data!$I$6:$I$1096,Sheet1!$B180))</f>
        <v>5.4522219277921592E-2</v>
      </c>
      <c r="AP180" s="55">
        <f>SUM(SUMIFS(Data!$L$6:$L$1096,Data!$J$6:$J$1096,AP$142,Data!$I$6:$I$1096,Sheet1!$B180))</f>
        <v>5.5134205329837371E-2</v>
      </c>
      <c r="AQ180" s="55">
        <f>SUM(SUMIFS(Data!$L$6:$L$1096,Data!$J$6:$J$1096,AQ$142,Data!$I$6:$I$1096,Sheet1!$B180))</f>
        <v>5.5070294937121365E-2</v>
      </c>
      <c r="AR180" s="56" t="s">
        <v>11</v>
      </c>
    </row>
    <row r="181" spans="1:44" x14ac:dyDescent="0.25">
      <c r="A181" s="53" t="s">
        <v>73</v>
      </c>
      <c r="B181" s="56" t="s">
        <v>12</v>
      </c>
      <c r="C181" s="55">
        <f>SUM(SUMIFS(Data!$L$6:$L$1096,Data!$J$6:$J$1096,C$142,Data!$I$6:$I$1096,Sheet1!$B181))</f>
        <v>6.5123555507455464E-3</v>
      </c>
      <c r="D181" s="55">
        <f>SUM(SUMIFS(Data!$L$6:$L$1096,Data!$J$6:$J$1096,D$142,Data!$I$6:$I$1096,Sheet1!$B181))</f>
        <v>6.2789706576199741E-3</v>
      </c>
      <c r="E181" s="55">
        <f>SUM(SUMIFS(Data!$L$6:$L$1096,Data!$J$6:$J$1096,E$142,Data!$I$6:$I$1096,Sheet1!$B181))</f>
        <v>5.8644631544649307E-3</v>
      </c>
      <c r="F181" s="55">
        <f>SUM(SUMIFS(Data!$L$6:$L$1096,Data!$J$6:$J$1096,F$142,Data!$I$6:$I$1096,Sheet1!$B181))</f>
        <v>5.9806158450223254E-3</v>
      </c>
      <c r="G181" s="55">
        <f>SUM(SUMIFS(Data!$L$6:$L$1096,Data!$J$6:$J$1096,G$142,Data!$I$6:$I$1096,Sheet1!$B181))</f>
        <v>5.8521472518533292E-3</v>
      </c>
      <c r="H181" s="55">
        <f>SUM(SUMIFS(Data!$L$6:$L$1096,Data!$J$6:$J$1096,H$142,Data!$I$6:$I$1096,Sheet1!$B181))</f>
        <v>5.9531209465047905E-3</v>
      </c>
      <c r="I181" s="55">
        <f>SUM(SUMIFS(Data!$L$6:$L$1096,Data!$J$6:$J$1096,I$142,Data!$I$6:$I$1096,Sheet1!$B181))</f>
        <v>5.9525679190725756E-3</v>
      </c>
      <c r="J181" s="55">
        <f>SUM(SUMIFS(Data!$L$6:$L$1096,Data!$J$6:$J$1096,J$142,Data!$I$6:$I$1096,Sheet1!$B181))</f>
        <v>5.5721835045890716E-3</v>
      </c>
      <c r="K181" s="55">
        <f>SUM(SUMIFS(Data!$L$6:$L$1096,Data!$J$6:$J$1096,K$142,Data!$I$6:$I$1096,Sheet1!$B181))</f>
        <v>5.3136756071658501E-3</v>
      </c>
      <c r="L181" s="55">
        <f>SUM(SUMIFS(Data!$L$6:$L$1096,Data!$J$6:$J$1096,L$142,Data!$I$6:$I$1096,Sheet1!$B181))</f>
        <v>5.3232452721098909E-3</v>
      </c>
      <c r="M181" s="55">
        <f>SUM(SUMIFS(Data!$L$6:$L$1096,Data!$J$6:$J$1096,M$142,Data!$I$6:$I$1096,Sheet1!$B181))</f>
        <v>5.3476361514987313E-3</v>
      </c>
      <c r="N181" s="55">
        <f>SUM(SUMIFS(Data!$L$6:$L$1096,Data!$J$6:$J$1096,N$142,Data!$I$6:$I$1096,Sheet1!$B181))</f>
        <v>5.618303791935962E-3</v>
      </c>
      <c r="O181" s="55">
        <f>SUM(SUMIFS(Data!$L$6:$L$1096,Data!$J$6:$J$1096,O$142,Data!$I$6:$I$1096,Sheet1!$B181))</f>
        <v>5.5643711826361096E-3</v>
      </c>
      <c r="P181" s="55">
        <f>SUM(SUMIFS(Data!$L$6:$L$1096,Data!$J$6:$J$1096,P$142,Data!$I$6:$I$1096,Sheet1!$B181))</f>
        <v>5.3928773163254675E-3</v>
      </c>
      <c r="Q181" s="55">
        <f>SUM(SUMIFS(Data!$L$6:$L$1096,Data!$J$6:$J$1096,Q$142,Data!$I$6:$I$1096,Sheet1!$B181))</f>
        <v>5.3744986194513089E-3</v>
      </c>
      <c r="R181" s="55">
        <f>SUM(SUMIFS(Data!$L$6:$L$1096,Data!$J$6:$J$1096,R$142,Data!$I$6:$I$1096,Sheet1!$B181))</f>
        <v>5.6993511718798195E-3</v>
      </c>
      <c r="S181" s="55">
        <f>SUM(SUMIFS(Data!$L$6:$L$1096,Data!$J$6:$J$1096,S$142,Data!$I$6:$I$1096,Sheet1!$B181))</f>
        <v>5.9778638098554526E-3</v>
      </c>
      <c r="T181" s="55">
        <f>SUM(SUMIFS(Data!$L$6:$L$1096,Data!$J$6:$J$1096,T$142,Data!$I$6:$I$1096,Sheet1!$B181))</f>
        <v>6.5929584929185657E-3</v>
      </c>
      <c r="U181" s="55">
        <f>SUM(SUMIFS(Data!$L$6:$L$1096,Data!$J$6:$J$1096,U$142,Data!$I$6:$I$1096,Sheet1!$B181))</f>
        <v>5.2441287494312989E-3</v>
      </c>
      <c r="V181" s="55">
        <f>SUM(SUMIFS(Data!$L$6:$L$1096,Data!$J$6:$J$1096,V$142,Data!$I$6:$I$1096,Sheet1!$B181))</f>
        <v>5.0273588657850166E-3</v>
      </c>
      <c r="W181" s="55">
        <f>SUM(SUMIFS(Data!$L$6:$L$1096,Data!$J$6:$J$1096,W$142,Data!$I$6:$I$1096,Sheet1!$B181))</f>
        <v>4.6127046548521131E-3</v>
      </c>
      <c r="X181" s="55">
        <f>SUM(SUMIFS(Data!$L$6:$L$1096,Data!$J$6:$J$1096,X$142,Data!$I$6:$I$1096,Sheet1!$B181))</f>
        <v>4.8254449562825244E-3</v>
      </c>
      <c r="Y181" s="55">
        <f>SUM(SUMIFS(Data!$L$6:$L$1096,Data!$J$6:$J$1096,Y$142,Data!$I$6:$I$1096,Sheet1!$B181))</f>
        <v>4.8042012793449527E-3</v>
      </c>
      <c r="Z181" s="55">
        <f>SUM(SUMIFS(Data!$L$6:$L$1096,Data!$J$6:$J$1096,Z$142,Data!$I$6:$I$1096,Sheet1!$B181))</f>
        <v>4.6082036588344808E-3</v>
      </c>
      <c r="AA181" s="55">
        <f>SUM(SUMIFS(Data!$L$6:$L$1096,Data!$J$6:$J$1096,AA$142,Data!$I$6:$I$1096,Sheet1!$B181))</f>
        <v>4.4583489769240425E-3</v>
      </c>
      <c r="AB181" s="55">
        <f>SUM(SUMIFS(Data!$L$6:$L$1096,Data!$J$6:$J$1096,AB$142,Data!$I$6:$I$1096,Sheet1!$B181))</f>
        <v>5.1761995733767613E-3</v>
      </c>
      <c r="AC181" s="55">
        <f>SUM(SUMIFS(Data!$L$6:$L$1096,Data!$J$6:$J$1096,AC$142,Data!$I$6:$I$1096,Sheet1!$B181))</f>
        <v>5.7921238757749514E-3</v>
      </c>
      <c r="AD181" s="55">
        <f>SUM(SUMIFS(Data!$L$6:$L$1096,Data!$J$6:$J$1096,AD$142,Data!$I$6:$I$1096,Sheet1!$B181))</f>
        <v>5.6024299696253799E-3</v>
      </c>
      <c r="AE181" s="55">
        <f>SUM(SUMIFS(Data!$L$6:$L$1096,Data!$J$6:$J$1096,AE$142,Data!$I$6:$I$1096,Sheet1!$B181))</f>
        <v>5.3698296316399352E-3</v>
      </c>
      <c r="AF181" s="55">
        <f>SUM(SUMIFS(Data!$L$6:$L$1096,Data!$J$6:$J$1096,AF$142,Data!$I$6:$I$1096,Sheet1!$B181))</f>
        <v>5.2170296270594857E-3</v>
      </c>
      <c r="AG181" s="55">
        <f>SUM(SUMIFS(Data!$L$6:$L$1096,Data!$J$6:$J$1096,AG$142,Data!$I$6:$I$1096,Sheet1!$B181))</f>
        <v>5.2195934533662133E-3</v>
      </c>
      <c r="AH181" s="55">
        <f>SUM(SUMIFS(Data!$L$6:$L$1096,Data!$J$6:$J$1096,AH$142,Data!$I$6:$I$1096,Sheet1!$B181))</f>
        <v>5.4585263797570192E-3</v>
      </c>
      <c r="AI181" s="55">
        <f>SUM(SUMIFS(Data!$L$6:$L$1096,Data!$J$6:$J$1096,AI$142,Data!$I$6:$I$1096,Sheet1!$B181))</f>
        <v>5.3306590351327775E-3</v>
      </c>
      <c r="AJ181" s="55">
        <f>SUM(SUMIFS(Data!$L$6:$L$1096,Data!$J$6:$J$1096,AJ$142,Data!$I$6:$I$1096,Sheet1!$B181))</f>
        <v>5.3505970402225314E-3</v>
      </c>
      <c r="AK181" s="55">
        <f>SUM(SUMIFS(Data!$L$6:$L$1096,Data!$J$6:$J$1096,AK$142,Data!$I$6:$I$1096,Sheet1!$B181))</f>
        <v>5.1758683351640087E-3</v>
      </c>
      <c r="AL181" s="55">
        <f>SUM(SUMIFS(Data!$L$6:$L$1096,Data!$J$6:$J$1096,AL$142,Data!$I$6:$I$1096,Sheet1!$B181))</f>
        <v>5.309468266838673E-3</v>
      </c>
      <c r="AM181" s="55">
        <f>SUM(SUMIFS(Data!$L$6:$L$1096,Data!$J$6:$J$1096,AM$142,Data!$I$6:$I$1096,Sheet1!$B181))</f>
        <v>5.3426569277098121E-3</v>
      </c>
      <c r="AN181" s="55">
        <f>SUM(SUMIFS(Data!$L$6:$L$1096,Data!$J$6:$J$1096,AN$142,Data!$I$6:$I$1096,Sheet1!$B181))</f>
        <v>5.4921909974501564E-3</v>
      </c>
      <c r="AO181" s="55">
        <f>SUM(SUMIFS(Data!$L$6:$L$1096,Data!$J$6:$J$1096,AO$142,Data!$I$6:$I$1096,Sheet1!$B181))</f>
        <v>5.963907404010137E-3</v>
      </c>
      <c r="AP181" s="55">
        <f>SUM(SUMIFS(Data!$L$6:$L$1096,Data!$J$6:$J$1096,AP$142,Data!$I$6:$I$1096,Sheet1!$B181))</f>
        <v>6.8833809550952084E-3</v>
      </c>
      <c r="AQ181" s="55">
        <f>SUM(SUMIFS(Data!$L$6:$L$1096,Data!$J$6:$J$1096,AQ$142,Data!$I$6:$I$1096,Sheet1!$B181))</f>
        <v>7.6125967909756046E-3</v>
      </c>
      <c r="AR181" s="56" t="s">
        <v>12</v>
      </c>
    </row>
    <row r="182" spans="1:44" x14ac:dyDescent="0.25">
      <c r="A182" s="53" t="s">
        <v>73</v>
      </c>
      <c r="B182" s="56" t="s">
        <v>13</v>
      </c>
      <c r="C182" s="55">
        <f>SUM(SUMIFS(Data!$L$6:$L$1096,Data!$J$6:$J$1096,C$142,Data!$I$6:$I$1096,Sheet1!$B182))</f>
        <v>1.9543347579765363E-2</v>
      </c>
      <c r="D182" s="55">
        <f>SUM(SUMIFS(Data!$L$6:$L$1096,Data!$J$6:$J$1096,D$142,Data!$I$6:$I$1096,Sheet1!$B182))</f>
        <v>1.9717535623087125E-2</v>
      </c>
      <c r="E182" s="55">
        <f>SUM(SUMIFS(Data!$L$6:$L$1096,Data!$J$6:$J$1096,E$142,Data!$I$6:$I$1096,Sheet1!$B182))</f>
        <v>1.9044453247969498E-2</v>
      </c>
      <c r="F182" s="55">
        <f>SUM(SUMIFS(Data!$L$6:$L$1096,Data!$J$6:$J$1096,F$142,Data!$I$6:$I$1096,Sheet1!$B182))</f>
        <v>1.8894902687096152E-2</v>
      </c>
      <c r="G182" s="55">
        <f>SUM(SUMIFS(Data!$L$6:$L$1096,Data!$J$6:$J$1096,G$142,Data!$I$6:$I$1096,Sheet1!$B182))</f>
        <v>1.787372684752794E-2</v>
      </c>
      <c r="H182" s="55">
        <f>SUM(SUMIFS(Data!$L$6:$L$1096,Data!$J$6:$J$1096,H$142,Data!$I$6:$I$1096,Sheet1!$B182))</f>
        <v>1.7081091759352452E-2</v>
      </c>
      <c r="I182" s="55">
        <f>SUM(SUMIFS(Data!$L$6:$L$1096,Data!$J$6:$J$1096,I$142,Data!$I$6:$I$1096,Sheet1!$B182))</f>
        <v>1.716904546152255E-2</v>
      </c>
      <c r="J182" s="55">
        <f>SUM(SUMIFS(Data!$L$6:$L$1096,Data!$J$6:$J$1096,J$142,Data!$I$6:$I$1096,Sheet1!$B182))</f>
        <v>1.67966559616659E-2</v>
      </c>
      <c r="K182" s="55">
        <f>SUM(SUMIFS(Data!$L$6:$L$1096,Data!$J$6:$J$1096,K$142,Data!$I$6:$I$1096,Sheet1!$B182))</f>
        <v>1.5764943680908004E-2</v>
      </c>
      <c r="L182" s="55">
        <f>SUM(SUMIFS(Data!$L$6:$L$1096,Data!$J$6:$J$1096,L$142,Data!$I$6:$I$1096,Sheet1!$B182))</f>
        <v>1.510661892767353E-2</v>
      </c>
      <c r="M182" s="55">
        <f>SUM(SUMIFS(Data!$L$6:$L$1096,Data!$J$6:$J$1096,M$142,Data!$I$6:$I$1096,Sheet1!$B182))</f>
        <v>1.4520779589258331E-2</v>
      </c>
      <c r="N182" s="55">
        <f>SUM(SUMIFS(Data!$L$6:$L$1096,Data!$J$6:$J$1096,N$142,Data!$I$6:$I$1096,Sheet1!$B182))</f>
        <v>1.4096051201762605E-2</v>
      </c>
      <c r="O182" s="55">
        <f>SUM(SUMIFS(Data!$L$6:$L$1096,Data!$J$6:$J$1096,O$142,Data!$I$6:$I$1096,Sheet1!$B182))</f>
        <v>1.3305018065456689E-2</v>
      </c>
      <c r="P182" s="55">
        <f>SUM(SUMIFS(Data!$L$6:$L$1096,Data!$J$6:$J$1096,P$142,Data!$I$6:$I$1096,Sheet1!$B182))</f>
        <v>1.319530894393656E-2</v>
      </c>
      <c r="Q182" s="55">
        <f>SUM(SUMIFS(Data!$L$6:$L$1096,Data!$J$6:$J$1096,Q$142,Data!$I$6:$I$1096,Sheet1!$B182))</f>
        <v>1.2589728827142176E-2</v>
      </c>
      <c r="R182" s="55">
        <f>SUM(SUMIFS(Data!$L$6:$L$1096,Data!$J$6:$J$1096,R$142,Data!$I$6:$I$1096,Sheet1!$B182))</f>
        <v>1.2211622426724097E-2</v>
      </c>
      <c r="S182" s="55">
        <f>SUM(SUMIFS(Data!$L$6:$L$1096,Data!$J$6:$J$1096,S$142,Data!$I$6:$I$1096,Sheet1!$B182))</f>
        <v>1.1464115747284186E-2</v>
      </c>
      <c r="T182" s="55">
        <f>SUM(SUMIFS(Data!$L$6:$L$1096,Data!$J$6:$J$1096,T$142,Data!$I$6:$I$1096,Sheet1!$B182))</f>
        <v>1.0583760110150569E-2</v>
      </c>
      <c r="U182" s="55">
        <f>SUM(SUMIFS(Data!$L$6:$L$1096,Data!$J$6:$J$1096,U$142,Data!$I$6:$I$1096,Sheet1!$B182))</f>
        <v>1.0530685724990682E-2</v>
      </c>
      <c r="V182" s="55">
        <f>SUM(SUMIFS(Data!$L$6:$L$1096,Data!$J$6:$J$1096,V$142,Data!$I$6:$I$1096,Sheet1!$B182))</f>
        <v>1.0107624194810311E-2</v>
      </c>
      <c r="W182" s="55">
        <f>SUM(SUMIFS(Data!$L$6:$L$1096,Data!$J$6:$J$1096,W$142,Data!$I$6:$I$1096,Sheet1!$B182))</f>
        <v>9.8693790575973047E-3</v>
      </c>
      <c r="X182" s="55">
        <f>SUM(SUMIFS(Data!$L$6:$L$1096,Data!$J$6:$J$1096,X$142,Data!$I$6:$I$1096,Sheet1!$B182))</f>
        <v>9.4931603545856426E-3</v>
      </c>
      <c r="Y182" s="55">
        <f>SUM(SUMIFS(Data!$L$6:$L$1096,Data!$J$6:$J$1096,Y$142,Data!$I$6:$I$1096,Sheet1!$B182))</f>
        <v>9.0237079462246652E-3</v>
      </c>
      <c r="Z182" s="55">
        <f>SUM(SUMIFS(Data!$L$6:$L$1096,Data!$J$6:$J$1096,Z$142,Data!$I$6:$I$1096,Sheet1!$B182))</f>
        <v>8.8647001876771669E-3</v>
      </c>
      <c r="AA182" s="55">
        <f>SUM(SUMIFS(Data!$L$6:$L$1096,Data!$J$6:$J$1096,AA$142,Data!$I$6:$I$1096,Sheet1!$B182))</f>
        <v>8.7435524110368087E-3</v>
      </c>
      <c r="AB182" s="55">
        <f>SUM(SUMIFS(Data!$L$6:$L$1096,Data!$J$6:$J$1096,AB$142,Data!$I$6:$I$1096,Sheet1!$B182))</f>
        <v>8.5023065261292229E-3</v>
      </c>
      <c r="AC182" s="55">
        <f>SUM(SUMIFS(Data!$L$6:$L$1096,Data!$J$6:$J$1096,AC$142,Data!$I$6:$I$1096,Sheet1!$B182))</f>
        <v>8.2545041767325428E-3</v>
      </c>
      <c r="AD182" s="55">
        <f>SUM(SUMIFS(Data!$L$6:$L$1096,Data!$J$6:$J$1096,AD$142,Data!$I$6:$I$1096,Sheet1!$B182))</f>
        <v>8.9595033908229996E-3</v>
      </c>
      <c r="AE182" s="55">
        <f>SUM(SUMIFS(Data!$L$6:$L$1096,Data!$J$6:$J$1096,AE$142,Data!$I$6:$I$1096,Sheet1!$B182))</f>
        <v>9.4299996509075844E-3</v>
      </c>
      <c r="AF182" s="55">
        <f>SUM(SUMIFS(Data!$L$6:$L$1096,Data!$J$6:$J$1096,AF$142,Data!$I$6:$I$1096,Sheet1!$B182))</f>
        <v>1.0189171622790514E-2</v>
      </c>
      <c r="AG182" s="55">
        <f>SUM(SUMIFS(Data!$L$6:$L$1096,Data!$J$6:$J$1096,AG$142,Data!$I$6:$I$1096,Sheet1!$B182))</f>
        <v>1.1186049555788264E-2</v>
      </c>
      <c r="AH182" s="55">
        <f>SUM(SUMIFS(Data!$L$6:$L$1096,Data!$J$6:$J$1096,AH$142,Data!$I$6:$I$1096,Sheet1!$B182))</f>
        <v>1.1648315554606929E-2</v>
      </c>
      <c r="AI182" s="55">
        <f>SUM(SUMIFS(Data!$L$6:$L$1096,Data!$J$6:$J$1096,AI$142,Data!$I$6:$I$1096,Sheet1!$B182))</f>
        <v>1.2589856691316957E-2</v>
      </c>
      <c r="AJ182" s="55">
        <f>SUM(SUMIFS(Data!$L$6:$L$1096,Data!$J$6:$J$1096,AJ$142,Data!$I$6:$I$1096,Sheet1!$B182))</f>
        <v>1.3283438738987241E-2</v>
      </c>
      <c r="AK182" s="55">
        <f>SUM(SUMIFS(Data!$L$6:$L$1096,Data!$J$6:$J$1096,AK$142,Data!$I$6:$I$1096,Sheet1!$B182))</f>
        <v>1.4757149178667134E-2</v>
      </c>
      <c r="AL182" s="55">
        <f>SUM(SUMIFS(Data!$L$6:$L$1096,Data!$J$6:$J$1096,AL$142,Data!$I$6:$I$1096,Sheet1!$B182))</f>
        <v>1.5325548240490764E-2</v>
      </c>
      <c r="AM182" s="55">
        <f>SUM(SUMIFS(Data!$L$6:$L$1096,Data!$J$6:$J$1096,AM$142,Data!$I$6:$I$1096,Sheet1!$B182))</f>
        <v>1.5868215983924103E-2</v>
      </c>
      <c r="AN182" s="55">
        <f>SUM(SUMIFS(Data!$L$6:$L$1096,Data!$J$6:$J$1096,AN$142,Data!$I$6:$I$1096,Sheet1!$B182))</f>
        <v>1.7927058508471032E-2</v>
      </c>
      <c r="AO182" s="55">
        <f>SUM(SUMIFS(Data!$L$6:$L$1096,Data!$J$6:$J$1096,AO$142,Data!$I$6:$I$1096,Sheet1!$B182))</f>
        <v>1.9769280073199842E-2</v>
      </c>
      <c r="AP182" s="55">
        <f>SUM(SUMIFS(Data!$L$6:$L$1096,Data!$J$6:$J$1096,AP$142,Data!$I$6:$I$1096,Sheet1!$B182))</f>
        <v>2.290359372645601E-2</v>
      </c>
      <c r="AQ182" s="55">
        <f>SUM(SUMIFS(Data!$L$6:$L$1096,Data!$J$6:$J$1096,AQ$142,Data!$I$6:$I$1096,Sheet1!$B182))</f>
        <v>2.4172172832303964E-2</v>
      </c>
      <c r="AR182" s="56" t="s">
        <v>13</v>
      </c>
    </row>
    <row r="183" spans="1:44" x14ac:dyDescent="0.25">
      <c r="A183" s="53" t="s">
        <v>73</v>
      </c>
      <c r="B183" s="56" t="s">
        <v>14</v>
      </c>
      <c r="C183" s="55">
        <f>SUM(SUMIFS(Data!$L$6:$L$1096,Data!$J$6:$J$1096,C$142,Data!$I$6:$I$1096,Sheet1!$B183))</f>
        <v>7.3424042810802037E-3</v>
      </c>
      <c r="D183" s="55">
        <f>SUM(SUMIFS(Data!$L$6:$L$1096,Data!$J$6:$J$1096,D$142,Data!$I$6:$I$1096,Sheet1!$B183))</f>
        <v>7.4736420659281995E-3</v>
      </c>
      <c r="E183" s="55">
        <f>SUM(SUMIFS(Data!$L$6:$L$1096,Data!$J$6:$J$1096,E$142,Data!$I$6:$I$1096,Sheet1!$B183))</f>
        <v>7.7309116556141949E-3</v>
      </c>
      <c r="F183" s="55">
        <f>SUM(SUMIFS(Data!$L$6:$L$1096,Data!$J$6:$J$1096,F$142,Data!$I$6:$I$1096,Sheet1!$B183))</f>
        <v>8.5120549790769339E-3</v>
      </c>
      <c r="G183" s="55">
        <f>SUM(SUMIFS(Data!$L$6:$L$1096,Data!$J$6:$J$1096,G$142,Data!$I$6:$I$1096,Sheet1!$B183))</f>
        <v>9.4417308296400049E-3</v>
      </c>
      <c r="H183" s="55">
        <f>SUM(SUMIFS(Data!$L$6:$L$1096,Data!$J$6:$J$1096,H$142,Data!$I$6:$I$1096,Sheet1!$B183))</f>
        <v>9.7990630093034905E-3</v>
      </c>
      <c r="I183" s="55">
        <f>SUM(SUMIFS(Data!$L$6:$L$1096,Data!$J$6:$J$1096,I$142,Data!$I$6:$I$1096,Sheet1!$B183))</f>
        <v>1.0465591087505237E-2</v>
      </c>
      <c r="J183" s="55">
        <f>SUM(SUMIFS(Data!$L$6:$L$1096,Data!$J$6:$J$1096,J$142,Data!$I$6:$I$1096,Sheet1!$B183))</f>
        <v>1.0513233177249082E-2</v>
      </c>
      <c r="K183" s="55">
        <f>SUM(SUMIFS(Data!$L$6:$L$1096,Data!$J$6:$J$1096,K$142,Data!$I$6:$I$1096,Sheet1!$B183))</f>
        <v>1.1552399102220542E-2</v>
      </c>
      <c r="L183" s="55">
        <f>SUM(SUMIFS(Data!$L$6:$L$1096,Data!$J$6:$J$1096,L$142,Data!$I$6:$I$1096,Sheet1!$B183))</f>
        <v>1.4986955501792581E-2</v>
      </c>
      <c r="M183" s="55">
        <f>SUM(SUMIFS(Data!$L$6:$L$1096,Data!$J$6:$J$1096,M$142,Data!$I$6:$I$1096,Sheet1!$B183))</f>
        <v>1.7659992687868057E-2</v>
      </c>
      <c r="N183" s="55">
        <f>SUM(SUMIFS(Data!$L$6:$L$1096,Data!$J$6:$J$1096,N$142,Data!$I$6:$I$1096,Sheet1!$B183))</f>
        <v>1.8831855016150228E-2</v>
      </c>
      <c r="O183" s="55">
        <f>SUM(SUMIFS(Data!$L$6:$L$1096,Data!$J$6:$J$1096,O$142,Data!$I$6:$I$1096,Sheet1!$B183))</f>
        <v>2.0906193833271493E-2</v>
      </c>
      <c r="P183" s="55">
        <f>SUM(SUMIFS(Data!$L$6:$L$1096,Data!$J$6:$J$1096,P$142,Data!$I$6:$I$1096,Sheet1!$B183))</f>
        <v>2.4012596862026794E-2</v>
      </c>
      <c r="Q183" s="55">
        <f>SUM(SUMIFS(Data!$L$6:$L$1096,Data!$J$6:$J$1096,Q$142,Data!$I$6:$I$1096,Sheet1!$B183))</f>
        <v>2.7406524066950117E-2</v>
      </c>
      <c r="R183" s="55">
        <f>SUM(SUMIFS(Data!$L$6:$L$1096,Data!$J$6:$J$1096,R$142,Data!$I$6:$I$1096,Sheet1!$B183))</f>
        <v>2.7901802544042311E-2</v>
      </c>
      <c r="S183" s="55">
        <f>SUM(SUMIFS(Data!$L$6:$L$1096,Data!$J$6:$J$1096,S$142,Data!$I$6:$I$1096,Sheet1!$B183))</f>
        <v>2.7543237946974199E-2</v>
      </c>
      <c r="T183" s="55">
        <f>SUM(SUMIFS(Data!$L$6:$L$1096,Data!$J$6:$J$1096,T$142,Data!$I$6:$I$1096,Sheet1!$B183))</f>
        <v>2.6798556332252695E-2</v>
      </c>
      <c r="U183" s="55">
        <f>SUM(SUMIFS(Data!$L$6:$L$1096,Data!$J$6:$J$1096,U$142,Data!$I$6:$I$1096,Sheet1!$B183))</f>
        <v>2.5734351001534598E-2</v>
      </c>
      <c r="V183" s="55">
        <f>SUM(SUMIFS(Data!$L$6:$L$1096,Data!$J$6:$J$1096,V$142,Data!$I$6:$I$1096,Sheet1!$B183))</f>
        <v>2.4371206684389295E-2</v>
      </c>
      <c r="W183" s="55">
        <f>SUM(SUMIFS(Data!$L$6:$L$1096,Data!$J$6:$J$1096,W$142,Data!$I$6:$I$1096,Sheet1!$B183))</f>
        <v>2.3242001781167261E-2</v>
      </c>
      <c r="X183" s="55">
        <f>SUM(SUMIFS(Data!$L$6:$L$1096,Data!$J$6:$J$1096,X$142,Data!$I$6:$I$1096,Sheet1!$B183))</f>
        <v>2.1491401939893642E-2</v>
      </c>
      <c r="Y183" s="55">
        <f>SUM(SUMIFS(Data!$L$6:$L$1096,Data!$J$6:$J$1096,Y$142,Data!$I$6:$I$1096,Sheet1!$B183))</f>
        <v>2.1122980569556467E-2</v>
      </c>
      <c r="Z183" s="55">
        <f>SUM(SUMIFS(Data!$L$6:$L$1096,Data!$J$6:$J$1096,Z$142,Data!$I$6:$I$1096,Sheet1!$B183))</f>
        <v>2.4405233834225906E-2</v>
      </c>
      <c r="AA183" s="55">
        <f>SUM(SUMIFS(Data!$L$6:$L$1096,Data!$J$6:$J$1096,AA$142,Data!$I$6:$I$1096,Sheet1!$B183))</f>
        <v>2.4776472674241833E-2</v>
      </c>
      <c r="AB183" s="55">
        <f>SUM(SUMIFS(Data!$L$6:$L$1096,Data!$J$6:$J$1096,AB$142,Data!$I$6:$I$1096,Sheet1!$B183))</f>
        <v>2.4315668718587573E-2</v>
      </c>
      <c r="AC183" s="55">
        <f>SUM(SUMIFS(Data!$L$6:$L$1096,Data!$J$6:$J$1096,AC$142,Data!$I$6:$I$1096,Sheet1!$B183))</f>
        <v>2.3857729138166896E-2</v>
      </c>
      <c r="AD183" s="55">
        <f>SUM(SUMIFS(Data!$L$6:$L$1096,Data!$J$6:$J$1096,AD$142,Data!$I$6:$I$1096,Sheet1!$B183))</f>
        <v>2.3565859272912933E-2</v>
      </c>
      <c r="AE183" s="55">
        <f>SUM(SUMIFS(Data!$L$6:$L$1096,Data!$J$6:$J$1096,AE$142,Data!$I$6:$I$1096,Sheet1!$B183))</f>
        <v>2.348153244814007E-2</v>
      </c>
      <c r="AF183" s="55">
        <f>SUM(SUMIFS(Data!$L$6:$L$1096,Data!$J$6:$J$1096,AF$142,Data!$I$6:$I$1096,Sheet1!$B183))</f>
        <v>2.3433194274081928E-2</v>
      </c>
      <c r="AG183" s="55">
        <f>SUM(SUMIFS(Data!$L$6:$L$1096,Data!$J$6:$J$1096,AG$142,Data!$I$6:$I$1096,Sheet1!$B183))</f>
        <v>2.421471219133196E-2</v>
      </c>
      <c r="AH183" s="55">
        <f>SUM(SUMIFS(Data!$L$6:$L$1096,Data!$J$6:$J$1096,AH$142,Data!$I$6:$I$1096,Sheet1!$B183))</f>
        <v>2.5179084493216694E-2</v>
      </c>
      <c r="AI183" s="55">
        <f>SUM(SUMIFS(Data!$L$6:$L$1096,Data!$J$6:$J$1096,AI$142,Data!$I$6:$I$1096,Sheet1!$B183))</f>
        <v>2.740720810334097E-2</v>
      </c>
      <c r="AJ183" s="55">
        <f>SUM(SUMIFS(Data!$L$6:$L$1096,Data!$J$6:$J$1096,AJ$142,Data!$I$6:$I$1096,Sheet1!$B183))</f>
        <v>2.8493313969267853E-2</v>
      </c>
      <c r="AK183" s="55">
        <f>SUM(SUMIFS(Data!$L$6:$L$1096,Data!$J$6:$J$1096,AK$142,Data!$I$6:$I$1096,Sheet1!$B183))</f>
        <v>2.9536760626337907E-2</v>
      </c>
      <c r="AL183" s="55">
        <f>SUM(SUMIFS(Data!$L$6:$L$1096,Data!$J$6:$J$1096,AL$142,Data!$I$6:$I$1096,Sheet1!$B183))</f>
        <v>3.1265349195260569E-2</v>
      </c>
      <c r="AM183" s="55">
        <f>SUM(SUMIFS(Data!$L$6:$L$1096,Data!$J$6:$J$1096,AM$142,Data!$I$6:$I$1096,Sheet1!$B183))</f>
        <v>3.3310016740020744E-2</v>
      </c>
      <c r="AN183" s="55">
        <f>SUM(SUMIFS(Data!$L$6:$L$1096,Data!$J$6:$J$1096,AN$142,Data!$I$6:$I$1096,Sheet1!$B183))</f>
        <v>3.3784129366757329E-2</v>
      </c>
      <c r="AO183" s="55">
        <f>SUM(SUMIFS(Data!$L$6:$L$1096,Data!$J$6:$J$1096,AO$142,Data!$I$6:$I$1096,Sheet1!$B183))</f>
        <v>3.3993083158373932E-2</v>
      </c>
      <c r="AP183" s="55">
        <f>SUM(SUMIFS(Data!$L$6:$L$1096,Data!$J$6:$J$1096,AP$142,Data!$I$6:$I$1096,Sheet1!$B183))</f>
        <v>3.5301806090355874E-2</v>
      </c>
      <c r="AQ183" s="55">
        <f>SUM(SUMIFS(Data!$L$6:$L$1096,Data!$J$6:$J$1096,AQ$142,Data!$I$6:$I$1096,Sheet1!$B183))</f>
        <v>3.8371215275039935E-2</v>
      </c>
      <c r="AR183" s="56" t="s">
        <v>14</v>
      </c>
    </row>
    <row r="184" spans="1:44" x14ac:dyDescent="0.25">
      <c r="A184" s="53" t="s">
        <v>73</v>
      </c>
      <c r="B184" s="56" t="s">
        <v>15</v>
      </c>
      <c r="C184" s="55">
        <f>SUM(SUMIFS(Data!$L$6:$L$1096,Data!$J$6:$J$1096,C$142,Data!$I$6:$I$1096,Sheet1!$B184))</f>
        <v>3.8796806196666469E-3</v>
      </c>
      <c r="D184" s="55">
        <f>SUM(SUMIFS(Data!$L$6:$L$1096,Data!$J$6:$J$1096,D$142,Data!$I$6:$I$1096,Sheet1!$B184))</f>
        <v>3.772045978973188E-3</v>
      </c>
      <c r="E184" s="55">
        <f>SUM(SUMIFS(Data!$L$6:$L$1096,Data!$J$6:$J$1096,E$142,Data!$I$6:$I$1096,Sheet1!$B184))</f>
        <v>3.6645937906815192E-3</v>
      </c>
      <c r="F184" s="55">
        <f>SUM(SUMIFS(Data!$L$6:$L$1096,Data!$J$6:$J$1096,F$142,Data!$I$6:$I$1096,Sheet1!$B184))</f>
        <v>3.6122608078272057E-3</v>
      </c>
      <c r="G184" s="55">
        <f>SUM(SUMIFS(Data!$L$6:$L$1096,Data!$J$6:$J$1096,G$142,Data!$I$6:$I$1096,Sheet1!$B184))</f>
        <v>3.654829600015575E-3</v>
      </c>
      <c r="H184" s="55">
        <f>SUM(SUMIFS(Data!$L$6:$L$1096,Data!$J$6:$J$1096,H$142,Data!$I$6:$I$1096,Sheet1!$B184))</f>
        <v>3.5848153692359832E-3</v>
      </c>
      <c r="I184" s="55">
        <f>SUM(SUMIFS(Data!$L$6:$L$1096,Data!$J$6:$J$1096,I$142,Data!$I$6:$I$1096,Sheet1!$B184))</f>
        <v>3.579600779689203E-3</v>
      </c>
      <c r="J184" s="55">
        <f>SUM(SUMIFS(Data!$L$6:$L$1096,Data!$J$6:$J$1096,J$142,Data!$I$6:$I$1096,Sheet1!$B184))</f>
        <v>3.5106819401053992E-3</v>
      </c>
      <c r="K184" s="55">
        <f>SUM(SUMIFS(Data!$L$6:$L$1096,Data!$J$6:$J$1096,K$142,Data!$I$6:$I$1096,Sheet1!$B184))</f>
        <v>3.4641912311818785E-3</v>
      </c>
      <c r="L184" s="55">
        <f>SUM(SUMIFS(Data!$L$6:$L$1096,Data!$J$6:$J$1096,L$142,Data!$I$6:$I$1096,Sheet1!$B184))</f>
        <v>3.4732013165346418E-3</v>
      </c>
      <c r="M184" s="55">
        <f>SUM(SUMIFS(Data!$L$6:$L$1096,Data!$J$6:$J$1096,M$142,Data!$I$6:$I$1096,Sheet1!$B184))</f>
        <v>3.511642835901772E-3</v>
      </c>
      <c r="N184" s="55">
        <f>SUM(SUMIFS(Data!$L$6:$L$1096,Data!$J$6:$J$1096,N$142,Data!$I$6:$I$1096,Sheet1!$B184))</f>
        <v>3.5904697186956483E-3</v>
      </c>
      <c r="O184" s="55">
        <f>SUM(SUMIFS(Data!$L$6:$L$1096,Data!$J$6:$J$1096,O$142,Data!$I$6:$I$1096,Sheet1!$B184))</f>
        <v>3.4525679790109128E-3</v>
      </c>
      <c r="P184" s="55">
        <f>SUM(SUMIFS(Data!$L$6:$L$1096,Data!$J$6:$J$1096,P$142,Data!$I$6:$I$1096,Sheet1!$B184))</f>
        <v>3.5934235276697726E-3</v>
      </c>
      <c r="Q184" s="55">
        <f>SUM(SUMIFS(Data!$L$6:$L$1096,Data!$J$6:$J$1096,Q$142,Data!$I$6:$I$1096,Sheet1!$B184))</f>
        <v>3.4612865154786928E-3</v>
      </c>
      <c r="R184" s="55">
        <f>SUM(SUMIFS(Data!$L$6:$L$1096,Data!$J$6:$J$1096,R$142,Data!$I$6:$I$1096,Sheet1!$B184))</f>
        <v>3.5827430637902363E-3</v>
      </c>
      <c r="S184" s="55">
        <f>SUM(SUMIFS(Data!$L$6:$L$1096,Data!$J$6:$J$1096,S$142,Data!$I$6:$I$1096,Sheet1!$B184))</f>
        <v>3.5594065152228984E-3</v>
      </c>
      <c r="T184" s="55">
        <f>SUM(SUMIFS(Data!$L$6:$L$1096,Data!$J$6:$J$1096,T$142,Data!$I$6:$I$1096,Sheet1!$B184))</f>
        <v>3.4098580053572281E-3</v>
      </c>
      <c r="U184" s="55">
        <f>SUM(SUMIFS(Data!$L$6:$L$1096,Data!$J$6:$J$1096,U$142,Data!$I$6:$I$1096,Sheet1!$B184))</f>
        <v>3.3120126057523537E-3</v>
      </c>
      <c r="V184" s="55">
        <f>SUM(SUMIFS(Data!$L$6:$L$1096,Data!$J$6:$J$1096,V$142,Data!$I$6:$I$1096,Sheet1!$B184))</f>
        <v>3.4457668293903496E-3</v>
      </c>
      <c r="W184" s="55">
        <f>SUM(SUMIFS(Data!$L$6:$L$1096,Data!$J$6:$J$1096,W$142,Data!$I$6:$I$1096,Sheet1!$B184))</f>
        <v>3.4767130771081417E-3</v>
      </c>
      <c r="X184" s="55">
        <f>SUM(SUMIFS(Data!$L$6:$L$1096,Data!$J$6:$J$1096,X$142,Data!$I$6:$I$1096,Sheet1!$B184))</f>
        <v>3.3465054506657326E-3</v>
      </c>
      <c r="Y184" s="55">
        <f>SUM(SUMIFS(Data!$L$6:$L$1096,Data!$J$6:$J$1096,Y$142,Data!$I$6:$I$1096,Sheet1!$B184))</f>
        <v>3.30340620119531E-3</v>
      </c>
      <c r="Z184" s="55">
        <f>SUM(SUMIFS(Data!$L$6:$L$1096,Data!$J$6:$J$1096,Z$142,Data!$I$6:$I$1096,Sheet1!$B184))</f>
        <v>3.1179497274869926E-3</v>
      </c>
      <c r="AA184" s="55">
        <f>SUM(SUMIFS(Data!$L$6:$L$1096,Data!$J$6:$J$1096,AA$142,Data!$I$6:$I$1096,Sheet1!$B184))</f>
        <v>3.1422048508122071E-3</v>
      </c>
      <c r="AB184" s="55">
        <f>SUM(SUMIFS(Data!$L$6:$L$1096,Data!$J$6:$J$1096,AB$142,Data!$I$6:$I$1096,Sheet1!$B184))</f>
        <v>3.4850177295709757E-3</v>
      </c>
      <c r="AC184" s="55">
        <f>SUM(SUMIFS(Data!$L$6:$L$1096,Data!$J$6:$J$1096,AC$142,Data!$I$6:$I$1096,Sheet1!$B184))</f>
        <v>3.4607212504002096E-3</v>
      </c>
      <c r="AD184" s="55">
        <f>SUM(SUMIFS(Data!$L$6:$L$1096,Data!$J$6:$J$1096,AD$142,Data!$I$6:$I$1096,Sheet1!$B184))</f>
        <v>3.4816872481401675E-3</v>
      </c>
      <c r="AE184" s="55">
        <f>SUM(SUMIFS(Data!$L$6:$L$1096,Data!$J$6:$J$1096,AE$142,Data!$I$6:$I$1096,Sheet1!$B184))</f>
        <v>3.4931763693713072E-3</v>
      </c>
      <c r="AF184" s="55">
        <f>SUM(SUMIFS(Data!$L$6:$L$1096,Data!$J$6:$J$1096,AF$142,Data!$I$6:$I$1096,Sheet1!$B184))</f>
        <v>3.9953064108975535E-3</v>
      </c>
      <c r="AG184" s="55">
        <f>SUM(SUMIFS(Data!$L$6:$L$1096,Data!$J$6:$J$1096,AG$142,Data!$I$6:$I$1096,Sheet1!$B184))</f>
        <v>5.0089940208762626E-3</v>
      </c>
      <c r="AH184" s="55">
        <f>SUM(SUMIFS(Data!$L$6:$L$1096,Data!$J$6:$J$1096,AH$142,Data!$I$6:$I$1096,Sheet1!$B184))</f>
        <v>6.178555437690472E-3</v>
      </c>
      <c r="AI184" s="55">
        <f>SUM(SUMIFS(Data!$L$6:$L$1096,Data!$J$6:$J$1096,AI$142,Data!$I$6:$I$1096,Sheet1!$B184))</f>
        <v>5.7187584081403028E-3</v>
      </c>
      <c r="AJ184" s="55">
        <f>SUM(SUMIFS(Data!$L$6:$L$1096,Data!$J$6:$J$1096,AJ$142,Data!$I$6:$I$1096,Sheet1!$B184))</f>
        <v>5.9848034181785147E-3</v>
      </c>
      <c r="AK184" s="55">
        <f>SUM(SUMIFS(Data!$L$6:$L$1096,Data!$J$6:$J$1096,AK$142,Data!$I$6:$I$1096,Sheet1!$B184))</f>
        <v>6.9554415969774767E-3</v>
      </c>
      <c r="AL184" s="55">
        <f>SUM(SUMIFS(Data!$L$6:$L$1096,Data!$J$6:$J$1096,AL$142,Data!$I$6:$I$1096,Sheet1!$B184))</f>
        <v>7.7733168165071012E-3</v>
      </c>
      <c r="AM184" s="55">
        <f>SUM(SUMIFS(Data!$L$6:$L$1096,Data!$J$6:$J$1096,AM$142,Data!$I$6:$I$1096,Sheet1!$B184))</f>
        <v>8.2713047288561665E-3</v>
      </c>
      <c r="AN184" s="55">
        <f>SUM(SUMIFS(Data!$L$6:$L$1096,Data!$J$6:$J$1096,AN$142,Data!$I$6:$I$1096,Sheet1!$B184))</f>
        <v>9.5465393794749408E-3</v>
      </c>
      <c r="AO184" s="55">
        <f>SUM(SUMIFS(Data!$L$6:$L$1096,Data!$J$6:$J$1096,AO$142,Data!$I$6:$I$1096,Sheet1!$B184))</f>
        <v>1.096412256444055E-2</v>
      </c>
      <c r="AP184" s="55">
        <f>SUM(SUMIFS(Data!$L$6:$L$1096,Data!$J$6:$J$1096,AP$142,Data!$I$6:$I$1096,Sheet1!$B184))</f>
        <v>1.2496409321035764E-2</v>
      </c>
      <c r="AQ184" s="55">
        <f>SUM(SUMIFS(Data!$L$6:$L$1096,Data!$J$6:$J$1096,AQ$142,Data!$I$6:$I$1096,Sheet1!$B184))</f>
        <v>1.3847250703445628E-2</v>
      </c>
      <c r="AR184" s="56" t="s">
        <v>15</v>
      </c>
    </row>
    <row r="185" spans="1:44" x14ac:dyDescent="0.25">
      <c r="A185" s="53" t="s">
        <v>73</v>
      </c>
      <c r="B185" s="56" t="s">
        <v>16</v>
      </c>
      <c r="C185" s="55">
        <f>SUM(SUMIFS(Data!$L$6:$L$1096,Data!$J$6:$J$1096,C$142,Data!$I$6:$I$1096,Sheet1!$B185))</f>
        <v>8.4660139011420665E-2</v>
      </c>
      <c r="D185" s="55">
        <f>SUM(SUMIFS(Data!$L$6:$L$1096,Data!$J$6:$J$1096,D$142,Data!$I$6:$I$1096,Sheet1!$B185))</f>
        <v>9.0020078219225183E-2</v>
      </c>
      <c r="E185" s="55">
        <f>SUM(SUMIFS(Data!$L$6:$L$1096,Data!$J$6:$J$1096,E$142,Data!$I$6:$I$1096,Sheet1!$B185))</f>
        <v>8.6901923165464273E-2</v>
      </c>
      <c r="F185" s="55">
        <f>SUM(SUMIFS(Data!$L$6:$L$1096,Data!$J$6:$J$1096,F$142,Data!$I$6:$I$1096,Sheet1!$B185))</f>
        <v>8.387560526792795E-2</v>
      </c>
      <c r="G185" s="55">
        <f>SUM(SUMIFS(Data!$L$6:$L$1096,Data!$J$6:$J$1096,G$142,Data!$I$6:$I$1096,Sheet1!$B185))</f>
        <v>8.4952951830019385E-2</v>
      </c>
      <c r="H185" s="55">
        <f>SUM(SUMIFS(Data!$L$6:$L$1096,Data!$J$6:$J$1096,H$142,Data!$I$6:$I$1096,Sheet1!$B185))</f>
        <v>8.4095283995147582E-2</v>
      </c>
      <c r="I185" s="55">
        <f>SUM(SUMIFS(Data!$L$6:$L$1096,Data!$J$6:$J$1096,I$142,Data!$I$6:$I$1096,Sheet1!$B185))</f>
        <v>8.3875854229647981E-2</v>
      </c>
      <c r="J185" s="55">
        <f>SUM(SUMIFS(Data!$L$6:$L$1096,Data!$J$6:$J$1096,J$142,Data!$I$6:$I$1096,Sheet1!$B185))</f>
        <v>7.9510725633986076E-2</v>
      </c>
      <c r="K185" s="55">
        <f>SUM(SUMIFS(Data!$L$6:$L$1096,Data!$J$6:$J$1096,K$142,Data!$I$6:$I$1096,Sheet1!$B185))</f>
        <v>8.3362527673483164E-2</v>
      </c>
      <c r="L185" s="55">
        <f>SUM(SUMIFS(Data!$L$6:$L$1096,Data!$J$6:$J$1096,L$142,Data!$I$6:$I$1096,Sheet1!$B185))</f>
        <v>0.11286156718805167</v>
      </c>
      <c r="M185" s="55">
        <f>SUM(SUMIFS(Data!$L$6:$L$1096,Data!$J$6:$J$1096,M$142,Data!$I$6:$I$1096,Sheet1!$B185))</f>
        <v>9.6490574684671412E-2</v>
      </c>
      <c r="N185" s="55">
        <f>SUM(SUMIFS(Data!$L$6:$L$1096,Data!$J$6:$J$1096,N$142,Data!$I$6:$I$1096,Sheet1!$B185))</f>
        <v>0.10078341331114112</v>
      </c>
      <c r="O185" s="55">
        <f>SUM(SUMIFS(Data!$L$6:$L$1096,Data!$J$6:$J$1096,O$142,Data!$I$6:$I$1096,Sheet1!$B185))</f>
        <v>0.10322901946543089</v>
      </c>
      <c r="P185" s="55">
        <f>SUM(SUMIFS(Data!$L$6:$L$1096,Data!$J$6:$J$1096,P$142,Data!$I$6:$I$1096,Sheet1!$B185))</f>
        <v>0.1050627375279001</v>
      </c>
      <c r="Q185" s="55">
        <f>SUM(SUMIFS(Data!$L$6:$L$1096,Data!$J$6:$J$1096,Q$142,Data!$I$6:$I$1096,Sheet1!$B185))</f>
        <v>0.10461605156236538</v>
      </c>
      <c r="R185" s="55">
        <f>SUM(SUMIFS(Data!$L$6:$L$1096,Data!$J$6:$J$1096,R$142,Data!$I$6:$I$1096,Sheet1!$B185))</f>
        <v>0.10760361303907363</v>
      </c>
      <c r="S185" s="55">
        <f>SUM(SUMIFS(Data!$L$6:$L$1096,Data!$J$6:$J$1096,S$142,Data!$I$6:$I$1096,Sheet1!$B185))</f>
        <v>0.1200181623275091</v>
      </c>
      <c r="T185" s="55">
        <f>SUM(SUMIFS(Data!$L$6:$L$1096,Data!$J$6:$J$1096,T$142,Data!$I$6:$I$1096,Sheet1!$B185))</f>
        <v>0.12071929837172418</v>
      </c>
      <c r="U185" s="55">
        <f>SUM(SUMIFS(Data!$L$6:$L$1096,Data!$J$6:$J$1096,U$142,Data!$I$6:$I$1096,Sheet1!$B185))</f>
        <v>0.11814368025044403</v>
      </c>
      <c r="V185" s="55">
        <f>SUM(SUMIFS(Data!$L$6:$L$1096,Data!$J$6:$J$1096,V$142,Data!$I$6:$I$1096,Sheet1!$B185))</f>
        <v>0.11545746351476931</v>
      </c>
      <c r="W185" s="55">
        <f>SUM(SUMIFS(Data!$L$6:$L$1096,Data!$J$6:$J$1096,W$142,Data!$I$6:$I$1096,Sheet1!$B185))</f>
        <v>0.11462058544568073</v>
      </c>
      <c r="X185" s="55">
        <f>SUM(SUMIFS(Data!$L$6:$L$1096,Data!$J$6:$J$1096,X$142,Data!$I$6:$I$1096,Sheet1!$B185))</f>
        <v>0.11955600628759196</v>
      </c>
      <c r="Y185" s="55">
        <f>SUM(SUMIFS(Data!$L$6:$L$1096,Data!$J$6:$J$1096,Y$142,Data!$I$6:$I$1096,Sheet1!$B185))</f>
        <v>0.11820240730844593</v>
      </c>
      <c r="Z185" s="55">
        <f>SUM(SUMIFS(Data!$L$6:$L$1096,Data!$J$6:$J$1096,Z$142,Data!$I$6:$I$1096,Sheet1!$B185))</f>
        <v>0.11388108817945947</v>
      </c>
      <c r="AA185" s="55">
        <f>SUM(SUMIFS(Data!$L$6:$L$1096,Data!$J$6:$J$1096,AA$142,Data!$I$6:$I$1096,Sheet1!$B185))</f>
        <v>0.11386669697209501</v>
      </c>
      <c r="AB185" s="55">
        <f>SUM(SUMIFS(Data!$L$6:$L$1096,Data!$J$6:$J$1096,AB$142,Data!$I$6:$I$1096,Sheet1!$B185))</f>
        <v>0.11318855053652686</v>
      </c>
      <c r="AC185" s="55">
        <f>SUM(SUMIFS(Data!$L$6:$L$1096,Data!$J$6:$J$1096,AC$142,Data!$I$6:$I$1096,Sheet1!$B185))</f>
        <v>0.10910556800651977</v>
      </c>
      <c r="AD185" s="55">
        <f>SUM(SUMIFS(Data!$L$6:$L$1096,Data!$J$6:$J$1096,AD$142,Data!$I$6:$I$1096,Sheet1!$B185))</f>
        <v>0.10498253387217275</v>
      </c>
      <c r="AE185" s="55">
        <f>SUM(SUMIFS(Data!$L$6:$L$1096,Data!$J$6:$J$1096,AE$142,Data!$I$6:$I$1096,Sheet1!$B185))</f>
        <v>9.97779321792263E-2</v>
      </c>
      <c r="AF185" s="55">
        <f>SUM(SUMIFS(Data!$L$6:$L$1096,Data!$J$6:$J$1096,AF$142,Data!$I$6:$I$1096,Sheet1!$B185))</f>
        <v>9.5626719575426747E-2</v>
      </c>
      <c r="AG185" s="55">
        <f>SUM(SUMIFS(Data!$L$6:$L$1096,Data!$J$6:$J$1096,AG$142,Data!$I$6:$I$1096,Sheet1!$B185))</f>
        <v>6.9291963652332533E-2</v>
      </c>
      <c r="AH185" s="55">
        <f>SUM(SUMIFS(Data!$L$6:$L$1096,Data!$J$6:$J$1096,AH$142,Data!$I$6:$I$1096,Sheet1!$B185))</f>
        <v>9.23739507823228E-2</v>
      </c>
      <c r="AI185" s="55">
        <f>SUM(SUMIFS(Data!$L$6:$L$1096,Data!$J$6:$J$1096,AI$142,Data!$I$6:$I$1096,Sheet1!$B185))</f>
        <v>0.10631259393336541</v>
      </c>
      <c r="AJ185" s="55">
        <f>SUM(SUMIFS(Data!$L$6:$L$1096,Data!$J$6:$J$1096,AJ$142,Data!$I$6:$I$1096,Sheet1!$B185))</f>
        <v>8.4371603949471755E-2</v>
      </c>
      <c r="AK185" s="55">
        <f>SUM(SUMIFS(Data!$L$6:$L$1096,Data!$J$6:$J$1096,AK$142,Data!$I$6:$I$1096,Sheet1!$B185))</f>
        <v>8.2065899804802889E-2</v>
      </c>
      <c r="AL185" s="55">
        <f>SUM(SUMIFS(Data!$L$6:$L$1096,Data!$J$6:$J$1096,AL$142,Data!$I$6:$I$1096,Sheet1!$B185))</f>
        <v>6.5315348682433633E-2</v>
      </c>
      <c r="AM185" s="55">
        <f>SUM(SUMIFS(Data!$L$6:$L$1096,Data!$J$6:$J$1096,AM$142,Data!$I$6:$I$1096,Sheet1!$B185))</f>
        <v>7.9393000229362243E-2</v>
      </c>
      <c r="AN185" s="55">
        <f>SUM(SUMIFS(Data!$L$6:$L$1096,Data!$J$6:$J$1096,AN$142,Data!$I$6:$I$1096,Sheet1!$B185))</f>
        <v>8.095479186050053E-2</v>
      </c>
      <c r="AO185" s="55">
        <f>SUM(SUMIFS(Data!$L$6:$L$1096,Data!$J$6:$J$1096,AO$142,Data!$I$6:$I$1096,Sheet1!$B185))</f>
        <v>7.9027859878468332E-2</v>
      </c>
      <c r="AP185" s="55">
        <f>SUM(SUMIFS(Data!$L$6:$L$1096,Data!$J$6:$J$1096,AP$142,Data!$I$6:$I$1096,Sheet1!$B185))</f>
        <v>7.8957125741203615E-2</v>
      </c>
      <c r="AQ185" s="55">
        <f>SUM(SUMIFS(Data!$L$6:$L$1096,Data!$J$6:$J$1096,AQ$142,Data!$I$6:$I$1096,Sheet1!$B185))</f>
        <v>7.985451922806526E-2</v>
      </c>
      <c r="AR185" s="56" t="s">
        <v>16</v>
      </c>
    </row>
    <row r="186" spans="1:44" x14ac:dyDescent="0.25">
      <c r="A186" s="53" t="s">
        <v>73</v>
      </c>
      <c r="B186" s="56" t="s">
        <v>17</v>
      </c>
      <c r="C186" s="55">
        <f>SUM(SUMIFS(Data!$L$6:$L$1096,Data!$J$6:$J$1096,C$142,Data!$I$6:$I$1096,Sheet1!$B186))</f>
        <v>7.2402184216705523E-2</v>
      </c>
      <c r="D186" s="55">
        <f>SUM(SUMIFS(Data!$L$6:$L$1096,Data!$J$6:$J$1096,D$142,Data!$I$6:$I$1096,Sheet1!$B186))</f>
        <v>7.297914236682862E-2</v>
      </c>
      <c r="E186" s="55">
        <f>SUM(SUMIFS(Data!$L$6:$L$1096,Data!$J$6:$J$1096,E$142,Data!$I$6:$I$1096,Sheet1!$B186))</f>
        <v>7.6731321980833614E-2</v>
      </c>
      <c r="F186" s="55">
        <f>SUM(SUMIFS(Data!$L$6:$L$1096,Data!$J$6:$J$1096,F$142,Data!$I$6:$I$1096,Sheet1!$B186))</f>
        <v>7.7808253613429398E-2</v>
      </c>
      <c r="G186" s="55">
        <f>SUM(SUMIFS(Data!$L$6:$L$1096,Data!$J$6:$J$1096,G$142,Data!$I$6:$I$1096,Sheet1!$B186))</f>
        <v>7.9509118394695294E-2</v>
      </c>
      <c r="H186" s="55">
        <f>SUM(SUMIFS(Data!$L$6:$L$1096,Data!$J$6:$J$1096,H$142,Data!$I$6:$I$1096,Sheet1!$B186))</f>
        <v>8.8126853077065873E-2</v>
      </c>
      <c r="I186" s="55">
        <f>SUM(SUMIFS(Data!$L$6:$L$1096,Data!$J$6:$J$1096,I$142,Data!$I$6:$I$1096,Sheet1!$B186))</f>
        <v>8.8422065749680409E-2</v>
      </c>
      <c r="J186" s="55">
        <f>SUM(SUMIFS(Data!$L$6:$L$1096,Data!$J$6:$J$1096,J$142,Data!$I$6:$I$1096,Sheet1!$B186))</f>
        <v>8.8416994977631155E-2</v>
      </c>
      <c r="K186" s="55">
        <f>SUM(SUMIFS(Data!$L$6:$L$1096,Data!$J$6:$J$1096,K$142,Data!$I$6:$I$1096,Sheet1!$B186))</f>
        <v>9.1675730668608471E-2</v>
      </c>
      <c r="L186" s="55">
        <f>SUM(SUMIFS(Data!$L$6:$L$1096,Data!$J$6:$J$1096,L$142,Data!$I$6:$I$1096,Sheet1!$B186))</f>
        <v>9.1656260292831804E-2</v>
      </c>
      <c r="M186" s="55">
        <f>SUM(SUMIFS(Data!$L$6:$L$1096,Data!$J$6:$J$1096,M$142,Data!$I$6:$I$1096,Sheet1!$B186))</f>
        <v>9.1016710439006526E-2</v>
      </c>
      <c r="N186" s="55">
        <f>SUM(SUMIFS(Data!$L$6:$L$1096,Data!$J$6:$J$1096,N$142,Data!$I$6:$I$1096,Sheet1!$B186))</f>
        <v>8.7273500154168071E-2</v>
      </c>
      <c r="O186" s="55">
        <f>SUM(SUMIFS(Data!$L$6:$L$1096,Data!$J$6:$J$1096,O$142,Data!$I$6:$I$1096,Sheet1!$B186))</f>
        <v>8.7012212932919664E-2</v>
      </c>
      <c r="P186" s="55">
        <f>SUM(SUMIFS(Data!$L$6:$L$1096,Data!$J$6:$J$1096,P$142,Data!$I$6:$I$1096,Sheet1!$B186))</f>
        <v>8.5718437923300084E-2</v>
      </c>
      <c r="Q186" s="55">
        <f>SUM(SUMIFS(Data!$L$6:$L$1096,Data!$J$6:$J$1096,Q$142,Data!$I$6:$I$1096,Sheet1!$B186))</f>
        <v>8.500391805052028E-2</v>
      </c>
      <c r="R186" s="55">
        <f>SUM(SUMIFS(Data!$L$6:$L$1096,Data!$J$6:$J$1096,R$142,Data!$I$6:$I$1096,Sheet1!$B186))</f>
        <v>8.2455868583860309E-2</v>
      </c>
      <c r="S186" s="55">
        <f>SUM(SUMIFS(Data!$L$6:$L$1096,Data!$J$6:$J$1096,S$142,Data!$I$6:$I$1096,Sheet1!$B186))</f>
        <v>7.9564650375195445E-2</v>
      </c>
      <c r="T186" s="55">
        <f>SUM(SUMIFS(Data!$L$6:$L$1096,Data!$J$6:$J$1096,T$142,Data!$I$6:$I$1096,Sheet1!$B186))</f>
        <v>8.8212595301871768E-2</v>
      </c>
      <c r="U186" s="55">
        <f>SUM(SUMIFS(Data!$L$6:$L$1096,Data!$J$6:$J$1096,U$142,Data!$I$6:$I$1096,Sheet1!$B186))</f>
        <v>8.917760390183023E-2</v>
      </c>
      <c r="V186" s="55">
        <f>SUM(SUMIFS(Data!$L$6:$L$1096,Data!$J$6:$J$1096,V$142,Data!$I$6:$I$1096,Sheet1!$B186))</f>
        <v>8.6136701587007175E-2</v>
      </c>
      <c r="W186" s="55">
        <f>SUM(SUMIFS(Data!$L$6:$L$1096,Data!$J$6:$J$1096,W$142,Data!$I$6:$I$1096,Sheet1!$B186))</f>
        <v>8.7403216110338314E-2</v>
      </c>
      <c r="X186" s="55">
        <f>SUM(SUMIFS(Data!$L$6:$L$1096,Data!$J$6:$J$1096,X$142,Data!$I$6:$I$1096,Sheet1!$B186))</f>
        <v>8.6776445639377447E-2</v>
      </c>
      <c r="Y186" s="55">
        <f>SUM(SUMIFS(Data!$L$6:$L$1096,Data!$J$6:$J$1096,Y$142,Data!$I$6:$I$1096,Sheet1!$B186))</f>
        <v>8.9846493992381218E-2</v>
      </c>
      <c r="Z186" s="55">
        <f>SUM(SUMIFS(Data!$L$6:$L$1096,Data!$J$6:$J$1096,Z$142,Data!$I$6:$I$1096,Sheet1!$B186))</f>
        <v>8.894709328461449E-2</v>
      </c>
      <c r="AA186" s="55">
        <f>SUM(SUMIFS(Data!$L$6:$L$1096,Data!$J$6:$J$1096,AA$142,Data!$I$6:$I$1096,Sheet1!$B186))</f>
        <v>8.9250874801492505E-2</v>
      </c>
      <c r="AB186" s="55">
        <f>SUM(SUMIFS(Data!$L$6:$L$1096,Data!$J$6:$J$1096,AB$142,Data!$I$6:$I$1096,Sheet1!$B186))</f>
        <v>9.2707039283439985E-2</v>
      </c>
      <c r="AC186" s="55">
        <f>SUM(SUMIFS(Data!$L$6:$L$1096,Data!$J$6:$J$1096,AC$142,Data!$I$6:$I$1096,Sheet1!$B186))</f>
        <v>9.5591582501382541E-2</v>
      </c>
      <c r="AD186" s="55">
        <f>SUM(SUMIFS(Data!$L$6:$L$1096,Data!$J$6:$J$1096,AD$142,Data!$I$6:$I$1096,Sheet1!$B186))</f>
        <v>9.9672600246343071E-2</v>
      </c>
      <c r="AE186" s="55">
        <f>SUM(SUMIFS(Data!$L$6:$L$1096,Data!$J$6:$J$1096,AE$142,Data!$I$6:$I$1096,Sheet1!$B186))</f>
        <v>0.10297156473355804</v>
      </c>
      <c r="AF186" s="55">
        <f>SUM(SUMIFS(Data!$L$6:$L$1096,Data!$J$6:$J$1096,AF$142,Data!$I$6:$I$1096,Sheet1!$B186))</f>
        <v>0.10803725549924768</v>
      </c>
      <c r="AG186" s="55">
        <f>SUM(SUMIFS(Data!$L$6:$L$1096,Data!$J$6:$J$1096,AG$142,Data!$I$6:$I$1096,Sheet1!$B186))</f>
        <v>0.10645827703273317</v>
      </c>
      <c r="AH186" s="55">
        <f>SUM(SUMIFS(Data!$L$6:$L$1096,Data!$J$6:$J$1096,AH$142,Data!$I$6:$I$1096,Sheet1!$B186))</f>
        <v>0.10685049340178424</v>
      </c>
      <c r="AI186" s="55">
        <f>SUM(SUMIFS(Data!$L$6:$L$1096,Data!$J$6:$J$1096,AI$142,Data!$I$6:$I$1096,Sheet1!$B186))</f>
        <v>0.10864499506722436</v>
      </c>
      <c r="AJ186" s="55">
        <f>SUM(SUMIFS(Data!$L$6:$L$1096,Data!$J$6:$J$1096,AJ$142,Data!$I$6:$I$1096,Sheet1!$B186))</f>
        <v>0.10772812320331272</v>
      </c>
      <c r="AK186" s="55">
        <f>SUM(SUMIFS(Data!$L$6:$L$1096,Data!$J$6:$J$1096,AK$142,Data!$I$6:$I$1096,Sheet1!$B186))</f>
        <v>0.10747241071809628</v>
      </c>
      <c r="AL186" s="55">
        <f>SUM(SUMIFS(Data!$L$6:$L$1096,Data!$J$6:$J$1096,AL$142,Data!$I$6:$I$1096,Sheet1!$B186))</f>
        <v>0.10625489322373272</v>
      </c>
      <c r="AM186" s="55">
        <f>SUM(SUMIFS(Data!$L$6:$L$1096,Data!$J$6:$J$1096,AM$142,Data!$I$6:$I$1096,Sheet1!$B186))</f>
        <v>0.10346348404677164</v>
      </c>
      <c r="AN186" s="55">
        <f>SUM(SUMIFS(Data!$L$6:$L$1096,Data!$J$6:$J$1096,AN$142,Data!$I$6:$I$1096,Sheet1!$B186))</f>
        <v>9.8127299068390628E-2</v>
      </c>
      <c r="AO186" s="55">
        <f>SUM(SUMIFS(Data!$L$6:$L$1096,Data!$J$6:$J$1096,AO$142,Data!$I$6:$I$1096,Sheet1!$B186))</f>
        <v>9.733688008316517E-2</v>
      </c>
      <c r="AP186" s="55">
        <f>SUM(SUMIFS(Data!$L$6:$L$1096,Data!$J$6:$J$1096,AP$142,Data!$I$6:$I$1096,Sheet1!$B186))</f>
        <v>9.732334282758702E-2</v>
      </c>
      <c r="AQ186" s="55">
        <f>SUM(SUMIFS(Data!$L$6:$L$1096,Data!$J$6:$J$1096,AQ$142,Data!$I$6:$I$1096,Sheet1!$B186))</f>
        <v>9.4661753345467753E-2</v>
      </c>
      <c r="AR186" s="56" t="s">
        <v>17</v>
      </c>
    </row>
    <row r="187" spans="1:44" x14ac:dyDescent="0.25">
      <c r="A187" s="53" t="s">
        <v>73</v>
      </c>
      <c r="B187" s="56" t="s">
        <v>18</v>
      </c>
      <c r="C187" s="55">
        <f>SUM(SUMIFS(Data!$L$6:$L$1096,Data!$J$6:$J$1096,C$142,Data!$I$6:$I$1096,Sheet1!$B187))</f>
        <v>9.3467448851508247E-2</v>
      </c>
      <c r="D187" s="55">
        <f>SUM(SUMIFS(Data!$L$6:$L$1096,Data!$J$6:$J$1096,D$142,Data!$I$6:$I$1096,Sheet1!$B187))</f>
        <v>0.12437035409008755</v>
      </c>
      <c r="E187" s="55">
        <f>SUM(SUMIFS(Data!$L$6:$L$1096,Data!$J$6:$J$1096,E$142,Data!$I$6:$I$1096,Sheet1!$B187))</f>
        <v>0.10676196735511244</v>
      </c>
      <c r="F187" s="55">
        <f>SUM(SUMIFS(Data!$L$6:$L$1096,Data!$J$6:$J$1096,F$142,Data!$I$6:$I$1096,Sheet1!$B187))</f>
        <v>0.10680917654476736</v>
      </c>
      <c r="G187" s="55">
        <f>SUM(SUMIFS(Data!$L$6:$L$1096,Data!$J$6:$J$1096,G$142,Data!$I$6:$I$1096,Sheet1!$B187))</f>
        <v>0.10468934737666266</v>
      </c>
      <c r="H187" s="55">
        <f>SUM(SUMIFS(Data!$L$6:$L$1096,Data!$J$6:$J$1096,H$142,Data!$I$6:$I$1096,Sheet1!$B187))</f>
        <v>0.1010758987441509</v>
      </c>
      <c r="I187" s="55">
        <f>SUM(SUMIFS(Data!$L$6:$L$1096,Data!$J$6:$J$1096,I$142,Data!$I$6:$I$1096,Sheet1!$B187))</f>
        <v>9.7460557718395652E-2</v>
      </c>
      <c r="J187" s="55">
        <f>SUM(SUMIFS(Data!$L$6:$L$1096,Data!$J$6:$J$1096,J$142,Data!$I$6:$I$1096,Sheet1!$B187))</f>
        <v>9.5715693628218482E-2</v>
      </c>
      <c r="K187" s="55">
        <f>SUM(SUMIFS(Data!$L$6:$L$1096,Data!$J$6:$J$1096,K$142,Data!$I$6:$I$1096,Sheet1!$B187))</f>
        <v>9.4128055241194164E-2</v>
      </c>
      <c r="L187" s="55">
        <f>SUM(SUMIFS(Data!$L$6:$L$1096,Data!$J$6:$J$1096,L$142,Data!$I$6:$I$1096,Sheet1!$B187))</f>
        <v>6.4875348623396695E-2</v>
      </c>
      <c r="M187" s="55">
        <f>SUM(SUMIFS(Data!$L$6:$L$1096,Data!$J$6:$J$1096,M$142,Data!$I$6:$I$1096,Sheet1!$B187))</f>
        <v>8.2173920707150253E-2</v>
      </c>
      <c r="N187" s="55">
        <f>SUM(SUMIFS(Data!$L$6:$L$1096,Data!$J$6:$J$1096,N$142,Data!$I$6:$I$1096,Sheet1!$B187))</f>
        <v>7.7443863362181217E-2</v>
      </c>
      <c r="O187" s="55">
        <f>SUM(SUMIFS(Data!$L$6:$L$1096,Data!$J$6:$J$1096,O$142,Data!$I$6:$I$1096,Sheet1!$B187))</f>
        <v>7.3478909599033707E-2</v>
      </c>
      <c r="P187" s="55">
        <f>SUM(SUMIFS(Data!$L$6:$L$1096,Data!$J$6:$J$1096,P$142,Data!$I$6:$I$1096,Sheet1!$B187))</f>
        <v>7.004776607237849E-2</v>
      </c>
      <c r="Q187" s="55">
        <f>SUM(SUMIFS(Data!$L$6:$L$1096,Data!$J$6:$J$1096,Q$142,Data!$I$6:$I$1096,Sheet1!$B187))</f>
        <v>6.7836976276990452E-2</v>
      </c>
      <c r="R187" s="55">
        <f>SUM(SUMIFS(Data!$L$6:$L$1096,Data!$J$6:$J$1096,R$142,Data!$I$6:$I$1096,Sheet1!$B187))</f>
        <v>6.6819152013313787E-2</v>
      </c>
      <c r="S187" s="55">
        <f>SUM(SUMIFS(Data!$L$6:$L$1096,Data!$J$6:$J$1096,S$142,Data!$I$6:$I$1096,Sheet1!$B187))</f>
        <v>6.8078002417091707E-2</v>
      </c>
      <c r="T187" s="55">
        <f>SUM(SUMIFS(Data!$L$6:$L$1096,Data!$J$6:$J$1096,T$142,Data!$I$6:$I$1096,Sheet1!$B187))</f>
        <v>6.6595480925249084E-2</v>
      </c>
      <c r="U187" s="55">
        <f>SUM(SUMIFS(Data!$L$6:$L$1096,Data!$J$6:$J$1096,U$142,Data!$I$6:$I$1096,Sheet1!$B187))</f>
        <v>6.7065317927753221E-2</v>
      </c>
      <c r="V187" s="55">
        <f>SUM(SUMIFS(Data!$L$6:$L$1096,Data!$J$6:$J$1096,V$142,Data!$I$6:$I$1096,Sheet1!$B187))</f>
        <v>6.8672589285881006E-2</v>
      </c>
      <c r="W187" s="55">
        <f>SUM(SUMIFS(Data!$L$6:$L$1096,Data!$J$6:$J$1096,W$142,Data!$I$6:$I$1096,Sheet1!$B187))</f>
        <v>6.97525359323663E-2</v>
      </c>
      <c r="X187" s="55">
        <f>SUM(SUMIFS(Data!$L$6:$L$1096,Data!$J$6:$J$1096,X$142,Data!$I$6:$I$1096,Sheet1!$B187))</f>
        <v>7.2121990319123475E-2</v>
      </c>
      <c r="Y187" s="55">
        <f>SUM(SUMIFS(Data!$L$6:$L$1096,Data!$J$6:$J$1096,Y$142,Data!$I$6:$I$1096,Sheet1!$B187))</f>
        <v>7.3785737830747475E-2</v>
      </c>
      <c r="Z187" s="55">
        <f>SUM(SUMIFS(Data!$L$6:$L$1096,Data!$J$6:$J$1096,Z$142,Data!$I$6:$I$1096,Sheet1!$B187))</f>
        <v>7.1753055980851771E-2</v>
      </c>
      <c r="AA187" s="55">
        <f>SUM(SUMIFS(Data!$L$6:$L$1096,Data!$J$6:$J$1096,AA$142,Data!$I$6:$I$1096,Sheet1!$B187))</f>
        <v>7.2478962221546567E-2</v>
      </c>
      <c r="AB187" s="55">
        <f>SUM(SUMIFS(Data!$L$6:$L$1096,Data!$J$6:$J$1096,AB$142,Data!$I$6:$I$1096,Sheet1!$B187))</f>
        <v>6.90542720900479E-2</v>
      </c>
      <c r="AC187" s="55">
        <f>SUM(SUMIFS(Data!$L$6:$L$1096,Data!$J$6:$J$1096,AC$142,Data!$I$6:$I$1096,Sheet1!$B187))</f>
        <v>6.5214657857205233E-2</v>
      </c>
      <c r="AD187" s="55">
        <f>SUM(SUMIFS(Data!$L$6:$L$1096,Data!$J$6:$J$1096,AD$142,Data!$I$6:$I$1096,Sheet1!$B187))</f>
        <v>6.2656524485751625E-2</v>
      </c>
      <c r="AE187" s="55">
        <f>SUM(SUMIFS(Data!$L$6:$L$1096,Data!$J$6:$J$1096,AE$142,Data!$I$6:$I$1096,Sheet1!$B187))</f>
        <v>6.120885073146122E-2</v>
      </c>
      <c r="AF187" s="55">
        <f>SUM(SUMIFS(Data!$L$6:$L$1096,Data!$J$6:$J$1096,AF$142,Data!$I$6:$I$1096,Sheet1!$B187))</f>
        <v>5.964398442492945E-2</v>
      </c>
      <c r="AG187" s="55">
        <f>SUM(SUMIFS(Data!$L$6:$L$1096,Data!$J$6:$J$1096,AG$142,Data!$I$6:$I$1096,Sheet1!$B187))</f>
        <v>5.5994113772252815E-2</v>
      </c>
      <c r="AH187" s="55">
        <f>SUM(SUMIFS(Data!$L$6:$L$1096,Data!$J$6:$J$1096,AH$142,Data!$I$6:$I$1096,Sheet1!$B187))</f>
        <v>5.2396289871074142E-2</v>
      </c>
      <c r="AI187" s="55">
        <f>SUM(SUMIFS(Data!$L$6:$L$1096,Data!$J$6:$J$1096,AI$142,Data!$I$6:$I$1096,Sheet1!$B187))</f>
        <v>4.9700636232935719E-2</v>
      </c>
      <c r="AJ187" s="55">
        <f>SUM(SUMIFS(Data!$L$6:$L$1096,Data!$J$6:$J$1096,AJ$142,Data!$I$6:$I$1096,Sheet1!$B187))</f>
        <v>4.7070852761096398E-2</v>
      </c>
      <c r="AK187" s="55">
        <f>SUM(SUMIFS(Data!$L$6:$L$1096,Data!$J$6:$J$1096,AK$142,Data!$I$6:$I$1096,Sheet1!$B187))</f>
        <v>4.4622420489183294E-2</v>
      </c>
      <c r="AL187" s="55">
        <f>SUM(SUMIFS(Data!$L$6:$L$1096,Data!$J$6:$J$1096,AL$142,Data!$I$6:$I$1096,Sheet1!$B187))</f>
        <v>4.2089416505506051E-2</v>
      </c>
      <c r="AM187" s="55">
        <f>SUM(SUMIFS(Data!$L$6:$L$1096,Data!$J$6:$J$1096,AM$142,Data!$I$6:$I$1096,Sheet1!$B187))</f>
        <v>4.1187069446552323E-2</v>
      </c>
      <c r="AN187" s="55">
        <f>SUM(SUMIFS(Data!$L$6:$L$1096,Data!$J$6:$J$1096,AN$142,Data!$I$6:$I$1096,Sheet1!$B187))</f>
        <v>4.1753754223159842E-2</v>
      </c>
      <c r="AO187" s="55">
        <f>SUM(SUMIFS(Data!$L$6:$L$1096,Data!$J$6:$J$1096,AO$142,Data!$I$6:$I$1096,Sheet1!$B187))</f>
        <v>4.1974402703320944E-2</v>
      </c>
      <c r="AP187" s="55">
        <f>SUM(SUMIFS(Data!$L$6:$L$1096,Data!$J$6:$J$1096,AP$142,Data!$I$6:$I$1096,Sheet1!$B187))</f>
        <v>4.4659863235341421E-2</v>
      </c>
      <c r="AQ187" s="55">
        <f>SUM(SUMIFS(Data!$L$6:$L$1096,Data!$J$6:$J$1096,AQ$142,Data!$I$6:$I$1096,Sheet1!$B187))</f>
        <v>4.5543796693047374E-2</v>
      </c>
      <c r="AR187" s="56" t="s">
        <v>18</v>
      </c>
    </row>
    <row r="188" spans="1:44" x14ac:dyDescent="0.25">
      <c r="A188" s="53" t="s">
        <v>73</v>
      </c>
      <c r="B188" s="56" t="s">
        <v>19</v>
      </c>
      <c r="C188" s="55">
        <f>SUM(SUMIFS(Data!$L$6:$L$1096,Data!$J$6:$J$1096,C$142,Data!$I$6:$I$1096,Sheet1!$B188))</f>
        <v>0.10653371070434321</v>
      </c>
      <c r="D188" s="55">
        <f>SUM(SUMIFS(Data!$L$6:$L$1096,Data!$J$6:$J$1096,D$142,Data!$I$6:$I$1096,Sheet1!$B188))</f>
        <v>6.2028153166003262E-2</v>
      </c>
      <c r="E188" s="55">
        <f>SUM(SUMIFS(Data!$L$6:$L$1096,Data!$J$6:$J$1096,E$142,Data!$I$6:$I$1096,Sheet1!$B188))</f>
        <v>8.6672727944260536E-2</v>
      </c>
      <c r="F188" s="55">
        <f>SUM(SUMIFS(Data!$L$6:$L$1096,Data!$J$6:$J$1096,F$142,Data!$I$6:$I$1096,Sheet1!$B188))</f>
        <v>8.7794297977497507E-2</v>
      </c>
      <c r="G188" s="55">
        <f>SUM(SUMIFS(Data!$L$6:$L$1096,Data!$J$6:$J$1096,G$142,Data!$I$6:$I$1096,Sheet1!$B188))</f>
        <v>8.9171843815755755E-2</v>
      </c>
      <c r="H188" s="55">
        <f>SUM(SUMIFS(Data!$L$6:$L$1096,Data!$J$6:$J$1096,H$142,Data!$I$6:$I$1096,Sheet1!$B188))</f>
        <v>9.0318614302817277E-2</v>
      </c>
      <c r="I188" s="55">
        <f>SUM(SUMIFS(Data!$L$6:$L$1096,Data!$J$6:$J$1096,I$142,Data!$I$6:$I$1096,Sheet1!$B188))</f>
        <v>9.7576716948994835E-2</v>
      </c>
      <c r="J188" s="55">
        <f>SUM(SUMIFS(Data!$L$6:$L$1096,Data!$J$6:$J$1096,J$142,Data!$I$6:$I$1096,Sheet1!$B188))</f>
        <v>0.10166170255633476</v>
      </c>
      <c r="K188" s="55">
        <f>SUM(SUMIFS(Data!$L$6:$L$1096,Data!$J$6:$J$1096,K$142,Data!$I$6:$I$1096,Sheet1!$B188))</f>
        <v>0.10283377690388368</v>
      </c>
      <c r="L188" s="55">
        <f>SUM(SUMIFS(Data!$L$6:$L$1096,Data!$J$6:$J$1096,L$142,Data!$I$6:$I$1096,Sheet1!$B188))</f>
        <v>0.10079333296999884</v>
      </c>
      <c r="M188" s="55">
        <f>SUM(SUMIFS(Data!$L$6:$L$1096,Data!$J$6:$J$1096,M$142,Data!$I$6:$I$1096,Sheet1!$B188))</f>
        <v>9.8771777899962526E-2</v>
      </c>
      <c r="N188" s="55">
        <f>SUM(SUMIFS(Data!$L$6:$L$1096,Data!$J$6:$J$1096,N$142,Data!$I$6:$I$1096,Sheet1!$B188))</f>
        <v>0.10048405782350599</v>
      </c>
      <c r="O188" s="55">
        <f>SUM(SUMIFS(Data!$L$6:$L$1096,Data!$J$6:$J$1096,O$142,Data!$I$6:$I$1096,Sheet1!$B188))</f>
        <v>0.10152049830661014</v>
      </c>
      <c r="P188" s="55">
        <f>SUM(SUMIFS(Data!$L$6:$L$1096,Data!$J$6:$J$1096,P$142,Data!$I$6:$I$1096,Sheet1!$B188))</f>
        <v>0.10299250878818955</v>
      </c>
      <c r="Q188" s="55">
        <f>SUM(SUMIFS(Data!$L$6:$L$1096,Data!$J$6:$J$1096,Q$142,Data!$I$6:$I$1096,Sheet1!$B188))</f>
        <v>0.10236026645478652</v>
      </c>
      <c r="R188" s="55">
        <f>SUM(SUMIFS(Data!$L$6:$L$1096,Data!$J$6:$J$1096,R$142,Data!$I$6:$I$1096,Sheet1!$B188))</f>
        <v>0.10312090027129323</v>
      </c>
      <c r="S188" s="55">
        <f>SUM(SUMIFS(Data!$L$6:$L$1096,Data!$J$6:$J$1096,S$142,Data!$I$6:$I$1096,Sheet1!$B188))</f>
        <v>0.10103579890343241</v>
      </c>
      <c r="T188" s="55">
        <f>SUM(SUMIFS(Data!$L$6:$L$1096,Data!$J$6:$J$1096,T$142,Data!$I$6:$I$1096,Sheet1!$B188))</f>
        <v>0.10177818409704438</v>
      </c>
      <c r="U188" s="55">
        <f>SUM(SUMIFS(Data!$L$6:$L$1096,Data!$J$6:$J$1096,U$142,Data!$I$6:$I$1096,Sheet1!$B188))</f>
        <v>0.1015803535119801</v>
      </c>
      <c r="V188" s="55">
        <f>SUM(SUMIFS(Data!$L$6:$L$1096,Data!$J$6:$J$1096,V$142,Data!$I$6:$I$1096,Sheet1!$B188))</f>
        <v>0.10685362773394148</v>
      </c>
      <c r="W188" s="55">
        <f>SUM(SUMIFS(Data!$L$6:$L$1096,Data!$J$6:$J$1096,W$142,Data!$I$6:$I$1096,Sheet1!$B188))</f>
        <v>0.103463869860226</v>
      </c>
      <c r="X188" s="55">
        <f>SUM(SUMIFS(Data!$L$6:$L$1096,Data!$J$6:$J$1096,X$142,Data!$I$6:$I$1096,Sheet1!$B188))</f>
        <v>9.7000679496536846E-2</v>
      </c>
      <c r="Y188" s="55">
        <f>SUM(SUMIFS(Data!$L$6:$L$1096,Data!$J$6:$J$1096,Y$142,Data!$I$6:$I$1096,Sheet1!$B188))</f>
        <v>9.2763457296876323E-2</v>
      </c>
      <c r="Z188" s="55">
        <f>SUM(SUMIFS(Data!$L$6:$L$1096,Data!$J$6:$J$1096,Z$142,Data!$I$6:$I$1096,Sheet1!$B188))</f>
        <v>9.3776764402436985E-2</v>
      </c>
      <c r="AA188" s="55">
        <f>SUM(SUMIFS(Data!$L$6:$L$1096,Data!$J$6:$J$1096,AA$142,Data!$I$6:$I$1096,Sheet1!$B188))</f>
        <v>9.2083083680467331E-2</v>
      </c>
      <c r="AB188" s="55">
        <f>SUM(SUMIFS(Data!$L$6:$L$1096,Data!$J$6:$J$1096,AB$142,Data!$I$6:$I$1096,Sheet1!$B188))</f>
        <v>9.0606401204474094E-2</v>
      </c>
      <c r="AC188" s="55">
        <f>SUM(SUMIFS(Data!$L$6:$L$1096,Data!$J$6:$J$1096,AC$142,Data!$I$6:$I$1096,Sheet1!$B188))</f>
        <v>8.8688767936665011E-2</v>
      </c>
      <c r="AD188" s="55">
        <f>SUM(SUMIFS(Data!$L$6:$L$1096,Data!$J$6:$J$1096,AD$142,Data!$I$6:$I$1096,Sheet1!$B188))</f>
        <v>8.7436791655488927E-2</v>
      </c>
      <c r="AE188" s="55">
        <f>SUM(SUMIFS(Data!$L$6:$L$1096,Data!$J$6:$J$1096,AE$142,Data!$I$6:$I$1096,Sheet1!$B188))</f>
        <v>8.624328137862225E-2</v>
      </c>
      <c r="AF188" s="55">
        <f>SUM(SUMIFS(Data!$L$6:$L$1096,Data!$J$6:$J$1096,AF$142,Data!$I$6:$I$1096,Sheet1!$B188))</f>
        <v>8.7046964669393559E-2</v>
      </c>
      <c r="AG188" s="55">
        <f>SUM(SUMIFS(Data!$L$6:$L$1096,Data!$J$6:$J$1096,AG$142,Data!$I$6:$I$1096,Sheet1!$B188))</f>
        <v>8.9432975543019294E-2</v>
      </c>
      <c r="AH188" s="55">
        <f>SUM(SUMIFS(Data!$L$6:$L$1096,Data!$J$6:$J$1096,AH$142,Data!$I$6:$I$1096,Sheet1!$B188))</f>
        <v>9.4278336700779786E-2</v>
      </c>
      <c r="AI188" s="55">
        <f>SUM(SUMIFS(Data!$L$6:$L$1096,Data!$J$6:$J$1096,AI$142,Data!$I$6:$I$1096,Sheet1!$B188))</f>
        <v>9.5514299613803075E-2</v>
      </c>
      <c r="AJ188" s="55">
        <f>SUM(SUMIFS(Data!$L$6:$L$1096,Data!$J$6:$J$1096,AJ$142,Data!$I$6:$I$1096,Sheet1!$B188))</f>
        <v>9.6174489283850834E-2</v>
      </c>
      <c r="AK188" s="55">
        <f>SUM(SUMIFS(Data!$L$6:$L$1096,Data!$J$6:$J$1096,AK$142,Data!$I$6:$I$1096,Sheet1!$B188))</f>
        <v>0.10314449303781972</v>
      </c>
      <c r="AL188" s="55">
        <f>SUM(SUMIFS(Data!$L$6:$L$1096,Data!$J$6:$J$1096,AL$142,Data!$I$6:$I$1096,Sheet1!$B188))</f>
        <v>0.1072178682581776</v>
      </c>
      <c r="AM188" s="55">
        <f>SUM(SUMIFS(Data!$L$6:$L$1096,Data!$J$6:$J$1096,AM$142,Data!$I$6:$I$1096,Sheet1!$B188))</f>
        <v>0.11031525327411755</v>
      </c>
      <c r="AN188" s="55">
        <f>SUM(SUMIFS(Data!$L$6:$L$1096,Data!$J$6:$J$1096,AN$142,Data!$I$6:$I$1096,Sheet1!$B188))</f>
        <v>0.11271605711602792</v>
      </c>
      <c r="AO188" s="55">
        <f>SUM(SUMIFS(Data!$L$6:$L$1096,Data!$J$6:$J$1096,AO$142,Data!$I$6:$I$1096,Sheet1!$B188))</f>
        <v>0.1144449653591707</v>
      </c>
      <c r="AP188" s="55">
        <f>SUM(SUMIFS(Data!$L$6:$L$1096,Data!$J$6:$J$1096,AP$142,Data!$I$6:$I$1096,Sheet1!$B188))</f>
        <v>0.11111888660452417</v>
      </c>
      <c r="AQ188" s="55">
        <f>SUM(SUMIFS(Data!$L$6:$L$1096,Data!$J$6:$J$1096,AQ$142,Data!$I$6:$I$1096,Sheet1!$B188))</f>
        <v>0.11291467175569994</v>
      </c>
      <c r="AR188" s="56" t="s">
        <v>19</v>
      </c>
    </row>
    <row r="189" spans="1:44" x14ac:dyDescent="0.25">
      <c r="A189" s="53" t="s">
        <v>73</v>
      </c>
      <c r="B189" s="56" t="s">
        <v>20</v>
      </c>
      <c r="C189" s="55">
        <f>SUM(SUMIFS(Data!$L$6:$L$1096,Data!$J$6:$J$1096,C$142,Data!$I$6:$I$1096,Sheet1!$B189))</f>
        <v>1.7842665664295054E-2</v>
      </c>
      <c r="D189" s="55">
        <f>SUM(SUMIFS(Data!$L$6:$L$1096,Data!$J$6:$J$1096,D$142,Data!$I$6:$I$1096,Sheet1!$B189))</f>
        <v>1.7648690202553361E-2</v>
      </c>
      <c r="E189" s="55">
        <f>SUM(SUMIFS(Data!$L$6:$L$1096,Data!$J$6:$J$1096,E$142,Data!$I$6:$I$1096,Sheet1!$B189))</f>
        <v>1.6796012711480658E-2</v>
      </c>
      <c r="F189" s="55">
        <f>SUM(SUMIFS(Data!$L$6:$L$1096,Data!$J$6:$J$1096,F$142,Data!$I$6:$I$1096,Sheet1!$B189))</f>
        <v>1.6426308061703958E-2</v>
      </c>
      <c r="G189" s="55">
        <f>SUM(SUMIFS(Data!$L$6:$L$1096,Data!$J$6:$J$1096,G$142,Data!$I$6:$I$1096,Sheet1!$B189))</f>
        <v>1.5778487649822495E-2</v>
      </c>
      <c r="H189" s="55">
        <f>SUM(SUMIFS(Data!$L$6:$L$1096,Data!$J$6:$J$1096,H$142,Data!$I$6:$I$1096,Sheet1!$B189))</f>
        <v>1.4618553505711011E-2</v>
      </c>
      <c r="I189" s="55">
        <f>SUM(SUMIFS(Data!$L$6:$L$1096,Data!$J$6:$J$1096,I$142,Data!$I$6:$I$1096,Sheet1!$B189))</f>
        <v>1.5804767151117824E-2</v>
      </c>
      <c r="J189" s="55">
        <f>SUM(SUMIFS(Data!$L$6:$L$1096,Data!$J$6:$J$1096,J$142,Data!$I$6:$I$1096,Sheet1!$B189))</f>
        <v>1.5839638603058086E-2</v>
      </c>
      <c r="K189" s="55">
        <f>SUM(SUMIFS(Data!$L$6:$L$1096,Data!$J$6:$J$1096,K$142,Data!$I$6:$I$1096,Sheet1!$B189))</f>
        <v>1.5077730312773792E-2</v>
      </c>
      <c r="L189" s="55">
        <f>SUM(SUMIFS(Data!$L$6:$L$1096,Data!$J$6:$J$1096,L$142,Data!$I$6:$I$1096,Sheet1!$B189))</f>
        <v>1.7485077615356729E-2</v>
      </c>
      <c r="M189" s="55">
        <f>SUM(SUMIFS(Data!$L$6:$L$1096,Data!$J$6:$J$1096,M$142,Data!$I$6:$I$1096,Sheet1!$B189))</f>
        <v>1.8878491813084621E-2</v>
      </c>
      <c r="N189" s="55">
        <f>SUM(SUMIFS(Data!$L$6:$L$1096,Data!$J$6:$J$1096,N$142,Data!$I$6:$I$1096,Sheet1!$B189))</f>
        <v>1.9556295296227221E-2</v>
      </c>
      <c r="O189" s="55">
        <f>SUM(SUMIFS(Data!$L$6:$L$1096,Data!$J$6:$J$1096,O$142,Data!$I$6:$I$1096,Sheet1!$B189))</f>
        <v>2.5710710592173301E-2</v>
      </c>
      <c r="P189" s="55">
        <f>SUM(SUMIFS(Data!$L$6:$L$1096,Data!$J$6:$J$1096,P$142,Data!$I$6:$I$1096,Sheet1!$B189))</f>
        <v>2.4328615222624996E-2</v>
      </c>
      <c r="Q189" s="55">
        <f>SUM(SUMIFS(Data!$L$6:$L$1096,Data!$J$6:$J$1096,Q$142,Data!$I$6:$I$1096,Sheet1!$B189))</f>
        <v>2.529980266153924E-2</v>
      </c>
      <c r="R189" s="55">
        <f>SUM(SUMIFS(Data!$L$6:$L$1096,Data!$J$6:$J$1096,R$142,Data!$I$6:$I$1096,Sheet1!$B189))</f>
        <v>2.6225240551688969E-2</v>
      </c>
      <c r="S189" s="55">
        <f>SUM(SUMIFS(Data!$L$6:$L$1096,Data!$J$6:$J$1096,S$142,Data!$I$6:$I$1096,Sheet1!$B189))</f>
        <v>2.670135261544344E-2</v>
      </c>
      <c r="T189" s="55">
        <f>SUM(SUMIFS(Data!$L$6:$L$1096,Data!$J$6:$J$1096,T$142,Data!$I$6:$I$1096,Sheet1!$B189))</f>
        <v>2.7274289683709204E-2</v>
      </c>
      <c r="U189" s="55">
        <f>SUM(SUMIFS(Data!$L$6:$L$1096,Data!$J$6:$J$1096,U$142,Data!$I$6:$I$1096,Sheet1!$B189))</f>
        <v>2.9142316672530467E-2</v>
      </c>
      <c r="V189" s="55">
        <f>SUM(SUMIFS(Data!$L$6:$L$1096,Data!$J$6:$J$1096,V$142,Data!$I$6:$I$1096,Sheet1!$B189))</f>
        <v>3.0151704615124154E-2</v>
      </c>
      <c r="W189" s="55">
        <f>SUM(SUMIFS(Data!$L$6:$L$1096,Data!$J$6:$J$1096,W$142,Data!$I$6:$I$1096,Sheet1!$B189))</f>
        <v>3.0858089689067527E-2</v>
      </c>
      <c r="X189" s="55">
        <f>SUM(SUMIFS(Data!$L$6:$L$1096,Data!$J$6:$J$1096,X$142,Data!$I$6:$I$1096,Sheet1!$B189))</f>
        <v>3.0883807291663543E-2</v>
      </c>
      <c r="Y189" s="55">
        <f>SUM(SUMIFS(Data!$L$6:$L$1096,Data!$J$6:$J$1096,Y$142,Data!$I$6:$I$1096,Sheet1!$B189))</f>
        <v>3.1828573220868392E-2</v>
      </c>
      <c r="Z189" s="55">
        <f>SUM(SUMIFS(Data!$L$6:$L$1096,Data!$J$6:$J$1096,Z$142,Data!$I$6:$I$1096,Sheet1!$B189))</f>
        <v>3.1629634386634166E-2</v>
      </c>
      <c r="AA189" s="55">
        <f>SUM(SUMIFS(Data!$L$6:$L$1096,Data!$J$6:$J$1096,AA$142,Data!$I$6:$I$1096,Sheet1!$B189))</f>
        <v>3.1261398004482743E-2</v>
      </c>
      <c r="AB189" s="55">
        <f>SUM(SUMIFS(Data!$L$6:$L$1096,Data!$J$6:$J$1096,AB$142,Data!$I$6:$I$1096,Sheet1!$B189))</f>
        <v>3.1096055184957064E-2</v>
      </c>
      <c r="AC189" s="55">
        <f>SUM(SUMIFS(Data!$L$6:$L$1096,Data!$J$6:$J$1096,AC$142,Data!$I$6:$I$1096,Sheet1!$B189))</f>
        <v>3.0371103414151411E-2</v>
      </c>
      <c r="AD189" s="55">
        <f>SUM(SUMIFS(Data!$L$6:$L$1096,Data!$J$6:$J$1096,AD$142,Data!$I$6:$I$1096,Sheet1!$B189))</f>
        <v>2.9362709889203309E-2</v>
      </c>
      <c r="AE189" s="55">
        <f>SUM(SUMIFS(Data!$L$6:$L$1096,Data!$J$6:$J$1096,AE$142,Data!$I$6:$I$1096,Sheet1!$B189))</f>
        <v>2.8838411877250097E-2</v>
      </c>
      <c r="AF189" s="55">
        <f>SUM(SUMIFS(Data!$L$6:$L$1096,Data!$J$6:$J$1096,AF$142,Data!$I$6:$I$1096,Sheet1!$B189))</f>
        <v>2.6938725422322566E-2</v>
      </c>
      <c r="AG189" s="55">
        <f>SUM(SUMIFS(Data!$L$6:$L$1096,Data!$J$6:$J$1096,AG$142,Data!$I$6:$I$1096,Sheet1!$B189))</f>
        <v>2.5539535688950444E-2</v>
      </c>
      <c r="AH189" s="55">
        <f>SUM(SUMIFS(Data!$L$6:$L$1096,Data!$J$6:$J$1096,AH$142,Data!$I$6:$I$1096,Sheet1!$B189))</f>
        <v>2.4941571193274309E-2</v>
      </c>
      <c r="AI189" s="55">
        <f>SUM(SUMIFS(Data!$L$6:$L$1096,Data!$J$6:$J$1096,AI$142,Data!$I$6:$I$1096,Sheet1!$B189))</f>
        <v>2.5525958901689644E-2</v>
      </c>
      <c r="AJ189" s="55">
        <f>SUM(SUMIFS(Data!$L$6:$L$1096,Data!$J$6:$J$1096,AJ$142,Data!$I$6:$I$1096,Sheet1!$B189))</f>
        <v>2.5152791117344243E-2</v>
      </c>
      <c r="AK189" s="55">
        <f>SUM(SUMIFS(Data!$L$6:$L$1096,Data!$J$6:$J$1096,AK$142,Data!$I$6:$I$1096,Sheet1!$B189))</f>
        <v>2.6033769775220074E-2</v>
      </c>
      <c r="AL189" s="55">
        <f>SUM(SUMIFS(Data!$L$6:$L$1096,Data!$J$6:$J$1096,AL$142,Data!$I$6:$I$1096,Sheet1!$B189))</f>
        <v>2.4164975287439501E-2</v>
      </c>
      <c r="AM189" s="55">
        <f>SUM(SUMIFS(Data!$L$6:$L$1096,Data!$J$6:$J$1096,AM$142,Data!$I$6:$I$1096,Sheet1!$B189))</f>
        <v>2.3735569291932497E-2</v>
      </c>
      <c r="AN189" s="55">
        <f>SUM(SUMIFS(Data!$L$6:$L$1096,Data!$J$6:$J$1096,AN$142,Data!$I$6:$I$1096,Sheet1!$B189))</f>
        <v>2.4110011625721867E-2</v>
      </c>
      <c r="AO189" s="55">
        <f>SUM(SUMIFS(Data!$L$6:$L$1096,Data!$J$6:$J$1096,AO$142,Data!$I$6:$I$1096,Sheet1!$B189))</f>
        <v>2.4841970325979377E-2</v>
      </c>
      <c r="AP189" s="55">
        <f>SUM(SUMIFS(Data!$L$6:$L$1096,Data!$J$6:$J$1096,AP$142,Data!$I$6:$I$1096,Sheet1!$B189))</f>
        <v>2.5019343107504786E-2</v>
      </c>
      <c r="AQ189" s="55">
        <f>SUM(SUMIFS(Data!$L$6:$L$1096,Data!$J$6:$J$1096,AQ$142,Data!$I$6:$I$1096,Sheet1!$B189))</f>
        <v>2.4898915014725076E-2</v>
      </c>
      <c r="AR189" s="56" t="s">
        <v>20</v>
      </c>
    </row>
    <row r="190" spans="1:44" x14ac:dyDescent="0.25">
      <c r="A190" s="53" t="s">
        <v>73</v>
      </c>
      <c r="B190" s="56" t="s">
        <v>21</v>
      </c>
      <c r="C190" s="55">
        <f>SUM(SUMIFS(Data!$L$6:$L$1096,Data!$J$6:$J$1096,C$142,Data!$I$6:$I$1096,Sheet1!$B190))</f>
        <v>1.2904890330173865E-3</v>
      </c>
      <c r="D190" s="55">
        <f>SUM(SUMIFS(Data!$L$6:$L$1096,Data!$J$6:$J$1096,D$142,Data!$I$6:$I$1096,Sheet1!$B190))</f>
        <v>1.1688728563015692E-3</v>
      </c>
      <c r="E190" s="55">
        <f>SUM(SUMIFS(Data!$L$6:$L$1096,Data!$J$6:$J$1096,E$142,Data!$I$6:$I$1096,Sheet1!$B190))</f>
        <v>1.1707676420871236E-3</v>
      </c>
      <c r="F190" s="55">
        <f>SUM(SUMIFS(Data!$L$6:$L$1096,Data!$J$6:$J$1096,F$142,Data!$I$6:$I$1096,Sheet1!$B190))</f>
        <v>1.1509374479000845E-3</v>
      </c>
      <c r="G190" s="55">
        <f>SUM(SUMIFS(Data!$L$6:$L$1096,Data!$J$6:$J$1096,G$142,Data!$I$6:$I$1096,Sheet1!$B190))</f>
        <v>1.1097085554899002E-3</v>
      </c>
      <c r="H190" s="55">
        <f>SUM(SUMIFS(Data!$L$6:$L$1096,Data!$J$6:$J$1096,H$142,Data!$I$6:$I$1096,Sheet1!$B190))</f>
        <v>1.0774314443087721E-3</v>
      </c>
      <c r="I190" s="55">
        <f>SUM(SUMIFS(Data!$L$6:$L$1096,Data!$J$6:$J$1096,I$142,Data!$I$6:$I$1096,Sheet1!$B190))</f>
        <v>1.0555081106997468E-3</v>
      </c>
      <c r="J190" s="55">
        <f>SUM(SUMIFS(Data!$L$6:$L$1096,Data!$J$6:$J$1096,J$142,Data!$I$6:$I$1096,Sheet1!$B190))</f>
        <v>1.0274130552460573E-3</v>
      </c>
      <c r="K190" s="55">
        <f>SUM(SUMIFS(Data!$L$6:$L$1096,Data!$J$6:$J$1096,K$142,Data!$I$6:$I$1096,Sheet1!$B190))</f>
        <v>1.03999104910702E-3</v>
      </c>
      <c r="L190" s="55">
        <f>SUM(SUMIFS(Data!$L$6:$L$1096,Data!$J$6:$J$1096,L$142,Data!$I$6:$I$1096,Sheet1!$B190))</f>
        <v>1.0349109159109703E-3</v>
      </c>
      <c r="M190" s="55">
        <f>SUM(SUMIFS(Data!$L$6:$L$1096,Data!$J$6:$J$1096,M$142,Data!$I$6:$I$1096,Sheet1!$B190))</f>
        <v>1.074075990449878E-3</v>
      </c>
      <c r="N190" s="55">
        <f>SUM(SUMIFS(Data!$L$6:$L$1096,Data!$J$6:$J$1096,N$142,Data!$I$6:$I$1096,Sheet1!$B190))</f>
        <v>1.1225830786317059E-3</v>
      </c>
      <c r="O190" s="55">
        <f>SUM(SUMIFS(Data!$L$6:$L$1096,Data!$J$6:$J$1096,O$142,Data!$I$6:$I$1096,Sheet1!$B190))</f>
        <v>1.1558997597412679E-3</v>
      </c>
      <c r="P190" s="55">
        <f>SUM(SUMIFS(Data!$L$6:$L$1096,Data!$J$6:$J$1096,P$142,Data!$I$6:$I$1096,Sheet1!$B190))</f>
        <v>1.3257690008609958E-3</v>
      </c>
      <c r="Q190" s="55">
        <f>SUM(SUMIFS(Data!$L$6:$L$1096,Data!$J$6:$J$1096,Q$142,Data!$I$6:$I$1096,Sheet1!$B190))</f>
        <v>1.3648217868224952E-3</v>
      </c>
      <c r="R190" s="55">
        <f>SUM(SUMIFS(Data!$L$6:$L$1096,Data!$J$6:$J$1096,R$142,Data!$I$6:$I$1096,Sheet1!$B190))</f>
        <v>1.8287274716266215E-3</v>
      </c>
      <c r="S190" s="55">
        <f>SUM(SUMIFS(Data!$L$6:$L$1096,Data!$J$6:$J$1096,S$142,Data!$I$6:$I$1096,Sheet1!$B190))</f>
        <v>1.8906573260410906E-3</v>
      </c>
      <c r="T190" s="55">
        <f>SUM(SUMIFS(Data!$L$6:$L$1096,Data!$J$6:$J$1096,T$142,Data!$I$6:$I$1096,Sheet1!$B190))</f>
        <v>1.6820572069355126E-3</v>
      </c>
      <c r="U190" s="55">
        <f>SUM(SUMIFS(Data!$L$6:$L$1096,Data!$J$6:$J$1096,U$142,Data!$I$6:$I$1096,Sheet1!$B190))</f>
        <v>1.7617504972261731E-3</v>
      </c>
      <c r="V190" s="55">
        <f>SUM(SUMIFS(Data!$L$6:$L$1096,Data!$J$6:$J$1096,V$142,Data!$I$6:$I$1096,Sheet1!$B190))</f>
        <v>1.6805582441029522E-3</v>
      </c>
      <c r="W190" s="55">
        <f>SUM(SUMIFS(Data!$L$6:$L$1096,Data!$J$6:$J$1096,W$142,Data!$I$6:$I$1096,Sheet1!$B190))</f>
        <v>1.5200821483506114E-3</v>
      </c>
      <c r="X190" s="55">
        <f>SUM(SUMIFS(Data!$L$6:$L$1096,Data!$J$6:$J$1096,X$142,Data!$I$6:$I$1096,Sheet1!$B190))</f>
        <v>1.5047279884803446E-3</v>
      </c>
      <c r="Y190" s="55">
        <f>SUM(SUMIFS(Data!$L$6:$L$1096,Data!$J$6:$J$1096,Y$142,Data!$I$6:$I$1096,Sheet1!$B190))</f>
        <v>1.4919181356527009E-3</v>
      </c>
      <c r="Z190" s="55">
        <f>SUM(SUMIFS(Data!$L$6:$L$1096,Data!$J$6:$J$1096,Z$142,Data!$I$6:$I$1096,Sheet1!$B190))</f>
        <v>1.4800508234808323E-3</v>
      </c>
      <c r="AA190" s="55">
        <f>SUM(SUMIFS(Data!$L$6:$L$1096,Data!$J$6:$J$1096,AA$142,Data!$I$6:$I$1096,Sheet1!$B190))</f>
        <v>1.4416895196966443E-3</v>
      </c>
      <c r="AB190" s="55">
        <f>SUM(SUMIFS(Data!$L$6:$L$1096,Data!$J$6:$J$1096,AB$142,Data!$I$6:$I$1096,Sheet1!$B190))</f>
        <v>1.3582811653611625E-3</v>
      </c>
      <c r="AC190" s="55">
        <f>SUM(SUMIFS(Data!$L$6:$L$1096,Data!$J$6:$J$1096,AC$142,Data!$I$6:$I$1096,Sheet1!$B190))</f>
        <v>1.4890706406263643E-3</v>
      </c>
      <c r="AD190" s="55">
        <f>SUM(SUMIFS(Data!$L$6:$L$1096,Data!$J$6:$J$1096,AD$142,Data!$I$6:$I$1096,Sheet1!$B190))</f>
        <v>1.8265156300930855E-3</v>
      </c>
      <c r="AE190" s="55">
        <f>SUM(SUMIFS(Data!$L$6:$L$1096,Data!$J$6:$J$1096,AE$142,Data!$I$6:$I$1096,Sheet1!$B190))</f>
        <v>2.0495103134286845E-3</v>
      </c>
      <c r="AF190" s="55">
        <f>SUM(SUMIFS(Data!$L$6:$L$1096,Data!$J$6:$J$1096,AF$142,Data!$I$6:$I$1096,Sheet1!$B190))</f>
        <v>2.1187395508728262E-3</v>
      </c>
      <c r="AG190" s="55">
        <f>SUM(SUMIFS(Data!$L$6:$L$1096,Data!$J$6:$J$1096,AG$142,Data!$I$6:$I$1096,Sheet1!$B190))</f>
        <v>3.2371085700773571E-3</v>
      </c>
      <c r="AH190" s="55">
        <f>SUM(SUMIFS(Data!$L$6:$L$1096,Data!$J$6:$J$1096,AH$142,Data!$I$6:$I$1096,Sheet1!$B190))</f>
        <v>3.8365887098801787E-3</v>
      </c>
      <c r="AI190" s="55">
        <f>SUM(SUMIFS(Data!$L$6:$L$1096,Data!$J$6:$J$1096,AI$142,Data!$I$6:$I$1096,Sheet1!$B190))</f>
        <v>4.0864581040204158E-3</v>
      </c>
      <c r="AJ190" s="55">
        <f>SUM(SUMIFS(Data!$L$6:$L$1096,Data!$J$6:$J$1096,AJ$142,Data!$I$6:$I$1096,Sheet1!$B190))</f>
        <v>4.4460913500896752E-3</v>
      </c>
      <c r="AK190" s="55">
        <f>SUM(SUMIFS(Data!$L$6:$L$1096,Data!$J$6:$J$1096,AK$142,Data!$I$6:$I$1096,Sheet1!$B190))</f>
        <v>4.5946571246947938E-3</v>
      </c>
      <c r="AL190" s="55">
        <f>SUM(SUMIFS(Data!$L$6:$L$1096,Data!$J$6:$J$1096,AL$142,Data!$I$6:$I$1096,Sheet1!$B190))</f>
        <v>5.3277021136447292E-3</v>
      </c>
      <c r="AM190" s="55">
        <f>SUM(SUMIFS(Data!$L$6:$L$1096,Data!$J$6:$J$1096,AM$142,Data!$I$6:$I$1096,Sheet1!$B190))</f>
        <v>5.9120686763059673E-3</v>
      </c>
      <c r="AN190" s="55">
        <f>SUM(SUMIFS(Data!$L$6:$L$1096,Data!$J$6:$J$1096,AN$142,Data!$I$6:$I$1096,Sheet1!$B190))</f>
        <v>6.6794743081890944E-3</v>
      </c>
      <c r="AO190" s="55">
        <f>SUM(SUMIFS(Data!$L$6:$L$1096,Data!$J$6:$J$1096,AO$142,Data!$I$6:$I$1096,Sheet1!$B190))</f>
        <v>7.2548699864788653E-3</v>
      </c>
      <c r="AP190" s="55">
        <f>SUM(SUMIFS(Data!$L$6:$L$1096,Data!$J$6:$J$1096,AP$142,Data!$I$6:$I$1096,Sheet1!$B190))</f>
        <v>7.5848684132556864E-3</v>
      </c>
      <c r="AQ190" s="55">
        <f>SUM(SUMIFS(Data!$L$6:$L$1096,Data!$J$6:$J$1096,AQ$142,Data!$I$6:$I$1096,Sheet1!$B190))</f>
        <v>8.3437501550806068E-3</v>
      </c>
      <c r="AR190" s="56" t="s">
        <v>21</v>
      </c>
    </row>
    <row r="191" spans="1:44" x14ac:dyDescent="0.25">
      <c r="A191" s="53" t="s">
        <v>73</v>
      </c>
      <c r="B191" s="56" t="s">
        <v>22</v>
      </c>
      <c r="C191" s="55">
        <f>SUM(SUMIFS(Data!$L$6:$L$1096,Data!$J$6:$J$1096,C$142,Data!$I$6:$I$1096,Sheet1!$B191))</f>
        <v>4.7555801209610012E-2</v>
      </c>
      <c r="D191" s="55">
        <f>SUM(SUMIFS(Data!$L$6:$L$1096,Data!$J$6:$J$1096,D$142,Data!$I$6:$I$1096,Sheet1!$B191))</f>
        <v>4.5501203849739311E-2</v>
      </c>
      <c r="E191" s="55">
        <f>SUM(SUMIFS(Data!$L$6:$L$1096,Data!$J$6:$J$1096,E$142,Data!$I$6:$I$1096,Sheet1!$B191))</f>
        <v>4.3905810377129859E-2</v>
      </c>
      <c r="F191" s="55">
        <f>SUM(SUMIFS(Data!$L$6:$L$1096,Data!$J$6:$J$1096,F$142,Data!$I$6:$I$1096,Sheet1!$B191))</f>
        <v>4.4717763234092676E-2</v>
      </c>
      <c r="G191" s="55">
        <f>SUM(SUMIFS(Data!$L$6:$L$1096,Data!$J$6:$J$1096,G$142,Data!$I$6:$I$1096,Sheet1!$B191))</f>
        <v>4.3975818982277814E-2</v>
      </c>
      <c r="H191" s="55">
        <f>SUM(SUMIFS(Data!$L$6:$L$1096,Data!$J$6:$J$1096,H$142,Data!$I$6:$I$1096,Sheet1!$B191))</f>
        <v>4.0860083208588568E-2</v>
      </c>
      <c r="I191" s="55">
        <f>SUM(SUMIFS(Data!$L$6:$L$1096,Data!$J$6:$J$1096,I$142,Data!$I$6:$I$1096,Sheet1!$B191))</f>
        <v>3.7882725403727405E-2</v>
      </c>
      <c r="J191" s="55">
        <f>SUM(SUMIFS(Data!$L$6:$L$1096,Data!$J$6:$J$1096,J$142,Data!$I$6:$I$1096,Sheet1!$B191))</f>
        <v>3.5382333593069179E-2</v>
      </c>
      <c r="K191" s="55">
        <f>SUM(SUMIFS(Data!$L$6:$L$1096,Data!$J$6:$J$1096,K$142,Data!$I$6:$I$1096,Sheet1!$B191))</f>
        <v>3.2598614201227567E-2</v>
      </c>
      <c r="L191" s="55">
        <f>SUM(SUMIFS(Data!$L$6:$L$1096,Data!$J$6:$J$1096,L$142,Data!$I$6:$I$1096,Sheet1!$B191))</f>
        <v>2.9563382517765871E-2</v>
      </c>
      <c r="M191" s="55">
        <f>SUM(SUMIFS(Data!$L$6:$L$1096,Data!$J$6:$J$1096,M$142,Data!$I$6:$I$1096,Sheet1!$B191))</f>
        <v>2.6994048515938573E-2</v>
      </c>
      <c r="N191" s="55">
        <f>SUM(SUMIFS(Data!$L$6:$L$1096,Data!$J$6:$J$1096,N$142,Data!$I$6:$I$1096,Sheet1!$B191))</f>
        <v>2.4380109623979573E-2</v>
      </c>
      <c r="O191" s="55">
        <f>SUM(SUMIFS(Data!$L$6:$L$1096,Data!$J$6:$J$1096,O$142,Data!$I$6:$I$1096,Sheet1!$B191))</f>
        <v>2.1425921101453395E-2</v>
      </c>
      <c r="P191" s="55">
        <f>SUM(SUMIFS(Data!$L$6:$L$1096,Data!$J$6:$J$1096,P$142,Data!$I$6:$I$1096,Sheet1!$B191))</f>
        <v>1.9346356123215627E-2</v>
      </c>
      <c r="Q191" s="55">
        <f>SUM(SUMIFS(Data!$L$6:$L$1096,Data!$J$6:$J$1096,Q$142,Data!$I$6:$I$1096,Sheet1!$B191))</f>
        <v>1.7664732485356886E-2</v>
      </c>
      <c r="R191" s="55">
        <f>SUM(SUMIFS(Data!$L$6:$L$1096,Data!$J$6:$J$1096,R$142,Data!$I$6:$I$1096,Sheet1!$B191))</f>
        <v>1.5433143834761999E-2</v>
      </c>
      <c r="S191" s="55">
        <f>SUM(SUMIFS(Data!$L$6:$L$1096,Data!$J$6:$J$1096,S$142,Data!$I$6:$I$1096,Sheet1!$B191))</f>
        <v>1.3264644230047045E-2</v>
      </c>
      <c r="T191" s="55">
        <f>SUM(SUMIFS(Data!$L$6:$L$1096,Data!$J$6:$J$1096,T$142,Data!$I$6:$I$1096,Sheet1!$B191))</f>
        <v>1.214492353958683E-2</v>
      </c>
      <c r="U191" s="55">
        <f>SUM(SUMIFS(Data!$L$6:$L$1096,Data!$J$6:$J$1096,U$142,Data!$I$6:$I$1096,Sheet1!$B191))</f>
        <v>1.1681469765972433E-2</v>
      </c>
      <c r="V191" s="55">
        <f>SUM(SUMIFS(Data!$L$6:$L$1096,Data!$J$6:$J$1096,V$142,Data!$I$6:$I$1096,Sheet1!$B191))</f>
        <v>1.1655605066322921E-2</v>
      </c>
      <c r="W191" s="55">
        <f>SUM(SUMIFS(Data!$L$6:$L$1096,Data!$J$6:$J$1096,W$142,Data!$I$6:$I$1096,Sheet1!$B191))</f>
        <v>1.1370166232228274E-2</v>
      </c>
      <c r="X191" s="55">
        <f>SUM(SUMIFS(Data!$L$6:$L$1096,Data!$J$6:$J$1096,X$142,Data!$I$6:$I$1096,Sheet1!$B191))</f>
        <v>1.1538247018881368E-2</v>
      </c>
      <c r="Y191" s="55">
        <f>SUM(SUMIFS(Data!$L$6:$L$1096,Data!$J$6:$J$1096,Y$142,Data!$I$6:$I$1096,Sheet1!$B191))</f>
        <v>1.101214306553965E-2</v>
      </c>
      <c r="Z191" s="55">
        <f>SUM(SUMIFS(Data!$L$6:$L$1096,Data!$J$6:$J$1096,Z$142,Data!$I$6:$I$1096,Sheet1!$B191))</f>
        <v>1.0474390499346101E-2</v>
      </c>
      <c r="AA191" s="55">
        <f>SUM(SUMIFS(Data!$L$6:$L$1096,Data!$J$6:$J$1096,AA$142,Data!$I$6:$I$1096,Sheet1!$B191))</f>
        <v>9.9746112704063323E-3</v>
      </c>
      <c r="AB191" s="55">
        <f>SUM(SUMIFS(Data!$L$6:$L$1096,Data!$J$6:$J$1096,AB$142,Data!$I$6:$I$1096,Sheet1!$B191))</f>
        <v>9.8275296101814243E-3</v>
      </c>
      <c r="AC191" s="55">
        <f>SUM(SUMIFS(Data!$L$6:$L$1096,Data!$J$6:$J$1096,AC$142,Data!$I$6:$I$1096,Sheet1!$B191))</f>
        <v>9.6003725587216586E-3</v>
      </c>
      <c r="AD191" s="55">
        <f>SUM(SUMIFS(Data!$L$6:$L$1096,Data!$J$6:$J$1096,AD$142,Data!$I$6:$I$1096,Sheet1!$B191))</f>
        <v>9.9604524174217047E-3</v>
      </c>
      <c r="AE191" s="55">
        <f>SUM(SUMIFS(Data!$L$6:$L$1096,Data!$J$6:$J$1096,AE$142,Data!$I$6:$I$1096,Sheet1!$B191))</f>
        <v>9.8421539227289568E-3</v>
      </c>
      <c r="AF191" s="55">
        <f>SUM(SUMIFS(Data!$L$6:$L$1096,Data!$J$6:$J$1096,AF$142,Data!$I$6:$I$1096,Sheet1!$B191))</f>
        <v>9.8454601579769565E-3</v>
      </c>
      <c r="AG191" s="55">
        <f>SUM(SUMIFS(Data!$L$6:$L$1096,Data!$J$6:$J$1096,AG$142,Data!$I$6:$I$1096,Sheet1!$B191))</f>
        <v>1.0835578319764888E-2</v>
      </c>
      <c r="AH191" s="55">
        <f>SUM(SUMIFS(Data!$L$6:$L$1096,Data!$J$6:$J$1096,AH$142,Data!$I$6:$I$1096,Sheet1!$B191))</f>
        <v>1.0918122639243509E-2</v>
      </c>
      <c r="AI191" s="55">
        <f>SUM(SUMIFS(Data!$L$6:$L$1096,Data!$J$6:$J$1096,AI$142,Data!$I$6:$I$1096,Sheet1!$B191))</f>
        <v>1.1415230997942638E-2</v>
      </c>
      <c r="AJ191" s="55">
        <f>SUM(SUMIFS(Data!$L$6:$L$1096,Data!$J$6:$J$1096,AJ$142,Data!$I$6:$I$1096,Sheet1!$B191))</f>
        <v>1.1567481220290617E-2</v>
      </c>
      <c r="AK191" s="55">
        <f>SUM(SUMIFS(Data!$L$6:$L$1096,Data!$J$6:$J$1096,AK$142,Data!$I$6:$I$1096,Sheet1!$B191))</f>
        <v>1.1376577693619144E-2</v>
      </c>
      <c r="AL191" s="55">
        <f>SUM(SUMIFS(Data!$L$6:$L$1096,Data!$J$6:$J$1096,AL$142,Data!$I$6:$I$1096,Sheet1!$B191))</f>
        <v>1.153632695110708E-2</v>
      </c>
      <c r="AM191" s="55">
        <f>SUM(SUMIFS(Data!$L$6:$L$1096,Data!$J$6:$J$1096,AM$142,Data!$I$6:$I$1096,Sheet1!$B191))</f>
        <v>1.1556548063943E-2</v>
      </c>
      <c r="AN191" s="55">
        <f>SUM(SUMIFS(Data!$L$6:$L$1096,Data!$J$6:$J$1096,AN$142,Data!$I$6:$I$1096,Sheet1!$B191))</f>
        <v>1.1717095557916841E-2</v>
      </c>
      <c r="AO191" s="55">
        <f>SUM(SUMIFS(Data!$L$6:$L$1096,Data!$J$6:$J$1096,AO$142,Data!$I$6:$I$1096,Sheet1!$B191))</f>
        <v>1.1810608994611929E-2</v>
      </c>
      <c r="AP191" s="55">
        <f>SUM(SUMIFS(Data!$L$6:$L$1096,Data!$J$6:$J$1096,AP$142,Data!$I$6:$I$1096,Sheet1!$B191))</f>
        <v>1.1778555703352636E-2</v>
      </c>
      <c r="AQ191" s="55">
        <f>SUM(SUMIFS(Data!$L$6:$L$1096,Data!$J$6:$J$1096,AQ$142,Data!$I$6:$I$1096,Sheet1!$B191))</f>
        <v>1.2500186096727289E-2</v>
      </c>
      <c r="AR191" s="56" t="s">
        <v>22</v>
      </c>
    </row>
    <row r="192" spans="1:44" x14ac:dyDescent="0.25">
      <c r="A192" s="53" t="s">
        <v>73</v>
      </c>
      <c r="B192" s="56" t="s">
        <v>23</v>
      </c>
      <c r="C192" s="55">
        <f>SUM(SUMIFS(Data!$L$6:$L$1096,Data!$J$6:$J$1096,C$142,Data!$I$6:$I$1096,Sheet1!$B192))</f>
        <v>9.6146506016645425E-5</v>
      </c>
      <c r="D192" s="55">
        <f>SUM(SUMIFS(Data!$L$6:$L$1096,Data!$J$6:$J$1096,D$142,Data!$I$6:$I$1096,Sheet1!$B192))</f>
        <v>8.8806554022912091E-5</v>
      </c>
      <c r="E192" s="55">
        <f>SUM(SUMIFS(Data!$L$6:$L$1096,Data!$J$6:$J$1096,E$142,Data!$I$6:$I$1096,Sheet1!$B192))</f>
        <v>8.9047149959954085E-5</v>
      </c>
      <c r="F192" s="55">
        <f>SUM(SUMIFS(Data!$L$6:$L$1096,Data!$J$6:$J$1096,F$142,Data!$I$6:$I$1096,Sheet1!$B192))</f>
        <v>9.4526451045945571E-5</v>
      </c>
      <c r="G192" s="55">
        <f>SUM(SUMIFS(Data!$L$6:$L$1096,Data!$J$6:$J$1096,G$142,Data!$I$6:$I$1096,Sheet1!$B192))</f>
        <v>8.6819303772325054E-5</v>
      </c>
      <c r="H192" s="55">
        <f>SUM(SUMIFS(Data!$L$6:$L$1096,Data!$J$6:$J$1096,H$142,Data!$I$6:$I$1096,Sheet1!$B192))</f>
        <v>1.0218001052454108E-4</v>
      </c>
      <c r="I192" s="55">
        <f>SUM(SUMIFS(Data!$L$6:$L$1096,Data!$J$6:$J$1096,I$142,Data!$I$6:$I$1096,Sheet1!$B192))</f>
        <v>1.0786214269924419E-4</v>
      </c>
      <c r="J192" s="55">
        <f>SUM(SUMIFS(Data!$L$6:$L$1096,Data!$J$6:$J$1096,J$142,Data!$I$6:$I$1096,Sheet1!$B192))</f>
        <v>9.4063215335581137E-5</v>
      </c>
      <c r="K192" s="55">
        <f>SUM(SUMIFS(Data!$L$6:$L$1096,Data!$J$6:$J$1096,K$142,Data!$I$6:$I$1096,Sheet1!$B192))</f>
        <v>1.0944056307475401E-4</v>
      </c>
      <c r="L192" s="55">
        <f>SUM(SUMIFS(Data!$L$6:$L$1096,Data!$J$6:$J$1096,L$142,Data!$I$6:$I$1096,Sheet1!$B192))</f>
        <v>1.0781556193233921E-4</v>
      </c>
      <c r="M192" s="55">
        <f>SUM(SUMIFS(Data!$L$6:$L$1096,Data!$J$6:$J$1096,M$142,Data!$I$6:$I$1096,Sheet1!$B192))</f>
        <v>1.3646280450395486E-4</v>
      </c>
      <c r="N192" s="55">
        <f>SUM(SUMIFS(Data!$L$6:$L$1096,Data!$J$6:$J$1096,N$142,Data!$I$6:$I$1096,Sheet1!$B192))</f>
        <v>1.5147387674337151E-4</v>
      </c>
      <c r="O192" s="55">
        <f>SUM(SUMIFS(Data!$L$6:$L$1096,Data!$J$6:$J$1096,O$142,Data!$I$6:$I$1096,Sheet1!$B192))</f>
        <v>1.8289136779059333E-4</v>
      </c>
      <c r="P192" s="55">
        <f>SUM(SUMIFS(Data!$L$6:$L$1096,Data!$J$6:$J$1096,P$142,Data!$I$6:$I$1096,Sheet1!$B192))</f>
        <v>1.9879679950862914E-4</v>
      </c>
      <c r="Q192" s="55">
        <f>SUM(SUMIFS(Data!$L$6:$L$1096,Data!$J$6:$J$1096,Q$142,Data!$I$6:$I$1096,Sheet1!$B192))</f>
        <v>2.2633066705322942E-4</v>
      </c>
      <c r="R192" s="55">
        <f>SUM(SUMIFS(Data!$L$6:$L$1096,Data!$J$6:$J$1096,R$142,Data!$I$6:$I$1096,Sheet1!$B192))</f>
        <v>2.9267864707067741E-4</v>
      </c>
      <c r="S192" s="55">
        <f>SUM(SUMIFS(Data!$L$6:$L$1096,Data!$J$6:$J$1096,S$142,Data!$I$6:$I$1096,Sheet1!$B192))</f>
        <v>3.7621964125989199E-4</v>
      </c>
      <c r="T192" s="55">
        <f>SUM(SUMIFS(Data!$L$6:$L$1096,Data!$J$6:$J$1096,T$142,Data!$I$6:$I$1096,Sheet1!$B192))</f>
        <v>5.155956240373424E-4</v>
      </c>
      <c r="U192" s="55">
        <f>SUM(SUMIFS(Data!$L$6:$L$1096,Data!$J$6:$J$1096,U$142,Data!$I$6:$I$1096,Sheet1!$B192))</f>
        <v>7.5195871537775156E-4</v>
      </c>
      <c r="V192" s="55">
        <f>SUM(SUMIFS(Data!$L$6:$L$1096,Data!$J$6:$J$1096,V$142,Data!$I$6:$I$1096,Sheet1!$B192))</f>
        <v>8.0853524410730922E-4</v>
      </c>
      <c r="W192" s="55">
        <f>SUM(SUMIFS(Data!$L$6:$L$1096,Data!$J$6:$J$1096,W$142,Data!$I$6:$I$1096,Sheet1!$B192))</f>
        <v>6.4155787617812393E-4</v>
      </c>
      <c r="X192" s="55">
        <f>SUM(SUMIFS(Data!$L$6:$L$1096,Data!$J$6:$J$1096,X$142,Data!$I$6:$I$1096,Sheet1!$B192))</f>
        <v>6.381150178330358E-4</v>
      </c>
      <c r="Y192" s="55">
        <f>SUM(SUMIFS(Data!$L$6:$L$1096,Data!$J$6:$J$1096,Y$142,Data!$I$6:$I$1096,Sheet1!$B192))</f>
        <v>5.5747198880795091E-4</v>
      </c>
      <c r="Z192" s="55">
        <f>SUM(SUMIFS(Data!$L$6:$L$1096,Data!$J$6:$J$1096,Z$142,Data!$I$6:$I$1096,Sheet1!$B192))</f>
        <v>5.2696051217200764E-4</v>
      </c>
      <c r="AA192" s="55">
        <f>SUM(SUMIFS(Data!$L$6:$L$1096,Data!$J$6:$J$1096,AA$142,Data!$I$6:$I$1096,Sheet1!$B192))</f>
        <v>4.9087653889794949E-4</v>
      </c>
      <c r="AB192" s="55">
        <f>SUM(SUMIFS(Data!$L$6:$L$1096,Data!$J$6:$J$1096,AB$142,Data!$I$6:$I$1096,Sheet1!$B192))</f>
        <v>4.3555472040402777E-4</v>
      </c>
      <c r="AC192" s="55">
        <f>SUM(SUMIFS(Data!$L$6:$L$1096,Data!$J$6:$J$1096,AC$142,Data!$I$6:$I$1096,Sheet1!$B192))</f>
        <v>4.156358238495794E-4</v>
      </c>
      <c r="AD192" s="55">
        <f>SUM(SUMIFS(Data!$L$6:$L$1096,Data!$J$6:$J$1096,AD$142,Data!$I$6:$I$1096,Sheet1!$B192))</f>
        <v>4.1191792794897757E-4</v>
      </c>
      <c r="AE192" s="55">
        <f>SUM(SUMIFS(Data!$L$6:$L$1096,Data!$J$6:$J$1096,AE$142,Data!$I$6:$I$1096,Sheet1!$B192))</f>
        <v>4.6339202965708991E-4</v>
      </c>
      <c r="AF192" s="55">
        <f>SUM(SUMIFS(Data!$L$6:$L$1096,Data!$J$6:$J$1096,AF$142,Data!$I$6:$I$1096,Sheet1!$B192))</f>
        <v>4.403633459143675E-4</v>
      </c>
      <c r="AG192" s="55">
        <f>SUM(SUMIFS(Data!$L$6:$L$1096,Data!$J$6:$J$1096,AG$142,Data!$I$6:$I$1096,Sheet1!$B192))</f>
        <v>5.5895939600716146E-4</v>
      </c>
      <c r="AH192" s="55">
        <f>SUM(SUMIFS(Data!$L$6:$L$1096,Data!$J$6:$J$1096,AH$142,Data!$I$6:$I$1096,Sheet1!$B192))</f>
        <v>6.0127240796225894E-4</v>
      </c>
      <c r="AI192" s="55">
        <f>SUM(SUMIFS(Data!$L$6:$L$1096,Data!$J$6:$J$1096,AI$142,Data!$I$6:$I$1096,Sheet1!$B192))</f>
        <v>6.1150111293202557E-4</v>
      </c>
      <c r="AJ192" s="55">
        <f>SUM(SUMIFS(Data!$L$6:$L$1096,Data!$J$6:$J$1096,AJ$142,Data!$I$6:$I$1096,Sheet1!$B192))</f>
        <v>7.0122731396705224E-4</v>
      </c>
      <c r="AK192" s="55">
        <f>SUM(SUMIFS(Data!$L$6:$L$1096,Data!$J$6:$J$1096,AK$142,Data!$I$6:$I$1096,Sheet1!$B192))</f>
        <v>7.8842564202780379E-4</v>
      </c>
      <c r="AL192" s="55">
        <f>SUM(SUMIFS(Data!$L$6:$L$1096,Data!$J$6:$J$1096,AL$142,Data!$I$6:$I$1096,Sheet1!$B192))</f>
        <v>7.282142568168946E-4</v>
      </c>
      <c r="AM192" s="55">
        <f>SUM(SUMIFS(Data!$L$6:$L$1096,Data!$J$6:$J$1096,AM$142,Data!$I$6:$I$1096,Sheet1!$B192))</f>
        <v>6.0992100125179297E-4</v>
      </c>
      <c r="AN192" s="55">
        <f>SUM(SUMIFS(Data!$L$6:$L$1096,Data!$J$6:$J$1096,AN$142,Data!$I$6:$I$1096,Sheet1!$B192))</f>
        <v>5.8617085041322173E-4</v>
      </c>
      <c r="AO192" s="55">
        <f>SUM(SUMIFS(Data!$L$6:$L$1096,Data!$J$6:$J$1096,AO$142,Data!$I$6:$I$1096,Sheet1!$B192))</f>
        <v>5.9338981860843293E-4</v>
      </c>
      <c r="AP192" s="55">
        <f>SUM(SUMIFS(Data!$L$6:$L$1096,Data!$J$6:$J$1096,AP$142,Data!$I$6:$I$1096,Sheet1!$B192))</f>
        <v>6.128844566068211E-4</v>
      </c>
      <c r="AQ192" s="55">
        <f>SUM(SUMIFS(Data!$L$6:$L$1096,Data!$J$6:$J$1096,AQ$142,Data!$I$6:$I$1096,Sheet1!$B192))</f>
        <v>5.5029491506545364E-4</v>
      </c>
      <c r="AR192" s="56" t="s">
        <v>23</v>
      </c>
    </row>
    <row r="193" spans="1:44" x14ac:dyDescent="0.25">
      <c r="A193" s="53" t="s">
        <v>73</v>
      </c>
      <c r="B193" s="56" t="s">
        <v>24</v>
      </c>
      <c r="C193" s="55">
        <f>SUM(SUMIFS(Data!$L$6:$L$1096,Data!$J$6:$J$1096,C$142,Data!$I$6:$I$1096,Sheet1!$B193))</f>
        <v>4.5736747967636798E-2</v>
      </c>
      <c r="D193" s="55">
        <f>SUM(SUMIFS(Data!$L$6:$L$1096,Data!$J$6:$J$1096,D$142,Data!$I$6:$I$1096,Sheet1!$B193))</f>
        <v>4.798530673238021E-2</v>
      </c>
      <c r="E193" s="55">
        <f>SUM(SUMIFS(Data!$L$6:$L$1096,Data!$J$6:$J$1096,E$142,Data!$I$6:$I$1096,Sheet1!$B193))</f>
        <v>4.727543548356903E-2</v>
      </c>
      <c r="F193" s="55">
        <f>SUM(SUMIFS(Data!$L$6:$L$1096,Data!$J$6:$J$1096,F$142,Data!$I$6:$I$1096,Sheet1!$B193))</f>
        <v>4.6663346122104286E-2</v>
      </c>
      <c r="G193" s="55">
        <f>SUM(SUMIFS(Data!$L$6:$L$1096,Data!$J$6:$J$1096,G$142,Data!$I$6:$I$1096,Sheet1!$B193))</f>
        <v>4.7111837470053916E-2</v>
      </c>
      <c r="H193" s="55">
        <f>SUM(SUMIFS(Data!$L$6:$L$1096,Data!$J$6:$J$1096,H$142,Data!$I$6:$I$1096,Sheet1!$B193))</f>
        <v>4.7639159240166734E-2</v>
      </c>
      <c r="I193" s="55">
        <f>SUM(SUMIFS(Data!$L$6:$L$1096,Data!$J$6:$J$1096,I$142,Data!$I$6:$I$1096,Sheet1!$B193))</f>
        <v>4.5462115200324296E-2</v>
      </c>
      <c r="J193" s="55">
        <f>SUM(SUMIFS(Data!$L$6:$L$1096,Data!$J$6:$J$1096,J$142,Data!$I$6:$I$1096,Sheet1!$B193))</f>
        <v>4.5016227421794022E-2</v>
      </c>
      <c r="K193" s="55">
        <f>SUM(SUMIFS(Data!$L$6:$L$1096,Data!$J$6:$J$1096,K$142,Data!$I$6:$I$1096,Sheet1!$B193))</f>
        <v>4.5235636537496231E-2</v>
      </c>
      <c r="L193" s="55">
        <f>SUM(SUMIFS(Data!$L$6:$L$1096,Data!$J$6:$J$1096,L$142,Data!$I$6:$I$1096,Sheet1!$B193))</f>
        <v>4.5169388910873257E-2</v>
      </c>
      <c r="M193" s="55">
        <f>SUM(SUMIFS(Data!$L$6:$L$1096,Data!$J$6:$J$1096,M$142,Data!$I$6:$I$1096,Sheet1!$B193))</f>
        <v>4.3142147048906565E-2</v>
      </c>
      <c r="N193" s="55">
        <f>SUM(SUMIFS(Data!$L$6:$L$1096,Data!$J$6:$J$1096,N$142,Data!$I$6:$I$1096,Sheet1!$B193))</f>
        <v>4.3559217005786542E-2</v>
      </c>
      <c r="O193" s="55">
        <f>SUM(SUMIFS(Data!$L$6:$L$1096,Data!$J$6:$J$1096,O$142,Data!$I$6:$I$1096,Sheet1!$B193))</f>
        <v>4.3953795587976012E-2</v>
      </c>
      <c r="P193" s="55">
        <f>SUM(SUMIFS(Data!$L$6:$L$1096,Data!$J$6:$J$1096,P$142,Data!$I$6:$I$1096,Sheet1!$B193))</f>
        <v>4.4128090947479257E-2</v>
      </c>
      <c r="Q193" s="55">
        <f>SUM(SUMIFS(Data!$L$6:$L$1096,Data!$J$6:$J$1096,Q$142,Data!$I$6:$I$1096,Sheet1!$B193))</f>
        <v>4.4405940120153552E-2</v>
      </c>
      <c r="R193" s="55">
        <f>SUM(SUMIFS(Data!$L$6:$L$1096,Data!$J$6:$J$1096,R$142,Data!$I$6:$I$1096,Sheet1!$B193))</f>
        <v>4.373935013002609E-2</v>
      </c>
      <c r="S193" s="55">
        <f>SUM(SUMIFS(Data!$L$6:$L$1096,Data!$J$6:$J$1096,S$142,Data!$I$6:$I$1096,Sheet1!$B193))</f>
        <v>4.2815297322763679E-2</v>
      </c>
      <c r="T193" s="55">
        <f>SUM(SUMIFS(Data!$L$6:$L$1096,Data!$J$6:$J$1096,T$142,Data!$I$6:$I$1096,Sheet1!$B193))</f>
        <v>4.2135729077698102E-2</v>
      </c>
      <c r="U193" s="55">
        <f>SUM(SUMIFS(Data!$L$6:$L$1096,Data!$J$6:$J$1096,U$142,Data!$I$6:$I$1096,Sheet1!$B193))</f>
        <v>4.1794413703925393E-2</v>
      </c>
      <c r="V193" s="55">
        <f>SUM(SUMIFS(Data!$L$6:$L$1096,Data!$J$6:$J$1096,V$142,Data!$I$6:$I$1096,Sheet1!$B193))</f>
        <v>4.1488003615067513E-2</v>
      </c>
      <c r="W193" s="55">
        <f>SUM(SUMIFS(Data!$L$6:$L$1096,Data!$J$6:$J$1096,W$142,Data!$I$6:$I$1096,Sheet1!$B193))</f>
        <v>4.2672643284776324E-2</v>
      </c>
      <c r="X193" s="55">
        <f>SUM(SUMIFS(Data!$L$6:$L$1096,Data!$J$6:$J$1096,X$142,Data!$I$6:$I$1096,Sheet1!$B193))</f>
        <v>4.3129738258893581E-2</v>
      </c>
      <c r="Y193" s="55">
        <f>SUM(SUMIFS(Data!$L$6:$L$1096,Data!$J$6:$J$1096,Y$142,Data!$I$6:$I$1096,Sheet1!$B193))</f>
        <v>4.238917581139693E-2</v>
      </c>
      <c r="Z193" s="55">
        <f>SUM(SUMIFS(Data!$L$6:$L$1096,Data!$J$6:$J$1096,Z$142,Data!$I$6:$I$1096,Sheet1!$B193))</f>
        <v>4.1005090150459833E-2</v>
      </c>
      <c r="AA193" s="55">
        <f>SUM(SUMIFS(Data!$L$6:$L$1096,Data!$J$6:$J$1096,AA$142,Data!$I$6:$I$1096,Sheet1!$B193))</f>
        <v>3.9654494316839685E-2</v>
      </c>
      <c r="AB193" s="55">
        <f>SUM(SUMIFS(Data!$L$6:$L$1096,Data!$J$6:$J$1096,AB$142,Data!$I$6:$I$1096,Sheet1!$B193))</f>
        <v>3.8567181560782211E-2</v>
      </c>
      <c r="AC193" s="55">
        <f>SUM(SUMIFS(Data!$L$6:$L$1096,Data!$J$6:$J$1096,AC$142,Data!$I$6:$I$1096,Sheet1!$B193))</f>
        <v>3.7739034257938703E-2</v>
      </c>
      <c r="AD193" s="55">
        <f>SUM(SUMIFS(Data!$L$6:$L$1096,Data!$J$6:$J$1096,AD$142,Data!$I$6:$I$1096,Sheet1!$B193))</f>
        <v>3.7123382111569757E-2</v>
      </c>
      <c r="AE193" s="55">
        <f>SUM(SUMIFS(Data!$L$6:$L$1096,Data!$J$6:$J$1096,AE$142,Data!$I$6:$I$1096,Sheet1!$B193))</f>
        <v>3.6266760658861259E-2</v>
      </c>
      <c r="AF193" s="55">
        <f>SUM(SUMIFS(Data!$L$6:$L$1096,Data!$J$6:$J$1096,AF$142,Data!$I$6:$I$1096,Sheet1!$B193))</f>
        <v>3.5282823494660526E-2</v>
      </c>
      <c r="AG193" s="55">
        <f>SUM(SUMIFS(Data!$L$6:$L$1096,Data!$J$6:$J$1096,AG$142,Data!$I$6:$I$1096,Sheet1!$B193))</f>
        <v>3.6046811134006686E-2</v>
      </c>
      <c r="AH193" s="55">
        <f>SUM(SUMIFS(Data!$L$6:$L$1096,Data!$J$6:$J$1096,AH$142,Data!$I$6:$I$1096,Sheet1!$B193))</f>
        <v>3.6315462597272127E-2</v>
      </c>
      <c r="AI193" s="55">
        <f>SUM(SUMIFS(Data!$L$6:$L$1096,Data!$J$6:$J$1096,AI$142,Data!$I$6:$I$1096,Sheet1!$B193))</f>
        <v>3.570786009941649E-2</v>
      </c>
      <c r="AJ193" s="55">
        <f>SUM(SUMIFS(Data!$L$6:$L$1096,Data!$J$6:$J$1096,AJ$142,Data!$I$6:$I$1096,Sheet1!$B193))</f>
        <v>3.5971410308816967E-2</v>
      </c>
      <c r="AK193" s="55">
        <f>SUM(SUMIFS(Data!$L$6:$L$1096,Data!$J$6:$J$1096,AK$142,Data!$I$6:$I$1096,Sheet1!$B193))</f>
        <v>3.5624597083049749E-2</v>
      </c>
      <c r="AL193" s="55">
        <f>SUM(SUMIFS(Data!$L$6:$L$1096,Data!$J$6:$J$1096,AL$142,Data!$I$6:$I$1096,Sheet1!$B193))</f>
        <v>3.4761119512609275E-2</v>
      </c>
      <c r="AM193" s="55">
        <f>SUM(SUMIFS(Data!$L$6:$L$1096,Data!$J$6:$J$1096,AM$142,Data!$I$6:$I$1096,Sheet1!$B193))</f>
        <v>3.5235632623299325E-2</v>
      </c>
      <c r="AN193" s="55">
        <f>SUM(SUMIFS(Data!$L$6:$L$1096,Data!$J$6:$J$1096,AN$142,Data!$I$6:$I$1096,Sheet1!$B193))</f>
        <v>3.3741028568932831E-2</v>
      </c>
      <c r="AO193" s="55">
        <f>SUM(SUMIFS(Data!$L$6:$L$1096,Data!$J$6:$J$1096,AO$142,Data!$I$6:$I$1096,Sheet1!$B193))</f>
        <v>3.2499416801991254E-2</v>
      </c>
      <c r="AP193" s="55">
        <f>SUM(SUMIFS(Data!$L$6:$L$1096,Data!$J$6:$J$1096,AP$142,Data!$I$6:$I$1096,Sheet1!$B193))</f>
        <v>3.2010514975318136E-2</v>
      </c>
      <c r="AQ193" s="55">
        <f>SUM(SUMIFS(Data!$L$6:$L$1096,Data!$J$6:$J$1096,AQ$142,Data!$I$6:$I$1096,Sheet1!$B193))</f>
        <v>3.1026597771360735E-2</v>
      </c>
      <c r="AR193" s="56" t="s">
        <v>24</v>
      </c>
    </row>
    <row r="194" spans="1:44" x14ac:dyDescent="0.25">
      <c r="A194" s="53" t="s">
        <v>73</v>
      </c>
      <c r="B194" s="56" t="s">
        <v>25</v>
      </c>
      <c r="C194" s="55">
        <f>SUM(SUMIFS(Data!$L$6:$L$1096,Data!$J$6:$J$1096,C$142,Data!$I$6:$I$1096,Sheet1!$B194))</f>
        <v>9.0078163727353638E-2</v>
      </c>
      <c r="D194" s="55">
        <f>SUM(SUMIFS(Data!$L$6:$L$1096,Data!$J$6:$J$1096,D$142,Data!$I$6:$I$1096,Sheet1!$B194))</f>
        <v>9.3515285890126948E-2</v>
      </c>
      <c r="E194" s="55">
        <f>SUM(SUMIFS(Data!$L$6:$L$1096,Data!$J$6:$J$1096,E$142,Data!$I$6:$I$1096,Sheet1!$B194))</f>
        <v>9.6565562734982027E-2</v>
      </c>
      <c r="F194" s="55">
        <f>SUM(SUMIFS(Data!$L$6:$L$1096,Data!$J$6:$J$1096,F$142,Data!$I$6:$I$1096,Sheet1!$B194))</f>
        <v>9.8178703813830676E-2</v>
      </c>
      <c r="G194" s="55">
        <f>SUM(SUMIFS(Data!$L$6:$L$1096,Data!$J$6:$J$1096,G$142,Data!$I$6:$I$1096,Sheet1!$B194))</f>
        <v>9.5959534837955718E-2</v>
      </c>
      <c r="H194" s="55">
        <f>SUM(SUMIFS(Data!$L$6:$L$1096,Data!$J$6:$J$1096,H$142,Data!$I$6:$I$1096,Sheet1!$B194))</f>
        <v>9.6124141900786622E-2</v>
      </c>
      <c r="I194" s="55">
        <f>SUM(SUMIFS(Data!$L$6:$L$1096,Data!$J$6:$J$1096,I$142,Data!$I$6:$I$1096,Sheet1!$B194))</f>
        <v>9.7043925375991422E-2</v>
      </c>
      <c r="J194" s="55">
        <f>SUM(SUMIFS(Data!$L$6:$L$1096,Data!$J$6:$J$1096,J$142,Data!$I$6:$I$1096,Sheet1!$B194))</f>
        <v>0.10088310187713766</v>
      </c>
      <c r="K194" s="55">
        <f>SUM(SUMIFS(Data!$L$6:$L$1096,Data!$J$6:$J$1096,K$142,Data!$I$6:$I$1096,Sheet1!$B194))</f>
        <v>9.8739843885176676E-2</v>
      </c>
      <c r="L194" s="55">
        <f>SUM(SUMIFS(Data!$L$6:$L$1096,Data!$J$6:$J$1096,L$142,Data!$I$6:$I$1096,Sheet1!$B194))</f>
        <v>0.10082117545027806</v>
      </c>
      <c r="M194" s="55">
        <f>SUM(SUMIFS(Data!$L$6:$L$1096,Data!$J$6:$J$1096,M$142,Data!$I$6:$I$1096,Sheet1!$B194))</f>
        <v>0.10030072990542559</v>
      </c>
      <c r="N194" s="55">
        <f>SUM(SUMIFS(Data!$L$6:$L$1096,Data!$J$6:$J$1096,N$142,Data!$I$6:$I$1096,Sheet1!$B194))</f>
        <v>0.10038766535648748</v>
      </c>
      <c r="O194" s="55">
        <f>SUM(SUMIFS(Data!$L$6:$L$1096,Data!$J$6:$J$1096,O$142,Data!$I$6:$I$1096,Sheet1!$B194))</f>
        <v>9.9496851373790482E-2</v>
      </c>
      <c r="P194" s="55">
        <f>SUM(SUMIFS(Data!$L$6:$L$1096,Data!$J$6:$J$1096,P$142,Data!$I$6:$I$1096,Sheet1!$B194))</f>
        <v>9.8073316259658788E-2</v>
      </c>
      <c r="Q194" s="55">
        <f>SUM(SUMIFS(Data!$L$6:$L$1096,Data!$J$6:$J$1096,Q$142,Data!$I$6:$I$1096,Sheet1!$B194))</f>
        <v>9.737552155201297E-2</v>
      </c>
      <c r="R194" s="55">
        <f>SUM(SUMIFS(Data!$L$6:$L$1096,Data!$J$6:$J$1096,R$142,Data!$I$6:$I$1096,Sheet1!$B194))</f>
        <v>9.4517381821571586E-2</v>
      </c>
      <c r="S194" s="55">
        <f>SUM(SUMIFS(Data!$L$6:$L$1096,Data!$J$6:$J$1096,S$142,Data!$I$6:$I$1096,Sheet1!$B194))</f>
        <v>9.8058133103914466E-2</v>
      </c>
      <c r="T194" s="55">
        <f>SUM(SUMIFS(Data!$L$6:$L$1096,Data!$J$6:$J$1096,T$142,Data!$I$6:$I$1096,Sheet1!$B194))</f>
        <v>0.10118743828699399</v>
      </c>
      <c r="U194" s="55">
        <f>SUM(SUMIFS(Data!$L$6:$L$1096,Data!$J$6:$J$1096,U$142,Data!$I$6:$I$1096,Sheet1!$B194))</f>
        <v>9.9045756557282344E-2</v>
      </c>
      <c r="V194" s="55">
        <f>SUM(SUMIFS(Data!$L$6:$L$1096,Data!$J$6:$J$1096,V$142,Data!$I$6:$I$1096,Sheet1!$B194))</f>
        <v>9.5197400238639276E-2</v>
      </c>
      <c r="W194" s="55">
        <f>SUM(SUMIFS(Data!$L$6:$L$1096,Data!$J$6:$J$1096,W$142,Data!$I$6:$I$1096,Sheet1!$B194))</f>
        <v>9.5648199567913178E-2</v>
      </c>
      <c r="X194" s="55">
        <f>SUM(SUMIFS(Data!$L$6:$L$1096,Data!$J$6:$J$1096,X$142,Data!$I$6:$I$1096,Sheet1!$B194))</f>
        <v>9.5518741330121962E-2</v>
      </c>
      <c r="Y194" s="55">
        <f>SUM(SUMIFS(Data!$L$6:$L$1096,Data!$J$6:$J$1096,Y$142,Data!$I$6:$I$1096,Sheet1!$B194))</f>
        <v>9.4096182263750536E-2</v>
      </c>
      <c r="Z194" s="55">
        <f>SUM(SUMIFS(Data!$L$6:$L$1096,Data!$J$6:$J$1096,Z$142,Data!$I$6:$I$1096,Sheet1!$B194))</f>
        <v>9.4468775188922549E-2</v>
      </c>
      <c r="AA194" s="55">
        <f>SUM(SUMIFS(Data!$L$6:$L$1096,Data!$J$6:$J$1096,AA$142,Data!$I$6:$I$1096,Sheet1!$B194))</f>
        <v>9.4120965069225487E-2</v>
      </c>
      <c r="AB194" s="55">
        <f>SUM(SUMIFS(Data!$L$6:$L$1096,Data!$J$6:$J$1096,AB$142,Data!$I$6:$I$1096,Sheet1!$B194))</f>
        <v>9.3375740472023003E-2</v>
      </c>
      <c r="AC194" s="55">
        <f>SUM(SUMIFS(Data!$L$6:$L$1096,Data!$J$6:$J$1096,AC$142,Data!$I$6:$I$1096,Sheet1!$B194))</f>
        <v>9.6507261984457318E-2</v>
      </c>
      <c r="AD194" s="55">
        <f>SUM(SUMIFS(Data!$L$6:$L$1096,Data!$J$6:$J$1096,AD$142,Data!$I$6:$I$1096,Sheet1!$B194))</f>
        <v>9.5636496851481664E-2</v>
      </c>
      <c r="AE194" s="55">
        <f>SUM(SUMIFS(Data!$L$6:$L$1096,Data!$J$6:$J$1096,AE$142,Data!$I$6:$I$1096,Sheet1!$B194))</f>
        <v>9.5278581378509641E-2</v>
      </c>
      <c r="AF194" s="55">
        <f>SUM(SUMIFS(Data!$L$6:$L$1096,Data!$J$6:$J$1096,AF$142,Data!$I$6:$I$1096,Sheet1!$B194))</f>
        <v>9.2833588809232537E-2</v>
      </c>
      <c r="AG194" s="55">
        <f>SUM(SUMIFS(Data!$L$6:$L$1096,Data!$J$6:$J$1096,AG$142,Data!$I$6:$I$1096,Sheet1!$B194))</f>
        <v>9.3436476032834503E-2</v>
      </c>
      <c r="AH194" s="55">
        <f>SUM(SUMIFS(Data!$L$6:$L$1096,Data!$J$6:$J$1096,AH$142,Data!$I$6:$I$1096,Sheet1!$B194))</f>
        <v>9.6510105816454639E-2</v>
      </c>
      <c r="AI194" s="55">
        <f>SUM(SUMIFS(Data!$L$6:$L$1096,Data!$J$6:$J$1096,AI$142,Data!$I$6:$I$1096,Sheet1!$B194))</f>
        <v>9.5689324821237848E-2</v>
      </c>
      <c r="AJ194" s="55">
        <f>SUM(SUMIFS(Data!$L$6:$L$1096,Data!$J$6:$J$1096,AJ$142,Data!$I$6:$I$1096,Sheet1!$B194))</f>
        <v>9.4315073728568538E-2</v>
      </c>
      <c r="AK194" s="55">
        <f>SUM(SUMIFS(Data!$L$6:$L$1096,Data!$J$6:$J$1096,AK$142,Data!$I$6:$I$1096,Sheet1!$B194))</f>
        <v>9.1474221176977968E-2</v>
      </c>
      <c r="AL194" s="55">
        <f>SUM(SUMIFS(Data!$L$6:$L$1096,Data!$J$6:$J$1096,AL$142,Data!$I$6:$I$1096,Sheet1!$B194))</f>
        <v>9.3034784481628829E-2</v>
      </c>
      <c r="AM194" s="55">
        <f>SUM(SUMIFS(Data!$L$6:$L$1096,Data!$J$6:$J$1096,AM$142,Data!$I$6:$I$1096,Sheet1!$B194))</f>
        <v>9.4849277052478309E-2</v>
      </c>
      <c r="AN194" s="55">
        <f>SUM(SUMIFS(Data!$L$6:$L$1096,Data!$J$6:$J$1096,AN$142,Data!$I$6:$I$1096,Sheet1!$B194))</f>
        <v>9.2959226070580714E-2</v>
      </c>
      <c r="AO194" s="55">
        <f>SUM(SUMIFS(Data!$L$6:$L$1096,Data!$J$6:$J$1096,AO$142,Data!$I$6:$I$1096,Sheet1!$B194))</f>
        <v>9.0807327231836502E-2</v>
      </c>
      <c r="AP194" s="55">
        <f>SUM(SUMIFS(Data!$L$6:$L$1096,Data!$J$6:$J$1096,AP$142,Data!$I$6:$I$1096,Sheet1!$B194))</f>
        <v>9.0002026017678843E-2</v>
      </c>
      <c r="AQ194" s="55">
        <f>SUM(SUMIFS(Data!$L$6:$L$1096,Data!$J$6:$J$1096,AQ$142,Data!$I$6:$I$1096,Sheet1!$B194))</f>
        <v>8.6619617738023222E-2</v>
      </c>
      <c r="AR194" s="56" t="s">
        <v>25</v>
      </c>
    </row>
    <row r="195" spans="1:44" x14ac:dyDescent="0.25">
      <c r="A195" s="53" t="s">
        <v>73</v>
      </c>
      <c r="B195" s="56" t="s">
        <v>26</v>
      </c>
      <c r="C195" s="55">
        <f>SUM(SUMIFS(Data!$L$6:$L$1096,Data!$J$6:$J$1096,C$142,Data!$I$6:$I$1096,Sheet1!$B195))</f>
        <v>5.398070692322484E-2</v>
      </c>
      <c r="D195" s="55">
        <f>SUM(SUMIFS(Data!$L$6:$L$1096,Data!$J$6:$J$1096,D$142,Data!$I$6:$I$1096,Sheet1!$B195))</f>
        <v>5.8380138687062079E-2</v>
      </c>
      <c r="E195" s="55">
        <f>SUM(SUMIFS(Data!$L$6:$L$1096,Data!$J$6:$J$1096,E$142,Data!$I$6:$I$1096,Sheet1!$B195))</f>
        <v>6.2269255307791982E-2</v>
      </c>
      <c r="F195" s="55">
        <f>SUM(SUMIFS(Data!$L$6:$L$1096,Data!$J$6:$J$1096,F$142,Data!$I$6:$I$1096,Sheet1!$B195))</f>
        <v>6.5993485984895503E-2</v>
      </c>
      <c r="G195" s="55">
        <f>SUM(SUMIFS(Data!$L$6:$L$1096,Data!$J$6:$J$1096,G$142,Data!$I$6:$I$1096,Sheet1!$B195))</f>
        <v>6.5820608166592035E-2</v>
      </c>
      <c r="H195" s="55">
        <f>SUM(SUMIFS(Data!$L$6:$L$1096,Data!$J$6:$J$1096,H$142,Data!$I$6:$I$1096,Sheet1!$B195))</f>
        <v>6.6967643564333948E-2</v>
      </c>
      <c r="I195" s="55">
        <f>SUM(SUMIFS(Data!$L$6:$L$1096,Data!$J$6:$J$1096,I$142,Data!$I$6:$I$1096,Sheet1!$B195))</f>
        <v>7.2139623395180222E-2</v>
      </c>
      <c r="J195" s="55">
        <f>SUM(SUMIFS(Data!$L$6:$L$1096,Data!$J$6:$J$1096,J$142,Data!$I$6:$I$1096,Sheet1!$B195))</f>
        <v>7.46042669501914E-2</v>
      </c>
      <c r="K195" s="55">
        <f>SUM(SUMIFS(Data!$L$6:$L$1096,Data!$J$6:$J$1096,K$142,Data!$I$6:$I$1096,Sheet1!$B195))</f>
        <v>7.9523548368754776E-2</v>
      </c>
      <c r="L195" s="55">
        <f>SUM(SUMIFS(Data!$L$6:$L$1096,Data!$J$6:$J$1096,L$142,Data!$I$6:$I$1096,Sheet1!$B195))</f>
        <v>8.1695761071236467E-2</v>
      </c>
      <c r="M195" s="55">
        <f>SUM(SUMIFS(Data!$L$6:$L$1096,Data!$J$6:$J$1096,M$142,Data!$I$6:$I$1096,Sheet1!$B195))</f>
        <v>8.5640075941550708E-2</v>
      </c>
      <c r="N195" s="55">
        <f>SUM(SUMIFS(Data!$L$6:$L$1096,Data!$J$6:$J$1096,N$142,Data!$I$6:$I$1096,Sheet1!$B195))</f>
        <v>8.5894070067145431E-2</v>
      </c>
      <c r="O195" s="55">
        <f>SUM(SUMIFS(Data!$L$6:$L$1096,Data!$J$6:$J$1096,O$142,Data!$I$6:$I$1096,Sheet1!$B195))</f>
        <v>8.4154370840537146E-2</v>
      </c>
      <c r="P195" s="55">
        <f>SUM(SUMIFS(Data!$L$6:$L$1096,Data!$J$6:$J$1096,P$142,Data!$I$6:$I$1096,Sheet1!$B195))</f>
        <v>8.0461290835604646E-2</v>
      </c>
      <c r="Q195" s="55">
        <f>SUM(SUMIFS(Data!$L$6:$L$1096,Data!$J$6:$J$1096,Q$142,Data!$I$6:$I$1096,Sheet1!$B195))</f>
        <v>7.8974359675670208E-2</v>
      </c>
      <c r="R195" s="55">
        <f>SUM(SUMIFS(Data!$L$6:$L$1096,Data!$J$6:$J$1096,R$142,Data!$I$6:$I$1096,Sheet1!$B195))</f>
        <v>7.5772925237398717E-2</v>
      </c>
      <c r="S195" s="55">
        <f>SUM(SUMIFS(Data!$L$6:$L$1096,Data!$J$6:$J$1096,S$142,Data!$I$6:$I$1096,Sheet1!$B195))</f>
        <v>6.987033736864745E-2</v>
      </c>
      <c r="T195" s="55">
        <f>SUM(SUMIFS(Data!$L$6:$L$1096,Data!$J$6:$J$1096,T$142,Data!$I$6:$I$1096,Sheet1!$B195))</f>
        <v>6.3711020742104815E-2</v>
      </c>
      <c r="U195" s="55">
        <f>SUM(SUMIFS(Data!$L$6:$L$1096,Data!$J$6:$J$1096,U$142,Data!$I$6:$I$1096,Sheet1!$B195))</f>
        <v>6.0666488685697573E-2</v>
      </c>
      <c r="V195" s="55">
        <f>SUM(SUMIFS(Data!$L$6:$L$1096,Data!$J$6:$J$1096,V$142,Data!$I$6:$I$1096,Sheet1!$B195))</f>
        <v>5.779564287265912E-2</v>
      </c>
      <c r="W195" s="55">
        <f>SUM(SUMIFS(Data!$L$6:$L$1096,Data!$J$6:$J$1096,W$142,Data!$I$6:$I$1096,Sheet1!$B195))</f>
        <v>5.877248995003205E-2</v>
      </c>
      <c r="X195" s="55">
        <f>SUM(SUMIFS(Data!$L$6:$L$1096,Data!$J$6:$J$1096,X$142,Data!$I$6:$I$1096,Sheet1!$B195))</f>
        <v>5.6214094785268898E-2</v>
      </c>
      <c r="Y195" s="55">
        <f>SUM(SUMIFS(Data!$L$6:$L$1096,Data!$J$6:$J$1096,Y$142,Data!$I$6:$I$1096,Sheet1!$B195))</f>
        <v>5.4142247677347995E-2</v>
      </c>
      <c r="Z195" s="55">
        <f>SUM(SUMIFS(Data!$L$6:$L$1096,Data!$J$6:$J$1096,Z$142,Data!$I$6:$I$1096,Sheet1!$B195))</f>
        <v>5.1052150485037744E-2</v>
      </c>
      <c r="AA195" s="55">
        <f>SUM(SUMIFS(Data!$L$6:$L$1096,Data!$J$6:$J$1096,AA$142,Data!$I$6:$I$1096,Sheet1!$B195))</f>
        <v>4.9785591077828026E-2</v>
      </c>
      <c r="AB195" s="55">
        <f>SUM(SUMIFS(Data!$L$6:$L$1096,Data!$J$6:$J$1096,AB$142,Data!$I$6:$I$1096,Sheet1!$B195))</f>
        <v>4.6003509956282135E-2</v>
      </c>
      <c r="AC195" s="55">
        <f>SUM(SUMIFS(Data!$L$6:$L$1096,Data!$J$6:$J$1096,AC$142,Data!$I$6:$I$1096,Sheet1!$B195))</f>
        <v>4.3458974881392436E-2</v>
      </c>
      <c r="AD195" s="55">
        <f>SUM(SUMIFS(Data!$L$6:$L$1096,Data!$J$6:$J$1096,AD$142,Data!$I$6:$I$1096,Sheet1!$B195))</f>
        <v>4.1637171843044267E-2</v>
      </c>
      <c r="AE195" s="55">
        <f>SUM(SUMIFS(Data!$L$6:$L$1096,Data!$J$6:$J$1096,AE$142,Data!$I$6:$I$1096,Sheet1!$B195))</f>
        <v>4.2994109347005746E-2</v>
      </c>
      <c r="AF195" s="55">
        <f>SUM(SUMIFS(Data!$L$6:$L$1096,Data!$J$6:$J$1096,AF$142,Data!$I$6:$I$1096,Sheet1!$B195))</f>
        <v>3.9919398847019075E-2</v>
      </c>
      <c r="AG195" s="55">
        <f>SUM(SUMIFS(Data!$L$6:$L$1096,Data!$J$6:$J$1096,AG$142,Data!$I$6:$I$1096,Sheet1!$B195))</f>
        <v>3.9252778434618114E-2</v>
      </c>
      <c r="AH195" s="55">
        <f>SUM(SUMIFS(Data!$L$6:$L$1096,Data!$J$6:$J$1096,AH$142,Data!$I$6:$I$1096,Sheet1!$B195))</f>
        <v>3.9282239087093024E-2</v>
      </c>
      <c r="AI195" s="55">
        <f>SUM(SUMIFS(Data!$L$6:$L$1096,Data!$J$6:$J$1096,AI$142,Data!$I$6:$I$1096,Sheet1!$B195))</f>
        <v>4.1730466616115909E-2</v>
      </c>
      <c r="AJ195" s="55">
        <f>SUM(SUMIFS(Data!$L$6:$L$1096,Data!$J$6:$J$1096,AJ$142,Data!$I$6:$I$1096,Sheet1!$B195))</f>
        <v>4.5603592765283821E-2</v>
      </c>
      <c r="AK195" s="55">
        <f>SUM(SUMIFS(Data!$L$6:$L$1096,Data!$J$6:$J$1096,AK$142,Data!$I$6:$I$1096,Sheet1!$B195))</f>
        <v>4.3841856641306763E-2</v>
      </c>
      <c r="AL195" s="55">
        <f>SUM(SUMIFS(Data!$L$6:$L$1096,Data!$J$6:$J$1096,AL$142,Data!$I$6:$I$1096,Sheet1!$B195))</f>
        <v>4.2732729413132248E-2</v>
      </c>
      <c r="AM195" s="55">
        <f>SUM(SUMIFS(Data!$L$6:$L$1096,Data!$J$6:$J$1096,AM$142,Data!$I$6:$I$1096,Sheet1!$B195))</f>
        <v>4.1237848650585447E-2</v>
      </c>
      <c r="AN195" s="55">
        <f>SUM(SUMIFS(Data!$L$6:$L$1096,Data!$J$6:$J$1096,AN$142,Data!$I$6:$I$1096,Sheet1!$B195))</f>
        <v>4.0694623951285758E-2</v>
      </c>
      <c r="AO195" s="55">
        <f>SUM(SUMIFS(Data!$L$6:$L$1096,Data!$J$6:$J$1096,AO$142,Data!$I$6:$I$1096,Sheet1!$B195))</f>
        <v>3.9717483030636581E-2</v>
      </c>
      <c r="AP195" s="55">
        <f>SUM(SUMIFS(Data!$L$6:$L$1096,Data!$J$6:$J$1096,AP$142,Data!$I$6:$I$1096,Sheet1!$B195))</f>
        <v>3.7869600084426809E-2</v>
      </c>
      <c r="AQ195" s="55">
        <f>SUM(SUMIFS(Data!$L$6:$L$1096,Data!$J$6:$J$1096,AQ$142,Data!$I$6:$I$1096,Sheet1!$B195))</f>
        <v>3.596601846189814E-2</v>
      </c>
      <c r="AR195" s="56" t="s">
        <v>26</v>
      </c>
    </row>
    <row r="196" spans="1:44" x14ac:dyDescent="0.25">
      <c r="A196" s="53" t="s">
        <v>73</v>
      </c>
      <c r="B196" s="56" t="s">
        <v>27</v>
      </c>
      <c r="C196" s="55">
        <f>SUM(SUMIFS(Data!$L$6:$L$1096,Data!$J$6:$J$1096,C$142,Data!$I$6:$I$1096,Sheet1!$B196))</f>
        <v>1.6088837438966294E-4</v>
      </c>
      <c r="D196" s="55">
        <f>SUM(SUMIFS(Data!$L$6:$L$1096,Data!$J$6:$J$1096,D$142,Data!$I$6:$I$1096,Sheet1!$B196))</f>
        <v>1.845588720476162E-4</v>
      </c>
      <c r="E196" s="55">
        <f>SUM(SUMIFS(Data!$L$6:$L$1096,Data!$J$6:$J$1096,E$142,Data!$I$6:$I$1096,Sheet1!$B196))</f>
        <v>1.6949315475332167E-4</v>
      </c>
      <c r="F196" s="55">
        <f>SUM(SUMIFS(Data!$L$6:$L$1096,Data!$J$6:$J$1096,F$142,Data!$I$6:$I$1096,Sheet1!$B196))</f>
        <v>1.7710725168498592E-4</v>
      </c>
      <c r="G196" s="55">
        <f>SUM(SUMIFS(Data!$L$6:$L$1096,Data!$J$6:$J$1096,G$142,Data!$I$6:$I$1096,Sheet1!$B196))</f>
        <v>1.8626686991153377E-4</v>
      </c>
      <c r="H196" s="55">
        <f>SUM(SUMIFS(Data!$L$6:$L$1096,Data!$J$6:$J$1096,H$142,Data!$I$6:$I$1096,Sheet1!$B196))</f>
        <v>2.6339736046326147E-4</v>
      </c>
      <c r="I196" s="55">
        <f>SUM(SUMIFS(Data!$L$6:$L$1096,Data!$J$6:$J$1096,I$142,Data!$I$6:$I$1096,Sheet1!$B196))</f>
        <v>3.0402900661929819E-4</v>
      </c>
      <c r="J196" s="55">
        <f>SUM(SUMIFS(Data!$L$6:$L$1096,Data!$J$6:$J$1096,J$142,Data!$I$6:$I$1096,Sheet1!$B196))</f>
        <v>3.3073840230897885E-4</v>
      </c>
      <c r="K196" s="55">
        <f>SUM(SUMIFS(Data!$L$6:$L$1096,Data!$J$6:$J$1096,K$142,Data!$I$6:$I$1096,Sheet1!$B196))</f>
        <v>2.934719009825806E-4</v>
      </c>
      <c r="L196" s="55">
        <f>SUM(SUMIFS(Data!$L$6:$L$1096,Data!$J$6:$J$1096,L$142,Data!$I$6:$I$1096,Sheet1!$B196))</f>
        <v>3.0626728307153506E-4</v>
      </c>
      <c r="M196" s="55">
        <f>SUM(SUMIFS(Data!$L$6:$L$1096,Data!$J$6:$J$1096,M$142,Data!$I$6:$I$1096,Sheet1!$B196))</f>
        <v>2.8486610440200575E-4</v>
      </c>
      <c r="N196" s="55">
        <f>SUM(SUMIFS(Data!$L$6:$L$1096,Data!$J$6:$J$1096,N$142,Data!$I$6:$I$1096,Sheet1!$B196))</f>
        <v>3.4665365468147081E-4</v>
      </c>
      <c r="O196" s="55">
        <f>SUM(SUMIFS(Data!$L$6:$L$1096,Data!$J$6:$J$1096,O$142,Data!$I$6:$I$1096,Sheet1!$B196))</f>
        <v>3.7894038794022213E-4</v>
      </c>
      <c r="P196" s="55">
        <f>SUM(SUMIFS(Data!$L$6:$L$1096,Data!$J$6:$J$1096,P$142,Data!$I$6:$I$1096,Sheet1!$B196))</f>
        <v>3.5029367085830863E-4</v>
      </c>
      <c r="Q196" s="55">
        <f>SUM(SUMIFS(Data!$L$6:$L$1096,Data!$J$6:$J$1096,Q$142,Data!$I$6:$I$1096,Sheet1!$B196))</f>
        <v>2.844518353297385E-4</v>
      </c>
      <c r="R196" s="55">
        <f>SUM(SUMIFS(Data!$L$6:$L$1096,Data!$J$6:$J$1096,R$142,Data!$I$6:$I$1096,Sheet1!$B196))</f>
        <v>3.3243359210603877E-4</v>
      </c>
      <c r="S196" s="55">
        <f>SUM(SUMIFS(Data!$L$6:$L$1096,Data!$J$6:$J$1096,S$142,Data!$I$6:$I$1096,Sheet1!$B196))</f>
        <v>2.8131123811084481E-4</v>
      </c>
      <c r="T196" s="55">
        <f>SUM(SUMIFS(Data!$L$6:$L$1096,Data!$J$6:$J$1096,T$142,Data!$I$6:$I$1096,Sheet1!$B196))</f>
        <v>2.6531283061997598E-4</v>
      </c>
      <c r="U196" s="55">
        <f>SUM(SUMIFS(Data!$L$6:$L$1096,Data!$J$6:$J$1096,U$142,Data!$I$6:$I$1096,Sheet1!$B196))</f>
        <v>2.2650145332993036E-4</v>
      </c>
      <c r="V196" s="55">
        <f>SUM(SUMIFS(Data!$L$6:$L$1096,Data!$J$6:$J$1096,V$142,Data!$I$6:$I$1096,Sheet1!$B196))</f>
        <v>2.1660528479549161E-4</v>
      </c>
      <c r="W196" s="55">
        <f>SUM(SUMIFS(Data!$L$6:$L$1096,Data!$J$6:$J$1096,W$142,Data!$I$6:$I$1096,Sheet1!$B196))</f>
        <v>2.0561206369994388E-4</v>
      </c>
      <c r="X196" s="55">
        <f>SUM(SUMIFS(Data!$L$6:$L$1096,Data!$J$6:$J$1096,X$142,Data!$I$6:$I$1096,Sheet1!$B196))</f>
        <v>2.1590357746230533E-4</v>
      </c>
      <c r="Y196" s="55">
        <f>SUM(SUMIFS(Data!$L$6:$L$1096,Data!$J$6:$J$1096,Y$142,Data!$I$6:$I$1096,Sheet1!$B196))</f>
        <v>1.9470093876625886E-4</v>
      </c>
      <c r="Z196" s="55">
        <f>SUM(SUMIFS(Data!$L$6:$L$1096,Data!$J$6:$J$1096,Z$142,Data!$I$6:$I$1096,Sheet1!$B196))</f>
        <v>1.8605667286255393E-4</v>
      </c>
      <c r="AA196" s="55">
        <f>SUM(SUMIFS(Data!$L$6:$L$1096,Data!$J$6:$J$1096,AA$142,Data!$I$6:$I$1096,Sheet1!$B196))</f>
        <v>1.7195553908061503E-4</v>
      </c>
      <c r="AB196" s="55">
        <f>SUM(SUMIFS(Data!$L$6:$L$1096,Data!$J$6:$J$1096,AB$142,Data!$I$6:$I$1096,Sheet1!$B196))</f>
        <v>1.5601094512474495E-4</v>
      </c>
      <c r="AC196" s="55">
        <f>SUM(SUMIFS(Data!$L$6:$L$1096,Data!$J$6:$J$1096,AC$142,Data!$I$6:$I$1096,Sheet1!$B196))</f>
        <v>1.647408097330966E-4</v>
      </c>
      <c r="AD196" s="55">
        <f>SUM(SUMIFS(Data!$L$6:$L$1096,Data!$J$6:$J$1096,AD$142,Data!$I$6:$I$1096,Sheet1!$B196))</f>
        <v>1.7480550723885182E-4</v>
      </c>
      <c r="AE196" s="55">
        <f>SUM(SUMIFS(Data!$L$6:$L$1096,Data!$J$6:$J$1096,AE$142,Data!$I$6:$I$1096,Sheet1!$B196))</f>
        <v>2.0382492677505047E-4</v>
      </c>
      <c r="AF196" s="55">
        <f>SUM(SUMIFS(Data!$L$6:$L$1096,Data!$J$6:$J$1096,AF$142,Data!$I$6:$I$1096,Sheet1!$B196))</f>
        <v>3.6651696484857961E-4</v>
      </c>
      <c r="AG196" s="55">
        <f>SUM(SUMIFS(Data!$L$6:$L$1096,Data!$J$6:$J$1096,AG$142,Data!$I$6:$I$1096,Sheet1!$B196))</f>
        <v>2.5546397324595479E-4</v>
      </c>
      <c r="AH196" s="55">
        <f>SUM(SUMIFS(Data!$L$6:$L$1096,Data!$J$6:$J$1096,AH$142,Data!$I$6:$I$1096,Sheet1!$B196))</f>
        <v>3.8997116139189212E-4</v>
      </c>
      <c r="AI196" s="55">
        <f>SUM(SUMIFS(Data!$L$6:$L$1096,Data!$J$6:$J$1096,AI$142,Data!$I$6:$I$1096,Sheet1!$B196))</f>
        <v>3.7668468556612775E-4</v>
      </c>
      <c r="AJ196" s="55">
        <f>SUM(SUMIFS(Data!$L$6:$L$1096,Data!$J$6:$J$1096,AJ$142,Data!$I$6:$I$1096,Sheet1!$B196))</f>
        <v>3.0187115806638506E-4</v>
      </c>
      <c r="AK196" s="55">
        <f>SUM(SUMIFS(Data!$L$6:$L$1096,Data!$J$6:$J$1096,AK$142,Data!$I$6:$I$1096,Sheet1!$B196))</f>
        <v>3.2177200347715922E-4</v>
      </c>
      <c r="AL196" s="55">
        <f>SUM(SUMIFS(Data!$L$6:$L$1096,Data!$J$6:$J$1096,AL$142,Data!$I$6:$I$1096,Sheet1!$B196))</f>
        <v>3.7208443638609714E-4</v>
      </c>
      <c r="AM196" s="55">
        <f>SUM(SUMIFS(Data!$L$6:$L$1096,Data!$J$6:$J$1096,AM$142,Data!$I$6:$I$1096,Sheet1!$B196))</f>
        <v>3.0296356563582979E-4</v>
      </c>
      <c r="AN196" s="55">
        <f>SUM(SUMIFS(Data!$L$6:$L$1096,Data!$J$6:$J$1096,AN$142,Data!$I$6:$I$1096,Sheet1!$B196))</f>
        <v>2.8101720181575041E-4</v>
      </c>
      <c r="AO196" s="55">
        <f>SUM(SUMIFS(Data!$L$6:$L$1096,Data!$J$6:$J$1096,AO$142,Data!$I$6:$I$1096,Sheet1!$B196))</f>
        <v>2.932976393503514E-4</v>
      </c>
      <c r="AP196" s="55">
        <f>SUM(SUMIFS(Data!$L$6:$L$1096,Data!$J$6:$J$1096,AP$142,Data!$I$6:$I$1096,Sheet1!$B196))</f>
        <v>3.1265008191545015E-4</v>
      </c>
      <c r="AQ196" s="55">
        <f>SUM(SUMIFS(Data!$L$6:$L$1096,Data!$J$6:$J$1096,AQ$142,Data!$I$6:$I$1096,Sheet1!$B196))</f>
        <v>3.3745539881769302E-4</v>
      </c>
      <c r="AR196" s="56" t="s">
        <v>27</v>
      </c>
    </row>
    <row r="197" spans="1:44" x14ac:dyDescent="0.25">
      <c r="A197" s="53" t="s">
        <v>73</v>
      </c>
      <c r="B197" s="56" t="s">
        <v>28</v>
      </c>
      <c r="C197" s="55">
        <f>SUM(SUMIFS(Data!$L$6:$L$1096,Data!$J$6:$J$1096,C$142,Data!$I$6:$I$1096,Sheet1!$B197))</f>
        <v>2.1876470582551197E-2</v>
      </c>
      <c r="D197" s="55">
        <f>SUM(SUMIFS(Data!$L$6:$L$1096,Data!$J$6:$J$1096,D$142,Data!$I$6:$I$1096,Sheet1!$B197))</f>
        <v>2.1972428293668887E-2</v>
      </c>
      <c r="E197" s="55">
        <f>SUM(SUMIFS(Data!$L$6:$L$1096,Data!$J$6:$J$1096,E$142,Data!$I$6:$I$1096,Sheet1!$B197))</f>
        <v>2.0615933064876413E-2</v>
      </c>
      <c r="F197" s="55">
        <f>SUM(SUMIFS(Data!$L$6:$L$1096,Data!$J$6:$J$1096,F$142,Data!$I$6:$I$1096,Sheet1!$B197))</f>
        <v>1.9638649268952164E-2</v>
      </c>
      <c r="G197" s="55">
        <f>SUM(SUMIFS(Data!$L$6:$L$1096,Data!$J$6:$J$1096,G$142,Data!$I$6:$I$1096,Sheet1!$B197))</f>
        <v>1.9270728371864443E-2</v>
      </c>
      <c r="H197" s="55">
        <f>SUM(SUMIFS(Data!$L$6:$L$1096,Data!$J$6:$J$1096,H$142,Data!$I$6:$I$1096,Sheet1!$B197))</f>
        <v>1.8783524268036332E-2</v>
      </c>
      <c r="I197" s="55">
        <f>SUM(SUMIFS(Data!$L$6:$L$1096,Data!$J$6:$J$1096,I$142,Data!$I$6:$I$1096,Sheet1!$B197))</f>
        <v>1.7685242858726077E-2</v>
      </c>
      <c r="J197" s="55">
        <f>SUM(SUMIFS(Data!$L$6:$L$1096,Data!$J$6:$J$1096,J$142,Data!$I$6:$I$1096,Sheet1!$B197))</f>
        <v>1.7921773388970209E-2</v>
      </c>
      <c r="K197" s="55">
        <f>SUM(SUMIFS(Data!$L$6:$L$1096,Data!$J$6:$J$1096,K$142,Data!$I$6:$I$1096,Sheet1!$B197))</f>
        <v>1.7535557483502905E-2</v>
      </c>
      <c r="L197" s="55">
        <f>SUM(SUMIFS(Data!$L$6:$L$1096,Data!$J$6:$J$1096,L$142,Data!$I$6:$I$1096,Sheet1!$B197))</f>
        <v>1.6791977574363119E-2</v>
      </c>
      <c r="M197" s="55">
        <f>SUM(SUMIFS(Data!$L$6:$L$1096,Data!$J$6:$J$1096,M$142,Data!$I$6:$I$1096,Sheet1!$B197))</f>
        <v>1.6028693579027031E-2</v>
      </c>
      <c r="N197" s="55">
        <f>SUM(SUMIFS(Data!$L$6:$L$1096,Data!$J$6:$J$1096,N$142,Data!$I$6:$I$1096,Sheet1!$B197))</f>
        <v>1.5231207210874986E-2</v>
      </c>
      <c r="O197" s="55">
        <f>SUM(SUMIFS(Data!$L$6:$L$1096,Data!$J$6:$J$1096,O$142,Data!$I$6:$I$1096,Sheet1!$B197))</f>
        <v>1.477341206872505E-2</v>
      </c>
      <c r="P197" s="55">
        <f>SUM(SUMIFS(Data!$L$6:$L$1096,Data!$J$6:$J$1096,P$142,Data!$I$6:$I$1096,Sheet1!$B197))</f>
        <v>1.5141461060505519E-2</v>
      </c>
      <c r="Q197" s="55">
        <f>SUM(SUMIFS(Data!$L$6:$L$1096,Data!$J$6:$J$1096,Q$142,Data!$I$6:$I$1096,Sheet1!$B197))</f>
        <v>1.4438665756785476E-2</v>
      </c>
      <c r="R197" s="55">
        <f>SUM(SUMIFS(Data!$L$6:$L$1096,Data!$J$6:$J$1096,R$142,Data!$I$6:$I$1096,Sheet1!$B197))</f>
        <v>1.3922455923418267E-2</v>
      </c>
      <c r="S197" s="55">
        <f>SUM(SUMIFS(Data!$L$6:$L$1096,Data!$J$6:$J$1096,S$142,Data!$I$6:$I$1096,Sheet1!$B197))</f>
        <v>1.3834094648941328E-2</v>
      </c>
      <c r="T197" s="55">
        <f>SUM(SUMIFS(Data!$L$6:$L$1096,Data!$J$6:$J$1096,T$142,Data!$I$6:$I$1096,Sheet1!$B197))</f>
        <v>1.3076785846148619E-2</v>
      </c>
      <c r="U197" s="55">
        <f>SUM(SUMIFS(Data!$L$6:$L$1096,Data!$J$6:$J$1096,U$142,Data!$I$6:$I$1096,Sheet1!$B197))</f>
        <v>1.3190609132251391E-2</v>
      </c>
      <c r="V197" s="55">
        <f>SUM(SUMIFS(Data!$L$6:$L$1096,Data!$J$6:$J$1096,V$142,Data!$I$6:$I$1096,Sheet1!$B197))</f>
        <v>1.3168107486015577E-2</v>
      </c>
      <c r="W197" s="55">
        <f>SUM(SUMIFS(Data!$L$6:$L$1096,Data!$J$6:$J$1096,W$142,Data!$I$6:$I$1096,Sheet1!$B197))</f>
        <v>1.3452214490163483E-2</v>
      </c>
      <c r="X197" s="55">
        <f>SUM(SUMIFS(Data!$L$6:$L$1096,Data!$J$6:$J$1096,X$142,Data!$I$6:$I$1096,Sheet1!$B197))</f>
        <v>1.388319976298585E-2</v>
      </c>
      <c r="Y197" s="55">
        <f>SUM(SUMIFS(Data!$L$6:$L$1096,Data!$J$6:$J$1096,Y$142,Data!$I$6:$I$1096,Sheet1!$B197))</f>
        <v>1.5060620640311616E-2</v>
      </c>
      <c r="Z197" s="55">
        <f>SUM(SUMIFS(Data!$L$6:$L$1096,Data!$J$6:$J$1096,Z$142,Data!$I$6:$I$1096,Sheet1!$B197))</f>
        <v>1.5622758692297675E-2</v>
      </c>
      <c r="AA197" s="55">
        <f>SUM(SUMIFS(Data!$L$6:$L$1096,Data!$J$6:$J$1096,AA$142,Data!$I$6:$I$1096,Sheet1!$B197))</f>
        <v>1.5647954056335966E-2</v>
      </c>
      <c r="AB197" s="55">
        <f>SUM(SUMIFS(Data!$L$6:$L$1096,Data!$J$6:$J$1096,AB$142,Data!$I$6:$I$1096,Sheet1!$B197))</f>
        <v>1.573680663574286E-2</v>
      </c>
      <c r="AC197" s="55">
        <f>SUM(SUMIFS(Data!$L$6:$L$1096,Data!$J$6:$J$1096,AC$142,Data!$I$6:$I$1096,Sheet1!$B197))</f>
        <v>1.5531041709113135E-2</v>
      </c>
      <c r="AD197" s="55">
        <f>SUM(SUMIFS(Data!$L$6:$L$1096,Data!$J$6:$J$1096,AD$142,Data!$I$6:$I$1096,Sheet1!$B197))</f>
        <v>1.523980950238122E-2</v>
      </c>
      <c r="AE197" s="55">
        <f>SUM(SUMIFS(Data!$L$6:$L$1096,Data!$J$6:$J$1096,AE$142,Data!$I$6:$I$1096,Sheet1!$B197))</f>
        <v>1.5255338580229883E-2</v>
      </c>
      <c r="AF197" s="55">
        <f>SUM(SUMIFS(Data!$L$6:$L$1096,Data!$J$6:$J$1096,AF$142,Data!$I$6:$I$1096,Sheet1!$B197))</f>
        <v>1.4704660629725015E-2</v>
      </c>
      <c r="AG197" s="55">
        <f>SUM(SUMIFS(Data!$L$6:$L$1096,Data!$J$6:$J$1096,AG$142,Data!$I$6:$I$1096,Sheet1!$B197))</f>
        <v>1.4782074451913657E-2</v>
      </c>
      <c r="AH197" s="55">
        <f>SUM(SUMIFS(Data!$L$6:$L$1096,Data!$J$6:$J$1096,AH$142,Data!$I$6:$I$1096,Sheet1!$B197))</f>
        <v>1.5701554909704825E-2</v>
      </c>
      <c r="AI197" s="55">
        <f>SUM(SUMIFS(Data!$L$6:$L$1096,Data!$J$6:$J$1096,AI$142,Data!$I$6:$I$1096,Sheet1!$B197))</f>
        <v>1.6651311194275261E-2</v>
      </c>
      <c r="AJ197" s="55">
        <f>SUM(SUMIFS(Data!$L$6:$L$1096,Data!$J$6:$J$1096,AJ$142,Data!$I$6:$I$1096,Sheet1!$B197))</f>
        <v>1.732131166064586E-2</v>
      </c>
      <c r="AK197" s="55">
        <f>SUM(SUMIFS(Data!$L$6:$L$1096,Data!$J$6:$J$1096,AK$142,Data!$I$6:$I$1096,Sheet1!$B197))</f>
        <v>1.6947781963247234E-2</v>
      </c>
      <c r="AL197" s="55">
        <f>SUM(SUMIFS(Data!$L$6:$L$1096,Data!$J$6:$J$1096,AL$142,Data!$I$6:$I$1096,Sheet1!$B197))</f>
        <v>1.6591660978086335E-2</v>
      </c>
      <c r="AM197" s="55">
        <f>SUM(SUMIFS(Data!$L$6:$L$1096,Data!$J$6:$J$1096,AM$142,Data!$I$6:$I$1096,Sheet1!$B197))</f>
        <v>1.6691523752685879E-2</v>
      </c>
      <c r="AN197" s="55">
        <f>SUM(SUMIFS(Data!$L$6:$L$1096,Data!$J$6:$J$1096,AN$142,Data!$I$6:$I$1096,Sheet1!$B197))</f>
        <v>1.6735752456601808E-2</v>
      </c>
      <c r="AO197" s="55">
        <f>SUM(SUMIFS(Data!$L$6:$L$1096,Data!$J$6:$J$1096,AO$142,Data!$I$6:$I$1096,Sheet1!$B197))</f>
        <v>1.6905947713750563E-2</v>
      </c>
      <c r="AP197" s="55">
        <f>SUM(SUMIFS(Data!$L$6:$L$1096,Data!$J$6:$J$1096,AP$142,Data!$I$6:$I$1096,Sheet1!$B197))</f>
        <v>1.6832877244209624E-2</v>
      </c>
      <c r="AQ197" s="55">
        <f>SUM(SUMIFS(Data!$L$6:$L$1096,Data!$J$6:$J$1096,AQ$142,Data!$I$6:$I$1096,Sheet1!$B197))</f>
        <v>1.5939253617031131E-2</v>
      </c>
      <c r="AR197" s="56" t="s">
        <v>28</v>
      </c>
    </row>
    <row r="198" spans="1:44" x14ac:dyDescent="0.25">
      <c r="A198" s="53" t="s">
        <v>73</v>
      </c>
      <c r="B198" s="56" t="s">
        <v>29</v>
      </c>
      <c r="C198" s="55">
        <f>SUM(SUMIFS(Data!$L$6:$L$1096,Data!$J$6:$J$1096,C$142,Data!$I$6:$I$1096,Sheet1!$B198))</f>
        <v>8.1565091184573266E-3</v>
      </c>
      <c r="D198" s="55">
        <f>SUM(SUMIFS(Data!$L$6:$L$1096,Data!$J$6:$J$1096,D$142,Data!$I$6:$I$1096,Sheet1!$B198))</f>
        <v>8.4128085841705044E-3</v>
      </c>
      <c r="E198" s="55">
        <f>SUM(SUMIFS(Data!$L$6:$L$1096,Data!$J$6:$J$1096,E$142,Data!$I$6:$I$1096,Sheet1!$B198))</f>
        <v>8.2667124045209643E-3</v>
      </c>
      <c r="F198" s="55">
        <f>SUM(SUMIFS(Data!$L$6:$L$1096,Data!$J$6:$J$1096,F$142,Data!$I$6:$I$1096,Sheet1!$B198))</f>
        <v>8.3578002759964621E-3</v>
      </c>
      <c r="G198" s="55">
        <f>SUM(SUMIFS(Data!$L$6:$L$1096,Data!$J$6:$J$1096,G$142,Data!$I$6:$I$1096,Sheet1!$B198))</f>
        <v>8.6298387949691104E-3</v>
      </c>
      <c r="H198" s="55">
        <f>SUM(SUMIFS(Data!$L$6:$L$1096,Data!$J$6:$J$1096,H$142,Data!$I$6:$I$1096,Sheet1!$B198))</f>
        <v>1.0300312727598878E-2</v>
      </c>
      <c r="I198" s="55">
        <f>SUM(SUMIFS(Data!$L$6:$L$1096,Data!$J$6:$J$1096,I$142,Data!$I$6:$I$1096,Sheet1!$B198))</f>
        <v>9.7135193342890794E-3</v>
      </c>
      <c r="J198" s="55">
        <f>SUM(SUMIFS(Data!$L$6:$L$1096,Data!$J$6:$J$1096,J$142,Data!$I$6:$I$1096,Sheet1!$B198))</f>
        <v>1.0766293569474485E-2</v>
      </c>
      <c r="K198" s="55">
        <f>SUM(SUMIFS(Data!$L$6:$L$1096,Data!$J$6:$J$1096,K$142,Data!$I$6:$I$1096,Sheet1!$B198))</f>
        <v>1.00520240084471E-2</v>
      </c>
      <c r="L198" s="55">
        <f>SUM(SUMIFS(Data!$L$6:$L$1096,Data!$J$6:$J$1096,L$142,Data!$I$6:$I$1096,Sheet1!$B198))</f>
        <v>9.6406068949829032E-3</v>
      </c>
      <c r="M198" s="55">
        <f>SUM(SUMIFS(Data!$L$6:$L$1096,Data!$J$6:$J$1096,M$142,Data!$I$6:$I$1096,Sheet1!$B198))</f>
        <v>9.7076227554000888E-3</v>
      </c>
      <c r="N198" s="55">
        <f>SUM(SUMIFS(Data!$L$6:$L$1096,Data!$J$6:$J$1096,N$142,Data!$I$6:$I$1096,Sheet1!$B198))</f>
        <v>9.3033698447243084E-3</v>
      </c>
      <c r="O198" s="55">
        <f>SUM(SUMIFS(Data!$L$6:$L$1096,Data!$J$6:$J$1096,O$142,Data!$I$6:$I$1096,Sheet1!$B198))</f>
        <v>8.6070782906630672E-3</v>
      </c>
      <c r="P198" s="55">
        <f>SUM(SUMIFS(Data!$L$6:$L$1096,Data!$J$6:$J$1096,P$142,Data!$I$6:$I$1096,Sheet1!$B198))</f>
        <v>8.0601819607671096E-3</v>
      </c>
      <c r="Q198" s="55">
        <f>SUM(SUMIFS(Data!$L$6:$L$1096,Data!$J$6:$J$1096,Q$142,Data!$I$6:$I$1096,Sheet1!$B198))</f>
        <v>7.8080661241112593E-3</v>
      </c>
      <c r="R198" s="55">
        <f>SUM(SUMIFS(Data!$L$6:$L$1096,Data!$J$6:$J$1096,R$142,Data!$I$6:$I$1096,Sheet1!$B198))</f>
        <v>7.6089593937507969E-3</v>
      </c>
      <c r="S198" s="55">
        <f>SUM(SUMIFS(Data!$L$6:$L$1096,Data!$J$6:$J$1096,S$142,Data!$I$6:$I$1096,Sheet1!$B198))</f>
        <v>6.7248407382371617E-3</v>
      </c>
      <c r="T198" s="55">
        <f>SUM(SUMIFS(Data!$L$6:$L$1096,Data!$J$6:$J$1096,T$142,Data!$I$6:$I$1096,Sheet1!$B198))</f>
        <v>5.9120324596525185E-3</v>
      </c>
      <c r="U198" s="55">
        <f>SUM(SUMIFS(Data!$L$6:$L$1096,Data!$J$6:$J$1096,U$142,Data!$I$6:$I$1096,Sheet1!$B198))</f>
        <v>5.3420400404961101E-3</v>
      </c>
      <c r="V198" s="55">
        <f>SUM(SUMIFS(Data!$L$6:$L$1096,Data!$J$6:$J$1096,V$142,Data!$I$6:$I$1096,Sheet1!$B198))</f>
        <v>5.0273588657850166E-3</v>
      </c>
      <c r="W198" s="55">
        <f>SUM(SUMIFS(Data!$L$6:$L$1096,Data!$J$6:$J$1096,W$142,Data!$I$6:$I$1096,Sheet1!$B198))</f>
        <v>4.601248264206075E-3</v>
      </c>
      <c r="X198" s="55">
        <f>SUM(SUMIFS(Data!$L$6:$L$1096,Data!$J$6:$J$1096,X$142,Data!$I$6:$I$1096,Sheet1!$B198))</f>
        <v>4.1621411877455529E-3</v>
      </c>
      <c r="Y198" s="55">
        <f>SUM(SUMIFS(Data!$L$6:$L$1096,Data!$J$6:$J$1096,Y$142,Data!$I$6:$I$1096,Sheet1!$B198))</f>
        <v>3.6016714690925576E-3</v>
      </c>
      <c r="Z198" s="55">
        <f>SUM(SUMIFS(Data!$L$6:$L$1096,Data!$J$6:$J$1096,Z$142,Data!$I$6:$I$1096,Sheet1!$B198))</f>
        <v>3.4048371133847369E-3</v>
      </c>
      <c r="AA198" s="55">
        <f>SUM(SUMIFS(Data!$L$6:$L$1096,Data!$J$6:$J$1096,AA$142,Data!$I$6:$I$1096,Sheet1!$B198))</f>
        <v>3.4153107069990665E-3</v>
      </c>
      <c r="AB198" s="55">
        <f>SUM(SUMIFS(Data!$L$6:$L$1096,Data!$J$6:$J$1096,AB$142,Data!$I$6:$I$1096,Sheet1!$B198))</f>
        <v>4.08934265455233E-3</v>
      </c>
      <c r="AC198" s="55">
        <f>SUM(SUMIFS(Data!$L$6:$L$1096,Data!$J$6:$J$1096,AC$142,Data!$I$6:$I$1096,Sheet1!$B198))</f>
        <v>7.3248537415955993E-3</v>
      </c>
      <c r="AD198" s="55">
        <f>SUM(SUMIFS(Data!$L$6:$L$1096,Data!$J$6:$J$1096,AD$142,Data!$I$6:$I$1096,Sheet1!$B198))</f>
        <v>6.8260685202973428E-3</v>
      </c>
      <c r="AE198" s="55">
        <f>SUM(SUMIFS(Data!$L$6:$L$1096,Data!$J$6:$J$1096,AE$142,Data!$I$6:$I$1096,Sheet1!$B198))</f>
        <v>6.2814112792885721E-3</v>
      </c>
      <c r="AF198" s="55">
        <f>SUM(SUMIFS(Data!$L$6:$L$1096,Data!$J$6:$J$1096,AF$142,Data!$I$6:$I$1096,Sheet1!$B198))</f>
        <v>5.1725046031815842E-3</v>
      </c>
      <c r="AG198" s="55">
        <f>SUM(SUMIFS(Data!$L$6:$L$1096,Data!$J$6:$J$1096,AG$142,Data!$I$6:$I$1096,Sheet1!$B198))</f>
        <v>4.8221464040806676E-3</v>
      </c>
      <c r="AH198" s="55">
        <f>SUM(SUMIFS(Data!$L$6:$L$1096,Data!$J$6:$J$1096,AH$142,Data!$I$6:$I$1096,Sheet1!$B198))</f>
        <v>4.4196731624414438E-3</v>
      </c>
      <c r="AI198" s="55">
        <f>SUM(SUMIFS(Data!$L$6:$L$1096,Data!$J$6:$J$1096,AI$142,Data!$I$6:$I$1096,Sheet1!$B198))</f>
        <v>3.6613968859645547E-3</v>
      </c>
      <c r="AJ198" s="55">
        <f>SUM(SUMIFS(Data!$L$6:$L$1096,Data!$J$6:$J$1096,AJ$142,Data!$I$6:$I$1096,Sheet1!$B198))</f>
        <v>3.7587113369513562E-3</v>
      </c>
      <c r="AK198" s="55">
        <f>SUM(SUMIFS(Data!$L$6:$L$1096,Data!$J$6:$J$1096,AK$142,Data!$I$6:$I$1096,Sheet1!$B198))</f>
        <v>3.4204420125294537E-3</v>
      </c>
      <c r="AL198" s="55">
        <f>SUM(SUMIFS(Data!$L$6:$L$1096,Data!$J$6:$J$1096,AL$142,Data!$I$6:$I$1096,Sheet1!$B198))</f>
        <v>2.9800943373649129E-3</v>
      </c>
      <c r="AM198" s="55">
        <f>SUM(SUMIFS(Data!$L$6:$L$1096,Data!$J$6:$J$1096,AM$142,Data!$I$6:$I$1096,Sheet1!$B198))</f>
        <v>2.6370952925966204E-3</v>
      </c>
      <c r="AN198" s="55">
        <f>SUM(SUMIFS(Data!$L$6:$L$1096,Data!$J$6:$J$1096,AN$142,Data!$I$6:$I$1096,Sheet1!$B198))</f>
        <v>2.3711185576519144E-3</v>
      </c>
      <c r="AO198" s="55">
        <f>SUM(SUMIFS(Data!$L$6:$L$1096,Data!$J$6:$J$1096,AO$142,Data!$I$6:$I$1096,Sheet1!$B198))</f>
        <v>2.2229469731457133E-3</v>
      </c>
      <c r="AP198" s="55">
        <f>SUM(SUMIFS(Data!$L$6:$L$1096,Data!$J$6:$J$1096,AP$142,Data!$I$6:$I$1096,Sheet1!$B198))</f>
        <v>2.1631548086316252E-3</v>
      </c>
      <c r="AQ198" s="55">
        <f>SUM(SUMIFS(Data!$L$6:$L$1096,Data!$J$6:$J$1096,AQ$142,Data!$I$6:$I$1096,Sheet1!$B198))</f>
        <v>2.0225268020642125E-3</v>
      </c>
      <c r="AR198" s="56" t="s">
        <v>29</v>
      </c>
    </row>
    <row r="199" spans="1:44" x14ac:dyDescent="0.25">
      <c r="A199" s="53" t="s">
        <v>73</v>
      </c>
      <c r="B199" s="56" t="s">
        <v>30</v>
      </c>
      <c r="C199" s="55">
        <f>SUM(SUMIFS(Data!$L$6:$L$1096,Data!$J$6:$J$1096,C$142,Data!$I$6:$I$1096,Sheet1!$B199))</f>
        <v>1.304500332889159E-5</v>
      </c>
      <c r="D199" s="55">
        <f>SUM(SUMIFS(Data!$L$6:$L$1096,Data!$J$6:$J$1096,D$142,Data!$I$6:$I$1096,Sheet1!$B199))</f>
        <v>9.4263940024320098E-6</v>
      </c>
      <c r="E199" s="55">
        <f>SUM(SUMIFS(Data!$L$6:$L$1096,Data!$J$6:$J$1096,E$142,Data!$I$6:$I$1096,Sheet1!$B199))</f>
        <v>2.0743938342943847E-5</v>
      </c>
      <c r="F199" s="55">
        <f>SUM(SUMIFS(Data!$L$6:$L$1096,Data!$J$6:$J$1096,F$142,Data!$I$6:$I$1096,Sheet1!$B199))</f>
        <v>2.2852548604514312E-5</v>
      </c>
      <c r="G199" s="55">
        <f>SUM(SUMIFS(Data!$L$6:$L$1096,Data!$J$6:$J$1096,G$142,Data!$I$6:$I$1096,Sheet1!$B199))</f>
        <v>3.1044478318588963E-5</v>
      </c>
      <c r="H199" s="55">
        <f>SUM(SUMIFS(Data!$L$6:$L$1096,Data!$J$6:$J$1096,H$142,Data!$I$6:$I$1096,Sheet1!$B199))</f>
        <v>4.257500438522545E-5</v>
      </c>
      <c r="I199" s="55">
        <f>SUM(SUMIFS(Data!$L$6:$L$1096,Data!$J$6:$J$1096,I$142,Data!$I$6:$I$1096,Sheet1!$B199))</f>
        <v>4.5633983449680234E-5</v>
      </c>
      <c r="J199" s="55">
        <f>SUM(SUMIFS(Data!$L$6:$L$1096,Data!$J$6:$J$1096,J$142,Data!$I$6:$I$1096,Sheet1!$B199))</f>
        <v>3.0949832142675084E-5</v>
      </c>
      <c r="K199" s="55">
        <f>SUM(SUMIFS(Data!$L$6:$L$1096,Data!$J$6:$J$1096,K$142,Data!$I$6:$I$1096,Sheet1!$B199))</f>
        <v>4.402078514738709E-5</v>
      </c>
      <c r="L199" s="55">
        <f>SUM(SUMIFS(Data!$L$6:$L$1096,Data!$J$6:$J$1096,L$142,Data!$I$6:$I$1096,Sheet1!$B199))</f>
        <v>4.620666939957395E-5</v>
      </c>
      <c r="M199" s="55">
        <f>SUM(SUMIFS(Data!$L$6:$L$1096,Data!$J$6:$J$1096,M$142,Data!$I$6:$I$1096,Sheet1!$B199))</f>
        <v>5.742809689541434E-5</v>
      </c>
      <c r="N199" s="55">
        <f>SUM(SUMIFS(Data!$L$6:$L$1096,Data!$J$6:$J$1096,N$142,Data!$I$6:$I$1096,Sheet1!$B199))</f>
        <v>7.7233715809861374E-5</v>
      </c>
      <c r="O199" s="55">
        <f>SUM(SUMIFS(Data!$L$6:$L$1096,Data!$J$6:$J$1096,O$142,Data!$I$6:$I$1096,Sheet1!$B199))</f>
        <v>9.2761449131200209E-5</v>
      </c>
      <c r="P199" s="55">
        <f>SUM(SUMIFS(Data!$L$6:$L$1096,Data!$J$6:$J$1096,P$142,Data!$I$6:$I$1096,Sheet1!$B199))</f>
        <v>1.0488244939593193E-4</v>
      </c>
      <c r="Q199" s="55">
        <f>SUM(SUMIFS(Data!$L$6:$L$1096,Data!$J$6:$J$1096,Q$142,Data!$I$6:$I$1096,Sheet1!$B199))</f>
        <v>1.1008833050021129E-4</v>
      </c>
      <c r="R199" s="55">
        <f>SUM(SUMIFS(Data!$L$6:$L$1096,Data!$J$6:$J$1096,R$142,Data!$I$6:$I$1096,Sheet1!$B199))</f>
        <v>1.247482758006166E-4</v>
      </c>
      <c r="S199" s="55">
        <f>SUM(SUMIFS(Data!$L$6:$L$1096,Data!$J$6:$J$1096,S$142,Data!$I$6:$I$1096,Sheet1!$B199))</f>
        <v>1.5021473879705307E-4</v>
      </c>
      <c r="T199" s="55">
        <f>SUM(SUMIFS(Data!$L$6:$L$1096,Data!$J$6:$J$1096,T$142,Data!$I$6:$I$1096,Sheet1!$B199))</f>
        <v>1.5879561044496098E-4</v>
      </c>
      <c r="U199" s="55">
        <f>SUM(SUMIFS(Data!$L$6:$L$1096,Data!$J$6:$J$1096,U$142,Data!$I$6:$I$1096,Sheet1!$B199))</f>
        <v>1.331593558481435E-4</v>
      </c>
      <c r="V199" s="55">
        <f>SUM(SUMIFS(Data!$L$6:$L$1096,Data!$J$6:$J$1096,V$142,Data!$I$6:$I$1096,Sheet1!$B199))</f>
        <v>1.3817923340402052E-4</v>
      </c>
      <c r="W199" s="55">
        <f>SUM(SUMIFS(Data!$L$6:$L$1096,Data!$J$6:$J$1096,W$142,Data!$I$6:$I$1096,Sheet1!$B199))</f>
        <v>1.2662326503515604E-4</v>
      </c>
      <c r="X199" s="55">
        <f>SUM(SUMIFS(Data!$L$6:$L$1096,Data!$J$6:$J$1096,X$142,Data!$I$6:$I$1096,Sheet1!$B199))</f>
        <v>1.8231857652372451E-4</v>
      </c>
      <c r="Y199" s="55">
        <f>SUM(SUMIFS(Data!$L$6:$L$1096,Data!$J$6:$J$1096,Y$142,Data!$I$6:$I$1096,Sheet1!$B199))</f>
        <v>1.7872244227176346E-4</v>
      </c>
      <c r="Z199" s="55">
        <f>SUM(SUMIFS(Data!$L$6:$L$1096,Data!$J$6:$J$1096,Z$142,Data!$I$6:$I$1096,Sheet1!$B199))</f>
        <v>1.5124606955278577E-4</v>
      </c>
      <c r="AA199" s="55">
        <f>SUM(SUMIFS(Data!$L$6:$L$1096,Data!$J$6:$J$1096,AA$142,Data!$I$6:$I$1096,Sheet1!$B199))</f>
        <v>1.5827049617800552E-4</v>
      </c>
      <c r="AB199" s="55">
        <f>SUM(SUMIFS(Data!$L$6:$L$1096,Data!$J$6:$J$1096,AB$142,Data!$I$6:$I$1096,Sheet1!$B199))</f>
        <v>1.6993013725483374E-4</v>
      </c>
      <c r="AC199" s="55">
        <f>SUM(SUMIFS(Data!$L$6:$L$1096,Data!$J$6:$J$1096,AC$142,Data!$I$6:$I$1096,Sheet1!$B199))</f>
        <v>1.5717321069942078E-4</v>
      </c>
      <c r="AD199" s="55">
        <f>SUM(SUMIFS(Data!$L$6:$L$1096,Data!$J$6:$J$1096,AD$142,Data!$I$6:$I$1096,Sheet1!$B199))</f>
        <v>1.7480550723885182E-4</v>
      </c>
      <c r="AE199" s="55">
        <f>SUM(SUMIFS(Data!$L$6:$L$1096,Data!$J$6:$J$1096,AE$142,Data!$I$6:$I$1096,Sheet1!$B199))</f>
        <v>2.1508597245323006E-4</v>
      </c>
      <c r="AF199" s="55">
        <f>SUM(SUMIFS(Data!$L$6:$L$1096,Data!$J$6:$J$1096,AF$142,Data!$I$6:$I$1096,Sheet1!$B199))</f>
        <v>2.2479707177379551E-4</v>
      </c>
      <c r="AG199" s="55">
        <f>SUM(SUMIFS(Data!$L$6:$L$1096,Data!$J$6:$J$1096,AG$142,Data!$I$6:$I$1096,Sheet1!$B199))</f>
        <v>2.5810306387866097E-4</v>
      </c>
      <c r="AH199" s="55">
        <f>SUM(SUMIFS(Data!$L$6:$L$1096,Data!$J$6:$J$1096,AH$142,Data!$I$6:$I$1096,Sheet1!$B199))</f>
        <v>2.9100728641589754E-4</v>
      </c>
      <c r="AI199" s="55">
        <f>SUM(SUMIFS(Data!$L$6:$L$1096,Data!$J$6:$J$1096,AI$142,Data!$I$6:$I$1096,Sheet1!$B199))</f>
        <v>2.9515120384185768E-4</v>
      </c>
      <c r="AJ199" s="55">
        <f>SUM(SUMIFS(Data!$L$6:$L$1096,Data!$J$6:$J$1096,AJ$142,Data!$I$6:$I$1096,Sheet1!$B199))</f>
        <v>2.9190110146969713E-4</v>
      </c>
      <c r="AK199" s="55">
        <f>SUM(SUMIFS(Data!$L$6:$L$1096,Data!$J$6:$J$1096,AK$142,Data!$I$6:$I$1096,Sheet1!$B199))</f>
        <v>3.6781965493462359E-4</v>
      </c>
      <c r="AL199" s="55">
        <f>SUM(SUMIFS(Data!$L$6:$L$1096,Data!$J$6:$J$1096,AL$142,Data!$I$6:$I$1096,Sheet1!$B199))</f>
        <v>4.353330924946068E-4</v>
      </c>
      <c r="AM199" s="55">
        <f>SUM(SUMIFS(Data!$L$6:$L$1096,Data!$J$6:$J$1096,AM$142,Data!$I$6:$I$1096,Sheet1!$B199))</f>
        <v>5.522951629670118E-4</v>
      </c>
      <c r="AN199" s="55">
        <f>SUM(SUMIFS(Data!$L$6:$L$1096,Data!$J$6:$J$1096,AN$142,Data!$I$6:$I$1096,Sheet1!$B199))</f>
        <v>5.6778117667476765E-4</v>
      </c>
      <c r="AO199" s="55">
        <f>SUM(SUMIFS(Data!$L$6:$L$1096,Data!$J$6:$J$1096,AO$142,Data!$I$6:$I$1096,Sheet1!$B199))</f>
        <v>4.7731642851804292E-4</v>
      </c>
      <c r="AP199" s="55">
        <f>SUM(SUMIFS(Data!$L$6:$L$1096,Data!$J$6:$J$1096,AP$142,Data!$I$6:$I$1096,Sheet1!$B199))</f>
        <v>5.2484580538153189E-4</v>
      </c>
      <c r="AQ199" s="55">
        <f>SUM(SUMIFS(Data!$L$6:$L$1096,Data!$J$6:$J$1096,AQ$142,Data!$I$6:$I$1096,Sheet1!$B199))</f>
        <v>6.0267769756166417E-4</v>
      </c>
      <c r="AR199" s="56" t="s">
        <v>30</v>
      </c>
    </row>
    <row r="200" spans="1:44" x14ac:dyDescent="0.25">
      <c r="A200" s="53" t="s">
        <v>73</v>
      </c>
      <c r="B200" s="56" t="s">
        <v>31</v>
      </c>
      <c r="C200" s="55">
        <f>SUM(SUMIFS(Data!$L$6:$L$1096,Data!$J$6:$J$1096,C$142,Data!$I$6:$I$1096,Sheet1!$B200))</f>
        <v>3.6666122319614176E-3</v>
      </c>
      <c r="D200" s="55">
        <f>SUM(SUMIFS(Data!$L$6:$L$1096,Data!$J$6:$J$1096,D$142,Data!$I$6:$I$1096,Sheet1!$B200))</f>
        <v>4.1843266850795559E-3</v>
      </c>
      <c r="E200" s="55">
        <f>SUM(SUMIFS(Data!$L$6:$L$1096,Data!$J$6:$J$1096,E$142,Data!$I$6:$I$1096,Sheet1!$B200))</f>
        <v>4.1826862995394338E-3</v>
      </c>
      <c r="F200" s="55">
        <f>SUM(SUMIFS(Data!$L$6:$L$1096,Data!$J$6:$J$1096,F$142,Data!$I$6:$I$1096,Sheet1!$B200))</f>
        <v>4.4162550178223911E-3</v>
      </c>
      <c r="G200" s="55">
        <f>SUM(SUMIFS(Data!$L$6:$L$1096,Data!$J$6:$J$1096,G$142,Data!$I$6:$I$1096,Sheet1!$B200))</f>
        <v>4.7629596227096145E-3</v>
      </c>
      <c r="H200" s="55">
        <f>SUM(SUMIFS(Data!$L$6:$L$1096,Data!$J$6:$J$1096,H$142,Data!$I$6:$I$1096,Sheet1!$B200))</f>
        <v>5.026688851082285E-3</v>
      </c>
      <c r="I200" s="55">
        <f>SUM(SUMIFS(Data!$L$6:$L$1096,Data!$J$6:$J$1096,I$142,Data!$I$6:$I$1096,Sheet1!$B200))</f>
        <v>5.1957549727707358E-3</v>
      </c>
      <c r="J200" s="55">
        <f>SUM(SUMIFS(Data!$L$6:$L$1096,Data!$J$6:$J$1096,J$142,Data!$I$6:$I$1096,Sheet1!$B200))</f>
        <v>5.4665899596317092E-3</v>
      </c>
      <c r="K200" s="55">
        <f>SUM(SUMIFS(Data!$L$6:$L$1096,Data!$J$6:$J$1096,K$142,Data!$I$6:$I$1096,Sheet1!$B200))</f>
        <v>5.7171994710168983E-3</v>
      </c>
      <c r="L200" s="55">
        <f>SUM(SUMIFS(Data!$L$6:$L$1096,Data!$J$6:$J$1096,L$142,Data!$I$6:$I$1096,Sheet1!$B200))</f>
        <v>5.4523869891497266E-3</v>
      </c>
      <c r="M200" s="55">
        <f>SUM(SUMIFS(Data!$L$6:$L$1096,Data!$J$6:$J$1096,M$142,Data!$I$6:$I$1096,Sheet1!$B200))</f>
        <v>5.1264526891985707E-3</v>
      </c>
      <c r="N200" s="55">
        <f>SUM(SUMIFS(Data!$L$6:$L$1096,Data!$J$6:$J$1096,N$142,Data!$I$6:$I$1096,Sheet1!$B200))</f>
        <v>5.6356664102187991E-3</v>
      </c>
      <c r="O200" s="55">
        <f>SUM(SUMIFS(Data!$L$6:$L$1096,Data!$J$6:$J$1096,O$142,Data!$I$6:$I$1096,Sheet1!$B200))</f>
        <v>5.6137123789824928E-3</v>
      </c>
      <c r="P200" s="55">
        <f>SUM(SUMIFS(Data!$L$6:$L$1096,Data!$J$6:$J$1096,P$142,Data!$I$6:$I$1096,Sheet1!$B200))</f>
        <v>5.0960531294729277E-3</v>
      </c>
      <c r="Q200" s="55">
        <f>SUM(SUMIFS(Data!$L$6:$L$1096,Data!$J$6:$J$1096,Q$142,Data!$I$6:$I$1096,Sheet1!$B200))</f>
        <v>4.8767079076242666E-3</v>
      </c>
      <c r="R200" s="55">
        <f>SUM(SUMIFS(Data!$L$6:$L$1096,Data!$J$6:$J$1096,R$142,Data!$I$6:$I$1096,Sheet1!$B200))</f>
        <v>4.7959543174555738E-3</v>
      </c>
      <c r="S200" s="55">
        <f>SUM(SUMIFS(Data!$L$6:$L$1096,Data!$J$6:$J$1096,S$142,Data!$I$6:$I$1096,Sheet1!$B200))</f>
        <v>4.3992434639518766E-3</v>
      </c>
      <c r="T200" s="55">
        <f>SUM(SUMIFS(Data!$L$6:$L$1096,Data!$J$6:$J$1096,T$142,Data!$I$6:$I$1096,Sheet1!$B200))</f>
        <v>4.1966477789199151E-3</v>
      </c>
      <c r="U200" s="55">
        <f>SUM(SUMIFS(Data!$L$6:$L$1096,Data!$J$6:$J$1096,U$142,Data!$I$6:$I$1096,Sheet1!$B200))</f>
        <v>4.0541801920236237E-3</v>
      </c>
      <c r="V200" s="55">
        <f>SUM(SUMIFS(Data!$L$6:$L$1096,Data!$J$6:$J$1096,V$142,Data!$I$6:$I$1096,Sheet1!$B200))</f>
        <v>4.0937153968389319E-3</v>
      </c>
      <c r="W200" s="55">
        <f>SUM(SUMIFS(Data!$L$6:$L$1096,Data!$J$6:$J$1096,W$142,Data!$I$6:$I$1096,Sheet1!$B200))</f>
        <v>3.9337627670921809E-3</v>
      </c>
      <c r="X200" s="55">
        <f>SUM(SUMIFS(Data!$L$6:$L$1096,Data!$J$6:$J$1096,X$142,Data!$I$6:$I$1096,Sheet1!$B200))</f>
        <v>3.724336711224767E-3</v>
      </c>
      <c r="Y200" s="55">
        <f>SUM(SUMIFS(Data!$L$6:$L$1096,Data!$J$6:$J$1096,Y$142,Data!$I$6:$I$1096,Sheet1!$B200))</f>
        <v>3.5880601572639134E-3</v>
      </c>
      <c r="Z200" s="55">
        <f>SUM(SUMIFS(Data!$L$6:$L$1096,Data!$J$6:$J$1096,Z$142,Data!$I$6:$I$1096,Sheet1!$B200))</f>
        <v>3.2487895813064658E-3</v>
      </c>
      <c r="AA200" s="55">
        <f>SUM(SUMIFS(Data!$L$6:$L$1096,Data!$J$6:$J$1096,AA$142,Data!$I$6:$I$1096,Sheet1!$B200))</f>
        <v>2.9964293938061497E-3</v>
      </c>
      <c r="AB200" s="55">
        <f>SUM(SUMIFS(Data!$L$6:$L$1096,Data!$J$6:$J$1096,AB$142,Data!$I$6:$I$1096,Sheet1!$B200))</f>
        <v>3.0552626725544848E-3</v>
      </c>
      <c r="AC200" s="55">
        <f>SUM(SUMIFS(Data!$L$6:$L$1096,Data!$J$6:$J$1096,AC$142,Data!$I$6:$I$1096,Sheet1!$B200))</f>
        <v>3.2400966324184302E-3</v>
      </c>
      <c r="AD200" s="55">
        <f>SUM(SUMIFS(Data!$L$6:$L$1096,Data!$J$6:$J$1096,AD$142,Data!$I$6:$I$1096,Sheet1!$B200))</f>
        <v>4.0539877866911283E-3</v>
      </c>
      <c r="AE200" s="55">
        <f>SUM(SUMIFS(Data!$L$6:$L$1096,Data!$J$6:$J$1096,AE$142,Data!$I$6:$I$1096,Sheet1!$B200))</f>
        <v>3.5849538916484709E-3</v>
      </c>
      <c r="AF200" s="55">
        <f>SUM(SUMIFS(Data!$L$6:$L$1096,Data!$J$6:$J$1096,AF$142,Data!$I$6:$I$1096,Sheet1!$B200))</f>
        <v>3.7439029224162318E-3</v>
      </c>
      <c r="AG200" s="55">
        <f>SUM(SUMIFS(Data!$L$6:$L$1096,Data!$J$6:$J$1096,AG$142,Data!$I$6:$I$1096,Sheet1!$B200))</f>
        <v>4.2257119210890792E-3</v>
      </c>
      <c r="AH200" s="55">
        <f>SUM(SUMIFS(Data!$L$6:$L$1096,Data!$J$6:$J$1096,AH$142,Data!$I$6:$I$1096,Sheet1!$B200))</f>
        <v>4.2265598712720714E-3</v>
      </c>
      <c r="AI200" s="55">
        <f>SUM(SUMIFS(Data!$L$6:$L$1096,Data!$J$6:$J$1096,AI$142,Data!$I$6:$I$1096,Sheet1!$B200))</f>
        <v>4.5419584885866716E-3</v>
      </c>
      <c r="AJ200" s="55">
        <f>SUM(SUMIFS(Data!$L$6:$L$1096,Data!$J$6:$J$1096,AJ$142,Data!$I$6:$I$1096,Sheet1!$B200))</f>
        <v>4.9545642365207603E-3</v>
      </c>
      <c r="AK200" s="55">
        <f>SUM(SUMIFS(Data!$L$6:$L$1096,Data!$J$6:$J$1096,AK$142,Data!$I$6:$I$1096,Sheet1!$B200))</f>
        <v>4.6884370977849955E-3</v>
      </c>
      <c r="AL200" s="55">
        <f>SUM(SUMIFS(Data!$L$6:$L$1096,Data!$J$6:$J$1096,AL$142,Data!$I$6:$I$1096,Sheet1!$B200))</f>
        <v>4.8011997871198388E-3</v>
      </c>
      <c r="AM200" s="55">
        <f>SUM(SUMIFS(Data!$L$6:$L$1096,Data!$J$6:$J$1096,AM$142,Data!$I$6:$I$1096,Sheet1!$B200))</f>
        <v>5.2154236411998496E-3</v>
      </c>
      <c r="AN200" s="55">
        <f>SUM(SUMIFS(Data!$L$6:$L$1096,Data!$J$6:$J$1096,AN$142,Data!$I$6:$I$1096,Sheet1!$B200))</f>
        <v>5.3847263415410665E-3</v>
      </c>
      <c r="AO200" s="55">
        <f>SUM(SUMIFS(Data!$L$6:$L$1096,Data!$J$6:$J$1096,AO$142,Data!$I$6:$I$1096,Sheet1!$B200))</f>
        <v>4.9798315407072209E-3</v>
      </c>
      <c r="AP200" s="55">
        <f>SUM(SUMIFS(Data!$L$6:$L$1096,Data!$J$6:$J$1096,AP$142,Data!$I$6:$I$1096,Sheet1!$B200))</f>
        <v>5.0328762283790331E-3</v>
      </c>
      <c r="AQ200" s="55">
        <f>SUM(SUMIFS(Data!$L$6:$L$1096,Data!$J$6:$J$1096,AQ$142,Data!$I$6:$I$1096,Sheet1!$B200))</f>
        <v>5.7378445753217544E-3</v>
      </c>
      <c r="AR200" s="56" t="s">
        <v>31</v>
      </c>
    </row>
    <row r="201" spans="1:44" x14ac:dyDescent="0.25">
      <c r="A201" s="53" t="s">
        <v>73</v>
      </c>
      <c r="B201" s="57" t="s">
        <v>32</v>
      </c>
      <c r="C201" s="55">
        <f>SUM(SUMIFS(Data!$L$6:$L$1096,Data!$J$6:$J$1096,C$142,Data!$I$6:$I$1096,Sheet1!$B201))</f>
        <v>4.9377753341211866E-4</v>
      </c>
      <c r="D201" s="55">
        <f>SUM(SUMIFS(Data!$L$6:$L$1096,Data!$J$6:$J$1096,D$142,Data!$I$6:$I$1096,Sheet1!$B201))</f>
        <v>5.2440518213529657E-4</v>
      </c>
      <c r="E201" s="55">
        <f>SUM(SUMIFS(Data!$L$6:$L$1096,Data!$J$6:$J$1096,E$142,Data!$I$6:$I$1096,Sheet1!$B201))</f>
        <v>5.5097924037721591E-4</v>
      </c>
      <c r="F201" s="55">
        <f>SUM(SUMIFS(Data!$L$6:$L$1096,Data!$J$6:$J$1096,F$142,Data!$I$6:$I$1096,Sheet1!$B201))</f>
        <v>9.0423379819225952E-4</v>
      </c>
      <c r="G201" s="55">
        <f>SUM(SUMIFS(Data!$L$6:$L$1096,Data!$J$6:$J$1096,G$142,Data!$I$6:$I$1096,Sheet1!$B201))</f>
        <v>9.6080029508039734E-4</v>
      </c>
      <c r="H201" s="55">
        <f>SUM(SUMIFS(Data!$L$6:$L$1096,Data!$J$6:$J$1096,H$142,Data!$I$6:$I$1096,Sheet1!$B201))</f>
        <v>7.4137274302805924E-4</v>
      </c>
      <c r="I201" s="55">
        <f>SUM(SUMIFS(Data!$L$6:$L$1096,Data!$J$6:$J$1096,I$142,Data!$I$6:$I$1096,Sheet1!$B201))</f>
        <v>6.4954345273830565E-4</v>
      </c>
      <c r="J201" s="55">
        <f>SUM(SUMIFS(Data!$L$6:$L$1096,Data!$J$6:$J$1096,J$142,Data!$I$6:$I$1096,Sheet1!$B201))</f>
        <v>5.8561937289571485E-4</v>
      </c>
      <c r="K201" s="55">
        <f>SUM(SUMIFS(Data!$L$6:$L$1096,Data!$J$6:$J$1096,K$142,Data!$I$6:$I$1096,Sheet1!$B201))</f>
        <v>5.2458102300636286E-4</v>
      </c>
      <c r="L201" s="55">
        <f>SUM(SUMIFS(Data!$L$6:$L$1096,Data!$J$6:$J$1096,L$142,Data!$I$6:$I$1096,Sheet1!$B201))</f>
        <v>5.0827336339531346E-4</v>
      </c>
      <c r="M201" s="55">
        <f>SUM(SUMIFS(Data!$L$6:$L$1096,Data!$J$6:$J$1096,M$142,Data!$I$6:$I$1096,Sheet1!$B201))</f>
        <v>6.129454302302639E-4</v>
      </c>
      <c r="N201" s="55">
        <f>SUM(SUMIFS(Data!$L$6:$L$1096,Data!$J$6:$J$1096,N$142,Data!$I$6:$I$1096,Sheet1!$B201))</f>
        <v>6.2505425818213387E-4</v>
      </c>
      <c r="O201" s="55">
        <f>SUM(SUMIFS(Data!$L$6:$L$1096,Data!$J$6:$J$1096,O$142,Data!$I$6:$I$1096,Sheet1!$B201))</f>
        <v>6.7564544863647248E-4</v>
      </c>
      <c r="P201" s="55">
        <f>SUM(SUMIFS(Data!$L$6:$L$1096,Data!$J$6:$J$1096,P$142,Data!$I$6:$I$1096,Sheet1!$B201))</f>
        <v>7.1155544099985198E-4</v>
      </c>
      <c r="Q201" s="55">
        <f>SUM(SUMIFS(Data!$L$6:$L$1096,Data!$J$6:$J$1096,Q$142,Data!$I$6:$I$1096,Sheet1!$B201))</f>
        <v>7.3711316943619735E-4</v>
      </c>
      <c r="R201" s="55">
        <f>SUM(SUMIFS(Data!$L$6:$L$1096,Data!$J$6:$J$1096,R$142,Data!$I$6:$I$1096,Sheet1!$B201))</f>
        <v>8.1566180331172397E-4</v>
      </c>
      <c r="S201" s="55">
        <f>SUM(SUMIFS(Data!$L$6:$L$1096,Data!$J$6:$J$1096,S$142,Data!$I$6:$I$1096,Sheet1!$B201))</f>
        <v>7.2034795195859537E-4</v>
      </c>
      <c r="T201" s="55">
        <f>SUM(SUMIFS(Data!$L$6:$L$1096,Data!$J$6:$J$1096,T$142,Data!$I$6:$I$1096,Sheet1!$B201))</f>
        <v>6.9138171132003589E-4</v>
      </c>
      <c r="U201" s="55">
        <f>SUM(SUMIFS(Data!$L$6:$L$1096,Data!$J$6:$J$1096,U$142,Data!$I$6:$I$1096,Sheet1!$B201))</f>
        <v>6.9321194073886474E-4</v>
      </c>
      <c r="V201" s="55">
        <f>SUM(SUMIFS(Data!$L$6:$L$1096,Data!$J$6:$J$1096,V$142,Data!$I$6:$I$1096,Sheet1!$B201))</f>
        <v>6.7595787151696518E-4</v>
      </c>
      <c r="W201" s="55">
        <f>SUM(SUMIFS(Data!$L$6:$L$1096,Data!$J$6:$J$1096,W$142,Data!$I$6:$I$1096,Sheet1!$B201))</f>
        <v>6.7894188775993194E-4</v>
      </c>
      <c r="X201" s="55">
        <f>SUM(SUMIFS(Data!$L$6:$L$1096,Data!$J$6:$J$1096,X$142,Data!$I$6:$I$1096,Sheet1!$B201))</f>
        <v>6.7289948309085163E-4</v>
      </c>
      <c r="Y201" s="55">
        <f>SUM(SUMIFS(Data!$L$6:$L$1096,Data!$J$6:$J$1096,Y$142,Data!$I$6:$I$1096,Sheet1!$B201))</f>
        <v>6.7997379526574904E-4</v>
      </c>
      <c r="Z201" s="55">
        <f>SUM(SUMIFS(Data!$L$6:$L$1096,Data!$J$6:$J$1096,Z$142,Data!$I$6:$I$1096,Sheet1!$B201))</f>
        <v>6.7280493638362249E-4</v>
      </c>
      <c r="AA201" s="55">
        <f>SUM(SUMIFS(Data!$L$6:$L$1096,Data!$J$6:$J$1096,AA$142,Data!$I$6:$I$1096,Sheet1!$B201))</f>
        <v>6.9496217870643022E-4</v>
      </c>
      <c r="AB201" s="55">
        <f>SUM(SUMIFS(Data!$L$6:$L$1096,Data!$J$6:$J$1096,AB$142,Data!$I$6:$I$1096,Sheet1!$B201))</f>
        <v>7.1451852934455683E-4</v>
      </c>
      <c r="AC201" s="55">
        <f>SUM(SUMIFS(Data!$L$6:$L$1096,Data!$J$6:$J$1096,AC$142,Data!$I$6:$I$1096,Sheet1!$B201))</f>
        <v>8.1671857263439761E-4</v>
      </c>
      <c r="AD201" s="55">
        <f>SUM(SUMIFS(Data!$L$6:$L$1096,Data!$J$6:$J$1096,AD$142,Data!$I$6:$I$1096,Sheet1!$B201))</f>
        <v>8.4633557465147076E-4</v>
      </c>
      <c r="AE201" s="55">
        <f>SUM(SUMIFS(Data!$L$6:$L$1096,Data!$J$6:$J$1096,AE$142,Data!$I$6:$I$1096,Sheet1!$B201))</f>
        <v>8.5865473296119329E-4</v>
      </c>
      <c r="AF201" s="55">
        <f>SUM(SUMIFS(Data!$L$6:$L$1096,Data!$J$6:$J$1096,AF$142,Data!$I$6:$I$1096,Sheet1!$B201))</f>
        <v>1.0588267873403411E-3</v>
      </c>
      <c r="AG201" s="55">
        <f>SUM(SUMIFS(Data!$L$6:$L$1096,Data!$J$6:$J$1096,AG$142,Data!$I$6:$I$1096,Sheet1!$B201))</f>
        <v>1.2387891429922642E-3</v>
      </c>
      <c r="AH201" s="55">
        <f>SUM(SUMIFS(Data!$L$6:$L$1096,Data!$J$6:$J$1096,AH$142,Data!$I$6:$I$1096,Sheet1!$B201))</f>
        <v>1.375330392233957E-3</v>
      </c>
      <c r="AI201" s="55">
        <f>SUM(SUMIFS(Data!$L$6:$L$1096,Data!$J$6:$J$1096,AI$142,Data!$I$6:$I$1096,Sheet1!$B201))</f>
        <v>1.6757848277061643E-3</v>
      </c>
      <c r="AJ201" s="55">
        <f>SUM(SUMIFS(Data!$L$6:$L$1096,Data!$J$6:$J$1096,AJ$142,Data!$I$6:$I$1096,Sheet1!$B201))</f>
        <v>1.8749245322104834E-3</v>
      </c>
      <c r="AK201" s="55">
        <f>SUM(SUMIFS(Data!$L$6:$L$1096,Data!$J$6:$J$1096,AK$142,Data!$I$6:$I$1096,Sheet1!$B201))</f>
        <v>2.5286899330849008E-3</v>
      </c>
      <c r="AL201" s="55">
        <f>SUM(SUMIFS(Data!$L$6:$L$1096,Data!$J$6:$J$1096,AL$142,Data!$I$6:$I$1096,Sheet1!$B201))</f>
        <v>2.692911250169518E-3</v>
      </c>
      <c r="AM201" s="55">
        <f>SUM(SUMIFS(Data!$L$6:$L$1096,Data!$J$6:$J$1096,AM$142,Data!$I$6:$I$1096,Sheet1!$B201))</f>
        <v>3.3154826363649848E-3</v>
      </c>
      <c r="AN201" s="55">
        <f>SUM(SUMIFS(Data!$L$6:$L$1096,Data!$J$6:$J$1096,AN$142,Data!$I$6:$I$1096,Sheet1!$B201))</f>
        <v>3.7520681199489456E-3</v>
      </c>
      <c r="AO201" s="55">
        <f>SUM(SUMIFS(Data!$L$6:$L$1096,Data!$J$6:$J$1096,AO$142,Data!$I$6:$I$1096,Sheet1!$B201))</f>
        <v>4.2748980252802181E-3</v>
      </c>
      <c r="AP201" s="55">
        <f>SUM(SUMIFS(Data!$L$6:$L$1096,Data!$J$6:$J$1096,AP$142,Data!$I$6:$I$1096,Sheet1!$B201))</f>
        <v>4.8567989259284553E-3</v>
      </c>
      <c r="AQ201" s="55">
        <f>SUM(SUMIFS(Data!$L$6:$L$1096,Data!$J$6:$J$1096,AQ$142,Data!$I$6:$I$1096,Sheet1!$B201))</f>
        <v>5.6573405095907362E-3</v>
      </c>
      <c r="AR201" s="57" t="s">
        <v>32</v>
      </c>
    </row>
    <row r="202" spans="1:44" x14ac:dyDescent="0.25">
      <c r="B202" s="58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</row>
    <row r="203" spans="1:44" x14ac:dyDescent="0.25">
      <c r="B203" s="58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</row>
    <row r="204" spans="1:44" x14ac:dyDescent="0.25">
      <c r="B204" s="58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</row>
    <row r="205" spans="1:44" x14ac:dyDescent="0.25">
      <c r="B205" s="58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</row>
    <row r="206" spans="1:44" x14ac:dyDescent="0.25">
      <c r="B206" s="58"/>
      <c r="C206" s="55" t="b">
        <f>SUM(C176:C201)=1</f>
        <v>1</v>
      </c>
      <c r="D206" s="55" t="b">
        <f t="shared" ref="D206:AQ206" si="13">SUM(D176:D201)=1</f>
        <v>1</v>
      </c>
      <c r="E206" s="55" t="b">
        <f t="shared" si="13"/>
        <v>1</v>
      </c>
      <c r="F206" s="55" t="b">
        <f t="shared" si="13"/>
        <v>1</v>
      </c>
      <c r="G206" s="55" t="b">
        <f t="shared" si="13"/>
        <v>1</v>
      </c>
      <c r="H206" s="55" t="b">
        <f t="shared" si="13"/>
        <v>1</v>
      </c>
      <c r="I206" s="55" t="b">
        <f t="shared" si="13"/>
        <v>1</v>
      </c>
      <c r="J206" s="55" t="b">
        <f t="shared" si="13"/>
        <v>1</v>
      </c>
      <c r="K206" s="55" t="b">
        <f t="shared" si="13"/>
        <v>1</v>
      </c>
      <c r="L206" s="55" t="b">
        <f t="shared" si="13"/>
        <v>1</v>
      </c>
      <c r="M206" s="55" t="b">
        <f t="shared" si="13"/>
        <v>1</v>
      </c>
      <c r="N206" s="55" t="b">
        <f t="shared" si="13"/>
        <v>1</v>
      </c>
      <c r="O206" s="55" t="b">
        <f t="shared" si="13"/>
        <v>1</v>
      </c>
      <c r="P206" s="55" t="b">
        <f t="shared" si="13"/>
        <v>1</v>
      </c>
      <c r="Q206" s="55" t="b">
        <f t="shared" si="13"/>
        <v>1</v>
      </c>
      <c r="R206" s="55" t="b">
        <f t="shared" si="13"/>
        <v>1</v>
      </c>
      <c r="S206" s="55" t="b">
        <f t="shared" si="13"/>
        <v>1</v>
      </c>
      <c r="T206" s="55" t="b">
        <f t="shared" si="13"/>
        <v>1</v>
      </c>
      <c r="U206" s="55" t="b">
        <f t="shared" si="13"/>
        <v>1</v>
      </c>
      <c r="V206" s="55" t="b">
        <f t="shared" si="13"/>
        <v>1</v>
      </c>
      <c r="W206" s="55" t="b">
        <f t="shared" si="13"/>
        <v>1</v>
      </c>
      <c r="X206" s="55" t="b">
        <f t="shared" si="13"/>
        <v>1</v>
      </c>
      <c r="Y206" s="55" t="b">
        <f t="shared" si="13"/>
        <v>1</v>
      </c>
      <c r="Z206" s="55" t="b">
        <f t="shared" si="13"/>
        <v>1</v>
      </c>
      <c r="AA206" s="55" t="b">
        <f t="shared" si="13"/>
        <v>1</v>
      </c>
      <c r="AB206" s="55" t="b">
        <f t="shared" si="13"/>
        <v>1</v>
      </c>
      <c r="AC206" s="55" t="b">
        <f t="shared" si="13"/>
        <v>1</v>
      </c>
      <c r="AD206" s="55" t="b">
        <f t="shared" si="13"/>
        <v>1</v>
      </c>
      <c r="AE206" s="55" t="b">
        <f t="shared" si="13"/>
        <v>1</v>
      </c>
      <c r="AF206" s="55" t="b">
        <f t="shared" si="13"/>
        <v>1</v>
      </c>
      <c r="AG206" s="55" t="b">
        <f t="shared" si="13"/>
        <v>1</v>
      </c>
      <c r="AH206" s="55" t="b">
        <f t="shared" si="13"/>
        <v>1</v>
      </c>
      <c r="AI206" s="55" t="b">
        <f t="shared" si="13"/>
        <v>1</v>
      </c>
      <c r="AJ206" s="55" t="b">
        <f t="shared" si="13"/>
        <v>1</v>
      </c>
      <c r="AK206" s="55" t="b">
        <f t="shared" si="13"/>
        <v>1</v>
      </c>
      <c r="AL206" s="55" t="b">
        <f t="shared" si="13"/>
        <v>1</v>
      </c>
      <c r="AM206" s="55" t="b">
        <f t="shared" si="13"/>
        <v>1</v>
      </c>
      <c r="AN206" s="55" t="b">
        <f t="shared" si="13"/>
        <v>1</v>
      </c>
      <c r="AO206" s="55" t="b">
        <f t="shared" si="13"/>
        <v>1</v>
      </c>
      <c r="AP206" s="55" t="b">
        <f t="shared" si="13"/>
        <v>1</v>
      </c>
      <c r="AQ206" s="55" t="b">
        <f t="shared" si="13"/>
        <v>1</v>
      </c>
    </row>
    <row r="207" spans="1:44" x14ac:dyDescent="0.25">
      <c r="B207" s="53" t="s">
        <v>82</v>
      </c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</row>
    <row r="209" spans="1:44" x14ac:dyDescent="0.25">
      <c r="C209" s="53">
        <v>1960</v>
      </c>
      <c r="D209" s="53">
        <v>1961</v>
      </c>
      <c r="E209" s="53">
        <v>1962</v>
      </c>
      <c r="F209" s="53">
        <v>1963</v>
      </c>
      <c r="G209" s="53">
        <v>1964</v>
      </c>
      <c r="H209" s="53">
        <v>1965</v>
      </c>
      <c r="I209" s="53">
        <v>1966</v>
      </c>
      <c r="J209" s="53">
        <v>1967</v>
      </c>
      <c r="K209" s="53">
        <v>1968</v>
      </c>
      <c r="L209" s="53">
        <v>1969</v>
      </c>
      <c r="M209" s="53">
        <v>1970</v>
      </c>
      <c r="N209" s="53">
        <v>1971</v>
      </c>
      <c r="O209" s="53">
        <v>1972</v>
      </c>
      <c r="P209" s="53">
        <v>1973</v>
      </c>
      <c r="Q209" s="53">
        <v>1974</v>
      </c>
      <c r="R209" s="53">
        <v>1975</v>
      </c>
      <c r="S209" s="53">
        <v>1976</v>
      </c>
      <c r="T209" s="53">
        <v>1977</v>
      </c>
      <c r="U209" s="53">
        <v>1978</v>
      </c>
      <c r="V209" s="53">
        <v>1979</v>
      </c>
      <c r="W209" s="53">
        <v>1980</v>
      </c>
      <c r="X209" s="53">
        <v>1981</v>
      </c>
      <c r="Y209" s="53">
        <v>1982</v>
      </c>
      <c r="Z209" s="53">
        <v>1983</v>
      </c>
      <c r="AA209" s="53">
        <v>1984</v>
      </c>
      <c r="AB209" s="53">
        <v>1985</v>
      </c>
      <c r="AC209" s="53">
        <v>1986</v>
      </c>
      <c r="AD209" s="53">
        <v>1987</v>
      </c>
      <c r="AE209" s="53">
        <v>1988</v>
      </c>
      <c r="AF209" s="53">
        <v>1989</v>
      </c>
      <c r="AG209" s="53">
        <v>1990</v>
      </c>
      <c r="AH209" s="53">
        <v>1991</v>
      </c>
      <c r="AI209" s="53">
        <v>1992</v>
      </c>
      <c r="AJ209" s="53">
        <v>1993</v>
      </c>
      <c r="AK209" s="53">
        <v>1994</v>
      </c>
      <c r="AL209" s="53">
        <v>1995</v>
      </c>
      <c r="AM209" s="53">
        <v>1996</v>
      </c>
      <c r="AN209" s="53">
        <v>1997</v>
      </c>
      <c r="AO209" s="53">
        <v>1998</v>
      </c>
      <c r="AP209" s="53">
        <v>1999</v>
      </c>
      <c r="AQ209" s="53">
        <v>2000</v>
      </c>
    </row>
    <row r="210" spans="1:44" x14ac:dyDescent="0.25">
      <c r="A210" s="53" t="s">
        <v>73</v>
      </c>
      <c r="B210" s="54" t="s">
        <v>7</v>
      </c>
      <c r="C210" s="55">
        <f>SUM(SUMIFS(Data!$M$6:$M$1096,Data!$J$6:$J$1096,C$142,Data!$I$6:$I$1096,Sheet1!$B210))</f>
        <v>6.4769126889315951E-2</v>
      </c>
      <c r="D210" s="55">
        <f>SUM(SUMIFS(Data!$M$6:$M$1096,Data!$J$6:$J$1096,D$142,Data!$I$6:$I$1096,Sheet1!$B210))</f>
        <v>6.7477432296890669E-2</v>
      </c>
      <c r="E210" s="55">
        <f>SUM(SUMIFS(Data!$M$6:$M$1096,Data!$J$6:$J$1096,E$142,Data!$I$6:$I$1096,Sheet1!$B210))</f>
        <v>7.1859599718394854E-2</v>
      </c>
      <c r="F210" s="55">
        <f>SUM(SUMIFS(Data!$M$6:$M$1096,Data!$J$6:$J$1096,F$142,Data!$I$6:$I$1096,Sheet1!$B210))</f>
        <v>7.3817018422003194E-2</v>
      </c>
      <c r="G210" s="55">
        <f>SUM(SUMIFS(Data!$M$6:$M$1096,Data!$J$6:$J$1096,G$142,Data!$I$6:$I$1096,Sheet1!$B210))</f>
        <v>7.777383187052915E-2</v>
      </c>
      <c r="H210" s="55">
        <f>SUM(SUMIFS(Data!$M$6:$M$1096,Data!$J$6:$J$1096,H$142,Data!$I$6:$I$1096,Sheet1!$B210))</f>
        <v>8.4101827820420791E-2</v>
      </c>
      <c r="I210" s="55">
        <f>SUM(SUMIFS(Data!$M$6:$M$1096,Data!$J$6:$J$1096,I$142,Data!$I$6:$I$1096,Sheet1!$B210))</f>
        <v>8.1607152773921249E-2</v>
      </c>
      <c r="J210" s="55">
        <f>SUM(SUMIFS(Data!$M$6:$M$1096,Data!$J$6:$J$1096,J$142,Data!$I$6:$I$1096,Sheet1!$B210))</f>
        <v>8.6727019117687279E-2</v>
      </c>
      <c r="K210" s="55">
        <f>SUM(SUMIFS(Data!$M$6:$M$1096,Data!$J$6:$J$1096,K$142,Data!$I$6:$I$1096,Sheet1!$B210))</f>
        <v>9.1796352746136151E-2</v>
      </c>
      <c r="L210" s="55">
        <f>SUM(SUMIFS(Data!$M$6:$M$1096,Data!$J$6:$J$1096,L$142,Data!$I$6:$I$1096,Sheet1!$B210))</f>
        <v>9.191972664709562E-2</v>
      </c>
      <c r="M210" s="55">
        <f>SUM(SUMIFS(Data!$M$6:$M$1096,Data!$J$6:$J$1096,M$142,Data!$I$6:$I$1096,Sheet1!$B210))</f>
        <v>9.7696963608508922E-2</v>
      </c>
      <c r="N210" s="55">
        <f>SUM(SUMIFS(Data!$M$6:$M$1096,Data!$J$6:$J$1096,N$142,Data!$I$6:$I$1096,Sheet1!$B210))</f>
        <v>0.10504607697565345</v>
      </c>
      <c r="O210" s="55">
        <f>SUM(SUMIFS(Data!$M$6:$M$1096,Data!$J$6:$J$1096,O$142,Data!$I$6:$I$1096,Sheet1!$B210))</f>
        <v>0.10533333333333333</v>
      </c>
      <c r="P210" s="55">
        <f>SUM(SUMIFS(Data!$M$6:$M$1096,Data!$J$6:$J$1096,P$142,Data!$I$6:$I$1096,Sheet1!$B210))</f>
        <v>0.10541516245487365</v>
      </c>
      <c r="Q210" s="55">
        <f>SUM(SUMIFS(Data!$M$6:$M$1096,Data!$J$6:$J$1096,Q$142,Data!$I$6:$I$1096,Sheet1!$B210))</f>
        <v>0.10316160412944213</v>
      </c>
      <c r="R210" s="55">
        <f>SUM(SUMIFS(Data!$M$6:$M$1096,Data!$J$6:$J$1096,R$142,Data!$I$6:$I$1096,Sheet1!$B210))</f>
        <v>8.6895100691313495E-2</v>
      </c>
      <c r="S210" s="55">
        <f>SUM(SUMIFS(Data!$M$6:$M$1096,Data!$J$6:$J$1096,S$142,Data!$I$6:$I$1096,Sheet1!$B210))</f>
        <v>6.3644484144707456E-2</v>
      </c>
      <c r="T210" s="55">
        <f>SUM(SUMIFS(Data!$M$6:$M$1096,Data!$J$6:$J$1096,T$142,Data!$I$6:$I$1096,Sheet1!$B210))</f>
        <v>8.3394881346135319E-2</v>
      </c>
      <c r="U210" s="55">
        <f>SUM(SUMIFS(Data!$M$6:$M$1096,Data!$J$6:$J$1096,U$142,Data!$I$6:$I$1096,Sheet1!$B210))</f>
        <v>0.11643635181271338</v>
      </c>
      <c r="V210" s="55">
        <f>SUM(SUMIFS(Data!$M$6:$M$1096,Data!$J$6:$J$1096,V$142,Data!$I$6:$I$1096,Sheet1!$B210))</f>
        <v>8.9664021006146691E-2</v>
      </c>
      <c r="W210" s="55">
        <f>SUM(SUMIFS(Data!$M$6:$M$1096,Data!$J$6:$J$1096,W$142,Data!$I$6:$I$1096,Sheet1!$B210))</f>
        <v>0.12028736337958983</v>
      </c>
      <c r="X210" s="55">
        <f>SUM(SUMIFS(Data!$M$6:$M$1096,Data!$J$6:$J$1096,X$142,Data!$I$6:$I$1096,Sheet1!$B210))</f>
        <v>0.12041819652747526</v>
      </c>
      <c r="Y210" s="55">
        <f>SUM(SUMIFS(Data!$M$6:$M$1096,Data!$J$6:$J$1096,Y$142,Data!$I$6:$I$1096,Sheet1!$B210))</f>
        <v>0.1203588337901819</v>
      </c>
      <c r="Z210" s="55">
        <f>SUM(SUMIFS(Data!$M$6:$M$1096,Data!$J$6:$J$1096,Z$142,Data!$I$6:$I$1096,Sheet1!$B210))</f>
        <v>8.7352592500155993E-2</v>
      </c>
      <c r="AA210" s="55">
        <f>SUM(SUMIFS(Data!$M$6:$M$1096,Data!$J$6:$J$1096,AA$142,Data!$I$6:$I$1096,Sheet1!$B210))</f>
        <v>7.8158780547877726E-2</v>
      </c>
      <c r="AB210" s="55">
        <f>SUM(SUMIFS(Data!$M$6:$M$1096,Data!$J$6:$J$1096,AB$142,Data!$I$6:$I$1096,Sheet1!$B210))</f>
        <v>0.11354237392753534</v>
      </c>
      <c r="AC210" s="55">
        <f>SUM(SUMIFS(Data!$M$6:$M$1096,Data!$J$6:$J$1096,AC$142,Data!$I$6:$I$1096,Sheet1!$B210))</f>
        <v>0.11098265895953757</v>
      </c>
      <c r="AD210" s="55">
        <f>SUM(SUMIFS(Data!$M$6:$M$1096,Data!$J$6:$J$1096,AD$142,Data!$I$6:$I$1096,Sheet1!$B210))</f>
        <v>0.1150831278841899</v>
      </c>
      <c r="AE210" s="55">
        <f>SUM(SUMIFS(Data!$M$6:$M$1096,Data!$J$6:$J$1096,AE$142,Data!$I$6:$I$1096,Sheet1!$B210))</f>
        <v>0.10853635623473414</v>
      </c>
      <c r="AF210" s="55">
        <f>SUM(SUMIFS(Data!$M$6:$M$1096,Data!$J$6:$J$1096,AF$142,Data!$I$6:$I$1096,Sheet1!$B210))</f>
        <v>8.3842697256412399E-2</v>
      </c>
      <c r="AG210" s="55">
        <f>SUM(SUMIFS(Data!$M$6:$M$1096,Data!$J$6:$J$1096,AG$142,Data!$I$6:$I$1096,Sheet1!$B210))</f>
        <v>0.10300313760645451</v>
      </c>
      <c r="AH210" s="55">
        <f>SUM(SUMIFS(Data!$M$6:$M$1096,Data!$J$6:$J$1096,AH$142,Data!$I$6:$I$1096,Sheet1!$B210))</f>
        <v>0.10295108063429866</v>
      </c>
      <c r="AI210" s="55">
        <f>SUM(SUMIFS(Data!$M$6:$M$1096,Data!$J$6:$J$1096,AI$142,Data!$I$6:$I$1096,Sheet1!$B210))</f>
        <v>8.0786630966669742E-2</v>
      </c>
      <c r="AJ210" s="55">
        <f>SUM(SUMIFS(Data!$M$6:$M$1096,Data!$J$6:$J$1096,AJ$142,Data!$I$6:$I$1096,Sheet1!$B210))</f>
        <v>9.8096211588832818E-2</v>
      </c>
      <c r="AK210" s="55">
        <f>SUM(SUMIFS(Data!$M$6:$M$1096,Data!$J$6:$J$1096,AK$142,Data!$I$6:$I$1096,Sheet1!$B210))</f>
        <v>9.7507418397626111E-2</v>
      </c>
      <c r="AL210" s="55">
        <f>SUM(SUMIFS(Data!$M$6:$M$1096,Data!$J$6:$J$1096,AL$142,Data!$I$6:$I$1096,Sheet1!$B210))</f>
        <v>9.6248976248976242E-2</v>
      </c>
      <c r="AM210" s="55">
        <f>SUM(SUMIFS(Data!$M$6:$M$1096,Data!$J$6:$J$1096,AM$142,Data!$I$6:$I$1096,Sheet1!$B210))</f>
        <v>9.2470927168604861E-2</v>
      </c>
      <c r="AN210" s="55">
        <f>SUM(SUMIFS(Data!$M$6:$M$1096,Data!$J$6:$J$1096,AN$142,Data!$I$6:$I$1096,Sheet1!$B210))</f>
        <v>8.9997731911998183E-2</v>
      </c>
      <c r="AO210" s="55">
        <f>SUM(SUMIFS(Data!$M$6:$M$1096,Data!$J$6:$J$1096,AO$142,Data!$I$6:$I$1096,Sheet1!$B210))</f>
        <v>8.547892578774334E-2</v>
      </c>
      <c r="AP210" s="55">
        <f>SUM(SUMIFS(Data!$M$6:$M$1096,Data!$J$6:$J$1096,AP$142,Data!$I$6:$I$1096,Sheet1!$B210))</f>
        <v>8.4817068589888064E-2</v>
      </c>
      <c r="AQ210" s="55">
        <f>SUM(SUMIFS(Data!$M$6:$M$1096,Data!$J$6:$J$1096,AQ$142,Data!$I$6:$I$1096,Sheet1!$B210))</f>
        <v>8.3597836291295996E-2</v>
      </c>
      <c r="AR210" s="54" t="s">
        <v>7</v>
      </c>
    </row>
    <row r="211" spans="1:44" x14ac:dyDescent="0.25">
      <c r="A211" s="53" t="s">
        <v>73</v>
      </c>
      <c r="B211" s="56" t="s">
        <v>8</v>
      </c>
      <c r="C211" s="55">
        <f>SUM(SUMIFS(Data!$M$6:$M$1096,Data!$J$6:$J$1096,C$142,Data!$I$6:$I$1096,Sheet1!$B211))</f>
        <v>5.2770996727782682E-2</v>
      </c>
      <c r="D211" s="55">
        <f>SUM(SUMIFS(Data!$M$6:$M$1096,Data!$J$6:$J$1096,D$142,Data!$I$6:$I$1096,Sheet1!$B211))</f>
        <v>4.862086258776329E-2</v>
      </c>
      <c r="E211" s="55">
        <f>SUM(SUMIFS(Data!$M$6:$M$1096,Data!$J$6:$J$1096,E$142,Data!$I$6:$I$1096,Sheet1!$B211))</f>
        <v>4.8752891481444231E-2</v>
      </c>
      <c r="F211" s="55">
        <f>SUM(SUMIFS(Data!$M$6:$M$1096,Data!$J$6:$J$1096,F$142,Data!$I$6:$I$1096,Sheet1!$B211))</f>
        <v>5.3588936477630425E-2</v>
      </c>
      <c r="G211" s="55">
        <f>SUM(SUMIFS(Data!$M$6:$M$1096,Data!$J$6:$J$1096,G$142,Data!$I$6:$I$1096,Sheet1!$B211))</f>
        <v>4.7917406524275785E-2</v>
      </c>
      <c r="H211" s="55">
        <f>SUM(SUMIFS(Data!$M$6:$M$1096,Data!$J$6:$J$1096,H$142,Data!$I$6:$I$1096,Sheet1!$B211))</f>
        <v>4.7186481859848695E-2</v>
      </c>
      <c r="I211" s="55">
        <f>SUM(SUMIFS(Data!$M$6:$M$1096,Data!$J$6:$J$1096,I$142,Data!$I$6:$I$1096,Sheet1!$B211))</f>
        <v>4.5121341700449825E-2</v>
      </c>
      <c r="J211" s="55">
        <f>SUM(SUMIFS(Data!$M$6:$M$1096,Data!$J$6:$J$1096,J$142,Data!$I$6:$I$1096,Sheet1!$B211))</f>
        <v>3.9821677652271424E-2</v>
      </c>
      <c r="K211" s="55">
        <f>SUM(SUMIFS(Data!$M$6:$M$1096,Data!$J$6:$J$1096,K$142,Data!$I$6:$I$1096,Sheet1!$B211))</f>
        <v>4.2836515321674956E-2</v>
      </c>
      <c r="L211" s="55">
        <f>SUM(SUMIFS(Data!$M$6:$M$1096,Data!$J$6:$J$1096,L$142,Data!$I$6:$I$1096,Sheet1!$B211))</f>
        <v>4.1436065258193371E-2</v>
      </c>
      <c r="M211" s="55">
        <f>SUM(SUMIFS(Data!$M$6:$M$1096,Data!$J$6:$J$1096,M$142,Data!$I$6:$I$1096,Sheet1!$B211))</f>
        <v>4.1640505311801489E-2</v>
      </c>
      <c r="N211" s="55">
        <f>SUM(SUMIFS(Data!$M$6:$M$1096,Data!$J$6:$J$1096,N$142,Data!$I$6:$I$1096,Sheet1!$B211))</f>
        <v>4.7962478493483229E-2</v>
      </c>
      <c r="O211" s="55">
        <f>SUM(SUMIFS(Data!$M$6:$M$1096,Data!$J$6:$J$1096,O$142,Data!$I$6:$I$1096,Sheet1!$B211))</f>
        <v>4.9430303030303033E-2</v>
      </c>
      <c r="P211" s="55">
        <f>SUM(SUMIFS(Data!$M$6:$M$1096,Data!$J$6:$J$1096,P$142,Data!$I$6:$I$1096,Sheet1!$B211))</f>
        <v>5.6718812675491379E-2</v>
      </c>
      <c r="Q211" s="55">
        <f>SUM(SUMIFS(Data!$M$6:$M$1096,Data!$J$6:$J$1096,Q$142,Data!$I$6:$I$1096,Sheet1!$B211))</f>
        <v>6.499404407385348E-2</v>
      </c>
      <c r="R211" s="55">
        <f>SUM(SUMIFS(Data!$M$6:$M$1096,Data!$J$6:$J$1096,R$142,Data!$I$6:$I$1096,Sheet1!$B211))</f>
        <v>6.1556958220619178E-2</v>
      </c>
      <c r="S211" s="55">
        <f>SUM(SUMIFS(Data!$M$6:$M$1096,Data!$J$6:$J$1096,S$142,Data!$I$6:$I$1096,Sheet1!$B211))</f>
        <v>8.5593058125438659E-2</v>
      </c>
      <c r="T211" s="55">
        <f>SUM(SUMIFS(Data!$M$6:$M$1096,Data!$J$6:$J$1096,T$142,Data!$I$6:$I$1096,Sheet1!$B211))</f>
        <v>8.6573970007385759E-2</v>
      </c>
      <c r="U211" s="55">
        <f>SUM(SUMIFS(Data!$M$6:$M$1096,Data!$J$6:$J$1096,U$142,Data!$I$6:$I$1096,Sheet1!$B211))</f>
        <v>8.3921313607543485E-2</v>
      </c>
      <c r="V211" s="55">
        <f>SUM(SUMIFS(Data!$M$6:$M$1096,Data!$J$6:$J$1096,V$142,Data!$I$6:$I$1096,Sheet1!$B211))</f>
        <v>8.1876230828907326E-2</v>
      </c>
      <c r="W211" s="55">
        <f>SUM(SUMIFS(Data!$M$6:$M$1096,Data!$J$6:$J$1096,W$142,Data!$I$6:$I$1096,Sheet1!$B211))</f>
        <v>6.9446150067542678E-2</v>
      </c>
      <c r="X211" s="55">
        <f>SUM(SUMIFS(Data!$M$6:$M$1096,Data!$J$6:$J$1096,X$142,Data!$I$6:$I$1096,Sheet1!$B211))</f>
        <v>7.6793826622689645E-2</v>
      </c>
      <c r="Y211" s="55">
        <f>SUM(SUMIFS(Data!$M$6:$M$1096,Data!$J$6:$J$1096,Y$142,Data!$I$6:$I$1096,Sheet1!$B211))</f>
        <v>4.6598554697233986E-2</v>
      </c>
      <c r="Z211" s="55">
        <f>SUM(SUMIFS(Data!$M$6:$M$1096,Data!$J$6:$J$1096,Z$142,Data!$I$6:$I$1096,Sheet1!$B211))</f>
        <v>8.5979908903724964E-2</v>
      </c>
      <c r="AA211" s="55">
        <f>SUM(SUMIFS(Data!$M$6:$M$1096,Data!$J$6:$J$1096,AA$142,Data!$I$6:$I$1096,Sheet1!$B211))</f>
        <v>8.7217098601570842E-2</v>
      </c>
      <c r="AB211" s="55">
        <f>SUM(SUMIFS(Data!$M$6:$M$1096,Data!$J$6:$J$1096,AB$142,Data!$I$6:$I$1096,Sheet1!$B211))</f>
        <v>7.8853157212517747E-2</v>
      </c>
      <c r="AC211" s="55">
        <f>SUM(SUMIFS(Data!$M$6:$M$1096,Data!$J$6:$J$1096,AC$142,Data!$I$6:$I$1096,Sheet1!$B211))</f>
        <v>4.6461490392126228E-2</v>
      </c>
      <c r="AD211" s="55">
        <f>SUM(SUMIFS(Data!$M$6:$M$1096,Data!$J$6:$J$1096,AD$142,Data!$I$6:$I$1096,Sheet1!$B211))</f>
        <v>8.2432517858271701E-2</v>
      </c>
      <c r="AE211" s="55">
        <f>SUM(SUMIFS(Data!$M$6:$M$1096,Data!$J$6:$J$1096,AE$142,Data!$I$6:$I$1096,Sheet1!$B211))</f>
        <v>8.2232103713909946E-2</v>
      </c>
      <c r="AF211" s="55">
        <f>SUM(SUMIFS(Data!$M$6:$M$1096,Data!$J$6:$J$1096,AF$142,Data!$I$6:$I$1096,Sheet1!$B211))</f>
        <v>8.1749420860197042E-2</v>
      </c>
      <c r="AG211" s="55">
        <f>SUM(SUMIFS(Data!$M$6:$M$1096,Data!$J$6:$J$1096,AG$142,Data!$I$6:$I$1096,Sheet1!$B211))</f>
        <v>7.790228597041686E-2</v>
      </c>
      <c r="AH211" s="55">
        <f>SUM(SUMIFS(Data!$M$6:$M$1096,Data!$J$6:$J$1096,AH$142,Data!$I$6:$I$1096,Sheet1!$B211))</f>
        <v>7.6226045429498568E-2</v>
      </c>
      <c r="AI211" s="55">
        <f>SUM(SUMIFS(Data!$M$6:$M$1096,Data!$J$6:$J$1096,AI$142,Data!$I$6:$I$1096,Sheet1!$B211))</f>
        <v>8.5895423629704856E-2</v>
      </c>
      <c r="AJ211" s="55">
        <f>SUM(SUMIFS(Data!$M$6:$M$1096,Data!$J$6:$J$1096,AJ$142,Data!$I$6:$I$1096,Sheet1!$B211))</f>
        <v>5.7241423369322177E-2</v>
      </c>
      <c r="AK211" s="55">
        <f>SUM(SUMIFS(Data!$M$6:$M$1096,Data!$J$6:$J$1096,AK$142,Data!$I$6:$I$1096,Sheet1!$B211))</f>
        <v>8.1810089020771512E-2</v>
      </c>
      <c r="AL211" s="55">
        <f>SUM(SUMIFS(Data!$M$6:$M$1096,Data!$J$6:$J$1096,AL$142,Data!$I$6:$I$1096,Sheet1!$B211))</f>
        <v>8.0589680589680593E-2</v>
      </c>
      <c r="AM211" s="55">
        <f>SUM(SUMIFS(Data!$M$6:$M$1096,Data!$J$6:$J$1096,AM$142,Data!$I$6:$I$1096,Sheet1!$B211))</f>
        <v>7.4025928398271434E-2</v>
      </c>
      <c r="AN211" s="55">
        <f>SUM(SUMIFS(Data!$M$6:$M$1096,Data!$J$6:$J$1096,AN$142,Data!$I$6:$I$1096,Sheet1!$B211))</f>
        <v>5.679292356543434E-2</v>
      </c>
      <c r="AO211" s="55">
        <f>SUM(SUMIFS(Data!$M$6:$M$1096,Data!$J$6:$J$1096,AO$142,Data!$I$6:$I$1096,Sheet1!$B211))</f>
        <v>8.4703187913265116E-2</v>
      </c>
      <c r="AP211" s="55">
        <f>SUM(SUMIFS(Data!$M$6:$M$1096,Data!$J$6:$J$1096,AP$142,Data!$I$6:$I$1096,Sheet1!$B211))</f>
        <v>7.4825332431823308E-2</v>
      </c>
      <c r="AQ211" s="55">
        <f>SUM(SUMIFS(Data!$M$6:$M$1096,Data!$J$6:$J$1096,AQ$142,Data!$I$6:$I$1096,Sheet1!$B211))</f>
        <v>7.733917475077115E-2</v>
      </c>
      <c r="AR211" s="56" t="s">
        <v>8</v>
      </c>
    </row>
    <row r="212" spans="1:44" x14ac:dyDescent="0.25">
      <c r="A212" s="53" t="s">
        <v>73</v>
      </c>
      <c r="B212" s="56" t="s">
        <v>9</v>
      </c>
      <c r="C212" s="55">
        <f>SUM(SUMIFS(Data!$M$6:$M$1096,Data!$J$6:$J$1096,C$142,Data!$I$6:$I$1096,Sheet1!$B212))</f>
        <v>4.8382070326702331E-2</v>
      </c>
      <c r="D212" s="55">
        <f>SUM(SUMIFS(Data!$M$6:$M$1096,Data!$J$6:$J$1096,D$142,Data!$I$6:$I$1096,Sheet1!$B212))</f>
        <v>4.8896690070210629E-2</v>
      </c>
      <c r="E212" s="55">
        <f>SUM(SUMIFS(Data!$M$6:$M$1096,Data!$J$6:$J$1096,E$142,Data!$I$6:$I$1096,Sheet1!$B212))</f>
        <v>5.0060343960575279E-2</v>
      </c>
      <c r="F212" s="55">
        <f>SUM(SUMIFS(Data!$M$6:$M$1096,Data!$J$6:$J$1096,F$142,Data!$I$6:$I$1096,Sheet1!$B212))</f>
        <v>5.0079983487280044E-2</v>
      </c>
      <c r="G212" s="55">
        <f>SUM(SUMIFS(Data!$M$6:$M$1096,Data!$J$6:$J$1096,G$142,Data!$I$6:$I$1096,Sheet1!$B212))</f>
        <v>5.7886459337425804E-2</v>
      </c>
      <c r="H212" s="55">
        <f>SUM(SUMIFS(Data!$M$6:$M$1096,Data!$J$6:$J$1096,H$142,Data!$I$6:$I$1096,Sheet1!$B212))</f>
        <v>5.2156386327240602E-2</v>
      </c>
      <c r="I212" s="55">
        <f>SUM(SUMIFS(Data!$M$6:$M$1096,Data!$J$6:$J$1096,I$142,Data!$I$6:$I$1096,Sheet1!$B212))</f>
        <v>5.420114399955573E-2</v>
      </c>
      <c r="J212" s="55">
        <f>SUM(SUMIFS(Data!$M$6:$M$1096,Data!$J$6:$J$1096,J$142,Data!$I$6:$I$1096,Sheet1!$B212))</f>
        <v>5.3606104531903835E-2</v>
      </c>
      <c r="K212" s="55">
        <f>SUM(SUMIFS(Data!$M$6:$M$1096,Data!$J$6:$J$1096,K$142,Data!$I$6:$I$1096,Sheet1!$B212))</f>
        <v>6.0377560297342106E-2</v>
      </c>
      <c r="L212" s="55">
        <f>SUM(SUMIFS(Data!$M$6:$M$1096,Data!$J$6:$J$1096,L$142,Data!$I$6:$I$1096,Sheet1!$B212))</f>
        <v>6.0421579479281964E-2</v>
      </c>
      <c r="M212" s="55">
        <f>SUM(SUMIFS(Data!$M$6:$M$1096,Data!$J$6:$J$1096,M$142,Data!$I$6:$I$1096,Sheet1!$B212))</f>
        <v>5.5026747369214153E-2</v>
      </c>
      <c r="N212" s="55">
        <f>SUM(SUMIFS(Data!$M$6:$M$1096,Data!$J$6:$J$1096,N$142,Data!$I$6:$I$1096,Sheet1!$B212))</f>
        <v>5.9110514035211767E-2</v>
      </c>
      <c r="O212" s="55">
        <f>SUM(SUMIFS(Data!$M$6:$M$1096,Data!$J$6:$J$1096,O$142,Data!$I$6:$I$1096,Sheet1!$B212))</f>
        <v>6.3248484848484846E-2</v>
      </c>
      <c r="P212" s="55">
        <f>SUM(SUMIFS(Data!$M$6:$M$1096,Data!$J$6:$J$1096,P$142,Data!$I$6:$I$1096,Sheet1!$B212))</f>
        <v>6.6907340553549938E-2</v>
      </c>
      <c r="Q212" s="55">
        <f>SUM(SUMIFS(Data!$M$6:$M$1096,Data!$J$6:$J$1096,Q$142,Data!$I$6:$I$1096,Sheet1!$B212))</f>
        <v>6.5788167560055594E-2</v>
      </c>
      <c r="R212" s="55">
        <f>SUM(SUMIFS(Data!$M$6:$M$1096,Data!$J$6:$J$1096,R$142,Data!$I$6:$I$1096,Sheet1!$B212))</f>
        <v>6.6606552449654341E-2</v>
      </c>
      <c r="S212" s="55">
        <f>SUM(SUMIFS(Data!$M$6:$M$1096,Data!$J$6:$J$1096,S$142,Data!$I$6:$I$1096,Sheet1!$B212))</f>
        <v>6.6483761883493905E-2</v>
      </c>
      <c r="T212" s="55">
        <f>SUM(SUMIFS(Data!$M$6:$M$1096,Data!$J$6:$J$1096,T$142,Data!$I$6:$I$1096,Sheet1!$B212))</f>
        <v>6.6022285732635438E-2</v>
      </c>
      <c r="U212" s="55">
        <f>SUM(SUMIFS(Data!$M$6:$M$1096,Data!$J$6:$J$1096,U$142,Data!$I$6:$I$1096,Sheet1!$B212))</f>
        <v>7.3353926190863269E-2</v>
      </c>
      <c r="V212" s="55">
        <f>SUM(SUMIFS(Data!$M$6:$M$1096,Data!$J$6:$J$1096,V$142,Data!$I$6:$I$1096,Sheet1!$B212))</f>
        <v>6.4540192158500931E-2</v>
      </c>
      <c r="W212" s="55">
        <f>SUM(SUMIFS(Data!$M$6:$M$1096,Data!$J$6:$J$1096,W$142,Data!$I$6:$I$1096,Sheet1!$B212))</f>
        <v>6.3981333660812975E-2</v>
      </c>
      <c r="X212" s="55">
        <f>SUM(SUMIFS(Data!$M$6:$M$1096,Data!$J$6:$J$1096,X$142,Data!$I$6:$I$1096,Sheet1!$B212))</f>
        <v>3.0960233990914184E-2</v>
      </c>
      <c r="Y212" s="55">
        <f>SUM(SUMIFS(Data!$M$6:$M$1096,Data!$J$6:$J$1096,Y$142,Data!$I$6:$I$1096,Sheet1!$B212))</f>
        <v>7.2483179666085223E-2</v>
      </c>
      <c r="Z212" s="55">
        <f>SUM(SUMIFS(Data!$M$6:$M$1096,Data!$J$6:$J$1096,Z$142,Data!$I$6:$I$1096,Sheet1!$B212))</f>
        <v>6.8384600985836402E-2</v>
      </c>
      <c r="AA212" s="55">
        <f>SUM(SUMIFS(Data!$M$6:$M$1096,Data!$J$6:$J$1096,AA$142,Data!$I$6:$I$1096,Sheet1!$B212))</f>
        <v>6.4475520648039186E-2</v>
      </c>
      <c r="AB212" s="55">
        <f>SUM(SUMIFS(Data!$M$6:$M$1096,Data!$J$6:$J$1096,AB$142,Data!$I$6:$I$1096,Sheet1!$B212))</f>
        <v>6.4162706005802109E-2</v>
      </c>
      <c r="AC212" s="55">
        <f>SUM(SUMIFS(Data!$M$6:$M$1096,Data!$J$6:$J$1096,AC$142,Data!$I$6:$I$1096,Sheet1!$B212))</f>
        <v>6.2802687080143721E-2</v>
      </c>
      <c r="AD212" s="55">
        <f>SUM(SUMIFS(Data!$M$6:$M$1096,Data!$J$6:$J$1096,AD$142,Data!$I$6:$I$1096,Sheet1!$B212))</f>
        <v>6.5554080536064221E-2</v>
      </c>
      <c r="AE212" s="55">
        <f>SUM(SUMIFS(Data!$M$6:$M$1096,Data!$J$6:$J$1096,AE$142,Data!$I$6:$I$1096,Sheet1!$B212))</f>
        <v>6.4320160330682039E-2</v>
      </c>
      <c r="AF212" s="55">
        <f>SUM(SUMIFS(Data!$M$6:$M$1096,Data!$J$6:$J$1096,AF$142,Data!$I$6:$I$1096,Sheet1!$B212))</f>
        <v>6.2993664350107462E-2</v>
      </c>
      <c r="AG212" s="55">
        <f>SUM(SUMIFS(Data!$M$6:$M$1096,Data!$J$6:$J$1096,AG$142,Data!$I$6:$I$1096,Sheet1!$B212))</f>
        <v>5.7881368594053489E-2</v>
      </c>
      <c r="AH212" s="55">
        <f>SUM(SUMIFS(Data!$M$6:$M$1096,Data!$J$6:$J$1096,AH$142,Data!$I$6:$I$1096,Sheet1!$B212))</f>
        <v>5.4031714932957817E-2</v>
      </c>
      <c r="AI212" s="55">
        <f>SUM(SUMIFS(Data!$M$6:$M$1096,Data!$J$6:$J$1096,AI$142,Data!$I$6:$I$1096,Sheet1!$B212))</f>
        <v>5.4103960853106821E-2</v>
      </c>
      <c r="AJ212" s="55">
        <f>SUM(SUMIFS(Data!$M$6:$M$1096,Data!$J$6:$J$1096,AJ$142,Data!$I$6:$I$1096,Sheet1!$B212))</f>
        <v>5.6442854404906408E-2</v>
      </c>
      <c r="AK212" s="55">
        <f>SUM(SUMIFS(Data!$M$6:$M$1096,Data!$J$6:$J$1096,AK$142,Data!$I$6:$I$1096,Sheet1!$B212))</f>
        <v>5.9910979228486649E-2</v>
      </c>
      <c r="AL212" s="55">
        <f>SUM(SUMIFS(Data!$M$6:$M$1096,Data!$J$6:$J$1096,AL$142,Data!$I$6:$I$1096,Sheet1!$B212))</f>
        <v>5.8181818181818182E-2</v>
      </c>
      <c r="AM212" s="55">
        <f>SUM(SUMIFS(Data!$M$6:$M$1096,Data!$J$6:$J$1096,AM$142,Data!$I$6:$I$1096,Sheet1!$B212))</f>
        <v>6.6156062256262513E-2</v>
      </c>
      <c r="AN212" s="55">
        <f>SUM(SUMIFS(Data!$M$6:$M$1096,Data!$J$6:$J$1096,AN$142,Data!$I$6:$I$1096,Sheet1!$B212))</f>
        <v>8.9317305511453851E-2</v>
      </c>
      <c r="AO212" s="55">
        <f>SUM(SUMIFS(Data!$M$6:$M$1096,Data!$J$6:$J$1096,AO$142,Data!$I$6:$I$1096,Sheet1!$B212))</f>
        <v>7.5246573824387722E-2</v>
      </c>
      <c r="AP212" s="55">
        <f>SUM(SUMIFS(Data!$M$6:$M$1096,Data!$J$6:$J$1096,AP$142,Data!$I$6:$I$1096,Sheet1!$B212))</f>
        <v>7.5125835774923003E-2</v>
      </c>
      <c r="AQ212" s="55">
        <f>SUM(SUMIFS(Data!$M$6:$M$1096,Data!$J$6:$J$1096,AQ$142,Data!$I$6:$I$1096,Sheet1!$B212))</f>
        <v>7.6489784970271354E-2</v>
      </c>
      <c r="AR212" s="56" t="s">
        <v>9</v>
      </c>
    </row>
    <row r="213" spans="1:44" x14ac:dyDescent="0.25">
      <c r="A213" s="53" t="s">
        <v>73</v>
      </c>
      <c r="B213" s="56" t="s">
        <v>10</v>
      </c>
      <c r="C213" s="55">
        <f>SUM(SUMIFS(Data!$M$6:$M$1096,Data!$J$6:$J$1096,C$142,Data!$I$6:$I$1096,Sheet1!$B213))</f>
        <v>8.0221264218563335E-2</v>
      </c>
      <c r="D213" s="55">
        <f>SUM(SUMIFS(Data!$M$6:$M$1096,Data!$J$6:$J$1096,D$142,Data!$I$6:$I$1096,Sheet1!$B213))</f>
        <v>8.6559679037111328E-2</v>
      </c>
      <c r="E213" s="55">
        <f>SUM(SUMIFS(Data!$M$6:$M$1096,Data!$J$6:$J$1096,E$142,Data!$I$6:$I$1096,Sheet1!$B213))</f>
        <v>0.10253444634416173</v>
      </c>
      <c r="F213" s="55">
        <f>SUM(SUMIFS(Data!$M$6:$M$1096,Data!$J$6:$J$1096,F$142,Data!$I$6:$I$1096,Sheet1!$B213))</f>
        <v>0.10328190309097476</v>
      </c>
      <c r="G213" s="55">
        <f>SUM(SUMIFS(Data!$M$6:$M$1096,Data!$J$6:$J$1096,G$142,Data!$I$6:$I$1096,Sheet1!$B213))</f>
        <v>0.10679316117903709</v>
      </c>
      <c r="H213" s="55">
        <f>SUM(SUMIFS(Data!$M$6:$M$1096,Data!$J$6:$J$1096,H$142,Data!$I$6:$I$1096,Sheet1!$B213))</f>
        <v>0.12093434203986968</v>
      </c>
      <c r="I213" s="55">
        <f>SUM(SUMIFS(Data!$M$6:$M$1096,Data!$J$6:$J$1096,I$142,Data!$I$6:$I$1096,Sheet1!$B213))</f>
        <v>0.11823179874493253</v>
      </c>
      <c r="J213" s="55">
        <f>SUM(SUMIFS(Data!$M$6:$M$1096,Data!$J$6:$J$1096,J$142,Data!$I$6:$I$1096,Sheet1!$B213))</f>
        <v>0.12258293903673112</v>
      </c>
      <c r="K213" s="55">
        <f>SUM(SUMIFS(Data!$M$6:$M$1096,Data!$J$6:$J$1096,K$142,Data!$I$6:$I$1096,Sheet1!$B213))</f>
        <v>0.1178940050270068</v>
      </c>
      <c r="L213" s="55">
        <f>SUM(SUMIFS(Data!$M$6:$M$1096,Data!$J$6:$J$1096,L$142,Data!$I$6:$I$1096,Sheet1!$B213))</f>
        <v>0.12057846864622937</v>
      </c>
      <c r="M213" s="55">
        <f>SUM(SUMIFS(Data!$M$6:$M$1096,Data!$J$6:$J$1096,M$142,Data!$I$6:$I$1096,Sheet1!$B213))</f>
        <v>0.11336866162694327</v>
      </c>
      <c r="N213" s="55">
        <f>SUM(SUMIFS(Data!$M$6:$M$1096,Data!$J$6:$J$1096,N$142,Data!$I$6:$I$1096,Sheet1!$B213))</f>
        <v>0.10716726767069693</v>
      </c>
      <c r="O213" s="55">
        <f>SUM(SUMIFS(Data!$M$6:$M$1096,Data!$J$6:$J$1096,O$142,Data!$I$6:$I$1096,Sheet1!$B213))</f>
        <v>0.10404848484848485</v>
      </c>
      <c r="P213" s="55">
        <f>SUM(SUMIFS(Data!$M$6:$M$1096,Data!$J$6:$J$1096,P$142,Data!$I$6:$I$1096,Sheet1!$B213))</f>
        <v>0.10581628559967911</v>
      </c>
      <c r="Q213" s="55">
        <f>SUM(SUMIFS(Data!$M$6:$M$1096,Data!$J$6:$J$1096,Q$142,Data!$I$6:$I$1096,Sheet1!$B213))</f>
        <v>0.11584276354973198</v>
      </c>
      <c r="R213" s="55">
        <f>SUM(SUMIFS(Data!$M$6:$M$1096,Data!$J$6:$J$1096,R$142,Data!$I$6:$I$1096,Sheet1!$B213))</f>
        <v>0.1196272918545236</v>
      </c>
      <c r="S213" s="55">
        <f>SUM(SUMIFS(Data!$M$6:$M$1096,Data!$J$6:$J$1096,S$142,Data!$I$6:$I$1096,Sheet1!$B213))</f>
        <v>0.1188349390671856</v>
      </c>
      <c r="T213" s="55">
        <f>SUM(SUMIFS(Data!$M$6:$M$1096,Data!$J$6:$J$1096,T$142,Data!$I$6:$I$1096,Sheet1!$B213))</f>
        <v>0.11942455284030699</v>
      </c>
      <c r="U213" s="55">
        <f>SUM(SUMIFS(Data!$M$6:$M$1096,Data!$J$6:$J$1096,U$142,Data!$I$6:$I$1096,Sheet1!$B213))</f>
        <v>0.10954316371321736</v>
      </c>
      <c r="V213" s="55">
        <f>SUM(SUMIFS(Data!$M$6:$M$1096,Data!$J$6:$J$1096,V$142,Data!$I$6:$I$1096,Sheet1!$B213))</f>
        <v>0.1152652622784508</v>
      </c>
      <c r="W213" s="55">
        <f>SUM(SUMIFS(Data!$M$6:$M$1096,Data!$J$6:$J$1096,W$142,Data!$I$6:$I$1096,Sheet1!$B213))</f>
        <v>0.10773056613041876</v>
      </c>
      <c r="X213" s="55">
        <f>SUM(SUMIFS(Data!$M$6:$M$1096,Data!$J$6:$J$1096,X$142,Data!$I$6:$I$1096,Sheet1!$B213))</f>
        <v>0.11064783122782998</v>
      </c>
      <c r="Y213" s="55">
        <f>SUM(SUMIFS(Data!$M$6:$M$1096,Data!$J$6:$J$1096,Y$142,Data!$I$6:$I$1096,Sheet1!$B213))</f>
        <v>9.7807126837777231E-2</v>
      </c>
      <c r="Z213" s="55">
        <f>SUM(SUMIFS(Data!$M$6:$M$1096,Data!$J$6:$J$1096,Z$142,Data!$I$6:$I$1096,Sheet1!$B213))</f>
        <v>0.10238971735196856</v>
      </c>
      <c r="AA213" s="55">
        <f>SUM(SUMIFS(Data!$M$6:$M$1096,Data!$J$6:$J$1096,AA$142,Data!$I$6:$I$1096,Sheet1!$B213))</f>
        <v>0.10741359021373252</v>
      </c>
      <c r="AB213" s="55">
        <f>SUM(SUMIFS(Data!$M$6:$M$1096,Data!$J$6:$J$1096,AB$142,Data!$I$6:$I$1096,Sheet1!$B213))</f>
        <v>0.1075242268995741</v>
      </c>
      <c r="AC213" s="55">
        <f>SUM(SUMIFS(Data!$M$6:$M$1096,Data!$J$6:$J$1096,AC$142,Data!$I$6:$I$1096,Sheet1!$B213))</f>
        <v>0.10417122324636775</v>
      </c>
      <c r="AD213" s="55">
        <f>SUM(SUMIFS(Data!$M$6:$M$1096,Data!$J$6:$J$1096,AD$142,Data!$I$6:$I$1096,Sheet1!$B213))</f>
        <v>8.0504456666034521E-2</v>
      </c>
      <c r="AE213" s="55">
        <f>SUM(SUMIFS(Data!$M$6:$M$1096,Data!$J$6:$J$1096,AE$142,Data!$I$6:$I$1096,Sheet1!$B213))</f>
        <v>0.1080353228533851</v>
      </c>
      <c r="AF213" s="55">
        <f>SUM(SUMIFS(Data!$M$6:$M$1096,Data!$J$6:$J$1096,AF$142,Data!$I$6:$I$1096,Sheet1!$B213))</f>
        <v>0.10089592229758017</v>
      </c>
      <c r="AG213" s="55">
        <f>SUM(SUMIFS(Data!$M$6:$M$1096,Data!$J$6:$J$1096,AG$142,Data!$I$6:$I$1096,Sheet1!$B213))</f>
        <v>8.6777229941730163E-2</v>
      </c>
      <c r="AH213" s="55">
        <f>SUM(SUMIFS(Data!$M$6:$M$1096,Data!$J$6:$J$1096,AH$142,Data!$I$6:$I$1096,Sheet1!$B213))</f>
        <v>8.430784301720444E-2</v>
      </c>
      <c r="AI213" s="55">
        <f>SUM(SUMIFS(Data!$M$6:$M$1096,Data!$J$6:$J$1096,AI$142,Data!$I$6:$I$1096,Sheet1!$B213))</f>
        <v>8.4756716831317511E-2</v>
      </c>
      <c r="AJ213" s="55">
        <f>SUM(SUMIFS(Data!$M$6:$M$1096,Data!$J$6:$J$1096,AJ$142,Data!$I$6:$I$1096,Sheet1!$B213))</f>
        <v>8.3881684022232159E-2</v>
      </c>
      <c r="AK213" s="55">
        <f>SUM(SUMIFS(Data!$M$6:$M$1096,Data!$J$6:$J$1096,AK$142,Data!$I$6:$I$1096,Sheet1!$B213))</f>
        <v>7.7359050445103855E-2</v>
      </c>
      <c r="AL213" s="55">
        <f>SUM(SUMIFS(Data!$M$6:$M$1096,Data!$J$6:$J$1096,AL$142,Data!$I$6:$I$1096,Sheet1!$B213))</f>
        <v>7.8198198198198204E-2</v>
      </c>
      <c r="AM213" s="55">
        <f>SUM(SUMIFS(Data!$M$6:$M$1096,Data!$J$6:$J$1096,AM$142,Data!$I$6:$I$1096,Sheet1!$B213))</f>
        <v>7.3147595123493656E-2</v>
      </c>
      <c r="AN213" s="55">
        <f>SUM(SUMIFS(Data!$M$6:$M$1096,Data!$J$6:$J$1096,AN$142,Data!$I$6:$I$1096,Sheet1!$B213))</f>
        <v>4.9852574279882059E-2</v>
      </c>
      <c r="AO213" s="55">
        <f>SUM(SUMIFS(Data!$M$6:$M$1096,Data!$J$6:$J$1096,AO$142,Data!$I$6:$I$1096,Sheet1!$B213))</f>
        <v>6.0950832994717596E-2</v>
      </c>
      <c r="AP213" s="55">
        <f>SUM(SUMIFS(Data!$M$6:$M$1096,Data!$J$6:$J$1096,AP$142,Data!$I$6:$I$1096,Sheet1!$B213))</f>
        <v>6.4345278341221543E-2</v>
      </c>
      <c r="AQ213" s="55">
        <f>SUM(SUMIFS(Data!$M$6:$M$1096,Data!$J$6:$J$1096,AQ$142,Data!$I$6:$I$1096,Sheet1!$B213))</f>
        <v>5.9099646832670216E-2</v>
      </c>
      <c r="AR213" s="56" t="s">
        <v>10</v>
      </c>
    </row>
    <row r="214" spans="1:44" x14ac:dyDescent="0.25">
      <c r="A214" s="53" t="s">
        <v>73</v>
      </c>
      <c r="B214" s="56" t="s">
        <v>11</v>
      </c>
      <c r="C214" s="55">
        <f>SUM(SUMIFS(Data!$M$6:$M$1096,Data!$J$6:$J$1096,C$142,Data!$I$6:$I$1096,Sheet1!$B214))</f>
        <v>6.0250350594712515E-3</v>
      </c>
      <c r="D214" s="55">
        <f>SUM(SUMIFS(Data!$M$6:$M$1096,Data!$J$6:$J$1096,D$142,Data!$I$6:$I$1096,Sheet1!$B214))</f>
        <v>5.7673019057171513E-3</v>
      </c>
      <c r="E214" s="55">
        <f>SUM(SUMIFS(Data!$M$6:$M$1096,Data!$J$6:$J$1096,E$142,Data!$I$6:$I$1096,Sheet1!$B214))</f>
        <v>5.4058131348687522E-3</v>
      </c>
      <c r="F214" s="55">
        <f>SUM(SUMIFS(Data!$M$6:$M$1096,Data!$J$6:$J$1096,F$142,Data!$I$6:$I$1096,Sheet1!$B214))</f>
        <v>5.3408328603127093E-3</v>
      </c>
      <c r="G214" s="55">
        <f>SUM(SUMIFS(Data!$M$6:$M$1096,Data!$J$6:$J$1096,G$142,Data!$I$6:$I$1096,Sheet1!$B214))</f>
        <v>5.4538075186444119E-3</v>
      </c>
      <c r="H214" s="55">
        <f>SUM(SUMIFS(Data!$M$6:$M$1096,Data!$J$6:$J$1096,H$142,Data!$I$6:$I$1096,Sheet1!$B214))</f>
        <v>4.8042409851455081E-3</v>
      </c>
      <c r="I214" s="55">
        <f>SUM(SUMIFS(Data!$M$6:$M$1096,Data!$J$6:$J$1096,I$142,Data!$I$6:$I$1096,Sheet1!$B214))</f>
        <v>2.9710668073526961E-3</v>
      </c>
      <c r="J214" s="55">
        <f>SUM(SUMIFS(Data!$M$6:$M$1096,Data!$J$6:$J$1096,J$142,Data!$I$6:$I$1096,Sheet1!$B214))</f>
        <v>2.2427043732735279E-3</v>
      </c>
      <c r="K214" s="55">
        <f>SUM(SUMIFS(Data!$M$6:$M$1096,Data!$J$6:$J$1096,K$142,Data!$I$6:$I$1096,Sheet1!$B214))</f>
        <v>2.5669821915610459E-3</v>
      </c>
      <c r="L214" s="55">
        <f>SUM(SUMIFS(Data!$M$6:$M$1096,Data!$J$6:$J$1096,L$142,Data!$I$6:$I$1096,Sheet1!$B214))</f>
        <v>2.8634679243466962E-3</v>
      </c>
      <c r="M214" s="55">
        <f>SUM(SUMIFS(Data!$M$6:$M$1096,Data!$J$6:$J$1096,M$142,Data!$I$6:$I$1096,Sheet1!$B214))</f>
        <v>2.7626390737624635E-3</v>
      </c>
      <c r="N214" s="55">
        <f>SUM(SUMIFS(Data!$M$6:$M$1096,Data!$J$6:$J$1096,N$142,Data!$I$6:$I$1096,Sheet1!$B214))</f>
        <v>2.6161351905536309E-3</v>
      </c>
      <c r="O214" s="55">
        <f>SUM(SUMIFS(Data!$M$6:$M$1096,Data!$J$6:$J$1096,O$142,Data!$I$6:$I$1096,Sheet1!$B214))</f>
        <v>2.9333333333333334E-3</v>
      </c>
      <c r="P214" s="55">
        <f>SUM(SUMIFS(Data!$M$6:$M$1096,Data!$J$6:$J$1096,P$142,Data!$I$6:$I$1096,Sheet1!$B214))</f>
        <v>2.5137050407808528E-3</v>
      </c>
      <c r="Q214" s="55">
        <f>SUM(SUMIFS(Data!$M$6:$M$1096,Data!$J$6:$J$1096,Q$142,Data!$I$6:$I$1096,Sheet1!$B214))</f>
        <v>3.6480047647409171E-3</v>
      </c>
      <c r="R214" s="55">
        <f>SUM(SUMIFS(Data!$M$6:$M$1096,Data!$J$6:$J$1096,R$142,Data!$I$6:$I$1096,Sheet1!$B214))</f>
        <v>2.6149684400360684E-3</v>
      </c>
      <c r="S214" s="55">
        <f>SUM(SUMIFS(Data!$M$6:$M$1096,Data!$J$6:$J$1096,S$142,Data!$I$6:$I$1096,Sheet1!$B214))</f>
        <v>2.4564537740062527E-3</v>
      </c>
      <c r="T214" s="55">
        <f>SUM(SUMIFS(Data!$M$6:$M$1096,Data!$J$6:$J$1096,T$142,Data!$I$6:$I$1096,Sheet1!$B214))</f>
        <v>2.6974085610609808E-3</v>
      </c>
      <c r="U214" s="55">
        <f>SUM(SUMIFS(Data!$M$6:$M$1096,Data!$J$6:$J$1096,U$142,Data!$I$6:$I$1096,Sheet1!$B214))</f>
        <v>2.8938384002601203E-3</v>
      </c>
      <c r="V214" s="55">
        <f>SUM(SUMIFS(Data!$M$6:$M$1096,Data!$J$6:$J$1096,V$142,Data!$I$6:$I$1096,Sheet1!$B214))</f>
        <v>3.550754908396491E-3</v>
      </c>
      <c r="W214" s="55">
        <f>SUM(SUMIFS(Data!$M$6:$M$1096,Data!$J$6:$J$1096,W$142,Data!$I$6:$I$1096,Sheet1!$B214))</f>
        <v>2.6710057718285643E-3</v>
      </c>
      <c r="X214" s="55">
        <f>SUM(SUMIFS(Data!$M$6:$M$1096,Data!$J$6:$J$1096,X$142,Data!$I$6:$I$1096,Sheet1!$B214))</f>
        <v>2.6137282967203931E-3</v>
      </c>
      <c r="Y214" s="55">
        <f>SUM(SUMIFS(Data!$M$6:$M$1096,Data!$J$6:$J$1096,Y$142,Data!$I$6:$I$1096,Sheet1!$B214))</f>
        <v>5.7002242711188637E-3</v>
      </c>
      <c r="Z214" s="55">
        <f>SUM(SUMIFS(Data!$M$6:$M$1096,Data!$J$6:$J$1096,Z$142,Data!$I$6:$I$1096,Sheet1!$B214))</f>
        <v>5.3347476134023835E-3</v>
      </c>
      <c r="AA214" s="55">
        <f>SUM(SUMIFS(Data!$M$6:$M$1096,Data!$J$6:$J$1096,AA$142,Data!$I$6:$I$1096,Sheet1!$B214))</f>
        <v>6.4037656331244353E-3</v>
      </c>
      <c r="AB214" s="55">
        <f>SUM(SUMIFS(Data!$M$6:$M$1096,Data!$J$6:$J$1096,AB$142,Data!$I$6:$I$1096,Sheet1!$B214))</f>
        <v>5.7712486883525708E-3</v>
      </c>
      <c r="AC214" s="55">
        <f>SUM(SUMIFS(Data!$M$6:$M$1096,Data!$J$6:$J$1096,AC$142,Data!$I$6:$I$1096,Sheet1!$B214))</f>
        <v>2.9370410873301046E-3</v>
      </c>
      <c r="AD214" s="55">
        <f>SUM(SUMIFS(Data!$M$6:$M$1096,Data!$J$6:$J$1096,AD$142,Data!$I$6:$I$1096,Sheet1!$B214))</f>
        <v>6.384727226752639E-3</v>
      </c>
      <c r="AE214" s="55">
        <f>SUM(SUMIFS(Data!$M$6:$M$1096,Data!$J$6:$J$1096,AE$142,Data!$I$6:$I$1096,Sheet1!$B214))</f>
        <v>3.288031565103025E-3</v>
      </c>
      <c r="AF214" s="55">
        <f>SUM(SUMIFS(Data!$M$6:$M$1096,Data!$J$6:$J$1096,AF$142,Data!$I$6:$I$1096,Sheet1!$B214))</f>
        <v>3.7958078651371793E-3</v>
      </c>
      <c r="AG214" s="55">
        <f>SUM(SUMIFS(Data!$M$6:$M$1096,Data!$J$6:$J$1096,AG$142,Data!$I$6:$I$1096,Sheet1!$B214))</f>
        <v>3.6455998804721351E-3</v>
      </c>
      <c r="AH214" s="55">
        <f>SUM(SUMIFS(Data!$M$6:$M$1096,Data!$J$6:$J$1096,AH$142,Data!$I$6:$I$1096,Sheet1!$B214))</f>
        <v>9.1226351558195071E-3</v>
      </c>
      <c r="AI214" s="55">
        <f>SUM(SUMIFS(Data!$M$6:$M$1096,Data!$J$6:$J$1096,AI$142,Data!$I$6:$I$1096,Sheet1!$B214))</f>
        <v>9.9406025913273636E-3</v>
      </c>
      <c r="AJ214" s="55">
        <f>SUM(SUMIFS(Data!$M$6:$M$1096,Data!$J$6:$J$1096,AJ$142,Data!$I$6:$I$1096,Sheet1!$B214))</f>
        <v>1.1499393087587044E-2</v>
      </c>
      <c r="AK214" s="55">
        <f>SUM(SUMIFS(Data!$M$6:$M$1096,Data!$J$6:$J$1096,AK$142,Data!$I$6:$I$1096,Sheet1!$B214))</f>
        <v>8.9317507418397619E-3</v>
      </c>
      <c r="AL214" s="55">
        <f>SUM(SUMIFS(Data!$M$6:$M$1096,Data!$J$6:$J$1096,AL$142,Data!$I$6:$I$1096,Sheet1!$B214))</f>
        <v>9.4021294021294013E-3</v>
      </c>
      <c r="AM214" s="55">
        <f>SUM(SUMIFS(Data!$M$6:$M$1096,Data!$J$6:$J$1096,AM$142,Data!$I$6:$I$1096,Sheet1!$B214))</f>
        <v>1.0329199311386712E-2</v>
      </c>
      <c r="AN214" s="55">
        <f>SUM(SUMIFS(Data!$M$6:$M$1096,Data!$J$6:$J$1096,AN$142,Data!$I$6:$I$1096,Sheet1!$B214))</f>
        <v>2.449535041959628E-2</v>
      </c>
      <c r="AO214" s="55">
        <f>SUM(SUMIFS(Data!$M$6:$M$1096,Data!$J$6:$J$1096,AO$142,Data!$I$6:$I$1096,Sheet1!$B214))</f>
        <v>1.3409183258837871E-2</v>
      </c>
      <c r="AP214" s="55">
        <f>SUM(SUMIFS(Data!$M$6:$M$1096,Data!$J$6:$J$1096,AP$142,Data!$I$6:$I$1096,Sheet1!$B214))</f>
        <v>1.3485087521598677E-2</v>
      </c>
      <c r="AQ214" s="55">
        <f>SUM(SUMIFS(Data!$M$6:$M$1096,Data!$J$6:$J$1096,AQ$142,Data!$I$6:$I$1096,Sheet1!$B214))</f>
        <v>1.8328937368679868E-2</v>
      </c>
      <c r="AR214" s="56" t="s">
        <v>11</v>
      </c>
    </row>
    <row r="215" spans="1:44" x14ac:dyDescent="0.25">
      <c r="A215" s="53" t="s">
        <v>73</v>
      </c>
      <c r="B215" s="56" t="s">
        <v>12</v>
      </c>
      <c r="C215" s="55">
        <f>SUM(SUMIFS(Data!$M$6:$M$1096,Data!$J$6:$J$1096,C$142,Data!$I$6:$I$1096,Sheet1!$B215))</f>
        <v>4.4668363371942032E-3</v>
      </c>
      <c r="D215" s="55">
        <f>SUM(SUMIFS(Data!$M$6:$M$1096,Data!$J$6:$J$1096,D$142,Data!$I$6:$I$1096,Sheet1!$B215))</f>
        <v>3.9368104312938815E-3</v>
      </c>
      <c r="E215" s="55">
        <f>SUM(SUMIFS(Data!$M$6:$M$1096,Data!$J$6:$J$1096,E$142,Data!$I$6:$I$1096,Sheet1!$B215))</f>
        <v>2.2126118877602331E-3</v>
      </c>
      <c r="F215" s="55">
        <f>SUM(SUMIFS(Data!$M$6:$M$1096,Data!$J$6:$J$1096,F$142,Data!$I$6:$I$1096,Sheet1!$B215))</f>
        <v>2.0640899943237525E-3</v>
      </c>
      <c r="G215" s="55">
        <f>SUM(SUMIFS(Data!$M$6:$M$1096,Data!$J$6:$J$1096,G$142,Data!$I$6:$I$1096,Sheet1!$B215))</f>
        <v>2.4098219268428797E-3</v>
      </c>
      <c r="H215" s="55">
        <f>SUM(SUMIFS(Data!$M$6:$M$1096,Data!$J$6:$J$1096,H$142,Data!$I$6:$I$1096,Sheet1!$B215))</f>
        <v>1.9051300458335634E-3</v>
      </c>
      <c r="I215" s="55">
        <f>SUM(SUMIFS(Data!$M$6:$M$1096,Data!$J$6:$J$1096,I$142,Data!$I$6:$I$1096,Sheet1!$B215))</f>
        <v>1.8326206475259622E-3</v>
      </c>
      <c r="J215" s="55">
        <f>SUM(SUMIFS(Data!$M$6:$M$1096,Data!$J$6:$J$1096,J$142,Data!$I$6:$I$1096,Sheet1!$B215))</f>
        <v>2.0786040532779037E-3</v>
      </c>
      <c r="K215" s="55">
        <f>SUM(SUMIFS(Data!$M$6:$M$1096,Data!$J$6:$J$1096,K$142,Data!$I$6:$I$1096,Sheet1!$B215))</f>
        <v>0</v>
      </c>
      <c r="L215" s="55">
        <f>SUM(SUMIFS(Data!$M$6:$M$1096,Data!$J$6:$J$1096,L$142,Data!$I$6:$I$1096,Sheet1!$B215))</f>
        <v>0</v>
      </c>
      <c r="M215" s="55">
        <f>SUM(SUMIFS(Data!$M$6:$M$1096,Data!$J$6:$J$1096,M$142,Data!$I$6:$I$1096,Sheet1!$B215))</f>
        <v>0</v>
      </c>
      <c r="N215" s="55">
        <f>SUM(SUMIFS(Data!$M$6:$M$1096,Data!$J$6:$J$1096,N$142,Data!$I$6:$I$1096,Sheet1!$B215))</f>
        <v>0</v>
      </c>
      <c r="O215" s="55">
        <f>SUM(SUMIFS(Data!$M$6:$M$1096,Data!$J$6:$J$1096,O$142,Data!$I$6:$I$1096,Sheet1!$B215))</f>
        <v>0</v>
      </c>
      <c r="P215" s="55">
        <f>SUM(SUMIFS(Data!$M$6:$M$1096,Data!$J$6:$J$1096,P$142,Data!$I$6:$I$1096,Sheet1!$B215))</f>
        <v>0</v>
      </c>
      <c r="Q215" s="55">
        <f>SUM(SUMIFS(Data!$M$6:$M$1096,Data!$J$6:$J$1096,Q$142,Data!$I$6:$I$1096,Sheet1!$B215))</f>
        <v>0</v>
      </c>
      <c r="R215" s="55">
        <f>SUM(SUMIFS(Data!$M$6:$M$1096,Data!$J$6:$J$1096,R$142,Data!$I$6:$I$1096,Sheet1!$B215))</f>
        <v>0</v>
      </c>
      <c r="S215" s="55">
        <f>SUM(SUMIFS(Data!$M$6:$M$1096,Data!$J$6:$J$1096,S$142,Data!$I$6:$I$1096,Sheet1!$B215))</f>
        <v>0</v>
      </c>
      <c r="T215" s="55">
        <f>SUM(SUMIFS(Data!$M$6:$M$1096,Data!$J$6:$J$1096,T$142,Data!$I$6:$I$1096,Sheet1!$B215))</f>
        <v>0</v>
      </c>
      <c r="U215" s="55">
        <f>SUM(SUMIFS(Data!$M$6:$M$1096,Data!$J$6:$J$1096,U$142,Data!$I$6:$I$1096,Sheet1!$B215))</f>
        <v>0</v>
      </c>
      <c r="V215" s="55">
        <f>SUM(SUMIFS(Data!$M$6:$M$1096,Data!$J$6:$J$1096,V$142,Data!$I$6:$I$1096,Sheet1!$B215))</f>
        <v>0</v>
      </c>
      <c r="W215" s="55">
        <f>SUM(SUMIFS(Data!$M$6:$M$1096,Data!$J$6:$J$1096,W$142,Data!$I$6:$I$1096,Sheet1!$B215))</f>
        <v>0</v>
      </c>
      <c r="X215" s="55">
        <f>SUM(SUMIFS(Data!$M$6:$M$1096,Data!$J$6:$J$1096,X$142,Data!$I$6:$I$1096,Sheet1!$B215))</f>
        <v>0</v>
      </c>
      <c r="Y215" s="55">
        <f>SUM(SUMIFS(Data!$M$6:$M$1096,Data!$J$6:$J$1096,Y$142,Data!$I$6:$I$1096,Sheet1!$B215))</f>
        <v>0</v>
      </c>
      <c r="Z215" s="55">
        <f>SUM(SUMIFS(Data!$M$6:$M$1096,Data!$J$6:$J$1096,Z$142,Data!$I$6:$I$1096,Sheet1!$B215))</f>
        <v>0</v>
      </c>
      <c r="AA215" s="55">
        <f>SUM(SUMIFS(Data!$M$6:$M$1096,Data!$J$6:$J$1096,AA$142,Data!$I$6:$I$1096,Sheet1!$B215))</f>
        <v>0</v>
      </c>
      <c r="AB215" s="55">
        <f>SUM(SUMIFS(Data!$M$6:$M$1096,Data!$J$6:$J$1096,AB$142,Data!$I$6:$I$1096,Sheet1!$B215))</f>
        <v>0</v>
      </c>
      <c r="AC215" s="55">
        <f>SUM(SUMIFS(Data!$M$6:$M$1096,Data!$J$6:$J$1096,AC$142,Data!$I$6:$I$1096,Sheet1!$B215))</f>
        <v>0</v>
      </c>
      <c r="AD215" s="55">
        <f>SUM(SUMIFS(Data!$M$6:$M$1096,Data!$J$6:$J$1096,AD$142,Data!$I$6:$I$1096,Sheet1!$B215))</f>
        <v>0</v>
      </c>
      <c r="AE215" s="55">
        <f>SUM(SUMIFS(Data!$M$6:$M$1096,Data!$J$6:$J$1096,AE$142,Data!$I$6:$I$1096,Sheet1!$B215))</f>
        <v>0</v>
      </c>
      <c r="AF215" s="55">
        <f>SUM(SUMIFS(Data!$M$6:$M$1096,Data!$J$6:$J$1096,AF$142,Data!$I$6:$I$1096,Sheet1!$B215))</f>
        <v>0</v>
      </c>
      <c r="AG215" s="55">
        <f>SUM(SUMIFS(Data!$M$6:$M$1096,Data!$J$6:$J$1096,AG$142,Data!$I$6:$I$1096,Sheet1!$B215))</f>
        <v>0</v>
      </c>
      <c r="AH215" s="55">
        <f>SUM(SUMIFS(Data!$M$6:$M$1096,Data!$J$6:$J$1096,AH$142,Data!$I$6:$I$1096,Sheet1!$B215))</f>
        <v>0</v>
      </c>
      <c r="AI215" s="55">
        <f>SUM(SUMIFS(Data!$M$6:$M$1096,Data!$J$6:$J$1096,AI$142,Data!$I$6:$I$1096,Sheet1!$B215))</f>
        <v>0</v>
      </c>
      <c r="AJ215" s="55">
        <f>SUM(SUMIFS(Data!$M$6:$M$1096,Data!$J$6:$J$1096,AJ$142,Data!$I$6:$I$1096,Sheet1!$B215))</f>
        <v>0</v>
      </c>
      <c r="AK215" s="55">
        <f>SUM(SUMIFS(Data!$M$6:$M$1096,Data!$J$6:$J$1096,AK$142,Data!$I$6:$I$1096,Sheet1!$B215))</f>
        <v>0</v>
      </c>
      <c r="AL215" s="55">
        <f>SUM(SUMIFS(Data!$M$6:$M$1096,Data!$J$6:$J$1096,AL$142,Data!$I$6:$I$1096,Sheet1!$B215))</f>
        <v>0</v>
      </c>
      <c r="AM215" s="55">
        <f>SUM(SUMIFS(Data!$M$6:$M$1096,Data!$J$6:$J$1096,AM$142,Data!$I$6:$I$1096,Sheet1!$B215))</f>
        <v>0</v>
      </c>
      <c r="AN215" s="55">
        <f>SUM(SUMIFS(Data!$M$6:$M$1096,Data!$J$6:$J$1096,AN$142,Data!$I$6:$I$1096,Sheet1!$B215))</f>
        <v>8.845543207076435E-3</v>
      </c>
      <c r="AO215" s="55">
        <f>SUM(SUMIFS(Data!$M$6:$M$1096,Data!$J$6:$J$1096,AO$142,Data!$I$6:$I$1096,Sheet1!$B215))</f>
        <v>0</v>
      </c>
      <c r="AP215" s="55">
        <f>SUM(SUMIFS(Data!$M$6:$M$1096,Data!$J$6:$J$1096,AP$142,Data!$I$6:$I$1096,Sheet1!$B215))</f>
        <v>0</v>
      </c>
      <c r="AQ215" s="55">
        <f>SUM(SUMIFS(Data!$M$6:$M$1096,Data!$J$6:$J$1096,AQ$142,Data!$I$6:$I$1096,Sheet1!$B215))</f>
        <v>0</v>
      </c>
      <c r="AR215" s="56" t="s">
        <v>12</v>
      </c>
    </row>
    <row r="216" spans="1:44" x14ac:dyDescent="0.25">
      <c r="A216" s="53" t="s">
        <v>73</v>
      </c>
      <c r="B216" s="56" t="s">
        <v>13</v>
      </c>
      <c r="C216" s="55">
        <f>SUM(SUMIFS(Data!$M$6:$M$1096,Data!$J$6:$J$1096,C$142,Data!$I$6:$I$1096,Sheet1!$B216))</f>
        <v>0.11603386485223083</v>
      </c>
      <c r="D216" s="55">
        <f>SUM(SUMIFS(Data!$M$6:$M$1096,Data!$J$6:$J$1096,D$142,Data!$I$6:$I$1096,Sheet1!$B216))</f>
        <v>0.12462387161484453</v>
      </c>
      <c r="E216" s="55">
        <f>SUM(SUMIFS(Data!$M$6:$M$1096,Data!$J$6:$J$1096,E$142,Data!$I$6:$I$1096,Sheet1!$B216))</f>
        <v>0.11809815950920245</v>
      </c>
      <c r="F216" s="55">
        <f>SUM(SUMIFS(Data!$M$6:$M$1096,Data!$J$6:$J$1096,F$142,Data!$I$6:$I$1096,Sheet1!$B216))</f>
        <v>0.11458279580989732</v>
      </c>
      <c r="G216" s="55">
        <f>SUM(SUMIFS(Data!$M$6:$M$1096,Data!$J$6:$J$1096,G$142,Data!$I$6:$I$1096,Sheet1!$B216))</f>
        <v>0.10045152452945057</v>
      </c>
      <c r="H216" s="55">
        <f>SUM(SUMIFS(Data!$M$6:$M$1096,Data!$J$6:$J$1096,H$142,Data!$I$6:$I$1096,Sheet1!$B216))</f>
        <v>9.036942956540947E-2</v>
      </c>
      <c r="I216" s="55">
        <f>SUM(SUMIFS(Data!$M$6:$M$1096,Data!$J$6:$J$1096,I$142,Data!$I$6:$I$1096,Sheet1!$B216))</f>
        <v>9.3574720941855941E-2</v>
      </c>
      <c r="J216" s="55">
        <f>SUM(SUMIFS(Data!$M$6:$M$1096,Data!$J$6:$J$1096,J$142,Data!$I$6:$I$1096,Sheet1!$B216))</f>
        <v>8.6152667997702589E-2</v>
      </c>
      <c r="K216" s="55">
        <f>SUM(SUMIFS(Data!$M$6:$M$1096,Data!$J$6:$J$1096,K$142,Data!$I$6:$I$1096,Sheet1!$B216))</f>
        <v>7.8373175036098183E-2</v>
      </c>
      <c r="L216" s="55">
        <f>SUM(SUMIFS(Data!$M$6:$M$1096,Data!$J$6:$J$1096,L$142,Data!$I$6:$I$1096,Sheet1!$B216))</f>
        <v>7.1899513932335526E-2</v>
      </c>
      <c r="M216" s="55">
        <f>SUM(SUMIFS(Data!$M$6:$M$1096,Data!$J$6:$J$1096,M$142,Data!$I$6:$I$1096,Sheet1!$B216))</f>
        <v>7.2808097043976186E-2</v>
      </c>
      <c r="N216" s="55">
        <f>SUM(SUMIFS(Data!$M$6:$M$1096,Data!$J$6:$J$1096,N$142,Data!$I$6:$I$1096,Sheet1!$B216))</f>
        <v>6.8420184307902615E-2</v>
      </c>
      <c r="O216" s="55">
        <f>SUM(SUMIFS(Data!$M$6:$M$1096,Data!$J$6:$J$1096,O$142,Data!$I$6:$I$1096,Sheet1!$B216))</f>
        <v>6.2812121212121208E-2</v>
      </c>
      <c r="P216" s="55">
        <f>SUM(SUMIFS(Data!$M$6:$M$1096,Data!$J$6:$J$1096,P$142,Data!$I$6:$I$1096,Sheet1!$B216))</f>
        <v>6.3217007621339749E-2</v>
      </c>
      <c r="Q216" s="55">
        <f>SUM(SUMIFS(Data!$M$6:$M$1096,Data!$J$6:$J$1096,Q$142,Data!$I$6:$I$1096,Sheet1!$B216))</f>
        <v>5.6953543776057179E-2</v>
      </c>
      <c r="R216" s="55">
        <f>SUM(SUMIFS(Data!$M$6:$M$1096,Data!$J$6:$J$1096,R$142,Data!$I$6:$I$1096,Sheet1!$B216))</f>
        <v>5.0435828073339344E-2</v>
      </c>
      <c r="S216" s="55">
        <f>SUM(SUMIFS(Data!$M$6:$M$1096,Data!$J$6:$J$1096,S$142,Data!$I$6:$I$1096,Sheet1!$B216))</f>
        <v>5.0979391309895997E-2</v>
      </c>
      <c r="T216" s="55">
        <f>SUM(SUMIFS(Data!$M$6:$M$1096,Data!$J$6:$J$1096,T$142,Data!$I$6:$I$1096,Sheet1!$B216))</f>
        <v>4.6755081725056997E-2</v>
      </c>
      <c r="U216" s="55">
        <f>SUM(SUMIFS(Data!$M$6:$M$1096,Data!$J$6:$J$1096,U$142,Data!$I$6:$I$1096,Sheet1!$B216))</f>
        <v>4.4383027150056903E-2</v>
      </c>
      <c r="V216" s="55">
        <f>SUM(SUMIFS(Data!$M$6:$M$1096,Data!$J$6:$J$1096,V$142,Data!$I$6:$I$1096,Sheet1!$B216))</f>
        <v>4.1385689562570868E-2</v>
      </c>
      <c r="W216" s="55">
        <f>SUM(SUMIFS(Data!$M$6:$M$1096,Data!$J$6:$J$1096,W$142,Data!$I$6:$I$1096,Sheet1!$B216))</f>
        <v>3.5644111506815672E-2</v>
      </c>
      <c r="X216" s="55">
        <f>SUM(SUMIFS(Data!$M$6:$M$1096,Data!$J$6:$J$1096,X$142,Data!$I$6:$I$1096,Sheet1!$B216))</f>
        <v>3.6156574771298772E-2</v>
      </c>
      <c r="Y216" s="55">
        <f>SUM(SUMIFS(Data!$M$6:$M$1096,Data!$J$6:$J$1096,Y$142,Data!$I$6:$I$1096,Sheet1!$B216))</f>
        <v>3.2332419636182406E-2</v>
      </c>
      <c r="Z216" s="55">
        <f>SUM(SUMIFS(Data!$M$6:$M$1096,Data!$J$6:$J$1096,Z$142,Data!$I$6:$I$1096,Sheet1!$B216))</f>
        <v>3.1977288325949961E-2</v>
      </c>
      <c r="AA216" s="55">
        <f>SUM(SUMIFS(Data!$M$6:$M$1096,Data!$J$6:$J$1096,AA$142,Data!$I$6:$I$1096,Sheet1!$B216))</f>
        <v>3.1881995566623793E-2</v>
      </c>
      <c r="AB216" s="55">
        <f>SUM(SUMIFS(Data!$M$6:$M$1096,Data!$J$6:$J$1096,AB$142,Data!$I$6:$I$1096,Sheet1!$B216))</f>
        <v>1.993704092339979E-2</v>
      </c>
      <c r="AC216" s="55">
        <f>SUM(SUMIFS(Data!$M$6:$M$1096,Data!$J$6:$J$1096,AC$142,Data!$I$6:$I$1096,Sheet1!$B216))</f>
        <v>2.0715513201062335E-2</v>
      </c>
      <c r="AD216" s="55">
        <f>SUM(SUMIFS(Data!$M$6:$M$1096,Data!$J$6:$J$1096,AD$142,Data!$I$6:$I$1096,Sheet1!$B216))</f>
        <v>1.7226120488020736E-2</v>
      </c>
      <c r="AE216" s="55">
        <f>SUM(SUMIFS(Data!$M$6:$M$1096,Data!$J$6:$J$1096,AE$142,Data!$I$6:$I$1096,Sheet1!$B216))</f>
        <v>1.4529968059121939E-2</v>
      </c>
      <c r="AF216" s="55">
        <f>SUM(SUMIFS(Data!$M$6:$M$1096,Data!$J$6:$J$1096,AF$142,Data!$I$6:$I$1096,Sheet1!$B216))</f>
        <v>1.1052499372017081E-2</v>
      </c>
      <c r="AG216" s="55">
        <f>SUM(SUMIFS(Data!$M$6:$M$1096,Data!$J$6:$J$1096,AG$142,Data!$I$6:$I$1096,Sheet1!$B216))</f>
        <v>9.8610488570147915E-3</v>
      </c>
      <c r="AH216" s="55">
        <f>SUM(SUMIFS(Data!$M$6:$M$1096,Data!$J$6:$J$1096,AH$142,Data!$I$6:$I$1096,Sheet1!$B216))</f>
        <v>4.4694789689585504E-3</v>
      </c>
      <c r="AI216" s="55">
        <f>SUM(SUMIFS(Data!$M$6:$M$1096,Data!$J$6:$J$1096,AI$142,Data!$I$6:$I$1096,Sheet1!$B216))</f>
        <v>3.8777582864001478E-3</v>
      </c>
      <c r="AJ216" s="55">
        <f>SUM(SUMIFS(Data!$M$6:$M$1096,Data!$J$6:$J$1096,AJ$142,Data!$I$6:$I$1096,Sheet1!$B216))</f>
        <v>4.1206158563853578E-3</v>
      </c>
      <c r="AK216" s="55">
        <f>SUM(SUMIFS(Data!$M$6:$M$1096,Data!$J$6:$J$1096,AK$142,Data!$I$6:$I$1096,Sheet1!$B216))</f>
        <v>4.8367952522255196E-3</v>
      </c>
      <c r="AL216" s="55">
        <f>SUM(SUMIFS(Data!$M$6:$M$1096,Data!$J$6:$J$1096,AL$142,Data!$I$6:$I$1096,Sheet1!$B216))</f>
        <v>4.6846846846846845E-3</v>
      </c>
      <c r="AM216" s="55">
        <f>SUM(SUMIFS(Data!$M$6:$M$1096,Data!$J$6:$J$1096,AM$142,Data!$I$6:$I$1096,Sheet1!$B216))</f>
        <v>3.9349330710044617E-3</v>
      </c>
      <c r="AN216" s="55">
        <f>SUM(SUMIFS(Data!$M$6:$M$1096,Data!$J$6:$J$1096,AN$142,Data!$I$6:$I$1096,Sheet1!$B216))</f>
        <v>5.0805171240644138E-3</v>
      </c>
      <c r="AO216" s="55">
        <f>SUM(SUMIFS(Data!$M$6:$M$1096,Data!$J$6:$J$1096,AO$142,Data!$I$6:$I$1096,Sheet1!$B216))</f>
        <v>5.0238262347161167E-3</v>
      </c>
      <c r="AP216" s="55">
        <f>SUM(SUMIFS(Data!$M$6:$M$1096,Data!$J$6:$J$1096,AP$142,Data!$I$6:$I$1096,Sheet1!$B216))</f>
        <v>4.9958680790323793E-3</v>
      </c>
      <c r="AQ216" s="55">
        <f>SUM(SUMIFS(Data!$M$6:$M$1096,Data!$J$6:$J$1096,AQ$142,Data!$I$6:$I$1096,Sheet1!$B216))</f>
        <v>4.4257678036568465E-3</v>
      </c>
      <c r="AR216" s="56" t="s">
        <v>13</v>
      </c>
    </row>
    <row r="217" spans="1:44" x14ac:dyDescent="0.25">
      <c r="A217" s="53" t="s">
        <v>73</v>
      </c>
      <c r="B217" s="56" t="s">
        <v>14</v>
      </c>
      <c r="C217" s="55">
        <f>SUM(SUMIFS(Data!$M$6:$M$1096,Data!$J$6:$J$1096,C$142,Data!$I$6:$I$1096,Sheet1!$B217))</f>
        <v>0</v>
      </c>
      <c r="D217" s="55">
        <f>SUM(SUMIFS(Data!$M$6:$M$1096,Data!$J$6:$J$1096,D$142,Data!$I$6:$I$1096,Sheet1!$B217))</f>
        <v>0</v>
      </c>
      <c r="E217" s="55">
        <f>SUM(SUMIFS(Data!$M$6:$M$1096,Data!$J$6:$J$1096,E$142,Data!$I$6:$I$1096,Sheet1!$B217))</f>
        <v>0</v>
      </c>
      <c r="F217" s="55">
        <f>SUM(SUMIFS(Data!$M$6:$M$1096,Data!$J$6:$J$1096,F$142,Data!$I$6:$I$1096,Sheet1!$B217))</f>
        <v>0</v>
      </c>
      <c r="G217" s="55">
        <f>SUM(SUMIFS(Data!$M$6:$M$1096,Data!$J$6:$J$1096,G$142,Data!$I$6:$I$1096,Sheet1!$B217))</f>
        <v>0</v>
      </c>
      <c r="H217" s="55">
        <f>SUM(SUMIFS(Data!$M$6:$M$1096,Data!$J$6:$J$1096,H$142,Data!$I$6:$I$1096,Sheet1!$B217))</f>
        <v>0</v>
      </c>
      <c r="I217" s="55">
        <f>SUM(SUMIFS(Data!$M$6:$M$1096,Data!$J$6:$J$1096,I$142,Data!$I$6:$I$1096,Sheet1!$B217))</f>
        <v>0</v>
      </c>
      <c r="J217" s="55">
        <f>SUM(SUMIFS(Data!$M$6:$M$1096,Data!$J$6:$J$1096,J$142,Data!$I$6:$I$1096,Sheet1!$B217))</f>
        <v>0</v>
      </c>
      <c r="K217" s="55">
        <f>SUM(SUMIFS(Data!$M$6:$M$1096,Data!$J$6:$J$1096,K$142,Data!$I$6:$I$1096,Sheet1!$B217))</f>
        <v>0</v>
      </c>
      <c r="L217" s="55">
        <f>SUM(SUMIFS(Data!$M$6:$M$1096,Data!$J$6:$J$1096,L$142,Data!$I$6:$I$1096,Sheet1!$B217))</f>
        <v>0</v>
      </c>
      <c r="M217" s="55">
        <f>SUM(SUMIFS(Data!$M$6:$M$1096,Data!$J$6:$J$1096,M$142,Data!$I$6:$I$1096,Sheet1!$B217))</f>
        <v>0</v>
      </c>
      <c r="N217" s="55">
        <f>SUM(SUMIFS(Data!$M$6:$M$1096,Data!$J$6:$J$1096,N$142,Data!$I$6:$I$1096,Sheet1!$B217))</f>
        <v>2.1447594805439675E-3</v>
      </c>
      <c r="O217" s="55">
        <f>SUM(SUMIFS(Data!$M$6:$M$1096,Data!$J$6:$J$1096,O$142,Data!$I$6:$I$1096,Sheet1!$B217))</f>
        <v>0</v>
      </c>
      <c r="P217" s="55">
        <f>SUM(SUMIFS(Data!$M$6:$M$1096,Data!$J$6:$J$1096,P$142,Data!$I$6:$I$1096,Sheet1!$B217))</f>
        <v>2.4869634977938227E-3</v>
      </c>
      <c r="Q217" s="55">
        <f>SUM(SUMIFS(Data!$M$6:$M$1096,Data!$J$6:$J$1096,Q$142,Data!$I$6:$I$1096,Sheet1!$B217))</f>
        <v>0</v>
      </c>
      <c r="R217" s="55">
        <f>SUM(SUMIFS(Data!$M$6:$M$1096,Data!$J$6:$J$1096,R$142,Data!$I$6:$I$1096,Sheet1!$B217))</f>
        <v>2.164111812443643E-3</v>
      </c>
      <c r="S217" s="55">
        <f>SUM(SUMIFS(Data!$M$6:$M$1096,Data!$J$6:$J$1096,S$142,Data!$I$6:$I$1096,Sheet1!$B217))</f>
        <v>0</v>
      </c>
      <c r="T217" s="55">
        <f>SUM(SUMIFS(Data!$M$6:$M$1096,Data!$J$6:$J$1096,T$142,Data!$I$6:$I$1096,Sheet1!$B217))</f>
        <v>0</v>
      </c>
      <c r="U217" s="55">
        <f>SUM(SUMIFS(Data!$M$6:$M$1096,Data!$J$6:$J$1096,U$142,Data!$I$6:$I$1096,Sheet1!$B217))</f>
        <v>0</v>
      </c>
      <c r="V217" s="55">
        <f>SUM(SUMIFS(Data!$M$6:$M$1096,Data!$J$6:$J$1096,V$142,Data!$I$6:$I$1096,Sheet1!$B217))</f>
        <v>0</v>
      </c>
      <c r="W217" s="55">
        <f>SUM(SUMIFS(Data!$M$6:$M$1096,Data!$J$6:$J$1096,W$142,Data!$I$6:$I$1096,Sheet1!$B217))</f>
        <v>0</v>
      </c>
      <c r="X217" s="55">
        <f>SUM(SUMIFS(Data!$M$6:$M$1096,Data!$J$6:$J$1096,X$142,Data!$I$6:$I$1096,Sheet1!$B217))</f>
        <v>0</v>
      </c>
      <c r="Y217" s="55">
        <f>SUM(SUMIFS(Data!$M$6:$M$1096,Data!$J$6:$J$1096,Y$142,Data!$I$6:$I$1096,Sheet1!$B217))</f>
        <v>0</v>
      </c>
      <c r="Z217" s="55">
        <f>SUM(SUMIFS(Data!$M$6:$M$1096,Data!$J$6:$J$1096,Z$142,Data!$I$6:$I$1096,Sheet1!$B217))</f>
        <v>0</v>
      </c>
      <c r="AA217" s="55">
        <f>SUM(SUMIFS(Data!$M$6:$M$1096,Data!$J$6:$J$1096,AA$142,Data!$I$6:$I$1096,Sheet1!$B217))</f>
        <v>0</v>
      </c>
      <c r="AB217" s="55">
        <f>SUM(SUMIFS(Data!$M$6:$M$1096,Data!$J$6:$J$1096,AB$142,Data!$I$6:$I$1096,Sheet1!$B217))</f>
        <v>0</v>
      </c>
      <c r="AC217" s="55">
        <f>SUM(SUMIFS(Data!$M$6:$M$1096,Data!$J$6:$J$1096,AC$142,Data!$I$6:$I$1096,Sheet1!$B217))</f>
        <v>0</v>
      </c>
      <c r="AD217" s="55">
        <f>SUM(SUMIFS(Data!$M$6:$M$1096,Data!$J$6:$J$1096,AD$142,Data!$I$6:$I$1096,Sheet1!$B217))</f>
        <v>0</v>
      </c>
      <c r="AE217" s="55">
        <f>SUM(SUMIFS(Data!$M$6:$M$1096,Data!$J$6:$J$1096,AE$142,Data!$I$6:$I$1096,Sheet1!$B217))</f>
        <v>0</v>
      </c>
      <c r="AF217" s="55">
        <f>SUM(SUMIFS(Data!$M$6:$M$1096,Data!$J$6:$J$1096,AF$142,Data!$I$6:$I$1096,Sheet1!$B217))</f>
        <v>0</v>
      </c>
      <c r="AG217" s="55">
        <f>SUM(SUMIFS(Data!$M$6:$M$1096,Data!$J$6:$J$1096,AG$142,Data!$I$6:$I$1096,Sheet1!$B217))</f>
        <v>3.1973703869714628E-3</v>
      </c>
      <c r="AH217" s="55">
        <f>SUM(SUMIFS(Data!$M$6:$M$1096,Data!$J$6:$J$1096,AH$142,Data!$I$6:$I$1096,Sheet1!$B217))</f>
        <v>8.877732198616298E-3</v>
      </c>
      <c r="AI217" s="55">
        <f>SUM(SUMIFS(Data!$M$6:$M$1096,Data!$J$6:$J$1096,AI$142,Data!$I$6:$I$1096,Sheet1!$B217))</f>
        <v>1.4741636660203736E-2</v>
      </c>
      <c r="AJ217" s="55">
        <f>SUM(SUMIFS(Data!$M$6:$M$1096,Data!$J$6:$J$1096,AJ$142,Data!$I$6:$I$1096,Sheet1!$B217))</f>
        <v>1.7760173768606658E-2</v>
      </c>
      <c r="AK217" s="55">
        <f>SUM(SUMIFS(Data!$M$6:$M$1096,Data!$J$6:$J$1096,AK$142,Data!$I$6:$I$1096,Sheet1!$B217))</f>
        <v>2.0118694362017804E-2</v>
      </c>
      <c r="AL217" s="55">
        <f>SUM(SUMIFS(Data!$M$6:$M$1096,Data!$J$6:$J$1096,AL$142,Data!$I$6:$I$1096,Sheet1!$B217))</f>
        <v>2.3357903357903359E-2</v>
      </c>
      <c r="AM217" s="55">
        <f>SUM(SUMIFS(Data!$M$6:$M$1096,Data!$J$6:$J$1096,AM$142,Data!$I$6:$I$1096,Sheet1!$B217))</f>
        <v>2.4452798369813442E-2</v>
      </c>
      <c r="AN217" s="55">
        <f>SUM(SUMIFS(Data!$M$6:$M$1096,Data!$J$6:$J$1096,AN$142,Data!$I$6:$I$1096,Sheet1!$B217))</f>
        <v>5.1621682921297346E-2</v>
      </c>
      <c r="AO217" s="55">
        <f>SUM(SUMIFS(Data!$M$6:$M$1096,Data!$J$6:$J$1096,AO$142,Data!$I$6:$I$1096,Sheet1!$B217))</f>
        <v>3.1953012448745891E-2</v>
      </c>
      <c r="AP217" s="55">
        <f>SUM(SUMIFS(Data!$M$6:$M$1096,Data!$J$6:$J$1096,AP$142,Data!$I$6:$I$1096,Sheet1!$B217))</f>
        <v>3.2867553151528811E-2</v>
      </c>
      <c r="AQ217" s="55">
        <f>SUM(SUMIFS(Data!$M$6:$M$1096,Data!$J$6:$J$1096,AQ$142,Data!$I$6:$I$1096,Sheet1!$B217))</f>
        <v>3.1114488801466316E-2</v>
      </c>
      <c r="AR217" s="56" t="s">
        <v>14</v>
      </c>
    </row>
    <row r="218" spans="1:44" x14ac:dyDescent="0.25">
      <c r="A218" s="53" t="s">
        <v>73</v>
      </c>
      <c r="B218" s="56" t="s">
        <v>15</v>
      </c>
      <c r="C218" s="55">
        <f>SUM(SUMIFS(Data!$M$6:$M$1096,Data!$J$6:$J$1096,C$142,Data!$I$6:$I$1096,Sheet1!$B218))</f>
        <v>2.0386433283124707E-2</v>
      </c>
      <c r="D218" s="55">
        <f>SUM(SUMIFS(Data!$M$6:$M$1096,Data!$J$6:$J$1096,D$142,Data!$I$6:$I$1096,Sheet1!$B218))</f>
        <v>1.8630892678034101E-2</v>
      </c>
      <c r="E218" s="55">
        <f>SUM(SUMIFS(Data!$M$6:$M$1096,Data!$J$6:$J$1096,E$142,Data!$I$6:$I$1096,Sheet1!$B218))</f>
        <v>1.6544302524389019E-2</v>
      </c>
      <c r="F218" s="55">
        <f>SUM(SUMIFS(Data!$M$6:$M$1096,Data!$J$6:$J$1096,F$142,Data!$I$6:$I$1096,Sheet1!$B218))</f>
        <v>1.5816089581505755E-2</v>
      </c>
      <c r="G218" s="55">
        <f>SUM(SUMIFS(Data!$M$6:$M$1096,Data!$J$6:$J$1096,G$142,Data!$I$6:$I$1096,Sheet1!$B218))</f>
        <v>1.5473593424991121E-2</v>
      </c>
      <c r="H218" s="55">
        <f>SUM(SUMIFS(Data!$M$6:$M$1096,Data!$J$6:$J$1096,H$142,Data!$I$6:$I$1096,Sheet1!$B218))</f>
        <v>1.4937323982550113E-2</v>
      </c>
      <c r="I218" s="55">
        <f>SUM(SUMIFS(Data!$M$6:$M$1096,Data!$J$6:$J$1096,I$142,Data!$I$6:$I$1096,Sheet1!$B218))</f>
        <v>1.3716887876936746E-2</v>
      </c>
      <c r="J218" s="55">
        <f>SUM(SUMIFS(Data!$M$6:$M$1096,Data!$J$6:$J$1096,J$142,Data!$I$6:$I$1096,Sheet1!$B218))</f>
        <v>1.2198123786341383E-2</v>
      </c>
      <c r="K218" s="55">
        <f>SUM(SUMIFS(Data!$M$6:$M$1096,Data!$J$6:$J$1096,K$142,Data!$I$6:$I$1096,Sheet1!$B218))</f>
        <v>1.1711856248997272E-2</v>
      </c>
      <c r="L218" s="55">
        <f>SUM(SUMIFS(Data!$M$6:$M$1096,Data!$J$6:$J$1096,L$142,Data!$I$6:$I$1096,Sheet1!$B218))</f>
        <v>9.9860436017132678E-3</v>
      </c>
      <c r="M218" s="55">
        <f>SUM(SUMIFS(Data!$M$6:$M$1096,Data!$J$6:$J$1096,M$142,Data!$I$6:$I$1096,Sheet1!$B218))</f>
        <v>8.6144109300047723E-3</v>
      </c>
      <c r="N218" s="55">
        <f>SUM(SUMIFS(Data!$M$6:$M$1096,Data!$J$6:$J$1096,N$142,Data!$I$6:$I$1096,Sheet1!$B218))</f>
        <v>8.8382945626811846E-3</v>
      </c>
      <c r="O218" s="55">
        <f>SUM(SUMIFS(Data!$M$6:$M$1096,Data!$J$6:$J$1096,O$142,Data!$I$6:$I$1096,Sheet1!$B218))</f>
        <v>7.4909090909090906E-3</v>
      </c>
      <c r="P218" s="55">
        <f>SUM(SUMIFS(Data!$M$6:$M$1096,Data!$J$6:$J$1096,P$142,Data!$I$6:$I$1096,Sheet1!$B218))</f>
        <v>6.8458350046797702E-3</v>
      </c>
      <c r="Q218" s="55">
        <f>SUM(SUMIFS(Data!$M$6:$M$1096,Data!$J$6:$J$1096,Q$142,Data!$I$6:$I$1096,Sheet1!$B218))</f>
        <v>5.881477069684336E-3</v>
      </c>
      <c r="R218" s="55">
        <f>SUM(SUMIFS(Data!$M$6:$M$1096,Data!$J$6:$J$1096,R$142,Data!$I$6:$I$1096,Sheet1!$B218))</f>
        <v>5.8010219416892092E-3</v>
      </c>
      <c r="S218" s="55">
        <f>SUM(SUMIFS(Data!$M$6:$M$1096,Data!$J$6:$J$1096,S$142,Data!$I$6:$I$1096,Sheet1!$B218))</f>
        <v>6.0294774452880747E-3</v>
      </c>
      <c r="T218" s="55">
        <f>SUM(SUMIFS(Data!$M$6:$M$1096,Data!$J$6:$J$1096,T$142,Data!$I$6:$I$1096,Sheet1!$B218))</f>
        <v>5.9407212356700169E-3</v>
      </c>
      <c r="U218" s="55">
        <f>SUM(SUMIFS(Data!$M$6:$M$1096,Data!$J$6:$J$1096,U$142,Data!$I$6:$I$1096,Sheet1!$B218))</f>
        <v>6.4379775646236388E-3</v>
      </c>
      <c r="V218" s="55">
        <f>SUM(SUMIFS(Data!$M$6:$M$1096,Data!$J$6:$J$1096,V$142,Data!$I$6:$I$1096,Sheet1!$B218))</f>
        <v>5.7587873724413681E-3</v>
      </c>
      <c r="W218" s="55">
        <f>SUM(SUMIFS(Data!$M$6:$M$1096,Data!$J$6:$J$1096,W$142,Data!$I$6:$I$1096,Sheet1!$B218))</f>
        <v>5.4341151909615623E-3</v>
      </c>
      <c r="X218" s="55">
        <f>SUM(SUMIFS(Data!$M$6:$M$1096,Data!$J$6:$J$1096,X$142,Data!$I$6:$I$1096,Sheet1!$B218))</f>
        <v>5.7253096023399093E-3</v>
      </c>
      <c r="Y218" s="55">
        <f>SUM(SUMIFS(Data!$M$6:$M$1096,Data!$J$6:$J$1096,Y$142,Data!$I$6:$I$1096,Sheet1!$B218))</f>
        <v>4.6100174433092453E-3</v>
      </c>
      <c r="Z218" s="55">
        <f>SUM(SUMIFS(Data!$M$6:$M$1096,Data!$J$6:$J$1096,Z$142,Data!$I$6:$I$1096,Sheet1!$B218))</f>
        <v>0</v>
      </c>
      <c r="AA218" s="55">
        <f>SUM(SUMIFS(Data!$M$6:$M$1096,Data!$J$6:$J$1096,AA$142,Data!$I$6:$I$1096,Sheet1!$B218))</f>
        <v>4.1597110095509156E-3</v>
      </c>
      <c r="AB218" s="55">
        <f>SUM(SUMIFS(Data!$M$6:$M$1096,Data!$J$6:$J$1096,AB$142,Data!$I$6:$I$1096,Sheet1!$B218))</f>
        <v>4.1355471884451577E-3</v>
      </c>
      <c r="AC218" s="55">
        <f>SUM(SUMIFS(Data!$M$6:$M$1096,Data!$J$6:$J$1096,AC$142,Data!$I$6:$I$1096,Sheet1!$B218))</f>
        <v>4.3430713950945166E-3</v>
      </c>
      <c r="AD218" s="55">
        <f>SUM(SUMIFS(Data!$M$6:$M$1096,Data!$J$6:$J$1096,AD$142,Data!$I$6:$I$1096,Sheet1!$B218))</f>
        <v>3.6032619002465392E-3</v>
      </c>
      <c r="AE218" s="55">
        <f>SUM(SUMIFS(Data!$M$6:$M$1096,Data!$J$6:$J$1096,AE$142,Data!$I$6:$I$1096,Sheet1!$B218))</f>
        <v>3.5072336694432268E-3</v>
      </c>
      <c r="AF218" s="55">
        <f>SUM(SUMIFS(Data!$M$6:$M$1096,Data!$J$6:$J$1096,AF$142,Data!$I$6:$I$1096,Sheet1!$B218))</f>
        <v>3.34924223394457E-3</v>
      </c>
      <c r="AG218" s="55">
        <f>SUM(SUMIFS(Data!$M$6:$M$1096,Data!$J$6:$J$1096,AG$142,Data!$I$6:$I$1096,Sheet1!$B218))</f>
        <v>0</v>
      </c>
      <c r="AH218" s="55">
        <f>SUM(SUMIFS(Data!$M$6:$M$1096,Data!$J$6:$J$1096,AH$142,Data!$I$6:$I$1096,Sheet1!$B218))</f>
        <v>2.9694483560888997E-3</v>
      </c>
      <c r="AI218" s="55">
        <f>SUM(SUMIFS(Data!$M$6:$M$1096,Data!$J$6:$J$1096,AI$142,Data!$I$6:$I$1096,Sheet1!$B218))</f>
        <v>0</v>
      </c>
      <c r="AJ218" s="55">
        <f>SUM(SUMIFS(Data!$M$6:$M$1096,Data!$J$6:$J$1096,AJ$142,Data!$I$6:$I$1096,Sheet1!$B218))</f>
        <v>2.9067910304733918E-3</v>
      </c>
      <c r="AK218" s="55">
        <f>SUM(SUMIFS(Data!$M$6:$M$1096,Data!$J$6:$J$1096,AK$142,Data!$I$6:$I$1096,Sheet1!$B218))</f>
        <v>2.7002967359050444E-3</v>
      </c>
      <c r="AL218" s="55">
        <f>SUM(SUMIFS(Data!$M$6:$M$1096,Data!$J$6:$J$1096,AL$142,Data!$I$6:$I$1096,Sheet1!$B218))</f>
        <v>2.981162981162981E-3</v>
      </c>
      <c r="AM218" s="55">
        <f>SUM(SUMIFS(Data!$M$6:$M$1096,Data!$J$6:$J$1096,AM$142,Data!$I$6:$I$1096,Sheet1!$B218))</f>
        <v>4.2862663809155746E-3</v>
      </c>
      <c r="AN218" s="55">
        <f>SUM(SUMIFS(Data!$M$6:$M$1096,Data!$J$6:$J$1096,AN$142,Data!$I$6:$I$1096,Sheet1!$B218))</f>
        <v>1.1930142889544115E-2</v>
      </c>
      <c r="AO218" s="55">
        <f>SUM(SUMIFS(Data!$M$6:$M$1096,Data!$J$6:$J$1096,AO$142,Data!$I$6:$I$1096,Sheet1!$B218))</f>
        <v>7.3510398581507885E-3</v>
      </c>
      <c r="AP218" s="55">
        <f>SUM(SUMIFS(Data!$M$6:$M$1096,Data!$J$6:$J$1096,AP$142,Data!$I$6:$I$1096,Sheet1!$B218))</f>
        <v>7.5501464953797613E-3</v>
      </c>
      <c r="AQ218" s="55">
        <f>SUM(SUMIFS(Data!$M$6:$M$1096,Data!$J$6:$J$1096,AQ$142,Data!$I$6:$I$1096,Sheet1!$B218))</f>
        <v>8.5386025302874521E-3</v>
      </c>
      <c r="AR218" s="56" t="s">
        <v>15</v>
      </c>
    </row>
    <row r="219" spans="1:44" x14ac:dyDescent="0.25">
      <c r="A219" s="53" t="s">
        <v>73</v>
      </c>
      <c r="B219" s="56" t="s">
        <v>16</v>
      </c>
      <c r="C219" s="55">
        <f>SUM(SUMIFS(Data!$M$6:$M$1096,Data!$J$6:$J$1096,C$142,Data!$I$6:$I$1096,Sheet1!$B219))</f>
        <v>7.2845790266451979E-2</v>
      </c>
      <c r="D219" s="55">
        <f>SUM(SUMIFS(Data!$M$6:$M$1096,Data!$J$6:$J$1096,D$142,Data!$I$6:$I$1096,Sheet1!$B219))</f>
        <v>7.1740220661985959E-2</v>
      </c>
      <c r="E219" s="55">
        <f>SUM(SUMIFS(Data!$M$6:$M$1096,Data!$J$6:$J$1096,E$142,Data!$I$6:$I$1096,Sheet1!$B219))</f>
        <v>7.2111032887458515E-2</v>
      </c>
      <c r="F219" s="55">
        <f>SUM(SUMIFS(Data!$M$6:$M$1096,Data!$J$6:$J$1096,F$142,Data!$I$6:$I$1096,Sheet1!$B219))</f>
        <v>7.164972392796326E-2</v>
      </c>
      <c r="G219" s="55">
        <f>SUM(SUMIFS(Data!$M$6:$M$1096,Data!$J$6:$J$1096,G$142,Data!$I$6:$I$1096,Sheet1!$B219))</f>
        <v>7.3207853482826851E-2</v>
      </c>
      <c r="H219" s="55">
        <f>SUM(SUMIFS(Data!$M$6:$M$1096,Data!$J$6:$J$1096,H$142,Data!$I$6:$I$1096,Sheet1!$B219))</f>
        <v>7.9021481031531282E-2</v>
      </c>
      <c r="I219" s="55">
        <f>SUM(SUMIFS(Data!$M$6:$M$1096,Data!$J$6:$J$1096,I$142,Data!$I$6:$I$1096,Sheet1!$B219))</f>
        <v>8.1412783917365464E-2</v>
      </c>
      <c r="J219" s="55">
        <f>SUM(SUMIFS(Data!$M$6:$M$1096,Data!$J$6:$J$1096,J$142,Data!$I$6:$I$1096,Sheet1!$B219))</f>
        <v>8.2351010584470641E-2</v>
      </c>
      <c r="K219" s="55">
        <f>SUM(SUMIFS(Data!$M$6:$M$1096,Data!$J$6:$J$1096,K$142,Data!$I$6:$I$1096,Sheet1!$B219))</f>
        <v>8.2250387721268511E-2</v>
      </c>
      <c r="L219" s="55">
        <f>SUM(SUMIFS(Data!$M$6:$M$1096,Data!$J$6:$J$1096,L$142,Data!$I$6:$I$1096,Sheet1!$B219))</f>
        <v>9.8320419654458827E-2</v>
      </c>
      <c r="M219" s="55">
        <f>SUM(SUMIFS(Data!$M$6:$M$1096,Data!$J$6:$J$1096,M$142,Data!$I$6:$I$1096,Sheet1!$B219))</f>
        <v>0.12564984805485094</v>
      </c>
      <c r="N219" s="55">
        <f>SUM(SUMIFS(Data!$M$6:$M$1096,Data!$J$6:$J$1096,N$142,Data!$I$6:$I$1096,Sheet1!$B219))</f>
        <v>0.13823092696033373</v>
      </c>
      <c r="O219" s="55">
        <f>SUM(SUMIFS(Data!$M$6:$M$1096,Data!$J$6:$J$1096,O$142,Data!$I$6:$I$1096,Sheet1!$B219))</f>
        <v>0.14974545454545454</v>
      </c>
      <c r="P219" s="55">
        <f>SUM(SUMIFS(Data!$M$6:$M$1096,Data!$J$6:$J$1096,P$142,Data!$I$6:$I$1096,Sheet1!$B219))</f>
        <v>0.11303650220617729</v>
      </c>
      <c r="Q219" s="55">
        <f>SUM(SUMIFS(Data!$M$6:$M$1096,Data!$J$6:$J$1096,Q$142,Data!$I$6:$I$1096,Sheet1!$B219))</f>
        <v>0.12509926543577526</v>
      </c>
      <c r="R219" s="55">
        <f>SUM(SUMIFS(Data!$M$6:$M$1096,Data!$J$6:$J$1096,R$142,Data!$I$6:$I$1096,Sheet1!$B219))</f>
        <v>0.12296363089870754</v>
      </c>
      <c r="S219" s="55">
        <f>SUM(SUMIFS(Data!$M$6:$M$1096,Data!$J$6:$J$1096,S$142,Data!$I$6:$I$1096,Sheet1!$B219))</f>
        <v>0.11969629298794104</v>
      </c>
      <c r="T219" s="55">
        <f>SUM(SUMIFS(Data!$M$6:$M$1096,Data!$J$6:$J$1096,T$142,Data!$I$6:$I$1096,Sheet1!$B219))</f>
        <v>9.8519636492084395E-2</v>
      </c>
      <c r="U219" s="55">
        <f>SUM(SUMIFS(Data!$M$6:$M$1096,Data!$J$6:$J$1096,U$142,Data!$I$6:$I$1096,Sheet1!$B219))</f>
        <v>0.11783449845553569</v>
      </c>
      <c r="V219" s="55">
        <f>SUM(SUMIFS(Data!$M$6:$M$1096,Data!$J$6:$J$1096,V$142,Data!$I$6:$I$1096,Sheet1!$B219))</f>
        <v>0.10183803783493466</v>
      </c>
      <c r="W219" s="55">
        <f>SUM(SUMIFS(Data!$M$6:$M$1096,Data!$J$6:$J$1096,W$142,Data!$I$6:$I$1096,Sheet1!$B219))</f>
        <v>0.12569077735478326</v>
      </c>
      <c r="X219" s="55">
        <f>SUM(SUMIFS(Data!$M$6:$M$1096,Data!$J$6:$J$1096,X$142,Data!$I$6:$I$1096,Sheet1!$B219))</f>
        <v>0.13099757296658163</v>
      </c>
      <c r="Y219" s="55">
        <f>SUM(SUMIFS(Data!$M$6:$M$1096,Data!$J$6:$J$1096,Y$142,Data!$I$6:$I$1096,Sheet1!$B219))</f>
        <v>0.12272614004485423</v>
      </c>
      <c r="Z219" s="55">
        <f>SUM(SUMIFS(Data!$M$6:$M$1096,Data!$J$6:$J$1096,Z$142,Data!$I$6:$I$1096,Sheet1!$B219))</f>
        <v>0.14381980408061396</v>
      </c>
      <c r="AA219" s="55">
        <f>SUM(SUMIFS(Data!$M$6:$M$1096,Data!$J$6:$J$1096,AA$142,Data!$I$6:$I$1096,Sheet1!$B219))</f>
        <v>0.14359212938890561</v>
      </c>
      <c r="AB219" s="55">
        <f>SUM(SUMIFS(Data!$M$6:$M$1096,Data!$J$6:$J$1096,AB$142,Data!$I$6:$I$1096,Sheet1!$B219))</f>
        <v>0.15212023949138942</v>
      </c>
      <c r="AC219" s="55">
        <f>SUM(SUMIFS(Data!$M$6:$M$1096,Data!$J$6:$J$1096,AC$142,Data!$I$6:$I$1096,Sheet1!$B219))</f>
        <v>0.15794407123886892</v>
      </c>
      <c r="AD219" s="55">
        <f>SUM(SUMIFS(Data!$M$6:$M$1096,Data!$J$6:$J$1096,AD$142,Data!$I$6:$I$1096,Sheet1!$B219))</f>
        <v>0.17194512927492256</v>
      </c>
      <c r="AE219" s="55">
        <f>SUM(SUMIFS(Data!$M$6:$M$1096,Data!$J$6:$J$1096,AE$142,Data!$I$6:$I$1096,Sheet1!$B219))</f>
        <v>0.14714724118494393</v>
      </c>
      <c r="AF219" s="55">
        <f>SUM(SUMIFS(Data!$M$6:$M$1096,Data!$J$6:$J$1096,AF$142,Data!$I$6:$I$1096,Sheet1!$B219))</f>
        <v>0.19255351809986324</v>
      </c>
      <c r="AG219" s="55">
        <f>SUM(SUMIFS(Data!$M$6:$M$1096,Data!$J$6:$J$1096,AG$142,Data!$I$6:$I$1096,Sheet1!$B219))</f>
        <v>0.19740026893769611</v>
      </c>
      <c r="AH219" s="55">
        <f>SUM(SUMIFS(Data!$M$6:$M$1096,Data!$J$6:$J$1096,AH$142,Data!$I$6:$I$1096,Sheet1!$B219))</f>
        <v>0.21046347884650707</v>
      </c>
      <c r="AI219" s="55">
        <f>SUM(SUMIFS(Data!$M$6:$M$1096,Data!$J$6:$J$1096,AI$142,Data!$I$6:$I$1096,Sheet1!$B219))</f>
        <v>0.23401963499830733</v>
      </c>
      <c r="AJ219" s="55">
        <f>SUM(SUMIFS(Data!$M$6:$M$1096,Data!$J$6:$J$1096,AJ$142,Data!$I$6:$I$1096,Sheet1!$B219))</f>
        <v>0.24589535552290295</v>
      </c>
      <c r="AK219" s="55">
        <f>SUM(SUMIFS(Data!$M$6:$M$1096,Data!$J$6:$J$1096,AK$142,Data!$I$6:$I$1096,Sheet1!$B219))</f>
        <v>0.26181008902077152</v>
      </c>
      <c r="AL219" s="55">
        <f>SUM(SUMIFS(Data!$M$6:$M$1096,Data!$J$6:$J$1096,AL$142,Data!$I$6:$I$1096,Sheet1!$B219))</f>
        <v>0.24291564291564291</v>
      </c>
      <c r="AM219" s="55">
        <f>SUM(SUMIFS(Data!$M$6:$M$1096,Data!$J$6:$J$1096,AM$142,Data!$I$6:$I$1096,Sheet1!$B219))</f>
        <v>0.25324104978393003</v>
      </c>
      <c r="AN219" s="55">
        <f>SUM(SUMIFS(Data!$M$6:$M$1096,Data!$J$6:$J$1096,AN$142,Data!$I$6:$I$1096,Sheet1!$B219))</f>
        <v>0.19074620095259695</v>
      </c>
      <c r="AO219" s="55">
        <f>SUM(SUMIFS(Data!$M$6:$M$1096,Data!$J$6:$J$1096,AO$142,Data!$I$6:$I$1096,Sheet1!$B219))</f>
        <v>0.24369251228251634</v>
      </c>
      <c r="AP219" s="55">
        <f>SUM(SUMIFS(Data!$M$6:$M$1096,Data!$J$6:$J$1096,AP$142,Data!$I$6:$I$1096,Sheet1!$B219))</f>
        <v>0.23788595898129367</v>
      </c>
      <c r="AQ219" s="55">
        <f>SUM(SUMIFS(Data!$M$6:$M$1096,Data!$J$6:$J$1096,AQ$142,Data!$I$6:$I$1096,Sheet1!$B219))</f>
        <v>0.23729268183647012</v>
      </c>
      <c r="AR219" s="56" t="s">
        <v>16</v>
      </c>
    </row>
    <row r="220" spans="1:44" x14ac:dyDescent="0.25">
      <c r="A220" s="53" t="s">
        <v>73</v>
      </c>
      <c r="B220" s="56" t="s">
        <v>17</v>
      </c>
      <c r="C220" s="55">
        <f>SUM(SUMIFS(Data!$M$6:$M$1096,Data!$J$6:$J$1096,C$142,Data!$I$6:$I$1096,Sheet1!$B220))</f>
        <v>2.5658338960162053E-2</v>
      </c>
      <c r="D220" s="55">
        <f>SUM(SUMIFS(Data!$M$6:$M$1096,Data!$J$6:$J$1096,D$142,Data!$I$6:$I$1096,Sheet1!$B220))</f>
        <v>2.6128385155466401E-2</v>
      </c>
      <c r="E220" s="55">
        <f>SUM(SUMIFS(Data!$M$6:$M$1096,Data!$J$6:$J$1096,E$142,Data!$I$6:$I$1096,Sheet1!$B220))</f>
        <v>2.2050688926883236E-2</v>
      </c>
      <c r="F220" s="55">
        <f>SUM(SUMIFS(Data!$M$6:$M$1096,Data!$J$6:$J$1096,F$142,Data!$I$6:$I$1096,Sheet1!$B220))</f>
        <v>2.0847308942669899E-2</v>
      </c>
      <c r="G220" s="55">
        <f>SUM(SUMIFS(Data!$M$6:$M$1096,Data!$J$6:$J$1096,G$142,Data!$I$6:$I$1096,Sheet1!$B220))</f>
        <v>2.0851301303840494E-2</v>
      </c>
      <c r="H220" s="55">
        <f>SUM(SUMIFS(Data!$M$6:$M$1096,Data!$J$6:$J$1096,H$142,Data!$I$6:$I$1096,Sheet1!$B220))</f>
        <v>1.819537246672925E-2</v>
      </c>
      <c r="I220" s="55">
        <f>SUM(SUMIFS(Data!$M$6:$M$1096,Data!$J$6:$J$1096,I$142,Data!$I$6:$I$1096,Sheet1!$B220))</f>
        <v>1.5577275503970677E-2</v>
      </c>
      <c r="J220" s="55">
        <f>SUM(SUMIFS(Data!$M$6:$M$1096,Data!$J$6:$J$1096,J$142,Data!$I$6:$I$1096,Sheet1!$B220))</f>
        <v>1.5124579492930012E-2</v>
      </c>
      <c r="K220" s="55">
        <f>SUM(SUMIFS(Data!$M$6:$M$1096,Data!$J$6:$J$1096,K$142,Data!$I$6:$I$1096,Sheet1!$B220))</f>
        <v>1.3449917107866732E-2</v>
      </c>
      <c r="L220" s="55">
        <f>SUM(SUMIFS(Data!$M$6:$M$1096,Data!$J$6:$J$1096,L$142,Data!$I$6:$I$1096,Sheet1!$B220))</f>
        <v>1.2945762548727081E-2</v>
      </c>
      <c r="M220" s="55">
        <f>SUM(SUMIFS(Data!$M$6:$M$1096,Data!$J$6:$J$1096,M$142,Data!$I$6:$I$1096,Sheet1!$B220))</f>
        <v>9.6190069568274864E-3</v>
      </c>
      <c r="N220" s="55">
        <f>SUM(SUMIFS(Data!$M$6:$M$1096,Data!$J$6:$J$1096,N$142,Data!$I$6:$I$1096,Sheet1!$B220))</f>
        <v>8.6026067076763538E-3</v>
      </c>
      <c r="O220" s="55">
        <f>SUM(SUMIFS(Data!$M$6:$M$1096,Data!$J$6:$J$1096,O$142,Data!$I$6:$I$1096,Sheet1!$B220))</f>
        <v>7.9272727272727272E-3</v>
      </c>
      <c r="P220" s="55">
        <f>SUM(SUMIFS(Data!$M$6:$M$1096,Data!$J$6:$J$1096,P$142,Data!$I$6:$I$1096,Sheet1!$B220))</f>
        <v>7.0597673485760125E-3</v>
      </c>
      <c r="Q220" s="55">
        <f>SUM(SUMIFS(Data!$M$6:$M$1096,Data!$J$6:$J$1096,Q$142,Data!$I$6:$I$1096,Sheet1!$B220))</f>
        <v>6.1296406591224931E-3</v>
      </c>
      <c r="R220" s="55">
        <f>SUM(SUMIFS(Data!$M$6:$M$1096,Data!$J$6:$J$1096,R$142,Data!$I$6:$I$1096,Sheet1!$B220))</f>
        <v>6.2218214607754731E-3</v>
      </c>
      <c r="S220" s="55">
        <f>SUM(SUMIFS(Data!$M$6:$M$1096,Data!$J$6:$J$1096,S$142,Data!$I$6:$I$1096,Sheet1!$B220))</f>
        <v>5.7423594717029283E-3</v>
      </c>
      <c r="T220" s="55">
        <f>SUM(SUMIFS(Data!$M$6:$M$1096,Data!$J$6:$J$1096,T$142,Data!$I$6:$I$1096,Sheet1!$B220))</f>
        <v>6.5508493625766676E-3</v>
      </c>
      <c r="U220" s="55">
        <f>SUM(SUMIFS(Data!$M$6:$M$1096,Data!$J$6:$J$1096,U$142,Data!$I$6:$I$1096,Sheet1!$B220))</f>
        <v>3.3490489351324986E-3</v>
      </c>
      <c r="V220" s="55">
        <f>SUM(SUMIFS(Data!$M$6:$M$1096,Data!$J$6:$J$1096,V$142,Data!$I$6:$I$1096,Sheet1!$B220))</f>
        <v>6.2063615205585725E-3</v>
      </c>
      <c r="W220" s="55">
        <f>SUM(SUMIFS(Data!$M$6:$M$1096,Data!$J$6:$J$1096,W$142,Data!$I$6:$I$1096,Sheet1!$B220))</f>
        <v>6.447255311310328E-3</v>
      </c>
      <c r="X220" s="55">
        <f>SUM(SUMIFS(Data!$M$6:$M$1096,Data!$J$6:$J$1096,X$142,Data!$I$6:$I$1096,Sheet1!$B220))</f>
        <v>3.1115813056195158E-3</v>
      </c>
      <c r="Y220" s="55">
        <f>SUM(SUMIFS(Data!$M$6:$M$1096,Data!$J$6:$J$1096,Y$142,Data!$I$6:$I$1096,Sheet1!$B220))</f>
        <v>2.9591328183403939E-3</v>
      </c>
      <c r="Z220" s="55">
        <f>SUM(SUMIFS(Data!$M$6:$M$1096,Data!$J$6:$J$1096,Z$142,Data!$I$6:$I$1096,Sheet1!$B220))</f>
        <v>3.525301054470581E-3</v>
      </c>
      <c r="AA220" s="55">
        <f>SUM(SUMIFS(Data!$M$6:$M$1096,Data!$J$6:$J$1096,AA$142,Data!$I$6:$I$1096,Sheet1!$B220))</f>
        <v>4.0776114501518846E-3</v>
      </c>
      <c r="AB220" s="55">
        <f>SUM(SUMIFS(Data!$M$6:$M$1096,Data!$J$6:$J$1096,AB$142,Data!$I$6:$I$1096,Sheet1!$B220))</f>
        <v>7.9316091599283996E-3</v>
      </c>
      <c r="AC220" s="55">
        <f>SUM(SUMIFS(Data!$M$6:$M$1096,Data!$J$6:$J$1096,AC$142,Data!$I$6:$I$1096,Sheet1!$B220))</f>
        <v>1.1966880174972661E-2</v>
      </c>
      <c r="AD220" s="55">
        <f>SUM(SUMIFS(Data!$M$6:$M$1096,Data!$J$6:$J$1096,AD$142,Data!$I$6:$I$1096,Sheet1!$B220))</f>
        <v>1.5361274416840508E-2</v>
      </c>
      <c r="AE220" s="55">
        <f>SUM(SUMIFS(Data!$M$6:$M$1096,Data!$J$6:$J$1096,AE$142,Data!$I$6:$I$1096,Sheet1!$B220))</f>
        <v>1.590780985783178E-2</v>
      </c>
      <c r="AF220" s="55">
        <f>SUM(SUMIFS(Data!$M$6:$M$1096,Data!$J$6:$J$1096,AF$142,Data!$I$6:$I$1096,Sheet1!$B220))</f>
        <v>1.7360238912612687E-2</v>
      </c>
      <c r="AG220" s="55">
        <f>SUM(SUMIFS(Data!$M$6:$M$1096,Data!$J$6:$J$1096,AG$142,Data!$I$6:$I$1096,Sheet1!$B220))</f>
        <v>1.7749887942626625E-2</v>
      </c>
      <c r="AH220" s="55">
        <f>SUM(SUMIFS(Data!$M$6:$M$1096,Data!$J$6:$J$1096,AH$142,Data!$I$6:$I$1096,Sheet1!$B220))</f>
        <v>1.9806526663809467E-2</v>
      </c>
      <c r="AI220" s="55">
        <f>SUM(SUMIFS(Data!$M$6:$M$1096,Data!$J$6:$J$1096,AI$142,Data!$I$6:$I$1096,Sheet1!$B220))</f>
        <v>2.1450774012864309E-2</v>
      </c>
      <c r="AJ220" s="55">
        <f>SUM(SUMIFS(Data!$M$6:$M$1096,Data!$J$6:$J$1096,AJ$142,Data!$I$6:$I$1096,Sheet1!$B220))</f>
        <v>1.9005941353095253E-2</v>
      </c>
      <c r="AK220" s="55">
        <f>SUM(SUMIFS(Data!$M$6:$M$1096,Data!$J$6:$J$1096,AK$142,Data!$I$6:$I$1096,Sheet1!$B220))</f>
        <v>1.8605341246290801E-2</v>
      </c>
      <c r="AL220" s="55">
        <f>SUM(SUMIFS(Data!$M$6:$M$1096,Data!$J$6:$J$1096,AL$142,Data!$I$6:$I$1096,Sheet1!$B220))</f>
        <v>2.008190008190008E-2</v>
      </c>
      <c r="AM220" s="55">
        <f>SUM(SUMIFS(Data!$M$6:$M$1096,Data!$J$6:$J$1096,AM$142,Data!$I$6:$I$1096,Sheet1!$B220))</f>
        <v>1.8690932087271194E-2</v>
      </c>
      <c r="AN220" s="55">
        <f>SUM(SUMIFS(Data!$M$6:$M$1096,Data!$J$6:$J$1096,AN$142,Data!$I$6:$I$1096,Sheet1!$B220))</f>
        <v>5.3980494443184399E-3</v>
      </c>
      <c r="AO220" s="55">
        <f>SUM(SUMIFS(Data!$M$6:$M$1096,Data!$J$6:$J$1096,AO$142,Data!$I$6:$I$1096,Sheet1!$B220))</f>
        <v>1.6290495364042701E-2</v>
      </c>
      <c r="AP220" s="55">
        <f>SUM(SUMIFS(Data!$M$6:$M$1096,Data!$J$6:$J$1096,AP$142,Data!$I$6:$I$1096,Sheet1!$B220))</f>
        <v>1.5926677184283675E-2</v>
      </c>
      <c r="AQ220" s="55">
        <f>SUM(SUMIFS(Data!$M$6:$M$1096,Data!$J$6:$J$1096,AQ$142,Data!$I$6:$I$1096,Sheet1!$B220))</f>
        <v>1.5870177477759401E-2</v>
      </c>
      <c r="AR220" s="56" t="s">
        <v>17</v>
      </c>
    </row>
    <row r="221" spans="1:44" x14ac:dyDescent="0.25">
      <c r="A221" s="53" t="s">
        <v>73</v>
      </c>
      <c r="B221" s="56" t="s">
        <v>18</v>
      </c>
      <c r="C221" s="55">
        <f>SUM(SUMIFS(Data!$M$6:$M$1096,Data!$J$6:$J$1096,C$142,Data!$I$6:$I$1096,Sheet1!$B221))</f>
        <v>6.1548849529943382E-3</v>
      </c>
      <c r="D221" s="55">
        <f>SUM(SUMIFS(Data!$M$6:$M$1096,Data!$J$6:$J$1096,D$142,Data!$I$6:$I$1096,Sheet1!$B221))</f>
        <v>7.271815446339017E-3</v>
      </c>
      <c r="E221" s="55">
        <f>SUM(SUMIFS(Data!$M$6:$M$1096,Data!$J$6:$J$1096,E$142,Data!$I$6:$I$1096,Sheet1!$B221))</f>
        <v>3.5452076837976464E-3</v>
      </c>
      <c r="F221" s="55">
        <f>SUM(SUMIFS(Data!$M$6:$M$1096,Data!$J$6:$J$1096,F$142,Data!$I$6:$I$1096,Sheet1!$B221))</f>
        <v>3.2509417410599103E-3</v>
      </c>
      <c r="G221" s="55">
        <f>SUM(SUMIFS(Data!$M$6:$M$1096,Data!$J$6:$J$1096,G$142,Data!$I$6:$I$1096,Sheet1!$B221))</f>
        <v>4.768910760489067E-3</v>
      </c>
      <c r="H221" s="55">
        <f>SUM(SUMIFS(Data!$M$6:$M$1096,Data!$J$6:$J$1096,H$142,Data!$I$6:$I$1096,Sheet1!$B221))</f>
        <v>2.9267215196863436E-3</v>
      </c>
      <c r="I221" s="55">
        <f>SUM(SUMIFS(Data!$M$6:$M$1096,Data!$J$6:$J$1096,I$142,Data!$I$6:$I$1096,Sheet1!$B221))</f>
        <v>2.4157272171933136E-3</v>
      </c>
      <c r="J221" s="55">
        <f>SUM(SUMIFS(Data!$M$6:$M$1096,Data!$J$6:$J$1096,J$142,Data!$I$6:$I$1096,Sheet1!$B221))</f>
        <v>4.2666083198862241E-3</v>
      </c>
      <c r="K221" s="55">
        <f>SUM(SUMIFS(Data!$M$6:$M$1096,Data!$J$6:$J$1096,K$142,Data!$I$6:$I$1096,Sheet1!$B221))</f>
        <v>4.1980854591154608E-3</v>
      </c>
      <c r="L221" s="55">
        <f>SUM(SUMIFS(Data!$M$6:$M$1096,Data!$J$6:$J$1096,L$142,Data!$I$6:$I$1096,Sheet1!$B221))</f>
        <v>4.4034842870205497E-3</v>
      </c>
      <c r="M221" s="55">
        <f>SUM(SUMIFS(Data!$M$6:$M$1096,Data!$J$6:$J$1096,M$142,Data!$I$6:$I$1096,Sheet1!$B221))</f>
        <v>5.5755079488660625E-3</v>
      </c>
      <c r="N221" s="55">
        <f>SUM(SUMIFS(Data!$M$6:$M$1096,Data!$J$6:$J$1096,N$142,Data!$I$6:$I$1096,Sheet1!$B221))</f>
        <v>5.4443894506116097E-3</v>
      </c>
      <c r="O221" s="55">
        <f>SUM(SUMIFS(Data!$M$6:$M$1096,Data!$J$6:$J$1096,O$142,Data!$I$6:$I$1096,Sheet1!$B221))</f>
        <v>6.860606060606061E-3</v>
      </c>
      <c r="P221" s="55">
        <f>SUM(SUMIFS(Data!$M$6:$M$1096,Data!$J$6:$J$1096,P$142,Data!$I$6:$I$1096,Sheet1!$B221))</f>
        <v>8.0492044390961352E-3</v>
      </c>
      <c r="Q221" s="55">
        <f>SUM(SUMIFS(Data!$M$6:$M$1096,Data!$J$6:$J$1096,Q$142,Data!$I$6:$I$1096,Sheet1!$B221))</f>
        <v>1.1167361524717093E-2</v>
      </c>
      <c r="R221" s="55">
        <f>SUM(SUMIFS(Data!$M$6:$M$1096,Data!$J$6:$J$1096,R$142,Data!$I$6:$I$1096,Sheet1!$B221))</f>
        <v>1.196272918545236E-2</v>
      </c>
      <c r="S221" s="55">
        <f>SUM(SUMIFS(Data!$M$6:$M$1096,Data!$J$6:$J$1096,S$142,Data!$I$6:$I$1096,Sheet1!$B221))</f>
        <v>1.2696994831876475E-2</v>
      </c>
      <c r="T221" s="55">
        <f>SUM(SUMIFS(Data!$M$6:$M$1096,Data!$J$6:$J$1096,T$142,Data!$I$6:$I$1096,Sheet1!$B221))</f>
        <v>1.7372595613499887E-2</v>
      </c>
      <c r="U221" s="55">
        <f>SUM(SUMIFS(Data!$M$6:$M$1096,Data!$J$6:$J$1096,U$142,Data!$I$6:$I$1096,Sheet1!$B221))</f>
        <v>2.2305316208746546E-2</v>
      </c>
      <c r="V221" s="55">
        <f>SUM(SUMIFS(Data!$M$6:$M$1096,Data!$J$6:$J$1096,V$142,Data!$I$6:$I$1096,Sheet1!$B221))</f>
        <v>2.7958465119054723E-2</v>
      </c>
      <c r="W221" s="55">
        <f>SUM(SUMIFS(Data!$M$6:$M$1096,Data!$J$6:$J$1096,W$142,Data!$I$6:$I$1096,Sheet1!$B221))</f>
        <v>3.3495026403045559E-2</v>
      </c>
      <c r="X221" s="55">
        <f>SUM(SUMIFS(Data!$M$6:$M$1096,Data!$J$6:$J$1096,X$142,Data!$I$6:$I$1096,Sheet1!$B221))</f>
        <v>4.4806770800921027E-2</v>
      </c>
      <c r="Y221" s="55">
        <f>SUM(SUMIFS(Data!$M$6:$M$1096,Data!$J$6:$J$1096,Y$142,Data!$I$6:$I$1096,Sheet1!$B221))</f>
        <v>3.9185148268128585E-2</v>
      </c>
      <c r="Z221" s="55">
        <f>SUM(SUMIFS(Data!$M$6:$M$1096,Data!$J$6:$J$1096,Z$142,Data!$I$6:$I$1096,Sheet1!$B221))</f>
        <v>4.3863480376864043E-2</v>
      </c>
      <c r="AA221" s="55">
        <f>SUM(SUMIFS(Data!$M$6:$M$1096,Data!$J$6:$J$1096,AA$142,Data!$I$6:$I$1096,Sheet1!$B221))</f>
        <v>3.861415943734435E-2</v>
      </c>
      <c r="AB221" s="55">
        <f>SUM(SUMIFS(Data!$M$6:$M$1096,Data!$J$6:$J$1096,AB$142,Data!$I$6:$I$1096,Sheet1!$B221))</f>
        <v>9.1352385655206463E-3</v>
      </c>
      <c r="AC221" s="55">
        <f>SUM(SUMIFS(Data!$M$6:$M$1096,Data!$J$6:$J$1096,AC$142,Data!$I$6:$I$1096,Sheet1!$B221))</f>
        <v>3.5525699109514142E-2</v>
      </c>
      <c r="AD221" s="55">
        <f>SUM(SUMIFS(Data!$M$6:$M$1096,Data!$J$6:$J$1096,AD$142,Data!$I$6:$I$1096,Sheet1!$B221))</f>
        <v>3.6285479486693216E-2</v>
      </c>
      <c r="AE221" s="55">
        <f>SUM(SUMIFS(Data!$M$6:$M$1096,Data!$J$6:$J$1096,AE$142,Data!$I$6:$I$1096,Sheet1!$B221))</f>
        <v>3.3350034446044965E-2</v>
      </c>
      <c r="AF221" s="55">
        <f>SUM(SUMIFS(Data!$M$6:$M$1096,Data!$J$6:$J$1096,AF$142,Data!$I$6:$I$1096,Sheet1!$B221))</f>
        <v>3.7427781964330567E-2</v>
      </c>
      <c r="AG221" s="55">
        <f>SUM(SUMIFS(Data!$M$6:$M$1096,Data!$J$6:$J$1096,AG$142,Data!$I$6:$I$1096,Sheet1!$B221))</f>
        <v>3.6904228298222021E-2</v>
      </c>
      <c r="AH221" s="55">
        <f>SUM(SUMIFS(Data!$M$6:$M$1096,Data!$J$6:$J$1096,AH$142,Data!$I$6:$I$1096,Sheet1!$B221))</f>
        <v>3.8755892977407704E-2</v>
      </c>
      <c r="AI221" s="55">
        <f>SUM(SUMIFS(Data!$M$6:$M$1096,Data!$J$6:$J$1096,AI$142,Data!$I$6:$I$1096,Sheet1!$B221))</f>
        <v>3.9608531068230084E-2</v>
      </c>
      <c r="AJ221" s="55">
        <f>SUM(SUMIFS(Data!$M$6:$M$1096,Data!$J$6:$J$1096,AJ$142,Data!$I$6:$I$1096,Sheet1!$B221))</f>
        <v>4.6157286143231328E-2</v>
      </c>
      <c r="AK221" s="55">
        <f>SUM(SUMIFS(Data!$M$6:$M$1096,Data!$J$6:$J$1096,AK$142,Data!$I$6:$I$1096,Sheet1!$B221))</f>
        <v>4.7121661721068249E-2</v>
      </c>
      <c r="AL221" s="55">
        <f>SUM(SUMIFS(Data!$M$6:$M$1096,Data!$J$6:$J$1096,AL$142,Data!$I$6:$I$1096,Sheet1!$B221))</f>
        <v>5.3104013104013102E-2</v>
      </c>
      <c r="AM221" s="55">
        <f>SUM(SUMIFS(Data!$M$6:$M$1096,Data!$J$6:$J$1096,AM$142,Data!$I$6:$I$1096,Sheet1!$B221))</f>
        <v>5.5510662965955804E-2</v>
      </c>
      <c r="AN221" s="55">
        <f>SUM(SUMIFS(Data!$M$6:$M$1096,Data!$J$6:$J$1096,AN$142,Data!$I$6:$I$1096,Sheet1!$B221))</f>
        <v>9.4034928555227937E-2</v>
      </c>
      <c r="AO221" s="55">
        <f>SUM(SUMIFS(Data!$M$6:$M$1096,Data!$J$6:$J$1096,AO$142,Data!$I$6:$I$1096,Sheet1!$B221))</f>
        <v>7.4433896051124826E-2</v>
      </c>
      <c r="AP221" s="55">
        <f>SUM(SUMIFS(Data!$M$6:$M$1096,Data!$J$6:$J$1096,AP$142,Data!$I$6:$I$1096,Sheet1!$B221))</f>
        <v>7.7079107505070993E-2</v>
      </c>
      <c r="AQ221" s="55">
        <f>SUM(SUMIFS(Data!$M$6:$M$1096,Data!$J$6:$J$1096,AQ$142,Data!$I$6:$I$1096,Sheet1!$B221))</f>
        <v>8.0334391345165179E-2</v>
      </c>
      <c r="AR221" s="56" t="s">
        <v>18</v>
      </c>
    </row>
    <row r="222" spans="1:44" x14ac:dyDescent="0.25">
      <c r="A222" s="53" t="s">
        <v>73</v>
      </c>
      <c r="B222" s="56" t="s">
        <v>19</v>
      </c>
      <c r="C222" s="55">
        <f>SUM(SUMIFS(Data!$M$6:$M$1096,Data!$J$6:$J$1096,C$142,Data!$I$6:$I$1096,Sheet1!$B222))</f>
        <v>0.11717654391523399</v>
      </c>
      <c r="D222" s="55">
        <f>SUM(SUMIFS(Data!$M$6:$M$1096,Data!$J$6:$J$1096,D$142,Data!$I$6:$I$1096,Sheet1!$B222))</f>
        <v>0.1238716148445336</v>
      </c>
      <c r="E222" s="55">
        <f>SUM(SUMIFS(Data!$M$6:$M$1096,Data!$J$6:$J$1096,E$142,Data!$I$6:$I$1096,Sheet1!$B222))</f>
        <v>0.12026048476314996</v>
      </c>
      <c r="F222" s="55">
        <f>SUM(SUMIFS(Data!$M$6:$M$1096,Data!$J$6:$J$1096,F$142,Data!$I$6:$I$1096,Sheet1!$B222))</f>
        <v>0.1218329119149595</v>
      </c>
      <c r="G222" s="55">
        <f>SUM(SUMIFS(Data!$M$6:$M$1096,Data!$J$6:$J$1096,G$142,Data!$I$6:$I$1096,Sheet1!$B222))</f>
        <v>0.11836030642788291</v>
      </c>
      <c r="H222" s="55">
        <f>SUM(SUMIFS(Data!$M$6:$M$1096,Data!$J$6:$J$1096,H$142,Data!$I$6:$I$1096,Sheet1!$B222))</f>
        <v>0.11853222154729692</v>
      </c>
      <c r="I222" s="55">
        <f>SUM(SUMIFS(Data!$M$6:$M$1096,Data!$J$6:$J$1096,I$142,Data!$I$6:$I$1096,Sheet1!$B222))</f>
        <v>0.11884267229410785</v>
      </c>
      <c r="J222" s="55">
        <f>SUM(SUMIFS(Data!$M$6:$M$1096,Data!$J$6:$J$1096,J$142,Data!$I$6:$I$1096,Sheet1!$B222))</f>
        <v>0.12025818450345978</v>
      </c>
      <c r="K222" s="55">
        <f>SUM(SUMIFS(Data!$M$6:$M$1096,Data!$J$6:$J$1096,K$142,Data!$I$6:$I$1096,Sheet1!$B222))</f>
        <v>0.13078239478046955</v>
      </c>
      <c r="L222" s="55">
        <f>SUM(SUMIFS(Data!$M$6:$M$1096,Data!$J$6:$J$1096,L$142,Data!$I$6:$I$1096,Sheet1!$B222))</f>
        <v>0.12281630492323981</v>
      </c>
      <c r="M222" s="55">
        <f>SUM(SUMIFS(Data!$M$6:$M$1096,Data!$J$6:$J$1096,M$142,Data!$I$6:$I$1096,Sheet1!$B222))</f>
        <v>0.12534846924680412</v>
      </c>
      <c r="N222" s="55">
        <f>SUM(SUMIFS(Data!$M$6:$M$1096,Data!$J$6:$J$1096,N$142,Data!$I$6:$I$1096,Sheet1!$B222))</f>
        <v>0.13158452944919749</v>
      </c>
      <c r="O222" s="55">
        <f>SUM(SUMIFS(Data!$M$6:$M$1096,Data!$J$6:$J$1096,O$142,Data!$I$6:$I$1096,Sheet1!$B222))</f>
        <v>0.1305939393939394</v>
      </c>
      <c r="P222" s="55">
        <f>SUM(SUMIFS(Data!$M$6:$M$1096,Data!$J$6:$J$1096,P$142,Data!$I$6:$I$1096,Sheet1!$B222))</f>
        <v>0.13555288140125685</v>
      </c>
      <c r="Q222" s="55">
        <f>SUM(SUMIFS(Data!$M$6:$M$1096,Data!$J$6:$J$1096,Q$142,Data!$I$6:$I$1096,Sheet1!$B222))</f>
        <v>0.1388475282906492</v>
      </c>
      <c r="R222" s="55">
        <f>SUM(SUMIFS(Data!$M$6:$M$1096,Data!$J$6:$J$1096,R$142,Data!$I$6:$I$1096,Sheet1!$B222))</f>
        <v>0.1432521791403667</v>
      </c>
      <c r="S222" s="55">
        <f>SUM(SUMIFS(Data!$M$6:$M$1096,Data!$J$6:$J$1096,S$142,Data!$I$6:$I$1096,Sheet1!$B222))</f>
        <v>0.13992215912716136</v>
      </c>
      <c r="T222" s="55">
        <f>SUM(SUMIFS(Data!$M$6:$M$1096,Data!$J$6:$J$1096,T$142,Data!$I$6:$I$1096,Sheet1!$B222))</f>
        <v>0.13869175684788543</v>
      </c>
      <c r="U222" s="55">
        <f>SUM(SUMIFS(Data!$M$6:$M$1096,Data!$J$6:$J$1096,U$142,Data!$I$6:$I$1096,Sheet1!$B222))</f>
        <v>0.10632417493090554</v>
      </c>
      <c r="V222" s="55">
        <f>SUM(SUMIFS(Data!$M$6:$M$1096,Data!$J$6:$J$1096,V$142,Data!$I$6:$I$1096,Sheet1!$B222))</f>
        <v>0.13212388852419885</v>
      </c>
      <c r="W222" s="55">
        <f>SUM(SUMIFS(Data!$M$6:$M$1096,Data!$J$6:$J$1096,W$142,Data!$I$6:$I$1096,Sheet1!$B222))</f>
        <v>0.12458553358713005</v>
      </c>
      <c r="X222" s="55">
        <f>SUM(SUMIFS(Data!$M$6:$M$1096,Data!$J$6:$J$1096,X$142,Data!$I$6:$I$1096,Sheet1!$B222))</f>
        <v>0.13669176675586533</v>
      </c>
      <c r="Y222" s="55">
        <f>SUM(SUMIFS(Data!$M$6:$M$1096,Data!$J$6:$J$1096,Y$142,Data!$I$6:$I$1096,Sheet1!$B222))</f>
        <v>0.13562172937951658</v>
      </c>
      <c r="Z222" s="55">
        <f>SUM(SUMIFS(Data!$M$6:$M$1096,Data!$J$6:$J$1096,Z$142,Data!$I$6:$I$1096,Sheet1!$B222))</f>
        <v>0.11876832844574781</v>
      </c>
      <c r="AA222" s="55">
        <f>SUM(SUMIFS(Data!$M$6:$M$1096,Data!$J$6:$J$1096,AA$142,Data!$I$6:$I$1096,Sheet1!$B222))</f>
        <v>0.14088284392873759</v>
      </c>
      <c r="AB222" s="55">
        <f>SUM(SUMIFS(Data!$M$6:$M$1096,Data!$J$6:$J$1096,AB$142,Data!$I$6:$I$1096,Sheet1!$B222))</f>
        <v>0.14196654527498304</v>
      </c>
      <c r="AC222" s="55">
        <f>SUM(SUMIFS(Data!$M$6:$M$1096,Data!$J$6:$J$1096,AC$142,Data!$I$6:$I$1096,Sheet1!$B222))</f>
        <v>0.13738478362755818</v>
      </c>
      <c r="AD222" s="55">
        <f>SUM(SUMIFS(Data!$M$6:$M$1096,Data!$J$6:$J$1096,AD$142,Data!$I$6:$I$1096,Sheet1!$B222))</f>
        <v>0.13932612680953285</v>
      </c>
      <c r="AE222" s="55">
        <f>SUM(SUMIFS(Data!$M$6:$M$1096,Data!$J$6:$J$1096,AE$142,Data!$I$6:$I$1096,Sheet1!$B222))</f>
        <v>0.1356234734139162</v>
      </c>
      <c r="AF222" s="55">
        <f>SUM(SUMIFS(Data!$M$6:$M$1096,Data!$J$6:$J$1096,AF$142,Data!$I$6:$I$1096,Sheet1!$B222))</f>
        <v>0.13676072455273661</v>
      </c>
      <c r="AG222" s="55">
        <f>SUM(SUMIFS(Data!$M$6:$M$1096,Data!$J$6:$J$1096,AG$142,Data!$I$6:$I$1096,Sheet1!$B222))</f>
        <v>0.13034513670999551</v>
      </c>
      <c r="AH222" s="55">
        <f>SUM(SUMIFS(Data!$M$6:$M$1096,Data!$J$6:$J$1096,AH$142,Data!$I$6:$I$1096,Sheet1!$B222))</f>
        <v>0.11984938468132003</v>
      </c>
      <c r="AI222" s="55">
        <f>SUM(SUMIFS(Data!$M$6:$M$1096,Data!$J$6:$J$1096,AI$142,Data!$I$6:$I$1096,Sheet1!$B222))</f>
        <v>0.11470162804296311</v>
      </c>
      <c r="AJ222" s="55">
        <f>SUM(SUMIFS(Data!$M$6:$M$1096,Data!$J$6:$J$1096,AJ$142,Data!$I$6:$I$1096,Sheet1!$B222))</f>
        <v>0.10349453778828339</v>
      </c>
      <c r="AK222" s="55">
        <f>SUM(SUMIFS(Data!$M$6:$M$1096,Data!$J$6:$J$1096,AK$142,Data!$I$6:$I$1096,Sheet1!$B222))</f>
        <v>7.4955489614243323E-2</v>
      </c>
      <c r="AL222" s="55">
        <f>SUM(SUMIFS(Data!$M$6:$M$1096,Data!$J$6:$J$1096,AL$142,Data!$I$6:$I$1096,Sheet1!$B222))</f>
        <v>9.4447174447174445E-2</v>
      </c>
      <c r="AM222" s="55">
        <f>SUM(SUMIFS(Data!$M$6:$M$1096,Data!$J$6:$J$1096,AM$142,Data!$I$6:$I$1096,Sheet1!$B222))</f>
        <v>8.7727927484804832E-2</v>
      </c>
      <c r="AN222" s="55">
        <f>SUM(SUMIFS(Data!$M$6:$M$1096,Data!$J$6:$J$1096,AN$142,Data!$I$6:$I$1096,Sheet1!$B222))</f>
        <v>5.7019732365615784E-2</v>
      </c>
      <c r="AO222" s="55">
        <f>SUM(SUMIFS(Data!$M$6:$M$1096,Data!$J$6:$J$1096,AO$142,Data!$I$6:$I$1096,Sheet1!$B222))</f>
        <v>7.4840234937756267E-2</v>
      </c>
      <c r="AP222" s="55">
        <f>SUM(SUMIFS(Data!$M$6:$M$1096,Data!$J$6:$J$1096,AP$142,Data!$I$6:$I$1096,Sheet1!$B222))</f>
        <v>7.6215160393659373E-2</v>
      </c>
      <c r="AQ222" s="55">
        <f>SUM(SUMIFS(Data!$M$6:$M$1096,Data!$J$6:$J$1096,AQ$142,Data!$I$6:$I$1096,Sheet1!$B222))</f>
        <v>7.5595690464482099E-2</v>
      </c>
      <c r="AR222" s="56" t="s">
        <v>19</v>
      </c>
    </row>
    <row r="223" spans="1:44" x14ac:dyDescent="0.25">
      <c r="A223" s="53" t="s">
        <v>73</v>
      </c>
      <c r="B223" s="56" t="s">
        <v>20</v>
      </c>
      <c r="C223" s="55">
        <f>SUM(SUMIFS(Data!$M$6:$M$1096,Data!$J$6:$J$1096,C$142,Data!$I$6:$I$1096,Sheet1!$B223))</f>
        <v>1.8230925050641458E-2</v>
      </c>
      <c r="D223" s="55">
        <f>SUM(SUMIFS(Data!$M$6:$M$1096,Data!$J$6:$J$1096,D$142,Data!$I$6:$I$1096,Sheet1!$B223))</f>
        <v>1.60481444332999E-2</v>
      </c>
      <c r="E223" s="55">
        <f>SUM(SUMIFS(Data!$M$6:$M$1096,Data!$J$6:$J$1096,E$142,Data!$I$6:$I$1096,Sheet1!$B223))</f>
        <v>1.679573569345268E-2</v>
      </c>
      <c r="F223" s="55">
        <f>SUM(SUMIFS(Data!$M$6:$M$1096,Data!$J$6:$J$1096,F$142,Data!$I$6:$I$1096,Sheet1!$B223))</f>
        <v>1.393260746168533E-2</v>
      </c>
      <c r="G223" s="55">
        <f>SUM(SUMIFS(Data!$M$6:$M$1096,Data!$J$6:$J$1096,G$142,Data!$I$6:$I$1096,Sheet1!$B223))</f>
        <v>1.0324184465526864E-2</v>
      </c>
      <c r="H223" s="55">
        <f>SUM(SUMIFS(Data!$M$6:$M$1096,Data!$J$6:$J$1096,H$142,Data!$I$6:$I$1096,Sheet1!$B223))</f>
        <v>7.6481307637086531E-3</v>
      </c>
      <c r="I223" s="55">
        <f>SUM(SUMIFS(Data!$M$6:$M$1096,Data!$J$6:$J$1096,I$142,Data!$I$6:$I$1096,Sheet1!$B223))</f>
        <v>1.013494752040873E-2</v>
      </c>
      <c r="J223" s="55">
        <f>SUM(SUMIFS(Data!$M$6:$M$1096,Data!$J$6:$J$1096,J$142,Data!$I$6:$I$1096,Sheet1!$B223))</f>
        <v>1.0201569893061292E-2</v>
      </c>
      <c r="K223" s="55">
        <f>SUM(SUMIFS(Data!$M$6:$M$1096,Data!$J$6:$J$1096,K$142,Data!$I$6:$I$1096,Sheet1!$B223))</f>
        <v>1.1444462270709664E-2</v>
      </c>
      <c r="L223" s="55">
        <f>SUM(SUMIFS(Data!$M$6:$M$1096,Data!$J$6:$J$1096,L$142,Data!$I$6:$I$1096,Sheet1!$B223))</f>
        <v>1.5231724337071081E-2</v>
      </c>
      <c r="M223" s="55">
        <f>SUM(SUMIFS(Data!$M$6:$M$1096,Data!$J$6:$J$1096,M$142,Data!$I$6:$I$1096,Sheet1!$B223))</f>
        <v>1.4215033779541402E-2</v>
      </c>
      <c r="N223" s="55">
        <f>SUM(SUMIFS(Data!$M$6:$M$1096,Data!$J$6:$J$1096,N$142,Data!$I$6:$I$1096,Sheet1!$B223))</f>
        <v>1.6356737137335313E-2</v>
      </c>
      <c r="O223" s="55">
        <f>SUM(SUMIFS(Data!$M$6:$M$1096,Data!$J$6:$J$1096,O$142,Data!$I$6:$I$1096,Sheet1!$B223))</f>
        <v>1.9781818181818182E-2</v>
      </c>
      <c r="P223" s="55">
        <f>SUM(SUMIFS(Data!$M$6:$M$1096,Data!$J$6:$J$1096,P$142,Data!$I$6:$I$1096,Sheet1!$B223))</f>
        <v>2.2917502339885012E-2</v>
      </c>
      <c r="Q223" s="55">
        <f>SUM(SUMIFS(Data!$M$6:$M$1096,Data!$J$6:$J$1096,Q$142,Data!$I$6:$I$1096,Sheet1!$B223))</f>
        <v>2.9159221758983521E-2</v>
      </c>
      <c r="R223" s="55">
        <f>SUM(SUMIFS(Data!$M$6:$M$1096,Data!$J$6:$J$1096,R$142,Data!$I$6:$I$1096,Sheet1!$B223))</f>
        <v>2.744214006612564E-2</v>
      </c>
      <c r="S223" s="55">
        <f>SUM(SUMIFS(Data!$M$6:$M$1096,Data!$J$6:$J$1096,S$142,Data!$I$6:$I$1096,Sheet1!$B223))</f>
        <v>3.2380527020991513E-2</v>
      </c>
      <c r="T223" s="55">
        <f>SUM(SUMIFS(Data!$M$6:$M$1096,Data!$J$6:$J$1096,T$142,Data!$I$6:$I$1096,Sheet1!$B223))</f>
        <v>3.6639799621078321E-2</v>
      </c>
      <c r="U223" s="55">
        <f>SUM(SUMIFS(Data!$M$6:$M$1096,Data!$J$6:$J$1096,U$142,Data!$I$6:$I$1096,Sheet1!$B223))</f>
        <v>3.6937083401072997E-2</v>
      </c>
      <c r="V223" s="55">
        <f>SUM(SUMIFS(Data!$M$6:$M$1096,Data!$J$6:$J$1096,V$142,Data!$I$6:$I$1096,Sheet1!$B223))</f>
        <v>4.4190487557438679E-2</v>
      </c>
      <c r="W223" s="55">
        <f>SUM(SUMIFS(Data!$M$6:$M$1096,Data!$J$6:$J$1096,W$142,Data!$I$6:$I$1096,Sheet1!$B223))</f>
        <v>4.0955421834704651E-2</v>
      </c>
      <c r="X223" s="55">
        <f>SUM(SUMIFS(Data!$M$6:$M$1096,Data!$J$6:$J$1096,X$142,Data!$I$6:$I$1096,Sheet1!$B223))</f>
        <v>4.6829298649573713E-2</v>
      </c>
      <c r="Y223" s="55">
        <f>SUM(SUMIFS(Data!$M$6:$M$1096,Data!$J$6:$J$1096,Y$142,Data!$I$6:$I$1096,Sheet1!$B223))</f>
        <v>4.5819835534512833E-2</v>
      </c>
      <c r="Z223" s="55">
        <f>SUM(SUMIFS(Data!$M$6:$M$1096,Data!$J$6:$J$1096,Z$142,Data!$I$6:$I$1096,Sheet1!$B223))</f>
        <v>4.3052349160791162E-2</v>
      </c>
      <c r="AA223" s="55">
        <f>SUM(SUMIFS(Data!$M$6:$M$1096,Data!$J$6:$J$1096,AA$142,Data!$I$6:$I$1096,Sheet1!$B223))</f>
        <v>4.1788675734106891E-2</v>
      </c>
      <c r="AB223" s="55">
        <f>SUM(SUMIFS(Data!$M$6:$M$1096,Data!$J$6:$J$1096,AB$142,Data!$I$6:$I$1096,Sheet1!$B223))</f>
        <v>4.354669464847849E-2</v>
      </c>
      <c r="AC223" s="55">
        <f>SUM(SUMIFS(Data!$M$6:$M$1096,Data!$J$6:$J$1096,AC$142,Data!$I$6:$I$1096,Sheet1!$B223))</f>
        <v>4.1399781284174347E-2</v>
      </c>
      <c r="AD223" s="55">
        <f>SUM(SUMIFS(Data!$M$6:$M$1096,Data!$J$6:$J$1096,AD$142,Data!$I$6:$I$1096,Sheet1!$B223))</f>
        <v>4.0173209431696062E-2</v>
      </c>
      <c r="AE223" s="55">
        <f>SUM(SUMIFS(Data!$M$6:$M$1096,Data!$J$6:$J$1096,AE$142,Data!$I$6:$I$1096,Sheet1!$B223))</f>
        <v>2.2264670883697626E-2</v>
      </c>
      <c r="AF223" s="55">
        <f>SUM(SUMIFS(Data!$M$6:$M$1096,Data!$J$6:$J$1096,AF$142,Data!$I$6:$I$1096,Sheet1!$B223))</f>
        <v>4.4935666638756318E-2</v>
      </c>
      <c r="AG223" s="55">
        <f>SUM(SUMIFS(Data!$M$6:$M$1096,Data!$J$6:$J$1096,AG$142,Data!$I$6:$I$1096,Sheet1!$B223))</f>
        <v>4.111758553712834E-2</v>
      </c>
      <c r="AH223" s="55">
        <f>SUM(SUMIFS(Data!$M$6:$M$1096,Data!$J$6:$J$1096,AH$142,Data!$I$6:$I$1096,Sheet1!$B223))</f>
        <v>3.9337537500765324E-2</v>
      </c>
      <c r="AI223" s="55">
        <f>SUM(SUMIFS(Data!$M$6:$M$1096,Data!$J$6:$J$1096,AI$142,Data!$I$6:$I$1096,Sheet1!$B223))</f>
        <v>4.3486289354630225E-2</v>
      </c>
      <c r="AJ223" s="55">
        <f>SUM(SUMIFS(Data!$M$6:$M$1096,Data!$J$6:$J$1096,AJ$142,Data!$I$6:$I$1096,Sheet1!$B223))</f>
        <v>4.5199003385932413E-2</v>
      </c>
      <c r="AK223" s="55">
        <f>SUM(SUMIFS(Data!$M$6:$M$1096,Data!$J$6:$J$1096,AK$142,Data!$I$6:$I$1096,Sheet1!$B223))</f>
        <v>4.6172106824925813E-2</v>
      </c>
      <c r="AL223" s="55">
        <f>SUM(SUMIFS(Data!$M$6:$M$1096,Data!$J$6:$J$1096,AL$142,Data!$I$6:$I$1096,Sheet1!$B223))</f>
        <v>4.452088452088452E-2</v>
      </c>
      <c r="AM223" s="55">
        <f>SUM(SUMIFS(Data!$M$6:$M$1096,Data!$J$6:$J$1096,AM$142,Data!$I$6:$I$1096,Sheet1!$B223))</f>
        <v>4.1773530548431297E-2</v>
      </c>
      <c r="AN223" s="55">
        <f>SUM(SUMIFS(Data!$M$6:$M$1096,Data!$J$6:$J$1096,AN$142,Data!$I$6:$I$1096,Sheet1!$B223))</f>
        <v>4.3365842594692672E-2</v>
      </c>
      <c r="AO223" s="55">
        <f>SUM(SUMIFS(Data!$M$6:$M$1096,Data!$J$6:$J$1096,AO$142,Data!$I$6:$I$1096,Sheet1!$B223))</f>
        <v>4.1483506335192641E-2</v>
      </c>
      <c r="AP223" s="55">
        <f>SUM(SUMIFS(Data!$M$6:$M$1096,Data!$J$6:$J$1096,AP$142,Data!$I$6:$I$1096,Sheet1!$B223))</f>
        <v>4.6014574412140338E-2</v>
      </c>
      <c r="AQ223" s="55">
        <f>SUM(SUMIFS(Data!$M$6:$M$1096,Data!$J$6:$J$1096,AQ$142,Data!$I$6:$I$1096,Sheet1!$B223))</f>
        <v>4.4078859135410611E-2</v>
      </c>
      <c r="AR223" s="56" t="s">
        <v>20</v>
      </c>
    </row>
    <row r="224" spans="1:44" x14ac:dyDescent="0.25">
      <c r="A224" s="53" t="s">
        <v>73</v>
      </c>
      <c r="B224" s="56" t="s">
        <v>21</v>
      </c>
      <c r="C224" s="55">
        <f>SUM(SUMIFS(Data!$M$6:$M$1096,Data!$J$6:$J$1096,C$142,Data!$I$6:$I$1096,Sheet1!$B224))</f>
        <v>0</v>
      </c>
      <c r="D224" s="55">
        <f>SUM(SUMIFS(Data!$M$6:$M$1096,Data!$J$6:$J$1096,D$142,Data!$I$6:$I$1096,Sheet1!$B224))</f>
        <v>0</v>
      </c>
      <c r="E224" s="55">
        <f>SUM(SUMIFS(Data!$M$6:$M$1096,Data!$J$6:$J$1096,E$142,Data!$I$6:$I$1096,Sheet1!$B224))</f>
        <v>0</v>
      </c>
      <c r="F224" s="55">
        <f>SUM(SUMIFS(Data!$M$6:$M$1096,Data!$J$6:$J$1096,F$142,Data!$I$6:$I$1096,Sheet1!$B224))</f>
        <v>0</v>
      </c>
      <c r="G224" s="55">
        <f>SUM(SUMIFS(Data!$M$6:$M$1096,Data!$J$6:$J$1096,G$142,Data!$I$6:$I$1096,Sheet1!$B224))</f>
        <v>0</v>
      </c>
      <c r="H224" s="55">
        <f>SUM(SUMIFS(Data!$M$6:$M$1096,Data!$J$6:$J$1096,H$142,Data!$I$6:$I$1096,Sheet1!$B224))</f>
        <v>0</v>
      </c>
      <c r="I224" s="55">
        <f>SUM(SUMIFS(Data!$M$6:$M$1096,Data!$J$6:$J$1096,I$142,Data!$I$6:$I$1096,Sheet1!$B224))</f>
        <v>0</v>
      </c>
      <c r="J224" s="55">
        <f>SUM(SUMIFS(Data!$M$6:$M$1096,Data!$J$6:$J$1096,J$142,Data!$I$6:$I$1096,Sheet1!$B224))</f>
        <v>0</v>
      </c>
      <c r="K224" s="55">
        <f>SUM(SUMIFS(Data!$M$6:$M$1096,Data!$J$6:$J$1096,K$142,Data!$I$6:$I$1096,Sheet1!$B224))</f>
        <v>0</v>
      </c>
      <c r="L224" s="55">
        <f>SUM(SUMIFS(Data!$M$6:$M$1096,Data!$J$6:$J$1096,L$142,Data!$I$6:$I$1096,Sheet1!$B224))</f>
        <v>0</v>
      </c>
      <c r="M224" s="55">
        <f>SUM(SUMIFS(Data!$M$6:$M$1096,Data!$J$6:$J$1096,M$142,Data!$I$6:$I$1096,Sheet1!$B224))</f>
        <v>0</v>
      </c>
      <c r="N224" s="55">
        <f>SUM(SUMIFS(Data!$M$6:$M$1096,Data!$J$6:$J$1096,N$142,Data!$I$6:$I$1096,Sheet1!$B224))</f>
        <v>0</v>
      </c>
      <c r="O224" s="55">
        <f>SUM(SUMIFS(Data!$M$6:$M$1096,Data!$J$6:$J$1096,O$142,Data!$I$6:$I$1096,Sheet1!$B224))</f>
        <v>0</v>
      </c>
      <c r="P224" s="55">
        <f>SUM(SUMIFS(Data!$M$6:$M$1096,Data!$J$6:$J$1096,P$142,Data!$I$6:$I$1096,Sheet1!$B224))</f>
        <v>0</v>
      </c>
      <c r="Q224" s="55">
        <f>SUM(SUMIFS(Data!$M$6:$M$1096,Data!$J$6:$J$1096,Q$142,Data!$I$6:$I$1096,Sheet1!$B224))</f>
        <v>0</v>
      </c>
      <c r="R224" s="55">
        <f>SUM(SUMIFS(Data!$M$6:$M$1096,Data!$J$6:$J$1096,R$142,Data!$I$6:$I$1096,Sheet1!$B224))</f>
        <v>0</v>
      </c>
      <c r="S224" s="55">
        <f>SUM(SUMIFS(Data!$M$6:$M$1096,Data!$J$6:$J$1096,S$142,Data!$I$6:$I$1096,Sheet1!$B224))</f>
        <v>0</v>
      </c>
      <c r="T224" s="55">
        <f>SUM(SUMIFS(Data!$M$6:$M$1096,Data!$J$6:$J$1096,T$142,Data!$I$6:$I$1096,Sheet1!$B224))</f>
        <v>0</v>
      </c>
      <c r="U224" s="55">
        <f>SUM(SUMIFS(Data!$M$6:$M$1096,Data!$J$6:$J$1096,U$142,Data!$I$6:$I$1096,Sheet1!$B224))</f>
        <v>0</v>
      </c>
      <c r="V224" s="55">
        <f>SUM(SUMIFS(Data!$M$6:$M$1096,Data!$J$6:$J$1096,V$142,Data!$I$6:$I$1096,Sheet1!$B224))</f>
        <v>0</v>
      </c>
      <c r="W224" s="55">
        <f>SUM(SUMIFS(Data!$M$6:$M$1096,Data!$J$6:$J$1096,W$142,Data!$I$6:$I$1096,Sheet1!$B224))</f>
        <v>0</v>
      </c>
      <c r="X224" s="55">
        <f>SUM(SUMIFS(Data!$M$6:$M$1096,Data!$J$6:$J$1096,X$142,Data!$I$6:$I$1096,Sheet1!$B224))</f>
        <v>0</v>
      </c>
      <c r="Y224" s="55">
        <f>SUM(SUMIFS(Data!$M$6:$M$1096,Data!$J$6:$J$1096,Y$142,Data!$I$6:$I$1096,Sheet1!$B224))</f>
        <v>0</v>
      </c>
      <c r="Z224" s="55">
        <f>SUM(SUMIFS(Data!$M$6:$M$1096,Data!$J$6:$J$1096,Z$142,Data!$I$6:$I$1096,Sheet1!$B224))</f>
        <v>0</v>
      </c>
      <c r="AA224" s="55">
        <f>SUM(SUMIFS(Data!$M$6:$M$1096,Data!$J$6:$J$1096,AA$142,Data!$I$6:$I$1096,Sheet1!$B224))</f>
        <v>0</v>
      </c>
      <c r="AB224" s="55">
        <f>SUM(SUMIFS(Data!$M$6:$M$1096,Data!$J$6:$J$1096,AB$142,Data!$I$6:$I$1096,Sheet1!$B224))</f>
        <v>0</v>
      </c>
      <c r="AC224" s="55">
        <f>SUM(SUMIFS(Data!$M$6:$M$1096,Data!$J$6:$J$1096,AC$142,Data!$I$6:$I$1096,Sheet1!$B224))</f>
        <v>2.0934229026714577E-3</v>
      </c>
      <c r="AD224" s="55">
        <f>SUM(SUMIFS(Data!$M$6:$M$1096,Data!$J$6:$J$1096,AD$142,Data!$I$6:$I$1096,Sheet1!$B224))</f>
        <v>0</v>
      </c>
      <c r="AE224" s="55">
        <f>SUM(SUMIFS(Data!$M$6:$M$1096,Data!$J$6:$J$1096,AE$142,Data!$I$6:$I$1096,Sheet1!$B224))</f>
        <v>2.3172793887392749E-3</v>
      </c>
      <c r="AF224" s="55">
        <f>SUM(SUMIFS(Data!$M$6:$M$1096,Data!$J$6:$J$1096,AF$142,Data!$I$6:$I$1096,Sheet1!$B224))</f>
        <v>2.8468558988528846E-3</v>
      </c>
      <c r="AG224" s="55">
        <f>SUM(SUMIFS(Data!$M$6:$M$1096,Data!$J$6:$J$1096,AG$142,Data!$I$6:$I$1096,Sheet1!$B224))</f>
        <v>2.5997310623038995E-3</v>
      </c>
      <c r="AH224" s="55">
        <f>SUM(SUMIFS(Data!$M$6:$M$1096,Data!$J$6:$J$1096,AH$142,Data!$I$6:$I$1096,Sheet1!$B224))</f>
        <v>2.7551582685360924E-3</v>
      </c>
      <c r="AI224" s="55">
        <f>SUM(SUMIFS(Data!$M$6:$M$1096,Data!$J$6:$J$1096,AI$142,Data!$I$6:$I$1096,Sheet1!$B224))</f>
        <v>3.077585941587419E-3</v>
      </c>
      <c r="AJ224" s="55">
        <f>SUM(SUMIFS(Data!$M$6:$M$1096,Data!$J$6:$J$1096,AJ$142,Data!$I$6:$I$1096,Sheet1!$B224))</f>
        <v>4.1206158563853578E-3</v>
      </c>
      <c r="AK224" s="55">
        <f>SUM(SUMIFS(Data!$M$6:$M$1096,Data!$J$6:$J$1096,AK$142,Data!$I$6:$I$1096,Sheet1!$B224))</f>
        <v>4.154302670623145E-3</v>
      </c>
      <c r="AL224" s="55">
        <f>SUM(SUMIFS(Data!$M$6:$M$1096,Data!$J$6:$J$1096,AL$142,Data!$I$6:$I$1096,Sheet1!$B224))</f>
        <v>3.7674037674037676E-3</v>
      </c>
      <c r="AM224" s="55">
        <f>SUM(SUMIFS(Data!$M$6:$M$1096,Data!$J$6:$J$1096,AM$142,Data!$I$6:$I$1096,Sheet1!$B224))</f>
        <v>4.2511330499244637E-3</v>
      </c>
      <c r="AN224" s="55">
        <f>SUM(SUMIFS(Data!$M$6:$M$1096,Data!$J$6:$J$1096,AN$142,Data!$I$6:$I$1096,Sheet1!$B224))</f>
        <v>3.3613064186890453E-2</v>
      </c>
      <c r="AO224" s="55">
        <f>SUM(SUMIFS(Data!$M$6:$M$1096,Data!$J$6:$J$1096,AO$142,Data!$I$6:$I$1096,Sheet1!$B224))</f>
        <v>8.8286358095378825E-3</v>
      </c>
      <c r="AP224" s="55">
        <f>SUM(SUMIFS(Data!$M$6:$M$1096,Data!$J$6:$J$1096,AP$142,Data!$I$6:$I$1096,Sheet1!$B224))</f>
        <v>9.3156036360904516E-3</v>
      </c>
      <c r="AQ224" s="55">
        <f>SUM(SUMIFS(Data!$M$6:$M$1096,Data!$J$6:$J$1096,AQ$142,Data!$I$6:$I$1096,Sheet1!$B224))</f>
        <v>1.1936161652286647E-2</v>
      </c>
      <c r="AR224" s="56" t="s">
        <v>21</v>
      </c>
    </row>
    <row r="225" spans="1:44" x14ac:dyDescent="0.25">
      <c r="A225" s="53" t="s">
        <v>73</v>
      </c>
      <c r="B225" s="56" t="s">
        <v>22</v>
      </c>
      <c r="C225" s="55">
        <f>SUM(SUMIFS(Data!$M$6:$M$1096,Data!$J$6:$J$1096,C$142,Data!$I$6:$I$1096,Sheet1!$B225))</f>
        <v>0.1146574559808861</v>
      </c>
      <c r="D225" s="55">
        <f>SUM(SUMIFS(Data!$M$6:$M$1096,Data!$J$6:$J$1096,D$142,Data!$I$6:$I$1096,Sheet1!$B225))</f>
        <v>0.10942828485456368</v>
      </c>
      <c r="E225" s="55">
        <f>SUM(SUMIFS(Data!$M$6:$M$1096,Data!$J$6:$J$1096,E$142,Data!$I$6:$I$1096,Sheet1!$B225))</f>
        <v>0.10967514834556975</v>
      </c>
      <c r="F225" s="55">
        <f>SUM(SUMIFS(Data!$M$6:$M$1096,Data!$J$6:$J$1096,F$142,Data!$I$6:$I$1096,Sheet1!$B225))</f>
        <v>0.11135765519376645</v>
      </c>
      <c r="G225" s="55">
        <f>SUM(SUMIFS(Data!$M$6:$M$1096,Data!$J$6:$J$1096,G$142,Data!$I$6:$I$1096,Sheet1!$B225))</f>
        <v>0.1103191111562072</v>
      </c>
      <c r="H225" s="55">
        <f>SUM(SUMIFS(Data!$M$6:$M$1096,Data!$J$6:$J$1096,H$142,Data!$I$6:$I$1096,Sheet1!$B225))</f>
        <v>0.11306532663316583</v>
      </c>
      <c r="I225" s="55">
        <f>SUM(SUMIFS(Data!$M$6:$M$1096,Data!$J$6:$J$1096,I$142,Data!$I$6:$I$1096,Sheet1!$B225))</f>
        <v>0.1104292775031932</v>
      </c>
      <c r="J225" s="55">
        <f>SUM(SUMIFS(Data!$M$6:$M$1096,Data!$J$6:$J$1096,J$142,Data!$I$6:$I$1096,Sheet1!$B225))</f>
        <v>0.10641905751716216</v>
      </c>
      <c r="K225" s="55">
        <f>SUM(SUMIFS(Data!$M$6:$M$1096,Data!$J$6:$J$1096,K$142,Data!$I$6:$I$1096,Sheet1!$B225))</f>
        <v>0.10168992994277769</v>
      </c>
      <c r="L225" s="55">
        <f>SUM(SUMIFS(Data!$M$6:$M$1096,Data!$J$6:$J$1096,L$142,Data!$I$6:$I$1096,Sheet1!$B225))</f>
        <v>9.1751287357428171E-2</v>
      </c>
      <c r="M225" s="55">
        <f>SUM(SUMIFS(Data!$M$6:$M$1096,Data!$J$6:$J$1096,M$142,Data!$I$6:$I$1096,Sheet1!$B225))</f>
        <v>8.8077956651681444E-2</v>
      </c>
      <c r="N225" s="55">
        <f>SUM(SUMIFS(Data!$M$6:$M$1096,Data!$J$6:$J$1096,N$142,Data!$I$6:$I$1096,Sheet1!$B225))</f>
        <v>8.0982346979660141E-2</v>
      </c>
      <c r="O225" s="55">
        <f>SUM(SUMIFS(Data!$M$6:$M$1096,Data!$J$6:$J$1096,O$142,Data!$I$6:$I$1096,Sheet1!$B225))</f>
        <v>7.796363636363636E-2</v>
      </c>
      <c r="P225" s="55">
        <f>SUM(SUMIFS(Data!$M$6:$M$1096,Data!$J$6:$J$1096,P$142,Data!$I$6:$I$1096,Sheet1!$B225))</f>
        <v>7.0250033426928732E-2</v>
      </c>
      <c r="Q225" s="55">
        <f>SUM(SUMIFS(Data!$M$6:$M$1096,Data!$J$6:$J$1096,Q$142,Data!$I$6:$I$1096,Sheet1!$B225))</f>
        <v>7.025511216994243E-2</v>
      </c>
      <c r="R225" s="55">
        <f>SUM(SUMIFS(Data!$M$6:$M$1096,Data!$J$6:$J$1096,R$142,Data!$I$6:$I$1096,Sheet1!$B225))</f>
        <v>6.9281635106702738E-2</v>
      </c>
      <c r="S225" s="55">
        <f>SUM(SUMIFS(Data!$M$6:$M$1096,Data!$J$6:$J$1096,S$142,Data!$I$6:$I$1096,Sheet1!$B225))</f>
        <v>6.5367191986218334E-2</v>
      </c>
      <c r="T225" s="55">
        <f>SUM(SUMIFS(Data!$M$6:$M$1096,Data!$J$6:$J$1096,T$142,Data!$I$6:$I$1096,Sheet1!$B225))</f>
        <v>6.3806557271763917E-2</v>
      </c>
      <c r="U225" s="55">
        <f>SUM(SUMIFS(Data!$M$6:$M$1096,Data!$J$6:$J$1096,U$142,Data!$I$6:$I$1096,Sheet1!$B225))</f>
        <v>6.454235083726223E-2</v>
      </c>
      <c r="V225" s="55">
        <f>SUM(SUMIFS(Data!$M$6:$M$1096,Data!$J$6:$J$1096,V$142,Data!$I$6:$I$1096,Sheet1!$B225))</f>
        <v>6.4450677328877479E-2</v>
      </c>
      <c r="W225" s="55">
        <f>SUM(SUMIFS(Data!$M$6:$M$1096,Data!$J$6:$J$1096,W$142,Data!$I$6:$I$1096,Sheet1!$B225))</f>
        <v>5.9652462237504603E-2</v>
      </c>
      <c r="X225" s="55">
        <f>SUM(SUMIFS(Data!$M$6:$M$1096,Data!$J$6:$J$1096,X$142,Data!$I$6:$I$1096,Sheet1!$B225))</f>
        <v>6.0862530337917727E-2</v>
      </c>
      <c r="Y225" s="55">
        <f>SUM(SUMIFS(Data!$M$6:$M$1096,Data!$J$6:$J$1096,Y$142,Data!$I$6:$I$1096,Sheet1!$B225))</f>
        <v>5.1457762272614005E-2</v>
      </c>
      <c r="Z225" s="55">
        <f>SUM(SUMIFS(Data!$M$6:$M$1096,Data!$J$6:$J$1096,Z$142,Data!$I$6:$I$1096,Sheet1!$B225))</f>
        <v>5.4657765021526174E-2</v>
      </c>
      <c r="AA225" s="55">
        <f>SUM(SUMIFS(Data!$M$6:$M$1096,Data!$J$6:$J$1096,AA$142,Data!$I$6:$I$1096,Sheet1!$B225))</f>
        <v>5.0409129471005169E-2</v>
      </c>
      <c r="AB225" s="55">
        <f>SUM(SUMIFS(Data!$M$6:$M$1096,Data!$J$6:$J$1096,AB$142,Data!$I$6:$I$1096,Sheet1!$B225))</f>
        <v>4.7589654959570397E-2</v>
      </c>
      <c r="AC225" s="55">
        <f>SUM(SUMIFS(Data!$M$6:$M$1096,Data!$J$6:$J$1096,AC$142,Data!$I$6:$I$1096,Sheet1!$B225))</f>
        <v>4.6836431807530075E-2</v>
      </c>
      <c r="AD225" s="55">
        <f>SUM(SUMIFS(Data!$M$6:$M$1096,Data!$J$6:$J$1096,AD$142,Data!$I$6:$I$1096,Sheet1!$B225))</f>
        <v>3.4547063657626907E-2</v>
      </c>
      <c r="AE225" s="55">
        <f>SUM(SUMIFS(Data!$M$6:$M$1096,Data!$J$6:$J$1096,AE$142,Data!$I$6:$I$1096,Sheet1!$B225))</f>
        <v>4.1804972756309892E-2</v>
      </c>
      <c r="AF225" s="55">
        <f>SUM(SUMIFS(Data!$M$6:$M$1096,Data!$J$6:$J$1096,AF$142,Data!$I$6:$I$1096,Sheet1!$B225))</f>
        <v>3.505540204861983E-2</v>
      </c>
      <c r="AG225" s="55">
        <f>SUM(SUMIFS(Data!$M$6:$M$1096,Data!$J$6:$J$1096,AG$142,Data!$I$6:$I$1096,Sheet1!$B225))</f>
        <v>3.0808307186612878E-2</v>
      </c>
      <c r="AH225" s="55">
        <f>SUM(SUMIFS(Data!$M$6:$M$1096,Data!$J$6:$J$1096,AH$142,Data!$I$6:$I$1096,Sheet1!$B225))</f>
        <v>3.1041449825506644E-2</v>
      </c>
      <c r="AI225" s="55">
        <f>SUM(SUMIFS(Data!$M$6:$M$1096,Data!$J$6:$J$1096,AI$142,Data!$I$6:$I$1096,Sheet1!$B225))</f>
        <v>2.9760256055150341E-2</v>
      </c>
      <c r="AJ225" s="55">
        <f>SUM(SUMIFS(Data!$M$6:$M$1096,Data!$J$6:$J$1096,AJ$142,Data!$I$6:$I$1096,Sheet1!$B225))</f>
        <v>2.7183287548712708E-2</v>
      </c>
      <c r="AK225" s="55">
        <f>SUM(SUMIFS(Data!$M$6:$M$1096,Data!$J$6:$J$1096,AK$142,Data!$I$6:$I$1096,Sheet1!$B225))</f>
        <v>2.7477744807121663E-2</v>
      </c>
      <c r="AL225" s="55">
        <f>SUM(SUMIFS(Data!$M$6:$M$1096,Data!$J$6:$J$1096,AL$142,Data!$I$6:$I$1096,Sheet1!$B225))</f>
        <v>2.6175266175266176E-2</v>
      </c>
      <c r="AM225" s="55">
        <f>SUM(SUMIFS(Data!$M$6:$M$1096,Data!$J$6:$J$1096,AM$142,Data!$I$6:$I$1096,Sheet1!$B225))</f>
        <v>2.1677265221515651E-2</v>
      </c>
      <c r="AN225" s="55">
        <f>SUM(SUMIFS(Data!$M$6:$M$1096,Data!$J$6:$J$1096,AN$142,Data!$I$6:$I$1096,Sheet1!$B225))</f>
        <v>8.8909049671127248E-3</v>
      </c>
      <c r="AO225" s="55">
        <f>SUM(SUMIFS(Data!$M$6:$M$1096,Data!$J$6:$J$1096,AO$142,Data!$I$6:$I$1096,Sheet1!$B225))</f>
        <v>1.9541206457094309E-2</v>
      </c>
      <c r="AP225" s="55">
        <f>SUM(SUMIFS(Data!$M$6:$M$1096,Data!$J$6:$J$1096,AP$142,Data!$I$6:$I$1096,Sheet1!$B225))</f>
        <v>1.6602809706257982E-2</v>
      </c>
      <c r="AQ225" s="55">
        <f>SUM(SUMIFS(Data!$M$6:$M$1096,Data!$J$6:$J$1096,AQ$142,Data!$I$6:$I$1096,Sheet1!$B225))</f>
        <v>1.5244311323706915E-2</v>
      </c>
      <c r="AR225" s="56" t="s">
        <v>22</v>
      </c>
    </row>
    <row r="226" spans="1:44" x14ac:dyDescent="0.25">
      <c r="A226" s="53" t="s">
        <v>73</v>
      </c>
      <c r="B226" s="56" t="s">
        <v>23</v>
      </c>
      <c r="C226" s="55">
        <f>SUM(SUMIFS(Data!$M$6:$M$1096,Data!$J$6:$J$1096,C$142,Data!$I$6:$I$1096,Sheet1!$B226))</f>
        <v>0</v>
      </c>
      <c r="D226" s="55">
        <f>SUM(SUMIFS(Data!$M$6:$M$1096,Data!$J$6:$J$1096,D$142,Data!$I$6:$I$1096,Sheet1!$B226))</f>
        <v>0</v>
      </c>
      <c r="E226" s="55">
        <f>SUM(SUMIFS(Data!$M$6:$M$1096,Data!$J$6:$J$1096,E$142,Data!$I$6:$I$1096,Sheet1!$B226))</f>
        <v>0</v>
      </c>
      <c r="F226" s="55">
        <f>SUM(SUMIFS(Data!$M$6:$M$1096,Data!$J$6:$J$1096,F$142,Data!$I$6:$I$1096,Sheet1!$B226))</f>
        <v>0</v>
      </c>
      <c r="G226" s="55">
        <f>SUM(SUMIFS(Data!$M$6:$M$1096,Data!$J$6:$J$1096,G$142,Data!$I$6:$I$1096,Sheet1!$B226))</f>
        <v>0</v>
      </c>
      <c r="H226" s="55">
        <f>SUM(SUMIFS(Data!$M$6:$M$1096,Data!$J$6:$J$1096,H$142,Data!$I$6:$I$1096,Sheet1!$B226))</f>
        <v>0</v>
      </c>
      <c r="I226" s="55">
        <f>SUM(SUMIFS(Data!$M$6:$M$1096,Data!$J$6:$J$1096,I$142,Data!$I$6:$I$1096,Sheet1!$B226))</f>
        <v>0</v>
      </c>
      <c r="J226" s="55">
        <f>SUM(SUMIFS(Data!$M$6:$M$1096,Data!$J$6:$J$1096,J$142,Data!$I$6:$I$1096,Sheet1!$B226))</f>
        <v>0</v>
      </c>
      <c r="K226" s="55">
        <f>SUM(SUMIFS(Data!$M$6:$M$1096,Data!$J$6:$J$1096,K$142,Data!$I$6:$I$1096,Sheet1!$B226))</f>
        <v>0</v>
      </c>
      <c r="L226" s="55">
        <f>SUM(SUMIFS(Data!$M$6:$M$1096,Data!$J$6:$J$1096,L$142,Data!$I$6:$I$1096,Sheet1!$B226))</f>
        <v>0</v>
      </c>
      <c r="M226" s="55">
        <f>SUM(SUMIFS(Data!$M$6:$M$1096,Data!$J$6:$J$1096,M$142,Data!$I$6:$I$1096,Sheet1!$B226))</f>
        <v>0</v>
      </c>
      <c r="N226" s="55">
        <f>SUM(SUMIFS(Data!$M$6:$M$1096,Data!$J$6:$J$1096,N$142,Data!$I$6:$I$1096,Sheet1!$B226))</f>
        <v>0</v>
      </c>
      <c r="O226" s="55">
        <f>SUM(SUMIFS(Data!$M$6:$M$1096,Data!$J$6:$J$1096,O$142,Data!$I$6:$I$1096,Sheet1!$B226))</f>
        <v>0</v>
      </c>
      <c r="P226" s="55">
        <f>SUM(SUMIFS(Data!$M$6:$M$1096,Data!$J$6:$J$1096,P$142,Data!$I$6:$I$1096,Sheet1!$B226))</f>
        <v>0</v>
      </c>
      <c r="Q226" s="55">
        <f>SUM(SUMIFS(Data!$M$6:$M$1096,Data!$J$6:$J$1096,Q$142,Data!$I$6:$I$1096,Sheet1!$B226))</f>
        <v>0</v>
      </c>
      <c r="R226" s="55">
        <f>SUM(SUMIFS(Data!$M$6:$M$1096,Data!$J$6:$J$1096,R$142,Data!$I$6:$I$1096,Sheet1!$B226))</f>
        <v>0</v>
      </c>
      <c r="S226" s="55">
        <f>SUM(SUMIFS(Data!$M$6:$M$1096,Data!$J$6:$J$1096,S$142,Data!$I$6:$I$1096,Sheet1!$B226))</f>
        <v>0</v>
      </c>
      <c r="T226" s="55">
        <f>SUM(SUMIFS(Data!$M$6:$M$1096,Data!$J$6:$J$1096,T$142,Data!$I$6:$I$1096,Sheet1!$B226))</f>
        <v>0</v>
      </c>
      <c r="U226" s="55">
        <f>SUM(SUMIFS(Data!$M$6:$M$1096,Data!$J$6:$J$1096,U$142,Data!$I$6:$I$1096,Sheet1!$B226))</f>
        <v>0</v>
      </c>
      <c r="V226" s="55">
        <f>SUM(SUMIFS(Data!$M$6:$M$1096,Data!$J$6:$J$1096,V$142,Data!$I$6:$I$1096,Sheet1!$B226))</f>
        <v>0</v>
      </c>
      <c r="W226" s="55">
        <f>SUM(SUMIFS(Data!$M$6:$M$1096,Data!$J$6:$J$1096,W$142,Data!$I$6:$I$1096,Sheet1!$B226))</f>
        <v>0</v>
      </c>
      <c r="X226" s="55">
        <f>SUM(SUMIFS(Data!$M$6:$M$1096,Data!$J$6:$J$1096,X$142,Data!$I$6:$I$1096,Sheet1!$B226))</f>
        <v>0</v>
      </c>
      <c r="Y226" s="55">
        <f>SUM(SUMIFS(Data!$M$6:$M$1096,Data!$J$6:$J$1096,Y$142,Data!$I$6:$I$1096,Sheet1!$B226))</f>
        <v>0</v>
      </c>
      <c r="Z226" s="55">
        <f>SUM(SUMIFS(Data!$M$6:$M$1096,Data!$J$6:$J$1096,Z$142,Data!$I$6:$I$1096,Sheet1!$B226))</f>
        <v>0</v>
      </c>
      <c r="AA226" s="55">
        <f>SUM(SUMIFS(Data!$M$6:$M$1096,Data!$J$6:$J$1096,AA$142,Data!$I$6:$I$1096,Sheet1!$B226))</f>
        <v>0</v>
      </c>
      <c r="AB226" s="55">
        <f>SUM(SUMIFS(Data!$M$6:$M$1096,Data!$J$6:$J$1096,AB$142,Data!$I$6:$I$1096,Sheet1!$B226))</f>
        <v>0</v>
      </c>
      <c r="AC226" s="55">
        <f>SUM(SUMIFS(Data!$M$6:$M$1096,Data!$J$6:$J$1096,AC$142,Data!$I$6:$I$1096,Sheet1!$B226))</f>
        <v>0</v>
      </c>
      <c r="AD226" s="55">
        <f>SUM(SUMIFS(Data!$M$6:$M$1096,Data!$J$6:$J$1096,AD$142,Data!$I$6:$I$1096,Sheet1!$B226))</f>
        <v>0</v>
      </c>
      <c r="AE226" s="55">
        <f>SUM(SUMIFS(Data!$M$6:$M$1096,Data!$J$6:$J$1096,AE$142,Data!$I$6:$I$1096,Sheet1!$B226))</f>
        <v>0</v>
      </c>
      <c r="AF226" s="55">
        <f>SUM(SUMIFS(Data!$M$6:$M$1096,Data!$J$6:$J$1096,AF$142,Data!$I$6:$I$1096,Sheet1!$B226))</f>
        <v>0</v>
      </c>
      <c r="AG226" s="55">
        <f>SUM(SUMIFS(Data!$M$6:$M$1096,Data!$J$6:$J$1096,AG$142,Data!$I$6:$I$1096,Sheet1!$B226))</f>
        <v>0</v>
      </c>
      <c r="AH226" s="55">
        <f>SUM(SUMIFS(Data!$M$6:$M$1096,Data!$J$6:$J$1096,AH$142,Data!$I$6:$I$1096,Sheet1!$B226))</f>
        <v>0</v>
      </c>
      <c r="AI226" s="55">
        <f>SUM(SUMIFS(Data!$M$6:$M$1096,Data!$J$6:$J$1096,AI$142,Data!$I$6:$I$1096,Sheet1!$B226))</f>
        <v>0</v>
      </c>
      <c r="AJ226" s="55">
        <f>SUM(SUMIFS(Data!$M$6:$M$1096,Data!$J$6:$J$1096,AJ$142,Data!$I$6:$I$1096,Sheet1!$B226))</f>
        <v>0</v>
      </c>
      <c r="AK226" s="55">
        <f>SUM(SUMIFS(Data!$M$6:$M$1096,Data!$J$6:$J$1096,AK$142,Data!$I$6:$I$1096,Sheet1!$B226))</f>
        <v>0</v>
      </c>
      <c r="AL226" s="55">
        <f>SUM(SUMIFS(Data!$M$6:$M$1096,Data!$J$6:$J$1096,AL$142,Data!$I$6:$I$1096,Sheet1!$B226))</f>
        <v>0</v>
      </c>
      <c r="AM226" s="55">
        <f>SUM(SUMIFS(Data!$M$6:$M$1096,Data!$J$6:$J$1096,AM$142,Data!$I$6:$I$1096,Sheet1!$B226))</f>
        <v>0</v>
      </c>
      <c r="AN226" s="55">
        <f>SUM(SUMIFS(Data!$M$6:$M$1096,Data!$J$6:$J$1096,AN$142,Data!$I$6:$I$1096,Sheet1!$B226))</f>
        <v>0</v>
      </c>
      <c r="AO226" s="55">
        <f>SUM(SUMIFS(Data!$M$6:$M$1096,Data!$J$6:$J$1096,AO$142,Data!$I$6:$I$1096,Sheet1!$B226))</f>
        <v>0</v>
      </c>
      <c r="AP226" s="55">
        <f>SUM(SUMIFS(Data!$M$6:$M$1096,Data!$J$6:$J$1096,AP$142,Data!$I$6:$I$1096,Sheet1!$B226))</f>
        <v>0</v>
      </c>
      <c r="AQ226" s="55">
        <f>SUM(SUMIFS(Data!$M$6:$M$1096,Data!$J$6:$J$1096,AQ$142,Data!$I$6:$I$1096,Sheet1!$B226))</f>
        <v>0</v>
      </c>
      <c r="AR226" s="56" t="s">
        <v>23</v>
      </c>
    </row>
    <row r="227" spans="1:44" x14ac:dyDescent="0.25">
      <c r="A227" s="53" t="s">
        <v>73</v>
      </c>
      <c r="B227" s="56" t="s">
        <v>24</v>
      </c>
      <c r="C227" s="55">
        <f>SUM(SUMIFS(Data!$M$6:$M$1096,Data!$J$6:$J$1096,C$142,Data!$I$6:$I$1096,Sheet1!$B227))</f>
        <v>9.3569833272736713E-2</v>
      </c>
      <c r="D227" s="55">
        <f>SUM(SUMIFS(Data!$M$6:$M$1096,Data!$J$6:$J$1096,D$142,Data!$I$6:$I$1096,Sheet1!$B227))</f>
        <v>9.0220661985957878E-2</v>
      </c>
      <c r="E227" s="55">
        <f>SUM(SUMIFS(Data!$M$6:$M$1096,Data!$J$6:$J$1096,E$142,Data!$I$6:$I$1096,Sheet1!$B227))</f>
        <v>8.7347882932716489E-2</v>
      </c>
      <c r="F227" s="55">
        <f>SUM(SUMIFS(Data!$M$6:$M$1096,Data!$J$6:$J$1096,F$142,Data!$I$6:$I$1096,Sheet1!$B227))</f>
        <v>8.4963104391351463E-2</v>
      </c>
      <c r="G227" s="55">
        <f>SUM(SUMIFS(Data!$M$6:$M$1096,Data!$J$6:$J$1096,G$142,Data!$I$6:$I$1096,Sheet1!$B227))</f>
        <v>8.4318400892902434E-2</v>
      </c>
      <c r="H227" s="55">
        <f>SUM(SUMIFS(Data!$M$6:$M$1096,Data!$J$6:$J$1096,H$142,Data!$I$6:$I$1096,Sheet1!$B227))</f>
        <v>8.6062179027003152E-2</v>
      </c>
      <c r="I227" s="55">
        <f>SUM(SUMIFS(Data!$M$6:$M$1096,Data!$J$6:$J$1096,I$142,Data!$I$6:$I$1096,Sheet1!$B227))</f>
        <v>8.6466374187815845E-2</v>
      </c>
      <c r="J227" s="55">
        <f>SUM(SUMIFS(Data!$M$6:$M$1096,Data!$J$6:$J$1096,J$142,Data!$I$6:$I$1096,Sheet1!$B227))</f>
        <v>8.4539014851078953E-2</v>
      </c>
      <c r="K227" s="55">
        <f>SUM(SUMIFS(Data!$M$6:$M$1096,Data!$J$6:$J$1096,K$142,Data!$I$6:$I$1096,Sheet1!$B227))</f>
        <v>7.6822289962030055E-2</v>
      </c>
      <c r="L227" s="55">
        <f>SUM(SUMIFS(Data!$M$6:$M$1096,Data!$J$6:$J$1096,L$142,Data!$I$6:$I$1096,Sheet1!$B227))</f>
        <v>7.5268299725684579E-2</v>
      </c>
      <c r="M227" s="55">
        <f>SUM(SUMIFS(Data!$M$6:$M$1096,Data!$J$6:$J$1096,M$142,Data!$I$6:$I$1096,Sheet1!$B227))</f>
        <v>6.5575005650852655E-2</v>
      </c>
      <c r="N227" s="55">
        <f>SUM(SUMIFS(Data!$M$6:$M$1096,Data!$J$6:$J$1096,N$142,Data!$I$6:$I$1096,Sheet1!$B227))</f>
        <v>6.4837728911829179E-2</v>
      </c>
      <c r="O227" s="55">
        <f>SUM(SUMIFS(Data!$M$6:$M$1096,Data!$J$6:$J$1096,O$142,Data!$I$6:$I$1096,Sheet1!$B227))</f>
        <v>5.8448484848484847E-2</v>
      </c>
      <c r="P227" s="55">
        <f>SUM(SUMIFS(Data!$M$6:$M$1096,Data!$J$6:$J$1096,P$142,Data!$I$6:$I$1096,Sheet1!$B227))</f>
        <v>5.5194544725230645E-2</v>
      </c>
      <c r="Q227" s="55">
        <f>SUM(SUMIFS(Data!$M$6:$M$1096,Data!$J$6:$J$1096,Q$142,Data!$I$6:$I$1096,Sheet1!$B227))</f>
        <v>5.0526106809608895E-2</v>
      </c>
      <c r="R227" s="55">
        <f>SUM(SUMIFS(Data!$M$6:$M$1096,Data!$J$6:$J$1096,R$142,Data!$I$6:$I$1096,Sheet1!$B227))</f>
        <v>4.8932972648031259E-2</v>
      </c>
      <c r="S227" s="55">
        <f>SUM(SUMIFS(Data!$M$6:$M$1096,Data!$J$6:$J$1096,S$142,Data!$I$6:$I$1096,Sheet1!$B227))</f>
        <v>5.0213743380335608E-2</v>
      </c>
      <c r="T227" s="55">
        <f>SUM(SUMIFS(Data!$M$6:$M$1096,Data!$J$6:$J$1096,T$142,Data!$I$6:$I$1096,Sheet1!$B227))</f>
        <v>4.9420378279438681E-2</v>
      </c>
      <c r="U227" s="55">
        <f>SUM(SUMIFS(Data!$M$6:$M$1096,Data!$J$6:$J$1096,U$142,Data!$I$6:$I$1096,Sheet1!$B227))</f>
        <v>4.9065192651601364E-2</v>
      </c>
      <c r="V227" s="55">
        <f>SUM(SUMIFS(Data!$M$6:$M$1096,Data!$J$6:$J$1096,V$142,Data!$I$6:$I$1096,Sheet1!$B227))</f>
        <v>5.0396849077997255E-2</v>
      </c>
      <c r="W227" s="55">
        <f>SUM(SUMIFS(Data!$M$6:$M$1096,Data!$J$6:$J$1096,W$142,Data!$I$6:$I$1096,Sheet1!$B227))</f>
        <v>4.7740390519464569E-2</v>
      </c>
      <c r="X227" s="55">
        <f>SUM(SUMIFS(Data!$M$6:$M$1096,Data!$J$6:$J$1096,X$142,Data!$I$6:$I$1096,Sheet1!$B227))</f>
        <v>3.2111519073993407E-2</v>
      </c>
      <c r="Y227" s="55">
        <f>SUM(SUMIFS(Data!$M$6:$M$1096,Data!$J$6:$J$1096,Y$142,Data!$I$6:$I$1096,Sheet1!$B227))</f>
        <v>5.15200598056317E-2</v>
      </c>
      <c r="Z227" s="55">
        <f>SUM(SUMIFS(Data!$M$6:$M$1096,Data!$J$6:$J$1096,Z$142,Data!$I$6:$I$1096,Sheet1!$B227))</f>
        <v>4.9697385661695889E-2</v>
      </c>
      <c r="AA227" s="55">
        <f>SUM(SUMIFS(Data!$M$6:$M$1096,Data!$J$6:$J$1096,AA$142,Data!$I$6:$I$1096,Sheet1!$B227))</f>
        <v>3.3414520675405707E-2</v>
      </c>
      <c r="AB227" s="55">
        <f>SUM(SUMIFS(Data!$M$6:$M$1096,Data!$J$6:$J$1096,AB$142,Data!$I$6:$I$1096,Sheet1!$B227))</f>
        <v>4.7126720572804148E-2</v>
      </c>
      <c r="AC227" s="55">
        <f>SUM(SUMIFS(Data!$M$6:$M$1096,Data!$J$6:$J$1096,AC$142,Data!$I$6:$I$1096,Sheet1!$B227))</f>
        <v>4.7117637869082955E-2</v>
      </c>
      <c r="AD227" s="55">
        <f>SUM(SUMIFS(Data!$M$6:$M$1096,Data!$J$6:$J$1096,AD$142,Data!$I$6:$I$1096,Sheet1!$B227))</f>
        <v>4.0931790884379544E-2</v>
      </c>
      <c r="AE227" s="55">
        <f>SUM(SUMIFS(Data!$M$6:$M$1096,Data!$J$6:$J$1096,AE$142,Data!$I$6:$I$1096,Sheet1!$B227))</f>
        <v>4.4216195904052111E-2</v>
      </c>
      <c r="AF227" s="55">
        <f>SUM(SUMIFS(Data!$M$6:$M$1096,Data!$J$6:$J$1096,AF$142,Data!$I$6:$I$1096,Sheet1!$B227))</f>
        <v>4.0414189622931147E-2</v>
      </c>
      <c r="AG227" s="55">
        <f>SUM(SUMIFS(Data!$M$6:$M$1096,Data!$J$6:$J$1096,AG$142,Data!$I$6:$I$1096,Sheet1!$B227))</f>
        <v>4.4613775586433591E-2</v>
      </c>
      <c r="AH227" s="55">
        <f>SUM(SUMIFS(Data!$M$6:$M$1096,Data!$J$6:$J$1096,AH$142,Data!$I$6:$I$1096,Sheet1!$B227))</f>
        <v>4.521520847364232E-2</v>
      </c>
      <c r="AI227" s="55">
        <f>SUM(SUMIFS(Data!$M$6:$M$1096,Data!$J$6:$J$1096,AI$142,Data!$I$6:$I$1096,Sheet1!$B227))</f>
        <v>4.1824392946173024E-2</v>
      </c>
      <c r="AJ227" s="55">
        <f>SUM(SUMIFS(Data!$M$6:$M$1096,Data!$J$6:$J$1096,AJ$142,Data!$I$6:$I$1096,Sheet1!$B227))</f>
        <v>3.6893886156008436E-2</v>
      </c>
      <c r="AK227" s="55">
        <f>SUM(SUMIFS(Data!$M$6:$M$1096,Data!$J$6:$J$1096,AK$142,Data!$I$6:$I$1096,Sheet1!$B227))</f>
        <v>3.6528189910979225E-2</v>
      </c>
      <c r="AL227" s="55">
        <f>SUM(SUMIFS(Data!$M$6:$M$1096,Data!$J$6:$J$1096,AL$142,Data!$I$6:$I$1096,Sheet1!$B227))</f>
        <v>3.3972153972153973E-2</v>
      </c>
      <c r="AM227" s="55">
        <f>SUM(SUMIFS(Data!$M$6:$M$1096,Data!$J$6:$J$1096,AM$142,Data!$I$6:$I$1096,Sheet1!$B227))</f>
        <v>3.8295330780311283E-2</v>
      </c>
      <c r="AN227" s="55">
        <f>SUM(SUMIFS(Data!$M$6:$M$1096,Data!$J$6:$J$1096,AN$142,Data!$I$6:$I$1096,Sheet1!$B227))</f>
        <v>4.2141075073712862E-2</v>
      </c>
      <c r="AO227" s="55">
        <f>SUM(SUMIFS(Data!$M$6:$M$1096,Data!$J$6:$J$1096,AO$142,Data!$I$6:$I$1096,Sheet1!$B227))</f>
        <v>3.4317165970965242E-2</v>
      </c>
      <c r="AP227" s="55">
        <f>SUM(SUMIFS(Data!$M$6:$M$1096,Data!$J$6:$J$1096,AP$142,Data!$I$6:$I$1096,Sheet1!$B227))</f>
        <v>3.5046202389001579E-2</v>
      </c>
      <c r="AQ227" s="55">
        <f>SUM(SUMIFS(Data!$M$6:$M$1096,Data!$J$6:$J$1096,AQ$142,Data!$I$6:$I$1096,Sheet1!$B227))</f>
        <v>4.3274174080200276E-2</v>
      </c>
      <c r="AR227" s="56" t="s">
        <v>24</v>
      </c>
    </row>
    <row r="228" spans="1:44" x14ac:dyDescent="0.25">
      <c r="A228" s="53" t="s">
        <v>73</v>
      </c>
      <c r="B228" s="56" t="s">
        <v>25</v>
      </c>
      <c r="C228" s="55">
        <f>SUM(SUMIFS(Data!$M$6:$M$1096,Data!$J$6:$J$1096,C$142,Data!$I$6:$I$1096,Sheet1!$B228))</f>
        <v>8.5155560172440664E-2</v>
      </c>
      <c r="D228" s="55">
        <f>SUM(SUMIFS(Data!$M$6:$M$1096,Data!$J$6:$J$1096,D$142,Data!$I$6:$I$1096,Sheet1!$B228))</f>
        <v>7.9413239719157466E-2</v>
      </c>
      <c r="E228" s="55">
        <f>SUM(SUMIFS(Data!$M$6:$M$1096,Data!$J$6:$J$1096,E$142,Data!$I$6:$I$1096,Sheet1!$B228))</f>
        <v>8.4406114854671629E-2</v>
      </c>
      <c r="F228" s="55">
        <f>SUM(SUMIFS(Data!$M$6:$M$1096,Data!$J$6:$J$1096,F$142,Data!$I$6:$I$1096,Sheet1!$B228))</f>
        <v>8.9220290004644209E-2</v>
      </c>
      <c r="G228" s="55">
        <f>SUM(SUMIFS(Data!$M$6:$M$1096,Data!$J$6:$J$1096,G$142,Data!$I$6:$I$1096,Sheet1!$B228))</f>
        <v>9.3577190401298763E-2</v>
      </c>
      <c r="H228" s="55">
        <f>SUM(SUMIFS(Data!$M$6:$M$1096,Data!$J$6:$J$1096,H$142,Data!$I$6:$I$1096,Sheet1!$B228))</f>
        <v>9.5974377381412554E-2</v>
      </c>
      <c r="I228" s="55">
        <f>SUM(SUMIFS(Data!$M$6:$M$1096,Data!$J$6:$J$1096,I$142,Data!$I$6:$I$1096,Sheet1!$B228))</f>
        <v>9.7767534847559276E-2</v>
      </c>
      <c r="J228" s="55">
        <f>SUM(SUMIFS(Data!$M$6:$M$1096,Data!$J$6:$J$1096,J$142,Data!$I$6:$I$1096,Sheet1!$B228))</f>
        <v>0.10792331045045538</v>
      </c>
      <c r="K228" s="55">
        <f>SUM(SUMIFS(Data!$M$6:$M$1096,Data!$J$6:$J$1096,K$142,Data!$I$6:$I$1096,Sheet1!$B228))</f>
        <v>0.11134285255896037</v>
      </c>
      <c r="L228" s="55">
        <f>SUM(SUMIFS(Data!$M$6:$M$1096,Data!$J$6:$J$1096,L$142,Data!$I$6:$I$1096,Sheet1!$B228))</f>
        <v>0.12151691611723374</v>
      </c>
      <c r="M228" s="55">
        <f>SUM(SUMIFS(Data!$M$6:$M$1096,Data!$J$6:$J$1096,M$142,Data!$I$6:$I$1096,Sheet1!$B228))</f>
        <v>0.1147499811638245</v>
      </c>
      <c r="N228" s="55">
        <f>SUM(SUMIFS(Data!$M$6:$M$1096,Data!$J$6:$J$1096,N$142,Data!$I$6:$I$1096,Sheet1!$B228))</f>
        <v>9.3615216007919111E-2</v>
      </c>
      <c r="O228" s="55">
        <f>SUM(SUMIFS(Data!$M$6:$M$1096,Data!$J$6:$J$1096,O$142,Data!$I$6:$I$1096,Sheet1!$B228))</f>
        <v>9.2751515151515154E-2</v>
      </c>
      <c r="P228" s="55">
        <f>SUM(SUMIFS(Data!$M$6:$M$1096,Data!$J$6:$J$1096,P$142,Data!$I$6:$I$1096,Sheet1!$B228))</f>
        <v>0.11453402861345099</v>
      </c>
      <c r="Q228" s="55">
        <f>SUM(SUMIFS(Data!$M$6:$M$1096,Data!$J$6:$J$1096,Q$142,Data!$I$6:$I$1096,Sheet1!$B228))</f>
        <v>9.5319634703196349E-2</v>
      </c>
      <c r="R228" s="55">
        <f>SUM(SUMIFS(Data!$M$6:$M$1096,Data!$J$6:$J$1096,R$142,Data!$I$6:$I$1096,Sheet1!$B228))</f>
        <v>0.11526901112113015</v>
      </c>
      <c r="S228" s="55">
        <f>SUM(SUMIFS(Data!$M$6:$M$1096,Data!$J$6:$J$1096,S$142,Data!$I$6:$I$1096,Sheet1!$B228))</f>
        <v>0.11395393351623812</v>
      </c>
      <c r="T228" s="55">
        <f>SUM(SUMIFS(Data!$M$6:$M$1096,Data!$J$6:$J$1096,T$142,Data!$I$6:$I$1096,Sheet1!$B228))</f>
        <v>0.10885970264281815</v>
      </c>
      <c r="U228" s="55">
        <f>SUM(SUMIFS(Data!$M$6:$M$1096,Data!$J$6:$J$1096,U$142,Data!$I$6:$I$1096,Sheet1!$B228))</f>
        <v>9.2180133311656642E-2</v>
      </c>
      <c r="V228" s="55">
        <f>SUM(SUMIFS(Data!$M$6:$M$1096,Data!$J$6:$J$1096,V$142,Data!$I$6:$I$1096,Sheet1!$B228))</f>
        <v>9.610908873903444E-2</v>
      </c>
      <c r="W228" s="55">
        <f>SUM(SUMIFS(Data!$M$6:$M$1096,Data!$J$6:$J$1096,W$142,Data!$I$6:$I$1096,Sheet1!$B228))</f>
        <v>9.1735232715215526E-2</v>
      </c>
      <c r="X228" s="55">
        <f>SUM(SUMIFS(Data!$M$6:$M$1096,Data!$J$6:$J$1096,X$142,Data!$I$6:$I$1096,Sheet1!$B228))</f>
        <v>9.8948285518700607E-2</v>
      </c>
      <c r="Y228" s="55">
        <f>SUM(SUMIFS(Data!$M$6:$M$1096,Data!$J$6:$J$1096,Y$142,Data!$I$6:$I$1096,Sheet1!$B228))</f>
        <v>0.10182531771741839</v>
      </c>
      <c r="Z228" s="55">
        <f>SUM(SUMIFS(Data!$M$6:$M$1096,Data!$J$6:$J$1096,Z$142,Data!$I$6:$I$1096,Sheet1!$B228))</f>
        <v>9.6462220003743687E-2</v>
      </c>
      <c r="AA228" s="55">
        <f>SUM(SUMIFS(Data!$M$6:$M$1096,Data!$J$6:$J$1096,AA$142,Data!$I$6:$I$1096,Sheet1!$B228))</f>
        <v>9.986043074902165E-2</v>
      </c>
      <c r="AB228" s="55">
        <f>SUM(SUMIFS(Data!$M$6:$M$1096,Data!$J$6:$J$1096,AB$142,Data!$I$6:$I$1096,Sheet1!$B228))</f>
        <v>9.1074625023146713E-2</v>
      </c>
      <c r="AC228" s="55">
        <f>SUM(SUMIFS(Data!$M$6:$M$1096,Data!$J$6:$J$1096,AC$142,Data!$I$6:$I$1096,Sheet1!$B228))</f>
        <v>9.4360256209967186E-2</v>
      </c>
      <c r="AD228" s="55">
        <f>SUM(SUMIFS(Data!$M$6:$M$1096,Data!$J$6:$J$1096,AD$142,Data!$I$6:$I$1096,Sheet1!$B228))</f>
        <v>9.690878058031481E-2</v>
      </c>
      <c r="AE228" s="55">
        <f>SUM(SUMIFS(Data!$M$6:$M$1096,Data!$J$6:$J$1096,AE$142,Data!$I$6:$I$1096,Sheet1!$B228))</f>
        <v>9.5446859146990665E-2</v>
      </c>
      <c r="AF228" s="55">
        <f>SUM(SUMIFS(Data!$M$6:$M$1096,Data!$J$6:$J$1096,AF$142,Data!$I$6:$I$1096,Sheet1!$B228))</f>
        <v>8.6494180691618516E-2</v>
      </c>
      <c r="AG228" s="55">
        <f>SUM(SUMIFS(Data!$M$6:$M$1096,Data!$J$6:$J$1096,AG$142,Data!$I$6:$I$1096,Sheet1!$B228))</f>
        <v>8.3310921858658293E-2</v>
      </c>
      <c r="AH228" s="55">
        <f>SUM(SUMIFS(Data!$M$6:$M$1096,Data!$J$6:$J$1096,AH$142,Data!$I$6:$I$1096,Sheet1!$B228))</f>
        <v>7.75423988244658E-2</v>
      </c>
      <c r="AI228" s="55">
        <f>SUM(SUMIFS(Data!$M$6:$M$1096,Data!$J$6:$J$1096,AI$142,Data!$I$6:$I$1096,Sheet1!$B228))</f>
        <v>6.5583356415227889E-2</v>
      </c>
      <c r="AJ228" s="55">
        <f>SUM(SUMIFS(Data!$M$6:$M$1096,Data!$J$6:$J$1096,AJ$142,Data!$I$6:$I$1096,Sheet1!$B228))</f>
        <v>6.8389446112566282E-2</v>
      </c>
      <c r="AK228" s="55">
        <f>SUM(SUMIFS(Data!$M$6:$M$1096,Data!$J$6:$J$1096,AK$142,Data!$I$6:$I$1096,Sheet1!$B228))</f>
        <v>6.0830860534124627E-2</v>
      </c>
      <c r="AL228" s="55">
        <f>SUM(SUMIFS(Data!$M$6:$M$1096,Data!$J$6:$J$1096,AL$142,Data!$I$6:$I$1096,Sheet1!$B228))</f>
        <v>5.6347256347256347E-2</v>
      </c>
      <c r="AM228" s="55">
        <f>SUM(SUMIFS(Data!$M$6:$M$1096,Data!$J$6:$J$1096,AM$142,Data!$I$6:$I$1096,Sheet1!$B228))</f>
        <v>5.3613463092435795E-2</v>
      </c>
      <c r="AN228" s="55">
        <f>SUM(SUMIFS(Data!$M$6:$M$1096,Data!$J$6:$J$1096,AN$142,Data!$I$6:$I$1096,Sheet1!$B228))</f>
        <v>3.9736901791789521E-2</v>
      </c>
      <c r="AO228" s="55">
        <f>SUM(SUMIFS(Data!$M$6:$M$1096,Data!$J$6:$J$1096,AO$142,Data!$I$6:$I$1096,Sheet1!$B228))</f>
        <v>3.8676074027557163E-2</v>
      </c>
      <c r="AP228" s="55">
        <f>SUM(SUMIFS(Data!$M$6:$M$1096,Data!$J$6:$J$1096,AP$142,Data!$I$6:$I$1096,Sheet1!$B228))</f>
        <v>4.2370971377056567E-2</v>
      </c>
      <c r="AQ228" s="55">
        <f>SUM(SUMIFS(Data!$M$6:$M$1096,Data!$J$6:$J$1096,AQ$142,Data!$I$6:$I$1096,Sheet1!$B228))</f>
        <v>3.2723858911886984E-2</v>
      </c>
      <c r="AR228" s="56" t="s">
        <v>25</v>
      </c>
    </row>
    <row r="229" spans="1:44" x14ac:dyDescent="0.25">
      <c r="A229" s="53" t="s">
        <v>73</v>
      </c>
      <c r="B229" s="56" t="s">
        <v>26</v>
      </c>
      <c r="C229" s="55">
        <f>SUM(SUMIFS(Data!$M$6:$M$1096,Data!$J$6:$J$1096,C$142,Data!$I$6:$I$1096,Sheet1!$B229))</f>
        <v>3.1917103827974865E-2</v>
      </c>
      <c r="D229" s="55">
        <f>SUM(SUMIFS(Data!$M$6:$M$1096,Data!$J$6:$J$1096,D$142,Data!$I$6:$I$1096,Sheet1!$B229))</f>
        <v>3.3049147442326982E-2</v>
      </c>
      <c r="E229" s="55">
        <f>SUM(SUMIFS(Data!$M$6:$M$1096,Data!$J$6:$J$1096,E$142,Data!$I$6:$I$1096,Sheet1!$B229))</f>
        <v>3.0800563210298702E-2</v>
      </c>
      <c r="F229" s="55">
        <f>SUM(SUMIFS(Data!$M$6:$M$1096,Data!$J$6:$J$1096,F$142,Data!$I$6:$I$1096,Sheet1!$B229))</f>
        <v>2.8200629547448269E-2</v>
      </c>
      <c r="G229" s="55">
        <f>SUM(SUMIFS(Data!$M$6:$M$1096,Data!$J$6:$J$1096,G$142,Data!$I$6:$I$1096,Sheet1!$B229))</f>
        <v>3.0718887930597127E-2</v>
      </c>
      <c r="H229" s="55">
        <f>SUM(SUMIFS(Data!$M$6:$M$1096,Data!$J$6:$J$1096,H$142,Data!$I$6:$I$1096,Sheet1!$B229))</f>
        <v>2.8825445910873045E-2</v>
      </c>
      <c r="I229" s="55">
        <f>SUM(SUMIFS(Data!$M$6:$M$1096,Data!$J$6:$J$1096,I$142,Data!$I$6:$I$1096,Sheet1!$B229))</f>
        <v>3.4319986671849836E-2</v>
      </c>
      <c r="J229" s="55">
        <f>SUM(SUMIFS(Data!$M$6:$M$1096,Data!$J$6:$J$1096,J$142,Data!$I$6:$I$1096,Sheet1!$B229))</f>
        <v>3.3531165385772499E-2</v>
      </c>
      <c r="K229" s="55">
        <f>SUM(SUMIFS(Data!$M$6:$M$1096,Data!$J$6:$J$1096,K$142,Data!$I$6:$I$1096,Sheet1!$B229))</f>
        <v>3.3771859457725012E-2</v>
      </c>
      <c r="L229" s="55">
        <f>SUM(SUMIFS(Data!$M$6:$M$1096,Data!$J$6:$J$1096,L$142,Data!$I$6:$I$1096,Sheet1!$B229))</f>
        <v>3.3158477308821405E-2</v>
      </c>
      <c r="M229" s="55">
        <f>SUM(SUMIFS(Data!$M$6:$M$1096,Data!$J$6:$J$1096,M$142,Data!$I$6:$I$1096,Sheet1!$B229))</f>
        <v>3.5412009945500665E-2</v>
      </c>
      <c r="N229" s="55">
        <f>SUM(SUMIFS(Data!$M$6:$M$1096,Data!$J$6:$J$1096,N$142,Data!$I$6:$I$1096,Sheet1!$B229))</f>
        <v>3.9407009356807847E-2</v>
      </c>
      <c r="O229" s="55">
        <f>SUM(SUMIFS(Data!$M$6:$M$1096,Data!$J$6:$J$1096,O$142,Data!$I$6:$I$1096,Sheet1!$B229))</f>
        <v>4.2109090909090909E-2</v>
      </c>
      <c r="P229" s="55">
        <f>SUM(SUMIFS(Data!$M$6:$M$1096,Data!$J$6:$J$1096,P$142,Data!$I$6:$I$1096,Sheet1!$B229))</f>
        <v>4.5487364620938629E-2</v>
      </c>
      <c r="Q229" s="55">
        <f>SUM(SUMIFS(Data!$M$6:$M$1096,Data!$J$6:$J$1096,Q$142,Data!$I$6:$I$1096,Sheet1!$B229))</f>
        <v>4.1517768513003775E-2</v>
      </c>
      <c r="R229" s="55">
        <f>SUM(SUMIFS(Data!$M$6:$M$1096,Data!$J$6:$J$1096,R$142,Data!$I$6:$I$1096,Sheet1!$B229))</f>
        <v>4.292155094679892E-2</v>
      </c>
      <c r="S229" s="55">
        <f>SUM(SUMIFS(Data!$M$6:$M$1096,Data!$J$6:$J$1096,S$142,Data!$I$6:$I$1096,Sheet1!$B229))</f>
        <v>4.826772155936962E-2</v>
      </c>
      <c r="T229" s="55">
        <f>SUM(SUMIFS(Data!$M$6:$M$1096,Data!$J$6:$J$1096,T$142,Data!$I$6:$I$1096,Sheet1!$B229))</f>
        <v>5.1475546706913712E-2</v>
      </c>
      <c r="U229" s="55">
        <f>SUM(SUMIFS(Data!$M$6:$M$1096,Data!$J$6:$J$1096,U$142,Data!$I$6:$I$1096,Sheet1!$B229))</f>
        <v>5.0495854332628841E-2</v>
      </c>
      <c r="V229" s="55">
        <f>SUM(SUMIFS(Data!$M$6:$M$1096,Data!$J$6:$J$1096,V$142,Data!$I$6:$I$1096,Sheet1!$B229))</f>
        <v>5.7319329235543358E-2</v>
      </c>
      <c r="W229" s="55">
        <f>SUM(SUMIFS(Data!$M$6:$M$1096,Data!$J$6:$J$1096,W$142,Data!$I$6:$I$1096,Sheet1!$B229))</f>
        <v>5.3880633673093453E-2</v>
      </c>
      <c r="X229" s="55">
        <f>SUM(SUMIFS(Data!$M$6:$M$1096,Data!$J$6:$J$1096,X$142,Data!$I$6:$I$1096,Sheet1!$B229))</f>
        <v>5.0843238533822888E-2</v>
      </c>
      <c r="Y229" s="55">
        <f>SUM(SUMIFS(Data!$M$6:$M$1096,Data!$J$6:$J$1096,Y$142,Data!$I$6:$I$1096,Sheet1!$B229))</f>
        <v>5.4323448791427857E-2</v>
      </c>
      <c r="Z229" s="55">
        <f>SUM(SUMIFS(Data!$M$6:$M$1096,Data!$J$6:$J$1096,Z$142,Data!$I$6:$I$1096,Sheet1!$B229))</f>
        <v>5.1850003119735449E-2</v>
      </c>
      <c r="AA229" s="55">
        <f>SUM(SUMIFS(Data!$M$6:$M$1096,Data!$J$6:$J$1096,AA$142,Data!$I$6:$I$1096,Sheet1!$B229))</f>
        <v>5.5116170876549631E-2</v>
      </c>
      <c r="AB229" s="55">
        <f>SUM(SUMIFS(Data!$M$6:$M$1096,Data!$J$6:$J$1096,AB$142,Data!$I$6:$I$1096,Sheet1!$B229))</f>
        <v>5.095364483673847E-2</v>
      </c>
      <c r="AC229" s="55">
        <f>SUM(SUMIFS(Data!$M$6:$M$1096,Data!$J$6:$J$1096,AC$142,Data!$I$6:$I$1096,Sheet1!$B229))</f>
        <v>5.6959850023433838E-2</v>
      </c>
      <c r="AD229" s="55">
        <f>SUM(SUMIFS(Data!$M$6:$M$1096,Data!$J$6:$J$1096,AD$142,Data!$I$6:$I$1096,Sheet1!$B229))</f>
        <v>4.3207535242429991E-2</v>
      </c>
      <c r="AE229" s="55">
        <f>SUM(SUMIFS(Data!$M$6:$M$1096,Data!$J$6:$J$1096,AE$142,Data!$I$6:$I$1096,Sheet1!$B229))</f>
        <v>6.3067576877309448E-2</v>
      </c>
      <c r="AF229" s="55">
        <f>SUM(SUMIFS(Data!$M$6:$M$1096,Data!$J$6:$J$1096,AF$142,Data!$I$6:$I$1096,Sheet1!$B229))</f>
        <v>4.3233135169834493E-2</v>
      </c>
      <c r="AG229" s="55">
        <f>SUM(SUMIFS(Data!$M$6:$M$1096,Data!$J$6:$J$1096,AG$142,Data!$I$6:$I$1096,Sheet1!$B229))</f>
        <v>5.7313611235619302E-2</v>
      </c>
      <c r="AH229" s="55">
        <f>SUM(SUMIFS(Data!$M$6:$M$1096,Data!$J$6:$J$1096,AH$142,Data!$I$6:$I$1096,Sheet1!$B229))</f>
        <v>5.5990938590583482E-2</v>
      </c>
      <c r="AI229" s="55">
        <f>SUM(SUMIFS(Data!$M$6:$M$1096,Data!$J$6:$J$1096,AI$142,Data!$I$6:$I$1096,Sheet1!$B229))</f>
        <v>5.3919305696611575E-2</v>
      </c>
      <c r="AJ229" s="55">
        <f>SUM(SUMIFS(Data!$M$6:$M$1096,Data!$J$6:$J$1096,AJ$142,Data!$I$6:$I$1096,Sheet1!$B229))</f>
        <v>5.030984475819332E-2</v>
      </c>
      <c r="AK229" s="55">
        <f>SUM(SUMIFS(Data!$M$6:$M$1096,Data!$J$6:$J$1096,AK$142,Data!$I$6:$I$1096,Sheet1!$B229))</f>
        <v>4.6201780415430264E-2</v>
      </c>
      <c r="AL229" s="55">
        <f>SUM(SUMIFS(Data!$M$6:$M$1096,Data!$J$6:$J$1096,AL$142,Data!$I$6:$I$1096,Sheet1!$B229))</f>
        <v>4.6748566748566749E-2</v>
      </c>
      <c r="AM229" s="55">
        <f>SUM(SUMIFS(Data!$M$6:$M$1096,Data!$J$6:$J$1096,AM$142,Data!$I$6:$I$1096,Sheet1!$B229))</f>
        <v>4.9502863366475774E-2</v>
      </c>
      <c r="AN229" s="55">
        <f>SUM(SUMIFS(Data!$M$6:$M$1096,Data!$J$6:$J$1096,AN$142,Data!$I$6:$I$1096,Sheet1!$B229))</f>
        <v>4.7493762757995009E-2</v>
      </c>
      <c r="AO229" s="55">
        <f>SUM(SUMIFS(Data!$M$6:$M$1096,Data!$J$6:$J$1096,AO$142,Data!$I$6:$I$1096,Sheet1!$B229))</f>
        <v>4.7800229027372465E-2</v>
      </c>
      <c r="AP229" s="55">
        <f>SUM(SUMIFS(Data!$M$6:$M$1096,Data!$J$6:$J$1096,AP$142,Data!$I$6:$I$1096,Sheet1!$B229))</f>
        <v>4.8343475321162947E-2</v>
      </c>
      <c r="AQ229" s="55">
        <f>SUM(SUMIFS(Data!$M$6:$M$1096,Data!$J$6:$J$1096,AQ$142,Data!$I$6:$I$1096,Sheet1!$B229))</f>
        <v>4.7476418257409808E-2</v>
      </c>
      <c r="AR229" s="56" t="s">
        <v>26</v>
      </c>
    </row>
    <row r="230" spans="1:44" x14ac:dyDescent="0.25">
      <c r="A230" s="53" t="s">
        <v>73</v>
      </c>
      <c r="B230" s="56" t="s">
        <v>27</v>
      </c>
      <c r="C230" s="55">
        <f>SUM(SUMIFS(Data!$M$6:$M$1096,Data!$J$6:$J$1096,C$142,Data!$I$6:$I$1096,Sheet1!$B230))</f>
        <v>0</v>
      </c>
      <c r="D230" s="55">
        <f>SUM(SUMIFS(Data!$M$6:$M$1096,Data!$J$6:$J$1096,D$142,Data!$I$6:$I$1096,Sheet1!$B230))</f>
        <v>0</v>
      </c>
      <c r="E230" s="55">
        <f>SUM(SUMIFS(Data!$M$6:$M$1096,Data!$J$6:$J$1096,E$142,Data!$I$6:$I$1096,Sheet1!$B230))</f>
        <v>0</v>
      </c>
      <c r="F230" s="55">
        <f>SUM(SUMIFS(Data!$M$6:$M$1096,Data!$J$6:$J$1096,F$142,Data!$I$6:$I$1096,Sheet1!$B230))</f>
        <v>0</v>
      </c>
      <c r="G230" s="55">
        <f>SUM(SUMIFS(Data!$M$6:$M$1096,Data!$J$6:$J$1096,G$142,Data!$I$6:$I$1096,Sheet1!$B230))</f>
        <v>0</v>
      </c>
      <c r="H230" s="55">
        <f>SUM(SUMIFS(Data!$M$6:$M$1096,Data!$J$6:$J$1096,H$142,Data!$I$6:$I$1096,Sheet1!$B230))</f>
        <v>0</v>
      </c>
      <c r="I230" s="55">
        <f>SUM(SUMIFS(Data!$M$6:$M$1096,Data!$J$6:$J$1096,I$142,Data!$I$6:$I$1096,Sheet1!$B230))</f>
        <v>0</v>
      </c>
      <c r="J230" s="55">
        <f>SUM(SUMIFS(Data!$M$6:$M$1096,Data!$J$6:$J$1096,J$142,Data!$I$6:$I$1096,Sheet1!$B230))</f>
        <v>0</v>
      </c>
      <c r="K230" s="55">
        <f>SUM(SUMIFS(Data!$M$6:$M$1096,Data!$J$6:$J$1096,K$142,Data!$I$6:$I$1096,Sheet1!$B230))</f>
        <v>0</v>
      </c>
      <c r="L230" s="55">
        <f>SUM(SUMIFS(Data!$M$6:$M$1096,Data!$J$6:$J$1096,L$142,Data!$I$6:$I$1096,Sheet1!$B230))</f>
        <v>0</v>
      </c>
      <c r="M230" s="55">
        <f>SUM(SUMIFS(Data!$M$6:$M$1096,Data!$J$6:$J$1096,M$142,Data!$I$6:$I$1096,Sheet1!$B230))</f>
        <v>0</v>
      </c>
      <c r="N230" s="55">
        <f>SUM(SUMIFS(Data!$M$6:$M$1096,Data!$J$6:$J$1096,N$142,Data!$I$6:$I$1096,Sheet1!$B230))</f>
        <v>0</v>
      </c>
      <c r="O230" s="55">
        <f>SUM(SUMIFS(Data!$M$6:$M$1096,Data!$J$6:$J$1096,O$142,Data!$I$6:$I$1096,Sheet1!$B230))</f>
        <v>0</v>
      </c>
      <c r="P230" s="55">
        <f>SUM(SUMIFS(Data!$M$6:$M$1096,Data!$J$6:$J$1096,P$142,Data!$I$6:$I$1096,Sheet1!$B230))</f>
        <v>0</v>
      </c>
      <c r="Q230" s="55">
        <f>SUM(SUMIFS(Data!$M$6:$M$1096,Data!$J$6:$J$1096,Q$142,Data!$I$6:$I$1096,Sheet1!$B230))</f>
        <v>0</v>
      </c>
      <c r="R230" s="55">
        <f>SUM(SUMIFS(Data!$M$6:$M$1096,Data!$J$6:$J$1096,R$142,Data!$I$6:$I$1096,Sheet1!$B230))</f>
        <v>0</v>
      </c>
      <c r="S230" s="55">
        <f>SUM(SUMIFS(Data!$M$6:$M$1096,Data!$J$6:$J$1096,S$142,Data!$I$6:$I$1096,Sheet1!$B230))</f>
        <v>0</v>
      </c>
      <c r="T230" s="55">
        <f>SUM(SUMIFS(Data!$M$6:$M$1096,Data!$J$6:$J$1096,T$142,Data!$I$6:$I$1096,Sheet1!$B230))</f>
        <v>0</v>
      </c>
      <c r="U230" s="55">
        <f>SUM(SUMIFS(Data!$M$6:$M$1096,Data!$J$6:$J$1096,U$142,Data!$I$6:$I$1096,Sheet1!$B230))</f>
        <v>0</v>
      </c>
      <c r="V230" s="55">
        <f>SUM(SUMIFS(Data!$M$6:$M$1096,Data!$J$6:$J$1096,V$142,Data!$I$6:$I$1096,Sheet1!$B230))</f>
        <v>0</v>
      </c>
      <c r="W230" s="55">
        <f>SUM(SUMIFS(Data!$M$6:$M$1096,Data!$J$6:$J$1096,W$142,Data!$I$6:$I$1096,Sheet1!$B230))</f>
        <v>0</v>
      </c>
      <c r="X230" s="55">
        <f>SUM(SUMIFS(Data!$M$6:$M$1096,Data!$J$6:$J$1096,X$142,Data!$I$6:$I$1096,Sheet1!$B230))</f>
        <v>0</v>
      </c>
      <c r="Y230" s="55">
        <f>SUM(SUMIFS(Data!$M$6:$M$1096,Data!$J$6:$J$1096,Y$142,Data!$I$6:$I$1096,Sheet1!$B230))</f>
        <v>0</v>
      </c>
      <c r="Z230" s="55">
        <f>SUM(SUMIFS(Data!$M$6:$M$1096,Data!$J$6:$J$1096,Z$142,Data!$I$6:$I$1096,Sheet1!$B230))</f>
        <v>0</v>
      </c>
      <c r="AA230" s="55">
        <f>SUM(SUMIFS(Data!$M$6:$M$1096,Data!$J$6:$J$1096,AA$142,Data!$I$6:$I$1096,Sheet1!$B230))</f>
        <v>0</v>
      </c>
      <c r="AB230" s="55">
        <f>SUM(SUMIFS(Data!$M$6:$M$1096,Data!$J$6:$J$1096,AB$142,Data!$I$6:$I$1096,Sheet1!$B230))</f>
        <v>0</v>
      </c>
      <c r="AC230" s="55">
        <f>SUM(SUMIFS(Data!$M$6:$M$1096,Data!$J$6:$J$1096,AC$142,Data!$I$6:$I$1096,Sheet1!$B230))</f>
        <v>0</v>
      </c>
      <c r="AD230" s="55">
        <f>SUM(SUMIFS(Data!$M$6:$M$1096,Data!$J$6:$J$1096,AD$142,Data!$I$6:$I$1096,Sheet1!$B230))</f>
        <v>0</v>
      </c>
      <c r="AE230" s="55">
        <f>SUM(SUMIFS(Data!$M$6:$M$1096,Data!$J$6:$J$1096,AE$142,Data!$I$6:$I$1096,Sheet1!$B230))</f>
        <v>0</v>
      </c>
      <c r="AF230" s="55">
        <f>SUM(SUMIFS(Data!$M$6:$M$1096,Data!$J$6:$J$1096,AF$142,Data!$I$6:$I$1096,Sheet1!$B230))</f>
        <v>0</v>
      </c>
      <c r="AG230" s="55">
        <f>SUM(SUMIFS(Data!$M$6:$M$1096,Data!$J$6:$J$1096,AG$142,Data!$I$6:$I$1096,Sheet1!$B230))</f>
        <v>0</v>
      </c>
      <c r="AH230" s="55">
        <f>SUM(SUMIFS(Data!$M$6:$M$1096,Data!$J$6:$J$1096,AH$142,Data!$I$6:$I$1096,Sheet1!$B230))</f>
        <v>0</v>
      </c>
      <c r="AI230" s="55">
        <f>SUM(SUMIFS(Data!$M$6:$M$1096,Data!$J$6:$J$1096,AI$142,Data!$I$6:$I$1096,Sheet1!$B230))</f>
        <v>0</v>
      </c>
      <c r="AJ230" s="55">
        <f>SUM(SUMIFS(Data!$M$6:$M$1096,Data!$J$6:$J$1096,AJ$142,Data!$I$6:$I$1096,Sheet1!$B230))</f>
        <v>0</v>
      </c>
      <c r="AK230" s="55">
        <f>SUM(SUMIFS(Data!$M$6:$M$1096,Data!$J$6:$J$1096,AK$142,Data!$I$6:$I$1096,Sheet1!$B230))</f>
        <v>0</v>
      </c>
      <c r="AL230" s="55">
        <f>SUM(SUMIFS(Data!$M$6:$M$1096,Data!$J$6:$J$1096,AL$142,Data!$I$6:$I$1096,Sheet1!$B230))</f>
        <v>0</v>
      </c>
      <c r="AM230" s="55">
        <f>SUM(SUMIFS(Data!$M$6:$M$1096,Data!$J$6:$J$1096,AM$142,Data!$I$6:$I$1096,Sheet1!$B230))</f>
        <v>0</v>
      </c>
      <c r="AN230" s="55">
        <f>SUM(SUMIFS(Data!$M$6:$M$1096,Data!$J$6:$J$1096,AN$142,Data!$I$6:$I$1096,Sheet1!$B230))</f>
        <v>0</v>
      </c>
      <c r="AO230" s="55">
        <f>SUM(SUMIFS(Data!$M$6:$M$1096,Data!$J$6:$J$1096,AO$142,Data!$I$6:$I$1096,Sheet1!$B230))</f>
        <v>0</v>
      </c>
      <c r="AP230" s="55">
        <f>SUM(SUMIFS(Data!$M$6:$M$1096,Data!$J$6:$J$1096,AP$142,Data!$I$6:$I$1096,Sheet1!$B230))</f>
        <v>0</v>
      </c>
      <c r="AQ230" s="55">
        <f>SUM(SUMIFS(Data!$M$6:$M$1096,Data!$J$6:$J$1096,AQ$142,Data!$I$6:$I$1096,Sheet1!$B230))</f>
        <v>0</v>
      </c>
      <c r="AR230" s="56" t="s">
        <v>27</v>
      </c>
    </row>
    <row r="231" spans="1:44" x14ac:dyDescent="0.25">
      <c r="A231" s="53" t="s">
        <v>73</v>
      </c>
      <c r="B231" s="56" t="s">
        <v>28</v>
      </c>
      <c r="C231" s="55">
        <f>SUM(SUMIFS(Data!$M$6:$M$1096,Data!$J$6:$J$1096,C$142,Data!$I$6:$I$1096,Sheet1!$B231))</f>
        <v>1.6620786370955176E-3</v>
      </c>
      <c r="D231" s="55">
        <f>SUM(SUMIFS(Data!$M$6:$M$1096,Data!$J$6:$J$1096,D$142,Data!$I$6:$I$1096,Sheet1!$B231))</f>
        <v>0</v>
      </c>
      <c r="E231" s="55">
        <f>SUM(SUMIFS(Data!$M$6:$M$1096,Data!$J$6:$J$1096,E$142,Data!$I$6:$I$1096,Sheet1!$B231))</f>
        <v>1.6846022327265413E-3</v>
      </c>
      <c r="F231" s="55">
        <f>SUM(SUMIFS(Data!$M$6:$M$1096,Data!$J$6:$J$1096,F$142,Data!$I$6:$I$1096,Sheet1!$B231))</f>
        <v>0</v>
      </c>
      <c r="G231" s="55">
        <f>SUM(SUMIFS(Data!$M$6:$M$1096,Data!$J$6:$J$1096,G$142,Data!$I$6:$I$1096,Sheet1!$B231))</f>
        <v>1.750291715285881E-3</v>
      </c>
      <c r="H231" s="55">
        <f>SUM(SUMIFS(Data!$M$6:$M$1096,Data!$J$6:$J$1096,H$142,Data!$I$6:$I$1096,Sheet1!$B231))</f>
        <v>0</v>
      </c>
      <c r="I231" s="55">
        <f>SUM(SUMIFS(Data!$M$6:$M$1096,Data!$J$6:$J$1096,I$142,Data!$I$6:$I$1096,Sheet1!$B231))</f>
        <v>0</v>
      </c>
      <c r="J231" s="55">
        <f>SUM(SUMIFS(Data!$M$6:$M$1096,Data!$J$6:$J$1096,J$142,Data!$I$6:$I$1096,Sheet1!$B231))</f>
        <v>0</v>
      </c>
      <c r="K231" s="55">
        <f>SUM(SUMIFS(Data!$M$6:$M$1096,Data!$J$6:$J$1096,K$142,Data!$I$6:$I$1096,Sheet1!$B231))</f>
        <v>0</v>
      </c>
      <c r="L231" s="55">
        <f>SUM(SUMIFS(Data!$M$6:$M$1096,Data!$J$6:$J$1096,L$142,Data!$I$6:$I$1096,Sheet1!$B231))</f>
        <v>0</v>
      </c>
      <c r="M231" s="55">
        <f>SUM(SUMIFS(Data!$M$6:$M$1096,Data!$J$6:$J$1096,M$142,Data!$I$6:$I$1096,Sheet1!$B231))</f>
        <v>0</v>
      </c>
      <c r="N231" s="55">
        <f>SUM(SUMIFS(Data!$M$6:$M$1096,Data!$J$6:$J$1096,N$142,Data!$I$6:$I$1096,Sheet1!$B231))</f>
        <v>0</v>
      </c>
      <c r="O231" s="55">
        <f>SUM(SUMIFS(Data!$M$6:$M$1096,Data!$J$6:$J$1096,O$142,Data!$I$6:$I$1096,Sheet1!$B231))</f>
        <v>0</v>
      </c>
      <c r="P231" s="55">
        <f>SUM(SUMIFS(Data!$M$6:$M$1096,Data!$J$6:$J$1096,P$142,Data!$I$6:$I$1096,Sheet1!$B231))</f>
        <v>0</v>
      </c>
      <c r="Q231" s="55">
        <f>SUM(SUMIFS(Data!$M$6:$M$1096,Data!$J$6:$J$1096,Q$142,Data!$I$6:$I$1096,Sheet1!$B231))</f>
        <v>0</v>
      </c>
      <c r="R231" s="55">
        <f>SUM(SUMIFS(Data!$M$6:$M$1096,Data!$J$6:$J$1096,R$142,Data!$I$6:$I$1096,Sheet1!$B231))</f>
        <v>0</v>
      </c>
      <c r="S231" s="55">
        <f>SUM(SUMIFS(Data!$M$6:$M$1096,Data!$J$6:$J$1096,S$142,Data!$I$6:$I$1096,Sheet1!$B231))</f>
        <v>0</v>
      </c>
      <c r="T231" s="55">
        <f>SUM(SUMIFS(Data!$M$6:$M$1096,Data!$J$6:$J$1096,T$142,Data!$I$6:$I$1096,Sheet1!$B231))</f>
        <v>0</v>
      </c>
      <c r="U231" s="55">
        <f>SUM(SUMIFS(Data!$M$6:$M$1096,Data!$J$6:$J$1096,U$142,Data!$I$6:$I$1096,Sheet1!$B231))</f>
        <v>0</v>
      </c>
      <c r="V231" s="55">
        <f>SUM(SUMIFS(Data!$M$6:$M$1096,Data!$J$6:$J$1096,V$142,Data!$I$6:$I$1096,Sheet1!$B231))</f>
        <v>0</v>
      </c>
      <c r="W231" s="55">
        <f>SUM(SUMIFS(Data!$M$6:$M$1096,Data!$J$6:$J$1096,W$142,Data!$I$6:$I$1096,Sheet1!$B231))</f>
        <v>0</v>
      </c>
      <c r="X231" s="55">
        <f>SUM(SUMIFS(Data!$M$6:$M$1096,Data!$J$6:$J$1096,X$142,Data!$I$6:$I$1096,Sheet1!$B231))</f>
        <v>0</v>
      </c>
      <c r="Y231" s="55">
        <f>SUM(SUMIFS(Data!$M$6:$M$1096,Data!$J$6:$J$1096,Y$142,Data!$I$6:$I$1096,Sheet1!$B231))</f>
        <v>0</v>
      </c>
      <c r="Z231" s="55">
        <f>SUM(SUMIFS(Data!$M$6:$M$1096,Data!$J$6:$J$1096,Z$142,Data!$I$6:$I$1096,Sheet1!$B231))</f>
        <v>0</v>
      </c>
      <c r="AA231" s="55">
        <f>SUM(SUMIFS(Data!$M$6:$M$1096,Data!$J$6:$J$1096,AA$142,Data!$I$6:$I$1096,Sheet1!$B231))</f>
        <v>0</v>
      </c>
      <c r="AB231" s="55">
        <f>SUM(SUMIFS(Data!$M$6:$M$1096,Data!$J$6:$J$1096,AB$142,Data!$I$6:$I$1096,Sheet1!$B231))</f>
        <v>0</v>
      </c>
      <c r="AC231" s="55">
        <f>SUM(SUMIFS(Data!$M$6:$M$1096,Data!$J$6:$J$1096,AC$142,Data!$I$6:$I$1096,Sheet1!$B231))</f>
        <v>0</v>
      </c>
      <c r="AD231" s="55">
        <f>SUM(SUMIFS(Data!$M$6:$M$1096,Data!$J$6:$J$1096,AD$142,Data!$I$6:$I$1096,Sheet1!$B231))</f>
        <v>0</v>
      </c>
      <c r="AE231" s="55">
        <f>SUM(SUMIFS(Data!$M$6:$M$1096,Data!$J$6:$J$1096,AE$142,Data!$I$6:$I$1096,Sheet1!$B231))</f>
        <v>0</v>
      </c>
      <c r="AF231" s="55">
        <f>SUM(SUMIFS(Data!$M$6:$M$1096,Data!$J$6:$J$1096,AF$142,Data!$I$6:$I$1096,Sheet1!$B231))</f>
        <v>0</v>
      </c>
      <c r="AG231" s="55">
        <f>SUM(SUMIFS(Data!$M$6:$M$1096,Data!$J$6:$J$1096,AG$142,Data!$I$6:$I$1096,Sheet1!$B231))</f>
        <v>0</v>
      </c>
      <c r="AH231" s="55">
        <f>SUM(SUMIFS(Data!$M$6:$M$1096,Data!$J$6:$J$1096,AH$142,Data!$I$6:$I$1096,Sheet1!$B231))</f>
        <v>0</v>
      </c>
      <c r="AI231" s="55">
        <f>SUM(SUMIFS(Data!$M$6:$M$1096,Data!$J$6:$J$1096,AI$142,Data!$I$6:$I$1096,Sheet1!$B231))</f>
        <v>0</v>
      </c>
      <c r="AJ231" s="55">
        <f>SUM(SUMIFS(Data!$M$6:$M$1096,Data!$J$6:$J$1096,AJ$142,Data!$I$6:$I$1096,Sheet1!$B231))</f>
        <v>0</v>
      </c>
      <c r="AK231" s="55">
        <f>SUM(SUMIFS(Data!$M$6:$M$1096,Data!$J$6:$J$1096,AK$142,Data!$I$6:$I$1096,Sheet1!$B231))</f>
        <v>0</v>
      </c>
      <c r="AL231" s="55">
        <f>SUM(SUMIFS(Data!$M$6:$M$1096,Data!$J$6:$J$1096,AL$142,Data!$I$6:$I$1096,Sheet1!$B231))</f>
        <v>0</v>
      </c>
      <c r="AM231" s="55">
        <f>SUM(SUMIFS(Data!$M$6:$M$1096,Data!$J$6:$J$1096,AM$142,Data!$I$6:$I$1096,Sheet1!$B231))</f>
        <v>0</v>
      </c>
      <c r="AN231" s="55">
        <f>SUM(SUMIFS(Data!$M$6:$M$1096,Data!$J$6:$J$1096,AN$142,Data!$I$6:$I$1096,Sheet1!$B231))</f>
        <v>0</v>
      </c>
      <c r="AO231" s="55">
        <f>SUM(SUMIFS(Data!$M$6:$M$1096,Data!$J$6:$J$1096,AO$142,Data!$I$6:$I$1096,Sheet1!$B231))</f>
        <v>0</v>
      </c>
      <c r="AP231" s="55">
        <f>SUM(SUMIFS(Data!$M$6:$M$1096,Data!$J$6:$J$1096,AP$142,Data!$I$6:$I$1096,Sheet1!$B231))</f>
        <v>0</v>
      </c>
      <c r="AQ231" s="55">
        <f>SUM(SUMIFS(Data!$M$6:$M$1096,Data!$J$6:$J$1096,AQ$142,Data!$I$6:$I$1096,Sheet1!$B231))</f>
        <v>0</v>
      </c>
      <c r="AR231" s="56" t="s">
        <v>28</v>
      </c>
    </row>
    <row r="232" spans="1:44" x14ac:dyDescent="0.25">
      <c r="A232" s="53" t="s">
        <v>73</v>
      </c>
      <c r="B232" s="56" t="s">
        <v>29</v>
      </c>
      <c r="C232" s="55">
        <f>SUM(SUMIFS(Data!$M$6:$M$1096,Data!$J$6:$J$1096,C$142,Data!$I$6:$I$1096,Sheet1!$B232))</f>
        <v>3.9915857268997039E-2</v>
      </c>
      <c r="D232" s="55">
        <f>SUM(SUMIFS(Data!$M$6:$M$1096,Data!$J$6:$J$1096,D$142,Data!$I$6:$I$1096,Sheet1!$B232))</f>
        <v>3.8314944834503512E-2</v>
      </c>
      <c r="E232" s="55">
        <f>SUM(SUMIFS(Data!$M$6:$M$1096,Data!$J$6:$J$1096,E$142,Data!$I$6:$I$1096,Sheet1!$B232))</f>
        <v>3.5854369908478324E-2</v>
      </c>
      <c r="F232" s="55">
        <f>SUM(SUMIFS(Data!$M$6:$M$1096,Data!$J$6:$J$1096,F$142,Data!$I$6:$I$1096,Sheet1!$B232))</f>
        <v>3.6173177150523761E-2</v>
      </c>
      <c r="G232" s="55">
        <f>SUM(SUMIFS(Data!$M$6:$M$1096,Data!$J$6:$J$1096,G$142,Data!$I$6:$I$1096,Sheet1!$B232))</f>
        <v>3.7643955151945616E-2</v>
      </c>
      <c r="H232" s="55">
        <f>SUM(SUMIFS(Data!$M$6:$M$1096,Data!$J$6:$J$1096,H$142,Data!$I$6:$I$1096,Sheet1!$B232))</f>
        <v>3.3353581092274556E-2</v>
      </c>
      <c r="I232" s="55">
        <f>SUM(SUMIFS(Data!$M$6:$M$1096,Data!$J$6:$J$1096,I$142,Data!$I$6:$I$1096,Sheet1!$B232))</f>
        <v>3.137668684400511E-2</v>
      </c>
      <c r="J232" s="55">
        <f>SUM(SUMIFS(Data!$M$6:$M$1096,Data!$J$6:$J$1096,J$142,Data!$I$6:$I$1096,Sheet1!$B232))</f>
        <v>2.9975658452533981E-2</v>
      </c>
      <c r="K232" s="55">
        <f>SUM(SUMIFS(Data!$M$6:$M$1096,Data!$J$6:$J$1096,K$142,Data!$I$6:$I$1096,Sheet1!$B232))</f>
        <v>2.8691373870260443E-2</v>
      </c>
      <c r="L232" s="55">
        <f>SUM(SUMIFS(Data!$M$6:$M$1096,Data!$J$6:$J$1096,L$142,Data!$I$6:$I$1096,Sheet1!$B232))</f>
        <v>2.5482458251118917E-2</v>
      </c>
      <c r="M232" s="55">
        <f>SUM(SUMIFS(Data!$M$6:$M$1096,Data!$J$6:$J$1096,M$142,Data!$I$6:$I$1096,Sheet1!$B232))</f>
        <v>2.3859155637039456E-2</v>
      </c>
      <c r="N232" s="55">
        <f>SUM(SUMIFS(Data!$M$6:$M$1096,Data!$J$6:$J$1096,N$142,Data!$I$6:$I$1096,Sheet1!$B232))</f>
        <v>1.9632798321902473E-2</v>
      </c>
      <c r="O232" s="55">
        <f>SUM(SUMIFS(Data!$M$6:$M$1096,Data!$J$6:$J$1096,O$142,Data!$I$6:$I$1096,Sheet1!$B232))</f>
        <v>1.8521212121212122E-2</v>
      </c>
      <c r="P232" s="55">
        <f>SUM(SUMIFS(Data!$M$6:$M$1096,Data!$J$6:$J$1096,P$142,Data!$I$6:$I$1096,Sheet1!$B232))</f>
        <v>1.7997058430271426E-2</v>
      </c>
      <c r="Q232" s="55">
        <f>SUM(SUMIFS(Data!$M$6:$M$1096,Data!$J$6:$J$1096,Q$142,Data!$I$6:$I$1096,Sheet1!$B232))</f>
        <v>1.5708755211435377E-2</v>
      </c>
      <c r="R232" s="55">
        <f>SUM(SUMIFS(Data!$M$6:$M$1096,Data!$J$6:$J$1096,R$142,Data!$I$6:$I$1096,Sheet1!$B232))</f>
        <v>1.6050495942290351E-2</v>
      </c>
      <c r="S232" s="55">
        <f>SUM(SUMIFS(Data!$M$6:$M$1096,Data!$J$6:$J$1096,S$142,Data!$I$6:$I$1096,Sheet1!$B232))</f>
        <v>1.7737510368149047E-2</v>
      </c>
      <c r="T232" s="55">
        <f>SUM(SUMIFS(Data!$M$6:$M$1096,Data!$J$6:$J$1096,T$142,Data!$I$6:$I$1096,Sheet1!$B232))</f>
        <v>1.785427571368935E-2</v>
      </c>
      <c r="U232" s="55">
        <f>SUM(SUMIFS(Data!$M$6:$M$1096,Data!$J$6:$J$1096,U$142,Data!$I$6:$I$1096,Sheet1!$B232))</f>
        <v>1.9996748496179485E-2</v>
      </c>
      <c r="V232" s="55">
        <f>SUM(SUMIFS(Data!$M$6:$M$1096,Data!$J$6:$J$1096,V$142,Data!$I$6:$I$1096,Sheet1!$B232))</f>
        <v>1.7365876946947544E-2</v>
      </c>
      <c r="W232" s="55">
        <f>SUM(SUMIFS(Data!$M$6:$M$1096,Data!$J$6:$J$1096,W$142,Data!$I$6:$I$1096,Sheet1!$B232))</f>
        <v>1.0622620655777969E-2</v>
      </c>
      <c r="X232" s="55">
        <f>SUM(SUMIFS(Data!$M$6:$M$1096,Data!$J$6:$J$1096,X$142,Data!$I$6:$I$1096,Sheet1!$B232))</f>
        <v>1.1481735017736014E-2</v>
      </c>
      <c r="Y232" s="55">
        <f>SUM(SUMIFS(Data!$M$6:$M$1096,Data!$J$6:$J$1096,Y$142,Data!$I$6:$I$1096,Sheet1!$B232))</f>
        <v>1.4671069025666584E-2</v>
      </c>
      <c r="Z232" s="55">
        <f>SUM(SUMIFS(Data!$M$6:$M$1096,Data!$J$6:$J$1096,Z$142,Data!$I$6:$I$1096,Sheet1!$B232))</f>
        <v>1.2884507393773009E-2</v>
      </c>
      <c r="AA232" s="55">
        <f>SUM(SUMIFS(Data!$M$6:$M$1096,Data!$J$6:$J$1096,AA$142,Data!$I$6:$I$1096,Sheet1!$B232))</f>
        <v>1.25338660682521E-2</v>
      </c>
      <c r="AB232" s="55">
        <f>SUM(SUMIFS(Data!$M$6:$M$1096,Data!$J$6:$J$1096,AB$142,Data!$I$6:$I$1096,Sheet1!$B232))</f>
        <v>1.4628726621813469E-2</v>
      </c>
      <c r="AC232" s="55">
        <f>SUM(SUMIFS(Data!$M$6:$M$1096,Data!$J$6:$J$1096,AC$142,Data!$I$6:$I$1096,Sheet1!$B232))</f>
        <v>1.5997500390563975E-2</v>
      </c>
      <c r="AD232" s="55">
        <f>SUM(SUMIFS(Data!$M$6:$M$1096,Data!$J$6:$J$1096,AD$142,Data!$I$6:$I$1096,Sheet1!$B232))</f>
        <v>1.052531765598331E-2</v>
      </c>
      <c r="AE232" s="55">
        <f>SUM(SUMIFS(Data!$M$6:$M$1096,Data!$J$6:$J$1096,AE$142,Data!$I$6:$I$1096,Sheet1!$B232))</f>
        <v>1.052170100832968E-2</v>
      </c>
      <c r="AF232" s="55">
        <f>SUM(SUMIFS(Data!$M$6:$M$1096,Data!$J$6:$J$1096,AF$142,Data!$I$6:$I$1096,Sheet1!$B232))</f>
        <v>1.0885037260319853E-2</v>
      </c>
      <c r="AG232" s="55">
        <f>SUM(SUMIFS(Data!$M$6:$M$1096,Data!$J$6:$J$1096,AG$142,Data!$I$6:$I$1096,Sheet1!$B232))</f>
        <v>1.1265501269983566E-2</v>
      </c>
      <c r="AH232" s="55">
        <f>SUM(SUMIFS(Data!$M$6:$M$1096,Data!$J$6:$J$1096,AH$142,Data!$I$6:$I$1096,Sheet1!$B232))</f>
        <v>1.1387987509949182E-2</v>
      </c>
      <c r="AI232" s="55">
        <f>SUM(SUMIFS(Data!$M$6:$M$1096,Data!$J$6:$J$1096,AI$142,Data!$I$6:$I$1096,Sheet1!$B232))</f>
        <v>1.2525774782260794E-2</v>
      </c>
      <c r="AJ232" s="55">
        <f>SUM(SUMIFS(Data!$M$6:$M$1096,Data!$J$6:$J$1096,AJ$142,Data!$I$6:$I$1096,Sheet1!$B232))</f>
        <v>1.4470069635213696E-2</v>
      </c>
      <c r="AK232" s="55">
        <f>SUM(SUMIFS(Data!$M$6:$M$1096,Data!$J$6:$J$1096,AK$142,Data!$I$6:$I$1096,Sheet1!$B232))</f>
        <v>1.2967359050445104E-2</v>
      </c>
      <c r="AL232" s="55">
        <f>SUM(SUMIFS(Data!$M$6:$M$1096,Data!$J$6:$J$1096,AL$142,Data!$I$6:$I$1096,Sheet1!$B232))</f>
        <v>1.4414414414414415E-2</v>
      </c>
      <c r="AM232" s="55">
        <f>SUM(SUMIFS(Data!$M$6:$M$1096,Data!$J$6:$J$1096,AM$142,Data!$I$6:$I$1096,Sheet1!$B232))</f>
        <v>1.6196465586902294E-2</v>
      </c>
      <c r="AN232" s="55">
        <f>SUM(SUMIFS(Data!$M$6:$M$1096,Data!$J$6:$J$1096,AN$142,Data!$I$6:$I$1096,Sheet1!$B232))</f>
        <v>2.9167611703334088E-2</v>
      </c>
      <c r="AO232" s="55">
        <f>SUM(SUMIFS(Data!$M$6:$M$1096,Data!$J$6:$J$1096,AO$142,Data!$I$6:$I$1096,Sheet1!$B232))</f>
        <v>2.0686343319419306E-2</v>
      </c>
      <c r="AP232" s="55">
        <f>SUM(SUMIFS(Data!$M$6:$M$1096,Data!$J$6:$J$1096,AP$142,Data!$I$6:$I$1096,Sheet1!$B232))</f>
        <v>2.2124558635714824E-2</v>
      </c>
      <c r="AQ232" s="55">
        <f>SUM(SUMIFS(Data!$M$6:$M$1096,Data!$J$6:$J$1096,AQ$142,Data!$I$6:$I$1096,Sheet1!$B232))</f>
        <v>2.2933524073494568E-2</v>
      </c>
      <c r="AR232" s="56" t="s">
        <v>29</v>
      </c>
    </row>
    <row r="233" spans="1:44" x14ac:dyDescent="0.25">
      <c r="A233" s="53" t="s">
        <v>73</v>
      </c>
      <c r="B233" s="56" t="s">
        <v>30</v>
      </c>
      <c r="C233" s="55">
        <f>SUM(SUMIFS(Data!$M$6:$M$1096,Data!$J$6:$J$1096,C$142,Data!$I$6:$I$1096,Sheet1!$B233))</f>
        <v>0</v>
      </c>
      <c r="D233" s="55">
        <f>SUM(SUMIFS(Data!$M$6:$M$1096,Data!$J$6:$J$1096,D$142,Data!$I$6:$I$1096,Sheet1!$B233))</f>
        <v>0</v>
      </c>
      <c r="E233" s="55">
        <f>SUM(SUMIFS(Data!$M$6:$M$1096,Data!$J$6:$J$1096,E$142,Data!$I$6:$I$1096,Sheet1!$B233))</f>
        <v>0</v>
      </c>
      <c r="F233" s="55">
        <f>SUM(SUMIFS(Data!$M$6:$M$1096,Data!$J$6:$J$1096,F$142,Data!$I$6:$I$1096,Sheet1!$B233))</f>
        <v>0</v>
      </c>
      <c r="G233" s="55">
        <f>SUM(SUMIFS(Data!$M$6:$M$1096,Data!$J$6:$J$1096,G$142,Data!$I$6:$I$1096,Sheet1!$B233))</f>
        <v>0</v>
      </c>
      <c r="H233" s="55">
        <f>SUM(SUMIFS(Data!$M$6:$M$1096,Data!$J$6:$J$1096,H$142,Data!$I$6:$I$1096,Sheet1!$B233))</f>
        <v>0</v>
      </c>
      <c r="I233" s="55">
        <f>SUM(SUMIFS(Data!$M$6:$M$1096,Data!$J$6:$J$1096,I$142,Data!$I$6:$I$1096,Sheet1!$B233))</f>
        <v>0</v>
      </c>
      <c r="J233" s="55">
        <f>SUM(SUMIFS(Data!$M$6:$M$1096,Data!$J$6:$J$1096,J$142,Data!$I$6:$I$1096,Sheet1!$B233))</f>
        <v>0</v>
      </c>
      <c r="K233" s="55">
        <f>SUM(SUMIFS(Data!$M$6:$M$1096,Data!$J$6:$J$1096,K$142,Data!$I$6:$I$1096,Sheet1!$B233))</f>
        <v>0</v>
      </c>
      <c r="L233" s="55">
        <f>SUM(SUMIFS(Data!$M$6:$M$1096,Data!$J$6:$J$1096,L$142,Data!$I$6:$I$1096,Sheet1!$B233))</f>
        <v>0</v>
      </c>
      <c r="M233" s="55">
        <f>SUM(SUMIFS(Data!$M$6:$M$1096,Data!$J$6:$J$1096,M$142,Data!$I$6:$I$1096,Sheet1!$B233))</f>
        <v>0</v>
      </c>
      <c r="N233" s="55">
        <f>SUM(SUMIFS(Data!$M$6:$M$1096,Data!$J$6:$J$1096,N$142,Data!$I$6:$I$1096,Sheet1!$B233))</f>
        <v>0</v>
      </c>
      <c r="O233" s="55">
        <f>SUM(SUMIFS(Data!$M$6:$M$1096,Data!$J$6:$J$1096,O$142,Data!$I$6:$I$1096,Sheet1!$B233))</f>
        <v>0</v>
      </c>
      <c r="P233" s="55">
        <f>SUM(SUMIFS(Data!$M$6:$M$1096,Data!$J$6:$J$1096,P$142,Data!$I$6:$I$1096,Sheet1!$B233))</f>
        <v>0</v>
      </c>
      <c r="Q233" s="55">
        <f>SUM(SUMIFS(Data!$M$6:$M$1096,Data!$J$6:$J$1096,Q$142,Data!$I$6:$I$1096,Sheet1!$B233))</f>
        <v>0</v>
      </c>
      <c r="R233" s="55">
        <f>SUM(SUMIFS(Data!$M$6:$M$1096,Data!$J$6:$J$1096,R$142,Data!$I$6:$I$1096,Sheet1!$B233))</f>
        <v>0</v>
      </c>
      <c r="S233" s="55">
        <f>SUM(SUMIFS(Data!$M$6:$M$1096,Data!$J$6:$J$1096,S$142,Data!$I$6:$I$1096,Sheet1!$B233))</f>
        <v>0</v>
      </c>
      <c r="T233" s="55">
        <f>SUM(SUMIFS(Data!$M$6:$M$1096,Data!$J$6:$J$1096,T$142,Data!$I$6:$I$1096,Sheet1!$B233))</f>
        <v>0</v>
      </c>
      <c r="U233" s="55">
        <f>SUM(SUMIFS(Data!$M$6:$M$1096,Data!$J$6:$J$1096,U$142,Data!$I$6:$I$1096,Sheet1!$B233))</f>
        <v>0</v>
      </c>
      <c r="V233" s="55">
        <f>SUM(SUMIFS(Data!$M$6:$M$1096,Data!$J$6:$J$1096,V$142,Data!$I$6:$I$1096,Sheet1!$B233))</f>
        <v>0</v>
      </c>
      <c r="W233" s="55">
        <f>SUM(SUMIFS(Data!$M$6:$M$1096,Data!$J$6:$J$1096,W$142,Data!$I$6:$I$1096,Sheet1!$B233))</f>
        <v>0</v>
      </c>
      <c r="X233" s="55">
        <f>SUM(SUMIFS(Data!$M$6:$M$1096,Data!$J$6:$J$1096,X$142,Data!$I$6:$I$1096,Sheet1!$B233))</f>
        <v>0</v>
      </c>
      <c r="Y233" s="55">
        <f>SUM(SUMIFS(Data!$M$6:$M$1096,Data!$J$6:$J$1096,Y$142,Data!$I$6:$I$1096,Sheet1!$B233))</f>
        <v>0</v>
      </c>
      <c r="Z233" s="55">
        <f>SUM(SUMIFS(Data!$M$6:$M$1096,Data!$J$6:$J$1096,Z$142,Data!$I$6:$I$1096,Sheet1!$B233))</f>
        <v>0</v>
      </c>
      <c r="AA233" s="55">
        <f>SUM(SUMIFS(Data!$M$6:$M$1096,Data!$J$6:$J$1096,AA$142,Data!$I$6:$I$1096,Sheet1!$B233))</f>
        <v>0</v>
      </c>
      <c r="AB233" s="55">
        <f>SUM(SUMIFS(Data!$M$6:$M$1096,Data!$J$6:$J$1096,AB$142,Data!$I$6:$I$1096,Sheet1!$B233))</f>
        <v>0</v>
      </c>
      <c r="AC233" s="55">
        <f>SUM(SUMIFS(Data!$M$6:$M$1096,Data!$J$6:$J$1096,AC$142,Data!$I$6:$I$1096,Sheet1!$B233))</f>
        <v>0</v>
      </c>
      <c r="AD233" s="55">
        <f>SUM(SUMIFS(Data!$M$6:$M$1096,Data!$J$6:$J$1096,AD$142,Data!$I$6:$I$1096,Sheet1!$B233))</f>
        <v>0</v>
      </c>
      <c r="AE233" s="55">
        <f>SUM(SUMIFS(Data!$M$6:$M$1096,Data!$J$6:$J$1096,AE$142,Data!$I$6:$I$1096,Sheet1!$B233))</f>
        <v>0</v>
      </c>
      <c r="AF233" s="55">
        <f>SUM(SUMIFS(Data!$M$6:$M$1096,Data!$J$6:$J$1096,AF$142,Data!$I$6:$I$1096,Sheet1!$B233))</f>
        <v>0</v>
      </c>
      <c r="AG233" s="55">
        <f>SUM(SUMIFS(Data!$M$6:$M$1096,Data!$J$6:$J$1096,AG$142,Data!$I$6:$I$1096,Sheet1!$B233))</f>
        <v>0</v>
      </c>
      <c r="AH233" s="55">
        <f>SUM(SUMIFS(Data!$M$6:$M$1096,Data!$J$6:$J$1096,AH$142,Data!$I$6:$I$1096,Sheet1!$B233))</f>
        <v>0</v>
      </c>
      <c r="AI233" s="55">
        <f>SUM(SUMIFS(Data!$M$6:$M$1096,Data!$J$6:$J$1096,AI$142,Data!$I$6:$I$1096,Sheet1!$B233))</f>
        <v>0</v>
      </c>
      <c r="AJ233" s="55">
        <f>SUM(SUMIFS(Data!$M$6:$M$1096,Data!$J$6:$J$1096,AJ$142,Data!$I$6:$I$1096,Sheet1!$B233))</f>
        <v>0</v>
      </c>
      <c r="AK233" s="55">
        <f>SUM(SUMIFS(Data!$M$6:$M$1096,Data!$J$6:$J$1096,AK$142,Data!$I$6:$I$1096,Sheet1!$B233))</f>
        <v>0</v>
      </c>
      <c r="AL233" s="55">
        <f>SUM(SUMIFS(Data!$M$6:$M$1096,Data!$J$6:$J$1096,AL$142,Data!$I$6:$I$1096,Sheet1!$B233))</f>
        <v>0</v>
      </c>
      <c r="AM233" s="55">
        <f>SUM(SUMIFS(Data!$M$6:$M$1096,Data!$J$6:$J$1096,AM$142,Data!$I$6:$I$1096,Sheet1!$B233))</f>
        <v>0</v>
      </c>
      <c r="AN233" s="55">
        <f>SUM(SUMIFS(Data!$M$6:$M$1096,Data!$J$6:$J$1096,AN$142,Data!$I$6:$I$1096,Sheet1!$B233))</f>
        <v>6.6681787253345427E-3</v>
      </c>
      <c r="AO233" s="55">
        <f>SUM(SUMIFS(Data!$M$6:$M$1096,Data!$J$6:$J$1096,AO$142,Data!$I$6:$I$1096,Sheet1!$B233))</f>
        <v>0</v>
      </c>
      <c r="AP233" s="55">
        <f>SUM(SUMIFS(Data!$M$6:$M$1096,Data!$J$6:$J$1096,AP$142,Data!$I$6:$I$1096,Sheet1!$B233))</f>
        <v>0</v>
      </c>
      <c r="AQ233" s="55">
        <f>SUM(SUMIFS(Data!$M$6:$M$1096,Data!$J$6:$J$1096,AQ$142,Data!$I$6:$I$1096,Sheet1!$B233))</f>
        <v>0</v>
      </c>
      <c r="AR233" s="56" t="s">
        <v>30</v>
      </c>
    </row>
    <row r="234" spans="1:44" x14ac:dyDescent="0.25">
      <c r="A234" s="53" t="s">
        <v>73</v>
      </c>
      <c r="B234" s="56" t="s">
        <v>31</v>
      </c>
      <c r="C234" s="55">
        <f>SUM(SUMIFS(Data!$M$6:$M$1096,Data!$J$6:$J$1096,C$142,Data!$I$6:$I$1096,Sheet1!$B234))</f>
        <v>0</v>
      </c>
      <c r="D234" s="55">
        <f>SUM(SUMIFS(Data!$M$6:$M$1096,Data!$J$6:$J$1096,D$142,Data!$I$6:$I$1096,Sheet1!$B234))</f>
        <v>0</v>
      </c>
      <c r="E234" s="55">
        <f>SUM(SUMIFS(Data!$M$6:$M$1096,Data!$J$6:$J$1096,E$142,Data!$I$6:$I$1096,Sheet1!$B234))</f>
        <v>0</v>
      </c>
      <c r="F234" s="55">
        <f>SUM(SUMIFS(Data!$M$6:$M$1096,Data!$J$6:$J$1096,F$142,Data!$I$6:$I$1096,Sheet1!$B234))</f>
        <v>0</v>
      </c>
      <c r="G234" s="55">
        <f>SUM(SUMIFS(Data!$M$6:$M$1096,Data!$J$6:$J$1096,G$142,Data!$I$6:$I$1096,Sheet1!$B234))</f>
        <v>0</v>
      </c>
      <c r="H234" s="55">
        <f>SUM(SUMIFS(Data!$M$6:$M$1096,Data!$J$6:$J$1096,H$142,Data!$I$6:$I$1096,Sheet1!$B234))</f>
        <v>0</v>
      </c>
      <c r="I234" s="55">
        <f>SUM(SUMIFS(Data!$M$6:$M$1096,Data!$J$6:$J$1096,I$142,Data!$I$6:$I$1096,Sheet1!$B234))</f>
        <v>0</v>
      </c>
      <c r="J234" s="55">
        <f>SUM(SUMIFS(Data!$M$6:$M$1096,Data!$J$6:$J$1096,J$142,Data!$I$6:$I$1096,Sheet1!$B234))</f>
        <v>0</v>
      </c>
      <c r="K234" s="55">
        <f>SUM(SUMIFS(Data!$M$6:$M$1096,Data!$J$6:$J$1096,K$142,Data!$I$6:$I$1096,Sheet1!$B234))</f>
        <v>0</v>
      </c>
      <c r="L234" s="55">
        <f>SUM(SUMIFS(Data!$M$6:$M$1096,Data!$J$6:$J$1096,L$142,Data!$I$6:$I$1096,Sheet1!$B234))</f>
        <v>0</v>
      </c>
      <c r="M234" s="55">
        <f>SUM(SUMIFS(Data!$M$6:$M$1096,Data!$J$6:$J$1096,M$142,Data!$I$6:$I$1096,Sheet1!$B234))</f>
        <v>0</v>
      </c>
      <c r="N234" s="55">
        <f>SUM(SUMIFS(Data!$M$6:$M$1096,Data!$J$6:$J$1096,N$142,Data!$I$6:$I$1096,Sheet1!$B234))</f>
        <v>0</v>
      </c>
      <c r="O234" s="55">
        <f>SUM(SUMIFS(Data!$M$6:$M$1096,Data!$J$6:$J$1096,O$142,Data!$I$6:$I$1096,Sheet1!$B234))</f>
        <v>0</v>
      </c>
      <c r="P234" s="55">
        <f>SUM(SUMIFS(Data!$M$6:$M$1096,Data!$J$6:$J$1096,P$142,Data!$I$6:$I$1096,Sheet1!$B234))</f>
        <v>0</v>
      </c>
      <c r="Q234" s="55">
        <f>SUM(SUMIFS(Data!$M$6:$M$1096,Data!$J$6:$J$1096,Q$142,Data!$I$6:$I$1096,Sheet1!$B234))</f>
        <v>0</v>
      </c>
      <c r="R234" s="55">
        <f>SUM(SUMIFS(Data!$M$6:$M$1096,Data!$J$6:$J$1096,R$142,Data!$I$6:$I$1096,Sheet1!$B234))</f>
        <v>0</v>
      </c>
      <c r="S234" s="55">
        <f>SUM(SUMIFS(Data!$M$6:$M$1096,Data!$J$6:$J$1096,S$142,Data!$I$6:$I$1096,Sheet1!$B234))</f>
        <v>0</v>
      </c>
      <c r="T234" s="55">
        <f>SUM(SUMIFS(Data!$M$6:$M$1096,Data!$J$6:$J$1096,T$142,Data!$I$6:$I$1096,Sheet1!$B234))</f>
        <v>0</v>
      </c>
      <c r="U234" s="55">
        <f>SUM(SUMIFS(Data!$M$6:$M$1096,Data!$J$6:$J$1096,U$142,Data!$I$6:$I$1096,Sheet1!$B234))</f>
        <v>0</v>
      </c>
      <c r="V234" s="55">
        <f>SUM(SUMIFS(Data!$M$6:$M$1096,Data!$J$6:$J$1096,V$142,Data!$I$6:$I$1096,Sheet1!$B234))</f>
        <v>0</v>
      </c>
      <c r="W234" s="55">
        <f>SUM(SUMIFS(Data!$M$6:$M$1096,Data!$J$6:$J$1096,W$142,Data!$I$6:$I$1096,Sheet1!$B234))</f>
        <v>0</v>
      </c>
      <c r="X234" s="55">
        <f>SUM(SUMIFS(Data!$M$6:$M$1096,Data!$J$6:$J$1096,X$142,Data!$I$6:$I$1096,Sheet1!$B234))</f>
        <v>0</v>
      </c>
      <c r="Y234" s="55">
        <f>SUM(SUMIFS(Data!$M$6:$M$1096,Data!$J$6:$J$1096,Y$142,Data!$I$6:$I$1096,Sheet1!$B234))</f>
        <v>0</v>
      </c>
      <c r="Z234" s="55">
        <f>SUM(SUMIFS(Data!$M$6:$M$1096,Data!$J$6:$J$1096,Z$142,Data!$I$6:$I$1096,Sheet1!$B234))</f>
        <v>0</v>
      </c>
      <c r="AA234" s="55">
        <f>SUM(SUMIFS(Data!$M$6:$M$1096,Data!$J$6:$J$1096,AA$142,Data!$I$6:$I$1096,Sheet1!$B234))</f>
        <v>0</v>
      </c>
      <c r="AB234" s="55">
        <f>SUM(SUMIFS(Data!$M$6:$M$1096,Data!$J$6:$J$1096,AB$142,Data!$I$6:$I$1096,Sheet1!$B234))</f>
        <v>0</v>
      </c>
      <c r="AC234" s="55">
        <f>SUM(SUMIFS(Data!$M$6:$M$1096,Data!$J$6:$J$1096,AC$142,Data!$I$6:$I$1096,Sheet1!$B234))</f>
        <v>0</v>
      </c>
      <c r="AD234" s="55">
        <f>SUM(SUMIFS(Data!$M$6:$M$1096,Data!$J$6:$J$1096,AD$142,Data!$I$6:$I$1096,Sheet1!$B234))</f>
        <v>0</v>
      </c>
      <c r="AE234" s="55">
        <f>SUM(SUMIFS(Data!$M$6:$M$1096,Data!$J$6:$J$1096,AE$142,Data!$I$6:$I$1096,Sheet1!$B234))</f>
        <v>0</v>
      </c>
      <c r="AF234" s="55">
        <f>SUM(SUMIFS(Data!$M$6:$M$1096,Data!$J$6:$J$1096,AF$142,Data!$I$6:$I$1096,Sheet1!$B234))</f>
        <v>0</v>
      </c>
      <c r="AG234" s="55">
        <f>SUM(SUMIFS(Data!$M$6:$M$1096,Data!$J$6:$J$1096,AG$142,Data!$I$6:$I$1096,Sheet1!$B234))</f>
        <v>0</v>
      </c>
      <c r="AH234" s="55">
        <f>SUM(SUMIFS(Data!$M$6:$M$1096,Data!$J$6:$J$1096,AH$142,Data!$I$6:$I$1096,Sheet1!$B234))</f>
        <v>0</v>
      </c>
      <c r="AI234" s="55">
        <f>SUM(SUMIFS(Data!$M$6:$M$1096,Data!$J$6:$J$1096,AI$142,Data!$I$6:$I$1096,Sheet1!$B234))</f>
        <v>0</v>
      </c>
      <c r="AJ234" s="55">
        <f>SUM(SUMIFS(Data!$M$6:$M$1096,Data!$J$6:$J$1096,AJ$142,Data!$I$6:$I$1096,Sheet1!$B234))</f>
        <v>0</v>
      </c>
      <c r="AK234" s="55">
        <f>SUM(SUMIFS(Data!$M$6:$M$1096,Data!$J$6:$J$1096,AK$142,Data!$I$6:$I$1096,Sheet1!$B234))</f>
        <v>0</v>
      </c>
      <c r="AL234" s="55">
        <f>SUM(SUMIFS(Data!$M$6:$M$1096,Data!$J$6:$J$1096,AL$142,Data!$I$6:$I$1096,Sheet1!$B234))</f>
        <v>0</v>
      </c>
      <c r="AM234" s="55">
        <f>SUM(SUMIFS(Data!$M$6:$M$1096,Data!$J$6:$J$1096,AM$142,Data!$I$6:$I$1096,Sheet1!$B234))</f>
        <v>0</v>
      </c>
      <c r="AN234" s="55">
        <f>SUM(SUMIFS(Data!$M$6:$M$1096,Data!$J$6:$J$1096,AN$142,Data!$I$6:$I$1096,Sheet1!$B234))</f>
        <v>0</v>
      </c>
      <c r="AO234" s="55">
        <f>SUM(SUMIFS(Data!$M$6:$M$1096,Data!$J$6:$J$1096,AO$142,Data!$I$6:$I$1096,Sheet1!$B234))</f>
        <v>0</v>
      </c>
      <c r="AP234" s="55">
        <f>SUM(SUMIFS(Data!$M$6:$M$1096,Data!$J$6:$J$1096,AP$142,Data!$I$6:$I$1096,Sheet1!$B234))</f>
        <v>0</v>
      </c>
      <c r="AQ234" s="55">
        <f>SUM(SUMIFS(Data!$M$6:$M$1096,Data!$J$6:$J$1096,AQ$142,Data!$I$6:$I$1096,Sheet1!$B234))</f>
        <v>0</v>
      </c>
      <c r="AR234" s="56" t="s">
        <v>31</v>
      </c>
    </row>
    <row r="235" spans="1:44" x14ac:dyDescent="0.25">
      <c r="A235" s="53" t="s">
        <v>73</v>
      </c>
      <c r="B235" s="57" t="s">
        <v>32</v>
      </c>
      <c r="C235" s="55">
        <f>SUM(SUMIFS(Data!$M$6:$M$1096,Data!$J$6:$J$1096,C$142,Data!$I$6:$I$1096,Sheet1!$B235))</f>
        <v>0</v>
      </c>
      <c r="D235" s="55">
        <f>SUM(SUMIFS(Data!$M$6:$M$1096,Data!$J$6:$J$1096,D$142,Data!$I$6:$I$1096,Sheet1!$B235))</f>
        <v>0</v>
      </c>
      <c r="E235" s="55">
        <f>SUM(SUMIFS(Data!$M$6:$M$1096,Data!$J$6:$J$1096,E$142,Data!$I$6:$I$1096,Sheet1!$B235))</f>
        <v>0</v>
      </c>
      <c r="F235" s="55">
        <f>SUM(SUMIFS(Data!$M$6:$M$1096,Data!$J$6:$J$1096,F$142,Data!$I$6:$I$1096,Sheet1!$B235))</f>
        <v>0</v>
      </c>
      <c r="G235" s="55">
        <f>SUM(SUMIFS(Data!$M$6:$M$1096,Data!$J$6:$J$1096,G$142,Data!$I$6:$I$1096,Sheet1!$B235))</f>
        <v>0</v>
      </c>
      <c r="H235" s="55">
        <f>SUM(SUMIFS(Data!$M$6:$M$1096,Data!$J$6:$J$1096,H$142,Data!$I$6:$I$1096,Sheet1!$B235))</f>
        <v>0</v>
      </c>
      <c r="I235" s="55">
        <f>SUM(SUMIFS(Data!$M$6:$M$1096,Data!$J$6:$J$1096,I$142,Data!$I$6:$I$1096,Sheet1!$B235))</f>
        <v>0</v>
      </c>
      <c r="J235" s="55">
        <f>SUM(SUMIFS(Data!$M$6:$M$1096,Data!$J$6:$J$1096,J$142,Data!$I$6:$I$1096,Sheet1!$B235))</f>
        <v>0</v>
      </c>
      <c r="K235" s="55">
        <f>SUM(SUMIFS(Data!$M$6:$M$1096,Data!$J$6:$J$1096,K$142,Data!$I$6:$I$1096,Sheet1!$B235))</f>
        <v>0</v>
      </c>
      <c r="L235" s="55">
        <f>SUM(SUMIFS(Data!$M$6:$M$1096,Data!$J$6:$J$1096,L$142,Data!$I$6:$I$1096,Sheet1!$B235))</f>
        <v>0</v>
      </c>
      <c r="M235" s="55">
        <f>SUM(SUMIFS(Data!$M$6:$M$1096,Data!$J$6:$J$1096,M$142,Data!$I$6:$I$1096,Sheet1!$B235))</f>
        <v>0</v>
      </c>
      <c r="N235" s="55">
        <f>SUM(SUMIFS(Data!$M$6:$M$1096,Data!$J$6:$J$1096,N$142,Data!$I$6:$I$1096,Sheet1!$B235))</f>
        <v>0</v>
      </c>
      <c r="O235" s="55">
        <f>SUM(SUMIFS(Data!$M$6:$M$1096,Data!$J$6:$J$1096,O$142,Data!$I$6:$I$1096,Sheet1!$B235))</f>
        <v>0</v>
      </c>
      <c r="P235" s="55">
        <f>SUM(SUMIFS(Data!$M$6:$M$1096,Data!$J$6:$J$1096,P$142,Data!$I$6:$I$1096,Sheet1!$B235))</f>
        <v>0</v>
      </c>
      <c r="Q235" s="55">
        <f>SUM(SUMIFS(Data!$M$6:$M$1096,Data!$J$6:$J$1096,Q$142,Data!$I$6:$I$1096,Sheet1!$B235))</f>
        <v>0</v>
      </c>
      <c r="R235" s="55">
        <f>SUM(SUMIFS(Data!$M$6:$M$1096,Data!$J$6:$J$1096,R$142,Data!$I$6:$I$1096,Sheet1!$B235))</f>
        <v>0</v>
      </c>
      <c r="S235" s="55">
        <f>SUM(SUMIFS(Data!$M$6:$M$1096,Data!$J$6:$J$1096,S$142,Data!$I$6:$I$1096,Sheet1!$B235))</f>
        <v>0</v>
      </c>
      <c r="T235" s="55">
        <f>SUM(SUMIFS(Data!$M$6:$M$1096,Data!$J$6:$J$1096,T$142,Data!$I$6:$I$1096,Sheet1!$B235))</f>
        <v>0</v>
      </c>
      <c r="U235" s="55">
        <f>SUM(SUMIFS(Data!$M$6:$M$1096,Data!$J$6:$J$1096,U$142,Data!$I$6:$I$1096,Sheet1!$B235))</f>
        <v>0</v>
      </c>
      <c r="V235" s="55">
        <f>SUM(SUMIFS(Data!$M$6:$M$1096,Data!$J$6:$J$1096,V$142,Data!$I$6:$I$1096,Sheet1!$B235))</f>
        <v>0</v>
      </c>
      <c r="W235" s="55">
        <f>SUM(SUMIFS(Data!$M$6:$M$1096,Data!$J$6:$J$1096,W$142,Data!$I$6:$I$1096,Sheet1!$B235))</f>
        <v>0</v>
      </c>
      <c r="X235" s="55">
        <f>SUM(SUMIFS(Data!$M$6:$M$1096,Data!$J$6:$J$1096,X$142,Data!$I$6:$I$1096,Sheet1!$B235))</f>
        <v>0</v>
      </c>
      <c r="Y235" s="55">
        <f>SUM(SUMIFS(Data!$M$6:$M$1096,Data!$J$6:$J$1096,Y$142,Data!$I$6:$I$1096,Sheet1!$B235))</f>
        <v>0</v>
      </c>
      <c r="Z235" s="55">
        <f>SUM(SUMIFS(Data!$M$6:$M$1096,Data!$J$6:$J$1096,Z$142,Data!$I$6:$I$1096,Sheet1!$B235))</f>
        <v>0</v>
      </c>
      <c r="AA235" s="55">
        <f>SUM(SUMIFS(Data!$M$6:$M$1096,Data!$J$6:$J$1096,AA$142,Data!$I$6:$I$1096,Sheet1!$B235))</f>
        <v>0</v>
      </c>
      <c r="AB235" s="55">
        <f>SUM(SUMIFS(Data!$M$6:$M$1096,Data!$J$6:$J$1096,AB$142,Data!$I$6:$I$1096,Sheet1!$B235))</f>
        <v>0</v>
      </c>
      <c r="AC235" s="55">
        <f>SUM(SUMIFS(Data!$M$6:$M$1096,Data!$J$6:$J$1096,AC$142,Data!$I$6:$I$1096,Sheet1!$B235))</f>
        <v>0</v>
      </c>
      <c r="AD235" s="55">
        <f>SUM(SUMIFS(Data!$M$6:$M$1096,Data!$J$6:$J$1096,AD$142,Data!$I$6:$I$1096,Sheet1!$B235))</f>
        <v>0</v>
      </c>
      <c r="AE235" s="55">
        <f>SUM(SUMIFS(Data!$M$6:$M$1096,Data!$J$6:$J$1096,AE$142,Data!$I$6:$I$1096,Sheet1!$B235))</f>
        <v>3.8830087054550011E-3</v>
      </c>
      <c r="AF235" s="55">
        <f>SUM(SUMIFS(Data!$M$6:$M$1096,Data!$J$6:$J$1096,AF$142,Data!$I$6:$I$1096,Sheet1!$B235))</f>
        <v>4.3540149041279407E-3</v>
      </c>
      <c r="AG235" s="55">
        <f>SUM(SUMIFS(Data!$M$6:$M$1096,Data!$J$6:$J$1096,AG$142,Data!$I$6:$I$1096,Sheet1!$B235))</f>
        <v>4.3030031376064546E-3</v>
      </c>
      <c r="AH235" s="55">
        <f>SUM(SUMIFS(Data!$M$6:$M$1096,Data!$J$6:$J$1096,AH$142,Data!$I$6:$I$1096,Sheet1!$B235))</f>
        <v>4.8980591440641649E-3</v>
      </c>
      <c r="AI235" s="55">
        <f>SUM(SUMIFS(Data!$M$6:$M$1096,Data!$J$6:$J$1096,AI$142,Data!$I$6:$I$1096,Sheet1!$B235))</f>
        <v>5.9397408672637181E-3</v>
      </c>
      <c r="AJ235" s="55">
        <f>SUM(SUMIFS(Data!$M$6:$M$1096,Data!$J$6:$J$1096,AJ$142,Data!$I$6:$I$1096,Sheet1!$B235))</f>
        <v>6.9315786111288575E-3</v>
      </c>
      <c r="AK235" s="55">
        <f>SUM(SUMIFS(Data!$M$6:$M$1096,Data!$J$6:$J$1096,AK$142,Data!$I$6:$I$1096,Sheet1!$B235))</f>
        <v>0.01</v>
      </c>
      <c r="AL235" s="55">
        <f>SUM(SUMIFS(Data!$M$6:$M$1096,Data!$J$6:$J$1096,AL$142,Data!$I$6:$I$1096,Sheet1!$B235))</f>
        <v>9.86076986076986E-3</v>
      </c>
      <c r="AM235" s="55">
        <f>SUM(SUMIFS(Data!$M$6:$M$1096,Data!$J$6:$J$1096,AM$142,Data!$I$6:$I$1096,Sheet1!$B235))</f>
        <v>1.0715665952288936E-2</v>
      </c>
      <c r="AN235" s="55">
        <f>SUM(SUMIFS(Data!$M$6:$M$1096,Data!$J$6:$J$1096,AN$142,Data!$I$6:$I$1096,Sheet1!$B235))</f>
        <v>1.378997505103198E-2</v>
      </c>
      <c r="AO235" s="55">
        <f>SUM(SUMIFS(Data!$M$6:$M$1096,Data!$J$6:$J$1096,AO$142,Data!$I$6:$I$1096,Sheet1!$B235))</f>
        <v>1.5293118096856415E-2</v>
      </c>
      <c r="AP235" s="55">
        <f>SUM(SUMIFS(Data!$M$6:$M$1096,Data!$J$6:$J$1096,AP$142,Data!$I$6:$I$1096,Sheet1!$B235))</f>
        <v>1.5062730072872061E-2</v>
      </c>
      <c r="AQ235" s="55">
        <f>SUM(SUMIFS(Data!$M$6:$M$1096,Data!$J$6:$J$1096,AQ$142,Data!$I$6:$I$1096,Sheet1!$B235))</f>
        <v>1.4305512092628191E-2</v>
      </c>
      <c r="AR235" s="57" t="s">
        <v>32</v>
      </c>
    </row>
    <row r="236" spans="1:44" x14ac:dyDescent="0.25">
      <c r="B236" s="58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</row>
    <row r="237" spans="1:44" x14ac:dyDescent="0.25">
      <c r="B237" s="58"/>
      <c r="C237" s="55" t="b">
        <f>SUM(C210:C235)=1</f>
        <v>1</v>
      </c>
      <c r="D237" s="55" t="b">
        <f t="shared" ref="D237:AQ237" si="14">SUM(D210:D235)=1</f>
        <v>1</v>
      </c>
      <c r="E237" s="55" t="b">
        <f t="shared" si="14"/>
        <v>1</v>
      </c>
      <c r="F237" s="55" t="b">
        <f t="shared" si="14"/>
        <v>1</v>
      </c>
      <c r="G237" s="55" t="b">
        <f t="shared" si="14"/>
        <v>1</v>
      </c>
      <c r="H237" s="55" t="b">
        <f t="shared" si="14"/>
        <v>1</v>
      </c>
      <c r="I237" s="55" t="b">
        <f t="shared" si="14"/>
        <v>1</v>
      </c>
      <c r="J237" s="55" t="b">
        <f t="shared" si="14"/>
        <v>1</v>
      </c>
      <c r="K237" s="55" t="b">
        <f t="shared" si="14"/>
        <v>1</v>
      </c>
      <c r="L237" s="55" t="b">
        <f t="shared" si="14"/>
        <v>1</v>
      </c>
      <c r="M237" s="55" t="b">
        <f t="shared" si="14"/>
        <v>1</v>
      </c>
      <c r="N237" s="55" t="b">
        <f t="shared" si="14"/>
        <v>1</v>
      </c>
      <c r="O237" s="55" t="b">
        <f t="shared" si="14"/>
        <v>1</v>
      </c>
      <c r="P237" s="55" t="b">
        <f t="shared" si="14"/>
        <v>1</v>
      </c>
      <c r="Q237" s="55" t="b">
        <f t="shared" si="14"/>
        <v>1</v>
      </c>
      <c r="R237" s="55" t="b">
        <f t="shared" si="14"/>
        <v>1</v>
      </c>
      <c r="S237" s="55" t="b">
        <f t="shared" si="14"/>
        <v>1</v>
      </c>
      <c r="T237" s="55" t="b">
        <f t="shared" si="14"/>
        <v>1</v>
      </c>
      <c r="U237" s="55" t="b">
        <f t="shared" si="14"/>
        <v>1</v>
      </c>
      <c r="V237" s="55" t="b">
        <f t="shared" si="14"/>
        <v>1</v>
      </c>
      <c r="W237" s="55" t="b">
        <f t="shared" si="14"/>
        <v>1</v>
      </c>
      <c r="X237" s="55" t="b">
        <f t="shared" si="14"/>
        <v>1</v>
      </c>
      <c r="Y237" s="55" t="b">
        <f t="shared" si="14"/>
        <v>1</v>
      </c>
      <c r="Z237" s="55" t="b">
        <f t="shared" si="14"/>
        <v>1</v>
      </c>
      <c r="AA237" s="55" t="b">
        <f t="shared" si="14"/>
        <v>1</v>
      </c>
      <c r="AB237" s="55" t="b">
        <f t="shared" si="14"/>
        <v>1</v>
      </c>
      <c r="AC237" s="55" t="b">
        <f t="shared" si="14"/>
        <v>1</v>
      </c>
      <c r="AD237" s="55" t="b">
        <f t="shared" si="14"/>
        <v>1</v>
      </c>
      <c r="AE237" s="55" t="b">
        <f t="shared" si="14"/>
        <v>1</v>
      </c>
      <c r="AF237" s="55" t="b">
        <f t="shared" si="14"/>
        <v>1</v>
      </c>
      <c r="AG237" s="55" t="b">
        <f t="shared" si="14"/>
        <v>1</v>
      </c>
      <c r="AH237" s="55" t="b">
        <f t="shared" si="14"/>
        <v>1</v>
      </c>
      <c r="AI237" s="55" t="b">
        <f t="shared" si="14"/>
        <v>1</v>
      </c>
      <c r="AJ237" s="55" t="b">
        <f t="shared" si="14"/>
        <v>1</v>
      </c>
      <c r="AK237" s="55" t="b">
        <f t="shared" si="14"/>
        <v>1</v>
      </c>
      <c r="AL237" s="55" t="b">
        <f t="shared" si="14"/>
        <v>1</v>
      </c>
      <c r="AM237" s="55" t="b">
        <f t="shared" si="14"/>
        <v>1</v>
      </c>
      <c r="AN237" s="55" t="b">
        <f t="shared" si="14"/>
        <v>1</v>
      </c>
      <c r="AO237" s="55" t="b">
        <f t="shared" si="14"/>
        <v>1</v>
      </c>
      <c r="AP237" s="55" t="b">
        <f t="shared" si="14"/>
        <v>1</v>
      </c>
      <c r="AQ237" s="55" t="b">
        <f t="shared" si="14"/>
        <v>1</v>
      </c>
    </row>
    <row r="238" spans="1:44" x14ac:dyDescent="0.25">
      <c r="B238" s="53" t="s">
        <v>81</v>
      </c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</row>
    <row r="240" spans="1:44" x14ac:dyDescent="0.25">
      <c r="C240" s="53">
        <v>1960</v>
      </c>
      <c r="D240" s="53">
        <v>1961</v>
      </c>
      <c r="E240" s="53">
        <v>1962</v>
      </c>
      <c r="F240" s="53">
        <v>1963</v>
      </c>
      <c r="G240" s="53">
        <v>1964</v>
      </c>
      <c r="H240" s="53">
        <v>1965</v>
      </c>
      <c r="I240" s="53">
        <v>1966</v>
      </c>
      <c r="J240" s="53">
        <v>1967</v>
      </c>
      <c r="K240" s="53">
        <v>1968</v>
      </c>
      <c r="L240" s="53">
        <v>1969</v>
      </c>
      <c r="M240" s="53">
        <v>1970</v>
      </c>
      <c r="N240" s="53">
        <v>1971</v>
      </c>
      <c r="O240" s="53">
        <v>1972</v>
      </c>
      <c r="P240" s="53">
        <v>1973</v>
      </c>
      <c r="Q240" s="53">
        <v>1974</v>
      </c>
      <c r="R240" s="53">
        <v>1975</v>
      </c>
      <c r="S240" s="53">
        <v>1976</v>
      </c>
      <c r="T240" s="53">
        <v>1977</v>
      </c>
      <c r="U240" s="53">
        <v>1978</v>
      </c>
      <c r="V240" s="53">
        <v>1979</v>
      </c>
      <c r="W240" s="53">
        <v>1980</v>
      </c>
      <c r="X240" s="53">
        <v>1981</v>
      </c>
      <c r="Y240" s="53">
        <v>1982</v>
      </c>
      <c r="Z240" s="53">
        <v>1983</v>
      </c>
      <c r="AA240" s="53">
        <v>1984</v>
      </c>
      <c r="AB240" s="53">
        <v>1985</v>
      </c>
      <c r="AC240" s="53">
        <v>1986</v>
      </c>
      <c r="AD240" s="53">
        <v>1987</v>
      </c>
      <c r="AE240" s="53">
        <v>1988</v>
      </c>
      <c r="AF240" s="53">
        <v>1989</v>
      </c>
      <c r="AG240" s="53">
        <v>1990</v>
      </c>
      <c r="AH240" s="53">
        <v>1991</v>
      </c>
      <c r="AI240" s="53">
        <v>1992</v>
      </c>
      <c r="AJ240" s="53">
        <v>1993</v>
      </c>
      <c r="AK240" s="53">
        <v>1994</v>
      </c>
      <c r="AL240" s="53">
        <v>1995</v>
      </c>
      <c r="AM240" s="53">
        <v>1996</v>
      </c>
      <c r="AN240" s="53">
        <v>1997</v>
      </c>
      <c r="AO240" s="53">
        <v>1998</v>
      </c>
      <c r="AP240" s="53">
        <v>1999</v>
      </c>
      <c r="AQ240" s="53">
        <v>2000</v>
      </c>
    </row>
    <row r="241" spans="1:44" x14ac:dyDescent="0.25">
      <c r="A241" s="53" t="s">
        <v>73</v>
      </c>
      <c r="B241" s="54" t="s">
        <v>7</v>
      </c>
      <c r="C241" s="55">
        <f>SUM(SUMIFS(Data!$N$6:$N$1096,Data!$J$6:$J$1096,C$142,Data!$I$6:$I$1096,Sheet1!$B241))</f>
        <v>5.4541275366125963E-2</v>
      </c>
      <c r="D241" s="55">
        <f>SUM(SUMIFS(Data!$N$6:$N$1096,Data!$J$6:$J$1096,D$142,Data!$I$6:$I$1096,Sheet1!$B241))</f>
        <v>5.5538192274034254E-2</v>
      </c>
      <c r="E241" s="55">
        <f>SUM(SUMIFS(Data!$N$6:$N$1096,Data!$J$6:$J$1096,E$142,Data!$I$6:$I$1096,Sheet1!$B241))</f>
        <v>5.558961122761736E-2</v>
      </c>
      <c r="F241" s="55">
        <f>SUM(SUMIFS(Data!$N$6:$N$1096,Data!$J$6:$J$1096,F$142,Data!$I$6:$I$1096,Sheet1!$B241))</f>
        <v>6.1929940515532057E-2</v>
      </c>
      <c r="G241" s="55">
        <f>SUM(SUMIFS(Data!$N$6:$N$1096,Data!$J$6:$J$1096,G$142,Data!$I$6:$I$1096,Sheet1!$B241))</f>
        <v>5.8564480084133036E-2</v>
      </c>
      <c r="H241" s="55">
        <f>SUM(SUMIFS(Data!$N$6:$N$1096,Data!$J$6:$J$1096,H$142,Data!$I$6:$I$1096,Sheet1!$B241))</f>
        <v>6.8121455746177589E-2</v>
      </c>
      <c r="I241" s="55">
        <f>SUM(SUMIFS(Data!$N$6:$N$1096,Data!$J$6:$J$1096,I$142,Data!$I$6:$I$1096,Sheet1!$B241))</f>
        <v>6.678306416412047E-2</v>
      </c>
      <c r="J241" s="55">
        <f>SUM(SUMIFS(Data!$N$6:$N$1096,Data!$J$6:$J$1096,J$142,Data!$I$6:$I$1096,Sheet1!$B241))</f>
        <v>7.0701234924532383E-2</v>
      </c>
      <c r="K241" s="55">
        <f>SUM(SUMIFS(Data!$N$6:$N$1096,Data!$J$6:$J$1096,K$142,Data!$I$6:$I$1096,Sheet1!$B241))</f>
        <v>6.1945651789815898E-2</v>
      </c>
      <c r="L241" s="55">
        <f>SUM(SUMIFS(Data!$N$6:$N$1096,Data!$J$6:$J$1096,L$142,Data!$I$6:$I$1096,Sheet1!$B241))</f>
        <v>6.4956123616940101E-2</v>
      </c>
      <c r="M241" s="55">
        <f>SUM(SUMIFS(Data!$N$6:$N$1096,Data!$J$6:$J$1096,M$142,Data!$I$6:$I$1096,Sheet1!$B241))</f>
        <v>6.5024893908510711E-2</v>
      </c>
      <c r="N241" s="55">
        <f>SUM(SUMIFS(Data!$N$6:$N$1096,Data!$J$6:$J$1096,N$142,Data!$I$6:$I$1096,Sheet1!$B241))</f>
        <v>7.1915169076169044E-2</v>
      </c>
      <c r="O241" s="55">
        <f>SUM(SUMIFS(Data!$N$6:$N$1096,Data!$J$6:$J$1096,O$142,Data!$I$6:$I$1096,Sheet1!$B241))</f>
        <v>7.381439283279774E-2</v>
      </c>
      <c r="P241" s="55">
        <f>SUM(SUMIFS(Data!$N$6:$N$1096,Data!$J$6:$J$1096,P$142,Data!$I$6:$I$1096,Sheet1!$B241))</f>
        <v>6.8188312616088015E-2</v>
      </c>
      <c r="Q241" s="55">
        <f>SUM(SUMIFS(Data!$N$6:$N$1096,Data!$J$6:$J$1096,Q$142,Data!$I$6:$I$1096,Sheet1!$B241))</f>
        <v>6.6642157681895658E-2</v>
      </c>
      <c r="R241" s="55">
        <f>SUM(SUMIFS(Data!$N$6:$N$1096,Data!$J$6:$J$1096,R$142,Data!$I$6:$I$1096,Sheet1!$B241))</f>
        <v>7.6616280461053718E-2</v>
      </c>
      <c r="S241" s="55">
        <f>SUM(SUMIFS(Data!$N$6:$N$1096,Data!$J$6:$J$1096,S$142,Data!$I$6:$I$1096,Sheet1!$B241))</f>
        <v>9.4958163484230848E-2</v>
      </c>
      <c r="T241" s="55">
        <f>SUM(SUMIFS(Data!$N$6:$N$1096,Data!$J$6:$J$1096,T$142,Data!$I$6:$I$1096,Sheet1!$B241))</f>
        <v>0.10650551943802086</v>
      </c>
      <c r="U241" s="55">
        <f>SUM(SUMIFS(Data!$N$6:$N$1096,Data!$J$6:$J$1096,U$142,Data!$I$6:$I$1096,Sheet1!$B241))</f>
        <v>9.9575817301512493E-2</v>
      </c>
      <c r="V241" s="55">
        <f>SUM(SUMIFS(Data!$N$6:$N$1096,Data!$J$6:$J$1096,V$142,Data!$I$6:$I$1096,Sheet1!$B241))</f>
        <v>0.10845595605629285</v>
      </c>
      <c r="W241" s="55">
        <f>SUM(SUMIFS(Data!$N$6:$N$1096,Data!$J$6:$J$1096,W$142,Data!$I$6:$I$1096,Sheet1!$B241))</f>
        <v>0.12357164096682384</v>
      </c>
      <c r="X241" s="55">
        <f>SUM(SUMIFS(Data!$N$6:$N$1096,Data!$J$6:$J$1096,X$142,Data!$I$6:$I$1096,Sheet1!$B241))</f>
        <v>0.12468343744723957</v>
      </c>
      <c r="Y241" s="55">
        <f>SUM(SUMIFS(Data!$N$6:$N$1096,Data!$J$6:$J$1096,Y$142,Data!$I$6:$I$1096,Sheet1!$B241))</f>
        <v>9.4361433403262404E-2</v>
      </c>
      <c r="Z241" s="55">
        <f>SUM(SUMIFS(Data!$N$6:$N$1096,Data!$J$6:$J$1096,Z$142,Data!$I$6:$I$1096,Sheet1!$B241))</f>
        <v>0.13039591315453383</v>
      </c>
      <c r="AA241" s="55">
        <f>SUM(SUMIFS(Data!$N$6:$N$1096,Data!$J$6:$J$1096,AA$142,Data!$I$6:$I$1096,Sheet1!$B241))</f>
        <v>8.9470548812271955E-2</v>
      </c>
      <c r="AB241" s="55">
        <f>SUM(SUMIFS(Data!$N$6:$N$1096,Data!$J$6:$J$1096,AB$142,Data!$I$6:$I$1096,Sheet1!$B241))</f>
        <v>0.13034936362859828</v>
      </c>
      <c r="AC241" s="55">
        <f>SUM(SUMIFS(Data!$N$6:$N$1096,Data!$J$6:$J$1096,AC$142,Data!$I$6:$I$1096,Sheet1!$B241))</f>
        <v>0.14293056923801772</v>
      </c>
      <c r="AD241" s="55">
        <f>SUM(SUMIFS(Data!$N$6:$N$1096,Data!$J$6:$J$1096,AD$142,Data!$I$6:$I$1096,Sheet1!$B241))</f>
        <v>0.1553530363682821</v>
      </c>
      <c r="AE241" s="55">
        <f>SUM(SUMIFS(Data!$N$6:$N$1096,Data!$J$6:$J$1096,AE$142,Data!$I$6:$I$1096,Sheet1!$B241))</f>
        <v>0.15582356132370739</v>
      </c>
      <c r="AF241" s="55">
        <f>SUM(SUMIFS(Data!$N$6:$N$1096,Data!$J$6:$J$1096,AF$142,Data!$I$6:$I$1096,Sheet1!$B241))</f>
        <v>0.13981728207080318</v>
      </c>
      <c r="AG241" s="55">
        <f>SUM(SUMIFS(Data!$N$6:$N$1096,Data!$J$6:$J$1096,AG$142,Data!$I$6:$I$1096,Sheet1!$B241))</f>
        <v>0.14250563016098089</v>
      </c>
      <c r="AH241" s="55">
        <f>SUM(SUMIFS(Data!$N$6:$N$1096,Data!$J$6:$J$1096,AH$142,Data!$I$6:$I$1096,Sheet1!$B241))</f>
        <v>0.12543306387136893</v>
      </c>
      <c r="AI241" s="55">
        <f>SUM(SUMIFS(Data!$N$6:$N$1096,Data!$J$6:$J$1096,AI$142,Data!$I$6:$I$1096,Sheet1!$B241))</f>
        <v>0.12985765435333158</v>
      </c>
      <c r="AJ241" s="55">
        <f>SUM(SUMIFS(Data!$N$6:$N$1096,Data!$J$6:$J$1096,AJ$142,Data!$I$6:$I$1096,Sheet1!$B241))</f>
        <v>0.1019941743222048</v>
      </c>
      <c r="AK241" s="55">
        <f>SUM(SUMIFS(Data!$N$6:$N$1096,Data!$J$6:$J$1096,AK$142,Data!$I$6:$I$1096,Sheet1!$B241))</f>
        <v>0.11185521129148476</v>
      </c>
      <c r="AL241" s="55">
        <f>SUM(SUMIFS(Data!$N$6:$N$1096,Data!$J$6:$J$1096,AL$142,Data!$I$6:$I$1096,Sheet1!$B241))</f>
        <v>9.6351598816734746E-2</v>
      </c>
      <c r="AM241" s="55">
        <f>SUM(SUMIFS(Data!$N$6:$N$1096,Data!$J$6:$J$1096,AM$142,Data!$I$6:$I$1096,Sheet1!$B241))</f>
        <v>9.8477757525001236E-2</v>
      </c>
      <c r="AN241" s="55">
        <f>SUM(SUMIFS(Data!$N$6:$N$1096,Data!$J$6:$J$1096,AN$142,Data!$I$6:$I$1096,Sheet1!$B241))</f>
        <v>9.8029532322583837E-2</v>
      </c>
      <c r="AO241" s="55">
        <f>SUM(SUMIFS(Data!$N$6:$N$1096,Data!$J$6:$J$1096,AO$142,Data!$I$6:$I$1096,Sheet1!$B241))</f>
        <v>9.0104849279161209E-2</v>
      </c>
      <c r="AP241" s="55">
        <f>SUM(SUMIFS(Data!$N$6:$N$1096,Data!$J$6:$J$1096,AP$142,Data!$I$6:$I$1096,Sheet1!$B241))</f>
        <v>9.0104849279161209E-2</v>
      </c>
      <c r="AQ241" s="55">
        <f>SUM(SUMIFS(Data!$N$6:$N$1096,Data!$J$6:$J$1096,AQ$142,Data!$I$6:$I$1096,Sheet1!$B241))</f>
        <v>9.8132320354542571E-2</v>
      </c>
      <c r="AR241" s="54" t="s">
        <v>7</v>
      </c>
    </row>
    <row r="242" spans="1:44" x14ac:dyDescent="0.25">
      <c r="A242" s="53" t="s">
        <v>73</v>
      </c>
      <c r="B242" s="56" t="s">
        <v>8</v>
      </c>
      <c r="C242" s="55">
        <f>SUM(SUMIFS(Data!$N$6:$N$1096,Data!$J$6:$J$1096,C$142,Data!$I$6:$I$1096,Sheet1!$B242))</f>
        <v>2.2263085308990609E-2</v>
      </c>
      <c r="D242" s="55">
        <f>SUM(SUMIFS(Data!$N$6:$N$1096,Data!$J$6:$J$1096,D$142,Data!$I$6:$I$1096,Sheet1!$B242))</f>
        <v>2.2002750343792975E-2</v>
      </c>
      <c r="E242" s="55">
        <f>SUM(SUMIFS(Data!$N$6:$N$1096,Data!$J$6:$J$1096,E$142,Data!$I$6:$I$1096,Sheet1!$B242))</f>
        <v>2.1551863203742538E-2</v>
      </c>
      <c r="F242" s="55">
        <f>SUM(SUMIFS(Data!$N$6:$N$1096,Data!$J$6:$J$1096,F$142,Data!$I$6:$I$1096,Sheet1!$B242))</f>
        <v>2.0819563780568408E-2</v>
      </c>
      <c r="G242" s="55">
        <f>SUM(SUMIFS(Data!$N$6:$N$1096,Data!$J$6:$J$1096,G$142,Data!$I$6:$I$1096,Sheet1!$B242))</f>
        <v>2.0080189299329566E-2</v>
      </c>
      <c r="H242" s="55">
        <f>SUM(SUMIFS(Data!$N$6:$N$1096,Data!$J$6:$J$1096,H$142,Data!$I$6:$I$1096,Sheet1!$B242))</f>
        <v>2.0027277295240831E-2</v>
      </c>
      <c r="I242" s="55">
        <f>SUM(SUMIFS(Data!$N$6:$N$1096,Data!$J$6:$J$1096,I$142,Data!$I$6:$I$1096,Sheet1!$B242))</f>
        <v>2.2042776080314273E-2</v>
      </c>
      <c r="J242" s="55">
        <f>SUM(SUMIFS(Data!$N$6:$N$1096,Data!$J$6:$J$1096,J$142,Data!$I$6:$I$1096,Sheet1!$B242))</f>
        <v>2.3218025565104355E-2</v>
      </c>
      <c r="K242" s="55">
        <f>SUM(SUMIFS(Data!$N$6:$N$1096,Data!$J$6:$J$1096,K$142,Data!$I$6:$I$1096,Sheet1!$B242))</f>
        <v>1.3922753454185661E-2</v>
      </c>
      <c r="L242" s="55">
        <f>SUM(SUMIFS(Data!$N$6:$N$1096,Data!$J$6:$J$1096,L$142,Data!$I$6:$I$1096,Sheet1!$B242))</f>
        <v>1.9776166857433549E-2</v>
      </c>
      <c r="M242" s="55">
        <f>SUM(SUMIFS(Data!$N$6:$N$1096,Data!$J$6:$J$1096,M$142,Data!$I$6:$I$1096,Sheet1!$B242))</f>
        <v>2.2220737127009057E-2</v>
      </c>
      <c r="N242" s="55">
        <f>SUM(SUMIFS(Data!$N$6:$N$1096,Data!$J$6:$J$1096,N$142,Data!$I$6:$I$1096,Sheet1!$B242))</f>
        <v>2.080700348324651E-2</v>
      </c>
      <c r="O242" s="55">
        <f>SUM(SUMIFS(Data!$N$6:$N$1096,Data!$J$6:$J$1096,O$142,Data!$I$6:$I$1096,Sheet1!$B242))</f>
        <v>1.9281332164767746E-2</v>
      </c>
      <c r="P242" s="55">
        <f>SUM(SUMIFS(Data!$N$6:$N$1096,Data!$J$6:$J$1096,P$142,Data!$I$6:$I$1096,Sheet1!$B242))</f>
        <v>2.6753821974567795E-2</v>
      </c>
      <c r="Q242" s="55">
        <f>SUM(SUMIFS(Data!$N$6:$N$1096,Data!$J$6:$J$1096,Q$142,Data!$I$6:$I$1096,Sheet1!$B242))</f>
        <v>3.686374118512082E-2</v>
      </c>
      <c r="R242" s="55">
        <f>SUM(SUMIFS(Data!$N$6:$N$1096,Data!$J$6:$J$1096,R$142,Data!$I$6:$I$1096,Sheet1!$B242))</f>
        <v>3.1707414350097718E-2</v>
      </c>
      <c r="S242" s="55">
        <f>SUM(SUMIFS(Data!$N$6:$N$1096,Data!$J$6:$J$1096,S$142,Data!$I$6:$I$1096,Sheet1!$B242))</f>
        <v>4.0248873632267756E-2</v>
      </c>
      <c r="T242" s="55">
        <f>SUM(SUMIFS(Data!$N$6:$N$1096,Data!$J$6:$J$1096,T$142,Data!$I$6:$I$1096,Sheet1!$B242))</f>
        <v>1.5140276626379859E-2</v>
      </c>
      <c r="U242" s="55">
        <f>SUM(SUMIFS(Data!$N$6:$N$1096,Data!$J$6:$J$1096,U$142,Data!$I$6:$I$1096,Sheet1!$B242))</f>
        <v>3.8347829812759755E-2</v>
      </c>
      <c r="V242" s="55">
        <f>SUM(SUMIFS(Data!$N$6:$N$1096,Data!$J$6:$J$1096,V$142,Data!$I$6:$I$1096,Sheet1!$B242))</f>
        <v>4.229982759311976E-2</v>
      </c>
      <c r="W242" s="55">
        <f>SUM(SUMIFS(Data!$N$6:$N$1096,Data!$J$6:$J$1096,W$142,Data!$I$6:$I$1096,Sheet1!$B242))</f>
        <v>3.4577970349602818E-2</v>
      </c>
      <c r="X242" s="55">
        <f>SUM(SUMIFS(Data!$N$6:$N$1096,Data!$J$6:$J$1096,X$142,Data!$I$6:$I$1096,Sheet1!$B242))</f>
        <v>3.8367381394563568E-2</v>
      </c>
      <c r="Y242" s="55">
        <f>SUM(SUMIFS(Data!$N$6:$N$1096,Data!$J$6:$J$1096,Y$142,Data!$I$6:$I$1096,Sheet1!$B242))</f>
        <v>3.4165346577043287E-2</v>
      </c>
      <c r="Z242" s="55">
        <f>SUM(SUMIFS(Data!$N$6:$N$1096,Data!$J$6:$J$1096,Z$142,Data!$I$6:$I$1096,Sheet1!$B242))</f>
        <v>3.2524478501489998E-2</v>
      </c>
      <c r="AA242" s="55">
        <f>SUM(SUMIFS(Data!$N$6:$N$1096,Data!$J$6:$J$1096,AA$142,Data!$I$6:$I$1096,Sheet1!$B242))</f>
        <v>2.6249162260778912E-2</v>
      </c>
      <c r="AB242" s="55">
        <f>SUM(SUMIFS(Data!$N$6:$N$1096,Data!$J$6:$J$1096,AB$142,Data!$I$6:$I$1096,Sheet1!$B242))</f>
        <v>2.5582984539164601E-2</v>
      </c>
      <c r="AC242" s="55">
        <f>SUM(SUMIFS(Data!$N$6:$N$1096,Data!$J$6:$J$1096,AC$142,Data!$I$6:$I$1096,Sheet1!$B242))</f>
        <v>2.5013920418040861E-2</v>
      </c>
      <c r="AD242" s="55">
        <f>SUM(SUMIFS(Data!$N$6:$N$1096,Data!$J$6:$J$1096,AD$142,Data!$I$6:$I$1096,Sheet1!$B242))</f>
        <v>2.2996337620304914E-2</v>
      </c>
      <c r="AE242" s="55">
        <f>SUM(SUMIFS(Data!$N$6:$N$1096,Data!$J$6:$J$1096,AE$142,Data!$I$6:$I$1096,Sheet1!$B242))</f>
        <v>2.2826858072862329E-2</v>
      </c>
      <c r="AF242" s="55">
        <f>SUM(SUMIFS(Data!$N$6:$N$1096,Data!$J$6:$J$1096,AF$142,Data!$I$6:$I$1096,Sheet1!$B242))</f>
        <v>2.8663875142748381E-2</v>
      </c>
      <c r="AG242" s="55">
        <f>SUM(SUMIFS(Data!$N$6:$N$1096,Data!$J$6:$J$1096,AG$142,Data!$I$6:$I$1096,Sheet1!$B242))</f>
        <v>2.8567853866043873E-2</v>
      </c>
      <c r="AH242" s="55">
        <f>SUM(SUMIFS(Data!$N$6:$N$1096,Data!$J$6:$J$1096,AH$142,Data!$I$6:$I$1096,Sheet1!$B242))</f>
        <v>2.935950963844719E-2</v>
      </c>
      <c r="AI242" s="55">
        <f>SUM(SUMIFS(Data!$N$6:$N$1096,Data!$J$6:$J$1096,AI$142,Data!$I$6:$I$1096,Sheet1!$B242))</f>
        <v>3.4320146712077546E-2</v>
      </c>
      <c r="AJ242" s="55">
        <f>SUM(SUMIFS(Data!$N$6:$N$1096,Data!$J$6:$J$1096,AJ$142,Data!$I$6:$I$1096,Sheet1!$B242))</f>
        <v>3.9211292852341477E-2</v>
      </c>
      <c r="AK242" s="55">
        <f>SUM(SUMIFS(Data!$N$6:$N$1096,Data!$J$6:$J$1096,AK$142,Data!$I$6:$I$1096,Sheet1!$B242))</f>
        <v>4.6920696816852459E-2</v>
      </c>
      <c r="AL242" s="55">
        <f>SUM(SUMIFS(Data!$N$6:$N$1096,Data!$J$6:$J$1096,AL$142,Data!$I$6:$I$1096,Sheet1!$B242))</f>
        <v>4.3057707658355635E-2</v>
      </c>
      <c r="AM242" s="55">
        <f>SUM(SUMIFS(Data!$N$6:$N$1096,Data!$J$6:$J$1096,AM$142,Data!$I$6:$I$1096,Sheet1!$B242))</f>
        <v>4.2809990639933002E-2</v>
      </c>
      <c r="AN242" s="55">
        <f>SUM(SUMIFS(Data!$N$6:$N$1096,Data!$J$6:$J$1096,AN$142,Data!$I$6:$I$1096,Sheet1!$B242))</f>
        <v>5.1508716479826161E-2</v>
      </c>
      <c r="AO242" s="55">
        <f>SUM(SUMIFS(Data!$N$6:$N$1096,Data!$J$6:$J$1096,AO$142,Data!$I$6:$I$1096,Sheet1!$B242))</f>
        <v>5.1387068588903448E-2</v>
      </c>
      <c r="AP242" s="55">
        <f>SUM(SUMIFS(Data!$N$6:$N$1096,Data!$J$6:$J$1096,AP$142,Data!$I$6:$I$1096,Sheet1!$B242))</f>
        <v>5.1387068588903448E-2</v>
      </c>
      <c r="AQ242" s="55">
        <f>SUM(SUMIFS(Data!$N$6:$N$1096,Data!$J$6:$J$1096,AQ$142,Data!$I$6:$I$1096,Sheet1!$B242))</f>
        <v>5.2864830642608419E-2</v>
      </c>
      <c r="AR242" s="56" t="s">
        <v>8</v>
      </c>
    </row>
    <row r="243" spans="1:44" x14ac:dyDescent="0.25">
      <c r="A243" s="53" t="s">
        <v>73</v>
      </c>
      <c r="B243" s="56" t="s">
        <v>9</v>
      </c>
      <c r="C243" s="55">
        <f>SUM(SUMIFS(Data!$N$6:$N$1096,Data!$J$6:$J$1096,C$142,Data!$I$6:$I$1096,Sheet1!$B243))</f>
        <v>7.8905890851776447E-2</v>
      </c>
      <c r="D243" s="55">
        <f>SUM(SUMIFS(Data!$N$6:$N$1096,Data!$J$6:$J$1096,D$142,Data!$I$6:$I$1096,Sheet1!$B243))</f>
        <v>8.1885235654456809E-2</v>
      </c>
      <c r="E243" s="55">
        <f>SUM(SUMIFS(Data!$N$6:$N$1096,Data!$J$6:$J$1096,E$142,Data!$I$6:$I$1096,Sheet1!$B243))</f>
        <v>8.2852072914986294E-2</v>
      </c>
      <c r="F243" s="55">
        <f>SUM(SUMIFS(Data!$N$6:$N$1096,Data!$J$6:$J$1096,F$142,Data!$I$6:$I$1096,Sheet1!$B243))</f>
        <v>7.4487772637144747E-2</v>
      </c>
      <c r="G243" s="55">
        <f>SUM(SUMIFS(Data!$N$6:$N$1096,Data!$J$6:$J$1096,G$142,Data!$I$6:$I$1096,Sheet1!$B243))</f>
        <v>7.8743262784277637E-2</v>
      </c>
      <c r="H243" s="55">
        <f>SUM(SUMIFS(Data!$N$6:$N$1096,Data!$J$6:$J$1096,H$142,Data!$I$6:$I$1096,Sheet1!$B243))</f>
        <v>7.4151173641518908E-2</v>
      </c>
      <c r="I243" s="55">
        <f>SUM(SUMIFS(Data!$N$6:$N$1096,Data!$J$6:$J$1096,I$142,Data!$I$6:$I$1096,Sheet1!$B243))</f>
        <v>6.372762985595809E-2</v>
      </c>
      <c r="J243" s="55">
        <f>SUM(SUMIFS(Data!$N$6:$N$1096,Data!$J$6:$J$1096,J$142,Data!$I$6:$I$1096,Sheet1!$B243))</f>
        <v>5.7232613562504517E-2</v>
      </c>
      <c r="K243" s="55">
        <f>SUM(SUMIFS(Data!$N$6:$N$1096,Data!$J$6:$J$1096,K$142,Data!$I$6:$I$1096,Sheet1!$B243))</f>
        <v>5.8447294957418988E-2</v>
      </c>
      <c r="L243" s="55">
        <f>SUM(SUMIFS(Data!$N$6:$N$1096,Data!$J$6:$J$1096,L$142,Data!$I$6:$I$1096,Sheet1!$B243))</f>
        <v>4.8486582729238205E-2</v>
      </c>
      <c r="M243" s="55">
        <f>SUM(SUMIFS(Data!$N$6:$N$1096,Data!$J$6:$J$1096,M$142,Data!$I$6:$I$1096,Sheet1!$B243))</f>
        <v>5.0255622013566342E-2</v>
      </c>
      <c r="N243" s="55">
        <f>SUM(SUMIFS(Data!$N$6:$N$1096,Data!$J$6:$J$1096,N$142,Data!$I$6:$I$1096,Sheet1!$B243))</f>
        <v>4.1429055824419712E-2</v>
      </c>
      <c r="O243" s="55">
        <f>SUM(SUMIFS(Data!$N$6:$N$1096,Data!$J$6:$J$1096,O$142,Data!$I$6:$I$1096,Sheet1!$B243))</f>
        <v>4.0899795501022497E-2</v>
      </c>
      <c r="P243" s="55">
        <f>SUM(SUMIFS(Data!$N$6:$N$1096,Data!$J$6:$J$1096,P$142,Data!$I$6:$I$1096,Sheet1!$B243))</f>
        <v>4.0327189598514071E-2</v>
      </c>
      <c r="Q243" s="55">
        <f>SUM(SUMIFS(Data!$N$6:$N$1096,Data!$J$6:$J$1096,Q$142,Data!$I$6:$I$1096,Sheet1!$B243))</f>
        <v>4.4717756759466598E-2</v>
      </c>
      <c r="R243" s="55">
        <f>SUM(SUMIFS(Data!$N$6:$N$1096,Data!$J$6:$J$1096,R$142,Data!$I$6:$I$1096,Sheet1!$B243))</f>
        <v>3.4060543213815658E-2</v>
      </c>
      <c r="S243" s="55">
        <f>SUM(SUMIFS(Data!$N$6:$N$1096,Data!$J$6:$J$1096,S$142,Data!$I$6:$I$1096,Sheet1!$B243))</f>
        <v>3.668740613602231E-2</v>
      </c>
      <c r="T243" s="55">
        <f>SUM(SUMIFS(Data!$N$6:$N$1096,Data!$J$6:$J$1096,T$142,Data!$I$6:$I$1096,Sheet1!$B243))</f>
        <v>3.3116628125136348E-2</v>
      </c>
      <c r="U243" s="55">
        <f>SUM(SUMIFS(Data!$N$6:$N$1096,Data!$J$6:$J$1096,U$142,Data!$I$6:$I$1096,Sheet1!$B243))</f>
        <v>3.6376879900595571E-2</v>
      </c>
      <c r="V243" s="55">
        <f>SUM(SUMIFS(Data!$N$6:$N$1096,Data!$J$6:$J$1096,V$142,Data!$I$6:$I$1096,Sheet1!$B243))</f>
        <v>4.8674872699570985E-2</v>
      </c>
      <c r="W243" s="55">
        <f>SUM(SUMIFS(Data!$N$6:$N$1096,Data!$J$6:$J$1096,W$142,Data!$I$6:$I$1096,Sheet1!$B243))</f>
        <v>3.7339110488084616E-2</v>
      </c>
      <c r="X243" s="55">
        <f>SUM(SUMIFS(Data!$N$6:$N$1096,Data!$J$6:$J$1096,X$142,Data!$I$6:$I$1096,Sheet1!$B243))</f>
        <v>4.9468174911362482E-2</v>
      </c>
      <c r="Y243" s="55">
        <f>SUM(SUMIFS(Data!$N$6:$N$1096,Data!$J$6:$J$1096,Y$142,Data!$I$6:$I$1096,Sheet1!$B243))</f>
        <v>5.4416234961681721E-2</v>
      </c>
      <c r="Z243" s="55">
        <f>SUM(SUMIFS(Data!$N$6:$N$1096,Data!$J$6:$J$1096,Z$142,Data!$I$6:$I$1096,Sheet1!$B243))</f>
        <v>5.7002979991485736E-2</v>
      </c>
      <c r="AA243" s="55">
        <f>SUM(SUMIFS(Data!$N$6:$N$1096,Data!$J$6:$J$1096,AA$142,Data!$I$6:$I$1096,Sheet1!$B243))</f>
        <v>5.998212822995011E-2</v>
      </c>
      <c r="AB243" s="55">
        <f>SUM(SUMIFS(Data!$N$6:$N$1096,Data!$J$6:$J$1096,AB$142,Data!$I$6:$I$1096,Sheet1!$B243))</f>
        <v>7.055607756043393E-2</v>
      </c>
      <c r="AC243" s="55">
        <f>SUM(SUMIFS(Data!$N$6:$N$1096,Data!$J$6:$J$1096,AC$142,Data!$I$6:$I$1096,Sheet1!$B243))</f>
        <v>6.296312160020559E-2</v>
      </c>
      <c r="AD243" s="55">
        <f>SUM(SUMIFS(Data!$N$6:$N$1096,Data!$J$6:$J$1096,AD$142,Data!$I$6:$I$1096,Sheet1!$B243))</f>
        <v>6.6433864236436421E-2</v>
      </c>
      <c r="AE243" s="55">
        <f>SUM(SUMIFS(Data!$N$6:$N$1096,Data!$J$6:$J$1096,AE$142,Data!$I$6:$I$1096,Sheet1!$B243))</f>
        <v>7.1860785377456909E-2</v>
      </c>
      <c r="AF243" s="55">
        <f>SUM(SUMIFS(Data!$N$6:$N$1096,Data!$J$6:$J$1096,AF$142,Data!$I$6:$I$1096,Sheet1!$B243))</f>
        <v>8.0586220022839744E-2</v>
      </c>
      <c r="AG243" s="55">
        <f>SUM(SUMIFS(Data!$N$6:$N$1096,Data!$J$6:$J$1096,AG$142,Data!$I$6:$I$1096,Sheet1!$B243))</f>
        <v>7.2816748686295771E-2</v>
      </c>
      <c r="AH243" s="55">
        <f>SUM(SUMIFS(Data!$N$6:$N$1096,Data!$J$6:$J$1096,AH$142,Data!$I$6:$I$1096,Sheet1!$B243))</f>
        <v>8.0483254863640399E-2</v>
      </c>
      <c r="AI243" s="55">
        <f>SUM(SUMIFS(Data!$N$6:$N$1096,Data!$J$6:$J$1096,AI$142,Data!$I$6:$I$1096,Sheet1!$B243))</f>
        <v>8.0342328180944902E-2</v>
      </c>
      <c r="AJ243" s="55">
        <f>SUM(SUMIFS(Data!$N$6:$N$1096,Data!$J$6:$J$1096,AJ$142,Data!$I$6:$I$1096,Sheet1!$B243))</f>
        <v>7.779520501904548E-2</v>
      </c>
      <c r="AK243" s="55">
        <f>SUM(SUMIFS(Data!$N$6:$N$1096,Data!$J$6:$J$1096,AK$142,Data!$I$6:$I$1096,Sheet1!$B243))</f>
        <v>9.1383037341584372E-2</v>
      </c>
      <c r="AL243" s="55">
        <f>SUM(SUMIFS(Data!$N$6:$N$1096,Data!$J$6:$J$1096,AL$142,Data!$I$6:$I$1096,Sheet1!$B243))</f>
        <v>9.1468281917640976E-2</v>
      </c>
      <c r="AM243" s="55">
        <f>SUM(SUMIFS(Data!$N$6:$N$1096,Data!$J$6:$J$1096,AM$142,Data!$I$6:$I$1096,Sheet1!$B243))</f>
        <v>9.4782994236169274E-2</v>
      </c>
      <c r="AN243" s="55">
        <f>SUM(SUMIFS(Data!$N$6:$N$1096,Data!$J$6:$J$1096,AN$142,Data!$I$6:$I$1096,Sheet1!$B243))</f>
        <v>9.4523186330189149E-2</v>
      </c>
      <c r="AO243" s="55">
        <f>SUM(SUMIFS(Data!$N$6:$N$1096,Data!$J$6:$J$1096,AO$142,Data!$I$6:$I$1096,Sheet1!$B243))</f>
        <v>0.11784622105723024</v>
      </c>
      <c r="AP243" s="55">
        <f>SUM(SUMIFS(Data!$N$6:$N$1096,Data!$J$6:$J$1096,AP$142,Data!$I$6:$I$1096,Sheet1!$B243))</f>
        <v>0.11784622105723024</v>
      </c>
      <c r="AQ243" s="55">
        <f>SUM(SUMIFS(Data!$N$6:$N$1096,Data!$J$6:$J$1096,AQ$142,Data!$I$6:$I$1096,Sheet1!$B243))</f>
        <v>0.10484330484330484</v>
      </c>
      <c r="AR243" s="56" t="s">
        <v>9</v>
      </c>
    </row>
    <row r="244" spans="1:44" x14ac:dyDescent="0.25">
      <c r="A244" s="53" t="s">
        <v>73</v>
      </c>
      <c r="B244" s="56" t="s">
        <v>10</v>
      </c>
      <c r="C244" s="55">
        <f>SUM(SUMIFS(Data!$N$6:$N$1096,Data!$J$6:$J$1096,C$142,Data!$I$6:$I$1096,Sheet1!$B244))</f>
        <v>0.11174229986208709</v>
      </c>
      <c r="D244" s="55">
        <f>SUM(SUMIFS(Data!$N$6:$N$1096,Data!$J$6:$J$1096,D$142,Data!$I$6:$I$1096,Sheet1!$B244))</f>
        <v>0.11060757594699337</v>
      </c>
      <c r="E244" s="55">
        <f>SUM(SUMIFS(Data!$N$6:$N$1096,Data!$J$6:$J$1096,E$142,Data!$I$6:$I$1096,Sheet1!$B244))</f>
        <v>0.10066139699951605</v>
      </c>
      <c r="F244" s="55">
        <f>SUM(SUMIFS(Data!$N$6:$N$1096,Data!$J$6:$J$1096,F$142,Data!$I$6:$I$1096,Sheet1!$B244))</f>
        <v>9.5109054857898209E-2</v>
      </c>
      <c r="G244" s="55">
        <f>SUM(SUMIFS(Data!$N$6:$N$1096,Data!$J$6:$J$1096,G$142,Data!$I$6:$I$1096,Sheet1!$B244))</f>
        <v>9.2283423162876299E-2</v>
      </c>
      <c r="H244" s="55">
        <f>SUM(SUMIFS(Data!$N$6:$N$1096,Data!$J$6:$J$1096,H$142,Data!$I$6:$I$1096,Sheet1!$B244))</f>
        <v>8.9799727227047585E-2</v>
      </c>
      <c r="I244" s="55">
        <f>SUM(SUMIFS(Data!$N$6:$N$1096,Data!$J$6:$J$1096,I$142,Data!$I$6:$I$1096,Sheet1!$B244))</f>
        <v>8.3915320820602352E-2</v>
      </c>
      <c r="J244" s="55">
        <f>SUM(SUMIFS(Data!$N$6:$N$1096,Data!$J$6:$J$1096,J$142,Data!$I$6:$I$1096,Sheet1!$B244))</f>
        <v>7.5792590452805661E-2</v>
      </c>
      <c r="K244" s="55">
        <f>SUM(SUMIFS(Data!$N$6:$N$1096,Data!$J$6:$J$1096,K$142,Data!$I$6:$I$1096,Sheet1!$B244))</f>
        <v>7.0179158274143963E-2</v>
      </c>
      <c r="L244" s="55">
        <f>SUM(SUMIFS(Data!$N$6:$N$1096,Data!$J$6:$J$1096,L$142,Data!$I$6:$I$1096,Sheet1!$B244))</f>
        <v>5.5544957395396159E-2</v>
      </c>
      <c r="M244" s="55">
        <f>SUM(SUMIFS(Data!$N$6:$N$1096,Data!$J$6:$J$1096,M$142,Data!$I$6:$I$1096,Sheet1!$B244))</f>
        <v>5.0088548802085076E-2</v>
      </c>
      <c r="N244" s="55">
        <f>SUM(SUMIFS(Data!$N$6:$N$1096,Data!$J$6:$J$1096,N$142,Data!$I$6:$I$1096,Sheet1!$B244))</f>
        <v>4.2631238247896178E-2</v>
      </c>
      <c r="O244" s="55">
        <f>SUM(SUMIFS(Data!$N$6:$N$1096,Data!$J$6:$J$1096,O$142,Data!$I$6:$I$1096,Sheet1!$B244))</f>
        <v>4.6612782809101826E-2</v>
      </c>
      <c r="P244" s="55">
        <f>SUM(SUMIFS(Data!$N$6:$N$1096,Data!$J$6:$J$1096,P$142,Data!$I$6:$I$1096,Sheet1!$B244))</f>
        <v>3.9362766109444204E-2</v>
      </c>
      <c r="Q244" s="55">
        <f>SUM(SUMIFS(Data!$N$6:$N$1096,Data!$J$6:$J$1096,Q$142,Data!$I$6:$I$1096,Sheet1!$B244))</f>
        <v>3.3822398983991177E-2</v>
      </c>
      <c r="R244" s="55">
        <f>SUM(SUMIFS(Data!$N$6:$N$1096,Data!$J$6:$J$1096,R$142,Data!$I$6:$I$1096,Sheet1!$B244))</f>
        <v>3.3701591353248517E-2</v>
      </c>
      <c r="S244" s="55">
        <f>SUM(SUMIFS(Data!$N$6:$N$1096,Data!$J$6:$J$1096,S$142,Data!$I$6:$I$1096,Sheet1!$B244))</f>
        <v>3.1967388972323534E-2</v>
      </c>
      <c r="T244" s="55">
        <f>SUM(SUMIFS(Data!$N$6:$N$1096,Data!$J$6:$J$1096,T$142,Data!$I$6:$I$1096,Sheet1!$B244))</f>
        <v>2.7793533749290982E-2</v>
      </c>
      <c r="U244" s="55">
        <f>SUM(SUMIFS(Data!$N$6:$N$1096,Data!$J$6:$J$1096,U$142,Data!$I$6:$I$1096,Sheet1!$B244))</f>
        <v>2.7593298770298643E-2</v>
      </c>
      <c r="V244" s="55">
        <f>SUM(SUMIFS(Data!$N$6:$N$1096,Data!$J$6:$J$1096,V$142,Data!$I$6:$I$1096,Sheet1!$B244))</f>
        <v>2.7945952447776753E-2</v>
      </c>
      <c r="W244" s="55">
        <f>SUM(SUMIFS(Data!$N$6:$N$1096,Data!$J$6:$J$1096,W$142,Data!$I$6:$I$1096,Sheet1!$B244))</f>
        <v>2.4000679665264858E-2</v>
      </c>
      <c r="X244" s="55">
        <f>SUM(SUMIFS(Data!$N$6:$N$1096,Data!$J$6:$J$1096,X$142,Data!$I$6:$I$1096,Sheet1!$B244))</f>
        <v>2.5240587540097923E-2</v>
      </c>
      <c r="Y244" s="55">
        <f>SUM(SUMIFS(Data!$N$6:$N$1096,Data!$J$6:$J$1096,Y$142,Data!$I$6:$I$1096,Sheet1!$B244))</f>
        <v>2.1021535299910091E-2</v>
      </c>
      <c r="Z244" s="55">
        <f>SUM(SUMIFS(Data!$N$6:$N$1096,Data!$J$6:$J$1096,Z$142,Data!$I$6:$I$1096,Sheet1!$B244))</f>
        <v>1.1919965942954448E-2</v>
      </c>
      <c r="AA244" s="55">
        <f>SUM(SUMIFS(Data!$N$6:$N$1096,Data!$J$6:$J$1096,AA$142,Data!$I$6:$I$1096,Sheet1!$B244))</f>
        <v>1.3478293245960235E-2</v>
      </c>
      <c r="AB244" s="55">
        <f>SUM(SUMIFS(Data!$N$6:$N$1096,Data!$J$6:$J$1096,AB$142,Data!$I$6:$I$1096,Sheet1!$B244))</f>
        <v>1.2599299564363202E-2</v>
      </c>
      <c r="AC244" s="55">
        <f>SUM(SUMIFS(Data!$N$6:$N$1096,Data!$J$6:$J$1096,AC$142,Data!$I$6:$I$1096,Sheet1!$B244))</f>
        <v>1.5462372039234163E-2</v>
      </c>
      <c r="AD244" s="55">
        <f>SUM(SUMIFS(Data!$N$6:$N$1096,Data!$J$6:$J$1096,AD$142,Data!$I$6:$I$1096,Sheet1!$B244))</f>
        <v>1.7076909973596798E-2</v>
      </c>
      <c r="AE244" s="55">
        <f>SUM(SUMIFS(Data!$N$6:$N$1096,Data!$J$6:$J$1096,AE$142,Data!$I$6:$I$1096,Sheet1!$B244))</f>
        <v>2.1157617994408046E-2</v>
      </c>
      <c r="AF244" s="55">
        <f>SUM(SUMIFS(Data!$N$6:$N$1096,Data!$J$6:$J$1096,AF$142,Data!$I$6:$I$1096,Sheet1!$B244))</f>
        <v>0</v>
      </c>
      <c r="AG244" s="55">
        <f>SUM(SUMIFS(Data!$N$6:$N$1096,Data!$J$6:$J$1096,AG$142,Data!$I$6:$I$1096,Sheet1!$B244))</f>
        <v>1.372091083493202E-2</v>
      </c>
      <c r="AH244" s="55">
        <f>SUM(SUMIFS(Data!$N$6:$N$1096,Data!$J$6:$J$1096,AH$142,Data!$I$6:$I$1096,Sheet1!$B244))</f>
        <v>1.2614373278848717E-2</v>
      </c>
      <c r="AI244" s="55">
        <f>SUM(SUMIFS(Data!$N$6:$N$1096,Data!$J$6:$J$1096,AI$142,Data!$I$6:$I$1096,Sheet1!$B244))</f>
        <v>1.4016243122871365E-2</v>
      </c>
      <c r="AJ244" s="55">
        <f>SUM(SUMIFS(Data!$N$6:$N$1096,Data!$J$6:$J$1096,AJ$142,Data!$I$6:$I$1096,Sheet1!$B244))</f>
        <v>1.1023974904772575E-2</v>
      </c>
      <c r="AK244" s="55">
        <f>SUM(SUMIFS(Data!$N$6:$N$1096,Data!$J$6:$J$1096,AK$142,Data!$I$6:$I$1096,Sheet1!$B244))</f>
        <v>1.174077056754122E-2</v>
      </c>
      <c r="AL244" s="55">
        <f>SUM(SUMIFS(Data!$N$6:$N$1096,Data!$J$6:$J$1096,AL$142,Data!$I$6:$I$1096,Sheet1!$B244))</f>
        <v>1.1128327933511763E-2</v>
      </c>
      <c r="AM244" s="55">
        <f>SUM(SUMIFS(Data!$N$6:$N$1096,Data!$J$6:$J$1096,AM$142,Data!$I$6:$I$1096,Sheet1!$B244))</f>
        <v>1.0000492635105178E-2</v>
      </c>
      <c r="AN244" s="55">
        <f>SUM(SUMIFS(Data!$N$6:$N$1096,Data!$J$6:$J$1096,AN$142,Data!$I$6:$I$1096,Sheet1!$B244))</f>
        <v>7.1114622944342927E-3</v>
      </c>
      <c r="AO244" s="55">
        <f>SUM(SUMIFS(Data!$N$6:$N$1096,Data!$J$6:$J$1096,AO$142,Data!$I$6:$I$1096,Sheet1!$B244))</f>
        <v>5.5701179554390563E-3</v>
      </c>
      <c r="AP244" s="55">
        <f>SUM(SUMIFS(Data!$N$6:$N$1096,Data!$J$6:$J$1096,AP$142,Data!$I$6:$I$1096,Sheet1!$B244))</f>
        <v>5.5701179554390563E-3</v>
      </c>
      <c r="AQ244" s="55">
        <f>SUM(SUMIFS(Data!$N$6:$N$1096,Data!$J$6:$J$1096,AQ$142,Data!$I$6:$I$1096,Sheet1!$B244))</f>
        <v>4.3684710351377014E-3</v>
      </c>
      <c r="AR244" s="56" t="s">
        <v>10</v>
      </c>
    </row>
    <row r="245" spans="1:44" x14ac:dyDescent="0.25">
      <c r="A245" s="53" t="s">
        <v>73</v>
      </c>
      <c r="B245" s="56" t="s">
        <v>11</v>
      </c>
      <c r="C245" s="55">
        <f>SUM(SUMIFS(Data!$N$6:$N$1096,Data!$J$6:$J$1096,C$142,Data!$I$6:$I$1096,Sheet1!$B245))</f>
        <v>1.8125697773691468E-2</v>
      </c>
      <c r="D245" s="55">
        <f>SUM(SUMIFS(Data!$N$6:$N$1096,Data!$J$6:$J$1096,D$142,Data!$I$6:$I$1096,Sheet1!$B245))</f>
        <v>1.8689836229528693E-2</v>
      </c>
      <c r="E245" s="55">
        <f>SUM(SUMIFS(Data!$N$6:$N$1096,Data!$J$6:$J$1096,E$142,Data!$I$6:$I$1096,Sheet1!$B245))</f>
        <v>1.8648169059525731E-2</v>
      </c>
      <c r="F245" s="55">
        <f>SUM(SUMIFS(Data!$N$6:$N$1096,Data!$J$6:$J$1096,F$142,Data!$I$6:$I$1096,Sheet1!$B245))</f>
        <v>1.9695968274950428E-2</v>
      </c>
      <c r="G245" s="55">
        <f>SUM(SUMIFS(Data!$N$6:$N$1096,Data!$J$6:$J$1096,G$142,Data!$I$6:$I$1096,Sheet1!$B245))</f>
        <v>1.9127119758117522E-2</v>
      </c>
      <c r="H245" s="55">
        <f>SUM(SUMIFS(Data!$N$6:$N$1096,Data!$J$6:$J$1096,H$142,Data!$I$6:$I$1096,Sheet1!$B245))</f>
        <v>1.9381236092168547E-2</v>
      </c>
      <c r="I245" s="55">
        <f>SUM(SUMIFS(Data!$N$6:$N$1096,Data!$J$6:$J$1096,I$142,Data!$I$6:$I$1096,Sheet1!$B245))</f>
        <v>1.7168630874436201E-2</v>
      </c>
      <c r="J245" s="55">
        <f>SUM(SUMIFS(Data!$N$6:$N$1096,Data!$J$6:$J$1096,J$142,Data!$I$6:$I$1096,Sheet1!$B245))</f>
        <v>1.6935076189788401E-2</v>
      </c>
      <c r="K245" s="55">
        <f>SUM(SUMIFS(Data!$N$6:$N$1096,Data!$J$6:$J$1096,K$142,Data!$I$6:$I$1096,Sheet1!$B245))</f>
        <v>1.6042969716244391E-2</v>
      </c>
      <c r="L245" s="55">
        <f>SUM(SUMIFS(Data!$N$6:$N$1096,Data!$J$6:$J$1096,L$142,Data!$I$6:$I$1096,Sheet1!$B245))</f>
        <v>1.8154648353045911E-2</v>
      </c>
      <c r="M245" s="55">
        <f>SUM(SUMIFS(Data!$N$6:$N$1096,Data!$J$6:$J$1096,M$142,Data!$I$6:$I$1096,Sheet1!$B245))</f>
        <v>2.0449761085307581E-2</v>
      </c>
      <c r="N245" s="55">
        <f>SUM(SUMIFS(Data!$N$6:$N$1096,Data!$J$6:$J$1096,N$142,Data!$I$6:$I$1096,Sheet1!$B245))</f>
        <v>2.0005548534262198E-2</v>
      </c>
      <c r="O245" s="55">
        <f>SUM(SUMIFS(Data!$N$6:$N$1096,Data!$J$6:$J$1096,O$142,Data!$I$6:$I$1096,Sheet1!$B245))</f>
        <v>1.9183951699289124E-2</v>
      </c>
      <c r="P245" s="55">
        <f>SUM(SUMIFS(Data!$N$6:$N$1096,Data!$J$6:$J$1096,P$142,Data!$I$6:$I$1096,Sheet1!$B245))</f>
        <v>2.1681668809829975E-2</v>
      </c>
      <c r="Q245" s="55">
        <f>SUM(SUMIFS(Data!$N$6:$N$1096,Data!$J$6:$J$1096,Q$142,Data!$I$6:$I$1096,Sheet1!$B245))</f>
        <v>2.2091507636776846E-2</v>
      </c>
      <c r="R245" s="55">
        <f>SUM(SUMIFS(Data!$N$6:$N$1096,Data!$J$6:$J$1096,R$142,Data!$I$6:$I$1096,Sheet1!$B245))</f>
        <v>2.6163602281338492E-2</v>
      </c>
      <c r="S245" s="55">
        <f>SUM(SUMIFS(Data!$N$6:$N$1096,Data!$J$6:$J$1096,S$142,Data!$I$6:$I$1096,Sheet1!$B245))</f>
        <v>3.0293928341557606E-2</v>
      </c>
      <c r="T245" s="55">
        <f>SUM(SUMIFS(Data!$N$6:$N$1096,Data!$J$6:$J$1096,T$142,Data!$I$6:$I$1096,Sheet1!$B245))</f>
        <v>3.3945634626292596E-2</v>
      </c>
      <c r="U245" s="55">
        <f>SUM(SUMIFS(Data!$N$6:$N$1096,Data!$J$6:$J$1096,U$142,Data!$I$6:$I$1096,Sheet1!$B245))</f>
        <v>4.3189511118728312E-2</v>
      </c>
      <c r="V245" s="55">
        <f>SUM(SUMIFS(Data!$N$6:$N$1096,Data!$J$6:$J$1096,V$142,Data!$I$6:$I$1096,Sheet1!$B245))</f>
        <v>4.4505031875225531E-2</v>
      </c>
      <c r="W245" s="55">
        <f>SUM(SUMIFS(Data!$N$6:$N$1096,Data!$J$6:$J$1096,W$142,Data!$I$6:$I$1096,Sheet1!$B245))</f>
        <v>4.906333630686887E-2</v>
      </c>
      <c r="X245" s="55">
        <f>SUM(SUMIFS(Data!$N$6:$N$1096,Data!$J$6:$J$1096,X$142,Data!$I$6:$I$1096,Sheet1!$B245))</f>
        <v>5.9851426641904439E-2</v>
      </c>
      <c r="Y245" s="55">
        <f>SUM(SUMIFS(Data!$N$6:$N$1096,Data!$J$6:$J$1096,Y$142,Data!$I$6:$I$1096,Sheet1!$B245))</f>
        <v>6.3278674487305731E-2</v>
      </c>
      <c r="Z245" s="55">
        <f>SUM(SUMIFS(Data!$N$6:$N$1096,Data!$J$6:$J$1096,Z$142,Data!$I$6:$I$1096,Sheet1!$B245))</f>
        <v>6.8114091102596849E-2</v>
      </c>
      <c r="AA245" s="55">
        <f>SUM(SUMIFS(Data!$N$6:$N$1096,Data!$J$6:$J$1096,AA$142,Data!$I$6:$I$1096,Sheet1!$B245))</f>
        <v>6.7875493335319087E-2</v>
      </c>
      <c r="AB245" s="55">
        <f>SUM(SUMIFS(Data!$N$6:$N$1096,Data!$J$6:$J$1096,AB$142,Data!$I$6:$I$1096,Sheet1!$B245))</f>
        <v>6.15016656701119E-2</v>
      </c>
      <c r="AC245" s="55">
        <f>SUM(SUMIFS(Data!$N$6:$N$1096,Data!$J$6:$J$1096,AC$142,Data!$I$6:$I$1096,Sheet1!$B245))</f>
        <v>3.9062834625433675E-2</v>
      </c>
      <c r="AD245" s="55">
        <f>SUM(SUMIFS(Data!$N$6:$N$1096,Data!$J$6:$J$1096,AD$142,Data!$I$6:$I$1096,Sheet1!$B245))</f>
        <v>4.6801805638361296E-2</v>
      </c>
      <c r="AE245" s="55">
        <f>SUM(SUMIFS(Data!$N$6:$N$1096,Data!$J$6:$J$1096,AE$142,Data!$I$6:$I$1096,Sheet1!$B245))</f>
        <v>7.6326002587322125E-2</v>
      </c>
      <c r="AF245" s="55">
        <f>SUM(SUMIFS(Data!$N$6:$N$1096,Data!$J$6:$J$1096,AF$142,Data!$I$6:$I$1096,Sheet1!$B245))</f>
        <v>9.3642938713361254E-2</v>
      </c>
      <c r="AG245" s="55">
        <f>SUM(SUMIFS(Data!$N$6:$N$1096,Data!$J$6:$J$1096,AG$142,Data!$I$6:$I$1096,Sheet1!$B245))</f>
        <v>8.9373592459754778E-2</v>
      </c>
      <c r="AH245" s="55">
        <f>SUM(SUMIFS(Data!$N$6:$N$1096,Data!$J$6:$J$1096,AH$142,Data!$I$6:$I$1096,Sheet1!$B245))</f>
        <v>9.1720707115572536E-2</v>
      </c>
      <c r="AI245" s="55">
        <f>SUM(SUMIFS(Data!$N$6:$N$1096,Data!$J$6:$J$1096,AI$142,Data!$I$6:$I$1096,Sheet1!$B245))</f>
        <v>8.606235263295782E-2</v>
      </c>
      <c r="AJ245" s="55">
        <f>SUM(SUMIFS(Data!$N$6:$N$1096,Data!$J$6:$J$1096,AJ$142,Data!$I$6:$I$1096,Sheet1!$B245))</f>
        <v>0.10477257450145643</v>
      </c>
      <c r="AK245" s="55">
        <f>SUM(SUMIFS(Data!$N$6:$N$1096,Data!$J$6:$J$1096,AK$142,Data!$I$6:$I$1096,Sheet1!$B245))</f>
        <v>9.3375153647268255E-2</v>
      </c>
      <c r="AL245" s="55">
        <f>SUM(SUMIFS(Data!$N$6:$N$1096,Data!$J$6:$J$1096,AL$142,Data!$I$6:$I$1096,Sheet1!$B245))</f>
        <v>9.3017795933699576E-2</v>
      </c>
      <c r="AM245" s="55">
        <f>SUM(SUMIFS(Data!$N$6:$N$1096,Data!$J$6:$J$1096,AM$142,Data!$I$6:$I$1096,Sheet1!$B245))</f>
        <v>0.10286220996108182</v>
      </c>
      <c r="AN245" s="55">
        <f>SUM(SUMIFS(Data!$N$6:$N$1096,Data!$J$6:$J$1096,AN$142,Data!$I$6:$I$1096,Sheet1!$B245))</f>
        <v>9.6893673761667243E-2</v>
      </c>
      <c r="AO245" s="55">
        <f>SUM(SUMIFS(Data!$N$6:$N$1096,Data!$J$6:$J$1096,AO$142,Data!$I$6:$I$1096,Sheet1!$B245))</f>
        <v>0.10632372214941023</v>
      </c>
      <c r="AP245" s="55">
        <f>SUM(SUMIFS(Data!$N$6:$N$1096,Data!$J$6:$J$1096,AP$142,Data!$I$6:$I$1096,Sheet1!$B245))</f>
        <v>0.10632372214941023</v>
      </c>
      <c r="AQ245" s="55">
        <f>SUM(SUMIFS(Data!$N$6:$N$1096,Data!$J$6:$J$1096,AQ$142,Data!$I$6:$I$1096,Sheet1!$B245))</f>
        <v>0.10699588477366255</v>
      </c>
      <c r="AR245" s="56" t="s">
        <v>11</v>
      </c>
    </row>
    <row r="246" spans="1:44" x14ac:dyDescent="0.25">
      <c r="A246" s="53" t="s">
        <v>73</v>
      </c>
      <c r="B246" s="56" t="s">
        <v>12</v>
      </c>
      <c r="C246" s="55">
        <f>SUM(SUMIFS(Data!$N$6:$N$1096,Data!$J$6:$J$1096,C$142,Data!$I$6:$I$1096,Sheet1!$B246))</f>
        <v>9.5553950220003941E-3</v>
      </c>
      <c r="D246" s="55">
        <f>SUM(SUMIFS(Data!$N$6:$N$1096,Data!$J$6:$J$1096,D$142,Data!$I$6:$I$1096,Sheet1!$B246))</f>
        <v>1.2189023627953495E-2</v>
      </c>
      <c r="E246" s="55">
        <f>SUM(SUMIFS(Data!$N$6:$N$1096,Data!$J$6:$J$1096,E$142,Data!$I$6:$I$1096,Sheet1!$B246))</f>
        <v>1.129214389417648E-2</v>
      </c>
      <c r="F246" s="55">
        <f>SUM(SUMIFS(Data!$N$6:$N$1096,Data!$J$6:$J$1096,F$142,Data!$I$6:$I$1096,Sheet1!$B246))</f>
        <v>1.3384005287508261E-2</v>
      </c>
      <c r="G246" s="55">
        <f>SUM(SUMIFS(Data!$N$6:$N$1096,Data!$J$6:$J$1096,G$142,Data!$I$6:$I$1096,Sheet1!$B246))</f>
        <v>1.3638753779413698E-2</v>
      </c>
      <c r="H246" s="55">
        <f>SUM(SUMIFS(Data!$N$6:$N$1096,Data!$J$6:$J$1096,H$142,Data!$I$6:$I$1096,Sheet1!$B246))</f>
        <v>1.3566865264517981E-2</v>
      </c>
      <c r="I246" s="55">
        <f>SUM(SUMIFS(Data!$N$6:$N$1096,Data!$J$6:$J$1096,I$142,Data!$I$6:$I$1096,Sheet1!$B246))</f>
        <v>1.2730976284009893E-2</v>
      </c>
      <c r="J246" s="55">
        <f>SUM(SUMIFS(Data!$N$6:$N$1096,Data!$J$6:$J$1096,J$142,Data!$I$6:$I$1096,Sheet1!$B246))</f>
        <v>1.4154690546688813E-2</v>
      </c>
      <c r="K246" s="55">
        <f>SUM(SUMIFS(Data!$N$6:$N$1096,Data!$J$6:$J$1096,K$142,Data!$I$6:$I$1096,Sheet1!$B246))</f>
        <v>1.4806176896710131E-2</v>
      </c>
      <c r="L246" s="55">
        <f>SUM(SUMIFS(Data!$N$6:$N$1096,Data!$J$6:$J$1096,L$142,Data!$I$6:$I$1096,Sheet1!$B246))</f>
        <v>1.8122853872567721E-2</v>
      </c>
      <c r="M246" s="55">
        <f>SUM(SUMIFS(Data!$N$6:$N$1096,Data!$J$6:$J$1096,M$142,Data!$I$6:$I$1096,Sheet1!$B246))</f>
        <v>1.6573662578942092E-2</v>
      </c>
      <c r="N246" s="55">
        <f>SUM(SUMIFS(Data!$N$6:$N$1096,Data!$J$6:$J$1096,N$142,Data!$I$6:$I$1096,Sheet1!$B246))</f>
        <v>1.5474245553466293E-2</v>
      </c>
      <c r="O246" s="55">
        <f>SUM(SUMIFS(Data!$N$6:$N$1096,Data!$J$6:$J$1096,O$142,Data!$I$6:$I$1096,Sheet1!$B246))</f>
        <v>1.5418573700782289E-2</v>
      </c>
      <c r="P246" s="55">
        <f>SUM(SUMIFS(Data!$N$6:$N$1096,Data!$J$6:$J$1096,P$142,Data!$I$6:$I$1096,Sheet1!$B246))</f>
        <v>1.4573510501500214E-2</v>
      </c>
      <c r="Q246" s="55">
        <f>SUM(SUMIFS(Data!$N$6:$N$1096,Data!$J$6:$J$1096,Q$142,Data!$I$6:$I$1096,Sheet1!$B246))</f>
        <v>1.3535643862170382E-2</v>
      </c>
      <c r="R246" s="55">
        <f>SUM(SUMIFS(Data!$N$6:$N$1096,Data!$J$6:$J$1096,R$142,Data!$I$6:$I$1096,Sheet1!$B246))</f>
        <v>1.2603198659913054E-2</v>
      </c>
      <c r="S246" s="55">
        <f>SUM(SUMIFS(Data!$N$6:$N$1096,Data!$J$6:$J$1096,S$142,Data!$I$6:$I$1096,Sheet1!$B246))</f>
        <v>1.7077880283201029E-2</v>
      </c>
      <c r="T246" s="55">
        <f>SUM(SUMIFS(Data!$N$6:$N$1096,Data!$J$6:$J$1096,T$142,Data!$I$6:$I$1096,Sheet1!$B246))</f>
        <v>1.4791221257471966E-2</v>
      </c>
      <c r="U246" s="55">
        <f>SUM(SUMIFS(Data!$N$6:$N$1096,Data!$J$6:$J$1096,U$142,Data!$I$6:$I$1096,Sheet1!$B246))</f>
        <v>1.3882342859591243E-2</v>
      </c>
      <c r="V246" s="55">
        <f>SUM(SUMIFS(Data!$N$6:$N$1096,Data!$J$6:$J$1096,V$142,Data!$I$6:$I$1096,Sheet1!$B246))</f>
        <v>1.455434826189808E-2</v>
      </c>
      <c r="W246" s="55">
        <f>SUM(SUMIFS(Data!$N$6:$N$1096,Data!$J$6:$J$1096,W$142,Data!$I$6:$I$1096,Sheet1!$B246))</f>
        <v>9.4303555498916787E-3</v>
      </c>
      <c r="X246" s="55">
        <f>SUM(SUMIFS(Data!$N$6:$N$1096,Data!$J$6:$J$1096,X$142,Data!$I$6:$I$1096,Sheet1!$B246))</f>
        <v>7.8929596488266085E-3</v>
      </c>
      <c r="Y246" s="55">
        <f>SUM(SUMIFS(Data!$N$6:$N$1096,Data!$J$6:$J$1096,Y$142,Data!$I$6:$I$1096,Sheet1!$B246))</f>
        <v>7.0642633899901525E-3</v>
      </c>
      <c r="Z246" s="55">
        <f>SUM(SUMIFS(Data!$N$6:$N$1096,Data!$J$6:$J$1096,Z$142,Data!$I$6:$I$1096,Sheet1!$B246))</f>
        <v>8.2162622392507444E-3</v>
      </c>
      <c r="AA246" s="55">
        <f>SUM(SUMIFS(Data!$N$6:$N$1096,Data!$J$6:$J$1096,AA$142,Data!$I$6:$I$1096,Sheet1!$B246))</f>
        <v>5.8827909747561245E-3</v>
      </c>
      <c r="AB246" s="55">
        <f>SUM(SUMIFS(Data!$N$6:$N$1096,Data!$J$6:$J$1096,AB$142,Data!$I$6:$I$1096,Sheet1!$B246))</f>
        <v>5.6803621764756132E-3</v>
      </c>
      <c r="AC246" s="55">
        <f>SUM(SUMIFS(Data!$N$6:$N$1096,Data!$J$6:$J$1096,AC$142,Data!$I$6:$I$1096,Sheet1!$B246))</f>
        <v>4.4973658285861135E-3</v>
      </c>
      <c r="AD246" s="55">
        <f>SUM(SUMIFS(Data!$N$6:$N$1096,Data!$J$6:$J$1096,AD$142,Data!$I$6:$I$1096,Sheet1!$B246))</f>
        <v>0</v>
      </c>
      <c r="AE246" s="55">
        <f>SUM(SUMIFS(Data!$N$6:$N$1096,Data!$J$6:$J$1096,AE$142,Data!$I$6:$I$1096,Sheet1!$B246))</f>
        <v>0</v>
      </c>
      <c r="AF246" s="55">
        <f>SUM(SUMIFS(Data!$N$6:$N$1096,Data!$J$6:$J$1096,AF$142,Data!$I$6:$I$1096,Sheet1!$B246))</f>
        <v>0</v>
      </c>
      <c r="AG246" s="55">
        <f>SUM(SUMIFS(Data!$N$6:$N$1096,Data!$J$6:$J$1096,AG$142,Data!$I$6:$I$1096,Sheet1!$B246))</f>
        <v>0</v>
      </c>
      <c r="AH246" s="55">
        <f>SUM(SUMIFS(Data!$N$6:$N$1096,Data!$J$6:$J$1096,AH$142,Data!$I$6:$I$1096,Sheet1!$B246))</f>
        <v>0</v>
      </c>
      <c r="AI246" s="55">
        <f>SUM(SUMIFS(Data!$N$6:$N$1096,Data!$J$6:$J$1096,AI$142,Data!$I$6:$I$1096,Sheet1!$B246))</f>
        <v>0</v>
      </c>
      <c r="AJ246" s="55">
        <f>SUM(SUMIFS(Data!$N$6:$N$1096,Data!$J$6:$J$1096,AJ$142,Data!$I$6:$I$1096,Sheet1!$B246))</f>
        <v>0</v>
      </c>
      <c r="AK246" s="55">
        <f>SUM(SUMIFS(Data!$N$6:$N$1096,Data!$J$6:$J$1096,AK$142,Data!$I$6:$I$1096,Sheet1!$B246))</f>
        <v>0</v>
      </c>
      <c r="AL246" s="55">
        <f>SUM(SUMIFS(Data!$N$6:$N$1096,Data!$J$6:$J$1096,AL$142,Data!$I$6:$I$1096,Sheet1!$B246))</f>
        <v>0</v>
      </c>
      <c r="AM246" s="55">
        <f>SUM(SUMIFS(Data!$N$6:$N$1096,Data!$J$6:$J$1096,AM$142,Data!$I$6:$I$1096,Sheet1!$B246))</f>
        <v>0</v>
      </c>
      <c r="AN246" s="55">
        <f>SUM(SUMIFS(Data!$N$6:$N$1096,Data!$J$6:$J$1096,AN$142,Data!$I$6:$I$1096,Sheet1!$B246))</f>
        <v>0</v>
      </c>
      <c r="AO246" s="55">
        <f>SUM(SUMIFS(Data!$N$6:$N$1096,Data!$J$6:$J$1096,AO$142,Data!$I$6:$I$1096,Sheet1!$B246))</f>
        <v>0</v>
      </c>
      <c r="AP246" s="55">
        <f>SUM(SUMIFS(Data!$N$6:$N$1096,Data!$J$6:$J$1096,AP$142,Data!$I$6:$I$1096,Sheet1!$B246))</f>
        <v>0</v>
      </c>
      <c r="AQ246" s="55">
        <f>SUM(SUMIFS(Data!$N$6:$N$1096,Data!$J$6:$J$1096,AQ$142,Data!$I$6:$I$1096,Sheet1!$B246))</f>
        <v>0</v>
      </c>
      <c r="AR246" s="56" t="s">
        <v>12</v>
      </c>
    </row>
    <row r="247" spans="1:44" x14ac:dyDescent="0.25">
      <c r="A247" s="53" t="s">
        <v>73</v>
      </c>
      <c r="B247" s="56" t="s">
        <v>13</v>
      </c>
      <c r="C247" s="55">
        <f>SUM(SUMIFS(Data!$N$6:$N$1096,Data!$J$6:$J$1096,C$142,Data!$I$6:$I$1096,Sheet1!$B247))</f>
        <v>1.0343468838247849E-2</v>
      </c>
      <c r="D247" s="55">
        <f>SUM(SUMIFS(Data!$N$6:$N$1096,Data!$J$6:$J$1096,D$142,Data!$I$6:$I$1096,Sheet1!$B247))</f>
        <v>6.1570196274534318E-3</v>
      </c>
      <c r="E247" s="55">
        <f>SUM(SUMIFS(Data!$N$6:$N$1096,Data!$J$6:$J$1096,E$142,Data!$I$6:$I$1096,Sheet1!$B247))</f>
        <v>5.5170188740119377E-3</v>
      </c>
      <c r="F247" s="55">
        <f>SUM(SUMIFS(Data!$N$6:$N$1096,Data!$J$6:$J$1096,F$142,Data!$I$6:$I$1096,Sheet1!$B247))</f>
        <v>4.2630535360211504E-3</v>
      </c>
      <c r="G247" s="55">
        <f>SUM(SUMIFS(Data!$N$6:$N$1096,Data!$J$6:$J$1096,G$142,Data!$I$6:$I$1096,Sheet1!$B247))</f>
        <v>4.4367030366767451E-3</v>
      </c>
      <c r="H247" s="55">
        <f>SUM(SUMIFS(Data!$N$6:$N$1096,Data!$J$6:$J$1096,H$142,Data!$I$6:$I$1096,Sheet1!$B247))</f>
        <v>3.1584236594645035E-3</v>
      </c>
      <c r="I247" s="55">
        <f>SUM(SUMIFS(Data!$N$6:$N$1096,Data!$J$6:$J$1096,I$142,Data!$I$6:$I$1096,Sheet1!$B247))</f>
        <v>3.0918085261166886E-3</v>
      </c>
      <c r="J247" s="55">
        <f>SUM(SUMIFS(Data!$N$6:$N$1096,Data!$J$6:$J$1096,J$142,Data!$I$6:$I$1096,Sheet1!$B247))</f>
        <v>0</v>
      </c>
      <c r="K247" s="55">
        <f>SUM(SUMIFS(Data!$N$6:$N$1096,Data!$J$6:$J$1096,K$142,Data!$I$6:$I$1096,Sheet1!$B247))</f>
        <v>0</v>
      </c>
      <c r="L247" s="55">
        <f>SUM(SUMIFS(Data!$N$6:$N$1096,Data!$J$6:$J$1096,L$142,Data!$I$6:$I$1096,Sheet1!$B247))</f>
        <v>0</v>
      </c>
      <c r="M247" s="55">
        <f>SUM(SUMIFS(Data!$N$6:$N$1096,Data!$J$6:$J$1096,M$142,Data!$I$6:$I$1096,Sheet1!$B247))</f>
        <v>0</v>
      </c>
      <c r="N247" s="55">
        <f>SUM(SUMIFS(Data!$N$6:$N$1096,Data!$J$6:$J$1096,N$142,Data!$I$6:$I$1096,Sheet1!$B247))</f>
        <v>0</v>
      </c>
      <c r="O247" s="55">
        <f>SUM(SUMIFS(Data!$N$6:$N$1096,Data!$J$6:$J$1096,O$142,Data!$I$6:$I$1096,Sheet1!$B247))</f>
        <v>0</v>
      </c>
      <c r="P247" s="55">
        <f>SUM(SUMIFS(Data!$N$6:$N$1096,Data!$J$6:$J$1096,P$142,Data!$I$6:$I$1096,Sheet1!$B247))</f>
        <v>3.1790255750821545E-3</v>
      </c>
      <c r="Q247" s="55">
        <f>SUM(SUMIFS(Data!$N$6:$N$1096,Data!$J$6:$J$1096,Q$142,Data!$I$6:$I$1096,Sheet1!$B247))</f>
        <v>0</v>
      </c>
      <c r="R247" s="55">
        <f>SUM(SUMIFS(Data!$N$6:$N$1096,Data!$J$6:$J$1096,R$142,Data!$I$6:$I$1096,Sheet1!$B247))</f>
        <v>3.3901009053563594E-3</v>
      </c>
      <c r="S247" s="55">
        <f>SUM(SUMIFS(Data!$N$6:$N$1096,Data!$J$6:$J$1096,S$142,Data!$I$6:$I$1096,Sheet1!$B247))</f>
        <v>0</v>
      </c>
      <c r="T247" s="55">
        <f>SUM(SUMIFS(Data!$N$6:$N$1096,Data!$J$6:$J$1096,T$142,Data!$I$6:$I$1096,Sheet1!$B247))</f>
        <v>3.7087132946463631E-3</v>
      </c>
      <c r="U247" s="55">
        <f>SUM(SUMIFS(Data!$N$6:$N$1096,Data!$J$6:$J$1096,U$142,Data!$I$6:$I$1096,Sheet1!$B247))</f>
        <v>3.5134324521187712E-3</v>
      </c>
      <c r="V247" s="55">
        <f>SUM(SUMIFS(Data!$N$6:$N$1096,Data!$J$6:$J$1096,V$142,Data!$I$6:$I$1096,Sheet1!$B247))</f>
        <v>0</v>
      </c>
      <c r="W247" s="55">
        <f>SUM(SUMIFS(Data!$N$6:$N$1096,Data!$J$6:$J$1096,W$142,Data!$I$6:$I$1096,Sheet1!$B247))</f>
        <v>0</v>
      </c>
      <c r="X247" s="55">
        <f>SUM(SUMIFS(Data!$N$6:$N$1096,Data!$J$6:$J$1096,X$142,Data!$I$6:$I$1096,Sheet1!$B247))</f>
        <v>0</v>
      </c>
      <c r="Y247" s="55">
        <f>SUM(SUMIFS(Data!$N$6:$N$1096,Data!$J$6:$J$1096,Y$142,Data!$I$6:$I$1096,Sheet1!$B247))</f>
        <v>0</v>
      </c>
      <c r="Z247" s="55">
        <f>SUM(SUMIFS(Data!$N$6:$N$1096,Data!$J$6:$J$1096,Z$142,Data!$I$6:$I$1096,Sheet1!$B247))</f>
        <v>0</v>
      </c>
      <c r="AA247" s="55">
        <f>SUM(SUMIFS(Data!$N$6:$N$1096,Data!$J$6:$J$1096,AA$142,Data!$I$6:$I$1096,Sheet1!$B247))</f>
        <v>5.2125995978851737E-3</v>
      </c>
      <c r="AB247" s="55">
        <f>SUM(SUMIFS(Data!$N$6:$N$1096,Data!$J$6:$J$1096,AB$142,Data!$I$6:$I$1096,Sheet1!$B247))</f>
        <v>5.5949431963782355E-3</v>
      </c>
      <c r="AC247" s="55">
        <f>SUM(SUMIFS(Data!$N$6:$N$1096,Data!$J$6:$J$1096,AC$142,Data!$I$6:$I$1096,Sheet1!$B247))</f>
        <v>5.5681672163447127E-3</v>
      </c>
      <c r="AD247" s="55">
        <f>SUM(SUMIFS(Data!$N$6:$N$1096,Data!$J$6:$J$1096,AD$142,Data!$I$6:$I$1096,Sheet1!$B247))</f>
        <v>4.3437526616131508E-3</v>
      </c>
      <c r="AE247" s="55">
        <f>SUM(SUMIFS(Data!$N$6:$N$1096,Data!$J$6:$J$1096,AE$142,Data!$I$6:$I$1096,Sheet1!$B247))</f>
        <v>1.1851604557025414E-2</v>
      </c>
      <c r="AF247" s="55">
        <f>SUM(SUMIFS(Data!$N$6:$N$1096,Data!$J$6:$J$1096,AF$142,Data!$I$6:$I$1096,Sheet1!$B247))</f>
        <v>1.6634944803958888E-2</v>
      </c>
      <c r="AG247" s="55">
        <f>SUM(SUMIFS(Data!$N$6:$N$1096,Data!$J$6:$J$1096,AG$142,Data!$I$6:$I$1096,Sheet1!$B247))</f>
        <v>1.4888647927266661E-2</v>
      </c>
      <c r="AH247" s="55">
        <f>SUM(SUMIFS(Data!$N$6:$N$1096,Data!$J$6:$J$1096,AH$142,Data!$I$6:$I$1096,Sheet1!$B247))</f>
        <v>2.922625921648752E-2</v>
      </c>
      <c r="AI247" s="55">
        <f>SUM(SUMIFS(Data!$N$6:$N$1096,Data!$J$6:$J$1096,AI$142,Data!$I$6:$I$1096,Sheet1!$B247))</f>
        <v>2.7988821936948738E-2</v>
      </c>
      <c r="AJ247" s="55">
        <f>SUM(SUMIFS(Data!$N$6:$N$1096,Data!$J$6:$J$1096,AJ$142,Data!$I$6:$I$1096,Sheet1!$B247))</f>
        <v>2.8052879229218015E-2</v>
      </c>
      <c r="AK247" s="55">
        <f>SUM(SUMIFS(Data!$N$6:$N$1096,Data!$J$6:$J$1096,AK$142,Data!$I$6:$I$1096,Sheet1!$B247))</f>
        <v>4.412325689823253E-2</v>
      </c>
      <c r="AL247" s="55">
        <f>SUM(SUMIFS(Data!$N$6:$N$1096,Data!$J$6:$J$1096,AL$142,Data!$I$6:$I$1096,Sheet1!$B247))</f>
        <v>4.329248250927361E-2</v>
      </c>
      <c r="AM247" s="55">
        <f>SUM(SUMIFS(Data!$N$6:$N$1096,Data!$J$6:$J$1096,AM$142,Data!$I$6:$I$1096,Sheet1!$B247))</f>
        <v>4.0494605645598307E-2</v>
      </c>
      <c r="AN247" s="55">
        <f>SUM(SUMIFS(Data!$N$6:$N$1096,Data!$J$6:$J$1096,AN$142,Data!$I$6:$I$1096,Sheet1!$B247))</f>
        <v>4.7360363474739493E-2</v>
      </c>
      <c r="AO247" s="55">
        <f>SUM(SUMIFS(Data!$N$6:$N$1096,Data!$J$6:$J$1096,AO$142,Data!$I$6:$I$1096,Sheet1!$B247))</f>
        <v>5.7230231542158144E-2</v>
      </c>
      <c r="AP247" s="55">
        <f>SUM(SUMIFS(Data!$N$6:$N$1096,Data!$J$6:$J$1096,AP$142,Data!$I$6:$I$1096,Sheet1!$B247))</f>
        <v>5.7230231542158144E-2</v>
      </c>
      <c r="AQ247" s="55">
        <f>SUM(SUMIFS(Data!$N$6:$N$1096,Data!$J$6:$J$1096,AQ$142,Data!$I$6:$I$1096,Sheet1!$B247))</f>
        <v>6.0525482747704973E-2</v>
      </c>
      <c r="AR247" s="56" t="s">
        <v>13</v>
      </c>
    </row>
    <row r="248" spans="1:44" x14ac:dyDescent="0.25">
      <c r="A248" s="53" t="s">
        <v>73</v>
      </c>
      <c r="B248" s="56" t="s">
        <v>14</v>
      </c>
      <c r="C248" s="55">
        <f>SUM(SUMIFS(Data!$N$6:$N$1096,Data!$J$6:$J$1096,C$142,Data!$I$6:$I$1096,Sheet1!$B248))</f>
        <v>2.3182504761279307E-2</v>
      </c>
      <c r="D248" s="55">
        <f>SUM(SUMIFS(Data!$N$6:$N$1096,Data!$J$6:$J$1096,D$142,Data!$I$6:$I$1096,Sheet1!$B248))</f>
        <v>2.0877609701212652E-2</v>
      </c>
      <c r="E248" s="55">
        <f>SUM(SUMIFS(Data!$N$6:$N$1096,Data!$J$6:$J$1096,E$142,Data!$I$6:$I$1096,Sheet1!$B248))</f>
        <v>2.0390385546055816E-2</v>
      </c>
      <c r="F248" s="55">
        <f>SUM(SUMIFS(Data!$N$6:$N$1096,Data!$J$6:$J$1096,F$142,Data!$I$6:$I$1096,Sheet1!$B248))</f>
        <v>1.923331130204891E-2</v>
      </c>
      <c r="G248" s="55">
        <f>SUM(SUMIFS(Data!$N$6:$N$1096,Data!$J$6:$J$1096,G$142,Data!$I$6:$I$1096,Sheet1!$B248))</f>
        <v>2.0080189299329566E-2</v>
      </c>
      <c r="H248" s="55">
        <f>SUM(SUMIFS(Data!$N$6:$N$1096,Data!$J$6:$J$1096,H$142,Data!$I$6:$I$1096,Sheet1!$B248))</f>
        <v>1.8986433134735484E-2</v>
      </c>
      <c r="I248" s="55">
        <f>SUM(SUMIFS(Data!$N$6:$N$1096,Data!$J$6:$J$1096,I$142,Data!$I$6:$I$1096,Sheet1!$B248))</f>
        <v>1.9241961297832098E-2</v>
      </c>
      <c r="J248" s="55">
        <f>SUM(SUMIFS(Data!$N$6:$N$1096,Data!$J$6:$J$1096,J$142,Data!$I$6:$I$1096,Sheet1!$B248))</f>
        <v>1.8487759081389471E-2</v>
      </c>
      <c r="K248" s="55">
        <f>SUM(SUMIFS(Data!$N$6:$N$1096,Data!$J$6:$J$1096,K$142,Data!$I$6:$I$1096,Sheet1!$B248))</f>
        <v>1.696173009646984E-2</v>
      </c>
      <c r="L248" s="55">
        <f>SUM(SUMIFS(Data!$N$6:$N$1096,Data!$J$6:$J$1096,L$142,Data!$I$6:$I$1096,Sheet1!$B248))</f>
        <v>1.4848022383314256E-2</v>
      </c>
      <c r="M248" s="55">
        <f>SUM(SUMIFS(Data!$N$6:$N$1096,Data!$J$6:$J$1096,M$142,Data!$I$6:$I$1096,Sheet1!$B248))</f>
        <v>9.9241487619875033E-3</v>
      </c>
      <c r="N248" s="55">
        <f>SUM(SUMIFS(Data!$N$6:$N$1096,Data!$J$6:$J$1096,N$142,Data!$I$6:$I$1096,Sheet1!$B248))</f>
        <v>1.1775222712000247E-2</v>
      </c>
      <c r="O248" s="55">
        <f>SUM(SUMIFS(Data!$N$6:$N$1096,Data!$J$6:$J$1096,O$142,Data!$I$6:$I$1096,Sheet1!$B248))</f>
        <v>1.2075177719349498E-2</v>
      </c>
      <c r="P248" s="55">
        <f>SUM(SUMIFS(Data!$N$6:$N$1096,Data!$J$6:$J$1096,P$142,Data!$I$6:$I$1096,Sheet1!$B248))</f>
        <v>1.3216173739105587E-2</v>
      </c>
      <c r="Q248" s="55">
        <f>SUM(SUMIFS(Data!$N$6:$N$1096,Data!$J$6:$J$1096,Q$142,Data!$I$6:$I$1096,Sheet1!$B248))</f>
        <v>1.5607767120082884E-2</v>
      </c>
      <c r="R248" s="55">
        <f>SUM(SUMIFS(Data!$N$6:$N$1096,Data!$J$6:$J$1096,R$142,Data!$I$6:$I$1096,Sheet1!$B248))</f>
        <v>1.1127507677581461E-2</v>
      </c>
      <c r="S248" s="55">
        <f>SUM(SUMIFS(Data!$N$6:$N$1096,Data!$J$6:$J$1096,S$142,Data!$I$6:$I$1096,Sheet1!$B248))</f>
        <v>1.2014589143960523E-2</v>
      </c>
      <c r="T248" s="55">
        <f>SUM(SUMIFS(Data!$N$6:$N$1096,Data!$J$6:$J$1096,T$142,Data!$I$6:$I$1096,Sheet1!$B248))</f>
        <v>1.1998778306208822E-2</v>
      </c>
      <c r="U248" s="55">
        <f>SUM(SUMIFS(Data!$N$6:$N$1096,Data!$J$6:$J$1096,U$142,Data!$I$6:$I$1096,Sheet1!$B248))</f>
        <v>1.0711684305240155E-2</v>
      </c>
      <c r="V248" s="55">
        <f>SUM(SUMIFS(Data!$N$6:$N$1096,Data!$J$6:$J$1096,V$142,Data!$I$6:$I$1096,Sheet1!$B248))</f>
        <v>1.5837376207850529E-2</v>
      </c>
      <c r="W248" s="55">
        <f>SUM(SUMIFS(Data!$N$6:$N$1096,Data!$J$6:$J$1096,W$142,Data!$I$6:$I$1096,Sheet1!$B248))</f>
        <v>1.4485365957266046E-2</v>
      </c>
      <c r="X248" s="55">
        <f>SUM(SUMIFS(Data!$N$6:$N$1096,Data!$J$6:$J$1096,X$142,Data!$I$6:$I$1096,Sheet1!$B248))</f>
        <v>1.5448252574708762E-2</v>
      </c>
      <c r="Y248" s="55">
        <f>SUM(SUMIFS(Data!$N$6:$N$1096,Data!$J$6:$J$1096,Y$142,Data!$I$6:$I$1096,Sheet1!$B248))</f>
        <v>1.9694310056942246E-2</v>
      </c>
      <c r="Z248" s="55">
        <f>SUM(SUMIFS(Data!$N$6:$N$1096,Data!$J$6:$J$1096,Z$142,Data!$I$6:$I$1096,Sheet1!$B248))</f>
        <v>2.3925074499787143E-2</v>
      </c>
      <c r="AA248" s="55">
        <f>SUM(SUMIFS(Data!$N$6:$N$1096,Data!$J$6:$J$1096,AA$142,Data!$I$6:$I$1096,Sheet1!$B248))</f>
        <v>2.9525653436592449E-2</v>
      </c>
      <c r="AB248" s="55">
        <f>SUM(SUMIFS(Data!$N$6:$N$1096,Data!$J$6:$J$1096,AB$142,Data!$I$6:$I$1096,Sheet1!$B248))</f>
        <v>2.8060134961988555E-2</v>
      </c>
      <c r="AC248" s="55">
        <f>SUM(SUMIFS(Data!$N$6:$N$1096,Data!$J$6:$J$1096,AC$142,Data!$I$6:$I$1096,Sheet1!$B248))</f>
        <v>1.9488585257206495E-2</v>
      </c>
      <c r="AD248" s="55">
        <f>SUM(SUMIFS(Data!$N$6:$N$1096,Data!$J$6:$J$1096,AD$142,Data!$I$6:$I$1096,Sheet1!$B248))</f>
        <v>1.9844987650114981E-2</v>
      </c>
      <c r="AE248" s="55">
        <f>SUM(SUMIFS(Data!$N$6:$N$1096,Data!$J$6:$J$1096,AE$142,Data!$I$6:$I$1096,Sheet1!$B248))</f>
        <v>2.1825314025789758E-2</v>
      </c>
      <c r="AF248" s="55">
        <f>SUM(SUMIFS(Data!$N$6:$N$1096,Data!$J$6:$J$1096,AF$142,Data!$I$6:$I$1096,Sheet1!$B248))</f>
        <v>2.5237913970308338E-2</v>
      </c>
      <c r="AG248" s="55">
        <f>SUM(SUMIFS(Data!$N$6:$N$1096,Data!$J$6:$J$1096,AG$142,Data!$I$6:$I$1096,Sheet1!$B248))</f>
        <v>3.3155392443072813E-2</v>
      </c>
      <c r="AH248" s="55">
        <f>SUM(SUMIFS(Data!$N$6:$N$1096,Data!$J$6:$J$1096,AH$142,Data!$I$6:$I$1096,Sheet1!$B248))</f>
        <v>3.477836013147375E-2</v>
      </c>
      <c r="AI248" s="55">
        <f>SUM(SUMIFS(Data!$N$6:$N$1096,Data!$J$6:$J$1096,AI$142,Data!$I$6:$I$1096,Sheet1!$B248))</f>
        <v>3.528076150554537E-2</v>
      </c>
      <c r="AJ248" s="55">
        <f>SUM(SUMIFS(Data!$N$6:$N$1096,Data!$J$6:$J$1096,AJ$142,Data!$I$6:$I$1096,Sheet1!$B248))</f>
        <v>3.2937485995966839E-2</v>
      </c>
      <c r="AK248" s="55">
        <f>SUM(SUMIFS(Data!$N$6:$N$1096,Data!$J$6:$J$1096,AK$142,Data!$I$6:$I$1096,Sheet1!$B248))</f>
        <v>3.4671300809562156E-2</v>
      </c>
      <c r="AL248" s="55">
        <f>SUM(SUMIFS(Data!$N$6:$N$1096,Data!$J$6:$J$1096,AL$142,Data!$I$6:$I$1096,Sheet1!$B248))</f>
        <v>3.183546978447669E-2</v>
      </c>
      <c r="AM248" s="55">
        <f>SUM(SUMIFS(Data!$N$6:$N$1096,Data!$J$6:$J$1096,AM$142,Data!$I$6:$I$1096,Sheet1!$B248))</f>
        <v>3.290802502586334E-2</v>
      </c>
      <c r="AN248" s="55">
        <f>SUM(SUMIFS(Data!$N$6:$N$1096,Data!$J$6:$J$1096,AN$142,Data!$I$6:$I$1096,Sheet1!$B248))</f>
        <v>3.5507926317349003E-2</v>
      </c>
      <c r="AO248" s="55">
        <f>SUM(SUMIFS(Data!$N$6:$N$1096,Data!$J$6:$J$1096,AO$142,Data!$I$6:$I$1096,Sheet1!$B248))</f>
        <v>3.7243337702053299E-2</v>
      </c>
      <c r="AP248" s="55">
        <f>SUM(SUMIFS(Data!$N$6:$N$1096,Data!$J$6:$J$1096,AP$142,Data!$I$6:$I$1096,Sheet1!$B248))</f>
        <v>3.7243337702053299E-2</v>
      </c>
      <c r="AQ248" s="55">
        <f>SUM(SUMIFS(Data!$N$6:$N$1096,Data!$J$6:$J$1096,AQ$142,Data!$I$6:$I$1096,Sheet1!$B248))</f>
        <v>3.9696106362773029E-2</v>
      </c>
      <c r="AR248" s="56" t="s">
        <v>14</v>
      </c>
    </row>
    <row r="249" spans="1:44" x14ac:dyDescent="0.25">
      <c r="A249" s="53" t="s">
        <v>73</v>
      </c>
      <c r="B249" s="56" t="s">
        <v>15</v>
      </c>
      <c r="C249" s="55">
        <f>SUM(SUMIFS(Data!$N$6:$N$1096,Data!$J$6:$J$1096,C$142,Data!$I$6:$I$1096,Sheet1!$B249))</f>
        <v>0</v>
      </c>
      <c r="D249" s="55">
        <f>SUM(SUMIFS(Data!$N$6:$N$1096,Data!$J$6:$J$1096,D$142,Data!$I$6:$I$1096,Sheet1!$B249))</f>
        <v>0</v>
      </c>
      <c r="E249" s="55">
        <f>SUM(SUMIFS(Data!$N$6:$N$1096,Data!$J$6:$J$1096,E$142,Data!$I$6:$I$1096,Sheet1!$B249))</f>
        <v>0</v>
      </c>
      <c r="F249" s="55">
        <f>SUM(SUMIFS(Data!$N$6:$N$1096,Data!$J$6:$J$1096,F$142,Data!$I$6:$I$1096,Sheet1!$B249))</f>
        <v>0</v>
      </c>
      <c r="G249" s="55">
        <f>SUM(SUMIFS(Data!$N$6:$N$1096,Data!$J$6:$J$1096,G$142,Data!$I$6:$I$1096,Sheet1!$B249))</f>
        <v>0</v>
      </c>
      <c r="H249" s="55">
        <f>SUM(SUMIFS(Data!$N$6:$N$1096,Data!$J$6:$J$1096,H$142,Data!$I$6:$I$1096,Sheet1!$B249))</f>
        <v>0</v>
      </c>
      <c r="I249" s="55">
        <f>SUM(SUMIFS(Data!$N$6:$N$1096,Data!$J$6:$J$1096,I$142,Data!$I$6:$I$1096,Sheet1!$B249))</f>
        <v>0</v>
      </c>
      <c r="J249" s="55">
        <f>SUM(SUMIFS(Data!$N$6:$N$1096,Data!$J$6:$J$1096,J$142,Data!$I$6:$I$1096,Sheet1!$B249))</f>
        <v>0</v>
      </c>
      <c r="K249" s="55">
        <f>SUM(SUMIFS(Data!$N$6:$N$1096,Data!$J$6:$J$1096,K$142,Data!$I$6:$I$1096,Sheet1!$B249))</f>
        <v>0</v>
      </c>
      <c r="L249" s="55">
        <f>SUM(SUMIFS(Data!$N$6:$N$1096,Data!$J$6:$J$1096,L$142,Data!$I$6:$I$1096,Sheet1!$B249))</f>
        <v>0</v>
      </c>
      <c r="M249" s="55">
        <f>SUM(SUMIFS(Data!$N$6:$N$1096,Data!$J$6:$J$1096,M$142,Data!$I$6:$I$1096,Sheet1!$B249))</f>
        <v>0</v>
      </c>
      <c r="N249" s="55">
        <f>SUM(SUMIFS(Data!$N$6:$N$1096,Data!$J$6:$J$1096,N$142,Data!$I$6:$I$1096,Sheet1!$B249))</f>
        <v>0</v>
      </c>
      <c r="O249" s="55">
        <f>SUM(SUMIFS(Data!$N$6:$N$1096,Data!$J$6:$J$1096,O$142,Data!$I$6:$I$1096,Sheet1!$B249))</f>
        <v>0</v>
      </c>
      <c r="P249" s="55">
        <f>SUM(SUMIFS(Data!$N$6:$N$1096,Data!$J$6:$J$1096,P$142,Data!$I$6:$I$1096,Sheet1!$B249))</f>
        <v>0</v>
      </c>
      <c r="Q249" s="55">
        <f>SUM(SUMIFS(Data!$N$6:$N$1096,Data!$J$6:$J$1096,Q$142,Data!$I$6:$I$1096,Sheet1!$B249))</f>
        <v>0</v>
      </c>
      <c r="R249" s="55">
        <f>SUM(SUMIFS(Data!$N$6:$N$1096,Data!$J$6:$J$1096,R$142,Data!$I$6:$I$1096,Sheet1!$B249))</f>
        <v>0</v>
      </c>
      <c r="S249" s="55">
        <f>SUM(SUMIFS(Data!$N$6:$N$1096,Data!$J$6:$J$1096,S$142,Data!$I$6:$I$1096,Sheet1!$B249))</f>
        <v>0</v>
      </c>
      <c r="T249" s="55">
        <f>SUM(SUMIFS(Data!$N$6:$N$1096,Data!$J$6:$J$1096,T$142,Data!$I$6:$I$1096,Sheet1!$B249))</f>
        <v>0</v>
      </c>
      <c r="U249" s="55">
        <f>SUM(SUMIFS(Data!$N$6:$N$1096,Data!$J$6:$J$1096,U$142,Data!$I$6:$I$1096,Sheet1!$B249))</f>
        <v>0</v>
      </c>
      <c r="V249" s="55">
        <f>SUM(SUMIFS(Data!$N$6:$N$1096,Data!$J$6:$J$1096,V$142,Data!$I$6:$I$1096,Sheet1!$B249))</f>
        <v>0</v>
      </c>
      <c r="W249" s="55">
        <f>SUM(SUMIFS(Data!$N$6:$N$1096,Data!$J$6:$J$1096,W$142,Data!$I$6:$I$1096,Sheet1!$B249))</f>
        <v>0</v>
      </c>
      <c r="X249" s="55">
        <f>SUM(SUMIFS(Data!$N$6:$N$1096,Data!$J$6:$J$1096,X$142,Data!$I$6:$I$1096,Sheet1!$B249))</f>
        <v>0</v>
      </c>
      <c r="Y249" s="55">
        <f>SUM(SUMIFS(Data!$N$6:$N$1096,Data!$J$6:$J$1096,Y$142,Data!$I$6:$I$1096,Sheet1!$B249))</f>
        <v>0</v>
      </c>
      <c r="Z249" s="55">
        <f>SUM(SUMIFS(Data!$N$6:$N$1096,Data!$J$6:$J$1096,Z$142,Data!$I$6:$I$1096,Sheet1!$B249))</f>
        <v>0</v>
      </c>
      <c r="AA249" s="55">
        <f>SUM(SUMIFS(Data!$N$6:$N$1096,Data!$J$6:$J$1096,AA$142,Data!$I$6:$I$1096,Sheet1!$B249))</f>
        <v>0</v>
      </c>
      <c r="AB249" s="55">
        <f>SUM(SUMIFS(Data!$N$6:$N$1096,Data!$J$6:$J$1096,AB$142,Data!$I$6:$I$1096,Sheet1!$B249))</f>
        <v>0</v>
      </c>
      <c r="AC249" s="55">
        <f>SUM(SUMIFS(Data!$N$6:$N$1096,Data!$J$6:$J$1096,AC$142,Data!$I$6:$I$1096,Sheet1!$B249))</f>
        <v>0</v>
      </c>
      <c r="AD249" s="55">
        <f>SUM(SUMIFS(Data!$N$6:$N$1096,Data!$J$6:$J$1096,AD$142,Data!$I$6:$I$1096,Sheet1!$B249))</f>
        <v>0</v>
      </c>
      <c r="AE249" s="55">
        <f>SUM(SUMIFS(Data!$N$6:$N$1096,Data!$J$6:$J$1096,AE$142,Data!$I$6:$I$1096,Sheet1!$B249))</f>
        <v>0</v>
      </c>
      <c r="AF249" s="55">
        <f>SUM(SUMIFS(Data!$N$6:$N$1096,Data!$J$6:$J$1096,AF$142,Data!$I$6:$I$1096,Sheet1!$B249))</f>
        <v>0</v>
      </c>
      <c r="AG249" s="55">
        <f>SUM(SUMIFS(Data!$N$6:$N$1096,Data!$J$6:$J$1096,AG$142,Data!$I$6:$I$1096,Sheet1!$B249))</f>
        <v>0</v>
      </c>
      <c r="AH249" s="55">
        <f>SUM(SUMIFS(Data!$N$6:$N$1096,Data!$J$6:$J$1096,AH$142,Data!$I$6:$I$1096,Sheet1!$B249))</f>
        <v>0</v>
      </c>
      <c r="AI249" s="55">
        <f>SUM(SUMIFS(Data!$N$6:$N$1096,Data!$J$6:$J$1096,AI$142,Data!$I$6:$I$1096,Sheet1!$B249))</f>
        <v>0</v>
      </c>
      <c r="AJ249" s="55">
        <f>SUM(SUMIFS(Data!$N$6:$N$1096,Data!$J$6:$J$1096,AJ$142,Data!$I$6:$I$1096,Sheet1!$B249))</f>
        <v>5.1534842034505939E-3</v>
      </c>
      <c r="AK249" s="55">
        <f>SUM(SUMIFS(Data!$N$6:$N$1096,Data!$J$6:$J$1096,AK$142,Data!$I$6:$I$1096,Sheet1!$B249))</f>
        <v>7.1207561564870939E-3</v>
      </c>
      <c r="AL249" s="55">
        <f>SUM(SUMIFS(Data!$N$6:$N$1096,Data!$J$6:$J$1096,AL$142,Data!$I$6:$I$1096,Sheet1!$B249))</f>
        <v>9.9544536789219137E-3</v>
      </c>
      <c r="AM249" s="55">
        <f>SUM(SUMIFS(Data!$N$6:$N$1096,Data!$J$6:$J$1096,AM$142,Data!$I$6:$I$1096,Sheet1!$B249))</f>
        <v>1.6749593576038228E-2</v>
      </c>
      <c r="AN249" s="55">
        <f>SUM(SUMIFS(Data!$N$6:$N$1096,Data!$J$6:$J$1096,AN$142,Data!$I$6:$I$1096,Sheet1!$B249))</f>
        <v>2.0741765025433356E-2</v>
      </c>
      <c r="AO249" s="55">
        <f>SUM(SUMIFS(Data!$N$6:$N$1096,Data!$J$6:$J$1096,AO$142,Data!$I$6:$I$1096,Sheet1!$B249))</f>
        <v>2.7522935779816515E-2</v>
      </c>
      <c r="AP249" s="55">
        <f>SUM(SUMIFS(Data!$N$6:$N$1096,Data!$J$6:$J$1096,AP$142,Data!$I$6:$I$1096,Sheet1!$B249))</f>
        <v>2.7522935779816515E-2</v>
      </c>
      <c r="AQ249" s="55">
        <f>SUM(SUMIFS(Data!$N$6:$N$1096,Data!$J$6:$J$1096,AQ$142,Data!$I$6:$I$1096,Sheet1!$B249))</f>
        <v>2.8679962013295347E-2</v>
      </c>
      <c r="AR249" s="56" t="s">
        <v>15</v>
      </c>
    </row>
    <row r="250" spans="1:44" x14ac:dyDescent="0.25">
      <c r="A250" s="53" t="s">
        <v>73</v>
      </c>
      <c r="B250" s="56" t="s">
        <v>16</v>
      </c>
      <c r="C250" s="55">
        <f>SUM(SUMIFS(Data!$N$6:$N$1096,Data!$J$6:$J$1096,C$142,Data!$I$6:$I$1096,Sheet1!$B250))</f>
        <v>0.15314901162408878</v>
      </c>
      <c r="D250" s="55">
        <f>SUM(SUMIFS(Data!$N$6:$N$1096,Data!$J$6:$J$1096,D$142,Data!$I$6:$I$1096,Sheet1!$B250))</f>
        <v>0.14911238904863108</v>
      </c>
      <c r="E250" s="55">
        <f>SUM(SUMIFS(Data!$N$6:$N$1096,Data!$J$6:$J$1096,E$142,Data!$I$6:$I$1096,Sheet1!$B250))</f>
        <v>0.13718341668010969</v>
      </c>
      <c r="F250" s="55">
        <f>SUM(SUMIFS(Data!$N$6:$N$1096,Data!$J$6:$J$1096,F$142,Data!$I$6:$I$1096,Sheet1!$B250))</f>
        <v>0.13565763384005289</v>
      </c>
      <c r="G250" s="55">
        <f>SUM(SUMIFS(Data!$N$6:$N$1096,Data!$J$6:$J$1096,G$142,Data!$I$6:$I$1096,Sheet1!$B250))</f>
        <v>0.12981464440646773</v>
      </c>
      <c r="H250" s="55">
        <f>SUM(SUMIFS(Data!$N$6:$N$1096,Data!$J$6:$J$1096,H$142,Data!$I$6:$I$1096,Sheet1!$B250))</f>
        <v>0.1279161582083124</v>
      </c>
      <c r="I250" s="55">
        <f>SUM(SUMIFS(Data!$N$6:$N$1096,Data!$J$6:$J$1096,I$142,Data!$I$6:$I$1096,Sheet1!$B250))</f>
        <v>0.12072602939036811</v>
      </c>
      <c r="J250" s="55">
        <f>SUM(SUMIFS(Data!$N$6:$N$1096,Data!$J$6:$J$1096,J$142,Data!$I$6:$I$1096,Sheet1!$B250))</f>
        <v>0.12443128475482054</v>
      </c>
      <c r="K250" s="55">
        <f>SUM(SUMIFS(Data!$N$6:$N$1096,Data!$J$6:$J$1096,K$142,Data!$I$6:$I$1096,Sheet1!$B250))</f>
        <v>0.12346726032722004</v>
      </c>
      <c r="L250" s="55">
        <f>SUM(SUMIFS(Data!$N$6:$N$1096,Data!$J$6:$J$1096,L$142,Data!$I$6:$I$1096,Sheet1!$B250))</f>
        <v>0.12724151087371233</v>
      </c>
      <c r="M250" s="55">
        <f>SUM(SUMIFS(Data!$N$6:$N$1096,Data!$J$6:$J$1096,M$142,Data!$I$6:$I$1096,Sheet1!$B250))</f>
        <v>0.12273198115414174</v>
      </c>
      <c r="N250" s="55">
        <f>SUM(SUMIFS(Data!$N$6:$N$1096,Data!$J$6:$J$1096,N$142,Data!$I$6:$I$1096,Sheet1!$B250))</f>
        <v>0.13735704817977251</v>
      </c>
      <c r="O250" s="55">
        <f>SUM(SUMIFS(Data!$N$6:$N$1096,Data!$J$6:$J$1096,O$142,Data!$I$6:$I$1096,Sheet1!$B250))</f>
        <v>0.12805531210439186</v>
      </c>
      <c r="P250" s="55">
        <f>SUM(SUMIFS(Data!$N$6:$N$1096,Data!$J$6:$J$1096,P$142,Data!$I$6:$I$1096,Sheet1!$B250))</f>
        <v>8.8905557936848123E-2</v>
      </c>
      <c r="Q250" s="55">
        <f>SUM(SUMIFS(Data!$N$6:$N$1096,Data!$J$6:$J$1096,Q$142,Data!$I$6:$I$1096,Sheet1!$B250))</f>
        <v>0.10099929815179974</v>
      </c>
      <c r="R250" s="55">
        <f>SUM(SUMIFS(Data!$N$6:$N$1096,Data!$J$6:$J$1096,R$142,Data!$I$6:$I$1096,Sheet1!$B250))</f>
        <v>8.9977266382164078E-2</v>
      </c>
      <c r="S250" s="55">
        <f>SUM(SUMIFS(Data!$N$6:$N$1096,Data!$J$6:$J$1096,S$142,Data!$I$6:$I$1096,Sheet1!$B250))</f>
        <v>9.1182149753271824E-2</v>
      </c>
      <c r="T250" s="55">
        <f>SUM(SUMIFS(Data!$N$6:$N$1096,Data!$J$6:$J$1096,T$142,Data!$I$6:$I$1096,Sheet1!$B250))</f>
        <v>8.5867620751341675E-2</v>
      </c>
      <c r="U250" s="55">
        <f>SUM(SUMIFS(Data!$N$6:$N$1096,Data!$J$6:$J$1096,U$142,Data!$I$6:$I$1096,Sheet1!$B250))</f>
        <v>7.9652084493765804E-2</v>
      </c>
      <c r="V250" s="55">
        <f>SUM(SUMIFS(Data!$N$6:$N$1096,Data!$J$6:$J$1096,V$142,Data!$I$6:$I$1096,Sheet1!$B250))</f>
        <v>6.6958020929393375E-2</v>
      </c>
      <c r="W250" s="55">
        <f>SUM(SUMIFS(Data!$N$6:$N$1096,Data!$J$6:$J$1096,W$142,Data!$I$6:$I$1096,Sheet1!$B250))</f>
        <v>7.4848137292383501E-2</v>
      </c>
      <c r="X250" s="55">
        <f>SUM(SUMIFS(Data!$N$6:$N$1096,Data!$J$6:$J$1096,X$142,Data!$I$6:$I$1096,Sheet1!$B250))</f>
        <v>6.8672969778828294E-2</v>
      </c>
      <c r="Y250" s="55">
        <f>SUM(SUMIFS(Data!$N$6:$N$1096,Data!$J$6:$J$1096,Y$142,Data!$I$6:$I$1096,Sheet1!$B250))</f>
        <v>9.2777325855204013E-2</v>
      </c>
      <c r="Z250" s="55">
        <f>SUM(SUMIFS(Data!$N$6:$N$1096,Data!$J$6:$J$1096,Z$142,Data!$I$6:$I$1096,Sheet1!$B250))</f>
        <v>0.10391656023839932</v>
      </c>
      <c r="AA250" s="55">
        <f>SUM(SUMIFS(Data!$N$6:$N$1096,Data!$J$6:$J$1096,AA$142,Data!$I$6:$I$1096,Sheet1!$B250))</f>
        <v>0.11169856281182515</v>
      </c>
      <c r="AB250" s="55">
        <f>SUM(SUMIFS(Data!$N$6:$N$1096,Data!$J$6:$J$1096,AB$142,Data!$I$6:$I$1096,Sheet1!$B250))</f>
        <v>0.10826855727342616</v>
      </c>
      <c r="AC250" s="55">
        <f>SUM(SUMIFS(Data!$N$6:$N$1096,Data!$J$6:$J$1096,AC$142,Data!$I$6:$I$1096,Sheet1!$B250))</f>
        <v>0.11577504604445968</v>
      </c>
      <c r="AD250" s="55">
        <f>SUM(SUMIFS(Data!$N$6:$N$1096,Data!$J$6:$J$1096,AD$142,Data!$I$6:$I$1096,Sheet1!$B250))</f>
        <v>0.11702580700110723</v>
      </c>
      <c r="AE250" s="55">
        <f>SUM(SUMIFS(Data!$N$6:$N$1096,Data!$J$6:$J$1096,AE$142,Data!$I$6:$I$1096,Sheet1!$B250))</f>
        <v>0.11008638317406001</v>
      </c>
      <c r="AF250" s="55">
        <f>SUM(SUMIFS(Data!$N$6:$N$1096,Data!$J$6:$J$1096,AF$142,Data!$I$6:$I$1096,Sheet1!$B250))</f>
        <v>0.11001141987057481</v>
      </c>
      <c r="AG250" s="55">
        <f>SUM(SUMIFS(Data!$N$6:$N$1096,Data!$J$6:$J$1096,AG$142,Data!$I$6:$I$1096,Sheet1!$B250))</f>
        <v>0.11789974142964384</v>
      </c>
      <c r="AH250" s="55">
        <f>SUM(SUMIFS(Data!$N$6:$N$1096,Data!$J$6:$J$1096,AH$142,Data!$I$6:$I$1096,Sheet1!$B250))</f>
        <v>0.12858665719108112</v>
      </c>
      <c r="AI250" s="55">
        <f>SUM(SUMIFS(Data!$N$6:$N$1096,Data!$J$6:$J$1096,AI$142,Data!$I$6:$I$1096,Sheet1!$B250))</f>
        <v>0.10981573661688936</v>
      </c>
      <c r="AJ250" s="55">
        <f>SUM(SUMIFS(Data!$N$6:$N$1096,Data!$J$6:$J$1096,AJ$142,Data!$I$6:$I$1096,Sheet1!$B250))</f>
        <v>9.7916199865561285E-2</v>
      </c>
      <c r="AK250" s="55">
        <f>SUM(SUMIFS(Data!$N$6:$N$1096,Data!$J$6:$J$1096,AK$142,Data!$I$6:$I$1096,Sheet1!$B250))</f>
        <v>9.812232441825966E-2</v>
      </c>
      <c r="AL250" s="55">
        <f>SUM(SUMIFS(Data!$N$6:$N$1096,Data!$J$6:$J$1096,AL$142,Data!$I$6:$I$1096,Sheet1!$B250))</f>
        <v>9.8041977743344139E-2</v>
      </c>
      <c r="AM250" s="55">
        <f>SUM(SUMIFS(Data!$N$6:$N$1096,Data!$J$6:$J$1096,AM$142,Data!$I$6:$I$1096,Sheet1!$B250))</f>
        <v>0.10241883836642199</v>
      </c>
      <c r="AN250" s="55">
        <f>SUM(SUMIFS(Data!$N$6:$N$1096,Data!$J$6:$J$1096,AN$142,Data!$I$6:$I$1096,Sheet1!$B250))</f>
        <v>8.5683243616968746E-2</v>
      </c>
      <c r="AO250" s="55">
        <f>SUM(SUMIFS(Data!$N$6:$N$1096,Data!$J$6:$J$1096,AO$142,Data!$I$6:$I$1096,Sheet1!$B250))</f>
        <v>7.6616426387068587E-2</v>
      </c>
      <c r="AP250" s="55">
        <f>SUM(SUMIFS(Data!$N$6:$N$1096,Data!$J$6:$J$1096,AP$142,Data!$I$6:$I$1096,Sheet1!$B250))</f>
        <v>7.6616426387068587E-2</v>
      </c>
      <c r="AQ250" s="55">
        <f>SUM(SUMIFS(Data!$N$6:$N$1096,Data!$J$6:$J$1096,AQ$142,Data!$I$6:$I$1096,Sheet1!$B250))</f>
        <v>8.3950617283950618E-2</v>
      </c>
      <c r="AR250" s="56" t="s">
        <v>16</v>
      </c>
    </row>
    <row r="251" spans="1:44" x14ac:dyDescent="0.25">
      <c r="A251" s="53" t="s">
        <v>73</v>
      </c>
      <c r="B251" s="56" t="s">
        <v>17</v>
      </c>
      <c r="C251" s="55">
        <f>SUM(SUMIFS(Data!$N$6:$N$1096,Data!$J$6:$J$1096,C$142,Data!$I$6:$I$1096,Sheet1!$B251))</f>
        <v>0.10954226045839627</v>
      </c>
      <c r="D251" s="55">
        <f>SUM(SUMIFS(Data!$N$6:$N$1096,Data!$J$6:$J$1096,D$142,Data!$I$6:$I$1096,Sheet1!$B251))</f>
        <v>0.10682585323165396</v>
      </c>
      <c r="E251" s="55">
        <f>SUM(SUMIFS(Data!$N$6:$N$1096,Data!$J$6:$J$1096,E$142,Data!$I$6:$I$1096,Sheet1!$B251))</f>
        <v>0.10821100177447976</v>
      </c>
      <c r="F251" s="55">
        <f>SUM(SUMIFS(Data!$N$6:$N$1096,Data!$J$6:$J$1096,F$142,Data!$I$6:$I$1096,Sheet1!$B251))</f>
        <v>0.10710508922670192</v>
      </c>
      <c r="G251" s="55">
        <f>SUM(SUMIFS(Data!$N$6:$N$1096,Data!$J$6:$J$1096,G$142,Data!$I$6:$I$1096,Sheet1!$B251))</f>
        <v>0.10855133429735769</v>
      </c>
      <c r="H251" s="55">
        <f>SUM(SUMIFS(Data!$N$6:$N$1096,Data!$J$6:$J$1096,H$142,Data!$I$6:$I$1096,Sheet1!$B251))</f>
        <v>0.11363146938482521</v>
      </c>
      <c r="I251" s="55">
        <f>SUM(SUMIFS(Data!$N$6:$N$1096,Data!$J$6:$J$1096,I$142,Data!$I$6:$I$1096,Sheet1!$B251))</f>
        <v>0.12439982540375381</v>
      </c>
      <c r="J251" s="55">
        <f>SUM(SUMIFS(Data!$N$6:$N$1096,Data!$J$6:$J$1096,J$142,Data!$I$6:$I$1096,Sheet1!$B251))</f>
        <v>0.12110926554488337</v>
      </c>
      <c r="K251" s="55">
        <f>SUM(SUMIFS(Data!$N$6:$N$1096,Data!$J$6:$J$1096,K$142,Data!$I$6:$I$1096,Sheet1!$B251))</f>
        <v>0.13300823350648433</v>
      </c>
      <c r="L251" s="55">
        <f>SUM(SUMIFS(Data!$N$6:$N$1096,Data!$J$6:$J$1096,L$142,Data!$I$6:$I$1096,Sheet1!$B251))</f>
        <v>0.13878290728729492</v>
      </c>
      <c r="M251" s="55">
        <f>SUM(SUMIFS(Data!$N$6:$N$1096,Data!$J$6:$J$1096,M$142,Data!$I$6:$I$1096,Sheet1!$B251))</f>
        <v>0.14227954689745045</v>
      </c>
      <c r="N251" s="55">
        <f>SUM(SUMIFS(Data!$N$6:$N$1096,Data!$J$6:$J$1096,N$142,Data!$I$6:$I$1096,Sheet1!$B251))</f>
        <v>0.1440152892944114</v>
      </c>
      <c r="O251" s="55">
        <f>SUM(SUMIFS(Data!$N$6:$N$1096,Data!$J$6:$J$1096,O$142,Data!$I$6:$I$1096,Sheet1!$B251))</f>
        <v>0.14762878566559548</v>
      </c>
      <c r="P251" s="55">
        <f>SUM(SUMIFS(Data!$N$6:$N$1096,Data!$J$6:$J$1096,P$142,Data!$I$6:$I$1096,Sheet1!$B251))</f>
        <v>0.15698671238748393</v>
      </c>
      <c r="Q251" s="55">
        <f>SUM(SUMIFS(Data!$N$6:$N$1096,Data!$J$6:$J$1096,Q$142,Data!$I$6:$I$1096,Sheet1!$B251))</f>
        <v>0.15898532803048027</v>
      </c>
      <c r="R251" s="55">
        <f>SUM(SUMIFS(Data!$N$6:$N$1096,Data!$J$6:$J$1096,R$142,Data!$I$6:$I$1096,Sheet1!$B251))</f>
        <v>0.15199617118015396</v>
      </c>
      <c r="S251" s="55">
        <f>SUM(SUMIFS(Data!$N$6:$N$1096,Data!$J$6:$J$1096,S$142,Data!$I$6:$I$1096,Sheet1!$B251))</f>
        <v>0.13469212615318601</v>
      </c>
      <c r="T251" s="55">
        <f>SUM(SUMIFS(Data!$N$6:$N$1096,Data!$J$6:$J$1096,T$142,Data!$I$6:$I$1096,Sheet1!$B251))</f>
        <v>0.15532963916401238</v>
      </c>
      <c r="U251" s="55">
        <f>SUM(SUMIFS(Data!$N$6:$N$1096,Data!$J$6:$J$1096,U$142,Data!$I$6:$I$1096,Sheet1!$B251))</f>
        <v>0.1508205150177814</v>
      </c>
      <c r="V251" s="55">
        <f>SUM(SUMIFS(Data!$N$6:$N$1096,Data!$J$6:$J$1096,V$142,Data!$I$6:$I$1096,Sheet1!$B251))</f>
        <v>0.18122769736578326</v>
      </c>
      <c r="W251" s="55">
        <f>SUM(SUMIFS(Data!$N$6:$N$1096,Data!$J$6:$J$1096,W$142,Data!$I$6:$I$1096,Sheet1!$B251))</f>
        <v>0.17170043753451425</v>
      </c>
      <c r="X251" s="55">
        <f>SUM(SUMIFS(Data!$N$6:$N$1096,Data!$J$6:$J$1096,X$142,Data!$I$6:$I$1096,Sheet1!$B251))</f>
        <v>0.14257977376329561</v>
      </c>
      <c r="Y251" s="55">
        <f>SUM(SUMIFS(Data!$N$6:$N$1096,Data!$J$6:$J$1096,Y$142,Data!$I$6:$I$1096,Sheet1!$B251))</f>
        <v>0.16770133150661473</v>
      </c>
      <c r="Z251" s="55">
        <f>SUM(SUMIFS(Data!$N$6:$N$1096,Data!$J$6:$J$1096,Z$142,Data!$I$6:$I$1096,Sheet1!$B251))</f>
        <v>0.12877820349084718</v>
      </c>
      <c r="AA251" s="55">
        <f>SUM(SUMIFS(Data!$N$6:$N$1096,Data!$J$6:$J$1096,AA$142,Data!$I$6:$I$1096,Sheet1!$B251))</f>
        <v>0.14755380147442104</v>
      </c>
      <c r="AB251" s="55">
        <f>SUM(SUMIFS(Data!$N$6:$N$1096,Data!$J$6:$J$1096,AB$142,Data!$I$6:$I$1096,Sheet1!$B251))</f>
        <v>0.13120355342957205</v>
      </c>
      <c r="AC251" s="55">
        <f>SUM(SUMIFS(Data!$N$6:$N$1096,Data!$J$6:$J$1096,AC$142,Data!$I$6:$I$1096,Sheet1!$B251))</f>
        <v>0.12035807598406648</v>
      </c>
      <c r="AD251" s="55">
        <f>SUM(SUMIFS(Data!$N$6:$N$1096,Data!$J$6:$J$1096,AD$142,Data!$I$6:$I$1096,Sheet1!$B251))</f>
        <v>9.739374840303211E-2</v>
      </c>
      <c r="AE251" s="55">
        <f>SUM(SUMIFS(Data!$N$6:$N$1096,Data!$J$6:$J$1096,AE$142,Data!$I$6:$I$1096,Sheet1!$B251))</f>
        <v>0.10107248675040688</v>
      </c>
      <c r="AF251" s="55">
        <f>SUM(SUMIFS(Data!$N$6:$N$1096,Data!$J$6:$J$1096,AF$142,Data!$I$6:$I$1096,Sheet1!$B251))</f>
        <v>9.0369242481918535E-2</v>
      </c>
      <c r="AG251" s="55">
        <f>SUM(SUMIFS(Data!$N$6:$N$1096,Data!$J$6:$J$1096,AG$142,Data!$I$6:$I$1096,Sheet1!$B251))</f>
        <v>8.3910251063474856E-2</v>
      </c>
      <c r="AH251" s="55">
        <f>SUM(SUMIFS(Data!$N$6:$N$1096,Data!$J$6:$J$1096,AH$142,Data!$I$6:$I$1096,Sheet1!$B251))</f>
        <v>7.3376565692458026E-2</v>
      </c>
      <c r="AI251" s="55">
        <f>SUM(SUMIFS(Data!$N$6:$N$1096,Data!$J$6:$J$1096,AI$142,Data!$I$6:$I$1096,Sheet1!$B251))</f>
        <v>6.5758449043751638E-2</v>
      </c>
      <c r="AJ251" s="55">
        <f>SUM(SUMIFS(Data!$N$6:$N$1096,Data!$J$6:$J$1096,AJ$142,Data!$I$6:$I$1096,Sheet1!$B251))</f>
        <v>5.5254313242213755E-2</v>
      </c>
      <c r="AK251" s="55">
        <f>SUM(SUMIFS(Data!$N$6:$N$1096,Data!$J$6:$J$1096,AK$142,Data!$I$6:$I$1096,Sheet1!$B251))</f>
        <v>4.3996100538295259E-2</v>
      </c>
      <c r="AL251" s="55">
        <f>SUM(SUMIFS(Data!$N$6:$N$1096,Data!$J$6:$J$1096,AL$142,Data!$I$6:$I$1096,Sheet1!$B251))</f>
        <v>3.8550030520730617E-2</v>
      </c>
      <c r="AM251" s="55">
        <f>SUM(SUMIFS(Data!$N$6:$N$1096,Data!$J$6:$J$1096,AM$142,Data!$I$6:$I$1096,Sheet1!$B251))</f>
        <v>3.404108576777181E-2</v>
      </c>
      <c r="AN251" s="55">
        <f>SUM(SUMIFS(Data!$N$6:$N$1096,Data!$J$6:$J$1096,AN$142,Data!$I$6:$I$1096,Sheet1!$B251))</f>
        <v>3.4470838066077335E-2</v>
      </c>
      <c r="AO251" s="55">
        <f>SUM(SUMIFS(Data!$N$6:$N$1096,Data!$J$6:$J$1096,AO$142,Data!$I$6:$I$1096,Sheet1!$B251))</f>
        <v>3.669724770642202E-2</v>
      </c>
      <c r="AP251" s="55">
        <f>SUM(SUMIFS(Data!$N$6:$N$1096,Data!$J$6:$J$1096,AP$142,Data!$I$6:$I$1096,Sheet1!$B251))</f>
        <v>3.669724770642202E-2</v>
      </c>
      <c r="AQ251" s="55">
        <f>SUM(SUMIFS(Data!$N$6:$N$1096,Data!$J$6:$J$1096,AQ$142,Data!$I$6:$I$1096,Sheet1!$B251))</f>
        <v>3.6973725862614749E-2</v>
      </c>
      <c r="AR251" s="56" t="s">
        <v>17</v>
      </c>
    </row>
    <row r="252" spans="1:44" x14ac:dyDescent="0.25">
      <c r="A252" s="53" t="s">
        <v>73</v>
      </c>
      <c r="B252" s="56" t="s">
        <v>18</v>
      </c>
      <c r="C252" s="55">
        <f>SUM(SUMIFS(Data!$N$6:$N$1096,Data!$J$6:$J$1096,C$142,Data!$I$6:$I$1096,Sheet1!$B252))</f>
        <v>8.0416365666250739E-2</v>
      </c>
      <c r="D252" s="55">
        <f>SUM(SUMIFS(Data!$N$6:$N$1096,Data!$J$6:$J$1096,D$142,Data!$I$6:$I$1096,Sheet1!$B252))</f>
        <v>8.8792349043630453E-2</v>
      </c>
      <c r="E252" s="55">
        <f>SUM(SUMIFS(Data!$N$6:$N$1096,Data!$J$6:$J$1096,E$142,Data!$I$6:$I$1096,Sheet1!$B252))</f>
        <v>0.10030650104855622</v>
      </c>
      <c r="F252" s="55">
        <f>SUM(SUMIFS(Data!$N$6:$N$1096,Data!$J$6:$J$1096,F$142,Data!$I$6:$I$1096,Sheet1!$B252))</f>
        <v>0.11047587574355584</v>
      </c>
      <c r="G252" s="55">
        <f>SUM(SUMIFS(Data!$N$6:$N$1096,Data!$J$6:$J$1096,G$142,Data!$I$6:$I$1096,Sheet1!$B252))</f>
        <v>0.11449980281319837</v>
      </c>
      <c r="H252" s="55">
        <f>SUM(SUMIFS(Data!$N$6:$N$1096,Data!$J$6:$J$1096,H$142,Data!$I$6:$I$1096,Sheet1!$B252))</f>
        <v>0.10674036321872084</v>
      </c>
      <c r="I252" s="55">
        <f>SUM(SUMIFS(Data!$N$6:$N$1096,Data!$J$6:$J$1096,I$142,Data!$I$6:$I$1096,Sheet1!$B252))</f>
        <v>0.1066492070420486</v>
      </c>
      <c r="J252" s="55">
        <f>SUM(SUMIFS(Data!$N$6:$N$1096,Data!$J$6:$J$1096,J$142,Data!$I$6:$I$1096,Sheet1!$B252))</f>
        <v>0.10587130786451938</v>
      </c>
      <c r="K252" s="55">
        <f>SUM(SUMIFS(Data!$N$6:$N$1096,Data!$J$6:$J$1096,K$142,Data!$I$6:$I$1096,Sheet1!$B252))</f>
        <v>0.11081663663026962</v>
      </c>
      <c r="L252" s="55">
        <f>SUM(SUMIFS(Data!$N$6:$N$1096,Data!$J$6:$J$1096,L$142,Data!$I$6:$I$1096,Sheet1!$B252))</f>
        <v>9.6687015134172702E-2</v>
      </c>
      <c r="M252" s="55">
        <f>SUM(SUMIFS(Data!$N$6:$N$1096,Data!$J$6:$J$1096,M$142,Data!$I$6:$I$1096,Sheet1!$B252))</f>
        <v>8.8615631369666187E-2</v>
      </c>
      <c r="N252" s="55">
        <f>SUM(SUMIFS(Data!$N$6:$N$1096,Data!$J$6:$J$1096,N$142,Data!$I$6:$I$1096,Sheet1!$B252))</f>
        <v>8.4522671927499154E-2</v>
      </c>
      <c r="O252" s="55">
        <f>SUM(SUMIFS(Data!$N$6:$N$1096,Data!$J$6:$J$1096,O$142,Data!$I$6:$I$1096,Sheet1!$B252))</f>
        <v>7.4528516246307658E-2</v>
      </c>
      <c r="P252" s="55">
        <f>SUM(SUMIFS(Data!$N$6:$N$1096,Data!$J$6:$J$1096,P$142,Data!$I$6:$I$1096,Sheet1!$B252))</f>
        <v>7.6260894413487643E-2</v>
      </c>
      <c r="Q252" s="55">
        <f>SUM(SUMIFS(Data!$N$6:$N$1096,Data!$J$6:$J$1096,Q$142,Data!$I$6:$I$1096,Sheet1!$B252))</f>
        <v>6.1829484308679523E-2</v>
      </c>
      <c r="R252" s="55">
        <f>SUM(SUMIFS(Data!$N$6:$N$1096,Data!$J$6:$J$1096,R$142,Data!$I$6:$I$1096,Sheet1!$B252))</f>
        <v>7.2548159374626095E-2</v>
      </c>
      <c r="S252" s="55">
        <f>SUM(SUMIFS(Data!$N$6:$N$1096,Data!$J$6:$J$1096,S$142,Data!$I$6:$I$1096,Sheet1!$B252))</f>
        <v>4.2823428448830726E-2</v>
      </c>
      <c r="T252" s="55">
        <f>SUM(SUMIFS(Data!$N$6:$N$1096,Data!$J$6:$J$1096,T$142,Data!$I$6:$I$1096,Sheet1!$B252))</f>
        <v>6.8676643832627948E-2</v>
      </c>
      <c r="U252" s="55">
        <f>SUM(SUMIFS(Data!$N$6:$N$1096,Data!$J$6:$J$1096,U$142,Data!$I$6:$I$1096,Sheet1!$B252))</f>
        <v>7.2539526115086336E-2</v>
      </c>
      <c r="V252" s="55">
        <f>SUM(SUMIFS(Data!$N$6:$N$1096,Data!$J$6:$J$1096,V$142,Data!$I$6:$I$1096,Sheet1!$B252))</f>
        <v>7.5377891824706306E-2</v>
      </c>
      <c r="W252" s="55">
        <f>SUM(SUMIFS(Data!$N$6:$N$1096,Data!$J$6:$J$1096,W$142,Data!$I$6:$I$1096,Sheet1!$B252))</f>
        <v>7.2809141497812327E-2</v>
      </c>
      <c r="X252" s="55">
        <f>SUM(SUMIFS(Data!$N$6:$N$1096,Data!$J$6:$J$1096,X$142,Data!$I$6:$I$1096,Sheet1!$B252))</f>
        <v>6.6098261016376836E-2</v>
      </c>
      <c r="Y252" s="55">
        <f>SUM(SUMIFS(Data!$N$6:$N$1096,Data!$J$6:$J$1096,Y$142,Data!$I$6:$I$1096,Sheet1!$B252))</f>
        <v>5.9639508498522925E-2</v>
      </c>
      <c r="Z252" s="55">
        <f>SUM(SUMIFS(Data!$N$6:$N$1096,Data!$J$6:$J$1096,Z$142,Data!$I$6:$I$1096,Sheet1!$B252))</f>
        <v>8.8420604512558537E-2</v>
      </c>
      <c r="AA252" s="55">
        <f>SUM(SUMIFS(Data!$N$6:$N$1096,Data!$J$6:$J$1096,AA$142,Data!$I$6:$I$1096,Sheet1!$B252))</f>
        <v>9.0401370169037154E-2</v>
      </c>
      <c r="AB252" s="55">
        <f>SUM(SUMIFS(Data!$N$6:$N$1096,Data!$J$6:$J$1096,AB$142,Data!$I$6:$I$1096,Sheet1!$B252))</f>
        <v>5.7017169214999573E-2</v>
      </c>
      <c r="AC252" s="55">
        <f>SUM(SUMIFS(Data!$N$6:$N$1096,Data!$J$6:$J$1096,AC$142,Data!$I$6:$I$1096,Sheet1!$B252))</f>
        <v>7.2300509701460569E-2</v>
      </c>
      <c r="AD252" s="55">
        <f>SUM(SUMIFS(Data!$N$6:$N$1096,Data!$J$6:$J$1096,AD$142,Data!$I$6:$I$1096,Sheet1!$B252))</f>
        <v>7.1629333106209017E-2</v>
      </c>
      <c r="AE252" s="55">
        <f>SUM(SUMIFS(Data!$N$6:$N$1096,Data!$J$6:$J$1096,AE$142,Data!$I$6:$I$1096,Sheet1!$B252))</f>
        <v>4.7322956224178946E-2</v>
      </c>
      <c r="AF252" s="55">
        <f>SUM(SUMIFS(Data!$N$6:$N$1096,Data!$J$6:$J$1096,AF$142,Data!$I$6:$I$1096,Sheet1!$B252))</f>
        <v>7.3315569090216984E-2</v>
      </c>
      <c r="AG252" s="55">
        <f>SUM(SUMIFS(Data!$N$6:$N$1096,Data!$J$6:$J$1096,AG$142,Data!$I$6:$I$1096,Sheet1!$B252))</f>
        <v>7.031445491700726E-2</v>
      </c>
      <c r="AH252" s="55">
        <f>SUM(SUMIFS(Data!$N$6:$N$1096,Data!$J$6:$J$1096,AH$142,Data!$I$6:$I$1096,Sheet1!$B252))</f>
        <v>4.597139557608599E-2</v>
      </c>
      <c r="AI252" s="55">
        <f>SUM(SUMIFS(Data!$N$6:$N$1096,Data!$J$6:$J$1096,AI$142,Data!$I$6:$I$1096,Sheet1!$B252))</f>
        <v>4.2660029691729981E-2</v>
      </c>
      <c r="AJ252" s="55">
        <f>SUM(SUMIFS(Data!$N$6:$N$1096,Data!$J$6:$J$1096,AJ$142,Data!$I$6:$I$1096,Sheet1!$B252))</f>
        <v>5.6374635895137797E-2</v>
      </c>
      <c r="AK252" s="55">
        <f>SUM(SUMIFS(Data!$N$6:$N$1096,Data!$J$6:$J$1096,AK$142,Data!$I$6:$I$1096,Sheet1!$B252))</f>
        <v>3.2170559064129189E-2</v>
      </c>
      <c r="AL252" s="55">
        <f>SUM(SUMIFS(Data!$N$6:$N$1096,Data!$J$6:$J$1096,AL$142,Data!$I$6:$I$1096,Sheet1!$B252))</f>
        <v>5.8928487580410388E-2</v>
      </c>
      <c r="AM252" s="55">
        <f>SUM(SUMIFS(Data!$N$6:$N$1096,Data!$J$6:$J$1096,AM$142,Data!$I$6:$I$1096,Sheet1!$B252))</f>
        <v>4.9017192965170701E-2</v>
      </c>
      <c r="AN252" s="55">
        <f>SUM(SUMIFS(Data!$N$6:$N$1096,Data!$J$6:$J$1096,AN$142,Data!$I$6:$I$1096,Sheet1!$B252))</f>
        <v>5.1311175860536323E-2</v>
      </c>
      <c r="AO252" s="55">
        <f>SUM(SUMIFS(Data!$N$6:$N$1096,Data!$J$6:$J$1096,AO$142,Data!$I$6:$I$1096,Sheet1!$B252))</f>
        <v>5.2697684578418523E-2</v>
      </c>
      <c r="AP252" s="55">
        <f>SUM(SUMIFS(Data!$N$6:$N$1096,Data!$J$6:$J$1096,AP$142,Data!$I$6:$I$1096,Sheet1!$B252))</f>
        <v>5.2697684578418523E-2</v>
      </c>
      <c r="AQ252" s="55">
        <f>SUM(SUMIFS(Data!$N$6:$N$1096,Data!$J$6:$J$1096,AQ$142,Data!$I$6:$I$1096,Sheet1!$B252))</f>
        <v>5.2168407723963278E-2</v>
      </c>
      <c r="AR252" s="56" t="s">
        <v>18</v>
      </c>
    </row>
    <row r="253" spans="1:44" x14ac:dyDescent="0.25">
      <c r="A253" s="53" t="s">
        <v>73</v>
      </c>
      <c r="B253" s="56" t="s">
        <v>19</v>
      </c>
      <c r="C253" s="55">
        <f>SUM(SUMIFS(Data!$N$6:$N$1096,Data!$J$6:$J$1096,C$142,Data!$I$6:$I$1096,Sheet1!$B253))</f>
        <v>8.6326919288106652E-2</v>
      </c>
      <c r="D253" s="55">
        <f>SUM(SUMIFS(Data!$N$6:$N$1096,Data!$J$6:$J$1096,D$142,Data!$I$6:$I$1096,Sheet1!$B253))</f>
        <v>8.6167020877609704E-2</v>
      </c>
      <c r="E253" s="55">
        <f>SUM(SUMIFS(Data!$N$6:$N$1096,Data!$J$6:$J$1096,E$142,Data!$I$6:$I$1096,Sheet1!$B253))</f>
        <v>8.9433779641877723E-2</v>
      </c>
      <c r="F253" s="55">
        <f>SUM(SUMIFS(Data!$N$6:$N$1096,Data!$J$6:$J$1096,F$142,Data!$I$6:$I$1096,Sheet1!$B253))</f>
        <v>8.5558493060145402E-2</v>
      </c>
      <c r="G253" s="55">
        <f>SUM(SUMIFS(Data!$N$6:$N$1096,Data!$J$6:$J$1096,G$142,Data!$I$6:$I$1096,Sheet1!$B253))</f>
        <v>9.2513474431444725E-2</v>
      </c>
      <c r="H253" s="55">
        <f>SUM(SUMIFS(Data!$N$6:$N$1096,Data!$J$6:$J$1096,H$142,Data!$I$6:$I$1096,Sheet1!$B253))</f>
        <v>9.7013853994688107E-2</v>
      </c>
      <c r="I253" s="55">
        <f>SUM(SUMIFS(Data!$N$6:$N$1096,Data!$J$6:$J$1096,I$142,Data!$I$6:$I$1096,Sheet1!$B253))</f>
        <v>0.10497599301615015</v>
      </c>
      <c r="J253" s="55">
        <f>SUM(SUMIFS(Data!$N$6:$N$1096,Data!$J$6:$J$1096,J$142,Data!$I$6:$I$1096,Sheet1!$B253))</f>
        <v>0.11204593052646783</v>
      </c>
      <c r="K253" s="55">
        <f>SUM(SUMIFS(Data!$N$6:$N$1096,Data!$J$6:$J$1096,K$142,Data!$I$6:$I$1096,Sheet1!$B253))</f>
        <v>0.11021590868935298</v>
      </c>
      <c r="L253" s="55">
        <f>SUM(SUMIFS(Data!$N$6:$N$1096,Data!$J$6:$J$1096,L$142,Data!$I$6:$I$1096,Sheet1!$B253))</f>
        <v>0.11420577387765483</v>
      </c>
      <c r="M253" s="55">
        <f>SUM(SUMIFS(Data!$N$6:$N$1096,Data!$J$6:$J$1096,M$142,Data!$I$6:$I$1096,Sheet1!$B253))</f>
        <v>0.11628295519096468</v>
      </c>
      <c r="N253" s="55">
        <f>SUM(SUMIFS(Data!$N$6:$N$1096,Data!$J$6:$J$1096,N$142,Data!$I$6:$I$1096,Sheet1!$B253))</f>
        <v>0.11639591874479825</v>
      </c>
      <c r="O253" s="55">
        <f>SUM(SUMIFS(Data!$N$6:$N$1096,Data!$J$6:$J$1096,O$142,Data!$I$6:$I$1096,Sheet1!$B253))</f>
        <v>0.11831726555652936</v>
      </c>
      <c r="P253" s="55">
        <f>SUM(SUMIFS(Data!$N$6:$N$1096,Data!$J$6:$J$1096,P$142,Data!$I$6:$I$1096,Sheet1!$B253))</f>
        <v>0.12226746678096871</v>
      </c>
      <c r="Q253" s="55">
        <f>SUM(SUMIFS(Data!$N$6:$N$1096,Data!$J$6:$J$1096,Q$142,Data!$I$6:$I$1096,Sheet1!$B253))</f>
        <v>0.12797032184753182</v>
      </c>
      <c r="R253" s="55">
        <f>SUM(SUMIFS(Data!$N$6:$N$1096,Data!$J$6:$J$1096,R$142,Data!$I$6:$I$1096,Sheet1!$B253))</f>
        <v>0.12164479719219878</v>
      </c>
      <c r="S253" s="55">
        <f>SUM(SUMIFS(Data!$N$6:$N$1096,Data!$J$6:$J$1096,S$142,Data!$I$6:$I$1096,Sheet1!$B253))</f>
        <v>0.12701137095043982</v>
      </c>
      <c r="T253" s="55">
        <f>SUM(SUMIFS(Data!$N$6:$N$1096,Data!$J$6:$J$1096,T$142,Data!$I$6:$I$1096,Sheet1!$B253))</f>
        <v>0.12278022601335137</v>
      </c>
      <c r="U253" s="55">
        <f>SUM(SUMIFS(Data!$N$6:$N$1096,Data!$J$6:$J$1096,U$142,Data!$I$6:$I$1096,Sheet1!$B253))</f>
        <v>0.11577188397103561</v>
      </c>
      <c r="V253" s="55">
        <f>SUM(SUMIFS(Data!$N$6:$N$1096,Data!$J$6:$J$1096,V$142,Data!$I$6:$I$1096,Sheet1!$B253))</f>
        <v>0.10540876468465579</v>
      </c>
      <c r="W253" s="55">
        <f>SUM(SUMIFS(Data!$N$6:$N$1096,Data!$J$6:$J$1096,W$142,Data!$I$6:$I$1096,Sheet1!$B253))</f>
        <v>9.404868102459539E-2</v>
      </c>
      <c r="X253" s="55">
        <f>SUM(SUMIFS(Data!$N$6:$N$1096,Data!$J$6:$J$1096,X$142,Data!$I$6:$I$1096,Sheet1!$B253))</f>
        <v>9.8767516461252744E-2</v>
      </c>
      <c r="Y253" s="55">
        <f>SUM(SUMIFS(Data!$N$6:$N$1096,Data!$J$6:$J$1096,Y$142,Data!$I$6:$I$1096,Sheet1!$B253))</f>
        <v>9.6416491843986818E-2</v>
      </c>
      <c r="Z253" s="55">
        <f>SUM(SUMIFS(Data!$N$6:$N$1096,Data!$J$6:$J$1096,Z$142,Data!$I$6:$I$1096,Sheet1!$B253))</f>
        <v>6.8326947637292468E-2</v>
      </c>
      <c r="AA253" s="55">
        <f>SUM(SUMIFS(Data!$N$6:$N$1096,Data!$J$6:$J$1096,AA$142,Data!$I$6:$I$1096,Sheet1!$B253))</f>
        <v>8.4593044902822254E-2</v>
      </c>
      <c r="AB253" s="55">
        <f>SUM(SUMIFS(Data!$N$6:$N$1096,Data!$J$6:$J$1096,AB$142,Data!$I$6:$I$1096,Sheet1!$B253))</f>
        <v>7.2093619202186723E-2</v>
      </c>
      <c r="AC253" s="55">
        <f>SUM(SUMIFS(Data!$N$6:$N$1096,Data!$J$6:$J$1096,AC$142,Data!$I$6:$I$1096,Sheet1!$B253))</f>
        <v>7.4227952199426045E-2</v>
      </c>
      <c r="AD253" s="55">
        <f>SUM(SUMIFS(Data!$N$6:$N$1096,Data!$J$6:$J$1096,AD$142,Data!$I$6:$I$1096,Sheet1!$B253))</f>
        <v>7.0692445277233631E-2</v>
      </c>
      <c r="AE253" s="55">
        <f>SUM(SUMIFS(Data!$N$6:$N$1096,Data!$J$6:$J$1096,AE$142,Data!$I$6:$I$1096,Sheet1!$B253))</f>
        <v>6.4265743020489915E-2</v>
      </c>
      <c r="AF253" s="55">
        <f>SUM(SUMIFS(Data!$N$6:$N$1096,Data!$J$6:$J$1096,AF$142,Data!$I$6:$I$1096,Sheet1!$B253))</f>
        <v>3.814236771983251E-2</v>
      </c>
      <c r="AG253" s="55">
        <f>SUM(SUMIFS(Data!$N$6:$N$1096,Data!$J$6:$J$1096,AG$142,Data!$I$6:$I$1096,Sheet1!$B253))</f>
        <v>5.7260822420552172E-2</v>
      </c>
      <c r="AH253" s="55">
        <f>SUM(SUMIFS(Data!$N$6:$N$1096,Data!$J$6:$J$1096,AH$142,Data!$I$6:$I$1096,Sheet1!$B253))</f>
        <v>5.5831926801101536E-2</v>
      </c>
      <c r="AI253" s="55">
        <f>SUM(SUMIFS(Data!$N$6:$N$1096,Data!$J$6:$J$1096,AI$142,Data!$I$6:$I$1096,Sheet1!$B253))</f>
        <v>6.3356912060082093E-2</v>
      </c>
      <c r="AJ253" s="55">
        <f>SUM(SUMIFS(Data!$N$6:$N$1096,Data!$J$6:$J$1096,AJ$142,Data!$I$6:$I$1096,Sheet1!$B253))</f>
        <v>7.5464933900963482E-2</v>
      </c>
      <c r="AK253" s="55">
        <f>SUM(SUMIFS(Data!$N$6:$N$1096,Data!$J$6:$J$1096,AK$142,Data!$I$6:$I$1096,Sheet1!$B253))</f>
        <v>8.0956215826728267E-2</v>
      </c>
      <c r="AL253" s="55">
        <f>SUM(SUMIFS(Data!$N$6:$N$1096,Data!$J$6:$J$1096,AL$142,Data!$I$6:$I$1096,Sheet1!$B253))</f>
        <v>8.3626801896980796E-2</v>
      </c>
      <c r="AM253" s="55">
        <f>SUM(SUMIFS(Data!$N$6:$N$1096,Data!$J$6:$J$1096,AM$142,Data!$I$6:$I$1096,Sheet1!$B253))</f>
        <v>8.4634711069510815E-2</v>
      </c>
      <c r="AN253" s="55">
        <f>SUM(SUMIFS(Data!$N$6:$N$1096,Data!$J$6:$J$1096,AN$142,Data!$I$6:$I$1096,Sheet1!$B253))</f>
        <v>9.9165390883500418E-2</v>
      </c>
      <c r="AO253" s="55">
        <f>SUM(SUMIFS(Data!$N$6:$N$1096,Data!$J$6:$J$1096,AO$142,Data!$I$6:$I$1096,Sheet1!$B253))</f>
        <v>7.1210135430318913E-2</v>
      </c>
      <c r="AP253" s="55">
        <f>SUM(SUMIFS(Data!$N$6:$N$1096,Data!$J$6:$J$1096,AP$142,Data!$I$6:$I$1096,Sheet1!$B253))</f>
        <v>7.1210135430318913E-2</v>
      </c>
      <c r="AQ253" s="55">
        <f>SUM(SUMIFS(Data!$N$6:$N$1096,Data!$J$6:$J$1096,AQ$142,Data!$I$6:$I$1096,Sheet1!$B253))</f>
        <v>7.8125989237100346E-2</v>
      </c>
      <c r="AR253" s="56" t="s">
        <v>19</v>
      </c>
    </row>
    <row r="254" spans="1:44" x14ac:dyDescent="0.25">
      <c r="A254" s="53" t="s">
        <v>73</v>
      </c>
      <c r="B254" s="56" t="s">
        <v>20</v>
      </c>
      <c r="C254" s="55">
        <f>SUM(SUMIFS(Data!$N$6:$N$1096,Data!$J$6:$J$1096,C$142,Data!$I$6:$I$1096,Sheet1!$B254))</f>
        <v>6.9613187101858539E-3</v>
      </c>
      <c r="D254" s="55">
        <f>SUM(SUMIFS(Data!$N$6:$N$1096,Data!$J$6:$J$1096,D$142,Data!$I$6:$I$1096,Sheet1!$B254))</f>
        <v>8.5010626328291036E-3</v>
      </c>
      <c r="E254" s="55">
        <f>SUM(SUMIFS(Data!$N$6:$N$1096,Data!$J$6:$J$1096,E$142,Data!$I$6:$I$1096,Sheet1!$B254))</f>
        <v>8.1303436038070651E-3</v>
      </c>
      <c r="F254" s="55">
        <f>SUM(SUMIFS(Data!$N$6:$N$1096,Data!$J$6:$J$1096,F$142,Data!$I$6:$I$1096,Sheet1!$B254))</f>
        <v>6.840713813615334E-3</v>
      </c>
      <c r="G254" s="55">
        <f>SUM(SUMIFS(Data!$N$6:$N$1096,Data!$J$6:$J$1096,G$142,Data!$I$6:$I$1096,Sheet1!$B254))</f>
        <v>1.3080057841461811E-2</v>
      </c>
      <c r="H254" s="55">
        <f>SUM(SUMIFS(Data!$N$6:$N$1096,Data!$J$6:$J$1096,H$142,Data!$I$6:$I$1096,Sheet1!$B254))</f>
        <v>1.6761180101930947E-2</v>
      </c>
      <c r="I254" s="55">
        <f>SUM(SUMIFS(Data!$N$6:$N$1096,Data!$J$6:$J$1096,I$142,Data!$I$6:$I$1096,Sheet1!$B254))</f>
        <v>1.8077986323294049E-2</v>
      </c>
      <c r="J254" s="55">
        <f>SUM(SUMIFS(Data!$N$6:$N$1096,Data!$J$6:$J$1096,J$142,Data!$I$6:$I$1096,Sheet1!$B254))</f>
        <v>2.5637322163645556E-2</v>
      </c>
      <c r="K254" s="55">
        <f>SUM(SUMIFS(Data!$N$6:$N$1096,Data!$J$6:$J$1096,K$142,Data!$I$6:$I$1096,Sheet1!$B254))</f>
        <v>3.0213081734336903E-2</v>
      </c>
      <c r="L254" s="55">
        <f>SUM(SUMIFS(Data!$N$6:$N$1096,Data!$J$6:$J$1096,L$142,Data!$I$6:$I$1096,Sheet1!$B254))</f>
        <v>3.8280554495739541E-2</v>
      </c>
      <c r="M254" s="55">
        <f>SUM(SUMIFS(Data!$N$6:$N$1096,Data!$J$6:$J$1096,M$142,Data!$I$6:$I$1096,Sheet1!$B254))</f>
        <v>4.3338791058241719E-2</v>
      </c>
      <c r="N254" s="55">
        <f>SUM(SUMIFS(Data!$N$6:$N$1096,Data!$J$6:$J$1096,N$142,Data!$I$6:$I$1096,Sheet1!$B254))</f>
        <v>5.3543355630221015E-2</v>
      </c>
      <c r="O254" s="55">
        <f>SUM(SUMIFS(Data!$N$6:$N$1096,Data!$J$6:$J$1096,O$142,Data!$I$6:$I$1096,Sheet1!$B254))</f>
        <v>6.3232382250787159E-2</v>
      </c>
      <c r="P254" s="55">
        <f>SUM(SUMIFS(Data!$N$6:$N$1096,Data!$J$6:$J$1096,P$142,Data!$I$6:$I$1096,Sheet1!$B254))</f>
        <v>6.7723960565795119E-2</v>
      </c>
      <c r="Q254" s="55">
        <f>SUM(SUMIFS(Data!$N$6:$N$1096,Data!$J$6:$J$1096,Q$142,Data!$I$6:$I$1096,Sheet1!$B254))</f>
        <v>6.6909528424852108E-2</v>
      </c>
      <c r="R254" s="55">
        <f>SUM(SUMIFS(Data!$N$6:$N$1096,Data!$J$6:$J$1096,R$142,Data!$I$6:$I$1096,Sheet1!$B254))</f>
        <v>7.0593865911538309E-2</v>
      </c>
      <c r="S254" s="55">
        <f>SUM(SUMIFS(Data!$N$6:$N$1096,Data!$J$6:$J$1096,S$142,Data!$I$6:$I$1096,Sheet1!$B254))</f>
        <v>7.2087534863763139E-2</v>
      </c>
      <c r="T254" s="55">
        <f>SUM(SUMIFS(Data!$N$6:$N$1096,Data!$J$6:$J$1096,T$142,Data!$I$6:$I$1096,Sheet1!$B254))</f>
        <v>7.0465552598280898E-2</v>
      </c>
      <c r="U254" s="55">
        <f>SUM(SUMIFS(Data!$N$6:$N$1096,Data!$J$6:$J$1096,U$142,Data!$I$6:$I$1096,Sheet1!$B254))</f>
        <v>6.6583829641372813E-2</v>
      </c>
      <c r="V254" s="55">
        <f>SUM(SUMIFS(Data!$N$6:$N$1096,Data!$J$6:$J$1096,V$142,Data!$I$6:$I$1096,Sheet1!$B254))</f>
        <v>3.2757307245098434E-2</v>
      </c>
      <c r="W254" s="55">
        <f>SUM(SUMIFS(Data!$N$6:$N$1096,Data!$J$6:$J$1096,W$142,Data!$I$6:$I$1096,Sheet1!$B254))</f>
        <v>6.2444246208742192E-2</v>
      </c>
      <c r="X254" s="55">
        <f>SUM(SUMIFS(Data!$N$6:$N$1096,Data!$J$6:$J$1096,X$142,Data!$I$6:$I$1096,Sheet1!$B254))</f>
        <v>6.2004052000675332E-2</v>
      </c>
      <c r="Y254" s="55">
        <f>SUM(SUMIFS(Data!$N$6:$N$1096,Data!$J$6:$J$1096,Y$142,Data!$I$6:$I$1096,Sheet1!$B254))</f>
        <v>6.4648713447788678E-2</v>
      </c>
      <c r="Z254" s="55">
        <f>SUM(SUMIFS(Data!$N$6:$N$1096,Data!$J$6:$J$1096,Z$142,Data!$I$6:$I$1096,Sheet1!$B254))</f>
        <v>5.7811834823329078E-2</v>
      </c>
      <c r="AA254" s="55">
        <f>SUM(SUMIFS(Data!$N$6:$N$1096,Data!$J$6:$J$1096,AA$142,Data!$I$6:$I$1096,Sheet1!$B254))</f>
        <v>5.5216322883312234E-2</v>
      </c>
      <c r="AB254" s="55">
        <f>SUM(SUMIFS(Data!$N$6:$N$1096,Data!$J$6:$J$1096,AB$142,Data!$I$6:$I$1096,Sheet1!$B254))</f>
        <v>5.9152643717434013E-2</v>
      </c>
      <c r="AC254" s="55">
        <f>SUM(SUMIFS(Data!$N$6:$N$1096,Data!$J$6:$J$1096,AC$142,Data!$I$6:$I$1096,Sheet1!$B254))</f>
        <v>5.6495481218143656E-2</v>
      </c>
      <c r="AD254" s="55">
        <f>SUM(SUMIFS(Data!$N$6:$N$1096,Data!$J$6:$J$1096,AD$142,Data!$I$6:$I$1096,Sheet1!$B254))</f>
        <v>5.1869517076909975E-2</v>
      </c>
      <c r="AE254" s="55">
        <f>SUM(SUMIFS(Data!$N$6:$N$1096,Data!$J$6:$J$1096,AE$142,Data!$I$6:$I$1096,Sheet1!$B254))</f>
        <v>5.2706255477194007E-2</v>
      </c>
      <c r="AF254" s="55">
        <f>SUM(SUMIFS(Data!$N$6:$N$1096,Data!$J$6:$J$1096,AF$142,Data!$I$6:$I$1096,Sheet1!$B254))</f>
        <v>5.4548915112295392E-2</v>
      </c>
      <c r="AG254" s="55">
        <f>SUM(SUMIFS(Data!$N$6:$N$1096,Data!$J$6:$J$1096,AG$142,Data!$I$6:$I$1096,Sheet1!$B254))</f>
        <v>4.554174660105096E-2</v>
      </c>
      <c r="AH254" s="55">
        <f>SUM(SUMIFS(Data!$N$6:$N$1096,Data!$J$6:$J$1096,AH$142,Data!$I$6:$I$1096,Sheet1!$B254))</f>
        <v>4.8236652749400373E-2</v>
      </c>
      <c r="AI254" s="55">
        <f>SUM(SUMIFS(Data!$N$6:$N$1096,Data!$J$6:$J$1096,AI$142,Data!$I$6:$I$1096,Sheet1!$B254))</f>
        <v>5.3925421360579859E-2</v>
      </c>
      <c r="AJ254" s="55">
        <f>SUM(SUMIFS(Data!$N$6:$N$1096,Data!$J$6:$J$1096,AJ$142,Data!$I$6:$I$1096,Sheet1!$B254))</f>
        <v>4.4319964149675109E-2</v>
      </c>
      <c r="AK254" s="55">
        <f>SUM(SUMIFS(Data!$N$6:$N$1096,Data!$J$6:$J$1096,AK$142,Data!$I$6:$I$1096,Sheet1!$B254))</f>
        <v>4.1622515152799557E-2</v>
      </c>
      <c r="AL254" s="55">
        <f>SUM(SUMIFS(Data!$N$6:$N$1096,Data!$J$6:$J$1096,AL$142,Data!$I$6:$I$1096,Sheet1!$B254))</f>
        <v>4.3480302390007983E-2</v>
      </c>
      <c r="AM254" s="55">
        <f>SUM(SUMIFS(Data!$N$6:$N$1096,Data!$J$6:$J$1096,AM$142,Data!$I$6:$I$1096,Sheet1!$B254))</f>
        <v>3.9016700330065518E-2</v>
      </c>
      <c r="AN254" s="55">
        <f>SUM(SUMIFS(Data!$N$6:$N$1096,Data!$J$6:$J$1096,AN$142,Data!$I$6:$I$1096,Sheet1!$B254))</f>
        <v>3.3038668576225984E-2</v>
      </c>
      <c r="AO254" s="55">
        <f>SUM(SUMIFS(Data!$N$6:$N$1096,Data!$J$6:$J$1096,AO$142,Data!$I$6:$I$1096,Sheet1!$B254))</f>
        <v>2.7468326780253387E-2</v>
      </c>
      <c r="AP254" s="55">
        <f>SUM(SUMIFS(Data!$N$6:$N$1096,Data!$J$6:$J$1096,AP$142,Data!$I$6:$I$1096,Sheet1!$B254))</f>
        <v>2.7468326780253387E-2</v>
      </c>
      <c r="AQ254" s="55">
        <f>SUM(SUMIFS(Data!$N$6:$N$1096,Data!$J$6:$J$1096,AQ$142,Data!$I$6:$I$1096,Sheet1!$B254))</f>
        <v>2.3931623931623933E-2</v>
      </c>
      <c r="AR254" s="56" t="s">
        <v>20</v>
      </c>
    </row>
    <row r="255" spans="1:44" x14ac:dyDescent="0.25">
      <c r="A255" s="53" t="s">
        <v>73</v>
      </c>
      <c r="B255" s="56" t="s">
        <v>21</v>
      </c>
      <c r="C255" s="55">
        <f>SUM(SUMIFS(Data!$N$6:$N$1096,Data!$J$6:$J$1096,C$142,Data!$I$6:$I$1096,Sheet1!$B255))</f>
        <v>0</v>
      </c>
      <c r="D255" s="55">
        <f>SUM(SUMIFS(Data!$N$6:$N$1096,Data!$J$6:$J$1096,D$142,Data!$I$6:$I$1096,Sheet1!$B255))</f>
        <v>0</v>
      </c>
      <c r="E255" s="55">
        <f>SUM(SUMIFS(Data!$N$6:$N$1096,Data!$J$6:$J$1096,E$142,Data!$I$6:$I$1096,Sheet1!$B255))</f>
        <v>0</v>
      </c>
      <c r="F255" s="55">
        <f>SUM(SUMIFS(Data!$N$6:$N$1096,Data!$J$6:$J$1096,F$142,Data!$I$6:$I$1096,Sheet1!$B255))</f>
        <v>0</v>
      </c>
      <c r="G255" s="55">
        <f>SUM(SUMIFS(Data!$N$6:$N$1096,Data!$J$6:$J$1096,G$142,Data!$I$6:$I$1096,Sheet1!$B255))</f>
        <v>0</v>
      </c>
      <c r="H255" s="55">
        <f>SUM(SUMIFS(Data!$N$6:$N$1096,Data!$J$6:$J$1096,H$142,Data!$I$6:$I$1096,Sheet1!$B255))</f>
        <v>0</v>
      </c>
      <c r="I255" s="55">
        <f>SUM(SUMIFS(Data!$N$6:$N$1096,Data!$J$6:$J$1096,I$142,Data!$I$6:$I$1096,Sheet1!$B255))</f>
        <v>0</v>
      </c>
      <c r="J255" s="55">
        <f>SUM(SUMIFS(Data!$N$6:$N$1096,Data!$J$6:$J$1096,J$142,Data!$I$6:$I$1096,Sheet1!$B255))</f>
        <v>0</v>
      </c>
      <c r="K255" s="55">
        <f>SUM(SUMIFS(Data!$N$6:$N$1096,Data!$J$6:$J$1096,K$142,Data!$I$6:$I$1096,Sheet1!$B255))</f>
        <v>0</v>
      </c>
      <c r="L255" s="55">
        <f>SUM(SUMIFS(Data!$N$6:$N$1096,Data!$J$6:$J$1096,L$142,Data!$I$6:$I$1096,Sheet1!$B255))</f>
        <v>0</v>
      </c>
      <c r="M255" s="55">
        <f>SUM(SUMIFS(Data!$N$6:$N$1096,Data!$J$6:$J$1096,M$142,Data!$I$6:$I$1096,Sheet1!$B255))</f>
        <v>0</v>
      </c>
      <c r="N255" s="55">
        <f>SUM(SUMIFS(Data!$N$6:$N$1096,Data!$J$6:$J$1096,N$142,Data!$I$6:$I$1096,Sheet1!$B255))</f>
        <v>0</v>
      </c>
      <c r="O255" s="55">
        <f>SUM(SUMIFS(Data!$N$6:$N$1096,Data!$J$6:$J$1096,O$142,Data!$I$6:$I$1096,Sheet1!$B255))</f>
        <v>0</v>
      </c>
      <c r="P255" s="55">
        <f>SUM(SUMIFS(Data!$N$6:$N$1096,Data!$J$6:$J$1096,P$142,Data!$I$6:$I$1096,Sheet1!$B255))</f>
        <v>0</v>
      </c>
      <c r="Q255" s="55">
        <f>SUM(SUMIFS(Data!$N$6:$N$1096,Data!$J$6:$J$1096,Q$142,Data!$I$6:$I$1096,Sheet1!$B255))</f>
        <v>0</v>
      </c>
      <c r="R255" s="55">
        <f>SUM(SUMIFS(Data!$N$6:$N$1096,Data!$J$6:$J$1096,R$142,Data!$I$6:$I$1096,Sheet1!$B255))</f>
        <v>0</v>
      </c>
      <c r="S255" s="55">
        <f>SUM(SUMIFS(Data!$N$6:$N$1096,Data!$J$6:$J$1096,S$142,Data!$I$6:$I$1096,Sheet1!$B255))</f>
        <v>0</v>
      </c>
      <c r="T255" s="55">
        <f>SUM(SUMIFS(Data!$N$6:$N$1096,Data!$J$6:$J$1096,T$142,Data!$I$6:$I$1096,Sheet1!$B255))</f>
        <v>0</v>
      </c>
      <c r="U255" s="55">
        <f>SUM(SUMIFS(Data!$N$6:$N$1096,Data!$J$6:$J$1096,U$142,Data!$I$6:$I$1096,Sheet1!$B255))</f>
        <v>5.6129225759458416E-3</v>
      </c>
      <c r="V255" s="55">
        <f>SUM(SUMIFS(Data!$N$6:$N$1096,Data!$J$6:$J$1096,V$142,Data!$I$6:$I$1096,Sheet1!$B255))</f>
        <v>4.2500300709674829E-3</v>
      </c>
      <c r="W255" s="55">
        <f>SUM(SUMIFS(Data!$N$6:$N$1096,Data!$J$6:$J$1096,W$142,Data!$I$6:$I$1096,Sheet1!$B255))</f>
        <v>3.9080752729280833E-3</v>
      </c>
      <c r="X255" s="55">
        <f>SUM(SUMIFS(Data!$N$6:$N$1096,Data!$J$6:$J$1096,X$142,Data!$I$6:$I$1096,Sheet1!$B255))</f>
        <v>3.9253756542292758E-3</v>
      </c>
      <c r="Y255" s="55">
        <f>SUM(SUMIFS(Data!$N$6:$N$1096,Data!$J$6:$J$1096,Y$142,Data!$I$6:$I$1096,Sheet1!$B255))</f>
        <v>0</v>
      </c>
      <c r="Z255" s="55">
        <f>SUM(SUMIFS(Data!$N$6:$N$1096,Data!$J$6:$J$1096,Z$142,Data!$I$6:$I$1096,Sheet1!$B255))</f>
        <v>3.6611323967645805E-3</v>
      </c>
      <c r="AA255" s="55">
        <f>SUM(SUMIFS(Data!$N$6:$N$1096,Data!$J$6:$J$1096,AA$142,Data!$I$6:$I$1096,Sheet1!$B255))</f>
        <v>0</v>
      </c>
      <c r="AB255" s="55">
        <f>SUM(SUMIFS(Data!$N$6:$N$1096,Data!$J$6:$J$1096,AB$142,Data!$I$6:$I$1096,Sheet1!$B255))</f>
        <v>0</v>
      </c>
      <c r="AC255" s="55">
        <f>SUM(SUMIFS(Data!$N$6:$N$1096,Data!$J$6:$J$1096,AC$142,Data!$I$6:$I$1096,Sheet1!$B255))</f>
        <v>0</v>
      </c>
      <c r="AD255" s="55">
        <f>SUM(SUMIFS(Data!$N$6:$N$1096,Data!$J$6:$J$1096,AD$142,Data!$I$6:$I$1096,Sheet1!$B255))</f>
        <v>0</v>
      </c>
      <c r="AE255" s="55">
        <f>SUM(SUMIFS(Data!$N$6:$N$1096,Data!$J$6:$J$1096,AE$142,Data!$I$6:$I$1096,Sheet1!$B255))</f>
        <v>3.8392521804448527E-3</v>
      </c>
      <c r="AF255" s="55">
        <f>SUM(SUMIFS(Data!$N$6:$N$1096,Data!$J$6:$J$1096,AF$142,Data!$I$6:$I$1096,Sheet1!$B255))</f>
        <v>0</v>
      </c>
      <c r="AG255" s="55">
        <f>SUM(SUMIFS(Data!$N$6:$N$1096,Data!$J$6:$J$1096,AG$142,Data!$I$6:$I$1096,Sheet1!$B255))</f>
        <v>6.9230127616982237E-3</v>
      </c>
      <c r="AH255" s="55">
        <f>SUM(SUMIFS(Data!$N$6:$N$1096,Data!$J$6:$J$1096,AH$142,Data!$I$6:$I$1096,Sheet1!$B255))</f>
        <v>8.7501110420183E-3</v>
      </c>
      <c r="AI255" s="55">
        <f>SUM(SUMIFS(Data!$N$6:$N$1096,Data!$J$6:$J$1096,AI$142,Data!$I$6:$I$1096,Sheet1!$B255))</f>
        <v>8.6891974500043663E-3</v>
      </c>
      <c r="AJ255" s="55">
        <f>SUM(SUMIFS(Data!$N$6:$N$1096,Data!$J$6:$J$1096,AJ$142,Data!$I$6:$I$1096,Sheet1!$B255))</f>
        <v>9.5451490029128394E-3</v>
      </c>
      <c r="AK255" s="55">
        <f>SUM(SUMIFS(Data!$N$6:$N$1096,Data!$J$6:$J$1096,AK$142,Data!$I$6:$I$1096,Sheet1!$B255))</f>
        <v>1.148645784766668E-2</v>
      </c>
      <c r="AL255" s="55">
        <f>SUM(SUMIFS(Data!$N$6:$N$1096,Data!$J$6:$J$1096,AL$142,Data!$I$6:$I$1096,Sheet1!$B255))</f>
        <v>1.1550922665164108E-2</v>
      </c>
      <c r="AM255" s="55">
        <f>SUM(SUMIFS(Data!$N$6:$N$1096,Data!$J$6:$J$1096,AM$142,Data!$I$6:$I$1096,Sheet1!$B255))</f>
        <v>1.2611458692546431E-2</v>
      </c>
      <c r="AN255" s="55">
        <f>SUM(SUMIFS(Data!$N$6:$N$1096,Data!$J$6:$J$1096,AN$142,Data!$I$6:$I$1096,Sheet1!$B255))</f>
        <v>1.4222924588868585E-2</v>
      </c>
      <c r="AO255" s="55">
        <f>SUM(SUMIFS(Data!$N$6:$N$1096,Data!$J$6:$J$1096,AO$142,Data!$I$6:$I$1096,Sheet1!$B255))</f>
        <v>2.8014416775884666E-2</v>
      </c>
      <c r="AP255" s="55">
        <f>SUM(SUMIFS(Data!$N$6:$N$1096,Data!$J$6:$J$1096,AP$142,Data!$I$6:$I$1096,Sheet1!$B255))</f>
        <v>2.8014416775884666E-2</v>
      </c>
      <c r="AQ255" s="55">
        <f>SUM(SUMIFS(Data!$N$6:$N$1096,Data!$J$6:$J$1096,AQ$142,Data!$I$6:$I$1096,Sheet1!$B255))</f>
        <v>2.7477049699271922E-2</v>
      </c>
      <c r="AR255" s="56" t="s">
        <v>21</v>
      </c>
    </row>
    <row r="256" spans="1:44" x14ac:dyDescent="0.25">
      <c r="A256" s="53" t="s">
        <v>73</v>
      </c>
      <c r="B256" s="56" t="s">
        <v>22</v>
      </c>
      <c r="C256" s="55">
        <f>SUM(SUMIFS(Data!$N$6:$N$1096,Data!$J$6:$J$1096,C$142,Data!$I$6:$I$1096,Sheet1!$B256))</f>
        <v>2.4725815984763908E-2</v>
      </c>
      <c r="D256" s="55">
        <f>SUM(SUMIFS(Data!$N$6:$N$1096,Data!$J$6:$J$1096,D$142,Data!$I$6:$I$1096,Sheet1!$B256))</f>
        <v>2.1221402675334417E-2</v>
      </c>
      <c r="E256" s="55">
        <f>SUM(SUMIFS(Data!$N$6:$N$1096,Data!$J$6:$J$1096,E$142,Data!$I$6:$I$1096,Sheet1!$B256))</f>
        <v>1.6357477012421358E-2</v>
      </c>
      <c r="F256" s="55">
        <f>SUM(SUMIFS(Data!$N$6:$N$1096,Data!$J$6:$J$1096,F$142,Data!$I$6:$I$1096,Sheet1!$B256))</f>
        <v>2.2108393919365497E-2</v>
      </c>
      <c r="G256" s="55">
        <f>SUM(SUMIFS(Data!$N$6:$N$1096,Data!$J$6:$J$1096,G$142,Data!$I$6:$I$1096,Sheet1!$B256))</f>
        <v>2.4714079137636388E-2</v>
      </c>
      <c r="H256" s="55">
        <f>SUM(SUMIFS(Data!$N$6:$N$1096,Data!$J$6:$J$1096,H$142,Data!$I$6:$I$1096,Sheet1!$B256))</f>
        <v>1.467949178092025E-2</v>
      </c>
      <c r="I256" s="55">
        <f>SUM(SUMIFS(Data!$N$6:$N$1096,Data!$J$6:$J$1096,I$142,Data!$I$6:$I$1096,Sheet1!$B256))</f>
        <v>1.7568747271933652E-2</v>
      </c>
      <c r="J256" s="55">
        <f>SUM(SUMIFS(Data!$N$6:$N$1096,Data!$J$6:$J$1096,J$142,Data!$I$6:$I$1096,Sheet1!$B256))</f>
        <v>1.2204809706073518E-2</v>
      </c>
      <c r="K256" s="55">
        <f>SUM(SUMIFS(Data!$N$6:$N$1096,Data!$J$6:$J$1096,K$142,Data!$I$6:$I$1096,Sheet1!$B256))</f>
        <v>1.8127849040602141E-2</v>
      </c>
      <c r="L256" s="55">
        <f>SUM(SUMIFS(Data!$N$6:$N$1096,Data!$J$6:$J$1096,L$142,Data!$I$6:$I$1096,Sheet1!$B256))</f>
        <v>1.44346941370978E-2</v>
      </c>
      <c r="M256" s="55">
        <f>SUM(SUMIFS(Data!$N$6:$N$1096,Data!$J$6:$J$1096,M$142,Data!$I$6:$I$1096,Sheet1!$B256))</f>
        <v>1.8779028970494872E-2</v>
      </c>
      <c r="N256" s="55">
        <f>SUM(SUMIFS(Data!$N$6:$N$1096,Data!$J$6:$J$1096,N$142,Data!$I$6:$I$1096,Sheet1!$B256))</f>
        <v>1.673807835763386E-2</v>
      </c>
      <c r="O256" s="55">
        <f>SUM(SUMIFS(Data!$N$6:$N$1096,Data!$J$6:$J$1096,O$142,Data!$I$6:$I$1096,Sheet1!$B256))</f>
        <v>1.4639529976953289E-2</v>
      </c>
      <c r="P256" s="55">
        <f>SUM(SUMIFS(Data!$N$6:$N$1096,Data!$J$6:$J$1096,P$142,Data!$I$6:$I$1096,Sheet1!$B256))</f>
        <v>1.7752536076582368E-2</v>
      </c>
      <c r="Q256" s="55">
        <f>SUM(SUMIFS(Data!$N$6:$N$1096,Data!$J$6:$J$1096,Q$142,Data!$I$6:$I$1096,Sheet1!$B256))</f>
        <v>1.6109087263126234E-2</v>
      </c>
      <c r="R256" s="55">
        <f>SUM(SUMIFS(Data!$N$6:$N$1096,Data!$J$6:$J$1096,R$142,Data!$I$6:$I$1096,Sheet1!$B256))</f>
        <v>1.7947593028357196E-2</v>
      </c>
      <c r="S256" s="55">
        <f>SUM(SUMIFS(Data!$N$6:$N$1096,Data!$J$6:$J$1096,S$142,Data!$I$6:$I$1096,Sheet1!$B256))</f>
        <v>1.6305513838232141E-2</v>
      </c>
      <c r="T256" s="55">
        <f>SUM(SUMIFS(Data!$N$6:$N$1096,Data!$J$6:$J$1096,T$142,Data!$I$6:$I$1096,Sheet1!$B256))</f>
        <v>1.2391465596230201E-2</v>
      </c>
      <c r="U256" s="55">
        <f>SUM(SUMIFS(Data!$N$6:$N$1096,Data!$J$6:$J$1096,U$142,Data!$I$6:$I$1096,Sheet1!$B256))</f>
        <v>1.0883071254123999E-2</v>
      </c>
      <c r="V256" s="55">
        <f>SUM(SUMIFS(Data!$N$6:$N$1096,Data!$J$6:$J$1096,V$142,Data!$I$6:$I$1096,Sheet1!$B256))</f>
        <v>8.6203440118680086E-3</v>
      </c>
      <c r="W256" s="55">
        <f>SUM(SUMIFS(Data!$N$6:$N$1096,Data!$J$6:$J$1096,W$142,Data!$I$6:$I$1096,Sheet1!$B256))</f>
        <v>4.0779915891423473E-3</v>
      </c>
      <c r="X256" s="55">
        <f>SUM(SUMIFS(Data!$N$6:$N$1096,Data!$J$6:$J$1096,X$142,Data!$I$6:$I$1096,Sheet1!$B256))</f>
        <v>3.6299172716528784E-3</v>
      </c>
      <c r="Y256" s="55">
        <f>SUM(SUMIFS(Data!$N$6:$N$1096,Data!$J$6:$J$1096,Y$142,Data!$I$6:$I$1096,Sheet1!$B256))</f>
        <v>8.0061651753221726E-3</v>
      </c>
      <c r="Z256" s="55">
        <f>SUM(SUMIFS(Data!$N$6:$N$1096,Data!$J$6:$J$1096,Z$142,Data!$I$6:$I$1096,Sheet1!$B256))</f>
        <v>3.5759897828863347E-3</v>
      </c>
      <c r="AA256" s="55">
        <f>SUM(SUMIFS(Data!$N$6:$N$1096,Data!$J$6:$J$1096,AA$142,Data!$I$6:$I$1096,Sheet1!$B256))</f>
        <v>7.5582694169335019E-3</v>
      </c>
      <c r="AB256" s="55">
        <f>SUM(SUMIFS(Data!$N$6:$N$1096,Data!$J$6:$J$1096,AB$142,Data!$I$6:$I$1096,Sheet1!$B256))</f>
        <v>0</v>
      </c>
      <c r="AC256" s="55">
        <f>SUM(SUMIFS(Data!$N$6:$N$1096,Data!$J$6:$J$1096,AC$142,Data!$I$6:$I$1096,Sheet1!$B256))</f>
        <v>0</v>
      </c>
      <c r="AD256" s="55">
        <f>SUM(SUMIFS(Data!$N$6:$N$1096,Data!$J$6:$J$1096,AD$142,Data!$I$6:$I$1096,Sheet1!$B256))</f>
        <v>0</v>
      </c>
      <c r="AE256" s="55">
        <f>SUM(SUMIFS(Data!$N$6:$N$1096,Data!$J$6:$J$1096,AE$142,Data!$I$6:$I$1096,Sheet1!$B256))</f>
        <v>0</v>
      </c>
      <c r="AF256" s="55">
        <f>SUM(SUMIFS(Data!$N$6:$N$1096,Data!$J$6:$J$1096,AF$142,Data!$I$6:$I$1096,Sheet1!$B256))</f>
        <v>0</v>
      </c>
      <c r="AG256" s="55">
        <f>SUM(SUMIFS(Data!$N$6:$N$1096,Data!$J$6:$J$1096,AG$142,Data!$I$6:$I$1096,Sheet1!$B256))</f>
        <v>3.7951455500875803E-3</v>
      </c>
      <c r="AH256" s="55">
        <f>SUM(SUMIFS(Data!$N$6:$N$1096,Data!$J$6:$J$1096,AH$142,Data!$I$6:$I$1096,Sheet1!$B256))</f>
        <v>0</v>
      </c>
      <c r="AI256" s="55">
        <f>SUM(SUMIFS(Data!$N$6:$N$1096,Data!$J$6:$J$1096,AI$142,Data!$I$6:$I$1096,Sheet1!$B256))</f>
        <v>5.3707099816609899E-3</v>
      </c>
      <c r="AJ256" s="55">
        <f>SUM(SUMIFS(Data!$N$6:$N$1096,Data!$J$6:$J$1096,AJ$142,Data!$I$6:$I$1096,Sheet1!$B256))</f>
        <v>6.8115617297781761E-3</v>
      </c>
      <c r="AK256" s="55">
        <f>SUM(SUMIFS(Data!$N$6:$N$1096,Data!$J$6:$J$1096,AK$142,Data!$I$6:$I$1096,Sheet1!$B256))</f>
        <v>7.035985249862247E-3</v>
      </c>
      <c r="AL256" s="55">
        <f>SUM(SUMIFS(Data!$N$6:$N$1096,Data!$J$6:$J$1096,AL$142,Data!$I$6:$I$1096,Sheet1!$B256))</f>
        <v>1.0658778231675823E-2</v>
      </c>
      <c r="AM256" s="55">
        <f>SUM(SUMIFS(Data!$N$6:$N$1096,Data!$J$6:$J$1096,AM$142,Data!$I$6:$I$1096,Sheet1!$B256))</f>
        <v>8.0792157249125578E-3</v>
      </c>
      <c r="AN256" s="55">
        <f>SUM(SUMIFS(Data!$N$6:$N$1096,Data!$J$6:$J$1096,AN$142,Data!$I$6:$I$1096,Sheet1!$B256))</f>
        <v>6.617610746209689E-3</v>
      </c>
      <c r="AO256" s="55">
        <f>SUM(SUMIFS(Data!$N$6:$N$1096,Data!$J$6:$J$1096,AO$142,Data!$I$6:$I$1096,Sheet1!$B256))</f>
        <v>1.5235910878112713E-2</v>
      </c>
      <c r="AP256" s="55">
        <f>SUM(SUMIFS(Data!$N$6:$N$1096,Data!$J$6:$J$1096,AP$142,Data!$I$6:$I$1096,Sheet1!$B256))</f>
        <v>1.5235910878112713E-2</v>
      </c>
      <c r="AQ256" s="55">
        <f>SUM(SUMIFS(Data!$N$6:$N$1096,Data!$J$6:$J$1096,AQ$142,Data!$I$6:$I$1096,Sheet1!$B256))</f>
        <v>1.2219056663501107E-2</v>
      </c>
      <c r="AR256" s="56" t="s">
        <v>22</v>
      </c>
    </row>
    <row r="257" spans="1:44" x14ac:dyDescent="0.25">
      <c r="A257" s="53" t="s">
        <v>73</v>
      </c>
      <c r="B257" s="56" t="s">
        <v>23</v>
      </c>
      <c r="C257" s="55">
        <f>SUM(SUMIFS(Data!$N$6:$N$1096,Data!$J$6:$J$1096,C$142,Data!$I$6:$I$1096,Sheet1!$B257))</f>
        <v>0</v>
      </c>
      <c r="D257" s="55">
        <f>SUM(SUMIFS(Data!$N$6:$N$1096,Data!$J$6:$J$1096,D$142,Data!$I$6:$I$1096,Sheet1!$B257))</f>
        <v>0</v>
      </c>
      <c r="E257" s="55">
        <f>SUM(SUMIFS(Data!$N$6:$N$1096,Data!$J$6:$J$1096,E$142,Data!$I$6:$I$1096,Sheet1!$B257))</f>
        <v>0</v>
      </c>
      <c r="F257" s="55">
        <f>SUM(SUMIFS(Data!$N$6:$N$1096,Data!$J$6:$J$1096,F$142,Data!$I$6:$I$1096,Sheet1!$B257))</f>
        <v>0</v>
      </c>
      <c r="G257" s="55">
        <f>SUM(SUMIFS(Data!$N$6:$N$1096,Data!$J$6:$J$1096,G$142,Data!$I$6:$I$1096,Sheet1!$B257))</f>
        <v>0</v>
      </c>
      <c r="H257" s="55">
        <f>SUM(SUMIFS(Data!$N$6:$N$1096,Data!$J$6:$J$1096,H$142,Data!$I$6:$I$1096,Sheet1!$B257))</f>
        <v>0</v>
      </c>
      <c r="I257" s="55">
        <f>SUM(SUMIFS(Data!$N$6:$N$1096,Data!$J$6:$J$1096,I$142,Data!$I$6:$I$1096,Sheet1!$B257))</f>
        <v>0</v>
      </c>
      <c r="J257" s="55">
        <f>SUM(SUMIFS(Data!$N$6:$N$1096,Data!$J$6:$J$1096,J$142,Data!$I$6:$I$1096,Sheet1!$B257))</f>
        <v>0</v>
      </c>
      <c r="K257" s="55">
        <f>SUM(SUMIFS(Data!$N$6:$N$1096,Data!$J$6:$J$1096,K$142,Data!$I$6:$I$1096,Sheet1!$B257))</f>
        <v>0</v>
      </c>
      <c r="L257" s="55">
        <f>SUM(SUMIFS(Data!$N$6:$N$1096,Data!$J$6:$J$1096,L$142,Data!$I$6:$I$1096,Sheet1!$B257))</f>
        <v>0</v>
      </c>
      <c r="M257" s="55">
        <f>SUM(SUMIFS(Data!$N$6:$N$1096,Data!$J$6:$J$1096,M$142,Data!$I$6:$I$1096,Sheet1!$B257))</f>
        <v>0</v>
      </c>
      <c r="N257" s="55">
        <f>SUM(SUMIFS(Data!$N$6:$N$1096,Data!$J$6:$J$1096,N$142,Data!$I$6:$I$1096,Sheet1!$B257))</f>
        <v>0</v>
      </c>
      <c r="O257" s="55">
        <f>SUM(SUMIFS(Data!$N$6:$N$1096,Data!$J$6:$J$1096,O$142,Data!$I$6:$I$1096,Sheet1!$B257))</f>
        <v>0</v>
      </c>
      <c r="P257" s="55">
        <f>SUM(SUMIFS(Data!$N$6:$N$1096,Data!$J$6:$J$1096,P$142,Data!$I$6:$I$1096,Sheet1!$B257))</f>
        <v>0</v>
      </c>
      <c r="Q257" s="55">
        <f>SUM(SUMIFS(Data!$N$6:$N$1096,Data!$J$6:$J$1096,Q$142,Data!$I$6:$I$1096,Sheet1!$B257))</f>
        <v>0</v>
      </c>
      <c r="R257" s="55">
        <f>SUM(SUMIFS(Data!$N$6:$N$1096,Data!$J$6:$J$1096,R$142,Data!$I$6:$I$1096,Sheet1!$B257))</f>
        <v>0</v>
      </c>
      <c r="S257" s="55">
        <f>SUM(SUMIFS(Data!$N$6:$N$1096,Data!$J$6:$J$1096,S$142,Data!$I$6:$I$1096,Sheet1!$B257))</f>
        <v>0</v>
      </c>
      <c r="T257" s="55">
        <f>SUM(SUMIFS(Data!$N$6:$N$1096,Data!$J$6:$J$1096,T$142,Data!$I$6:$I$1096,Sheet1!$B257))</f>
        <v>0</v>
      </c>
      <c r="U257" s="55">
        <f>SUM(SUMIFS(Data!$N$6:$N$1096,Data!$J$6:$J$1096,U$142,Data!$I$6:$I$1096,Sheet1!$B257))</f>
        <v>0</v>
      </c>
      <c r="V257" s="55">
        <f>SUM(SUMIFS(Data!$N$6:$N$1096,Data!$J$6:$J$1096,V$142,Data!$I$6:$I$1096,Sheet1!$B257))</f>
        <v>0</v>
      </c>
      <c r="W257" s="55">
        <f>SUM(SUMIFS(Data!$N$6:$N$1096,Data!$J$6:$J$1096,W$142,Data!$I$6:$I$1096,Sheet1!$B257))</f>
        <v>0</v>
      </c>
      <c r="X257" s="55">
        <f>SUM(SUMIFS(Data!$N$6:$N$1096,Data!$J$6:$J$1096,X$142,Data!$I$6:$I$1096,Sheet1!$B257))</f>
        <v>0</v>
      </c>
      <c r="Y257" s="55">
        <f>SUM(SUMIFS(Data!$N$6:$N$1096,Data!$J$6:$J$1096,Y$142,Data!$I$6:$I$1096,Sheet1!$B257))</f>
        <v>0</v>
      </c>
      <c r="Z257" s="55">
        <f>SUM(SUMIFS(Data!$N$6:$N$1096,Data!$J$6:$J$1096,Z$142,Data!$I$6:$I$1096,Sheet1!$B257))</f>
        <v>0</v>
      </c>
      <c r="AA257" s="55">
        <f>SUM(SUMIFS(Data!$N$6:$N$1096,Data!$J$6:$J$1096,AA$142,Data!$I$6:$I$1096,Sheet1!$B257))</f>
        <v>0</v>
      </c>
      <c r="AB257" s="55">
        <f>SUM(SUMIFS(Data!$N$6:$N$1096,Data!$J$6:$J$1096,AB$142,Data!$I$6:$I$1096,Sheet1!$B257))</f>
        <v>0</v>
      </c>
      <c r="AC257" s="55">
        <f>SUM(SUMIFS(Data!$N$6:$N$1096,Data!$J$6:$J$1096,AC$142,Data!$I$6:$I$1096,Sheet1!$B257))</f>
        <v>0</v>
      </c>
      <c r="AD257" s="55">
        <f>SUM(SUMIFS(Data!$N$6:$N$1096,Data!$J$6:$J$1096,AD$142,Data!$I$6:$I$1096,Sheet1!$B257))</f>
        <v>0</v>
      </c>
      <c r="AE257" s="55">
        <f>SUM(SUMIFS(Data!$N$6:$N$1096,Data!$J$6:$J$1096,AE$142,Data!$I$6:$I$1096,Sheet1!$B257))</f>
        <v>0</v>
      </c>
      <c r="AF257" s="55">
        <f>SUM(SUMIFS(Data!$N$6:$N$1096,Data!$J$6:$J$1096,AF$142,Data!$I$6:$I$1096,Sheet1!$B257))</f>
        <v>0</v>
      </c>
      <c r="AG257" s="55">
        <f>SUM(SUMIFS(Data!$N$6:$N$1096,Data!$J$6:$J$1096,AG$142,Data!$I$6:$I$1096,Sheet1!$B257))</f>
        <v>0</v>
      </c>
      <c r="AH257" s="55">
        <f>SUM(SUMIFS(Data!$N$6:$N$1096,Data!$J$6:$J$1096,AH$142,Data!$I$6:$I$1096,Sheet1!$B257))</f>
        <v>0</v>
      </c>
      <c r="AI257" s="55">
        <f>SUM(SUMIFS(Data!$N$6:$N$1096,Data!$J$6:$J$1096,AI$142,Data!$I$6:$I$1096,Sheet1!$B257))</f>
        <v>0</v>
      </c>
      <c r="AJ257" s="55">
        <f>SUM(SUMIFS(Data!$N$6:$N$1096,Data!$J$6:$J$1096,AJ$142,Data!$I$6:$I$1096,Sheet1!$B257))</f>
        <v>0</v>
      </c>
      <c r="AK257" s="55">
        <f>SUM(SUMIFS(Data!$N$6:$N$1096,Data!$J$6:$J$1096,AK$142,Data!$I$6:$I$1096,Sheet1!$B257))</f>
        <v>0</v>
      </c>
      <c r="AL257" s="55">
        <f>SUM(SUMIFS(Data!$N$6:$N$1096,Data!$J$6:$J$1096,AL$142,Data!$I$6:$I$1096,Sheet1!$B257))</f>
        <v>0</v>
      </c>
      <c r="AM257" s="55">
        <f>SUM(SUMIFS(Data!$N$6:$N$1096,Data!$J$6:$J$1096,AM$142,Data!$I$6:$I$1096,Sheet1!$B257))</f>
        <v>0</v>
      </c>
      <c r="AN257" s="55">
        <f>SUM(SUMIFS(Data!$N$6:$N$1096,Data!$J$6:$J$1096,AN$142,Data!$I$6:$I$1096,Sheet1!$B257))</f>
        <v>0</v>
      </c>
      <c r="AO257" s="55">
        <f>SUM(SUMIFS(Data!$N$6:$N$1096,Data!$J$6:$J$1096,AO$142,Data!$I$6:$I$1096,Sheet1!$B257))</f>
        <v>0</v>
      </c>
      <c r="AP257" s="55">
        <f>SUM(SUMIFS(Data!$N$6:$N$1096,Data!$J$6:$J$1096,AP$142,Data!$I$6:$I$1096,Sheet1!$B257))</f>
        <v>0</v>
      </c>
      <c r="AQ257" s="55">
        <f>SUM(SUMIFS(Data!$N$6:$N$1096,Data!$J$6:$J$1096,AQ$142,Data!$I$6:$I$1096,Sheet1!$B257))</f>
        <v>0</v>
      </c>
      <c r="AR257" s="56" t="s">
        <v>23</v>
      </c>
    </row>
    <row r="258" spans="1:44" x14ac:dyDescent="0.25">
      <c r="A258" s="53" t="s">
        <v>73</v>
      </c>
      <c r="B258" s="56" t="s">
        <v>24</v>
      </c>
      <c r="C258" s="55">
        <f>SUM(SUMIFS(Data!$N$6:$N$1096,Data!$J$6:$J$1096,C$142,Data!$I$6:$I$1096,Sheet1!$B258))</f>
        <v>4.0355946673671768E-2</v>
      </c>
      <c r="D258" s="55">
        <f>SUM(SUMIFS(Data!$N$6:$N$1096,Data!$J$6:$J$1096,D$142,Data!$I$6:$I$1096,Sheet1!$B258))</f>
        <v>3.9192399049881234E-2</v>
      </c>
      <c r="E258" s="55">
        <f>SUM(SUMIFS(Data!$N$6:$N$1096,Data!$J$6:$J$1096,E$142,Data!$I$6:$I$1096,Sheet1!$B258))</f>
        <v>3.7005968704629778E-2</v>
      </c>
      <c r="F258" s="55">
        <f>SUM(SUMIFS(Data!$N$6:$N$1096,Data!$J$6:$J$1096,F$142,Data!$I$6:$I$1096,Sheet1!$B258))</f>
        <v>3.5261070720422998E-2</v>
      </c>
      <c r="G258" s="55">
        <f>SUM(SUMIFS(Data!$N$6:$N$1096,Data!$J$6:$J$1096,G$142,Data!$I$6:$I$1096,Sheet1!$B258))</f>
        <v>3.145129485999737E-2</v>
      </c>
      <c r="H258" s="55">
        <f>SUM(SUMIFS(Data!$N$6:$N$1096,Data!$J$6:$J$1096,H$142,Data!$I$6:$I$1096,Sheet1!$B258))</f>
        <v>3.0076807120809707E-2</v>
      </c>
      <c r="I258" s="55">
        <f>SUM(SUMIFS(Data!$N$6:$N$1096,Data!$J$6:$J$1096,I$142,Data!$I$6:$I$1096,Sheet1!$B258))</f>
        <v>2.7207915029826859E-2</v>
      </c>
      <c r="J258" s="55">
        <f>SUM(SUMIFS(Data!$N$6:$N$1096,Data!$J$6:$J$1096,J$142,Data!$I$6:$I$1096,Sheet1!$B258))</f>
        <v>2.4806817361161262E-2</v>
      </c>
      <c r="K258" s="55">
        <f>SUM(SUMIFS(Data!$N$6:$N$1096,Data!$J$6:$J$1096,K$142,Data!$I$6:$I$1096,Sheet1!$B258))</f>
        <v>2.3145694194141135E-2</v>
      </c>
      <c r="L258" s="55">
        <f>SUM(SUMIFS(Data!$N$6:$N$1096,Data!$J$6:$J$1096,L$142,Data!$I$6:$I$1096,Sheet1!$B258))</f>
        <v>2.4132010682945442E-2</v>
      </c>
      <c r="M258" s="55">
        <f>SUM(SUMIFS(Data!$N$6:$N$1096,Data!$J$6:$J$1096,M$142,Data!$I$6:$I$1096,Sheet1!$B258))</f>
        <v>3.2445617669662849E-2</v>
      </c>
      <c r="N258" s="55">
        <f>SUM(SUMIFS(Data!$N$6:$N$1096,Data!$J$6:$J$1096,N$142,Data!$I$6:$I$1096,Sheet1!$B258))</f>
        <v>2.4382725563330352E-2</v>
      </c>
      <c r="O258" s="55">
        <f>SUM(SUMIFS(Data!$N$6:$N$1096,Data!$J$6:$J$1096,O$142,Data!$I$6:$I$1096,Sheet1!$B258))</f>
        <v>5.4403220047391829E-2</v>
      </c>
      <c r="P258" s="55">
        <f>SUM(SUMIFS(Data!$N$6:$N$1096,Data!$J$6:$J$1096,P$142,Data!$I$6:$I$1096,Sheet1!$B258))</f>
        <v>6.0937276753821976E-2</v>
      </c>
      <c r="Q258" s="55">
        <f>SUM(SUMIFS(Data!$N$6:$N$1096,Data!$J$6:$J$1096,Q$142,Data!$I$6:$I$1096,Sheet1!$B258))</f>
        <v>7.1889308512416025E-2</v>
      </c>
      <c r="R258" s="55">
        <f>SUM(SUMIFS(Data!$N$6:$N$1096,Data!$J$6:$J$1096,R$142,Data!$I$6:$I$1096,Sheet1!$B258))</f>
        <v>6.8998524309017664E-2</v>
      </c>
      <c r="S258" s="55">
        <f>SUM(SUMIFS(Data!$N$6:$N$1096,Data!$J$6:$J$1096,S$142,Data!$I$6:$I$1096,Sheet1!$B258))</f>
        <v>8.0411928770650079E-2</v>
      </c>
      <c r="T258" s="55">
        <f>SUM(SUMIFS(Data!$N$6:$N$1096,Data!$J$6:$J$1096,T$142,Data!$I$6:$I$1096,Sheet1!$B258))</f>
        <v>7.6748549238622982E-2</v>
      </c>
      <c r="U258" s="55">
        <f>SUM(SUMIFS(Data!$N$6:$N$1096,Data!$J$6:$J$1096,U$142,Data!$I$6:$I$1096,Sheet1!$B258))</f>
        <v>7.1382664210120406E-2</v>
      </c>
      <c r="V258" s="55">
        <f>SUM(SUMIFS(Data!$N$6:$N$1096,Data!$J$6:$J$1096,V$142,Data!$I$6:$I$1096,Sheet1!$B258))</f>
        <v>8.1833126177779561E-2</v>
      </c>
      <c r="W258" s="55">
        <f>SUM(SUMIFS(Data!$N$6:$N$1096,Data!$J$6:$J$1096,W$142,Data!$I$6:$I$1096,Sheet1!$B258))</f>
        <v>8.1729748099061209E-2</v>
      </c>
      <c r="X258" s="55">
        <f>SUM(SUMIFS(Data!$N$6:$N$1096,Data!$J$6:$J$1096,X$142,Data!$I$6:$I$1096,Sheet1!$B258))</f>
        <v>8.2010805335134218E-2</v>
      </c>
      <c r="Y258" s="55">
        <f>SUM(SUMIFS(Data!$N$6:$N$1096,Data!$J$6:$J$1096,Y$142,Data!$I$6:$I$1096,Sheet1!$B258))</f>
        <v>7.4453054758744697E-2</v>
      </c>
      <c r="Z258" s="55">
        <f>SUM(SUMIFS(Data!$N$6:$N$1096,Data!$J$6:$J$1096,Z$142,Data!$I$6:$I$1096,Sheet1!$B258))</f>
        <v>7.6500638569604082E-2</v>
      </c>
      <c r="AA258" s="55">
        <f>SUM(SUMIFS(Data!$N$6:$N$1096,Data!$J$6:$J$1096,AA$142,Data!$I$6:$I$1096,Sheet1!$B258))</f>
        <v>6.2997989425869386E-2</v>
      </c>
      <c r="AB258" s="55">
        <f>SUM(SUMIFS(Data!$N$6:$N$1096,Data!$J$6:$J$1096,AB$142,Data!$I$6:$I$1096,Sheet1!$B258))</f>
        <v>7.1751943281797209E-2</v>
      </c>
      <c r="AC258" s="55">
        <f>SUM(SUMIFS(Data!$N$6:$N$1096,Data!$J$6:$J$1096,AC$142,Data!$I$6:$I$1096,Sheet1!$B258))</f>
        <v>7.24290058679916E-2</v>
      </c>
      <c r="AD258" s="55">
        <f>SUM(SUMIFS(Data!$N$6:$N$1096,Data!$J$6:$J$1096,AD$142,Data!$I$6:$I$1096,Sheet1!$B258))</f>
        <v>7.1416404054169144E-2</v>
      </c>
      <c r="AE258" s="55">
        <f>SUM(SUMIFS(Data!$N$6:$N$1096,Data!$J$6:$J$1096,AE$142,Data!$I$6:$I$1096,Sheet1!$B258))</f>
        <v>5.5836080624295792E-2</v>
      </c>
      <c r="AF258" s="55">
        <f>SUM(SUMIFS(Data!$N$6:$N$1096,Data!$J$6:$J$1096,AF$142,Data!$I$6:$I$1096,Sheet1!$B258))</f>
        <v>6.9014084507042259E-2</v>
      </c>
      <c r="AG258" s="55">
        <f>SUM(SUMIFS(Data!$N$6:$N$1096,Data!$J$6:$J$1096,AG$142,Data!$I$6:$I$1096,Sheet1!$B258))</f>
        <v>5.8720493785970475E-2</v>
      </c>
      <c r="AH258" s="55">
        <f>SUM(SUMIFS(Data!$N$6:$N$1096,Data!$J$6:$J$1096,AH$142,Data!$I$6:$I$1096,Sheet1!$B258))</f>
        <v>7.2577063160700006E-2</v>
      </c>
      <c r="AI258" s="55">
        <f>SUM(SUMIFS(Data!$N$6:$N$1096,Data!$J$6:$J$1096,AI$142,Data!$I$6:$I$1096,Sheet1!$B258))</f>
        <v>6.6500742293249496E-2</v>
      </c>
      <c r="AJ258" s="55">
        <f>SUM(SUMIFS(Data!$N$6:$N$1096,Data!$J$6:$J$1096,AJ$142,Data!$I$6:$I$1096,Sheet1!$B258))</f>
        <v>7.2910598252296663E-2</v>
      </c>
      <c r="AK258" s="55">
        <f>SUM(SUMIFS(Data!$N$6:$N$1096,Data!$J$6:$J$1096,AK$142,Data!$I$6:$I$1096,Sheet1!$B258))</f>
        <v>6.6078921714067734E-2</v>
      </c>
      <c r="AL258" s="55">
        <f>SUM(SUMIFS(Data!$N$6:$N$1096,Data!$J$6:$J$1096,AL$142,Data!$I$6:$I$1096,Sheet1!$B258))</f>
        <v>6.3905714419871348E-2</v>
      </c>
      <c r="AM258" s="55">
        <f>SUM(SUMIFS(Data!$N$6:$N$1096,Data!$J$6:$J$1096,AM$142,Data!$I$6:$I$1096,Sheet1!$B258))</f>
        <v>5.0150253707079165E-2</v>
      </c>
      <c r="AN258" s="55">
        <f>SUM(SUMIFS(Data!$N$6:$N$1096,Data!$J$6:$J$1096,AN$142,Data!$I$6:$I$1096,Sheet1!$B258))</f>
        <v>5.0669168847844337E-2</v>
      </c>
      <c r="AO258" s="55">
        <f>SUM(SUMIFS(Data!$N$6:$N$1096,Data!$J$6:$J$1096,AO$142,Data!$I$6:$I$1096,Sheet1!$B258))</f>
        <v>4.3359545653123638E-2</v>
      </c>
      <c r="AP258" s="55">
        <f>SUM(SUMIFS(Data!$N$6:$N$1096,Data!$J$6:$J$1096,AP$142,Data!$I$6:$I$1096,Sheet1!$B258))</f>
        <v>4.3359545653123638E-2</v>
      </c>
      <c r="AQ258" s="55">
        <f>SUM(SUMIFS(Data!$N$6:$N$1096,Data!$J$6:$J$1096,AQ$142,Data!$I$6:$I$1096,Sheet1!$B258))</f>
        <v>3.3554922443811336E-2</v>
      </c>
      <c r="AR258" s="56" t="s">
        <v>24</v>
      </c>
    </row>
    <row r="259" spans="1:44" x14ac:dyDescent="0.25">
      <c r="A259" s="53" t="s">
        <v>73</v>
      </c>
      <c r="B259" s="56" t="s">
        <v>25</v>
      </c>
      <c r="C259" s="55">
        <f>SUM(SUMIFS(Data!$N$6:$N$1096,Data!$J$6:$J$1096,C$142,Data!$I$6:$I$1096,Sheet1!$B259))</f>
        <v>9.9428646483220598E-2</v>
      </c>
      <c r="D259" s="55">
        <f>SUM(SUMIFS(Data!$N$6:$N$1096,Data!$J$6:$J$1096,D$142,Data!$I$6:$I$1096,Sheet1!$B259))</f>
        <v>9.7699712464058008E-2</v>
      </c>
      <c r="E259" s="55">
        <f>SUM(SUMIFS(Data!$N$6:$N$1096,Data!$J$6:$J$1096,E$142,Data!$I$6:$I$1096,Sheet1!$B259))</f>
        <v>0.11069527343119857</v>
      </c>
      <c r="F259" s="55">
        <f>SUM(SUMIFS(Data!$N$6:$N$1096,Data!$J$6:$J$1096,F$142,Data!$I$6:$I$1096,Sheet1!$B259))</f>
        <v>0.10723727693324521</v>
      </c>
      <c r="G259" s="55">
        <f>SUM(SUMIFS(Data!$N$6:$N$1096,Data!$J$6:$J$1096,G$142,Data!$I$6:$I$1096,Sheet1!$B259))</f>
        <v>0.10293151045090049</v>
      </c>
      <c r="H259" s="55">
        <f>SUM(SUMIFS(Data!$N$6:$N$1096,Data!$J$6:$J$1096,H$142,Data!$I$6:$I$1096,Sheet1!$B259))</f>
        <v>0.10519704256693704</v>
      </c>
      <c r="I259" s="55">
        <f>SUM(SUMIFS(Data!$N$6:$N$1096,Data!$J$6:$J$1096,I$142,Data!$I$6:$I$1096,Sheet1!$B259))</f>
        <v>0.10668558126000291</v>
      </c>
      <c r="J259" s="55">
        <f>SUM(SUMIFS(Data!$N$6:$N$1096,Data!$J$6:$J$1096,J$142,Data!$I$6:$I$1096,Sheet1!$B259))</f>
        <v>0.10955441611901495</v>
      </c>
      <c r="K259" s="55">
        <f>SUM(SUMIFS(Data!$N$6:$N$1096,Data!$J$6:$J$1096,K$142,Data!$I$6:$I$1096,Sheet1!$B259))</f>
        <v>0.10760097529948055</v>
      </c>
      <c r="L259" s="55">
        <f>SUM(SUMIFS(Data!$N$6:$N$1096,Data!$J$6:$J$1096,L$142,Data!$I$6:$I$1096,Sheet1!$B259))</f>
        <v>0.10972275213023019</v>
      </c>
      <c r="M259" s="55">
        <f>SUM(SUMIFS(Data!$N$6:$N$1096,Data!$J$6:$J$1096,M$142,Data!$I$6:$I$1096,Sheet1!$B259))</f>
        <v>0.10091221973468774</v>
      </c>
      <c r="N259" s="55">
        <f>SUM(SUMIFS(Data!$N$6:$N$1096,Data!$J$6:$J$1096,N$142,Data!$I$6:$I$1096,Sheet1!$B259))</f>
        <v>0.10187725409204401</v>
      </c>
      <c r="O259" s="55">
        <f>SUM(SUMIFS(Data!$N$6:$N$1096,Data!$J$6:$J$1096,O$142,Data!$I$6:$I$1096,Sheet1!$B259))</f>
        <v>9.8191969357613526E-2</v>
      </c>
      <c r="P259" s="55">
        <f>SUM(SUMIFS(Data!$N$6:$N$1096,Data!$J$6:$J$1096,P$142,Data!$I$6:$I$1096,Sheet1!$B259))</f>
        <v>9.43706243749107E-2</v>
      </c>
      <c r="Q259" s="55">
        <f>SUM(SUMIFS(Data!$N$6:$N$1096,Data!$J$6:$J$1096,Q$142,Data!$I$6:$I$1096,Sheet1!$B259))</f>
        <v>8.6494435346412213E-2</v>
      </c>
      <c r="R259" s="55">
        <f>SUM(SUMIFS(Data!$N$6:$N$1096,Data!$J$6:$J$1096,R$142,Data!$I$6:$I$1096,Sheet1!$B259))</f>
        <v>9.9469548917161893E-2</v>
      </c>
      <c r="S259" s="55">
        <f>SUM(SUMIFS(Data!$N$6:$N$1096,Data!$J$6:$J$1096,S$142,Data!$I$6:$I$1096,Sheet1!$B259))</f>
        <v>0.10113709504398198</v>
      </c>
      <c r="T259" s="55">
        <f>SUM(SUMIFS(Data!$N$6:$N$1096,Data!$J$6:$J$1096,T$142,Data!$I$6:$I$1096,Sheet1!$B259))</f>
        <v>0.10358218072341725</v>
      </c>
      <c r="U259" s="55">
        <f>SUM(SUMIFS(Data!$N$6:$N$1096,Data!$J$6:$J$1096,U$142,Data!$I$6:$I$1096,Sheet1!$B259))</f>
        <v>9.1306397017867094E-2</v>
      </c>
      <c r="V259" s="55">
        <f>SUM(SUMIFS(Data!$N$6:$N$1096,Data!$J$6:$J$1096,V$142,Data!$I$6:$I$1096,Sheet1!$B259))</f>
        <v>9.2378012108576241E-2</v>
      </c>
      <c r="W259" s="55">
        <f>SUM(SUMIFS(Data!$N$6:$N$1096,Data!$J$6:$J$1096,W$142,Data!$I$6:$I$1096,Sheet1!$B259))</f>
        <v>9.5450490633363069E-2</v>
      </c>
      <c r="X259" s="55">
        <f>SUM(SUMIFS(Data!$N$6:$N$1096,Data!$J$6:$J$1096,X$142,Data!$I$6:$I$1096,Sheet1!$B259))</f>
        <v>0.10315718385953064</v>
      </c>
      <c r="Y259" s="55">
        <f>SUM(SUMIFS(Data!$N$6:$N$1096,Data!$J$6:$J$1096,Y$142,Data!$I$6:$I$1096,Sheet1!$B259))</f>
        <v>9.9327824635013065E-2</v>
      </c>
      <c r="Z259" s="55">
        <f>SUM(SUMIFS(Data!$N$6:$N$1096,Data!$J$6:$J$1096,Z$142,Data!$I$6:$I$1096,Sheet1!$B259))</f>
        <v>0.10391656023839932</v>
      </c>
      <c r="AA259" s="55">
        <f>SUM(SUMIFS(Data!$N$6:$N$1096,Data!$J$6:$J$1096,AA$142,Data!$I$6:$I$1096,Sheet1!$B259))</f>
        <v>0.10265097922406732</v>
      </c>
      <c r="AB259" s="55">
        <f>SUM(SUMIFS(Data!$N$6:$N$1096,Data!$J$6:$J$1096,AB$142,Data!$I$6:$I$1096,Sheet1!$B259))</f>
        <v>0.11360724352951226</v>
      </c>
      <c r="AC259" s="55">
        <f>SUM(SUMIFS(Data!$N$6:$N$1096,Data!$J$6:$J$1096,AC$142,Data!$I$6:$I$1096,Sheet1!$B259))</f>
        <v>0.12506960209020432</v>
      </c>
      <c r="AD259" s="55">
        <f>SUM(SUMIFS(Data!$N$6:$N$1096,Data!$J$6:$J$1096,AD$142,Data!$I$6:$I$1096,Sheet1!$B259))</f>
        <v>0.1438974533685376</v>
      </c>
      <c r="AE259" s="55">
        <f>SUM(SUMIFS(Data!$N$6:$N$1096,Data!$J$6:$J$1096,AE$142,Data!$I$6:$I$1096,Sheet1!$B259))</f>
        <v>0.14013270458623711</v>
      </c>
      <c r="AF259" s="55">
        <f>SUM(SUMIFS(Data!$N$6:$N$1096,Data!$J$6:$J$1096,AF$142,Data!$I$6:$I$1096,Sheet1!$B259))</f>
        <v>0.14286258089074991</v>
      </c>
      <c r="AG259" s="55">
        <f>SUM(SUMIFS(Data!$N$6:$N$1096,Data!$J$6:$J$1096,AG$142,Data!$I$6:$I$1096,Sheet1!$B259))</f>
        <v>0.12711652347985652</v>
      </c>
      <c r="AH259" s="55">
        <f>SUM(SUMIFS(Data!$N$6:$N$1096,Data!$J$6:$J$1096,AH$142,Data!$I$6:$I$1096,Sheet1!$B259))</f>
        <v>0.13089633117171537</v>
      </c>
      <c r="AI259" s="55">
        <f>SUM(SUMIFS(Data!$N$6:$N$1096,Data!$J$6:$J$1096,AI$142,Data!$I$6:$I$1096,Sheet1!$B259))</f>
        <v>0.12798008907518993</v>
      </c>
      <c r="AJ259" s="55">
        <f>SUM(SUMIFS(Data!$N$6:$N$1096,Data!$J$6:$J$1096,AJ$142,Data!$I$6:$I$1096,Sheet1!$B259))</f>
        <v>0.11691687205915303</v>
      </c>
      <c r="AK259" s="55">
        <f>SUM(SUMIFS(Data!$N$6:$N$1096,Data!$J$6:$J$1096,AK$142,Data!$I$6:$I$1096,Sheet1!$B259))</f>
        <v>0.10905777137286483</v>
      </c>
      <c r="AL259" s="55">
        <f>SUM(SUMIFS(Data!$N$6:$N$1096,Data!$J$6:$J$1096,AL$142,Data!$I$6:$I$1096,Sheet1!$B259))</f>
        <v>9.8605437385547265E-2</v>
      </c>
      <c r="AM259" s="55">
        <f>SUM(SUMIFS(Data!$N$6:$N$1096,Data!$J$6:$J$1096,AM$142,Data!$I$6:$I$1096,Sheet1!$B259))</f>
        <v>0.10340410857677718</v>
      </c>
      <c r="AN259" s="55">
        <f>SUM(SUMIFS(Data!$N$6:$N$1096,Data!$J$6:$J$1096,AN$142,Data!$I$6:$I$1096,Sheet1!$B259))</f>
        <v>0.10415329152056892</v>
      </c>
      <c r="AO259" s="55">
        <f>SUM(SUMIFS(Data!$N$6:$N$1096,Data!$J$6:$J$1096,AO$142,Data!$I$6:$I$1096,Sheet1!$B259))</f>
        <v>0.10097204019222368</v>
      </c>
      <c r="AP259" s="55">
        <f>SUM(SUMIFS(Data!$N$6:$N$1096,Data!$J$6:$J$1096,AP$142,Data!$I$6:$I$1096,Sheet1!$B259))</f>
        <v>0.10097204019222368</v>
      </c>
      <c r="AQ259" s="55">
        <f>SUM(SUMIFS(Data!$N$6:$N$1096,Data!$J$6:$J$1096,AQ$142,Data!$I$6:$I$1096,Sheet1!$B259))</f>
        <v>9.0978157644824309E-2</v>
      </c>
      <c r="AR259" s="56" t="s">
        <v>25</v>
      </c>
    </row>
    <row r="260" spans="1:44" x14ac:dyDescent="0.25">
      <c r="A260" s="53" t="s">
        <v>73</v>
      </c>
      <c r="B260" s="56" t="s">
        <v>26</v>
      </c>
      <c r="C260" s="55">
        <f>SUM(SUMIFS(Data!$N$6:$N$1096,Data!$J$6:$J$1096,C$142,Data!$I$6:$I$1096,Sheet1!$B260))</f>
        <v>2.9125894792145533E-2</v>
      </c>
      <c r="D260" s="55">
        <f>SUM(SUMIFS(Data!$N$6:$N$1096,Data!$J$6:$J$1096,D$142,Data!$I$6:$I$1096,Sheet1!$B260))</f>
        <v>3.3972996624578075E-2</v>
      </c>
      <c r="E260" s="55">
        <f>SUM(SUMIFS(Data!$N$6:$N$1096,Data!$J$6:$J$1096,E$142,Data!$I$6:$I$1096,Sheet1!$B260))</f>
        <v>4.1748669140183901E-2</v>
      </c>
      <c r="F260" s="55">
        <f>SUM(SUMIFS(Data!$N$6:$N$1096,Data!$J$6:$J$1096,F$142,Data!$I$6:$I$1096,Sheet1!$B260))</f>
        <v>4.7951090548578983E-2</v>
      </c>
      <c r="G260" s="55">
        <f>SUM(SUMIFS(Data!$N$6:$N$1096,Data!$J$6:$J$1096,G$142,Data!$I$6:$I$1096,Sheet1!$B260))</f>
        <v>4.5747337978177996E-2</v>
      </c>
      <c r="H260" s="55">
        <f>SUM(SUMIFS(Data!$N$6:$N$1096,Data!$J$6:$J$1096,H$142,Data!$I$6:$I$1096,Sheet1!$B260))</f>
        <v>5.3621419854999644E-2</v>
      </c>
      <c r="I260" s="55">
        <f>SUM(SUMIFS(Data!$N$6:$N$1096,Data!$J$6:$J$1096,I$142,Data!$I$6:$I$1096,Sheet1!$B260))</f>
        <v>5.8198748726902373E-2</v>
      </c>
      <c r="J260" s="55">
        <f>SUM(SUMIFS(Data!$N$6:$N$1096,Data!$J$6:$J$1096,J$142,Data!$I$6:$I$1096,Sheet1!$B260))</f>
        <v>6.3804434173467178E-2</v>
      </c>
      <c r="K260" s="55">
        <f>SUM(SUMIFS(Data!$N$6:$N$1096,Data!$J$6:$J$1096,K$142,Data!$I$6:$I$1096,Sheet1!$B260))</f>
        <v>6.5408671684511824E-2</v>
      </c>
      <c r="L260" s="55">
        <f>SUM(SUMIFS(Data!$N$6:$N$1096,Data!$J$6:$J$1096,L$142,Data!$I$6:$I$1096,Sheet1!$B260))</f>
        <v>6.5655602187460263E-2</v>
      </c>
      <c r="M260" s="55">
        <f>SUM(SUMIFS(Data!$N$6:$N$1096,Data!$J$6:$J$1096,M$142,Data!$I$6:$I$1096,Sheet1!$B260))</f>
        <v>7.3545627694055538E-2</v>
      </c>
      <c r="N260" s="55">
        <f>SUM(SUMIFS(Data!$N$6:$N$1096,Data!$J$6:$J$1096,N$142,Data!$I$6:$I$1096,Sheet1!$B260))</f>
        <v>6.8555223328504056E-2</v>
      </c>
      <c r="O260" s="55">
        <f>SUM(SUMIFS(Data!$N$6:$N$1096,Data!$J$6:$J$1096,O$142,Data!$I$6:$I$1096,Sheet1!$B260))</f>
        <v>4.4730093809848409E-2</v>
      </c>
      <c r="P260" s="55">
        <f>SUM(SUMIFS(Data!$N$6:$N$1096,Data!$J$6:$J$1096,P$142,Data!$I$6:$I$1096,Sheet1!$B260))</f>
        <v>6.2794684954993574E-2</v>
      </c>
      <c r="Q260" s="55">
        <f>SUM(SUMIFS(Data!$N$6:$N$1096,Data!$J$6:$J$1096,Q$142,Data!$I$6:$I$1096,Sheet1!$B260))</f>
        <v>5.2638615019551485E-2</v>
      </c>
      <c r="R260" s="55">
        <f>SUM(SUMIFS(Data!$N$6:$N$1096,Data!$J$6:$J$1096,R$142,Data!$I$6:$I$1096,Sheet1!$B260))</f>
        <v>5.7751366011247161E-2</v>
      </c>
      <c r="S260" s="55">
        <f>SUM(SUMIFS(Data!$N$6:$N$1096,Data!$J$6:$J$1096,S$142,Data!$I$6:$I$1096,Sheet1!$B260))</f>
        <v>5.2778373739540869E-2</v>
      </c>
      <c r="T260" s="55">
        <f>SUM(SUMIFS(Data!$N$6:$N$1096,Data!$J$6:$J$1096,T$142,Data!$I$6:$I$1096,Sheet1!$B260))</f>
        <v>4.027226318774816E-2</v>
      </c>
      <c r="U260" s="55">
        <f>SUM(SUMIFS(Data!$N$6:$N$1096,Data!$J$6:$J$1096,U$142,Data!$I$6:$I$1096,Sheet1!$B260))</f>
        <v>4.6574403359184197E-2</v>
      </c>
      <c r="V260" s="55">
        <f>SUM(SUMIFS(Data!$N$6:$N$1096,Data!$J$6:$J$1096,V$142,Data!$I$6:$I$1096,Sheet1!$B260))</f>
        <v>3.732809430255403E-2</v>
      </c>
      <c r="W260" s="55">
        <f>SUM(SUMIFS(Data!$N$6:$N$1096,Data!$J$6:$J$1096,W$142,Data!$I$6:$I$1096,Sheet1!$B260))</f>
        <v>3.2156662843549552E-2</v>
      </c>
      <c r="X260" s="55">
        <f>SUM(SUMIFS(Data!$N$6:$N$1096,Data!$J$6:$J$1096,X$142,Data!$I$6:$I$1096,Sheet1!$B260))</f>
        <v>3.2753672125612018E-2</v>
      </c>
      <c r="Y260" s="55">
        <f>SUM(SUMIFS(Data!$N$6:$N$1096,Data!$J$6:$J$1096,Y$142,Data!$I$6:$I$1096,Sheet1!$B260))</f>
        <v>2.6073553966690928E-2</v>
      </c>
      <c r="Z260" s="55">
        <f>SUM(SUMIFS(Data!$N$6:$N$1096,Data!$J$6:$J$1096,Z$142,Data!$I$6:$I$1096,Sheet1!$B260))</f>
        <v>2.0689655172413793E-2</v>
      </c>
      <c r="AA260" s="55">
        <f>SUM(SUMIFS(Data!$N$6:$N$1096,Data!$J$6:$J$1096,AA$142,Data!$I$6:$I$1096,Sheet1!$B260))</f>
        <v>2.7291682180355947E-2</v>
      </c>
      <c r="AB260" s="55">
        <f>SUM(SUMIFS(Data!$N$6:$N$1096,Data!$J$6:$J$1096,AB$142,Data!$I$6:$I$1096,Sheet1!$B260))</f>
        <v>2.8871615272913643E-2</v>
      </c>
      <c r="AC260" s="55">
        <f>SUM(SUMIFS(Data!$N$6:$N$1096,Data!$J$6:$J$1096,AC$142,Data!$I$6:$I$1096,Sheet1!$B260))</f>
        <v>3.1053240244999357E-2</v>
      </c>
      <c r="AD260" s="55">
        <f>SUM(SUMIFS(Data!$N$6:$N$1096,Data!$J$6:$J$1096,AD$142,Data!$I$6:$I$1096,Sheet1!$B260))</f>
        <v>2.5551486244783237E-2</v>
      </c>
      <c r="AE260" s="55">
        <f>SUM(SUMIFS(Data!$N$6:$N$1096,Data!$J$6:$J$1096,AE$142,Data!$I$6:$I$1096,Sheet1!$B260))</f>
        <v>2.5914952218002753E-2</v>
      </c>
      <c r="AF260" s="55">
        <f>SUM(SUMIFS(Data!$N$6:$N$1096,Data!$J$6:$J$1096,AF$142,Data!$I$6:$I$1096,Sheet1!$B260))</f>
        <v>2.0289303387894937E-2</v>
      </c>
      <c r="AG260" s="55">
        <f>SUM(SUMIFS(Data!$N$6:$N$1096,Data!$J$6:$J$1096,AG$142,Data!$I$6:$I$1096,Sheet1!$B260))</f>
        <v>1.7474351488864791E-2</v>
      </c>
      <c r="AH260" s="55">
        <f>SUM(SUMIFS(Data!$N$6:$N$1096,Data!$J$6:$J$1096,AH$142,Data!$I$6:$I$1096,Sheet1!$B260))</f>
        <v>2.1142400284267567E-2</v>
      </c>
      <c r="AI260" s="55">
        <f>SUM(SUMIFS(Data!$N$6:$N$1096,Data!$J$6:$J$1096,AI$142,Data!$I$6:$I$1096,Sheet1!$B260))</f>
        <v>2.9779058597502402E-2</v>
      </c>
      <c r="AJ260" s="55">
        <f>SUM(SUMIFS(Data!$N$6:$N$1096,Data!$J$6:$J$1096,AJ$142,Data!$I$6:$I$1096,Sheet1!$B260))</f>
        <v>4.5485099708716108E-2</v>
      </c>
      <c r="AK260" s="55">
        <f>SUM(SUMIFS(Data!$N$6:$N$1096,Data!$J$6:$J$1096,AK$142,Data!$I$6:$I$1096,Sheet1!$B260))</f>
        <v>5.0396303988471156E-2</v>
      </c>
      <c r="AL260" s="55">
        <f>SUM(SUMIFS(Data!$N$6:$N$1096,Data!$J$6:$J$1096,AL$142,Data!$I$6:$I$1096,Sheet1!$B260))</f>
        <v>5.6299009250129123E-2</v>
      </c>
      <c r="AM260" s="55">
        <f>SUM(SUMIFS(Data!$N$6:$N$1096,Data!$J$6:$J$1096,AM$142,Data!$I$6:$I$1096,Sheet1!$B260))</f>
        <v>5.5470712842997191E-2</v>
      </c>
      <c r="AN260" s="55">
        <f>SUM(SUMIFS(Data!$N$6:$N$1096,Data!$J$6:$J$1096,AN$142,Data!$I$6:$I$1096,Sheet1!$B260))</f>
        <v>4.5335572127018615E-2</v>
      </c>
      <c r="AO260" s="55">
        <f>SUM(SUMIFS(Data!$N$6:$N$1096,Data!$J$6:$J$1096,AO$142,Data!$I$6:$I$1096,Sheet1!$B260))</f>
        <v>3.7844036697247709E-2</v>
      </c>
      <c r="AP260" s="55">
        <f>SUM(SUMIFS(Data!$N$6:$N$1096,Data!$J$6:$J$1096,AP$142,Data!$I$6:$I$1096,Sheet1!$B260))</f>
        <v>3.7844036697247709E-2</v>
      </c>
      <c r="AQ260" s="55">
        <f>SUM(SUMIFS(Data!$N$6:$N$1096,Data!$J$6:$J$1096,AQ$142,Data!$I$6:$I$1096,Sheet1!$B260))</f>
        <v>4.0899018676796454E-2</v>
      </c>
      <c r="AR260" s="56" t="s">
        <v>26</v>
      </c>
    </row>
    <row r="261" spans="1:44" x14ac:dyDescent="0.25">
      <c r="A261" s="53" t="s">
        <v>73</v>
      </c>
      <c r="B261" s="56" t="s">
        <v>27</v>
      </c>
      <c r="C261" s="55">
        <f>SUM(SUMIFS(Data!$N$6:$N$1096,Data!$J$6:$J$1096,C$142,Data!$I$6:$I$1096,Sheet1!$B261))</f>
        <v>0</v>
      </c>
      <c r="D261" s="55">
        <f>SUM(SUMIFS(Data!$N$6:$N$1096,Data!$J$6:$J$1096,D$142,Data!$I$6:$I$1096,Sheet1!$B261))</f>
        <v>0</v>
      </c>
      <c r="E261" s="55">
        <f>SUM(SUMIFS(Data!$N$6:$N$1096,Data!$J$6:$J$1096,E$142,Data!$I$6:$I$1096,Sheet1!$B261))</f>
        <v>0</v>
      </c>
      <c r="F261" s="55">
        <f>SUM(SUMIFS(Data!$N$6:$N$1096,Data!$J$6:$J$1096,F$142,Data!$I$6:$I$1096,Sheet1!$B261))</f>
        <v>0</v>
      </c>
      <c r="G261" s="55">
        <f>SUM(SUMIFS(Data!$N$6:$N$1096,Data!$J$6:$J$1096,G$142,Data!$I$6:$I$1096,Sheet1!$B261))</f>
        <v>0</v>
      </c>
      <c r="H261" s="55">
        <f>SUM(SUMIFS(Data!$N$6:$N$1096,Data!$J$6:$J$1096,H$142,Data!$I$6:$I$1096,Sheet1!$B261))</f>
        <v>0</v>
      </c>
      <c r="I261" s="55">
        <f>SUM(SUMIFS(Data!$N$6:$N$1096,Data!$J$6:$J$1096,I$142,Data!$I$6:$I$1096,Sheet1!$B261))</f>
        <v>0</v>
      </c>
      <c r="J261" s="55">
        <f>SUM(SUMIFS(Data!$N$6:$N$1096,Data!$J$6:$J$1096,J$142,Data!$I$6:$I$1096,Sheet1!$B261))</f>
        <v>0</v>
      </c>
      <c r="K261" s="55">
        <f>SUM(SUMIFS(Data!$N$6:$N$1096,Data!$J$6:$J$1096,K$142,Data!$I$6:$I$1096,Sheet1!$B261))</f>
        <v>0</v>
      </c>
      <c r="L261" s="55">
        <f>SUM(SUMIFS(Data!$N$6:$N$1096,Data!$J$6:$J$1096,L$142,Data!$I$6:$I$1096,Sheet1!$B261))</f>
        <v>0</v>
      </c>
      <c r="M261" s="55">
        <f>SUM(SUMIFS(Data!$N$6:$N$1096,Data!$J$6:$J$1096,M$142,Data!$I$6:$I$1096,Sheet1!$B261))</f>
        <v>0</v>
      </c>
      <c r="N261" s="55">
        <f>SUM(SUMIFS(Data!$N$6:$N$1096,Data!$J$6:$J$1096,N$142,Data!$I$6:$I$1096,Sheet1!$B261))</f>
        <v>0</v>
      </c>
      <c r="O261" s="55">
        <f>SUM(SUMIFS(Data!$N$6:$N$1096,Data!$J$6:$J$1096,O$142,Data!$I$6:$I$1096,Sheet1!$B261))</f>
        <v>0</v>
      </c>
      <c r="P261" s="55">
        <f>SUM(SUMIFS(Data!$N$6:$N$1096,Data!$J$6:$J$1096,P$142,Data!$I$6:$I$1096,Sheet1!$B261))</f>
        <v>0</v>
      </c>
      <c r="Q261" s="55">
        <f>SUM(SUMIFS(Data!$N$6:$N$1096,Data!$J$6:$J$1096,Q$142,Data!$I$6:$I$1096,Sheet1!$B261))</f>
        <v>0</v>
      </c>
      <c r="R261" s="55">
        <f>SUM(SUMIFS(Data!$N$6:$N$1096,Data!$J$6:$J$1096,R$142,Data!$I$6:$I$1096,Sheet1!$B261))</f>
        <v>0</v>
      </c>
      <c r="S261" s="55">
        <f>SUM(SUMIFS(Data!$N$6:$N$1096,Data!$J$6:$J$1096,S$142,Data!$I$6:$I$1096,Sheet1!$B261))</f>
        <v>0</v>
      </c>
      <c r="T261" s="55">
        <f>SUM(SUMIFS(Data!$N$6:$N$1096,Data!$J$6:$J$1096,T$142,Data!$I$6:$I$1096,Sheet1!$B261))</f>
        <v>0</v>
      </c>
      <c r="U261" s="55">
        <f>SUM(SUMIFS(Data!$N$6:$N$1096,Data!$J$6:$J$1096,U$142,Data!$I$6:$I$1096,Sheet1!$B261))</f>
        <v>0</v>
      </c>
      <c r="V261" s="55">
        <f>SUM(SUMIFS(Data!$N$6:$N$1096,Data!$J$6:$J$1096,V$142,Data!$I$6:$I$1096,Sheet1!$B261))</f>
        <v>0</v>
      </c>
      <c r="W261" s="55">
        <f>SUM(SUMIFS(Data!$N$6:$N$1096,Data!$J$6:$J$1096,W$142,Data!$I$6:$I$1096,Sheet1!$B261))</f>
        <v>0</v>
      </c>
      <c r="X261" s="55">
        <f>SUM(SUMIFS(Data!$N$6:$N$1096,Data!$J$6:$J$1096,X$142,Data!$I$6:$I$1096,Sheet1!$B261))</f>
        <v>0</v>
      </c>
      <c r="Y261" s="55">
        <f>SUM(SUMIFS(Data!$N$6:$N$1096,Data!$J$6:$J$1096,Y$142,Data!$I$6:$I$1096,Sheet1!$B261))</f>
        <v>0</v>
      </c>
      <c r="Z261" s="55">
        <f>SUM(SUMIFS(Data!$N$6:$N$1096,Data!$J$6:$J$1096,Z$142,Data!$I$6:$I$1096,Sheet1!$B261))</f>
        <v>0</v>
      </c>
      <c r="AA261" s="55">
        <f>SUM(SUMIFS(Data!$N$6:$N$1096,Data!$J$6:$J$1096,AA$142,Data!$I$6:$I$1096,Sheet1!$B261))</f>
        <v>0</v>
      </c>
      <c r="AB261" s="55">
        <f>SUM(SUMIFS(Data!$N$6:$N$1096,Data!$J$6:$J$1096,AB$142,Data!$I$6:$I$1096,Sheet1!$B261))</f>
        <v>0</v>
      </c>
      <c r="AC261" s="55">
        <f>SUM(SUMIFS(Data!$N$6:$N$1096,Data!$J$6:$J$1096,AC$142,Data!$I$6:$I$1096,Sheet1!$B261))</f>
        <v>0</v>
      </c>
      <c r="AD261" s="55">
        <f>SUM(SUMIFS(Data!$N$6:$N$1096,Data!$J$6:$J$1096,AD$142,Data!$I$6:$I$1096,Sheet1!$B261))</f>
        <v>0</v>
      </c>
      <c r="AE261" s="55">
        <f>SUM(SUMIFS(Data!$N$6:$N$1096,Data!$J$6:$J$1096,AE$142,Data!$I$6:$I$1096,Sheet1!$B261))</f>
        <v>0</v>
      </c>
      <c r="AF261" s="55">
        <f>SUM(SUMIFS(Data!$N$6:$N$1096,Data!$J$6:$J$1096,AF$142,Data!$I$6:$I$1096,Sheet1!$B261))</f>
        <v>0</v>
      </c>
      <c r="AG261" s="55">
        <f>SUM(SUMIFS(Data!$N$6:$N$1096,Data!$J$6:$J$1096,AG$142,Data!$I$6:$I$1096,Sheet1!$B261))</f>
        <v>0</v>
      </c>
      <c r="AH261" s="55">
        <f>SUM(SUMIFS(Data!$N$6:$N$1096,Data!$J$6:$J$1096,AH$142,Data!$I$6:$I$1096,Sheet1!$B261))</f>
        <v>0</v>
      </c>
      <c r="AI261" s="55">
        <f>SUM(SUMIFS(Data!$N$6:$N$1096,Data!$J$6:$J$1096,AI$142,Data!$I$6:$I$1096,Sheet1!$B261))</f>
        <v>0</v>
      </c>
      <c r="AJ261" s="55">
        <f>SUM(SUMIFS(Data!$N$6:$N$1096,Data!$J$6:$J$1096,AJ$142,Data!$I$6:$I$1096,Sheet1!$B261))</f>
        <v>0</v>
      </c>
      <c r="AK261" s="55">
        <f>SUM(SUMIFS(Data!$N$6:$N$1096,Data!$J$6:$J$1096,AK$142,Data!$I$6:$I$1096,Sheet1!$B261))</f>
        <v>0</v>
      </c>
      <c r="AL261" s="55">
        <f>SUM(SUMIFS(Data!$N$6:$N$1096,Data!$J$6:$J$1096,AL$142,Data!$I$6:$I$1096,Sheet1!$B261))</f>
        <v>0</v>
      </c>
      <c r="AM261" s="55">
        <f>SUM(SUMIFS(Data!$N$6:$N$1096,Data!$J$6:$J$1096,AM$142,Data!$I$6:$I$1096,Sheet1!$B261))</f>
        <v>0</v>
      </c>
      <c r="AN261" s="55">
        <f>SUM(SUMIFS(Data!$N$6:$N$1096,Data!$J$6:$J$1096,AN$142,Data!$I$6:$I$1096,Sheet1!$B261))</f>
        <v>0</v>
      </c>
      <c r="AO261" s="55">
        <f>SUM(SUMIFS(Data!$N$6:$N$1096,Data!$J$6:$J$1096,AO$142,Data!$I$6:$I$1096,Sheet1!$B261))</f>
        <v>0</v>
      </c>
      <c r="AP261" s="55">
        <f>SUM(SUMIFS(Data!$N$6:$N$1096,Data!$J$6:$J$1096,AP$142,Data!$I$6:$I$1096,Sheet1!$B261))</f>
        <v>0</v>
      </c>
      <c r="AQ261" s="55">
        <f>SUM(SUMIFS(Data!$N$6:$N$1096,Data!$J$6:$J$1096,AQ$142,Data!$I$6:$I$1096,Sheet1!$B261))</f>
        <v>0</v>
      </c>
      <c r="AR261" s="56" t="s">
        <v>27</v>
      </c>
    </row>
    <row r="262" spans="1:44" x14ac:dyDescent="0.25">
      <c r="A262" s="53" t="s">
        <v>73</v>
      </c>
      <c r="B262" s="56" t="s">
        <v>28</v>
      </c>
      <c r="C262" s="55">
        <f>SUM(SUMIFS(Data!$N$6:$N$1096,Data!$J$6:$J$1096,C$142,Data!$I$6:$I$1096,Sheet1!$B262))</f>
        <v>2.0555592040454457E-2</v>
      </c>
      <c r="D262" s="55">
        <f>SUM(SUMIFS(Data!$N$6:$N$1096,Data!$J$6:$J$1096,D$142,Data!$I$6:$I$1096,Sheet1!$B262))</f>
        <v>2.044005500687586E-2</v>
      </c>
      <c r="E262" s="55">
        <f>SUM(SUMIFS(Data!$N$6:$N$1096,Data!$J$6:$J$1096,E$142,Data!$I$6:$I$1096,Sheet1!$B262))</f>
        <v>1.4679787062429424E-2</v>
      </c>
      <c r="F262" s="55">
        <f>SUM(SUMIFS(Data!$N$6:$N$1096,Data!$J$6:$J$1096,F$142,Data!$I$6:$I$1096,Sheet1!$B262))</f>
        <v>1.4937210839391937E-2</v>
      </c>
      <c r="G262" s="55">
        <f>SUM(SUMIFS(Data!$N$6:$N$1096,Data!$J$6:$J$1096,G$142,Data!$I$6:$I$1096,Sheet1!$B262))</f>
        <v>1.6235046667543052E-2</v>
      </c>
      <c r="H262" s="55">
        <f>SUM(SUMIFS(Data!$N$6:$N$1096,Data!$J$6:$J$1096,H$142,Data!$I$6:$I$1096,Sheet1!$B262))</f>
        <v>1.3710429976311823E-2</v>
      </c>
      <c r="I262" s="55">
        <f>SUM(SUMIFS(Data!$N$6:$N$1096,Data!$J$6:$J$1096,I$142,Data!$I$6:$I$1096,Sheet1!$B262))</f>
        <v>1.4040448130365197E-2</v>
      </c>
      <c r="J262" s="55">
        <f>SUM(SUMIFS(Data!$N$6:$N$1096,Data!$J$6:$J$1096,J$142,Data!$I$6:$I$1096,Sheet1!$B262))</f>
        <v>1.3251967935292843E-2</v>
      </c>
      <c r="K262" s="55">
        <f>SUM(SUMIFS(Data!$N$6:$N$1096,Data!$J$6:$J$1096,K$142,Data!$I$6:$I$1096,Sheet1!$B262))</f>
        <v>1.576027421463656E-2</v>
      </c>
      <c r="L262" s="55">
        <f>SUM(SUMIFS(Data!$N$6:$N$1096,Data!$J$6:$J$1096,L$142,Data!$I$6:$I$1096,Sheet1!$B262))</f>
        <v>2.2097163932341346E-2</v>
      </c>
      <c r="M262" s="55">
        <f>SUM(SUMIFS(Data!$N$6:$N$1096,Data!$J$6:$J$1096,M$142,Data!$I$6:$I$1096,Sheet1!$B262))</f>
        <v>1.7475857920940956E-2</v>
      </c>
      <c r="N262" s="55">
        <f>SUM(SUMIFS(Data!$N$6:$N$1096,Data!$J$6:$J$1096,N$142,Data!$I$6:$I$1096,Sheet1!$B262))</f>
        <v>2.1855059954995221E-2</v>
      </c>
      <c r="O262" s="55">
        <f>SUM(SUMIFS(Data!$N$6:$N$1096,Data!$J$6:$J$1096,O$142,Data!$I$6:$I$1096,Sheet1!$B262))</f>
        <v>2.3046710163274579E-2</v>
      </c>
      <c r="P262" s="55">
        <f>SUM(SUMIFS(Data!$N$6:$N$1096,Data!$J$6:$J$1096,P$142,Data!$I$6:$I$1096,Sheet1!$B262))</f>
        <v>1.6323760537219602E-2</v>
      </c>
      <c r="Q262" s="55">
        <f>SUM(SUMIFS(Data!$N$6:$N$1096,Data!$J$6:$J$1096,Q$142,Data!$I$6:$I$1096,Sheet1!$B262))</f>
        <v>1.7379098292169378E-2</v>
      </c>
      <c r="R262" s="55">
        <f>SUM(SUMIFS(Data!$N$6:$N$1096,Data!$J$6:$J$1096,R$142,Data!$I$6:$I$1096,Sheet1!$B262))</f>
        <v>1.4677142743189885E-2</v>
      </c>
      <c r="S262" s="55">
        <f>SUM(SUMIFS(Data!$N$6:$N$1096,Data!$J$6:$J$1096,S$142,Data!$I$6:$I$1096,Sheet1!$B262))</f>
        <v>1.3044411070585711E-2</v>
      </c>
      <c r="T262" s="55">
        <f>SUM(SUMIFS(Data!$N$6:$N$1096,Data!$J$6:$J$1096,T$142,Data!$I$6:$I$1096,Sheet1!$B262))</f>
        <v>1.1736986779527902E-2</v>
      </c>
      <c r="U262" s="55">
        <f>SUM(SUMIFS(Data!$N$6:$N$1096,Data!$J$6:$J$1096,U$142,Data!$I$6:$I$1096,Sheet1!$B262))</f>
        <v>1.1225845151891683E-2</v>
      </c>
      <c r="V262" s="55">
        <f>SUM(SUMIFS(Data!$N$6:$N$1096,Data!$J$6:$J$1096,V$142,Data!$I$6:$I$1096,Sheet1!$B262))</f>
        <v>1.1587346136883043E-2</v>
      </c>
      <c r="W262" s="55">
        <f>SUM(SUMIFS(Data!$N$6:$N$1096,Data!$J$6:$J$1096,W$142,Data!$I$6:$I$1096,Sheet1!$B262))</f>
        <v>1.4357928720105348E-2</v>
      </c>
      <c r="X262" s="55">
        <f>SUM(SUMIFS(Data!$N$6:$N$1096,Data!$J$6:$J$1096,X$142,Data!$I$6:$I$1096,Sheet1!$B262))</f>
        <v>1.135404355900726E-2</v>
      </c>
      <c r="Y262" s="55">
        <f>SUM(SUMIFS(Data!$N$6:$N$1096,Data!$J$6:$J$1096,Y$142,Data!$I$6:$I$1096,Sheet1!$B262))</f>
        <v>1.2715674101982275E-2</v>
      </c>
      <c r="Z262" s="55">
        <f>SUM(SUMIFS(Data!$N$6:$N$1096,Data!$J$6:$J$1096,Z$142,Data!$I$6:$I$1096,Sheet1!$B262))</f>
        <v>8.2162622392507444E-3</v>
      </c>
      <c r="AA262" s="55">
        <f>SUM(SUMIFS(Data!$N$6:$N$1096,Data!$J$6:$J$1096,AA$142,Data!$I$6:$I$1096,Sheet1!$B262))</f>
        <v>1.2361307617841984E-2</v>
      </c>
      <c r="AB262" s="55">
        <f>SUM(SUMIFS(Data!$N$6:$N$1096,Data!$J$6:$J$1096,AB$142,Data!$I$6:$I$1096,Sheet1!$B262))</f>
        <v>1.2898265994704023E-2</v>
      </c>
      <c r="AC262" s="55">
        <f>SUM(SUMIFS(Data!$N$6:$N$1096,Data!$J$6:$J$1096,AC$142,Data!$I$6:$I$1096,Sheet1!$B262))</f>
        <v>1.2763952542082494E-2</v>
      </c>
      <c r="AD262" s="55">
        <f>SUM(SUMIFS(Data!$N$6:$N$1096,Data!$J$6:$J$1096,AD$142,Data!$I$6:$I$1096,Sheet1!$B262))</f>
        <v>1.2264713397495955E-2</v>
      </c>
      <c r="AE262" s="55">
        <f>SUM(SUMIFS(Data!$N$6:$N$1096,Data!$J$6:$J$1096,AE$142,Data!$I$6:$I$1096,Sheet1!$B262))</f>
        <v>1.1517756541334558E-2</v>
      </c>
      <c r="AF262" s="55">
        <f>SUM(SUMIFS(Data!$N$6:$N$1096,Data!$J$6:$J$1096,AF$142,Data!$I$6:$I$1096,Sheet1!$B262))</f>
        <v>1.1305671869052151E-2</v>
      </c>
      <c r="AG262" s="55">
        <f>SUM(SUMIFS(Data!$N$6:$N$1096,Data!$J$6:$J$1096,AG$142,Data!$I$6:$I$1096,Sheet1!$B262))</f>
        <v>1.16773709233464E-2</v>
      </c>
      <c r="AH262" s="55">
        <f>SUM(SUMIFS(Data!$N$6:$N$1096,Data!$J$6:$J$1096,AH$142,Data!$I$6:$I$1096,Sheet1!$B262))</f>
        <v>6.1739362174646883E-3</v>
      </c>
      <c r="AI262" s="55">
        <f>SUM(SUMIFS(Data!$N$6:$N$1096,Data!$J$6:$J$1096,AI$142,Data!$I$6:$I$1096,Sheet1!$B262))</f>
        <v>1.1265391668849881E-2</v>
      </c>
      <c r="AJ262" s="55">
        <f>SUM(SUMIFS(Data!$N$6:$N$1096,Data!$J$6:$J$1096,AJ$142,Data!$I$6:$I$1096,Sheet1!$B262))</f>
        <v>1.0889536186421689E-2</v>
      </c>
      <c r="AK262" s="55">
        <f>SUM(SUMIFS(Data!$N$6:$N$1096,Data!$J$6:$J$1096,AK$142,Data!$I$6:$I$1096,Sheet1!$B262))</f>
        <v>1.1316916034416988E-2</v>
      </c>
      <c r="AL262" s="55">
        <f>SUM(SUMIFS(Data!$N$6:$N$1096,Data!$J$6:$J$1096,AL$142,Data!$I$6:$I$1096,Sheet1!$B262))</f>
        <v>1.2020472367000047E-2</v>
      </c>
      <c r="AM262" s="55">
        <f>SUM(SUMIFS(Data!$N$6:$N$1096,Data!$J$6:$J$1096,AM$142,Data!$I$6:$I$1096,Sheet1!$B262))</f>
        <v>1.1330607419084683E-2</v>
      </c>
      <c r="AN262" s="55">
        <f>SUM(SUMIFS(Data!$N$6:$N$1096,Data!$J$6:$J$1096,AN$142,Data!$I$6:$I$1096,Sheet1!$B262))</f>
        <v>1.1309200454343424E-2</v>
      </c>
      <c r="AO262" s="55">
        <f>SUM(SUMIFS(Data!$N$6:$N$1096,Data!$J$6:$J$1096,AO$142,Data!$I$6:$I$1096,Sheet1!$B262))</f>
        <v>1.0921799912625601E-2</v>
      </c>
      <c r="AP262" s="55">
        <f>SUM(SUMIFS(Data!$N$6:$N$1096,Data!$J$6:$J$1096,AP$142,Data!$I$6:$I$1096,Sheet1!$B262))</f>
        <v>1.0921799912625601E-2</v>
      </c>
      <c r="AQ262" s="55">
        <f>SUM(SUMIFS(Data!$N$6:$N$1096,Data!$J$6:$J$1096,AQ$142,Data!$I$6:$I$1096,Sheet1!$B262))</f>
        <v>1.0003165558721114E-2</v>
      </c>
      <c r="AR262" s="56" t="s">
        <v>28</v>
      </c>
    </row>
    <row r="263" spans="1:44" x14ac:dyDescent="0.25">
      <c r="A263" s="53" t="s">
        <v>73</v>
      </c>
      <c r="B263" s="56" t="s">
        <v>29</v>
      </c>
      <c r="C263" s="55">
        <f>SUM(SUMIFS(Data!$N$6:$N$1096,Data!$J$6:$J$1096,C$142,Data!$I$6:$I$1096,Sheet1!$B263))</f>
        <v>1.7239114730413081E-2</v>
      </c>
      <c r="D263" s="55">
        <f>SUM(SUMIFS(Data!$N$6:$N$1096,Data!$J$6:$J$1096,D$142,Data!$I$6:$I$1096,Sheet1!$B263))</f>
        <v>1.7377172146518315E-2</v>
      </c>
      <c r="E263" s="55">
        <f>SUM(SUMIFS(Data!$N$6:$N$1096,Data!$J$6:$J$1096,E$142,Data!$I$6:$I$1096,Sheet1!$B263))</f>
        <v>1.671237296338119E-2</v>
      </c>
      <c r="F263" s="55">
        <f>SUM(SUMIFS(Data!$N$6:$N$1096,Data!$J$6:$J$1096,F$142,Data!$I$6:$I$1096,Sheet1!$B263))</f>
        <v>1.5135492399206875E-2</v>
      </c>
      <c r="G263" s="55">
        <f>SUM(SUMIFS(Data!$N$6:$N$1096,Data!$J$6:$J$1096,G$142,Data!$I$6:$I$1096,Sheet1!$B263))</f>
        <v>1.3507295911660312E-2</v>
      </c>
      <c r="H263" s="55">
        <f>SUM(SUMIFS(Data!$N$6:$N$1096,Data!$J$6:$J$1096,H$142,Data!$I$6:$I$1096,Sheet1!$B263))</f>
        <v>1.3459191730672601E-2</v>
      </c>
      <c r="I263" s="55">
        <f>SUM(SUMIFS(Data!$N$6:$N$1096,Data!$J$6:$J$1096,I$142,Data!$I$6:$I$1096,Sheet1!$B263))</f>
        <v>1.2767350501964208E-2</v>
      </c>
      <c r="J263" s="55">
        <f>SUM(SUMIFS(Data!$N$6:$N$1096,Data!$J$6:$J$1096,J$142,Data!$I$6:$I$1096,Sheet1!$B263))</f>
        <v>1.0760453527839966E-2</v>
      </c>
      <c r="K263" s="55">
        <f>SUM(SUMIFS(Data!$N$6:$N$1096,Data!$J$6:$J$1096,K$142,Data!$I$6:$I$1096,Sheet1!$B263))</f>
        <v>9.9296794939750521E-3</v>
      </c>
      <c r="L263" s="55">
        <f>SUM(SUMIFS(Data!$N$6:$N$1096,Data!$J$6:$J$1096,L$142,Data!$I$6:$I$1096,Sheet1!$B263))</f>
        <v>8.8706600534147265E-3</v>
      </c>
      <c r="M263" s="55">
        <f>SUM(SUMIFS(Data!$N$6:$N$1096,Data!$J$6:$J$1096,M$142,Data!$I$6:$I$1096,Sheet1!$B263))</f>
        <v>9.0553680622848937E-3</v>
      </c>
      <c r="N263" s="55">
        <f>SUM(SUMIFS(Data!$N$6:$N$1096,Data!$J$6:$J$1096,N$142,Data!$I$6:$I$1096,Sheet1!$B263))</f>
        <v>6.719891495329984E-3</v>
      </c>
      <c r="O263" s="55">
        <f>SUM(SUMIFS(Data!$N$6:$N$1096,Data!$J$6:$J$1096,O$142,Data!$I$6:$I$1096,Sheet1!$B263))</f>
        <v>5.9402083941961243E-3</v>
      </c>
      <c r="P263" s="55">
        <f>SUM(SUMIFS(Data!$N$6:$N$1096,Data!$J$6:$J$1096,P$142,Data!$I$6:$I$1096,Sheet1!$B263))</f>
        <v>4.9649949992856121E-3</v>
      </c>
      <c r="Q263" s="55">
        <f>SUM(SUMIFS(Data!$N$6:$N$1096,Data!$J$6:$J$1096,Q$142,Data!$I$6:$I$1096,Sheet1!$B263))</f>
        <v>5.5145215734768221E-3</v>
      </c>
      <c r="R263" s="55">
        <f>SUM(SUMIFS(Data!$N$6:$N$1096,Data!$J$6:$J$1096,R$142,Data!$I$6:$I$1096,Sheet1!$B263))</f>
        <v>5.0253260479400149E-3</v>
      </c>
      <c r="S263" s="55">
        <f>SUM(SUMIFS(Data!$N$6:$N$1096,Data!$J$6:$J$1096,S$142,Data!$I$6:$I$1096,Sheet1!$B263))</f>
        <v>5.2778373739540869E-3</v>
      </c>
      <c r="T263" s="55">
        <f>SUM(SUMIFS(Data!$N$6:$N$1096,Data!$J$6:$J$1096,T$142,Data!$I$6:$I$1096,Sheet1!$B263))</f>
        <v>5.1485666913914218E-3</v>
      </c>
      <c r="U263" s="55">
        <f>SUM(SUMIFS(Data!$N$6:$N$1096,Data!$J$6:$J$1096,U$142,Data!$I$6:$I$1096,Sheet1!$B263))</f>
        <v>4.4560606709799049E-3</v>
      </c>
      <c r="V263" s="55">
        <f>SUM(SUMIFS(Data!$N$6:$N$1096,Data!$J$6:$J$1096,V$142,Data!$I$6:$I$1096,Sheet1!$B263))</f>
        <v>0</v>
      </c>
      <c r="W263" s="55">
        <f>SUM(SUMIFS(Data!$N$6:$N$1096,Data!$J$6:$J$1096,W$142,Data!$I$6:$I$1096,Sheet1!$B263))</f>
        <v>0</v>
      </c>
      <c r="X263" s="55">
        <f>SUM(SUMIFS(Data!$N$6:$N$1096,Data!$J$6:$J$1096,X$142,Data!$I$6:$I$1096,Sheet1!$B263))</f>
        <v>0</v>
      </c>
      <c r="Y263" s="55">
        <f>SUM(SUMIFS(Data!$N$6:$N$1096,Data!$J$6:$J$1096,Y$142,Data!$I$6:$I$1096,Sheet1!$B263))</f>
        <v>0</v>
      </c>
      <c r="Z263" s="55">
        <f>SUM(SUMIFS(Data!$N$6:$N$1096,Data!$J$6:$J$1096,Z$142,Data!$I$6:$I$1096,Sheet1!$B263))</f>
        <v>0</v>
      </c>
      <c r="AA263" s="55">
        <f>SUM(SUMIFS(Data!$N$6:$N$1096,Data!$J$6:$J$1096,AA$142,Data!$I$6:$I$1096,Sheet1!$B263))</f>
        <v>0</v>
      </c>
      <c r="AB263" s="55">
        <f>SUM(SUMIFS(Data!$N$6:$N$1096,Data!$J$6:$J$1096,AB$142,Data!$I$6:$I$1096,Sheet1!$B263))</f>
        <v>0</v>
      </c>
      <c r="AC263" s="55">
        <f>SUM(SUMIFS(Data!$N$6:$N$1096,Data!$J$6:$J$1096,AC$142,Data!$I$6:$I$1096,Sheet1!$B263))</f>
        <v>0</v>
      </c>
      <c r="AD263" s="55">
        <f>SUM(SUMIFS(Data!$N$6:$N$1096,Data!$J$6:$J$1096,AD$142,Data!$I$6:$I$1096,Sheet1!$B263))</f>
        <v>0</v>
      </c>
      <c r="AE263" s="55">
        <f>SUM(SUMIFS(Data!$N$6:$N$1096,Data!$J$6:$J$1096,AE$142,Data!$I$6:$I$1096,Sheet1!$B263))</f>
        <v>0</v>
      </c>
      <c r="AF263" s="55">
        <f>SUM(SUMIFS(Data!$N$6:$N$1096,Data!$J$6:$J$1096,AF$142,Data!$I$6:$I$1096,Sheet1!$B263))</f>
        <v>0</v>
      </c>
      <c r="AG263" s="55">
        <f>SUM(SUMIFS(Data!$N$6:$N$1096,Data!$J$6:$J$1096,AG$142,Data!$I$6:$I$1096,Sheet1!$B263))</f>
        <v>0</v>
      </c>
      <c r="AH263" s="55">
        <f>SUM(SUMIFS(Data!$N$6:$N$1096,Data!$J$6:$J$1096,AH$142,Data!$I$6:$I$1096,Sheet1!$B263))</f>
        <v>0</v>
      </c>
      <c r="AI263" s="55">
        <f>SUM(SUMIFS(Data!$N$6:$N$1096,Data!$J$6:$J$1096,AI$142,Data!$I$6:$I$1096,Sheet1!$B263))</f>
        <v>0</v>
      </c>
      <c r="AJ263" s="55">
        <f>SUM(SUMIFS(Data!$N$6:$N$1096,Data!$J$6:$J$1096,AJ$142,Data!$I$6:$I$1096,Sheet1!$B263))</f>
        <v>0</v>
      </c>
      <c r="AK263" s="55">
        <f>SUM(SUMIFS(Data!$N$6:$N$1096,Data!$J$6:$J$1096,AK$142,Data!$I$6:$I$1096,Sheet1!$B263))</f>
        <v>0</v>
      </c>
      <c r="AL263" s="55">
        <f>SUM(SUMIFS(Data!$N$6:$N$1096,Data!$J$6:$J$1096,AL$142,Data!$I$6:$I$1096,Sheet1!$B263))</f>
        <v>0</v>
      </c>
      <c r="AM263" s="55">
        <f>SUM(SUMIFS(Data!$N$6:$N$1096,Data!$J$6:$J$1096,AM$142,Data!$I$6:$I$1096,Sheet1!$B263))</f>
        <v>0</v>
      </c>
      <c r="AN263" s="55">
        <f>SUM(SUMIFS(Data!$N$6:$N$1096,Data!$J$6:$J$1096,AN$142,Data!$I$6:$I$1096,Sheet1!$B263))</f>
        <v>0</v>
      </c>
      <c r="AO263" s="55">
        <f>SUM(SUMIFS(Data!$N$6:$N$1096,Data!$J$6:$J$1096,AO$142,Data!$I$6:$I$1096,Sheet1!$B263))</f>
        <v>0</v>
      </c>
      <c r="AP263" s="55">
        <f>SUM(SUMIFS(Data!$N$6:$N$1096,Data!$J$6:$J$1096,AP$142,Data!$I$6:$I$1096,Sheet1!$B263))</f>
        <v>0</v>
      </c>
      <c r="AQ263" s="55">
        <f>SUM(SUMIFS(Data!$N$6:$N$1096,Data!$J$6:$J$1096,AQ$142,Data!$I$6:$I$1096,Sheet1!$B263))</f>
        <v>0</v>
      </c>
      <c r="AR263" s="56" t="s">
        <v>29</v>
      </c>
    </row>
    <row r="264" spans="1:44" x14ac:dyDescent="0.25">
      <c r="A264" s="53" t="s">
        <v>73</v>
      </c>
      <c r="B264" s="56" t="s">
        <v>30</v>
      </c>
      <c r="C264" s="55">
        <f>SUM(SUMIFS(Data!$N$6:$N$1096,Data!$J$6:$J$1096,C$142,Data!$I$6:$I$1096,Sheet1!$B264))</f>
        <v>0</v>
      </c>
      <c r="D264" s="55">
        <f>SUM(SUMIFS(Data!$N$6:$N$1096,Data!$J$6:$J$1096,D$142,Data!$I$6:$I$1096,Sheet1!$B264))</f>
        <v>0</v>
      </c>
      <c r="E264" s="55">
        <f>SUM(SUMIFS(Data!$N$6:$N$1096,Data!$J$6:$J$1096,E$142,Data!$I$6:$I$1096,Sheet1!$B264))</f>
        <v>0</v>
      </c>
      <c r="F264" s="55">
        <f>SUM(SUMIFS(Data!$N$6:$N$1096,Data!$J$6:$J$1096,F$142,Data!$I$6:$I$1096,Sheet1!$B264))</f>
        <v>0</v>
      </c>
      <c r="G264" s="55">
        <f>SUM(SUMIFS(Data!$N$6:$N$1096,Data!$J$6:$J$1096,G$142,Data!$I$6:$I$1096,Sheet1!$B264))</f>
        <v>0</v>
      </c>
      <c r="H264" s="55">
        <f>SUM(SUMIFS(Data!$N$6:$N$1096,Data!$J$6:$J$1096,H$142,Data!$I$6:$I$1096,Sheet1!$B264))</f>
        <v>0</v>
      </c>
      <c r="I264" s="55">
        <f>SUM(SUMIFS(Data!$N$6:$N$1096,Data!$J$6:$J$1096,I$142,Data!$I$6:$I$1096,Sheet1!$B264))</f>
        <v>0</v>
      </c>
      <c r="J264" s="55">
        <f>SUM(SUMIFS(Data!$N$6:$N$1096,Data!$J$6:$J$1096,J$142,Data!$I$6:$I$1096,Sheet1!$B264))</f>
        <v>0</v>
      </c>
      <c r="K264" s="55">
        <f>SUM(SUMIFS(Data!$N$6:$N$1096,Data!$J$6:$J$1096,K$142,Data!$I$6:$I$1096,Sheet1!$B264))</f>
        <v>0</v>
      </c>
      <c r="L264" s="55">
        <f>SUM(SUMIFS(Data!$N$6:$N$1096,Data!$J$6:$J$1096,L$142,Data!$I$6:$I$1096,Sheet1!$B264))</f>
        <v>0</v>
      </c>
      <c r="M264" s="55">
        <f>SUM(SUMIFS(Data!$N$6:$N$1096,Data!$J$6:$J$1096,M$142,Data!$I$6:$I$1096,Sheet1!$B264))</f>
        <v>0</v>
      </c>
      <c r="N264" s="55">
        <f>SUM(SUMIFS(Data!$N$6:$N$1096,Data!$J$6:$J$1096,N$142,Data!$I$6:$I$1096,Sheet1!$B264))</f>
        <v>0</v>
      </c>
      <c r="O264" s="55">
        <f>SUM(SUMIFS(Data!$N$6:$N$1096,Data!$J$6:$J$1096,O$142,Data!$I$6:$I$1096,Sheet1!$B264))</f>
        <v>0</v>
      </c>
      <c r="P264" s="55">
        <f>SUM(SUMIFS(Data!$N$6:$N$1096,Data!$J$6:$J$1096,P$142,Data!$I$6:$I$1096,Sheet1!$B264))</f>
        <v>0</v>
      </c>
      <c r="Q264" s="55">
        <f>SUM(SUMIFS(Data!$N$6:$N$1096,Data!$J$6:$J$1096,Q$142,Data!$I$6:$I$1096,Sheet1!$B264))</f>
        <v>0</v>
      </c>
      <c r="R264" s="55">
        <f>SUM(SUMIFS(Data!$N$6:$N$1096,Data!$J$6:$J$1096,R$142,Data!$I$6:$I$1096,Sheet1!$B264))</f>
        <v>0</v>
      </c>
      <c r="S264" s="55">
        <f>SUM(SUMIFS(Data!$N$6:$N$1096,Data!$J$6:$J$1096,S$142,Data!$I$6:$I$1096,Sheet1!$B264))</f>
        <v>0</v>
      </c>
      <c r="T264" s="55">
        <f>SUM(SUMIFS(Data!$N$6:$N$1096,Data!$J$6:$J$1096,T$142,Data!$I$6:$I$1096,Sheet1!$B264))</f>
        <v>0</v>
      </c>
      <c r="U264" s="55">
        <f>SUM(SUMIFS(Data!$N$6:$N$1096,Data!$J$6:$J$1096,U$142,Data!$I$6:$I$1096,Sheet1!$B264))</f>
        <v>0</v>
      </c>
      <c r="V264" s="55">
        <f>SUM(SUMIFS(Data!$N$6:$N$1096,Data!$J$6:$J$1096,V$142,Data!$I$6:$I$1096,Sheet1!$B264))</f>
        <v>0</v>
      </c>
      <c r="W264" s="55">
        <f>SUM(SUMIFS(Data!$N$6:$N$1096,Data!$J$6:$J$1096,W$142,Data!$I$6:$I$1096,Sheet1!$B264))</f>
        <v>0</v>
      </c>
      <c r="X264" s="55">
        <f>SUM(SUMIFS(Data!$N$6:$N$1096,Data!$J$6:$J$1096,X$142,Data!$I$6:$I$1096,Sheet1!$B264))</f>
        <v>0</v>
      </c>
      <c r="Y264" s="55">
        <f>SUM(SUMIFS(Data!$N$6:$N$1096,Data!$J$6:$J$1096,Y$142,Data!$I$6:$I$1096,Sheet1!$B264))</f>
        <v>0</v>
      </c>
      <c r="Z264" s="55">
        <f>SUM(SUMIFS(Data!$N$6:$N$1096,Data!$J$6:$J$1096,Z$142,Data!$I$6:$I$1096,Sheet1!$B264))</f>
        <v>0</v>
      </c>
      <c r="AA264" s="55">
        <f>SUM(SUMIFS(Data!$N$6:$N$1096,Data!$J$6:$J$1096,AA$142,Data!$I$6:$I$1096,Sheet1!$B264))</f>
        <v>0</v>
      </c>
      <c r="AB264" s="55">
        <f>SUM(SUMIFS(Data!$N$6:$N$1096,Data!$J$6:$J$1096,AB$142,Data!$I$6:$I$1096,Sheet1!$B264))</f>
        <v>0</v>
      </c>
      <c r="AC264" s="55">
        <f>SUM(SUMIFS(Data!$N$6:$N$1096,Data!$J$6:$J$1096,AC$142,Data!$I$6:$I$1096,Sheet1!$B264))</f>
        <v>0</v>
      </c>
      <c r="AD264" s="55">
        <f>SUM(SUMIFS(Data!$N$6:$N$1096,Data!$J$6:$J$1096,AD$142,Data!$I$6:$I$1096,Sheet1!$B264))</f>
        <v>0</v>
      </c>
      <c r="AE264" s="55">
        <f>SUM(SUMIFS(Data!$N$6:$N$1096,Data!$J$6:$J$1096,AE$142,Data!$I$6:$I$1096,Sheet1!$B264))</f>
        <v>0</v>
      </c>
      <c r="AF264" s="55">
        <f>SUM(SUMIFS(Data!$N$6:$N$1096,Data!$J$6:$J$1096,AF$142,Data!$I$6:$I$1096,Sheet1!$B264))</f>
        <v>0</v>
      </c>
      <c r="AG264" s="55">
        <f>SUM(SUMIFS(Data!$N$6:$N$1096,Data!$J$6:$J$1096,AG$142,Data!$I$6:$I$1096,Sheet1!$B264))</f>
        <v>0</v>
      </c>
      <c r="AH264" s="55">
        <f>SUM(SUMIFS(Data!$N$6:$N$1096,Data!$J$6:$J$1096,AH$142,Data!$I$6:$I$1096,Sheet1!$B264))</f>
        <v>0</v>
      </c>
      <c r="AI264" s="55">
        <f>SUM(SUMIFS(Data!$N$6:$N$1096,Data!$J$6:$J$1096,AI$142,Data!$I$6:$I$1096,Sheet1!$B264))</f>
        <v>0</v>
      </c>
      <c r="AJ264" s="55">
        <f>SUM(SUMIFS(Data!$N$6:$N$1096,Data!$J$6:$J$1096,AJ$142,Data!$I$6:$I$1096,Sheet1!$B264))</f>
        <v>0</v>
      </c>
      <c r="AK264" s="55">
        <f>SUM(SUMIFS(Data!$N$6:$N$1096,Data!$J$6:$J$1096,AK$142,Data!$I$6:$I$1096,Sheet1!$B264))</f>
        <v>0</v>
      </c>
      <c r="AL264" s="55">
        <f>SUM(SUMIFS(Data!$N$6:$N$1096,Data!$J$6:$J$1096,AL$142,Data!$I$6:$I$1096,Sheet1!$B264))</f>
        <v>0</v>
      </c>
      <c r="AM264" s="55">
        <f>SUM(SUMIFS(Data!$N$6:$N$1096,Data!$J$6:$J$1096,AM$142,Data!$I$6:$I$1096,Sheet1!$B264))</f>
        <v>0</v>
      </c>
      <c r="AN264" s="55">
        <f>SUM(SUMIFS(Data!$N$6:$N$1096,Data!$J$6:$J$1096,AN$142,Data!$I$6:$I$1096,Sheet1!$B264))</f>
        <v>0</v>
      </c>
      <c r="AO264" s="55">
        <f>SUM(SUMIFS(Data!$N$6:$N$1096,Data!$J$6:$J$1096,AO$142,Data!$I$6:$I$1096,Sheet1!$B264))</f>
        <v>0</v>
      </c>
      <c r="AP264" s="55">
        <f>SUM(SUMIFS(Data!$N$6:$N$1096,Data!$J$6:$J$1096,AP$142,Data!$I$6:$I$1096,Sheet1!$B264))</f>
        <v>0</v>
      </c>
      <c r="AQ264" s="55">
        <f>SUM(SUMIFS(Data!$N$6:$N$1096,Data!$J$6:$J$1096,AQ$142,Data!$I$6:$I$1096,Sheet1!$B264))</f>
        <v>0</v>
      </c>
      <c r="AR264" s="56" t="s">
        <v>30</v>
      </c>
    </row>
    <row r="265" spans="1:44" x14ac:dyDescent="0.25">
      <c r="A265" s="53" t="s">
        <v>73</v>
      </c>
      <c r="B265" s="56" t="s">
        <v>31</v>
      </c>
      <c r="C265" s="55">
        <f>SUM(SUMIFS(Data!$N$6:$N$1096,Data!$J$6:$J$1096,C$142,Data!$I$6:$I$1096,Sheet1!$B265))</f>
        <v>3.5134957641032379E-3</v>
      </c>
      <c r="D265" s="55">
        <f>SUM(SUMIFS(Data!$N$6:$N$1096,Data!$J$6:$J$1096,D$142,Data!$I$6:$I$1096,Sheet1!$B265))</f>
        <v>2.7503437929741218E-3</v>
      </c>
      <c r="E265" s="55">
        <f>SUM(SUMIFS(Data!$N$6:$N$1096,Data!$J$6:$J$1096,E$142,Data!$I$6:$I$1096,Sheet1!$B265))</f>
        <v>3.0327472172931116E-3</v>
      </c>
      <c r="F265" s="55">
        <f>SUM(SUMIFS(Data!$N$6:$N$1096,Data!$J$6:$J$1096,F$142,Data!$I$6:$I$1096,Sheet1!$B265))</f>
        <v>2.8089887640449437E-3</v>
      </c>
      <c r="G265" s="55">
        <f>SUM(SUMIFS(Data!$N$6:$N$1096,Data!$J$6:$J$1096,G$142,Data!$I$6:$I$1096,Sheet1!$B265))</f>
        <v>0</v>
      </c>
      <c r="H265" s="55">
        <f>SUM(SUMIFS(Data!$N$6:$N$1096,Data!$J$6:$J$1096,H$142,Data!$I$6:$I$1096,Sheet1!$B265))</f>
        <v>0</v>
      </c>
      <c r="I265" s="55">
        <f>SUM(SUMIFS(Data!$N$6:$N$1096,Data!$J$6:$J$1096,I$142,Data!$I$6:$I$1096,Sheet1!$B265))</f>
        <v>0</v>
      </c>
      <c r="J265" s="55">
        <f>SUM(SUMIFS(Data!$N$6:$N$1096,Data!$J$6:$J$1096,J$142,Data!$I$6:$I$1096,Sheet1!$B265))</f>
        <v>0</v>
      </c>
      <c r="K265" s="55">
        <f>SUM(SUMIFS(Data!$N$6:$N$1096,Data!$J$6:$J$1096,K$142,Data!$I$6:$I$1096,Sheet1!$B265))</f>
        <v>0</v>
      </c>
      <c r="L265" s="55">
        <f>SUM(SUMIFS(Data!$N$6:$N$1096,Data!$J$6:$J$1096,L$142,Data!$I$6:$I$1096,Sheet1!$B265))</f>
        <v>0</v>
      </c>
      <c r="M265" s="55">
        <f>SUM(SUMIFS(Data!$N$6:$N$1096,Data!$J$6:$J$1096,M$142,Data!$I$6:$I$1096,Sheet1!$B265))</f>
        <v>0</v>
      </c>
      <c r="N265" s="55">
        <f>SUM(SUMIFS(Data!$N$6:$N$1096,Data!$J$6:$J$1096,N$142,Data!$I$6:$I$1096,Sheet1!$B265))</f>
        <v>0</v>
      </c>
      <c r="O265" s="55">
        <f>SUM(SUMIFS(Data!$N$6:$N$1096,Data!$J$6:$J$1096,O$142,Data!$I$6:$I$1096,Sheet1!$B265))</f>
        <v>0</v>
      </c>
      <c r="P265" s="55">
        <f>SUM(SUMIFS(Data!$N$6:$N$1096,Data!$J$6:$J$1096,P$142,Data!$I$6:$I$1096,Sheet1!$B265))</f>
        <v>3.4290612944706386E-3</v>
      </c>
      <c r="Q265" s="55">
        <f>SUM(SUMIFS(Data!$N$6:$N$1096,Data!$J$6:$J$1096,Q$142,Data!$I$6:$I$1096,Sheet1!$B265))</f>
        <v>0</v>
      </c>
      <c r="R265" s="55">
        <f>SUM(SUMIFS(Data!$N$6:$N$1096,Data!$J$6:$J$1096,R$142,Data!$I$6:$I$1096,Sheet1!$B265))</f>
        <v>0</v>
      </c>
      <c r="S265" s="55">
        <f>SUM(SUMIFS(Data!$N$6:$N$1096,Data!$J$6:$J$1096,S$142,Data!$I$6:$I$1096,Sheet1!$B265))</f>
        <v>0</v>
      </c>
      <c r="T265" s="55">
        <f>SUM(SUMIFS(Data!$N$6:$N$1096,Data!$J$6:$J$1096,T$142,Data!$I$6:$I$1096,Sheet1!$B265))</f>
        <v>0</v>
      </c>
      <c r="U265" s="55">
        <f>SUM(SUMIFS(Data!$N$6:$N$1096,Data!$J$6:$J$1096,U$142,Data!$I$6:$I$1096,Sheet1!$B265))</f>
        <v>0</v>
      </c>
      <c r="V265" s="55">
        <f>SUM(SUMIFS(Data!$N$6:$N$1096,Data!$J$6:$J$1096,V$142,Data!$I$6:$I$1096,Sheet1!$B265))</f>
        <v>0</v>
      </c>
      <c r="W265" s="55">
        <f>SUM(SUMIFS(Data!$N$6:$N$1096,Data!$J$6:$J$1096,W$142,Data!$I$6:$I$1096,Sheet1!$B265))</f>
        <v>0</v>
      </c>
      <c r="X265" s="55">
        <f>SUM(SUMIFS(Data!$N$6:$N$1096,Data!$J$6:$J$1096,X$142,Data!$I$6:$I$1096,Sheet1!$B265))</f>
        <v>0</v>
      </c>
      <c r="Y265" s="55">
        <f>SUM(SUMIFS(Data!$N$6:$N$1096,Data!$J$6:$J$1096,Y$142,Data!$I$6:$I$1096,Sheet1!$B265))</f>
        <v>0</v>
      </c>
      <c r="Z265" s="55">
        <f>SUM(SUMIFS(Data!$N$6:$N$1096,Data!$J$6:$J$1096,Z$142,Data!$I$6:$I$1096,Sheet1!$B265))</f>
        <v>0</v>
      </c>
      <c r="AA265" s="55">
        <f>SUM(SUMIFS(Data!$N$6:$N$1096,Data!$J$6:$J$1096,AA$142,Data!$I$6:$I$1096,Sheet1!$B265))</f>
        <v>0</v>
      </c>
      <c r="AB265" s="55">
        <f>SUM(SUMIFS(Data!$N$6:$N$1096,Data!$J$6:$J$1096,AB$142,Data!$I$6:$I$1096,Sheet1!$B265))</f>
        <v>0</v>
      </c>
      <c r="AC265" s="55">
        <f>SUM(SUMIFS(Data!$N$6:$N$1096,Data!$J$6:$J$1096,AC$142,Data!$I$6:$I$1096,Sheet1!$B265))</f>
        <v>0</v>
      </c>
      <c r="AD265" s="55">
        <f>SUM(SUMIFS(Data!$N$6:$N$1096,Data!$J$6:$J$1096,AD$142,Data!$I$6:$I$1096,Sheet1!$B265))</f>
        <v>0</v>
      </c>
      <c r="AE265" s="55">
        <f>SUM(SUMIFS(Data!$N$6:$N$1096,Data!$J$6:$J$1096,AE$142,Data!$I$6:$I$1096,Sheet1!$B265))</f>
        <v>0</v>
      </c>
      <c r="AF265" s="55">
        <f>SUM(SUMIFS(Data!$N$6:$N$1096,Data!$J$6:$J$1096,AF$142,Data!$I$6:$I$1096,Sheet1!$B265))</f>
        <v>0</v>
      </c>
      <c r="AG265" s="55">
        <f>SUM(SUMIFS(Data!$N$6:$N$1096,Data!$J$6:$J$1096,AG$142,Data!$I$6:$I$1096,Sheet1!$B265))</f>
        <v>0</v>
      </c>
      <c r="AH265" s="55">
        <f>SUM(SUMIFS(Data!$N$6:$N$1096,Data!$J$6:$J$1096,AH$142,Data!$I$6:$I$1096,Sheet1!$B265))</f>
        <v>0</v>
      </c>
      <c r="AI265" s="55">
        <f>SUM(SUMIFS(Data!$N$6:$N$1096,Data!$J$6:$J$1096,AI$142,Data!$I$6:$I$1096,Sheet1!$B265))</f>
        <v>0</v>
      </c>
      <c r="AJ265" s="55">
        <f>SUM(SUMIFS(Data!$N$6:$N$1096,Data!$J$6:$J$1096,AJ$142,Data!$I$6:$I$1096,Sheet1!$B265))</f>
        <v>0</v>
      </c>
      <c r="AK265" s="55">
        <f>SUM(SUMIFS(Data!$N$6:$N$1096,Data!$J$6:$J$1096,AK$142,Data!$I$6:$I$1096,Sheet1!$B265))</f>
        <v>0</v>
      </c>
      <c r="AL265" s="55">
        <f>SUM(SUMIFS(Data!$N$6:$N$1096,Data!$J$6:$J$1096,AL$142,Data!$I$6:$I$1096,Sheet1!$B265))</f>
        <v>0</v>
      </c>
      <c r="AM265" s="55">
        <f>SUM(SUMIFS(Data!$N$6:$N$1096,Data!$J$6:$J$1096,AM$142,Data!$I$6:$I$1096,Sheet1!$B265))</f>
        <v>0</v>
      </c>
      <c r="AN265" s="55">
        <f>SUM(SUMIFS(Data!$N$6:$N$1096,Data!$J$6:$J$1096,AN$142,Data!$I$6:$I$1096,Sheet1!$B265))</f>
        <v>0</v>
      </c>
      <c r="AO265" s="55">
        <f>SUM(SUMIFS(Data!$N$6:$N$1096,Data!$J$6:$J$1096,AO$142,Data!$I$6:$I$1096,Sheet1!$B265))</f>
        <v>0</v>
      </c>
      <c r="AP265" s="55">
        <f>SUM(SUMIFS(Data!$N$6:$N$1096,Data!$J$6:$J$1096,AP$142,Data!$I$6:$I$1096,Sheet1!$B265))</f>
        <v>0</v>
      </c>
      <c r="AQ265" s="55">
        <f>SUM(SUMIFS(Data!$N$6:$N$1096,Data!$J$6:$J$1096,AQ$142,Data!$I$6:$I$1096,Sheet1!$B265))</f>
        <v>0</v>
      </c>
      <c r="AR265" s="56" t="s">
        <v>31</v>
      </c>
    </row>
    <row r="266" spans="1:44" x14ac:dyDescent="0.25">
      <c r="A266" s="53" t="s">
        <v>73</v>
      </c>
      <c r="B266" s="57" t="s">
        <v>32</v>
      </c>
      <c r="C266" s="55">
        <f>SUM(SUMIFS(Data!$N$6:$N$1096,Data!$J$6:$J$1096,C$142,Data!$I$6:$I$1096,Sheet1!$B266))</f>
        <v>0</v>
      </c>
      <c r="D266" s="55">
        <f>SUM(SUMIFS(Data!$N$6:$N$1096,Data!$J$6:$J$1096,D$142,Data!$I$6:$I$1096,Sheet1!$B266))</f>
        <v>0</v>
      </c>
      <c r="E266" s="55">
        <f>SUM(SUMIFS(Data!$N$6:$N$1096,Data!$J$6:$J$1096,E$142,Data!$I$6:$I$1096,Sheet1!$B266))</f>
        <v>0</v>
      </c>
      <c r="F266" s="55">
        <f>SUM(SUMIFS(Data!$N$6:$N$1096,Data!$J$6:$J$1096,F$142,Data!$I$6:$I$1096,Sheet1!$B266))</f>
        <v>0</v>
      </c>
      <c r="G266" s="55">
        <f>SUM(SUMIFS(Data!$N$6:$N$1096,Data!$J$6:$J$1096,G$142,Data!$I$6:$I$1096,Sheet1!$B266))</f>
        <v>0</v>
      </c>
      <c r="H266" s="55">
        <f>SUM(SUMIFS(Data!$N$6:$N$1096,Data!$J$6:$J$1096,H$142,Data!$I$6:$I$1096,Sheet1!$B266))</f>
        <v>0</v>
      </c>
      <c r="I266" s="55">
        <f>SUM(SUMIFS(Data!$N$6:$N$1096,Data!$J$6:$J$1096,I$142,Data!$I$6:$I$1096,Sheet1!$B266))</f>
        <v>0</v>
      </c>
      <c r="J266" s="55">
        <f>SUM(SUMIFS(Data!$N$6:$N$1096,Data!$J$6:$J$1096,J$142,Data!$I$6:$I$1096,Sheet1!$B266))</f>
        <v>0</v>
      </c>
      <c r="K266" s="55">
        <f>SUM(SUMIFS(Data!$N$6:$N$1096,Data!$J$6:$J$1096,K$142,Data!$I$6:$I$1096,Sheet1!$B266))</f>
        <v>0</v>
      </c>
      <c r="L266" s="55">
        <f>SUM(SUMIFS(Data!$N$6:$N$1096,Data!$J$6:$J$1096,L$142,Data!$I$6:$I$1096,Sheet1!$B266))</f>
        <v>0</v>
      </c>
      <c r="M266" s="55">
        <f>SUM(SUMIFS(Data!$N$6:$N$1096,Data!$J$6:$J$1096,M$142,Data!$I$6:$I$1096,Sheet1!$B266))</f>
        <v>0</v>
      </c>
      <c r="N266" s="55">
        <f>SUM(SUMIFS(Data!$N$6:$N$1096,Data!$J$6:$J$1096,N$142,Data!$I$6:$I$1096,Sheet1!$B266))</f>
        <v>0</v>
      </c>
      <c r="O266" s="55">
        <f>SUM(SUMIFS(Data!$N$6:$N$1096,Data!$J$6:$J$1096,O$142,Data!$I$6:$I$1096,Sheet1!$B266))</f>
        <v>0</v>
      </c>
      <c r="P266" s="55">
        <f>SUM(SUMIFS(Data!$N$6:$N$1096,Data!$J$6:$J$1096,P$142,Data!$I$6:$I$1096,Sheet1!$B266))</f>
        <v>0</v>
      </c>
      <c r="Q266" s="55">
        <f>SUM(SUMIFS(Data!$N$6:$N$1096,Data!$J$6:$J$1096,Q$142,Data!$I$6:$I$1096,Sheet1!$B266))</f>
        <v>0</v>
      </c>
      <c r="R266" s="55">
        <f>SUM(SUMIFS(Data!$N$6:$N$1096,Data!$J$6:$J$1096,R$142,Data!$I$6:$I$1096,Sheet1!$B266))</f>
        <v>0</v>
      </c>
      <c r="S266" s="55">
        <f>SUM(SUMIFS(Data!$N$6:$N$1096,Data!$J$6:$J$1096,S$142,Data!$I$6:$I$1096,Sheet1!$B266))</f>
        <v>0</v>
      </c>
      <c r="T266" s="55">
        <f>SUM(SUMIFS(Data!$N$6:$N$1096,Data!$J$6:$J$1096,T$142,Data!$I$6:$I$1096,Sheet1!$B266))</f>
        <v>0</v>
      </c>
      <c r="U266" s="55">
        <f>SUM(SUMIFS(Data!$N$6:$N$1096,Data!$J$6:$J$1096,U$142,Data!$I$6:$I$1096,Sheet1!$B266))</f>
        <v>0</v>
      </c>
      <c r="V266" s="55">
        <f>SUM(SUMIFS(Data!$N$6:$N$1096,Data!$J$6:$J$1096,V$142,Data!$I$6:$I$1096,Sheet1!$B266))</f>
        <v>0</v>
      </c>
      <c r="W266" s="55">
        <f>SUM(SUMIFS(Data!$N$6:$N$1096,Data!$J$6:$J$1096,W$142,Data!$I$6:$I$1096,Sheet1!$B266))</f>
        <v>0</v>
      </c>
      <c r="X266" s="55">
        <f>SUM(SUMIFS(Data!$N$6:$N$1096,Data!$J$6:$J$1096,X$142,Data!$I$6:$I$1096,Sheet1!$B266))</f>
        <v>4.0942090157015023E-3</v>
      </c>
      <c r="Y266" s="55">
        <f>SUM(SUMIFS(Data!$N$6:$N$1096,Data!$J$6:$J$1096,Y$142,Data!$I$6:$I$1096,Sheet1!$B266))</f>
        <v>4.2385580339940913E-3</v>
      </c>
      <c r="Z266" s="55">
        <f>SUM(SUMIFS(Data!$N$6:$N$1096,Data!$J$6:$J$1096,Z$142,Data!$I$6:$I$1096,Sheet1!$B266))</f>
        <v>4.0868454661558114E-3</v>
      </c>
      <c r="AA266" s="55">
        <f>SUM(SUMIFS(Data!$N$6:$N$1096,Data!$J$6:$J$1096,AA$142,Data!$I$6:$I$1096,Sheet1!$B266))</f>
        <v>0</v>
      </c>
      <c r="AB266" s="55">
        <f>SUM(SUMIFS(Data!$N$6:$N$1096,Data!$J$6:$J$1096,AB$142,Data!$I$6:$I$1096,Sheet1!$B266))</f>
        <v>5.2105577859400355E-3</v>
      </c>
      <c r="AC266" s="55">
        <f>SUM(SUMIFS(Data!$N$6:$N$1096,Data!$J$6:$J$1096,AC$142,Data!$I$6:$I$1096,Sheet1!$B266))</f>
        <v>4.5401978840964577E-3</v>
      </c>
      <c r="AD266" s="55">
        <f>SUM(SUMIFS(Data!$N$6:$N$1096,Data!$J$6:$J$1096,AD$142,Data!$I$6:$I$1096,Sheet1!$B266))</f>
        <v>5.4083979218124524E-3</v>
      </c>
      <c r="AE266" s="55">
        <f>SUM(SUMIFS(Data!$N$6:$N$1096,Data!$J$6:$J$1096,AE$142,Data!$I$6:$I$1096,Sheet1!$B266))</f>
        <v>5.6336852647832078E-3</v>
      </c>
      <c r="AF266" s="55">
        <f>SUM(SUMIFS(Data!$N$6:$N$1096,Data!$J$6:$J$1096,AF$142,Data!$I$6:$I$1096,Sheet1!$B266))</f>
        <v>5.5576703464027405E-3</v>
      </c>
      <c r="AG266" s="55">
        <f>SUM(SUMIFS(Data!$N$6:$N$1096,Data!$J$6:$J$1096,AG$142,Data!$I$6:$I$1096,Sheet1!$B266))</f>
        <v>4.337309200100092E-3</v>
      </c>
      <c r="AH266" s="55">
        <f>SUM(SUMIFS(Data!$N$6:$N$1096,Data!$J$6:$J$1096,AH$142,Data!$I$6:$I$1096,Sheet1!$B266))</f>
        <v>4.8414319978679933E-3</v>
      </c>
      <c r="AI266" s="55">
        <f>SUM(SUMIFS(Data!$N$6:$N$1096,Data!$J$6:$J$1096,AI$142,Data!$I$6:$I$1096,Sheet1!$B266))</f>
        <v>7.0299537158326781E-3</v>
      </c>
      <c r="AJ266" s="55">
        <f>SUM(SUMIFS(Data!$N$6:$N$1096,Data!$J$6:$J$1096,AJ$142,Data!$I$6:$I$1096,Sheet1!$B266))</f>
        <v>7.1700649787138698E-3</v>
      </c>
      <c r="AK266" s="55">
        <f>SUM(SUMIFS(Data!$N$6:$N$1096,Data!$J$6:$J$1096,AK$142,Data!$I$6:$I$1096,Sheet1!$B266))</f>
        <v>6.5697452634255922E-3</v>
      </c>
      <c r="AL266" s="55">
        <f>SUM(SUMIFS(Data!$N$6:$N$1096,Data!$J$6:$J$1096,AL$142,Data!$I$6:$I$1096,Sheet1!$B266))</f>
        <v>4.225947316523454E-3</v>
      </c>
      <c r="AM266" s="55">
        <f>SUM(SUMIFS(Data!$N$6:$N$1096,Data!$J$6:$J$1096,AM$142,Data!$I$6:$I$1096,Sheet1!$B266))</f>
        <v>1.0739445292871569E-2</v>
      </c>
      <c r="AN266" s="55">
        <f>SUM(SUMIFS(Data!$N$6:$N$1096,Data!$J$6:$J$1096,AN$142,Data!$I$6:$I$1096,Sheet1!$B266))</f>
        <v>1.2346288705615093E-2</v>
      </c>
      <c r="AO266" s="55">
        <f>SUM(SUMIFS(Data!$N$6:$N$1096,Data!$J$6:$J$1096,AO$142,Data!$I$6:$I$1096,Sheet1!$B266))</f>
        <v>5.7339449541284407E-3</v>
      </c>
      <c r="AP266" s="55">
        <f>SUM(SUMIFS(Data!$N$6:$N$1096,Data!$J$6:$J$1096,AP$142,Data!$I$6:$I$1096,Sheet1!$B266))</f>
        <v>5.7339449541284407E-3</v>
      </c>
      <c r="AQ266" s="55">
        <f>SUM(SUMIFS(Data!$N$6:$N$1096,Data!$J$6:$J$1096,AQ$142,Data!$I$6:$I$1096,Sheet1!$B266))</f>
        <v>1.361190250079139E-2</v>
      </c>
      <c r="AR266" s="57" t="s">
        <v>32</v>
      </c>
    </row>
    <row r="267" spans="1:44" x14ac:dyDescent="0.25">
      <c r="B267" s="58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8"/>
    </row>
    <row r="268" spans="1:44" s="69" customFormat="1" x14ac:dyDescent="0.25">
      <c r="B268" s="70" t="s">
        <v>98</v>
      </c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70"/>
    </row>
    <row r="270" spans="1:44" x14ac:dyDescent="0.25">
      <c r="C270" s="55" t="b">
        <f>SUM(C241:C266)=1</f>
        <v>1</v>
      </c>
      <c r="D270" s="55" t="b">
        <f t="shared" ref="D270:AQ270" si="15">SUM(D241:D266)=1</f>
        <v>1</v>
      </c>
      <c r="E270" s="55" t="b">
        <f t="shared" si="15"/>
        <v>1</v>
      </c>
      <c r="F270" s="55" t="b">
        <f t="shared" si="15"/>
        <v>1</v>
      </c>
      <c r="G270" s="55" t="b">
        <f t="shared" si="15"/>
        <v>1</v>
      </c>
      <c r="H270" s="55" t="b">
        <f t="shared" si="15"/>
        <v>1</v>
      </c>
      <c r="I270" s="55" t="b">
        <f t="shared" si="15"/>
        <v>1</v>
      </c>
      <c r="J270" s="55" t="b">
        <f t="shared" si="15"/>
        <v>1</v>
      </c>
      <c r="K270" s="55" t="b">
        <f t="shared" si="15"/>
        <v>1</v>
      </c>
      <c r="L270" s="55" t="b">
        <f t="shared" si="15"/>
        <v>1</v>
      </c>
      <c r="M270" s="55" t="b">
        <f t="shared" si="15"/>
        <v>1</v>
      </c>
      <c r="N270" s="55" t="b">
        <f t="shared" si="15"/>
        <v>1</v>
      </c>
      <c r="O270" s="55" t="b">
        <f t="shared" si="15"/>
        <v>1</v>
      </c>
      <c r="P270" s="55" t="b">
        <f t="shared" si="15"/>
        <v>1</v>
      </c>
      <c r="Q270" s="55" t="b">
        <f t="shared" si="15"/>
        <v>1</v>
      </c>
      <c r="R270" s="55" t="b">
        <f t="shared" si="15"/>
        <v>1</v>
      </c>
      <c r="S270" s="55" t="b">
        <f t="shared" si="15"/>
        <v>1</v>
      </c>
      <c r="T270" s="55" t="b">
        <f t="shared" si="15"/>
        <v>1</v>
      </c>
      <c r="U270" s="55" t="b">
        <f t="shared" si="15"/>
        <v>1</v>
      </c>
      <c r="V270" s="55" t="b">
        <f t="shared" si="15"/>
        <v>1</v>
      </c>
      <c r="W270" s="55" t="b">
        <f t="shared" si="15"/>
        <v>1</v>
      </c>
      <c r="X270" s="55" t="b">
        <f t="shared" si="15"/>
        <v>1</v>
      </c>
      <c r="Y270" s="55" t="b">
        <f t="shared" si="15"/>
        <v>1</v>
      </c>
      <c r="Z270" s="55" t="b">
        <f t="shared" si="15"/>
        <v>1</v>
      </c>
      <c r="AA270" s="55" t="b">
        <f t="shared" si="15"/>
        <v>1</v>
      </c>
      <c r="AB270" s="55" t="b">
        <f t="shared" si="15"/>
        <v>1</v>
      </c>
      <c r="AC270" s="55" t="b">
        <f t="shared" si="15"/>
        <v>1</v>
      </c>
      <c r="AD270" s="55" t="b">
        <f t="shared" si="15"/>
        <v>1</v>
      </c>
      <c r="AE270" s="55" t="b">
        <f t="shared" si="15"/>
        <v>1</v>
      </c>
      <c r="AF270" s="55" t="b">
        <f t="shared" si="15"/>
        <v>1</v>
      </c>
      <c r="AG270" s="55" t="b">
        <f t="shared" si="15"/>
        <v>1</v>
      </c>
      <c r="AH270" s="55" t="b">
        <f t="shared" si="15"/>
        <v>1</v>
      </c>
      <c r="AI270" s="55" t="b">
        <f t="shared" si="15"/>
        <v>1</v>
      </c>
      <c r="AJ270" s="55" t="b">
        <f t="shared" si="15"/>
        <v>1</v>
      </c>
      <c r="AK270" s="55" t="b">
        <f t="shared" si="15"/>
        <v>1</v>
      </c>
      <c r="AL270" s="55" t="b">
        <f t="shared" si="15"/>
        <v>1</v>
      </c>
      <c r="AM270" s="55" t="b">
        <f t="shared" si="15"/>
        <v>1</v>
      </c>
      <c r="AN270" s="55" t="b">
        <f t="shared" si="15"/>
        <v>1</v>
      </c>
      <c r="AO270" s="55" t="b">
        <f t="shared" si="15"/>
        <v>1</v>
      </c>
      <c r="AP270" s="55" t="b">
        <f t="shared" si="15"/>
        <v>1</v>
      </c>
      <c r="AQ270" s="55" t="b">
        <f t="shared" si="15"/>
        <v>1</v>
      </c>
    </row>
    <row r="271" spans="1:44" x14ac:dyDescent="0.25">
      <c r="B271" s="58" t="s">
        <v>83</v>
      </c>
    </row>
    <row r="272" spans="1:44" x14ac:dyDescent="0.25">
      <c r="C272" s="53">
        <v>1960</v>
      </c>
      <c r="D272" s="53">
        <v>1961</v>
      </c>
      <c r="E272" s="53">
        <v>1962</v>
      </c>
      <c r="F272" s="53">
        <v>1963</v>
      </c>
      <c r="G272" s="53">
        <v>1964</v>
      </c>
      <c r="H272" s="53">
        <v>1965</v>
      </c>
      <c r="I272" s="53">
        <v>1966</v>
      </c>
      <c r="J272" s="53">
        <v>1967</v>
      </c>
      <c r="K272" s="53">
        <v>1968</v>
      </c>
      <c r="L272" s="53">
        <v>1969</v>
      </c>
      <c r="M272" s="53">
        <v>1970</v>
      </c>
      <c r="N272" s="53">
        <v>1971</v>
      </c>
      <c r="O272" s="53">
        <v>1972</v>
      </c>
      <c r="P272" s="53">
        <v>1973</v>
      </c>
      <c r="Q272" s="53">
        <v>1974</v>
      </c>
      <c r="R272" s="53">
        <v>1975</v>
      </c>
      <c r="S272" s="53">
        <v>1976</v>
      </c>
      <c r="T272" s="53">
        <v>1977</v>
      </c>
      <c r="U272" s="53">
        <v>1978</v>
      </c>
      <c r="V272" s="53">
        <v>1979</v>
      </c>
      <c r="W272" s="53">
        <v>1980</v>
      </c>
      <c r="X272" s="53">
        <v>1981</v>
      </c>
      <c r="Y272" s="53">
        <v>1982</v>
      </c>
      <c r="Z272" s="53">
        <v>1983</v>
      </c>
      <c r="AA272" s="53">
        <v>1984</v>
      </c>
      <c r="AB272" s="53">
        <v>1985</v>
      </c>
      <c r="AC272" s="53">
        <v>1986</v>
      </c>
      <c r="AD272" s="53">
        <v>1987</v>
      </c>
      <c r="AE272" s="53">
        <v>1988</v>
      </c>
      <c r="AF272" s="53">
        <v>1989</v>
      </c>
      <c r="AG272" s="53">
        <v>1990</v>
      </c>
      <c r="AH272" s="53">
        <v>1991</v>
      </c>
      <c r="AI272" s="53">
        <v>1992</v>
      </c>
      <c r="AJ272" s="53">
        <v>1993</v>
      </c>
      <c r="AK272" s="53">
        <v>1994</v>
      </c>
      <c r="AL272" s="53">
        <v>1995</v>
      </c>
      <c r="AM272" s="53">
        <v>1996</v>
      </c>
      <c r="AN272" s="53">
        <v>1997</v>
      </c>
      <c r="AO272" s="53">
        <v>1998</v>
      </c>
      <c r="AP272" s="53">
        <v>1999</v>
      </c>
      <c r="AQ272" s="53">
        <v>2000</v>
      </c>
    </row>
    <row r="273" spans="1:44" x14ac:dyDescent="0.25">
      <c r="A273" s="53" t="s">
        <v>73</v>
      </c>
      <c r="B273" s="54" t="s">
        <v>7</v>
      </c>
      <c r="C273" s="59">
        <f>C4/C143</f>
        <v>7.4512345223938068</v>
      </c>
      <c r="D273" s="59">
        <f t="shared" ref="D273:AQ273" si="16">D4/D143</f>
        <v>7.2996684909080995</v>
      </c>
      <c r="E273" s="59">
        <f t="shared" si="16"/>
        <v>6.996797639175468</v>
      </c>
      <c r="F273" s="59">
        <f t="shared" si="16"/>
        <v>6.7954784766154903</v>
      </c>
      <c r="G273" s="59">
        <f t="shared" si="16"/>
        <v>6.5964317100576482</v>
      </c>
      <c r="H273" s="59">
        <f t="shared" si="16"/>
        <v>6.4238914872200148</v>
      </c>
      <c r="I273" s="59">
        <f t="shared" si="16"/>
        <v>6.1365354327594579</v>
      </c>
      <c r="J273" s="59">
        <f t="shared" si="16"/>
        <v>5.9462892556675273</v>
      </c>
      <c r="K273" s="59">
        <f t="shared" si="16"/>
        <v>5.8851702517278826</v>
      </c>
      <c r="L273" s="59">
        <f t="shared" si="16"/>
        <v>5.6048709920332307</v>
      </c>
      <c r="M273" s="59">
        <f t="shared" si="16"/>
        <v>5.3329005396930338</v>
      </c>
      <c r="N273" s="59">
        <f t="shared" si="16"/>
        <v>5.124186685682016</v>
      </c>
      <c r="O273" s="59">
        <f t="shared" si="16"/>
        <v>5.0321728229193008</v>
      </c>
      <c r="P273" s="59">
        <f t="shared" si="16"/>
        <v>4.8434662733060367</v>
      </c>
      <c r="Q273" s="59">
        <f t="shared" si="16"/>
        <v>4.6470830441581494</v>
      </c>
      <c r="R273" s="59">
        <f t="shared" si="16"/>
        <v>4.5326883788377845</v>
      </c>
      <c r="S273" s="59">
        <f t="shared" si="16"/>
        <v>4.3421597202747115</v>
      </c>
      <c r="T273" s="59">
        <f t="shared" si="16"/>
        <v>4.1974520152532371</v>
      </c>
      <c r="U273" s="59">
        <f t="shared" si="16"/>
        <v>4.113525613503664</v>
      </c>
      <c r="V273" s="59">
        <f t="shared" si="16"/>
        <v>4.0586406101204293</v>
      </c>
      <c r="W273" s="59">
        <f t="shared" si="16"/>
        <v>3.9858052397704298</v>
      </c>
      <c r="X273" s="59">
        <f t="shared" si="16"/>
        <v>3.8593811647671927</v>
      </c>
      <c r="Y273" s="59">
        <f t="shared" si="16"/>
        <v>3.7959853456471531</v>
      </c>
      <c r="Z273" s="59">
        <f t="shared" si="16"/>
        <v>3.7020867807130946</v>
      </c>
      <c r="AA273" s="59">
        <f t="shared" si="16"/>
        <v>3.7098151681466582</v>
      </c>
      <c r="AB273" s="59">
        <f t="shared" si="16"/>
        <v>3.7375613544846624</v>
      </c>
      <c r="AC273" s="59">
        <f t="shared" si="16"/>
        <v>3.6439553662504354</v>
      </c>
      <c r="AD273" s="59">
        <f t="shared" si="16"/>
        <v>3.6532529064278032</v>
      </c>
      <c r="AE273" s="59">
        <f t="shared" si="16"/>
        <v>3.6402120963461089</v>
      </c>
      <c r="AF273" s="59">
        <f t="shared" si="16"/>
        <v>3.6919969069166867</v>
      </c>
      <c r="AG273" s="59">
        <f t="shared" si="16"/>
        <v>4.0048175491174263</v>
      </c>
      <c r="AH273" s="59">
        <f t="shared" si="16"/>
        <v>3.6405794910775087</v>
      </c>
      <c r="AI273" s="59">
        <f t="shared" si="16"/>
        <v>3.2934347948401355</v>
      </c>
      <c r="AJ273" s="59">
        <f t="shared" si="16"/>
        <v>3.3639171458495936</v>
      </c>
      <c r="AK273" s="59">
        <f t="shared" si="16"/>
        <v>3.204469814207056</v>
      </c>
      <c r="AL273" s="59">
        <f t="shared" si="16"/>
        <v>3.1349320305110355</v>
      </c>
      <c r="AM273" s="59">
        <f t="shared" si="16"/>
        <v>3.1228507352975092</v>
      </c>
      <c r="AN273" s="59">
        <f t="shared" si="16"/>
        <v>3.0775483679290057</v>
      </c>
      <c r="AO273" s="59">
        <f t="shared" si="16"/>
        <v>3.1185985586867115</v>
      </c>
      <c r="AP273" s="59">
        <f t="shared" si="16"/>
        <v>3.0980885253790831</v>
      </c>
      <c r="AQ273" s="59">
        <f t="shared" si="16"/>
        <v>3.1223532884978251</v>
      </c>
      <c r="AR273" s="54" t="s">
        <v>7</v>
      </c>
    </row>
    <row r="274" spans="1:44" x14ac:dyDescent="0.25">
      <c r="A274" s="53" t="s">
        <v>73</v>
      </c>
      <c r="B274" s="56" t="s">
        <v>8</v>
      </c>
      <c r="C274" s="59">
        <f t="shared" ref="C274:AQ274" si="17">C5/C144</f>
        <v>6.0744226656315297</v>
      </c>
      <c r="D274" s="59">
        <f t="shared" si="17"/>
        <v>6.0353944991155757</v>
      </c>
      <c r="E274" s="59">
        <f t="shared" si="17"/>
        <v>5.6989908894038983</v>
      </c>
      <c r="F274" s="59">
        <f t="shared" si="17"/>
        <v>5.4876075143866485</v>
      </c>
      <c r="G274" s="59">
        <f t="shared" si="17"/>
        <v>5.5234566580192537</v>
      </c>
      <c r="H274" s="59">
        <f t="shared" si="17"/>
        <v>5.370570661507938</v>
      </c>
      <c r="I274" s="59">
        <f t="shared" si="17"/>
        <v>4.9751329753803804</v>
      </c>
      <c r="J274" s="59">
        <f t="shared" si="17"/>
        <v>4.763779264471272</v>
      </c>
      <c r="K274" s="59">
        <f t="shared" si="17"/>
        <v>4.5051837317986374</v>
      </c>
      <c r="L274" s="59">
        <f t="shared" si="17"/>
        <v>4.235631166884505</v>
      </c>
      <c r="M274" s="59">
        <f t="shared" si="17"/>
        <v>4.0670900840226851</v>
      </c>
      <c r="N274" s="59">
        <f t="shared" si="17"/>
        <v>3.8657818466557567</v>
      </c>
      <c r="O274" s="59">
        <f t="shared" si="17"/>
        <v>3.4799730508399271</v>
      </c>
      <c r="P274" s="59">
        <f t="shared" si="17"/>
        <v>3.4400478394496949</v>
      </c>
      <c r="Q274" s="59">
        <f t="shared" si="17"/>
        <v>3.3521592653987806</v>
      </c>
      <c r="R274" s="59">
        <f t="shared" si="17"/>
        <v>3.2535051363704963</v>
      </c>
      <c r="S274" s="59">
        <f t="shared" si="17"/>
        <v>3.1628335681466746</v>
      </c>
      <c r="T274" s="59">
        <f t="shared" si="17"/>
        <v>3.1358455978818074</v>
      </c>
      <c r="U274" s="59">
        <f t="shared" si="17"/>
        <v>3.4180691157569001</v>
      </c>
      <c r="V274" s="59">
        <f t="shared" si="17"/>
        <v>3.3177981874167224</v>
      </c>
      <c r="W274" s="59">
        <f t="shared" si="17"/>
        <v>3.2322038506403494</v>
      </c>
      <c r="X274" s="59">
        <f t="shared" si="17"/>
        <v>3.1610357053028175</v>
      </c>
      <c r="Y274" s="59">
        <f t="shared" si="17"/>
        <v>3.2839667898137517</v>
      </c>
      <c r="Z274" s="59">
        <f t="shared" si="17"/>
        <v>3.1941371414048567</v>
      </c>
      <c r="AA274" s="59">
        <f t="shared" si="17"/>
        <v>3.2006158869168289</v>
      </c>
      <c r="AB274" s="59">
        <f t="shared" si="17"/>
        <v>3.1905759033622494</v>
      </c>
      <c r="AC274" s="59">
        <f t="shared" si="17"/>
        <v>3.2642452567186044</v>
      </c>
      <c r="AD274" s="59">
        <f t="shared" si="17"/>
        <v>3.3937956991216276</v>
      </c>
      <c r="AE274" s="59">
        <f t="shared" si="17"/>
        <v>3.671237727160432</v>
      </c>
      <c r="AF274" s="59">
        <f t="shared" si="17"/>
        <v>3.9706027312659287</v>
      </c>
      <c r="AG274" s="59">
        <f t="shared" si="17"/>
        <v>4.2617284827182313</v>
      </c>
      <c r="AH274" s="59">
        <f t="shared" si="17"/>
        <v>4.162782521510211</v>
      </c>
      <c r="AI274" s="59">
        <f t="shared" si="17"/>
        <v>4.1113597201061793</v>
      </c>
      <c r="AJ274" s="59">
        <f t="shared" si="17"/>
        <v>4.1026033841998686</v>
      </c>
      <c r="AK274" s="59">
        <f t="shared" si="17"/>
        <v>3.995742871019127</v>
      </c>
      <c r="AL274" s="59">
        <f t="shared" si="17"/>
        <v>4.3008633469843867</v>
      </c>
      <c r="AM274" s="59">
        <f t="shared" si="17"/>
        <v>3.8892807532917626</v>
      </c>
      <c r="AN274" s="59">
        <f t="shared" si="17"/>
        <v>3.7891456010350821</v>
      </c>
      <c r="AO274" s="59">
        <f t="shared" si="17"/>
        <v>3.8091521765612453</v>
      </c>
      <c r="AP274" s="59">
        <f t="shared" si="17"/>
        <v>3.8070010735179896</v>
      </c>
      <c r="AQ274" s="59">
        <f t="shared" si="17"/>
        <v>3.7320151137977509</v>
      </c>
      <c r="AR274" s="56" t="s">
        <v>8</v>
      </c>
    </row>
    <row r="275" spans="1:44" x14ac:dyDescent="0.25">
      <c r="A275" s="53" t="s">
        <v>73</v>
      </c>
      <c r="B275" s="56" t="s">
        <v>9</v>
      </c>
      <c r="C275" s="59">
        <f t="shared" ref="C275:AQ275" si="18">C6/C145</f>
        <v>4.4020886833825443</v>
      </c>
      <c r="D275" s="59">
        <f t="shared" si="18"/>
        <v>4.290801222674169</v>
      </c>
      <c r="E275" s="59">
        <f t="shared" si="18"/>
        <v>4.2467777123769315</v>
      </c>
      <c r="F275" s="59">
        <f t="shared" si="18"/>
        <v>4.1185160716694922</v>
      </c>
      <c r="G275" s="59">
        <f t="shared" si="18"/>
        <v>4.1145309465362612</v>
      </c>
      <c r="H275" s="59">
        <f t="shared" si="18"/>
        <v>3.7406541289126709</v>
      </c>
      <c r="I275" s="59">
        <f t="shared" si="18"/>
        <v>3.4889235121101847</v>
      </c>
      <c r="J275" s="59">
        <f t="shared" si="18"/>
        <v>3.3240492719172043</v>
      </c>
      <c r="K275" s="59">
        <f t="shared" si="18"/>
        <v>3.0911535247733366</v>
      </c>
      <c r="L275" s="59">
        <f t="shared" si="18"/>
        <v>2.7834007809562293</v>
      </c>
      <c r="M275" s="59">
        <f t="shared" si="18"/>
        <v>2.5689109061839317</v>
      </c>
      <c r="N275" s="59">
        <f t="shared" si="18"/>
        <v>2.2728405851138378</v>
      </c>
      <c r="O275" s="59">
        <f t="shared" si="18"/>
        <v>2.0751295577625473</v>
      </c>
      <c r="P275" s="59">
        <f t="shared" si="18"/>
        <v>2.104427244946149</v>
      </c>
      <c r="Q275" s="59">
        <f t="shared" si="18"/>
        <v>2.1133466024584684</v>
      </c>
      <c r="R275" s="59">
        <f t="shared" si="18"/>
        <v>2.100850573638823</v>
      </c>
      <c r="S275" s="59">
        <f t="shared" si="18"/>
        <v>2.1255059006326098</v>
      </c>
      <c r="T275" s="59">
        <f t="shared" si="18"/>
        <v>2.1354233050160762</v>
      </c>
      <c r="U275" s="59">
        <f t="shared" si="18"/>
        <v>2.2042885785060711</v>
      </c>
      <c r="V275" s="59">
        <f t="shared" si="18"/>
        <v>2.1653242893103477</v>
      </c>
      <c r="W275" s="59">
        <f t="shared" si="18"/>
        <v>2.2246207334369723</v>
      </c>
      <c r="X275" s="59">
        <f t="shared" si="18"/>
        <v>2.2799487019536118</v>
      </c>
      <c r="Y275" s="59">
        <f t="shared" si="18"/>
        <v>2.1926210709194609</v>
      </c>
      <c r="Z275" s="59">
        <f t="shared" si="18"/>
        <v>2.1799829091946039</v>
      </c>
      <c r="AA275" s="59">
        <f t="shared" si="18"/>
        <v>2.128727234753089</v>
      </c>
      <c r="AB275" s="59">
        <f t="shared" si="18"/>
        <v>2.1224669454842005</v>
      </c>
      <c r="AC275" s="59">
        <f t="shared" si="18"/>
        <v>2.0991905620540852</v>
      </c>
      <c r="AD275" s="59">
        <f t="shared" si="18"/>
        <v>2.0702134781905843</v>
      </c>
      <c r="AE275" s="59">
        <f t="shared" si="18"/>
        <v>2.0798052759192647</v>
      </c>
      <c r="AF275" s="59">
        <f t="shared" si="18"/>
        <v>2.0573364639754783</v>
      </c>
      <c r="AG275" s="59">
        <f t="shared" si="18"/>
        <v>2.034294054792289</v>
      </c>
      <c r="AH275" s="59">
        <f t="shared" si="18"/>
        <v>1.9934973839557362</v>
      </c>
      <c r="AI275" s="59">
        <f t="shared" si="18"/>
        <v>2.0133084925963289</v>
      </c>
      <c r="AJ275" s="59">
        <f t="shared" si="18"/>
        <v>1.9610146019564572</v>
      </c>
      <c r="AK275" s="59">
        <f t="shared" si="18"/>
        <v>1.9804699731323698</v>
      </c>
      <c r="AL275" s="59">
        <f t="shared" si="18"/>
        <v>2.1256133178000747</v>
      </c>
      <c r="AM275" s="59">
        <f t="shared" si="18"/>
        <v>1.9129965772334094</v>
      </c>
      <c r="AN275" s="59">
        <f t="shared" si="18"/>
        <v>1.946744487202801</v>
      </c>
      <c r="AO275" s="59">
        <f t="shared" si="18"/>
        <v>1.9302180385532819</v>
      </c>
      <c r="AP275" s="59">
        <f t="shared" si="18"/>
        <v>1.9263403812379201</v>
      </c>
      <c r="AQ275" s="59">
        <f t="shared" si="18"/>
        <v>1.8819911608997253</v>
      </c>
      <c r="AR275" s="56" t="s">
        <v>9</v>
      </c>
    </row>
    <row r="276" spans="1:44" x14ac:dyDescent="0.25">
      <c r="A276" s="53" t="s">
        <v>73</v>
      </c>
      <c r="B276" s="56" t="s">
        <v>10</v>
      </c>
      <c r="C276" s="59">
        <f t="shared" ref="C276:AQ276" si="19">C7/C146</f>
        <v>1.3859588896452539</v>
      </c>
      <c r="D276" s="59">
        <f t="shared" si="19"/>
        <v>1.364117600793646</v>
      </c>
      <c r="E276" s="59">
        <f t="shared" si="19"/>
        <v>1.3318410427656557</v>
      </c>
      <c r="F276" s="59">
        <f t="shared" si="19"/>
        <v>1.3280732454202029</v>
      </c>
      <c r="G276" s="59">
        <f t="shared" si="19"/>
        <v>1.3488041768621615</v>
      </c>
      <c r="H276" s="59">
        <f t="shared" si="19"/>
        <v>1.2410423550056788</v>
      </c>
      <c r="I276" s="59">
        <f t="shared" si="19"/>
        <v>1.2424435418971851</v>
      </c>
      <c r="J276" s="59">
        <f t="shared" si="19"/>
        <v>1.1920490119882179</v>
      </c>
      <c r="K276" s="59">
        <f t="shared" si="19"/>
        <v>1.154253919787769</v>
      </c>
      <c r="L276" s="59">
        <f t="shared" si="19"/>
        <v>1.152233046224346</v>
      </c>
      <c r="M276" s="59">
        <f t="shared" si="19"/>
        <v>1.1635772990712856</v>
      </c>
      <c r="N276" s="59">
        <f t="shared" si="19"/>
        <v>1.1991158969328808</v>
      </c>
      <c r="O276" s="59">
        <f t="shared" si="19"/>
        <v>1.1455856426475239</v>
      </c>
      <c r="P276" s="59">
        <f t="shared" si="19"/>
        <v>1.1540025252188602</v>
      </c>
      <c r="Q276" s="59">
        <f t="shared" si="19"/>
        <v>1.1613581996875277</v>
      </c>
      <c r="R276" s="59">
        <f t="shared" si="19"/>
        <v>1.161102746804257</v>
      </c>
      <c r="S276" s="59">
        <f t="shared" si="19"/>
        <v>1.1472887443809896</v>
      </c>
      <c r="T276" s="59">
        <f t="shared" si="19"/>
        <v>1.1679269422581826</v>
      </c>
      <c r="U276" s="59">
        <f t="shared" si="19"/>
        <v>1.1649932925398312</v>
      </c>
      <c r="V276" s="59">
        <f t="shared" si="19"/>
        <v>1.1567214660445178</v>
      </c>
      <c r="W276" s="59">
        <f t="shared" si="19"/>
        <v>1.1438948352516827</v>
      </c>
      <c r="X276" s="59">
        <f t="shared" si="19"/>
        <v>1.1927813061438155</v>
      </c>
      <c r="Y276" s="59">
        <f t="shared" si="19"/>
        <v>1.2020263314443858</v>
      </c>
      <c r="Z276" s="59">
        <f t="shared" si="19"/>
        <v>1.1789292924875543</v>
      </c>
      <c r="AA276" s="59">
        <f t="shared" si="19"/>
        <v>1.1609248029981827</v>
      </c>
      <c r="AB276" s="59">
        <f t="shared" si="19"/>
        <v>1.1341448215406251</v>
      </c>
      <c r="AC276" s="59">
        <f t="shared" si="19"/>
        <v>1.1246812957682675</v>
      </c>
      <c r="AD276" s="59">
        <f t="shared" si="19"/>
        <v>1.1357352210749221</v>
      </c>
      <c r="AE276" s="59">
        <f t="shared" si="19"/>
        <v>1.1738749319126363</v>
      </c>
      <c r="AF276" s="59">
        <f t="shared" si="19"/>
        <v>1.1515845582639657</v>
      </c>
      <c r="AG276" s="59">
        <f t="shared" si="19"/>
        <v>1.1786528123486577</v>
      </c>
      <c r="AH276" s="59">
        <f t="shared" si="19"/>
        <v>1.1486131274542541</v>
      </c>
      <c r="AI276" s="59">
        <f t="shared" si="19"/>
        <v>1.1168330460772662</v>
      </c>
      <c r="AJ276" s="59">
        <f t="shared" si="19"/>
        <v>1.1520205964902259</v>
      </c>
      <c r="AK276" s="59">
        <f t="shared" si="19"/>
        <v>1.1738449030790372</v>
      </c>
      <c r="AL276" s="59">
        <f t="shared" si="19"/>
        <v>1.400136341215187</v>
      </c>
      <c r="AM276" s="59">
        <f t="shared" si="19"/>
        <v>1.2910326305507376</v>
      </c>
      <c r="AN276" s="59">
        <f t="shared" si="19"/>
        <v>1.3416257617858405</v>
      </c>
      <c r="AO276" s="59">
        <f t="shared" si="19"/>
        <v>1.4070708334840936</v>
      </c>
      <c r="AP276" s="59">
        <f t="shared" si="19"/>
        <v>1.473000098956547</v>
      </c>
      <c r="AQ276" s="59">
        <f t="shared" si="19"/>
        <v>1.5207378227020683</v>
      </c>
      <c r="AR276" s="56" t="s">
        <v>10</v>
      </c>
    </row>
    <row r="277" spans="1:44" x14ac:dyDescent="0.25">
      <c r="A277" s="53" t="s">
        <v>73</v>
      </c>
      <c r="B277" s="56" t="s">
        <v>11</v>
      </c>
      <c r="C277" s="59">
        <f t="shared" ref="C277:AQ277" si="20">C8/C147</f>
        <v>2.255494690420996</v>
      </c>
      <c r="D277" s="59">
        <f t="shared" si="20"/>
        <v>2.2688395943858368</v>
      </c>
      <c r="E277" s="59">
        <f t="shared" si="20"/>
        <v>2.1670191859858408</v>
      </c>
      <c r="F277" s="59">
        <f t="shared" si="20"/>
        <v>2.1528489334747216</v>
      </c>
      <c r="G277" s="59">
        <f t="shared" si="20"/>
        <v>2.0229944358326599</v>
      </c>
      <c r="H277" s="59">
        <f t="shared" si="20"/>
        <v>1.8882452564498544</v>
      </c>
      <c r="I277" s="59">
        <f t="shared" si="20"/>
        <v>1.9211368386575465</v>
      </c>
      <c r="J277" s="59">
        <f t="shared" si="20"/>
        <v>1.8616758756083167</v>
      </c>
      <c r="K277" s="59">
        <f t="shared" si="20"/>
        <v>1.807265805469263</v>
      </c>
      <c r="L277" s="59">
        <f t="shared" si="20"/>
        <v>1.8464741699038865</v>
      </c>
      <c r="M277" s="59">
        <f t="shared" si="20"/>
        <v>1.8698789502359108</v>
      </c>
      <c r="N277" s="59">
        <f t="shared" si="20"/>
        <v>1.9008788498434839</v>
      </c>
      <c r="O277" s="59">
        <f t="shared" si="20"/>
        <v>1.9207946239325708</v>
      </c>
      <c r="P277" s="59">
        <f t="shared" si="20"/>
        <v>2.0831224090458433</v>
      </c>
      <c r="Q277" s="59">
        <f t="shared" si="20"/>
        <v>2.327129881899626</v>
      </c>
      <c r="R277" s="59">
        <f t="shared" si="20"/>
        <v>2.4246010721070448</v>
      </c>
      <c r="S277" s="59">
        <f t="shared" si="20"/>
        <v>2.407189677246218</v>
      </c>
      <c r="T277" s="59">
        <f t="shared" si="20"/>
        <v>2.6184052021456434</v>
      </c>
      <c r="U277" s="59">
        <f t="shared" si="20"/>
        <v>2.6347486305622212</v>
      </c>
      <c r="V277" s="59">
        <f t="shared" si="20"/>
        <v>2.5585484939836349</v>
      </c>
      <c r="W277" s="59">
        <f t="shared" si="20"/>
        <v>2.5112409625596035</v>
      </c>
      <c r="X277" s="59">
        <f t="shared" si="20"/>
        <v>2.6400091750080312</v>
      </c>
      <c r="Y277" s="59">
        <f t="shared" si="20"/>
        <v>2.745489758075816</v>
      </c>
      <c r="Z277" s="59">
        <f t="shared" si="20"/>
        <v>2.8198214876888903</v>
      </c>
      <c r="AA277" s="59">
        <f t="shared" si="20"/>
        <v>2.7712807515153628</v>
      </c>
      <c r="AB277" s="59">
        <f t="shared" si="20"/>
        <v>2.7949620943812938</v>
      </c>
      <c r="AC277" s="59">
        <f t="shared" si="20"/>
        <v>2.8157103610486232</v>
      </c>
      <c r="AD277" s="59">
        <f t="shared" si="20"/>
        <v>2.7451183266421255</v>
      </c>
      <c r="AE277" s="59">
        <f t="shared" si="20"/>
        <v>2.7387625572891729</v>
      </c>
      <c r="AF277" s="59">
        <f t="shared" si="20"/>
        <v>2.5986107495749922</v>
      </c>
      <c r="AG277" s="59">
        <f t="shared" si="20"/>
        <v>2.5339800703497808</v>
      </c>
      <c r="AH277" s="59">
        <f t="shared" si="20"/>
        <v>2.6129008403128648</v>
      </c>
      <c r="AI277" s="59">
        <f t="shared" si="20"/>
        <v>2.8137111876298055</v>
      </c>
      <c r="AJ277" s="59">
        <f t="shared" si="20"/>
        <v>2.950774528101749</v>
      </c>
      <c r="AK277" s="59">
        <f t="shared" si="20"/>
        <v>3.0051885677572652</v>
      </c>
      <c r="AL277" s="59">
        <f t="shared" si="20"/>
        <v>3.4479511580614233</v>
      </c>
      <c r="AM277" s="59">
        <f t="shared" si="20"/>
        <v>3.0889961666215218</v>
      </c>
      <c r="AN277" s="59">
        <f t="shared" si="20"/>
        <v>3.1579124451817076</v>
      </c>
      <c r="AO277" s="59">
        <f t="shared" si="20"/>
        <v>3.1825905650227297</v>
      </c>
      <c r="AP277" s="59">
        <f t="shared" si="20"/>
        <v>3.195213290375174</v>
      </c>
      <c r="AQ277" s="59">
        <f t="shared" si="20"/>
        <v>3.0477521507539125</v>
      </c>
      <c r="AR277" s="56" t="s">
        <v>11</v>
      </c>
    </row>
    <row r="278" spans="1:44" x14ac:dyDescent="0.25">
      <c r="A278" s="53" t="s">
        <v>73</v>
      </c>
      <c r="B278" s="56" t="s">
        <v>12</v>
      </c>
      <c r="C278" s="59">
        <f t="shared" ref="C278:AQ278" si="21">C9/C148</f>
        <v>2.5190050106476622</v>
      </c>
      <c r="D278" s="59">
        <f t="shared" si="21"/>
        <v>2.5979138787138889</v>
      </c>
      <c r="E278" s="59">
        <f t="shared" si="21"/>
        <v>2.5972669725967426</v>
      </c>
      <c r="F278" s="59">
        <f t="shared" si="21"/>
        <v>2.6995914595002612</v>
      </c>
      <c r="G278" s="59">
        <f t="shared" si="21"/>
        <v>2.6413096576275392</v>
      </c>
      <c r="H278" s="59">
        <f t="shared" si="21"/>
        <v>2.6748608659356381</v>
      </c>
      <c r="I278" s="59">
        <f t="shared" si="21"/>
        <v>2.7899266660061754</v>
      </c>
      <c r="J278" s="59">
        <f t="shared" si="21"/>
        <v>2.7934593565946026</v>
      </c>
      <c r="K278" s="59">
        <f t="shared" si="21"/>
        <v>2.8759847311702722</v>
      </c>
      <c r="L278" s="59">
        <f t="shared" si="21"/>
        <v>3.1524007974649129</v>
      </c>
      <c r="M278" s="59">
        <f t="shared" si="21"/>
        <v>3.3559265666724465</v>
      </c>
      <c r="N278" s="59">
        <f t="shared" si="21"/>
        <v>3.4677250581456538</v>
      </c>
      <c r="O278" s="59">
        <f t="shared" si="21"/>
        <v>3.708648075835228</v>
      </c>
      <c r="P278" s="59">
        <f t="shared" si="21"/>
        <v>3.9908462051268008</v>
      </c>
      <c r="Q278" s="59">
        <f t="shared" si="21"/>
        <v>4.4684141152080903</v>
      </c>
      <c r="R278" s="59">
        <f t="shared" si="21"/>
        <v>4.4817747791800349</v>
      </c>
      <c r="S278" s="59">
        <f t="shared" si="21"/>
        <v>4.652794299354289</v>
      </c>
      <c r="T278" s="59">
        <f t="shared" si="21"/>
        <v>4.6692224800657414</v>
      </c>
      <c r="U278" s="59">
        <f t="shared" si="21"/>
        <v>4.5124465030692944</v>
      </c>
      <c r="V278" s="59">
        <f t="shared" si="21"/>
        <v>4.391741269192357</v>
      </c>
      <c r="W278" s="59">
        <f t="shared" si="21"/>
        <v>4.3294165173255168</v>
      </c>
      <c r="X278" s="59">
        <f t="shared" si="21"/>
        <v>4.169111577088616</v>
      </c>
      <c r="Y278" s="59">
        <f t="shared" si="21"/>
        <v>4.202983372578144</v>
      </c>
      <c r="Z278" s="59">
        <f t="shared" si="21"/>
        <v>4.6596987331187663</v>
      </c>
      <c r="AA278" s="59">
        <f t="shared" si="21"/>
        <v>4.8201999081419986</v>
      </c>
      <c r="AB278" s="59">
        <f t="shared" si="21"/>
        <v>4.8942744115495449</v>
      </c>
      <c r="AC278" s="59">
        <f t="shared" si="21"/>
        <v>4.8946060357170822</v>
      </c>
      <c r="AD278" s="59">
        <f t="shared" si="21"/>
        <v>4.9610216729196361</v>
      </c>
      <c r="AE278" s="59">
        <f t="shared" si="21"/>
        <v>4.9015509297649205</v>
      </c>
      <c r="AF278" s="59">
        <f t="shared" si="21"/>
        <v>4.9502124024507408</v>
      </c>
      <c r="AG278" s="59">
        <f t="shared" si="21"/>
        <v>5.1237130834773126</v>
      </c>
      <c r="AH278" s="59">
        <f t="shared" si="21"/>
        <v>5.4477881397217667</v>
      </c>
      <c r="AI278" s="59">
        <f t="shared" si="21"/>
        <v>5.6825212737905701</v>
      </c>
      <c r="AJ278" s="59">
        <f t="shared" si="21"/>
        <v>5.9117647557792026</v>
      </c>
      <c r="AK278" s="59">
        <f t="shared" si="21"/>
        <v>6.2020945521677984</v>
      </c>
      <c r="AL278" s="59">
        <f t="shared" si="21"/>
        <v>6.8367815025816032</v>
      </c>
      <c r="AM278" s="59">
        <f t="shared" si="21"/>
        <v>7.4649213887171921</v>
      </c>
      <c r="AN278" s="59">
        <f t="shared" si="21"/>
        <v>7.8211484071019859</v>
      </c>
      <c r="AO278" s="59">
        <f t="shared" si="21"/>
        <v>8.7564446779439642</v>
      </c>
      <c r="AP278" s="59">
        <f t="shared" si="21"/>
        <v>9.4281312687046128</v>
      </c>
      <c r="AQ278" s="59">
        <f t="shared" si="21"/>
        <v>9.9791246551091195</v>
      </c>
      <c r="AR278" s="56" t="s">
        <v>12</v>
      </c>
    </row>
    <row r="279" spans="1:44" x14ac:dyDescent="0.25">
      <c r="A279" s="53" t="s">
        <v>73</v>
      </c>
      <c r="B279" s="56" t="s">
        <v>13</v>
      </c>
      <c r="C279" s="59">
        <f t="shared" ref="C279:AQ279" si="22">C10/C149</f>
        <v>2.5508600395218504</v>
      </c>
      <c r="D279" s="59">
        <f t="shared" si="22"/>
        <v>2.5933031572607268</v>
      </c>
      <c r="E279" s="59">
        <f t="shared" si="22"/>
        <v>2.4984469037864496</v>
      </c>
      <c r="F279" s="59">
        <f t="shared" si="22"/>
        <v>2.548371304554113</v>
      </c>
      <c r="G279" s="59">
        <f t="shared" si="22"/>
        <v>2.7464272558284399</v>
      </c>
      <c r="H279" s="59">
        <f t="shared" si="22"/>
        <v>2.814354000868168</v>
      </c>
      <c r="I279" s="59">
        <f t="shared" si="22"/>
        <v>2.9532726716455469</v>
      </c>
      <c r="J279" s="59">
        <f t="shared" si="22"/>
        <v>2.9531556758094197</v>
      </c>
      <c r="K279" s="59">
        <f t="shared" si="22"/>
        <v>3.1431000490285248</v>
      </c>
      <c r="L279" s="59">
        <f t="shared" si="22"/>
        <v>4.0724139964614574</v>
      </c>
      <c r="M279" s="59">
        <f t="shared" si="22"/>
        <v>3.8221905642289853</v>
      </c>
      <c r="N279" s="59">
        <f t="shared" si="22"/>
        <v>4.1994759418720609</v>
      </c>
      <c r="O279" s="59">
        <f t="shared" si="22"/>
        <v>4.4969245840396628</v>
      </c>
      <c r="P279" s="59">
        <f t="shared" si="22"/>
        <v>4.8898912674343542</v>
      </c>
      <c r="Q279" s="59">
        <f t="shared" si="22"/>
        <v>5.1877731000394158</v>
      </c>
      <c r="R279" s="59">
        <f t="shared" si="22"/>
        <v>5.3578636684505891</v>
      </c>
      <c r="S279" s="59">
        <f t="shared" si="22"/>
        <v>5.9616256449945597</v>
      </c>
      <c r="T279" s="59">
        <f t="shared" si="22"/>
        <v>6.2589703706259971</v>
      </c>
      <c r="U279" s="59">
        <f t="shared" si="22"/>
        <v>6.435238544855066</v>
      </c>
      <c r="V279" s="59">
        <f t="shared" si="22"/>
        <v>6.4440976040437956</v>
      </c>
      <c r="W279" s="59">
        <f t="shared" si="22"/>
        <v>6.4181215192632255</v>
      </c>
      <c r="X279" s="59">
        <f t="shared" si="22"/>
        <v>6.6344020620845763</v>
      </c>
      <c r="Y279" s="59">
        <f t="shared" si="22"/>
        <v>6.5193106951971567</v>
      </c>
      <c r="Z279" s="59">
        <f t="shared" si="22"/>
        <v>6.59949070277702</v>
      </c>
      <c r="AA279" s="59">
        <f t="shared" si="22"/>
        <v>6.7709635257939773</v>
      </c>
      <c r="AB279" s="59">
        <f t="shared" si="22"/>
        <v>6.8322914516135471</v>
      </c>
      <c r="AC279" s="59">
        <f t="shared" si="22"/>
        <v>6.586819531221308</v>
      </c>
      <c r="AD279" s="59">
        <f t="shared" si="22"/>
        <v>6.5377050828425514</v>
      </c>
      <c r="AE279" s="59">
        <f t="shared" si="22"/>
        <v>6.4908317531175461</v>
      </c>
      <c r="AF279" s="59">
        <f t="shared" si="22"/>
        <v>6.281481847562425</v>
      </c>
      <c r="AG279" s="59">
        <f t="shared" si="22"/>
        <v>5.0306217752919897</v>
      </c>
      <c r="AH279" s="59">
        <f t="shared" si="22"/>
        <v>6.1625032206256041</v>
      </c>
      <c r="AI279" s="59">
        <f t="shared" si="22"/>
        <v>7.0269970234200496</v>
      </c>
      <c r="AJ279" s="59">
        <f t="shared" si="22"/>
        <v>6.0233835610509541</v>
      </c>
      <c r="AK279" s="59">
        <f t="shared" si="22"/>
        <v>5.9854642253215617</v>
      </c>
      <c r="AL279" s="59">
        <f t="shared" si="22"/>
        <v>5.2273574714884079</v>
      </c>
      <c r="AM279" s="59">
        <f t="shared" si="22"/>
        <v>5.8649355399856464</v>
      </c>
      <c r="AN279" s="59">
        <f t="shared" si="22"/>
        <v>5.842665374978127</v>
      </c>
      <c r="AO279" s="59">
        <f t="shared" si="22"/>
        <v>5.7752117854718996</v>
      </c>
      <c r="AP279" s="59">
        <f t="shared" si="22"/>
        <v>5.9296009763156903</v>
      </c>
      <c r="AQ279" s="59">
        <f t="shared" si="22"/>
        <v>5.7661459982213366</v>
      </c>
      <c r="AR279" s="56" t="s">
        <v>13</v>
      </c>
    </row>
    <row r="280" spans="1:44" x14ac:dyDescent="0.25">
      <c r="A280" s="53" t="s">
        <v>73</v>
      </c>
      <c r="B280" s="56" t="s">
        <v>14</v>
      </c>
      <c r="C280" s="59">
        <f t="shared" ref="C280:AQ280" si="23">C11/C150</f>
        <v>12.979583114125278</v>
      </c>
      <c r="D280" s="59">
        <f t="shared" si="23"/>
        <v>14.160876718611419</v>
      </c>
      <c r="E280" s="59">
        <f t="shared" si="23"/>
        <v>14.687989057192313</v>
      </c>
      <c r="F280" s="59">
        <f t="shared" si="23"/>
        <v>14.736884911216471</v>
      </c>
      <c r="G280" s="59">
        <f t="shared" si="23"/>
        <v>15.270448285957613</v>
      </c>
      <c r="H280" s="59">
        <f t="shared" si="23"/>
        <v>16.341353382848645</v>
      </c>
      <c r="I280" s="59">
        <f t="shared" si="23"/>
        <v>16.517823805478212</v>
      </c>
      <c r="J280" s="59">
        <f t="shared" si="23"/>
        <v>16.754330576128361</v>
      </c>
      <c r="K280" s="59">
        <f t="shared" si="23"/>
        <v>17.860133249501935</v>
      </c>
      <c r="L280" s="59">
        <f t="shared" si="23"/>
        <v>22.04031531986903</v>
      </c>
      <c r="M280" s="59">
        <f t="shared" si="23"/>
        <v>20.925227003307047</v>
      </c>
      <c r="N280" s="59">
        <f t="shared" si="23"/>
        <v>20.981982276972012</v>
      </c>
      <c r="O280" s="59">
        <f t="shared" si="23"/>
        <v>22.035479934551763</v>
      </c>
      <c r="P280" s="59">
        <f t="shared" si="23"/>
        <v>22.85629133692143</v>
      </c>
      <c r="Q280" s="59">
        <f t="shared" si="23"/>
        <v>23.559573109531623</v>
      </c>
      <c r="R280" s="59">
        <f t="shared" si="23"/>
        <v>24.351448543362622</v>
      </c>
      <c r="S280" s="59">
        <f t="shared" si="23"/>
        <v>26.320457862382511</v>
      </c>
      <c r="T280" s="59">
        <f t="shared" si="23"/>
        <v>28.550385887265932</v>
      </c>
      <c r="U280" s="59">
        <f t="shared" si="23"/>
        <v>29.465426249824837</v>
      </c>
      <c r="V280" s="59">
        <f t="shared" si="23"/>
        <v>28.909363090926863</v>
      </c>
      <c r="W280" s="59">
        <f t="shared" si="23"/>
        <v>29.103002225889249</v>
      </c>
      <c r="X280" s="59">
        <f t="shared" si="23"/>
        <v>30.290370929796868</v>
      </c>
      <c r="Y280" s="59">
        <f t="shared" si="23"/>
        <v>31.101770805355212</v>
      </c>
      <c r="Z280" s="59">
        <f t="shared" si="23"/>
        <v>32.510155573472758</v>
      </c>
      <c r="AA280" s="59">
        <f t="shared" si="23"/>
        <v>33.882636357948861</v>
      </c>
      <c r="AB280" s="59">
        <f t="shared" si="23"/>
        <v>32.989240134935955</v>
      </c>
      <c r="AC280" s="59">
        <f t="shared" si="23"/>
        <v>33.559093264325938</v>
      </c>
      <c r="AD280" s="59">
        <f t="shared" si="23"/>
        <v>31.523916861289102</v>
      </c>
      <c r="AE280" s="59">
        <f t="shared" si="23"/>
        <v>30.899472926875841</v>
      </c>
      <c r="AF280" s="59">
        <f t="shared" si="23"/>
        <v>29.649692410821761</v>
      </c>
      <c r="AG280" s="59">
        <f t="shared" si="23"/>
        <v>25.487428676006271</v>
      </c>
      <c r="AH280" s="59">
        <f t="shared" si="23"/>
        <v>26.751641660142965</v>
      </c>
      <c r="AI280" s="59">
        <f t="shared" si="23"/>
        <v>26.652240382513078</v>
      </c>
      <c r="AJ280" s="59">
        <f t="shared" si="23"/>
        <v>21.999351863932894</v>
      </c>
      <c r="AK280" s="59">
        <f t="shared" si="23"/>
        <v>19.201536175915422</v>
      </c>
      <c r="AL280" s="59">
        <f t="shared" si="23"/>
        <v>16.951482367891906</v>
      </c>
      <c r="AM280" s="59">
        <f t="shared" si="23"/>
        <v>16.988849812175346</v>
      </c>
      <c r="AN280" s="59">
        <f t="shared" si="23"/>
        <v>15.917931830766427</v>
      </c>
      <c r="AO280" s="59">
        <f t="shared" si="23"/>
        <v>14.334153103719521</v>
      </c>
      <c r="AP280" s="59">
        <f t="shared" si="23"/>
        <v>14.131414967975159</v>
      </c>
      <c r="AQ280" s="59">
        <f t="shared" si="23"/>
        <v>13.457646317429564</v>
      </c>
      <c r="AR280" s="56" t="s">
        <v>14</v>
      </c>
    </row>
    <row r="281" spans="1:44" x14ac:dyDescent="0.25">
      <c r="A281" s="53" t="s">
        <v>73</v>
      </c>
      <c r="B281" s="56" t="s">
        <v>15</v>
      </c>
      <c r="C281" s="59">
        <f t="shared" ref="C281:AQ281" si="24">C12/C151</f>
        <v>138.31151802322975</v>
      </c>
      <c r="D281" s="59">
        <f t="shared" si="24"/>
        <v>158.19477361026426</v>
      </c>
      <c r="E281" s="59">
        <f t="shared" si="24"/>
        <v>147.61870072297162</v>
      </c>
      <c r="F281" s="59">
        <f t="shared" si="24"/>
        <v>147.86255650768086</v>
      </c>
      <c r="G281" s="59">
        <f t="shared" si="24"/>
        <v>144.23193927137856</v>
      </c>
      <c r="H281" s="59">
        <f t="shared" si="24"/>
        <v>140.24285932663631</v>
      </c>
      <c r="I281" s="59">
        <f t="shared" si="24"/>
        <v>127.38068572555565</v>
      </c>
      <c r="J281" s="59">
        <f t="shared" si="24"/>
        <v>121.65734500828401</v>
      </c>
      <c r="K281" s="59">
        <f t="shared" si="24"/>
        <v>123.04013512206468</v>
      </c>
      <c r="L281" s="59">
        <f t="shared" si="24"/>
        <v>115.1553375407634</v>
      </c>
      <c r="M281" s="59">
        <f t="shared" si="24"/>
        <v>106.74526920183673</v>
      </c>
      <c r="N281" s="59">
        <f t="shared" si="24"/>
        <v>93.767990528800382</v>
      </c>
      <c r="O281" s="59">
        <f t="shared" si="24"/>
        <v>82.358525584931016</v>
      </c>
      <c r="P281" s="59">
        <f t="shared" si="24"/>
        <v>76.15290852754201</v>
      </c>
      <c r="Q281" s="59">
        <f t="shared" si="24"/>
        <v>68.95904055095528</v>
      </c>
      <c r="R281" s="59">
        <f t="shared" si="24"/>
        <v>65.933744125457352</v>
      </c>
      <c r="S281" s="59">
        <f t="shared" si="24"/>
        <v>64.433559847954953</v>
      </c>
      <c r="T281" s="59">
        <f t="shared" si="24"/>
        <v>61.912727338738719</v>
      </c>
      <c r="U281" s="59">
        <f t="shared" si="24"/>
        <v>60.520128735801251</v>
      </c>
      <c r="V281" s="59">
        <f t="shared" si="24"/>
        <v>55.05426792119767</v>
      </c>
      <c r="W281" s="59">
        <f t="shared" si="24"/>
        <v>53.457445216658151</v>
      </c>
      <c r="X281" s="59">
        <f t="shared" si="24"/>
        <v>53.172869378874701</v>
      </c>
      <c r="Y281" s="59">
        <f t="shared" si="24"/>
        <v>50.390974524726566</v>
      </c>
      <c r="Z281" s="59">
        <f t="shared" si="24"/>
        <v>48.656183812816757</v>
      </c>
      <c r="AA281" s="59">
        <f t="shared" si="24"/>
        <v>49.809090933117034</v>
      </c>
      <c r="AB281" s="59">
        <f t="shared" si="24"/>
        <v>49.057718231663301</v>
      </c>
      <c r="AC281" s="59">
        <f t="shared" si="24"/>
        <v>47.978000181666346</v>
      </c>
      <c r="AD281" s="59">
        <f t="shared" si="24"/>
        <v>45.622870646478383</v>
      </c>
      <c r="AE281" s="59">
        <f t="shared" si="24"/>
        <v>40.455517571072775</v>
      </c>
      <c r="AF281" s="59">
        <f t="shared" si="24"/>
        <v>36.409461046286253</v>
      </c>
      <c r="AG281" s="59">
        <f t="shared" si="24"/>
        <v>29.065714919876491</v>
      </c>
      <c r="AH281" s="59">
        <f t="shared" si="24"/>
        <v>30.852298790857617</v>
      </c>
      <c r="AI281" s="59">
        <f t="shared" si="24"/>
        <v>30.867925574212361</v>
      </c>
      <c r="AJ281" s="59">
        <f t="shared" si="24"/>
        <v>27.188751469555083</v>
      </c>
      <c r="AK281" s="59">
        <f t="shared" si="24"/>
        <v>25.537564446032512</v>
      </c>
      <c r="AL281" s="59">
        <f t="shared" si="24"/>
        <v>19.957866294778395</v>
      </c>
      <c r="AM281" s="59">
        <f t="shared" si="24"/>
        <v>17.993742400028758</v>
      </c>
      <c r="AN281" s="59">
        <f t="shared" si="24"/>
        <v>16.801050515442213</v>
      </c>
      <c r="AO281" s="59">
        <f t="shared" si="24"/>
        <v>15.75042470341729</v>
      </c>
      <c r="AP281" s="59">
        <f t="shared" si="24"/>
        <v>14.690191192834511</v>
      </c>
      <c r="AQ281" s="59">
        <f t="shared" si="24"/>
        <v>13.838996888275453</v>
      </c>
      <c r="AR281" s="56" t="s">
        <v>15</v>
      </c>
    </row>
    <row r="282" spans="1:44" x14ac:dyDescent="0.25">
      <c r="A282" s="53" t="s">
        <v>73</v>
      </c>
      <c r="B282" s="56" t="s">
        <v>16</v>
      </c>
      <c r="C282" s="59">
        <f t="shared" ref="C282:AQ282" si="25">C13/C152</f>
        <v>2.3881573041396127</v>
      </c>
      <c r="D282" s="59">
        <f t="shared" si="25"/>
        <v>2.2813608759708388</v>
      </c>
      <c r="E282" s="59">
        <f t="shared" si="25"/>
        <v>2.2983756051615356</v>
      </c>
      <c r="F282" s="59">
        <f t="shared" si="25"/>
        <v>2.3056262644928225</v>
      </c>
      <c r="G282" s="59">
        <f t="shared" si="25"/>
        <v>2.261669996234025</v>
      </c>
      <c r="H282" s="59">
        <f t="shared" si="25"/>
        <v>2.3448211821749503</v>
      </c>
      <c r="I282" s="59">
        <f t="shared" si="25"/>
        <v>2.3662213218632862</v>
      </c>
      <c r="J282" s="59">
        <f t="shared" si="25"/>
        <v>2.3932222014548281</v>
      </c>
      <c r="K282" s="59">
        <f t="shared" si="25"/>
        <v>2.4102440601342963</v>
      </c>
      <c r="L282" s="59">
        <f t="shared" si="25"/>
        <v>2.3355687630210094</v>
      </c>
      <c r="M282" s="59">
        <f t="shared" si="25"/>
        <v>2.2183973118461058</v>
      </c>
      <c r="N282" s="59">
        <f t="shared" si="25"/>
        <v>2.1614170367885905</v>
      </c>
      <c r="O282" s="59">
        <f t="shared" si="25"/>
        <v>2.1040021574632926</v>
      </c>
      <c r="P282" s="59">
        <f t="shared" si="25"/>
        <v>1.9763324691788957</v>
      </c>
      <c r="Q282" s="59">
        <f t="shared" si="25"/>
        <v>1.8573433737700209</v>
      </c>
      <c r="R282" s="59">
        <f t="shared" si="25"/>
        <v>1.8350627880437971</v>
      </c>
      <c r="S282" s="59">
        <f t="shared" si="25"/>
        <v>1.8082331342259843</v>
      </c>
      <c r="T282" s="59">
        <f t="shared" si="25"/>
        <v>1.8190433801265178</v>
      </c>
      <c r="U282" s="59">
        <f t="shared" si="25"/>
        <v>1.8242099046660654</v>
      </c>
      <c r="V282" s="59">
        <f t="shared" si="25"/>
        <v>1.7970315062959439</v>
      </c>
      <c r="W282" s="59">
        <f t="shared" si="25"/>
        <v>1.7360646007924256</v>
      </c>
      <c r="X282" s="59">
        <f t="shared" si="25"/>
        <v>1.7322714240643076</v>
      </c>
      <c r="Y282" s="59">
        <f t="shared" si="25"/>
        <v>1.7614206128789258</v>
      </c>
      <c r="Z282" s="59">
        <f t="shared" si="25"/>
        <v>1.8021969058594844</v>
      </c>
      <c r="AA282" s="59">
        <f t="shared" si="25"/>
        <v>1.845673067161377</v>
      </c>
      <c r="AB282" s="59">
        <f t="shared" si="25"/>
        <v>1.8659410679903263</v>
      </c>
      <c r="AC282" s="59">
        <f t="shared" si="25"/>
        <v>1.8544105758018077</v>
      </c>
      <c r="AD282" s="59">
        <f t="shared" si="25"/>
        <v>1.8530497029543878</v>
      </c>
      <c r="AE282" s="59">
        <f t="shared" si="25"/>
        <v>1.8442446143645819</v>
      </c>
      <c r="AF282" s="59">
        <f t="shared" si="25"/>
        <v>1.8830188431021908</v>
      </c>
      <c r="AG282" s="59">
        <f t="shared" si="25"/>
        <v>1.7360492800345353</v>
      </c>
      <c r="AH282" s="59">
        <f t="shared" si="25"/>
        <v>1.8964631716674842</v>
      </c>
      <c r="AI282" s="59">
        <f t="shared" si="25"/>
        <v>2.0632397959490696</v>
      </c>
      <c r="AJ282" s="59">
        <f t="shared" si="25"/>
        <v>1.9297723693144591</v>
      </c>
      <c r="AK282" s="59">
        <f t="shared" si="25"/>
        <v>1.9412454531814369</v>
      </c>
      <c r="AL282" s="59">
        <f t="shared" si="25"/>
        <v>1.861463971687197</v>
      </c>
      <c r="AM282" s="59">
        <f t="shared" si="25"/>
        <v>1.9469916657794923</v>
      </c>
      <c r="AN282" s="59">
        <f t="shared" si="25"/>
        <v>1.9256849873010149</v>
      </c>
      <c r="AO282" s="59">
        <f t="shared" si="25"/>
        <v>1.9091407722492066</v>
      </c>
      <c r="AP282" s="59">
        <f t="shared" si="25"/>
        <v>1.9117215952381379</v>
      </c>
      <c r="AQ282" s="59">
        <f t="shared" si="25"/>
        <v>1.9125564787852434</v>
      </c>
      <c r="AR282" s="56" t="s">
        <v>16</v>
      </c>
    </row>
    <row r="283" spans="1:44" x14ac:dyDescent="0.25">
      <c r="A283" s="53" t="s">
        <v>73</v>
      </c>
      <c r="B283" s="56" t="s">
        <v>17</v>
      </c>
      <c r="C283" s="59">
        <f t="shared" ref="C283:AQ283" si="26">C14/C153</f>
        <v>6.3885064636532256</v>
      </c>
      <c r="D283" s="59">
        <f t="shared" si="26"/>
        <v>6.169410685341072</v>
      </c>
      <c r="E283" s="59">
        <f t="shared" si="26"/>
        <v>6.3382430868048312</v>
      </c>
      <c r="F283" s="59">
        <f t="shared" si="26"/>
        <v>6.1112940515802663</v>
      </c>
      <c r="G283" s="59">
        <f t="shared" si="26"/>
        <v>6.211838907682683</v>
      </c>
      <c r="H283" s="59">
        <f t="shared" si="26"/>
        <v>6.4288732201961345</v>
      </c>
      <c r="I283" s="59">
        <f t="shared" si="26"/>
        <v>6.5927760570661196</v>
      </c>
      <c r="J283" s="59">
        <f t="shared" si="26"/>
        <v>6.7837462575134895</v>
      </c>
      <c r="K283" s="59">
        <f t="shared" si="26"/>
        <v>7.1622036794975568</v>
      </c>
      <c r="L283" s="59">
        <f t="shared" si="26"/>
        <v>6.7813663258480581</v>
      </c>
      <c r="M283" s="59">
        <f t="shared" si="26"/>
        <v>7.0799638805449288</v>
      </c>
      <c r="N283" s="59">
        <f t="shared" si="26"/>
        <v>7.0251884926726955</v>
      </c>
      <c r="O283" s="59">
        <f t="shared" si="26"/>
        <v>7.2201023339317878</v>
      </c>
      <c r="P283" s="59">
        <f t="shared" si="26"/>
        <v>7.4178975247428793</v>
      </c>
      <c r="Q283" s="59">
        <f t="shared" si="26"/>
        <v>7.6740349148746336</v>
      </c>
      <c r="R283" s="59">
        <f t="shared" si="26"/>
        <v>7.955642784567126</v>
      </c>
      <c r="S283" s="59">
        <f t="shared" si="26"/>
        <v>7.8454333422229166</v>
      </c>
      <c r="T283" s="59">
        <f t="shared" si="26"/>
        <v>7.5118864373583936</v>
      </c>
      <c r="U283" s="59">
        <f t="shared" si="26"/>
        <v>7.9271408736205675</v>
      </c>
      <c r="V283" s="59">
        <f t="shared" si="26"/>
        <v>8.5121868281643209</v>
      </c>
      <c r="W283" s="59">
        <f t="shared" si="26"/>
        <v>8.8995203522388024</v>
      </c>
      <c r="X283" s="59">
        <f t="shared" si="26"/>
        <v>8.829179526406417</v>
      </c>
      <c r="Y283" s="59">
        <f t="shared" si="26"/>
        <v>8.6227052199176146</v>
      </c>
      <c r="Z283" s="59">
        <f t="shared" si="26"/>
        <v>8.1284449675410961</v>
      </c>
      <c r="AA283" s="59">
        <f t="shared" si="26"/>
        <v>8.0138062057148876</v>
      </c>
      <c r="AB283" s="59">
        <f t="shared" si="26"/>
        <v>7.4393992336601222</v>
      </c>
      <c r="AC283" s="59">
        <f t="shared" si="26"/>
        <v>6.972816177893705</v>
      </c>
      <c r="AD283" s="59">
        <f t="shared" si="26"/>
        <v>6.8878988032274888</v>
      </c>
      <c r="AE283" s="59">
        <f t="shared" si="26"/>
        <v>6.8883284764457269</v>
      </c>
      <c r="AF283" s="59">
        <f t="shared" si="26"/>
        <v>6.7589789432535392</v>
      </c>
      <c r="AG283" s="59">
        <f t="shared" si="26"/>
        <v>6.6424365253242161</v>
      </c>
      <c r="AH283" s="59">
        <f t="shared" si="26"/>
        <v>6.6912291073321502</v>
      </c>
      <c r="AI283" s="59">
        <f t="shared" si="26"/>
        <v>6.8588502414473691</v>
      </c>
      <c r="AJ283" s="59">
        <f t="shared" si="26"/>
        <v>6.8278533648081936</v>
      </c>
      <c r="AK283" s="59">
        <f t="shared" si="26"/>
        <v>7.0435835386762005</v>
      </c>
      <c r="AL283" s="59">
        <f t="shared" si="26"/>
        <v>7.0757566914059247</v>
      </c>
      <c r="AM283" s="59">
        <f t="shared" si="26"/>
        <v>7.1871919643493554</v>
      </c>
      <c r="AN283" s="59">
        <f t="shared" si="26"/>
        <v>7.1795420466133146</v>
      </c>
      <c r="AO283" s="59">
        <f t="shared" si="26"/>
        <v>7.2064402006489621</v>
      </c>
      <c r="AP283" s="59">
        <f t="shared" si="26"/>
        <v>7.3220632251473861</v>
      </c>
      <c r="AQ283" s="59">
        <f t="shared" si="26"/>
        <v>7.1812143950751519</v>
      </c>
      <c r="AR283" s="56" t="s">
        <v>17</v>
      </c>
    </row>
    <row r="284" spans="1:44" x14ac:dyDescent="0.25">
      <c r="A284" s="53" t="s">
        <v>73</v>
      </c>
      <c r="B284" s="56" t="s">
        <v>18</v>
      </c>
      <c r="C284" s="59">
        <f t="shared" ref="C284:AQ284" si="27">C15/C154</f>
        <v>7.25042559737477</v>
      </c>
      <c r="D284" s="59">
        <f t="shared" si="27"/>
        <v>7.1309375728409554</v>
      </c>
      <c r="E284" s="59">
        <f t="shared" si="27"/>
        <v>7.6336392108259314</v>
      </c>
      <c r="F284" s="59">
        <f t="shared" si="27"/>
        <v>7.7843401770706668</v>
      </c>
      <c r="G284" s="59">
        <f t="shared" si="27"/>
        <v>7.7456734163942995</v>
      </c>
      <c r="H284" s="59">
        <f t="shared" si="27"/>
        <v>7.9076131098008817</v>
      </c>
      <c r="I284" s="59">
        <f t="shared" si="27"/>
        <v>8.1627389334624567</v>
      </c>
      <c r="J284" s="59">
        <f t="shared" si="27"/>
        <v>8.471354924359412</v>
      </c>
      <c r="K284" s="59">
        <f t="shared" si="27"/>
        <v>8.4528280686009669</v>
      </c>
      <c r="L284" s="59">
        <f t="shared" si="27"/>
        <v>7.3153564728184612</v>
      </c>
      <c r="M284" s="59">
        <f t="shared" si="27"/>
        <v>8.0046566650081754</v>
      </c>
      <c r="N284" s="59">
        <f t="shared" si="27"/>
        <v>8.1028349831548692</v>
      </c>
      <c r="O284" s="59">
        <f t="shared" si="27"/>
        <v>8.4467134289360075</v>
      </c>
      <c r="P284" s="59">
        <f t="shared" si="27"/>
        <v>8.6905127844557057</v>
      </c>
      <c r="Q284" s="59">
        <f t="shared" si="27"/>
        <v>8.8252686969582186</v>
      </c>
      <c r="R284" s="59">
        <f t="shared" si="27"/>
        <v>8.9976546584383481</v>
      </c>
      <c r="S284" s="59">
        <f t="shared" si="27"/>
        <v>9.1435850739554283</v>
      </c>
      <c r="T284" s="59">
        <f t="shared" si="27"/>
        <v>8.9562693935938036</v>
      </c>
      <c r="U284" s="59">
        <f t="shared" si="27"/>
        <v>9.0143048280967211</v>
      </c>
      <c r="V284" s="59">
        <f t="shared" si="27"/>
        <v>9.0745358191229357</v>
      </c>
      <c r="W284" s="59">
        <f t="shared" si="27"/>
        <v>8.8780372649249415</v>
      </c>
      <c r="X284" s="59">
        <f t="shared" si="27"/>
        <v>8.8183645507091573</v>
      </c>
      <c r="Y284" s="59">
        <f t="shared" si="27"/>
        <v>9.2592538340739363</v>
      </c>
      <c r="Z284" s="59">
        <f t="shared" si="27"/>
        <v>9.5343822770344833</v>
      </c>
      <c r="AA284" s="59">
        <f t="shared" si="27"/>
        <v>9.653253014507241</v>
      </c>
      <c r="AB284" s="59">
        <f t="shared" si="27"/>
        <v>9.4880206370482369</v>
      </c>
      <c r="AC284" s="59">
        <f t="shared" si="27"/>
        <v>9.2739916775427229</v>
      </c>
      <c r="AD284" s="59">
        <f t="shared" si="27"/>
        <v>8.9587815170293066</v>
      </c>
      <c r="AE284" s="59">
        <f t="shared" si="27"/>
        <v>8.5150229681368952</v>
      </c>
      <c r="AF284" s="59">
        <f t="shared" si="27"/>
        <v>8.3379023193163295</v>
      </c>
      <c r="AG284" s="59">
        <f t="shared" si="27"/>
        <v>8.2645662640385247</v>
      </c>
      <c r="AH284" s="59">
        <f t="shared" si="27"/>
        <v>8.1194991676132027</v>
      </c>
      <c r="AI284" s="59">
        <f t="shared" si="27"/>
        <v>7.8099214017236172</v>
      </c>
      <c r="AJ284" s="59">
        <f t="shared" si="27"/>
        <v>7.4298190224141365</v>
      </c>
      <c r="AK284" s="59">
        <f t="shared" si="27"/>
        <v>7.5834435225907679</v>
      </c>
      <c r="AL284" s="59">
        <f t="shared" si="27"/>
        <v>7.1357030312030716</v>
      </c>
      <c r="AM284" s="59">
        <f t="shared" si="27"/>
        <v>6.8944012991679173</v>
      </c>
      <c r="AN284" s="59">
        <f t="shared" si="27"/>
        <v>6.8913627407120384</v>
      </c>
      <c r="AO284" s="59">
        <f t="shared" si="27"/>
        <v>6.9285029691372619</v>
      </c>
      <c r="AP284" s="59">
        <f t="shared" si="27"/>
        <v>6.6477658749811326</v>
      </c>
      <c r="AQ284" s="59">
        <f t="shared" si="27"/>
        <v>6.4540039468934589</v>
      </c>
      <c r="AR284" s="56" t="s">
        <v>18</v>
      </c>
    </row>
    <row r="285" spans="1:44" x14ac:dyDescent="0.25">
      <c r="A285" s="53" t="s">
        <v>73</v>
      </c>
      <c r="B285" s="56" t="s">
        <v>19</v>
      </c>
      <c r="C285" s="59">
        <f t="shared" ref="C285:AQ285" si="28">C16/C155</f>
        <v>1.7737577574766508</v>
      </c>
      <c r="D285" s="59">
        <f t="shared" si="28"/>
        <v>1.2773022560190299</v>
      </c>
      <c r="E285" s="59">
        <f t="shared" si="28"/>
        <v>1.5214007979519792</v>
      </c>
      <c r="F285" s="59">
        <f t="shared" si="28"/>
        <v>1.5617718690654827</v>
      </c>
      <c r="G285" s="59">
        <f t="shared" si="28"/>
        <v>1.5876587992664017</v>
      </c>
      <c r="H285" s="59">
        <f t="shared" si="28"/>
        <v>1.5563462216533968</v>
      </c>
      <c r="I285" s="59">
        <f t="shared" si="28"/>
        <v>1.6203498631269075</v>
      </c>
      <c r="J285" s="59">
        <f t="shared" si="28"/>
        <v>1.5606078345622947</v>
      </c>
      <c r="K285" s="59">
        <f t="shared" si="28"/>
        <v>1.5088604922726674</v>
      </c>
      <c r="L285" s="59">
        <f t="shared" si="28"/>
        <v>1.4825305730917591</v>
      </c>
      <c r="M285" s="59">
        <f t="shared" si="28"/>
        <v>1.4732234631456813</v>
      </c>
      <c r="N285" s="59">
        <f t="shared" si="28"/>
        <v>1.509933993749663</v>
      </c>
      <c r="O285" s="59">
        <f t="shared" si="28"/>
        <v>1.5466335038705028</v>
      </c>
      <c r="P285" s="59">
        <f t="shared" si="28"/>
        <v>1.5083609939428408</v>
      </c>
      <c r="Q285" s="59">
        <f t="shared" si="28"/>
        <v>1.4977893848717478</v>
      </c>
      <c r="R285" s="59">
        <f t="shared" si="28"/>
        <v>1.4859127099233453</v>
      </c>
      <c r="S285" s="59">
        <f t="shared" si="28"/>
        <v>1.4778164706104653</v>
      </c>
      <c r="T285" s="59">
        <f t="shared" si="28"/>
        <v>1.5144485046665688</v>
      </c>
      <c r="U285" s="59">
        <f t="shared" si="28"/>
        <v>1.5151369141896307</v>
      </c>
      <c r="V285" s="59">
        <f t="shared" si="28"/>
        <v>1.6219006005860355</v>
      </c>
      <c r="W285" s="59">
        <f t="shared" si="28"/>
        <v>1.6013638199212132</v>
      </c>
      <c r="X285" s="59">
        <f t="shared" si="28"/>
        <v>1.4852803748093124</v>
      </c>
      <c r="Y285" s="59">
        <f t="shared" si="28"/>
        <v>1.434897848965685</v>
      </c>
      <c r="Z285" s="59">
        <f t="shared" si="28"/>
        <v>1.3930957432572688</v>
      </c>
      <c r="AA285" s="59">
        <f t="shared" si="28"/>
        <v>1.3784500761896574</v>
      </c>
      <c r="AB285" s="59">
        <f t="shared" si="28"/>
        <v>1.4244984821916753</v>
      </c>
      <c r="AC285" s="59">
        <f t="shared" si="28"/>
        <v>1.3893111629338641</v>
      </c>
      <c r="AD285" s="59">
        <f t="shared" si="28"/>
        <v>1.3826052573837142</v>
      </c>
      <c r="AE285" s="59">
        <f t="shared" si="28"/>
        <v>1.3753958334080598</v>
      </c>
      <c r="AF285" s="59">
        <f t="shared" si="28"/>
        <v>1.3921562772398397</v>
      </c>
      <c r="AG285" s="59">
        <f t="shared" si="28"/>
        <v>1.4389383701426843</v>
      </c>
      <c r="AH285" s="59">
        <f t="shared" si="28"/>
        <v>1.5427429244735835</v>
      </c>
      <c r="AI285" s="59">
        <f t="shared" si="28"/>
        <v>1.6523216138290502</v>
      </c>
      <c r="AJ285" s="59">
        <f t="shared" si="28"/>
        <v>1.6971770277714158</v>
      </c>
      <c r="AK285" s="59">
        <f t="shared" si="28"/>
        <v>1.8543142646876005</v>
      </c>
      <c r="AL285" s="59">
        <f t="shared" si="28"/>
        <v>1.9023325604731942</v>
      </c>
      <c r="AM285" s="59">
        <f t="shared" si="28"/>
        <v>1.961652084061174</v>
      </c>
      <c r="AN285" s="59">
        <f t="shared" si="28"/>
        <v>2.0251942807025811</v>
      </c>
      <c r="AO285" s="59">
        <f t="shared" si="28"/>
        <v>2.1016400791980767</v>
      </c>
      <c r="AP285" s="59">
        <f t="shared" si="28"/>
        <v>2.1169839689194356</v>
      </c>
      <c r="AQ285" s="59">
        <f t="shared" si="28"/>
        <v>2.2198206550919122</v>
      </c>
      <c r="AR285" s="56" t="s">
        <v>19</v>
      </c>
    </row>
    <row r="286" spans="1:44" x14ac:dyDescent="0.25">
      <c r="A286" s="53" t="s">
        <v>73</v>
      </c>
      <c r="B286" s="56" t="s">
        <v>20</v>
      </c>
      <c r="C286" s="59">
        <f t="shared" ref="C286:AQ286" si="29">C17/C156</f>
        <v>8.9803330507494401</v>
      </c>
      <c r="D286" s="59">
        <f t="shared" si="29"/>
        <v>9.0677532107454368</v>
      </c>
      <c r="E286" s="59">
        <f t="shared" si="29"/>
        <v>8.6482277850532299</v>
      </c>
      <c r="F286" s="59">
        <f t="shared" si="29"/>
        <v>8.7295509825751836</v>
      </c>
      <c r="G286" s="59">
        <f t="shared" si="29"/>
        <v>8.6491907197069917</v>
      </c>
      <c r="H286" s="59">
        <f t="shared" si="29"/>
        <v>7.898167432375172</v>
      </c>
      <c r="I286" s="59">
        <f t="shared" si="29"/>
        <v>7.5734946734429585</v>
      </c>
      <c r="J286" s="59">
        <f t="shared" si="29"/>
        <v>7.0049756240422534</v>
      </c>
      <c r="K286" s="59">
        <f t="shared" si="29"/>
        <v>6.4266525903209608</v>
      </c>
      <c r="L286" s="59">
        <f t="shared" si="29"/>
        <v>5.9619929546987835</v>
      </c>
      <c r="M286" s="59">
        <f t="shared" si="29"/>
        <v>5.6766355582986225</v>
      </c>
      <c r="N286" s="59">
        <f t="shared" si="29"/>
        <v>5.1146973092829588</v>
      </c>
      <c r="O286" s="59">
        <f t="shared" si="29"/>
        <v>5.0846801650027107</v>
      </c>
      <c r="P286" s="59">
        <f t="shared" si="29"/>
        <v>4.0662293278619037</v>
      </c>
      <c r="Q286" s="59">
        <f t="shared" si="29"/>
        <v>3.5772716188573352</v>
      </c>
      <c r="R286" s="59">
        <f t="shared" si="29"/>
        <v>3.189542110797142</v>
      </c>
      <c r="S286" s="59">
        <f t="shared" si="29"/>
        <v>2.8879893969215216</v>
      </c>
      <c r="T286" s="59">
        <f t="shared" si="29"/>
        <v>2.4535261522504697</v>
      </c>
      <c r="U286" s="59">
        <f t="shared" si="29"/>
        <v>1.7855807179852874</v>
      </c>
      <c r="V286" s="59">
        <f t="shared" si="29"/>
        <v>1.6385015609460871</v>
      </c>
      <c r="W286" s="59">
        <f t="shared" si="29"/>
        <v>1.6743302143143781</v>
      </c>
      <c r="X286" s="59">
        <f t="shared" si="29"/>
        <v>1.7090508796628494</v>
      </c>
      <c r="Y286" s="59">
        <f t="shared" si="29"/>
        <v>1.7460893012988834</v>
      </c>
      <c r="Z286" s="59">
        <f t="shared" si="29"/>
        <v>1.7258512763385194</v>
      </c>
      <c r="AA286" s="59">
        <f t="shared" si="29"/>
        <v>1.6717617539027558</v>
      </c>
      <c r="AB286" s="59">
        <f t="shared" si="29"/>
        <v>1.6209571585328963</v>
      </c>
      <c r="AC286" s="59">
        <f t="shared" si="29"/>
        <v>1.5882332428162103</v>
      </c>
      <c r="AD286" s="59">
        <f t="shared" si="29"/>
        <v>1.5893038057245095</v>
      </c>
      <c r="AE286" s="59">
        <f t="shared" si="29"/>
        <v>1.5141970507471842</v>
      </c>
      <c r="AF286" s="59">
        <f t="shared" si="29"/>
        <v>1.3526840762463466</v>
      </c>
      <c r="AG286" s="59">
        <f t="shared" si="29"/>
        <v>1.4064463802883962</v>
      </c>
      <c r="AH286" s="59">
        <f t="shared" si="29"/>
        <v>1.4052836317890818</v>
      </c>
      <c r="AI286" s="59">
        <f t="shared" si="29"/>
        <v>1.4190670640708534</v>
      </c>
      <c r="AJ286" s="59">
        <f t="shared" si="29"/>
        <v>1.3865308877504503</v>
      </c>
      <c r="AK286" s="59">
        <f t="shared" si="29"/>
        <v>1.3796199815310497</v>
      </c>
      <c r="AL286" s="59">
        <f t="shared" si="29"/>
        <v>1.2608042652149887</v>
      </c>
      <c r="AM286" s="59">
        <f t="shared" si="29"/>
        <v>1.210534863382112</v>
      </c>
      <c r="AN286" s="59">
        <f t="shared" si="29"/>
        <v>1.1837852144587648</v>
      </c>
      <c r="AO286" s="59">
        <f t="shared" si="29"/>
        <v>1.128161596119337</v>
      </c>
      <c r="AP286" s="59">
        <f t="shared" si="29"/>
        <v>1.115588302796404</v>
      </c>
      <c r="AQ286" s="59">
        <f t="shared" si="29"/>
        <v>1.1731558872873804</v>
      </c>
      <c r="AR286" s="56" t="s">
        <v>20</v>
      </c>
    </row>
    <row r="287" spans="1:44" x14ac:dyDescent="0.25">
      <c r="A287" s="53" t="s">
        <v>73</v>
      </c>
      <c r="B287" s="56" t="s">
        <v>21</v>
      </c>
      <c r="C287" s="59">
        <f t="shared" ref="C287:AQ287" si="30">C18/C157</f>
        <v>42.627958781884765</v>
      </c>
      <c r="D287" s="59">
        <f t="shared" si="30"/>
        <v>41.752855646452119</v>
      </c>
      <c r="E287" s="59">
        <f t="shared" si="30"/>
        <v>42.312318616970956</v>
      </c>
      <c r="F287" s="59">
        <f t="shared" si="30"/>
        <v>41.244097963693719</v>
      </c>
      <c r="G287" s="59">
        <f t="shared" si="30"/>
        <v>41.409234814012073</v>
      </c>
      <c r="H287" s="59">
        <f t="shared" si="30"/>
        <v>40.704490476634696</v>
      </c>
      <c r="I287" s="59">
        <f t="shared" si="30"/>
        <v>36.609006195440365</v>
      </c>
      <c r="J287" s="59">
        <f t="shared" si="30"/>
        <v>34.780506961874742</v>
      </c>
      <c r="K287" s="59">
        <f t="shared" si="30"/>
        <v>31.566007458542664</v>
      </c>
      <c r="L287" s="59">
        <f t="shared" si="30"/>
        <v>28.722775650072151</v>
      </c>
      <c r="M287" s="59">
        <f t="shared" si="30"/>
        <v>26.449141907570656</v>
      </c>
      <c r="N287" s="59">
        <f t="shared" si="30"/>
        <v>24.113463063374692</v>
      </c>
      <c r="O287" s="59">
        <f t="shared" si="30"/>
        <v>21.553385392675906</v>
      </c>
      <c r="P287" s="59">
        <f t="shared" si="30"/>
        <v>19.629588582564903</v>
      </c>
      <c r="Q287" s="59">
        <f t="shared" si="30"/>
        <v>18.497393630794043</v>
      </c>
      <c r="R287" s="59">
        <f t="shared" si="30"/>
        <v>16.485821810677663</v>
      </c>
      <c r="S287" s="59">
        <f t="shared" si="30"/>
        <v>16.010515903081103</v>
      </c>
      <c r="T287" s="59">
        <f t="shared" si="30"/>
        <v>15.562154424057926</v>
      </c>
      <c r="U287" s="59">
        <f t="shared" si="30"/>
        <v>15.367304322056725</v>
      </c>
      <c r="V287" s="59">
        <f t="shared" si="30"/>
        <v>14.96883965627598</v>
      </c>
      <c r="W287" s="59">
        <f t="shared" si="30"/>
        <v>15.337924264628079</v>
      </c>
      <c r="X287" s="59">
        <f t="shared" si="30"/>
        <v>15.595438940314343</v>
      </c>
      <c r="Y287" s="59">
        <f t="shared" si="30"/>
        <v>15.396884275103673</v>
      </c>
      <c r="Z287" s="59">
        <f t="shared" si="30"/>
        <v>15.690722668760571</v>
      </c>
      <c r="AA287" s="59">
        <f t="shared" si="30"/>
        <v>15.432256017301505</v>
      </c>
      <c r="AB287" s="59">
        <f t="shared" si="30"/>
        <v>14.847015075278991</v>
      </c>
      <c r="AC287" s="59">
        <f t="shared" si="30"/>
        <v>13.51356148778398</v>
      </c>
      <c r="AD287" s="59">
        <f t="shared" si="30"/>
        <v>13.046051101552605</v>
      </c>
      <c r="AE287" s="59">
        <f t="shared" si="30"/>
        <v>12.959615035464111</v>
      </c>
      <c r="AF287" s="59">
        <f t="shared" si="30"/>
        <v>12.211732215310137</v>
      </c>
      <c r="AG287" s="59">
        <f t="shared" si="30"/>
        <v>11.652945224743997</v>
      </c>
      <c r="AH287" s="59">
        <f t="shared" si="30"/>
        <v>11.427629007569289</v>
      </c>
      <c r="AI287" s="59">
        <f t="shared" si="30"/>
        <v>11.020659718122259</v>
      </c>
      <c r="AJ287" s="59">
        <f t="shared" si="30"/>
        <v>10.300931826566595</v>
      </c>
      <c r="AK287" s="59">
        <f t="shared" si="30"/>
        <v>10.051192980347025</v>
      </c>
      <c r="AL287" s="59">
        <f t="shared" si="30"/>
        <v>9.8986770906551627</v>
      </c>
      <c r="AM287" s="59">
        <f t="shared" si="30"/>
        <v>9.1959706441794413</v>
      </c>
      <c r="AN287" s="59">
        <f t="shared" si="30"/>
        <v>8.934260372357258</v>
      </c>
      <c r="AO287" s="59">
        <f t="shared" si="30"/>
        <v>8.2159451031141817</v>
      </c>
      <c r="AP287" s="59">
        <f t="shared" si="30"/>
        <v>7.5783177839220555</v>
      </c>
      <c r="AQ287" s="59">
        <f t="shared" si="30"/>
        <v>7.3405171442511916</v>
      </c>
      <c r="AR287" s="56" t="s">
        <v>21</v>
      </c>
    </row>
    <row r="288" spans="1:44" x14ac:dyDescent="0.25">
      <c r="A288" s="53" t="s">
        <v>73</v>
      </c>
      <c r="B288" s="56" t="s">
        <v>22</v>
      </c>
      <c r="C288" s="59">
        <f t="shared" ref="C288:AQ288" si="31">C19/C158</f>
        <v>5.8840026968707768</v>
      </c>
      <c r="D288" s="59">
        <f t="shared" si="31"/>
        <v>5.9832823170973457</v>
      </c>
      <c r="E288" s="59">
        <f t="shared" si="31"/>
        <v>6.2149459178234006</v>
      </c>
      <c r="F288" s="59">
        <f t="shared" si="31"/>
        <v>5.8421403644031793</v>
      </c>
      <c r="G288" s="59">
        <f t="shared" si="31"/>
        <v>5.4003018929181454</v>
      </c>
      <c r="H288" s="59">
        <f t="shared" si="31"/>
        <v>5.4859761440293466</v>
      </c>
      <c r="I288" s="59">
        <f t="shared" si="31"/>
        <v>5.4907072428205002</v>
      </c>
      <c r="J288" s="59">
        <f t="shared" si="31"/>
        <v>5.5103848957874373</v>
      </c>
      <c r="K288" s="59">
        <f t="shared" si="31"/>
        <v>5.4818931653256096</v>
      </c>
      <c r="L288" s="59">
        <f t="shared" si="31"/>
        <v>5.8048751215961767</v>
      </c>
      <c r="M288" s="59">
        <f t="shared" si="31"/>
        <v>5.9234011733617589</v>
      </c>
      <c r="N288" s="59">
        <f t="shared" si="31"/>
        <v>6.2078142436968902</v>
      </c>
      <c r="O288" s="59">
        <f t="shared" si="31"/>
        <v>6.4578264860902523</v>
      </c>
      <c r="P288" s="59">
        <f t="shared" si="31"/>
        <v>6.4822388897857257</v>
      </c>
      <c r="Q288" s="59">
        <f t="shared" si="31"/>
        <v>6.6135763622250643</v>
      </c>
      <c r="R288" s="59">
        <f t="shared" si="31"/>
        <v>6.4362589993481629</v>
      </c>
      <c r="S288" s="59">
        <f t="shared" si="31"/>
        <v>6.6855561023028498</v>
      </c>
      <c r="T288" s="59">
        <f t="shared" si="31"/>
        <v>6.8089180418856223</v>
      </c>
      <c r="U288" s="59">
        <f t="shared" si="31"/>
        <v>6.4813371689320647</v>
      </c>
      <c r="V288" s="59">
        <f t="shared" si="31"/>
        <v>6.2868320235170989</v>
      </c>
      <c r="W288" s="59">
        <f t="shared" si="31"/>
        <v>6.4010415548386241</v>
      </c>
      <c r="X288" s="59">
        <f t="shared" si="31"/>
        <v>6.4161847190757246</v>
      </c>
      <c r="Y288" s="59">
        <f t="shared" si="31"/>
        <v>6.400765195557879</v>
      </c>
      <c r="Z288" s="59">
        <f t="shared" si="31"/>
        <v>6.3913574839619214</v>
      </c>
      <c r="AA288" s="59">
        <f t="shared" si="31"/>
        <v>6.2833074822469221</v>
      </c>
      <c r="AB288" s="59">
        <f t="shared" si="31"/>
        <v>6.196024430984175</v>
      </c>
      <c r="AC288" s="59">
        <f t="shared" si="31"/>
        <v>6.3103955062611821</v>
      </c>
      <c r="AD288" s="59">
        <f t="shared" si="31"/>
        <v>6.3439269301410723</v>
      </c>
      <c r="AE288" s="59">
        <f t="shared" si="31"/>
        <v>6.5042244055719536</v>
      </c>
      <c r="AF288" s="59">
        <f t="shared" si="31"/>
        <v>6.4718529334091528</v>
      </c>
      <c r="AG288" s="59">
        <f t="shared" si="31"/>
        <v>6.7969543402708377</v>
      </c>
      <c r="AH288" s="59">
        <f t="shared" si="31"/>
        <v>7.1659962540932582</v>
      </c>
      <c r="AI288" s="59">
        <f t="shared" si="31"/>
        <v>7.4637976912262118</v>
      </c>
      <c r="AJ288" s="59">
        <f t="shared" si="31"/>
        <v>7.8099806509196394</v>
      </c>
      <c r="AK288" s="59">
        <f t="shared" si="31"/>
        <v>7.9407559962541931</v>
      </c>
      <c r="AL288" s="59">
        <f t="shared" si="31"/>
        <v>8.2089365236151828</v>
      </c>
      <c r="AM288" s="59">
        <f t="shared" si="31"/>
        <v>8.3876876478626841</v>
      </c>
      <c r="AN288" s="59">
        <f t="shared" si="31"/>
        <v>8.1791924112201873</v>
      </c>
      <c r="AO288" s="59">
        <f t="shared" si="31"/>
        <v>8.2482741403262327</v>
      </c>
      <c r="AP288" s="59">
        <f t="shared" si="31"/>
        <v>8.1539732668895422</v>
      </c>
      <c r="AQ288" s="59">
        <f t="shared" si="31"/>
        <v>7.7256094515991673</v>
      </c>
      <c r="AR288" s="56" t="s">
        <v>22</v>
      </c>
    </row>
    <row r="289" spans="1:44" x14ac:dyDescent="0.25">
      <c r="A289" s="53" t="s">
        <v>73</v>
      </c>
      <c r="B289" s="56" t="s">
        <v>23</v>
      </c>
      <c r="C289" s="59">
        <f t="shared" ref="C289:AQ289" si="32">C20/C159</f>
        <v>694.67391119847809</v>
      </c>
      <c r="D289" s="59">
        <f t="shared" si="32"/>
        <v>659.01917426686759</v>
      </c>
      <c r="E289" s="59">
        <f t="shared" si="32"/>
        <v>703.9712177663464</v>
      </c>
      <c r="F289" s="59">
        <f t="shared" si="32"/>
        <v>463.31187256857413</v>
      </c>
      <c r="G289" s="59">
        <f t="shared" si="32"/>
        <v>388.19594124087371</v>
      </c>
      <c r="H289" s="59">
        <f t="shared" si="32"/>
        <v>471.1247138982705</v>
      </c>
      <c r="I289" s="59">
        <f t="shared" si="32"/>
        <v>540.3428918274119</v>
      </c>
      <c r="J289" s="59">
        <f t="shared" si="32"/>
        <v>562.64368328884518</v>
      </c>
      <c r="K289" s="59">
        <f t="shared" si="32"/>
        <v>567.63483277436887</v>
      </c>
      <c r="L289" s="59">
        <f t="shared" si="32"/>
        <v>502.09840320734634</v>
      </c>
      <c r="M289" s="59">
        <f t="shared" si="32"/>
        <v>377.86556506896352</v>
      </c>
      <c r="N289" s="59">
        <f t="shared" si="32"/>
        <v>357.23336354283134</v>
      </c>
      <c r="O289" s="59">
        <f t="shared" si="32"/>
        <v>326.81381863511069</v>
      </c>
      <c r="P289" s="59">
        <f t="shared" si="32"/>
        <v>296.49268891079402</v>
      </c>
      <c r="Q289" s="59">
        <f t="shared" si="32"/>
        <v>269.26546844537182</v>
      </c>
      <c r="R289" s="59">
        <f t="shared" si="32"/>
        <v>225.45555131512043</v>
      </c>
      <c r="S289" s="59">
        <f t="shared" si="32"/>
        <v>174.43588953538725</v>
      </c>
      <c r="T289" s="59">
        <f t="shared" si="32"/>
        <v>155.20049703733062</v>
      </c>
      <c r="U289" s="59">
        <f t="shared" si="32"/>
        <v>170.76419518359307</v>
      </c>
      <c r="V289" s="59">
        <f t="shared" si="32"/>
        <v>169.21984789011691</v>
      </c>
      <c r="W289" s="59">
        <f t="shared" si="32"/>
        <v>179.85132769769743</v>
      </c>
      <c r="X289" s="59">
        <f t="shared" si="32"/>
        <v>187.70823108255084</v>
      </c>
      <c r="Y289" s="59">
        <f t="shared" si="32"/>
        <v>147.55639893468128</v>
      </c>
      <c r="Z289" s="59">
        <f t="shared" si="32"/>
        <v>125.88770709204907</v>
      </c>
      <c r="AA289" s="59">
        <f t="shared" si="32"/>
        <v>138.54316764309769</v>
      </c>
      <c r="AB289" s="59">
        <f t="shared" si="32"/>
        <v>137.4966268959252</v>
      </c>
      <c r="AC289" s="59">
        <f t="shared" si="32"/>
        <v>136.27434385449055</v>
      </c>
      <c r="AD289" s="59">
        <f t="shared" si="32"/>
        <v>125.18892289381596</v>
      </c>
      <c r="AE289" s="59">
        <f t="shared" si="32"/>
        <v>125.20710355262985</v>
      </c>
      <c r="AF289" s="59">
        <f t="shared" si="32"/>
        <v>102.22946164000763</v>
      </c>
      <c r="AG289" s="59">
        <f t="shared" si="32"/>
        <v>91.873840649299339</v>
      </c>
      <c r="AH289" s="59">
        <f t="shared" si="32"/>
        <v>89.981920776923076</v>
      </c>
      <c r="AI289" s="59">
        <f t="shared" si="32"/>
        <v>91.465554210253103</v>
      </c>
      <c r="AJ289" s="59">
        <f t="shared" si="32"/>
        <v>88.87284946337823</v>
      </c>
      <c r="AK289" s="59">
        <f t="shared" si="32"/>
        <v>75.315203933351142</v>
      </c>
      <c r="AL289" s="59">
        <f t="shared" si="32"/>
        <v>68.125171961635843</v>
      </c>
      <c r="AM289" s="59">
        <f t="shared" si="32"/>
        <v>62.669395410572406</v>
      </c>
      <c r="AN289" s="59">
        <f t="shared" si="32"/>
        <v>60.743720790364563</v>
      </c>
      <c r="AO289" s="59">
        <f t="shared" si="32"/>
        <v>61.532368827256647</v>
      </c>
      <c r="AP289" s="59">
        <f t="shared" si="32"/>
        <v>63.153772173196508</v>
      </c>
      <c r="AQ289" s="59">
        <f t="shared" si="32"/>
        <v>60.866220117138369</v>
      </c>
      <c r="AR289" s="56" t="s">
        <v>23</v>
      </c>
    </row>
    <row r="290" spans="1:44" x14ac:dyDescent="0.25">
      <c r="A290" s="53" t="s">
        <v>73</v>
      </c>
      <c r="B290" s="56" t="s">
        <v>24</v>
      </c>
      <c r="C290" s="59">
        <f t="shared" ref="C290:AQ290" si="33">C21/C160</f>
        <v>1.537325663960206</v>
      </c>
      <c r="D290" s="59">
        <f t="shared" si="33"/>
        <v>1.6605719532749343</v>
      </c>
      <c r="E290" s="59">
        <f t="shared" si="33"/>
        <v>1.7539937653967366</v>
      </c>
      <c r="F290" s="59">
        <f t="shared" si="33"/>
        <v>1.7979470767984596</v>
      </c>
      <c r="G290" s="59">
        <f t="shared" si="33"/>
        <v>1.8014864790809673</v>
      </c>
      <c r="H290" s="59">
        <f t="shared" si="33"/>
        <v>1.8227878229160595</v>
      </c>
      <c r="I290" s="59">
        <f t="shared" si="33"/>
        <v>1.9124268415784031</v>
      </c>
      <c r="J290" s="59">
        <f t="shared" si="33"/>
        <v>2.0300302771994221</v>
      </c>
      <c r="K290" s="59">
        <f t="shared" si="33"/>
        <v>2.0774159752702444</v>
      </c>
      <c r="L290" s="59">
        <f t="shared" si="33"/>
        <v>2.2321364168939213</v>
      </c>
      <c r="M290" s="59">
        <f t="shared" si="33"/>
        <v>2.379338442955202</v>
      </c>
      <c r="N290" s="59">
        <f t="shared" si="33"/>
        <v>2.4759785828010892</v>
      </c>
      <c r="O290" s="59">
        <f t="shared" si="33"/>
        <v>2.5393280981578776</v>
      </c>
      <c r="P290" s="59">
        <f t="shared" si="33"/>
        <v>2.5752495660147368</v>
      </c>
      <c r="Q290" s="59">
        <f t="shared" si="33"/>
        <v>2.6122240911868593</v>
      </c>
      <c r="R290" s="59">
        <f t="shared" si="33"/>
        <v>2.5416013031414186</v>
      </c>
      <c r="S290" s="59">
        <f t="shared" si="33"/>
        <v>2.5679960737052121</v>
      </c>
      <c r="T290" s="59">
        <f t="shared" si="33"/>
        <v>2.5273102061064927</v>
      </c>
      <c r="U290" s="59">
        <f t="shared" si="33"/>
        <v>2.5158801487029314</v>
      </c>
      <c r="V290" s="59">
        <f t="shared" si="33"/>
        <v>2.4573774125105721</v>
      </c>
      <c r="W290" s="59">
        <f t="shared" si="33"/>
        <v>2.5241423770128582</v>
      </c>
      <c r="X290" s="59">
        <f t="shared" si="33"/>
        <v>2.4798725885228712</v>
      </c>
      <c r="Y290" s="59">
        <f t="shared" si="33"/>
        <v>2.4785663531028455</v>
      </c>
      <c r="Z290" s="59">
        <f t="shared" si="33"/>
        <v>2.4958576742339322</v>
      </c>
      <c r="AA290" s="59">
        <f t="shared" si="33"/>
        <v>2.4989761639071779</v>
      </c>
      <c r="AB290" s="59">
        <f t="shared" si="33"/>
        <v>2.4442898965880895</v>
      </c>
      <c r="AC290" s="59">
        <f t="shared" si="33"/>
        <v>2.4655578869029733</v>
      </c>
      <c r="AD290" s="59">
        <f t="shared" si="33"/>
        <v>2.5103466040211306</v>
      </c>
      <c r="AE290" s="59">
        <f t="shared" si="33"/>
        <v>2.5649498572118699</v>
      </c>
      <c r="AF290" s="59">
        <f t="shared" si="33"/>
        <v>2.5385195105041349</v>
      </c>
      <c r="AG290" s="59">
        <f t="shared" si="33"/>
        <v>2.62041946337416</v>
      </c>
      <c r="AH290" s="59">
        <f t="shared" si="33"/>
        <v>2.7924647415099795</v>
      </c>
      <c r="AI290" s="59">
        <f t="shared" si="33"/>
        <v>2.9114435390050142</v>
      </c>
      <c r="AJ290" s="59">
        <f t="shared" si="33"/>
        <v>3.0522192225160043</v>
      </c>
      <c r="AK290" s="59">
        <f t="shared" si="33"/>
        <v>3.1069372716803363</v>
      </c>
      <c r="AL290" s="59">
        <f t="shared" si="33"/>
        <v>3.1623771462514458</v>
      </c>
      <c r="AM290" s="59">
        <f t="shared" si="33"/>
        <v>3.2839483800660294</v>
      </c>
      <c r="AN290" s="59">
        <f t="shared" si="33"/>
        <v>3.3422899677327078</v>
      </c>
      <c r="AO290" s="59">
        <f t="shared" si="33"/>
        <v>3.3383956091284213</v>
      </c>
      <c r="AP290" s="59">
        <f t="shared" si="33"/>
        <v>3.3332437662279459</v>
      </c>
      <c r="AQ290" s="59">
        <f t="shared" si="33"/>
        <v>3.2946969654713167</v>
      </c>
      <c r="AR290" s="56" t="s">
        <v>24</v>
      </c>
    </row>
    <row r="291" spans="1:44" x14ac:dyDescent="0.25">
      <c r="A291" s="53" t="s">
        <v>73</v>
      </c>
      <c r="B291" s="56" t="s">
        <v>25</v>
      </c>
      <c r="C291" s="59">
        <f t="shared" ref="C291:AQ291" si="34">C22/C161</f>
        <v>3.1349353297935401</v>
      </c>
      <c r="D291" s="59">
        <f t="shared" si="34"/>
        <v>3.2629868991143161</v>
      </c>
      <c r="E291" s="59">
        <f t="shared" si="34"/>
        <v>3.1571631168798886</v>
      </c>
      <c r="F291" s="59">
        <f t="shared" si="34"/>
        <v>3.2459495821054478</v>
      </c>
      <c r="G291" s="59">
        <f t="shared" si="34"/>
        <v>3.169604899044062</v>
      </c>
      <c r="H291" s="59">
        <f t="shared" si="34"/>
        <v>3.1218962492392706</v>
      </c>
      <c r="I291" s="59">
        <f t="shared" si="34"/>
        <v>3.0290231524746942</v>
      </c>
      <c r="J291" s="59">
        <f t="shared" si="34"/>
        <v>3.0144838906440783</v>
      </c>
      <c r="K291" s="59">
        <f t="shared" si="34"/>
        <v>2.961872092574632</v>
      </c>
      <c r="L291" s="59">
        <f t="shared" si="34"/>
        <v>2.9309366599019722</v>
      </c>
      <c r="M291" s="59">
        <f t="shared" si="34"/>
        <v>2.9479990706013015</v>
      </c>
      <c r="N291" s="59">
        <f t="shared" si="34"/>
        <v>2.7851312648983133</v>
      </c>
      <c r="O291" s="59">
        <f t="shared" si="34"/>
        <v>2.9480309881471429</v>
      </c>
      <c r="P291" s="59">
        <f t="shared" si="34"/>
        <v>3.0076371877899559</v>
      </c>
      <c r="Q291" s="59">
        <f t="shared" si="34"/>
        <v>2.9985270220615838</v>
      </c>
      <c r="R291" s="59">
        <f t="shared" si="34"/>
        <v>2.970514208048316</v>
      </c>
      <c r="S291" s="59">
        <f t="shared" si="34"/>
        <v>3.0237092241390129</v>
      </c>
      <c r="T291" s="59">
        <f t="shared" si="34"/>
        <v>3.1184631618149621</v>
      </c>
      <c r="U291" s="59">
        <f t="shared" si="34"/>
        <v>2.9953339408127917</v>
      </c>
      <c r="V291" s="59">
        <f t="shared" si="34"/>
        <v>3.0548660707889557</v>
      </c>
      <c r="W291" s="59">
        <f t="shared" si="34"/>
        <v>3.2435551153003881</v>
      </c>
      <c r="X291" s="59">
        <f t="shared" si="34"/>
        <v>3.2230483996158927</v>
      </c>
      <c r="Y291" s="59">
        <f t="shared" si="34"/>
        <v>3.2197204254490819</v>
      </c>
      <c r="Z291" s="59">
        <f t="shared" si="34"/>
        <v>3.1805449918674982</v>
      </c>
      <c r="AA291" s="59">
        <f t="shared" si="34"/>
        <v>3.1402134716295573</v>
      </c>
      <c r="AB291" s="59">
        <f t="shared" si="34"/>
        <v>2.9517723749050693</v>
      </c>
      <c r="AC291" s="59">
        <f t="shared" si="34"/>
        <v>2.919273694732039</v>
      </c>
      <c r="AD291" s="59">
        <f t="shared" si="34"/>
        <v>2.8614585332753144</v>
      </c>
      <c r="AE291" s="59">
        <f t="shared" si="34"/>
        <v>2.8994897798519492</v>
      </c>
      <c r="AF291" s="59">
        <f t="shared" si="34"/>
        <v>2.8237593742221452</v>
      </c>
      <c r="AG291" s="59">
        <f t="shared" si="34"/>
        <v>2.8288812506414973</v>
      </c>
      <c r="AH291" s="59">
        <f t="shared" si="34"/>
        <v>2.9720767859503838</v>
      </c>
      <c r="AI291" s="59">
        <f t="shared" si="34"/>
        <v>3.0925667935182619</v>
      </c>
      <c r="AJ291" s="59">
        <f t="shared" si="34"/>
        <v>3.1731940364342517</v>
      </c>
      <c r="AK291" s="59">
        <f t="shared" si="34"/>
        <v>3.1722313496160077</v>
      </c>
      <c r="AL291" s="59">
        <f t="shared" si="34"/>
        <v>3.3571886710915062</v>
      </c>
      <c r="AM291" s="59">
        <f t="shared" si="34"/>
        <v>3.4238164810309892</v>
      </c>
      <c r="AN291" s="59">
        <f t="shared" si="34"/>
        <v>3.3791497005151898</v>
      </c>
      <c r="AO291" s="59">
        <f t="shared" si="34"/>
        <v>3.3874558732517523</v>
      </c>
      <c r="AP291" s="59">
        <f t="shared" si="34"/>
        <v>3.2998587133850097</v>
      </c>
      <c r="AQ291" s="59">
        <f t="shared" si="34"/>
        <v>3.0980098594146326</v>
      </c>
      <c r="AR291" s="56" t="s">
        <v>25</v>
      </c>
    </row>
    <row r="292" spans="1:44" x14ac:dyDescent="0.25">
      <c r="A292" s="53" t="s">
        <v>73</v>
      </c>
      <c r="B292" s="56" t="s">
        <v>26</v>
      </c>
      <c r="C292" s="59">
        <f t="shared" ref="C292:AQ292" si="35">C23/C162</f>
        <v>1.3288188525332028</v>
      </c>
      <c r="D292" s="59">
        <f t="shared" si="35"/>
        <v>1.3839268363580584</v>
      </c>
      <c r="E292" s="59">
        <f t="shared" si="35"/>
        <v>1.3747440366678449</v>
      </c>
      <c r="F292" s="59">
        <f t="shared" si="35"/>
        <v>1.3895670950457208</v>
      </c>
      <c r="G292" s="59">
        <f t="shared" si="35"/>
        <v>1.3806948705267346</v>
      </c>
      <c r="H292" s="59">
        <f t="shared" si="35"/>
        <v>1.426491700428645</v>
      </c>
      <c r="I292" s="59">
        <f t="shared" si="35"/>
        <v>1.4467855886212251</v>
      </c>
      <c r="J292" s="59">
        <f t="shared" si="35"/>
        <v>1.4900170357926394</v>
      </c>
      <c r="K292" s="59">
        <f t="shared" si="35"/>
        <v>1.574503580768309</v>
      </c>
      <c r="L292" s="59">
        <f t="shared" si="35"/>
        <v>1.6814702315045966</v>
      </c>
      <c r="M292" s="59">
        <f t="shared" si="35"/>
        <v>1.7876943816577791</v>
      </c>
      <c r="N292" s="59">
        <f t="shared" si="35"/>
        <v>1.8519146471251871</v>
      </c>
      <c r="O292" s="59">
        <f t="shared" si="35"/>
        <v>1.8714862262656105</v>
      </c>
      <c r="P292" s="59">
        <f t="shared" si="35"/>
        <v>1.8810581739809238</v>
      </c>
      <c r="Q292" s="59">
        <f t="shared" si="35"/>
        <v>1.9158429921021209</v>
      </c>
      <c r="R292" s="59">
        <f t="shared" si="35"/>
        <v>1.8467406509926751</v>
      </c>
      <c r="S292" s="59">
        <f t="shared" si="35"/>
        <v>1.7318444927026684</v>
      </c>
      <c r="T292" s="59">
        <f t="shared" si="35"/>
        <v>1.6252177525971603</v>
      </c>
      <c r="U292" s="59">
        <f t="shared" si="35"/>
        <v>1.5710972579413889</v>
      </c>
      <c r="V292" s="59">
        <f t="shared" si="35"/>
        <v>1.5172191863682212</v>
      </c>
      <c r="W292" s="59">
        <f t="shared" si="35"/>
        <v>1.5782396737501976</v>
      </c>
      <c r="X292" s="59">
        <f t="shared" si="35"/>
        <v>1.5779475184412575</v>
      </c>
      <c r="Y292" s="59">
        <f t="shared" si="35"/>
        <v>1.5307854354549826</v>
      </c>
      <c r="Z292" s="59">
        <f t="shared" si="35"/>
        <v>1.4751750970549002</v>
      </c>
      <c r="AA292" s="59">
        <f t="shared" si="35"/>
        <v>1.3889986795081264</v>
      </c>
      <c r="AB292" s="59">
        <f t="shared" si="35"/>
        <v>1.3229182051588386</v>
      </c>
      <c r="AC292" s="59">
        <f t="shared" si="35"/>
        <v>1.3383973489157703</v>
      </c>
      <c r="AD292" s="59">
        <f t="shared" si="35"/>
        <v>1.2390763036459422</v>
      </c>
      <c r="AE292" s="59">
        <f t="shared" si="35"/>
        <v>1.213544823416516</v>
      </c>
      <c r="AF292" s="59">
        <f t="shared" si="35"/>
        <v>1.1181035931385348</v>
      </c>
      <c r="AG292" s="59">
        <f t="shared" si="35"/>
        <v>1.0495737618431229</v>
      </c>
      <c r="AH292" s="59">
        <f t="shared" si="35"/>
        <v>1.0108605098262944</v>
      </c>
      <c r="AI292" s="59">
        <f t="shared" si="35"/>
        <v>1.0103905998847285</v>
      </c>
      <c r="AJ292" s="59">
        <f t="shared" si="35"/>
        <v>1.085864080021631</v>
      </c>
      <c r="AK292" s="59">
        <f t="shared" si="35"/>
        <v>1.047806567414572</v>
      </c>
      <c r="AL292" s="59">
        <f t="shared" si="35"/>
        <v>1.0197873035674907</v>
      </c>
      <c r="AM292" s="59">
        <f t="shared" si="35"/>
        <v>0.99602137294205506</v>
      </c>
      <c r="AN292" s="59">
        <f t="shared" si="35"/>
        <v>1.0133288469794617</v>
      </c>
      <c r="AO292" s="59">
        <f t="shared" si="35"/>
        <v>1.0147190629551022</v>
      </c>
      <c r="AP292" s="59">
        <f t="shared" si="35"/>
        <v>1.0009264234012309</v>
      </c>
      <c r="AQ292" s="59">
        <f t="shared" si="35"/>
        <v>1.015844980300235</v>
      </c>
      <c r="AR292" s="56" t="s">
        <v>26</v>
      </c>
    </row>
    <row r="293" spans="1:44" x14ac:dyDescent="0.25">
      <c r="A293" s="53" t="s">
        <v>73</v>
      </c>
      <c r="B293" s="56" t="s">
        <v>27</v>
      </c>
      <c r="C293" s="59">
        <f t="shared" ref="C293:AQ293" si="36">C24/C163</f>
        <v>130.15011593167176</v>
      </c>
      <c r="D293" s="59">
        <f t="shared" si="36"/>
        <v>142.01372167487068</v>
      </c>
      <c r="E293" s="59">
        <f t="shared" si="36"/>
        <v>168.01397493037248</v>
      </c>
      <c r="F293" s="59">
        <f t="shared" si="36"/>
        <v>173.60272902869067</v>
      </c>
      <c r="G293" s="59">
        <f t="shared" si="36"/>
        <v>166.30340106694734</v>
      </c>
      <c r="H293" s="59">
        <f t="shared" si="36"/>
        <v>204.89320240336315</v>
      </c>
      <c r="I293" s="59">
        <f t="shared" si="36"/>
        <v>167.23300896151164</v>
      </c>
      <c r="J293" s="59">
        <f t="shared" si="36"/>
        <v>140.77600129618438</v>
      </c>
      <c r="K293" s="59">
        <f t="shared" si="36"/>
        <v>166.8678641316115</v>
      </c>
      <c r="L293" s="59">
        <f t="shared" si="36"/>
        <v>157.69623847974506</v>
      </c>
      <c r="M293" s="59">
        <f t="shared" si="36"/>
        <v>134.32976703082298</v>
      </c>
      <c r="N293" s="59">
        <f t="shared" si="36"/>
        <v>119.01622036327217</v>
      </c>
      <c r="O293" s="59">
        <f t="shared" si="36"/>
        <v>119.45810965730423</v>
      </c>
      <c r="P293" s="59">
        <f t="shared" si="36"/>
        <v>101.61464069254573</v>
      </c>
      <c r="Q293" s="59">
        <f t="shared" si="36"/>
        <v>93.481474189439965</v>
      </c>
      <c r="R293" s="59">
        <f t="shared" si="36"/>
        <v>85.022938630431142</v>
      </c>
      <c r="S293" s="59">
        <f t="shared" si="36"/>
        <v>75.40508628293037</v>
      </c>
      <c r="T293" s="59">
        <f t="shared" si="36"/>
        <v>75.430877346311604</v>
      </c>
      <c r="U293" s="59">
        <f t="shared" si="36"/>
        <v>66.148744641341835</v>
      </c>
      <c r="V293" s="59">
        <f t="shared" si="36"/>
        <v>65.853390588500361</v>
      </c>
      <c r="W293" s="59">
        <f t="shared" si="36"/>
        <v>66.383647137738961</v>
      </c>
      <c r="X293" s="59">
        <f t="shared" si="36"/>
        <v>61.501314785442517</v>
      </c>
      <c r="Y293" s="59">
        <f t="shared" si="36"/>
        <v>61.652841338095094</v>
      </c>
      <c r="Z293" s="59">
        <f t="shared" si="36"/>
        <v>73.972302153001252</v>
      </c>
      <c r="AA293" s="59">
        <f t="shared" si="36"/>
        <v>72.567223731690376</v>
      </c>
      <c r="AB293" s="59">
        <f t="shared" si="36"/>
        <v>61.313946740244539</v>
      </c>
      <c r="AC293" s="59">
        <f t="shared" si="36"/>
        <v>70.607320794301046</v>
      </c>
      <c r="AD293" s="59">
        <f t="shared" si="36"/>
        <v>58.732453616045447</v>
      </c>
      <c r="AE293" s="59">
        <f t="shared" si="36"/>
        <v>47.877309962281551</v>
      </c>
      <c r="AF293" s="59">
        <f t="shared" si="36"/>
        <v>32.38644564521794</v>
      </c>
      <c r="AG293" s="59">
        <f t="shared" si="36"/>
        <v>35.170725618931577</v>
      </c>
      <c r="AH293" s="59">
        <f t="shared" si="36"/>
        <v>29.562365560760636</v>
      </c>
      <c r="AI293" s="59">
        <f t="shared" si="36"/>
        <v>32.249173176744854</v>
      </c>
      <c r="AJ293" s="59">
        <f t="shared" si="36"/>
        <v>33.692026447807827</v>
      </c>
      <c r="AK293" s="59">
        <f t="shared" si="36"/>
        <v>29.296200518283513</v>
      </c>
      <c r="AL293" s="59">
        <f t="shared" si="36"/>
        <v>25.88420234187744</v>
      </c>
      <c r="AM293" s="59">
        <f t="shared" si="36"/>
        <v>26.554787647098845</v>
      </c>
      <c r="AN293" s="59">
        <f t="shared" si="36"/>
        <v>25.663004460686427</v>
      </c>
      <c r="AO293" s="59">
        <f t="shared" si="36"/>
        <v>22.266944101821707</v>
      </c>
      <c r="AP293" s="59">
        <f t="shared" si="36"/>
        <v>19.686546415180921</v>
      </c>
      <c r="AQ293" s="59">
        <f t="shared" si="36"/>
        <v>19.655666132439432</v>
      </c>
      <c r="AR293" s="56" t="s">
        <v>27</v>
      </c>
    </row>
    <row r="294" spans="1:44" x14ac:dyDescent="0.25">
      <c r="A294" s="53" t="s">
        <v>73</v>
      </c>
      <c r="B294" s="56" t="s">
        <v>28</v>
      </c>
      <c r="C294" s="59">
        <f t="shared" ref="C294:AQ294" si="37">C25/C164</f>
        <v>5.0000834172961932</v>
      </c>
      <c r="D294" s="59">
        <f t="shared" si="37"/>
        <v>5.1411024882606959</v>
      </c>
      <c r="E294" s="59">
        <f t="shared" si="37"/>
        <v>4.258813810433268</v>
      </c>
      <c r="F294" s="59">
        <f t="shared" si="37"/>
        <v>4.1741776176685192</v>
      </c>
      <c r="G294" s="59">
        <f t="shared" si="37"/>
        <v>4.3771130985235152</v>
      </c>
      <c r="H294" s="59">
        <f t="shared" si="37"/>
        <v>4.5270186894004922</v>
      </c>
      <c r="I294" s="59">
        <f t="shared" si="37"/>
        <v>4.6215904784621262</v>
      </c>
      <c r="J294" s="59">
        <f t="shared" si="37"/>
        <v>5.110910802454061</v>
      </c>
      <c r="K294" s="59">
        <f t="shared" si="37"/>
        <v>5.3031365180954015</v>
      </c>
      <c r="L294" s="59">
        <f t="shared" si="37"/>
        <v>5.0312646564577772</v>
      </c>
      <c r="M294" s="59">
        <f t="shared" si="37"/>
        <v>5.1071195545055419</v>
      </c>
      <c r="N294" s="59">
        <f t="shared" si="37"/>
        <v>5.2483348157223695</v>
      </c>
      <c r="O294" s="59">
        <f t="shared" si="37"/>
        <v>5.2571593755677277</v>
      </c>
      <c r="P294" s="59">
        <f t="shared" si="37"/>
        <v>5.078062538375967</v>
      </c>
      <c r="Q294" s="59">
        <f t="shared" si="37"/>
        <v>5.2193481334499774</v>
      </c>
      <c r="R294" s="59">
        <f t="shared" si="37"/>
        <v>5.0417168707408138</v>
      </c>
      <c r="S294" s="59">
        <f t="shared" si="37"/>
        <v>4.906832744417116</v>
      </c>
      <c r="T294" s="59">
        <f t="shared" si="37"/>
        <v>4.7931091343572909</v>
      </c>
      <c r="U294" s="59">
        <f t="shared" si="37"/>
        <v>4.6491382078145254</v>
      </c>
      <c r="V294" s="59">
        <f t="shared" si="37"/>
        <v>4.7414426290316145</v>
      </c>
      <c r="W294" s="59">
        <f t="shared" si="37"/>
        <v>4.4760793907278353</v>
      </c>
      <c r="X294" s="59">
        <f t="shared" si="37"/>
        <v>4.4082794034299795</v>
      </c>
      <c r="Y294" s="59">
        <f t="shared" si="37"/>
        <v>4.4367126605541882</v>
      </c>
      <c r="Z294" s="59">
        <f t="shared" si="37"/>
        <v>4.4486294605053258</v>
      </c>
      <c r="AA294" s="59">
        <f t="shared" si="37"/>
        <v>4.3320563461620498</v>
      </c>
      <c r="AB294" s="59">
        <f t="shared" si="37"/>
        <v>4.4807917415118848</v>
      </c>
      <c r="AC294" s="59">
        <f t="shared" si="37"/>
        <v>5.1663561864343857</v>
      </c>
      <c r="AD294" s="59">
        <f t="shared" si="37"/>
        <v>5.1328205404861551</v>
      </c>
      <c r="AE294" s="59">
        <f t="shared" si="37"/>
        <v>4.4506781234193262</v>
      </c>
      <c r="AF294" s="59">
        <f t="shared" si="37"/>
        <v>4.0471111807050066</v>
      </c>
      <c r="AG294" s="59">
        <f t="shared" si="37"/>
        <v>3.8897799963185786</v>
      </c>
      <c r="AH294" s="59">
        <f t="shared" si="37"/>
        <v>4.068669192795312</v>
      </c>
      <c r="AI294" s="59">
        <f t="shared" si="37"/>
        <v>4.3162704494131114</v>
      </c>
      <c r="AJ294" s="59">
        <f t="shared" si="37"/>
        <v>4.6002851271668179</v>
      </c>
      <c r="AK294" s="59">
        <f t="shared" si="37"/>
        <v>4.5111878204339915</v>
      </c>
      <c r="AL294" s="59">
        <f t="shared" si="37"/>
        <v>4.5491146468564683</v>
      </c>
      <c r="AM294" s="59">
        <f t="shared" si="37"/>
        <v>4.6558219379023882</v>
      </c>
      <c r="AN294" s="59">
        <f t="shared" si="37"/>
        <v>4.6702585439475568</v>
      </c>
      <c r="AO294" s="59">
        <f t="shared" si="37"/>
        <v>4.6162717922586545</v>
      </c>
      <c r="AP294" s="59">
        <f t="shared" si="37"/>
        <v>4.6096550021634766</v>
      </c>
      <c r="AQ294" s="59">
        <f t="shared" si="37"/>
        <v>4.5098491443852797</v>
      </c>
      <c r="AR294" s="56" t="s">
        <v>28</v>
      </c>
    </row>
    <row r="295" spans="1:44" x14ac:dyDescent="0.25">
      <c r="A295" s="53" t="s">
        <v>73</v>
      </c>
      <c r="B295" s="56" t="s">
        <v>29</v>
      </c>
      <c r="C295" s="59">
        <f t="shared" ref="C295:AQ295" si="38">C26/C165</f>
        <v>0.32310137038649017</v>
      </c>
      <c r="D295" s="59">
        <f t="shared" si="38"/>
        <v>0.35467648041758132</v>
      </c>
      <c r="E295" s="59">
        <f t="shared" si="38"/>
        <v>0.36345724700178389</v>
      </c>
      <c r="F295" s="59">
        <f t="shared" si="38"/>
        <v>0.38041605371318882</v>
      </c>
      <c r="G295" s="59">
        <f t="shared" si="38"/>
        <v>0.39987325947170876</v>
      </c>
      <c r="H295" s="59">
        <f t="shared" si="38"/>
        <v>0.46139179016086074</v>
      </c>
      <c r="I295" s="59">
        <f t="shared" si="38"/>
        <v>0.45024169948104581</v>
      </c>
      <c r="J295" s="59">
        <f t="shared" si="38"/>
        <v>0.49495810008350616</v>
      </c>
      <c r="K295" s="59">
        <f t="shared" si="38"/>
        <v>0.49141410089444698</v>
      </c>
      <c r="L295" s="59">
        <f t="shared" si="38"/>
        <v>0.47884464639831092</v>
      </c>
      <c r="M295" s="59">
        <f t="shared" si="38"/>
        <v>0.47748336105790895</v>
      </c>
      <c r="N295" s="59">
        <f t="shared" si="38"/>
        <v>0.50236356673344307</v>
      </c>
      <c r="O295" s="59">
        <f t="shared" si="38"/>
        <v>0.51208794513958722</v>
      </c>
      <c r="P295" s="59">
        <f t="shared" si="38"/>
        <v>0.49886493054698766</v>
      </c>
      <c r="Q295" s="59">
        <f t="shared" si="38"/>
        <v>0.51002290393320937</v>
      </c>
      <c r="R295" s="59">
        <f t="shared" si="38"/>
        <v>0.5192603393894708</v>
      </c>
      <c r="S295" s="59">
        <f t="shared" si="38"/>
        <v>0.48154567136581511</v>
      </c>
      <c r="T295" s="59">
        <f t="shared" si="38"/>
        <v>0.43112752617077105</v>
      </c>
      <c r="U295" s="59">
        <f t="shared" si="38"/>
        <v>0.42387939766767052</v>
      </c>
      <c r="V295" s="59">
        <f t="shared" si="38"/>
        <v>0.42534127786932119</v>
      </c>
      <c r="W295" s="59">
        <f t="shared" si="38"/>
        <v>0.40261607846120845</v>
      </c>
      <c r="X295" s="59">
        <f t="shared" si="38"/>
        <v>0.39541848360036141</v>
      </c>
      <c r="Y295" s="59">
        <f t="shared" si="38"/>
        <v>0.36141745294124394</v>
      </c>
      <c r="Z295" s="59">
        <f t="shared" si="38"/>
        <v>0.34337843301020377</v>
      </c>
      <c r="AA295" s="59">
        <f t="shared" si="38"/>
        <v>0.34121099344324185</v>
      </c>
      <c r="AB295" s="59">
        <f t="shared" si="38"/>
        <v>0.38726377392040756</v>
      </c>
      <c r="AC295" s="59">
        <f t="shared" si="38"/>
        <v>0.55920395308788362</v>
      </c>
      <c r="AD295" s="59">
        <f t="shared" si="38"/>
        <v>0.58421306979236098</v>
      </c>
      <c r="AE295" s="59">
        <f t="shared" si="38"/>
        <v>0.54785554478620324</v>
      </c>
      <c r="AF295" s="59">
        <f t="shared" si="38"/>
        <v>0.52156106585203565</v>
      </c>
      <c r="AG295" s="59">
        <f t="shared" si="38"/>
        <v>0.55069731586458937</v>
      </c>
      <c r="AH295" s="59">
        <f t="shared" si="38"/>
        <v>0.55017641034929665</v>
      </c>
      <c r="AI295" s="59">
        <f t="shared" si="38"/>
        <v>0.55529567354352183</v>
      </c>
      <c r="AJ295" s="59">
        <f t="shared" si="38"/>
        <v>0.60890514673092422</v>
      </c>
      <c r="AK295" s="59">
        <f t="shared" si="38"/>
        <v>0.61447618043726948</v>
      </c>
      <c r="AL295" s="59">
        <f t="shared" si="38"/>
        <v>0.60969563554745621</v>
      </c>
      <c r="AM295" s="59">
        <f t="shared" si="38"/>
        <v>0.65043661541956022</v>
      </c>
      <c r="AN295" s="59">
        <f t="shared" si="38"/>
        <v>0.68784578030750998</v>
      </c>
      <c r="AO295" s="59">
        <f t="shared" si="38"/>
        <v>0.67715452590724634</v>
      </c>
      <c r="AP295" s="59">
        <f t="shared" si="38"/>
        <v>0.71669256518123703</v>
      </c>
      <c r="AQ295" s="59">
        <f t="shared" si="38"/>
        <v>0.80098644485635551</v>
      </c>
      <c r="AR295" s="56" t="s">
        <v>29</v>
      </c>
    </row>
    <row r="296" spans="1:44" x14ac:dyDescent="0.25">
      <c r="A296" s="53" t="s">
        <v>73</v>
      </c>
      <c r="B296" s="56" t="s">
        <v>30</v>
      </c>
      <c r="C296" s="59">
        <f t="shared" ref="C296:AQ296" si="39">C27/C166</f>
        <v>797.7343820710762</v>
      </c>
      <c r="D296" s="59">
        <f t="shared" si="39"/>
        <v>597.71659377015942</v>
      </c>
      <c r="E296" s="59">
        <f t="shared" si="39"/>
        <v>674.05394544842386</v>
      </c>
      <c r="F296" s="59">
        <f t="shared" si="39"/>
        <v>606.16209726523186</v>
      </c>
      <c r="G296" s="59">
        <f t="shared" si="39"/>
        <v>669.86102028335711</v>
      </c>
      <c r="H296" s="59">
        <f t="shared" si="39"/>
        <v>771.51796844218416</v>
      </c>
      <c r="I296" s="59">
        <f t="shared" si="39"/>
        <v>558.95509046861753</v>
      </c>
      <c r="J296" s="59">
        <f t="shared" si="39"/>
        <v>698.5025393547686</v>
      </c>
      <c r="K296" s="59">
        <f t="shared" si="39"/>
        <v>613.67846758231633</v>
      </c>
      <c r="L296" s="59">
        <f t="shared" si="39"/>
        <v>606.99178916963058</v>
      </c>
      <c r="M296" s="59">
        <f t="shared" si="39"/>
        <v>685.76832703020148</v>
      </c>
      <c r="N296" s="59">
        <f t="shared" si="39"/>
        <v>576.44082225750572</v>
      </c>
      <c r="O296" s="59">
        <f t="shared" si="39"/>
        <v>581.81721110830665</v>
      </c>
      <c r="P296" s="59">
        <f t="shared" si="39"/>
        <v>551.52422450054019</v>
      </c>
      <c r="Q296" s="59">
        <f t="shared" si="39"/>
        <v>529.17435976507034</v>
      </c>
      <c r="R296" s="59">
        <f t="shared" si="39"/>
        <v>559.05979253229702</v>
      </c>
      <c r="S296" s="59">
        <f t="shared" si="39"/>
        <v>593.35577700924239</v>
      </c>
      <c r="T296" s="59">
        <f t="shared" si="39"/>
        <v>541.28240281582293</v>
      </c>
      <c r="U296" s="59">
        <f t="shared" si="39"/>
        <v>556.98761420253834</v>
      </c>
      <c r="V296" s="59">
        <f t="shared" si="39"/>
        <v>790.11020558170139</v>
      </c>
      <c r="W296" s="59">
        <f t="shared" si="39"/>
        <v>649.98553445159064</v>
      </c>
      <c r="X296" s="59">
        <f t="shared" si="39"/>
        <v>617.83855761267023</v>
      </c>
      <c r="Y296" s="59">
        <f t="shared" si="39"/>
        <v>517.6894704180495</v>
      </c>
      <c r="Z296" s="59">
        <f t="shared" si="39"/>
        <v>475.40825110444018</v>
      </c>
      <c r="AA296" s="59">
        <f t="shared" si="39"/>
        <v>444.32621339296077</v>
      </c>
      <c r="AB296" s="59">
        <f t="shared" si="39"/>
        <v>394.9148257951677</v>
      </c>
      <c r="AC296" s="59">
        <f t="shared" si="39"/>
        <v>340.40330948468443</v>
      </c>
      <c r="AD296" s="59">
        <f t="shared" si="39"/>
        <v>278.55287805296666</v>
      </c>
      <c r="AE296" s="59">
        <f t="shared" si="39"/>
        <v>216.59685771206074</v>
      </c>
      <c r="AF296" s="59">
        <f t="shared" si="39"/>
        <v>205.32818945954813</v>
      </c>
      <c r="AG296" s="59">
        <f t="shared" si="39"/>
        <v>194.09798089903009</v>
      </c>
      <c r="AH296" s="59">
        <f t="shared" si="39"/>
        <v>147.67466932907962</v>
      </c>
      <c r="AI296" s="59">
        <f t="shared" si="39"/>
        <v>101.95184755685256</v>
      </c>
      <c r="AJ296" s="59">
        <f t="shared" si="39"/>
        <v>106.89327240707509</v>
      </c>
      <c r="AK296" s="59">
        <f t="shared" si="39"/>
        <v>103.90049207103172</v>
      </c>
      <c r="AL296" s="59">
        <f t="shared" si="39"/>
        <v>107.23535059586168</v>
      </c>
      <c r="AM296" s="59">
        <f t="shared" si="39"/>
        <v>103.47821125854747</v>
      </c>
      <c r="AN296" s="59">
        <f t="shared" si="39"/>
        <v>100.02038593259394</v>
      </c>
      <c r="AO296" s="59">
        <f t="shared" si="39"/>
        <v>90.656935285288682</v>
      </c>
      <c r="AP296" s="59">
        <f t="shared" si="39"/>
        <v>78.8635302896773</v>
      </c>
      <c r="AQ296" s="59">
        <f t="shared" si="39"/>
        <v>73.236191331607117</v>
      </c>
      <c r="AR296" s="56" t="s">
        <v>30</v>
      </c>
    </row>
    <row r="297" spans="1:44" x14ac:dyDescent="0.25">
      <c r="A297" s="53" t="s">
        <v>73</v>
      </c>
      <c r="B297" s="56" t="s">
        <v>31</v>
      </c>
      <c r="C297" s="59">
        <f t="shared" ref="C297:AQ297" si="40">C28/C167</f>
        <v>596.19371150577774</v>
      </c>
      <c r="D297" s="59">
        <f t="shared" si="40"/>
        <v>713.51868460129083</v>
      </c>
      <c r="E297" s="59">
        <f t="shared" si="40"/>
        <v>665.44518414632455</v>
      </c>
      <c r="F297" s="59">
        <f t="shared" si="40"/>
        <v>847.14570925645307</v>
      </c>
      <c r="G297" s="59">
        <f t="shared" si="40"/>
        <v>826.76975316773269</v>
      </c>
      <c r="H297" s="59">
        <f t="shared" si="40"/>
        <v>816.54570503865205</v>
      </c>
      <c r="I297" s="59">
        <f t="shared" si="40"/>
        <v>707.15440000725778</v>
      </c>
      <c r="J297" s="59">
        <f t="shared" si="40"/>
        <v>558.02887659067255</v>
      </c>
      <c r="K297" s="59">
        <f t="shared" si="40"/>
        <v>515.59441255880017</v>
      </c>
      <c r="L297" s="59">
        <f t="shared" si="40"/>
        <v>471.55658997043042</v>
      </c>
      <c r="M297" s="59">
        <f t="shared" si="40"/>
        <v>448.45929121007833</v>
      </c>
      <c r="N297" s="59">
        <f t="shared" si="40"/>
        <v>406.85046206106489</v>
      </c>
      <c r="O297" s="59">
        <f t="shared" si="40"/>
        <v>356.86141526657246</v>
      </c>
      <c r="P297" s="59">
        <f t="shared" si="40"/>
        <v>324.49679728156997</v>
      </c>
      <c r="Q297" s="59">
        <f t="shared" si="40"/>
        <v>367.05022502908872</v>
      </c>
      <c r="R297" s="59">
        <f t="shared" si="40"/>
        <v>365.06023951117021</v>
      </c>
      <c r="S297" s="59">
        <f t="shared" si="40"/>
        <v>335.05289372161349</v>
      </c>
      <c r="T297" s="59">
        <f t="shared" si="40"/>
        <v>343.7072490446028</v>
      </c>
      <c r="U297" s="59">
        <f t="shared" si="40"/>
        <v>325.6937773465221</v>
      </c>
      <c r="V297" s="59">
        <f t="shared" si="40"/>
        <v>340.82947592165397</v>
      </c>
      <c r="W297" s="59">
        <f t="shared" si="40"/>
        <v>291.40838420688749</v>
      </c>
      <c r="X297" s="59">
        <f t="shared" si="40"/>
        <v>270.20772611482784</v>
      </c>
      <c r="Y297" s="59">
        <f t="shared" si="40"/>
        <v>285.86925394178439</v>
      </c>
      <c r="Z297" s="59">
        <f t="shared" si="40"/>
        <v>277.66485347194333</v>
      </c>
      <c r="AA297" s="59">
        <f t="shared" si="40"/>
        <v>267.26963127838684</v>
      </c>
      <c r="AB297" s="59">
        <f t="shared" si="40"/>
        <v>281.68350697281841</v>
      </c>
      <c r="AC297" s="59">
        <f t="shared" si="40"/>
        <v>273.79082973702191</v>
      </c>
      <c r="AD297" s="59">
        <f t="shared" si="40"/>
        <v>294.92284261229236</v>
      </c>
      <c r="AE297" s="59">
        <f t="shared" si="40"/>
        <v>279.70405672738036</v>
      </c>
      <c r="AF297" s="59">
        <f t="shared" si="40"/>
        <v>270.96867882897391</v>
      </c>
      <c r="AG297" s="59">
        <f t="shared" si="40"/>
        <v>284.57321454905582</v>
      </c>
      <c r="AH297" s="59">
        <f t="shared" si="40"/>
        <v>237.96332949254662</v>
      </c>
      <c r="AI297" s="59">
        <f t="shared" si="40"/>
        <v>203.85826368937097</v>
      </c>
      <c r="AJ297" s="59">
        <f t="shared" si="40"/>
        <v>193.81819220286445</v>
      </c>
      <c r="AK297" s="59">
        <f t="shared" si="40"/>
        <v>196.99076556136529</v>
      </c>
      <c r="AL297" s="59">
        <f t="shared" si="40"/>
        <v>193.10477408909281</v>
      </c>
      <c r="AM297" s="59">
        <f t="shared" si="40"/>
        <v>174.60433720163826</v>
      </c>
      <c r="AN297" s="59">
        <f t="shared" si="40"/>
        <v>175.12249711528744</v>
      </c>
      <c r="AO297" s="59">
        <f t="shared" si="40"/>
        <v>154.00532608435017</v>
      </c>
      <c r="AP297" s="59">
        <f t="shared" si="40"/>
        <v>142.9178009290747</v>
      </c>
      <c r="AQ297" s="59">
        <f t="shared" si="40"/>
        <v>131.35675506364467</v>
      </c>
      <c r="AR297" s="56" t="s">
        <v>31</v>
      </c>
    </row>
    <row r="298" spans="1:44" x14ac:dyDescent="0.25">
      <c r="A298" s="53" t="s">
        <v>73</v>
      </c>
      <c r="B298" s="57" t="s">
        <v>32</v>
      </c>
      <c r="C298" s="59">
        <f>C29/C168</f>
        <v>527.32180425136403</v>
      </c>
      <c r="D298" s="59">
        <f t="shared" ref="D298:AQ298" si="41">D29/D168</f>
        <v>495.27597485469488</v>
      </c>
      <c r="E298" s="59">
        <f t="shared" si="41"/>
        <v>532.47021996625915</v>
      </c>
      <c r="F298" s="59">
        <f t="shared" si="41"/>
        <v>538.50520366844773</v>
      </c>
      <c r="G298" s="59">
        <f t="shared" si="41"/>
        <v>524.66336115034926</v>
      </c>
      <c r="H298" s="59">
        <f t="shared" si="41"/>
        <v>568.16827584892712</v>
      </c>
      <c r="I298" s="59">
        <f t="shared" si="41"/>
        <v>525.71022251832392</v>
      </c>
      <c r="J298" s="59">
        <f t="shared" si="41"/>
        <v>453.51247616065052</v>
      </c>
      <c r="K298" s="59">
        <f t="shared" si="41"/>
        <v>462.39525382724906</v>
      </c>
      <c r="L298" s="59">
        <f t="shared" si="41"/>
        <v>413.94637106507764</v>
      </c>
      <c r="M298" s="59">
        <f t="shared" si="41"/>
        <v>336.27883174883851</v>
      </c>
      <c r="N298" s="59">
        <f t="shared" si="41"/>
        <v>269.51862903654416</v>
      </c>
      <c r="O298" s="59">
        <f t="shared" si="41"/>
        <v>192.50396986901342</v>
      </c>
      <c r="P298" s="59">
        <f t="shared" si="41"/>
        <v>170.4306119748515</v>
      </c>
      <c r="Q298" s="59">
        <f t="shared" si="41"/>
        <v>160.55406599302739</v>
      </c>
      <c r="R298" s="59">
        <f t="shared" si="41"/>
        <v>133.52128216602947</v>
      </c>
      <c r="S298" s="59">
        <f t="shared" si="41"/>
        <v>93.116749718697506</v>
      </c>
      <c r="T298" s="59">
        <f t="shared" si="41"/>
        <v>88.601656614062321</v>
      </c>
      <c r="U298" s="59">
        <f t="shared" si="41"/>
        <v>80.419120610699878</v>
      </c>
      <c r="V298" s="59">
        <f t="shared" si="41"/>
        <v>67.878593388710726</v>
      </c>
      <c r="W298" s="59">
        <f t="shared" si="41"/>
        <v>69.168597216822604</v>
      </c>
      <c r="X298" s="59">
        <f t="shared" si="41"/>
        <v>64.026337372323155</v>
      </c>
      <c r="Y298" s="59">
        <f t="shared" si="41"/>
        <v>53.838648873223995</v>
      </c>
      <c r="Z298" s="59">
        <f t="shared" si="41"/>
        <v>47.503118822100902</v>
      </c>
      <c r="AA298" s="59">
        <f t="shared" si="41"/>
        <v>40.105486546008187</v>
      </c>
      <c r="AB298" s="59">
        <f t="shared" si="41"/>
        <v>33.910529467727798</v>
      </c>
      <c r="AC298" s="59">
        <f t="shared" si="41"/>
        <v>33.623434523803745</v>
      </c>
      <c r="AD298" s="59">
        <f t="shared" si="41"/>
        <v>31.219267507144913</v>
      </c>
      <c r="AE298" s="59">
        <f t="shared" si="41"/>
        <v>27.10984293152562</v>
      </c>
      <c r="AF298" s="59">
        <f t="shared" si="41"/>
        <v>25.539882050485669</v>
      </c>
      <c r="AG298" s="59">
        <f t="shared" si="41"/>
        <v>24.993866132319205</v>
      </c>
      <c r="AH298" s="59">
        <f t="shared" si="41"/>
        <v>21.149195870312131</v>
      </c>
      <c r="AI298" s="59">
        <f t="shared" si="41"/>
        <v>16.284588723545305</v>
      </c>
      <c r="AJ298" s="59">
        <f t="shared" si="41"/>
        <v>16.365931784121134</v>
      </c>
      <c r="AK298" s="59">
        <f t="shared" si="41"/>
        <v>16.182006919569741</v>
      </c>
      <c r="AL298" s="59">
        <f t="shared" si="41"/>
        <v>17.175878056476169</v>
      </c>
      <c r="AM298" s="59">
        <f t="shared" si="41"/>
        <v>17.157310592477334</v>
      </c>
      <c r="AN298" s="59">
        <f t="shared" si="41"/>
        <v>17.00741611671069</v>
      </c>
      <c r="AO298" s="59">
        <f t="shared" si="41"/>
        <v>17.557704831435281</v>
      </c>
      <c r="AP298" s="59">
        <f t="shared" si="41"/>
        <v>16.763285495209054</v>
      </c>
      <c r="AQ298" s="59">
        <f t="shared" si="41"/>
        <v>16.918479316222431</v>
      </c>
      <c r="AR298" s="57" t="s">
        <v>32</v>
      </c>
    </row>
    <row r="299" spans="1:44" x14ac:dyDescent="0.25">
      <c r="B299" s="58"/>
      <c r="C299" s="60">
        <v>42</v>
      </c>
      <c r="D299" s="61">
        <f>C299-1</f>
        <v>41</v>
      </c>
      <c r="E299" s="61">
        <f t="shared" ref="E299" si="42">D299-1</f>
        <v>40</v>
      </c>
      <c r="F299" s="61">
        <f t="shared" ref="F299" si="43">E299-1</f>
        <v>39</v>
      </c>
      <c r="G299" s="61">
        <f t="shared" ref="G299" si="44">F299-1</f>
        <v>38</v>
      </c>
      <c r="H299" s="61">
        <f t="shared" ref="H299" si="45">G299-1</f>
        <v>37</v>
      </c>
      <c r="I299" s="61">
        <f t="shared" ref="I299" si="46">H299-1</f>
        <v>36</v>
      </c>
      <c r="J299" s="61">
        <f t="shared" ref="J299" si="47">I299-1</f>
        <v>35</v>
      </c>
      <c r="K299" s="61">
        <f t="shared" ref="K299" si="48">J299-1</f>
        <v>34</v>
      </c>
      <c r="L299" s="61">
        <f t="shared" ref="L299" si="49">K299-1</f>
        <v>33</v>
      </c>
      <c r="M299" s="61">
        <f t="shared" ref="M299" si="50">L299-1</f>
        <v>32</v>
      </c>
      <c r="N299" s="61">
        <f t="shared" ref="N299" si="51">M299-1</f>
        <v>31</v>
      </c>
      <c r="O299" s="61">
        <f t="shared" ref="O299" si="52">N299-1</f>
        <v>30</v>
      </c>
      <c r="P299" s="61">
        <f t="shared" ref="P299" si="53">O299-1</f>
        <v>29</v>
      </c>
      <c r="Q299" s="61">
        <f t="shared" ref="Q299" si="54">P299-1</f>
        <v>28</v>
      </c>
      <c r="R299" s="61">
        <f t="shared" ref="R299" si="55">Q299-1</f>
        <v>27</v>
      </c>
      <c r="S299" s="61">
        <f t="shared" ref="S299" si="56">R299-1</f>
        <v>26</v>
      </c>
      <c r="T299" s="61">
        <f t="shared" ref="T299" si="57">S299-1</f>
        <v>25</v>
      </c>
      <c r="U299" s="61">
        <f t="shared" ref="U299" si="58">T299-1</f>
        <v>24</v>
      </c>
      <c r="V299" s="61">
        <f t="shared" ref="V299" si="59">U299-1</f>
        <v>23</v>
      </c>
      <c r="W299" s="61">
        <f t="shared" ref="W299" si="60">V299-1</f>
        <v>22</v>
      </c>
      <c r="X299" s="61">
        <f t="shared" ref="X299" si="61">W299-1</f>
        <v>21</v>
      </c>
      <c r="Y299" s="61">
        <f t="shared" ref="Y299" si="62">X299-1</f>
        <v>20</v>
      </c>
      <c r="Z299" s="61">
        <f t="shared" ref="Z299" si="63">Y299-1</f>
        <v>19</v>
      </c>
      <c r="AA299" s="61">
        <f t="shared" ref="AA299" si="64">Z299-1</f>
        <v>18</v>
      </c>
      <c r="AB299" s="61">
        <f t="shared" ref="AB299" si="65">AA299-1</f>
        <v>17</v>
      </c>
      <c r="AC299" s="61">
        <f t="shared" ref="AC299" si="66">AB299-1</f>
        <v>16</v>
      </c>
      <c r="AD299" s="61">
        <f t="shared" ref="AD299" si="67">AC299-1</f>
        <v>15</v>
      </c>
      <c r="AE299" s="61">
        <f t="shared" ref="AE299" si="68">AD299-1</f>
        <v>14</v>
      </c>
      <c r="AF299" s="61">
        <f t="shared" ref="AF299" si="69">AE299-1</f>
        <v>13</v>
      </c>
      <c r="AG299" s="61">
        <f t="shared" ref="AG299" si="70">AF299-1</f>
        <v>12</v>
      </c>
      <c r="AH299" s="61">
        <f t="shared" ref="AH299" si="71">AG299-1</f>
        <v>11</v>
      </c>
      <c r="AI299" s="61">
        <f t="shared" ref="AI299" si="72">AH299-1</f>
        <v>10</v>
      </c>
      <c r="AJ299" s="61">
        <f t="shared" ref="AJ299" si="73">AI299-1</f>
        <v>9</v>
      </c>
      <c r="AK299" s="61">
        <f t="shared" ref="AK299" si="74">AJ299-1</f>
        <v>8</v>
      </c>
      <c r="AL299" s="61">
        <f t="shared" ref="AL299" si="75">AK299-1</f>
        <v>7</v>
      </c>
      <c r="AM299" s="61">
        <f t="shared" ref="AM299" si="76">AL299-1</f>
        <v>6</v>
      </c>
      <c r="AN299" s="61">
        <f t="shared" ref="AN299" si="77">AM299-1</f>
        <v>5</v>
      </c>
      <c r="AO299" s="61">
        <f t="shared" ref="AO299" si="78">AN299-1</f>
        <v>4</v>
      </c>
      <c r="AP299" s="61">
        <f t="shared" ref="AP299" si="79">AO299-1</f>
        <v>3</v>
      </c>
      <c r="AQ299" s="61">
        <f t="shared" ref="AQ299" si="80">AP299-1</f>
        <v>2</v>
      </c>
    </row>
    <row r="300" spans="1:44" x14ac:dyDescent="0.25">
      <c r="B300" s="58"/>
      <c r="C300" s="61">
        <f>LARGE(C273:C298,1)</f>
        <v>797.7343820710762</v>
      </c>
      <c r="D300" s="61">
        <f t="shared" ref="D300:AQ300" si="81">LARGE(D273:D298,1)</f>
        <v>713.51868460129083</v>
      </c>
      <c r="E300" s="61">
        <f t="shared" si="81"/>
        <v>703.9712177663464</v>
      </c>
      <c r="F300" s="61">
        <f t="shared" si="81"/>
        <v>847.14570925645307</v>
      </c>
      <c r="G300" s="61">
        <f t="shared" si="81"/>
        <v>826.76975316773269</v>
      </c>
      <c r="H300" s="61">
        <f t="shared" si="81"/>
        <v>816.54570503865205</v>
      </c>
      <c r="I300" s="61">
        <f t="shared" si="81"/>
        <v>707.15440000725778</v>
      </c>
      <c r="J300" s="61">
        <f t="shared" si="81"/>
        <v>698.5025393547686</v>
      </c>
      <c r="K300" s="61">
        <f t="shared" si="81"/>
        <v>613.67846758231633</v>
      </c>
      <c r="L300" s="61">
        <f t="shared" si="81"/>
        <v>606.99178916963058</v>
      </c>
      <c r="M300" s="61">
        <f t="shared" si="81"/>
        <v>685.76832703020148</v>
      </c>
      <c r="N300" s="61">
        <f t="shared" si="81"/>
        <v>576.44082225750572</v>
      </c>
      <c r="O300" s="61">
        <f t="shared" si="81"/>
        <v>581.81721110830665</v>
      </c>
      <c r="P300" s="61">
        <f t="shared" si="81"/>
        <v>551.52422450054019</v>
      </c>
      <c r="Q300" s="61">
        <f t="shared" si="81"/>
        <v>529.17435976507034</v>
      </c>
      <c r="R300" s="61">
        <f t="shared" si="81"/>
        <v>559.05979253229702</v>
      </c>
      <c r="S300" s="61">
        <f t="shared" si="81"/>
        <v>593.35577700924239</v>
      </c>
      <c r="T300" s="61">
        <f t="shared" si="81"/>
        <v>541.28240281582293</v>
      </c>
      <c r="U300" s="61">
        <f t="shared" si="81"/>
        <v>556.98761420253834</v>
      </c>
      <c r="V300" s="61">
        <f t="shared" si="81"/>
        <v>790.11020558170139</v>
      </c>
      <c r="W300" s="61">
        <f t="shared" si="81"/>
        <v>649.98553445159064</v>
      </c>
      <c r="X300" s="61">
        <f t="shared" si="81"/>
        <v>617.83855761267023</v>
      </c>
      <c r="Y300" s="61">
        <f t="shared" si="81"/>
        <v>517.6894704180495</v>
      </c>
      <c r="Z300" s="61">
        <f t="shared" si="81"/>
        <v>475.40825110444018</v>
      </c>
      <c r="AA300" s="61">
        <f t="shared" si="81"/>
        <v>444.32621339296077</v>
      </c>
      <c r="AB300" s="61">
        <f t="shared" si="81"/>
        <v>394.9148257951677</v>
      </c>
      <c r="AC300" s="61">
        <f t="shared" si="81"/>
        <v>340.40330948468443</v>
      </c>
      <c r="AD300" s="61">
        <f t="shared" si="81"/>
        <v>294.92284261229236</v>
      </c>
      <c r="AE300" s="61">
        <f t="shared" si="81"/>
        <v>279.70405672738036</v>
      </c>
      <c r="AF300" s="61">
        <f t="shared" si="81"/>
        <v>270.96867882897391</v>
      </c>
      <c r="AG300" s="61">
        <f t="shared" si="81"/>
        <v>284.57321454905582</v>
      </c>
      <c r="AH300" s="61">
        <f t="shared" si="81"/>
        <v>237.96332949254662</v>
      </c>
      <c r="AI300" s="61">
        <f t="shared" si="81"/>
        <v>203.85826368937097</v>
      </c>
      <c r="AJ300" s="61">
        <f t="shared" si="81"/>
        <v>193.81819220286445</v>
      </c>
      <c r="AK300" s="61">
        <f t="shared" si="81"/>
        <v>196.99076556136529</v>
      </c>
      <c r="AL300" s="61">
        <f t="shared" si="81"/>
        <v>193.10477408909281</v>
      </c>
      <c r="AM300" s="61">
        <f t="shared" si="81"/>
        <v>174.60433720163826</v>
      </c>
      <c r="AN300" s="61">
        <f t="shared" si="81"/>
        <v>175.12249711528744</v>
      </c>
      <c r="AO300" s="61">
        <f t="shared" si="81"/>
        <v>154.00532608435017</v>
      </c>
      <c r="AP300" s="61">
        <f t="shared" si="81"/>
        <v>142.9178009290747</v>
      </c>
      <c r="AQ300" s="61">
        <f t="shared" si="81"/>
        <v>131.35675506364467</v>
      </c>
    </row>
    <row r="301" spans="1:44" x14ac:dyDescent="0.25">
      <c r="B301" s="58" t="s">
        <v>99</v>
      </c>
      <c r="C301" s="55" t="str">
        <f>VLOOKUP(C300,C273:$AR$298,C299,0)</f>
        <v>x</v>
      </c>
      <c r="D301" s="55" t="str">
        <f>VLOOKUP(D300,D273:$AR$298,D299,0)</f>
        <v>y</v>
      </c>
      <c r="E301" s="55" t="str">
        <f>VLOOKUP(E300,E273:$AR$298,E299,0)</f>
        <v>q</v>
      </c>
      <c r="F301" s="55" t="str">
        <f>VLOOKUP(F300,F273:$AR$298,F299,0)</f>
        <v>y</v>
      </c>
      <c r="G301" s="55" t="str">
        <f>VLOOKUP(G300,G273:$AR$298,G299,0)</f>
        <v>y</v>
      </c>
      <c r="H301" s="55" t="str">
        <f>VLOOKUP(H300,H273:$AR$298,H299,0)</f>
        <v>y</v>
      </c>
      <c r="I301" s="55" t="str">
        <f>VLOOKUP(I300,I273:$AR$298,I299,0)</f>
        <v>y</v>
      </c>
      <c r="J301" s="55" t="str">
        <f>VLOOKUP(J300,J273:$AR$298,J299,0)</f>
        <v>x</v>
      </c>
      <c r="K301" s="55" t="str">
        <f>VLOOKUP(K300,K273:$AR$298,K299,0)</f>
        <v>x</v>
      </c>
      <c r="L301" s="55" t="str">
        <f>VLOOKUP(L300,L273:$AR$298,L299,0)</f>
        <v>x</v>
      </c>
      <c r="M301" s="55" t="str">
        <f>VLOOKUP(M300,M273:$AR$298,M299,0)</f>
        <v>x</v>
      </c>
      <c r="N301" s="55" t="str">
        <f>VLOOKUP(N300,N273:$AR$298,N299,0)</f>
        <v>x</v>
      </c>
      <c r="O301" s="55" t="str">
        <f>VLOOKUP(O300,O273:$AR$298,O299,0)</f>
        <v>x</v>
      </c>
      <c r="P301" s="55" t="str">
        <f>VLOOKUP(P300,P273:$AR$298,P299,0)</f>
        <v>x</v>
      </c>
      <c r="Q301" s="55" t="str">
        <f>VLOOKUP(Q300,Q273:$AR$298,Q299,0)</f>
        <v>x</v>
      </c>
      <c r="R301" s="55" t="str">
        <f>VLOOKUP(R300,R273:$AR$298,R299,0)</f>
        <v>x</v>
      </c>
      <c r="S301" s="55" t="str">
        <f>VLOOKUP(S300,S273:$AR$298,S299,0)</f>
        <v>x</v>
      </c>
      <c r="T301" s="55" t="str">
        <f>VLOOKUP(T300,T273:$AR$298,T299,0)</f>
        <v>x</v>
      </c>
      <c r="U301" s="55" t="str">
        <f>VLOOKUP(U300,U273:$AR$298,U299,0)</f>
        <v>x</v>
      </c>
      <c r="V301" s="55" t="str">
        <f>VLOOKUP(V300,V273:$AR$298,V299,0)</f>
        <v>x</v>
      </c>
      <c r="W301" s="55" t="str">
        <f>VLOOKUP(W300,W273:$AR$298,W299,0)</f>
        <v>x</v>
      </c>
      <c r="X301" s="55" t="str">
        <f>VLOOKUP(X300,X273:$AR$298,X299,0)</f>
        <v>x</v>
      </c>
      <c r="Y301" s="55" t="str">
        <f>VLOOKUP(Y300,Y273:$AR$298,Y299,0)</f>
        <v>x</v>
      </c>
      <c r="Z301" s="55" t="str">
        <f>VLOOKUP(Z300,Z273:$AR$298,Z299,0)</f>
        <v>x</v>
      </c>
      <c r="AA301" s="55" t="str">
        <f>VLOOKUP(AA300,AA273:$AR$298,AA299,0)</f>
        <v>x</v>
      </c>
      <c r="AB301" s="55" t="str">
        <f>VLOOKUP(AB300,AB273:$AR$298,AB299,0)</f>
        <v>x</v>
      </c>
      <c r="AC301" s="55" t="str">
        <f>VLOOKUP(AC300,AC273:$AR$298,AC299,0)</f>
        <v>x</v>
      </c>
      <c r="AD301" s="55" t="str">
        <f>VLOOKUP(AD300,AD273:$AR$298,AD299,0)</f>
        <v>y</v>
      </c>
      <c r="AE301" s="55" t="str">
        <f>VLOOKUP(AE300,AE273:$AR$298,AE299,0)</f>
        <v>y</v>
      </c>
      <c r="AF301" s="55" t="str">
        <f>VLOOKUP(AF300,AF273:$AR$298,AF299,0)</f>
        <v>y</v>
      </c>
      <c r="AG301" s="55" t="str">
        <f>VLOOKUP(AG300,AG273:$AR$298,AG299,0)</f>
        <v>y</v>
      </c>
      <c r="AH301" s="55" t="str">
        <f>VLOOKUP(AH300,AH273:$AR$298,AH299,0)</f>
        <v>y</v>
      </c>
      <c r="AI301" s="55" t="str">
        <f>VLOOKUP(AI300,AI273:$AR$298,AI299,0)</f>
        <v>y</v>
      </c>
      <c r="AJ301" s="55" t="str">
        <f>VLOOKUP(AJ300,AJ273:$AR$298,AJ299,0)</f>
        <v>y</v>
      </c>
      <c r="AK301" s="55" t="str">
        <f>VLOOKUP(AK300,AK273:$AR$298,AK299,0)</f>
        <v>y</v>
      </c>
      <c r="AL301" s="55" t="str">
        <f>VLOOKUP(AL300,AL273:$AR$298,AL299,0)</f>
        <v>y</v>
      </c>
      <c r="AM301" s="55" t="str">
        <f>VLOOKUP(AM300,AM273:$AR$298,AM299,0)</f>
        <v>y</v>
      </c>
      <c r="AN301" s="55" t="str">
        <f>VLOOKUP(AN300,AN273:$AR$298,AN299,0)</f>
        <v>y</v>
      </c>
      <c r="AO301" s="55" t="str">
        <f>VLOOKUP(AO300,AO273:$AR$298,AO299,0)</f>
        <v>y</v>
      </c>
      <c r="AP301" s="55" t="str">
        <f>VLOOKUP(AP300,AP273:$AR$298,AP299,0)</f>
        <v>y</v>
      </c>
      <c r="AQ301" s="55" t="str">
        <f>VLOOKUP(AQ300,AQ273:$AR$298,AQ299,0)</f>
        <v>y</v>
      </c>
    </row>
    <row r="302" spans="1:44" x14ac:dyDescent="0.25">
      <c r="B302" s="58"/>
      <c r="C302" s="61">
        <f>SMALL(C273:C298,1)</f>
        <v>0.32310137038649017</v>
      </c>
      <c r="D302" s="61">
        <f t="shared" ref="D302:AQ302" si="82">SMALL(D273:D298,1)</f>
        <v>0.35467648041758132</v>
      </c>
      <c r="E302" s="61">
        <f t="shared" si="82"/>
        <v>0.36345724700178389</v>
      </c>
      <c r="F302" s="61">
        <f t="shared" si="82"/>
        <v>0.38041605371318882</v>
      </c>
      <c r="G302" s="61">
        <f t="shared" si="82"/>
        <v>0.39987325947170876</v>
      </c>
      <c r="H302" s="61">
        <f t="shared" si="82"/>
        <v>0.46139179016086074</v>
      </c>
      <c r="I302" s="61">
        <f t="shared" si="82"/>
        <v>0.45024169948104581</v>
      </c>
      <c r="J302" s="61">
        <f t="shared" si="82"/>
        <v>0.49495810008350616</v>
      </c>
      <c r="K302" s="61">
        <f t="shared" si="82"/>
        <v>0.49141410089444698</v>
      </c>
      <c r="L302" s="61">
        <f t="shared" si="82"/>
        <v>0.47884464639831092</v>
      </c>
      <c r="M302" s="61">
        <f t="shared" si="82"/>
        <v>0.47748336105790895</v>
      </c>
      <c r="N302" s="61">
        <f t="shared" si="82"/>
        <v>0.50236356673344307</v>
      </c>
      <c r="O302" s="61">
        <f t="shared" si="82"/>
        <v>0.51208794513958722</v>
      </c>
      <c r="P302" s="61">
        <f t="shared" si="82"/>
        <v>0.49886493054698766</v>
      </c>
      <c r="Q302" s="61">
        <f t="shared" si="82"/>
        <v>0.51002290393320937</v>
      </c>
      <c r="R302" s="61">
        <f t="shared" si="82"/>
        <v>0.5192603393894708</v>
      </c>
      <c r="S302" s="61">
        <f t="shared" si="82"/>
        <v>0.48154567136581511</v>
      </c>
      <c r="T302" s="61">
        <f t="shared" si="82"/>
        <v>0.43112752617077105</v>
      </c>
      <c r="U302" s="61">
        <f t="shared" si="82"/>
        <v>0.42387939766767052</v>
      </c>
      <c r="V302" s="61">
        <f t="shared" si="82"/>
        <v>0.42534127786932119</v>
      </c>
      <c r="W302" s="61">
        <f t="shared" si="82"/>
        <v>0.40261607846120845</v>
      </c>
      <c r="X302" s="61">
        <f t="shared" si="82"/>
        <v>0.39541848360036141</v>
      </c>
      <c r="Y302" s="61">
        <f t="shared" si="82"/>
        <v>0.36141745294124394</v>
      </c>
      <c r="Z302" s="61">
        <f t="shared" si="82"/>
        <v>0.34337843301020377</v>
      </c>
      <c r="AA302" s="61">
        <f t="shared" si="82"/>
        <v>0.34121099344324185</v>
      </c>
      <c r="AB302" s="61">
        <f t="shared" si="82"/>
        <v>0.38726377392040756</v>
      </c>
      <c r="AC302" s="61">
        <f t="shared" si="82"/>
        <v>0.55920395308788362</v>
      </c>
      <c r="AD302" s="61">
        <f t="shared" si="82"/>
        <v>0.58421306979236098</v>
      </c>
      <c r="AE302" s="61">
        <f t="shared" si="82"/>
        <v>0.54785554478620324</v>
      </c>
      <c r="AF302" s="61">
        <f t="shared" si="82"/>
        <v>0.52156106585203565</v>
      </c>
      <c r="AG302" s="61">
        <f t="shared" si="82"/>
        <v>0.55069731586458937</v>
      </c>
      <c r="AH302" s="61">
        <f t="shared" si="82"/>
        <v>0.55017641034929665</v>
      </c>
      <c r="AI302" s="61">
        <f t="shared" si="82"/>
        <v>0.55529567354352183</v>
      </c>
      <c r="AJ302" s="61">
        <f t="shared" si="82"/>
        <v>0.60890514673092422</v>
      </c>
      <c r="AK302" s="61">
        <f t="shared" si="82"/>
        <v>0.61447618043726948</v>
      </c>
      <c r="AL302" s="61">
        <f t="shared" si="82"/>
        <v>0.60969563554745621</v>
      </c>
      <c r="AM302" s="61">
        <f t="shared" si="82"/>
        <v>0.65043661541956022</v>
      </c>
      <c r="AN302" s="61">
        <f t="shared" si="82"/>
        <v>0.68784578030750998</v>
      </c>
      <c r="AO302" s="61">
        <f t="shared" si="82"/>
        <v>0.67715452590724634</v>
      </c>
      <c r="AP302" s="61">
        <f t="shared" si="82"/>
        <v>0.71669256518123703</v>
      </c>
      <c r="AQ302" s="61">
        <f t="shared" si="82"/>
        <v>0.80098644485635551</v>
      </c>
    </row>
    <row r="303" spans="1:44" x14ac:dyDescent="0.25">
      <c r="B303" s="58" t="s">
        <v>100</v>
      </c>
      <c r="C303" s="55" t="str">
        <f>VLOOKUP(C302,C273:$AR$298,C299,0)</f>
        <v>w</v>
      </c>
      <c r="D303" s="55" t="str">
        <f>VLOOKUP(D302,D273:$AR$298,D299,0)</f>
        <v>w</v>
      </c>
      <c r="E303" s="55" t="str">
        <f>VLOOKUP(E302,E273:$AR$298,E299,0)</f>
        <v>w</v>
      </c>
      <c r="F303" s="55" t="str">
        <f>VLOOKUP(F302,F273:$AR$298,F299,0)</f>
        <v>w</v>
      </c>
      <c r="G303" s="55" t="str">
        <f>VLOOKUP(G302,G273:$AR$298,G299,0)</f>
        <v>w</v>
      </c>
      <c r="H303" s="55" t="str">
        <f>VLOOKUP(H302,H273:$AR$298,H299,0)</f>
        <v>w</v>
      </c>
      <c r="I303" s="55" t="str">
        <f>VLOOKUP(I302,I273:$AR$298,I299,0)</f>
        <v>w</v>
      </c>
      <c r="J303" s="55" t="str">
        <f>VLOOKUP(J302,J273:$AR$298,J299,0)</f>
        <v>w</v>
      </c>
      <c r="K303" s="55" t="str">
        <f>VLOOKUP(K302,K273:$AR$298,K299,0)</f>
        <v>w</v>
      </c>
      <c r="L303" s="55" t="str">
        <f>VLOOKUP(L302,L273:$AR$298,L299,0)</f>
        <v>w</v>
      </c>
      <c r="M303" s="55" t="str">
        <f>VLOOKUP(M302,M273:$AR$298,M299,0)</f>
        <v>w</v>
      </c>
      <c r="N303" s="55" t="str">
        <f>VLOOKUP(N302,N273:$AR$298,N299,0)</f>
        <v>w</v>
      </c>
      <c r="O303" s="55" t="str">
        <f>VLOOKUP(O302,O273:$AR$298,O299,0)</f>
        <v>w</v>
      </c>
      <c r="P303" s="55" t="str">
        <f>VLOOKUP(P302,P273:$AR$298,P299,0)</f>
        <v>w</v>
      </c>
      <c r="Q303" s="55" t="str">
        <f>VLOOKUP(Q302,Q273:$AR$298,Q299,0)</f>
        <v>w</v>
      </c>
      <c r="R303" s="55" t="str">
        <f>VLOOKUP(R302,R273:$AR$298,R299,0)</f>
        <v>w</v>
      </c>
      <c r="S303" s="55" t="str">
        <f>VLOOKUP(S302,S273:$AR$298,S299,0)</f>
        <v>w</v>
      </c>
      <c r="T303" s="55" t="str">
        <f>VLOOKUP(T302,T273:$AR$298,T299,0)</f>
        <v>w</v>
      </c>
      <c r="U303" s="55" t="str">
        <f>VLOOKUP(U302,U273:$AR$298,U299,0)</f>
        <v>w</v>
      </c>
      <c r="V303" s="55" t="str">
        <f>VLOOKUP(V302,V273:$AR$298,V299,0)</f>
        <v>w</v>
      </c>
      <c r="W303" s="55" t="str">
        <f>VLOOKUP(W302,W273:$AR$298,W299,0)</f>
        <v>w</v>
      </c>
      <c r="X303" s="55" t="str">
        <f>VLOOKUP(X302,X273:$AR$298,X299,0)</f>
        <v>w</v>
      </c>
      <c r="Y303" s="55" t="str">
        <f>VLOOKUP(Y302,Y273:$AR$298,Y299,0)</f>
        <v>w</v>
      </c>
      <c r="Z303" s="55" t="str">
        <f>VLOOKUP(Z302,Z273:$AR$298,Z299,0)</f>
        <v>w</v>
      </c>
      <c r="AA303" s="55" t="str">
        <f>VLOOKUP(AA302,AA273:$AR$298,AA299,0)</f>
        <v>w</v>
      </c>
      <c r="AB303" s="55" t="str">
        <f>VLOOKUP(AB302,AB273:$AR$298,AB299,0)</f>
        <v>w</v>
      </c>
      <c r="AC303" s="55" t="str">
        <f>VLOOKUP(AC302,AC273:$AR$298,AC299,0)</f>
        <v>w</v>
      </c>
      <c r="AD303" s="55" t="str">
        <f>VLOOKUP(AD302,AD273:$AR$298,AD299,0)</f>
        <v>w</v>
      </c>
      <c r="AE303" s="55" t="str">
        <f>VLOOKUP(AE302,AE273:$AR$298,AE299,0)</f>
        <v>w</v>
      </c>
      <c r="AF303" s="55" t="str">
        <f>VLOOKUP(AF302,AF273:$AR$298,AF299,0)</f>
        <v>w</v>
      </c>
      <c r="AG303" s="55" t="str">
        <f>VLOOKUP(AG302,AG273:$AR$298,AG299,0)</f>
        <v>w</v>
      </c>
      <c r="AH303" s="55" t="str">
        <f>VLOOKUP(AH302,AH273:$AR$298,AH299,0)</f>
        <v>w</v>
      </c>
      <c r="AI303" s="55" t="str">
        <f>VLOOKUP(AI302,AI273:$AR$298,AI299,0)</f>
        <v>w</v>
      </c>
      <c r="AJ303" s="55" t="str">
        <f>VLOOKUP(AJ302,AJ273:$AR$298,AJ299,0)</f>
        <v>w</v>
      </c>
      <c r="AK303" s="55" t="str">
        <f>VLOOKUP(AK302,AK273:$AR$298,AK299,0)</f>
        <v>w</v>
      </c>
      <c r="AL303" s="55" t="str">
        <f>VLOOKUP(AL302,AL273:$AR$298,AL299,0)</f>
        <v>w</v>
      </c>
      <c r="AM303" s="55" t="str">
        <f>VLOOKUP(AM302,AM273:$AR$298,AM299,0)</f>
        <v>w</v>
      </c>
      <c r="AN303" s="55" t="str">
        <f>VLOOKUP(AN302,AN273:$AR$298,AN299,0)</f>
        <v>w</v>
      </c>
      <c r="AO303" s="55" t="str">
        <f>VLOOKUP(AO302,AO273:$AR$298,AO299,0)</f>
        <v>w</v>
      </c>
      <c r="AP303" s="55" t="str">
        <f>VLOOKUP(AP302,AP273:$AR$298,AP299,0)</f>
        <v>w</v>
      </c>
      <c r="AQ303" s="55" t="str">
        <f>VLOOKUP(AQ302,AQ273:$AR$298,AQ299,0)</f>
        <v>w</v>
      </c>
    </row>
    <row r="304" spans="1:44" x14ac:dyDescent="0.25">
      <c r="B304" s="58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</row>
    <row r="305" spans="1:44" x14ac:dyDescent="0.25">
      <c r="B305" s="58" t="s">
        <v>84</v>
      </c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</row>
    <row r="307" spans="1:44" x14ac:dyDescent="0.25">
      <c r="B307" s="53" t="s">
        <v>70</v>
      </c>
      <c r="C307" s="53">
        <v>1960</v>
      </c>
      <c r="D307" s="53">
        <v>1961</v>
      </c>
      <c r="E307" s="53">
        <v>1962</v>
      </c>
      <c r="F307" s="53">
        <v>1963</v>
      </c>
      <c r="G307" s="53">
        <v>1964</v>
      </c>
      <c r="H307" s="53">
        <v>1965</v>
      </c>
      <c r="I307" s="53">
        <v>1966</v>
      </c>
      <c r="J307" s="53">
        <v>1967</v>
      </c>
      <c r="K307" s="53">
        <v>1968</v>
      </c>
      <c r="L307" s="53">
        <v>1969</v>
      </c>
      <c r="M307" s="53">
        <v>1970</v>
      </c>
      <c r="N307" s="53">
        <v>1971</v>
      </c>
      <c r="O307" s="53">
        <v>1972</v>
      </c>
      <c r="P307" s="53">
        <v>1973</v>
      </c>
      <c r="Q307" s="53">
        <v>1974</v>
      </c>
      <c r="R307" s="53">
        <v>1975</v>
      </c>
      <c r="S307" s="53">
        <v>1976</v>
      </c>
      <c r="T307" s="53">
        <v>1977</v>
      </c>
      <c r="U307" s="53">
        <v>1978</v>
      </c>
      <c r="V307" s="53">
        <v>1979</v>
      </c>
      <c r="W307" s="53">
        <v>1980</v>
      </c>
      <c r="X307" s="53">
        <v>1981</v>
      </c>
      <c r="Y307" s="53">
        <v>1982</v>
      </c>
      <c r="Z307" s="53">
        <v>1983</v>
      </c>
      <c r="AA307" s="53">
        <v>1984</v>
      </c>
      <c r="AB307" s="53">
        <v>1985</v>
      </c>
      <c r="AC307" s="53">
        <v>1986</v>
      </c>
      <c r="AD307" s="53">
        <v>1987</v>
      </c>
      <c r="AE307" s="53">
        <v>1988</v>
      </c>
      <c r="AF307" s="53">
        <v>1989</v>
      </c>
      <c r="AG307" s="53">
        <v>1990</v>
      </c>
      <c r="AH307" s="53">
        <v>1991</v>
      </c>
      <c r="AI307" s="53">
        <v>1992</v>
      </c>
      <c r="AJ307" s="53">
        <v>1993</v>
      </c>
      <c r="AK307" s="53">
        <v>1994</v>
      </c>
      <c r="AL307" s="53">
        <v>1995</v>
      </c>
      <c r="AM307" s="53">
        <v>1996</v>
      </c>
      <c r="AN307" s="53">
        <v>1997</v>
      </c>
      <c r="AO307" s="53">
        <v>1998</v>
      </c>
      <c r="AP307" s="53">
        <v>1999</v>
      </c>
      <c r="AQ307" s="53">
        <v>2000</v>
      </c>
    </row>
    <row r="308" spans="1:44" x14ac:dyDescent="0.25">
      <c r="A308" s="53" t="s">
        <v>73</v>
      </c>
      <c r="B308" s="54" t="s">
        <v>7</v>
      </c>
      <c r="C308" s="59">
        <f>C38/C176</f>
        <v>0.90832615347726942</v>
      </c>
      <c r="D308" s="59">
        <f t="shared" ref="D308:AQ308" si="83">D38/D176</f>
        <v>0.88644715952349973</v>
      </c>
      <c r="E308" s="59">
        <f t="shared" si="83"/>
        <v>0.87444921245524021</v>
      </c>
      <c r="F308" s="59">
        <f t="shared" si="83"/>
        <v>0.82726124080782881</v>
      </c>
      <c r="G308" s="59">
        <f t="shared" si="83"/>
        <v>0.79119473540760465</v>
      </c>
      <c r="H308" s="59">
        <f t="shared" si="83"/>
        <v>0.72594851526422854</v>
      </c>
      <c r="I308" s="59">
        <f t="shared" si="83"/>
        <v>0.72732052964318139</v>
      </c>
      <c r="J308" s="59">
        <f t="shared" si="83"/>
        <v>0.68018831125100543</v>
      </c>
      <c r="K308" s="59">
        <f t="shared" si="83"/>
        <v>0.66339285875478904</v>
      </c>
      <c r="L308" s="59">
        <f t="shared" si="83"/>
        <v>0.66268159073656174</v>
      </c>
      <c r="M308" s="59">
        <f t="shared" si="83"/>
        <v>0.64408383129496816</v>
      </c>
      <c r="N308" s="59">
        <f t="shared" si="83"/>
        <v>0.61810216128883511</v>
      </c>
      <c r="O308" s="59">
        <f t="shared" si="83"/>
        <v>0.61600521943871644</v>
      </c>
      <c r="P308" s="59">
        <f t="shared" si="83"/>
        <v>0.61508467714618653</v>
      </c>
      <c r="Q308" s="59">
        <f t="shared" si="83"/>
        <v>0.60208115257212924</v>
      </c>
      <c r="R308" s="59">
        <f t="shared" si="83"/>
        <v>0.57544126520127925</v>
      </c>
      <c r="S308" s="59">
        <f t="shared" si="83"/>
        <v>0.58836482831592607</v>
      </c>
      <c r="T308" s="59">
        <f t="shared" si="83"/>
        <v>0.60214973046072706</v>
      </c>
      <c r="U308" s="59">
        <f t="shared" si="83"/>
        <v>0.62138353247962785</v>
      </c>
      <c r="V308" s="59">
        <f t="shared" si="83"/>
        <v>0.59901710432490707</v>
      </c>
      <c r="W308" s="59">
        <f t="shared" si="83"/>
        <v>0.6017978251130377</v>
      </c>
      <c r="X308" s="59">
        <f t="shared" si="83"/>
        <v>0.62116454744834693</v>
      </c>
      <c r="Y308" s="59">
        <f t="shared" si="83"/>
        <v>0.63600774638912205</v>
      </c>
      <c r="Z308" s="59">
        <f t="shared" si="83"/>
        <v>0.62561159605492889</v>
      </c>
      <c r="AA308" s="59">
        <f t="shared" si="83"/>
        <v>0.63560015041011009</v>
      </c>
      <c r="AB308" s="59">
        <f t="shared" si="83"/>
        <v>0.63672560938522349</v>
      </c>
      <c r="AC308" s="59">
        <f t="shared" si="83"/>
        <v>0.64438225568113772</v>
      </c>
      <c r="AD308" s="59">
        <f t="shared" si="83"/>
        <v>0.64089465625205289</v>
      </c>
      <c r="AE308" s="59">
        <f t="shared" si="83"/>
        <v>0.68181432700432765</v>
      </c>
      <c r="AF308" s="59">
        <f t="shared" si="83"/>
        <v>0.69656141651800541</v>
      </c>
      <c r="AG308" s="59">
        <f t="shared" si="83"/>
        <v>0.60647329468079081</v>
      </c>
      <c r="AH308" s="59">
        <f t="shared" si="83"/>
        <v>0.72884151047660428</v>
      </c>
      <c r="AI308" s="59">
        <f t="shared" si="83"/>
        <v>0.91926462734352998</v>
      </c>
      <c r="AJ308" s="59">
        <f t="shared" si="83"/>
        <v>0.80805811352426848</v>
      </c>
      <c r="AK308" s="59">
        <f t="shared" si="83"/>
        <v>0.82963228358325236</v>
      </c>
      <c r="AL308" s="59">
        <f t="shared" si="83"/>
        <v>0.84204986594139253</v>
      </c>
      <c r="AM308" s="59">
        <f t="shared" si="83"/>
        <v>0.83102137161510858</v>
      </c>
      <c r="AN308" s="59">
        <f t="shared" si="83"/>
        <v>0.81645763035759034</v>
      </c>
      <c r="AO308" s="59">
        <f t="shared" si="83"/>
        <v>0.78703354618583465</v>
      </c>
      <c r="AP308" s="59">
        <f t="shared" si="83"/>
        <v>0.79531951786150767</v>
      </c>
      <c r="AQ308" s="59">
        <f t="shared" si="83"/>
        <v>0.76890772164628751</v>
      </c>
      <c r="AR308" s="54" t="s">
        <v>7</v>
      </c>
    </row>
    <row r="309" spans="1:44" x14ac:dyDescent="0.25">
      <c r="A309" s="53" t="s">
        <v>73</v>
      </c>
      <c r="B309" s="56" t="s">
        <v>8</v>
      </c>
      <c r="C309" s="59">
        <f t="shared" ref="C309:AQ309" si="84">C39/C177</f>
        <v>1.7162570041159027</v>
      </c>
      <c r="D309" s="59">
        <f t="shared" si="84"/>
        <v>1.7571058692442276</v>
      </c>
      <c r="E309" s="59">
        <f t="shared" si="84"/>
        <v>1.9003646560813114</v>
      </c>
      <c r="F309" s="59">
        <f t="shared" si="84"/>
        <v>2.0280053209796791</v>
      </c>
      <c r="G309" s="59">
        <f t="shared" si="84"/>
        <v>2.1743935637793799</v>
      </c>
      <c r="H309" s="59">
        <f t="shared" si="84"/>
        <v>2.2890594716104884</v>
      </c>
      <c r="I309" s="59">
        <f t="shared" si="84"/>
        <v>2.4673811081290475</v>
      </c>
      <c r="J309" s="59">
        <f t="shared" si="84"/>
        <v>2.701760237688164</v>
      </c>
      <c r="K309" s="59">
        <f t="shared" si="84"/>
        <v>2.9588711243255497</v>
      </c>
      <c r="L309" s="59">
        <f t="shared" si="84"/>
        <v>3.2837398829054725</v>
      </c>
      <c r="M309" s="59">
        <f t="shared" si="84"/>
        <v>3.5082859474092576</v>
      </c>
      <c r="N309" s="59">
        <f t="shared" si="84"/>
        <v>3.782665655114128</v>
      </c>
      <c r="O309" s="59">
        <f t="shared" si="84"/>
        <v>3.865401933789657</v>
      </c>
      <c r="P309" s="59">
        <f t="shared" si="84"/>
        <v>3.7158418665704369</v>
      </c>
      <c r="Q309" s="59">
        <f t="shared" si="84"/>
        <v>4.0623469456236752</v>
      </c>
      <c r="R309" s="59">
        <f t="shared" si="84"/>
        <v>4.2114416079443133</v>
      </c>
      <c r="S309" s="59">
        <f t="shared" si="84"/>
        <v>4.3787526891536164</v>
      </c>
      <c r="T309" s="59">
        <f t="shared" si="84"/>
        <v>4.4719053203000163</v>
      </c>
      <c r="U309" s="59">
        <f t="shared" si="84"/>
        <v>4.3160731129169587</v>
      </c>
      <c r="V309" s="59">
        <f t="shared" si="84"/>
        <v>4.1424635512146306</v>
      </c>
      <c r="W309" s="59">
        <f t="shared" si="84"/>
        <v>4.0723840247844807</v>
      </c>
      <c r="X309" s="59">
        <f t="shared" si="84"/>
        <v>4.1633285304599115</v>
      </c>
      <c r="Y309" s="59">
        <f t="shared" si="84"/>
        <v>4.4407291151733945</v>
      </c>
      <c r="Z309" s="59">
        <f t="shared" si="84"/>
        <v>4.7500979989670951</v>
      </c>
      <c r="AA309" s="59">
        <f t="shared" si="84"/>
        <v>4.5944575876567511</v>
      </c>
      <c r="AB309" s="59">
        <f t="shared" si="84"/>
        <v>4.1563401434971761</v>
      </c>
      <c r="AC309" s="59">
        <f t="shared" si="84"/>
        <v>3.8361294456852142</v>
      </c>
      <c r="AD309" s="59">
        <f t="shared" si="84"/>
        <v>3.6817625073184104</v>
      </c>
      <c r="AE309" s="59">
        <f t="shared" si="84"/>
        <v>3.2623768846929906</v>
      </c>
      <c r="AF309" s="59">
        <f t="shared" si="84"/>
        <v>2.776594669033277</v>
      </c>
      <c r="AG309" s="59">
        <f t="shared" si="84"/>
        <v>2.6750102281529484</v>
      </c>
      <c r="AH309" s="59">
        <f t="shared" si="84"/>
        <v>2.8949529939309508</v>
      </c>
      <c r="AI309" s="59">
        <f t="shared" si="84"/>
        <v>3.0741420334361655</v>
      </c>
      <c r="AJ309" s="59">
        <f t="shared" si="84"/>
        <v>3.1187746885477514</v>
      </c>
      <c r="AK309" s="59">
        <f t="shared" si="84"/>
        <v>3.2643801103307344</v>
      </c>
      <c r="AL309" s="59">
        <f t="shared" si="84"/>
        <v>3.2819996553070538</v>
      </c>
      <c r="AM309" s="59">
        <f t="shared" si="84"/>
        <v>3.3971581943744522</v>
      </c>
      <c r="AN309" s="59">
        <f t="shared" si="84"/>
        <v>3.5542021723318782</v>
      </c>
      <c r="AO309" s="59">
        <f t="shared" si="84"/>
        <v>3.6948967888460174</v>
      </c>
      <c r="AP309" s="59">
        <f t="shared" si="84"/>
        <v>3.7799521804181766</v>
      </c>
      <c r="AQ309" s="59">
        <f t="shared" si="84"/>
        <v>3.9648776695367349</v>
      </c>
      <c r="AR309" s="56" t="s">
        <v>8</v>
      </c>
    </row>
    <row r="310" spans="1:44" x14ac:dyDescent="0.25">
      <c r="A310" s="53" t="s">
        <v>73</v>
      </c>
      <c r="B310" s="56" t="s">
        <v>9</v>
      </c>
      <c r="C310" s="59">
        <f t="shared" ref="C310:AQ310" si="85">C40/C178</f>
        <v>1.4670420447884243</v>
      </c>
      <c r="D310" s="59">
        <f t="shared" si="85"/>
        <v>1.4497346516802383</v>
      </c>
      <c r="E310" s="59">
        <f t="shared" si="85"/>
        <v>1.4891569700866916</v>
      </c>
      <c r="F310" s="59">
        <f t="shared" si="85"/>
        <v>1.5423483574848991</v>
      </c>
      <c r="G310" s="59">
        <f t="shared" si="85"/>
        <v>1.5672562415127633</v>
      </c>
      <c r="H310" s="59">
        <f t="shared" si="85"/>
        <v>1.6215116933122473</v>
      </c>
      <c r="I310" s="59">
        <f t="shared" si="85"/>
        <v>1.7207873790959016</v>
      </c>
      <c r="J310" s="59">
        <f t="shared" si="85"/>
        <v>1.7602548262471127</v>
      </c>
      <c r="K310" s="59">
        <f t="shared" si="85"/>
        <v>1.7837768394022484</v>
      </c>
      <c r="L310" s="59">
        <f t="shared" si="85"/>
        <v>1.9154222689351452</v>
      </c>
      <c r="M310" s="59">
        <f t="shared" si="85"/>
        <v>2.0270037310242266</v>
      </c>
      <c r="N310" s="59">
        <f t="shared" si="85"/>
        <v>2.1768031321296162</v>
      </c>
      <c r="O310" s="59">
        <f t="shared" si="85"/>
        <v>2.2697658185426097</v>
      </c>
      <c r="P310" s="59">
        <f t="shared" si="85"/>
        <v>2.296361834593915</v>
      </c>
      <c r="Q310" s="59">
        <f t="shared" si="85"/>
        <v>2.3265219848907628</v>
      </c>
      <c r="R310" s="59">
        <f t="shared" si="85"/>
        <v>2.3394183311619132</v>
      </c>
      <c r="S310" s="59">
        <f t="shared" si="85"/>
        <v>2.4054987137225416</v>
      </c>
      <c r="T310" s="59">
        <f t="shared" si="85"/>
        <v>2.4665360187964129</v>
      </c>
      <c r="U310" s="59">
        <f t="shared" si="85"/>
        <v>2.3359985829664121</v>
      </c>
      <c r="V310" s="59">
        <f t="shared" si="85"/>
        <v>2.4630558373771558</v>
      </c>
      <c r="W310" s="59">
        <f t="shared" si="85"/>
        <v>2.5211690456609879</v>
      </c>
      <c r="X310" s="59">
        <f t="shared" si="85"/>
        <v>2.5599289570976351</v>
      </c>
      <c r="Y310" s="59">
        <f t="shared" si="85"/>
        <v>2.5093752663046169</v>
      </c>
      <c r="Z310" s="59">
        <f t="shared" si="85"/>
        <v>2.6257589076545611</v>
      </c>
      <c r="AA310" s="59">
        <f t="shared" si="85"/>
        <v>2.668060910468991</v>
      </c>
      <c r="AB310" s="59">
        <f t="shared" si="85"/>
        <v>2.7243159965303652</v>
      </c>
      <c r="AC310" s="59">
        <f t="shared" si="85"/>
        <v>2.777032461920633</v>
      </c>
      <c r="AD310" s="59">
        <f t="shared" si="85"/>
        <v>2.8180793141772233</v>
      </c>
      <c r="AE310" s="59">
        <f t="shared" si="85"/>
        <v>2.7316849721985692</v>
      </c>
      <c r="AF310" s="59">
        <f t="shared" si="85"/>
        <v>2.6929126499725902</v>
      </c>
      <c r="AG310" s="59">
        <f t="shared" si="85"/>
        <v>2.6704792988060895</v>
      </c>
      <c r="AH310" s="59">
        <f t="shared" si="85"/>
        <v>2.7431122178227443</v>
      </c>
      <c r="AI310" s="59">
        <f t="shared" si="85"/>
        <v>2.8046572013674216</v>
      </c>
      <c r="AJ310" s="59">
        <f t="shared" si="85"/>
        <v>3.0345405388528972</v>
      </c>
      <c r="AK310" s="59">
        <f t="shared" si="85"/>
        <v>3.1983206094980128</v>
      </c>
      <c r="AL310" s="59">
        <f t="shared" si="85"/>
        <v>3.240588037250502</v>
      </c>
      <c r="AM310" s="59">
        <f t="shared" si="85"/>
        <v>3.3755513172710141</v>
      </c>
      <c r="AN310" s="59">
        <f t="shared" si="85"/>
        <v>3.5346292735879303</v>
      </c>
      <c r="AO310" s="59">
        <f t="shared" si="85"/>
        <v>3.5778827077421891</v>
      </c>
      <c r="AP310" s="59">
        <f t="shared" si="85"/>
        <v>3.6364381249206743</v>
      </c>
      <c r="AQ310" s="59">
        <f t="shared" si="85"/>
        <v>3.7061967065202732</v>
      </c>
      <c r="AR310" s="56" t="s">
        <v>9</v>
      </c>
    </row>
    <row r="311" spans="1:44" x14ac:dyDescent="0.25">
      <c r="A311" s="53" t="s">
        <v>73</v>
      </c>
      <c r="B311" s="56" t="s">
        <v>10</v>
      </c>
      <c r="C311" s="59">
        <f t="shared" ref="C311:AQ311" si="86">C41/C179</f>
        <v>1.9587415811876954</v>
      </c>
      <c r="D311" s="59">
        <f t="shared" si="86"/>
        <v>2.0285784498056834</v>
      </c>
      <c r="E311" s="59">
        <f t="shared" si="86"/>
        <v>2.0940598745722196</v>
      </c>
      <c r="F311" s="59">
        <f t="shared" si="86"/>
        <v>2.1223601294046572</v>
      </c>
      <c r="G311" s="59">
        <f t="shared" si="86"/>
        <v>2.0582085430645378</v>
      </c>
      <c r="H311" s="59">
        <f t="shared" si="86"/>
        <v>2.2580164644748799</v>
      </c>
      <c r="I311" s="59">
        <f t="shared" si="86"/>
        <v>2.2818147870426944</v>
      </c>
      <c r="J311" s="59">
        <f t="shared" si="86"/>
        <v>2.4064519915101195</v>
      </c>
      <c r="K311" s="59">
        <f t="shared" si="86"/>
        <v>2.4871281425084222</v>
      </c>
      <c r="L311" s="59">
        <f t="shared" si="86"/>
        <v>2.5672436229854063</v>
      </c>
      <c r="M311" s="59">
        <f t="shared" si="86"/>
        <v>2.6404276382051233</v>
      </c>
      <c r="N311" s="59">
        <f t="shared" si="86"/>
        <v>2.6853858428801769</v>
      </c>
      <c r="O311" s="59">
        <f t="shared" si="86"/>
        <v>2.906079358063471</v>
      </c>
      <c r="P311" s="59">
        <f t="shared" si="86"/>
        <v>2.9912816278635228</v>
      </c>
      <c r="Q311" s="59">
        <f t="shared" si="86"/>
        <v>3.0767917254533015</v>
      </c>
      <c r="R311" s="59">
        <f t="shared" si="86"/>
        <v>3.3511046476788691</v>
      </c>
      <c r="S311" s="59">
        <f t="shared" si="86"/>
        <v>3.5717387584380376</v>
      </c>
      <c r="T311" s="59">
        <f t="shared" si="86"/>
        <v>3.7262076108416848</v>
      </c>
      <c r="U311" s="59">
        <f t="shared" si="86"/>
        <v>3.7395299878139894</v>
      </c>
      <c r="V311" s="59">
        <f t="shared" si="86"/>
        <v>3.9219756564937378</v>
      </c>
      <c r="W311" s="59">
        <f t="shared" si="86"/>
        <v>4.1236352271886689</v>
      </c>
      <c r="X311" s="59">
        <f t="shared" si="86"/>
        <v>4.0237666670763588</v>
      </c>
      <c r="Y311" s="59">
        <f t="shared" si="86"/>
        <v>4.1145379489962348</v>
      </c>
      <c r="Z311" s="59">
        <f t="shared" si="86"/>
        <v>4.0932313627150902</v>
      </c>
      <c r="AA311" s="59">
        <f t="shared" si="86"/>
        <v>3.9098168431783327</v>
      </c>
      <c r="AB311" s="59">
        <f t="shared" si="86"/>
        <v>3.9553016201076492</v>
      </c>
      <c r="AC311" s="59">
        <f t="shared" si="86"/>
        <v>4.1312112250916533</v>
      </c>
      <c r="AD311" s="59">
        <f t="shared" si="86"/>
        <v>4.0249162366576732</v>
      </c>
      <c r="AE311" s="59">
        <f t="shared" si="86"/>
        <v>4.0256400539302257</v>
      </c>
      <c r="AF311" s="59">
        <f t="shared" si="86"/>
        <v>4.2923697392373876</v>
      </c>
      <c r="AG311" s="59">
        <f t="shared" si="86"/>
        <v>4.3145310826124259</v>
      </c>
      <c r="AH311" s="59">
        <f t="shared" si="86"/>
        <v>4.3348262128477719</v>
      </c>
      <c r="AI311" s="59">
        <f t="shared" si="86"/>
        <v>4.192648641566179</v>
      </c>
      <c r="AJ311" s="59">
        <f t="shared" si="86"/>
        <v>4.0954358408301346</v>
      </c>
      <c r="AK311" s="59">
        <f t="shared" si="86"/>
        <v>4.0160894069470814</v>
      </c>
      <c r="AL311" s="59">
        <f t="shared" si="86"/>
        <v>3.8312375134770642</v>
      </c>
      <c r="AM311" s="59">
        <f t="shared" si="86"/>
        <v>3.8513190331106775</v>
      </c>
      <c r="AN311" s="59">
        <f t="shared" si="86"/>
        <v>3.8841373868882956</v>
      </c>
      <c r="AO311" s="59">
        <f t="shared" si="86"/>
        <v>3.9153912802882571</v>
      </c>
      <c r="AP311" s="59">
        <f t="shared" si="86"/>
        <v>3.9918176122777655</v>
      </c>
      <c r="AQ311" s="59">
        <f t="shared" si="86"/>
        <v>4.2385714047501217</v>
      </c>
      <c r="AR311" s="56" t="s">
        <v>10</v>
      </c>
    </row>
    <row r="312" spans="1:44" x14ac:dyDescent="0.25">
      <c r="A312" s="53" t="s">
        <v>73</v>
      </c>
      <c r="B312" s="56" t="s">
        <v>11</v>
      </c>
      <c r="C312" s="59">
        <f t="shared" ref="C312:AQ312" si="87">C42/C180</f>
        <v>3.5541282166051449</v>
      </c>
      <c r="D312" s="59">
        <f t="shared" si="87"/>
        <v>3.5905698423244732</v>
      </c>
      <c r="E312" s="59">
        <f t="shared" si="87"/>
        <v>3.7394080107269416</v>
      </c>
      <c r="F312" s="59">
        <f t="shared" si="87"/>
        <v>3.6792276323529105</v>
      </c>
      <c r="G312" s="59">
        <f t="shared" si="87"/>
        <v>3.7101168305980319</v>
      </c>
      <c r="H312" s="59">
        <f t="shared" si="87"/>
        <v>3.6731044839938654</v>
      </c>
      <c r="I312" s="59">
        <f t="shared" si="87"/>
        <v>3.6384945911198594</v>
      </c>
      <c r="J312" s="59">
        <f t="shared" si="87"/>
        <v>3.5669897758482718</v>
      </c>
      <c r="K312" s="59">
        <f t="shared" si="87"/>
        <v>3.6684741113701036</v>
      </c>
      <c r="L312" s="59">
        <f t="shared" si="87"/>
        <v>3.5648597361283287</v>
      </c>
      <c r="M312" s="59">
        <f t="shared" si="87"/>
        <v>3.4718453973735395</v>
      </c>
      <c r="N312" s="59">
        <f t="shared" si="87"/>
        <v>3.3254978453440631</v>
      </c>
      <c r="O312" s="59">
        <f t="shared" si="87"/>
        <v>3.2212844996319361</v>
      </c>
      <c r="P312" s="59">
        <f t="shared" si="87"/>
        <v>2.9267027106136752</v>
      </c>
      <c r="Q312" s="59">
        <f t="shared" si="87"/>
        <v>2.5799698268561144</v>
      </c>
      <c r="R312" s="59">
        <f t="shared" si="87"/>
        <v>2.4098323053590831</v>
      </c>
      <c r="S312" s="59">
        <f t="shared" si="87"/>
        <v>2.2344844354649136</v>
      </c>
      <c r="T312" s="59">
        <f t="shared" si="87"/>
        <v>1.9006015224360293</v>
      </c>
      <c r="U312" s="59">
        <f t="shared" si="87"/>
        <v>1.7664841783151537</v>
      </c>
      <c r="V312" s="59">
        <f t="shared" si="87"/>
        <v>1.7153131487295166</v>
      </c>
      <c r="W312" s="59">
        <f t="shared" si="87"/>
        <v>1.6275999324049899</v>
      </c>
      <c r="X312" s="59">
        <f t="shared" si="87"/>
        <v>1.5166315296149186</v>
      </c>
      <c r="Y312" s="59">
        <f t="shared" si="87"/>
        <v>1.4311214453801886</v>
      </c>
      <c r="Z312" s="59">
        <f t="shared" si="87"/>
        <v>1.4060980897376407</v>
      </c>
      <c r="AA312" s="59">
        <f t="shared" si="87"/>
        <v>1.4332784308161213</v>
      </c>
      <c r="AB312" s="59">
        <f t="shared" si="87"/>
        <v>1.4491057336954236</v>
      </c>
      <c r="AC312" s="59">
        <f t="shared" si="87"/>
        <v>1.4539033549532505</v>
      </c>
      <c r="AD312" s="59">
        <f t="shared" si="87"/>
        <v>1.4811829990139154</v>
      </c>
      <c r="AE312" s="59">
        <f t="shared" si="87"/>
        <v>1.4567261270250786</v>
      </c>
      <c r="AF312" s="59">
        <f t="shared" si="87"/>
        <v>1.5141375238781505</v>
      </c>
      <c r="AG312" s="59">
        <f t="shared" si="87"/>
        <v>1.5564045305840213</v>
      </c>
      <c r="AH312" s="59">
        <f t="shared" si="87"/>
        <v>1.5575725688373889</v>
      </c>
      <c r="AI312" s="59">
        <f t="shared" si="87"/>
        <v>1.5223151105439976</v>
      </c>
      <c r="AJ312" s="59">
        <f t="shared" si="87"/>
        <v>1.5063660312738785</v>
      </c>
      <c r="AK312" s="59">
        <f t="shared" si="87"/>
        <v>1.5398867337205524</v>
      </c>
      <c r="AL312" s="59">
        <f t="shared" si="87"/>
        <v>1.2136822462768539</v>
      </c>
      <c r="AM312" s="59">
        <f t="shared" si="87"/>
        <v>1.5503567423071125</v>
      </c>
      <c r="AN312" s="59">
        <f t="shared" si="87"/>
        <v>1.551402608549731</v>
      </c>
      <c r="AO312" s="59">
        <f t="shared" si="87"/>
        <v>1.5462082926556284</v>
      </c>
      <c r="AP312" s="59">
        <f t="shared" si="87"/>
        <v>1.5770817891521625</v>
      </c>
      <c r="AQ312" s="59">
        <f t="shared" si="87"/>
        <v>1.6969398986989159</v>
      </c>
      <c r="AR312" s="56" t="s">
        <v>11</v>
      </c>
    </row>
    <row r="313" spans="1:44" x14ac:dyDescent="0.25">
      <c r="A313" s="53" t="s">
        <v>73</v>
      </c>
      <c r="B313" s="56" t="s">
        <v>12</v>
      </c>
      <c r="C313" s="59">
        <f t="shared" ref="C313:AQ313" si="88">C43/C181</f>
        <v>11.493997148658048</v>
      </c>
      <c r="D313" s="59">
        <f t="shared" si="88"/>
        <v>11.965766054518298</v>
      </c>
      <c r="E313" s="59">
        <f t="shared" si="88"/>
        <v>12.740612899511556</v>
      </c>
      <c r="F313" s="59">
        <f t="shared" si="88"/>
        <v>12.110066621540046</v>
      </c>
      <c r="G313" s="59">
        <f t="shared" si="88"/>
        <v>11.904819539483698</v>
      </c>
      <c r="H313" s="59">
        <f t="shared" si="88"/>
        <v>11.364293843947426</v>
      </c>
      <c r="I313" s="59">
        <f t="shared" si="88"/>
        <v>11.040498094428729</v>
      </c>
      <c r="J313" s="59">
        <f t="shared" si="88"/>
        <v>11.385886827305193</v>
      </c>
      <c r="K313" s="59">
        <f t="shared" si="88"/>
        <v>11.615949917650131</v>
      </c>
      <c r="L313" s="59">
        <f t="shared" si="88"/>
        <v>11.417689866575722</v>
      </c>
      <c r="M313" s="59">
        <f t="shared" si="88"/>
        <v>11.097252606923101</v>
      </c>
      <c r="N313" s="59">
        <f t="shared" si="88"/>
        <v>10.278416613317624</v>
      </c>
      <c r="O313" s="59">
        <f t="shared" si="88"/>
        <v>10.058606963497684</v>
      </c>
      <c r="P313" s="59">
        <f t="shared" si="88"/>
        <v>10.093277589524064</v>
      </c>
      <c r="Q313" s="59">
        <f t="shared" si="88"/>
        <v>9.7894672659845128</v>
      </c>
      <c r="R313" s="59">
        <f t="shared" si="88"/>
        <v>9.1779520635541196</v>
      </c>
      <c r="S313" s="59">
        <f t="shared" si="88"/>
        <v>8.47780075005846</v>
      </c>
      <c r="T313" s="59">
        <f t="shared" si="88"/>
        <v>7.4070855003892877</v>
      </c>
      <c r="U313" s="59">
        <f t="shared" si="88"/>
        <v>8.9723394859882966</v>
      </c>
      <c r="V313" s="59">
        <f t="shared" si="88"/>
        <v>9.2472665986281051</v>
      </c>
      <c r="W313" s="59">
        <f t="shared" si="88"/>
        <v>9.9908618130773625</v>
      </c>
      <c r="X313" s="59">
        <f t="shared" si="88"/>
        <v>9.4330978408671164</v>
      </c>
      <c r="Y313" s="59">
        <f t="shared" si="88"/>
        <v>9.470236912149165</v>
      </c>
      <c r="Z313" s="59">
        <f t="shared" si="88"/>
        <v>9.6264610069189391</v>
      </c>
      <c r="AA313" s="59">
        <f t="shared" si="88"/>
        <v>9.6845910837159597</v>
      </c>
      <c r="AB313" s="59">
        <f t="shared" si="88"/>
        <v>8.3294442483686097</v>
      </c>
      <c r="AC313" s="59">
        <f t="shared" si="88"/>
        <v>7.4286264596077736</v>
      </c>
      <c r="AD313" s="59">
        <f t="shared" si="88"/>
        <v>7.7177978295501974</v>
      </c>
      <c r="AE313" s="59">
        <f t="shared" si="88"/>
        <v>8.1099512891940773</v>
      </c>
      <c r="AF313" s="59">
        <f t="shared" si="88"/>
        <v>8.6257972887618859</v>
      </c>
      <c r="AG313" s="59">
        <f t="shared" si="88"/>
        <v>8.9853597016361721</v>
      </c>
      <c r="AH313" s="59">
        <f t="shared" si="88"/>
        <v>8.7642310950160045</v>
      </c>
      <c r="AI313" s="59">
        <f t="shared" si="88"/>
        <v>9.1330733620451063</v>
      </c>
      <c r="AJ313" s="59">
        <f t="shared" si="88"/>
        <v>9.3890337813558062</v>
      </c>
      <c r="AK313" s="59">
        <f t="shared" si="88"/>
        <v>10.159463383733366</v>
      </c>
      <c r="AL313" s="59">
        <f t="shared" si="88"/>
        <v>10.385676425089727</v>
      </c>
      <c r="AM313" s="59">
        <f t="shared" si="88"/>
        <v>10.830886480710307</v>
      </c>
      <c r="AN313" s="59">
        <f t="shared" si="88"/>
        <v>11.026516978240339</v>
      </c>
      <c r="AO313" s="59">
        <f t="shared" si="88"/>
        <v>10.557390339889718</v>
      </c>
      <c r="AP313" s="59">
        <f t="shared" si="88"/>
        <v>9.4743904893603581</v>
      </c>
      <c r="AQ313" s="59">
        <f t="shared" si="88"/>
        <v>9.0987276754089272</v>
      </c>
      <c r="AR313" s="56" t="s">
        <v>12</v>
      </c>
    </row>
    <row r="314" spans="1:44" x14ac:dyDescent="0.25">
      <c r="A314" s="53" t="s">
        <v>73</v>
      </c>
      <c r="B314" s="56" t="s">
        <v>13</v>
      </c>
      <c r="C314" s="59">
        <f t="shared" ref="C314:AQ314" si="89">C44/C182</f>
        <v>10.723270504689289</v>
      </c>
      <c r="D314" s="59">
        <f t="shared" si="89"/>
        <v>10.850771574574923</v>
      </c>
      <c r="E314" s="59">
        <f t="shared" si="89"/>
        <v>11.346903606424638</v>
      </c>
      <c r="F314" s="59">
        <f t="shared" si="89"/>
        <v>11.28608437507987</v>
      </c>
      <c r="G314" s="59">
        <f t="shared" si="89"/>
        <v>11.981878570450267</v>
      </c>
      <c r="H314" s="59">
        <f t="shared" si="89"/>
        <v>12.242209166334703</v>
      </c>
      <c r="I314" s="59">
        <f t="shared" si="89"/>
        <v>12.093787970159321</v>
      </c>
      <c r="J314" s="59">
        <f t="shared" si="89"/>
        <v>12.089188718368769</v>
      </c>
      <c r="K314" s="59">
        <f t="shared" si="89"/>
        <v>12.90928093392275</v>
      </c>
      <c r="L314" s="59">
        <f t="shared" si="89"/>
        <v>13.698766123118302</v>
      </c>
      <c r="M314" s="59">
        <f t="shared" si="89"/>
        <v>14.682728230571518</v>
      </c>
      <c r="N314" s="59">
        <f t="shared" si="89"/>
        <v>15.247000854603375</v>
      </c>
      <c r="O314" s="59">
        <f t="shared" si="89"/>
        <v>16.377810512476437</v>
      </c>
      <c r="P314" s="59">
        <f t="shared" si="89"/>
        <v>17.198988038944293</v>
      </c>
      <c r="Q314" s="59">
        <f t="shared" si="89"/>
        <v>18.698736407423286</v>
      </c>
      <c r="R314" s="59">
        <f t="shared" si="89"/>
        <v>19.445841322361552</v>
      </c>
      <c r="S314" s="59">
        <f t="shared" si="89"/>
        <v>21.296411842275727</v>
      </c>
      <c r="T314" s="59">
        <f t="shared" si="89"/>
        <v>23.253170442127129</v>
      </c>
      <c r="U314" s="59">
        <f t="shared" si="89"/>
        <v>23.096105776072708</v>
      </c>
      <c r="V314" s="59">
        <f t="shared" si="89"/>
        <v>24.39411774258145</v>
      </c>
      <c r="W314" s="59">
        <f t="shared" si="89"/>
        <v>25.605720976482079</v>
      </c>
      <c r="X314" s="59">
        <f t="shared" si="89"/>
        <v>26.636898730368944</v>
      </c>
      <c r="Y314" s="59">
        <f t="shared" si="89"/>
        <v>27.601003285545964</v>
      </c>
      <c r="Z314" s="59">
        <f t="shared" si="89"/>
        <v>27.068772354501284</v>
      </c>
      <c r="AA314" s="59">
        <f t="shared" si="89"/>
        <v>26.746345322194532</v>
      </c>
      <c r="AB314" s="59">
        <f t="shared" si="89"/>
        <v>27.116134421220728</v>
      </c>
      <c r="AC314" s="59">
        <f t="shared" si="89"/>
        <v>27.615648847063753</v>
      </c>
      <c r="AD314" s="59">
        <f t="shared" si="89"/>
        <v>25.257144680235754</v>
      </c>
      <c r="AE314" s="59">
        <f t="shared" si="89"/>
        <v>23.851036337959862</v>
      </c>
      <c r="AF314" s="59">
        <f t="shared" si="89"/>
        <v>21.82789505680303</v>
      </c>
      <c r="AG314" s="59">
        <f t="shared" si="89"/>
        <v>19.935467892432914</v>
      </c>
      <c r="AH314" s="59">
        <f t="shared" si="89"/>
        <v>19.001483273621577</v>
      </c>
      <c r="AI314" s="59">
        <f t="shared" si="89"/>
        <v>17.019154697712391</v>
      </c>
      <c r="AJ314" s="59">
        <f t="shared" si="89"/>
        <v>16.187616230491884</v>
      </c>
      <c r="AK314" s="59">
        <f t="shared" si="89"/>
        <v>14.721230797019912</v>
      </c>
      <c r="AL314" s="59">
        <f t="shared" si="89"/>
        <v>14.276371011920659</v>
      </c>
      <c r="AM314" s="59">
        <f t="shared" si="89"/>
        <v>13.938874176592103</v>
      </c>
      <c r="AN314" s="59">
        <f t="shared" si="89"/>
        <v>12.564095523154954</v>
      </c>
      <c r="AO314" s="59">
        <f t="shared" si="89"/>
        <v>11.593809883904445</v>
      </c>
      <c r="AP314" s="59">
        <f t="shared" si="89"/>
        <v>10.071919563978536</v>
      </c>
      <c r="AQ314" s="59">
        <f t="shared" si="89"/>
        <v>9.7197032670856682</v>
      </c>
      <c r="AR314" s="56" t="s">
        <v>13</v>
      </c>
    </row>
    <row r="315" spans="1:44" x14ac:dyDescent="0.25">
      <c r="A315" s="53" t="s">
        <v>73</v>
      </c>
      <c r="B315" s="56" t="s">
        <v>14</v>
      </c>
      <c r="C315" s="59">
        <f t="shared" ref="C315:AQ315" si="90">C45/C183</f>
        <v>28.567136278421209</v>
      </c>
      <c r="D315" s="59">
        <f t="shared" si="90"/>
        <v>28.393316258378881</v>
      </c>
      <c r="E315" s="59">
        <f t="shared" si="90"/>
        <v>27.733384000931327</v>
      </c>
      <c r="F315" s="59">
        <f t="shared" si="90"/>
        <v>25.308444037496965</v>
      </c>
      <c r="G315" s="59">
        <f t="shared" si="90"/>
        <v>23.141954164989123</v>
      </c>
      <c r="H315" s="59">
        <f t="shared" si="90"/>
        <v>21.854900517771018</v>
      </c>
      <c r="I315" s="59">
        <f t="shared" si="90"/>
        <v>20.453805893279863</v>
      </c>
      <c r="J315" s="59">
        <f t="shared" si="90"/>
        <v>19.990205902350731</v>
      </c>
      <c r="K315" s="59">
        <f t="shared" si="90"/>
        <v>18.143730355162155</v>
      </c>
      <c r="L315" s="59">
        <f t="shared" si="90"/>
        <v>14.112951140430585</v>
      </c>
      <c r="M315" s="59">
        <f t="shared" si="90"/>
        <v>12.440608087911322</v>
      </c>
      <c r="N315" s="59">
        <f t="shared" si="90"/>
        <v>11.828964352040357</v>
      </c>
      <c r="O315" s="59">
        <f t="shared" si="90"/>
        <v>10.830585271680141</v>
      </c>
      <c r="P315" s="59">
        <f t="shared" si="90"/>
        <v>9.7981484777373087</v>
      </c>
      <c r="Q315" s="59">
        <f t="shared" si="90"/>
        <v>8.8818694825747144</v>
      </c>
      <c r="R315" s="59">
        <f t="shared" si="90"/>
        <v>8.7538528887864704</v>
      </c>
      <c r="S315" s="59">
        <f t="shared" si="90"/>
        <v>9.1482805829848779</v>
      </c>
      <c r="T315" s="59">
        <f t="shared" si="90"/>
        <v>9.6307189052630093</v>
      </c>
      <c r="U315" s="59">
        <f t="shared" si="90"/>
        <v>9.9054102487961302</v>
      </c>
      <c r="V315" s="59">
        <f t="shared" si="90"/>
        <v>10.547143310670824</v>
      </c>
      <c r="W315" s="59">
        <f t="shared" si="90"/>
        <v>11.268607209507566</v>
      </c>
      <c r="X315" s="59">
        <f t="shared" si="90"/>
        <v>12.198101258023245</v>
      </c>
      <c r="Y315" s="59">
        <f t="shared" si="90"/>
        <v>12.272299617903231</v>
      </c>
      <c r="Z315" s="59">
        <f t="shared" si="90"/>
        <v>10.341427568031451</v>
      </c>
      <c r="AA315" s="59">
        <f t="shared" si="90"/>
        <v>9.9771842933293708</v>
      </c>
      <c r="AB315" s="59">
        <f t="shared" si="90"/>
        <v>10.148706487279076</v>
      </c>
      <c r="AC315" s="59">
        <f t="shared" si="90"/>
        <v>10.31637900643037</v>
      </c>
      <c r="AD315" s="59">
        <f t="shared" si="90"/>
        <v>10.407019688051086</v>
      </c>
      <c r="AE315" s="59">
        <f t="shared" si="90"/>
        <v>10.411409141141107</v>
      </c>
      <c r="AF315" s="59">
        <f t="shared" si="90"/>
        <v>10.364311053213777</v>
      </c>
      <c r="AG315" s="59">
        <f t="shared" si="90"/>
        <v>10.0334817739109</v>
      </c>
      <c r="AH315" s="59">
        <f t="shared" si="90"/>
        <v>9.5707854490119484</v>
      </c>
      <c r="AI315" s="59">
        <f t="shared" si="90"/>
        <v>8.5148200931188196</v>
      </c>
      <c r="AJ315" s="59">
        <f t="shared" si="90"/>
        <v>8.1960161092915005</v>
      </c>
      <c r="AK315" s="59">
        <f t="shared" si="90"/>
        <v>7.9529191178738605</v>
      </c>
      <c r="AL315" s="59">
        <f t="shared" si="90"/>
        <v>7.5301107383686894</v>
      </c>
      <c r="AM315" s="59">
        <f t="shared" si="90"/>
        <v>7.1038767692477141</v>
      </c>
      <c r="AN315" s="59">
        <f t="shared" si="90"/>
        <v>7.087291720048146</v>
      </c>
      <c r="AO315" s="59">
        <f t="shared" si="90"/>
        <v>7.1476092970778389</v>
      </c>
      <c r="AP315" s="59">
        <f t="shared" si="90"/>
        <v>6.8956213120932981</v>
      </c>
      <c r="AQ315" s="59">
        <f t="shared" si="90"/>
        <v>6.4257580331988891</v>
      </c>
      <c r="AR315" s="56" t="s">
        <v>14</v>
      </c>
    </row>
    <row r="316" spans="1:44" x14ac:dyDescent="0.25">
      <c r="A316" s="53" t="s">
        <v>73</v>
      </c>
      <c r="B316" s="56" t="s">
        <v>15</v>
      </c>
      <c r="C316" s="59">
        <f t="shared" ref="C316:AQ316" si="91">C46/C184</f>
        <v>58.512495617768103</v>
      </c>
      <c r="D316" s="59">
        <f t="shared" si="91"/>
        <v>60.62362118430417</v>
      </c>
      <c r="E316" s="59">
        <f t="shared" si="91"/>
        <v>62.812226185193516</v>
      </c>
      <c r="F316" s="59">
        <f t="shared" si="91"/>
        <v>63.918462069491483</v>
      </c>
      <c r="G316" s="59">
        <f t="shared" si="91"/>
        <v>64.047079896958223</v>
      </c>
      <c r="H316" s="59">
        <f t="shared" si="91"/>
        <v>63.877275818074779</v>
      </c>
      <c r="I316" s="59">
        <f t="shared" si="91"/>
        <v>63.900689205838525</v>
      </c>
      <c r="J316" s="59">
        <f t="shared" si="91"/>
        <v>63.973946232517335</v>
      </c>
      <c r="K316" s="59">
        <f t="shared" si="91"/>
        <v>64.710747268913039</v>
      </c>
      <c r="L316" s="59">
        <f t="shared" si="91"/>
        <v>65.234256586212979</v>
      </c>
      <c r="M316" s="59">
        <f t="shared" si="91"/>
        <v>66.870730629347833</v>
      </c>
      <c r="N316" s="59">
        <f t="shared" si="91"/>
        <v>66.075113231802717</v>
      </c>
      <c r="O316" s="59">
        <f t="shared" si="91"/>
        <v>69.683274082502095</v>
      </c>
      <c r="P316" s="59">
        <f t="shared" si="91"/>
        <v>69.178484096826011</v>
      </c>
      <c r="Q316" s="59">
        <f t="shared" si="91"/>
        <v>74.067561019764952</v>
      </c>
      <c r="R316" s="59">
        <f t="shared" si="91"/>
        <v>71.776168166233703</v>
      </c>
      <c r="S316" s="59">
        <f t="shared" si="91"/>
        <v>74.403169966152689</v>
      </c>
      <c r="T316" s="59">
        <f t="shared" si="91"/>
        <v>79.69419704359369</v>
      </c>
      <c r="U316" s="59">
        <f t="shared" si="91"/>
        <v>81.22687925578515</v>
      </c>
      <c r="V316" s="59">
        <f t="shared" si="91"/>
        <v>78.926311725156978</v>
      </c>
      <c r="W316" s="59">
        <f t="shared" si="91"/>
        <v>79.73131145191563</v>
      </c>
      <c r="X316" s="59">
        <f t="shared" si="91"/>
        <v>82.884610118187794</v>
      </c>
      <c r="Y316" s="59">
        <f t="shared" si="91"/>
        <v>82.74453835366765</v>
      </c>
      <c r="Z316" s="59">
        <f t="shared" si="91"/>
        <v>85.355275240141893</v>
      </c>
      <c r="AA316" s="59">
        <f t="shared" si="91"/>
        <v>83.004074943457354</v>
      </c>
      <c r="AB316" s="59">
        <f t="shared" si="91"/>
        <v>74.586918961401111</v>
      </c>
      <c r="AC316" s="59">
        <f t="shared" si="91"/>
        <v>74.909913865466862</v>
      </c>
      <c r="AD316" s="59">
        <f t="shared" si="91"/>
        <v>74.140915409086844</v>
      </c>
      <c r="AE316" s="59">
        <f t="shared" si="91"/>
        <v>73.854112458664474</v>
      </c>
      <c r="AF316" s="59">
        <f t="shared" si="91"/>
        <v>64.113499064353562</v>
      </c>
      <c r="AG316" s="59">
        <f t="shared" si="91"/>
        <v>51.106889236622145</v>
      </c>
      <c r="AH316" s="59">
        <f t="shared" si="91"/>
        <v>41.10557473413872</v>
      </c>
      <c r="AI316" s="59">
        <f t="shared" si="91"/>
        <v>43.094068574927</v>
      </c>
      <c r="AJ316" s="59">
        <f t="shared" si="91"/>
        <v>41.186974987857297</v>
      </c>
      <c r="AK316" s="59">
        <f t="shared" si="91"/>
        <v>35.462350243441833</v>
      </c>
      <c r="AL316" s="59">
        <f t="shared" si="91"/>
        <v>31.912299615080695</v>
      </c>
      <c r="AM316" s="59">
        <f t="shared" si="91"/>
        <v>30.188018772908958</v>
      </c>
      <c r="AN316" s="59">
        <f t="shared" si="91"/>
        <v>26.433488535773265</v>
      </c>
      <c r="AO316" s="59">
        <f t="shared" si="91"/>
        <v>23.233768738163505</v>
      </c>
      <c r="AP316" s="59">
        <f t="shared" si="91"/>
        <v>20.478594201530274</v>
      </c>
      <c r="AQ316" s="59">
        <f t="shared" si="91"/>
        <v>18.734317347037649</v>
      </c>
      <c r="AR316" s="56" t="s">
        <v>15</v>
      </c>
    </row>
    <row r="317" spans="1:44" x14ac:dyDescent="0.25">
      <c r="A317" s="53" t="s">
        <v>73</v>
      </c>
      <c r="B317" s="56" t="s">
        <v>16</v>
      </c>
      <c r="C317" s="59">
        <f t="shared" ref="C317:AQ317" si="92">C47/C185</f>
        <v>3.8132347291897752</v>
      </c>
      <c r="D317" s="59">
        <f t="shared" si="92"/>
        <v>3.6186560071257228</v>
      </c>
      <c r="E317" s="59">
        <f t="shared" si="92"/>
        <v>3.7509176636009873</v>
      </c>
      <c r="F317" s="59">
        <f t="shared" si="92"/>
        <v>3.8765960170012677</v>
      </c>
      <c r="G317" s="59">
        <f t="shared" si="92"/>
        <v>3.8455526184898532</v>
      </c>
      <c r="H317" s="59">
        <f t="shared" si="92"/>
        <v>3.8216816225724832</v>
      </c>
      <c r="I317" s="59">
        <f t="shared" si="92"/>
        <v>3.8222840070950261</v>
      </c>
      <c r="J317" s="59">
        <f t="shared" si="92"/>
        <v>4.0374269818605395</v>
      </c>
      <c r="K317" s="59">
        <f t="shared" si="92"/>
        <v>3.86738185848569</v>
      </c>
      <c r="L317" s="59">
        <f t="shared" si="92"/>
        <v>2.8762919670257747</v>
      </c>
      <c r="M317" s="59">
        <f t="shared" si="92"/>
        <v>3.4322325238179405</v>
      </c>
      <c r="N317" s="59">
        <f t="shared" si="92"/>
        <v>3.2819018821890058</v>
      </c>
      <c r="O317" s="59">
        <f t="shared" si="92"/>
        <v>3.2375215033958211</v>
      </c>
      <c r="P317" s="59">
        <f t="shared" si="92"/>
        <v>3.2669109598005415</v>
      </c>
      <c r="Q317" s="59">
        <f t="shared" si="92"/>
        <v>3.3505642025098932</v>
      </c>
      <c r="R317" s="59">
        <f t="shared" si="92"/>
        <v>3.2700622314415533</v>
      </c>
      <c r="S317" s="59">
        <f t="shared" si="92"/>
        <v>2.9771613720756038</v>
      </c>
      <c r="T317" s="59">
        <f t="shared" si="92"/>
        <v>2.9952525046589198</v>
      </c>
      <c r="U317" s="59">
        <f t="shared" si="92"/>
        <v>3.04363567117066</v>
      </c>
      <c r="V317" s="59">
        <f t="shared" si="92"/>
        <v>3.1152998884054428</v>
      </c>
      <c r="W317" s="59">
        <f t="shared" si="92"/>
        <v>3.1755478295771939</v>
      </c>
      <c r="X317" s="59">
        <f t="shared" si="92"/>
        <v>3.069329858856455</v>
      </c>
      <c r="Y317" s="59">
        <f t="shared" si="92"/>
        <v>3.0729023432586815</v>
      </c>
      <c r="Z317" s="59">
        <f t="shared" si="92"/>
        <v>3.1526501393161399</v>
      </c>
      <c r="AA317" s="59">
        <f t="shared" si="92"/>
        <v>3.0999600034859816</v>
      </c>
      <c r="AB317" s="59">
        <f t="shared" si="92"/>
        <v>3.070529930547822</v>
      </c>
      <c r="AC317" s="59">
        <f t="shared" si="92"/>
        <v>3.182454288486749</v>
      </c>
      <c r="AD317" s="59">
        <f t="shared" si="92"/>
        <v>3.2881948751890087</v>
      </c>
      <c r="AE317" s="59">
        <f t="shared" si="92"/>
        <v>3.4445704996578765</v>
      </c>
      <c r="AF317" s="59">
        <f t="shared" si="92"/>
        <v>3.5479892324785167</v>
      </c>
      <c r="AG317" s="59">
        <f t="shared" si="92"/>
        <v>4.8711202798427413</v>
      </c>
      <c r="AH317" s="59">
        <f t="shared" si="92"/>
        <v>3.599055593386904</v>
      </c>
      <c r="AI317" s="59">
        <f t="shared" si="92"/>
        <v>3.0130187005209113</v>
      </c>
      <c r="AJ317" s="59">
        <f t="shared" si="92"/>
        <v>3.773808426437375</v>
      </c>
      <c r="AK317" s="59">
        <f t="shared" si="92"/>
        <v>3.8443656040522858</v>
      </c>
      <c r="AL317" s="59">
        <f t="shared" si="92"/>
        <v>4.8212005039563399</v>
      </c>
      <c r="AM317" s="59">
        <f t="shared" si="92"/>
        <v>3.9553129655481798</v>
      </c>
      <c r="AN317" s="59">
        <f t="shared" si="92"/>
        <v>3.8945410599463726</v>
      </c>
      <c r="AO317" s="59">
        <f t="shared" si="92"/>
        <v>3.9925971688746538</v>
      </c>
      <c r="AP317" s="59">
        <f t="shared" si="92"/>
        <v>3.9701619808221329</v>
      </c>
      <c r="AQ317" s="59">
        <f t="shared" si="92"/>
        <v>3.9320238337790818</v>
      </c>
      <c r="AR317" s="56" t="s">
        <v>16</v>
      </c>
    </row>
    <row r="318" spans="1:44" x14ac:dyDescent="0.25">
      <c r="A318" s="53" t="s">
        <v>73</v>
      </c>
      <c r="B318" s="56" t="s">
        <v>17</v>
      </c>
      <c r="C318" s="59">
        <f t="shared" ref="C318:AQ318" si="93">C48/C186</f>
        <v>2.4964934359490329</v>
      </c>
      <c r="D318" s="59">
        <f t="shared" si="93"/>
        <v>2.4623668100995157</v>
      </c>
      <c r="E318" s="59">
        <f t="shared" si="93"/>
        <v>2.3167849117923898</v>
      </c>
      <c r="F318" s="59">
        <f t="shared" si="93"/>
        <v>2.2847093774088378</v>
      </c>
      <c r="G318" s="59">
        <f t="shared" si="93"/>
        <v>2.2048414662489795</v>
      </c>
      <c r="H318" s="59">
        <f t="shared" si="93"/>
        <v>1.9686027510514394</v>
      </c>
      <c r="I318" s="59">
        <f t="shared" si="93"/>
        <v>1.9519850113959771</v>
      </c>
      <c r="J318" s="59">
        <f t="shared" si="93"/>
        <v>1.9888657779688148</v>
      </c>
      <c r="K318" s="59">
        <f t="shared" si="93"/>
        <v>1.916001764570793</v>
      </c>
      <c r="L318" s="59">
        <f t="shared" si="93"/>
        <v>1.9006489383295879</v>
      </c>
      <c r="M318" s="59">
        <f t="shared" si="93"/>
        <v>1.9049530282009506</v>
      </c>
      <c r="N318" s="59">
        <f t="shared" si="93"/>
        <v>1.9510419227838598</v>
      </c>
      <c r="O318" s="59">
        <f t="shared" si="93"/>
        <v>1.9554325209775567</v>
      </c>
      <c r="P318" s="59">
        <f t="shared" si="93"/>
        <v>1.9862383757784634</v>
      </c>
      <c r="Q318" s="59">
        <f t="shared" si="93"/>
        <v>1.9910988039400166</v>
      </c>
      <c r="R318" s="59">
        <f t="shared" si="93"/>
        <v>2.0546534391157469</v>
      </c>
      <c r="S318" s="59">
        <f t="shared" si="93"/>
        <v>2.1119710139781027</v>
      </c>
      <c r="T318" s="59">
        <f t="shared" si="93"/>
        <v>1.9399392347659274</v>
      </c>
      <c r="U318" s="59">
        <f t="shared" si="93"/>
        <v>1.9933100686428076</v>
      </c>
      <c r="V318" s="59">
        <f t="shared" si="93"/>
        <v>2.0532700984828782</v>
      </c>
      <c r="W318" s="59">
        <f t="shared" si="93"/>
        <v>1.9947896771943285</v>
      </c>
      <c r="X318" s="59">
        <f t="shared" si="93"/>
        <v>2.0315550680150474</v>
      </c>
      <c r="Y318" s="59">
        <f t="shared" si="93"/>
        <v>1.9618486867058922</v>
      </c>
      <c r="Z318" s="59">
        <f t="shared" si="93"/>
        <v>2.0258375275056766</v>
      </c>
      <c r="AA318" s="59">
        <f t="shared" si="93"/>
        <v>2.0122238589610646</v>
      </c>
      <c r="AB318" s="59">
        <f t="shared" si="93"/>
        <v>1.9199423915600393</v>
      </c>
      <c r="AC318" s="59">
        <f t="shared" si="93"/>
        <v>1.8852379828279198</v>
      </c>
      <c r="AD318" s="59">
        <f t="shared" si="93"/>
        <v>1.8050448797286871</v>
      </c>
      <c r="AE318" s="59">
        <f t="shared" si="93"/>
        <v>1.7578447290095163</v>
      </c>
      <c r="AF318" s="59">
        <f t="shared" si="93"/>
        <v>1.6874520446654793</v>
      </c>
      <c r="AG318" s="59">
        <f t="shared" si="93"/>
        <v>1.7010132856458731</v>
      </c>
      <c r="AH318" s="59">
        <f t="shared" si="93"/>
        <v>1.6728333296563933</v>
      </c>
      <c r="AI318" s="59">
        <f t="shared" si="93"/>
        <v>1.6116524106242256</v>
      </c>
      <c r="AJ318" s="59">
        <f t="shared" si="93"/>
        <v>1.6228239973468368</v>
      </c>
      <c r="AK318" s="59">
        <f t="shared" si="93"/>
        <v>1.6074122887403377</v>
      </c>
      <c r="AL318" s="59">
        <f t="shared" si="93"/>
        <v>1.6529947291366349</v>
      </c>
      <c r="AM318" s="59">
        <f t="shared" si="93"/>
        <v>1.7091539006462051</v>
      </c>
      <c r="AN318" s="59">
        <f t="shared" si="93"/>
        <v>1.8187822537476237</v>
      </c>
      <c r="AO318" s="59">
        <f t="shared" si="93"/>
        <v>1.8560377597522466</v>
      </c>
      <c r="AP318" s="59">
        <f t="shared" si="93"/>
        <v>1.8506321905511074</v>
      </c>
      <c r="AQ318" s="59">
        <f t="shared" si="93"/>
        <v>1.8946503923779754</v>
      </c>
      <c r="AR318" s="56" t="s">
        <v>17</v>
      </c>
    </row>
    <row r="319" spans="1:44" x14ac:dyDescent="0.25">
      <c r="A319" s="53" t="s">
        <v>73</v>
      </c>
      <c r="B319" s="56" t="s">
        <v>18</v>
      </c>
      <c r="C319" s="59">
        <f t="shared" ref="C319:AQ319" si="94">C49/C187</f>
        <v>1.471529479408576</v>
      </c>
      <c r="D319" s="59">
        <f t="shared" si="94"/>
        <v>1.1020904162643599</v>
      </c>
      <c r="E319" s="59">
        <f t="shared" si="94"/>
        <v>1.2614979643218176</v>
      </c>
      <c r="F319" s="59">
        <f t="shared" si="94"/>
        <v>1.2428901140174529</v>
      </c>
      <c r="G319" s="59">
        <f t="shared" si="94"/>
        <v>1.2511833786870747</v>
      </c>
      <c r="H319" s="59">
        <f t="shared" si="94"/>
        <v>1.2855387374148755</v>
      </c>
      <c r="I319" s="59">
        <f t="shared" si="94"/>
        <v>1.3288885156838643</v>
      </c>
      <c r="J319" s="59">
        <f t="shared" si="94"/>
        <v>1.397149690737048</v>
      </c>
      <c r="K319" s="59">
        <f t="shared" si="94"/>
        <v>1.4421603733727035</v>
      </c>
      <c r="L319" s="59">
        <f t="shared" si="94"/>
        <v>2.1013180083183971</v>
      </c>
      <c r="M319" s="59">
        <f t="shared" si="94"/>
        <v>1.6428646793318369</v>
      </c>
      <c r="N319" s="59">
        <f t="shared" si="94"/>
        <v>1.7123469087552792</v>
      </c>
      <c r="O319" s="59">
        <f t="shared" si="94"/>
        <v>1.8153758428361586</v>
      </c>
      <c r="P319" s="59">
        <f t="shared" si="94"/>
        <v>1.9330492804088517</v>
      </c>
      <c r="Q319" s="59">
        <f t="shared" si="94"/>
        <v>2.0068835413159216</v>
      </c>
      <c r="R319" s="59">
        <f t="shared" si="94"/>
        <v>2.0669879427082596</v>
      </c>
      <c r="S319" s="59">
        <f t="shared" si="94"/>
        <v>2.0062555034153964</v>
      </c>
      <c r="T319" s="59">
        <f t="shared" si="94"/>
        <v>2.0567176174346864</v>
      </c>
      <c r="U319" s="59">
        <f t="shared" si="94"/>
        <v>2.1650780658868642</v>
      </c>
      <c r="V319" s="59">
        <f t="shared" si="94"/>
        <v>2.1303478167159096</v>
      </c>
      <c r="W319" s="59">
        <f t="shared" si="94"/>
        <v>2.0825533000477052</v>
      </c>
      <c r="X319" s="59">
        <f t="shared" si="94"/>
        <v>2.0444894376152583</v>
      </c>
      <c r="Y319" s="59">
        <f t="shared" si="94"/>
        <v>1.9846715012473379</v>
      </c>
      <c r="Z319" s="59">
        <f t="shared" si="94"/>
        <v>2.0682459447333184</v>
      </c>
      <c r="AA319" s="59">
        <f t="shared" si="94"/>
        <v>2.0331555319654724</v>
      </c>
      <c r="AB319" s="59">
        <f t="shared" si="94"/>
        <v>2.0747378034044996</v>
      </c>
      <c r="AC319" s="59">
        <f t="shared" si="94"/>
        <v>2.2038019993270992</v>
      </c>
      <c r="AD319" s="59">
        <f t="shared" si="94"/>
        <v>2.2849918700415817</v>
      </c>
      <c r="AE319" s="59">
        <f t="shared" si="94"/>
        <v>2.3561702162844873</v>
      </c>
      <c r="AF319" s="59">
        <f t="shared" si="94"/>
        <v>2.4233748947261868</v>
      </c>
      <c r="AG319" s="59">
        <f t="shared" si="94"/>
        <v>2.5658124331289494</v>
      </c>
      <c r="AH319" s="59">
        <f t="shared" si="94"/>
        <v>2.7033978703736419</v>
      </c>
      <c r="AI319" s="59">
        <f t="shared" si="94"/>
        <v>2.7980830571776596</v>
      </c>
      <c r="AJ319" s="59">
        <f t="shared" si="94"/>
        <v>2.9635608146064252</v>
      </c>
      <c r="AK319" s="59">
        <f t="shared" si="94"/>
        <v>3.0933100444230122</v>
      </c>
      <c r="AL319" s="59">
        <f t="shared" si="94"/>
        <v>3.3593843003380592</v>
      </c>
      <c r="AM319" s="59">
        <f t="shared" si="94"/>
        <v>3.492724086513864</v>
      </c>
      <c r="AN319" s="59">
        <f t="shared" si="94"/>
        <v>3.4926784511158449</v>
      </c>
      <c r="AO319" s="59">
        <f t="shared" si="94"/>
        <v>3.5342904274231142</v>
      </c>
      <c r="AP319" s="59">
        <f t="shared" si="94"/>
        <v>3.3360072626650572</v>
      </c>
      <c r="AQ319" s="59">
        <f t="shared" si="94"/>
        <v>3.2447327149133947</v>
      </c>
      <c r="AR319" s="56" t="s">
        <v>18</v>
      </c>
    </row>
    <row r="320" spans="1:44" x14ac:dyDescent="0.25">
      <c r="A320" s="53" t="s">
        <v>73</v>
      </c>
      <c r="B320" s="56" t="s">
        <v>19</v>
      </c>
      <c r="C320" s="59">
        <f t="shared" ref="C320:AQ320" si="95">C50/C188</f>
        <v>1.3000305558758065</v>
      </c>
      <c r="D320" s="59">
        <f t="shared" si="95"/>
        <v>2.2499137240860061</v>
      </c>
      <c r="E320" s="59">
        <f t="shared" si="95"/>
        <v>1.583079817921567</v>
      </c>
      <c r="F320" s="59">
        <f t="shared" si="95"/>
        <v>1.5713759656983539</v>
      </c>
      <c r="G320" s="59">
        <f t="shared" si="95"/>
        <v>1.5523893582438193</v>
      </c>
      <c r="H320" s="59">
        <f t="shared" si="95"/>
        <v>1.5215087011145134</v>
      </c>
      <c r="I320" s="59">
        <f t="shared" si="95"/>
        <v>1.3981634894495034</v>
      </c>
      <c r="J320" s="59">
        <f t="shared" si="95"/>
        <v>1.3904346017562836</v>
      </c>
      <c r="K320" s="59">
        <f t="shared" si="95"/>
        <v>1.3883576344033908</v>
      </c>
      <c r="L320" s="59">
        <f t="shared" si="95"/>
        <v>1.402934604436801</v>
      </c>
      <c r="M320" s="59">
        <f t="shared" si="95"/>
        <v>1.4042420675418656</v>
      </c>
      <c r="N320" s="59">
        <f t="shared" si="95"/>
        <v>1.3458823610798205</v>
      </c>
      <c r="O320" s="59">
        <f t="shared" si="95"/>
        <v>1.3302995398988089</v>
      </c>
      <c r="P320" s="59">
        <f t="shared" si="95"/>
        <v>1.3349966359940162</v>
      </c>
      <c r="Q320" s="59">
        <f t="shared" si="95"/>
        <v>1.3479589801469112</v>
      </c>
      <c r="R320" s="59">
        <f t="shared" si="95"/>
        <v>1.357955015521306</v>
      </c>
      <c r="S320" s="59">
        <f t="shared" si="95"/>
        <v>1.36655696430546</v>
      </c>
      <c r="T320" s="59">
        <f t="shared" si="95"/>
        <v>1.3543591965603656</v>
      </c>
      <c r="U320" s="59">
        <f t="shared" si="95"/>
        <v>1.4443058022749935</v>
      </c>
      <c r="V320" s="59">
        <f t="shared" si="95"/>
        <v>1.377304950831201</v>
      </c>
      <c r="W320" s="59">
        <f t="shared" si="95"/>
        <v>1.4071709720542356</v>
      </c>
      <c r="X320" s="59">
        <f t="shared" si="95"/>
        <v>1.526878690755801</v>
      </c>
      <c r="Y320" s="59">
        <f t="shared" si="95"/>
        <v>1.5952977668572648</v>
      </c>
      <c r="Z320" s="59">
        <f t="shared" si="95"/>
        <v>1.6047327826427771</v>
      </c>
      <c r="AA320" s="59">
        <f t="shared" si="95"/>
        <v>1.6276835689697271</v>
      </c>
      <c r="AB320" s="59">
        <f t="shared" si="95"/>
        <v>1.6110618126262026</v>
      </c>
      <c r="AC320" s="59">
        <f t="shared" si="95"/>
        <v>1.6524150085475389</v>
      </c>
      <c r="AD320" s="59">
        <f t="shared" si="95"/>
        <v>1.664019891408957</v>
      </c>
      <c r="AE320" s="59">
        <f t="shared" si="95"/>
        <v>1.6822567790875789</v>
      </c>
      <c r="AF320" s="59">
        <f t="shared" si="95"/>
        <v>1.6640067658991817</v>
      </c>
      <c r="AG320" s="59">
        <f t="shared" si="95"/>
        <v>1.6025254105446316</v>
      </c>
      <c r="AH320" s="59">
        <f t="shared" si="95"/>
        <v>1.4868976959507163</v>
      </c>
      <c r="AI320" s="59">
        <f t="shared" si="95"/>
        <v>1.4227938943736205</v>
      </c>
      <c r="AJ320" s="59">
        <f t="shared" si="95"/>
        <v>1.3983614761412797</v>
      </c>
      <c r="AK320" s="59">
        <f t="shared" si="95"/>
        <v>1.2801896974541465</v>
      </c>
      <c r="AL320" s="59">
        <f t="shared" si="95"/>
        <v>1.2441898310225574</v>
      </c>
      <c r="AM320" s="59">
        <f t="shared" si="95"/>
        <v>1.2195927117156653</v>
      </c>
      <c r="AN320" s="59">
        <f t="shared" si="95"/>
        <v>1.2060782609373886</v>
      </c>
      <c r="AO320" s="59">
        <f t="shared" si="95"/>
        <v>1.202273638014284</v>
      </c>
      <c r="AP320" s="59">
        <f t="shared" si="95"/>
        <v>1.2340934764771001</v>
      </c>
      <c r="AQ320" s="59">
        <f t="shared" si="95"/>
        <v>1.1955232122622712</v>
      </c>
      <c r="AR320" s="56" t="s">
        <v>19</v>
      </c>
    </row>
    <row r="321" spans="1:44" x14ac:dyDescent="0.25">
      <c r="A321" s="53" t="s">
        <v>73</v>
      </c>
      <c r="B321" s="56" t="s">
        <v>20</v>
      </c>
      <c r="C321" s="59">
        <f t="shared" ref="C321:AQ321" si="96">C51/C189</f>
        <v>2.3041316911560683</v>
      </c>
      <c r="D321" s="59">
        <f t="shared" si="96"/>
        <v>2.3199692253303916</v>
      </c>
      <c r="E321" s="59">
        <f t="shared" si="96"/>
        <v>2.3735128501756484</v>
      </c>
      <c r="F321" s="59">
        <f t="shared" si="96"/>
        <v>2.5758177226189689</v>
      </c>
      <c r="G321" s="59">
        <f t="shared" si="96"/>
        <v>2.8181680916247767</v>
      </c>
      <c r="H321" s="59">
        <f t="shared" si="96"/>
        <v>2.9754377988886187</v>
      </c>
      <c r="I321" s="59">
        <f t="shared" si="96"/>
        <v>2.709399421097491</v>
      </c>
      <c r="J321" s="59">
        <f t="shared" si="96"/>
        <v>2.7225050249580094</v>
      </c>
      <c r="K321" s="59">
        <f t="shared" si="96"/>
        <v>2.833575040067271</v>
      </c>
      <c r="L321" s="59">
        <f t="shared" si="96"/>
        <v>2.3699909286643948</v>
      </c>
      <c r="M321" s="59">
        <f t="shared" si="96"/>
        <v>2.1397280452002043</v>
      </c>
      <c r="N321" s="59">
        <f t="shared" si="96"/>
        <v>2.0194622492500627</v>
      </c>
      <c r="O321" s="59">
        <f t="shared" si="96"/>
        <v>1.5124326652638447</v>
      </c>
      <c r="P321" s="59">
        <f t="shared" si="96"/>
        <v>1.6495406649252802</v>
      </c>
      <c r="Q321" s="59">
        <f t="shared" si="96"/>
        <v>1.6150603670769879</v>
      </c>
      <c r="R321" s="59">
        <f t="shared" si="96"/>
        <v>1.6136694793819246</v>
      </c>
      <c r="S321" s="59">
        <f t="shared" si="96"/>
        <v>1.5950452802496353</v>
      </c>
      <c r="T321" s="59">
        <f t="shared" si="96"/>
        <v>1.6439403818125637</v>
      </c>
      <c r="U321" s="59">
        <f t="shared" si="96"/>
        <v>1.8099838176488905</v>
      </c>
      <c r="V321" s="59">
        <f t="shared" si="96"/>
        <v>1.8449851341370502</v>
      </c>
      <c r="W321" s="59">
        <f t="shared" si="96"/>
        <v>1.7746244026407632</v>
      </c>
      <c r="X321" s="59">
        <f t="shared" si="96"/>
        <v>1.7571360387968309</v>
      </c>
      <c r="Y321" s="59">
        <f t="shared" si="96"/>
        <v>1.6883214652099978</v>
      </c>
      <c r="Z321" s="59">
        <f t="shared" si="96"/>
        <v>1.6873850231001297</v>
      </c>
      <c r="AA321" s="59">
        <f t="shared" si="96"/>
        <v>1.7097143806238566</v>
      </c>
      <c r="AB321" s="59">
        <f t="shared" si="96"/>
        <v>1.7359794279088598</v>
      </c>
      <c r="AC321" s="59">
        <f t="shared" si="96"/>
        <v>1.7838898312310307</v>
      </c>
      <c r="AD321" s="59">
        <f t="shared" si="96"/>
        <v>1.8353175956815375</v>
      </c>
      <c r="AE321" s="59">
        <f t="shared" si="96"/>
        <v>1.8781675038429697</v>
      </c>
      <c r="AF321" s="59">
        <f t="shared" si="96"/>
        <v>2.0796704894450513</v>
      </c>
      <c r="AG321" s="59">
        <f t="shared" si="96"/>
        <v>2.1723366169054552</v>
      </c>
      <c r="AH321" s="59">
        <f t="shared" si="96"/>
        <v>2.2155695898999554</v>
      </c>
      <c r="AI321" s="59">
        <f t="shared" si="96"/>
        <v>2.1609469513283721</v>
      </c>
      <c r="AJ321" s="59">
        <f t="shared" si="96"/>
        <v>2.2085261060483257</v>
      </c>
      <c r="AK321" s="59">
        <f t="shared" si="96"/>
        <v>2.1528965010006451</v>
      </c>
      <c r="AL321" s="59">
        <f t="shared" si="96"/>
        <v>2.399515709217062</v>
      </c>
      <c r="AM321" s="59">
        <f t="shared" si="96"/>
        <v>2.5296395928827642</v>
      </c>
      <c r="AN321" s="59">
        <f t="shared" si="96"/>
        <v>2.5741999512490881</v>
      </c>
      <c r="AO321" s="59">
        <f t="shared" si="96"/>
        <v>2.6127616733883787</v>
      </c>
      <c r="AP321" s="59">
        <f t="shared" si="96"/>
        <v>2.646675931132151</v>
      </c>
      <c r="AQ321" s="59">
        <f t="shared" si="96"/>
        <v>2.6527980684302195</v>
      </c>
      <c r="AR321" s="56" t="s">
        <v>20</v>
      </c>
    </row>
    <row r="322" spans="1:44" x14ac:dyDescent="0.25">
      <c r="A322" s="53" t="s">
        <v>73</v>
      </c>
      <c r="B322" s="56" t="s">
        <v>21</v>
      </c>
      <c r="C322" s="59">
        <f t="shared" ref="C322:AQ322" si="97">C52/C190</f>
        <v>121.84372571185585</v>
      </c>
      <c r="D322" s="59">
        <f t="shared" si="97"/>
        <v>132.02568599264626</v>
      </c>
      <c r="E322" s="59">
        <f t="shared" si="97"/>
        <v>128.38297744206486</v>
      </c>
      <c r="F322" s="59">
        <f t="shared" si="97"/>
        <v>132.5244398266953</v>
      </c>
      <c r="G322" s="59">
        <f t="shared" si="97"/>
        <v>138.30493524479027</v>
      </c>
      <c r="H322" s="59">
        <f t="shared" si="97"/>
        <v>141.14740420273199</v>
      </c>
      <c r="I322" s="59">
        <f t="shared" si="97"/>
        <v>140.19337608747068</v>
      </c>
      <c r="J322" s="59">
        <f t="shared" si="97"/>
        <v>140.58117603494944</v>
      </c>
      <c r="K322" s="59">
        <f t="shared" si="97"/>
        <v>137.35971184872599</v>
      </c>
      <c r="L322" s="59">
        <f t="shared" si="97"/>
        <v>130.92661678123361</v>
      </c>
      <c r="M322" s="59">
        <f t="shared" si="97"/>
        <v>119.63816444235131</v>
      </c>
      <c r="N322" s="59">
        <f t="shared" si="97"/>
        <v>110.12299603950696</v>
      </c>
      <c r="O322" s="59">
        <f t="shared" si="97"/>
        <v>103.06543301347523</v>
      </c>
      <c r="P322" s="59">
        <f t="shared" si="97"/>
        <v>87.205085040565848</v>
      </c>
      <c r="Q322" s="59">
        <f t="shared" si="97"/>
        <v>82.811652112750963</v>
      </c>
      <c r="R322" s="59">
        <f t="shared" si="97"/>
        <v>61.755609727143806</v>
      </c>
      <c r="S322" s="59">
        <f t="shared" si="97"/>
        <v>58.255528723824092</v>
      </c>
      <c r="T322" s="59">
        <f t="shared" si="97"/>
        <v>65.336070838962044</v>
      </c>
      <c r="U322" s="59">
        <f t="shared" si="97"/>
        <v>61.677428129907454</v>
      </c>
      <c r="V322" s="59">
        <f t="shared" si="97"/>
        <v>64.159988173746569</v>
      </c>
      <c r="W322" s="59">
        <f t="shared" si="97"/>
        <v>70.005579705967335</v>
      </c>
      <c r="X322" s="59">
        <f t="shared" si="97"/>
        <v>71.01346758665764</v>
      </c>
      <c r="Y322" s="59">
        <f t="shared" si="97"/>
        <v>70.390529255930758</v>
      </c>
      <c r="Z322" s="59">
        <f t="shared" si="97"/>
        <v>69.33623471580853</v>
      </c>
      <c r="AA322" s="59">
        <f t="shared" si="97"/>
        <v>70.160161191246246</v>
      </c>
      <c r="AB322" s="59">
        <f t="shared" si="97"/>
        <v>73.985860987477963</v>
      </c>
      <c r="AC322" s="59">
        <f t="shared" si="97"/>
        <v>67.125140329493661</v>
      </c>
      <c r="AD322" s="59">
        <f t="shared" si="97"/>
        <v>53.25988740922034</v>
      </c>
      <c r="AE322" s="59">
        <f t="shared" si="97"/>
        <v>46.394451556690456</v>
      </c>
      <c r="AF322" s="59">
        <f t="shared" si="97"/>
        <v>44.024816210659729</v>
      </c>
      <c r="AG322" s="59">
        <f t="shared" si="97"/>
        <v>28.237712844368012</v>
      </c>
      <c r="AH322" s="59">
        <f t="shared" si="97"/>
        <v>23.029998289732781</v>
      </c>
      <c r="AI322" s="59">
        <f t="shared" si="97"/>
        <v>20.901117646215123</v>
      </c>
      <c r="AJ322" s="59">
        <f t="shared" si="97"/>
        <v>18.686191521617825</v>
      </c>
      <c r="AK322" s="59">
        <f t="shared" si="97"/>
        <v>17.444682288084536</v>
      </c>
      <c r="AL322" s="59">
        <f t="shared" si="97"/>
        <v>14.810621701110961</v>
      </c>
      <c r="AM322" s="59">
        <f t="shared" si="97"/>
        <v>13.153195459913924</v>
      </c>
      <c r="AN322" s="59">
        <f t="shared" si="97"/>
        <v>11.352607374873328</v>
      </c>
      <c r="AO322" s="59">
        <f t="shared" si="97"/>
        <v>10.252652699080503</v>
      </c>
      <c r="AP322" s="59">
        <f t="shared" si="97"/>
        <v>9.7489177634599642</v>
      </c>
      <c r="AQ322" s="59">
        <f t="shared" si="97"/>
        <v>8.787169828224755</v>
      </c>
      <c r="AR322" s="56" t="s">
        <v>21</v>
      </c>
    </row>
    <row r="323" spans="1:44" x14ac:dyDescent="0.25">
      <c r="A323" s="53" t="s">
        <v>73</v>
      </c>
      <c r="B323" s="56" t="s">
        <v>22</v>
      </c>
      <c r="C323" s="59">
        <f t="shared" ref="C323:AQ323" si="98">C53/C191</f>
        <v>4.3737940381241973</v>
      </c>
      <c r="D323" s="59">
        <f t="shared" si="98"/>
        <v>4.5140236764269321</v>
      </c>
      <c r="E323" s="59">
        <f t="shared" si="98"/>
        <v>4.6694236445383055</v>
      </c>
      <c r="F323" s="59">
        <f t="shared" si="98"/>
        <v>4.6282244357190034</v>
      </c>
      <c r="G323" s="59">
        <f t="shared" si="98"/>
        <v>4.7396344360427962</v>
      </c>
      <c r="H323" s="59">
        <f t="shared" si="98"/>
        <v>5.0958245442154499</v>
      </c>
      <c r="I323" s="59">
        <f t="shared" si="98"/>
        <v>5.4763740879967093</v>
      </c>
      <c r="J323" s="59">
        <f t="shared" si="98"/>
        <v>5.8323106622705723</v>
      </c>
      <c r="K323" s="59">
        <f t="shared" si="98"/>
        <v>6.3363510312992064</v>
      </c>
      <c r="L323" s="59">
        <f t="shared" si="98"/>
        <v>6.7976663916875246</v>
      </c>
      <c r="M323" s="59">
        <f t="shared" si="98"/>
        <v>7.2019693604463075</v>
      </c>
      <c r="N323" s="59">
        <f t="shared" si="98"/>
        <v>7.9257017999510291</v>
      </c>
      <c r="O323" s="59">
        <f t="shared" si="98"/>
        <v>8.5631726857783317</v>
      </c>
      <c r="P323" s="59">
        <f t="shared" si="98"/>
        <v>9.139382412572763</v>
      </c>
      <c r="Q323" s="59">
        <f t="shared" si="98"/>
        <v>9.8107214088560575</v>
      </c>
      <c r="R323" s="59">
        <f t="shared" si="98"/>
        <v>11.102201793944594</v>
      </c>
      <c r="S323" s="59">
        <f t="shared" si="98"/>
        <v>12.567426761039947</v>
      </c>
      <c r="T323" s="59">
        <f t="shared" si="98"/>
        <v>13.456349682500736</v>
      </c>
      <c r="U323" s="59">
        <f t="shared" si="98"/>
        <v>13.938014989191652</v>
      </c>
      <c r="V323" s="59">
        <f t="shared" si="98"/>
        <v>13.604718093910703</v>
      </c>
      <c r="W323" s="59">
        <f t="shared" si="98"/>
        <v>13.594264549248464</v>
      </c>
      <c r="X323" s="59">
        <f t="shared" si="98"/>
        <v>13.404554397209992</v>
      </c>
      <c r="Y323" s="59">
        <f t="shared" si="98"/>
        <v>13.820593146889458</v>
      </c>
      <c r="Z323" s="59">
        <f t="shared" si="98"/>
        <v>14.314559297024099</v>
      </c>
      <c r="AA323" s="59">
        <f t="shared" si="98"/>
        <v>14.905127222387168</v>
      </c>
      <c r="AB323" s="59">
        <f t="shared" si="98"/>
        <v>15.234369469135029</v>
      </c>
      <c r="AC323" s="59">
        <f t="shared" si="98"/>
        <v>15.586082433085878</v>
      </c>
      <c r="AD323" s="59">
        <f t="shared" si="98"/>
        <v>14.744278851879988</v>
      </c>
      <c r="AE323" s="59">
        <f t="shared" si="98"/>
        <v>14.666954585484051</v>
      </c>
      <c r="AF323" s="59">
        <f t="shared" si="98"/>
        <v>14.394675148990604</v>
      </c>
      <c r="AG323" s="59">
        <f t="shared" si="98"/>
        <v>12.853996293708258</v>
      </c>
      <c r="AH323" s="59">
        <f t="shared" si="98"/>
        <v>12.35914154197299</v>
      </c>
      <c r="AI323" s="59">
        <f t="shared" si="98"/>
        <v>11.445321235001771</v>
      </c>
      <c r="AJ323" s="59">
        <f t="shared" si="98"/>
        <v>11.03209323033427</v>
      </c>
      <c r="AK323" s="59">
        <f t="shared" si="98"/>
        <v>10.81529110293587</v>
      </c>
      <c r="AL323" s="59">
        <f t="shared" si="98"/>
        <v>10.324902602000586</v>
      </c>
      <c r="AM323" s="59">
        <f t="shared" si="98"/>
        <v>10.096081282437476</v>
      </c>
      <c r="AN323" s="59">
        <f t="shared" si="98"/>
        <v>9.7734519663200761</v>
      </c>
      <c r="AO323" s="59">
        <f t="shared" si="98"/>
        <v>9.4527205072486975</v>
      </c>
      <c r="AP323" s="59">
        <f t="shared" si="98"/>
        <v>9.4265198784524511</v>
      </c>
      <c r="AQ323" s="59">
        <f t="shared" si="98"/>
        <v>8.879846272842558</v>
      </c>
      <c r="AR323" s="56" t="s">
        <v>22</v>
      </c>
    </row>
    <row r="324" spans="1:44" x14ac:dyDescent="0.25">
      <c r="A324" s="53" t="s">
        <v>73</v>
      </c>
      <c r="B324" s="56" t="s">
        <v>23</v>
      </c>
      <c r="C324" s="59">
        <f t="shared" ref="C324:AQ324" si="99">C54/C192</f>
        <v>2497.8969960020768</v>
      </c>
      <c r="D324" s="59">
        <f t="shared" si="99"/>
        <v>2684.4663057669654</v>
      </c>
      <c r="E324" s="59">
        <f t="shared" si="99"/>
        <v>2708.8964183781272</v>
      </c>
      <c r="F324" s="59">
        <f t="shared" si="99"/>
        <v>2562.9637097969312</v>
      </c>
      <c r="G324" s="59">
        <f t="shared" si="99"/>
        <v>2784.9960801023035</v>
      </c>
      <c r="H324" s="59">
        <f t="shared" si="99"/>
        <v>2368.9780311967806</v>
      </c>
      <c r="I324" s="59">
        <f t="shared" si="99"/>
        <v>2258.4076289794448</v>
      </c>
      <c r="J324" s="59">
        <f t="shared" si="99"/>
        <v>2583.2669678492548</v>
      </c>
      <c r="K324" s="59">
        <f t="shared" si="99"/>
        <v>2216.1871963255712</v>
      </c>
      <c r="L324" s="59">
        <f t="shared" si="99"/>
        <v>2181.4004296198109</v>
      </c>
      <c r="M324" s="59">
        <f t="shared" si="99"/>
        <v>1671.3332808638906</v>
      </c>
      <c r="N324" s="59">
        <f t="shared" si="99"/>
        <v>1491.3883333859856</v>
      </c>
      <c r="O324" s="59">
        <f t="shared" si="99"/>
        <v>1178.7125456904125</v>
      </c>
      <c r="P324" s="59">
        <f t="shared" si="99"/>
        <v>1042.0516892773744</v>
      </c>
      <c r="Q324" s="59">
        <f t="shared" si="99"/>
        <v>893.1304393488067</v>
      </c>
      <c r="R324" s="59">
        <f t="shared" si="99"/>
        <v>684.32537948228048</v>
      </c>
      <c r="S324" s="59">
        <f t="shared" si="99"/>
        <v>520.88935108677936</v>
      </c>
      <c r="T324" s="59">
        <f t="shared" si="99"/>
        <v>371.54357679798767</v>
      </c>
      <c r="U324" s="59">
        <f t="shared" si="99"/>
        <v>252.30413706283844</v>
      </c>
      <c r="V324" s="59">
        <f t="shared" si="99"/>
        <v>228.90238999943332</v>
      </c>
      <c r="W324" s="59">
        <f t="shared" si="99"/>
        <v>280.39861552475105</v>
      </c>
      <c r="X324" s="59">
        <f t="shared" si="99"/>
        <v>279.50404136918178</v>
      </c>
      <c r="Y324" s="59">
        <f t="shared" si="99"/>
        <v>317.05802251737413</v>
      </c>
      <c r="Z324" s="59">
        <f t="shared" si="99"/>
        <v>331.43045354806532</v>
      </c>
      <c r="AA324" s="59">
        <f t="shared" si="99"/>
        <v>357.33566155375991</v>
      </c>
      <c r="AB324" s="59">
        <f t="shared" si="99"/>
        <v>405.56080134183838</v>
      </c>
      <c r="AC324" s="59">
        <f t="shared" si="99"/>
        <v>424.5115294029959</v>
      </c>
      <c r="AD324" s="59">
        <f t="shared" si="99"/>
        <v>426.90640098160918</v>
      </c>
      <c r="AE324" s="59">
        <f t="shared" si="99"/>
        <v>379.56813520893439</v>
      </c>
      <c r="AF324" s="59">
        <f t="shared" si="99"/>
        <v>395.45773134111153</v>
      </c>
      <c r="AG324" s="59">
        <f t="shared" si="99"/>
        <v>312.85692879117727</v>
      </c>
      <c r="AH324" s="59">
        <f t="shared" si="99"/>
        <v>289.2975077108847</v>
      </c>
      <c r="AI324" s="59">
        <f t="shared" si="99"/>
        <v>283.2586690350351</v>
      </c>
      <c r="AJ324" s="59">
        <f t="shared" si="99"/>
        <v>243.92835957013781</v>
      </c>
      <c r="AK324" s="59">
        <f t="shared" si="99"/>
        <v>211.92957074420113</v>
      </c>
      <c r="AL324" s="59">
        <f t="shared" si="99"/>
        <v>224.53547963240837</v>
      </c>
      <c r="AM324" s="59">
        <f t="shared" si="99"/>
        <v>263.68804676273243</v>
      </c>
      <c r="AN324" s="59">
        <f t="shared" si="99"/>
        <v>267.5225362749693</v>
      </c>
      <c r="AO324" s="59">
        <f t="shared" si="99"/>
        <v>258.63433049086433</v>
      </c>
      <c r="AP324" s="59">
        <f t="shared" si="99"/>
        <v>247.47388782894578</v>
      </c>
      <c r="AQ324" s="59">
        <f t="shared" si="99"/>
        <v>268.04033481181159</v>
      </c>
      <c r="AR324" s="56" t="s">
        <v>23</v>
      </c>
    </row>
    <row r="325" spans="1:44" x14ac:dyDescent="0.25">
      <c r="A325" s="53" t="s">
        <v>73</v>
      </c>
      <c r="B325" s="56" t="s">
        <v>24</v>
      </c>
      <c r="C325" s="59">
        <f t="shared" ref="C325:AQ325" si="100">C55/C193</f>
        <v>5.2501067144408857</v>
      </c>
      <c r="D325" s="59">
        <f t="shared" si="100"/>
        <v>4.9663138360121009</v>
      </c>
      <c r="E325" s="59">
        <f t="shared" si="100"/>
        <v>5.0998924260843168</v>
      </c>
      <c r="F325" s="59">
        <f t="shared" si="100"/>
        <v>5.1855479104950435</v>
      </c>
      <c r="G325" s="59">
        <f t="shared" si="100"/>
        <v>5.1244480398404191</v>
      </c>
      <c r="H325" s="59">
        <f t="shared" si="100"/>
        <v>5.0747774193734569</v>
      </c>
      <c r="I325" s="59">
        <f t="shared" si="100"/>
        <v>5.3531423307911146</v>
      </c>
      <c r="J325" s="59">
        <f t="shared" si="100"/>
        <v>5.3937144883440684</v>
      </c>
      <c r="K325" s="59">
        <f t="shared" si="100"/>
        <v>5.3567101399866193</v>
      </c>
      <c r="L325" s="59">
        <f t="shared" si="100"/>
        <v>5.2005370619374078</v>
      </c>
      <c r="M325" s="59">
        <f t="shared" si="100"/>
        <v>5.277028723863058</v>
      </c>
      <c r="N325" s="59">
        <f t="shared" si="100"/>
        <v>5.1762239741280478</v>
      </c>
      <c r="O325" s="59">
        <f t="shared" si="100"/>
        <v>4.8932980829268624</v>
      </c>
      <c r="P325" s="59">
        <f t="shared" si="100"/>
        <v>4.6826791313129448</v>
      </c>
      <c r="Q325" s="59">
        <f t="shared" si="100"/>
        <v>4.539129745050646</v>
      </c>
      <c r="R325" s="59">
        <f t="shared" si="100"/>
        <v>4.5632920057793394</v>
      </c>
      <c r="S325" s="59">
        <f t="shared" si="100"/>
        <v>4.5553081487427303</v>
      </c>
      <c r="T325" s="59">
        <f t="shared" si="100"/>
        <v>4.5207785876802662</v>
      </c>
      <c r="U325" s="59">
        <f t="shared" si="100"/>
        <v>4.5179115885116037</v>
      </c>
      <c r="V325" s="59">
        <f t="shared" si="100"/>
        <v>4.4399167348231057</v>
      </c>
      <c r="W325" s="59">
        <f t="shared" si="100"/>
        <v>4.196352802901778</v>
      </c>
      <c r="X325" s="59">
        <f t="shared" si="100"/>
        <v>4.1181353924844109</v>
      </c>
      <c r="Y325" s="59">
        <f t="shared" si="100"/>
        <v>4.1464370306450657</v>
      </c>
      <c r="Z325" s="59">
        <f t="shared" si="100"/>
        <v>4.2293938400799194</v>
      </c>
      <c r="AA325" s="59">
        <f t="shared" si="100"/>
        <v>4.3966381031492086</v>
      </c>
      <c r="AB325" s="59">
        <f t="shared" si="100"/>
        <v>4.5550447177833258</v>
      </c>
      <c r="AC325" s="59">
        <f t="shared" si="100"/>
        <v>4.649387308920728</v>
      </c>
      <c r="AD325" s="59">
        <f t="shared" si="100"/>
        <v>4.7095841781502958</v>
      </c>
      <c r="AE325" s="59">
        <f t="shared" si="100"/>
        <v>4.8239688396817568</v>
      </c>
      <c r="AF325" s="59">
        <f t="shared" si="100"/>
        <v>4.9068940748217287</v>
      </c>
      <c r="AG325" s="59">
        <f t="shared" si="100"/>
        <v>4.8160607853524331</v>
      </c>
      <c r="AH325" s="59">
        <f t="shared" si="100"/>
        <v>4.7564010838163631</v>
      </c>
      <c r="AI325" s="59">
        <f t="shared" si="100"/>
        <v>4.8158637192452209</v>
      </c>
      <c r="AJ325" s="59">
        <f t="shared" si="100"/>
        <v>4.7177885921265608</v>
      </c>
      <c r="AK325" s="59">
        <f t="shared" si="100"/>
        <v>4.6464907076035615</v>
      </c>
      <c r="AL325" s="59">
        <f t="shared" si="100"/>
        <v>4.6541482246447439</v>
      </c>
      <c r="AM325" s="59">
        <f t="shared" si="100"/>
        <v>4.5080920327728089</v>
      </c>
      <c r="AN325" s="59">
        <f t="shared" si="100"/>
        <v>4.5886600892668481</v>
      </c>
      <c r="AO325" s="59">
        <f t="shared" si="100"/>
        <v>4.6679486349089689</v>
      </c>
      <c r="AP325" s="59">
        <f t="shared" si="100"/>
        <v>4.6903034315879264</v>
      </c>
      <c r="AQ325" s="59">
        <f t="shared" si="100"/>
        <v>4.7033863394291293</v>
      </c>
      <c r="AR325" s="56" t="s">
        <v>24</v>
      </c>
    </row>
    <row r="326" spans="1:44" x14ac:dyDescent="0.25">
      <c r="A326" s="53" t="s">
        <v>73</v>
      </c>
      <c r="B326" s="56" t="s">
        <v>25</v>
      </c>
      <c r="C326" s="59">
        <f t="shared" ref="C326:AQ326" si="101">C56/C194</f>
        <v>1.3688363421921408</v>
      </c>
      <c r="D326" s="59">
        <f t="shared" si="101"/>
        <v>1.3319355335257066</v>
      </c>
      <c r="E326" s="59">
        <f t="shared" si="101"/>
        <v>1.3593120828412248</v>
      </c>
      <c r="F326" s="59">
        <f t="shared" si="101"/>
        <v>1.3483824682800749</v>
      </c>
      <c r="G326" s="59">
        <f t="shared" si="101"/>
        <v>1.3842591310693289</v>
      </c>
      <c r="H326" s="59">
        <f t="shared" si="101"/>
        <v>1.3893363184519572</v>
      </c>
      <c r="I326" s="59">
        <f t="shared" si="101"/>
        <v>1.4223601676246767</v>
      </c>
      <c r="J326" s="59">
        <f t="shared" si="101"/>
        <v>1.3947793220152942</v>
      </c>
      <c r="K326" s="59">
        <f t="shared" si="101"/>
        <v>1.4267423728824009</v>
      </c>
      <c r="L326" s="59">
        <f t="shared" si="101"/>
        <v>1.3797761761419594</v>
      </c>
      <c r="M326" s="59">
        <f t="shared" si="101"/>
        <v>1.3690513746567285</v>
      </c>
      <c r="N326" s="59">
        <f t="shared" si="101"/>
        <v>1.3773323662130175</v>
      </c>
      <c r="O326" s="59">
        <f t="shared" si="101"/>
        <v>1.3149224062955243</v>
      </c>
      <c r="P326" s="59">
        <f t="shared" si="101"/>
        <v>1.2810037766176758</v>
      </c>
      <c r="Q326" s="59">
        <f t="shared" si="101"/>
        <v>1.2545706633108535</v>
      </c>
      <c r="R326" s="59">
        <f t="shared" si="101"/>
        <v>1.2749054305603071</v>
      </c>
      <c r="S326" s="59">
        <f t="shared" si="101"/>
        <v>1.203152609380739</v>
      </c>
      <c r="T326" s="59">
        <f t="shared" si="101"/>
        <v>1.1200294964684743</v>
      </c>
      <c r="U326" s="59">
        <f t="shared" si="101"/>
        <v>1.1462021562058777</v>
      </c>
      <c r="V326" s="59">
        <f t="shared" si="101"/>
        <v>1.1523791518633082</v>
      </c>
      <c r="W326" s="59">
        <f t="shared" si="101"/>
        <v>1.1066091406840735</v>
      </c>
      <c r="X326" s="59">
        <f t="shared" si="101"/>
        <v>1.0880493388754662</v>
      </c>
      <c r="Y326" s="59">
        <f t="shared" si="101"/>
        <v>1.1034496571142343</v>
      </c>
      <c r="Z326" s="59">
        <f t="shared" si="101"/>
        <v>1.0972870499856253</v>
      </c>
      <c r="AA326" s="59">
        <f t="shared" si="101"/>
        <v>1.1256990603793486</v>
      </c>
      <c r="AB326" s="59">
        <f t="shared" si="101"/>
        <v>1.156135616088358</v>
      </c>
      <c r="AC326" s="59">
        <f t="shared" si="101"/>
        <v>1.1232632177574424</v>
      </c>
      <c r="AD326" s="59">
        <f t="shared" si="101"/>
        <v>1.1545551068175965</v>
      </c>
      <c r="AE326" s="59">
        <f t="shared" si="101"/>
        <v>1.1809070763703247</v>
      </c>
      <c r="AF326" s="59">
        <f t="shared" si="101"/>
        <v>1.2138101481758046</v>
      </c>
      <c r="AG326" s="59">
        <f t="shared" si="101"/>
        <v>1.2340579066805137</v>
      </c>
      <c r="AH326" s="59">
        <f t="shared" si="101"/>
        <v>1.2124538993701932</v>
      </c>
      <c r="AI326" s="59">
        <f t="shared" si="101"/>
        <v>1.2352163066659514</v>
      </c>
      <c r="AJ326" s="59">
        <f t="shared" si="101"/>
        <v>1.2479707622809197</v>
      </c>
      <c r="AK326" s="59">
        <f t="shared" si="101"/>
        <v>1.268582940359877</v>
      </c>
      <c r="AL326" s="59">
        <f t="shared" si="101"/>
        <v>1.216695276192123</v>
      </c>
      <c r="AM326" s="59">
        <f t="shared" si="101"/>
        <v>1.1805444142675794</v>
      </c>
      <c r="AN326" s="59">
        <f t="shared" si="101"/>
        <v>1.1835713872338258</v>
      </c>
      <c r="AO326" s="59">
        <f t="shared" si="101"/>
        <v>1.1905492843660914</v>
      </c>
      <c r="AP326" s="59">
        <f t="shared" si="101"/>
        <v>1.1933719366038456</v>
      </c>
      <c r="AQ326" s="59">
        <f t="shared" si="101"/>
        <v>1.207489558176184</v>
      </c>
      <c r="AR326" s="56" t="s">
        <v>25</v>
      </c>
    </row>
    <row r="327" spans="1:44" x14ac:dyDescent="0.25">
      <c r="A327" s="53" t="s">
        <v>73</v>
      </c>
      <c r="B327" s="56" t="s">
        <v>26</v>
      </c>
      <c r="C327" s="59">
        <f t="shared" ref="C327:AQ327" si="102">C57/C195</f>
        <v>2.009628037244533</v>
      </c>
      <c r="D327" s="59">
        <f t="shared" si="102"/>
        <v>1.8540084946062081</v>
      </c>
      <c r="E327" s="59">
        <f t="shared" si="102"/>
        <v>1.7696621326655524</v>
      </c>
      <c r="F327" s="59">
        <f t="shared" si="102"/>
        <v>1.6928387080615526</v>
      </c>
      <c r="G327" s="59">
        <f t="shared" si="102"/>
        <v>1.6959147892842261</v>
      </c>
      <c r="H327" s="59">
        <f t="shared" si="102"/>
        <v>1.6444446469379905</v>
      </c>
      <c r="I327" s="59">
        <f t="shared" si="102"/>
        <v>1.537244350763225</v>
      </c>
      <c r="J327" s="59">
        <f t="shared" si="102"/>
        <v>1.4809096096474577</v>
      </c>
      <c r="K327" s="59">
        <f t="shared" si="102"/>
        <v>1.3570484207325701</v>
      </c>
      <c r="L327" s="59">
        <f t="shared" si="102"/>
        <v>1.2691226193703184</v>
      </c>
      <c r="M327" s="59">
        <f t="shared" si="102"/>
        <v>1.1814643529590116</v>
      </c>
      <c r="N327" s="59">
        <f t="shared" si="102"/>
        <v>1.1284255078112566</v>
      </c>
      <c r="O327" s="59">
        <f t="shared" si="102"/>
        <v>1.1011351375642053</v>
      </c>
      <c r="P327" s="59">
        <f t="shared" si="102"/>
        <v>1.107737545406783</v>
      </c>
      <c r="Q327" s="59">
        <f t="shared" si="102"/>
        <v>1.0759730125129088</v>
      </c>
      <c r="R327" s="59">
        <f t="shared" si="102"/>
        <v>1.1095743073901914</v>
      </c>
      <c r="S327" s="59">
        <f t="shared" si="102"/>
        <v>1.1833641616738713</v>
      </c>
      <c r="T327" s="59">
        <f t="shared" si="102"/>
        <v>1.2807115523758494</v>
      </c>
      <c r="U327" s="59">
        <f t="shared" si="102"/>
        <v>1.3161058551885427</v>
      </c>
      <c r="V327" s="59">
        <f t="shared" si="102"/>
        <v>1.3599384839774127</v>
      </c>
      <c r="W327" s="59">
        <f t="shared" si="102"/>
        <v>1.3139762437848026</v>
      </c>
      <c r="X327" s="59">
        <f t="shared" si="102"/>
        <v>1.3267965141919797</v>
      </c>
      <c r="Y327" s="59">
        <f t="shared" si="102"/>
        <v>1.3911612463710936</v>
      </c>
      <c r="Z327" s="59">
        <f t="shared" si="102"/>
        <v>1.4634489696224406</v>
      </c>
      <c r="AA327" s="59">
        <f t="shared" si="102"/>
        <v>1.534154127364479</v>
      </c>
      <c r="AB327" s="59">
        <f t="shared" si="102"/>
        <v>1.6538912464797768</v>
      </c>
      <c r="AC327" s="59">
        <f t="shared" si="102"/>
        <v>1.7422245086062402</v>
      </c>
      <c r="AD327" s="59">
        <f t="shared" si="102"/>
        <v>1.8596036521465726</v>
      </c>
      <c r="AE327" s="59">
        <f t="shared" si="102"/>
        <v>1.8482485261137371</v>
      </c>
      <c r="AF327" s="59">
        <f t="shared" si="102"/>
        <v>2.0012565563338787</v>
      </c>
      <c r="AG327" s="59">
        <f t="shared" si="102"/>
        <v>2.0949624008572085</v>
      </c>
      <c r="AH327" s="59">
        <f t="shared" si="102"/>
        <v>2.1550338396553363</v>
      </c>
      <c r="AI327" s="59">
        <f t="shared" si="102"/>
        <v>2.0746878617571034</v>
      </c>
      <c r="AJ327" s="59">
        <f t="shared" si="102"/>
        <v>1.8841286708251201</v>
      </c>
      <c r="AK327" s="59">
        <f t="shared" si="102"/>
        <v>1.9582295962504495</v>
      </c>
      <c r="AL327" s="59">
        <f t="shared" si="102"/>
        <v>2.003022144995608</v>
      </c>
      <c r="AM327" s="59">
        <f t="shared" si="102"/>
        <v>2.0680539262369351</v>
      </c>
      <c r="AN327" s="59">
        <f t="shared" si="102"/>
        <v>2.0393694557882034</v>
      </c>
      <c r="AO327" s="59">
        <f t="shared" si="102"/>
        <v>2.068514807177694</v>
      </c>
      <c r="AP327" s="59">
        <f t="shared" si="102"/>
        <v>2.1391572524745417</v>
      </c>
      <c r="AQ327" s="59">
        <f t="shared" si="102"/>
        <v>2.1485032393235577</v>
      </c>
      <c r="AR327" s="56" t="s">
        <v>26</v>
      </c>
    </row>
    <row r="328" spans="1:44" x14ac:dyDescent="0.25">
      <c r="A328" s="53" t="s">
        <v>73</v>
      </c>
      <c r="B328" s="56" t="s">
        <v>27</v>
      </c>
      <c r="C328" s="59">
        <f t="shared" ref="C328:AQ328" si="103">C58/C196</f>
        <v>280.90786846002965</v>
      </c>
      <c r="D328" s="59">
        <f t="shared" si="103"/>
        <v>238.65890226461457</v>
      </c>
      <c r="E328" s="59">
        <f t="shared" si="103"/>
        <v>258.67133294917534</v>
      </c>
      <c r="F328" s="59">
        <f t="shared" si="103"/>
        <v>248.65846217677355</v>
      </c>
      <c r="G328" s="59">
        <f t="shared" si="103"/>
        <v>234.60865454423686</v>
      </c>
      <c r="H328" s="59">
        <f t="shared" si="103"/>
        <v>162.07330780740182</v>
      </c>
      <c r="I328" s="59">
        <f t="shared" si="103"/>
        <v>138.16197125116932</v>
      </c>
      <c r="J328" s="59">
        <f t="shared" si="103"/>
        <v>124.08911398469567</v>
      </c>
      <c r="K328" s="59">
        <f t="shared" si="103"/>
        <v>135.69671956832158</v>
      </c>
      <c r="L328" s="59">
        <f t="shared" si="103"/>
        <v>128.38352944848072</v>
      </c>
      <c r="M328" s="59">
        <f t="shared" si="103"/>
        <v>136.34138646736974</v>
      </c>
      <c r="N328" s="59">
        <f t="shared" si="103"/>
        <v>107.49759324139478</v>
      </c>
      <c r="O328" s="59">
        <f t="shared" si="103"/>
        <v>92.789338365344207</v>
      </c>
      <c r="P328" s="59">
        <f t="shared" si="103"/>
        <v>97.093680691282074</v>
      </c>
      <c r="Q328" s="59">
        <f t="shared" si="103"/>
        <v>113.15985150272459</v>
      </c>
      <c r="R328" s="59">
        <f t="shared" si="103"/>
        <v>94.483462229120278</v>
      </c>
      <c r="S328" s="59">
        <f t="shared" si="103"/>
        <v>108.41486276367353</v>
      </c>
      <c r="T328" s="59">
        <f t="shared" si="103"/>
        <v>115.92848744002245</v>
      </c>
      <c r="U328" s="59">
        <f t="shared" si="103"/>
        <v>130.2284355418162</v>
      </c>
      <c r="V328" s="59">
        <f t="shared" si="103"/>
        <v>131.70477922255657</v>
      </c>
      <c r="W328" s="59">
        <f t="shared" si="103"/>
        <v>139.14818726883726</v>
      </c>
      <c r="X328" s="59">
        <f t="shared" si="103"/>
        <v>127.80044489263349</v>
      </c>
      <c r="Y328" s="59">
        <f t="shared" si="103"/>
        <v>143.20045631978442</v>
      </c>
      <c r="Z328" s="59">
        <f t="shared" si="103"/>
        <v>147.10728409499907</v>
      </c>
      <c r="AA328" s="59">
        <f t="shared" si="103"/>
        <v>157.03271913575747</v>
      </c>
      <c r="AB328" s="59">
        <f t="shared" si="103"/>
        <v>170.32112987751373</v>
      </c>
      <c r="AC328" s="59">
        <f t="shared" si="103"/>
        <v>160.75448840605947</v>
      </c>
      <c r="AD328" s="59">
        <f t="shared" si="103"/>
        <v>151.21552908645214</v>
      </c>
      <c r="AE328" s="59">
        <f t="shared" si="103"/>
        <v>131.56542526137792</v>
      </c>
      <c r="AF328" s="59">
        <f t="shared" si="103"/>
        <v>73.166659046575234</v>
      </c>
      <c r="AG328" s="59">
        <f t="shared" si="103"/>
        <v>104.94867825427383</v>
      </c>
      <c r="AH328" s="59">
        <f t="shared" si="103"/>
        <v>67.957189736551854</v>
      </c>
      <c r="AI328" s="59">
        <f t="shared" si="103"/>
        <v>69.093613006853474</v>
      </c>
      <c r="AJ328" s="59">
        <f t="shared" si="103"/>
        <v>84.856926058129488</v>
      </c>
      <c r="AK328" s="59">
        <f t="shared" si="103"/>
        <v>79.889062117802723</v>
      </c>
      <c r="AL328" s="59">
        <f t="shared" si="103"/>
        <v>68.608115997560475</v>
      </c>
      <c r="AM328" s="59">
        <f t="shared" si="103"/>
        <v>84.588917561366941</v>
      </c>
      <c r="AN328" s="59">
        <f t="shared" si="103"/>
        <v>89.846913620095222</v>
      </c>
      <c r="AO328" s="59">
        <f t="shared" si="103"/>
        <v>87.326057026925213</v>
      </c>
      <c r="AP328" s="59">
        <f t="shared" si="103"/>
        <v>82.745724289179535</v>
      </c>
      <c r="AQ328" s="59">
        <f t="shared" si="103"/>
        <v>77.217193128839853</v>
      </c>
      <c r="AR328" s="56" t="s">
        <v>27</v>
      </c>
    </row>
    <row r="329" spans="1:44" x14ac:dyDescent="0.25">
      <c r="A329" s="53" t="s">
        <v>73</v>
      </c>
      <c r="B329" s="56" t="s">
        <v>28</v>
      </c>
      <c r="C329" s="59">
        <f t="shared" ref="C329:AQ329" si="104">C59/C197</f>
        <v>2.0626517984175758</v>
      </c>
      <c r="D329" s="59">
        <f t="shared" si="104"/>
        <v>2.0010501985825222</v>
      </c>
      <c r="E329" s="59">
        <f t="shared" si="104"/>
        <v>2.1252503714302744</v>
      </c>
      <c r="F329" s="59">
        <f t="shared" si="104"/>
        <v>2.2400458836325527</v>
      </c>
      <c r="G329" s="59">
        <f t="shared" si="104"/>
        <v>2.2651272673287219</v>
      </c>
      <c r="H329" s="59">
        <f t="shared" si="104"/>
        <v>2.2717756461972156</v>
      </c>
      <c r="I329" s="59">
        <f t="shared" si="104"/>
        <v>2.3740169660264923</v>
      </c>
      <c r="J329" s="59">
        <f t="shared" si="104"/>
        <v>2.289146159178038</v>
      </c>
      <c r="K329" s="59">
        <f t="shared" si="104"/>
        <v>2.2731273025458982</v>
      </c>
      <c r="L329" s="59">
        <f t="shared" si="104"/>
        <v>2.3448025018514032</v>
      </c>
      <c r="M329" s="59">
        <f t="shared" si="104"/>
        <v>2.4263154299004888</v>
      </c>
      <c r="N329" s="59">
        <f t="shared" si="104"/>
        <v>2.451742813154322</v>
      </c>
      <c r="O329" s="59">
        <f t="shared" si="104"/>
        <v>2.3894054481066704</v>
      </c>
      <c r="P329" s="59">
        <f t="shared" si="104"/>
        <v>2.2569104310392873</v>
      </c>
      <c r="Q329" s="59">
        <f t="shared" si="104"/>
        <v>2.2376495695369525</v>
      </c>
      <c r="R329" s="59">
        <f t="shared" si="104"/>
        <v>2.2655476481568666</v>
      </c>
      <c r="S329" s="59">
        <f t="shared" si="104"/>
        <v>2.2154892832628668</v>
      </c>
      <c r="T329" s="59">
        <f t="shared" si="104"/>
        <v>2.3640119780618214</v>
      </c>
      <c r="U329" s="59">
        <f t="shared" si="104"/>
        <v>2.2483023957604176</v>
      </c>
      <c r="V329" s="59">
        <f t="shared" si="104"/>
        <v>2.1798953713901885</v>
      </c>
      <c r="W329" s="59">
        <f t="shared" si="104"/>
        <v>2.1466662989125647</v>
      </c>
      <c r="X329" s="59">
        <f t="shared" si="104"/>
        <v>2.008597529749458</v>
      </c>
      <c r="Y329" s="59">
        <f t="shared" si="104"/>
        <v>1.8679262033834476</v>
      </c>
      <c r="Z329" s="59">
        <f t="shared" si="104"/>
        <v>1.7741016912140188</v>
      </c>
      <c r="AA329" s="59">
        <f t="shared" si="104"/>
        <v>1.7497997466670048</v>
      </c>
      <c r="AB329" s="59">
        <f t="shared" si="104"/>
        <v>1.7085827154053017</v>
      </c>
      <c r="AC329" s="59">
        <f t="shared" si="104"/>
        <v>1.7287049344427263</v>
      </c>
      <c r="AD329" s="59">
        <f t="shared" si="104"/>
        <v>1.7534841308760982</v>
      </c>
      <c r="AE329" s="59">
        <f t="shared" si="104"/>
        <v>1.7744554584911647</v>
      </c>
      <c r="AF329" s="59">
        <f t="shared" si="104"/>
        <v>1.8329102661096341</v>
      </c>
      <c r="AG329" s="59">
        <f t="shared" si="104"/>
        <v>1.8302045233689734</v>
      </c>
      <c r="AH329" s="59">
        <f t="shared" si="104"/>
        <v>1.6968048642005569</v>
      </c>
      <c r="AI329" s="59">
        <f t="shared" si="104"/>
        <v>1.5763572547286262</v>
      </c>
      <c r="AJ329" s="59">
        <f t="shared" si="104"/>
        <v>1.5015710149402086</v>
      </c>
      <c r="AK329" s="59">
        <f t="shared" si="104"/>
        <v>1.5349002448685074</v>
      </c>
      <c r="AL329" s="59">
        <f t="shared" si="104"/>
        <v>1.5541269238971469</v>
      </c>
      <c r="AM329" s="59">
        <f t="shared" si="104"/>
        <v>1.5588323268189237</v>
      </c>
      <c r="AN329" s="59">
        <f t="shared" si="104"/>
        <v>1.5315569067300687</v>
      </c>
      <c r="AO329" s="59">
        <f t="shared" si="104"/>
        <v>1.5401776475568958</v>
      </c>
      <c r="AP329" s="59">
        <f t="shared" si="104"/>
        <v>1.5605870433983553</v>
      </c>
      <c r="AQ329" s="59">
        <f t="shared" si="104"/>
        <v>1.6713683175847169</v>
      </c>
      <c r="AR329" s="56" t="s">
        <v>28</v>
      </c>
    </row>
    <row r="330" spans="1:44" x14ac:dyDescent="0.25">
      <c r="A330" s="53" t="s">
        <v>73</v>
      </c>
      <c r="B330" s="56" t="s">
        <v>29</v>
      </c>
      <c r="C330" s="59">
        <f t="shared" ref="C330:AQ330" si="105">C60/C198</f>
        <v>4.7485235604350757</v>
      </c>
      <c r="D330" s="59">
        <f t="shared" si="105"/>
        <v>4.4718999837830893</v>
      </c>
      <c r="E330" s="59">
        <f t="shared" si="105"/>
        <v>4.4020258869152782</v>
      </c>
      <c r="F330" s="59">
        <f t="shared" si="105"/>
        <v>4.3743051101871453</v>
      </c>
      <c r="G330" s="59">
        <f t="shared" si="105"/>
        <v>4.2329762410559617</v>
      </c>
      <c r="H330" s="59">
        <f t="shared" si="105"/>
        <v>3.4420089811560413</v>
      </c>
      <c r="I330" s="59">
        <f t="shared" si="105"/>
        <v>3.6312607629512819</v>
      </c>
      <c r="J330" s="59">
        <f t="shared" si="105"/>
        <v>3.227514703985924</v>
      </c>
      <c r="K330" s="59">
        <f t="shared" si="105"/>
        <v>3.3799915049805769</v>
      </c>
      <c r="L330" s="59">
        <f t="shared" si="105"/>
        <v>3.4723929780777572</v>
      </c>
      <c r="M330" s="59">
        <f t="shared" si="105"/>
        <v>3.4405324080198967</v>
      </c>
      <c r="N330" s="59">
        <f t="shared" si="105"/>
        <v>3.4724543384169375</v>
      </c>
      <c r="O330" s="59">
        <f t="shared" si="105"/>
        <v>3.5795611375418539</v>
      </c>
      <c r="P330" s="59">
        <f t="shared" si="105"/>
        <v>3.6979296619215876</v>
      </c>
      <c r="Q330" s="59">
        <f t="shared" si="105"/>
        <v>3.6408173792100191</v>
      </c>
      <c r="R330" s="59">
        <f t="shared" si="105"/>
        <v>3.6778600362913392</v>
      </c>
      <c r="S330" s="59">
        <f t="shared" si="105"/>
        <v>4.15599514986235</v>
      </c>
      <c r="T330" s="59">
        <f t="shared" si="105"/>
        <v>4.8288219765687677</v>
      </c>
      <c r="U330" s="59">
        <f t="shared" si="105"/>
        <v>5.1704434948372304</v>
      </c>
      <c r="V330" s="59">
        <f t="shared" si="105"/>
        <v>5.4649713176855439</v>
      </c>
      <c r="W330" s="59">
        <f t="shared" si="105"/>
        <v>5.9492011275776395</v>
      </c>
      <c r="X330" s="59">
        <f t="shared" si="105"/>
        <v>6.4048101158049811</v>
      </c>
      <c r="Y330" s="59">
        <f t="shared" si="105"/>
        <v>7.6683341302642711</v>
      </c>
      <c r="Z330" s="59">
        <f t="shared" si="105"/>
        <v>8.2183243250097355</v>
      </c>
      <c r="AA330" s="59">
        <f t="shared" si="105"/>
        <v>8.3899761708364089</v>
      </c>
      <c r="AB330" s="59">
        <f t="shared" si="105"/>
        <v>7.2298150391712284</v>
      </c>
      <c r="AC330" s="59">
        <f t="shared" si="105"/>
        <v>4.0788355713635331</v>
      </c>
      <c r="AD330" s="59">
        <f t="shared" si="105"/>
        <v>4.4745514235287995</v>
      </c>
      <c r="AE330" s="59">
        <f t="shared" si="105"/>
        <v>5.0742198846428295</v>
      </c>
      <c r="AF330" s="59">
        <f t="shared" si="105"/>
        <v>6.3015683192712286</v>
      </c>
      <c r="AG330" s="59">
        <f t="shared" si="105"/>
        <v>6.9677724354537549</v>
      </c>
      <c r="AH330" s="59">
        <f t="shared" si="105"/>
        <v>7.7155274458777265</v>
      </c>
      <c r="AI330" s="59">
        <f t="shared" si="105"/>
        <v>9.9920828407576145</v>
      </c>
      <c r="AJ330" s="59">
        <f t="shared" si="105"/>
        <v>9.9539322099446483</v>
      </c>
      <c r="AK330" s="59">
        <f t="shared" si="105"/>
        <v>10.988118890548439</v>
      </c>
      <c r="AL330" s="59">
        <f t="shared" si="105"/>
        <v>12.247598002495387</v>
      </c>
      <c r="AM330" s="59">
        <f t="shared" si="105"/>
        <v>13.870990608934159</v>
      </c>
      <c r="AN330" s="59">
        <f t="shared" si="105"/>
        <v>15.283291387733115</v>
      </c>
      <c r="AO330" s="59">
        <f t="shared" si="105"/>
        <v>16.243254221914039</v>
      </c>
      <c r="AP330" s="59">
        <f t="shared" si="105"/>
        <v>17.034057539769584</v>
      </c>
      <c r="AQ330" s="59">
        <f t="shared" si="105"/>
        <v>18.283068796571364</v>
      </c>
      <c r="AR330" s="56" t="s">
        <v>29</v>
      </c>
    </row>
    <row r="331" spans="1:44" x14ac:dyDescent="0.25">
      <c r="A331" s="53" t="s">
        <v>73</v>
      </c>
      <c r="B331" s="56" t="s">
        <v>30</v>
      </c>
      <c r="C331" s="59">
        <f>C61/C199</f>
        <v>19032.99194461502</v>
      </c>
      <c r="D331" s="59">
        <f t="shared" ref="D331:AQ331" si="106">D61/D199</f>
        <v>26355.965464742847</v>
      </c>
      <c r="E331" s="59">
        <f t="shared" si="106"/>
        <v>11895.389205683359</v>
      </c>
      <c r="F331" s="59">
        <f t="shared" si="106"/>
        <v>10758.442023552569</v>
      </c>
      <c r="G331" s="59">
        <f t="shared" si="106"/>
        <v>7873.1671455276537</v>
      </c>
      <c r="H331" s="59">
        <f t="shared" si="106"/>
        <v>5903.1384462101305</v>
      </c>
      <c r="I331" s="59">
        <f t="shared" si="106"/>
        <v>5569.2496630942051</v>
      </c>
      <c r="J331" s="59">
        <f t="shared" si="106"/>
        <v>8288.2266796957701</v>
      </c>
      <c r="K331" s="59">
        <f t="shared" si="106"/>
        <v>5877.8396900814523</v>
      </c>
      <c r="L331" s="59">
        <f t="shared" si="106"/>
        <v>5742.7011622858299</v>
      </c>
      <c r="M331" s="59">
        <f t="shared" si="106"/>
        <v>4665.013452864704</v>
      </c>
      <c r="N331" s="59">
        <f t="shared" si="106"/>
        <v>3548.3953223056828</v>
      </c>
      <c r="O331" s="59">
        <f t="shared" si="106"/>
        <v>3068.6551753047684</v>
      </c>
      <c r="P331" s="59">
        <f t="shared" si="106"/>
        <v>2724.0796601106149</v>
      </c>
      <c r="Q331" s="59">
        <f t="shared" si="106"/>
        <v>2612.8307366511217</v>
      </c>
      <c r="R331" s="59">
        <f t="shared" si="106"/>
        <v>2307.7956694936802</v>
      </c>
      <c r="S331" s="59">
        <f t="shared" si="106"/>
        <v>1915.5725346031807</v>
      </c>
      <c r="T331" s="59">
        <f t="shared" si="106"/>
        <v>1817.8882282980267</v>
      </c>
      <c r="U331" s="59">
        <f t="shared" si="106"/>
        <v>2159.7971558927629</v>
      </c>
      <c r="V331" s="59">
        <f t="shared" si="106"/>
        <v>2095.3923782109391</v>
      </c>
      <c r="W331" s="59">
        <f t="shared" si="106"/>
        <v>2295.308357566108</v>
      </c>
      <c r="X331" s="59">
        <f t="shared" si="106"/>
        <v>1604.5369809383599</v>
      </c>
      <c r="Y331" s="59">
        <f t="shared" si="106"/>
        <v>1669.7756903089348</v>
      </c>
      <c r="Z331" s="59">
        <f t="shared" si="106"/>
        <v>2021.8071063376378</v>
      </c>
      <c r="AA331" s="59">
        <f t="shared" si="106"/>
        <v>1966.9017121746392</v>
      </c>
      <c r="AB331" s="59">
        <f t="shared" si="106"/>
        <v>1851.6104216147696</v>
      </c>
      <c r="AC331" s="59">
        <f t="shared" si="106"/>
        <v>2005.8724801399853</v>
      </c>
      <c r="AD331" s="59">
        <f t="shared" si="106"/>
        <v>1811.0446067768687</v>
      </c>
      <c r="AE331" s="59">
        <f t="shared" si="106"/>
        <v>1464.8620880430424</v>
      </c>
      <c r="AF331" s="59">
        <f t="shared" si="106"/>
        <v>1402.1747702059381</v>
      </c>
      <c r="AG331" s="59">
        <f t="shared" si="106"/>
        <v>1209.030090063369</v>
      </c>
      <c r="AH331" s="59">
        <f t="shared" si="106"/>
        <v>1090.1348651585445</v>
      </c>
      <c r="AI331" s="59">
        <f t="shared" si="106"/>
        <v>1112.2452123992427</v>
      </c>
      <c r="AJ331" s="59">
        <f t="shared" si="106"/>
        <v>1131.8739208946404</v>
      </c>
      <c r="AK331" s="59">
        <f t="shared" si="106"/>
        <v>908.69334668880344</v>
      </c>
      <c r="AL331" s="59">
        <f t="shared" si="106"/>
        <v>768.67402809309408</v>
      </c>
      <c r="AM331" s="59">
        <f t="shared" si="106"/>
        <v>603.08358699161556</v>
      </c>
      <c r="AN331" s="59">
        <f t="shared" si="106"/>
        <v>582.77660218833364</v>
      </c>
      <c r="AO331" s="59">
        <f t="shared" si="106"/>
        <v>686.26746771658293</v>
      </c>
      <c r="AP331" s="59">
        <f t="shared" si="106"/>
        <v>619.52404981204131</v>
      </c>
      <c r="AQ331" s="59">
        <f t="shared" si="106"/>
        <v>533.13490928275394</v>
      </c>
      <c r="AR331" s="56" t="s">
        <v>30</v>
      </c>
    </row>
    <row r="332" spans="1:44" x14ac:dyDescent="0.25">
      <c r="A332" s="53" t="s">
        <v>73</v>
      </c>
      <c r="B332" s="56" t="s">
        <v>31</v>
      </c>
      <c r="C332" s="59">
        <f t="shared" ref="C332:AQ332" si="107">C62/C200</f>
        <v>64.681596848744618</v>
      </c>
      <c r="D332" s="59">
        <f t="shared" si="107"/>
        <v>56.486288134588293</v>
      </c>
      <c r="E332" s="59">
        <f t="shared" si="107"/>
        <v>56.058440659376664</v>
      </c>
      <c r="F332" s="59">
        <f t="shared" si="107"/>
        <v>52.896520506429091</v>
      </c>
      <c r="G332" s="59">
        <f t="shared" si="107"/>
        <v>48.722603513461294</v>
      </c>
      <c r="H332" s="59">
        <f t="shared" si="107"/>
        <v>47.84930770764047</v>
      </c>
      <c r="I332" s="59">
        <f t="shared" si="107"/>
        <v>46.527973240734603</v>
      </c>
      <c r="J332" s="59">
        <f t="shared" si="107"/>
        <v>44.583988186154443</v>
      </c>
      <c r="K332" s="59">
        <f t="shared" si="107"/>
        <v>43.082859703115304</v>
      </c>
      <c r="L332" s="59">
        <f t="shared" si="107"/>
        <v>46.336202263940265</v>
      </c>
      <c r="M332" s="59">
        <f t="shared" si="107"/>
        <v>49.526713494270432</v>
      </c>
      <c r="N332" s="59">
        <f t="shared" si="107"/>
        <v>45.772623085452139</v>
      </c>
      <c r="O332" s="59">
        <f t="shared" si="107"/>
        <v>47.780016558220716</v>
      </c>
      <c r="P332" s="59">
        <f t="shared" si="107"/>
        <v>52.15261559537737</v>
      </c>
      <c r="Q332" s="59">
        <f t="shared" si="107"/>
        <v>54.04284244377164</v>
      </c>
      <c r="R332" s="59">
        <f t="shared" si="107"/>
        <v>54.373278924864891</v>
      </c>
      <c r="S332" s="59">
        <f t="shared" si="107"/>
        <v>59.016679886530362</v>
      </c>
      <c r="T332" s="59">
        <f t="shared" si="107"/>
        <v>61.571422077656941</v>
      </c>
      <c r="U332" s="59">
        <f t="shared" si="107"/>
        <v>62.63894723158532</v>
      </c>
      <c r="V332" s="59">
        <f t="shared" si="107"/>
        <v>62.064699067213724</v>
      </c>
      <c r="W332" s="59">
        <f t="shared" si="107"/>
        <v>64.86234485000837</v>
      </c>
      <c r="X332" s="59">
        <f t="shared" si="107"/>
        <v>67.80534318974253</v>
      </c>
      <c r="Y332" s="59">
        <f t="shared" si="107"/>
        <v>71.233709771869883</v>
      </c>
      <c r="Z332" s="59">
        <f t="shared" si="107"/>
        <v>79.788641406065707</v>
      </c>
      <c r="AA332" s="59">
        <f t="shared" si="107"/>
        <v>87.814924972295032</v>
      </c>
      <c r="AB332" s="59">
        <f t="shared" si="107"/>
        <v>86.496863482899002</v>
      </c>
      <c r="AC332" s="59">
        <f t="shared" si="107"/>
        <v>80.522778495678011</v>
      </c>
      <c r="AD332" s="59">
        <f t="shared" si="107"/>
        <v>64.398248921392735</v>
      </c>
      <c r="AE332" s="59">
        <f t="shared" si="107"/>
        <v>72.073223422940373</v>
      </c>
      <c r="AF332" s="59">
        <f t="shared" si="107"/>
        <v>69.272659461471193</v>
      </c>
      <c r="AG332" s="59">
        <f t="shared" si="107"/>
        <v>61.270877126588069</v>
      </c>
      <c r="AH332" s="59">
        <f t="shared" si="107"/>
        <v>62.416985955492429</v>
      </c>
      <c r="AI332" s="59">
        <f t="shared" si="107"/>
        <v>59.607186718468029</v>
      </c>
      <c r="AJ332" s="59">
        <f t="shared" si="107"/>
        <v>54.281722868860996</v>
      </c>
      <c r="AK332" s="59">
        <f t="shared" si="107"/>
        <v>57.346015837234816</v>
      </c>
      <c r="AL332" s="59">
        <f t="shared" si="107"/>
        <v>55.748823972943178</v>
      </c>
      <c r="AM332" s="59">
        <f t="shared" si="107"/>
        <v>51.385585557236148</v>
      </c>
      <c r="AN332" s="59">
        <f t="shared" si="107"/>
        <v>49.3516073426307</v>
      </c>
      <c r="AO332" s="59">
        <f t="shared" si="107"/>
        <v>53.327198639060484</v>
      </c>
      <c r="AP332" s="59">
        <f t="shared" si="107"/>
        <v>52.80209595501713</v>
      </c>
      <c r="AQ332" s="59">
        <f t="shared" si="107"/>
        <v>46.539439925020652</v>
      </c>
      <c r="AR332" s="56" t="s">
        <v>31</v>
      </c>
    </row>
    <row r="333" spans="1:44" x14ac:dyDescent="0.25">
      <c r="A333" s="53" t="s">
        <v>73</v>
      </c>
      <c r="B333" s="57" t="s">
        <v>32</v>
      </c>
      <c r="C333" s="59">
        <f t="shared" ref="C333:AQ333" si="108">C63/C201</f>
        <v>419.66934203442747</v>
      </c>
      <c r="D333" s="59">
        <f t="shared" si="108"/>
        <v>393.07922221484404</v>
      </c>
      <c r="E333" s="59">
        <f t="shared" si="108"/>
        <v>368.5485275063831</v>
      </c>
      <c r="F333" s="59">
        <f t="shared" si="108"/>
        <v>222.97576498638247</v>
      </c>
      <c r="G333" s="59">
        <f t="shared" si="108"/>
        <v>209.35256134096539</v>
      </c>
      <c r="H333" s="59">
        <f t="shared" si="108"/>
        <v>282.87636622521813</v>
      </c>
      <c r="I333" s="59">
        <f t="shared" si="108"/>
        <v>320.93831926012689</v>
      </c>
      <c r="J333" s="59">
        <f t="shared" si="108"/>
        <v>358.14355356148354</v>
      </c>
      <c r="K333" s="59">
        <f t="shared" si="108"/>
        <v>401.40009810390688</v>
      </c>
      <c r="L333" s="59">
        <f t="shared" si="108"/>
        <v>422.8588466500625</v>
      </c>
      <c r="M333" s="59">
        <f t="shared" si="108"/>
        <v>351.36068192372994</v>
      </c>
      <c r="N333" s="59">
        <f t="shared" si="108"/>
        <v>348.53412989110842</v>
      </c>
      <c r="O333" s="59">
        <f t="shared" si="108"/>
        <v>329.37232762516891</v>
      </c>
      <c r="P333" s="59">
        <f t="shared" si="108"/>
        <v>307.53981897759076</v>
      </c>
      <c r="Q333" s="59">
        <f t="shared" si="108"/>
        <v>291.60654009236526</v>
      </c>
      <c r="R333" s="59">
        <f t="shared" si="108"/>
        <v>258.93636389447659</v>
      </c>
      <c r="S333" s="59">
        <f t="shared" si="108"/>
        <v>289.90400995469668</v>
      </c>
      <c r="T333" s="59">
        <f t="shared" si="108"/>
        <v>299.18304061620421</v>
      </c>
      <c r="U333" s="59">
        <f t="shared" si="108"/>
        <v>296.28084787242119</v>
      </c>
      <c r="V333" s="59">
        <f t="shared" si="108"/>
        <v>302.09296842397447</v>
      </c>
      <c r="W333" s="59">
        <f t="shared" si="108"/>
        <v>299.55740041036358</v>
      </c>
      <c r="X333" s="59">
        <f t="shared" si="108"/>
        <v>294.87536179040779</v>
      </c>
      <c r="Y333" s="59">
        <f t="shared" si="108"/>
        <v>297.76447014694827</v>
      </c>
      <c r="Z333" s="59">
        <f t="shared" si="108"/>
        <v>303.9828108490463</v>
      </c>
      <c r="AA333" s="59">
        <f t="shared" si="108"/>
        <v>298.60250693210776</v>
      </c>
      <c r="AB333" s="59">
        <f t="shared" si="108"/>
        <v>290.58263013857805</v>
      </c>
      <c r="AC333" s="59">
        <f t="shared" si="108"/>
        <v>251.72784522781262</v>
      </c>
      <c r="AD333" s="59">
        <f t="shared" si="108"/>
        <v>245.21368034266558</v>
      </c>
      <c r="AE333" s="59">
        <f t="shared" si="108"/>
        <v>241.10977917664582</v>
      </c>
      <c r="AF333" s="59">
        <f t="shared" si="108"/>
        <v>198.86635783860177</v>
      </c>
      <c r="AG333" s="59">
        <f t="shared" si="108"/>
        <v>172.6026791433446</v>
      </c>
      <c r="AH333" s="59">
        <f t="shared" si="108"/>
        <v>158.91936937939045</v>
      </c>
      <c r="AI333" s="59">
        <f t="shared" si="108"/>
        <v>133.7871846609394</v>
      </c>
      <c r="AJ333" s="59">
        <f t="shared" si="108"/>
        <v>119.01715847981552</v>
      </c>
      <c r="AK333" s="59">
        <f t="shared" si="108"/>
        <v>87.941154318156791</v>
      </c>
      <c r="AL333" s="59">
        <f t="shared" si="108"/>
        <v>82.108155349523045</v>
      </c>
      <c r="AM333" s="59">
        <f t="shared" si="108"/>
        <v>66.368184286583499</v>
      </c>
      <c r="AN333" s="59">
        <f t="shared" si="108"/>
        <v>57.988537190713863</v>
      </c>
      <c r="AO333" s="59">
        <f t="shared" si="108"/>
        <v>50.99002177096397</v>
      </c>
      <c r="AP333" s="59">
        <f t="shared" si="108"/>
        <v>45.081037701158984</v>
      </c>
      <c r="AQ333" s="59">
        <f t="shared" si="108"/>
        <v>39.052508384026865</v>
      </c>
      <c r="AR333" s="57" t="s">
        <v>32</v>
      </c>
    </row>
    <row r="334" spans="1:44" x14ac:dyDescent="0.25">
      <c r="B334" s="58"/>
      <c r="C334" s="60">
        <v>42</v>
      </c>
      <c r="D334" s="61">
        <f>C334-1</f>
        <v>41</v>
      </c>
      <c r="E334" s="61">
        <f t="shared" ref="E334" si="109">D334-1</f>
        <v>40</v>
      </c>
      <c r="F334" s="61">
        <f t="shared" ref="F334" si="110">E334-1</f>
        <v>39</v>
      </c>
      <c r="G334" s="61">
        <f t="shared" ref="G334" si="111">F334-1</f>
        <v>38</v>
      </c>
      <c r="H334" s="61">
        <f t="shared" ref="H334" si="112">G334-1</f>
        <v>37</v>
      </c>
      <c r="I334" s="61">
        <f t="shared" ref="I334" si="113">H334-1</f>
        <v>36</v>
      </c>
      <c r="J334" s="61">
        <f t="shared" ref="J334" si="114">I334-1</f>
        <v>35</v>
      </c>
      <c r="K334" s="61">
        <f t="shared" ref="K334" si="115">J334-1</f>
        <v>34</v>
      </c>
      <c r="L334" s="61">
        <f t="shared" ref="L334" si="116">K334-1</f>
        <v>33</v>
      </c>
      <c r="M334" s="61">
        <f t="shared" ref="M334" si="117">L334-1</f>
        <v>32</v>
      </c>
      <c r="N334" s="61">
        <f t="shared" ref="N334" si="118">M334-1</f>
        <v>31</v>
      </c>
      <c r="O334" s="61">
        <f t="shared" ref="O334" si="119">N334-1</f>
        <v>30</v>
      </c>
      <c r="P334" s="61">
        <f t="shared" ref="P334" si="120">O334-1</f>
        <v>29</v>
      </c>
      <c r="Q334" s="61">
        <f t="shared" ref="Q334" si="121">P334-1</f>
        <v>28</v>
      </c>
      <c r="R334" s="61">
        <f t="shared" ref="R334" si="122">Q334-1</f>
        <v>27</v>
      </c>
      <c r="S334" s="61">
        <f t="shared" ref="S334" si="123">R334-1</f>
        <v>26</v>
      </c>
      <c r="T334" s="61">
        <f t="shared" ref="T334" si="124">S334-1</f>
        <v>25</v>
      </c>
      <c r="U334" s="61">
        <f t="shared" ref="U334" si="125">T334-1</f>
        <v>24</v>
      </c>
      <c r="V334" s="61">
        <f t="shared" ref="V334" si="126">U334-1</f>
        <v>23</v>
      </c>
      <c r="W334" s="61">
        <f t="shared" ref="W334" si="127">V334-1</f>
        <v>22</v>
      </c>
      <c r="X334" s="61">
        <f t="shared" ref="X334" si="128">W334-1</f>
        <v>21</v>
      </c>
      <c r="Y334" s="61">
        <f t="shared" ref="Y334" si="129">X334-1</f>
        <v>20</v>
      </c>
      <c r="Z334" s="61">
        <f t="shared" ref="Z334" si="130">Y334-1</f>
        <v>19</v>
      </c>
      <c r="AA334" s="61">
        <f t="shared" ref="AA334" si="131">Z334-1</f>
        <v>18</v>
      </c>
      <c r="AB334" s="61">
        <f t="shared" ref="AB334" si="132">AA334-1</f>
        <v>17</v>
      </c>
      <c r="AC334" s="61">
        <f t="shared" ref="AC334" si="133">AB334-1</f>
        <v>16</v>
      </c>
      <c r="AD334" s="61">
        <f t="shared" ref="AD334" si="134">AC334-1</f>
        <v>15</v>
      </c>
      <c r="AE334" s="61">
        <f t="shared" ref="AE334" si="135">AD334-1</f>
        <v>14</v>
      </c>
      <c r="AF334" s="61">
        <f t="shared" ref="AF334" si="136">AE334-1</f>
        <v>13</v>
      </c>
      <c r="AG334" s="61">
        <f t="shared" ref="AG334" si="137">AF334-1</f>
        <v>12</v>
      </c>
      <c r="AH334" s="61">
        <f t="shared" ref="AH334" si="138">AG334-1</f>
        <v>11</v>
      </c>
      <c r="AI334" s="61">
        <f t="shared" ref="AI334" si="139">AH334-1</f>
        <v>10</v>
      </c>
      <c r="AJ334" s="61">
        <f t="shared" ref="AJ334" si="140">AI334-1</f>
        <v>9</v>
      </c>
      <c r="AK334" s="61">
        <f t="shared" ref="AK334" si="141">AJ334-1</f>
        <v>8</v>
      </c>
      <c r="AL334" s="61">
        <f t="shared" ref="AL334" si="142">AK334-1</f>
        <v>7</v>
      </c>
      <c r="AM334" s="61">
        <f t="shared" ref="AM334" si="143">AL334-1</f>
        <v>6</v>
      </c>
      <c r="AN334" s="61">
        <f t="shared" ref="AN334" si="144">AM334-1</f>
        <v>5</v>
      </c>
      <c r="AO334" s="61">
        <f t="shared" ref="AO334" si="145">AN334-1</f>
        <v>4</v>
      </c>
      <c r="AP334" s="61">
        <f t="shared" ref="AP334" si="146">AO334-1</f>
        <v>3</v>
      </c>
      <c r="AQ334" s="61">
        <f t="shared" ref="AQ334" si="147">AP334-1</f>
        <v>2</v>
      </c>
      <c r="AR334" s="58"/>
    </row>
    <row r="335" spans="1:44" x14ac:dyDescent="0.25">
      <c r="B335" s="58"/>
      <c r="C335" s="61">
        <f>LARGE(C308:C333,1)</f>
        <v>19032.99194461502</v>
      </c>
      <c r="D335" s="61">
        <f t="shared" ref="D335:AQ335" si="148">LARGE(D308:D333,1)</f>
        <v>26355.965464742847</v>
      </c>
      <c r="E335" s="61">
        <f t="shared" si="148"/>
        <v>11895.389205683359</v>
      </c>
      <c r="F335" s="61">
        <f t="shared" si="148"/>
        <v>10758.442023552569</v>
      </c>
      <c r="G335" s="61">
        <f t="shared" si="148"/>
        <v>7873.1671455276537</v>
      </c>
      <c r="H335" s="61">
        <f t="shared" si="148"/>
        <v>5903.1384462101305</v>
      </c>
      <c r="I335" s="61">
        <f t="shared" si="148"/>
        <v>5569.2496630942051</v>
      </c>
      <c r="J335" s="61">
        <f t="shared" si="148"/>
        <v>8288.2266796957701</v>
      </c>
      <c r="K335" s="61">
        <f t="shared" si="148"/>
        <v>5877.8396900814523</v>
      </c>
      <c r="L335" s="61">
        <f t="shared" si="148"/>
        <v>5742.7011622858299</v>
      </c>
      <c r="M335" s="61">
        <f t="shared" si="148"/>
        <v>4665.013452864704</v>
      </c>
      <c r="N335" s="61">
        <f t="shared" si="148"/>
        <v>3548.3953223056828</v>
      </c>
      <c r="O335" s="61">
        <f t="shared" si="148"/>
        <v>3068.6551753047684</v>
      </c>
      <c r="P335" s="61">
        <f t="shared" si="148"/>
        <v>2724.0796601106149</v>
      </c>
      <c r="Q335" s="61">
        <f t="shared" si="148"/>
        <v>2612.8307366511217</v>
      </c>
      <c r="R335" s="61">
        <f t="shared" si="148"/>
        <v>2307.7956694936802</v>
      </c>
      <c r="S335" s="61">
        <f t="shared" si="148"/>
        <v>1915.5725346031807</v>
      </c>
      <c r="T335" s="61">
        <f t="shared" si="148"/>
        <v>1817.8882282980267</v>
      </c>
      <c r="U335" s="61">
        <f t="shared" si="148"/>
        <v>2159.7971558927629</v>
      </c>
      <c r="V335" s="61">
        <f t="shared" si="148"/>
        <v>2095.3923782109391</v>
      </c>
      <c r="W335" s="61">
        <f t="shared" si="148"/>
        <v>2295.308357566108</v>
      </c>
      <c r="X335" s="61">
        <f t="shared" si="148"/>
        <v>1604.5369809383599</v>
      </c>
      <c r="Y335" s="61">
        <f t="shared" si="148"/>
        <v>1669.7756903089348</v>
      </c>
      <c r="Z335" s="61">
        <f t="shared" si="148"/>
        <v>2021.8071063376378</v>
      </c>
      <c r="AA335" s="61">
        <f t="shared" si="148"/>
        <v>1966.9017121746392</v>
      </c>
      <c r="AB335" s="61">
        <f t="shared" si="148"/>
        <v>1851.6104216147696</v>
      </c>
      <c r="AC335" s="61">
        <f t="shared" si="148"/>
        <v>2005.8724801399853</v>
      </c>
      <c r="AD335" s="61">
        <f t="shared" si="148"/>
        <v>1811.0446067768687</v>
      </c>
      <c r="AE335" s="61">
        <f t="shared" si="148"/>
        <v>1464.8620880430424</v>
      </c>
      <c r="AF335" s="61">
        <f t="shared" si="148"/>
        <v>1402.1747702059381</v>
      </c>
      <c r="AG335" s="61">
        <f t="shared" si="148"/>
        <v>1209.030090063369</v>
      </c>
      <c r="AH335" s="61">
        <f t="shared" si="148"/>
        <v>1090.1348651585445</v>
      </c>
      <c r="AI335" s="61">
        <f t="shared" si="148"/>
        <v>1112.2452123992427</v>
      </c>
      <c r="AJ335" s="61">
        <f t="shared" si="148"/>
        <v>1131.8739208946404</v>
      </c>
      <c r="AK335" s="61">
        <f t="shared" si="148"/>
        <v>908.69334668880344</v>
      </c>
      <c r="AL335" s="61">
        <f t="shared" si="148"/>
        <v>768.67402809309408</v>
      </c>
      <c r="AM335" s="61">
        <f t="shared" si="148"/>
        <v>603.08358699161556</v>
      </c>
      <c r="AN335" s="61">
        <f t="shared" si="148"/>
        <v>582.77660218833364</v>
      </c>
      <c r="AO335" s="61">
        <f t="shared" si="148"/>
        <v>686.26746771658293</v>
      </c>
      <c r="AP335" s="61">
        <f t="shared" si="148"/>
        <v>619.52404981204131</v>
      </c>
      <c r="AQ335" s="61">
        <f t="shared" si="148"/>
        <v>533.13490928275394</v>
      </c>
      <c r="AR335" s="58"/>
    </row>
    <row r="336" spans="1:44" x14ac:dyDescent="0.25">
      <c r="B336" s="58" t="s">
        <v>99</v>
      </c>
      <c r="C336" s="55" t="str">
        <f>VLOOKUP(C335,C$308:$AR333,C334,0)</f>
        <v>x</v>
      </c>
      <c r="D336" s="55" t="str">
        <f>VLOOKUP(D335,D$308:$AR333,D334,0)</f>
        <v>x</v>
      </c>
      <c r="E336" s="55" t="str">
        <f>VLOOKUP(E335,E$308:$AR333,E334,0)</f>
        <v>x</v>
      </c>
      <c r="F336" s="55" t="str">
        <f>VLOOKUP(F335,F$308:$AR333,F334,0)</f>
        <v>x</v>
      </c>
      <c r="G336" s="55" t="str">
        <f>VLOOKUP(G335,G$308:$AR333,G334,0)</f>
        <v>x</v>
      </c>
      <c r="H336" s="55" t="str">
        <f>VLOOKUP(H335,H$308:$AR333,H334,0)</f>
        <v>x</v>
      </c>
      <c r="I336" s="55" t="str">
        <f>VLOOKUP(I335,I$308:$AR333,I334,0)</f>
        <v>x</v>
      </c>
      <c r="J336" s="55" t="str">
        <f>VLOOKUP(J335,J$308:$AR333,J334,0)</f>
        <v>x</v>
      </c>
      <c r="K336" s="55" t="str">
        <f>VLOOKUP(K335,K$308:$AR333,K334,0)</f>
        <v>x</v>
      </c>
      <c r="L336" s="55" t="str">
        <f>VLOOKUP(L335,L$308:$AR333,L334,0)</f>
        <v>x</v>
      </c>
      <c r="M336" s="55" t="str">
        <f>VLOOKUP(M335,M$308:$AR333,M334,0)</f>
        <v>x</v>
      </c>
      <c r="N336" s="55" t="str">
        <f>VLOOKUP(N335,N$308:$AR333,N334,0)</f>
        <v>x</v>
      </c>
      <c r="O336" s="55" t="str">
        <f>VLOOKUP(O335,O$308:$AR333,O334,0)</f>
        <v>x</v>
      </c>
      <c r="P336" s="55" t="str">
        <f>VLOOKUP(P335,P$308:$AR333,P334,0)</f>
        <v>x</v>
      </c>
      <c r="Q336" s="55" t="str">
        <f>VLOOKUP(Q335,Q$308:$AR333,Q334,0)</f>
        <v>x</v>
      </c>
      <c r="R336" s="55" t="str">
        <f>VLOOKUP(R335,R$308:$AR333,R334,0)</f>
        <v>x</v>
      </c>
      <c r="S336" s="55" t="str">
        <f>VLOOKUP(S335,S$308:$AR333,S334,0)</f>
        <v>x</v>
      </c>
      <c r="T336" s="55" t="str">
        <f>VLOOKUP(T335,T$308:$AR333,T334,0)</f>
        <v>x</v>
      </c>
      <c r="U336" s="55" t="str">
        <f>VLOOKUP(U335,U$308:$AR333,U334,0)</f>
        <v>x</v>
      </c>
      <c r="V336" s="55" t="str">
        <f>VLOOKUP(V335,V$308:$AR333,V334,0)</f>
        <v>x</v>
      </c>
      <c r="W336" s="55" t="str">
        <f>VLOOKUP(W335,W$308:$AR333,W334,0)</f>
        <v>x</v>
      </c>
      <c r="X336" s="55" t="str">
        <f>VLOOKUP(X335,X$308:$AR333,X334,0)</f>
        <v>x</v>
      </c>
      <c r="Y336" s="55" t="str">
        <f>VLOOKUP(Y335,Y$308:$AR333,Y334,0)</f>
        <v>x</v>
      </c>
      <c r="Z336" s="55" t="str">
        <f>VLOOKUP(Z335,Z$308:$AR333,Z334,0)</f>
        <v>x</v>
      </c>
      <c r="AA336" s="55" t="str">
        <f>VLOOKUP(AA335,AA$308:$AR333,AA334,0)</f>
        <v>x</v>
      </c>
      <c r="AB336" s="55" t="str">
        <f>VLOOKUP(AB335,AB$308:$AR333,AB334,0)</f>
        <v>x</v>
      </c>
      <c r="AC336" s="55" t="str">
        <f>VLOOKUP(AC335,AC$308:$AR333,AC334,0)</f>
        <v>x</v>
      </c>
      <c r="AD336" s="55" t="str">
        <f>VLOOKUP(AD335,AD$308:$AR333,AD334,0)</f>
        <v>x</v>
      </c>
      <c r="AE336" s="55" t="str">
        <f>VLOOKUP(AE335,AE$308:$AR333,AE334,0)</f>
        <v>x</v>
      </c>
      <c r="AF336" s="55" t="str">
        <f>VLOOKUP(AF335,AF$308:$AR333,AF334,0)</f>
        <v>x</v>
      </c>
      <c r="AG336" s="55" t="str">
        <f>VLOOKUP(AG335,AG$308:$AR333,AG334,0)</f>
        <v>x</v>
      </c>
      <c r="AH336" s="55" t="str">
        <f>VLOOKUP(AH335,AH$308:$AR333,AH334,0)</f>
        <v>x</v>
      </c>
      <c r="AI336" s="55" t="str">
        <f>VLOOKUP(AI335,AI$308:$AR333,AI334,0)</f>
        <v>x</v>
      </c>
      <c r="AJ336" s="55" t="str">
        <f>VLOOKUP(AJ335,AJ$308:$AR333,AJ334,0)</f>
        <v>x</v>
      </c>
      <c r="AK336" s="55" t="str">
        <f>VLOOKUP(AK335,AK$308:$AR333,AK334,0)</f>
        <v>x</v>
      </c>
      <c r="AL336" s="55" t="str">
        <f>VLOOKUP(AL335,AL$308:$AR333,AL334,0)</f>
        <v>x</v>
      </c>
      <c r="AM336" s="55" t="str">
        <f>VLOOKUP(AM335,AM$308:$AR333,AM334,0)</f>
        <v>x</v>
      </c>
      <c r="AN336" s="55" t="str">
        <f>VLOOKUP(AN335,AN$308:$AR333,AN334,0)</f>
        <v>x</v>
      </c>
      <c r="AO336" s="55" t="str">
        <f>VLOOKUP(AO335,AO$308:$AR333,AO334,0)</f>
        <v>x</v>
      </c>
      <c r="AP336" s="55" t="str">
        <f>VLOOKUP(AP335,AP$308:$AR333,AP334,0)</f>
        <v>x</v>
      </c>
      <c r="AQ336" s="55" t="str">
        <f>VLOOKUP(AQ335,AQ$308:$AR333,AQ334,0)</f>
        <v>x</v>
      </c>
      <c r="AR336" s="58"/>
    </row>
    <row r="337" spans="1:44" x14ac:dyDescent="0.25">
      <c r="B337" s="58"/>
      <c r="C337" s="61">
        <f>SMALL(C308:C333,1)</f>
        <v>0.90832615347726942</v>
      </c>
      <c r="D337" s="61">
        <f t="shared" ref="D337:AQ337" si="149">SMALL(D308:D333,1)</f>
        <v>0.88644715952349973</v>
      </c>
      <c r="E337" s="61">
        <f t="shared" si="149"/>
        <v>0.87444921245524021</v>
      </c>
      <c r="F337" s="61">
        <f t="shared" si="149"/>
        <v>0.82726124080782881</v>
      </c>
      <c r="G337" s="61">
        <f t="shared" si="149"/>
        <v>0.79119473540760465</v>
      </c>
      <c r="H337" s="61">
        <f t="shared" si="149"/>
        <v>0.72594851526422854</v>
      </c>
      <c r="I337" s="61">
        <f t="shared" si="149"/>
        <v>0.72732052964318139</v>
      </c>
      <c r="J337" s="61">
        <f t="shared" si="149"/>
        <v>0.68018831125100543</v>
      </c>
      <c r="K337" s="61">
        <f t="shared" si="149"/>
        <v>0.66339285875478904</v>
      </c>
      <c r="L337" s="61">
        <f t="shared" si="149"/>
        <v>0.66268159073656174</v>
      </c>
      <c r="M337" s="61">
        <f t="shared" si="149"/>
        <v>0.64408383129496816</v>
      </c>
      <c r="N337" s="61">
        <f t="shared" si="149"/>
        <v>0.61810216128883511</v>
      </c>
      <c r="O337" s="61">
        <f t="shared" si="149"/>
        <v>0.61600521943871644</v>
      </c>
      <c r="P337" s="61">
        <f t="shared" si="149"/>
        <v>0.61508467714618653</v>
      </c>
      <c r="Q337" s="61">
        <f t="shared" si="149"/>
        <v>0.60208115257212924</v>
      </c>
      <c r="R337" s="61">
        <f t="shared" si="149"/>
        <v>0.57544126520127925</v>
      </c>
      <c r="S337" s="61">
        <f t="shared" si="149"/>
        <v>0.58836482831592607</v>
      </c>
      <c r="T337" s="61">
        <f t="shared" si="149"/>
        <v>0.60214973046072706</v>
      </c>
      <c r="U337" s="61">
        <f t="shared" si="149"/>
        <v>0.62138353247962785</v>
      </c>
      <c r="V337" s="61">
        <f t="shared" si="149"/>
        <v>0.59901710432490707</v>
      </c>
      <c r="W337" s="61">
        <f t="shared" si="149"/>
        <v>0.6017978251130377</v>
      </c>
      <c r="X337" s="61">
        <f t="shared" si="149"/>
        <v>0.62116454744834693</v>
      </c>
      <c r="Y337" s="61">
        <f t="shared" si="149"/>
        <v>0.63600774638912205</v>
      </c>
      <c r="Z337" s="61">
        <f t="shared" si="149"/>
        <v>0.62561159605492889</v>
      </c>
      <c r="AA337" s="61">
        <f t="shared" si="149"/>
        <v>0.63560015041011009</v>
      </c>
      <c r="AB337" s="61">
        <f t="shared" si="149"/>
        <v>0.63672560938522349</v>
      </c>
      <c r="AC337" s="61">
        <f t="shared" si="149"/>
        <v>0.64438225568113772</v>
      </c>
      <c r="AD337" s="61">
        <f t="shared" si="149"/>
        <v>0.64089465625205289</v>
      </c>
      <c r="AE337" s="61">
        <f t="shared" si="149"/>
        <v>0.68181432700432765</v>
      </c>
      <c r="AF337" s="61">
        <f t="shared" si="149"/>
        <v>0.69656141651800541</v>
      </c>
      <c r="AG337" s="61">
        <f t="shared" si="149"/>
        <v>0.60647329468079081</v>
      </c>
      <c r="AH337" s="61">
        <f t="shared" si="149"/>
        <v>0.72884151047660428</v>
      </c>
      <c r="AI337" s="61">
        <f t="shared" si="149"/>
        <v>0.91926462734352998</v>
      </c>
      <c r="AJ337" s="61">
        <f t="shared" si="149"/>
        <v>0.80805811352426848</v>
      </c>
      <c r="AK337" s="61">
        <f t="shared" si="149"/>
        <v>0.82963228358325236</v>
      </c>
      <c r="AL337" s="61">
        <f t="shared" si="149"/>
        <v>0.84204986594139253</v>
      </c>
      <c r="AM337" s="61">
        <f t="shared" si="149"/>
        <v>0.83102137161510858</v>
      </c>
      <c r="AN337" s="61">
        <f t="shared" si="149"/>
        <v>0.81645763035759034</v>
      </c>
      <c r="AO337" s="61">
        <f t="shared" si="149"/>
        <v>0.78703354618583465</v>
      </c>
      <c r="AP337" s="61">
        <f t="shared" si="149"/>
        <v>0.79531951786150767</v>
      </c>
      <c r="AQ337" s="61">
        <f t="shared" si="149"/>
        <v>0.76890772164628751</v>
      </c>
      <c r="AR337" s="58"/>
    </row>
    <row r="338" spans="1:44" x14ac:dyDescent="0.25">
      <c r="B338" s="58" t="s">
        <v>100</v>
      </c>
      <c r="C338" s="55" t="str">
        <f>VLOOKUP(C337,C$308:$AR333,C334,0)</f>
        <v>a</v>
      </c>
      <c r="D338" s="55" t="str">
        <f>VLOOKUP(D337,D$308:$AR333,D334,0)</f>
        <v>a</v>
      </c>
      <c r="E338" s="55" t="str">
        <f>VLOOKUP(E337,E$308:$AR333,E334,0)</f>
        <v>a</v>
      </c>
      <c r="F338" s="55" t="str">
        <f>VLOOKUP(F337,F$308:$AR333,F334,0)</f>
        <v>a</v>
      </c>
      <c r="G338" s="55" t="str">
        <f>VLOOKUP(G337,G$308:$AR333,G334,0)</f>
        <v>a</v>
      </c>
      <c r="H338" s="55" t="str">
        <f>VLOOKUP(H337,H$308:$AR333,H334,0)</f>
        <v>a</v>
      </c>
      <c r="I338" s="55" t="str">
        <f>VLOOKUP(I337,I$308:$AR333,I334,0)</f>
        <v>a</v>
      </c>
      <c r="J338" s="55" t="str">
        <f>VLOOKUP(J337,J$308:$AR333,J334,0)</f>
        <v>a</v>
      </c>
      <c r="K338" s="55" t="str">
        <f>VLOOKUP(K337,K$308:$AR333,K334,0)</f>
        <v>a</v>
      </c>
      <c r="L338" s="55" t="str">
        <f>VLOOKUP(L337,L$308:$AR333,L334,0)</f>
        <v>a</v>
      </c>
      <c r="M338" s="55" t="str">
        <f>VLOOKUP(M337,M$308:$AR333,M334,0)</f>
        <v>a</v>
      </c>
      <c r="N338" s="55" t="str">
        <f>VLOOKUP(N337,N$308:$AR333,N334,0)</f>
        <v>a</v>
      </c>
      <c r="O338" s="55" t="str">
        <f>VLOOKUP(O337,O$308:$AR333,O334,0)</f>
        <v>a</v>
      </c>
      <c r="P338" s="55" t="str">
        <f>VLOOKUP(P337,P$308:$AR333,P334,0)</f>
        <v>a</v>
      </c>
      <c r="Q338" s="55" t="str">
        <f>VLOOKUP(Q337,Q$308:$AR333,Q334,0)</f>
        <v>a</v>
      </c>
      <c r="R338" s="55" t="str">
        <f>VLOOKUP(R337,R$308:$AR333,R334,0)</f>
        <v>a</v>
      </c>
      <c r="S338" s="55" t="str">
        <f>VLOOKUP(S337,S$308:$AR333,S334,0)</f>
        <v>a</v>
      </c>
      <c r="T338" s="55" t="str">
        <f>VLOOKUP(T337,T$308:$AR333,T334,0)</f>
        <v>a</v>
      </c>
      <c r="U338" s="55" t="str">
        <f>VLOOKUP(U337,U$308:$AR333,U334,0)</f>
        <v>a</v>
      </c>
      <c r="V338" s="55" t="str">
        <f>VLOOKUP(V337,V$308:$AR333,V334,0)</f>
        <v>a</v>
      </c>
      <c r="W338" s="55" t="str">
        <f>VLOOKUP(W337,W$308:$AR333,W334,0)</f>
        <v>a</v>
      </c>
      <c r="X338" s="55" t="str">
        <f>VLOOKUP(X337,X$308:$AR333,X334,0)</f>
        <v>a</v>
      </c>
      <c r="Y338" s="55" t="str">
        <f>VLOOKUP(Y337,Y$308:$AR333,Y334,0)</f>
        <v>a</v>
      </c>
      <c r="Z338" s="55" t="str">
        <f>VLOOKUP(Z337,Z$308:$AR333,Z334,0)</f>
        <v>a</v>
      </c>
      <c r="AA338" s="55" t="str">
        <f>VLOOKUP(AA337,AA$308:$AR333,AA334,0)</f>
        <v>a</v>
      </c>
      <c r="AB338" s="55" t="str">
        <f>VLOOKUP(AB337,AB$308:$AR333,AB334,0)</f>
        <v>a</v>
      </c>
      <c r="AC338" s="55" t="str">
        <f>VLOOKUP(AC337,AC$308:$AR333,AC334,0)</f>
        <v>a</v>
      </c>
      <c r="AD338" s="55" t="str">
        <f>VLOOKUP(AD337,AD$308:$AR333,AD334,0)</f>
        <v>a</v>
      </c>
      <c r="AE338" s="55" t="str">
        <f>VLOOKUP(AE337,AE$308:$AR333,AE334,0)</f>
        <v>a</v>
      </c>
      <c r="AF338" s="55" t="str">
        <f>VLOOKUP(AF337,AF$308:$AR333,AF334,0)</f>
        <v>a</v>
      </c>
      <c r="AG338" s="55" t="str">
        <f>VLOOKUP(AG337,AG$308:$AR333,AG334,0)</f>
        <v>a</v>
      </c>
      <c r="AH338" s="55" t="str">
        <f>VLOOKUP(AH337,AH$308:$AR333,AH334,0)</f>
        <v>a</v>
      </c>
      <c r="AI338" s="55" t="str">
        <f>VLOOKUP(AI337,AI$308:$AR333,AI334,0)</f>
        <v>a</v>
      </c>
      <c r="AJ338" s="55" t="str">
        <f>VLOOKUP(AJ337,AJ$308:$AR333,AJ334,0)</f>
        <v>a</v>
      </c>
      <c r="AK338" s="55" t="str">
        <f>VLOOKUP(AK337,AK$308:$AR333,AK334,0)</f>
        <v>a</v>
      </c>
      <c r="AL338" s="55" t="str">
        <f>VLOOKUP(AL337,AL$308:$AR333,AL334,0)</f>
        <v>a</v>
      </c>
      <c r="AM338" s="55" t="str">
        <f>VLOOKUP(AM337,AM$308:$AR333,AM334,0)</f>
        <v>a</v>
      </c>
      <c r="AN338" s="55" t="str">
        <f>VLOOKUP(AN337,AN$308:$AR333,AN334,0)</f>
        <v>a</v>
      </c>
      <c r="AO338" s="55" t="str">
        <f>VLOOKUP(AO337,AO$308:$AR333,AO334,0)</f>
        <v>a</v>
      </c>
      <c r="AP338" s="55" t="str">
        <f>VLOOKUP(AP337,AP$308:$AR333,AP334,0)</f>
        <v>a</v>
      </c>
      <c r="AQ338" s="55" t="str">
        <f>VLOOKUP(AQ337,AQ$308:$AR333,AQ334,0)</f>
        <v>a</v>
      </c>
      <c r="AR338" s="58"/>
    </row>
    <row r="339" spans="1:44" x14ac:dyDescent="0.25">
      <c r="B339" s="58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</row>
    <row r="340" spans="1:44" x14ac:dyDescent="0.25">
      <c r="B340" s="58" t="s">
        <v>85</v>
      </c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</row>
    <row r="342" spans="1:44" x14ac:dyDescent="0.25">
      <c r="B342" s="53" t="s">
        <v>71</v>
      </c>
      <c r="C342" s="53">
        <v>1960</v>
      </c>
      <c r="D342" s="53">
        <v>1961</v>
      </c>
      <c r="E342" s="53">
        <v>1962</v>
      </c>
      <c r="F342" s="53">
        <v>1963</v>
      </c>
      <c r="G342" s="53">
        <v>1964</v>
      </c>
      <c r="H342" s="53">
        <v>1965</v>
      </c>
      <c r="I342" s="53">
        <v>1966</v>
      </c>
      <c r="J342" s="53">
        <v>1967</v>
      </c>
      <c r="K342" s="53">
        <v>1968</v>
      </c>
      <c r="L342" s="53">
        <v>1969</v>
      </c>
      <c r="M342" s="53">
        <v>1970</v>
      </c>
      <c r="N342" s="53">
        <v>1971</v>
      </c>
      <c r="O342" s="53">
        <v>1972</v>
      </c>
      <c r="P342" s="53">
        <v>1973</v>
      </c>
      <c r="Q342" s="53">
        <v>1974</v>
      </c>
      <c r="R342" s="53">
        <v>1975</v>
      </c>
      <c r="S342" s="53">
        <v>1976</v>
      </c>
      <c r="T342" s="53">
        <v>1977</v>
      </c>
      <c r="U342" s="53">
        <v>1978</v>
      </c>
      <c r="V342" s="53">
        <v>1979</v>
      </c>
      <c r="W342" s="53">
        <v>1980</v>
      </c>
      <c r="X342" s="53">
        <v>1981</v>
      </c>
      <c r="Y342" s="53">
        <v>1982</v>
      </c>
      <c r="Z342" s="53">
        <v>1983</v>
      </c>
      <c r="AA342" s="53">
        <v>1984</v>
      </c>
      <c r="AB342" s="53">
        <v>1985</v>
      </c>
      <c r="AC342" s="53">
        <v>1986</v>
      </c>
      <c r="AD342" s="53">
        <v>1987</v>
      </c>
      <c r="AE342" s="53">
        <v>1988</v>
      </c>
      <c r="AF342" s="53">
        <v>1989</v>
      </c>
      <c r="AG342" s="53">
        <v>1990</v>
      </c>
      <c r="AH342" s="53">
        <v>1991</v>
      </c>
      <c r="AI342" s="53">
        <v>1992</v>
      </c>
      <c r="AJ342" s="53">
        <v>1993</v>
      </c>
      <c r="AK342" s="53">
        <v>1994</v>
      </c>
      <c r="AL342" s="53">
        <v>1995</v>
      </c>
      <c r="AM342" s="53">
        <v>1996</v>
      </c>
      <c r="AN342" s="53">
        <v>1997</v>
      </c>
      <c r="AO342" s="53">
        <v>1998</v>
      </c>
      <c r="AP342" s="53">
        <v>1999</v>
      </c>
      <c r="AQ342" s="53">
        <v>2000</v>
      </c>
    </row>
    <row r="343" spans="1:44" x14ac:dyDescent="0.25">
      <c r="A343" s="53" t="s">
        <v>73</v>
      </c>
      <c r="B343" s="54" t="s">
        <v>7</v>
      </c>
      <c r="C343" s="59">
        <f>IFERROR(C73/C210,C73)</f>
        <v>4.1293215492317836</v>
      </c>
      <c r="D343" s="59">
        <f t="shared" ref="D343:AQ343" si="150">IFERROR(D73/D210,D73)</f>
        <v>4.0018380223949404</v>
      </c>
      <c r="E343" s="59">
        <f t="shared" si="150"/>
        <v>3.6272807720516558</v>
      </c>
      <c r="F343" s="59">
        <f t="shared" si="150"/>
        <v>3.4185386674453473</v>
      </c>
      <c r="G343" s="59">
        <f t="shared" si="150"/>
        <v>3.2102231473723304</v>
      </c>
      <c r="H343" s="59">
        <f t="shared" si="150"/>
        <v>2.9975523772002077</v>
      </c>
      <c r="I343" s="59">
        <f t="shared" si="150"/>
        <v>2.8976478517280437</v>
      </c>
      <c r="J343" s="59">
        <f t="shared" si="150"/>
        <v>2.6167677249115027</v>
      </c>
      <c r="K343" s="59">
        <f t="shared" si="150"/>
        <v>2.2277013449662575</v>
      </c>
      <c r="L343" s="59">
        <f t="shared" si="150"/>
        <v>2.0535725843019832</v>
      </c>
      <c r="M343" s="59">
        <f t="shared" si="150"/>
        <v>1.9201190592051629</v>
      </c>
      <c r="N343" s="59">
        <f t="shared" si="150"/>
        <v>1.6829040333672276</v>
      </c>
      <c r="O343" s="59">
        <f t="shared" si="150"/>
        <v>1.7146357908957892</v>
      </c>
      <c r="P343" s="59">
        <f t="shared" si="150"/>
        <v>1.6566126374217844</v>
      </c>
      <c r="Q343" s="59">
        <f t="shared" si="150"/>
        <v>1.7646687073812053</v>
      </c>
      <c r="R343" s="59">
        <f t="shared" si="150"/>
        <v>2.0264183823636226</v>
      </c>
      <c r="S343" s="59">
        <f t="shared" si="150"/>
        <v>3.203134332290714</v>
      </c>
      <c r="T343" s="59">
        <f t="shared" si="150"/>
        <v>2.189054711656929</v>
      </c>
      <c r="U343" s="59">
        <f t="shared" si="150"/>
        <v>1.7339415280711519</v>
      </c>
      <c r="V343" s="59">
        <f t="shared" si="150"/>
        <v>2.5358734333492934</v>
      </c>
      <c r="W343" s="59">
        <f t="shared" si="150"/>
        <v>1.8247087250315337</v>
      </c>
      <c r="X343" s="59">
        <f t="shared" si="150"/>
        <v>1.9744489466674169</v>
      </c>
      <c r="Y343" s="59">
        <f t="shared" si="150"/>
        <v>1.6946371431071112</v>
      </c>
      <c r="Z343" s="59">
        <f t="shared" si="150"/>
        <v>2.6541094082588335</v>
      </c>
      <c r="AA343" s="59">
        <f t="shared" si="150"/>
        <v>2.4204591118598011</v>
      </c>
      <c r="AB343" s="59">
        <f t="shared" si="150"/>
        <v>2.1057136381977517</v>
      </c>
      <c r="AC343" s="59">
        <f t="shared" si="150"/>
        <v>2.2198962036521466</v>
      </c>
      <c r="AD343" s="59">
        <f t="shared" si="150"/>
        <v>2.2753999914056435</v>
      </c>
      <c r="AE343" s="59">
        <f t="shared" si="150"/>
        <v>2.5030214040066916</v>
      </c>
      <c r="AF343" s="59">
        <f t="shared" si="150"/>
        <v>2.9706508185761198</v>
      </c>
      <c r="AG343" s="59">
        <f t="shared" si="150"/>
        <v>2.5010028775289443</v>
      </c>
      <c r="AH343" s="59">
        <f t="shared" si="150"/>
        <v>2.4078445813779967</v>
      </c>
      <c r="AI343" s="59">
        <f t="shared" si="150"/>
        <v>3.2002370847212345</v>
      </c>
      <c r="AJ343" s="59">
        <f t="shared" si="150"/>
        <v>2.3448881804172563</v>
      </c>
      <c r="AK343" s="59">
        <f t="shared" si="150"/>
        <v>2.6859465702338698</v>
      </c>
      <c r="AL343" s="59">
        <f t="shared" si="150"/>
        <v>2.5143739264324614</v>
      </c>
      <c r="AM343" s="59">
        <f t="shared" si="150"/>
        <v>2.6610659433265988</v>
      </c>
      <c r="AN343" s="59">
        <f t="shared" si="150"/>
        <v>2.7908803043240691</v>
      </c>
      <c r="AO343" s="59">
        <f t="shared" si="150"/>
        <v>3.0991060596449218</v>
      </c>
      <c r="AP343" s="59">
        <f t="shared" si="150"/>
        <v>3.1232894661996893</v>
      </c>
      <c r="AQ343" s="59">
        <f t="shared" si="150"/>
        <v>3.1126275322353751</v>
      </c>
      <c r="AR343" s="54" t="s">
        <v>7</v>
      </c>
    </row>
    <row r="344" spans="1:44" x14ac:dyDescent="0.25">
      <c r="A344" s="53" t="s">
        <v>73</v>
      </c>
      <c r="B344" s="56" t="s">
        <v>8</v>
      </c>
      <c r="C344" s="59">
        <f t="shared" ref="C344:AQ344" si="151">IFERROR(C74/C211,C74)</f>
        <v>4.3781051737252881</v>
      </c>
      <c r="D344" s="59">
        <f t="shared" si="151"/>
        <v>4.7959946772614241</v>
      </c>
      <c r="E344" s="59">
        <f t="shared" si="151"/>
        <v>4.5887227481249573</v>
      </c>
      <c r="F344" s="59">
        <f t="shared" si="151"/>
        <v>3.9208159997403342</v>
      </c>
      <c r="G344" s="59">
        <f t="shared" si="151"/>
        <v>4.3874243256068715</v>
      </c>
      <c r="H344" s="59">
        <f t="shared" si="151"/>
        <v>4.3096964690011319</v>
      </c>
      <c r="I344" s="59">
        <f t="shared" si="151"/>
        <v>4.1411525142978656</v>
      </c>
      <c r="J344" s="59">
        <f t="shared" si="151"/>
        <v>4.3488450507389622</v>
      </c>
      <c r="K344" s="59">
        <f t="shared" si="151"/>
        <v>3.7022660506128182</v>
      </c>
      <c r="L344" s="59">
        <f t="shared" si="151"/>
        <v>3.4260578182442853</v>
      </c>
      <c r="M344" s="59">
        <f t="shared" si="151"/>
        <v>3.4345084901607987</v>
      </c>
      <c r="N344" s="59">
        <f t="shared" si="151"/>
        <v>2.6035528190393946</v>
      </c>
      <c r="O344" s="59">
        <f t="shared" si="151"/>
        <v>2.5485957894482461</v>
      </c>
      <c r="P344" s="59">
        <f t="shared" si="151"/>
        <v>2.2589585438857398</v>
      </c>
      <c r="Q344" s="59">
        <f t="shared" si="151"/>
        <v>2.1155077595897529</v>
      </c>
      <c r="R344" s="59">
        <f t="shared" si="151"/>
        <v>2.0409252638545445</v>
      </c>
      <c r="S344" s="59">
        <f t="shared" si="151"/>
        <v>1.6262720380684825</v>
      </c>
      <c r="T344" s="59">
        <f t="shared" si="151"/>
        <v>1.270544404024857</v>
      </c>
      <c r="U344" s="59">
        <f t="shared" si="151"/>
        <v>1.733856553805218</v>
      </c>
      <c r="V344" s="59">
        <f t="shared" si="151"/>
        <v>1.9960088900183437</v>
      </c>
      <c r="W344" s="59">
        <f t="shared" si="151"/>
        <v>2.0876765186956212</v>
      </c>
      <c r="X344" s="59">
        <f t="shared" si="151"/>
        <v>2.2518420827962089</v>
      </c>
      <c r="Y344" s="59">
        <f t="shared" si="151"/>
        <v>3.710024751823533</v>
      </c>
      <c r="Z344" s="59">
        <f t="shared" si="151"/>
        <v>1.9721062478490363</v>
      </c>
      <c r="AA344" s="59">
        <f t="shared" si="151"/>
        <v>1.9214704428265632</v>
      </c>
      <c r="AB344" s="59">
        <f t="shared" si="151"/>
        <v>2.1589500452754029</v>
      </c>
      <c r="AC344" s="59">
        <f t="shared" si="151"/>
        <v>3.0671045521833702</v>
      </c>
      <c r="AD344" s="59">
        <f t="shared" si="151"/>
        <v>1.8598111698139235</v>
      </c>
      <c r="AE344" s="59">
        <f t="shared" si="151"/>
        <v>2.3369372222389435</v>
      </c>
      <c r="AF344" s="59">
        <f t="shared" si="151"/>
        <v>2.4818895564523307</v>
      </c>
      <c r="AG344" s="59">
        <f t="shared" si="151"/>
        <v>2.6248152194747756</v>
      </c>
      <c r="AH344" s="59">
        <f t="shared" si="151"/>
        <v>2.8097724824856858</v>
      </c>
      <c r="AI344" s="59">
        <f t="shared" si="151"/>
        <v>2.5000292399115498</v>
      </c>
      <c r="AJ344" s="59">
        <f t="shared" si="151"/>
        <v>4.0670380569604045</v>
      </c>
      <c r="AK344" s="59">
        <f t="shared" si="151"/>
        <v>2.9754234628866163</v>
      </c>
      <c r="AL344" s="59">
        <f t="shared" si="151"/>
        <v>2.961571651566635</v>
      </c>
      <c r="AM344" s="59">
        <f t="shared" si="151"/>
        <v>3.3833508460008406</v>
      </c>
      <c r="AN344" s="59">
        <f t="shared" si="151"/>
        <v>4.4026090429740776</v>
      </c>
      <c r="AO344" s="59">
        <f t="shared" si="151"/>
        <v>3.3189675226728568</v>
      </c>
      <c r="AP344" s="59">
        <f t="shared" si="151"/>
        <v>3.7571116707985284</v>
      </c>
      <c r="AQ344" s="59">
        <f t="shared" si="151"/>
        <v>3.4791228657638422</v>
      </c>
      <c r="AR344" s="56" t="s">
        <v>8</v>
      </c>
    </row>
    <row r="345" spans="1:44" x14ac:dyDescent="0.25">
      <c r="A345" s="53" t="s">
        <v>73</v>
      </c>
      <c r="B345" s="56" t="s">
        <v>9</v>
      </c>
      <c r="C345" s="59">
        <f t="shared" ref="C345:AQ345" si="152">IFERROR(C75/C212,C75)</f>
        <v>4.5126072951255711</v>
      </c>
      <c r="D345" s="59">
        <f t="shared" si="152"/>
        <v>4.5682370552729354</v>
      </c>
      <c r="E345" s="59">
        <f t="shared" si="152"/>
        <v>4.2639296093592325</v>
      </c>
      <c r="F345" s="59">
        <f t="shared" si="152"/>
        <v>4.0470620584166141</v>
      </c>
      <c r="G345" s="59">
        <f t="shared" si="152"/>
        <v>3.5205566520619014</v>
      </c>
      <c r="H345" s="59">
        <f t="shared" si="152"/>
        <v>3.7751657292716856</v>
      </c>
      <c r="I345" s="59">
        <f t="shared" si="152"/>
        <v>3.2756238103841833</v>
      </c>
      <c r="J345" s="59">
        <f t="shared" si="152"/>
        <v>3.0614977936722458</v>
      </c>
      <c r="K345" s="59">
        <f t="shared" si="152"/>
        <v>2.641305794059019</v>
      </c>
      <c r="L345" s="59">
        <f t="shared" si="152"/>
        <v>2.3221677347636822</v>
      </c>
      <c r="M345" s="59">
        <f t="shared" si="152"/>
        <v>2.4963785985423197</v>
      </c>
      <c r="N345" s="59">
        <f t="shared" si="152"/>
        <v>2.0223151517314686</v>
      </c>
      <c r="O345" s="59">
        <f t="shared" si="152"/>
        <v>1.9307198267710135</v>
      </c>
      <c r="P345" s="59">
        <f t="shared" si="152"/>
        <v>1.7329209928242575</v>
      </c>
      <c r="Q345" s="59">
        <f t="shared" si="152"/>
        <v>1.7353775226857606</v>
      </c>
      <c r="R345" s="59">
        <f t="shared" si="152"/>
        <v>1.5993762113545416</v>
      </c>
      <c r="S345" s="59">
        <f t="shared" si="152"/>
        <v>1.7451871020239409</v>
      </c>
      <c r="T345" s="59">
        <f t="shared" si="152"/>
        <v>1.660757675101096</v>
      </c>
      <c r="U345" s="59">
        <f t="shared" si="152"/>
        <v>1.6501098023610681</v>
      </c>
      <c r="V345" s="59">
        <f t="shared" si="152"/>
        <v>2.1022590845602278</v>
      </c>
      <c r="W345" s="59">
        <f t="shared" si="152"/>
        <v>1.8729444222808556</v>
      </c>
      <c r="X345" s="59">
        <f t="shared" si="152"/>
        <v>4.6011651198759278</v>
      </c>
      <c r="Y345" s="59">
        <f t="shared" si="152"/>
        <v>2.0112350039066826</v>
      </c>
      <c r="Z345" s="59">
        <f t="shared" si="152"/>
        <v>2.124064441150606</v>
      </c>
      <c r="AA345" s="59">
        <f t="shared" si="152"/>
        <v>2.2833271341789891</v>
      </c>
      <c r="AB345" s="59">
        <f t="shared" si="152"/>
        <v>2.3430652216848511</v>
      </c>
      <c r="AC345" s="59">
        <f t="shared" si="152"/>
        <v>1.942364248488146</v>
      </c>
      <c r="AD345" s="59">
        <f t="shared" si="152"/>
        <v>1.9878637421617675</v>
      </c>
      <c r="AE345" s="59">
        <f t="shared" si="152"/>
        <v>2.6328355695718986</v>
      </c>
      <c r="AF345" s="59">
        <f t="shared" si="152"/>
        <v>2.7658203492952347</v>
      </c>
      <c r="AG345" s="59">
        <f t="shared" si="152"/>
        <v>3.0391688423043788</v>
      </c>
      <c r="AH345" s="59">
        <f t="shared" si="152"/>
        <v>3.4205528269347547</v>
      </c>
      <c r="AI345" s="59">
        <f t="shared" si="152"/>
        <v>3.3347082374730377</v>
      </c>
      <c r="AJ345" s="59">
        <f t="shared" si="152"/>
        <v>3.4298717962861591</v>
      </c>
      <c r="AK345" s="59">
        <f t="shared" si="152"/>
        <v>3.2798489373206898</v>
      </c>
      <c r="AL345" s="59">
        <f t="shared" si="152"/>
        <v>3.3621225994271491</v>
      </c>
      <c r="AM345" s="59">
        <f t="shared" si="152"/>
        <v>3.1387251561016236</v>
      </c>
      <c r="AN345" s="59">
        <f t="shared" si="152"/>
        <v>2.2227307602873427</v>
      </c>
      <c r="AO345" s="59">
        <f t="shared" si="152"/>
        <v>3.0531630808633552</v>
      </c>
      <c r="AP345" s="59">
        <f t="shared" si="152"/>
        <v>3.05806995412844</v>
      </c>
      <c r="AQ345" s="59">
        <f t="shared" si="152"/>
        <v>2.8266213682799175</v>
      </c>
      <c r="AR345" s="56" t="s">
        <v>9</v>
      </c>
    </row>
    <row r="346" spans="1:44" x14ac:dyDescent="0.25">
      <c r="A346" s="53" t="s">
        <v>73</v>
      </c>
      <c r="B346" s="56" t="s">
        <v>10</v>
      </c>
      <c r="C346" s="59">
        <f t="shared" ref="C346:AQ346" si="153">IFERROR(C76/C213,C76)</f>
        <v>1.8669222300958266</v>
      </c>
      <c r="D346" s="59">
        <f t="shared" si="153"/>
        <v>1.7056839520930849</v>
      </c>
      <c r="E346" s="59">
        <f t="shared" si="153"/>
        <v>1.3275414622159389</v>
      </c>
      <c r="F346" s="59">
        <f t="shared" si="153"/>
        <v>1.2824326236485886</v>
      </c>
      <c r="G346" s="59">
        <f t="shared" si="153"/>
        <v>1.2124933685594623</v>
      </c>
      <c r="H346" s="59">
        <f t="shared" si="153"/>
        <v>1.0411124757406776</v>
      </c>
      <c r="I346" s="59">
        <f t="shared" si="153"/>
        <v>0.98879267461179365</v>
      </c>
      <c r="J346" s="59">
        <f t="shared" si="153"/>
        <v>0.87191870279155514</v>
      </c>
      <c r="K346" s="59">
        <f t="shared" si="153"/>
        <v>0.85694183401399615</v>
      </c>
      <c r="L346" s="59">
        <f t="shared" si="153"/>
        <v>0.76151621970263916</v>
      </c>
      <c r="M346" s="59">
        <f t="shared" si="153"/>
        <v>0.76839552673727296</v>
      </c>
      <c r="N346" s="59">
        <f t="shared" si="153"/>
        <v>0.72887024213068374</v>
      </c>
      <c r="O346" s="59">
        <f t="shared" si="153"/>
        <v>0.78055253113429557</v>
      </c>
      <c r="P346" s="59">
        <f t="shared" si="153"/>
        <v>0.7446582588804791</v>
      </c>
      <c r="Q346" s="59">
        <f t="shared" si="153"/>
        <v>0.5995156568681419</v>
      </c>
      <c r="R346" s="59">
        <f t="shared" si="153"/>
        <v>0.63412363536663896</v>
      </c>
      <c r="S346" s="59">
        <f t="shared" si="153"/>
        <v>0.66764201016862745</v>
      </c>
      <c r="T346" s="59">
        <f t="shared" si="153"/>
        <v>0.67188112510663223</v>
      </c>
      <c r="U346" s="59">
        <f t="shared" si="153"/>
        <v>0.80496657401266425</v>
      </c>
      <c r="V346" s="59">
        <f t="shared" si="153"/>
        <v>0.75482700394779989</v>
      </c>
      <c r="W346" s="59">
        <f t="shared" si="153"/>
        <v>0.76574712716312676</v>
      </c>
      <c r="X346" s="59">
        <f t="shared" si="153"/>
        <v>0.8403686976870588</v>
      </c>
      <c r="Y346" s="59">
        <f t="shared" si="153"/>
        <v>0.93412899582198106</v>
      </c>
      <c r="Z346" s="59">
        <f t="shared" si="153"/>
        <v>0.86190607384370643</v>
      </c>
      <c r="AA346" s="59">
        <f t="shared" si="153"/>
        <v>0.86068417385513718</v>
      </c>
      <c r="AB346" s="59">
        <f t="shared" si="153"/>
        <v>0.79401892084347669</v>
      </c>
      <c r="AC346" s="59">
        <f t="shared" si="153"/>
        <v>0.62004397852600635</v>
      </c>
      <c r="AD346" s="59">
        <f t="shared" si="153"/>
        <v>0.84743716185286488</v>
      </c>
      <c r="AE346" s="59">
        <f t="shared" si="153"/>
        <v>1.0120321969800061</v>
      </c>
      <c r="AF346" s="59">
        <f t="shared" si="153"/>
        <v>1.0929865251845265</v>
      </c>
      <c r="AG346" s="59">
        <f t="shared" si="153"/>
        <v>1.359609557728193</v>
      </c>
      <c r="AH346" s="59">
        <f t="shared" si="153"/>
        <v>1.5842101378830593</v>
      </c>
      <c r="AI346" s="59">
        <f t="shared" si="153"/>
        <v>1.5110002189874487</v>
      </c>
      <c r="AJ346" s="59">
        <f t="shared" si="153"/>
        <v>1.7149086873043811</v>
      </c>
      <c r="AK346" s="59">
        <f t="shared" si="153"/>
        <v>1.9291754520558171</v>
      </c>
      <c r="AL346" s="59">
        <f t="shared" si="153"/>
        <v>1.885447616104819</v>
      </c>
      <c r="AM346" s="59">
        <f t="shared" si="153"/>
        <v>2.0965461404831585</v>
      </c>
      <c r="AN346" s="59">
        <f t="shared" si="153"/>
        <v>3.036262454192348</v>
      </c>
      <c r="AO346" s="59">
        <f t="shared" si="153"/>
        <v>2.774762268821902</v>
      </c>
      <c r="AP346" s="59">
        <f t="shared" si="153"/>
        <v>2.6283835583109352</v>
      </c>
      <c r="AQ346" s="59">
        <f t="shared" si="153"/>
        <v>2.908474885529853</v>
      </c>
      <c r="AR346" s="56" t="s">
        <v>10</v>
      </c>
    </row>
    <row r="347" spans="1:44" x14ac:dyDescent="0.25">
      <c r="A347" s="53" t="s">
        <v>73</v>
      </c>
      <c r="B347" s="56" t="s">
        <v>11</v>
      </c>
      <c r="C347" s="59">
        <f t="shared" ref="C347:AQ347" si="154">IFERROR(C77/C214,C77)</f>
        <v>10.158790080234066</v>
      </c>
      <c r="D347" s="59">
        <f t="shared" si="154"/>
        <v>10.041695429319971</v>
      </c>
      <c r="E347" s="59">
        <f t="shared" si="154"/>
        <v>10.33104844367246</v>
      </c>
      <c r="F347" s="59">
        <f t="shared" si="154"/>
        <v>10.59316774747678</v>
      </c>
      <c r="G347" s="59">
        <f t="shared" si="154"/>
        <v>10.50326137798417</v>
      </c>
      <c r="H347" s="59">
        <f t="shared" si="154"/>
        <v>11.467567576487401</v>
      </c>
      <c r="I347" s="59">
        <f t="shared" si="154"/>
        <v>17.580680734990366</v>
      </c>
      <c r="J347" s="59">
        <f t="shared" si="154"/>
        <v>22.106135079008045</v>
      </c>
      <c r="K347" s="59">
        <f t="shared" si="154"/>
        <v>18.625324658115126</v>
      </c>
      <c r="L347" s="59">
        <f t="shared" si="154"/>
        <v>17.854407997460715</v>
      </c>
      <c r="M347" s="59">
        <f t="shared" si="154"/>
        <v>16.993740829958959</v>
      </c>
      <c r="N347" s="59">
        <f t="shared" si="154"/>
        <v>18.062910881042257</v>
      </c>
      <c r="O347" s="59">
        <f t="shared" si="154"/>
        <v>15.91285333616622</v>
      </c>
      <c r="P347" s="59">
        <f t="shared" si="154"/>
        <v>20.945328815970672</v>
      </c>
      <c r="Q347" s="59">
        <f t="shared" si="154"/>
        <v>14.044641365118622</v>
      </c>
      <c r="R347" s="59">
        <f t="shared" si="154"/>
        <v>20.376693159422761</v>
      </c>
      <c r="S347" s="59">
        <f t="shared" si="154"/>
        <v>24.175662655302219</v>
      </c>
      <c r="T347" s="59">
        <f t="shared" si="154"/>
        <v>23.891207440696945</v>
      </c>
      <c r="U347" s="59">
        <f t="shared" si="154"/>
        <v>24.637509381750466</v>
      </c>
      <c r="V347" s="59">
        <f t="shared" si="154"/>
        <v>21.093192370970282</v>
      </c>
      <c r="W347" s="59">
        <f t="shared" si="154"/>
        <v>27.322688173775568</v>
      </c>
      <c r="X347" s="59">
        <f t="shared" si="154"/>
        <v>31.829107474494108</v>
      </c>
      <c r="Y347" s="59">
        <f t="shared" si="154"/>
        <v>15.795386927217383</v>
      </c>
      <c r="Z347" s="59">
        <f t="shared" si="154"/>
        <v>18.792909263367019</v>
      </c>
      <c r="AA347" s="59">
        <f t="shared" si="154"/>
        <v>16.942615261142329</v>
      </c>
      <c r="AB347" s="59">
        <f t="shared" si="154"/>
        <v>17.472320367767537</v>
      </c>
      <c r="AC347" s="59">
        <f t="shared" si="154"/>
        <v>23.362612536669253</v>
      </c>
      <c r="AD347" s="59">
        <f t="shared" si="154"/>
        <v>11.118806399846186</v>
      </c>
      <c r="AE347" s="59">
        <f t="shared" si="154"/>
        <v>33.455555091877756</v>
      </c>
      <c r="AF347" s="59">
        <f t="shared" si="154"/>
        <v>35.701437560178242</v>
      </c>
      <c r="AG347" s="59">
        <f t="shared" si="154"/>
        <v>37.694107234910689</v>
      </c>
      <c r="AH347" s="59">
        <f t="shared" si="154"/>
        <v>17.070213135093272</v>
      </c>
      <c r="AI347" s="59">
        <f t="shared" si="154"/>
        <v>15.022422906810089</v>
      </c>
      <c r="AJ347" s="59">
        <f t="shared" si="154"/>
        <v>14.414929419672866</v>
      </c>
      <c r="AK347" s="59">
        <f t="shared" si="154"/>
        <v>19.276143763008708</v>
      </c>
      <c r="AL347" s="59">
        <f t="shared" si="154"/>
        <v>17.883794301891665</v>
      </c>
      <c r="AM347" s="59">
        <f t="shared" si="154"/>
        <v>17.064714826272397</v>
      </c>
      <c r="AN347" s="59">
        <f t="shared" si="154"/>
        <v>7.338615715819528</v>
      </c>
      <c r="AO347" s="59">
        <f t="shared" si="154"/>
        <v>14.974610124839483</v>
      </c>
      <c r="AP347" s="59">
        <f t="shared" si="154"/>
        <v>14.890321703289684</v>
      </c>
      <c r="AQ347" s="59">
        <f t="shared" si="154"/>
        <v>11.305482130034976</v>
      </c>
      <c r="AR347" s="56" t="s">
        <v>11</v>
      </c>
    </row>
    <row r="348" spans="1:44" x14ac:dyDescent="0.25">
      <c r="A348" s="53" t="s">
        <v>73</v>
      </c>
      <c r="B348" s="56" t="s">
        <v>12</v>
      </c>
      <c r="C348" s="59">
        <f t="shared" ref="C348:AQ348" si="155">IFERROR(C78/C215,C78)</f>
        <v>9.6447161636077912</v>
      </c>
      <c r="D348" s="59">
        <f t="shared" si="155"/>
        <v>9.9633075153502482</v>
      </c>
      <c r="E348" s="59">
        <f t="shared" si="155"/>
        <v>16.812504949478658</v>
      </c>
      <c r="F348" s="59">
        <f t="shared" si="155"/>
        <v>17.867617316589556</v>
      </c>
      <c r="G348" s="59">
        <f t="shared" si="155"/>
        <v>15.833388222758815</v>
      </c>
      <c r="H348" s="59">
        <f t="shared" si="155"/>
        <v>18.745031152502136</v>
      </c>
      <c r="I348" s="59">
        <f t="shared" si="155"/>
        <v>19.133663126242784</v>
      </c>
      <c r="J348" s="59">
        <f t="shared" si="155"/>
        <v>15.704024812518769</v>
      </c>
      <c r="K348" s="59">
        <f t="shared" si="155"/>
        <v>3.1767906993179967E-2</v>
      </c>
      <c r="L348" s="59">
        <f t="shared" si="155"/>
        <v>3.2970876255881978E-2</v>
      </c>
      <c r="M348" s="59">
        <f t="shared" si="155"/>
        <v>2.6497811340929593E-2</v>
      </c>
      <c r="N348" s="59">
        <f t="shared" si="155"/>
        <v>2.724946826546654E-2</v>
      </c>
      <c r="O348" s="59">
        <f t="shared" si="155"/>
        <v>2.7493751420131787E-2</v>
      </c>
      <c r="P348" s="59">
        <f t="shared" si="155"/>
        <v>3.0968709815687955E-2</v>
      </c>
      <c r="Q348" s="59">
        <f t="shared" si="155"/>
        <v>2.9143410982253266E-2</v>
      </c>
      <c r="R348" s="59">
        <f t="shared" si="155"/>
        <v>2.7120807242850875E-2</v>
      </c>
      <c r="S348" s="59">
        <f t="shared" si="155"/>
        <v>2.9092469427161552E-2</v>
      </c>
      <c r="T348" s="59">
        <f t="shared" si="155"/>
        <v>3.049871285832715E-2</v>
      </c>
      <c r="U348" s="59">
        <f t="shared" si="155"/>
        <v>2.8107459616950169E-2</v>
      </c>
      <c r="V348" s="59">
        <f t="shared" si="155"/>
        <v>3.039172446974861E-2</v>
      </c>
      <c r="W348" s="59">
        <f t="shared" si="155"/>
        <v>2.3915721507157726E-2</v>
      </c>
      <c r="X348" s="59">
        <f t="shared" si="155"/>
        <v>2.3341212223535371E-2</v>
      </c>
      <c r="Y348" s="59">
        <f t="shared" si="155"/>
        <v>2.6758573446932398E-2</v>
      </c>
      <c r="Z348" s="59">
        <f t="shared" si="155"/>
        <v>3.2141336739037886E-2</v>
      </c>
      <c r="AA348" s="59">
        <f t="shared" si="155"/>
        <v>4.0621044009233748E-2</v>
      </c>
      <c r="AB348" s="59">
        <f t="shared" si="155"/>
        <v>3.9335440334842403E-2</v>
      </c>
      <c r="AC348" s="59">
        <f t="shared" si="155"/>
        <v>2.9554118302137319E-2</v>
      </c>
      <c r="AD348" s="59">
        <f t="shared" si="155"/>
        <v>2.418874031172813E-2</v>
      </c>
      <c r="AE348" s="59">
        <f t="shared" si="155"/>
        <v>3.3676918582815171E-2</v>
      </c>
      <c r="AF348" s="59">
        <f t="shared" si="155"/>
        <v>4.1872858774267226E-2</v>
      </c>
      <c r="AG348" s="59">
        <f t="shared" si="155"/>
        <v>4.8044040370339477E-2</v>
      </c>
      <c r="AH348" s="59">
        <f t="shared" si="155"/>
        <v>6.400461934796127E-2</v>
      </c>
      <c r="AI348" s="59">
        <f t="shared" si="155"/>
        <v>6.3269583442494115E-2</v>
      </c>
      <c r="AJ348" s="59">
        <f t="shared" si="155"/>
        <v>6.6143849428635451E-2</v>
      </c>
      <c r="AK348" s="59">
        <f t="shared" si="155"/>
        <v>8.5915313864281778E-2</v>
      </c>
      <c r="AL348" s="59">
        <f t="shared" si="155"/>
        <v>8.508240597267222E-2</v>
      </c>
      <c r="AM348" s="59">
        <f t="shared" si="155"/>
        <v>9.0152224247499871E-2</v>
      </c>
      <c r="AN348" s="59">
        <f t="shared" si="155"/>
        <v>11.713249530524457</v>
      </c>
      <c r="AO348" s="59">
        <f t="shared" si="155"/>
        <v>0.12199650502402795</v>
      </c>
      <c r="AP348" s="59">
        <f t="shared" si="155"/>
        <v>0.12199650502402795</v>
      </c>
      <c r="AQ348" s="59">
        <f t="shared" si="155"/>
        <v>0.12890155112377336</v>
      </c>
      <c r="AR348" s="56" t="s">
        <v>12</v>
      </c>
    </row>
    <row r="349" spans="1:44" x14ac:dyDescent="0.25">
      <c r="A349" s="53" t="s">
        <v>73</v>
      </c>
      <c r="B349" s="56" t="s">
        <v>13</v>
      </c>
      <c r="C349" s="59">
        <f t="shared" ref="C349:AQ349" si="156">IFERROR(C79/C216,C79)</f>
        <v>1.6087974442749675</v>
      </c>
      <c r="D349" s="59">
        <f t="shared" si="156"/>
        <v>1.4134291937397609</v>
      </c>
      <c r="E349" s="59">
        <f t="shared" si="156"/>
        <v>1.3809768228222818</v>
      </c>
      <c r="F349" s="59">
        <f t="shared" si="156"/>
        <v>1.3889868679952015</v>
      </c>
      <c r="G349" s="59">
        <f t="shared" si="156"/>
        <v>1.5363782427933865</v>
      </c>
      <c r="H349" s="59">
        <f t="shared" si="156"/>
        <v>1.6605285185948653</v>
      </c>
      <c r="I349" s="59">
        <f t="shared" si="156"/>
        <v>1.5288295575384001</v>
      </c>
      <c r="J349" s="59">
        <f t="shared" si="156"/>
        <v>1.6589044443756658</v>
      </c>
      <c r="K349" s="59">
        <f t="shared" si="156"/>
        <v>1.7917991756619429</v>
      </c>
      <c r="L349" s="59">
        <f t="shared" si="156"/>
        <v>1.9762238363773466</v>
      </c>
      <c r="M349" s="59">
        <f t="shared" si="156"/>
        <v>1.8219969385548529</v>
      </c>
      <c r="N349" s="59">
        <f t="shared" si="156"/>
        <v>2.1796531593754827</v>
      </c>
      <c r="O349" s="59">
        <f t="shared" si="156"/>
        <v>2.2309466249437788</v>
      </c>
      <c r="P349" s="59">
        <f t="shared" si="156"/>
        <v>1.665702968444368</v>
      </c>
      <c r="Q349" s="59">
        <f t="shared" si="156"/>
        <v>2.0474066676234344</v>
      </c>
      <c r="R349" s="59">
        <f t="shared" si="156"/>
        <v>2.0718381943319071</v>
      </c>
      <c r="S349" s="59">
        <f t="shared" si="156"/>
        <v>2.0242834652519686</v>
      </c>
      <c r="T349" s="59">
        <f t="shared" si="156"/>
        <v>2.1724935259339029</v>
      </c>
      <c r="U349" s="59">
        <f t="shared" si="156"/>
        <v>2.1151599446727771</v>
      </c>
      <c r="V349" s="59">
        <f t="shared" si="156"/>
        <v>2.0005803458237867</v>
      </c>
      <c r="W349" s="59">
        <f t="shared" si="156"/>
        <v>2.5062625907386606</v>
      </c>
      <c r="X349" s="59">
        <f t="shared" si="156"/>
        <v>2.3265816213407695</v>
      </c>
      <c r="Y349" s="59">
        <f t="shared" si="156"/>
        <v>3.4786025041652637</v>
      </c>
      <c r="Z349" s="59">
        <f t="shared" si="156"/>
        <v>3.9978885462417844</v>
      </c>
      <c r="AA349" s="59">
        <f t="shared" si="156"/>
        <v>4.5930881440684548</v>
      </c>
      <c r="AB349" s="59">
        <f t="shared" si="156"/>
        <v>7.1185907666578254</v>
      </c>
      <c r="AC349" s="59">
        <f t="shared" si="156"/>
        <v>6.7983736222759257</v>
      </c>
      <c r="AD349" s="59">
        <f t="shared" si="156"/>
        <v>8.1976988034559355</v>
      </c>
      <c r="AE349" s="59">
        <f t="shared" si="156"/>
        <v>9.8942613756552849</v>
      </c>
      <c r="AF349" s="59">
        <f t="shared" si="156"/>
        <v>13.742075301934458</v>
      </c>
      <c r="AG349" s="59">
        <f t="shared" si="156"/>
        <v>16.828208054352853</v>
      </c>
      <c r="AH349" s="59">
        <f t="shared" si="156"/>
        <v>43.090319448112048</v>
      </c>
      <c r="AI349" s="59">
        <f t="shared" si="156"/>
        <v>44.635407180075767</v>
      </c>
      <c r="AJ349" s="59">
        <f t="shared" si="156"/>
        <v>39.814448862047463</v>
      </c>
      <c r="AK349" s="59">
        <f t="shared" si="156"/>
        <v>38.049499448599057</v>
      </c>
      <c r="AL349" s="59">
        <f t="shared" si="156"/>
        <v>39.090012677841955</v>
      </c>
      <c r="AM349" s="59">
        <f t="shared" si="156"/>
        <v>48.938840671250524</v>
      </c>
      <c r="AN349" s="59">
        <f t="shared" si="156"/>
        <v>37.258667535610229</v>
      </c>
      <c r="AO349" s="59">
        <f t="shared" si="156"/>
        <v>39.534196075219079</v>
      </c>
      <c r="AP349" s="59">
        <f t="shared" si="156"/>
        <v>39.755439549069266</v>
      </c>
      <c r="AQ349" s="59">
        <f t="shared" si="156"/>
        <v>48.093839950630077</v>
      </c>
      <c r="AR349" s="56" t="s">
        <v>13</v>
      </c>
    </row>
    <row r="350" spans="1:44" x14ac:dyDescent="0.25">
      <c r="A350" s="53" t="s">
        <v>73</v>
      </c>
      <c r="B350" s="56" t="s">
        <v>14</v>
      </c>
      <c r="C350" s="59">
        <f t="shared" ref="C350:AQ350" si="157">IFERROR(C80/C217,C80)</f>
        <v>0.28587377684376436</v>
      </c>
      <c r="D350" s="59">
        <f t="shared" si="157"/>
        <v>0.27681585198149772</v>
      </c>
      <c r="E350" s="59">
        <f t="shared" si="157"/>
        <v>0.26578480400064525</v>
      </c>
      <c r="F350" s="59">
        <f t="shared" si="157"/>
        <v>0.2619960343688037</v>
      </c>
      <c r="G350" s="59">
        <f t="shared" si="157"/>
        <v>0.25844616800315501</v>
      </c>
      <c r="H350" s="59">
        <f t="shared" si="157"/>
        <v>0.26053406072787311</v>
      </c>
      <c r="I350" s="59">
        <f t="shared" si="157"/>
        <v>0.26436781609195403</v>
      </c>
      <c r="J350" s="59">
        <f t="shared" si="157"/>
        <v>0.26402830938109334</v>
      </c>
      <c r="K350" s="59">
        <f t="shared" si="157"/>
        <v>0.27343722393017422</v>
      </c>
      <c r="L350" s="59">
        <f t="shared" si="157"/>
        <v>0.28087244054432148</v>
      </c>
      <c r="M350" s="59">
        <f t="shared" si="157"/>
        <v>0.27493567681357972</v>
      </c>
      <c r="N350" s="59">
        <f t="shared" si="157"/>
        <v>136.68085528724845</v>
      </c>
      <c r="O350" s="59">
        <f t="shared" si="157"/>
        <v>0.28775927548933689</v>
      </c>
      <c r="P350" s="59">
        <f t="shared" si="157"/>
        <v>104.18666952421775</v>
      </c>
      <c r="Q350" s="59">
        <f t="shared" si="157"/>
        <v>0.2755923933023629</v>
      </c>
      <c r="R350" s="59">
        <f t="shared" si="157"/>
        <v>116.95372844627023</v>
      </c>
      <c r="S350" s="59">
        <f t="shared" si="157"/>
        <v>0.23788886505041837</v>
      </c>
      <c r="T350" s="59">
        <f t="shared" si="157"/>
        <v>0.25319603822156289</v>
      </c>
      <c r="U350" s="59">
        <f t="shared" si="157"/>
        <v>0.24118428381678736</v>
      </c>
      <c r="V350" s="59">
        <f t="shared" si="157"/>
        <v>0.26402309450302719</v>
      </c>
      <c r="W350" s="59">
        <f t="shared" si="157"/>
        <v>0.26103394078416381</v>
      </c>
      <c r="X350" s="59">
        <f t="shared" si="157"/>
        <v>0.2267009961168327</v>
      </c>
      <c r="Y350" s="59">
        <f t="shared" si="157"/>
        <v>0.28017296741876097</v>
      </c>
      <c r="Z350" s="59">
        <f t="shared" si="157"/>
        <v>0.25661983822903361</v>
      </c>
      <c r="AA350" s="59">
        <f t="shared" si="157"/>
        <v>0.28877801772283868</v>
      </c>
      <c r="AB350" s="59">
        <f t="shared" si="157"/>
        <v>0.26753224566498673</v>
      </c>
      <c r="AC350" s="59">
        <f t="shared" si="157"/>
        <v>0.25562170728573264</v>
      </c>
      <c r="AD350" s="59">
        <f t="shared" si="157"/>
        <v>0.23426454305425432</v>
      </c>
      <c r="AE350" s="59">
        <f t="shared" si="157"/>
        <v>0.23298418395025666</v>
      </c>
      <c r="AF350" s="59">
        <f t="shared" si="157"/>
        <v>0.22561857632280169</v>
      </c>
      <c r="AG350" s="59">
        <f t="shared" si="157"/>
        <v>73.487071092426618</v>
      </c>
      <c r="AH350" s="59">
        <f t="shared" si="157"/>
        <v>26.666898450925554</v>
      </c>
      <c r="AI350" s="59">
        <f t="shared" si="157"/>
        <v>14.303360747955937</v>
      </c>
      <c r="AJ350" s="59">
        <f t="shared" si="157"/>
        <v>10.769122295710371</v>
      </c>
      <c r="AK350" s="59">
        <f t="shared" si="157"/>
        <v>9.1412732165070221</v>
      </c>
      <c r="AL350" s="59">
        <f t="shared" si="157"/>
        <v>7.6368982692582383</v>
      </c>
      <c r="AM350" s="59">
        <f t="shared" si="157"/>
        <v>7.6112983030136245</v>
      </c>
      <c r="AN350" s="59">
        <f t="shared" si="157"/>
        <v>3.4172418069897961</v>
      </c>
      <c r="AO350" s="59">
        <f t="shared" si="157"/>
        <v>5.5731818044076089</v>
      </c>
      <c r="AP350" s="59">
        <f t="shared" si="157"/>
        <v>5.4181078449728517</v>
      </c>
      <c r="AQ350" s="59">
        <f t="shared" si="157"/>
        <v>6.0839955536634962</v>
      </c>
      <c r="AR350" s="56" t="s">
        <v>14</v>
      </c>
    </row>
    <row r="351" spans="1:44" x14ac:dyDescent="0.25">
      <c r="A351" s="53" t="s">
        <v>73</v>
      </c>
      <c r="B351" s="56" t="s">
        <v>15</v>
      </c>
      <c r="C351" s="59">
        <f t="shared" ref="C351:AQ351" si="158">IFERROR(C81/C218,C81)</f>
        <v>16.830194521213784</v>
      </c>
      <c r="D351" s="59">
        <f t="shared" si="158"/>
        <v>18.503170904438427</v>
      </c>
      <c r="E351" s="59">
        <f t="shared" si="158"/>
        <v>20.89546652048497</v>
      </c>
      <c r="F351" s="59">
        <f t="shared" si="158"/>
        <v>22.334129873882578</v>
      </c>
      <c r="G351" s="59">
        <f t="shared" si="158"/>
        <v>22.804384981908381</v>
      </c>
      <c r="H351" s="59">
        <f t="shared" si="158"/>
        <v>23.316625603001643</v>
      </c>
      <c r="I351" s="59">
        <f t="shared" si="158"/>
        <v>25.645398941230457</v>
      </c>
      <c r="J351" s="59">
        <f t="shared" si="158"/>
        <v>28.808681098785865</v>
      </c>
      <c r="K351" s="59">
        <f t="shared" si="158"/>
        <v>31.360710262766439</v>
      </c>
      <c r="L351" s="59">
        <f t="shared" si="158"/>
        <v>36.321835529833947</v>
      </c>
      <c r="M351" s="59">
        <f t="shared" si="158"/>
        <v>41.050648999056115</v>
      </c>
      <c r="N351" s="59">
        <f t="shared" si="158"/>
        <v>41.398824943744032</v>
      </c>
      <c r="O351" s="59">
        <f t="shared" si="158"/>
        <v>46.751683909942294</v>
      </c>
      <c r="P351" s="59">
        <f t="shared" si="158"/>
        <v>47.058271856917059</v>
      </c>
      <c r="Q351" s="59">
        <f t="shared" si="158"/>
        <v>54.71654597613378</v>
      </c>
      <c r="R351" s="59">
        <f t="shared" si="158"/>
        <v>54.218308446073223</v>
      </c>
      <c r="S351" s="59">
        <f t="shared" si="158"/>
        <v>44.56401185566601</v>
      </c>
      <c r="T351" s="59">
        <f t="shared" si="158"/>
        <v>52.1609904681941</v>
      </c>
      <c r="U351" s="59">
        <f t="shared" si="158"/>
        <v>47.066353149732898</v>
      </c>
      <c r="V351" s="59">
        <f t="shared" si="158"/>
        <v>56.186066474392518</v>
      </c>
      <c r="W351" s="59">
        <f t="shared" si="158"/>
        <v>58.769036927279409</v>
      </c>
      <c r="X351" s="59">
        <f t="shared" si="158"/>
        <v>48.442970567940748</v>
      </c>
      <c r="Y351" s="59">
        <f t="shared" si="158"/>
        <v>69.439686464732489</v>
      </c>
      <c r="Z351" s="59">
        <f t="shared" si="158"/>
        <v>0.32111536824180503</v>
      </c>
      <c r="AA351" s="59">
        <f t="shared" si="158"/>
        <v>84.057217833753342</v>
      </c>
      <c r="AB351" s="59">
        <f t="shared" si="158"/>
        <v>71.692877969425112</v>
      </c>
      <c r="AC351" s="59">
        <f t="shared" si="158"/>
        <v>71.017398442577161</v>
      </c>
      <c r="AD351" s="59">
        <f t="shared" si="158"/>
        <v>79.386094163950887</v>
      </c>
      <c r="AE351" s="59">
        <f t="shared" si="158"/>
        <v>73.699630680632637</v>
      </c>
      <c r="AF351" s="59">
        <f t="shared" si="158"/>
        <v>81.718852303007239</v>
      </c>
      <c r="AG351" s="59">
        <f t="shared" si="158"/>
        <v>0.27212444741012598</v>
      </c>
      <c r="AH351" s="59">
        <f t="shared" si="158"/>
        <v>83.495177800021793</v>
      </c>
      <c r="AI351" s="59">
        <f t="shared" si="158"/>
        <v>0.21823421535237097</v>
      </c>
      <c r="AJ351" s="59">
        <f t="shared" si="158"/>
        <v>73.861048474268287</v>
      </c>
      <c r="AK351" s="59">
        <f t="shared" si="158"/>
        <v>67.181409274402967</v>
      </c>
      <c r="AL351" s="59">
        <f t="shared" si="158"/>
        <v>68.924426749472531</v>
      </c>
      <c r="AM351" s="59">
        <f t="shared" si="158"/>
        <v>47.180154638967117</v>
      </c>
      <c r="AN351" s="59">
        <f t="shared" si="158"/>
        <v>16.111041112296395</v>
      </c>
      <c r="AO351" s="59">
        <f t="shared" si="158"/>
        <v>26.327471784435502</v>
      </c>
      <c r="AP351" s="59">
        <f t="shared" si="158"/>
        <v>25.633184014397216</v>
      </c>
      <c r="AQ351" s="59">
        <f t="shared" si="158"/>
        <v>23.630648243446377</v>
      </c>
      <c r="AR351" s="56" t="s">
        <v>15</v>
      </c>
    </row>
    <row r="352" spans="1:44" x14ac:dyDescent="0.25">
      <c r="A352" s="53" t="s">
        <v>73</v>
      </c>
      <c r="B352" s="56" t="s">
        <v>16</v>
      </c>
      <c r="C352" s="59">
        <f t="shared" ref="C352:AQ352" si="159">IFERROR(C82/C219,C82)</f>
        <v>5.8951183790590571</v>
      </c>
      <c r="D352" s="59">
        <f t="shared" si="159"/>
        <v>6.0063602847245106</v>
      </c>
      <c r="E352" s="59">
        <f t="shared" si="159"/>
        <v>6.0342319575996761</v>
      </c>
      <c r="F352" s="59">
        <f t="shared" si="159"/>
        <v>6.1241979426413877</v>
      </c>
      <c r="G352" s="59">
        <f t="shared" si="159"/>
        <v>6.0837633499655315</v>
      </c>
      <c r="H352" s="59">
        <f t="shared" si="159"/>
        <v>5.6351999354309932</v>
      </c>
      <c r="I352" s="59">
        <f t="shared" si="159"/>
        <v>5.6103112174118275</v>
      </c>
      <c r="J352" s="59">
        <f t="shared" si="159"/>
        <v>5.6278336525731447</v>
      </c>
      <c r="K352" s="59">
        <f t="shared" si="159"/>
        <v>5.8055414981326807</v>
      </c>
      <c r="L352" s="59">
        <f t="shared" si="159"/>
        <v>4.8506425099580692</v>
      </c>
      <c r="M352" s="59">
        <f t="shared" si="159"/>
        <v>3.7398383037207452</v>
      </c>
      <c r="N352" s="59">
        <f t="shared" si="159"/>
        <v>3.4890233231589183</v>
      </c>
      <c r="O352" s="59">
        <f t="shared" si="159"/>
        <v>3.1288420806830186</v>
      </c>
      <c r="P352" s="59">
        <f t="shared" si="159"/>
        <v>3.9316559062325744</v>
      </c>
      <c r="Q352" s="59">
        <f t="shared" si="159"/>
        <v>3.5954202510438105</v>
      </c>
      <c r="R352" s="59">
        <f t="shared" si="159"/>
        <v>3.5471170698305023</v>
      </c>
      <c r="S352" s="59">
        <f t="shared" si="159"/>
        <v>3.3059426104833052</v>
      </c>
      <c r="T352" s="59">
        <f t="shared" si="159"/>
        <v>4.3915522343212787</v>
      </c>
      <c r="U352" s="59">
        <f t="shared" si="159"/>
        <v>3.5540017150045018</v>
      </c>
      <c r="V352" s="59">
        <f t="shared" si="159"/>
        <v>4.212300078874688</v>
      </c>
      <c r="W352" s="59">
        <f t="shared" si="159"/>
        <v>3.289075030400971</v>
      </c>
      <c r="X352" s="59">
        <f t="shared" si="159"/>
        <v>2.8711869426443797</v>
      </c>
      <c r="Y352" s="59">
        <f t="shared" si="159"/>
        <v>3.3940174240963863</v>
      </c>
      <c r="Z352" s="59">
        <f t="shared" si="159"/>
        <v>2.7078490223836424</v>
      </c>
      <c r="AA352" s="59">
        <f t="shared" si="159"/>
        <v>3.0241683942299482</v>
      </c>
      <c r="AB352" s="59">
        <f t="shared" si="159"/>
        <v>2.4229708048878509</v>
      </c>
      <c r="AC352" s="59">
        <f t="shared" si="159"/>
        <v>2.4227663686767271</v>
      </c>
      <c r="AD352" s="59">
        <f t="shared" si="159"/>
        <v>2.0747393967594703</v>
      </c>
      <c r="AE352" s="59">
        <f t="shared" si="159"/>
        <v>2.1933647316125091</v>
      </c>
      <c r="AF352" s="59">
        <f t="shared" si="159"/>
        <v>1.619490530423938</v>
      </c>
      <c r="AG352" s="59">
        <f t="shared" si="159"/>
        <v>1.6686161148779357</v>
      </c>
      <c r="AH352" s="59">
        <f t="shared" si="159"/>
        <v>1.4433218861799124</v>
      </c>
      <c r="AI352" s="59">
        <f t="shared" si="159"/>
        <v>1.2032799188601837</v>
      </c>
      <c r="AJ352" s="59">
        <f t="shared" si="159"/>
        <v>1.1590706229395624</v>
      </c>
      <c r="AK352" s="59">
        <f t="shared" si="159"/>
        <v>0.97492499545027722</v>
      </c>
      <c r="AL352" s="59">
        <f t="shared" si="159"/>
        <v>1.1491532385108898</v>
      </c>
      <c r="AM352" s="59">
        <f t="shared" si="159"/>
        <v>1.0666194457783988</v>
      </c>
      <c r="AN352" s="59">
        <f t="shared" si="159"/>
        <v>1.4187996776635057</v>
      </c>
      <c r="AO352" s="59">
        <f t="shared" si="159"/>
        <v>0.97344597041707082</v>
      </c>
      <c r="AP352" s="59">
        <f t="shared" si="159"/>
        <v>0.99720679235583698</v>
      </c>
      <c r="AQ352" s="59">
        <f t="shared" si="159"/>
        <v>1.0586872640293055</v>
      </c>
      <c r="AR352" s="56" t="s">
        <v>16</v>
      </c>
    </row>
    <row r="353" spans="1:44" x14ac:dyDescent="0.25">
      <c r="A353" s="53" t="s">
        <v>73</v>
      </c>
      <c r="B353" s="56" t="s">
        <v>17</v>
      </c>
      <c r="C353" s="59">
        <f t="shared" ref="C353:AQ353" si="160">IFERROR(C83/C220,C83)</f>
        <v>11.039173835949301</v>
      </c>
      <c r="D353" s="59">
        <f t="shared" si="160"/>
        <v>11.109997194946873</v>
      </c>
      <c r="E353" s="59">
        <f t="shared" si="160"/>
        <v>13.880819192708282</v>
      </c>
      <c r="F353" s="59">
        <f t="shared" si="160"/>
        <v>14.869073639022858</v>
      </c>
      <c r="G353" s="59">
        <f t="shared" si="160"/>
        <v>15.761350555273557</v>
      </c>
      <c r="H353" s="59">
        <f t="shared" si="160"/>
        <v>18.364387280950805</v>
      </c>
      <c r="I353" s="59">
        <f t="shared" si="160"/>
        <v>22.732024717350932</v>
      </c>
      <c r="J353" s="59">
        <f t="shared" si="160"/>
        <v>24.110675359270537</v>
      </c>
      <c r="K353" s="59">
        <f t="shared" si="160"/>
        <v>28.569236336460197</v>
      </c>
      <c r="L353" s="59">
        <f t="shared" si="160"/>
        <v>29.967817603220958</v>
      </c>
      <c r="M353" s="59">
        <f t="shared" si="160"/>
        <v>40.598465753176065</v>
      </c>
      <c r="N353" s="59">
        <f t="shared" si="160"/>
        <v>46.320522271622288</v>
      </c>
      <c r="O353" s="59">
        <f t="shared" si="160"/>
        <v>50.926335400360273</v>
      </c>
      <c r="P353" s="59">
        <f t="shared" si="160"/>
        <v>59.950847280130937</v>
      </c>
      <c r="Q353" s="59">
        <f t="shared" si="160"/>
        <v>67.817134107671123</v>
      </c>
      <c r="R353" s="59">
        <f t="shared" si="160"/>
        <v>66.987295647434138</v>
      </c>
      <c r="S353" s="59">
        <f t="shared" si="160"/>
        <v>65.585315978926801</v>
      </c>
      <c r="T353" s="59">
        <f t="shared" si="160"/>
        <v>63.69434534580008</v>
      </c>
      <c r="U353" s="59">
        <f t="shared" si="160"/>
        <v>121.14357317661137</v>
      </c>
      <c r="V353" s="59">
        <f t="shared" si="160"/>
        <v>63.607583897999277</v>
      </c>
      <c r="W353" s="59">
        <f t="shared" si="160"/>
        <v>62.197398257548627</v>
      </c>
      <c r="X353" s="59">
        <f t="shared" si="160"/>
        <v>118.73371348978559</v>
      </c>
      <c r="Y353" s="59">
        <f t="shared" si="160"/>
        <v>131.25671240223261</v>
      </c>
      <c r="Z353" s="59">
        <f t="shared" si="160"/>
        <v>97.392417033043614</v>
      </c>
      <c r="AA353" s="59">
        <f t="shared" si="160"/>
        <v>92.643584129508355</v>
      </c>
      <c r="AB353" s="59">
        <f t="shared" si="160"/>
        <v>40.277701425101014</v>
      </c>
      <c r="AC353" s="59">
        <f t="shared" si="160"/>
        <v>27.023084912257467</v>
      </c>
      <c r="AD353" s="59">
        <f t="shared" si="160"/>
        <v>18.981826373970712</v>
      </c>
      <c r="AE353" s="59">
        <f t="shared" si="160"/>
        <v>16.681582433022562</v>
      </c>
      <c r="AF353" s="59">
        <f t="shared" si="160"/>
        <v>14.768004962074524</v>
      </c>
      <c r="AG353" s="59">
        <f t="shared" si="160"/>
        <v>14.480501276001316</v>
      </c>
      <c r="AH353" s="59">
        <f t="shared" si="160"/>
        <v>11.279945475108121</v>
      </c>
      <c r="AI353" s="59">
        <f t="shared" si="160"/>
        <v>10.521802710745442</v>
      </c>
      <c r="AJ353" s="59">
        <f t="shared" si="160"/>
        <v>12.175868739608772</v>
      </c>
      <c r="AK353" s="59">
        <f t="shared" si="160"/>
        <v>10.682168520911947</v>
      </c>
      <c r="AL353" s="59">
        <f t="shared" si="160"/>
        <v>11.183484703748224</v>
      </c>
      <c r="AM353" s="59">
        <f t="shared" si="160"/>
        <v>11.059356974138881</v>
      </c>
      <c r="AN353" s="59">
        <f t="shared" si="160"/>
        <v>40.382378048755179</v>
      </c>
      <c r="AO353" s="59">
        <f t="shared" si="160"/>
        <v>11.544977012211612</v>
      </c>
      <c r="AP353" s="59">
        <f t="shared" si="160"/>
        <v>11.808702613813397</v>
      </c>
      <c r="AQ353" s="59">
        <f t="shared" si="160"/>
        <v>12.047738408927765</v>
      </c>
      <c r="AR353" s="56" t="s">
        <v>17</v>
      </c>
    </row>
    <row r="354" spans="1:44" x14ac:dyDescent="0.25">
      <c r="A354" s="53" t="s">
        <v>73</v>
      </c>
      <c r="B354" s="56" t="s">
        <v>18</v>
      </c>
      <c r="C354" s="59">
        <f t="shared" ref="C354:AQ354" si="161">IFERROR(C84/C221,C84)</f>
        <v>28.222234045176805</v>
      </c>
      <c r="D354" s="59">
        <f t="shared" si="161"/>
        <v>25.228972587090624</v>
      </c>
      <c r="E354" s="59">
        <f t="shared" si="161"/>
        <v>55.813549428585489</v>
      </c>
      <c r="F354" s="59">
        <f t="shared" si="161"/>
        <v>62.4050194609679</v>
      </c>
      <c r="G354" s="59">
        <f t="shared" si="161"/>
        <v>46.151699232789511</v>
      </c>
      <c r="H354" s="59">
        <f t="shared" si="161"/>
        <v>75.345534527990381</v>
      </c>
      <c r="I354" s="59">
        <f t="shared" si="161"/>
        <v>95.086558095897487</v>
      </c>
      <c r="J354" s="59">
        <f t="shared" si="161"/>
        <v>57.083880753583571</v>
      </c>
      <c r="K354" s="59">
        <f t="shared" si="161"/>
        <v>59.847668538624063</v>
      </c>
      <c r="L354" s="59">
        <f t="shared" si="161"/>
        <v>56.585496226707505</v>
      </c>
      <c r="M354" s="59">
        <f t="shared" si="161"/>
        <v>44.522827318246165</v>
      </c>
      <c r="N354" s="59">
        <f t="shared" si="161"/>
        <v>46.738380604630102</v>
      </c>
      <c r="O354" s="59">
        <f t="shared" si="161"/>
        <v>37.325880802869243</v>
      </c>
      <c r="P354" s="59">
        <f t="shared" si="161"/>
        <v>33.078091602075098</v>
      </c>
      <c r="Q354" s="59">
        <f t="shared" si="161"/>
        <v>22.987465213952294</v>
      </c>
      <c r="R354" s="59">
        <f t="shared" si="161"/>
        <v>22.134315537324483</v>
      </c>
      <c r="S354" s="59">
        <f t="shared" si="161"/>
        <v>19.053511280927271</v>
      </c>
      <c r="T354" s="59">
        <f t="shared" si="161"/>
        <v>15.076758146648258</v>
      </c>
      <c r="U354" s="59">
        <f t="shared" si="161"/>
        <v>11.679196110265766</v>
      </c>
      <c r="V354" s="59">
        <f t="shared" si="161"/>
        <v>7.7899123896108797</v>
      </c>
      <c r="W354" s="59">
        <f t="shared" si="161"/>
        <v>6.962530532081419</v>
      </c>
      <c r="X354" s="59">
        <f t="shared" si="161"/>
        <v>5.1509002101037389</v>
      </c>
      <c r="Y354" s="59">
        <f t="shared" si="161"/>
        <v>5.6323562253765811</v>
      </c>
      <c r="Z354" s="59">
        <f t="shared" si="161"/>
        <v>4.9749932630755378</v>
      </c>
      <c r="AA354" s="59">
        <f t="shared" si="161"/>
        <v>5.9618218112118546</v>
      </c>
      <c r="AB354" s="59">
        <f t="shared" si="161"/>
        <v>20.608485567655297</v>
      </c>
      <c r="AC354" s="59">
        <f t="shared" si="161"/>
        <v>5.7148472291333006</v>
      </c>
      <c r="AD354" s="59">
        <f t="shared" si="161"/>
        <v>5.3517632454482902</v>
      </c>
      <c r="AE354" s="59">
        <f t="shared" si="161"/>
        <v>5.0415002471533281</v>
      </c>
      <c r="AF354" s="59">
        <f t="shared" si="161"/>
        <v>4.4353911241802351</v>
      </c>
      <c r="AG354" s="59">
        <f t="shared" si="161"/>
        <v>4.8785747596565407</v>
      </c>
      <c r="AH354" s="59">
        <f t="shared" si="161"/>
        <v>4.0971855882967541</v>
      </c>
      <c r="AI354" s="59">
        <f t="shared" si="161"/>
        <v>4.2574555534995673</v>
      </c>
      <c r="AJ354" s="59">
        <f t="shared" si="161"/>
        <v>4.0233015947347166</v>
      </c>
      <c r="AK354" s="59">
        <f t="shared" si="161"/>
        <v>3.5277989319506351</v>
      </c>
      <c r="AL354" s="59">
        <f t="shared" si="161"/>
        <v>3.7207454386838337</v>
      </c>
      <c r="AM354" s="59">
        <f t="shared" si="161"/>
        <v>3.3377382498732557</v>
      </c>
      <c r="AN354" s="59">
        <f t="shared" si="161"/>
        <v>2.1028160806545104</v>
      </c>
      <c r="AO354" s="59">
        <f t="shared" si="161"/>
        <v>2.4100654820172429</v>
      </c>
      <c r="AP354" s="59">
        <f t="shared" si="161"/>
        <v>2.3273565220390426</v>
      </c>
      <c r="AQ354" s="59">
        <f t="shared" si="161"/>
        <v>2.2618341603069236</v>
      </c>
      <c r="AR354" s="56" t="s">
        <v>18</v>
      </c>
    </row>
    <row r="355" spans="1:44" x14ac:dyDescent="0.25">
      <c r="A355" s="53" t="s">
        <v>73</v>
      </c>
      <c r="B355" s="56" t="s">
        <v>19</v>
      </c>
      <c r="C355" s="59">
        <f t="shared" ref="C355:AQ355" si="162">IFERROR(C85/C222,C85)</f>
        <v>1.0071474208048694</v>
      </c>
      <c r="D355" s="59">
        <f t="shared" si="162"/>
        <v>0.9355612771434485</v>
      </c>
      <c r="E355" s="59">
        <f t="shared" si="162"/>
        <v>0.94729037956625495</v>
      </c>
      <c r="F355" s="59">
        <f t="shared" si="162"/>
        <v>0.93987411934349563</v>
      </c>
      <c r="G355" s="59">
        <f t="shared" si="162"/>
        <v>1.100940132238839</v>
      </c>
      <c r="H355" s="59">
        <f t="shared" si="162"/>
        <v>1.0837097643216209</v>
      </c>
      <c r="I355" s="59">
        <f t="shared" si="162"/>
        <v>1.1832679617248043</v>
      </c>
      <c r="J355" s="59">
        <f t="shared" si="162"/>
        <v>1.2463855413672462</v>
      </c>
      <c r="K355" s="59">
        <f t="shared" si="162"/>
        <v>1.212371433712041</v>
      </c>
      <c r="L355" s="59">
        <f t="shared" si="162"/>
        <v>1.3591112565617229</v>
      </c>
      <c r="M355" s="59">
        <f t="shared" si="162"/>
        <v>1.4232385627976047</v>
      </c>
      <c r="N355" s="59">
        <f t="shared" si="162"/>
        <v>1.4186876946254234</v>
      </c>
      <c r="O355" s="59">
        <f t="shared" si="162"/>
        <v>1.5022839397811638</v>
      </c>
      <c r="P355" s="59">
        <f t="shared" si="162"/>
        <v>1.5325676686163012</v>
      </c>
      <c r="Q355" s="59">
        <f t="shared" si="162"/>
        <v>1.519572873446098</v>
      </c>
      <c r="R355" s="59">
        <f t="shared" si="162"/>
        <v>1.4672464837420851</v>
      </c>
      <c r="S355" s="59">
        <f t="shared" si="162"/>
        <v>1.5394589462893824</v>
      </c>
      <c r="T355" s="59">
        <f t="shared" si="162"/>
        <v>1.482692619096329</v>
      </c>
      <c r="U355" s="59">
        <f t="shared" si="162"/>
        <v>1.8702398355943177</v>
      </c>
      <c r="V355" s="59">
        <f t="shared" si="162"/>
        <v>1.143142604260599</v>
      </c>
      <c r="W355" s="59">
        <f t="shared" si="162"/>
        <v>1.3202094124385484</v>
      </c>
      <c r="X355" s="59">
        <f t="shared" si="162"/>
        <v>1.2314337972413942</v>
      </c>
      <c r="Y355" s="59">
        <f t="shared" si="162"/>
        <v>1.246639246089964</v>
      </c>
      <c r="Z355" s="59">
        <f t="shared" si="162"/>
        <v>1.1229921847489608</v>
      </c>
      <c r="AA355" s="59">
        <f t="shared" si="162"/>
        <v>1.0460296874586845</v>
      </c>
      <c r="AB355" s="59">
        <f t="shared" si="162"/>
        <v>0.92448726328729369</v>
      </c>
      <c r="AC355" s="59">
        <f t="shared" si="162"/>
        <v>0.95151318774830995</v>
      </c>
      <c r="AD355" s="59">
        <f t="shared" si="162"/>
        <v>0.87967680693293893</v>
      </c>
      <c r="AE355" s="59">
        <f t="shared" si="162"/>
        <v>0.89078422515709177</v>
      </c>
      <c r="AF355" s="59">
        <f t="shared" si="162"/>
        <v>0.67776244338618585</v>
      </c>
      <c r="AG355" s="59">
        <f t="shared" si="162"/>
        <v>0.87092414952128872</v>
      </c>
      <c r="AH355" s="59">
        <f t="shared" si="162"/>
        <v>0.94133725335766671</v>
      </c>
      <c r="AI355" s="59">
        <f t="shared" si="162"/>
        <v>1.145077389861731</v>
      </c>
      <c r="AJ355" s="59">
        <f t="shared" si="162"/>
        <v>1.3154472853613939</v>
      </c>
      <c r="AK355" s="59">
        <f t="shared" si="162"/>
        <v>1.8824661783043597</v>
      </c>
      <c r="AL355" s="59">
        <f t="shared" si="162"/>
        <v>1.5809557676851793</v>
      </c>
      <c r="AM355" s="59">
        <f t="shared" si="162"/>
        <v>1.6453379209492498</v>
      </c>
      <c r="AN355" s="59">
        <f t="shared" si="162"/>
        <v>2.6840637169860533</v>
      </c>
      <c r="AO355" s="59">
        <f t="shared" si="162"/>
        <v>1.8964236280472686</v>
      </c>
      <c r="AP355" s="59">
        <f t="shared" si="162"/>
        <v>1.8622120472028461</v>
      </c>
      <c r="AQ355" s="59">
        <f t="shared" si="162"/>
        <v>1.875156092371415</v>
      </c>
      <c r="AR355" s="56" t="s">
        <v>19</v>
      </c>
    </row>
    <row r="356" spans="1:44" x14ac:dyDescent="0.25">
      <c r="A356" s="53" t="s">
        <v>73</v>
      </c>
      <c r="B356" s="56" t="s">
        <v>20</v>
      </c>
      <c r="C356" s="59">
        <f t="shared" ref="C356:AQ356" si="163">IFERROR(C86/C223,C86)</f>
        <v>1.7380980178970593</v>
      </c>
      <c r="D356" s="59">
        <f t="shared" si="163"/>
        <v>1.8520811195149394</v>
      </c>
      <c r="E356" s="59">
        <f t="shared" si="163"/>
        <v>1.4579784454320912</v>
      </c>
      <c r="F356" s="59">
        <f t="shared" si="163"/>
        <v>2.0777954028053167</v>
      </c>
      <c r="G356" s="59">
        <f t="shared" si="163"/>
        <v>3.660738250589703</v>
      </c>
      <c r="H356" s="59">
        <f t="shared" si="163"/>
        <v>4.1108962247404506</v>
      </c>
      <c r="I356" s="59">
        <f t="shared" si="163"/>
        <v>3.5172094895850146</v>
      </c>
      <c r="J356" s="59">
        <f t="shared" si="163"/>
        <v>3.7094420041623013</v>
      </c>
      <c r="K356" s="59">
        <f t="shared" si="163"/>
        <v>4.2239582456102118</v>
      </c>
      <c r="L356" s="59">
        <f t="shared" si="163"/>
        <v>3.4608851543182535</v>
      </c>
      <c r="M356" s="59">
        <f t="shared" si="163"/>
        <v>4.3698679153431179</v>
      </c>
      <c r="N356" s="59">
        <f t="shared" si="163"/>
        <v>4.2967881306494151</v>
      </c>
      <c r="O356" s="59">
        <f t="shared" si="163"/>
        <v>3.9365396806302617</v>
      </c>
      <c r="P356" s="59">
        <f t="shared" si="163"/>
        <v>3.7297474818456311</v>
      </c>
      <c r="Q356" s="59">
        <f t="shared" si="163"/>
        <v>2.8470792661810855</v>
      </c>
      <c r="R356" s="59">
        <f t="shared" si="163"/>
        <v>3.2264779177769154</v>
      </c>
      <c r="S356" s="59">
        <f t="shared" si="163"/>
        <v>2.7298211868105855</v>
      </c>
      <c r="T356" s="59">
        <f t="shared" si="163"/>
        <v>2.2613938681816568</v>
      </c>
      <c r="U356" s="59">
        <f t="shared" si="163"/>
        <v>2.2492253264649813</v>
      </c>
      <c r="V356" s="59">
        <f t="shared" si="163"/>
        <v>1.03252269549249</v>
      </c>
      <c r="W356" s="59">
        <f t="shared" si="163"/>
        <v>1.7196822768684477</v>
      </c>
      <c r="X356" s="59">
        <f t="shared" si="163"/>
        <v>1.4853808818934915</v>
      </c>
      <c r="Y356" s="59">
        <f t="shared" si="163"/>
        <v>1.5856643258438821</v>
      </c>
      <c r="Z356" s="59">
        <f t="shared" si="163"/>
        <v>1.5109270056329862</v>
      </c>
      <c r="AA356" s="59">
        <f t="shared" si="163"/>
        <v>1.5021914716720888</v>
      </c>
      <c r="AB356" s="59">
        <f t="shared" si="163"/>
        <v>1.3583727581377014</v>
      </c>
      <c r="AC356" s="59">
        <f t="shared" si="163"/>
        <v>1.3646323595371228</v>
      </c>
      <c r="AD356" s="59">
        <f t="shared" si="163"/>
        <v>1.2911469561599354</v>
      </c>
      <c r="AE356" s="59">
        <f t="shared" si="163"/>
        <v>2.5396965422490005</v>
      </c>
      <c r="AF356" s="59">
        <f t="shared" si="163"/>
        <v>1.2139335897878456</v>
      </c>
      <c r="AG356" s="59">
        <f t="shared" si="163"/>
        <v>1.3682686903401762</v>
      </c>
      <c r="AH356" s="59">
        <f t="shared" si="163"/>
        <v>1.4486611875567956</v>
      </c>
      <c r="AI356" s="59">
        <f t="shared" si="163"/>
        <v>1.5633738771736898</v>
      </c>
      <c r="AJ356" s="59">
        <f t="shared" si="163"/>
        <v>1.3424339108603207</v>
      </c>
      <c r="AK356" s="59">
        <f t="shared" si="163"/>
        <v>1.3026253811285797</v>
      </c>
      <c r="AL356" s="59">
        <f t="shared" si="163"/>
        <v>1.4754873806703699</v>
      </c>
      <c r="AM356" s="59">
        <f t="shared" si="163"/>
        <v>1.4293111921268209</v>
      </c>
      <c r="AN356" s="59">
        <f t="shared" si="163"/>
        <v>1.2424341529547096</v>
      </c>
      <c r="AO356" s="59">
        <f t="shared" si="163"/>
        <v>1.7047414908188803</v>
      </c>
      <c r="AP356" s="59">
        <f t="shared" si="163"/>
        <v>1.5368751170192847</v>
      </c>
      <c r="AQ356" s="59">
        <f t="shared" si="163"/>
        <v>1.4434976662833323</v>
      </c>
      <c r="AR356" s="56" t="s">
        <v>20</v>
      </c>
    </row>
    <row r="357" spans="1:44" x14ac:dyDescent="0.25">
      <c r="A357" s="53" t="s">
        <v>73</v>
      </c>
      <c r="B357" s="56" t="s">
        <v>21</v>
      </c>
      <c r="C357" s="59">
        <f t="shared" ref="C357:AQ357" si="164">IFERROR(C87/C224,C87)</f>
        <v>6.5081762658435682E-2</v>
      </c>
      <c r="D357" s="59">
        <f t="shared" si="164"/>
        <v>6.0413801725215655E-2</v>
      </c>
      <c r="E357" s="59">
        <f t="shared" si="164"/>
        <v>5.3363445717051136E-2</v>
      </c>
      <c r="F357" s="59">
        <f t="shared" si="164"/>
        <v>5.7369464639788495E-2</v>
      </c>
      <c r="G357" s="59">
        <f t="shared" si="164"/>
        <v>5.6165373997633758E-2</v>
      </c>
      <c r="H357" s="59">
        <f t="shared" si="164"/>
        <v>4.4756298901729955E-2</v>
      </c>
      <c r="I357" s="59">
        <f t="shared" si="164"/>
        <v>4.4776662301760514E-2</v>
      </c>
      <c r="J357" s="59">
        <f t="shared" si="164"/>
        <v>3.7011627067234779E-2</v>
      </c>
      <c r="K357" s="59">
        <f t="shared" si="164"/>
        <v>4.1273543234743276E-2</v>
      </c>
      <c r="L357" s="59">
        <f t="shared" si="164"/>
        <v>3.8566704820043242E-2</v>
      </c>
      <c r="M357" s="59">
        <f t="shared" si="164"/>
        <v>5.1224646640157717E-2</v>
      </c>
      <c r="N357" s="59">
        <f t="shared" si="164"/>
        <v>4.1120803920964212E-2</v>
      </c>
      <c r="O357" s="59">
        <f t="shared" si="164"/>
        <v>6.9042750024345123E-2</v>
      </c>
      <c r="P357" s="59">
        <f t="shared" si="164"/>
        <v>7.868981283040434E-2</v>
      </c>
      <c r="Q357" s="59">
        <f t="shared" si="164"/>
        <v>8.7998395775542262E-2</v>
      </c>
      <c r="R357" s="59">
        <f t="shared" si="164"/>
        <v>8.6946117337374867E-2</v>
      </c>
      <c r="S357" s="59">
        <f t="shared" si="164"/>
        <v>9.6717442608882223E-2</v>
      </c>
      <c r="T357" s="59">
        <f t="shared" si="164"/>
        <v>8.9140014834853176E-2</v>
      </c>
      <c r="U357" s="59">
        <f t="shared" si="164"/>
        <v>8.7878658040190238E-2</v>
      </c>
      <c r="V357" s="59">
        <f t="shared" si="164"/>
        <v>9.4703500260615053E-2</v>
      </c>
      <c r="W357" s="59">
        <f t="shared" si="164"/>
        <v>8.9715814961131637E-2</v>
      </c>
      <c r="X357" s="59">
        <f t="shared" si="164"/>
        <v>8.9566098261016372E-2</v>
      </c>
      <c r="Y357" s="59">
        <f t="shared" si="164"/>
        <v>8.2459219934066866E-2</v>
      </c>
      <c r="Z357" s="59">
        <f t="shared" si="164"/>
        <v>8.3737760749255E-2</v>
      </c>
      <c r="AA357" s="59">
        <f t="shared" si="164"/>
        <v>7.0556258842802894E-2</v>
      </c>
      <c r="AB357" s="59">
        <f t="shared" si="164"/>
        <v>7.1751943281797209E-2</v>
      </c>
      <c r="AC357" s="59">
        <f t="shared" si="164"/>
        <v>34.598363176195093</v>
      </c>
      <c r="AD357" s="59">
        <f t="shared" si="164"/>
        <v>7.1416404054169144E-2</v>
      </c>
      <c r="AE357" s="59">
        <f t="shared" si="164"/>
        <v>25.752325375494429</v>
      </c>
      <c r="AF357" s="59">
        <f t="shared" si="164"/>
        <v>24.242212096106048</v>
      </c>
      <c r="AG357" s="59">
        <f t="shared" si="164"/>
        <v>26.709936694843837</v>
      </c>
      <c r="AH357" s="59">
        <f t="shared" si="164"/>
        <v>29.51814969451107</v>
      </c>
      <c r="AI357" s="59">
        <f t="shared" si="164"/>
        <v>26.176571915116579</v>
      </c>
      <c r="AJ357" s="59">
        <f t="shared" si="164"/>
        <v>21.663584302976929</v>
      </c>
      <c r="AK357" s="59">
        <f t="shared" si="164"/>
        <v>20.364757101077199</v>
      </c>
      <c r="AL357" s="59">
        <f t="shared" si="164"/>
        <v>22.858026543848798</v>
      </c>
      <c r="AM357" s="59">
        <f t="shared" si="164"/>
        <v>16.664011051311814</v>
      </c>
      <c r="AN357" s="59">
        <f t="shared" si="164"/>
        <v>2.1274378255229811</v>
      </c>
      <c r="AO357" s="59">
        <f t="shared" si="164"/>
        <v>9.8101082857618103</v>
      </c>
      <c r="AP357" s="59">
        <f t="shared" si="164"/>
        <v>9.2972905128313528</v>
      </c>
      <c r="AQ357" s="59">
        <f t="shared" si="164"/>
        <v>6.1368998628257883</v>
      </c>
      <c r="AR357" s="56" t="s">
        <v>21</v>
      </c>
    </row>
    <row r="358" spans="1:44" x14ac:dyDescent="0.25">
      <c r="A358" s="53" t="s">
        <v>73</v>
      </c>
      <c r="B358" s="56" t="s">
        <v>22</v>
      </c>
      <c r="C358" s="59">
        <f t="shared" ref="C358:AQ358" si="165">IFERROR(C88/C225,C88)</f>
        <v>1.4347990519611815</v>
      </c>
      <c r="D358" s="59">
        <f t="shared" si="165"/>
        <v>1.4449053496489996</v>
      </c>
      <c r="E358" s="59">
        <f t="shared" si="165"/>
        <v>1.4958604717937156</v>
      </c>
      <c r="F358" s="59">
        <f t="shared" si="165"/>
        <v>1.4781807437181744</v>
      </c>
      <c r="G358" s="59">
        <f t="shared" si="165"/>
        <v>1.4421516161715606</v>
      </c>
      <c r="H358" s="59">
        <f t="shared" si="165"/>
        <v>1.3262539978784327</v>
      </c>
      <c r="I358" s="59">
        <f t="shared" si="165"/>
        <v>1.3715768769508041</v>
      </c>
      <c r="J358" s="59">
        <f t="shared" si="165"/>
        <v>1.3772537232122457</v>
      </c>
      <c r="K358" s="59">
        <f t="shared" si="165"/>
        <v>1.4640045343525907</v>
      </c>
      <c r="L358" s="59">
        <f t="shared" si="165"/>
        <v>1.6162111859269508</v>
      </c>
      <c r="M358" s="59">
        <f t="shared" si="165"/>
        <v>1.7272978638286918</v>
      </c>
      <c r="N358" s="59">
        <f t="shared" si="165"/>
        <v>1.7657929579260552</v>
      </c>
      <c r="O358" s="59">
        <f t="shared" si="165"/>
        <v>2.1450348801323988</v>
      </c>
      <c r="P358" s="59">
        <f t="shared" si="165"/>
        <v>2.4634925958480225</v>
      </c>
      <c r="Q358" s="59">
        <f t="shared" si="165"/>
        <v>2.4837029752349973</v>
      </c>
      <c r="R358" s="59">
        <f t="shared" si="165"/>
        <v>2.690693803162012</v>
      </c>
      <c r="S358" s="59">
        <f t="shared" si="165"/>
        <v>3.026817148495208</v>
      </c>
      <c r="T358" s="59">
        <f t="shared" si="165"/>
        <v>3.0204136345647203</v>
      </c>
      <c r="U358" s="59">
        <f t="shared" si="165"/>
        <v>2.6892750299684325</v>
      </c>
      <c r="V358" s="59">
        <f t="shared" si="165"/>
        <v>2.8367658785845711</v>
      </c>
      <c r="W358" s="59">
        <f t="shared" si="165"/>
        <v>3.0385708070170194</v>
      </c>
      <c r="X358" s="59">
        <f t="shared" si="165"/>
        <v>3.1020384038929039</v>
      </c>
      <c r="Y358" s="59">
        <f t="shared" si="165"/>
        <v>3.5327429048703038</v>
      </c>
      <c r="Z358" s="59">
        <f t="shared" si="165"/>
        <v>3.3662772072445089</v>
      </c>
      <c r="AA358" s="59">
        <f t="shared" si="165"/>
        <v>3.4360291456034231</v>
      </c>
      <c r="AB358" s="59">
        <f t="shared" si="165"/>
        <v>3.8949470629442602</v>
      </c>
      <c r="AC358" s="59">
        <f t="shared" si="165"/>
        <v>4.2167731472328613</v>
      </c>
      <c r="AD358" s="59">
        <f t="shared" si="165"/>
        <v>6.2324792508139026</v>
      </c>
      <c r="AE358" s="59">
        <f t="shared" si="165"/>
        <v>4.6876907767139757</v>
      </c>
      <c r="AF358" s="59">
        <f t="shared" si="165"/>
        <v>6.0440517870521466</v>
      </c>
      <c r="AG358" s="59">
        <f t="shared" si="165"/>
        <v>6.1552282527978486</v>
      </c>
      <c r="AH358" s="59">
        <f t="shared" si="165"/>
        <v>6.5548933917777914</v>
      </c>
      <c r="AI358" s="59">
        <f t="shared" si="165"/>
        <v>6.7153837984372418</v>
      </c>
      <c r="AJ358" s="59">
        <f t="shared" si="165"/>
        <v>7.2338208426353461</v>
      </c>
      <c r="AK358" s="59">
        <f t="shared" si="165"/>
        <v>6.629826414632813</v>
      </c>
      <c r="AL358" s="59">
        <f t="shared" si="165"/>
        <v>6.6157848740704726</v>
      </c>
      <c r="AM358" s="59">
        <f t="shared" si="165"/>
        <v>7.4563639073964163</v>
      </c>
      <c r="AN358" s="59">
        <f t="shared" si="165"/>
        <v>18.157889631233992</v>
      </c>
      <c r="AO358" s="59">
        <f t="shared" si="165"/>
        <v>8.1656932018918464</v>
      </c>
      <c r="AP358" s="59">
        <f t="shared" si="165"/>
        <v>9.6108730718822475</v>
      </c>
      <c r="AQ358" s="59">
        <f t="shared" si="165"/>
        <v>8.9706995513447136</v>
      </c>
      <c r="AR358" s="56" t="s">
        <v>22</v>
      </c>
    </row>
    <row r="359" spans="1:44" x14ac:dyDescent="0.25">
      <c r="A359" s="53" t="s">
        <v>73</v>
      </c>
      <c r="B359" s="56" t="s">
        <v>23</v>
      </c>
      <c r="C359" s="59">
        <f t="shared" ref="C359:AQ359" si="166">IFERROR(C89/C226,C89)</f>
        <v>0.1689104879490379</v>
      </c>
      <c r="D359" s="59">
        <f t="shared" si="166"/>
        <v>0.1708651081385173</v>
      </c>
      <c r="E359" s="59">
        <f t="shared" si="166"/>
        <v>0.18944991127601227</v>
      </c>
      <c r="F359" s="59">
        <f t="shared" si="166"/>
        <v>0.19044943820224719</v>
      </c>
      <c r="G359" s="59">
        <f t="shared" si="166"/>
        <v>0.18013014328907584</v>
      </c>
      <c r="H359" s="59">
        <f t="shared" si="166"/>
        <v>0.18889526954274638</v>
      </c>
      <c r="I359" s="59">
        <f t="shared" si="166"/>
        <v>0.19209224501673214</v>
      </c>
      <c r="J359" s="59">
        <f t="shared" si="166"/>
        <v>0.19816566765364338</v>
      </c>
      <c r="K359" s="59">
        <f t="shared" si="166"/>
        <v>0.19615534117813349</v>
      </c>
      <c r="L359" s="59">
        <f t="shared" si="166"/>
        <v>0.1995103650006359</v>
      </c>
      <c r="M359" s="59">
        <f t="shared" si="166"/>
        <v>0.20690346509840613</v>
      </c>
      <c r="N359" s="59">
        <f t="shared" si="166"/>
        <v>0.19481520298387842</v>
      </c>
      <c r="O359" s="59">
        <f t="shared" si="166"/>
        <v>0.19732528321485376</v>
      </c>
      <c r="P359" s="59">
        <f t="shared" si="166"/>
        <v>0.21810258608372624</v>
      </c>
      <c r="Q359" s="59">
        <f t="shared" si="166"/>
        <v>0.21102235887837972</v>
      </c>
      <c r="R359" s="59">
        <f t="shared" si="166"/>
        <v>0.22621943923742674</v>
      </c>
      <c r="S359" s="59">
        <f t="shared" si="166"/>
        <v>0.23432739755417292</v>
      </c>
      <c r="T359" s="59">
        <f t="shared" si="166"/>
        <v>0.2206029931497884</v>
      </c>
      <c r="U359" s="59">
        <f t="shared" si="166"/>
        <v>0.20926346458717168</v>
      </c>
      <c r="V359" s="59">
        <f t="shared" si="166"/>
        <v>0.21153923258890983</v>
      </c>
      <c r="W359" s="59">
        <f t="shared" si="166"/>
        <v>0.20933690157597384</v>
      </c>
      <c r="X359" s="59">
        <f t="shared" si="166"/>
        <v>0.2179216613202769</v>
      </c>
      <c r="Y359" s="59">
        <f t="shared" si="166"/>
        <v>0.19985443336044867</v>
      </c>
      <c r="Z359" s="59">
        <f t="shared" si="166"/>
        <v>0.20110685398041717</v>
      </c>
      <c r="AA359" s="59">
        <f t="shared" si="166"/>
        <v>0.19294065083029266</v>
      </c>
      <c r="AB359" s="59">
        <f t="shared" si="166"/>
        <v>0.21423080208422313</v>
      </c>
      <c r="AC359" s="59">
        <f t="shared" si="166"/>
        <v>0.22855184820319527</v>
      </c>
      <c r="AD359" s="59">
        <f t="shared" si="166"/>
        <v>0.24086534366748999</v>
      </c>
      <c r="AE359" s="59">
        <f t="shared" si="166"/>
        <v>0.22188373742853565</v>
      </c>
      <c r="AF359" s="59">
        <f t="shared" si="166"/>
        <v>0.2321659687856871</v>
      </c>
      <c r="AG359" s="59">
        <f t="shared" si="166"/>
        <v>0.20331136875469177</v>
      </c>
      <c r="AH359" s="59">
        <f t="shared" si="166"/>
        <v>0.22461579461668293</v>
      </c>
      <c r="AI359" s="59">
        <f t="shared" si="166"/>
        <v>0.22425988996594182</v>
      </c>
      <c r="AJ359" s="59">
        <f t="shared" si="166"/>
        <v>0.23531257002016581</v>
      </c>
      <c r="AK359" s="59">
        <f t="shared" si="166"/>
        <v>0.22553299707540375</v>
      </c>
      <c r="AL359" s="59">
        <f t="shared" si="166"/>
        <v>0.21881016105554774</v>
      </c>
      <c r="AM359" s="59">
        <f t="shared" si="166"/>
        <v>0.20902507512685353</v>
      </c>
      <c r="AN359" s="59">
        <f t="shared" si="166"/>
        <v>0.20015803249543185</v>
      </c>
      <c r="AO359" s="59">
        <f t="shared" si="166"/>
        <v>0.18217562254259503</v>
      </c>
      <c r="AP359" s="59">
        <f t="shared" si="166"/>
        <v>0.18217562254259503</v>
      </c>
      <c r="AQ359" s="59">
        <f t="shared" si="166"/>
        <v>0.16543209876543211</v>
      </c>
      <c r="AR359" s="56" t="s">
        <v>23</v>
      </c>
    </row>
    <row r="360" spans="1:44" x14ac:dyDescent="0.25">
      <c r="A360" s="53" t="s">
        <v>73</v>
      </c>
      <c r="B360" s="56" t="s">
        <v>24</v>
      </c>
      <c r="C360" s="59">
        <f t="shared" ref="C360:AQ360" si="167">IFERROR(C90/C227,C90)</f>
        <v>1.8051810294103952</v>
      </c>
      <c r="D360" s="59">
        <f t="shared" si="167"/>
        <v>1.8938578411795637</v>
      </c>
      <c r="E360" s="59">
        <f t="shared" si="167"/>
        <v>2.1689124557482895</v>
      </c>
      <c r="F360" s="59">
        <f t="shared" si="167"/>
        <v>2.2415546085158509</v>
      </c>
      <c r="G360" s="59">
        <f t="shared" si="167"/>
        <v>2.1363088173110554</v>
      </c>
      <c r="H360" s="59">
        <f t="shared" si="167"/>
        <v>2.1948697055820303</v>
      </c>
      <c r="I360" s="59">
        <f t="shared" si="167"/>
        <v>2.2215832087452125</v>
      </c>
      <c r="J360" s="59">
        <f t="shared" si="167"/>
        <v>2.3440735381495195</v>
      </c>
      <c r="K360" s="59">
        <f t="shared" si="167"/>
        <v>2.553364931910838</v>
      </c>
      <c r="L360" s="59">
        <f t="shared" si="167"/>
        <v>2.6506559298901617</v>
      </c>
      <c r="M360" s="59">
        <f t="shared" si="167"/>
        <v>3.1552184105029628</v>
      </c>
      <c r="N360" s="59">
        <f t="shared" si="167"/>
        <v>3.0046580324983556</v>
      </c>
      <c r="O360" s="59">
        <f t="shared" si="167"/>
        <v>3.376054721116847</v>
      </c>
      <c r="P360" s="59">
        <f t="shared" si="167"/>
        <v>3.9515243249035574</v>
      </c>
      <c r="Q360" s="59">
        <f t="shared" si="167"/>
        <v>4.1765014603944941</v>
      </c>
      <c r="R360" s="59">
        <f t="shared" si="167"/>
        <v>4.6230471396985173</v>
      </c>
      <c r="S360" s="59">
        <f t="shared" si="167"/>
        <v>4.6665988587885039</v>
      </c>
      <c r="T360" s="59">
        <f t="shared" si="167"/>
        <v>4.4638062441049779</v>
      </c>
      <c r="U360" s="59">
        <f t="shared" si="167"/>
        <v>4.2650085178121051</v>
      </c>
      <c r="V360" s="59">
        <f t="shared" si="167"/>
        <v>4.1974694144373732</v>
      </c>
      <c r="W360" s="59">
        <f t="shared" si="167"/>
        <v>4.3849013235579548</v>
      </c>
      <c r="X360" s="59">
        <f t="shared" si="167"/>
        <v>6.7864015034021872</v>
      </c>
      <c r="Y360" s="59">
        <f t="shared" si="167"/>
        <v>3.879157635189749</v>
      </c>
      <c r="Z360" s="59">
        <f t="shared" si="167"/>
        <v>4.0466284353347728</v>
      </c>
      <c r="AA360" s="59">
        <f t="shared" si="167"/>
        <v>5.7741558738654586</v>
      </c>
      <c r="AB360" s="59">
        <f t="shared" si="167"/>
        <v>4.5458457427197105</v>
      </c>
      <c r="AC360" s="59">
        <f t="shared" si="167"/>
        <v>4.8506643910764362</v>
      </c>
      <c r="AD360" s="59">
        <f t="shared" si="167"/>
        <v>5.8845542416618128</v>
      </c>
      <c r="AE360" s="59">
        <f t="shared" si="167"/>
        <v>5.0181552911068392</v>
      </c>
      <c r="AF360" s="59">
        <f t="shared" si="167"/>
        <v>5.7446647069215357</v>
      </c>
      <c r="AG360" s="59">
        <f t="shared" si="167"/>
        <v>4.5571433056769992</v>
      </c>
      <c r="AH360" s="59">
        <f t="shared" si="167"/>
        <v>4.9677045003037001</v>
      </c>
      <c r="AI360" s="59">
        <f t="shared" si="167"/>
        <v>5.3619401064483787</v>
      </c>
      <c r="AJ360" s="59">
        <f t="shared" si="167"/>
        <v>6.3780911835942078</v>
      </c>
      <c r="AK360" s="59">
        <f t="shared" si="167"/>
        <v>6.1742177103502085</v>
      </c>
      <c r="AL360" s="59">
        <f t="shared" si="167"/>
        <v>6.4408680484287313</v>
      </c>
      <c r="AM360" s="59">
        <f t="shared" si="167"/>
        <v>5.458239186546451</v>
      </c>
      <c r="AN360" s="59">
        <f t="shared" si="167"/>
        <v>4.7497134837048387</v>
      </c>
      <c r="AO360" s="59">
        <f t="shared" si="167"/>
        <v>5.3085858749737245</v>
      </c>
      <c r="AP360" s="59">
        <f t="shared" si="167"/>
        <v>5.198155866376168</v>
      </c>
      <c r="AQ360" s="59">
        <f t="shared" si="167"/>
        <v>3.8228828690949905</v>
      </c>
      <c r="AR360" s="56" t="s">
        <v>24</v>
      </c>
    </row>
    <row r="361" spans="1:44" x14ac:dyDescent="0.25">
      <c r="A361" s="53" t="s">
        <v>73</v>
      </c>
      <c r="B361" s="56" t="s">
        <v>25</v>
      </c>
      <c r="C361" s="59">
        <f t="shared" ref="C361:AQ361" si="168">IFERROR(C91/C228,C91)</f>
        <v>1.7510322639399165</v>
      </c>
      <c r="D361" s="59">
        <f t="shared" si="168"/>
        <v>1.9154584881998791</v>
      </c>
      <c r="E361" s="59">
        <f t="shared" si="168"/>
        <v>1.9799955242764273</v>
      </c>
      <c r="F361" s="59">
        <f t="shared" si="168"/>
        <v>1.9068036913168576</v>
      </c>
      <c r="G361" s="59">
        <f t="shared" si="168"/>
        <v>1.7623300548926577</v>
      </c>
      <c r="H361" s="59">
        <f t="shared" si="168"/>
        <v>1.7976557608975157</v>
      </c>
      <c r="I361" s="59">
        <f t="shared" si="168"/>
        <v>1.8301042201406927</v>
      </c>
      <c r="J361" s="59">
        <f t="shared" si="168"/>
        <v>1.7291057645367807</v>
      </c>
      <c r="K361" s="59">
        <f t="shared" si="168"/>
        <v>1.6953932547997901</v>
      </c>
      <c r="L361" s="59">
        <f t="shared" si="168"/>
        <v>1.6250866509771924</v>
      </c>
      <c r="M361" s="59">
        <f t="shared" si="168"/>
        <v>1.6726251577825295</v>
      </c>
      <c r="N361" s="59">
        <f t="shared" si="168"/>
        <v>2.0540201216784806</v>
      </c>
      <c r="O361" s="59">
        <f t="shared" si="168"/>
        <v>1.7893915054607634</v>
      </c>
      <c r="P361" s="59">
        <f t="shared" si="168"/>
        <v>1.5147382133273632</v>
      </c>
      <c r="Q361" s="59">
        <f t="shared" si="168"/>
        <v>1.6419717631679589</v>
      </c>
      <c r="R361" s="59">
        <f t="shared" si="168"/>
        <v>1.4912772825903771</v>
      </c>
      <c r="S361" s="59">
        <f t="shared" si="168"/>
        <v>1.4651524059089829</v>
      </c>
      <c r="T361" s="59">
        <f t="shared" si="168"/>
        <v>1.4292839950262184</v>
      </c>
      <c r="U361" s="59">
        <f t="shared" si="168"/>
        <v>1.6175572780397325</v>
      </c>
      <c r="V361" s="59">
        <f t="shared" si="168"/>
        <v>1.4701362212648612</v>
      </c>
      <c r="W361" s="59">
        <f t="shared" si="168"/>
        <v>1.5475524288223794</v>
      </c>
      <c r="X361" s="59">
        <f t="shared" si="168"/>
        <v>1.4883016797326698</v>
      </c>
      <c r="Y361" s="59">
        <f t="shared" si="168"/>
        <v>1.3564117038847183</v>
      </c>
      <c r="Z361" s="59">
        <f t="shared" si="168"/>
        <v>1.376937806790151</v>
      </c>
      <c r="AA361" s="59">
        <f t="shared" si="168"/>
        <v>1.425028591954671</v>
      </c>
      <c r="AB361" s="59">
        <f t="shared" si="168"/>
        <v>1.7060418833197575</v>
      </c>
      <c r="AC361" s="59">
        <f t="shared" si="168"/>
        <v>1.7898085662409087</v>
      </c>
      <c r="AD361" s="59">
        <f t="shared" si="168"/>
        <v>1.8750999849824599</v>
      </c>
      <c r="AE361" s="59">
        <f t="shared" si="168"/>
        <v>1.8603588942839808</v>
      </c>
      <c r="AF361" s="59">
        <f t="shared" si="168"/>
        <v>2.0169860533126283</v>
      </c>
      <c r="AG361" s="59">
        <f t="shared" si="168"/>
        <v>1.8757234034354544</v>
      </c>
      <c r="AH361" s="59">
        <f t="shared" si="168"/>
        <v>2.0403375452905017</v>
      </c>
      <c r="AI361" s="59">
        <f t="shared" si="168"/>
        <v>2.5772474691810099</v>
      </c>
      <c r="AJ361" s="59">
        <f t="shared" si="168"/>
        <v>2.5338925492839928</v>
      </c>
      <c r="AK361" s="59">
        <f t="shared" si="168"/>
        <v>2.8073084927009146</v>
      </c>
      <c r="AL361" s="59">
        <f t="shared" si="168"/>
        <v>2.9624320654399408</v>
      </c>
      <c r="AM361" s="59">
        <f t="shared" si="168"/>
        <v>3.174677012477356</v>
      </c>
      <c r="AN361" s="59">
        <f t="shared" si="168"/>
        <v>4.0465677204646893</v>
      </c>
      <c r="AO361" s="59">
        <f t="shared" si="168"/>
        <v>3.8715893628553655</v>
      </c>
      <c r="AP361" s="59">
        <f t="shared" si="168"/>
        <v>3.5339731881431087</v>
      </c>
      <c r="AQ361" s="59">
        <f t="shared" si="168"/>
        <v>4.3356849283078791</v>
      </c>
      <c r="AR361" s="56" t="s">
        <v>25</v>
      </c>
    </row>
    <row r="362" spans="1:44" x14ac:dyDescent="0.25">
      <c r="A362" s="53" t="s">
        <v>73</v>
      </c>
      <c r="B362" s="56" t="s">
        <v>26</v>
      </c>
      <c r="C362" s="59">
        <f t="shared" ref="C362:AQ362" si="169">IFERROR(C92/C229,C92)</f>
        <v>2.0967003122745163</v>
      </c>
      <c r="D362" s="59">
        <f t="shared" si="169"/>
        <v>2.1722261944351544</v>
      </c>
      <c r="E362" s="59">
        <f t="shared" si="169"/>
        <v>2.3746588225223952</v>
      </c>
      <c r="F362" s="59">
        <f t="shared" si="169"/>
        <v>2.7667394323910681</v>
      </c>
      <c r="G362" s="59">
        <f t="shared" si="169"/>
        <v>2.4574353319018072</v>
      </c>
      <c r="H362" s="59">
        <f t="shared" si="169"/>
        <v>2.8027681449156505</v>
      </c>
      <c r="I362" s="59">
        <f t="shared" si="169"/>
        <v>2.4768817124558034</v>
      </c>
      <c r="J362" s="59">
        <f t="shared" si="169"/>
        <v>2.6189622289078351</v>
      </c>
      <c r="K362" s="59">
        <f t="shared" si="169"/>
        <v>2.6974714112842677</v>
      </c>
      <c r="L362" s="59">
        <f t="shared" si="169"/>
        <v>2.9139886392645318</v>
      </c>
      <c r="M362" s="59">
        <f t="shared" si="169"/>
        <v>2.8260709807576689</v>
      </c>
      <c r="N362" s="59">
        <f t="shared" si="169"/>
        <v>2.4647943694323842</v>
      </c>
      <c r="O362" s="59">
        <f t="shared" si="169"/>
        <v>1.7506198964605144</v>
      </c>
      <c r="P362" s="59">
        <f t="shared" si="169"/>
        <v>1.8485010330273941</v>
      </c>
      <c r="Q362" s="59">
        <f t="shared" si="169"/>
        <v>1.8192749174739544</v>
      </c>
      <c r="R362" s="59">
        <f t="shared" si="169"/>
        <v>1.8045441763831123</v>
      </c>
      <c r="S362" s="59">
        <f t="shared" si="169"/>
        <v>1.4730469947007221</v>
      </c>
      <c r="T362" s="59">
        <f t="shared" si="169"/>
        <v>1.1103877533172577</v>
      </c>
      <c r="U362" s="59">
        <f t="shared" si="169"/>
        <v>1.232899413325258</v>
      </c>
      <c r="V362" s="59">
        <f t="shared" si="169"/>
        <v>0.85338473237235501</v>
      </c>
      <c r="W362" s="59">
        <f t="shared" si="169"/>
        <v>0.86328961618881339</v>
      </c>
      <c r="X362" s="59">
        <f t="shared" si="169"/>
        <v>0.86752372501364405</v>
      </c>
      <c r="Y362" s="59">
        <f t="shared" si="169"/>
        <v>0.71404207449351176</v>
      </c>
      <c r="Z362" s="59">
        <f t="shared" si="169"/>
        <v>0.55749114122352295</v>
      </c>
      <c r="AA362" s="59">
        <f t="shared" si="169"/>
        <v>0.71944384320553656</v>
      </c>
      <c r="AB362" s="59">
        <f t="shared" si="169"/>
        <v>0.81976238209167029</v>
      </c>
      <c r="AC362" s="59">
        <f t="shared" si="169"/>
        <v>0.76926453930365035</v>
      </c>
      <c r="AD362" s="59">
        <f t="shared" si="169"/>
        <v>0.87522232939460787</v>
      </c>
      <c r="AE362" s="59">
        <f t="shared" si="169"/>
        <v>0.59353332746806242</v>
      </c>
      <c r="AF362" s="59">
        <f t="shared" si="169"/>
        <v>0.73080462781223832</v>
      </c>
      <c r="AG362" s="59">
        <f t="shared" si="169"/>
        <v>0.50863524010669847</v>
      </c>
      <c r="AH362" s="59">
        <f t="shared" si="169"/>
        <v>0.48787066602820439</v>
      </c>
      <c r="AI362" s="59">
        <f t="shared" si="169"/>
        <v>0.76121993293640688</v>
      </c>
      <c r="AJ362" s="59">
        <f t="shared" si="169"/>
        <v>1.1205487944972596</v>
      </c>
      <c r="AK362" s="59">
        <f t="shared" si="169"/>
        <v>1.335732507881394</v>
      </c>
      <c r="AL362" s="59">
        <f t="shared" si="169"/>
        <v>1.4614240899529558</v>
      </c>
      <c r="AM362" s="59">
        <f t="shared" si="169"/>
        <v>1.349443561830828</v>
      </c>
      <c r="AN362" s="59">
        <f t="shared" si="169"/>
        <v>1.192678139022088</v>
      </c>
      <c r="AO362" s="59">
        <f t="shared" si="169"/>
        <v>1.0202008986598767</v>
      </c>
      <c r="AP362" s="59">
        <f t="shared" si="169"/>
        <v>1.0087366761678689</v>
      </c>
      <c r="AQ362" s="59">
        <f t="shared" si="169"/>
        <v>1.0721572120191079</v>
      </c>
      <c r="AR362" s="56" t="s">
        <v>26</v>
      </c>
    </row>
    <row r="363" spans="1:44" x14ac:dyDescent="0.25">
      <c r="A363" s="53" t="s">
        <v>73</v>
      </c>
      <c r="B363" s="56" t="s">
        <v>27</v>
      </c>
      <c r="C363" s="59">
        <f t="shared" ref="C363:AQ363" si="170">IFERROR(C93/C230,C93)</f>
        <v>3.7794706770867534E-2</v>
      </c>
      <c r="D363" s="59">
        <f t="shared" si="170"/>
        <v>3.7817227153394174E-2</v>
      </c>
      <c r="E363" s="59">
        <f t="shared" si="170"/>
        <v>3.1392160025810613E-2</v>
      </c>
      <c r="F363" s="59">
        <f t="shared" si="170"/>
        <v>3.0072703238598814E-2</v>
      </c>
      <c r="G363" s="59">
        <f t="shared" si="170"/>
        <v>2.9742342579203364E-2</v>
      </c>
      <c r="H363" s="59">
        <f t="shared" si="170"/>
        <v>2.7169621706984424E-2</v>
      </c>
      <c r="I363" s="59">
        <f t="shared" si="170"/>
        <v>2.6807798632329405E-2</v>
      </c>
      <c r="J363" s="59">
        <f t="shared" si="170"/>
        <v>2.4012421463132809E-2</v>
      </c>
      <c r="K363" s="59">
        <f t="shared" si="170"/>
        <v>2.5689953708611612E-2</v>
      </c>
      <c r="L363" s="59">
        <f t="shared" si="170"/>
        <v>3.0967823985756072E-2</v>
      </c>
      <c r="M363" s="59">
        <f t="shared" si="170"/>
        <v>2.653122598322585E-2</v>
      </c>
      <c r="N363" s="59">
        <f t="shared" si="170"/>
        <v>2.8574951450325205E-2</v>
      </c>
      <c r="O363" s="59">
        <f t="shared" si="170"/>
        <v>2.8986918557470702E-2</v>
      </c>
      <c r="P363" s="59">
        <f t="shared" si="170"/>
        <v>2.1288755536505215E-2</v>
      </c>
      <c r="Q363" s="59">
        <f t="shared" si="170"/>
        <v>2.2893619865646201E-2</v>
      </c>
      <c r="R363" s="59">
        <f t="shared" si="170"/>
        <v>1.9702468791129898E-2</v>
      </c>
      <c r="S363" s="59">
        <f t="shared" si="170"/>
        <v>1.83222484445398E-2</v>
      </c>
      <c r="T363" s="59">
        <f t="shared" si="170"/>
        <v>1.6885553470919322E-2</v>
      </c>
      <c r="U363" s="59">
        <f t="shared" si="170"/>
        <v>1.5681905822871586E-2</v>
      </c>
      <c r="V363" s="59">
        <f t="shared" si="170"/>
        <v>1.1587346136883043E-2</v>
      </c>
      <c r="W363" s="59">
        <f t="shared" si="170"/>
        <v>1.4357928720105348E-2</v>
      </c>
      <c r="X363" s="59">
        <f t="shared" si="170"/>
        <v>1.135404355900726E-2</v>
      </c>
      <c r="Y363" s="59">
        <f t="shared" si="170"/>
        <v>1.2715674101982275E-2</v>
      </c>
      <c r="Z363" s="59">
        <f t="shared" si="170"/>
        <v>8.2162622392507444E-3</v>
      </c>
      <c r="AA363" s="59">
        <f t="shared" si="170"/>
        <v>1.2361307617841984E-2</v>
      </c>
      <c r="AB363" s="59">
        <f t="shared" si="170"/>
        <v>1.2898265994704023E-2</v>
      </c>
      <c r="AC363" s="59">
        <f t="shared" si="170"/>
        <v>1.2763952542082494E-2</v>
      </c>
      <c r="AD363" s="59">
        <f t="shared" si="170"/>
        <v>1.2264713397495955E-2</v>
      </c>
      <c r="AE363" s="59">
        <f t="shared" si="170"/>
        <v>1.1517756541334558E-2</v>
      </c>
      <c r="AF363" s="59">
        <f t="shared" si="170"/>
        <v>1.1305671869052151E-2</v>
      </c>
      <c r="AG363" s="59">
        <f t="shared" si="170"/>
        <v>1.16773709233464E-2</v>
      </c>
      <c r="AH363" s="59">
        <f t="shared" si="170"/>
        <v>6.1739362174646883E-3</v>
      </c>
      <c r="AI363" s="59">
        <f t="shared" si="170"/>
        <v>1.1265391668849881E-2</v>
      </c>
      <c r="AJ363" s="59">
        <f t="shared" si="170"/>
        <v>1.0889536186421689E-2</v>
      </c>
      <c r="AK363" s="59">
        <f t="shared" si="170"/>
        <v>1.1316916034416988E-2</v>
      </c>
      <c r="AL363" s="59">
        <f t="shared" si="170"/>
        <v>1.2020472367000047E-2</v>
      </c>
      <c r="AM363" s="59">
        <f t="shared" si="170"/>
        <v>1.1330607419084683E-2</v>
      </c>
      <c r="AN363" s="59">
        <f t="shared" si="170"/>
        <v>1.1309200454343424E-2</v>
      </c>
      <c r="AO363" s="59">
        <f t="shared" si="170"/>
        <v>1.0921799912625601E-2</v>
      </c>
      <c r="AP363" s="59">
        <f t="shared" si="170"/>
        <v>1.0921799912625601E-2</v>
      </c>
      <c r="AQ363" s="59">
        <f t="shared" si="170"/>
        <v>1.0003165558721114E-2</v>
      </c>
      <c r="AR363" s="56" t="s">
        <v>27</v>
      </c>
    </row>
    <row r="364" spans="1:44" x14ac:dyDescent="0.25">
      <c r="A364" s="53" t="s">
        <v>73</v>
      </c>
      <c r="B364" s="56" t="s">
        <v>28</v>
      </c>
      <c r="C364" s="59">
        <f t="shared" ref="C364:AQ364" si="171">IFERROR(C94/C231,C94)</f>
        <v>24.85333823143101</v>
      </c>
      <c r="D364" s="59">
        <f t="shared" si="171"/>
        <v>4.05675709463683E-2</v>
      </c>
      <c r="E364" s="59">
        <f t="shared" si="171"/>
        <v>20.435035983174949</v>
      </c>
      <c r="F364" s="59">
        <f t="shared" si="171"/>
        <v>3.2881692002643757E-2</v>
      </c>
      <c r="G364" s="59">
        <f t="shared" si="171"/>
        <v>16.992791726918188</v>
      </c>
      <c r="H364" s="59">
        <f t="shared" si="171"/>
        <v>2.7169621706984424E-2</v>
      </c>
      <c r="I364" s="59">
        <f t="shared" si="171"/>
        <v>2.6807798632329405E-2</v>
      </c>
      <c r="J364" s="59">
        <f t="shared" si="171"/>
        <v>2.4012421463132809E-2</v>
      </c>
      <c r="K364" s="59">
        <f t="shared" si="171"/>
        <v>2.5689953708611612E-2</v>
      </c>
      <c r="L364" s="59">
        <f t="shared" si="171"/>
        <v>3.0967823985756072E-2</v>
      </c>
      <c r="M364" s="59">
        <f t="shared" si="171"/>
        <v>2.653122598322585E-2</v>
      </c>
      <c r="N364" s="59">
        <f t="shared" si="171"/>
        <v>2.8574951450325205E-2</v>
      </c>
      <c r="O364" s="59">
        <f t="shared" si="171"/>
        <v>2.8986918557470702E-2</v>
      </c>
      <c r="P364" s="59">
        <f t="shared" si="171"/>
        <v>2.4717816830975854E-2</v>
      </c>
      <c r="Q364" s="59">
        <f t="shared" si="171"/>
        <v>2.2893619865646201E-2</v>
      </c>
      <c r="R364" s="59">
        <f t="shared" si="171"/>
        <v>1.9702468791129898E-2</v>
      </c>
      <c r="S364" s="59">
        <f t="shared" si="171"/>
        <v>1.83222484445398E-2</v>
      </c>
      <c r="T364" s="59">
        <f t="shared" si="171"/>
        <v>1.6885553470919322E-2</v>
      </c>
      <c r="U364" s="59">
        <f t="shared" si="171"/>
        <v>1.5681905822871586E-2</v>
      </c>
      <c r="V364" s="59">
        <f t="shared" si="171"/>
        <v>1.1587346136883043E-2</v>
      </c>
      <c r="W364" s="59">
        <f t="shared" si="171"/>
        <v>1.4357928720105348E-2</v>
      </c>
      <c r="X364" s="59">
        <f t="shared" si="171"/>
        <v>1.135404355900726E-2</v>
      </c>
      <c r="Y364" s="59">
        <f t="shared" si="171"/>
        <v>1.2715674101982275E-2</v>
      </c>
      <c r="Z364" s="59">
        <f t="shared" si="171"/>
        <v>8.2162622392507444E-3</v>
      </c>
      <c r="AA364" s="59">
        <f t="shared" si="171"/>
        <v>1.2361307617841984E-2</v>
      </c>
      <c r="AB364" s="59">
        <f t="shared" si="171"/>
        <v>1.2898265994704023E-2</v>
      </c>
      <c r="AC364" s="59">
        <f t="shared" si="171"/>
        <v>1.2763952542082494E-2</v>
      </c>
      <c r="AD364" s="59">
        <f t="shared" si="171"/>
        <v>1.2264713397495955E-2</v>
      </c>
      <c r="AE364" s="59">
        <f t="shared" si="171"/>
        <v>1.1517756541334558E-2</v>
      </c>
      <c r="AF364" s="59">
        <f t="shared" si="171"/>
        <v>1.1305671869052151E-2</v>
      </c>
      <c r="AG364" s="59">
        <f t="shared" si="171"/>
        <v>1.16773709233464E-2</v>
      </c>
      <c r="AH364" s="59">
        <f t="shared" si="171"/>
        <v>6.1739362174646883E-3</v>
      </c>
      <c r="AI364" s="59">
        <f t="shared" si="171"/>
        <v>1.1265391668849881E-2</v>
      </c>
      <c r="AJ364" s="59">
        <f t="shared" si="171"/>
        <v>1.0889536186421689E-2</v>
      </c>
      <c r="AK364" s="59">
        <f t="shared" si="171"/>
        <v>1.1316916034416988E-2</v>
      </c>
      <c r="AL364" s="59">
        <f t="shared" si="171"/>
        <v>1.2020472367000047E-2</v>
      </c>
      <c r="AM364" s="59">
        <f t="shared" si="171"/>
        <v>1.1330607419084683E-2</v>
      </c>
      <c r="AN364" s="59">
        <f t="shared" si="171"/>
        <v>1.1309200454343424E-2</v>
      </c>
      <c r="AO364" s="59">
        <f t="shared" si="171"/>
        <v>1.0921799912625601E-2</v>
      </c>
      <c r="AP364" s="59">
        <f t="shared" si="171"/>
        <v>1.0921799912625601E-2</v>
      </c>
      <c r="AQ364" s="59">
        <f t="shared" si="171"/>
        <v>1.0003165558721114E-2</v>
      </c>
      <c r="AR364" s="56" t="s">
        <v>28</v>
      </c>
    </row>
    <row r="365" spans="1:44" x14ac:dyDescent="0.25">
      <c r="A365" s="53" t="s">
        <v>73</v>
      </c>
      <c r="B365" s="56" t="s">
        <v>29</v>
      </c>
      <c r="C365" s="59">
        <f t="shared" ref="C365:AQ365" si="172">IFERROR(C95/C232,C95)</f>
        <v>0.51990892628617136</v>
      </c>
      <c r="D365" s="59">
        <f t="shared" si="172"/>
        <v>0.52531762805429216</v>
      </c>
      <c r="E365" s="59">
        <f t="shared" si="172"/>
        <v>0.55070330983574922</v>
      </c>
      <c r="F365" s="59">
        <f t="shared" si="172"/>
        <v>0.496071469989525</v>
      </c>
      <c r="G365" s="59">
        <f t="shared" si="172"/>
        <v>0.35881712899560164</v>
      </c>
      <c r="H365" s="59">
        <f t="shared" si="172"/>
        <v>0.40353063418998369</v>
      </c>
      <c r="I365" s="59">
        <f t="shared" si="172"/>
        <v>0.40690562918383982</v>
      </c>
      <c r="J365" s="59">
        <f t="shared" si="172"/>
        <v>0.35897304957884368</v>
      </c>
      <c r="K365" s="59">
        <f t="shared" si="172"/>
        <v>0.34608588417118263</v>
      </c>
      <c r="L365" s="59">
        <f t="shared" si="172"/>
        <v>0.34810848961266216</v>
      </c>
      <c r="M365" s="59">
        <f t="shared" si="172"/>
        <v>0.37953430540631328</v>
      </c>
      <c r="N365" s="59">
        <f t="shared" si="172"/>
        <v>0.34227884304364453</v>
      </c>
      <c r="O365" s="59">
        <f t="shared" si="172"/>
        <v>0.32072460243532736</v>
      </c>
      <c r="P365" s="59">
        <f t="shared" si="172"/>
        <v>0.46641268217684251</v>
      </c>
      <c r="Q365" s="59">
        <f t="shared" si="172"/>
        <v>0.35104764822246765</v>
      </c>
      <c r="R365" s="59">
        <f t="shared" si="172"/>
        <v>0.31309475208794812</v>
      </c>
      <c r="S365" s="59">
        <f t="shared" si="172"/>
        <v>0.29755232072655541</v>
      </c>
      <c r="T365" s="59">
        <f t="shared" si="172"/>
        <v>0.28836603477809397</v>
      </c>
      <c r="U365" s="59">
        <f t="shared" si="172"/>
        <v>0.22283926168453164</v>
      </c>
      <c r="V365" s="59">
        <f t="shared" si="172"/>
        <v>0</v>
      </c>
      <c r="W365" s="59">
        <f t="shared" si="172"/>
        <v>0</v>
      </c>
      <c r="X365" s="59">
        <f t="shared" si="172"/>
        <v>0.35658452397456608</v>
      </c>
      <c r="Y365" s="59">
        <f t="shared" si="172"/>
        <v>0.28890587499648895</v>
      </c>
      <c r="Z365" s="59">
        <f t="shared" si="172"/>
        <v>0.31719066482362801</v>
      </c>
      <c r="AA365" s="59">
        <f t="shared" si="172"/>
        <v>0</v>
      </c>
      <c r="AB365" s="59">
        <f t="shared" si="172"/>
        <v>0.35618669489457599</v>
      </c>
      <c r="AC365" s="59">
        <f t="shared" si="172"/>
        <v>0.28380670562599047</v>
      </c>
      <c r="AD365" s="59">
        <f t="shared" si="172"/>
        <v>0.51384652687778498</v>
      </c>
      <c r="AE365" s="59">
        <f t="shared" si="172"/>
        <v>0.53543483704043737</v>
      </c>
      <c r="AF365" s="59">
        <f t="shared" si="172"/>
        <v>0.51057889959298408</v>
      </c>
      <c r="AG365" s="59">
        <f t="shared" si="172"/>
        <v>0.38500809650225348</v>
      </c>
      <c r="AH365" s="59">
        <f t="shared" si="172"/>
        <v>0.425134993662247</v>
      </c>
      <c r="AI365" s="59">
        <f t="shared" si="172"/>
        <v>0.56123903215860249</v>
      </c>
      <c r="AJ365" s="59">
        <f t="shared" si="172"/>
        <v>0.49551005347376692</v>
      </c>
      <c r="AK365" s="59">
        <f t="shared" si="172"/>
        <v>0.50663710612687063</v>
      </c>
      <c r="AL365" s="59">
        <f t="shared" si="172"/>
        <v>0.29317509508381462</v>
      </c>
      <c r="AM365" s="59">
        <f t="shared" si="172"/>
        <v>0.66307338692191642</v>
      </c>
      <c r="AN365" s="59">
        <f t="shared" si="172"/>
        <v>0.42328761199888759</v>
      </c>
      <c r="AO365" s="59">
        <f t="shared" si="172"/>
        <v>0.27718504259501964</v>
      </c>
      <c r="AP365" s="59">
        <f t="shared" si="172"/>
        <v>0.25916652388592076</v>
      </c>
      <c r="AQ365" s="59">
        <f t="shared" si="172"/>
        <v>0.59353732366511225</v>
      </c>
      <c r="AR365" s="56" t="s">
        <v>29</v>
      </c>
    </row>
    <row r="366" spans="1:44" x14ac:dyDescent="0.25">
      <c r="A366" s="53" t="s">
        <v>73</v>
      </c>
      <c r="B366" s="56" t="s">
        <v>30</v>
      </c>
      <c r="C366" s="59">
        <f t="shared" ref="C366:AQ366" si="173">IFERROR(C96/C233,C96)</f>
        <v>5.80547711302292E-2</v>
      </c>
      <c r="D366" s="59">
        <f t="shared" si="173"/>
        <v>5.8288536067008373E-2</v>
      </c>
      <c r="E366" s="59">
        <f t="shared" si="173"/>
        <v>5.8622358444910469E-2</v>
      </c>
      <c r="F366" s="59">
        <f t="shared" si="173"/>
        <v>6.4738929279577001E-2</v>
      </c>
      <c r="G366" s="59">
        <f t="shared" si="173"/>
        <v>5.8564480084133036E-2</v>
      </c>
      <c r="H366" s="59">
        <f t="shared" si="173"/>
        <v>6.8121455746177589E-2</v>
      </c>
      <c r="I366" s="59">
        <f t="shared" si="173"/>
        <v>6.678306416412047E-2</v>
      </c>
      <c r="J366" s="59">
        <f t="shared" si="173"/>
        <v>7.0701234924532383E-2</v>
      </c>
      <c r="K366" s="59">
        <f t="shared" si="173"/>
        <v>6.1945651789815898E-2</v>
      </c>
      <c r="L366" s="59">
        <f t="shared" si="173"/>
        <v>6.4956123616940101E-2</v>
      </c>
      <c r="M366" s="59">
        <f t="shared" si="173"/>
        <v>6.5024893908510711E-2</v>
      </c>
      <c r="N366" s="59">
        <f t="shared" si="173"/>
        <v>7.1915169076169044E-2</v>
      </c>
      <c r="O366" s="59">
        <f t="shared" si="173"/>
        <v>7.381439283279774E-2</v>
      </c>
      <c r="P366" s="59">
        <f t="shared" si="173"/>
        <v>7.1617373910558654E-2</v>
      </c>
      <c r="Q366" s="59">
        <f t="shared" si="173"/>
        <v>6.6642157681895658E-2</v>
      </c>
      <c r="R366" s="59">
        <f t="shared" si="173"/>
        <v>7.6616280461053718E-2</v>
      </c>
      <c r="S366" s="59">
        <f t="shared" si="173"/>
        <v>9.4958163484230848E-2</v>
      </c>
      <c r="T366" s="59">
        <f t="shared" si="173"/>
        <v>0.10650551943802086</v>
      </c>
      <c r="U366" s="59">
        <f t="shared" si="173"/>
        <v>9.9575817301512493E-2</v>
      </c>
      <c r="V366" s="59">
        <f t="shared" si="173"/>
        <v>0.10845595605629285</v>
      </c>
      <c r="W366" s="59">
        <f t="shared" si="173"/>
        <v>0.12357164096682384</v>
      </c>
      <c r="X366" s="59">
        <f t="shared" si="173"/>
        <v>0.12877764646294107</v>
      </c>
      <c r="Y366" s="59">
        <f t="shared" si="173"/>
        <v>9.8599991437256493E-2</v>
      </c>
      <c r="Z366" s="59">
        <f t="shared" si="173"/>
        <v>0.13448275862068965</v>
      </c>
      <c r="AA366" s="59">
        <f t="shared" si="173"/>
        <v>8.9470548812271955E-2</v>
      </c>
      <c r="AB366" s="59">
        <f t="shared" si="173"/>
        <v>0.13555992141453832</v>
      </c>
      <c r="AC366" s="59">
        <f t="shared" si="173"/>
        <v>0.14747076712211418</v>
      </c>
      <c r="AD366" s="59">
        <f t="shared" si="173"/>
        <v>0.16076143429009454</v>
      </c>
      <c r="AE366" s="59">
        <f t="shared" si="173"/>
        <v>0.16145724658849059</v>
      </c>
      <c r="AF366" s="59">
        <f t="shared" si="173"/>
        <v>0.14537495241720594</v>
      </c>
      <c r="AG366" s="59">
        <f t="shared" si="173"/>
        <v>0.14684293936108098</v>
      </c>
      <c r="AH366" s="59">
        <f t="shared" si="173"/>
        <v>0.13027449586923692</v>
      </c>
      <c r="AI366" s="59">
        <f t="shared" si="173"/>
        <v>0.13688760806916425</v>
      </c>
      <c r="AJ366" s="59">
        <f t="shared" si="173"/>
        <v>0.10916423930091866</v>
      </c>
      <c r="AK366" s="59">
        <f t="shared" si="173"/>
        <v>0.11842495655491035</v>
      </c>
      <c r="AL366" s="59">
        <f t="shared" si="173"/>
        <v>0.1005775461332582</v>
      </c>
      <c r="AM366" s="59">
        <f t="shared" si="173"/>
        <v>0.10921720281787281</v>
      </c>
      <c r="AN366" s="59">
        <f t="shared" si="173"/>
        <v>16.552618874603031</v>
      </c>
      <c r="AO366" s="59">
        <f t="shared" si="173"/>
        <v>9.5838794233289643E-2</v>
      </c>
      <c r="AP366" s="59">
        <f t="shared" si="173"/>
        <v>9.5838794233289643E-2</v>
      </c>
      <c r="AQ366" s="59">
        <f t="shared" si="173"/>
        <v>0.11174422285533396</v>
      </c>
      <c r="AR366" s="56" t="s">
        <v>30</v>
      </c>
    </row>
    <row r="367" spans="1:44" x14ac:dyDescent="0.25">
      <c r="A367" s="53" t="s">
        <v>73</v>
      </c>
      <c r="B367" s="56" t="s">
        <v>31</v>
      </c>
      <c r="C367" s="59">
        <f t="shared" ref="C367:AQ367" si="174">IFERROR(C97/C234,C97)</f>
        <v>8.031785643921982E-2</v>
      </c>
      <c r="D367" s="59">
        <f t="shared" si="174"/>
        <v>8.0291286410801355E-2</v>
      </c>
      <c r="E367" s="59">
        <f t="shared" si="174"/>
        <v>8.017422164865301E-2</v>
      </c>
      <c r="F367" s="59">
        <f t="shared" si="174"/>
        <v>8.5558493060145402E-2</v>
      </c>
      <c r="G367" s="59">
        <f t="shared" si="174"/>
        <v>7.8644669383462595E-2</v>
      </c>
      <c r="H367" s="59">
        <f t="shared" si="174"/>
        <v>8.8148733041418417E-2</v>
      </c>
      <c r="I367" s="59">
        <f t="shared" si="174"/>
        <v>8.8825840244434739E-2</v>
      </c>
      <c r="J367" s="59">
        <f t="shared" si="174"/>
        <v>9.3919260489636738E-2</v>
      </c>
      <c r="K367" s="59">
        <f t="shared" si="174"/>
        <v>7.5868405244001555E-2</v>
      </c>
      <c r="L367" s="59">
        <f t="shared" si="174"/>
        <v>8.4732290474373653E-2</v>
      </c>
      <c r="M367" s="59">
        <f t="shared" si="174"/>
        <v>8.7245631035519772E-2</v>
      </c>
      <c r="N367" s="59">
        <f t="shared" si="174"/>
        <v>9.2722172559415561E-2</v>
      </c>
      <c r="O367" s="59">
        <f t="shared" si="174"/>
        <v>9.3095724997565493E-2</v>
      </c>
      <c r="P367" s="59">
        <f t="shared" si="174"/>
        <v>9.8371195885126453E-2</v>
      </c>
      <c r="Q367" s="59">
        <f t="shared" si="174"/>
        <v>0.10350589886701647</v>
      </c>
      <c r="R367" s="59">
        <f t="shared" si="174"/>
        <v>0.10832369481115144</v>
      </c>
      <c r="S367" s="59">
        <f t="shared" si="174"/>
        <v>0.13520703711649862</v>
      </c>
      <c r="T367" s="59">
        <f t="shared" si="174"/>
        <v>0.12164579606440072</v>
      </c>
      <c r="U367" s="59">
        <f t="shared" si="174"/>
        <v>0.13792364711427224</v>
      </c>
      <c r="V367" s="59">
        <f t="shared" si="174"/>
        <v>0.15075578364941261</v>
      </c>
      <c r="W367" s="59">
        <f t="shared" si="174"/>
        <v>0.15814961131642666</v>
      </c>
      <c r="X367" s="59">
        <f t="shared" si="174"/>
        <v>0.16714502785750462</v>
      </c>
      <c r="Y367" s="59">
        <f t="shared" si="174"/>
        <v>0.13276533801429979</v>
      </c>
      <c r="Z367" s="59">
        <f t="shared" si="174"/>
        <v>0.16700723712217963</v>
      </c>
      <c r="AA367" s="59">
        <f t="shared" si="174"/>
        <v>0.11571971107305087</v>
      </c>
      <c r="AB367" s="59">
        <f t="shared" si="174"/>
        <v>0.16114290595370293</v>
      </c>
      <c r="AC367" s="59">
        <f t="shared" si="174"/>
        <v>0.17248468754015506</v>
      </c>
      <c r="AD367" s="59">
        <f t="shared" si="174"/>
        <v>0.18375777191039946</v>
      </c>
      <c r="AE367" s="59">
        <f t="shared" si="174"/>
        <v>0.18428410466135292</v>
      </c>
      <c r="AF367" s="59">
        <f t="shared" si="174"/>
        <v>0.17403882755995431</v>
      </c>
      <c r="AG367" s="59">
        <f t="shared" si="174"/>
        <v>0.17541079322712486</v>
      </c>
      <c r="AH367" s="59">
        <f t="shared" si="174"/>
        <v>0.15963400550768411</v>
      </c>
      <c r="AI367" s="59">
        <f t="shared" si="174"/>
        <v>0.17120775478124178</v>
      </c>
      <c r="AJ367" s="59">
        <f t="shared" si="174"/>
        <v>0.14837553215326013</v>
      </c>
      <c r="AK367" s="59">
        <f t="shared" si="174"/>
        <v>0.16534565337176282</v>
      </c>
      <c r="AL367" s="59">
        <f t="shared" si="174"/>
        <v>0.14363525379161385</v>
      </c>
      <c r="AM367" s="59">
        <f t="shared" si="174"/>
        <v>0.1520271934578058</v>
      </c>
      <c r="AN367" s="59">
        <f t="shared" si="174"/>
        <v>0.16188453750802509</v>
      </c>
      <c r="AO367" s="59">
        <f t="shared" si="174"/>
        <v>0.14722586282219308</v>
      </c>
      <c r="AP367" s="59">
        <f t="shared" si="174"/>
        <v>0.14722586282219308</v>
      </c>
      <c r="AQ367" s="59">
        <f t="shared" si="174"/>
        <v>0.16460905349794239</v>
      </c>
      <c r="AR367" s="56" t="s">
        <v>31</v>
      </c>
    </row>
    <row r="368" spans="1:44" x14ac:dyDescent="0.25">
      <c r="A368" s="53" t="s">
        <v>73</v>
      </c>
      <c r="B368" s="57" t="s">
        <v>32</v>
      </c>
      <c r="C368" s="59">
        <f t="shared" ref="C368:AQ368" si="175">IFERROR(C98/C235,C98)</f>
        <v>0.15571025152689302</v>
      </c>
      <c r="D368" s="59">
        <f t="shared" si="175"/>
        <v>0.15942617827228406</v>
      </c>
      <c r="E368" s="59">
        <f t="shared" si="175"/>
        <v>0.15999354734634619</v>
      </c>
      <c r="F368" s="59">
        <f t="shared" si="175"/>
        <v>0.15723727693324521</v>
      </c>
      <c r="G368" s="59">
        <f t="shared" si="175"/>
        <v>0.15738793216774022</v>
      </c>
      <c r="H368" s="59">
        <f t="shared" si="175"/>
        <v>0.16229990668293731</v>
      </c>
      <c r="I368" s="59">
        <f t="shared" si="175"/>
        <v>0.15255347010039283</v>
      </c>
      <c r="J368" s="59">
        <f t="shared" si="175"/>
        <v>0.15115187405214126</v>
      </c>
      <c r="K368" s="59">
        <f t="shared" si="175"/>
        <v>0.13431570020142053</v>
      </c>
      <c r="L368" s="59">
        <f t="shared" si="175"/>
        <v>0.13321887320361187</v>
      </c>
      <c r="M368" s="59">
        <f t="shared" si="175"/>
        <v>0.13750125304908611</v>
      </c>
      <c r="N368" s="59">
        <f t="shared" si="175"/>
        <v>0.13415122838383528</v>
      </c>
      <c r="O368" s="59">
        <f t="shared" si="175"/>
        <v>0.13399552049858798</v>
      </c>
      <c r="P368" s="59">
        <f t="shared" si="175"/>
        <v>0.13526932418916987</v>
      </c>
      <c r="Q368" s="59">
        <f t="shared" si="175"/>
        <v>0.14822365562648307</v>
      </c>
      <c r="R368" s="59">
        <f t="shared" si="175"/>
        <v>0.14238423802496708</v>
      </c>
      <c r="S368" s="59">
        <f t="shared" si="175"/>
        <v>0.17189444325252093</v>
      </c>
      <c r="T368" s="59">
        <f t="shared" si="175"/>
        <v>0.15476242418953706</v>
      </c>
      <c r="U368" s="59">
        <f t="shared" si="175"/>
        <v>0.17430052701486781</v>
      </c>
      <c r="V368" s="59">
        <f t="shared" si="175"/>
        <v>0.1994306563489836</v>
      </c>
      <c r="W368" s="59">
        <f t="shared" si="175"/>
        <v>0.19548872180451127</v>
      </c>
      <c r="X368" s="59">
        <f t="shared" si="175"/>
        <v>0.21661320276886714</v>
      </c>
      <c r="Y368" s="59">
        <f t="shared" si="175"/>
        <v>0.18718157297598151</v>
      </c>
      <c r="Z368" s="59">
        <f t="shared" si="175"/>
        <v>0.22401021711366539</v>
      </c>
      <c r="AA368" s="59">
        <f t="shared" si="175"/>
        <v>0.17570183930300098</v>
      </c>
      <c r="AB368" s="59">
        <f t="shared" si="175"/>
        <v>0.23169898351413687</v>
      </c>
      <c r="AC368" s="59">
        <f t="shared" si="175"/>
        <v>0.23544780914036062</v>
      </c>
      <c r="AD368" s="59">
        <f t="shared" si="175"/>
        <v>0.25019163614683593</v>
      </c>
      <c r="AE368" s="59">
        <f t="shared" si="175"/>
        <v>65.965571923381887</v>
      </c>
      <c r="AF368" s="59">
        <f t="shared" si="175"/>
        <v>58.480518140025183</v>
      </c>
      <c r="AG368" s="59">
        <f t="shared" si="175"/>
        <v>57.687046459254319</v>
      </c>
      <c r="AH368" s="59">
        <f t="shared" si="175"/>
        <v>49.022940170560538</v>
      </c>
      <c r="AI368" s="59">
        <f t="shared" si="175"/>
        <v>42.350346350727115</v>
      </c>
      <c r="AJ368" s="59">
        <f t="shared" si="175"/>
        <v>32.629037317586175</v>
      </c>
      <c r="AK368" s="59">
        <f t="shared" si="175"/>
        <v>25.672869071334713</v>
      </c>
      <c r="AL368" s="59">
        <f t="shared" si="175"/>
        <v>23.842310390448514</v>
      </c>
      <c r="AM368" s="59">
        <f t="shared" si="175"/>
        <v>23.032650401093811</v>
      </c>
      <c r="AN368" s="59">
        <f t="shared" si="175"/>
        <v>18.593777210570504</v>
      </c>
      <c r="AO368" s="59">
        <f t="shared" si="175"/>
        <v>17.332769040337848</v>
      </c>
      <c r="AP368" s="59">
        <f t="shared" si="175"/>
        <v>17.597877847975081</v>
      </c>
      <c r="AQ368" s="59">
        <f t="shared" si="175"/>
        <v>18.835561886672998</v>
      </c>
      <c r="AR368" s="57" t="s">
        <v>32</v>
      </c>
    </row>
    <row r="369" spans="1:44" x14ac:dyDescent="0.25">
      <c r="B369" s="58"/>
      <c r="C369" s="60">
        <v>42</v>
      </c>
      <c r="D369" s="61">
        <f>C369-1</f>
        <v>41</v>
      </c>
      <c r="E369" s="61">
        <f t="shared" ref="E369" si="176">D369-1</f>
        <v>40</v>
      </c>
      <c r="F369" s="61">
        <f t="shared" ref="F369" si="177">E369-1</f>
        <v>39</v>
      </c>
      <c r="G369" s="61">
        <f t="shared" ref="G369" si="178">F369-1</f>
        <v>38</v>
      </c>
      <c r="H369" s="61">
        <f t="shared" ref="H369" si="179">G369-1</f>
        <v>37</v>
      </c>
      <c r="I369" s="61">
        <f t="shared" ref="I369" si="180">H369-1</f>
        <v>36</v>
      </c>
      <c r="J369" s="61">
        <f t="shared" ref="J369" si="181">I369-1</f>
        <v>35</v>
      </c>
      <c r="K369" s="61">
        <f t="shared" ref="K369" si="182">J369-1</f>
        <v>34</v>
      </c>
      <c r="L369" s="61">
        <f t="shared" ref="L369" si="183">K369-1</f>
        <v>33</v>
      </c>
      <c r="M369" s="61">
        <f t="shared" ref="M369" si="184">L369-1</f>
        <v>32</v>
      </c>
      <c r="N369" s="61">
        <f t="shared" ref="N369" si="185">M369-1</f>
        <v>31</v>
      </c>
      <c r="O369" s="61">
        <f t="shared" ref="O369" si="186">N369-1</f>
        <v>30</v>
      </c>
      <c r="P369" s="61">
        <f t="shared" ref="P369" si="187">O369-1</f>
        <v>29</v>
      </c>
      <c r="Q369" s="61">
        <f t="shared" ref="Q369" si="188">P369-1</f>
        <v>28</v>
      </c>
      <c r="R369" s="61">
        <f t="shared" ref="R369" si="189">Q369-1</f>
        <v>27</v>
      </c>
      <c r="S369" s="61">
        <f t="shared" ref="S369" si="190">R369-1</f>
        <v>26</v>
      </c>
      <c r="T369" s="61">
        <f t="shared" ref="T369" si="191">S369-1</f>
        <v>25</v>
      </c>
      <c r="U369" s="61">
        <f t="shared" ref="U369" si="192">T369-1</f>
        <v>24</v>
      </c>
      <c r="V369" s="61">
        <f t="shared" ref="V369" si="193">U369-1</f>
        <v>23</v>
      </c>
      <c r="W369" s="61">
        <f t="shared" ref="W369" si="194">V369-1</f>
        <v>22</v>
      </c>
      <c r="X369" s="61">
        <f t="shared" ref="X369" si="195">W369-1</f>
        <v>21</v>
      </c>
      <c r="Y369" s="61">
        <f t="shared" ref="Y369" si="196">X369-1</f>
        <v>20</v>
      </c>
      <c r="Z369" s="61">
        <f t="shared" ref="Z369" si="197">Y369-1</f>
        <v>19</v>
      </c>
      <c r="AA369" s="61">
        <f t="shared" ref="AA369" si="198">Z369-1</f>
        <v>18</v>
      </c>
      <c r="AB369" s="61">
        <f t="shared" ref="AB369" si="199">AA369-1</f>
        <v>17</v>
      </c>
      <c r="AC369" s="61">
        <f t="shared" ref="AC369" si="200">AB369-1</f>
        <v>16</v>
      </c>
      <c r="AD369" s="61">
        <f t="shared" ref="AD369" si="201">AC369-1</f>
        <v>15</v>
      </c>
      <c r="AE369" s="61">
        <f t="shared" ref="AE369" si="202">AD369-1</f>
        <v>14</v>
      </c>
      <c r="AF369" s="61">
        <f t="shared" ref="AF369" si="203">AE369-1</f>
        <v>13</v>
      </c>
      <c r="AG369" s="61">
        <f t="shared" ref="AG369" si="204">AF369-1</f>
        <v>12</v>
      </c>
      <c r="AH369" s="61">
        <f t="shared" ref="AH369" si="205">AG369-1</f>
        <v>11</v>
      </c>
      <c r="AI369" s="61">
        <f t="shared" ref="AI369" si="206">AH369-1</f>
        <v>10</v>
      </c>
      <c r="AJ369" s="61">
        <f t="shared" ref="AJ369" si="207">AI369-1</f>
        <v>9</v>
      </c>
      <c r="AK369" s="61">
        <f t="shared" ref="AK369" si="208">AJ369-1</f>
        <v>8</v>
      </c>
      <c r="AL369" s="61">
        <f t="shared" ref="AL369" si="209">AK369-1</f>
        <v>7</v>
      </c>
      <c r="AM369" s="61">
        <f t="shared" ref="AM369" si="210">AL369-1</f>
        <v>6</v>
      </c>
      <c r="AN369" s="61">
        <f t="shared" ref="AN369" si="211">AM369-1</f>
        <v>5</v>
      </c>
      <c r="AO369" s="61">
        <f t="shared" ref="AO369" si="212">AN369-1</f>
        <v>4</v>
      </c>
      <c r="AP369" s="61">
        <f t="shared" ref="AP369" si="213">AO369-1</f>
        <v>3</v>
      </c>
      <c r="AQ369" s="61">
        <f t="shared" ref="AQ369" si="214">AP369-1</f>
        <v>2</v>
      </c>
      <c r="AR369" s="58"/>
    </row>
    <row r="370" spans="1:44" x14ac:dyDescent="0.25">
      <c r="B370" s="58"/>
      <c r="C370" s="61">
        <f>LARGE(C343:C368,1)</f>
        <v>28.222234045176805</v>
      </c>
      <c r="D370" s="61">
        <f t="shared" ref="D370:AQ370" si="215">LARGE(D343:D368,1)</f>
        <v>25.228972587090624</v>
      </c>
      <c r="E370" s="61">
        <f t="shared" si="215"/>
        <v>55.813549428585489</v>
      </c>
      <c r="F370" s="61">
        <f t="shared" si="215"/>
        <v>62.4050194609679</v>
      </c>
      <c r="G370" s="61">
        <f t="shared" si="215"/>
        <v>46.151699232789511</v>
      </c>
      <c r="H370" s="61">
        <f t="shared" si="215"/>
        <v>75.345534527990381</v>
      </c>
      <c r="I370" s="61">
        <f t="shared" si="215"/>
        <v>95.086558095897487</v>
      </c>
      <c r="J370" s="61">
        <f t="shared" si="215"/>
        <v>57.083880753583571</v>
      </c>
      <c r="K370" s="61">
        <f t="shared" si="215"/>
        <v>59.847668538624063</v>
      </c>
      <c r="L370" s="61">
        <f t="shared" si="215"/>
        <v>56.585496226707505</v>
      </c>
      <c r="M370" s="61">
        <f t="shared" si="215"/>
        <v>44.522827318246165</v>
      </c>
      <c r="N370" s="61">
        <f t="shared" si="215"/>
        <v>136.68085528724845</v>
      </c>
      <c r="O370" s="61">
        <f t="shared" si="215"/>
        <v>50.926335400360273</v>
      </c>
      <c r="P370" s="61">
        <f t="shared" si="215"/>
        <v>104.18666952421775</v>
      </c>
      <c r="Q370" s="61">
        <f t="shared" si="215"/>
        <v>67.817134107671123</v>
      </c>
      <c r="R370" s="61">
        <f t="shared" si="215"/>
        <v>116.95372844627023</v>
      </c>
      <c r="S370" s="61">
        <f t="shared" si="215"/>
        <v>65.585315978926801</v>
      </c>
      <c r="T370" s="61">
        <f t="shared" si="215"/>
        <v>63.69434534580008</v>
      </c>
      <c r="U370" s="61">
        <f t="shared" si="215"/>
        <v>121.14357317661137</v>
      </c>
      <c r="V370" s="61">
        <f t="shared" si="215"/>
        <v>63.607583897999277</v>
      </c>
      <c r="W370" s="61">
        <f t="shared" si="215"/>
        <v>62.197398257548627</v>
      </c>
      <c r="X370" s="61">
        <f t="shared" si="215"/>
        <v>118.73371348978559</v>
      </c>
      <c r="Y370" s="61">
        <f t="shared" si="215"/>
        <v>131.25671240223261</v>
      </c>
      <c r="Z370" s="61">
        <f t="shared" si="215"/>
        <v>97.392417033043614</v>
      </c>
      <c r="AA370" s="61">
        <f t="shared" si="215"/>
        <v>92.643584129508355</v>
      </c>
      <c r="AB370" s="61">
        <f t="shared" si="215"/>
        <v>71.692877969425112</v>
      </c>
      <c r="AC370" s="61">
        <f t="shared" si="215"/>
        <v>71.017398442577161</v>
      </c>
      <c r="AD370" s="61">
        <f t="shared" si="215"/>
        <v>79.386094163950887</v>
      </c>
      <c r="AE370" s="61">
        <f t="shared" si="215"/>
        <v>73.699630680632637</v>
      </c>
      <c r="AF370" s="61">
        <f t="shared" si="215"/>
        <v>81.718852303007239</v>
      </c>
      <c r="AG370" s="61">
        <f t="shared" si="215"/>
        <v>73.487071092426618</v>
      </c>
      <c r="AH370" s="61">
        <f t="shared" si="215"/>
        <v>83.495177800021793</v>
      </c>
      <c r="AI370" s="61">
        <f t="shared" si="215"/>
        <v>44.635407180075767</v>
      </c>
      <c r="AJ370" s="61">
        <f t="shared" si="215"/>
        <v>73.861048474268287</v>
      </c>
      <c r="AK370" s="61">
        <f t="shared" si="215"/>
        <v>67.181409274402967</v>
      </c>
      <c r="AL370" s="61">
        <f t="shared" si="215"/>
        <v>68.924426749472531</v>
      </c>
      <c r="AM370" s="61">
        <f t="shared" si="215"/>
        <v>48.938840671250524</v>
      </c>
      <c r="AN370" s="61">
        <f t="shared" si="215"/>
        <v>40.382378048755179</v>
      </c>
      <c r="AO370" s="61">
        <f t="shared" si="215"/>
        <v>39.534196075219079</v>
      </c>
      <c r="AP370" s="61">
        <f t="shared" si="215"/>
        <v>39.755439549069266</v>
      </c>
      <c r="AQ370" s="61">
        <f t="shared" si="215"/>
        <v>48.093839950630077</v>
      </c>
      <c r="AR370" s="58"/>
    </row>
    <row r="371" spans="1:44" x14ac:dyDescent="0.25">
      <c r="B371" s="58" t="s">
        <v>99</v>
      </c>
      <c r="C371" s="55" t="str">
        <f>VLOOKUP(C370,C$343:$AR368,C369,0)</f>
        <v>l</v>
      </c>
      <c r="D371" s="55" t="str">
        <f>VLOOKUP(D370,D$343:$AR368,D369,0)</f>
        <v>l</v>
      </c>
      <c r="E371" s="55" t="str">
        <f>VLOOKUP(E370,E$343:$AR368,E369,0)</f>
        <v>l</v>
      </c>
      <c r="F371" s="55" t="str">
        <f>VLOOKUP(F370,F$343:$AR368,F369,0)</f>
        <v>l</v>
      </c>
      <c r="G371" s="55" t="str">
        <f>VLOOKUP(G370,G$343:$AR368,G369,0)</f>
        <v>l</v>
      </c>
      <c r="H371" s="55" t="str">
        <f>VLOOKUP(H370,H$343:$AR368,H369,0)</f>
        <v>l</v>
      </c>
      <c r="I371" s="55" t="str">
        <f>VLOOKUP(I370,I$343:$AR368,I369,0)</f>
        <v>l</v>
      </c>
      <c r="J371" s="55" t="str">
        <f>VLOOKUP(J370,J$343:$AR368,J369,0)</f>
        <v>l</v>
      </c>
      <c r="K371" s="55" t="str">
        <f>VLOOKUP(K370,K$343:$AR368,K369,0)</f>
        <v>l</v>
      </c>
      <c r="L371" s="55" t="str">
        <f>VLOOKUP(L370,L$343:$AR368,L369,0)</f>
        <v>l</v>
      </c>
      <c r="M371" s="55" t="str">
        <f>VLOOKUP(M370,M$343:$AR368,M369,0)</f>
        <v>l</v>
      </c>
      <c r="N371" s="55" t="str">
        <f>VLOOKUP(N370,N$343:$AR368,N369,0)</f>
        <v>h</v>
      </c>
      <c r="O371" s="55" t="str">
        <f>VLOOKUP(O370,O$343:$AR368,O369,0)</f>
        <v>k</v>
      </c>
      <c r="P371" s="55" t="str">
        <f>VLOOKUP(P370,P$343:$AR368,P369,0)</f>
        <v>h</v>
      </c>
      <c r="Q371" s="55" t="str">
        <f>VLOOKUP(Q370,Q$343:$AR368,Q369,0)</f>
        <v>k</v>
      </c>
      <c r="R371" s="55" t="str">
        <f>VLOOKUP(R370,R$343:$AR368,R369,0)</f>
        <v>h</v>
      </c>
      <c r="S371" s="55" t="str">
        <f>VLOOKUP(S370,S$343:$AR368,S369,0)</f>
        <v>k</v>
      </c>
      <c r="T371" s="55" t="str">
        <f>VLOOKUP(T370,T$343:$AR368,T369,0)</f>
        <v>k</v>
      </c>
      <c r="U371" s="55" t="str">
        <f>VLOOKUP(U370,U$343:$AR368,U369,0)</f>
        <v>k</v>
      </c>
      <c r="V371" s="55" t="str">
        <f>VLOOKUP(V370,V$343:$AR368,V369,0)</f>
        <v>k</v>
      </c>
      <c r="W371" s="55" t="str">
        <f>VLOOKUP(W370,W$343:$AR368,W369,0)</f>
        <v>k</v>
      </c>
      <c r="X371" s="55" t="str">
        <f>VLOOKUP(X370,X$343:$AR368,X369,0)</f>
        <v>k</v>
      </c>
      <c r="Y371" s="55" t="str">
        <f>VLOOKUP(Y370,Y$343:$AR368,Y369,0)</f>
        <v>k</v>
      </c>
      <c r="Z371" s="55" t="str">
        <f>VLOOKUP(Z370,Z$343:$AR368,Z369,0)</f>
        <v>k</v>
      </c>
      <c r="AA371" s="55" t="str">
        <f>VLOOKUP(AA370,AA$343:$AR368,AA369,0)</f>
        <v>k</v>
      </c>
      <c r="AB371" s="55" t="str">
        <f>VLOOKUP(AB370,AB$343:$AR368,AB369,0)</f>
        <v>i</v>
      </c>
      <c r="AC371" s="55" t="str">
        <f>VLOOKUP(AC370,AC$343:$AR368,AC369,0)</f>
        <v>i</v>
      </c>
      <c r="AD371" s="55" t="str">
        <f>VLOOKUP(AD370,AD$343:$AR368,AD369,0)</f>
        <v>i</v>
      </c>
      <c r="AE371" s="55" t="str">
        <f>VLOOKUP(AE370,AE$343:$AR368,AE369,0)</f>
        <v>i</v>
      </c>
      <c r="AF371" s="55" t="str">
        <f>VLOOKUP(AF370,AF$343:$AR368,AF369,0)</f>
        <v>i</v>
      </c>
      <c r="AG371" s="55" t="str">
        <f>VLOOKUP(AG370,AG$343:$AR368,AG369,0)</f>
        <v>h</v>
      </c>
      <c r="AH371" s="55" t="str">
        <f>VLOOKUP(AH370,AH$343:$AR368,AH369,0)</f>
        <v>i</v>
      </c>
      <c r="AI371" s="55" t="str">
        <f>VLOOKUP(AI370,AI$343:$AR368,AI369,0)</f>
        <v>g</v>
      </c>
      <c r="AJ371" s="55" t="str">
        <f>VLOOKUP(AJ370,AJ$343:$AR368,AJ369,0)</f>
        <v>i</v>
      </c>
      <c r="AK371" s="55" t="str">
        <f>VLOOKUP(AK370,AK$343:$AR368,AK369,0)</f>
        <v>i</v>
      </c>
      <c r="AL371" s="55" t="str">
        <f>VLOOKUP(AL370,AL$343:$AR368,AL369,0)</f>
        <v>i</v>
      </c>
      <c r="AM371" s="55" t="str">
        <f>VLOOKUP(AM370,AM$343:$AR368,AM369,0)</f>
        <v>g</v>
      </c>
      <c r="AN371" s="55" t="str">
        <f>VLOOKUP(AN370,AN$343:$AR368,AN369,0)</f>
        <v>k</v>
      </c>
      <c r="AO371" s="55" t="str">
        <f>VLOOKUP(AO370,AO$343:$AR368,AO369,0)</f>
        <v>g</v>
      </c>
      <c r="AP371" s="55" t="str">
        <f>VLOOKUP(AP370,AP$343:$AR368,AP369,0)</f>
        <v>g</v>
      </c>
      <c r="AQ371" s="55" t="str">
        <f>VLOOKUP(AQ370,AQ$343:$AR368,AQ369,0)</f>
        <v>g</v>
      </c>
      <c r="AR371" s="58"/>
    </row>
    <row r="372" spans="1:44" x14ac:dyDescent="0.25">
      <c r="B372" s="58"/>
      <c r="C372" s="61">
        <f>SMALL(C343:C368,1)</f>
        <v>3.7794706770867534E-2</v>
      </c>
      <c r="D372" s="61">
        <f t="shared" ref="D372:AQ372" si="216">SMALL(D343:D368,1)</f>
        <v>3.7817227153394174E-2</v>
      </c>
      <c r="E372" s="61">
        <f t="shared" si="216"/>
        <v>3.1392160025810613E-2</v>
      </c>
      <c r="F372" s="61">
        <f t="shared" si="216"/>
        <v>3.0072703238598814E-2</v>
      </c>
      <c r="G372" s="61">
        <f t="shared" si="216"/>
        <v>2.9742342579203364E-2</v>
      </c>
      <c r="H372" s="61">
        <f t="shared" si="216"/>
        <v>2.7169621706984424E-2</v>
      </c>
      <c r="I372" s="61">
        <f t="shared" si="216"/>
        <v>2.6807798632329405E-2</v>
      </c>
      <c r="J372" s="61">
        <f t="shared" si="216"/>
        <v>2.4012421463132809E-2</v>
      </c>
      <c r="K372" s="61">
        <f t="shared" si="216"/>
        <v>2.5689953708611612E-2</v>
      </c>
      <c r="L372" s="61">
        <f t="shared" si="216"/>
        <v>3.0967823985756072E-2</v>
      </c>
      <c r="M372" s="61">
        <f t="shared" si="216"/>
        <v>2.6497811340929593E-2</v>
      </c>
      <c r="N372" s="61">
        <f t="shared" si="216"/>
        <v>2.724946826546654E-2</v>
      </c>
      <c r="O372" s="61">
        <f t="shared" si="216"/>
        <v>2.7493751420131787E-2</v>
      </c>
      <c r="P372" s="61">
        <f t="shared" si="216"/>
        <v>2.1288755536505215E-2</v>
      </c>
      <c r="Q372" s="61">
        <f t="shared" si="216"/>
        <v>2.2893619865646201E-2</v>
      </c>
      <c r="R372" s="61">
        <f t="shared" si="216"/>
        <v>1.9702468791129898E-2</v>
      </c>
      <c r="S372" s="61">
        <f t="shared" si="216"/>
        <v>1.83222484445398E-2</v>
      </c>
      <c r="T372" s="61">
        <f t="shared" si="216"/>
        <v>1.6885553470919322E-2</v>
      </c>
      <c r="U372" s="61">
        <f t="shared" si="216"/>
        <v>1.5681905822871586E-2</v>
      </c>
      <c r="V372" s="61">
        <f t="shared" si="216"/>
        <v>0</v>
      </c>
      <c r="W372" s="61">
        <f t="shared" si="216"/>
        <v>0</v>
      </c>
      <c r="X372" s="61">
        <f t="shared" si="216"/>
        <v>1.135404355900726E-2</v>
      </c>
      <c r="Y372" s="61">
        <f t="shared" si="216"/>
        <v>1.2715674101982275E-2</v>
      </c>
      <c r="Z372" s="61">
        <f t="shared" si="216"/>
        <v>8.2162622392507444E-3</v>
      </c>
      <c r="AA372" s="61">
        <f t="shared" si="216"/>
        <v>0</v>
      </c>
      <c r="AB372" s="61">
        <f t="shared" si="216"/>
        <v>1.2898265994704023E-2</v>
      </c>
      <c r="AC372" s="61">
        <f t="shared" si="216"/>
        <v>1.2763952542082494E-2</v>
      </c>
      <c r="AD372" s="61">
        <f t="shared" si="216"/>
        <v>1.2264713397495955E-2</v>
      </c>
      <c r="AE372" s="61">
        <f t="shared" si="216"/>
        <v>1.1517756541334558E-2</v>
      </c>
      <c r="AF372" s="61">
        <f t="shared" si="216"/>
        <v>1.1305671869052151E-2</v>
      </c>
      <c r="AG372" s="61">
        <f t="shared" si="216"/>
        <v>1.16773709233464E-2</v>
      </c>
      <c r="AH372" s="61">
        <f t="shared" si="216"/>
        <v>6.1739362174646883E-3</v>
      </c>
      <c r="AI372" s="61">
        <f t="shared" si="216"/>
        <v>1.1265391668849881E-2</v>
      </c>
      <c r="AJ372" s="61">
        <f t="shared" si="216"/>
        <v>1.0889536186421689E-2</v>
      </c>
      <c r="AK372" s="61">
        <f t="shared" si="216"/>
        <v>1.1316916034416988E-2</v>
      </c>
      <c r="AL372" s="61">
        <f t="shared" si="216"/>
        <v>1.2020472367000047E-2</v>
      </c>
      <c r="AM372" s="61">
        <f t="shared" si="216"/>
        <v>1.1330607419084683E-2</v>
      </c>
      <c r="AN372" s="61">
        <f t="shared" si="216"/>
        <v>1.1309200454343424E-2</v>
      </c>
      <c r="AO372" s="61">
        <f t="shared" si="216"/>
        <v>1.0921799912625601E-2</v>
      </c>
      <c r="AP372" s="61">
        <f t="shared" si="216"/>
        <v>1.0921799912625601E-2</v>
      </c>
      <c r="AQ372" s="61">
        <f t="shared" si="216"/>
        <v>1.0003165558721114E-2</v>
      </c>
      <c r="AR372" s="58"/>
    </row>
    <row r="373" spans="1:44" x14ac:dyDescent="0.25">
      <c r="B373" s="58" t="s">
        <v>100</v>
      </c>
      <c r="C373" s="55" t="str">
        <f>VLOOKUP(C372,C$343:$AR368,C369,0)</f>
        <v>u</v>
      </c>
      <c r="D373" s="55" t="str">
        <f>VLOOKUP(D372,D$343:$AR368,D369,0)</f>
        <v>u</v>
      </c>
      <c r="E373" s="55" t="str">
        <f>VLOOKUP(E372,E$343:$AR368,E369,0)</f>
        <v>u</v>
      </c>
      <c r="F373" s="55" t="str">
        <f>VLOOKUP(F372,F$343:$AR368,F369,0)</f>
        <v>u</v>
      </c>
      <c r="G373" s="55" t="str">
        <f>VLOOKUP(G372,G$343:$AR368,G369,0)</f>
        <v>u</v>
      </c>
      <c r="H373" s="55" t="str">
        <f>VLOOKUP(H372,H$343:$AR368,H369,0)</f>
        <v>u</v>
      </c>
      <c r="I373" s="55" t="str">
        <f>VLOOKUP(I372,I$343:$AR368,I369,0)</f>
        <v>u</v>
      </c>
      <c r="J373" s="55" t="str">
        <f>VLOOKUP(J372,J$343:$AR368,J369,0)</f>
        <v>u</v>
      </c>
      <c r="K373" s="55" t="str">
        <f>VLOOKUP(K372,K$343:$AR368,K369,0)</f>
        <v>u</v>
      </c>
      <c r="L373" s="55" t="str">
        <f>VLOOKUP(L372,L$343:$AR368,L369,0)</f>
        <v>u</v>
      </c>
      <c r="M373" s="55" t="str">
        <f>VLOOKUP(M372,M$343:$AR368,M369,0)</f>
        <v>f</v>
      </c>
      <c r="N373" s="55" t="str">
        <f>VLOOKUP(N372,N$343:$AR368,N369,0)</f>
        <v>f</v>
      </c>
      <c r="O373" s="55" t="str">
        <f>VLOOKUP(O372,O$343:$AR368,O369,0)</f>
        <v>f</v>
      </c>
      <c r="P373" s="55" t="str">
        <f>VLOOKUP(P372,P$343:$AR368,P369,0)</f>
        <v>u</v>
      </c>
      <c r="Q373" s="55" t="str">
        <f>VLOOKUP(Q372,Q$343:$AR368,Q369,0)</f>
        <v>u</v>
      </c>
      <c r="R373" s="55" t="str">
        <f>VLOOKUP(R372,R$343:$AR368,R369,0)</f>
        <v>u</v>
      </c>
      <c r="S373" s="55" t="str">
        <f>VLOOKUP(S372,S$343:$AR368,S369,0)</f>
        <v>u</v>
      </c>
      <c r="T373" s="55" t="str">
        <f>VLOOKUP(T372,T$343:$AR368,T369,0)</f>
        <v>u</v>
      </c>
      <c r="U373" s="55" t="str">
        <f>VLOOKUP(U372,U$343:$AR368,U369,0)</f>
        <v>u</v>
      </c>
      <c r="V373" s="55" t="str">
        <f>VLOOKUP(V372,V$343:$AR368,V369,0)</f>
        <v>w</v>
      </c>
      <c r="W373" s="55" t="str">
        <f>VLOOKUP(W372,W$343:$AR368,W369,0)</f>
        <v>w</v>
      </c>
      <c r="X373" s="55" t="str">
        <f>VLOOKUP(X372,X$343:$AR368,X369,0)</f>
        <v>u</v>
      </c>
      <c r="Y373" s="55" t="str">
        <f>VLOOKUP(Y372,Y$343:$AR368,Y369,0)</f>
        <v>u</v>
      </c>
      <c r="Z373" s="55" t="str">
        <f>VLOOKUP(Z372,Z$343:$AR368,Z369,0)</f>
        <v>u</v>
      </c>
      <c r="AA373" s="55" t="str">
        <f>VLOOKUP(AA372,AA$343:$AR368,AA369,0)</f>
        <v>w</v>
      </c>
      <c r="AB373" s="55" t="str">
        <f>VLOOKUP(AB372,AB$343:$AR368,AB369,0)</f>
        <v>u</v>
      </c>
      <c r="AC373" s="55" t="str">
        <f>VLOOKUP(AC372,AC$343:$AR368,AC369,0)</f>
        <v>u</v>
      </c>
      <c r="AD373" s="55" t="str">
        <f>VLOOKUP(AD372,AD$343:$AR368,AD369,0)</f>
        <v>u</v>
      </c>
      <c r="AE373" s="55" t="str">
        <f>VLOOKUP(AE372,AE$343:$AR368,AE369,0)</f>
        <v>u</v>
      </c>
      <c r="AF373" s="55" t="str">
        <f>VLOOKUP(AF372,AF$343:$AR368,AF369,0)</f>
        <v>u</v>
      </c>
      <c r="AG373" s="55" t="str">
        <f>VLOOKUP(AG372,AG$343:$AR368,AG369,0)</f>
        <v>u</v>
      </c>
      <c r="AH373" s="55" t="str">
        <f>VLOOKUP(AH372,AH$343:$AR368,AH369,0)</f>
        <v>u</v>
      </c>
      <c r="AI373" s="55" t="str">
        <f>VLOOKUP(AI372,AI$343:$AR368,AI369,0)</f>
        <v>u</v>
      </c>
      <c r="AJ373" s="55" t="str">
        <f>VLOOKUP(AJ372,AJ$343:$AR368,AJ369,0)</f>
        <v>u</v>
      </c>
      <c r="AK373" s="55" t="str">
        <f>VLOOKUP(AK372,AK$343:$AR368,AK369,0)</f>
        <v>u</v>
      </c>
      <c r="AL373" s="55" t="str">
        <f>VLOOKUP(AL372,AL$343:$AR368,AL369,0)</f>
        <v>u</v>
      </c>
      <c r="AM373" s="55" t="str">
        <f>VLOOKUP(AM372,AM$343:$AR368,AM369,0)</f>
        <v>u</v>
      </c>
      <c r="AN373" s="55" t="str">
        <f>VLOOKUP(AN372,AN$343:$AR368,AN369,0)</f>
        <v>u</v>
      </c>
      <c r="AO373" s="55" t="str">
        <f>VLOOKUP(AO372,AO$343:$AR368,AO369,0)</f>
        <v>u</v>
      </c>
      <c r="AP373" s="55" t="str">
        <f>VLOOKUP(AP372,AP$343:$AR368,AP369,0)</f>
        <v>u</v>
      </c>
      <c r="AQ373" s="55" t="str">
        <f>VLOOKUP(AQ372,AQ$343:$AR368,AQ369,0)</f>
        <v>u</v>
      </c>
      <c r="AR373" s="58"/>
    </row>
    <row r="374" spans="1:44" x14ac:dyDescent="0.25">
      <c r="B374" s="58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</row>
    <row r="375" spans="1:44" x14ac:dyDescent="0.25">
      <c r="B375" s="58" t="s">
        <v>86</v>
      </c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</row>
    <row r="377" spans="1:44" x14ac:dyDescent="0.25">
      <c r="B377" s="53" t="s">
        <v>72</v>
      </c>
      <c r="C377" s="53">
        <v>1960</v>
      </c>
      <c r="D377" s="53">
        <v>1961</v>
      </c>
      <c r="E377" s="53">
        <v>1962</v>
      </c>
      <c r="F377" s="53">
        <v>1963</v>
      </c>
      <c r="G377" s="53">
        <v>1964</v>
      </c>
      <c r="H377" s="53">
        <v>1965</v>
      </c>
      <c r="I377" s="53">
        <v>1966</v>
      </c>
      <c r="J377" s="53">
        <v>1967</v>
      </c>
      <c r="K377" s="53">
        <v>1968</v>
      </c>
      <c r="L377" s="53">
        <v>1969</v>
      </c>
      <c r="M377" s="53">
        <v>1970</v>
      </c>
      <c r="N377" s="53">
        <v>1971</v>
      </c>
      <c r="O377" s="53">
        <v>1972</v>
      </c>
      <c r="P377" s="53">
        <v>1973</v>
      </c>
      <c r="Q377" s="53">
        <v>1974</v>
      </c>
      <c r="R377" s="53">
        <v>1975</v>
      </c>
      <c r="S377" s="53">
        <v>1976</v>
      </c>
      <c r="T377" s="53">
        <v>1977</v>
      </c>
      <c r="U377" s="53">
        <v>1978</v>
      </c>
      <c r="V377" s="53">
        <v>1979</v>
      </c>
      <c r="W377" s="53">
        <v>1980</v>
      </c>
      <c r="X377" s="53">
        <v>1981</v>
      </c>
      <c r="Y377" s="53">
        <v>1982</v>
      </c>
      <c r="Z377" s="53">
        <v>1983</v>
      </c>
      <c r="AA377" s="53">
        <v>1984</v>
      </c>
      <c r="AB377" s="53">
        <v>1985</v>
      </c>
      <c r="AC377" s="53">
        <v>1986</v>
      </c>
      <c r="AD377" s="53">
        <v>1987</v>
      </c>
      <c r="AE377" s="53">
        <v>1988</v>
      </c>
      <c r="AF377" s="53">
        <v>1989</v>
      </c>
      <c r="AG377" s="53">
        <v>1990</v>
      </c>
      <c r="AH377" s="53">
        <v>1991</v>
      </c>
      <c r="AI377" s="53">
        <v>1992</v>
      </c>
      <c r="AJ377" s="53">
        <v>1993</v>
      </c>
      <c r="AK377" s="53">
        <v>1994</v>
      </c>
      <c r="AL377" s="53">
        <v>1995</v>
      </c>
      <c r="AM377" s="53">
        <v>1996</v>
      </c>
      <c r="AN377" s="53">
        <v>1997</v>
      </c>
      <c r="AO377" s="53">
        <v>1998</v>
      </c>
      <c r="AP377" s="53">
        <v>1999</v>
      </c>
      <c r="AQ377" s="53">
        <v>2000</v>
      </c>
    </row>
    <row r="378" spans="1:44" x14ac:dyDescent="0.25">
      <c r="A378" s="53" t="s">
        <v>73</v>
      </c>
      <c r="B378" s="54" t="s">
        <v>7</v>
      </c>
      <c r="C378" s="59">
        <f>IFERROR(C108/C241,C241)</f>
        <v>1.187524979101281</v>
      </c>
      <c r="D378" s="59">
        <f t="shared" ref="D378:AQ378" si="217">IFERROR(D108/D241,D108)</f>
        <v>1.2149735080311277</v>
      </c>
      <c r="E378" s="59">
        <f t="shared" si="217"/>
        <v>1.2926803791477937</v>
      </c>
      <c r="F378" s="59">
        <f t="shared" si="217"/>
        <v>1.1919439580842137</v>
      </c>
      <c r="G378" s="59">
        <f t="shared" si="217"/>
        <v>1.3280034546332553</v>
      </c>
      <c r="H378" s="59">
        <f t="shared" si="217"/>
        <v>1.2345864735155765</v>
      </c>
      <c r="I378" s="59">
        <f t="shared" si="217"/>
        <v>1.22197377127486</v>
      </c>
      <c r="J378" s="59">
        <f t="shared" si="217"/>
        <v>1.226669084497054</v>
      </c>
      <c r="K378" s="59">
        <f t="shared" si="217"/>
        <v>1.4818853316388516</v>
      </c>
      <c r="L378" s="59">
        <f t="shared" si="217"/>
        <v>1.415104866619898</v>
      </c>
      <c r="M378" s="59">
        <f t="shared" si="217"/>
        <v>1.5024547944048543</v>
      </c>
      <c r="N378" s="59">
        <f t="shared" si="217"/>
        <v>1.4606942919704988</v>
      </c>
      <c r="O378" s="59">
        <f t="shared" si="217"/>
        <v>1.4270026385224275</v>
      </c>
      <c r="P378" s="59">
        <f t="shared" si="217"/>
        <v>1.5459417957499437</v>
      </c>
      <c r="Q378" s="59">
        <f t="shared" si="217"/>
        <v>1.5479931580526769</v>
      </c>
      <c r="R378" s="59">
        <f t="shared" si="217"/>
        <v>1.1341597395280081</v>
      </c>
      <c r="S378" s="59">
        <f t="shared" si="217"/>
        <v>0.67023710031288175</v>
      </c>
      <c r="T378" s="59">
        <f t="shared" si="217"/>
        <v>0.78300994902583998</v>
      </c>
      <c r="U378" s="59">
        <f t="shared" si="217"/>
        <v>1.1693235864702742</v>
      </c>
      <c r="V378" s="59">
        <f t="shared" si="217"/>
        <v>0.82673210643782058</v>
      </c>
      <c r="W378" s="59">
        <f t="shared" si="217"/>
        <v>0.97342207676827919</v>
      </c>
      <c r="X378" s="59">
        <f t="shared" si="217"/>
        <v>0.96579143944784829</v>
      </c>
      <c r="Y378" s="59">
        <f t="shared" si="217"/>
        <v>1.2755087481112881</v>
      </c>
      <c r="Z378" s="59">
        <f t="shared" si="217"/>
        <v>0.66990283964370367</v>
      </c>
      <c r="AA378" s="59">
        <f t="shared" si="217"/>
        <v>0.87356992424257174</v>
      </c>
      <c r="AB378" s="59">
        <f t="shared" si="217"/>
        <v>0.87106197350567249</v>
      </c>
      <c r="AC378" s="59">
        <f t="shared" si="217"/>
        <v>0.77647951415292893</v>
      </c>
      <c r="AD378" s="59">
        <f t="shared" si="217"/>
        <v>0.7407845419343605</v>
      </c>
      <c r="AE378" s="59">
        <f t="shared" si="217"/>
        <v>0.72145293038611469</v>
      </c>
      <c r="AF378" s="59">
        <f t="shared" si="217"/>
        <v>0.63079978994211683</v>
      </c>
      <c r="AG378" s="59">
        <f t="shared" si="217"/>
        <v>0.75299579829121854</v>
      </c>
      <c r="AH378" s="59">
        <f t="shared" si="217"/>
        <v>0.85981428221319411</v>
      </c>
      <c r="AI378" s="59">
        <f t="shared" si="217"/>
        <v>0.66785721847368673</v>
      </c>
      <c r="AJ378" s="59">
        <f t="shared" si="217"/>
        <v>1.0297430308928581</v>
      </c>
      <c r="AK378" s="59">
        <f t="shared" si="217"/>
        <v>0.96113017137369938</v>
      </c>
      <c r="AL378" s="59">
        <f t="shared" si="217"/>
        <v>1.1012764439080229</v>
      </c>
      <c r="AM378" s="59">
        <f t="shared" si="217"/>
        <v>1.0478162349980107</v>
      </c>
      <c r="AN378" s="59">
        <f t="shared" si="217"/>
        <v>1.1267613245862451</v>
      </c>
      <c r="AO378" s="59">
        <f t="shared" si="217"/>
        <v>1.1183864652210853</v>
      </c>
      <c r="AP378" s="59">
        <f t="shared" si="217"/>
        <v>1.1084841655227051</v>
      </c>
      <c r="AQ378" s="59">
        <f t="shared" si="217"/>
        <v>0.99766670175747263</v>
      </c>
      <c r="AR378" s="54" t="s">
        <v>7</v>
      </c>
    </row>
    <row r="379" spans="1:44" x14ac:dyDescent="0.25">
      <c r="A379" s="53" t="s">
        <v>73</v>
      </c>
      <c r="B379" s="56" t="s">
        <v>8</v>
      </c>
      <c r="C379" s="59">
        <f t="shared" ref="C379:AQ379" si="218">IFERROR(C109/C242,C109)</f>
        <v>5.2795972339751058</v>
      </c>
      <c r="D379" s="59">
        <f t="shared" si="218"/>
        <v>5.2765355726269716</v>
      </c>
      <c r="E379" s="59">
        <f t="shared" si="218"/>
        <v>5.596383480148222</v>
      </c>
      <c r="F379" s="59">
        <f t="shared" si="218"/>
        <v>6.1195304686712912</v>
      </c>
      <c r="G379" s="59">
        <f t="shared" si="218"/>
        <v>6.2594648148561776</v>
      </c>
      <c r="H379" s="59">
        <f t="shared" si="218"/>
        <v>6.5554747030675067</v>
      </c>
      <c r="I379" s="59">
        <f t="shared" si="218"/>
        <v>5.7492075414016659</v>
      </c>
      <c r="J379" s="59">
        <f t="shared" si="218"/>
        <v>5.4504504017841926</v>
      </c>
      <c r="K379" s="59">
        <f t="shared" si="218"/>
        <v>9.6699886635811829</v>
      </c>
      <c r="L379" s="59">
        <f t="shared" si="218"/>
        <v>6.7432578247671211</v>
      </c>
      <c r="M379" s="59">
        <f t="shared" si="218"/>
        <v>6.2706051614708711</v>
      </c>
      <c r="N379" s="59">
        <f t="shared" si="218"/>
        <v>7.3537045155174257</v>
      </c>
      <c r="O379" s="59">
        <f t="shared" si="218"/>
        <v>8.0266049586776873</v>
      </c>
      <c r="P379" s="59">
        <f t="shared" si="218"/>
        <v>6.0602173134174899</v>
      </c>
      <c r="Q379" s="59">
        <f t="shared" si="218"/>
        <v>4.5615459201185926</v>
      </c>
      <c r="R379" s="59">
        <f t="shared" si="218"/>
        <v>4.6819351862879088</v>
      </c>
      <c r="S379" s="59">
        <f t="shared" si="218"/>
        <v>3.7078687874261784</v>
      </c>
      <c r="T379" s="59">
        <f t="shared" si="218"/>
        <v>11.226271193577377</v>
      </c>
      <c r="U379" s="59">
        <f t="shared" si="218"/>
        <v>5.2247458695456706</v>
      </c>
      <c r="V379" s="59">
        <f t="shared" si="218"/>
        <v>4.0553416312967601</v>
      </c>
      <c r="W379" s="59">
        <f t="shared" si="218"/>
        <v>5.4871211794335961</v>
      </c>
      <c r="X379" s="59">
        <f t="shared" si="218"/>
        <v>5.1400959873198087</v>
      </c>
      <c r="Y379" s="59">
        <f t="shared" si="218"/>
        <v>4.8867465199255298</v>
      </c>
      <c r="Z379" s="59">
        <f t="shared" si="218"/>
        <v>5.329293793163826</v>
      </c>
      <c r="AA379" s="59">
        <f t="shared" si="218"/>
        <v>6.3002345563062265</v>
      </c>
      <c r="AB379" s="59">
        <f t="shared" si="218"/>
        <v>7.5204490252307234</v>
      </c>
      <c r="AC379" s="59">
        <f t="shared" si="218"/>
        <v>6.2942612241666005</v>
      </c>
      <c r="AD379" s="59">
        <f t="shared" si="218"/>
        <v>8.589004432082378</v>
      </c>
      <c r="AE379" s="59">
        <f t="shared" si="218"/>
        <v>8.5273000792654052</v>
      </c>
      <c r="AF379" s="59">
        <f t="shared" si="218"/>
        <v>5.9289308292892047</v>
      </c>
      <c r="AG379" s="59">
        <f t="shared" si="218"/>
        <v>6.483106066802554</v>
      </c>
      <c r="AH379" s="59">
        <f t="shared" si="218"/>
        <v>6.2696954913309995</v>
      </c>
      <c r="AI379" s="59">
        <f t="shared" si="218"/>
        <v>5.029751093776393</v>
      </c>
      <c r="AJ379" s="59">
        <f t="shared" si="218"/>
        <v>4.138328572341222</v>
      </c>
      <c r="AK379" s="59">
        <f t="shared" si="218"/>
        <v>4.0348400655124257</v>
      </c>
      <c r="AL379" s="59">
        <f t="shared" si="218"/>
        <v>4.3360280157226718</v>
      </c>
      <c r="AM379" s="59">
        <f t="shared" si="218"/>
        <v>4.1395132040477964</v>
      </c>
      <c r="AN379" s="59">
        <f t="shared" si="218"/>
        <v>3.1175428452261533</v>
      </c>
      <c r="AO379" s="59">
        <f t="shared" si="218"/>
        <v>3.609375605401171</v>
      </c>
      <c r="AP379" s="59">
        <f t="shared" si="218"/>
        <v>3.3997878433623931</v>
      </c>
      <c r="AQ379" s="59">
        <f t="shared" si="218"/>
        <v>3.3149169495958239</v>
      </c>
      <c r="AR379" s="56" t="s">
        <v>8</v>
      </c>
    </row>
    <row r="380" spans="1:44" x14ac:dyDescent="0.25">
      <c r="A380" s="53" t="s">
        <v>73</v>
      </c>
      <c r="B380" s="56" t="s">
        <v>9</v>
      </c>
      <c r="C380" s="59">
        <f t="shared" ref="C380:AQ380" si="219">IFERROR(C110/C243,C110)</f>
        <v>2.1027858902890202</v>
      </c>
      <c r="D380" s="59">
        <f t="shared" si="219"/>
        <v>2.0149540223724607</v>
      </c>
      <c r="E380" s="59">
        <f t="shared" si="219"/>
        <v>2.0599706097340511</v>
      </c>
      <c r="F380" s="59">
        <f t="shared" si="219"/>
        <v>2.3827526599769335</v>
      </c>
      <c r="G380" s="59">
        <f t="shared" si="219"/>
        <v>2.3313448191136552</v>
      </c>
      <c r="H380" s="59">
        <f t="shared" si="219"/>
        <v>2.4739284221496836</v>
      </c>
      <c r="I380" s="59">
        <f t="shared" si="219"/>
        <v>2.8391082311216871</v>
      </c>
      <c r="J380" s="59">
        <f t="shared" si="219"/>
        <v>3.1477647112011238</v>
      </c>
      <c r="K380" s="59">
        <f t="shared" si="219"/>
        <v>3.3365176011520377</v>
      </c>
      <c r="L380" s="59">
        <f t="shared" si="219"/>
        <v>3.9965153342869022</v>
      </c>
      <c r="M380" s="59">
        <f t="shared" si="219"/>
        <v>3.8675119021918891</v>
      </c>
      <c r="N380" s="59">
        <f t="shared" si="219"/>
        <v>5.1200556054989352</v>
      </c>
      <c r="O380" s="59">
        <f t="shared" si="219"/>
        <v>5.3303963636363632</v>
      </c>
      <c r="P380" s="59">
        <f t="shared" si="219"/>
        <v>5.6795754418838653</v>
      </c>
      <c r="Q380" s="59">
        <f t="shared" si="219"/>
        <v>5.2315642088604113</v>
      </c>
      <c r="R380" s="59">
        <f t="shared" si="219"/>
        <v>6.3140100265445795</v>
      </c>
      <c r="S380" s="59">
        <f t="shared" si="219"/>
        <v>5.8799824483047738</v>
      </c>
      <c r="T380" s="59">
        <f t="shared" si="219"/>
        <v>7.1260617534619515</v>
      </c>
      <c r="U380" s="59">
        <f t="shared" si="219"/>
        <v>7.5243284294604624</v>
      </c>
      <c r="V380" s="59">
        <f t="shared" si="219"/>
        <v>4.85015020893184</v>
      </c>
      <c r="W380" s="59">
        <f t="shared" si="219"/>
        <v>6.794881929201531</v>
      </c>
      <c r="X380" s="59">
        <f t="shared" si="219"/>
        <v>4.6125060718314383</v>
      </c>
      <c r="Y380" s="59">
        <f t="shared" si="219"/>
        <v>4.4001678602370777</v>
      </c>
      <c r="Z380" s="59">
        <f t="shared" si="219"/>
        <v>4.24042922713552</v>
      </c>
      <c r="AA380" s="59">
        <f t="shared" si="219"/>
        <v>3.8319980730980299</v>
      </c>
      <c r="AB380" s="59">
        <f t="shared" si="219"/>
        <v>3.636231576593858</v>
      </c>
      <c r="AC380" s="59">
        <f t="shared" si="219"/>
        <v>3.4980291769887142</v>
      </c>
      <c r="AD380" s="59">
        <f t="shared" si="219"/>
        <v>3.9598739182515019</v>
      </c>
      <c r="AE380" s="59">
        <f t="shared" si="219"/>
        <v>3.6037962516622009</v>
      </c>
      <c r="AF380" s="59">
        <f t="shared" si="219"/>
        <v>2.8905661204213953</v>
      </c>
      <c r="AG380" s="59">
        <f t="shared" si="219"/>
        <v>3.3383774982290744</v>
      </c>
      <c r="AH380" s="59">
        <f t="shared" si="219"/>
        <v>2.9584650936922756</v>
      </c>
      <c r="AI380" s="59">
        <f t="shared" si="219"/>
        <v>2.8219963430250523</v>
      </c>
      <c r="AJ380" s="59">
        <f t="shared" si="219"/>
        <v>2.8113823714539494</v>
      </c>
      <c r="AK380" s="59">
        <f t="shared" si="219"/>
        <v>2.7272948448329966</v>
      </c>
      <c r="AL380" s="59">
        <f t="shared" si="219"/>
        <v>2.6772258071026043</v>
      </c>
      <c r="AM380" s="59">
        <f t="shared" si="219"/>
        <v>2.5676397515890894</v>
      </c>
      <c r="AN380" s="59">
        <f t="shared" si="219"/>
        <v>2.643773932535165</v>
      </c>
      <c r="AO380" s="59">
        <f t="shared" si="219"/>
        <v>2.2123900391819689</v>
      </c>
      <c r="AP380" s="59">
        <f t="shared" si="219"/>
        <v>2.1199743583477302</v>
      </c>
      <c r="AQ380" s="59">
        <f t="shared" si="219"/>
        <v>2.4010336995881336</v>
      </c>
      <c r="AR380" s="56" t="s">
        <v>9</v>
      </c>
    </row>
    <row r="381" spans="1:44" x14ac:dyDescent="0.25">
      <c r="A381" s="53" t="s">
        <v>73</v>
      </c>
      <c r="B381" s="56" t="s">
        <v>10</v>
      </c>
      <c r="C381" s="59">
        <f t="shared" ref="C381:AQ381" si="220">IFERROR(C111/C244,C111)</f>
        <v>1.8502125043303013</v>
      </c>
      <c r="D381" s="59">
        <f t="shared" si="220"/>
        <v>1.9970391819708915</v>
      </c>
      <c r="E381" s="59">
        <f t="shared" si="220"/>
        <v>2.2675130455132719</v>
      </c>
      <c r="F381" s="59">
        <f t="shared" si="220"/>
        <v>2.3685402204036445</v>
      </c>
      <c r="G381" s="59">
        <f t="shared" si="220"/>
        <v>2.3309529250374466</v>
      </c>
      <c r="H381" s="59">
        <f t="shared" si="220"/>
        <v>2.427770655528148</v>
      </c>
      <c r="I381" s="59">
        <f t="shared" si="220"/>
        <v>2.5812951082525846</v>
      </c>
      <c r="J381" s="59">
        <f t="shared" si="220"/>
        <v>2.811052032766328</v>
      </c>
      <c r="K381" s="59">
        <f t="shared" si="220"/>
        <v>2.8332366352692819</v>
      </c>
      <c r="L381" s="59">
        <f t="shared" si="220"/>
        <v>3.5168170012693616</v>
      </c>
      <c r="M381" s="59">
        <f t="shared" si="220"/>
        <v>3.7721076426318185</v>
      </c>
      <c r="N381" s="59">
        <f t="shared" si="220"/>
        <v>4.180117549786333</v>
      </c>
      <c r="O381" s="59">
        <f t="shared" si="220"/>
        <v>3.6426475563433782</v>
      </c>
      <c r="P381" s="59">
        <f t="shared" si="220"/>
        <v>4.3581032335184613</v>
      </c>
      <c r="Q381" s="59">
        <f t="shared" si="220"/>
        <v>5.2167887965027182</v>
      </c>
      <c r="R381" s="59">
        <f t="shared" si="220"/>
        <v>5.1237369344950672</v>
      </c>
      <c r="S381" s="59">
        <f t="shared" si="220"/>
        <v>5.3889538585786623</v>
      </c>
      <c r="T381" s="59">
        <f t="shared" si="220"/>
        <v>6.0761270822834117</v>
      </c>
      <c r="U381" s="59">
        <f t="shared" si="220"/>
        <v>5.6832650046298587</v>
      </c>
      <c r="V381" s="59">
        <f t="shared" si="220"/>
        <v>5.7325549039271708</v>
      </c>
      <c r="W381" s="59">
        <f t="shared" si="220"/>
        <v>6.0850644834207994</v>
      </c>
      <c r="X381" s="59">
        <f t="shared" si="220"/>
        <v>5.9197565848449134</v>
      </c>
      <c r="Y381" s="59">
        <f t="shared" si="220"/>
        <v>6.4619338600667993</v>
      </c>
      <c r="Z381" s="59">
        <f t="shared" si="220"/>
        <v>11.719979231475458</v>
      </c>
      <c r="AA381" s="59">
        <f t="shared" si="220"/>
        <v>10.809925912329465</v>
      </c>
      <c r="AB381" s="59">
        <f t="shared" si="220"/>
        <v>10.574597090156601</v>
      </c>
      <c r="AC381" s="59">
        <f t="shared" si="220"/>
        <v>8.2667638063823983</v>
      </c>
      <c r="AD381" s="59">
        <f t="shared" si="220"/>
        <v>6.0968468266088047</v>
      </c>
      <c r="AE381" s="59">
        <f t="shared" si="220"/>
        <v>5.9483691647553654</v>
      </c>
      <c r="AF381" s="59">
        <f t="shared" si="220"/>
        <v>0.11574422953473443</v>
      </c>
      <c r="AG381" s="59">
        <f t="shared" si="220"/>
        <v>7.3088353889673785</v>
      </c>
      <c r="AH381" s="59">
        <f t="shared" si="220"/>
        <v>7.7609846306147672</v>
      </c>
      <c r="AI381" s="59">
        <f t="shared" si="220"/>
        <v>7.0329172264565392</v>
      </c>
      <c r="AJ381" s="59">
        <f t="shared" si="220"/>
        <v>9.0259360916294913</v>
      </c>
      <c r="AK381" s="59">
        <f t="shared" si="220"/>
        <v>7.761636760972265</v>
      </c>
      <c r="AL381" s="59">
        <f t="shared" si="220"/>
        <v>8.2928012938139499</v>
      </c>
      <c r="AM381" s="59">
        <f t="shared" si="220"/>
        <v>8.7407421509455983</v>
      </c>
      <c r="AN381" s="59">
        <f t="shared" si="220"/>
        <v>12.412916131145888</v>
      </c>
      <c r="AO381" s="59">
        <f t="shared" si="220"/>
        <v>14.251734545541463</v>
      </c>
      <c r="AP381" s="59">
        <f t="shared" si="220"/>
        <v>14.869745058266712</v>
      </c>
      <c r="AQ381" s="59">
        <f t="shared" si="220"/>
        <v>18.737528839407023</v>
      </c>
      <c r="AR381" s="56" t="s">
        <v>10</v>
      </c>
    </row>
    <row r="382" spans="1:44" x14ac:dyDescent="0.25">
      <c r="A382" s="53" t="s">
        <v>73</v>
      </c>
      <c r="B382" s="56" t="s">
        <v>11</v>
      </c>
      <c r="C382" s="59">
        <f t="shared" ref="C382:AQ382" si="221">IFERROR(C112/C245,C112)</f>
        <v>6.9804615429780581</v>
      </c>
      <c r="D382" s="59">
        <f t="shared" si="221"/>
        <v>7.1872210276313879</v>
      </c>
      <c r="E382" s="59">
        <f t="shared" si="221"/>
        <v>6.7414974698341092</v>
      </c>
      <c r="F382" s="59">
        <f t="shared" si="221"/>
        <v>6.1935375281691147</v>
      </c>
      <c r="G382" s="59">
        <f t="shared" si="221"/>
        <v>5.6629098026622149</v>
      </c>
      <c r="H382" s="59">
        <f t="shared" si="221"/>
        <v>5.0089065596603284</v>
      </c>
      <c r="I382" s="59">
        <f t="shared" si="221"/>
        <v>5.7301254314470915</v>
      </c>
      <c r="J382" s="59">
        <f t="shared" si="221"/>
        <v>5.3424014991328166</v>
      </c>
      <c r="K382" s="59">
        <f t="shared" si="221"/>
        <v>5.0452103730958768</v>
      </c>
      <c r="L382" s="59">
        <f t="shared" si="221"/>
        <v>4.1181178727782299</v>
      </c>
      <c r="M382" s="59">
        <f t="shared" si="221"/>
        <v>3.6954336924764131</v>
      </c>
      <c r="N382" s="59">
        <f t="shared" si="221"/>
        <v>3.6580391111829673</v>
      </c>
      <c r="O382" s="59">
        <f t="shared" si="221"/>
        <v>3.427106968158744</v>
      </c>
      <c r="P382" s="59">
        <f t="shared" si="221"/>
        <v>3.1463295910592497</v>
      </c>
      <c r="Q382" s="59">
        <f t="shared" si="221"/>
        <v>2.7432056488490466</v>
      </c>
      <c r="R382" s="59">
        <f t="shared" si="221"/>
        <v>2.1103710311787518</v>
      </c>
      <c r="S382" s="59">
        <f t="shared" si="221"/>
        <v>1.7639127049296628</v>
      </c>
      <c r="T382" s="59">
        <f t="shared" si="221"/>
        <v>1.4568144278503059</v>
      </c>
      <c r="U382" s="59">
        <f t="shared" si="221"/>
        <v>1.0946376637686994</v>
      </c>
      <c r="V382" s="59">
        <f t="shared" si="221"/>
        <v>1.0096935689643216</v>
      </c>
      <c r="W382" s="59">
        <f t="shared" si="221"/>
        <v>0.78093175398836701</v>
      </c>
      <c r="X382" s="59">
        <f t="shared" si="221"/>
        <v>0.64777575478667848</v>
      </c>
      <c r="Y382" s="59">
        <f t="shared" si="221"/>
        <v>0.60103414326308235</v>
      </c>
      <c r="Z382" s="59">
        <f t="shared" si="221"/>
        <v>0.54778732763461668</v>
      </c>
      <c r="AA382" s="59">
        <f t="shared" si="221"/>
        <v>0.5640586803635973</v>
      </c>
      <c r="AB382" s="59">
        <f t="shared" si="221"/>
        <v>0.41800964789553452</v>
      </c>
      <c r="AC382" s="59">
        <f t="shared" si="221"/>
        <v>0.60550020281918671</v>
      </c>
      <c r="AD382" s="59">
        <f t="shared" si="221"/>
        <v>0.5044858289702534</v>
      </c>
      <c r="AE382" s="59">
        <f t="shared" si="221"/>
        <v>0.23344599507671013</v>
      </c>
      <c r="AF382" s="59">
        <f t="shared" si="221"/>
        <v>0.15856302078050502</v>
      </c>
      <c r="AG382" s="59">
        <f t="shared" si="221"/>
        <v>0.18690105952695438</v>
      </c>
      <c r="AH382" s="59">
        <f t="shared" si="221"/>
        <v>0.24498117197331742</v>
      </c>
      <c r="AI382" s="59">
        <f t="shared" si="221"/>
        <v>0.33185239148335938</v>
      </c>
      <c r="AJ382" s="59">
        <f t="shared" si="221"/>
        <v>0.31859656853344809</v>
      </c>
      <c r="AK382" s="59">
        <f t="shared" si="221"/>
        <v>0.36291496219748898</v>
      </c>
      <c r="AL382" s="59">
        <f t="shared" si="221"/>
        <v>0.40255433993949896</v>
      </c>
      <c r="AM382" s="59">
        <f t="shared" si="221"/>
        <v>0.37639606194396624</v>
      </c>
      <c r="AN382" s="59">
        <f t="shared" si="221"/>
        <v>0.92929796318298985</v>
      </c>
      <c r="AO382" s="59">
        <f t="shared" si="221"/>
        <v>0.47389257000893442</v>
      </c>
      <c r="AP382" s="59">
        <f t="shared" si="221"/>
        <v>0.48294498832539873</v>
      </c>
      <c r="AQ382" s="59">
        <f t="shared" si="221"/>
        <v>0.50346977444746688</v>
      </c>
      <c r="AR382" s="56" t="s">
        <v>11</v>
      </c>
    </row>
    <row r="383" spans="1:44" x14ac:dyDescent="0.25">
      <c r="A383" s="53" t="s">
        <v>73</v>
      </c>
      <c r="B383" s="56" t="s">
        <v>12</v>
      </c>
      <c r="C383" s="59">
        <f t="shared" ref="C383:AQ383" si="222">IFERROR(C113/C246,C113)</f>
        <v>14.744250148546495</v>
      </c>
      <c r="D383" s="59">
        <f t="shared" si="222"/>
        <v>12.075747756088779</v>
      </c>
      <c r="E383" s="59">
        <f t="shared" si="222"/>
        <v>12.11949433197799</v>
      </c>
      <c r="F383" s="59">
        <f t="shared" si="222"/>
        <v>9.8971102103014665</v>
      </c>
      <c r="G383" s="59">
        <f t="shared" si="222"/>
        <v>8.676374820982474</v>
      </c>
      <c r="H383" s="59">
        <f t="shared" si="222"/>
        <v>7.902480160556256</v>
      </c>
      <c r="I383" s="59">
        <f t="shared" si="222"/>
        <v>8.5715523328229484</v>
      </c>
      <c r="J383" s="59">
        <f t="shared" si="222"/>
        <v>7.0951318579561029</v>
      </c>
      <c r="K383" s="59">
        <f t="shared" si="222"/>
        <v>6.0842871129759342</v>
      </c>
      <c r="L383" s="59">
        <f t="shared" si="222"/>
        <v>4.5183588694050929</v>
      </c>
      <c r="M383" s="59">
        <f t="shared" si="222"/>
        <v>4.9127649115671943</v>
      </c>
      <c r="N383" s="59">
        <f t="shared" si="222"/>
        <v>5.13131564810545</v>
      </c>
      <c r="O383" s="59">
        <f t="shared" si="222"/>
        <v>4.559632535885167</v>
      </c>
      <c r="P383" s="59">
        <f t="shared" si="222"/>
        <v>4.9781969907898977</v>
      </c>
      <c r="Q383" s="59">
        <f t="shared" si="222"/>
        <v>4.6421892808035352</v>
      </c>
      <c r="R383" s="59">
        <f t="shared" si="222"/>
        <v>4.6338206199373744</v>
      </c>
      <c r="S383" s="59">
        <f t="shared" si="222"/>
        <v>3.3381700661798113</v>
      </c>
      <c r="T383" s="59">
        <f t="shared" si="222"/>
        <v>3.5626404367460247</v>
      </c>
      <c r="U383" s="59">
        <f t="shared" si="222"/>
        <v>3.6608377439380528</v>
      </c>
      <c r="V383" s="59">
        <f t="shared" si="222"/>
        <v>3.2392022017524527</v>
      </c>
      <c r="W383" s="59">
        <f t="shared" si="222"/>
        <v>4.3559573634791615</v>
      </c>
      <c r="X383" s="59">
        <f t="shared" si="222"/>
        <v>5.3062331795735167</v>
      </c>
      <c r="Y383" s="59">
        <f t="shared" si="222"/>
        <v>5.2294818355496151</v>
      </c>
      <c r="Z383" s="59">
        <f t="shared" si="222"/>
        <v>3.8919507915884179</v>
      </c>
      <c r="AA383" s="59">
        <f t="shared" si="222"/>
        <v>6.1266338938158258</v>
      </c>
      <c r="AB383" s="59">
        <f t="shared" si="222"/>
        <v>4.23786148910329</v>
      </c>
      <c r="AC383" s="59">
        <f t="shared" si="222"/>
        <v>5.5718359482521338</v>
      </c>
      <c r="AD383" s="59">
        <f t="shared" si="222"/>
        <v>2.0829382388267276E-2</v>
      </c>
      <c r="AE383" s="59">
        <f t="shared" si="222"/>
        <v>1.8037201728565166E-2</v>
      </c>
      <c r="AF383" s="59">
        <f t="shared" si="222"/>
        <v>1.4401741605961652E-2</v>
      </c>
      <c r="AG383" s="59">
        <f t="shared" si="222"/>
        <v>1.3058419243986255E-2</v>
      </c>
      <c r="AH383" s="59">
        <f t="shared" si="222"/>
        <v>1.6316659523663748E-2</v>
      </c>
      <c r="AI383" s="59">
        <f t="shared" si="222"/>
        <v>1.8619394946603883E-2</v>
      </c>
      <c r="AJ383" s="59">
        <f t="shared" si="222"/>
        <v>2.4787580655465408E-2</v>
      </c>
      <c r="AK383" s="59">
        <f t="shared" si="222"/>
        <v>2.7655786350148367E-2</v>
      </c>
      <c r="AL383" s="59">
        <f t="shared" si="222"/>
        <v>3.1023751023751024E-2</v>
      </c>
      <c r="AM383" s="59">
        <f t="shared" si="222"/>
        <v>3.2673997821733476E-2</v>
      </c>
      <c r="AN383" s="59">
        <f t="shared" si="222"/>
        <v>7.7477886141982297E-2</v>
      </c>
      <c r="AO383" s="59">
        <f t="shared" si="222"/>
        <v>4.4327878541612797E-2</v>
      </c>
      <c r="AP383" s="59">
        <f t="shared" si="222"/>
        <v>4.5413567725940948E-2</v>
      </c>
      <c r="AQ383" s="59">
        <f t="shared" si="222"/>
        <v>4.4078859135410618E-2</v>
      </c>
      <c r="AR383" s="56" t="s">
        <v>12</v>
      </c>
    </row>
    <row r="384" spans="1:44" x14ac:dyDescent="0.25">
      <c r="A384" s="53" t="s">
        <v>73</v>
      </c>
      <c r="B384" s="56" t="s">
        <v>13</v>
      </c>
      <c r="C384" s="59">
        <f t="shared" ref="C384:AQ384" si="223">IFERROR(C114/C247,C114)</f>
        <v>20.231712559329033</v>
      </c>
      <c r="D384" s="59">
        <f t="shared" si="223"/>
        <v>34.918677860994151</v>
      </c>
      <c r="E384" s="59">
        <f t="shared" si="223"/>
        <v>37.475582310397336</v>
      </c>
      <c r="F384" s="59">
        <f t="shared" si="223"/>
        <v>47.395278434139726</v>
      </c>
      <c r="G384" s="59">
        <f t="shared" si="223"/>
        <v>42.629170776986719</v>
      </c>
      <c r="H384" s="59">
        <f t="shared" si="223"/>
        <v>58.360832634701993</v>
      </c>
      <c r="I384" s="59">
        <f t="shared" si="223"/>
        <v>61.033660765911286</v>
      </c>
      <c r="J384" s="59">
        <f t="shared" si="223"/>
        <v>0.18070180236851463</v>
      </c>
      <c r="K384" s="59">
        <f t="shared" si="223"/>
        <v>0.17233541900636395</v>
      </c>
      <c r="L384" s="59">
        <f t="shared" si="223"/>
        <v>0.18020597718850762</v>
      </c>
      <c r="M384" s="59">
        <f t="shared" si="223"/>
        <v>0.20707235602883189</v>
      </c>
      <c r="N384" s="59">
        <f t="shared" si="223"/>
        <v>0.21763416531146151</v>
      </c>
      <c r="O384" s="59">
        <f t="shared" si="223"/>
        <v>0.22004848484848483</v>
      </c>
      <c r="P384" s="59">
        <f t="shared" si="223"/>
        <v>58.378362786588966</v>
      </c>
      <c r="Q384" s="59">
        <f t="shared" si="223"/>
        <v>0.18793428628151676</v>
      </c>
      <c r="R384" s="59">
        <f t="shared" si="223"/>
        <v>53.498287452041232</v>
      </c>
      <c r="S384" s="59">
        <f t="shared" si="223"/>
        <v>0.17670516174312512</v>
      </c>
      <c r="T384" s="59">
        <f t="shared" si="223"/>
        <v>40.773019491988059</v>
      </c>
      <c r="U384" s="59">
        <f t="shared" si="223"/>
        <v>48.003058396215565</v>
      </c>
      <c r="V384" s="59">
        <f t="shared" si="223"/>
        <v>0.14898251476994689</v>
      </c>
      <c r="W384" s="59">
        <f t="shared" si="223"/>
        <v>0.16676900405256051</v>
      </c>
      <c r="X384" s="59">
        <f t="shared" si="223"/>
        <v>0.17287945734022031</v>
      </c>
      <c r="Y384" s="59">
        <f t="shared" si="223"/>
        <v>0.15966857712434587</v>
      </c>
      <c r="Z384" s="59">
        <f t="shared" si="223"/>
        <v>0.17579709240656391</v>
      </c>
      <c r="AA384" s="59">
        <f t="shared" si="223"/>
        <v>34.461468331072339</v>
      </c>
      <c r="AB384" s="59">
        <f t="shared" si="223"/>
        <v>31.491441721390302</v>
      </c>
      <c r="AC384" s="59">
        <f t="shared" si="223"/>
        <v>32.865869275233429</v>
      </c>
      <c r="AD384" s="59">
        <f t="shared" si="223"/>
        <v>44.379716498774741</v>
      </c>
      <c r="AE384" s="59">
        <f t="shared" si="223"/>
        <v>13.937728188508515</v>
      </c>
      <c r="AF384" s="59">
        <f t="shared" si="223"/>
        <v>12.440994673849017</v>
      </c>
      <c r="AG384" s="59">
        <f t="shared" si="223"/>
        <v>14.135513796135518</v>
      </c>
      <c r="AH384" s="59">
        <f t="shared" si="223"/>
        <v>7.7594650991884881</v>
      </c>
      <c r="AI384" s="59">
        <f t="shared" si="223"/>
        <v>9.0264259965652993</v>
      </c>
      <c r="AJ384" s="59">
        <f t="shared" si="223"/>
        <v>9.6490251131314526</v>
      </c>
      <c r="AK384" s="59">
        <f t="shared" si="223"/>
        <v>6.5603923128012607</v>
      </c>
      <c r="AL384" s="59">
        <f t="shared" si="223"/>
        <v>6.3276434628278437</v>
      </c>
      <c r="AM384" s="59">
        <f t="shared" si="223"/>
        <v>7.0605712303495904</v>
      </c>
      <c r="AN384" s="59">
        <f t="shared" si="223"/>
        <v>5.4767008708843008</v>
      </c>
      <c r="AO384" s="59">
        <f t="shared" si="223"/>
        <v>5.0326616381406994</v>
      </c>
      <c r="AP384" s="59">
        <f t="shared" si="223"/>
        <v>4.9501726460523674</v>
      </c>
      <c r="AQ384" s="59">
        <f t="shared" si="223"/>
        <v>4.6488111816431541</v>
      </c>
      <c r="AR384" s="56" t="s">
        <v>13</v>
      </c>
    </row>
    <row r="385" spans="1:44" x14ac:dyDescent="0.25">
      <c r="A385" s="53" t="s">
        <v>73</v>
      </c>
      <c r="B385" s="56" t="s">
        <v>14</v>
      </c>
      <c r="C385" s="59">
        <f t="shared" ref="C385:AQ385" si="224">IFERROR(C115/C248,C115)</f>
        <v>5.1284606100164076</v>
      </c>
      <c r="D385" s="59">
        <f t="shared" si="224"/>
        <v>5.5801166973975818</v>
      </c>
      <c r="E385" s="59">
        <f t="shared" si="224"/>
        <v>5.4293247221186078</v>
      </c>
      <c r="F385" s="59">
        <f t="shared" si="224"/>
        <v>5.6315379474256417</v>
      </c>
      <c r="G385" s="59">
        <f t="shared" si="224"/>
        <v>5.4547667145406606</v>
      </c>
      <c r="H385" s="59">
        <f t="shared" si="224"/>
        <v>5.9070693628929041</v>
      </c>
      <c r="I385" s="59">
        <f t="shared" si="224"/>
        <v>5.7534128452251752</v>
      </c>
      <c r="J385" s="59">
        <f t="shared" si="224"/>
        <v>5.9322340463720158</v>
      </c>
      <c r="K385" s="59">
        <f t="shared" si="224"/>
        <v>6.3326182215626501</v>
      </c>
      <c r="L385" s="59">
        <f t="shared" si="224"/>
        <v>8.1662205696267431</v>
      </c>
      <c r="M385" s="59">
        <f t="shared" si="224"/>
        <v>14.498297979248328</v>
      </c>
      <c r="N385" s="59">
        <f t="shared" si="224"/>
        <v>13.402429115026653</v>
      </c>
      <c r="O385" s="59">
        <f t="shared" si="224"/>
        <v>13.677946627565984</v>
      </c>
      <c r="P385" s="59">
        <f t="shared" si="224"/>
        <v>9.79323294413547</v>
      </c>
      <c r="Q385" s="59">
        <f t="shared" si="224"/>
        <v>8.7847532648125508</v>
      </c>
      <c r="R385" s="59">
        <f t="shared" si="224"/>
        <v>12.325364321242619</v>
      </c>
      <c r="S385" s="59">
        <f t="shared" si="224"/>
        <v>10.942374169408719</v>
      </c>
      <c r="T385" s="59">
        <f t="shared" si="224"/>
        <v>9.2518758374665389</v>
      </c>
      <c r="U385" s="59">
        <f t="shared" si="224"/>
        <v>11.914235083726226</v>
      </c>
      <c r="V385" s="59">
        <f t="shared" si="224"/>
        <v>7.185734886535232</v>
      </c>
      <c r="W385" s="59">
        <f t="shared" si="224"/>
        <v>9.4973194507417471</v>
      </c>
      <c r="X385" s="59">
        <f t="shared" si="224"/>
        <v>9.0517981369279408</v>
      </c>
      <c r="Y385" s="59">
        <f t="shared" si="224"/>
        <v>6.6158849906282846</v>
      </c>
      <c r="Z385" s="59">
        <f t="shared" si="224"/>
        <v>6.1586059068027321</v>
      </c>
      <c r="AA385" s="59">
        <f t="shared" si="224"/>
        <v>5.1422893035938531</v>
      </c>
      <c r="AB385" s="59">
        <f t="shared" si="224"/>
        <v>5.8512689287552675</v>
      </c>
      <c r="AC385" s="59">
        <f t="shared" si="224"/>
        <v>8.9413377374070997</v>
      </c>
      <c r="AD385" s="59">
        <f t="shared" si="224"/>
        <v>9.6200445653037985</v>
      </c>
      <c r="AE385" s="59">
        <f t="shared" si="224"/>
        <v>7.6316099972445555</v>
      </c>
      <c r="AF385" s="59">
        <f t="shared" si="224"/>
        <v>8.45010405762212</v>
      </c>
      <c r="AG385" s="59">
        <f t="shared" si="224"/>
        <v>6.5855811431637497</v>
      </c>
      <c r="AH385" s="59">
        <f t="shared" si="224"/>
        <v>6.9617194470854393</v>
      </c>
      <c r="AI385" s="59">
        <f t="shared" si="224"/>
        <v>7.658906274710195</v>
      </c>
      <c r="AJ385" s="59">
        <f t="shared" si="224"/>
        <v>8.6700078357542463</v>
      </c>
      <c r="AK385" s="59">
        <f t="shared" si="224"/>
        <v>8.7459776323521954</v>
      </c>
      <c r="AL385" s="59">
        <f t="shared" si="224"/>
        <v>9.0884981844273884</v>
      </c>
      <c r="AM385" s="59">
        <f t="shared" si="224"/>
        <v>9.1367089451774888</v>
      </c>
      <c r="AN385" s="59">
        <f t="shared" si="224"/>
        <v>7.3137494396813185</v>
      </c>
      <c r="AO385" s="59">
        <f t="shared" si="224"/>
        <v>8.0359892109496798</v>
      </c>
      <c r="AP385" s="59">
        <f t="shared" si="224"/>
        <v>7.9002139433991836</v>
      </c>
      <c r="AQ385" s="59">
        <f t="shared" si="224"/>
        <v>7.3764400964167569</v>
      </c>
      <c r="AR385" s="56" t="s">
        <v>14</v>
      </c>
    </row>
    <row r="386" spans="1:44" x14ac:dyDescent="0.25">
      <c r="A386" s="53" t="s">
        <v>73</v>
      </c>
      <c r="B386" s="56" t="s">
        <v>15</v>
      </c>
      <c r="C386" s="59">
        <f t="shared" ref="C386:AQ386" si="225">IFERROR(C116/C249,C116)</f>
        <v>0.12504544746273308</v>
      </c>
      <c r="D386" s="59">
        <f t="shared" si="225"/>
        <v>0.12377131394182547</v>
      </c>
      <c r="E386" s="59">
        <f t="shared" si="225"/>
        <v>0.11425123202252842</v>
      </c>
      <c r="F386" s="59">
        <f t="shared" si="225"/>
        <v>0.11156406419319882</v>
      </c>
      <c r="G386" s="59">
        <f t="shared" si="225"/>
        <v>0.11430165897214753</v>
      </c>
      <c r="H386" s="59">
        <f t="shared" si="225"/>
        <v>0.11508089900049699</v>
      </c>
      <c r="I386" s="59">
        <f t="shared" si="225"/>
        <v>0.11312267451546619</v>
      </c>
      <c r="J386" s="59">
        <f t="shared" si="225"/>
        <v>0.11394032218362826</v>
      </c>
      <c r="K386" s="59">
        <f t="shared" si="225"/>
        <v>0.11161024653724798</v>
      </c>
      <c r="L386" s="59">
        <f t="shared" si="225"/>
        <v>0.12565571009191973</v>
      </c>
      <c r="M386" s="59">
        <f t="shared" si="225"/>
        <v>0.14945877389054929</v>
      </c>
      <c r="N386" s="59">
        <f t="shared" si="225"/>
        <v>0.16111621768130285</v>
      </c>
      <c r="O386" s="59">
        <f t="shared" si="225"/>
        <v>0.17202424242424244</v>
      </c>
      <c r="P386" s="59">
        <f t="shared" si="225"/>
        <v>0.13499130899852921</v>
      </c>
      <c r="Q386" s="59">
        <f t="shared" si="225"/>
        <v>0.14827774468929919</v>
      </c>
      <c r="R386" s="59">
        <f t="shared" si="225"/>
        <v>0.14694920348662457</v>
      </c>
      <c r="S386" s="59">
        <f t="shared" si="225"/>
        <v>0.14416512473680851</v>
      </c>
      <c r="T386" s="59">
        <f t="shared" si="225"/>
        <v>0.12838380270383096</v>
      </c>
      <c r="U386" s="59">
        <f t="shared" si="225"/>
        <v>0.14992684116403837</v>
      </c>
      <c r="V386" s="59">
        <f t="shared" si="225"/>
        <v>0.14176165184698933</v>
      </c>
      <c r="W386" s="59">
        <f t="shared" si="225"/>
        <v>0.17106717426010071</v>
      </c>
      <c r="X386" s="59">
        <f t="shared" si="225"/>
        <v>0.18464123467546206</v>
      </c>
      <c r="Y386" s="59">
        <f t="shared" si="225"/>
        <v>0.16948043857463244</v>
      </c>
      <c r="Z386" s="59">
        <f t="shared" si="225"/>
        <v>0.19120858551194858</v>
      </c>
      <c r="AA386" s="59">
        <f t="shared" si="225"/>
        <v>0.19044361128595277</v>
      </c>
      <c r="AB386" s="59">
        <f t="shared" si="225"/>
        <v>0.17332263440528364</v>
      </c>
      <c r="AC386" s="59">
        <f t="shared" si="225"/>
        <v>0.20977972191845023</v>
      </c>
      <c r="AD386" s="59">
        <f t="shared" si="225"/>
        <v>0.22719514507870284</v>
      </c>
      <c r="AE386" s="59">
        <f t="shared" si="225"/>
        <v>0.19991231915826391</v>
      </c>
      <c r="AF386" s="59">
        <f t="shared" si="225"/>
        <v>0.25069078121075106</v>
      </c>
      <c r="AG386" s="59">
        <f t="shared" si="225"/>
        <v>0.25205438517854478</v>
      </c>
      <c r="AH386" s="59">
        <f t="shared" si="225"/>
        <v>0.27199534684381316</v>
      </c>
      <c r="AI386" s="59">
        <f t="shared" si="225"/>
        <v>0.29507894007940172</v>
      </c>
      <c r="AJ386" s="59">
        <f t="shared" si="225"/>
        <v>60.922933234079309</v>
      </c>
      <c r="AK386" s="59">
        <f t="shared" si="225"/>
        <v>46.376730429560553</v>
      </c>
      <c r="AL386" s="59">
        <f t="shared" si="225"/>
        <v>32.054267303323904</v>
      </c>
      <c r="AM386" s="59">
        <f t="shared" si="225"/>
        <v>19.805191672987224</v>
      </c>
      <c r="AN386" s="59">
        <f t="shared" si="225"/>
        <v>14.565265852315068</v>
      </c>
      <c r="AO386" s="59">
        <f t="shared" si="225"/>
        <v>12.41756861586199</v>
      </c>
      <c r="AP386" s="59">
        <f t="shared" si="225"/>
        <v>12.296722009365688</v>
      </c>
      <c r="AQ386" s="59">
        <f t="shared" si="225"/>
        <v>11.925952099626997</v>
      </c>
      <c r="AR386" s="56" t="s">
        <v>15</v>
      </c>
    </row>
    <row r="387" spans="1:44" x14ac:dyDescent="0.25">
      <c r="A387" s="53" t="s">
        <v>73</v>
      </c>
      <c r="B387" s="56" t="s">
        <v>16</v>
      </c>
      <c r="C387" s="59">
        <f t="shared" ref="C387:AQ387" si="226">IFERROR(C117/C250,C117)</f>
        <v>1.4484948726887499</v>
      </c>
      <c r="D387" s="59">
        <f t="shared" si="226"/>
        <v>1.5358350675585759</v>
      </c>
      <c r="E387" s="59">
        <f t="shared" si="226"/>
        <v>1.5888758243247092</v>
      </c>
      <c r="F387" s="59">
        <f t="shared" si="226"/>
        <v>1.6038971075021939</v>
      </c>
      <c r="G387" s="59">
        <f t="shared" si="226"/>
        <v>1.6730652613813914</v>
      </c>
      <c r="H387" s="59">
        <f t="shared" si="226"/>
        <v>1.7095244230922624</v>
      </c>
      <c r="I387" s="59">
        <f t="shared" si="226"/>
        <v>1.8077995278626284</v>
      </c>
      <c r="J387" s="59">
        <f t="shared" si="226"/>
        <v>1.7841203145830753</v>
      </c>
      <c r="K387" s="59">
        <f t="shared" si="226"/>
        <v>1.8683559063135988</v>
      </c>
      <c r="L387" s="59">
        <f t="shared" si="226"/>
        <v>1.8742780541968296</v>
      </c>
      <c r="M387" s="59">
        <f t="shared" si="226"/>
        <v>2.1688954232151705</v>
      </c>
      <c r="N387" s="59">
        <f t="shared" si="226"/>
        <v>2.0666027432119889</v>
      </c>
      <c r="O387" s="59">
        <f t="shared" si="226"/>
        <v>2.3046859039059799</v>
      </c>
      <c r="P387" s="59">
        <f t="shared" si="226"/>
        <v>2.9660502843075118</v>
      </c>
      <c r="Q387" s="59">
        <f t="shared" si="226"/>
        <v>2.7846113889579782</v>
      </c>
      <c r="R387" s="59">
        <f t="shared" si="226"/>
        <v>3.1608024128823486</v>
      </c>
      <c r="S387" s="59">
        <f t="shared" si="226"/>
        <v>3.0494763193352377</v>
      </c>
      <c r="T387" s="59">
        <f t="shared" si="226"/>
        <v>3.0411328045556236</v>
      </c>
      <c r="U387" s="59">
        <f t="shared" si="226"/>
        <v>3.1363025854002928</v>
      </c>
      <c r="V387" s="59">
        <f t="shared" si="226"/>
        <v>4.0044008063124208</v>
      </c>
      <c r="W387" s="59">
        <f t="shared" si="226"/>
        <v>3.8774324005228338</v>
      </c>
      <c r="X387" s="59">
        <f t="shared" si="226"/>
        <v>4.5958066593806839</v>
      </c>
      <c r="Y387" s="59">
        <f t="shared" si="226"/>
        <v>3.2388533269412481</v>
      </c>
      <c r="Z387" s="59">
        <f t="shared" si="226"/>
        <v>2.9829404788473117</v>
      </c>
      <c r="AA387" s="59">
        <f t="shared" si="226"/>
        <v>2.929014805287212</v>
      </c>
      <c r="AB387" s="59">
        <f t="shared" si="226"/>
        <v>2.8739057795516798</v>
      </c>
      <c r="AC387" s="59">
        <f t="shared" si="226"/>
        <v>2.9610995276068763</v>
      </c>
      <c r="AD387" s="59">
        <f t="shared" si="226"/>
        <v>3.101179297866798</v>
      </c>
      <c r="AE387" s="59">
        <f t="shared" si="226"/>
        <v>3.0160729177355128</v>
      </c>
      <c r="AF387" s="59">
        <f t="shared" si="226"/>
        <v>3.4914762847477845</v>
      </c>
      <c r="AG387" s="59">
        <f t="shared" si="226"/>
        <v>3.2434296907829561</v>
      </c>
      <c r="AH387" s="59">
        <f t="shared" si="226"/>
        <v>3.0242273316987434</v>
      </c>
      <c r="AI387" s="59">
        <f t="shared" si="226"/>
        <v>3.7315286565162622</v>
      </c>
      <c r="AJ387" s="59">
        <f t="shared" si="226"/>
        <v>4.2337541834414871</v>
      </c>
      <c r="AK387" s="59">
        <f t="shared" si="226"/>
        <v>4.1019470746197868</v>
      </c>
      <c r="AL387" s="59">
        <f t="shared" si="226"/>
        <v>4.1874790778239053</v>
      </c>
      <c r="AM387" s="59">
        <f t="shared" si="226"/>
        <v>4.0536543759324211</v>
      </c>
      <c r="AN387" s="59">
        <f t="shared" si="226"/>
        <v>4.0521214727800023</v>
      </c>
      <c r="AO387" s="59">
        <f t="shared" si="226"/>
        <v>5.3416370083336986</v>
      </c>
      <c r="AP387" s="59">
        <f t="shared" si="226"/>
        <v>5.3135720792769803</v>
      </c>
      <c r="AQ387" s="59">
        <f t="shared" si="226"/>
        <v>4.8730188575050031</v>
      </c>
      <c r="AR387" s="56" t="s">
        <v>16</v>
      </c>
    </row>
    <row r="388" spans="1:44" x14ac:dyDescent="0.25">
      <c r="A388" s="53" t="s">
        <v>73</v>
      </c>
      <c r="B388" s="56" t="s">
        <v>17</v>
      </c>
      <c r="C388" s="59">
        <f t="shared" ref="C388:AQ388" si="227">IFERROR(C118/C251,C118)</f>
        <v>1.5265404619118814</v>
      </c>
      <c r="D388" s="59">
        <f t="shared" si="227"/>
        <v>1.6224533166497737</v>
      </c>
      <c r="E388" s="59">
        <f t="shared" si="227"/>
        <v>1.5031014813656687</v>
      </c>
      <c r="F388" s="59">
        <f t="shared" si="227"/>
        <v>1.4925879919860958</v>
      </c>
      <c r="G388" s="59">
        <f t="shared" si="227"/>
        <v>1.4214906150766249</v>
      </c>
      <c r="H388" s="59">
        <f t="shared" si="227"/>
        <v>1.2963173590457198</v>
      </c>
      <c r="I388" s="59">
        <f t="shared" si="227"/>
        <v>1.1814375306289269</v>
      </c>
      <c r="J388" s="59">
        <f t="shared" si="227"/>
        <v>1.2373202127445995</v>
      </c>
      <c r="K388" s="59">
        <f t="shared" si="227"/>
        <v>1.2019922030643861</v>
      </c>
      <c r="L388" s="59">
        <f t="shared" si="227"/>
        <v>1.1197148059045208</v>
      </c>
      <c r="M388" s="59">
        <f t="shared" si="227"/>
        <v>1.0877038991667762</v>
      </c>
      <c r="N388" s="59">
        <f t="shared" si="227"/>
        <v>1.1247990650052933</v>
      </c>
      <c r="O388" s="59">
        <f t="shared" si="227"/>
        <v>1.1187766370832335</v>
      </c>
      <c r="P388" s="59">
        <f t="shared" si="227"/>
        <v>1.1056945705084589</v>
      </c>
      <c r="Q388" s="59">
        <f t="shared" si="227"/>
        <v>1.1655399559759776</v>
      </c>
      <c r="R388" s="59">
        <f t="shared" si="227"/>
        <v>1.242655445766794</v>
      </c>
      <c r="S388" s="59">
        <f t="shared" si="227"/>
        <v>1.4161335625127813</v>
      </c>
      <c r="T388" s="59">
        <f t="shared" si="227"/>
        <v>1.2827880275614829</v>
      </c>
      <c r="U388" s="59">
        <f t="shared" si="227"/>
        <v>1.1199777659951817</v>
      </c>
      <c r="V388" s="59">
        <f t="shared" si="227"/>
        <v>1.1614074767855567</v>
      </c>
      <c r="W388" s="59">
        <f t="shared" si="227"/>
        <v>1.1967543011932367</v>
      </c>
      <c r="X388" s="59">
        <f t="shared" si="227"/>
        <v>1.6232275546754946</v>
      </c>
      <c r="Y388" s="59">
        <f t="shared" si="227"/>
        <v>1.3332383469577842</v>
      </c>
      <c r="Z388" s="59">
        <f t="shared" si="227"/>
        <v>1.6245719645618677</v>
      </c>
      <c r="AA388" s="59">
        <f t="shared" si="227"/>
        <v>1.527329613323505</v>
      </c>
      <c r="AB388" s="59">
        <f t="shared" si="227"/>
        <v>1.5440137279334611</v>
      </c>
      <c r="AC388" s="59">
        <f t="shared" si="227"/>
        <v>1.8800329130068087</v>
      </c>
      <c r="AD388" s="59">
        <f t="shared" si="227"/>
        <v>2.3733154738868896</v>
      </c>
      <c r="AE388" s="59">
        <f t="shared" si="227"/>
        <v>2.0494794900320059</v>
      </c>
      <c r="AF388" s="59">
        <f t="shared" si="227"/>
        <v>2.6168683677497131</v>
      </c>
      <c r="AG388" s="59">
        <f t="shared" si="227"/>
        <v>2.6947462988392665</v>
      </c>
      <c r="AH388" s="59">
        <f t="shared" si="227"/>
        <v>2.9675597347517151</v>
      </c>
      <c r="AI388" s="59">
        <f t="shared" si="227"/>
        <v>3.334130072514546</v>
      </c>
      <c r="AJ388" s="59">
        <f t="shared" si="227"/>
        <v>3.8704085911461097</v>
      </c>
      <c r="AK388" s="59">
        <f t="shared" si="227"/>
        <v>4.2470718341023304</v>
      </c>
      <c r="AL388" s="59">
        <f t="shared" si="227"/>
        <v>5.5033412240720399</v>
      </c>
      <c r="AM388" s="59">
        <f t="shared" si="227"/>
        <v>5.9840351296702101</v>
      </c>
      <c r="AN388" s="59">
        <f t="shared" si="227"/>
        <v>5.7967419468253585</v>
      </c>
      <c r="AO388" s="59">
        <f t="shared" si="227"/>
        <v>5.6420616157511727</v>
      </c>
      <c r="AP388" s="59">
        <f t="shared" si="227"/>
        <v>5.8651679062429558</v>
      </c>
      <c r="AQ388" s="59">
        <f t="shared" si="227"/>
        <v>5.8387169100828764</v>
      </c>
      <c r="AR388" s="56" t="s">
        <v>17</v>
      </c>
    </row>
    <row r="389" spans="1:44" x14ac:dyDescent="0.25">
      <c r="A389" s="53" t="s">
        <v>73</v>
      </c>
      <c r="B389" s="56" t="s">
        <v>18</v>
      </c>
      <c r="C389" s="59">
        <f t="shared" ref="C389:AQ389" si="228">IFERROR(C119/C252,C119)</f>
        <v>1.7603674668212581</v>
      </c>
      <c r="D389" s="59">
        <f t="shared" si="228"/>
        <v>1.6577056053764956</v>
      </c>
      <c r="E389" s="59">
        <f t="shared" si="228"/>
        <v>1.4017180010330355</v>
      </c>
      <c r="F389" s="59">
        <f t="shared" si="228"/>
        <v>1.2583422415260981</v>
      </c>
      <c r="G389" s="59">
        <f t="shared" si="228"/>
        <v>1.1655338994043727</v>
      </c>
      <c r="H389" s="59">
        <f t="shared" si="228"/>
        <v>1.2095431375490042</v>
      </c>
      <c r="I389" s="59">
        <f t="shared" si="228"/>
        <v>1.2320142894255692</v>
      </c>
      <c r="J389" s="59">
        <f t="shared" si="228"/>
        <v>1.2725483932701855</v>
      </c>
      <c r="K389" s="59">
        <f t="shared" si="228"/>
        <v>1.3213263546233509</v>
      </c>
      <c r="L389" s="59">
        <f t="shared" si="228"/>
        <v>1.4733262098292237</v>
      </c>
      <c r="M389" s="59">
        <f t="shared" si="228"/>
        <v>1.6378488617855043</v>
      </c>
      <c r="N389" s="59">
        <f t="shared" si="228"/>
        <v>1.8147279604307081</v>
      </c>
      <c r="O389" s="59">
        <f t="shared" si="228"/>
        <v>2.1097476718403549</v>
      </c>
      <c r="P389" s="59">
        <f t="shared" si="228"/>
        <v>2.1835514710510271</v>
      </c>
      <c r="Q389" s="59">
        <f t="shared" si="228"/>
        <v>2.8978749148195249</v>
      </c>
      <c r="R389" s="59">
        <f t="shared" si="228"/>
        <v>2.5177351150803897</v>
      </c>
      <c r="S389" s="59">
        <f t="shared" si="228"/>
        <v>4.3200576806007849</v>
      </c>
      <c r="T389" s="59">
        <f t="shared" si="228"/>
        <v>2.8059634444586941</v>
      </c>
      <c r="U389" s="59">
        <f t="shared" si="228"/>
        <v>2.2824325358570481</v>
      </c>
      <c r="V389" s="59">
        <f t="shared" si="228"/>
        <v>2.7099834746736517</v>
      </c>
      <c r="W389" s="59">
        <f t="shared" si="228"/>
        <v>2.7336674726601551</v>
      </c>
      <c r="X389" s="59">
        <f t="shared" si="228"/>
        <v>3.454369792720998</v>
      </c>
      <c r="Y389" s="59">
        <f t="shared" si="228"/>
        <v>3.6993382195230899</v>
      </c>
      <c r="Z389" s="59">
        <f t="shared" si="228"/>
        <v>2.3262016711748372</v>
      </c>
      <c r="AA389" s="59">
        <f t="shared" si="228"/>
        <v>2.4478133316609849</v>
      </c>
      <c r="AB389" s="59">
        <f t="shared" si="228"/>
        <v>3.4138572848996467</v>
      </c>
      <c r="AC389" s="59">
        <f t="shared" si="228"/>
        <v>2.9931142645809934</v>
      </c>
      <c r="AD389" s="59">
        <f t="shared" si="228"/>
        <v>3.0125202395499806</v>
      </c>
      <c r="AE389" s="59">
        <f t="shared" si="228"/>
        <v>4.0900965107818816</v>
      </c>
      <c r="AF389" s="59">
        <f t="shared" si="228"/>
        <v>3.0276110764622786</v>
      </c>
      <c r="AG389" s="59">
        <f t="shared" si="228"/>
        <v>3.0003316082966935</v>
      </c>
      <c r="AH389" s="59">
        <f t="shared" si="228"/>
        <v>4.3657141775445876</v>
      </c>
      <c r="AI389" s="59">
        <f t="shared" si="228"/>
        <v>4.7087176417589793</v>
      </c>
      <c r="AJ389" s="59">
        <f t="shared" si="228"/>
        <v>3.5294497252973542</v>
      </c>
      <c r="AK389" s="59">
        <f t="shared" si="228"/>
        <v>5.3590477084090811</v>
      </c>
      <c r="AL389" s="59">
        <f t="shared" si="228"/>
        <v>3.3233412884090172</v>
      </c>
      <c r="AM389" s="59">
        <f t="shared" si="228"/>
        <v>3.8611605969276517</v>
      </c>
      <c r="AN389" s="59">
        <f t="shared" si="228"/>
        <v>4.4441306182930136</v>
      </c>
      <c r="AO389" s="59">
        <f t="shared" si="228"/>
        <v>3.7873822110079751</v>
      </c>
      <c r="AP389" s="59">
        <f t="shared" si="228"/>
        <v>3.9588920768712468</v>
      </c>
      <c r="AQ389" s="59">
        <f t="shared" si="228"/>
        <v>4.0627098246663316</v>
      </c>
      <c r="AR389" s="56" t="s">
        <v>18</v>
      </c>
    </row>
    <row r="390" spans="1:44" x14ac:dyDescent="0.25">
      <c r="A390" s="53" t="s">
        <v>73</v>
      </c>
      <c r="B390" s="56" t="s">
        <v>19</v>
      </c>
      <c r="C390" s="59">
        <f t="shared" ref="C390:AQ390" si="229">IFERROR(C120/C253,C120)</f>
        <v>2.8967201309732511</v>
      </c>
      <c r="D390" s="59">
        <f t="shared" si="229"/>
        <v>2.8937758505840336</v>
      </c>
      <c r="E390" s="59">
        <f t="shared" si="229"/>
        <v>2.7588162972667147</v>
      </c>
      <c r="F390" s="59">
        <f t="shared" si="229"/>
        <v>2.8883535196989749</v>
      </c>
      <c r="G390" s="59">
        <f t="shared" si="229"/>
        <v>2.5834463954407618</v>
      </c>
      <c r="H390" s="59">
        <f t="shared" si="229"/>
        <v>2.4660980787060689</v>
      </c>
      <c r="I390" s="59">
        <f t="shared" si="229"/>
        <v>2.2805871174838797</v>
      </c>
      <c r="J390" s="59">
        <f t="shared" si="229"/>
        <v>2.1141224032025598</v>
      </c>
      <c r="K390" s="59">
        <f t="shared" si="229"/>
        <v>2.2130814860987456</v>
      </c>
      <c r="L390" s="59">
        <f t="shared" si="229"/>
        <v>2.0121514772441897</v>
      </c>
      <c r="M390" s="59">
        <f t="shared" si="229"/>
        <v>1.9576511390184808</v>
      </c>
      <c r="N390" s="59">
        <f t="shared" si="229"/>
        <v>1.9667666704716276</v>
      </c>
      <c r="O390" s="59">
        <f t="shared" si="229"/>
        <v>1.9298907295173964</v>
      </c>
      <c r="P390" s="59">
        <f t="shared" si="229"/>
        <v>1.8706563830082688</v>
      </c>
      <c r="Q390" s="59">
        <f t="shared" si="229"/>
        <v>1.8618524887625774</v>
      </c>
      <c r="R390" s="59">
        <f t="shared" si="229"/>
        <v>1.9727597057359803</v>
      </c>
      <c r="S390" s="59">
        <f t="shared" si="229"/>
        <v>1.8712488209194325</v>
      </c>
      <c r="T390" s="59">
        <f t="shared" si="229"/>
        <v>1.9476924054099993</v>
      </c>
      <c r="U390" s="59">
        <f t="shared" si="229"/>
        <v>1.7949402051816841</v>
      </c>
      <c r="V390" s="59">
        <f t="shared" si="229"/>
        <v>2.2841084812140187</v>
      </c>
      <c r="W390" s="59">
        <f t="shared" si="229"/>
        <v>2.3944346183913758</v>
      </c>
      <c r="X390" s="59">
        <f t="shared" si="229"/>
        <v>2.4743316881844479</v>
      </c>
      <c r="Y390" s="59">
        <f t="shared" si="229"/>
        <v>2.4155548779300311</v>
      </c>
      <c r="Z390" s="59">
        <f t="shared" si="229"/>
        <v>3.1682732818275698</v>
      </c>
      <c r="AA390" s="59">
        <f t="shared" si="229"/>
        <v>2.7553169341711858</v>
      </c>
      <c r="AB390" s="59">
        <f t="shared" si="229"/>
        <v>3.2333360075777904</v>
      </c>
      <c r="AC390" s="59">
        <f t="shared" si="229"/>
        <v>3.0677718147220396</v>
      </c>
      <c r="AD390" s="59">
        <f t="shared" si="229"/>
        <v>3.0278539532680315</v>
      </c>
      <c r="AE390" s="59">
        <f t="shared" si="229"/>
        <v>3.1433604739970997</v>
      </c>
      <c r="AF390" s="59">
        <f t="shared" si="229"/>
        <v>5.7573418292221827</v>
      </c>
      <c r="AG390" s="59">
        <f t="shared" si="229"/>
        <v>3.5778522178980787</v>
      </c>
      <c r="AH390" s="59">
        <f t="shared" si="229"/>
        <v>3.4565085128375079</v>
      </c>
      <c r="AI390" s="59">
        <f t="shared" si="229"/>
        <v>3.015073702032371</v>
      </c>
      <c r="AJ390" s="59">
        <f t="shared" si="229"/>
        <v>2.3851799143630577</v>
      </c>
      <c r="AK390" s="59">
        <f t="shared" si="229"/>
        <v>1.8869415072941105</v>
      </c>
      <c r="AL390" s="59">
        <f t="shared" si="229"/>
        <v>2.0198157179179073</v>
      </c>
      <c r="AM390" s="59">
        <f t="shared" si="229"/>
        <v>1.8364788434974522</v>
      </c>
      <c r="AN390" s="59">
        <f t="shared" si="229"/>
        <v>1.4409215033718605</v>
      </c>
      <c r="AO390" s="59">
        <f t="shared" si="229"/>
        <v>2.0319240044300684</v>
      </c>
      <c r="AP390" s="59">
        <f t="shared" si="229"/>
        <v>2.080436264485344</v>
      </c>
      <c r="AQ390" s="59">
        <f t="shared" si="229"/>
        <v>1.8797204875090141</v>
      </c>
      <c r="AR390" s="56" t="s">
        <v>19</v>
      </c>
    </row>
    <row r="391" spans="1:44" x14ac:dyDescent="0.25">
      <c r="A391" s="53" t="s">
        <v>73</v>
      </c>
      <c r="B391" s="56" t="s">
        <v>20</v>
      </c>
      <c r="C391" s="59">
        <f t="shared" ref="C391:AQ391" si="230">IFERROR(C121/C254,C121)</f>
        <v>19.089541301576133</v>
      </c>
      <c r="D391" s="59">
        <f t="shared" si="230"/>
        <v>14.760087615788542</v>
      </c>
      <c r="E391" s="59">
        <f t="shared" si="230"/>
        <v>15.555416868212303</v>
      </c>
      <c r="F391" s="59">
        <f t="shared" si="230"/>
        <v>18.315378492531263</v>
      </c>
      <c r="G391" s="59">
        <f t="shared" si="230"/>
        <v>9.223452761754082</v>
      </c>
      <c r="H391" s="59">
        <f t="shared" si="230"/>
        <v>7.2019664882049605</v>
      </c>
      <c r="I391" s="59">
        <f t="shared" si="230"/>
        <v>6.6691180570399693</v>
      </c>
      <c r="J391" s="59">
        <f t="shared" si="230"/>
        <v>4.5488614866179269</v>
      </c>
      <c r="K391" s="59">
        <f t="shared" si="230"/>
        <v>3.7445499008765832</v>
      </c>
      <c r="L391" s="59">
        <f t="shared" si="230"/>
        <v>2.7947090397137795</v>
      </c>
      <c r="M391" s="59">
        <f t="shared" si="230"/>
        <v>2.3603101963262962</v>
      </c>
      <c r="N391" s="59">
        <f t="shared" si="230"/>
        <v>1.8179488934021013</v>
      </c>
      <c r="O391" s="59">
        <f t="shared" si="230"/>
        <v>1.5458132536867648</v>
      </c>
      <c r="P391" s="59">
        <f t="shared" si="230"/>
        <v>1.3756953224302306</v>
      </c>
      <c r="Q391" s="59">
        <f t="shared" si="230"/>
        <v>1.4858023404032936</v>
      </c>
      <c r="R391" s="59">
        <f t="shared" si="230"/>
        <v>1.3701441892137434</v>
      </c>
      <c r="S391" s="59">
        <f t="shared" si="230"/>
        <v>1.3559586853946581</v>
      </c>
      <c r="T391" s="59">
        <f t="shared" si="230"/>
        <v>1.4254675254656664</v>
      </c>
      <c r="U391" s="59">
        <f t="shared" si="230"/>
        <v>1.5240852739308273</v>
      </c>
      <c r="V391" s="59">
        <f t="shared" si="230"/>
        <v>3.3165474827779819</v>
      </c>
      <c r="W391" s="59">
        <f t="shared" si="230"/>
        <v>1.6111634006420938</v>
      </c>
      <c r="X391" s="59">
        <f t="shared" si="230"/>
        <v>1.7368514720024828</v>
      </c>
      <c r="Y391" s="59">
        <f t="shared" si="230"/>
        <v>1.5047104980007027</v>
      </c>
      <c r="Z391" s="59">
        <f t="shared" si="230"/>
        <v>1.6901403403112183</v>
      </c>
      <c r="AA391" s="59">
        <f t="shared" si="230"/>
        <v>1.669756339985772</v>
      </c>
      <c r="AB391" s="59">
        <f t="shared" si="230"/>
        <v>1.540697826514698</v>
      </c>
      <c r="AC391" s="59">
        <f t="shared" si="230"/>
        <v>1.5988824954971144</v>
      </c>
      <c r="AD391" s="59">
        <f t="shared" si="230"/>
        <v>1.4405430646005599</v>
      </c>
      <c r="AE391" s="59">
        <f t="shared" si="230"/>
        <v>1.2595643994757399</v>
      </c>
      <c r="AF391" s="59">
        <f t="shared" si="230"/>
        <v>1.5185989385067946</v>
      </c>
      <c r="AG391" s="59">
        <f t="shared" si="230"/>
        <v>1.6364243655144597</v>
      </c>
      <c r="AH391" s="59">
        <f t="shared" si="230"/>
        <v>1.5161529962444831</v>
      </c>
      <c r="AI391" s="59">
        <f t="shared" si="230"/>
        <v>1.4153645799263397</v>
      </c>
      <c r="AJ391" s="59">
        <f t="shared" si="230"/>
        <v>1.7261500152091456</v>
      </c>
      <c r="AK391" s="59">
        <f t="shared" si="230"/>
        <v>1.8692804607565257</v>
      </c>
      <c r="AL391" s="59">
        <f t="shared" si="230"/>
        <v>1.7125813384560684</v>
      </c>
      <c r="AM391" s="59">
        <f t="shared" si="230"/>
        <v>1.7352038549426387</v>
      </c>
      <c r="AN391" s="59">
        <f t="shared" si="230"/>
        <v>2.5990699822112742</v>
      </c>
      <c r="AO391" s="59">
        <f t="shared" si="230"/>
        <v>2.5430507347845253</v>
      </c>
      <c r="AP391" s="59">
        <f t="shared" si="230"/>
        <v>2.6187611764616272</v>
      </c>
      <c r="AQ391" s="59">
        <f t="shared" si="230"/>
        <v>2.9776220917979597</v>
      </c>
      <c r="AR391" s="56" t="s">
        <v>20</v>
      </c>
    </row>
    <row r="392" spans="1:44" x14ac:dyDescent="0.25">
      <c r="A392" s="53" t="s">
        <v>73</v>
      </c>
      <c r="B392" s="56" t="s">
        <v>21</v>
      </c>
      <c r="C392" s="59">
        <f t="shared" ref="C392:AQ392" si="231">IFERROR(C122/C255,C122)</f>
        <v>0.20822728925362283</v>
      </c>
      <c r="D392" s="59">
        <f t="shared" si="231"/>
        <v>0.19964894684052156</v>
      </c>
      <c r="E392" s="59">
        <f t="shared" si="231"/>
        <v>0.19702303127828624</v>
      </c>
      <c r="F392" s="59">
        <f t="shared" si="231"/>
        <v>0.19632075958511791</v>
      </c>
      <c r="G392" s="59">
        <f t="shared" si="231"/>
        <v>0.19463751204910962</v>
      </c>
      <c r="H392" s="59">
        <f t="shared" si="231"/>
        <v>0.19912750566016899</v>
      </c>
      <c r="I392" s="59">
        <f t="shared" si="231"/>
        <v>0.19689565169100903</v>
      </c>
      <c r="J392" s="59">
        <f t="shared" si="231"/>
        <v>0.19095807236824111</v>
      </c>
      <c r="K392" s="59">
        <f t="shared" si="231"/>
        <v>0.17851221990480776</v>
      </c>
      <c r="L392" s="59">
        <f t="shared" si="231"/>
        <v>0.16701958708311276</v>
      </c>
      <c r="M392" s="59">
        <f t="shared" si="231"/>
        <v>0.15365296230253411</v>
      </c>
      <c r="N392" s="59">
        <f t="shared" si="231"/>
        <v>0.14582007589148932</v>
      </c>
      <c r="O392" s="59">
        <f t="shared" si="231"/>
        <v>0.13641212121212121</v>
      </c>
      <c r="P392" s="59">
        <f t="shared" si="231"/>
        <v>0.12544457815215937</v>
      </c>
      <c r="Q392" s="59">
        <f t="shared" si="231"/>
        <v>0.12078121897955132</v>
      </c>
      <c r="R392" s="59">
        <f t="shared" si="231"/>
        <v>0.118214607754734</v>
      </c>
      <c r="S392" s="59">
        <f t="shared" si="231"/>
        <v>0.11558093536655395</v>
      </c>
      <c r="T392" s="59">
        <f t="shared" si="231"/>
        <v>0.1132269355512026</v>
      </c>
      <c r="U392" s="59">
        <f t="shared" si="231"/>
        <v>20.240354637302193</v>
      </c>
      <c r="V392" s="59">
        <f t="shared" si="231"/>
        <v>27.022756189753423</v>
      </c>
      <c r="W392" s="59">
        <f t="shared" si="231"/>
        <v>27.479729855997945</v>
      </c>
      <c r="X392" s="59">
        <f t="shared" si="231"/>
        <v>23.685389017924717</v>
      </c>
      <c r="Y392" s="59">
        <f t="shared" si="231"/>
        <v>0.10297782207824571</v>
      </c>
      <c r="Z392" s="59">
        <f t="shared" si="231"/>
        <v>28.503517320335892</v>
      </c>
      <c r="AA392" s="59">
        <f t="shared" si="231"/>
        <v>8.3823650146410883E-2</v>
      </c>
      <c r="AB392" s="59">
        <f t="shared" si="231"/>
        <v>9.4716375532374553E-2</v>
      </c>
      <c r="AC392" s="59">
        <f t="shared" si="231"/>
        <v>9.6047492579284494E-2</v>
      </c>
      <c r="AD392" s="59">
        <f t="shared" si="231"/>
        <v>7.5478854542006452E-2</v>
      </c>
      <c r="AE392" s="59">
        <f t="shared" si="231"/>
        <v>23.009285115224063</v>
      </c>
      <c r="AF392" s="59">
        <f t="shared" si="231"/>
        <v>7.831644757040386E-2</v>
      </c>
      <c r="AG392" s="59">
        <f t="shared" si="231"/>
        <v>11.269922000867657</v>
      </c>
      <c r="AH392" s="59">
        <f t="shared" si="231"/>
        <v>9.0298073005322905</v>
      </c>
      <c r="AI392" s="59">
        <f t="shared" si="231"/>
        <v>8.5925351993092605</v>
      </c>
      <c r="AJ392" s="59">
        <f t="shared" si="231"/>
        <v>7.1447590331271904</v>
      </c>
      <c r="AK392" s="59">
        <f t="shared" si="231"/>
        <v>5.9339648734766284</v>
      </c>
      <c r="AL392" s="59">
        <f t="shared" si="231"/>
        <v>5.5333089630650614</v>
      </c>
      <c r="AM392" s="59">
        <f t="shared" si="231"/>
        <v>5.0924901407089909</v>
      </c>
      <c r="AN392" s="59">
        <f t="shared" si="231"/>
        <v>5.9513107658577162</v>
      </c>
      <c r="AO392" s="59">
        <f t="shared" si="231"/>
        <v>2.2376695805982147</v>
      </c>
      <c r="AP392" s="59">
        <f t="shared" si="231"/>
        <v>2.1761872188547398</v>
      </c>
      <c r="AQ392" s="59">
        <f t="shared" si="231"/>
        <v>2.5641270743147042</v>
      </c>
      <c r="AR392" s="56" t="s">
        <v>21</v>
      </c>
    </row>
    <row r="393" spans="1:44" x14ac:dyDescent="0.25">
      <c r="A393" s="53" t="s">
        <v>73</v>
      </c>
      <c r="B393" s="56" t="s">
        <v>22</v>
      </c>
      <c r="C393" s="59">
        <f t="shared" ref="C393:AQ393" si="232">IFERROR(C123/C256,C123)</f>
        <v>11.865446608793278</v>
      </c>
      <c r="D393" s="59">
        <f t="shared" si="232"/>
        <v>13.150034935439601</v>
      </c>
      <c r="E393" s="59">
        <f t="shared" si="232"/>
        <v>17.204923835090788</v>
      </c>
      <c r="F393" s="59">
        <f t="shared" si="232"/>
        <v>12.915503976959943</v>
      </c>
      <c r="G393" s="59">
        <f t="shared" si="232"/>
        <v>11.661964050746045</v>
      </c>
      <c r="H393" s="59">
        <f t="shared" si="232"/>
        <v>20.103004071649252</v>
      </c>
      <c r="I393" s="59">
        <f t="shared" si="232"/>
        <v>16.772008953040004</v>
      </c>
      <c r="J393" s="59">
        <f t="shared" si="232"/>
        <v>24.488819573316508</v>
      </c>
      <c r="K393" s="59">
        <f t="shared" si="232"/>
        <v>15.98949063479956</v>
      </c>
      <c r="L393" s="59">
        <f t="shared" si="232"/>
        <v>19.989097133606386</v>
      </c>
      <c r="M393" s="59">
        <f t="shared" si="232"/>
        <v>14.292695532237925</v>
      </c>
      <c r="N393" s="59">
        <f t="shared" si="232"/>
        <v>14.304825606830033</v>
      </c>
      <c r="O393" s="59">
        <f t="shared" si="232"/>
        <v>15.653756420076597</v>
      </c>
      <c r="P393" s="59">
        <f t="shared" si="232"/>
        <v>13.517990090563437</v>
      </c>
      <c r="Q393" s="59">
        <f t="shared" si="232"/>
        <v>13.414841583073636</v>
      </c>
      <c r="R393" s="59">
        <f t="shared" si="232"/>
        <v>13.00918839127676</v>
      </c>
      <c r="S393" s="59">
        <f t="shared" si="232"/>
        <v>14.077131892930181</v>
      </c>
      <c r="T393" s="59">
        <f t="shared" si="232"/>
        <v>17.922548101298457</v>
      </c>
      <c r="U393" s="59">
        <f t="shared" si="232"/>
        <v>18.908970822233627</v>
      </c>
      <c r="V393" s="59">
        <f t="shared" si="232"/>
        <v>24.471948550484285</v>
      </c>
      <c r="W393" s="59">
        <f t="shared" si="232"/>
        <v>48.829940209382293</v>
      </c>
      <c r="X393" s="59">
        <f t="shared" si="232"/>
        <v>52.872371618326198</v>
      </c>
      <c r="Y393" s="59">
        <f t="shared" si="232"/>
        <v>25.580678803247739</v>
      </c>
      <c r="Z393" s="59">
        <f t="shared" si="232"/>
        <v>56.15714330281935</v>
      </c>
      <c r="AA393" s="59">
        <f t="shared" si="232"/>
        <v>24.302399234923779</v>
      </c>
      <c r="AB393" s="59">
        <f t="shared" si="232"/>
        <v>0.18579100055552128</v>
      </c>
      <c r="AC393" s="59">
        <f t="shared" si="232"/>
        <v>0.1883143258865802</v>
      </c>
      <c r="AD393" s="59">
        <f t="shared" si="232"/>
        <v>0.17238763512232125</v>
      </c>
      <c r="AE393" s="59">
        <f t="shared" si="232"/>
        <v>0.18146802780735266</v>
      </c>
      <c r="AF393" s="59">
        <f t="shared" si="232"/>
        <v>0.1619637723631695</v>
      </c>
      <c r="AG393" s="59">
        <f t="shared" si="232"/>
        <v>41.825274561088094</v>
      </c>
      <c r="AH393" s="59">
        <f t="shared" si="232"/>
        <v>0.15379905712361475</v>
      </c>
      <c r="AI393" s="59">
        <f t="shared" si="232"/>
        <v>25.5400134963403</v>
      </c>
      <c r="AJ393" s="59">
        <f t="shared" si="232"/>
        <v>19.447319876465581</v>
      </c>
      <c r="AK393" s="59">
        <f t="shared" si="232"/>
        <v>17.742617532444317</v>
      </c>
      <c r="AL393" s="59">
        <f t="shared" si="232"/>
        <v>10.929458701793504</v>
      </c>
      <c r="AM393" s="59">
        <f t="shared" si="232"/>
        <v>14.059045204600237</v>
      </c>
      <c r="AN393" s="59">
        <f t="shared" si="232"/>
        <v>13.716261852452414</v>
      </c>
      <c r="AO393" s="59">
        <f t="shared" si="232"/>
        <v>6.073443668441767</v>
      </c>
      <c r="AP393" s="59">
        <f t="shared" si="232"/>
        <v>6.1709460119894377</v>
      </c>
      <c r="AQ393" s="59">
        <f t="shared" si="232"/>
        <v>7.4672167278133115</v>
      </c>
      <c r="AR393" s="56" t="s">
        <v>22</v>
      </c>
    </row>
    <row r="394" spans="1:44" x14ac:dyDescent="0.25">
      <c r="A394" s="53" t="s">
        <v>73</v>
      </c>
      <c r="B394" s="56" t="s">
        <v>23</v>
      </c>
      <c r="C394" s="59">
        <f t="shared" ref="C394:AQ394" si="233">IFERROR(C124/C257,C124)</f>
        <v>0.21064249727315223</v>
      </c>
      <c r="D394" s="59">
        <f t="shared" si="233"/>
        <v>0.20268304914744231</v>
      </c>
      <c r="E394" s="59">
        <f t="shared" si="233"/>
        <v>0.20255456099768682</v>
      </c>
      <c r="F394" s="59">
        <f t="shared" si="233"/>
        <v>0.20238402394344393</v>
      </c>
      <c r="G394" s="59">
        <f t="shared" si="233"/>
        <v>0.20861447922479831</v>
      </c>
      <c r="H394" s="59">
        <f t="shared" si="233"/>
        <v>0.21086200231928875</v>
      </c>
      <c r="I394" s="59">
        <f t="shared" si="233"/>
        <v>0.21855389570722494</v>
      </c>
      <c r="J394" s="59">
        <f t="shared" si="233"/>
        <v>0.22599349068730684</v>
      </c>
      <c r="K394" s="59">
        <f t="shared" si="233"/>
        <v>0.22193700197871544</v>
      </c>
      <c r="L394" s="59">
        <f t="shared" si="233"/>
        <v>0.22994369315173971</v>
      </c>
      <c r="M394" s="59">
        <f t="shared" si="233"/>
        <v>0.21573699676017782</v>
      </c>
      <c r="N394" s="59">
        <f t="shared" si="233"/>
        <v>0.19785995427655614</v>
      </c>
      <c r="O394" s="59">
        <f t="shared" si="233"/>
        <v>0.1933090909090909</v>
      </c>
      <c r="P394" s="59">
        <f t="shared" si="233"/>
        <v>0.21521593795962027</v>
      </c>
      <c r="Q394" s="59">
        <f t="shared" si="233"/>
        <v>0.18736351002580903</v>
      </c>
      <c r="R394" s="59">
        <f t="shared" si="233"/>
        <v>0.20712353471596032</v>
      </c>
      <c r="S394" s="59">
        <f t="shared" si="233"/>
        <v>0.21243539845594334</v>
      </c>
      <c r="T394" s="59">
        <f t="shared" si="233"/>
        <v>0.20975562762917052</v>
      </c>
      <c r="U394" s="59">
        <f t="shared" si="233"/>
        <v>0.19174118029588685</v>
      </c>
      <c r="V394" s="59">
        <f t="shared" si="233"/>
        <v>0.20382526705257506</v>
      </c>
      <c r="W394" s="59">
        <f t="shared" si="233"/>
        <v>0.19335625690777355</v>
      </c>
      <c r="X394" s="59">
        <f t="shared" si="233"/>
        <v>0.18190304312651689</v>
      </c>
      <c r="Y394" s="59">
        <f t="shared" si="233"/>
        <v>0.20766882631447794</v>
      </c>
      <c r="Z394" s="59">
        <f t="shared" si="233"/>
        <v>0.19800960878517501</v>
      </c>
      <c r="AA394" s="59">
        <f t="shared" si="233"/>
        <v>0.18839112230097699</v>
      </c>
      <c r="AB394" s="59">
        <f t="shared" si="233"/>
        <v>0.18915499043268935</v>
      </c>
      <c r="AC394" s="59">
        <f t="shared" si="233"/>
        <v>0.19843774410248399</v>
      </c>
      <c r="AD394" s="59">
        <f t="shared" si="233"/>
        <v>0.18104810670712435</v>
      </c>
      <c r="AE394" s="59">
        <f t="shared" si="233"/>
        <v>0.20273063192835222</v>
      </c>
      <c r="AF394" s="59">
        <f t="shared" si="233"/>
        <v>0.17014150548438414</v>
      </c>
      <c r="AG394" s="59">
        <f t="shared" si="233"/>
        <v>0.18523830868071117</v>
      </c>
      <c r="AH394" s="59">
        <f t="shared" si="233"/>
        <v>0.1787485458886916</v>
      </c>
      <c r="AI394" s="59">
        <f t="shared" si="233"/>
        <v>0.16132705505801248</v>
      </c>
      <c r="AJ394" s="59">
        <f t="shared" si="233"/>
        <v>0.15559317702676806</v>
      </c>
      <c r="AK394" s="59">
        <f t="shared" si="233"/>
        <v>0.14356083086053412</v>
      </c>
      <c r="AL394" s="59">
        <f t="shared" si="233"/>
        <v>0.13706797706797708</v>
      </c>
      <c r="AM394" s="59">
        <f t="shared" si="233"/>
        <v>0.14141165723922286</v>
      </c>
      <c r="AN394" s="59">
        <f t="shared" si="233"/>
        <v>0.12937173962349741</v>
      </c>
      <c r="AO394" s="59">
        <f t="shared" si="233"/>
        <v>0.12079346902589487</v>
      </c>
      <c r="AP394" s="59">
        <f t="shared" si="233"/>
        <v>0.12576064908722109</v>
      </c>
      <c r="AQ394" s="59">
        <f t="shared" si="233"/>
        <v>0.12347445124949707</v>
      </c>
      <c r="AR394" s="56" t="s">
        <v>23</v>
      </c>
    </row>
    <row r="395" spans="1:44" x14ac:dyDescent="0.25">
      <c r="A395" s="53" t="s">
        <v>73</v>
      </c>
      <c r="B395" s="56" t="s">
        <v>24</v>
      </c>
      <c r="C395" s="59">
        <f t="shared" ref="C395:AQ395" si="234">IFERROR(C125/C258,C125)</f>
        <v>5.2196148185163374</v>
      </c>
      <c r="D395" s="59">
        <f t="shared" si="234"/>
        <v>5.1714887085498926</v>
      </c>
      <c r="E395" s="59">
        <f t="shared" si="234"/>
        <v>5.4735646191136036</v>
      </c>
      <c r="F395" s="59">
        <f t="shared" si="234"/>
        <v>5.7395881579462182</v>
      </c>
      <c r="G395" s="59">
        <f t="shared" si="234"/>
        <v>6.6329376947253538</v>
      </c>
      <c r="H395" s="59">
        <f t="shared" si="234"/>
        <v>7.0107841391647057</v>
      </c>
      <c r="I395" s="59">
        <f t="shared" si="234"/>
        <v>8.0327322202981666</v>
      </c>
      <c r="J395" s="59">
        <f t="shared" si="234"/>
        <v>9.1101364353628469</v>
      </c>
      <c r="K395" s="59">
        <f t="shared" si="234"/>
        <v>9.5886949908330816</v>
      </c>
      <c r="L395" s="59">
        <f t="shared" si="234"/>
        <v>9.5285758063353327</v>
      </c>
      <c r="M395" s="59">
        <f t="shared" si="234"/>
        <v>6.649187540722802</v>
      </c>
      <c r="N395" s="59">
        <f t="shared" si="234"/>
        <v>8.1147595154055097</v>
      </c>
      <c r="O395" s="59">
        <f t="shared" si="234"/>
        <v>3.5532656107615539</v>
      </c>
      <c r="P395" s="59">
        <f t="shared" si="234"/>
        <v>3.5317616641955034</v>
      </c>
      <c r="Q395" s="59">
        <f t="shared" si="234"/>
        <v>2.6062778165886713</v>
      </c>
      <c r="R395" s="59">
        <f t="shared" si="234"/>
        <v>3.001854558342933</v>
      </c>
      <c r="S395" s="59">
        <f t="shared" si="234"/>
        <v>2.6418393602005117</v>
      </c>
      <c r="T395" s="59">
        <f t="shared" si="234"/>
        <v>2.7330240077504033</v>
      </c>
      <c r="U395" s="59">
        <f t="shared" si="234"/>
        <v>2.6861028853095457</v>
      </c>
      <c r="V395" s="59">
        <f t="shared" si="234"/>
        <v>2.4907427660746073</v>
      </c>
      <c r="W395" s="59">
        <f t="shared" si="234"/>
        <v>2.3658002306995307</v>
      </c>
      <c r="X395" s="59">
        <f t="shared" si="234"/>
        <v>2.2180375181438179</v>
      </c>
      <c r="Y395" s="59">
        <f t="shared" si="234"/>
        <v>2.7892586407287303</v>
      </c>
      <c r="Z395" s="59">
        <f t="shared" si="234"/>
        <v>2.5883392934689828</v>
      </c>
      <c r="AA395" s="59">
        <f t="shared" si="234"/>
        <v>2.990430710850851</v>
      </c>
      <c r="AB395" s="59">
        <f t="shared" si="234"/>
        <v>2.6362350868993976</v>
      </c>
      <c r="AC395" s="59">
        <f t="shared" si="234"/>
        <v>2.7397551812895884</v>
      </c>
      <c r="AD395" s="59">
        <f t="shared" si="234"/>
        <v>2.5351053319598655</v>
      </c>
      <c r="AE395" s="59">
        <f t="shared" si="234"/>
        <v>3.6308177375927535</v>
      </c>
      <c r="AF395" s="59">
        <f t="shared" si="234"/>
        <v>2.4653156917125045</v>
      </c>
      <c r="AG395" s="59">
        <f t="shared" si="234"/>
        <v>3.1545768221208044</v>
      </c>
      <c r="AH395" s="59">
        <f t="shared" si="234"/>
        <v>2.4628792913941266</v>
      </c>
      <c r="AI395" s="59">
        <f t="shared" si="234"/>
        <v>2.4259436736300737</v>
      </c>
      <c r="AJ395" s="59">
        <f t="shared" si="234"/>
        <v>2.1340268871249712</v>
      </c>
      <c r="AK395" s="59">
        <f t="shared" si="234"/>
        <v>2.1725661850497633</v>
      </c>
      <c r="AL395" s="59">
        <f t="shared" si="234"/>
        <v>2.1448469563678967</v>
      </c>
      <c r="AM395" s="59">
        <f t="shared" si="234"/>
        <v>2.8197595582504764</v>
      </c>
      <c r="AN395" s="59">
        <f t="shared" si="234"/>
        <v>2.5532635045187124</v>
      </c>
      <c r="AO395" s="59">
        <f t="shared" si="234"/>
        <v>2.7858564292218975</v>
      </c>
      <c r="AP395" s="59">
        <f t="shared" si="234"/>
        <v>2.9004143653465899</v>
      </c>
      <c r="AQ395" s="59">
        <f t="shared" si="234"/>
        <v>3.6797716178977469</v>
      </c>
      <c r="AR395" s="56" t="s">
        <v>24</v>
      </c>
    </row>
    <row r="396" spans="1:44" x14ac:dyDescent="0.25">
      <c r="A396" s="53" t="s">
        <v>73</v>
      </c>
      <c r="B396" s="56" t="s">
        <v>25</v>
      </c>
      <c r="C396" s="59">
        <f t="shared" ref="C396:AQ396" si="235">IFERROR(C126/C259,C126)</f>
        <v>1.1941703607274641</v>
      </c>
      <c r="D396" s="59">
        <f t="shared" si="235"/>
        <v>1.1511025398652772</v>
      </c>
      <c r="E396" s="59">
        <f t="shared" si="235"/>
        <v>1.0559735449802141</v>
      </c>
      <c r="F396" s="59">
        <f t="shared" si="235"/>
        <v>1.0949636442669703</v>
      </c>
      <c r="G396" s="59">
        <f t="shared" si="235"/>
        <v>1.2245654367163623</v>
      </c>
      <c r="H396" s="59">
        <f t="shared" si="235"/>
        <v>1.1863434583997481</v>
      </c>
      <c r="I396" s="59">
        <f t="shared" si="235"/>
        <v>1.2381009688413214</v>
      </c>
      <c r="J396" s="59">
        <f t="shared" si="235"/>
        <v>1.2911800441029977</v>
      </c>
      <c r="K396" s="59">
        <f t="shared" si="235"/>
        <v>1.3486375157176287</v>
      </c>
      <c r="L396" s="59">
        <f t="shared" si="235"/>
        <v>1.40969298001631</v>
      </c>
      <c r="M396" s="59">
        <f t="shared" si="235"/>
        <v>1.4880456648770775</v>
      </c>
      <c r="N396" s="59">
        <f t="shared" si="235"/>
        <v>1.3057107452517724</v>
      </c>
      <c r="O396" s="59">
        <f t="shared" si="235"/>
        <v>1.3734382449286253</v>
      </c>
      <c r="P396" s="59">
        <f t="shared" si="235"/>
        <v>1.6956695401173247</v>
      </c>
      <c r="Q396" s="59">
        <f t="shared" si="235"/>
        <v>1.5820370717279462</v>
      </c>
      <c r="R396" s="59">
        <f t="shared" si="235"/>
        <v>1.5903416049435388</v>
      </c>
      <c r="S396" s="59">
        <f t="shared" si="235"/>
        <v>1.6039777987004828</v>
      </c>
      <c r="T396" s="59">
        <f t="shared" si="235"/>
        <v>1.5479037825806674</v>
      </c>
      <c r="U396" s="59">
        <f t="shared" si="235"/>
        <v>1.5626066990286152</v>
      </c>
      <c r="V396" s="59">
        <f t="shared" si="235"/>
        <v>1.6608759430138649</v>
      </c>
      <c r="W396" s="59">
        <f t="shared" si="235"/>
        <v>1.5255643572083586</v>
      </c>
      <c r="X396" s="59">
        <f t="shared" si="235"/>
        <v>1.4520706987939389</v>
      </c>
      <c r="Y396" s="59">
        <f t="shared" si="235"/>
        <v>1.5720546290289317</v>
      </c>
      <c r="Z396" s="59">
        <f t="shared" si="235"/>
        <v>1.4272241381280315</v>
      </c>
      <c r="AA396" s="59">
        <f t="shared" si="235"/>
        <v>1.5097430418787063</v>
      </c>
      <c r="AB396" s="59">
        <f t="shared" si="235"/>
        <v>1.2501691392854704</v>
      </c>
      <c r="AC396" s="59">
        <f t="shared" si="235"/>
        <v>1.2098871644627445</v>
      </c>
      <c r="AD396" s="59">
        <f t="shared" si="235"/>
        <v>0.97372338802891201</v>
      </c>
      <c r="AE396" s="59">
        <f t="shared" si="235"/>
        <v>1.1311737434336817</v>
      </c>
      <c r="AF396" s="59">
        <f t="shared" si="235"/>
        <v>0.90805664473231285</v>
      </c>
      <c r="AG396" s="59">
        <f t="shared" si="235"/>
        <v>1.1062647816714528</v>
      </c>
      <c r="AH396" s="59">
        <f t="shared" si="235"/>
        <v>1.0201457613038409</v>
      </c>
      <c r="AI396" s="59">
        <f t="shared" si="235"/>
        <v>0.93375979791379993</v>
      </c>
      <c r="AJ396" s="59">
        <f t="shared" si="235"/>
        <v>1.0152451804449982</v>
      </c>
      <c r="AK396" s="59">
        <f t="shared" si="235"/>
        <v>0.98143066378657151</v>
      </c>
      <c r="AL396" s="59">
        <f t="shared" si="235"/>
        <v>1.0455389259389261</v>
      </c>
      <c r="AM396" s="59">
        <f t="shared" si="235"/>
        <v>0.99721691795590572</v>
      </c>
      <c r="AN396" s="59">
        <f t="shared" si="235"/>
        <v>0.83752191866694503</v>
      </c>
      <c r="AO396" s="59">
        <f t="shared" si="235"/>
        <v>0.85643810791880537</v>
      </c>
      <c r="AP396" s="59">
        <f t="shared" si="235"/>
        <v>0.89841154566673642</v>
      </c>
      <c r="AQ396" s="59">
        <f t="shared" si="235"/>
        <v>0.88153331794644585</v>
      </c>
      <c r="AR396" s="56" t="s">
        <v>25</v>
      </c>
    </row>
    <row r="397" spans="1:44" x14ac:dyDescent="0.25">
      <c r="A397" s="53" t="s">
        <v>73</v>
      </c>
      <c r="B397" s="56" t="s">
        <v>26</v>
      </c>
      <c r="C397" s="59">
        <f t="shared" ref="C397:AQ397" si="236">IFERROR(C127/C260,C127)</f>
        <v>2.5233573168672936</v>
      </c>
      <c r="D397" s="59">
        <f t="shared" si="236"/>
        <v>2.1006122322810197</v>
      </c>
      <c r="E397" s="59">
        <f t="shared" si="236"/>
        <v>1.6369272783770117</v>
      </c>
      <c r="F397" s="59">
        <f t="shared" si="236"/>
        <v>1.3424888977812774</v>
      </c>
      <c r="G397" s="59">
        <f t="shared" si="236"/>
        <v>1.532616713813455</v>
      </c>
      <c r="H397" s="59">
        <f t="shared" si="236"/>
        <v>1.1595930725312573</v>
      </c>
      <c r="I397" s="59">
        <f t="shared" si="236"/>
        <v>1.1288330926861776</v>
      </c>
      <c r="J397" s="59">
        <f t="shared" si="236"/>
        <v>0.99533558538656464</v>
      </c>
      <c r="K397" s="59">
        <f t="shared" si="236"/>
        <v>0.95496868716837391</v>
      </c>
      <c r="L397" s="59">
        <f t="shared" si="236"/>
        <v>0.89315966355023868</v>
      </c>
      <c r="M397" s="59">
        <f t="shared" si="236"/>
        <v>0.80591011921339306</v>
      </c>
      <c r="N397" s="59">
        <f t="shared" si="236"/>
        <v>0.86120071983140356</v>
      </c>
      <c r="O397" s="59">
        <f t="shared" si="236"/>
        <v>1.3554700620134583</v>
      </c>
      <c r="P397" s="59">
        <f t="shared" si="236"/>
        <v>1.010984020330874</v>
      </c>
      <c r="Q397" s="59">
        <f t="shared" si="236"/>
        <v>1.0871586135612341</v>
      </c>
      <c r="R397" s="59">
        <f t="shared" si="236"/>
        <v>1.0211368312500935</v>
      </c>
      <c r="S397" s="59">
        <f t="shared" si="236"/>
        <v>1.2506113252608315</v>
      </c>
      <c r="T397" s="59">
        <f t="shared" si="236"/>
        <v>1.7215278440496224</v>
      </c>
      <c r="U397" s="59">
        <f t="shared" si="236"/>
        <v>1.513548166901157</v>
      </c>
      <c r="V397" s="59">
        <f t="shared" si="236"/>
        <v>2.0007773656256771</v>
      </c>
      <c r="W397" s="59">
        <f t="shared" si="236"/>
        <v>2.0059063542350888</v>
      </c>
      <c r="X397" s="59">
        <f t="shared" si="236"/>
        <v>1.9028392698241412</v>
      </c>
      <c r="Y397" s="59">
        <f t="shared" si="236"/>
        <v>2.6461493475433082</v>
      </c>
      <c r="Z397" s="59">
        <f t="shared" si="236"/>
        <v>3.1288346748195752</v>
      </c>
      <c r="AA397" s="59">
        <f t="shared" si="236"/>
        <v>2.4787785706186698</v>
      </c>
      <c r="AB397" s="59">
        <f t="shared" si="236"/>
        <v>2.2715172268203179</v>
      </c>
      <c r="AC397" s="59">
        <f t="shared" si="236"/>
        <v>2.3494279449870441</v>
      </c>
      <c r="AD397" s="59">
        <f t="shared" si="236"/>
        <v>2.1029247529342352</v>
      </c>
      <c r="AE397" s="59">
        <f t="shared" si="236"/>
        <v>2.8396455168656529</v>
      </c>
      <c r="AF397" s="59">
        <f t="shared" si="236"/>
        <v>2.6673253090809657</v>
      </c>
      <c r="AG397" s="59">
        <f t="shared" si="236"/>
        <v>3.9245583762752876</v>
      </c>
      <c r="AH397" s="59">
        <f t="shared" si="236"/>
        <v>3.1869099626625896</v>
      </c>
      <c r="AI397" s="59">
        <f t="shared" si="236"/>
        <v>2.2312686702743916</v>
      </c>
      <c r="AJ397" s="59">
        <f t="shared" si="236"/>
        <v>1.4242007780185988</v>
      </c>
      <c r="AK397" s="59">
        <f t="shared" si="236"/>
        <v>1.1740769616639173</v>
      </c>
      <c r="AL397" s="59">
        <f t="shared" si="236"/>
        <v>1.08639533763804</v>
      </c>
      <c r="AM397" s="59">
        <f t="shared" si="236"/>
        <v>1.1843966948708895</v>
      </c>
      <c r="AN397" s="59">
        <f t="shared" si="236"/>
        <v>1.6909762216421056</v>
      </c>
      <c r="AO397" s="59">
        <f t="shared" si="236"/>
        <v>1.8097057904970431</v>
      </c>
      <c r="AP397" s="59">
        <f t="shared" si="236"/>
        <v>1.8620644124362853</v>
      </c>
      <c r="AQ397" s="59">
        <f t="shared" si="236"/>
        <v>1.7215557881062455</v>
      </c>
      <c r="AR397" s="56" t="s">
        <v>26</v>
      </c>
    </row>
    <row r="398" spans="1:44" x14ac:dyDescent="0.25">
      <c r="A398" s="53" t="s">
        <v>73</v>
      </c>
      <c r="B398" s="56" t="s">
        <v>27</v>
      </c>
      <c r="C398" s="59">
        <f t="shared" ref="C398:AQ398" si="237">IFERROR(C128/C261,C128)</f>
        <v>4.1577935906092559E-2</v>
      </c>
      <c r="D398" s="59">
        <f t="shared" si="237"/>
        <v>3.8314944834503512E-2</v>
      </c>
      <c r="E398" s="59">
        <f t="shared" si="237"/>
        <v>3.7538972141204864E-2</v>
      </c>
      <c r="F398" s="59">
        <f t="shared" si="237"/>
        <v>3.6173177150523761E-2</v>
      </c>
      <c r="G398" s="59">
        <f t="shared" si="237"/>
        <v>3.9394246867231496E-2</v>
      </c>
      <c r="H398" s="59">
        <f t="shared" si="237"/>
        <v>3.3353581092274556E-2</v>
      </c>
      <c r="I398" s="59">
        <f t="shared" si="237"/>
        <v>3.137668684400511E-2</v>
      </c>
      <c r="J398" s="59">
        <f t="shared" si="237"/>
        <v>2.9975658452533981E-2</v>
      </c>
      <c r="K398" s="59">
        <f t="shared" si="237"/>
        <v>2.8691373870260443E-2</v>
      </c>
      <c r="L398" s="59">
        <f t="shared" si="237"/>
        <v>2.5482458251118917E-2</v>
      </c>
      <c r="M398" s="59">
        <f t="shared" si="237"/>
        <v>2.3859155637039456E-2</v>
      </c>
      <c r="N398" s="59">
        <f t="shared" si="237"/>
        <v>1.9632798321902473E-2</v>
      </c>
      <c r="O398" s="59">
        <f t="shared" si="237"/>
        <v>1.8521212121212122E-2</v>
      </c>
      <c r="P398" s="59">
        <f t="shared" si="237"/>
        <v>1.7997058430271426E-2</v>
      </c>
      <c r="Q398" s="59">
        <f t="shared" si="237"/>
        <v>1.5708755211435377E-2</v>
      </c>
      <c r="R398" s="59">
        <f t="shared" si="237"/>
        <v>1.6050495942290351E-2</v>
      </c>
      <c r="S398" s="59">
        <f t="shared" si="237"/>
        <v>1.7737510368149047E-2</v>
      </c>
      <c r="T398" s="59">
        <f t="shared" si="237"/>
        <v>1.785427571368935E-2</v>
      </c>
      <c r="U398" s="59">
        <f t="shared" si="237"/>
        <v>1.9996748496179485E-2</v>
      </c>
      <c r="V398" s="59">
        <f t="shared" si="237"/>
        <v>1.7365876946947544E-2</v>
      </c>
      <c r="W398" s="59">
        <f t="shared" si="237"/>
        <v>1.0622620655777969E-2</v>
      </c>
      <c r="X398" s="59">
        <f t="shared" si="237"/>
        <v>1.1481735017736014E-2</v>
      </c>
      <c r="Y398" s="59">
        <f t="shared" si="237"/>
        <v>1.4671069025666584E-2</v>
      </c>
      <c r="Z398" s="59">
        <f t="shared" si="237"/>
        <v>1.2884507393773009E-2</v>
      </c>
      <c r="AA398" s="59">
        <f t="shared" si="237"/>
        <v>1.25338660682521E-2</v>
      </c>
      <c r="AB398" s="59">
        <f t="shared" si="237"/>
        <v>1.4628726621813469E-2</v>
      </c>
      <c r="AC398" s="59">
        <f t="shared" si="237"/>
        <v>1.5997500390563975E-2</v>
      </c>
      <c r="AD398" s="59">
        <f t="shared" si="237"/>
        <v>1.052531765598331E-2</v>
      </c>
      <c r="AE398" s="59">
        <f t="shared" si="237"/>
        <v>1.052170100832968E-2</v>
      </c>
      <c r="AF398" s="59">
        <f t="shared" si="237"/>
        <v>1.0885037260319853E-2</v>
      </c>
      <c r="AG398" s="59">
        <f t="shared" si="237"/>
        <v>1.1265501269983566E-2</v>
      </c>
      <c r="AH398" s="59">
        <f t="shared" si="237"/>
        <v>1.1387987509949182E-2</v>
      </c>
      <c r="AI398" s="59">
        <f t="shared" si="237"/>
        <v>1.2525774782260794E-2</v>
      </c>
      <c r="AJ398" s="59">
        <f t="shared" si="237"/>
        <v>1.4470069635213696E-2</v>
      </c>
      <c r="AK398" s="59">
        <f t="shared" si="237"/>
        <v>1.2967359050445104E-2</v>
      </c>
      <c r="AL398" s="59">
        <f t="shared" si="237"/>
        <v>1.4414414414414415E-2</v>
      </c>
      <c r="AM398" s="59">
        <f t="shared" si="237"/>
        <v>1.6196465586902294E-2</v>
      </c>
      <c r="AN398" s="59">
        <f t="shared" si="237"/>
        <v>3.5835790428668635E-2</v>
      </c>
      <c r="AO398" s="59">
        <f t="shared" si="237"/>
        <v>2.0686343319419306E-2</v>
      </c>
      <c r="AP398" s="59">
        <f t="shared" si="237"/>
        <v>2.2124558635714824E-2</v>
      </c>
      <c r="AQ398" s="59">
        <f t="shared" si="237"/>
        <v>2.2933524073494568E-2</v>
      </c>
      <c r="AR398" s="56" t="s">
        <v>27</v>
      </c>
    </row>
    <row r="399" spans="1:44" x14ac:dyDescent="0.25">
      <c r="A399" s="53" t="s">
        <v>73</v>
      </c>
      <c r="B399" s="56" t="s">
        <v>28</v>
      </c>
      <c r="C399" s="59">
        <f t="shared" ref="C399:AQ399" si="238">IFERROR(C129/C262,C129)</f>
        <v>2.0227068052462345</v>
      </c>
      <c r="D399" s="59">
        <f t="shared" si="238"/>
        <v>1.874503019762652</v>
      </c>
      <c r="E399" s="59">
        <f t="shared" si="238"/>
        <v>2.5571877835530654</v>
      </c>
      <c r="F399" s="59">
        <f t="shared" si="238"/>
        <v>2.4216821694133825</v>
      </c>
      <c r="G399" s="59">
        <f t="shared" si="238"/>
        <v>2.4264942179678544</v>
      </c>
      <c r="H399" s="59">
        <f t="shared" si="238"/>
        <v>2.4327159067878368</v>
      </c>
      <c r="I399" s="59">
        <f t="shared" si="238"/>
        <v>2.2347354267238044</v>
      </c>
      <c r="J399" s="59">
        <f t="shared" si="238"/>
        <v>2.2619778887860384</v>
      </c>
      <c r="K399" s="59">
        <f t="shared" si="238"/>
        <v>1.8204869711984311</v>
      </c>
      <c r="L399" s="59">
        <f t="shared" si="238"/>
        <v>1.1532003984376866</v>
      </c>
      <c r="M399" s="59">
        <f t="shared" si="238"/>
        <v>1.3652637681638238</v>
      </c>
      <c r="N399" s="59">
        <f t="shared" si="238"/>
        <v>0.89831820925365047</v>
      </c>
      <c r="O399" s="59">
        <f t="shared" si="238"/>
        <v>0.80363800256081952</v>
      </c>
      <c r="P399" s="59">
        <f t="shared" si="238"/>
        <v>1.1025068879953586</v>
      </c>
      <c r="Q399" s="59">
        <f t="shared" si="238"/>
        <v>0.90388781669491913</v>
      </c>
      <c r="R399" s="59">
        <f t="shared" si="238"/>
        <v>1.0935708825028423</v>
      </c>
      <c r="S399" s="59">
        <f t="shared" si="238"/>
        <v>1.3597785497687946</v>
      </c>
      <c r="T399" s="59">
        <f t="shared" si="238"/>
        <v>1.5211975653607668</v>
      </c>
      <c r="U399" s="59">
        <f t="shared" si="238"/>
        <v>1.7813134089783702</v>
      </c>
      <c r="V399" s="59">
        <f t="shared" si="238"/>
        <v>1.4986932073834558</v>
      </c>
      <c r="W399" s="59">
        <f t="shared" si="238"/>
        <v>0.73984352916470175</v>
      </c>
      <c r="X399" s="59">
        <f t="shared" si="238"/>
        <v>1.0112463421568834</v>
      </c>
      <c r="Y399" s="59">
        <f t="shared" si="238"/>
        <v>1.1537783139141227</v>
      </c>
      <c r="Z399" s="59">
        <f t="shared" si="238"/>
        <v>1.568171392122943</v>
      </c>
      <c r="AA399" s="59">
        <f t="shared" si="238"/>
        <v>1.0139595628346834</v>
      </c>
      <c r="AB399" s="59">
        <f t="shared" si="238"/>
        <v>1.1341622686196706</v>
      </c>
      <c r="AC399" s="59">
        <f t="shared" si="238"/>
        <v>1.2533343678473059</v>
      </c>
      <c r="AD399" s="59">
        <f t="shared" si="238"/>
        <v>0.85817885138125027</v>
      </c>
      <c r="AE399" s="59">
        <f t="shared" si="238"/>
        <v>0.91352000457465266</v>
      </c>
      <c r="AF399" s="59">
        <f t="shared" si="238"/>
        <v>0.96279437316027783</v>
      </c>
      <c r="AG399" s="59">
        <f t="shared" si="238"/>
        <v>0.96472924804166404</v>
      </c>
      <c r="AH399" s="59">
        <f t="shared" si="238"/>
        <v>1.8445262647409777</v>
      </c>
      <c r="AI399" s="59">
        <f t="shared" si="238"/>
        <v>1.1118809847416153</v>
      </c>
      <c r="AJ399" s="59">
        <f t="shared" si="238"/>
        <v>1.3288049543612908</v>
      </c>
      <c r="AK399" s="59">
        <f t="shared" si="238"/>
        <v>1.1458385845586192</v>
      </c>
      <c r="AL399" s="59">
        <f t="shared" si="238"/>
        <v>1.1991554054054054</v>
      </c>
      <c r="AM399" s="59">
        <f t="shared" si="238"/>
        <v>1.4294437171675205</v>
      </c>
      <c r="AN399" s="59">
        <f t="shared" si="238"/>
        <v>3.1687289100004854</v>
      </c>
      <c r="AO399" s="59">
        <f t="shared" si="238"/>
        <v>1.8940415943260316</v>
      </c>
      <c r="AP399" s="59">
        <f t="shared" si="238"/>
        <v>2.0257245886860491</v>
      </c>
      <c r="AQ399" s="59">
        <f t="shared" si="238"/>
        <v>2.2926266629167515</v>
      </c>
      <c r="AR399" s="56" t="s">
        <v>28</v>
      </c>
    </row>
    <row r="400" spans="1:44" x14ac:dyDescent="0.25">
      <c r="A400" s="53" t="s">
        <v>73</v>
      </c>
      <c r="B400" s="56" t="s">
        <v>29</v>
      </c>
      <c r="C400" s="59">
        <f t="shared" ref="C400:AQ400" si="239">IFERROR(C130/C263,C130)</f>
        <v>2.3154238424191163</v>
      </c>
      <c r="D400" s="59">
        <f t="shared" si="239"/>
        <v>2.204901034037364</v>
      </c>
      <c r="E400" s="59">
        <f t="shared" si="239"/>
        <v>2.1453787554310533</v>
      </c>
      <c r="F400" s="59">
        <f t="shared" si="239"/>
        <v>2.3899570754909365</v>
      </c>
      <c r="G400" s="59">
        <f t="shared" si="239"/>
        <v>2.7869349570885675</v>
      </c>
      <c r="H400" s="59">
        <f t="shared" si="239"/>
        <v>2.4781266037145433</v>
      </c>
      <c r="I400" s="59">
        <f t="shared" si="239"/>
        <v>2.4575722926364345</v>
      </c>
      <c r="J400" s="59">
        <f t="shared" si="239"/>
        <v>2.7857244469277718</v>
      </c>
      <c r="K400" s="59">
        <f t="shared" si="239"/>
        <v>2.8894561891619226</v>
      </c>
      <c r="L400" s="59">
        <f t="shared" si="239"/>
        <v>2.872667659190653</v>
      </c>
      <c r="M400" s="59">
        <f t="shared" si="239"/>
        <v>2.6348079363456818</v>
      </c>
      <c r="N400" s="59">
        <f t="shared" si="239"/>
        <v>2.9215945429396242</v>
      </c>
      <c r="O400" s="59">
        <f t="shared" si="239"/>
        <v>3.1179397913561848</v>
      </c>
      <c r="P400" s="59">
        <f t="shared" si="239"/>
        <v>3.6247888331933731</v>
      </c>
      <c r="Q400" s="59">
        <f t="shared" si="239"/>
        <v>2.8486161495839877</v>
      </c>
      <c r="R400" s="59">
        <f t="shared" si="239"/>
        <v>3.1939213076273494</v>
      </c>
      <c r="S400" s="59">
        <f t="shared" si="239"/>
        <v>3.3607534888594599</v>
      </c>
      <c r="T400" s="59">
        <f t="shared" si="239"/>
        <v>3.4678147888309003</v>
      </c>
      <c r="U400" s="59">
        <f t="shared" si="239"/>
        <v>4.4875395495416637</v>
      </c>
      <c r="V400" s="59">
        <f t="shared" si="239"/>
        <v>1.7365876946947544E-2</v>
      </c>
      <c r="W400" s="59">
        <f t="shared" si="239"/>
        <v>1.0622620655777969E-2</v>
      </c>
      <c r="X400" s="59">
        <f t="shared" si="239"/>
        <v>1.1481735017736014E-2</v>
      </c>
      <c r="Y400" s="59">
        <f t="shared" si="239"/>
        <v>1.4671069025666584E-2</v>
      </c>
      <c r="Z400" s="59">
        <f t="shared" si="239"/>
        <v>1.2884507393773009E-2</v>
      </c>
      <c r="AA400" s="59">
        <f t="shared" si="239"/>
        <v>1.25338660682521E-2</v>
      </c>
      <c r="AB400" s="59">
        <f t="shared" si="239"/>
        <v>1.4628726621813469E-2</v>
      </c>
      <c r="AC400" s="59">
        <f t="shared" si="239"/>
        <v>1.5997500390563975E-2</v>
      </c>
      <c r="AD400" s="59">
        <f t="shared" si="239"/>
        <v>1.052531765598331E-2</v>
      </c>
      <c r="AE400" s="59">
        <f t="shared" si="239"/>
        <v>1.4404709713784682E-2</v>
      </c>
      <c r="AF400" s="59">
        <f t="shared" si="239"/>
        <v>1.5239052164447793E-2</v>
      </c>
      <c r="AG400" s="59">
        <f t="shared" si="239"/>
        <v>1.5568504407590021E-2</v>
      </c>
      <c r="AH400" s="59">
        <f t="shared" si="239"/>
        <v>1.6286046654013349E-2</v>
      </c>
      <c r="AI400" s="59">
        <f t="shared" si="239"/>
        <v>1.8465515649524512E-2</v>
      </c>
      <c r="AJ400" s="59">
        <f t="shared" si="239"/>
        <v>2.1401648246342553E-2</v>
      </c>
      <c r="AK400" s="59">
        <f t="shared" si="239"/>
        <v>2.2967359050445106E-2</v>
      </c>
      <c r="AL400" s="59">
        <f t="shared" si="239"/>
        <v>2.4275184275184276E-2</v>
      </c>
      <c r="AM400" s="59">
        <f t="shared" si="239"/>
        <v>2.6912131539191232E-2</v>
      </c>
      <c r="AN400" s="59">
        <f t="shared" si="239"/>
        <v>4.9625765479700615E-2</v>
      </c>
      <c r="AO400" s="59">
        <f t="shared" si="239"/>
        <v>3.597946141627572E-2</v>
      </c>
      <c r="AP400" s="59">
        <f t="shared" si="239"/>
        <v>3.7187288708586883E-2</v>
      </c>
      <c r="AQ400" s="59">
        <f t="shared" si="239"/>
        <v>3.7239036166122758E-2</v>
      </c>
      <c r="AR400" s="56" t="s">
        <v>29</v>
      </c>
    </row>
    <row r="401" spans="1:44" x14ac:dyDescent="0.25">
      <c r="A401" s="53" t="s">
        <v>73</v>
      </c>
      <c r="B401" s="56" t="s">
        <v>30</v>
      </c>
      <c r="C401" s="59">
        <f t="shared" ref="C401:AQ401" si="240">IFERROR(C131/C264,C131)</f>
        <v>0.24614345816236433</v>
      </c>
      <c r="D401" s="59">
        <f t="shared" si="240"/>
        <v>0.2515546639919759</v>
      </c>
      <c r="E401" s="59">
        <f t="shared" si="240"/>
        <v>0.27320728150457607</v>
      </c>
      <c r="F401" s="59">
        <f t="shared" si="240"/>
        <v>0.28076784147788847</v>
      </c>
      <c r="G401" s="59">
        <f t="shared" si="240"/>
        <v>0.29037085891126785</v>
      </c>
      <c r="H401" s="59">
        <f t="shared" si="240"/>
        <v>0.30437903804737976</v>
      </c>
      <c r="I401" s="59">
        <f t="shared" si="240"/>
        <v>0.29916143721885935</v>
      </c>
      <c r="J401" s="59">
        <f t="shared" si="240"/>
        <v>0.30273774033859369</v>
      </c>
      <c r="K401" s="59">
        <f t="shared" si="240"/>
        <v>0.31290443339216001</v>
      </c>
      <c r="L401" s="59">
        <f t="shared" si="240"/>
        <v>0.3143558400308003</v>
      </c>
      <c r="M401" s="59">
        <f t="shared" si="240"/>
        <v>0.30773287791646781</v>
      </c>
      <c r="N401" s="59">
        <f t="shared" si="240"/>
        <v>0.3192863371750454</v>
      </c>
      <c r="O401" s="59">
        <f t="shared" si="240"/>
        <v>0.32206060606060605</v>
      </c>
      <c r="P401" s="59">
        <f t="shared" si="240"/>
        <v>0.33485760128359404</v>
      </c>
      <c r="Q401" s="59">
        <f t="shared" si="240"/>
        <v>0.34978657931308321</v>
      </c>
      <c r="R401" s="59">
        <f t="shared" si="240"/>
        <v>0.33468590321611058</v>
      </c>
      <c r="S401" s="59">
        <f t="shared" si="240"/>
        <v>0.33455624322082567</v>
      </c>
      <c r="T401" s="59">
        <f t="shared" si="240"/>
        <v>0.3554156899264635</v>
      </c>
      <c r="U401" s="59">
        <f t="shared" si="240"/>
        <v>0.3832547553243375</v>
      </c>
      <c r="V401" s="59">
        <f t="shared" si="240"/>
        <v>0.35134570627200573</v>
      </c>
      <c r="W401" s="59">
        <f t="shared" si="240"/>
        <v>0.36144541323836427</v>
      </c>
      <c r="X401" s="59">
        <f t="shared" si="240"/>
        <v>0.33882008836890909</v>
      </c>
      <c r="Y401" s="59">
        <f t="shared" si="240"/>
        <v>0.33724769499127838</v>
      </c>
      <c r="Z401" s="59">
        <f t="shared" si="240"/>
        <v>0.34410681974168589</v>
      </c>
      <c r="AA401" s="59">
        <f t="shared" si="240"/>
        <v>0.33726499001122029</v>
      </c>
      <c r="AB401" s="59">
        <f t="shared" si="240"/>
        <v>0.36408246404542927</v>
      </c>
      <c r="AC401" s="59">
        <f t="shared" si="240"/>
        <v>0.32441805967817527</v>
      </c>
      <c r="AD401" s="59">
        <f t="shared" si="240"/>
        <v>0.34357418294456032</v>
      </c>
      <c r="AE401" s="59">
        <f t="shared" si="240"/>
        <v>0.36312394313271124</v>
      </c>
      <c r="AF401" s="59">
        <f t="shared" si="240"/>
        <v>0.32948170476429706</v>
      </c>
      <c r="AG401" s="59">
        <f t="shared" si="240"/>
        <v>0.325564022112655</v>
      </c>
      <c r="AH401" s="59">
        <f t="shared" si="240"/>
        <v>0.31751668401395949</v>
      </c>
      <c r="AI401" s="59">
        <f t="shared" si="240"/>
        <v>0.30554273228079892</v>
      </c>
      <c r="AJ401" s="59">
        <f t="shared" si="240"/>
        <v>0.29566217338529355</v>
      </c>
      <c r="AK401" s="59">
        <f t="shared" si="240"/>
        <v>0.31658753709198817</v>
      </c>
      <c r="AL401" s="59">
        <f t="shared" si="240"/>
        <v>0.31321867321867325</v>
      </c>
      <c r="AM401" s="59">
        <f t="shared" si="240"/>
        <v>0.30580051294663246</v>
      </c>
      <c r="AN401" s="59">
        <f t="shared" si="240"/>
        <v>0.28596053526876841</v>
      </c>
      <c r="AO401" s="59">
        <f t="shared" si="240"/>
        <v>0.3063795205201138</v>
      </c>
      <c r="AP401" s="59">
        <f t="shared" si="240"/>
        <v>0.29911351513785595</v>
      </c>
      <c r="AQ401" s="59">
        <f t="shared" si="240"/>
        <v>0.29652644284500873</v>
      </c>
      <c r="AR401" s="56" t="s">
        <v>30</v>
      </c>
    </row>
    <row r="402" spans="1:44" x14ac:dyDescent="0.25">
      <c r="A402" s="53" t="s">
        <v>73</v>
      </c>
      <c r="B402" s="56" t="s">
        <v>31</v>
      </c>
      <c r="C402" s="59">
        <f t="shared" ref="C402:AQ402" si="241">IFERROR(C132/C265,C132)</f>
        <v>53.337012170939737</v>
      </c>
      <c r="D402" s="59">
        <f t="shared" si="241"/>
        <v>69.025746557855371</v>
      </c>
      <c r="E402" s="59">
        <f t="shared" si="241"/>
        <v>68.173665692318565</v>
      </c>
      <c r="F402" s="59">
        <f t="shared" si="241"/>
        <v>75.575829506166471</v>
      </c>
      <c r="G402" s="59">
        <f t="shared" si="241"/>
        <v>0.21805083455938309</v>
      </c>
      <c r="H402" s="59">
        <f t="shared" si="241"/>
        <v>0.22508145121210449</v>
      </c>
      <c r="I402" s="59">
        <f t="shared" si="241"/>
        <v>0.22052535125229078</v>
      </c>
      <c r="J402" s="59">
        <f t="shared" si="241"/>
        <v>0.21825342559417993</v>
      </c>
      <c r="K402" s="59">
        <f t="shared" si="241"/>
        <v>0.2236750628375849</v>
      </c>
      <c r="L402" s="59">
        <f t="shared" si="241"/>
        <v>0.22529958130805142</v>
      </c>
      <c r="M402" s="59">
        <f t="shared" si="241"/>
        <v>0.21279855338172138</v>
      </c>
      <c r="N402" s="59">
        <f t="shared" si="241"/>
        <v>0.21685639538994553</v>
      </c>
      <c r="O402" s="59">
        <f t="shared" si="241"/>
        <v>0.21966060606060606</v>
      </c>
      <c r="P402" s="59">
        <f t="shared" si="241"/>
        <v>67.644210455943323</v>
      </c>
      <c r="Q402" s="59">
        <f t="shared" si="241"/>
        <v>0.25027297994838194</v>
      </c>
      <c r="R402" s="59">
        <f t="shared" si="241"/>
        <v>0.25040577096483319</v>
      </c>
      <c r="S402" s="59">
        <f t="shared" si="241"/>
        <v>0.27336821285012447</v>
      </c>
      <c r="T402" s="59">
        <f t="shared" si="241"/>
        <v>0.27471821714138916</v>
      </c>
      <c r="U402" s="59">
        <f t="shared" si="241"/>
        <v>0.26971224191188425</v>
      </c>
      <c r="V402" s="59">
        <f t="shared" si="241"/>
        <v>0.26523244017425557</v>
      </c>
      <c r="W402" s="59">
        <f t="shared" si="241"/>
        <v>0.243829055630603</v>
      </c>
      <c r="X402" s="59">
        <f t="shared" si="241"/>
        <v>0.22101562013815421</v>
      </c>
      <c r="Y402" s="59">
        <f t="shared" si="241"/>
        <v>0.22258908547221529</v>
      </c>
      <c r="Z402" s="59">
        <f t="shared" si="241"/>
        <v>0.26208897485493227</v>
      </c>
      <c r="AA402" s="59">
        <f t="shared" si="241"/>
        <v>0.26550997509646701</v>
      </c>
      <c r="AB402" s="59">
        <f t="shared" si="241"/>
        <v>0.25631133880624651</v>
      </c>
      <c r="AC402" s="59">
        <f t="shared" si="241"/>
        <v>0.21637244180596782</v>
      </c>
      <c r="AD402" s="59">
        <f t="shared" si="241"/>
        <v>0.23487578228712308</v>
      </c>
      <c r="AE402" s="59">
        <f t="shared" si="241"/>
        <v>0.2578756184630801</v>
      </c>
      <c r="AF402" s="59">
        <f t="shared" si="241"/>
        <v>0.24943481537302184</v>
      </c>
      <c r="AG402" s="59">
        <f t="shared" si="241"/>
        <v>0.22620648438667268</v>
      </c>
      <c r="AH402" s="59">
        <f t="shared" si="241"/>
        <v>0.22368823853548034</v>
      </c>
      <c r="AI402" s="59">
        <f t="shared" si="241"/>
        <v>0.23469670390545658</v>
      </c>
      <c r="AJ402" s="59">
        <f t="shared" si="241"/>
        <v>0.20906535488404779</v>
      </c>
      <c r="AK402" s="59">
        <f t="shared" si="241"/>
        <v>0.22801186943620178</v>
      </c>
      <c r="AL402" s="59">
        <f t="shared" si="241"/>
        <v>0.22637182637182637</v>
      </c>
      <c r="AM402" s="59">
        <f t="shared" si="241"/>
        <v>0.22365878508941431</v>
      </c>
      <c r="AN402" s="59">
        <f t="shared" si="241"/>
        <v>0.22045815377636652</v>
      </c>
      <c r="AO402" s="59">
        <f t="shared" si="241"/>
        <v>0.23430977799120828</v>
      </c>
      <c r="AP402" s="59">
        <f t="shared" si="241"/>
        <v>0.22778153406956655</v>
      </c>
      <c r="AQ402" s="59">
        <f t="shared" si="241"/>
        <v>0.23125754392239262</v>
      </c>
      <c r="AR402" s="56" t="s">
        <v>31</v>
      </c>
    </row>
    <row r="403" spans="1:44" x14ac:dyDescent="0.25">
      <c r="A403" s="53" t="s">
        <v>73</v>
      </c>
      <c r="B403" s="57" t="s">
        <v>32</v>
      </c>
      <c r="C403" s="59">
        <f t="shared" ref="C403:AQ403" si="242">IFERROR(C133/C266,C133)</f>
        <v>0.13909520594193109</v>
      </c>
      <c r="D403" s="59">
        <f t="shared" si="242"/>
        <v>0.14516048144433299</v>
      </c>
      <c r="E403" s="59">
        <f t="shared" si="242"/>
        <v>0.16021321532736599</v>
      </c>
      <c r="F403" s="59">
        <f t="shared" si="242"/>
        <v>0.16076680943289126</v>
      </c>
      <c r="G403" s="59">
        <f t="shared" si="242"/>
        <v>0.1725432499619502</v>
      </c>
      <c r="H403" s="59">
        <f t="shared" si="242"/>
        <v>0.17980009939808933</v>
      </c>
      <c r="I403" s="59">
        <f t="shared" si="242"/>
        <v>0.17723663019936692</v>
      </c>
      <c r="J403" s="59">
        <f t="shared" si="242"/>
        <v>0.18051035199518636</v>
      </c>
      <c r="K403" s="59">
        <f t="shared" si="242"/>
        <v>0.18083854751590994</v>
      </c>
      <c r="L403" s="59">
        <f t="shared" si="242"/>
        <v>0.18386351604985801</v>
      </c>
      <c r="M403" s="59">
        <f t="shared" si="242"/>
        <v>0.17115804806991988</v>
      </c>
      <c r="N403" s="59">
        <f t="shared" si="242"/>
        <v>0.16889391689646233</v>
      </c>
      <c r="O403" s="59">
        <f t="shared" si="242"/>
        <v>0.17023030303030301</v>
      </c>
      <c r="P403" s="59">
        <f t="shared" si="242"/>
        <v>0.17523733119400992</v>
      </c>
      <c r="Q403" s="59">
        <f t="shared" si="242"/>
        <v>0.18527893587452848</v>
      </c>
      <c r="R403" s="59">
        <f t="shared" si="242"/>
        <v>0.188848812744214</v>
      </c>
      <c r="S403" s="59">
        <f t="shared" si="242"/>
        <v>0.18777515472468576</v>
      </c>
      <c r="T403" s="59">
        <f t="shared" si="242"/>
        <v>0.18814424713400341</v>
      </c>
      <c r="U403" s="59">
        <f t="shared" si="242"/>
        <v>0.18579092830434074</v>
      </c>
      <c r="V403" s="59">
        <f t="shared" si="242"/>
        <v>0.18335620934534821</v>
      </c>
      <c r="W403" s="59">
        <f t="shared" si="242"/>
        <v>0.1743829055630603</v>
      </c>
      <c r="X403" s="59">
        <f t="shared" si="242"/>
        <v>35.225801360498828</v>
      </c>
      <c r="Y403" s="59">
        <f t="shared" si="242"/>
        <v>41.521321487992317</v>
      </c>
      <c r="Z403" s="59">
        <f t="shared" si="242"/>
        <v>43.09168707493604</v>
      </c>
      <c r="AA403" s="59">
        <f t="shared" si="242"/>
        <v>0.17829287649489614</v>
      </c>
      <c r="AB403" s="59">
        <f t="shared" si="242"/>
        <v>34.057425113406282</v>
      </c>
      <c r="AC403" s="59">
        <f t="shared" si="242"/>
        <v>37.423688515650561</v>
      </c>
      <c r="AD403" s="59">
        <f t="shared" si="242"/>
        <v>28.186399490695177</v>
      </c>
      <c r="AE403" s="59">
        <f t="shared" si="242"/>
        <v>31.177374399513813</v>
      </c>
      <c r="AF403" s="59">
        <f t="shared" si="242"/>
        <v>30.171885711314442</v>
      </c>
      <c r="AG403" s="59">
        <f t="shared" si="242"/>
        <v>34.19267374639405</v>
      </c>
      <c r="AH403" s="59">
        <f t="shared" si="242"/>
        <v>30.458383629248374</v>
      </c>
      <c r="AI403" s="59">
        <f t="shared" si="242"/>
        <v>21.166751061337056</v>
      </c>
      <c r="AJ403" s="59">
        <f t="shared" si="242"/>
        <v>21.174693948444389</v>
      </c>
      <c r="AK403" s="59">
        <f t="shared" si="242"/>
        <v>22.253797453814489</v>
      </c>
      <c r="AL403" s="59">
        <f t="shared" si="242"/>
        <v>34.496915096915096</v>
      </c>
      <c r="AM403" s="59">
        <f t="shared" si="242"/>
        <v>13.933015403548211</v>
      </c>
      <c r="AN403" s="59">
        <f t="shared" si="242"/>
        <v>13.972682603765026</v>
      </c>
      <c r="AO403" s="59">
        <f t="shared" si="242"/>
        <v>26.091389309593293</v>
      </c>
      <c r="AP403" s="59">
        <f t="shared" si="242"/>
        <v>26.675561565622413</v>
      </c>
      <c r="AQ403" s="59">
        <f t="shared" si="242"/>
        <v>11.307630888677956</v>
      </c>
      <c r="AR403" s="57" t="s">
        <v>32</v>
      </c>
    </row>
    <row r="404" spans="1:44" x14ac:dyDescent="0.25">
      <c r="C404" s="60">
        <v>42</v>
      </c>
      <c r="D404" s="61">
        <f>C404-1</f>
        <v>41</v>
      </c>
      <c r="E404" s="61">
        <f t="shared" ref="E404" si="243">D404-1</f>
        <v>40</v>
      </c>
      <c r="F404" s="61">
        <f t="shared" ref="F404" si="244">E404-1</f>
        <v>39</v>
      </c>
      <c r="G404" s="61">
        <f t="shared" ref="G404" si="245">F404-1</f>
        <v>38</v>
      </c>
      <c r="H404" s="61">
        <f t="shared" ref="H404" si="246">G404-1</f>
        <v>37</v>
      </c>
      <c r="I404" s="61">
        <f t="shared" ref="I404" si="247">H404-1</f>
        <v>36</v>
      </c>
      <c r="J404" s="61">
        <f t="shared" ref="J404" si="248">I404-1</f>
        <v>35</v>
      </c>
      <c r="K404" s="61">
        <f t="shared" ref="K404" si="249">J404-1</f>
        <v>34</v>
      </c>
      <c r="L404" s="61">
        <f t="shared" ref="L404" si="250">K404-1</f>
        <v>33</v>
      </c>
      <c r="M404" s="61">
        <f t="shared" ref="M404" si="251">L404-1</f>
        <v>32</v>
      </c>
      <c r="N404" s="61">
        <f t="shared" ref="N404" si="252">M404-1</f>
        <v>31</v>
      </c>
      <c r="O404" s="61">
        <f t="shared" ref="O404" si="253">N404-1</f>
        <v>30</v>
      </c>
      <c r="P404" s="61">
        <f t="shared" ref="P404" si="254">O404-1</f>
        <v>29</v>
      </c>
      <c r="Q404" s="61">
        <f t="shared" ref="Q404" si="255">P404-1</f>
        <v>28</v>
      </c>
      <c r="R404" s="61">
        <f t="shared" ref="R404" si="256">Q404-1</f>
        <v>27</v>
      </c>
      <c r="S404" s="61">
        <f t="shared" ref="S404" si="257">R404-1</f>
        <v>26</v>
      </c>
      <c r="T404" s="61">
        <f t="shared" ref="T404" si="258">S404-1</f>
        <v>25</v>
      </c>
      <c r="U404" s="61">
        <f t="shared" ref="U404" si="259">T404-1</f>
        <v>24</v>
      </c>
      <c r="V404" s="61">
        <f t="shared" ref="V404" si="260">U404-1</f>
        <v>23</v>
      </c>
      <c r="W404" s="61">
        <f t="shared" ref="W404" si="261">V404-1</f>
        <v>22</v>
      </c>
      <c r="X404" s="61">
        <f t="shared" ref="X404" si="262">W404-1</f>
        <v>21</v>
      </c>
      <c r="Y404" s="61">
        <f t="shared" ref="Y404" si="263">X404-1</f>
        <v>20</v>
      </c>
      <c r="Z404" s="61">
        <f t="shared" ref="Z404" si="264">Y404-1</f>
        <v>19</v>
      </c>
      <c r="AA404" s="61">
        <f t="shared" ref="AA404" si="265">Z404-1</f>
        <v>18</v>
      </c>
      <c r="AB404" s="61">
        <f t="shared" ref="AB404" si="266">AA404-1</f>
        <v>17</v>
      </c>
      <c r="AC404" s="61">
        <f t="shared" ref="AC404" si="267">AB404-1</f>
        <v>16</v>
      </c>
      <c r="AD404" s="61">
        <f t="shared" ref="AD404" si="268">AC404-1</f>
        <v>15</v>
      </c>
      <c r="AE404" s="61">
        <f t="shared" ref="AE404" si="269">AD404-1</f>
        <v>14</v>
      </c>
      <c r="AF404" s="61">
        <f t="shared" ref="AF404" si="270">AE404-1</f>
        <v>13</v>
      </c>
      <c r="AG404" s="61">
        <f t="shared" ref="AG404" si="271">AF404-1</f>
        <v>12</v>
      </c>
      <c r="AH404" s="61">
        <f t="shared" ref="AH404" si="272">AG404-1</f>
        <v>11</v>
      </c>
      <c r="AI404" s="61">
        <f t="shared" ref="AI404" si="273">AH404-1</f>
        <v>10</v>
      </c>
      <c r="AJ404" s="61">
        <f t="shared" ref="AJ404" si="274">AI404-1</f>
        <v>9</v>
      </c>
      <c r="AK404" s="61">
        <f t="shared" ref="AK404" si="275">AJ404-1</f>
        <v>8</v>
      </c>
      <c r="AL404" s="61">
        <f t="shared" ref="AL404" si="276">AK404-1</f>
        <v>7</v>
      </c>
      <c r="AM404" s="61">
        <f t="shared" ref="AM404" si="277">AL404-1</f>
        <v>6</v>
      </c>
      <c r="AN404" s="61">
        <f t="shared" ref="AN404" si="278">AM404-1</f>
        <v>5</v>
      </c>
      <c r="AO404" s="61">
        <f t="shared" ref="AO404" si="279">AN404-1</f>
        <v>4</v>
      </c>
      <c r="AP404" s="61">
        <f t="shared" ref="AP404" si="280">AO404-1</f>
        <v>3</v>
      </c>
      <c r="AQ404" s="61">
        <f t="shared" ref="AQ404" si="281">AP404-1</f>
        <v>2</v>
      </c>
    </row>
    <row r="405" spans="1:44" x14ac:dyDescent="0.25">
      <c r="C405" s="61">
        <f>LARGE(C378:C403,1)</f>
        <v>53.337012170939737</v>
      </c>
      <c r="D405" s="61">
        <f t="shared" ref="D405:AQ405" si="282">LARGE(D378:D403,1)</f>
        <v>69.025746557855371</v>
      </c>
      <c r="E405" s="61">
        <f t="shared" si="282"/>
        <v>68.173665692318565</v>
      </c>
      <c r="F405" s="61">
        <f t="shared" si="282"/>
        <v>75.575829506166471</v>
      </c>
      <c r="G405" s="61">
        <f t="shared" si="282"/>
        <v>42.629170776986719</v>
      </c>
      <c r="H405" s="61">
        <f t="shared" si="282"/>
        <v>58.360832634701993</v>
      </c>
      <c r="I405" s="61">
        <f t="shared" si="282"/>
        <v>61.033660765911286</v>
      </c>
      <c r="J405" s="61">
        <f t="shared" si="282"/>
        <v>24.488819573316508</v>
      </c>
      <c r="K405" s="61">
        <f t="shared" si="282"/>
        <v>15.98949063479956</v>
      </c>
      <c r="L405" s="61">
        <f t="shared" si="282"/>
        <v>19.989097133606386</v>
      </c>
      <c r="M405" s="61">
        <f t="shared" si="282"/>
        <v>14.498297979248328</v>
      </c>
      <c r="N405" s="61">
        <f t="shared" si="282"/>
        <v>14.304825606830033</v>
      </c>
      <c r="O405" s="61">
        <f t="shared" si="282"/>
        <v>15.653756420076597</v>
      </c>
      <c r="P405" s="61">
        <f t="shared" si="282"/>
        <v>67.644210455943323</v>
      </c>
      <c r="Q405" s="61">
        <f t="shared" si="282"/>
        <v>13.414841583073636</v>
      </c>
      <c r="R405" s="61">
        <f t="shared" si="282"/>
        <v>53.498287452041232</v>
      </c>
      <c r="S405" s="61">
        <f t="shared" si="282"/>
        <v>14.077131892930181</v>
      </c>
      <c r="T405" s="61">
        <f t="shared" si="282"/>
        <v>40.773019491988059</v>
      </c>
      <c r="U405" s="61">
        <f t="shared" si="282"/>
        <v>48.003058396215565</v>
      </c>
      <c r="V405" s="61">
        <f t="shared" si="282"/>
        <v>27.022756189753423</v>
      </c>
      <c r="W405" s="61">
        <f t="shared" si="282"/>
        <v>48.829940209382293</v>
      </c>
      <c r="X405" s="61">
        <f t="shared" si="282"/>
        <v>52.872371618326198</v>
      </c>
      <c r="Y405" s="61">
        <f t="shared" si="282"/>
        <v>41.521321487992317</v>
      </c>
      <c r="Z405" s="61">
        <f t="shared" si="282"/>
        <v>56.15714330281935</v>
      </c>
      <c r="AA405" s="61">
        <f t="shared" si="282"/>
        <v>34.461468331072339</v>
      </c>
      <c r="AB405" s="61">
        <f t="shared" si="282"/>
        <v>34.057425113406282</v>
      </c>
      <c r="AC405" s="61">
        <f t="shared" si="282"/>
        <v>37.423688515650561</v>
      </c>
      <c r="AD405" s="61">
        <f t="shared" si="282"/>
        <v>44.379716498774741</v>
      </c>
      <c r="AE405" s="61">
        <f t="shared" si="282"/>
        <v>31.177374399513813</v>
      </c>
      <c r="AF405" s="61">
        <f t="shared" si="282"/>
        <v>30.171885711314442</v>
      </c>
      <c r="AG405" s="61">
        <f t="shared" si="282"/>
        <v>41.825274561088094</v>
      </c>
      <c r="AH405" s="61">
        <f t="shared" si="282"/>
        <v>30.458383629248374</v>
      </c>
      <c r="AI405" s="61">
        <f t="shared" si="282"/>
        <v>25.5400134963403</v>
      </c>
      <c r="AJ405" s="61">
        <f t="shared" si="282"/>
        <v>60.922933234079309</v>
      </c>
      <c r="AK405" s="61">
        <f t="shared" si="282"/>
        <v>46.376730429560553</v>
      </c>
      <c r="AL405" s="61">
        <f t="shared" si="282"/>
        <v>34.496915096915096</v>
      </c>
      <c r="AM405" s="61">
        <f t="shared" si="282"/>
        <v>19.805191672987224</v>
      </c>
      <c r="AN405" s="61">
        <f t="shared" si="282"/>
        <v>14.565265852315068</v>
      </c>
      <c r="AO405" s="61">
        <f t="shared" si="282"/>
        <v>26.091389309593293</v>
      </c>
      <c r="AP405" s="61">
        <f t="shared" si="282"/>
        <v>26.675561565622413</v>
      </c>
      <c r="AQ405" s="61">
        <f t="shared" si="282"/>
        <v>18.737528839407023</v>
      </c>
    </row>
    <row r="406" spans="1:44" x14ac:dyDescent="0.25">
      <c r="B406" s="58" t="s">
        <v>99</v>
      </c>
      <c r="C406" s="55" t="str">
        <f>VLOOKUP(C405,C$378:$AR403,C404,0)</f>
        <v>y</v>
      </c>
      <c r="D406" s="55" t="str">
        <f>VLOOKUP(D405,D$378:$AR403,D404,0)</f>
        <v>y</v>
      </c>
      <c r="E406" s="55" t="str">
        <f>VLOOKUP(E405,E$378:$AR403,E404,0)</f>
        <v>y</v>
      </c>
      <c r="F406" s="55" t="str">
        <f>VLOOKUP(F405,F$378:$AR403,F404,0)</f>
        <v>y</v>
      </c>
      <c r="G406" s="55" t="str">
        <f>VLOOKUP(G405,G$378:$AR403,G404,0)</f>
        <v>g</v>
      </c>
      <c r="H406" s="55" t="str">
        <f>VLOOKUP(H405,H$378:$AR403,H404,0)</f>
        <v>g</v>
      </c>
      <c r="I406" s="55" t="str">
        <f>VLOOKUP(I405,I$378:$AR403,I404,0)</f>
        <v>g</v>
      </c>
      <c r="J406" s="55" t="str">
        <f>VLOOKUP(J405,J$378:$AR403,J404,0)</f>
        <v>p</v>
      </c>
      <c r="K406" s="55" t="str">
        <f>VLOOKUP(K405,K$378:$AR403,K404,0)</f>
        <v>p</v>
      </c>
      <c r="L406" s="55" t="str">
        <f>VLOOKUP(L405,L$378:$AR403,L404,0)</f>
        <v>p</v>
      </c>
      <c r="M406" s="55" t="str">
        <f>VLOOKUP(M405,M$378:$AR403,M404,0)</f>
        <v>h</v>
      </c>
      <c r="N406" s="55" t="str">
        <f>VLOOKUP(N405,N$378:$AR403,N404,0)</f>
        <v>p</v>
      </c>
      <c r="O406" s="55" t="str">
        <f>VLOOKUP(O405,O$378:$AR403,O404,0)</f>
        <v>p</v>
      </c>
      <c r="P406" s="55" t="str">
        <f>VLOOKUP(P405,P$378:$AR403,P404,0)</f>
        <v>y</v>
      </c>
      <c r="Q406" s="55" t="str">
        <f>VLOOKUP(Q405,Q$378:$AR403,Q404,0)</f>
        <v>p</v>
      </c>
      <c r="R406" s="55" t="str">
        <f>VLOOKUP(R405,R$378:$AR403,R404,0)</f>
        <v>g</v>
      </c>
      <c r="S406" s="55" t="str">
        <f>VLOOKUP(S405,S$378:$AR403,S404,0)</f>
        <v>p</v>
      </c>
      <c r="T406" s="55" t="str">
        <f>VLOOKUP(T405,T$378:$AR403,T404,0)</f>
        <v>g</v>
      </c>
      <c r="U406" s="55" t="str">
        <f>VLOOKUP(U405,U$378:$AR403,U404,0)</f>
        <v>g</v>
      </c>
      <c r="V406" s="55" t="str">
        <f>VLOOKUP(V405,V$378:$AR403,V404,0)</f>
        <v>o</v>
      </c>
      <c r="W406" s="55" t="str">
        <f>VLOOKUP(W405,W$378:$AR403,W404,0)</f>
        <v>p</v>
      </c>
      <c r="X406" s="55" t="str">
        <f>VLOOKUP(X405,X$378:$AR403,X404,0)</f>
        <v>p</v>
      </c>
      <c r="Y406" s="55" t="str">
        <f>VLOOKUP(Y405,Y$378:$AR403,Y404,0)</f>
        <v>z</v>
      </c>
      <c r="Z406" s="55" t="str">
        <f>VLOOKUP(Z405,Z$378:$AR403,Z404,0)</f>
        <v>p</v>
      </c>
      <c r="AA406" s="55" t="str">
        <f>VLOOKUP(AA405,AA$378:$AR403,AA404,0)</f>
        <v>g</v>
      </c>
      <c r="AB406" s="55" t="str">
        <f>VLOOKUP(AB405,AB$378:$AR403,AB404,0)</f>
        <v>z</v>
      </c>
      <c r="AC406" s="55" t="str">
        <f>VLOOKUP(AC405,AC$378:$AR403,AC404,0)</f>
        <v>z</v>
      </c>
      <c r="AD406" s="55" t="str">
        <f>VLOOKUP(AD405,AD$378:$AR403,AD404,0)</f>
        <v>g</v>
      </c>
      <c r="AE406" s="55" t="str">
        <f>VLOOKUP(AE405,AE$378:$AR403,AE404,0)</f>
        <v>z</v>
      </c>
      <c r="AF406" s="55" t="str">
        <f>VLOOKUP(AF405,AF$378:$AR403,AF404,0)</f>
        <v>z</v>
      </c>
      <c r="AG406" s="55" t="str">
        <f>VLOOKUP(AG405,AG$378:$AR403,AG404,0)</f>
        <v>p</v>
      </c>
      <c r="AH406" s="55" t="str">
        <f>VLOOKUP(AH405,AH$378:$AR403,AH404,0)</f>
        <v>z</v>
      </c>
      <c r="AI406" s="55" t="str">
        <f>VLOOKUP(AI405,AI$378:$AR403,AI404,0)</f>
        <v>p</v>
      </c>
      <c r="AJ406" s="55" t="str">
        <f>VLOOKUP(AJ405,AJ$378:$AR403,AJ404,0)</f>
        <v>i</v>
      </c>
      <c r="AK406" s="55" t="str">
        <f>VLOOKUP(AK405,AK$378:$AR403,AK404,0)</f>
        <v>i</v>
      </c>
      <c r="AL406" s="55" t="str">
        <f>VLOOKUP(AL405,AL$378:$AR403,AL404,0)</f>
        <v>z</v>
      </c>
      <c r="AM406" s="55" t="str">
        <f>VLOOKUP(AM405,AM$378:$AR403,AM404,0)</f>
        <v>i</v>
      </c>
      <c r="AN406" s="55" t="str">
        <f>VLOOKUP(AN405,AN$378:$AR403,AN404,0)</f>
        <v>i</v>
      </c>
      <c r="AO406" s="55" t="str">
        <f>VLOOKUP(AO405,AO$378:$AR403,AO404,0)</f>
        <v>z</v>
      </c>
      <c r="AP406" s="55" t="str">
        <f>VLOOKUP(AP405,AP$378:$AR403,AP404,0)</f>
        <v>z</v>
      </c>
      <c r="AQ406" s="55" t="str">
        <f>VLOOKUP(AQ405,AQ$378:$AR403,AQ404,0)</f>
        <v>d</v>
      </c>
    </row>
    <row r="407" spans="1:44" x14ac:dyDescent="0.25">
      <c r="C407" s="61">
        <f>SMALL(C378:C403,1)</f>
        <v>4.1577935906092559E-2</v>
      </c>
      <c r="D407" s="61">
        <f t="shared" ref="D407:AQ407" si="283">SMALL(D378:D403,1)</f>
        <v>3.8314944834503512E-2</v>
      </c>
      <c r="E407" s="61">
        <f t="shared" si="283"/>
        <v>3.7538972141204864E-2</v>
      </c>
      <c r="F407" s="61">
        <f t="shared" si="283"/>
        <v>3.6173177150523761E-2</v>
      </c>
      <c r="G407" s="61">
        <f t="shared" si="283"/>
        <v>3.9394246867231496E-2</v>
      </c>
      <c r="H407" s="61">
        <f t="shared" si="283"/>
        <v>3.3353581092274556E-2</v>
      </c>
      <c r="I407" s="61">
        <f t="shared" si="283"/>
        <v>3.137668684400511E-2</v>
      </c>
      <c r="J407" s="61">
        <f t="shared" si="283"/>
        <v>2.9975658452533981E-2</v>
      </c>
      <c r="K407" s="61">
        <f t="shared" si="283"/>
        <v>2.8691373870260443E-2</v>
      </c>
      <c r="L407" s="61">
        <f t="shared" si="283"/>
        <v>2.5482458251118917E-2</v>
      </c>
      <c r="M407" s="61">
        <f t="shared" si="283"/>
        <v>2.3859155637039456E-2</v>
      </c>
      <c r="N407" s="61">
        <f t="shared" si="283"/>
        <v>1.9632798321902473E-2</v>
      </c>
      <c r="O407" s="61">
        <f t="shared" si="283"/>
        <v>1.8521212121212122E-2</v>
      </c>
      <c r="P407" s="61">
        <f t="shared" si="283"/>
        <v>1.7997058430271426E-2</v>
      </c>
      <c r="Q407" s="61">
        <f t="shared" si="283"/>
        <v>1.5708755211435377E-2</v>
      </c>
      <c r="R407" s="61">
        <f t="shared" si="283"/>
        <v>1.6050495942290351E-2</v>
      </c>
      <c r="S407" s="61">
        <f t="shared" si="283"/>
        <v>1.7737510368149047E-2</v>
      </c>
      <c r="T407" s="61">
        <f t="shared" si="283"/>
        <v>1.785427571368935E-2</v>
      </c>
      <c r="U407" s="61">
        <f t="shared" si="283"/>
        <v>1.9996748496179485E-2</v>
      </c>
      <c r="V407" s="61">
        <f t="shared" si="283"/>
        <v>1.7365876946947544E-2</v>
      </c>
      <c r="W407" s="61">
        <f t="shared" si="283"/>
        <v>1.0622620655777969E-2</v>
      </c>
      <c r="X407" s="61">
        <f t="shared" si="283"/>
        <v>1.1481735017736014E-2</v>
      </c>
      <c r="Y407" s="61">
        <f t="shared" si="283"/>
        <v>1.4671069025666584E-2</v>
      </c>
      <c r="Z407" s="61">
        <f t="shared" si="283"/>
        <v>1.2884507393773009E-2</v>
      </c>
      <c r="AA407" s="61">
        <f t="shared" si="283"/>
        <v>1.25338660682521E-2</v>
      </c>
      <c r="AB407" s="61">
        <f t="shared" si="283"/>
        <v>1.4628726621813469E-2</v>
      </c>
      <c r="AC407" s="61">
        <f t="shared" si="283"/>
        <v>1.5997500390563975E-2</v>
      </c>
      <c r="AD407" s="61">
        <f t="shared" si="283"/>
        <v>1.052531765598331E-2</v>
      </c>
      <c r="AE407" s="61">
        <f t="shared" si="283"/>
        <v>1.052170100832968E-2</v>
      </c>
      <c r="AF407" s="61">
        <f t="shared" si="283"/>
        <v>1.0885037260319853E-2</v>
      </c>
      <c r="AG407" s="61">
        <f t="shared" si="283"/>
        <v>1.1265501269983566E-2</v>
      </c>
      <c r="AH407" s="61">
        <f t="shared" si="283"/>
        <v>1.1387987509949182E-2</v>
      </c>
      <c r="AI407" s="61">
        <f t="shared" si="283"/>
        <v>1.2525774782260794E-2</v>
      </c>
      <c r="AJ407" s="61">
        <f t="shared" si="283"/>
        <v>1.4470069635213696E-2</v>
      </c>
      <c r="AK407" s="61">
        <f t="shared" si="283"/>
        <v>1.2967359050445104E-2</v>
      </c>
      <c r="AL407" s="61">
        <f t="shared" si="283"/>
        <v>1.4414414414414415E-2</v>
      </c>
      <c r="AM407" s="61">
        <f t="shared" si="283"/>
        <v>1.6196465586902294E-2</v>
      </c>
      <c r="AN407" s="61">
        <f t="shared" si="283"/>
        <v>3.5835790428668635E-2</v>
      </c>
      <c r="AO407" s="61">
        <f t="shared" si="283"/>
        <v>2.0686343319419306E-2</v>
      </c>
      <c r="AP407" s="61">
        <f t="shared" si="283"/>
        <v>2.2124558635714824E-2</v>
      </c>
      <c r="AQ407" s="61">
        <f t="shared" si="283"/>
        <v>2.2933524073494568E-2</v>
      </c>
    </row>
    <row r="408" spans="1:44" x14ac:dyDescent="0.25">
      <c r="B408" s="71" t="s">
        <v>100</v>
      </c>
      <c r="C408" s="55" t="str">
        <f>VLOOKUP(C407,C$378:$AR403,C404,0)</f>
        <v>u</v>
      </c>
      <c r="D408" s="55" t="str">
        <f>VLOOKUP(D407,D$378:$AR403,D404,0)</f>
        <v>u</v>
      </c>
      <c r="E408" s="55" t="str">
        <f>VLOOKUP(E407,E$378:$AR403,E404,0)</f>
        <v>u</v>
      </c>
      <c r="F408" s="55" t="str">
        <f>VLOOKUP(F407,F$378:$AR403,F404,0)</f>
        <v>u</v>
      </c>
      <c r="G408" s="55" t="str">
        <f>VLOOKUP(G407,G$378:$AR403,G404,0)</f>
        <v>u</v>
      </c>
      <c r="H408" s="55" t="str">
        <f>VLOOKUP(H407,H$378:$AR403,H404,0)</f>
        <v>u</v>
      </c>
      <c r="I408" s="55" t="str">
        <f>VLOOKUP(I407,I$378:$AR403,I404,0)</f>
        <v>u</v>
      </c>
      <c r="J408" s="55" t="str">
        <f>VLOOKUP(J407,J$378:$AR403,J404,0)</f>
        <v>u</v>
      </c>
      <c r="K408" s="55" t="str">
        <f>VLOOKUP(K407,K$378:$AR403,K404,0)</f>
        <v>u</v>
      </c>
      <c r="L408" s="55" t="str">
        <f>VLOOKUP(L407,L$378:$AR403,L404,0)</f>
        <v>u</v>
      </c>
      <c r="M408" s="55" t="str">
        <f>VLOOKUP(M407,M$378:$AR403,M404,0)</f>
        <v>u</v>
      </c>
      <c r="N408" s="55" t="str">
        <f>VLOOKUP(N407,N$378:$AR403,N404,0)</f>
        <v>u</v>
      </c>
      <c r="O408" s="55" t="str">
        <f>VLOOKUP(O407,O$378:$AR403,O404,0)</f>
        <v>u</v>
      </c>
      <c r="P408" s="55" t="str">
        <f>VLOOKUP(P407,P$378:$AR403,P404,0)</f>
        <v>u</v>
      </c>
      <c r="Q408" s="55" t="str">
        <f>VLOOKUP(Q407,Q$378:$AR403,Q404,0)</f>
        <v>u</v>
      </c>
      <c r="R408" s="55" t="str">
        <f>VLOOKUP(R407,R$378:$AR403,R404,0)</f>
        <v>u</v>
      </c>
      <c r="S408" s="55" t="str">
        <f>VLOOKUP(S407,S$378:$AR403,S404,0)</f>
        <v>u</v>
      </c>
      <c r="T408" s="55" t="str">
        <f>VLOOKUP(T407,T$378:$AR403,T404,0)</f>
        <v>u</v>
      </c>
      <c r="U408" s="55" t="str">
        <f>VLOOKUP(U407,U$378:$AR403,U404,0)</f>
        <v>u</v>
      </c>
      <c r="V408" s="55" t="str">
        <f>VLOOKUP(V407,V$378:$AR403,V404,0)</f>
        <v>u</v>
      </c>
      <c r="W408" s="55" t="str">
        <f>VLOOKUP(W407,W$378:$AR403,W404,0)</f>
        <v>u</v>
      </c>
      <c r="X408" s="55" t="str">
        <f>VLOOKUP(X407,X$378:$AR403,X404,0)</f>
        <v>u</v>
      </c>
      <c r="Y408" s="55" t="str">
        <f>VLOOKUP(Y407,Y$378:$AR403,Y404,0)</f>
        <v>u</v>
      </c>
      <c r="Z408" s="55" t="str">
        <f>VLOOKUP(Z407,Z$378:$AR403,Z404,0)</f>
        <v>u</v>
      </c>
      <c r="AA408" s="55" t="str">
        <f>VLOOKUP(AA407,AA$378:$AR403,AA404,0)</f>
        <v>u</v>
      </c>
      <c r="AB408" s="55" t="str">
        <f>VLOOKUP(AB407,AB$378:$AR403,AB404,0)</f>
        <v>u</v>
      </c>
      <c r="AC408" s="55" t="str">
        <f>VLOOKUP(AC407,AC$378:$AR403,AC404,0)</f>
        <v>u</v>
      </c>
      <c r="AD408" s="55" t="str">
        <f>VLOOKUP(AD407,AD$378:$AR403,AD404,0)</f>
        <v>u</v>
      </c>
      <c r="AE408" s="55" t="str">
        <f>VLOOKUP(AE407,AE$378:$AR403,AE404,0)</f>
        <v>u</v>
      </c>
      <c r="AF408" s="55" t="str">
        <f>VLOOKUP(AF407,AF$378:$AR403,AF404,0)</f>
        <v>u</v>
      </c>
      <c r="AG408" s="55" t="str">
        <f>VLOOKUP(AG407,AG$378:$AR403,AG404,0)</f>
        <v>u</v>
      </c>
      <c r="AH408" s="55" t="str">
        <f>VLOOKUP(AH407,AH$378:$AR403,AH404,0)</f>
        <v>u</v>
      </c>
      <c r="AI408" s="55" t="str">
        <f>VLOOKUP(AI407,AI$378:$AR403,AI404,0)</f>
        <v>u</v>
      </c>
      <c r="AJ408" s="55" t="str">
        <f>VLOOKUP(AJ407,AJ$378:$AR403,AJ404,0)</f>
        <v>u</v>
      </c>
      <c r="AK408" s="55" t="str">
        <f>VLOOKUP(AK407,AK$378:$AR403,AK404,0)</f>
        <v>u</v>
      </c>
      <c r="AL408" s="55" t="str">
        <f>VLOOKUP(AL407,AL$378:$AR403,AL404,0)</f>
        <v>u</v>
      </c>
      <c r="AM408" s="55" t="str">
        <f>VLOOKUP(AM407,AM$378:$AR403,AM404,0)</f>
        <v>u</v>
      </c>
      <c r="AN408" s="55" t="str">
        <f>VLOOKUP(AN407,AN$378:$AR403,AN404,0)</f>
        <v>u</v>
      </c>
      <c r="AO408" s="55" t="str">
        <f>VLOOKUP(AO407,AO$378:$AR403,AO404,0)</f>
        <v>u</v>
      </c>
      <c r="AP408" s="55" t="str">
        <f>VLOOKUP(AP407,AP$378:$AR403,AP404,0)</f>
        <v>u</v>
      </c>
      <c r="AQ408" s="55" t="str">
        <f>VLOOKUP(AQ407,AQ$378:$AR403,AQ404,0)</f>
        <v>u</v>
      </c>
    </row>
  </sheetData>
  <conditionalFormatting sqref="C270:AQ270 C237:AQ238 C206:AQ207 C173:AQ173 C139:AQ139 C104:AQ104 C69:AQ69 C34:AQ35">
    <cfRule type="containsText" dxfId="1" priority="2" operator="containsText" text="TRUE">
      <formula>NOT(ISERROR(SEARCH("TRUE",C34)))</formula>
    </cfRule>
  </conditionalFormatting>
  <conditionalFormatting sqref="C375:AQ375 C340:AQ340 C305:AQ305">
    <cfRule type="containsText" dxfId="0" priority="1" operator="containsText" text="TRUE">
      <formula>NOT(ISERROR(SEARCH("TRUE",C305)))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3:AQ73"/>
  <sheetViews>
    <sheetView zoomScaleNormal="100" workbookViewId="0">
      <selection activeCell="D74" sqref="D74"/>
    </sheetView>
  </sheetViews>
  <sheetFormatPr defaultRowHeight="15" x14ac:dyDescent="0.25"/>
  <cols>
    <col min="2" max="2" width="42.28515625" bestFit="1" customWidth="1"/>
    <col min="3" max="43" width="6.28515625" bestFit="1" customWidth="1"/>
  </cols>
  <sheetData>
    <row r="3" spans="2:43" x14ac:dyDescent="0.25">
      <c r="B3" s="62" t="s">
        <v>96</v>
      </c>
      <c r="C3" s="63">
        <v>1960</v>
      </c>
      <c r="D3" s="63">
        <v>1961</v>
      </c>
      <c r="E3" s="63">
        <v>1962</v>
      </c>
      <c r="F3" s="63">
        <v>1963</v>
      </c>
      <c r="G3" s="63">
        <v>1964</v>
      </c>
      <c r="H3" s="63">
        <v>1965</v>
      </c>
      <c r="I3" s="63">
        <v>1966</v>
      </c>
      <c r="J3" s="63">
        <v>1967</v>
      </c>
      <c r="K3" s="63">
        <v>1968</v>
      </c>
      <c r="L3" s="63">
        <v>1969</v>
      </c>
      <c r="M3" s="63">
        <v>1970</v>
      </c>
      <c r="N3" s="63">
        <v>1971</v>
      </c>
      <c r="O3" s="63">
        <v>1972</v>
      </c>
      <c r="P3" s="63">
        <v>1973</v>
      </c>
      <c r="Q3" s="63">
        <v>1974</v>
      </c>
      <c r="R3" s="63">
        <v>1975</v>
      </c>
      <c r="S3" s="63">
        <v>1976</v>
      </c>
      <c r="T3" s="63">
        <v>1977</v>
      </c>
      <c r="U3" s="63">
        <v>1978</v>
      </c>
      <c r="V3" s="63">
        <v>1979</v>
      </c>
      <c r="W3" s="63">
        <v>1980</v>
      </c>
      <c r="X3" s="63">
        <v>1981</v>
      </c>
      <c r="Y3" s="63">
        <v>1982</v>
      </c>
      <c r="Z3" s="63">
        <v>1983</v>
      </c>
      <c r="AA3" s="63">
        <v>1984</v>
      </c>
      <c r="AB3" s="63">
        <v>1985</v>
      </c>
      <c r="AC3" s="63">
        <v>1986</v>
      </c>
      <c r="AD3" s="63">
        <v>1987</v>
      </c>
      <c r="AE3" s="63">
        <v>1988</v>
      </c>
      <c r="AF3" s="63">
        <v>1989</v>
      </c>
      <c r="AG3" s="63">
        <v>1990</v>
      </c>
      <c r="AH3" s="63">
        <v>1991</v>
      </c>
      <c r="AI3" s="63">
        <v>1992</v>
      </c>
      <c r="AJ3" s="63">
        <v>1993</v>
      </c>
      <c r="AK3" s="63">
        <v>1994</v>
      </c>
      <c r="AL3" s="63">
        <v>1995</v>
      </c>
      <c r="AM3" s="63">
        <v>1996</v>
      </c>
      <c r="AN3" s="63">
        <v>1997</v>
      </c>
      <c r="AO3" s="63">
        <v>1998</v>
      </c>
      <c r="AP3" s="63">
        <v>1999</v>
      </c>
      <c r="AQ3" s="63">
        <v>2000</v>
      </c>
    </row>
    <row r="4" spans="2:43" x14ac:dyDescent="0.25">
      <c r="B4" s="64" t="s">
        <v>87</v>
      </c>
      <c r="C4" s="65" t="s">
        <v>16</v>
      </c>
      <c r="D4" s="65" t="s">
        <v>16</v>
      </c>
      <c r="E4" s="65" t="s">
        <v>16</v>
      </c>
      <c r="F4" s="65" t="s">
        <v>16</v>
      </c>
      <c r="G4" s="65" t="s">
        <v>16</v>
      </c>
      <c r="H4" s="65" t="s">
        <v>16</v>
      </c>
      <c r="I4" s="65" t="s">
        <v>16</v>
      </c>
      <c r="J4" s="65" t="s">
        <v>16</v>
      </c>
      <c r="K4" s="65" t="s">
        <v>16</v>
      </c>
      <c r="L4" s="65" t="s">
        <v>16</v>
      </c>
      <c r="M4" s="65" t="s">
        <v>16</v>
      </c>
      <c r="N4" s="65" t="s">
        <v>16</v>
      </c>
      <c r="O4" s="65" t="s">
        <v>16</v>
      </c>
      <c r="P4" s="65" t="s">
        <v>16</v>
      </c>
      <c r="Q4" s="65" t="s">
        <v>16</v>
      </c>
      <c r="R4" s="65" t="s">
        <v>16</v>
      </c>
      <c r="S4" s="65" t="s">
        <v>16</v>
      </c>
      <c r="T4" s="65" t="s">
        <v>16</v>
      </c>
      <c r="U4" s="65" t="s">
        <v>16</v>
      </c>
      <c r="V4" s="65" t="s">
        <v>16</v>
      </c>
      <c r="W4" s="65" t="s">
        <v>16</v>
      </c>
      <c r="X4" s="65" t="s">
        <v>16</v>
      </c>
      <c r="Y4" s="65" t="s">
        <v>16</v>
      </c>
      <c r="Z4" s="65" t="s">
        <v>16</v>
      </c>
      <c r="AA4" s="65" t="s">
        <v>16</v>
      </c>
      <c r="AB4" s="65" t="s">
        <v>16</v>
      </c>
      <c r="AC4" s="65" t="s">
        <v>16</v>
      </c>
      <c r="AD4" s="65" t="s">
        <v>16</v>
      </c>
      <c r="AE4" s="65" t="s">
        <v>16</v>
      </c>
      <c r="AF4" s="65" t="s">
        <v>16</v>
      </c>
      <c r="AG4" s="65" t="s">
        <v>7</v>
      </c>
      <c r="AH4" s="65" t="s">
        <v>16</v>
      </c>
      <c r="AI4" s="65" t="s">
        <v>16</v>
      </c>
      <c r="AJ4" s="65" t="s">
        <v>16</v>
      </c>
      <c r="AK4" s="65" t="s">
        <v>16</v>
      </c>
      <c r="AL4" s="65" t="s">
        <v>16</v>
      </c>
      <c r="AM4" s="65" t="s">
        <v>16</v>
      </c>
      <c r="AN4" s="65" t="s">
        <v>16</v>
      </c>
      <c r="AO4" s="65" t="s">
        <v>16</v>
      </c>
      <c r="AP4" s="65" t="s">
        <v>16</v>
      </c>
      <c r="AQ4" s="65" t="s">
        <v>16</v>
      </c>
    </row>
    <row r="5" spans="2:43" x14ac:dyDescent="0.25">
      <c r="B5" s="64" t="s">
        <v>89</v>
      </c>
      <c r="C5" s="65">
        <v>0.35706348278397765</v>
      </c>
      <c r="D5" s="65">
        <v>0.34939772784214462</v>
      </c>
      <c r="E5" s="65">
        <v>0.35706794044567092</v>
      </c>
      <c r="F5" s="65">
        <v>0.35628733340362218</v>
      </c>
      <c r="G5" s="65">
        <v>0.35832326141713311</v>
      </c>
      <c r="H5" s="65">
        <v>0.36361665011918165</v>
      </c>
      <c r="I5" s="65">
        <v>0.36733519464671888</v>
      </c>
      <c r="J5" s="65">
        <v>0.3653051167961705</v>
      </c>
      <c r="K5" s="65">
        <v>0.37200009048716948</v>
      </c>
      <c r="L5" s="65">
        <v>0.37018650907427902</v>
      </c>
      <c r="M5" s="65">
        <v>0.36845298373079077</v>
      </c>
      <c r="N5" s="65">
        <v>0.3659848346509964</v>
      </c>
      <c r="O5" s="65">
        <v>0.36524064030399439</v>
      </c>
      <c r="P5" s="65">
        <v>0.36382145031176827</v>
      </c>
      <c r="Q5" s="65">
        <v>0.35981721234466263</v>
      </c>
      <c r="R5" s="65">
        <v>0.35999953390754091</v>
      </c>
      <c r="S5" s="65">
        <v>0.36869661402322867</v>
      </c>
      <c r="T5" s="65">
        <v>0.37730555869588939</v>
      </c>
      <c r="U5" s="65">
        <v>0.37596695559200755</v>
      </c>
      <c r="V5" s="65">
        <v>0.37712038212159898</v>
      </c>
      <c r="W5" s="65">
        <v>0.3752402073486113</v>
      </c>
      <c r="X5" s="65">
        <v>0.37545512174262968</v>
      </c>
      <c r="Y5" s="65">
        <v>0.37459809642845093</v>
      </c>
      <c r="Z5" s="65">
        <v>0.36835800184736273</v>
      </c>
      <c r="AA5" s="65">
        <v>0.36767961767560137</v>
      </c>
      <c r="AB5" s="65">
        <v>0.36555626311448886</v>
      </c>
      <c r="AC5" s="65">
        <v>0.35860057630177256</v>
      </c>
      <c r="AD5" s="65">
        <v>0.35474845025975638</v>
      </c>
      <c r="AE5" s="65">
        <v>0.35020162902286783</v>
      </c>
      <c r="AF5" s="65">
        <v>0.35035492416899744</v>
      </c>
      <c r="AG5" s="65">
        <v>0.35154745718339353</v>
      </c>
      <c r="AH5" s="65">
        <v>0.34589907075596094</v>
      </c>
      <c r="AI5" s="65">
        <v>0.36017252484732853</v>
      </c>
      <c r="AJ5" s="65">
        <v>0.33534506919773166</v>
      </c>
      <c r="AK5" s="65">
        <v>0.33730522404990221</v>
      </c>
      <c r="AL5" s="65">
        <v>0.32087752666985003</v>
      </c>
      <c r="AM5" s="65">
        <v>0.33435880699680376</v>
      </c>
      <c r="AN5" s="65">
        <v>0.3335519022680789</v>
      </c>
      <c r="AO5" s="65">
        <v>0.33278410802412511</v>
      </c>
      <c r="AP5" s="65">
        <v>0.33205921840865621</v>
      </c>
      <c r="AQ5" s="65">
        <v>0.33297474102228031</v>
      </c>
    </row>
    <row r="6" spans="2:43" x14ac:dyDescent="0.25">
      <c r="B6" s="64" t="s">
        <v>90</v>
      </c>
      <c r="C6" s="65" t="s">
        <v>29</v>
      </c>
      <c r="D6" s="65" t="s">
        <v>29</v>
      </c>
      <c r="E6" s="65" t="s">
        <v>29</v>
      </c>
      <c r="F6" s="65" t="s">
        <v>29</v>
      </c>
      <c r="G6" s="65" t="s">
        <v>29</v>
      </c>
      <c r="H6" s="65" t="s">
        <v>29</v>
      </c>
      <c r="I6" s="65" t="s">
        <v>29</v>
      </c>
      <c r="J6" s="65" t="s">
        <v>29</v>
      </c>
      <c r="K6" s="65" t="s">
        <v>29</v>
      </c>
      <c r="L6" s="65" t="s">
        <v>29</v>
      </c>
      <c r="M6" s="65" t="s">
        <v>29</v>
      </c>
      <c r="N6" s="65" t="s">
        <v>29</v>
      </c>
      <c r="O6" s="65" t="s">
        <v>29</v>
      </c>
      <c r="P6" s="65" t="s">
        <v>29</v>
      </c>
      <c r="Q6" s="65" t="s">
        <v>29</v>
      </c>
      <c r="R6" s="65" t="s">
        <v>29</v>
      </c>
      <c r="S6" s="65" t="s">
        <v>29</v>
      </c>
      <c r="T6" s="65" t="s">
        <v>29</v>
      </c>
      <c r="U6" s="65" t="s">
        <v>29</v>
      </c>
      <c r="V6" s="65" t="s">
        <v>29</v>
      </c>
      <c r="W6" s="65" t="s">
        <v>29</v>
      </c>
      <c r="X6" s="65" t="s">
        <v>29</v>
      </c>
      <c r="Y6" s="65" t="s">
        <v>29</v>
      </c>
      <c r="Z6" s="65" t="s">
        <v>29</v>
      </c>
      <c r="AA6" s="65" t="s">
        <v>29</v>
      </c>
      <c r="AB6" s="65" t="s">
        <v>29</v>
      </c>
      <c r="AC6" s="65" t="s">
        <v>29</v>
      </c>
      <c r="AD6" s="65" t="s">
        <v>29</v>
      </c>
      <c r="AE6" s="65" t="s">
        <v>29</v>
      </c>
      <c r="AF6" s="65" t="s">
        <v>29</v>
      </c>
      <c r="AG6" s="65" t="s">
        <v>29</v>
      </c>
      <c r="AH6" s="65" t="s">
        <v>29</v>
      </c>
      <c r="AI6" s="65" t="s">
        <v>29</v>
      </c>
      <c r="AJ6" s="65" t="s">
        <v>29</v>
      </c>
      <c r="AK6" s="65" t="s">
        <v>29</v>
      </c>
      <c r="AL6" s="65" t="s">
        <v>29</v>
      </c>
      <c r="AM6" s="65" t="s">
        <v>29</v>
      </c>
      <c r="AN6" s="65" t="s">
        <v>29</v>
      </c>
      <c r="AO6" s="65" t="s">
        <v>29</v>
      </c>
      <c r="AP6" s="65" t="s">
        <v>29</v>
      </c>
      <c r="AQ6" s="65" t="s">
        <v>29</v>
      </c>
    </row>
    <row r="7" spans="2:43" x14ac:dyDescent="0.25">
      <c r="B7" s="64" t="s">
        <v>89</v>
      </c>
      <c r="C7" s="65">
        <v>1.2329943887159755E-2</v>
      </c>
      <c r="D7" s="65">
        <v>1.3130966845387788E-2</v>
      </c>
      <c r="E7" s="65">
        <v>1.3021121882780557E-2</v>
      </c>
      <c r="F7" s="65">
        <v>1.3701141640615627E-2</v>
      </c>
      <c r="G7" s="65">
        <v>1.4384643191077712E-2</v>
      </c>
      <c r="H7" s="65">
        <v>1.6110949326094446E-2</v>
      </c>
      <c r="I7" s="65">
        <v>1.5604451743247802E-2</v>
      </c>
      <c r="J7" s="65">
        <v>1.6849452734144583E-2</v>
      </c>
      <c r="K7" s="65">
        <v>1.6337825287617749E-2</v>
      </c>
      <c r="L7" s="65">
        <v>1.5647473916927515E-2</v>
      </c>
      <c r="M7" s="65">
        <v>1.5504448971724337E-2</v>
      </c>
      <c r="N7" s="65">
        <v>1.5641324228935102E-2</v>
      </c>
      <c r="O7" s="65">
        <v>1.4989197567413234E-2</v>
      </c>
      <c r="P7" s="65">
        <v>1.3972672980635821E-2</v>
      </c>
      <c r="Q7" s="65">
        <v>1.3531975531671934E-2</v>
      </c>
      <c r="R7" s="65">
        <v>1.3345323790318712E-2</v>
      </c>
      <c r="S7" s="65">
        <v>1.1994646892944686E-2</v>
      </c>
      <c r="T7" s="65">
        <v>1.095885756033743E-2</v>
      </c>
      <c r="U7" s="65">
        <v>1.0222591529106741E-2</v>
      </c>
      <c r="V7" s="65">
        <v>9.9352113675449348E-3</v>
      </c>
      <c r="W7" s="65">
        <v>9.3405761840933445E-3</v>
      </c>
      <c r="X7" s="65">
        <v>8.7416959585848962E-3</v>
      </c>
      <c r="Y7" s="65">
        <v>8.0484278638939828E-3</v>
      </c>
      <c r="Z7" s="65">
        <v>7.47767770062761E-3</v>
      </c>
      <c r="AA7" s="65">
        <v>7.264972775689652E-3</v>
      </c>
      <c r="AB7" s="65">
        <v>8.0290539937062054E-3</v>
      </c>
      <c r="AC7" s="65">
        <v>1.1538842157347847E-2</v>
      </c>
      <c r="AD7" s="65">
        <v>1.1901197388878793E-2</v>
      </c>
      <c r="AE7" s="65">
        <v>1.0940105876351466E-2</v>
      </c>
      <c r="AF7" s="65">
        <v>1.0200031384711952E-2</v>
      </c>
      <c r="AG7" s="65">
        <v>1.0544750532040672E-2</v>
      </c>
      <c r="AH7" s="65">
        <v>1.031257071236337E-2</v>
      </c>
      <c r="AI7" s="65">
        <v>1.0174291406099248E-2</v>
      </c>
      <c r="AJ7" s="65">
        <v>1.0880101207152297E-2</v>
      </c>
      <c r="AK7" s="65">
        <v>1.1005388698333974E-2</v>
      </c>
      <c r="AL7" s="65">
        <v>1.0909538467148877E-2</v>
      </c>
      <c r="AM7" s="65">
        <v>1.1720296733128466E-2</v>
      </c>
      <c r="AN7" s="65">
        <v>1.2075694195816694E-2</v>
      </c>
      <c r="AO7" s="65">
        <v>1.1954992967651196E-2</v>
      </c>
      <c r="AP7" s="65">
        <v>1.2577675768320645E-2</v>
      </c>
      <c r="AQ7" s="65">
        <v>1.4020389584538367E-2</v>
      </c>
    </row>
    <row r="8" spans="2:43" x14ac:dyDescent="0.25">
      <c r="B8" s="62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</row>
    <row r="9" spans="2:43" x14ac:dyDescent="0.25">
      <c r="B9" s="64" t="s">
        <v>92</v>
      </c>
      <c r="C9" s="65" t="s">
        <v>16</v>
      </c>
      <c r="D9" s="65" t="s">
        <v>16</v>
      </c>
      <c r="E9" s="65" t="s">
        <v>16</v>
      </c>
      <c r="F9" s="65" t="s">
        <v>16</v>
      </c>
      <c r="G9" s="65" t="s">
        <v>16</v>
      </c>
      <c r="H9" s="65" t="s">
        <v>16</v>
      </c>
      <c r="I9" s="65" t="s">
        <v>16</v>
      </c>
      <c r="J9" s="65" t="s">
        <v>16</v>
      </c>
      <c r="K9" s="65" t="s">
        <v>16</v>
      </c>
      <c r="L9" s="65" t="s">
        <v>16</v>
      </c>
      <c r="M9" s="65" t="s">
        <v>16</v>
      </c>
      <c r="N9" s="65" t="s">
        <v>16</v>
      </c>
      <c r="O9" s="65" t="s">
        <v>16</v>
      </c>
      <c r="P9" s="65" t="s">
        <v>16</v>
      </c>
      <c r="Q9" s="65" t="s">
        <v>16</v>
      </c>
      <c r="R9" s="65" t="s">
        <v>16</v>
      </c>
      <c r="S9" s="65" t="s">
        <v>16</v>
      </c>
      <c r="T9" s="65" t="s">
        <v>16</v>
      </c>
      <c r="U9" s="65" t="s">
        <v>16</v>
      </c>
      <c r="V9" s="65" t="s">
        <v>16</v>
      </c>
      <c r="W9" s="65" t="s">
        <v>16</v>
      </c>
      <c r="X9" s="65" t="s">
        <v>16</v>
      </c>
      <c r="Y9" s="65" t="s">
        <v>16</v>
      </c>
      <c r="Z9" s="65" t="s">
        <v>16</v>
      </c>
      <c r="AA9" s="65" t="s">
        <v>16</v>
      </c>
      <c r="AB9" s="65" t="s">
        <v>16</v>
      </c>
      <c r="AC9" s="65" t="s">
        <v>16</v>
      </c>
      <c r="AD9" s="65" t="s">
        <v>16</v>
      </c>
      <c r="AE9" s="65" t="s">
        <v>16</v>
      </c>
      <c r="AF9" s="65" t="s">
        <v>16</v>
      </c>
      <c r="AG9" s="65" t="s">
        <v>16</v>
      </c>
      <c r="AH9" s="65" t="s">
        <v>16</v>
      </c>
      <c r="AI9" s="65" t="s">
        <v>16</v>
      </c>
      <c r="AJ9" s="65" t="s">
        <v>16</v>
      </c>
      <c r="AK9" s="65" t="s">
        <v>7</v>
      </c>
      <c r="AL9" s="65" t="s">
        <v>16</v>
      </c>
      <c r="AM9" s="65" t="s">
        <v>16</v>
      </c>
      <c r="AN9" s="65" t="s">
        <v>16</v>
      </c>
      <c r="AO9" s="65" t="s">
        <v>8</v>
      </c>
      <c r="AP9" s="65" t="s">
        <v>8</v>
      </c>
      <c r="AQ9" s="65" t="s">
        <v>32</v>
      </c>
    </row>
    <row r="10" spans="2:43" x14ac:dyDescent="0.25">
      <c r="B10" s="64" t="s">
        <v>89</v>
      </c>
      <c r="C10" s="65">
        <v>0.42943455703684241</v>
      </c>
      <c r="D10" s="65">
        <v>0.43089761220152523</v>
      </c>
      <c r="E10" s="65">
        <v>0.4351346991450234</v>
      </c>
      <c r="F10" s="65">
        <v>0.43879709187045601</v>
      </c>
      <c r="G10" s="65">
        <v>0.4453792559484685</v>
      </c>
      <c r="H10" s="65">
        <v>0.44530184480654655</v>
      </c>
      <c r="I10" s="65">
        <v>0.4567510548523207</v>
      </c>
      <c r="J10" s="65">
        <v>0.4634577886906911</v>
      </c>
      <c r="K10" s="65">
        <v>0.47750803915332701</v>
      </c>
      <c r="L10" s="65">
        <v>0.47691720717283481</v>
      </c>
      <c r="M10" s="65">
        <v>0.4699101146122231</v>
      </c>
      <c r="N10" s="65">
        <v>0.48229092814648133</v>
      </c>
      <c r="O10" s="65">
        <v>0.46852987957282438</v>
      </c>
      <c r="P10" s="65">
        <v>0.44442063151878841</v>
      </c>
      <c r="Q10" s="65">
        <v>0.44978443233849136</v>
      </c>
      <c r="R10" s="65">
        <v>0.43616639412914293</v>
      </c>
      <c r="S10" s="65">
        <v>0.39570907530572835</v>
      </c>
      <c r="T10" s="65">
        <v>0.43265412976133338</v>
      </c>
      <c r="U10" s="65">
        <v>0.41878400959766915</v>
      </c>
      <c r="V10" s="65">
        <v>0.42897237480453876</v>
      </c>
      <c r="W10" s="65">
        <v>0.41340639734930545</v>
      </c>
      <c r="X10" s="65">
        <v>0.37611852101975352</v>
      </c>
      <c r="Y10" s="65">
        <v>0.41653465770432851</v>
      </c>
      <c r="Z10" s="65">
        <v>0.3894423158790975</v>
      </c>
      <c r="AA10" s="65">
        <v>0.43424677935810563</v>
      </c>
      <c r="AB10" s="65">
        <v>0.36858289912018449</v>
      </c>
      <c r="AC10" s="65">
        <v>0.38266158392941274</v>
      </c>
      <c r="AD10" s="65">
        <v>0.35674133378758199</v>
      </c>
      <c r="AE10" s="65">
        <v>0.32274756916913572</v>
      </c>
      <c r="AF10" s="65">
        <v>0.31183859916254286</v>
      </c>
      <c r="AG10" s="65">
        <v>0.32938526983067812</v>
      </c>
      <c r="AH10" s="65">
        <v>0.30376654526072666</v>
      </c>
      <c r="AI10" s="65">
        <v>0.28159112741245307</v>
      </c>
      <c r="AJ10" s="65">
        <v>0.28501008290387631</v>
      </c>
      <c r="AK10" s="65">
        <v>0.26189971601746281</v>
      </c>
      <c r="AL10" s="65">
        <v>0.27914729774146596</v>
      </c>
      <c r="AM10" s="65">
        <v>0.27011182816887536</v>
      </c>
      <c r="AN10" s="65">
        <v>0.27063064842708284</v>
      </c>
      <c r="AO10" s="65">
        <v>0.28112712975098297</v>
      </c>
      <c r="AP10" s="65">
        <v>0.28112712975098297</v>
      </c>
      <c r="AQ10" s="65">
        <v>0.26945235834124726</v>
      </c>
    </row>
    <row r="11" spans="2:43" x14ac:dyDescent="0.25">
      <c r="B11" s="64" t="s">
        <v>91</v>
      </c>
      <c r="C11" s="65" t="s">
        <v>29</v>
      </c>
      <c r="D11" s="65" t="s">
        <v>29</v>
      </c>
      <c r="E11" s="65" t="s">
        <v>29</v>
      </c>
      <c r="F11" s="65" t="s">
        <v>29</v>
      </c>
      <c r="G11" s="65" t="s">
        <v>29</v>
      </c>
      <c r="H11" s="65" t="s">
        <v>29</v>
      </c>
      <c r="I11" s="65" t="s">
        <v>29</v>
      </c>
      <c r="J11" s="65" t="s">
        <v>29</v>
      </c>
      <c r="K11" s="65" t="s">
        <v>29</v>
      </c>
      <c r="L11" s="65" t="s">
        <v>29</v>
      </c>
      <c r="M11" s="65" t="s">
        <v>29</v>
      </c>
      <c r="N11" s="65" t="s">
        <v>29</v>
      </c>
      <c r="O11" s="65" t="s">
        <v>29</v>
      </c>
      <c r="P11" s="65" t="s">
        <v>29</v>
      </c>
      <c r="Q11" s="65" t="s">
        <v>29</v>
      </c>
      <c r="R11" s="65" t="s">
        <v>29</v>
      </c>
      <c r="S11" s="65" t="s">
        <v>29</v>
      </c>
      <c r="T11" s="65" t="s">
        <v>29</v>
      </c>
      <c r="U11" s="65" t="s">
        <v>29</v>
      </c>
      <c r="V11" s="65" t="s">
        <v>29</v>
      </c>
      <c r="W11" s="65" t="s">
        <v>29</v>
      </c>
      <c r="X11" s="65" t="s">
        <v>29</v>
      </c>
      <c r="Y11" s="65" t="s">
        <v>29</v>
      </c>
      <c r="Z11" s="65" t="s">
        <v>29</v>
      </c>
      <c r="AA11" s="65" t="s">
        <v>29</v>
      </c>
      <c r="AB11" s="65" t="s">
        <v>29</v>
      </c>
      <c r="AC11" s="65" t="s">
        <v>29</v>
      </c>
      <c r="AD11" s="65" t="s">
        <v>29</v>
      </c>
      <c r="AE11" s="65" t="s">
        <v>29</v>
      </c>
      <c r="AF11" s="65" t="s">
        <v>29</v>
      </c>
      <c r="AG11" s="65" t="s">
        <v>29</v>
      </c>
      <c r="AH11" s="65" t="s">
        <v>29</v>
      </c>
      <c r="AI11" s="65" t="s">
        <v>29</v>
      </c>
      <c r="AJ11" s="65" t="s">
        <v>29</v>
      </c>
      <c r="AK11" s="65" t="s">
        <v>29</v>
      </c>
      <c r="AL11" s="65" t="s">
        <v>29</v>
      </c>
      <c r="AM11" s="65" t="s">
        <v>29</v>
      </c>
      <c r="AN11" s="65" t="s">
        <v>27</v>
      </c>
      <c r="AO11" s="65" t="s">
        <v>29</v>
      </c>
      <c r="AP11" s="65" t="s">
        <v>29</v>
      </c>
      <c r="AQ11" s="65" t="s">
        <v>27</v>
      </c>
    </row>
    <row r="12" spans="2:43" x14ac:dyDescent="0.25">
      <c r="B12" s="64" t="s">
        <v>89</v>
      </c>
      <c r="C12" s="65">
        <v>2.0752610494516318E-2</v>
      </c>
      <c r="D12" s="65">
        <v>2.0127515939492437E-2</v>
      </c>
      <c r="E12" s="65">
        <v>1.9745120180674303E-2</v>
      </c>
      <c r="F12" s="65">
        <v>1.794448116325182E-2</v>
      </c>
      <c r="G12" s="65">
        <v>1.3507295911660312E-2</v>
      </c>
      <c r="H12" s="65">
        <v>1.3459191730672601E-2</v>
      </c>
      <c r="I12" s="65">
        <v>1.2767350501964208E-2</v>
      </c>
      <c r="J12" s="65">
        <v>1.0760453527839966E-2</v>
      </c>
      <c r="K12" s="65">
        <v>9.9296794939750521E-3</v>
      </c>
      <c r="L12" s="65">
        <v>8.8706600534147265E-3</v>
      </c>
      <c r="M12" s="65">
        <v>9.0553680622848937E-3</v>
      </c>
      <c r="N12" s="65">
        <v>6.719891495329984E-3</v>
      </c>
      <c r="O12" s="65">
        <v>5.9402083941961243E-3</v>
      </c>
      <c r="P12" s="65">
        <v>8.3940562937562507E-3</v>
      </c>
      <c r="Q12" s="65">
        <v>5.5145215734768221E-3</v>
      </c>
      <c r="R12" s="65">
        <v>5.0253260479400149E-3</v>
      </c>
      <c r="S12" s="65">
        <v>5.2778373739540869E-3</v>
      </c>
      <c r="T12" s="65">
        <v>5.1485666913914218E-3</v>
      </c>
      <c r="U12" s="65">
        <v>4.4560606709799049E-3</v>
      </c>
      <c r="V12" s="65">
        <v>0</v>
      </c>
      <c r="W12" s="65">
        <v>0</v>
      </c>
      <c r="X12" s="65">
        <v>4.0942090157015023E-3</v>
      </c>
      <c r="Y12" s="65">
        <v>4.2385580339940913E-3</v>
      </c>
      <c r="Z12" s="65">
        <v>4.0868454661558114E-3</v>
      </c>
      <c r="AA12" s="65">
        <v>0</v>
      </c>
      <c r="AB12" s="65">
        <v>5.2105577859400355E-3</v>
      </c>
      <c r="AC12" s="65">
        <v>4.5401978840964577E-3</v>
      </c>
      <c r="AD12" s="65">
        <v>5.4083979218124524E-3</v>
      </c>
      <c r="AE12" s="65">
        <v>5.6336852647832078E-3</v>
      </c>
      <c r="AF12" s="65">
        <v>5.5576703464027405E-3</v>
      </c>
      <c r="AG12" s="65">
        <v>4.337309200100092E-3</v>
      </c>
      <c r="AH12" s="65">
        <v>4.8414319978679933E-3</v>
      </c>
      <c r="AI12" s="65">
        <v>7.0299537158326781E-3</v>
      </c>
      <c r="AJ12" s="65">
        <v>7.1700649787138698E-3</v>
      </c>
      <c r="AK12" s="65">
        <v>6.5697452634255922E-3</v>
      </c>
      <c r="AL12" s="65">
        <v>4.225947316523454E-3</v>
      </c>
      <c r="AM12" s="65">
        <v>1.0739445292871569E-2</v>
      </c>
      <c r="AN12" s="65">
        <v>1.1309200454343424E-2</v>
      </c>
      <c r="AO12" s="65">
        <v>5.7339449541284407E-3</v>
      </c>
      <c r="AP12" s="65">
        <v>5.7339449541284407E-3</v>
      </c>
      <c r="AQ12" s="65">
        <v>1.0003165558721114E-2</v>
      </c>
    </row>
    <row r="13" spans="2:43" x14ac:dyDescent="0.25">
      <c r="B13" s="62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</row>
    <row r="14" spans="2:43" x14ac:dyDescent="0.25">
      <c r="B14" s="67" t="s">
        <v>93</v>
      </c>
      <c r="C14" s="68" t="s">
        <v>22</v>
      </c>
      <c r="D14" s="68" t="s">
        <v>22</v>
      </c>
      <c r="E14" s="68" t="s">
        <v>22</v>
      </c>
      <c r="F14" s="68" t="s">
        <v>22</v>
      </c>
      <c r="G14" s="68" t="s">
        <v>30</v>
      </c>
      <c r="H14" s="68" t="s">
        <v>30</v>
      </c>
      <c r="I14" s="68" t="s">
        <v>30</v>
      </c>
      <c r="J14" s="68" t="s">
        <v>30</v>
      </c>
      <c r="K14" s="68" t="s">
        <v>30</v>
      </c>
      <c r="L14" s="68" t="s">
        <v>30</v>
      </c>
      <c r="M14" s="68" t="s">
        <v>30</v>
      </c>
      <c r="N14" s="68" t="s">
        <v>30</v>
      </c>
      <c r="O14" s="68" t="s">
        <v>30</v>
      </c>
      <c r="P14" s="68" t="s">
        <v>30</v>
      </c>
      <c r="Q14" s="68" t="s">
        <v>30</v>
      </c>
      <c r="R14" s="68" t="s">
        <v>30</v>
      </c>
      <c r="S14" s="68" t="s">
        <v>30</v>
      </c>
      <c r="T14" s="68" t="s">
        <v>30</v>
      </c>
      <c r="U14" s="68" t="s">
        <v>30</v>
      </c>
      <c r="V14" s="68" t="s">
        <v>30</v>
      </c>
      <c r="W14" s="68" t="s">
        <v>30</v>
      </c>
      <c r="X14" s="68" t="s">
        <v>30</v>
      </c>
      <c r="Y14" s="68" t="s">
        <v>30</v>
      </c>
      <c r="Z14" s="68" t="s">
        <v>30</v>
      </c>
      <c r="AA14" s="68" t="s">
        <v>30</v>
      </c>
      <c r="AB14" s="68" t="s">
        <v>30</v>
      </c>
      <c r="AC14" s="68" t="s">
        <v>16</v>
      </c>
      <c r="AD14" s="68" t="s">
        <v>16</v>
      </c>
      <c r="AE14" s="68" t="s">
        <v>30</v>
      </c>
      <c r="AF14" s="68" t="s">
        <v>16</v>
      </c>
      <c r="AG14" s="68" t="s">
        <v>16</v>
      </c>
      <c r="AH14" s="68" t="s">
        <v>16</v>
      </c>
      <c r="AI14" s="68" t="s">
        <v>16</v>
      </c>
      <c r="AJ14" s="68" t="s">
        <v>16</v>
      </c>
      <c r="AK14" s="68" t="s">
        <v>16</v>
      </c>
      <c r="AL14" s="68" t="s">
        <v>16</v>
      </c>
      <c r="AM14" s="68" t="s">
        <v>16</v>
      </c>
      <c r="AN14" s="68" t="s">
        <v>16</v>
      </c>
      <c r="AO14" s="68" t="s">
        <v>16</v>
      </c>
      <c r="AP14" s="68" t="s">
        <v>16</v>
      </c>
      <c r="AQ14" s="68" t="s">
        <v>16</v>
      </c>
    </row>
    <row r="15" spans="2:43" x14ac:dyDescent="0.25">
      <c r="B15" s="67" t="s">
        <v>89</v>
      </c>
      <c r="C15" s="68">
        <v>0.29338284942606352</v>
      </c>
      <c r="D15" s="68">
        <v>0.27906218655967902</v>
      </c>
      <c r="E15" s="68">
        <v>0.28142914613295789</v>
      </c>
      <c r="F15" s="68">
        <v>0.28554104958976212</v>
      </c>
      <c r="G15" s="68">
        <v>0.29037085891126785</v>
      </c>
      <c r="H15" s="68">
        <v>0.30437903804737976</v>
      </c>
      <c r="I15" s="68">
        <v>0.29916143721885935</v>
      </c>
      <c r="J15" s="68">
        <v>0.30273774033859369</v>
      </c>
      <c r="K15" s="68">
        <v>0.31290443339216001</v>
      </c>
      <c r="L15" s="68">
        <v>0.3143558400308003</v>
      </c>
      <c r="M15" s="68">
        <v>0.30773287791646781</v>
      </c>
      <c r="N15" s="68">
        <v>0.3192863371750454</v>
      </c>
      <c r="O15" s="68">
        <v>0.32206060606060605</v>
      </c>
      <c r="P15" s="68">
        <v>0.33485760128359404</v>
      </c>
      <c r="Q15" s="68">
        <v>0.34978657931308321</v>
      </c>
      <c r="R15" s="68">
        <v>0.33468590321611058</v>
      </c>
      <c r="S15" s="68">
        <v>0.33455624322082567</v>
      </c>
      <c r="T15" s="68">
        <v>0.3554156899264635</v>
      </c>
      <c r="U15" s="68">
        <v>0.3832547553243375</v>
      </c>
      <c r="V15" s="68">
        <v>0.35134570627200573</v>
      </c>
      <c r="W15" s="68">
        <v>0.36144541323836427</v>
      </c>
      <c r="X15" s="68">
        <v>0.33882008836890909</v>
      </c>
      <c r="Y15" s="68">
        <v>0.33724769499127838</v>
      </c>
      <c r="Z15" s="68">
        <v>0.34410681974168589</v>
      </c>
      <c r="AA15" s="68">
        <v>0.33726499001122029</v>
      </c>
      <c r="AB15" s="68">
        <v>0.36408246404542927</v>
      </c>
      <c r="AC15" s="68">
        <v>0.34282143415091393</v>
      </c>
      <c r="AD15" s="68">
        <v>0.36291800998798918</v>
      </c>
      <c r="AE15" s="68">
        <v>0.36312394313271124</v>
      </c>
      <c r="AF15" s="68">
        <v>0.38410226352954313</v>
      </c>
      <c r="AG15" s="68">
        <v>0.38239952188854021</v>
      </c>
      <c r="AH15" s="68">
        <v>0.38887528316904429</v>
      </c>
      <c r="AI15" s="68">
        <v>0.40978056812236485</v>
      </c>
      <c r="AJ15" s="68">
        <v>0.41455312080751289</v>
      </c>
      <c r="AK15" s="68">
        <v>0.40249258160237389</v>
      </c>
      <c r="AL15" s="68">
        <v>0.41054873054873053</v>
      </c>
      <c r="AM15" s="68">
        <v>0.41517057232196186</v>
      </c>
      <c r="AN15" s="68">
        <v>0.34719891131775915</v>
      </c>
      <c r="AO15" s="68">
        <v>0.40925713863544011</v>
      </c>
      <c r="AP15" s="68">
        <v>0.40710690406430772</v>
      </c>
      <c r="AQ15" s="68">
        <v>0.40909294112387684</v>
      </c>
    </row>
    <row r="16" spans="2:43" x14ac:dyDescent="0.25">
      <c r="B16" s="67" t="s">
        <v>94</v>
      </c>
      <c r="C16" s="68" t="s">
        <v>29</v>
      </c>
      <c r="D16" s="68" t="s">
        <v>29</v>
      </c>
      <c r="E16" s="68" t="s">
        <v>29</v>
      </c>
      <c r="F16" s="68" t="s">
        <v>29</v>
      </c>
      <c r="G16" s="68" t="s">
        <v>29</v>
      </c>
      <c r="H16" s="68" t="s">
        <v>29</v>
      </c>
      <c r="I16" s="68" t="s">
        <v>29</v>
      </c>
      <c r="J16" s="68" t="s">
        <v>29</v>
      </c>
      <c r="K16" s="68" t="s">
        <v>29</v>
      </c>
      <c r="L16" s="68" t="s">
        <v>29</v>
      </c>
      <c r="M16" s="68" t="s">
        <v>29</v>
      </c>
      <c r="N16" s="68" t="s">
        <v>29</v>
      </c>
      <c r="O16" s="68" t="s">
        <v>29</v>
      </c>
      <c r="P16" s="68" t="s">
        <v>29</v>
      </c>
      <c r="Q16" s="68" t="s">
        <v>29</v>
      </c>
      <c r="R16" s="68" t="s">
        <v>29</v>
      </c>
      <c r="S16" s="68" t="s">
        <v>29</v>
      </c>
      <c r="T16" s="68" t="s">
        <v>29</v>
      </c>
      <c r="U16" s="68" t="s">
        <v>29</v>
      </c>
      <c r="V16" s="68" t="s">
        <v>29</v>
      </c>
      <c r="W16" s="68" t="s">
        <v>29</v>
      </c>
      <c r="X16" s="68" t="s">
        <v>29</v>
      </c>
      <c r="Y16" s="68" t="s">
        <v>29</v>
      </c>
      <c r="Z16" s="68" t="s">
        <v>27</v>
      </c>
      <c r="AA16" s="68" t="s">
        <v>27</v>
      </c>
      <c r="AB16" s="68" t="s">
        <v>27</v>
      </c>
      <c r="AC16" s="68" t="s">
        <v>27</v>
      </c>
      <c r="AD16" s="68" t="s">
        <v>27</v>
      </c>
      <c r="AE16" s="68" t="s">
        <v>27</v>
      </c>
      <c r="AF16" s="68" t="s">
        <v>27</v>
      </c>
      <c r="AG16" s="68" t="s">
        <v>27</v>
      </c>
      <c r="AH16" s="68" t="s">
        <v>27</v>
      </c>
      <c r="AI16" s="68" t="s">
        <v>27</v>
      </c>
      <c r="AJ16" s="68" t="s">
        <v>27</v>
      </c>
      <c r="AK16" s="68" t="s">
        <v>27</v>
      </c>
      <c r="AL16" s="68" t="s">
        <v>27</v>
      </c>
      <c r="AM16" s="68" t="s">
        <v>27</v>
      </c>
      <c r="AN16" s="68" t="s">
        <v>27</v>
      </c>
      <c r="AO16" s="68" t="s">
        <v>27</v>
      </c>
      <c r="AP16" s="68" t="s">
        <v>27</v>
      </c>
      <c r="AQ16" s="68" t="s">
        <v>27</v>
      </c>
    </row>
    <row r="17" spans="2:43" x14ac:dyDescent="0.25">
      <c r="B17" s="67" t="s">
        <v>89</v>
      </c>
      <c r="C17" s="68">
        <v>3.8731375719898146E-2</v>
      </c>
      <c r="D17" s="68">
        <v>3.762123857112231E-2</v>
      </c>
      <c r="E17" s="68">
        <v>3.6390282004384933E-2</v>
      </c>
      <c r="F17" s="68">
        <v>3.6559568457214857E-2</v>
      </c>
      <c r="G17" s="68">
        <v>3.6529902583247252E-2</v>
      </c>
      <c r="H17" s="68">
        <v>3.5453768917111217E-2</v>
      </c>
      <c r="I17" s="68">
        <v>3.5272321628772592E-2</v>
      </c>
      <c r="J17" s="68">
        <v>3.4748370802907998E-2</v>
      </c>
      <c r="K17" s="68">
        <v>3.3975755756412006E-2</v>
      </c>
      <c r="L17" s="68">
        <v>3.3475975686546644E-2</v>
      </c>
      <c r="M17" s="68">
        <v>3.3399390694785411E-2</v>
      </c>
      <c r="N17" s="68">
        <v>3.2305526979210235E-2</v>
      </c>
      <c r="O17" s="68">
        <v>3.0809562957037684E-2</v>
      </c>
      <c r="P17" s="68">
        <v>2.9805985953205997E-2</v>
      </c>
      <c r="Q17" s="68">
        <v>2.8427742842685289E-2</v>
      </c>
      <c r="R17" s="68">
        <v>2.7984687672039633E-2</v>
      </c>
      <c r="S17" s="68">
        <v>2.794840549171039E-2</v>
      </c>
      <c r="T17" s="68">
        <v>2.854815226735799E-2</v>
      </c>
      <c r="U17" s="68">
        <v>2.7620716176543127E-2</v>
      </c>
      <c r="V17" s="68">
        <v>2.7474372005227243E-2</v>
      </c>
      <c r="W17" s="68">
        <v>2.7373751361679438E-2</v>
      </c>
      <c r="X17" s="68">
        <v>2.6657723982681274E-2</v>
      </c>
      <c r="Y17" s="68">
        <v>2.7618820252441518E-2</v>
      </c>
      <c r="Z17" s="68">
        <v>2.7370291832562024E-2</v>
      </c>
      <c r="AA17" s="68">
        <v>2.7002645872283987E-2</v>
      </c>
      <c r="AB17" s="68">
        <v>2.6571960446905352E-2</v>
      </c>
      <c r="AC17" s="68">
        <v>2.6482824588243924E-2</v>
      </c>
      <c r="AD17" s="68">
        <v>2.6433307264348619E-2</v>
      </c>
      <c r="AE17" s="68">
        <v>2.6816313170028729E-2</v>
      </c>
      <c r="AF17" s="68">
        <v>2.6816821801861623E-2</v>
      </c>
      <c r="AG17" s="68">
        <v>2.6810606333748127E-2</v>
      </c>
      <c r="AH17" s="68">
        <v>2.6501344206492299E-2</v>
      </c>
      <c r="AI17" s="68">
        <v>2.6026505890114314E-2</v>
      </c>
      <c r="AJ17" s="68">
        <v>2.5615858539121156E-2</v>
      </c>
      <c r="AK17" s="68">
        <v>2.5706063573556606E-2</v>
      </c>
      <c r="AL17" s="68">
        <v>2.5528012172464264E-2</v>
      </c>
      <c r="AM17" s="68">
        <v>2.5627360077666989E-2</v>
      </c>
      <c r="AN17" s="68">
        <v>2.5248528257300593E-2</v>
      </c>
      <c r="AO17" s="68">
        <v>2.5612526379771329E-2</v>
      </c>
      <c r="AP17" s="68">
        <v>2.5870457477165234E-2</v>
      </c>
      <c r="AQ17" s="68">
        <v>2.6057358702875476E-2</v>
      </c>
    </row>
    <row r="18" spans="2:43" x14ac:dyDescent="0.25">
      <c r="B18" s="62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</row>
    <row r="19" spans="2:43" x14ac:dyDescent="0.25">
      <c r="B19" s="67" t="s">
        <v>88</v>
      </c>
      <c r="C19" s="68" t="s">
        <v>16</v>
      </c>
      <c r="D19" s="68" t="s">
        <v>16</v>
      </c>
      <c r="E19" s="68" t="s">
        <v>16</v>
      </c>
      <c r="F19" s="68" t="s">
        <v>16</v>
      </c>
      <c r="G19" s="68" t="s">
        <v>16</v>
      </c>
      <c r="H19" s="68" t="s">
        <v>16</v>
      </c>
      <c r="I19" s="68" t="s">
        <v>16</v>
      </c>
      <c r="J19" s="68" t="s">
        <v>16</v>
      </c>
      <c r="K19" s="68" t="s">
        <v>16</v>
      </c>
      <c r="L19" s="68" t="s">
        <v>16</v>
      </c>
      <c r="M19" s="68" t="s">
        <v>16</v>
      </c>
      <c r="N19" s="68" t="s">
        <v>16</v>
      </c>
      <c r="O19" s="68" t="s">
        <v>16</v>
      </c>
      <c r="P19" s="68" t="s">
        <v>16</v>
      </c>
      <c r="Q19" s="68" t="s">
        <v>16</v>
      </c>
      <c r="R19" s="68" t="s">
        <v>16</v>
      </c>
      <c r="S19" s="68" t="s">
        <v>16</v>
      </c>
      <c r="T19" s="68" t="s">
        <v>16</v>
      </c>
      <c r="U19" s="68" t="s">
        <v>16</v>
      </c>
      <c r="V19" s="68" t="s">
        <v>16</v>
      </c>
      <c r="W19" s="68" t="s">
        <v>16</v>
      </c>
      <c r="X19" s="68" t="s">
        <v>16</v>
      </c>
      <c r="Y19" s="68" t="s">
        <v>16</v>
      </c>
      <c r="Z19" s="68" t="s">
        <v>16</v>
      </c>
      <c r="AA19" s="68" t="s">
        <v>16</v>
      </c>
      <c r="AB19" s="68" t="s">
        <v>16</v>
      </c>
      <c r="AC19" s="68" t="s">
        <v>16</v>
      </c>
      <c r="AD19" s="68" t="s">
        <v>16</v>
      </c>
      <c r="AE19" s="68" t="s">
        <v>16</v>
      </c>
      <c r="AF19" s="68" t="s">
        <v>16</v>
      </c>
      <c r="AG19" s="68" t="s">
        <v>16</v>
      </c>
      <c r="AH19" s="68" t="s">
        <v>16</v>
      </c>
      <c r="AI19" s="68" t="s">
        <v>30</v>
      </c>
      <c r="AJ19" s="68" t="s">
        <v>30</v>
      </c>
      <c r="AK19" s="68" t="s">
        <v>30</v>
      </c>
      <c r="AL19" s="68" t="s">
        <v>30</v>
      </c>
      <c r="AM19" s="68" t="s">
        <v>30</v>
      </c>
      <c r="AN19" s="68" t="s">
        <v>30</v>
      </c>
      <c r="AO19" s="68" t="s">
        <v>30</v>
      </c>
      <c r="AP19" s="68" t="s">
        <v>30</v>
      </c>
      <c r="AQ19" s="68" t="s">
        <v>30</v>
      </c>
    </row>
    <row r="20" spans="2:43" x14ac:dyDescent="0.25">
      <c r="B20" s="67" t="s">
        <v>89</v>
      </c>
      <c r="C20" s="68">
        <v>0.3228289822563834</v>
      </c>
      <c r="D20" s="68">
        <v>0.32575169680992666</v>
      </c>
      <c r="E20" s="68">
        <v>0.32596195860223576</v>
      </c>
      <c r="F20" s="68">
        <v>0.32515183730522002</v>
      </c>
      <c r="G20" s="68">
        <v>0.32669104635837343</v>
      </c>
      <c r="H20" s="68">
        <v>0.32138540138926941</v>
      </c>
      <c r="I20" s="68">
        <v>0.32059733620341718</v>
      </c>
      <c r="J20" s="68">
        <v>0.32101874902196587</v>
      </c>
      <c r="K20" s="68">
        <v>0.32239472720194007</v>
      </c>
      <c r="L20" s="68">
        <v>0.32462281908893276</v>
      </c>
      <c r="M20" s="68">
        <v>0.33117808867461324</v>
      </c>
      <c r="N20" s="68">
        <v>0.33076127383926651</v>
      </c>
      <c r="O20" s="68">
        <v>0.33420617029379829</v>
      </c>
      <c r="P20" s="68">
        <v>0.34323060869654448</v>
      </c>
      <c r="Q20" s="68">
        <v>0.35052279737279063</v>
      </c>
      <c r="R20" s="68">
        <v>0.35187051096572652</v>
      </c>
      <c r="S20" s="68">
        <v>0.35731343682895955</v>
      </c>
      <c r="T20" s="68">
        <v>0.36158478080857431</v>
      </c>
      <c r="U20" s="68">
        <v>0.35958631953363207</v>
      </c>
      <c r="V20" s="68">
        <v>0.35968462320313632</v>
      </c>
      <c r="W20" s="68">
        <v>0.36398315133689874</v>
      </c>
      <c r="X20" s="68">
        <v>0.36695681990413609</v>
      </c>
      <c r="Y20" s="68">
        <v>0.36322445439694062</v>
      </c>
      <c r="Z20" s="68">
        <v>0.35902722851444652</v>
      </c>
      <c r="AA20" s="68">
        <v>0.35298220634255284</v>
      </c>
      <c r="AB20" s="68">
        <v>0.34754883221773047</v>
      </c>
      <c r="AC20" s="68">
        <v>0.34722348280013149</v>
      </c>
      <c r="AD20" s="68">
        <v>0.34520302986283496</v>
      </c>
      <c r="AE20" s="68">
        <v>0.34369212170142727</v>
      </c>
      <c r="AF20" s="68">
        <v>0.33928257139085671</v>
      </c>
      <c r="AG20" s="68">
        <v>0.33752948937700311</v>
      </c>
      <c r="AH20" s="68">
        <v>0.33245898424636544</v>
      </c>
      <c r="AI20" s="68">
        <v>0.32828051340697917</v>
      </c>
      <c r="AJ20" s="68">
        <v>0.33039524423397038</v>
      </c>
      <c r="AK20" s="68">
        <v>0.33423527322046398</v>
      </c>
      <c r="AL20" s="68">
        <v>0.33462924177005293</v>
      </c>
      <c r="AM20" s="68">
        <v>0.33308014796026436</v>
      </c>
      <c r="AN20" s="68">
        <v>0.33088958492901505</v>
      </c>
      <c r="AO20" s="68">
        <v>0.3275667366986007</v>
      </c>
      <c r="AP20" s="68">
        <v>0.32515459887682907</v>
      </c>
      <c r="AQ20" s="68">
        <v>0.32130851961627682</v>
      </c>
    </row>
    <row r="21" spans="2:43" x14ac:dyDescent="0.25">
      <c r="B21" s="67" t="s">
        <v>95</v>
      </c>
      <c r="C21" s="68" t="s">
        <v>29</v>
      </c>
      <c r="D21" s="68" t="s">
        <v>27</v>
      </c>
      <c r="E21" s="68" t="s">
        <v>29</v>
      </c>
      <c r="F21" s="68" t="s">
        <v>27</v>
      </c>
      <c r="G21" s="68" t="s">
        <v>29</v>
      </c>
      <c r="H21" s="68" t="s">
        <v>27</v>
      </c>
      <c r="I21" s="68" t="s">
        <v>27</v>
      </c>
      <c r="J21" s="68" t="s">
        <v>27</v>
      </c>
      <c r="K21" s="68" t="s">
        <v>27</v>
      </c>
      <c r="L21" s="68" t="s">
        <v>27</v>
      </c>
      <c r="M21" s="68" t="s">
        <v>27</v>
      </c>
      <c r="N21" s="68" t="s">
        <v>27</v>
      </c>
      <c r="O21" s="68" t="s">
        <v>27</v>
      </c>
      <c r="P21" s="68" t="s">
        <v>27</v>
      </c>
      <c r="Q21" s="68" t="s">
        <v>27</v>
      </c>
      <c r="R21" s="68" t="s">
        <v>27</v>
      </c>
      <c r="S21" s="68" t="s">
        <v>27</v>
      </c>
      <c r="T21" s="68" t="s">
        <v>27</v>
      </c>
      <c r="U21" s="68" t="s">
        <v>27</v>
      </c>
      <c r="V21" s="68" t="s">
        <v>27</v>
      </c>
      <c r="W21" s="68" t="s">
        <v>27</v>
      </c>
      <c r="X21" s="68" t="s">
        <v>27</v>
      </c>
      <c r="Y21" s="68" t="s">
        <v>27</v>
      </c>
      <c r="Z21" s="68" t="s">
        <v>27</v>
      </c>
      <c r="AA21" s="68" t="s">
        <v>27</v>
      </c>
      <c r="AB21" s="68" t="s">
        <v>27</v>
      </c>
      <c r="AC21" s="68" t="s">
        <v>27</v>
      </c>
      <c r="AD21" s="68" t="s">
        <v>27</v>
      </c>
      <c r="AE21" s="68" t="s">
        <v>27</v>
      </c>
      <c r="AF21" s="68" t="s">
        <v>27</v>
      </c>
      <c r="AG21" s="68" t="s">
        <v>27</v>
      </c>
      <c r="AH21" s="68" t="s">
        <v>27</v>
      </c>
      <c r="AI21" s="68" t="s">
        <v>27</v>
      </c>
      <c r="AJ21" s="68" t="s">
        <v>27</v>
      </c>
      <c r="AK21" s="68" t="s">
        <v>27</v>
      </c>
      <c r="AL21" s="68" t="s">
        <v>27</v>
      </c>
      <c r="AM21" s="68" t="s">
        <v>27</v>
      </c>
      <c r="AN21" s="68" t="s">
        <v>27</v>
      </c>
      <c r="AO21" s="68" t="s">
        <v>27</v>
      </c>
      <c r="AP21" s="68" t="s">
        <v>27</v>
      </c>
      <c r="AQ21" s="68" t="s">
        <v>27</v>
      </c>
    </row>
    <row r="22" spans="2:43" x14ac:dyDescent="0.25">
      <c r="B22" s="67" t="s">
        <v>89</v>
      </c>
      <c r="C22" s="68">
        <v>3.9915857268997039E-2</v>
      </c>
      <c r="D22" s="68">
        <v>3.8314944834503512E-2</v>
      </c>
      <c r="E22" s="68">
        <v>3.5854369908478324E-2</v>
      </c>
      <c r="F22" s="68">
        <v>3.6173177150523761E-2</v>
      </c>
      <c r="G22" s="68">
        <v>3.7643955151945616E-2</v>
      </c>
      <c r="H22" s="68">
        <v>3.3353581092274556E-2</v>
      </c>
      <c r="I22" s="68">
        <v>3.137668684400511E-2</v>
      </c>
      <c r="J22" s="68">
        <v>2.9975658452533981E-2</v>
      </c>
      <c r="K22" s="68">
        <v>2.8691373870260443E-2</v>
      </c>
      <c r="L22" s="68">
        <v>2.5482458251118917E-2</v>
      </c>
      <c r="M22" s="68">
        <v>2.3859155637039456E-2</v>
      </c>
      <c r="N22" s="68">
        <v>1.9632798321902473E-2</v>
      </c>
      <c r="O22" s="68">
        <v>1.8521212121212122E-2</v>
      </c>
      <c r="P22" s="68">
        <v>1.7997058430271426E-2</v>
      </c>
      <c r="Q22" s="68">
        <v>1.5708755211435377E-2</v>
      </c>
      <c r="R22" s="68">
        <v>1.6050495942290351E-2</v>
      </c>
      <c r="S22" s="68">
        <v>1.7737510368149047E-2</v>
      </c>
      <c r="T22" s="68">
        <v>1.785427571368935E-2</v>
      </c>
      <c r="U22" s="68">
        <v>1.9996748496179485E-2</v>
      </c>
      <c r="V22" s="68">
        <v>1.7365876946947544E-2</v>
      </c>
      <c r="W22" s="68">
        <v>1.0622620655777969E-2</v>
      </c>
      <c r="X22" s="68">
        <v>1.1481735017736014E-2</v>
      </c>
      <c r="Y22" s="68">
        <v>1.4671069025666584E-2</v>
      </c>
      <c r="Z22" s="68">
        <v>1.2884507393773009E-2</v>
      </c>
      <c r="AA22" s="68">
        <v>1.25338660682521E-2</v>
      </c>
      <c r="AB22" s="68">
        <v>1.4628726621813469E-2</v>
      </c>
      <c r="AC22" s="68">
        <v>1.5997500390563975E-2</v>
      </c>
      <c r="AD22" s="68">
        <v>1.052531765598331E-2</v>
      </c>
      <c r="AE22" s="68">
        <v>1.052170100832968E-2</v>
      </c>
      <c r="AF22" s="68">
        <v>1.0885037260319853E-2</v>
      </c>
      <c r="AG22" s="68">
        <v>1.1265501269983566E-2</v>
      </c>
      <c r="AH22" s="68">
        <v>1.1387987509949182E-2</v>
      </c>
      <c r="AI22" s="68">
        <v>1.2525774782260794E-2</v>
      </c>
      <c r="AJ22" s="68">
        <v>1.4470069635213696E-2</v>
      </c>
      <c r="AK22" s="68">
        <v>1.2967359050445104E-2</v>
      </c>
      <c r="AL22" s="68">
        <v>1.4414414414414415E-2</v>
      </c>
      <c r="AM22" s="68">
        <v>1.6196465586902294E-2</v>
      </c>
      <c r="AN22" s="68">
        <v>3.5835790428668635E-2</v>
      </c>
      <c r="AO22" s="68">
        <v>2.0686343319419306E-2</v>
      </c>
      <c r="AP22" s="68">
        <v>2.2124558635714824E-2</v>
      </c>
      <c r="AQ22" s="68">
        <v>2.2933524073494568E-2</v>
      </c>
    </row>
    <row r="24" spans="2:43" x14ac:dyDescent="0.25">
      <c r="B24" s="62" t="s">
        <v>97</v>
      </c>
      <c r="C24" s="63">
        <v>1960</v>
      </c>
      <c r="D24" s="63">
        <v>1961</v>
      </c>
      <c r="E24" s="63">
        <v>1962</v>
      </c>
      <c r="F24" s="63">
        <v>1963</v>
      </c>
      <c r="G24" s="63">
        <v>1964</v>
      </c>
      <c r="H24" s="63">
        <v>1965</v>
      </c>
      <c r="I24" s="63">
        <v>1966</v>
      </c>
      <c r="J24" s="63">
        <v>1967</v>
      </c>
      <c r="K24" s="63">
        <v>1968</v>
      </c>
      <c r="L24" s="63">
        <v>1969</v>
      </c>
      <c r="M24" s="63">
        <v>1970</v>
      </c>
      <c r="N24" s="63">
        <v>1971</v>
      </c>
      <c r="O24" s="63">
        <v>1972</v>
      </c>
      <c r="P24" s="63">
        <v>1973</v>
      </c>
      <c r="Q24" s="63">
        <v>1974</v>
      </c>
      <c r="R24" s="63">
        <v>1975</v>
      </c>
      <c r="S24" s="63">
        <v>1976</v>
      </c>
      <c r="T24" s="63">
        <v>1977</v>
      </c>
      <c r="U24" s="63">
        <v>1978</v>
      </c>
      <c r="V24" s="63">
        <v>1979</v>
      </c>
      <c r="W24" s="63">
        <v>1980</v>
      </c>
      <c r="X24" s="63">
        <v>1981</v>
      </c>
      <c r="Y24" s="63">
        <v>1982</v>
      </c>
      <c r="Z24" s="63">
        <v>1983</v>
      </c>
      <c r="AA24" s="63">
        <v>1984</v>
      </c>
      <c r="AB24" s="63">
        <v>1985</v>
      </c>
      <c r="AC24" s="63">
        <v>1986</v>
      </c>
      <c r="AD24" s="63">
        <v>1987</v>
      </c>
      <c r="AE24" s="63">
        <v>1988</v>
      </c>
      <c r="AF24" s="63">
        <v>1989</v>
      </c>
      <c r="AG24" s="63">
        <v>1990</v>
      </c>
      <c r="AH24" s="63">
        <v>1991</v>
      </c>
      <c r="AI24" s="63">
        <v>1992</v>
      </c>
      <c r="AJ24" s="63">
        <v>1993</v>
      </c>
      <c r="AK24" s="63">
        <v>1994</v>
      </c>
      <c r="AL24" s="63">
        <v>1995</v>
      </c>
      <c r="AM24" s="63">
        <v>1996</v>
      </c>
      <c r="AN24" s="63">
        <v>1997</v>
      </c>
      <c r="AO24" s="63">
        <v>1998</v>
      </c>
      <c r="AP24" s="63">
        <v>1999</v>
      </c>
      <c r="AQ24" s="63">
        <v>2000</v>
      </c>
    </row>
    <row r="25" spans="2:43" x14ac:dyDescent="0.25">
      <c r="B25" s="64" t="s">
        <v>87</v>
      </c>
      <c r="C25" s="65" t="str">
        <f>Sheet1!C301</f>
        <v>x</v>
      </c>
      <c r="D25" s="65" t="str">
        <f>Sheet1!D301</f>
        <v>y</v>
      </c>
      <c r="E25" s="65" t="str">
        <f>Sheet1!E301</f>
        <v>q</v>
      </c>
      <c r="F25" s="65" t="str">
        <f>Sheet1!F301</f>
        <v>y</v>
      </c>
      <c r="G25" s="65" t="str">
        <f>Sheet1!G301</f>
        <v>y</v>
      </c>
      <c r="H25" s="65" t="str">
        <f>Sheet1!H301</f>
        <v>y</v>
      </c>
      <c r="I25" s="65" t="str">
        <f>Sheet1!I301</f>
        <v>y</v>
      </c>
      <c r="J25" s="65" t="str">
        <f>Sheet1!J301</f>
        <v>x</v>
      </c>
      <c r="K25" s="65" t="str">
        <f>Sheet1!K301</f>
        <v>x</v>
      </c>
      <c r="L25" s="65" t="str">
        <f>Sheet1!L301</f>
        <v>x</v>
      </c>
      <c r="M25" s="65" t="str">
        <f>Sheet1!M301</f>
        <v>x</v>
      </c>
      <c r="N25" s="65" t="str">
        <f>Sheet1!N301</f>
        <v>x</v>
      </c>
      <c r="O25" s="65" t="str">
        <f>Sheet1!O301</f>
        <v>x</v>
      </c>
      <c r="P25" s="65" t="str">
        <f>Sheet1!P301</f>
        <v>x</v>
      </c>
      <c r="Q25" s="65" t="str">
        <f>Sheet1!Q301</f>
        <v>x</v>
      </c>
      <c r="R25" s="65" t="str">
        <f>Sheet1!R301</f>
        <v>x</v>
      </c>
      <c r="S25" s="65" t="str">
        <f>Sheet1!S301</f>
        <v>x</v>
      </c>
      <c r="T25" s="65" t="str">
        <f>Sheet1!T301</f>
        <v>x</v>
      </c>
      <c r="U25" s="65" t="str">
        <f>Sheet1!U301</f>
        <v>x</v>
      </c>
      <c r="V25" s="65" t="str">
        <f>Sheet1!V301</f>
        <v>x</v>
      </c>
      <c r="W25" s="65" t="str">
        <f>Sheet1!W301</f>
        <v>x</v>
      </c>
      <c r="X25" s="65" t="str">
        <f>Sheet1!X301</f>
        <v>x</v>
      </c>
      <c r="Y25" s="65" t="str">
        <f>Sheet1!Y301</f>
        <v>x</v>
      </c>
      <c r="Z25" s="65" t="str">
        <f>Sheet1!Z301</f>
        <v>x</v>
      </c>
      <c r="AA25" s="65" t="str">
        <f>Sheet1!AA301</f>
        <v>x</v>
      </c>
      <c r="AB25" s="65" t="str">
        <f>Sheet1!AB301</f>
        <v>x</v>
      </c>
      <c r="AC25" s="65" t="str">
        <f>Sheet1!AC301</f>
        <v>x</v>
      </c>
      <c r="AD25" s="65" t="str">
        <f>Sheet1!AD301</f>
        <v>y</v>
      </c>
      <c r="AE25" s="65" t="str">
        <f>Sheet1!AE301</f>
        <v>y</v>
      </c>
      <c r="AF25" s="65" t="str">
        <f>Sheet1!AF301</f>
        <v>y</v>
      </c>
      <c r="AG25" s="65" t="str">
        <f>Sheet1!AG301</f>
        <v>y</v>
      </c>
      <c r="AH25" s="65" t="str">
        <f>Sheet1!AH301</f>
        <v>y</v>
      </c>
      <c r="AI25" s="65" t="str">
        <f>Sheet1!AI301</f>
        <v>y</v>
      </c>
      <c r="AJ25" s="65" t="str">
        <f>Sheet1!AJ301</f>
        <v>y</v>
      </c>
      <c r="AK25" s="65" t="str">
        <f>Sheet1!AK301</f>
        <v>y</v>
      </c>
      <c r="AL25" s="65" t="str">
        <f>Sheet1!AL301</f>
        <v>y</v>
      </c>
      <c r="AM25" s="65" t="str">
        <f>Sheet1!AM301</f>
        <v>y</v>
      </c>
      <c r="AN25" s="65" t="str">
        <f>Sheet1!AN301</f>
        <v>y</v>
      </c>
      <c r="AO25" s="65" t="str">
        <f>Sheet1!AO301</f>
        <v>y</v>
      </c>
      <c r="AP25" s="65" t="str">
        <f>Sheet1!AP301</f>
        <v>y</v>
      </c>
      <c r="AQ25" s="65" t="str">
        <f>Sheet1!AQ301</f>
        <v>y</v>
      </c>
    </row>
    <row r="26" spans="2:43" x14ac:dyDescent="0.25">
      <c r="B26" s="64" t="s">
        <v>89</v>
      </c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</row>
    <row r="27" spans="2:43" x14ac:dyDescent="0.25">
      <c r="B27" s="64" t="s">
        <v>90</v>
      </c>
      <c r="C27" s="65" t="str">
        <f>Sheet1!C303</f>
        <v>w</v>
      </c>
      <c r="D27" s="65" t="str">
        <f>Sheet1!D303</f>
        <v>w</v>
      </c>
      <c r="E27" s="65" t="str">
        <f>Sheet1!E303</f>
        <v>w</v>
      </c>
      <c r="F27" s="65" t="str">
        <f>Sheet1!F303</f>
        <v>w</v>
      </c>
      <c r="G27" s="65" t="str">
        <f>Sheet1!G303</f>
        <v>w</v>
      </c>
      <c r="H27" s="65" t="str">
        <f>Sheet1!H303</f>
        <v>w</v>
      </c>
      <c r="I27" s="65" t="str">
        <f>Sheet1!I303</f>
        <v>w</v>
      </c>
      <c r="J27" s="65" t="str">
        <f>Sheet1!J303</f>
        <v>w</v>
      </c>
      <c r="K27" s="65" t="str">
        <f>Sheet1!K303</f>
        <v>w</v>
      </c>
      <c r="L27" s="65" t="str">
        <f>Sheet1!L303</f>
        <v>w</v>
      </c>
      <c r="M27" s="65" t="str">
        <f>Sheet1!M303</f>
        <v>w</v>
      </c>
      <c r="N27" s="65" t="str">
        <f>Sheet1!N303</f>
        <v>w</v>
      </c>
      <c r="O27" s="65" t="str">
        <f>Sheet1!O303</f>
        <v>w</v>
      </c>
      <c r="P27" s="65" t="str">
        <f>Sheet1!P303</f>
        <v>w</v>
      </c>
      <c r="Q27" s="65" t="str">
        <f>Sheet1!Q303</f>
        <v>w</v>
      </c>
      <c r="R27" s="65" t="str">
        <f>Sheet1!R303</f>
        <v>w</v>
      </c>
      <c r="S27" s="65" t="str">
        <f>Sheet1!S303</f>
        <v>w</v>
      </c>
      <c r="T27" s="65" t="str">
        <f>Sheet1!T303</f>
        <v>w</v>
      </c>
      <c r="U27" s="65" t="str">
        <f>Sheet1!U303</f>
        <v>w</v>
      </c>
      <c r="V27" s="65" t="str">
        <f>Sheet1!V303</f>
        <v>w</v>
      </c>
      <c r="W27" s="65" t="str">
        <f>Sheet1!W303</f>
        <v>w</v>
      </c>
      <c r="X27" s="65" t="str">
        <f>Sheet1!X303</f>
        <v>w</v>
      </c>
      <c r="Y27" s="65" t="str">
        <f>Sheet1!Y303</f>
        <v>w</v>
      </c>
      <c r="Z27" s="65" t="str">
        <f>Sheet1!Z303</f>
        <v>w</v>
      </c>
      <c r="AA27" s="65" t="str">
        <f>Sheet1!AA303</f>
        <v>w</v>
      </c>
      <c r="AB27" s="65" t="str">
        <f>Sheet1!AB303</f>
        <v>w</v>
      </c>
      <c r="AC27" s="65" t="str">
        <f>Sheet1!AC303</f>
        <v>w</v>
      </c>
      <c r="AD27" s="65" t="str">
        <f>Sheet1!AD303</f>
        <v>w</v>
      </c>
      <c r="AE27" s="65" t="str">
        <f>Sheet1!AE303</f>
        <v>w</v>
      </c>
      <c r="AF27" s="65" t="str">
        <f>Sheet1!AF303</f>
        <v>w</v>
      </c>
      <c r="AG27" s="65" t="str">
        <f>Sheet1!AG303</f>
        <v>w</v>
      </c>
      <c r="AH27" s="65" t="str">
        <f>Sheet1!AH303</f>
        <v>w</v>
      </c>
      <c r="AI27" s="65" t="str">
        <f>Sheet1!AI303</f>
        <v>w</v>
      </c>
      <c r="AJ27" s="65" t="str">
        <f>Sheet1!AJ303</f>
        <v>w</v>
      </c>
      <c r="AK27" s="65" t="str">
        <f>Sheet1!AK303</f>
        <v>w</v>
      </c>
      <c r="AL27" s="65" t="str">
        <f>Sheet1!AL303</f>
        <v>w</v>
      </c>
      <c r="AM27" s="65" t="str">
        <f>Sheet1!AM303</f>
        <v>w</v>
      </c>
      <c r="AN27" s="65" t="str">
        <f>Sheet1!AN303</f>
        <v>w</v>
      </c>
      <c r="AO27" s="65" t="str">
        <f>Sheet1!AO303</f>
        <v>w</v>
      </c>
      <c r="AP27" s="65" t="str">
        <f>Sheet1!AP303</f>
        <v>w</v>
      </c>
      <c r="AQ27" s="65" t="str">
        <f>Sheet1!AQ303</f>
        <v>w</v>
      </c>
    </row>
    <row r="28" spans="2:43" x14ac:dyDescent="0.25">
      <c r="B28" s="64" t="s">
        <v>89</v>
      </c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</row>
    <row r="29" spans="2:43" x14ac:dyDescent="0.25">
      <c r="B29" s="62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</row>
    <row r="30" spans="2:43" x14ac:dyDescent="0.25">
      <c r="B30" s="64" t="s">
        <v>92</v>
      </c>
      <c r="C30" s="65" t="str">
        <f>Sheet1!C371</f>
        <v>l</v>
      </c>
      <c r="D30" s="65" t="str">
        <f>Sheet1!D371</f>
        <v>l</v>
      </c>
      <c r="E30" s="65" t="str">
        <f>Sheet1!E371</f>
        <v>l</v>
      </c>
      <c r="F30" s="65" t="str">
        <f>Sheet1!F371</f>
        <v>l</v>
      </c>
      <c r="G30" s="65" t="str">
        <f>Sheet1!G371</f>
        <v>l</v>
      </c>
      <c r="H30" s="65" t="str">
        <f>Sheet1!H371</f>
        <v>l</v>
      </c>
      <c r="I30" s="65" t="str">
        <f>Sheet1!I371</f>
        <v>l</v>
      </c>
      <c r="J30" s="65" t="str">
        <f>Sheet1!J371</f>
        <v>l</v>
      </c>
      <c r="K30" s="65" t="str">
        <f>Sheet1!K371</f>
        <v>l</v>
      </c>
      <c r="L30" s="65" t="str">
        <f>Sheet1!L371</f>
        <v>l</v>
      </c>
      <c r="M30" s="65" t="str">
        <f>Sheet1!M371</f>
        <v>l</v>
      </c>
      <c r="N30" s="65" t="str">
        <f>Sheet1!N371</f>
        <v>h</v>
      </c>
      <c r="O30" s="65" t="str">
        <f>Sheet1!O371</f>
        <v>k</v>
      </c>
      <c r="P30" s="65" t="str">
        <f>Sheet1!P371</f>
        <v>h</v>
      </c>
      <c r="Q30" s="65" t="str">
        <f>Sheet1!Q371</f>
        <v>k</v>
      </c>
      <c r="R30" s="65" t="str">
        <f>Sheet1!R371</f>
        <v>h</v>
      </c>
      <c r="S30" s="65" t="str">
        <f>Sheet1!S371</f>
        <v>k</v>
      </c>
      <c r="T30" s="65" t="str">
        <f>Sheet1!T371</f>
        <v>k</v>
      </c>
      <c r="U30" s="65" t="str">
        <f>Sheet1!U371</f>
        <v>k</v>
      </c>
      <c r="V30" s="65" t="str">
        <f>Sheet1!V371</f>
        <v>k</v>
      </c>
      <c r="W30" s="65" t="str">
        <f>Sheet1!W371</f>
        <v>k</v>
      </c>
      <c r="X30" s="65" t="str">
        <f>Sheet1!X371</f>
        <v>k</v>
      </c>
      <c r="Y30" s="65" t="str">
        <f>Sheet1!Y371</f>
        <v>k</v>
      </c>
      <c r="Z30" s="65" t="str">
        <f>Sheet1!Z371</f>
        <v>k</v>
      </c>
      <c r="AA30" s="65" t="str">
        <f>Sheet1!AA371</f>
        <v>k</v>
      </c>
      <c r="AB30" s="65" t="str">
        <f>Sheet1!AB371</f>
        <v>i</v>
      </c>
      <c r="AC30" s="65" t="str">
        <f>Sheet1!AC371</f>
        <v>i</v>
      </c>
      <c r="AD30" s="65" t="str">
        <f>Sheet1!AD371</f>
        <v>i</v>
      </c>
      <c r="AE30" s="65" t="str">
        <f>Sheet1!AE371</f>
        <v>i</v>
      </c>
      <c r="AF30" s="65" t="str">
        <f>Sheet1!AF371</f>
        <v>i</v>
      </c>
      <c r="AG30" s="65" t="str">
        <f>Sheet1!AG371</f>
        <v>h</v>
      </c>
      <c r="AH30" s="65" t="str">
        <f>Sheet1!AH371</f>
        <v>i</v>
      </c>
      <c r="AI30" s="65" t="str">
        <f>Sheet1!AI371</f>
        <v>g</v>
      </c>
      <c r="AJ30" s="65" t="str">
        <f>Sheet1!AJ371</f>
        <v>i</v>
      </c>
      <c r="AK30" s="65" t="str">
        <f>Sheet1!AK371</f>
        <v>i</v>
      </c>
      <c r="AL30" s="65" t="str">
        <f>Sheet1!AL371</f>
        <v>i</v>
      </c>
      <c r="AM30" s="65" t="str">
        <f>Sheet1!AM371</f>
        <v>g</v>
      </c>
      <c r="AN30" s="65" t="str">
        <f>Sheet1!AN371</f>
        <v>k</v>
      </c>
      <c r="AO30" s="65" t="str">
        <f>Sheet1!AO371</f>
        <v>g</v>
      </c>
      <c r="AP30" s="65" t="str">
        <f>Sheet1!AP371</f>
        <v>g</v>
      </c>
      <c r="AQ30" s="65" t="str">
        <f>Sheet1!AQ371</f>
        <v>g</v>
      </c>
    </row>
    <row r="31" spans="2:43" x14ac:dyDescent="0.25">
      <c r="B31" s="64" t="s">
        <v>89</v>
      </c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</row>
    <row r="32" spans="2:43" x14ac:dyDescent="0.25">
      <c r="B32" s="64" t="s">
        <v>91</v>
      </c>
      <c r="C32" s="65" t="str">
        <f>Sheet1!C373</f>
        <v>u</v>
      </c>
      <c r="D32" s="65" t="str">
        <f>Sheet1!D373</f>
        <v>u</v>
      </c>
      <c r="E32" s="65" t="str">
        <f>Sheet1!E373</f>
        <v>u</v>
      </c>
      <c r="F32" s="65" t="str">
        <f>Sheet1!F373</f>
        <v>u</v>
      </c>
      <c r="G32" s="65" t="str">
        <f>Sheet1!G373</f>
        <v>u</v>
      </c>
      <c r="H32" s="65" t="str">
        <f>Sheet1!H373</f>
        <v>u</v>
      </c>
      <c r="I32" s="65" t="str">
        <f>Sheet1!I373</f>
        <v>u</v>
      </c>
      <c r="J32" s="65" t="str">
        <f>Sheet1!J373</f>
        <v>u</v>
      </c>
      <c r="K32" s="65" t="str">
        <f>Sheet1!K373</f>
        <v>u</v>
      </c>
      <c r="L32" s="65" t="str">
        <f>Sheet1!L373</f>
        <v>u</v>
      </c>
      <c r="M32" s="65" t="str">
        <f>Sheet1!M373</f>
        <v>f</v>
      </c>
      <c r="N32" s="65" t="str">
        <f>Sheet1!N373</f>
        <v>f</v>
      </c>
      <c r="O32" s="65" t="str">
        <f>Sheet1!O373</f>
        <v>f</v>
      </c>
      <c r="P32" s="65" t="str">
        <f>Sheet1!P373</f>
        <v>u</v>
      </c>
      <c r="Q32" s="65" t="str">
        <f>Sheet1!Q373</f>
        <v>u</v>
      </c>
      <c r="R32" s="65" t="str">
        <f>Sheet1!R373</f>
        <v>u</v>
      </c>
      <c r="S32" s="65" t="str">
        <f>Sheet1!S373</f>
        <v>u</v>
      </c>
      <c r="T32" s="65" t="str">
        <f>Sheet1!T373</f>
        <v>u</v>
      </c>
      <c r="U32" s="65" t="str">
        <f>Sheet1!U373</f>
        <v>u</v>
      </c>
      <c r="V32" s="65" t="str">
        <f>Sheet1!V373</f>
        <v>w</v>
      </c>
      <c r="W32" s="65" t="str">
        <f>Sheet1!W373</f>
        <v>w</v>
      </c>
      <c r="X32" s="65" t="str">
        <f>Sheet1!X373</f>
        <v>u</v>
      </c>
      <c r="Y32" s="65" t="str">
        <f>Sheet1!Y373</f>
        <v>u</v>
      </c>
      <c r="Z32" s="65" t="str">
        <f>Sheet1!Z373</f>
        <v>u</v>
      </c>
      <c r="AA32" s="65" t="str">
        <f>Sheet1!AA373</f>
        <v>w</v>
      </c>
      <c r="AB32" s="65" t="str">
        <f>Sheet1!AB373</f>
        <v>u</v>
      </c>
      <c r="AC32" s="65" t="str">
        <f>Sheet1!AC373</f>
        <v>u</v>
      </c>
      <c r="AD32" s="65" t="str">
        <f>Sheet1!AD373</f>
        <v>u</v>
      </c>
      <c r="AE32" s="65" t="str">
        <f>Sheet1!AE373</f>
        <v>u</v>
      </c>
      <c r="AF32" s="65" t="str">
        <f>Sheet1!AF373</f>
        <v>u</v>
      </c>
      <c r="AG32" s="65" t="str">
        <f>Sheet1!AG373</f>
        <v>u</v>
      </c>
      <c r="AH32" s="65" t="str">
        <f>Sheet1!AH373</f>
        <v>u</v>
      </c>
      <c r="AI32" s="65" t="str">
        <f>Sheet1!AI373</f>
        <v>u</v>
      </c>
      <c r="AJ32" s="65" t="str">
        <f>Sheet1!AJ373</f>
        <v>u</v>
      </c>
      <c r="AK32" s="65" t="str">
        <f>Sheet1!AK373</f>
        <v>u</v>
      </c>
      <c r="AL32" s="65" t="str">
        <f>Sheet1!AL373</f>
        <v>u</v>
      </c>
      <c r="AM32" s="65" t="str">
        <f>Sheet1!AM373</f>
        <v>u</v>
      </c>
      <c r="AN32" s="65" t="str">
        <f>Sheet1!AN373</f>
        <v>u</v>
      </c>
      <c r="AO32" s="65" t="str">
        <f>Sheet1!AO373</f>
        <v>u</v>
      </c>
      <c r="AP32" s="65" t="str">
        <f>Sheet1!AP373</f>
        <v>u</v>
      </c>
      <c r="AQ32" s="65" t="str">
        <f>Sheet1!AQ373</f>
        <v>u</v>
      </c>
    </row>
    <row r="33" spans="2:43" x14ac:dyDescent="0.25">
      <c r="B33" s="64" t="s">
        <v>89</v>
      </c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</row>
    <row r="34" spans="2:43" x14ac:dyDescent="0.25">
      <c r="B34" s="62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</row>
    <row r="35" spans="2:43" x14ac:dyDescent="0.25">
      <c r="B35" s="67" t="s">
        <v>88</v>
      </c>
      <c r="C35" s="68" t="str">
        <f>Sheet1!C336</f>
        <v>x</v>
      </c>
      <c r="D35" s="68" t="str">
        <f>Sheet1!D336</f>
        <v>x</v>
      </c>
      <c r="E35" s="68" t="str">
        <f>Sheet1!E336</f>
        <v>x</v>
      </c>
      <c r="F35" s="68" t="str">
        <f>Sheet1!F336</f>
        <v>x</v>
      </c>
      <c r="G35" s="68" t="str">
        <f>Sheet1!G336</f>
        <v>x</v>
      </c>
      <c r="H35" s="68" t="str">
        <f>Sheet1!H336</f>
        <v>x</v>
      </c>
      <c r="I35" s="68" t="str">
        <f>Sheet1!I336</f>
        <v>x</v>
      </c>
      <c r="J35" s="68" t="str">
        <f>Sheet1!J336</f>
        <v>x</v>
      </c>
      <c r="K35" s="68" t="str">
        <f>Sheet1!K336</f>
        <v>x</v>
      </c>
      <c r="L35" s="68" t="str">
        <f>Sheet1!L336</f>
        <v>x</v>
      </c>
      <c r="M35" s="68" t="str">
        <f>Sheet1!M336</f>
        <v>x</v>
      </c>
      <c r="N35" s="68" t="str">
        <f>Sheet1!N336</f>
        <v>x</v>
      </c>
      <c r="O35" s="68" t="str">
        <f>Sheet1!O336</f>
        <v>x</v>
      </c>
      <c r="P35" s="68" t="str">
        <f>Sheet1!P336</f>
        <v>x</v>
      </c>
      <c r="Q35" s="68" t="str">
        <f>Sheet1!Q336</f>
        <v>x</v>
      </c>
      <c r="R35" s="68" t="str">
        <f>Sheet1!R336</f>
        <v>x</v>
      </c>
      <c r="S35" s="68" t="str">
        <f>Sheet1!S336</f>
        <v>x</v>
      </c>
      <c r="T35" s="68" t="str">
        <f>Sheet1!T336</f>
        <v>x</v>
      </c>
      <c r="U35" s="68" t="str">
        <f>Sheet1!U336</f>
        <v>x</v>
      </c>
      <c r="V35" s="68" t="str">
        <f>Sheet1!V336</f>
        <v>x</v>
      </c>
      <c r="W35" s="68" t="str">
        <f>Sheet1!W336</f>
        <v>x</v>
      </c>
      <c r="X35" s="68" t="str">
        <f>Sheet1!X336</f>
        <v>x</v>
      </c>
      <c r="Y35" s="68" t="str">
        <f>Sheet1!Y336</f>
        <v>x</v>
      </c>
      <c r="Z35" s="68" t="str">
        <f>Sheet1!Z336</f>
        <v>x</v>
      </c>
      <c r="AA35" s="68" t="str">
        <f>Sheet1!AA336</f>
        <v>x</v>
      </c>
      <c r="AB35" s="68" t="str">
        <f>Sheet1!AB336</f>
        <v>x</v>
      </c>
      <c r="AC35" s="68" t="str">
        <f>Sheet1!AC336</f>
        <v>x</v>
      </c>
      <c r="AD35" s="68" t="str">
        <f>Sheet1!AD336</f>
        <v>x</v>
      </c>
      <c r="AE35" s="68" t="str">
        <f>Sheet1!AE336</f>
        <v>x</v>
      </c>
      <c r="AF35" s="68" t="str">
        <f>Sheet1!AF336</f>
        <v>x</v>
      </c>
      <c r="AG35" s="68" t="str">
        <f>Sheet1!AG336</f>
        <v>x</v>
      </c>
      <c r="AH35" s="68" t="str">
        <f>Sheet1!AH336</f>
        <v>x</v>
      </c>
      <c r="AI35" s="68" t="str">
        <f>Sheet1!AI336</f>
        <v>x</v>
      </c>
      <c r="AJ35" s="68" t="str">
        <f>Sheet1!AJ336</f>
        <v>x</v>
      </c>
      <c r="AK35" s="68" t="str">
        <f>Sheet1!AK336</f>
        <v>x</v>
      </c>
      <c r="AL35" s="68" t="str">
        <f>Sheet1!AL336</f>
        <v>x</v>
      </c>
      <c r="AM35" s="68" t="str">
        <f>Sheet1!AM336</f>
        <v>x</v>
      </c>
      <c r="AN35" s="68" t="str">
        <f>Sheet1!AN336</f>
        <v>x</v>
      </c>
      <c r="AO35" s="68" t="str">
        <f>Sheet1!AO336</f>
        <v>x</v>
      </c>
      <c r="AP35" s="68" t="str">
        <f>Sheet1!AP336</f>
        <v>x</v>
      </c>
      <c r="AQ35" s="68" t="str">
        <f>Sheet1!AQ336</f>
        <v>x</v>
      </c>
    </row>
    <row r="36" spans="2:43" x14ac:dyDescent="0.25">
      <c r="B36" s="67" t="s">
        <v>89</v>
      </c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2:43" x14ac:dyDescent="0.25">
      <c r="B37" s="67" t="s">
        <v>95</v>
      </c>
      <c r="C37" s="68" t="str">
        <f>Sheet1!C338</f>
        <v>a</v>
      </c>
      <c r="D37" s="68" t="str">
        <f>Sheet1!D338</f>
        <v>a</v>
      </c>
      <c r="E37" s="68" t="str">
        <f>Sheet1!E338</f>
        <v>a</v>
      </c>
      <c r="F37" s="68" t="str">
        <f>Sheet1!F338</f>
        <v>a</v>
      </c>
      <c r="G37" s="68" t="str">
        <f>Sheet1!G338</f>
        <v>a</v>
      </c>
      <c r="H37" s="68" t="str">
        <f>Sheet1!H338</f>
        <v>a</v>
      </c>
      <c r="I37" s="68" t="str">
        <f>Sheet1!I338</f>
        <v>a</v>
      </c>
      <c r="J37" s="68" t="str">
        <f>Sheet1!J338</f>
        <v>a</v>
      </c>
      <c r="K37" s="68" t="str">
        <f>Sheet1!K338</f>
        <v>a</v>
      </c>
      <c r="L37" s="68" t="str">
        <f>Sheet1!L338</f>
        <v>a</v>
      </c>
      <c r="M37" s="68" t="str">
        <f>Sheet1!M338</f>
        <v>a</v>
      </c>
      <c r="N37" s="68" t="str">
        <f>Sheet1!N338</f>
        <v>a</v>
      </c>
      <c r="O37" s="68" t="str">
        <f>Sheet1!O338</f>
        <v>a</v>
      </c>
      <c r="P37" s="68" t="str">
        <f>Sheet1!P338</f>
        <v>a</v>
      </c>
      <c r="Q37" s="68" t="str">
        <f>Sheet1!Q338</f>
        <v>a</v>
      </c>
      <c r="R37" s="68" t="str">
        <f>Sheet1!R338</f>
        <v>a</v>
      </c>
      <c r="S37" s="68" t="str">
        <f>Sheet1!S338</f>
        <v>a</v>
      </c>
      <c r="T37" s="68" t="str">
        <f>Sheet1!T338</f>
        <v>a</v>
      </c>
      <c r="U37" s="68" t="str">
        <f>Sheet1!U338</f>
        <v>a</v>
      </c>
      <c r="V37" s="68" t="str">
        <f>Sheet1!V338</f>
        <v>a</v>
      </c>
      <c r="W37" s="68" t="str">
        <f>Sheet1!W338</f>
        <v>a</v>
      </c>
      <c r="X37" s="68" t="str">
        <f>Sheet1!X338</f>
        <v>a</v>
      </c>
      <c r="Y37" s="68" t="str">
        <f>Sheet1!Y338</f>
        <v>a</v>
      </c>
      <c r="Z37" s="68" t="str">
        <f>Sheet1!Z338</f>
        <v>a</v>
      </c>
      <c r="AA37" s="68" t="str">
        <f>Sheet1!AA338</f>
        <v>a</v>
      </c>
      <c r="AB37" s="68" t="str">
        <f>Sheet1!AB338</f>
        <v>a</v>
      </c>
      <c r="AC37" s="68" t="str">
        <f>Sheet1!AC338</f>
        <v>a</v>
      </c>
      <c r="AD37" s="68" t="str">
        <f>Sheet1!AD338</f>
        <v>a</v>
      </c>
      <c r="AE37" s="68" t="str">
        <f>Sheet1!AE338</f>
        <v>a</v>
      </c>
      <c r="AF37" s="68" t="str">
        <f>Sheet1!AF338</f>
        <v>a</v>
      </c>
      <c r="AG37" s="68" t="str">
        <f>Sheet1!AG338</f>
        <v>a</v>
      </c>
      <c r="AH37" s="68" t="str">
        <f>Sheet1!AH338</f>
        <v>a</v>
      </c>
      <c r="AI37" s="68" t="str">
        <f>Sheet1!AI338</f>
        <v>a</v>
      </c>
      <c r="AJ37" s="68" t="str">
        <f>Sheet1!AJ338</f>
        <v>a</v>
      </c>
      <c r="AK37" s="68" t="str">
        <f>Sheet1!AK338</f>
        <v>a</v>
      </c>
      <c r="AL37" s="68" t="str">
        <f>Sheet1!AL338</f>
        <v>a</v>
      </c>
      <c r="AM37" s="68" t="str">
        <f>Sheet1!AM338</f>
        <v>a</v>
      </c>
      <c r="AN37" s="68" t="str">
        <f>Sheet1!AN338</f>
        <v>a</v>
      </c>
      <c r="AO37" s="68" t="str">
        <f>Sheet1!AO338</f>
        <v>a</v>
      </c>
      <c r="AP37" s="68" t="str">
        <f>Sheet1!AP338</f>
        <v>a</v>
      </c>
      <c r="AQ37" s="68" t="str">
        <f>Sheet1!AQ338</f>
        <v>a</v>
      </c>
    </row>
    <row r="38" spans="2:43" x14ac:dyDescent="0.25">
      <c r="B38" s="67" t="s">
        <v>89</v>
      </c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2:43" x14ac:dyDescent="0.25">
      <c r="B39" s="62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</row>
    <row r="40" spans="2:43" x14ac:dyDescent="0.25">
      <c r="B40" s="67" t="s">
        <v>93</v>
      </c>
      <c r="C40" s="68" t="str">
        <f>Sheet1!C406</f>
        <v>y</v>
      </c>
      <c r="D40" s="68" t="str">
        <f>Sheet1!D406</f>
        <v>y</v>
      </c>
      <c r="E40" s="68" t="str">
        <f>Sheet1!E406</f>
        <v>y</v>
      </c>
      <c r="F40" s="68" t="str">
        <f>Sheet1!F406</f>
        <v>y</v>
      </c>
      <c r="G40" s="68" t="str">
        <f>Sheet1!G406</f>
        <v>g</v>
      </c>
      <c r="H40" s="68" t="str">
        <f>Sheet1!H406</f>
        <v>g</v>
      </c>
      <c r="I40" s="68" t="str">
        <f>Sheet1!I406</f>
        <v>g</v>
      </c>
      <c r="J40" s="68" t="str">
        <f>Sheet1!J406</f>
        <v>p</v>
      </c>
      <c r="K40" s="68" t="str">
        <f>Sheet1!K406</f>
        <v>p</v>
      </c>
      <c r="L40" s="68" t="str">
        <f>Sheet1!L406</f>
        <v>p</v>
      </c>
      <c r="M40" s="68" t="str">
        <f>Sheet1!M406</f>
        <v>h</v>
      </c>
      <c r="N40" s="68" t="str">
        <f>Sheet1!N406</f>
        <v>p</v>
      </c>
      <c r="O40" s="68" t="str">
        <f>Sheet1!O406</f>
        <v>p</v>
      </c>
      <c r="P40" s="68" t="str">
        <f>Sheet1!P406</f>
        <v>y</v>
      </c>
      <c r="Q40" s="68" t="str">
        <f>Sheet1!Q406</f>
        <v>p</v>
      </c>
      <c r="R40" s="68" t="str">
        <f>Sheet1!R406</f>
        <v>g</v>
      </c>
      <c r="S40" s="68" t="str">
        <f>Sheet1!S406</f>
        <v>p</v>
      </c>
      <c r="T40" s="68" t="str">
        <f>Sheet1!T406</f>
        <v>g</v>
      </c>
      <c r="U40" s="68" t="str">
        <f>Sheet1!U406</f>
        <v>g</v>
      </c>
      <c r="V40" s="68" t="str">
        <f>Sheet1!V406</f>
        <v>o</v>
      </c>
      <c r="W40" s="68" t="str">
        <f>Sheet1!W406</f>
        <v>p</v>
      </c>
      <c r="X40" s="68" t="str">
        <f>Sheet1!X406</f>
        <v>p</v>
      </c>
      <c r="Y40" s="68" t="str">
        <f>Sheet1!Y406</f>
        <v>z</v>
      </c>
      <c r="Z40" s="68" t="str">
        <f>Sheet1!Z406</f>
        <v>p</v>
      </c>
      <c r="AA40" s="68" t="str">
        <f>Sheet1!AA406</f>
        <v>g</v>
      </c>
      <c r="AB40" s="68" t="str">
        <f>Sheet1!AB406</f>
        <v>z</v>
      </c>
      <c r="AC40" s="68" t="str">
        <f>Sheet1!AC406</f>
        <v>z</v>
      </c>
      <c r="AD40" s="68" t="str">
        <f>Sheet1!AD406</f>
        <v>g</v>
      </c>
      <c r="AE40" s="68" t="str">
        <f>Sheet1!AE406</f>
        <v>z</v>
      </c>
      <c r="AF40" s="68" t="str">
        <f>Sheet1!AF406</f>
        <v>z</v>
      </c>
      <c r="AG40" s="68" t="str">
        <f>Sheet1!AG406</f>
        <v>p</v>
      </c>
      <c r="AH40" s="68" t="str">
        <f>Sheet1!AH406</f>
        <v>z</v>
      </c>
      <c r="AI40" s="68" t="str">
        <f>Sheet1!AI406</f>
        <v>p</v>
      </c>
      <c r="AJ40" s="68" t="str">
        <f>Sheet1!AJ406</f>
        <v>i</v>
      </c>
      <c r="AK40" s="68" t="str">
        <f>Sheet1!AK406</f>
        <v>i</v>
      </c>
      <c r="AL40" s="68" t="str">
        <f>Sheet1!AL406</f>
        <v>z</v>
      </c>
      <c r="AM40" s="68" t="str">
        <f>Sheet1!AM406</f>
        <v>i</v>
      </c>
      <c r="AN40" s="68" t="str">
        <f>Sheet1!AN406</f>
        <v>i</v>
      </c>
      <c r="AO40" s="68" t="str">
        <f>Sheet1!AO406</f>
        <v>z</v>
      </c>
      <c r="AP40" s="68" t="str">
        <f>Sheet1!AP406</f>
        <v>z</v>
      </c>
      <c r="AQ40" s="68" t="str">
        <f>Sheet1!AQ406</f>
        <v>d</v>
      </c>
    </row>
    <row r="41" spans="2:43" x14ac:dyDescent="0.25">
      <c r="B41" s="67" t="s">
        <v>89</v>
      </c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2:43" x14ac:dyDescent="0.25">
      <c r="B42" s="67" t="s">
        <v>94</v>
      </c>
      <c r="C42" s="68" t="str">
        <f>Sheet1!C408</f>
        <v>u</v>
      </c>
      <c r="D42" s="68" t="str">
        <f>Sheet1!D408</f>
        <v>u</v>
      </c>
      <c r="E42" s="68" t="str">
        <f>Sheet1!E408</f>
        <v>u</v>
      </c>
      <c r="F42" s="68" t="str">
        <f>Sheet1!F408</f>
        <v>u</v>
      </c>
      <c r="G42" s="68" t="str">
        <f>Sheet1!G408</f>
        <v>u</v>
      </c>
      <c r="H42" s="68" t="str">
        <f>Sheet1!H408</f>
        <v>u</v>
      </c>
      <c r="I42" s="68" t="str">
        <f>Sheet1!I408</f>
        <v>u</v>
      </c>
      <c r="J42" s="68" t="str">
        <f>Sheet1!J408</f>
        <v>u</v>
      </c>
      <c r="K42" s="68" t="str">
        <f>Sheet1!K408</f>
        <v>u</v>
      </c>
      <c r="L42" s="68" t="str">
        <f>Sheet1!L408</f>
        <v>u</v>
      </c>
      <c r="M42" s="68" t="str">
        <f>Sheet1!M408</f>
        <v>u</v>
      </c>
      <c r="N42" s="68" t="str">
        <f>Sheet1!N408</f>
        <v>u</v>
      </c>
      <c r="O42" s="68" t="str">
        <f>Sheet1!O408</f>
        <v>u</v>
      </c>
      <c r="P42" s="68" t="str">
        <f>Sheet1!P408</f>
        <v>u</v>
      </c>
      <c r="Q42" s="68" t="str">
        <f>Sheet1!Q408</f>
        <v>u</v>
      </c>
      <c r="R42" s="68" t="str">
        <f>Sheet1!R408</f>
        <v>u</v>
      </c>
      <c r="S42" s="68" t="str">
        <f>Sheet1!S408</f>
        <v>u</v>
      </c>
      <c r="T42" s="68" t="str">
        <f>Sheet1!T408</f>
        <v>u</v>
      </c>
      <c r="U42" s="68" t="str">
        <f>Sheet1!U408</f>
        <v>u</v>
      </c>
      <c r="V42" s="68" t="str">
        <f>Sheet1!V408</f>
        <v>u</v>
      </c>
      <c r="W42" s="68" t="str">
        <f>Sheet1!W408</f>
        <v>u</v>
      </c>
      <c r="X42" s="68" t="str">
        <f>Sheet1!X408</f>
        <v>u</v>
      </c>
      <c r="Y42" s="68" t="str">
        <f>Sheet1!Y408</f>
        <v>u</v>
      </c>
      <c r="Z42" s="68" t="str">
        <f>Sheet1!Z408</f>
        <v>u</v>
      </c>
      <c r="AA42" s="68" t="str">
        <f>Sheet1!AA408</f>
        <v>u</v>
      </c>
      <c r="AB42" s="68" t="str">
        <f>Sheet1!AB408</f>
        <v>u</v>
      </c>
      <c r="AC42" s="68" t="str">
        <f>Sheet1!AC408</f>
        <v>u</v>
      </c>
      <c r="AD42" s="68" t="str">
        <f>Sheet1!AD408</f>
        <v>u</v>
      </c>
      <c r="AE42" s="68" t="str">
        <f>Sheet1!AE408</f>
        <v>u</v>
      </c>
      <c r="AF42" s="68" t="str">
        <f>Sheet1!AF408</f>
        <v>u</v>
      </c>
      <c r="AG42" s="68" t="str">
        <f>Sheet1!AG408</f>
        <v>u</v>
      </c>
      <c r="AH42" s="68" t="str">
        <f>Sheet1!AH408</f>
        <v>u</v>
      </c>
      <c r="AI42" s="68" t="str">
        <f>Sheet1!AI408</f>
        <v>u</v>
      </c>
      <c r="AJ42" s="68" t="str">
        <f>Sheet1!AJ408</f>
        <v>u</v>
      </c>
      <c r="AK42" s="68" t="str">
        <f>Sheet1!AK408</f>
        <v>u</v>
      </c>
      <c r="AL42" s="68" t="str">
        <f>Sheet1!AL408</f>
        <v>u</v>
      </c>
      <c r="AM42" s="68" t="str">
        <f>Sheet1!AM408</f>
        <v>u</v>
      </c>
      <c r="AN42" s="68" t="str">
        <f>Sheet1!AN408</f>
        <v>u</v>
      </c>
      <c r="AO42" s="68" t="str">
        <f>Sheet1!AO408</f>
        <v>u</v>
      </c>
      <c r="AP42" s="68" t="str">
        <f>Sheet1!AP408</f>
        <v>u</v>
      </c>
      <c r="AQ42" s="68" t="str">
        <f>Sheet1!AQ408</f>
        <v>u</v>
      </c>
    </row>
    <row r="43" spans="2:43" x14ac:dyDescent="0.25">
      <c r="B43" s="67" t="s">
        <v>89</v>
      </c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53" spans="3:7" x14ac:dyDescent="0.25">
      <c r="G53" t="s">
        <v>101</v>
      </c>
    </row>
    <row r="54" spans="3:7" x14ac:dyDescent="0.25">
      <c r="G54" t="s">
        <v>102</v>
      </c>
    </row>
    <row r="55" spans="3:7" x14ac:dyDescent="0.25">
      <c r="C55" t="s">
        <v>104</v>
      </c>
      <c r="G55" t="s">
        <v>103</v>
      </c>
    </row>
    <row r="57" spans="3:7" x14ac:dyDescent="0.25">
      <c r="G57" t="s">
        <v>105</v>
      </c>
    </row>
    <row r="58" spans="3:7" x14ac:dyDescent="0.25">
      <c r="C58" t="s">
        <v>106</v>
      </c>
      <c r="G58" t="s">
        <v>107</v>
      </c>
    </row>
    <row r="59" spans="3:7" x14ac:dyDescent="0.25">
      <c r="G59" t="s">
        <v>108</v>
      </c>
    </row>
    <row r="61" spans="3:7" x14ac:dyDescent="0.25">
      <c r="G61" t="s">
        <v>110</v>
      </c>
    </row>
    <row r="62" spans="3:7" x14ac:dyDescent="0.25">
      <c r="G62" t="s">
        <v>109</v>
      </c>
    </row>
    <row r="64" spans="3:7" x14ac:dyDescent="0.25">
      <c r="G64" t="s">
        <v>111</v>
      </c>
    </row>
    <row r="67" spans="7:7" x14ac:dyDescent="0.25">
      <c r="G67" t="s">
        <v>112</v>
      </c>
    </row>
    <row r="68" spans="7:7" x14ac:dyDescent="0.25">
      <c r="G68" t="s">
        <v>113</v>
      </c>
    </row>
    <row r="69" spans="7:7" x14ac:dyDescent="0.25">
      <c r="G69" t="s">
        <v>114</v>
      </c>
    </row>
    <row r="71" spans="7:7" x14ac:dyDescent="0.25">
      <c r="G71" t="s">
        <v>115</v>
      </c>
    </row>
    <row r="73" spans="7:7" x14ac:dyDescent="0.25">
      <c r="G73" t="s">
        <v>116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E82"/>
  <sheetViews>
    <sheetView workbookViewId="0">
      <selection activeCell="M34" sqref="M34"/>
    </sheetView>
  </sheetViews>
  <sheetFormatPr defaultRowHeight="15" x14ac:dyDescent="0.25"/>
  <cols>
    <col min="3" max="3" width="13.28515625" bestFit="1" customWidth="1"/>
  </cols>
  <sheetData>
    <row r="2" spans="2:5" x14ac:dyDescent="0.25">
      <c r="B2" t="s">
        <v>117</v>
      </c>
    </row>
    <row r="4" spans="2:5" x14ac:dyDescent="0.25">
      <c r="C4" t="s">
        <v>33</v>
      </c>
      <c r="D4" t="s">
        <v>45</v>
      </c>
    </row>
    <row r="5" spans="2:5" x14ac:dyDescent="0.25">
      <c r="B5">
        <v>1960</v>
      </c>
      <c r="C5" s="72">
        <v>4257850</v>
      </c>
      <c r="D5">
        <v>230300</v>
      </c>
      <c r="E5" s="72"/>
    </row>
    <row r="6" spans="2:5" x14ac:dyDescent="0.25">
      <c r="B6">
        <v>1961</v>
      </c>
      <c r="C6" s="72">
        <v>4268326</v>
      </c>
      <c r="D6" s="72">
        <v>239896</v>
      </c>
      <c r="E6" s="72"/>
    </row>
    <row r="7" spans="2:5" x14ac:dyDescent="0.25">
      <c r="B7">
        <v>1962</v>
      </c>
      <c r="C7" s="72">
        <v>4167362</v>
      </c>
      <c r="D7" s="72">
        <v>237100</v>
      </c>
      <c r="E7" s="72"/>
    </row>
    <row r="8" spans="2:5" x14ac:dyDescent="0.25">
      <c r="B8">
        <v>1963</v>
      </c>
      <c r="C8" s="72">
        <v>4098020</v>
      </c>
      <c r="D8" s="72">
        <v>235700</v>
      </c>
      <c r="E8" s="72"/>
    </row>
    <row r="9" spans="2:5" x14ac:dyDescent="0.25">
      <c r="B9">
        <v>1964</v>
      </c>
      <c r="C9" s="72">
        <v>4027490</v>
      </c>
      <c r="D9" s="72">
        <v>229100</v>
      </c>
      <c r="E9" s="72"/>
    </row>
    <row r="10" spans="2:5" x14ac:dyDescent="0.25">
      <c r="B10">
        <v>1965</v>
      </c>
      <c r="C10" s="72">
        <v>3760358</v>
      </c>
      <c r="D10" s="72">
        <v>222854</v>
      </c>
      <c r="E10" s="72"/>
    </row>
    <row r="11" spans="2:5" x14ac:dyDescent="0.25">
      <c r="B11">
        <v>1966</v>
      </c>
      <c r="C11" s="72">
        <v>3606274</v>
      </c>
      <c r="D11" s="72">
        <v>223700</v>
      </c>
      <c r="E11" s="72"/>
    </row>
    <row r="12" spans="2:5" x14ac:dyDescent="0.25">
      <c r="B12">
        <v>1967</v>
      </c>
      <c r="C12" s="72">
        <v>3520959</v>
      </c>
      <c r="D12" s="72">
        <v>229300</v>
      </c>
      <c r="E12" s="72"/>
    </row>
    <row r="13" spans="2:5" x14ac:dyDescent="0.25">
      <c r="B13">
        <v>1968</v>
      </c>
      <c r="C13" s="72">
        <v>3501564</v>
      </c>
      <c r="D13" s="72">
        <v>240900</v>
      </c>
      <c r="E13" s="72"/>
    </row>
    <row r="14" spans="2:5" x14ac:dyDescent="0.25">
      <c r="B14">
        <v>1969</v>
      </c>
      <c r="C14" s="72">
        <v>3600206</v>
      </c>
      <c r="D14" s="72">
        <v>250200</v>
      </c>
      <c r="E14" s="72"/>
    </row>
    <row r="15" spans="2:5" x14ac:dyDescent="0.25">
      <c r="B15">
        <v>1970</v>
      </c>
      <c r="C15" s="72">
        <v>3731386</v>
      </c>
      <c r="D15" s="72">
        <v>257516</v>
      </c>
      <c r="E15" s="72"/>
    </row>
    <row r="16" spans="2:5" x14ac:dyDescent="0.25">
      <c r="B16">
        <v>1971</v>
      </c>
      <c r="C16" s="72">
        <v>3555970</v>
      </c>
      <c r="D16" s="72">
        <v>276400</v>
      </c>
      <c r="E16" s="72"/>
    </row>
    <row r="17" spans="2:5" x14ac:dyDescent="0.25">
      <c r="B17">
        <v>1972</v>
      </c>
      <c r="C17" s="72">
        <v>3258411</v>
      </c>
      <c r="D17" s="72">
        <v>265000</v>
      </c>
      <c r="E17" s="72"/>
    </row>
    <row r="18" spans="2:5" x14ac:dyDescent="0.25">
      <c r="B18">
        <v>1973</v>
      </c>
      <c r="C18" s="72">
        <v>3136965</v>
      </c>
      <c r="D18" s="72">
        <v>247700</v>
      </c>
      <c r="E18" s="72"/>
    </row>
    <row r="19" spans="2:5" x14ac:dyDescent="0.25">
      <c r="B19">
        <v>1974</v>
      </c>
      <c r="C19" s="72">
        <v>3159958</v>
      </c>
      <c r="D19" s="72">
        <v>245200</v>
      </c>
      <c r="E19" s="72"/>
    </row>
    <row r="20" spans="2:5" x14ac:dyDescent="0.25">
      <c r="B20">
        <v>1975</v>
      </c>
      <c r="C20" s="72">
        <v>3144198</v>
      </c>
      <c r="D20" s="72">
        <v>233012</v>
      </c>
      <c r="E20" s="72"/>
    </row>
    <row r="21" spans="2:5" x14ac:dyDescent="0.25">
      <c r="B21">
        <v>1976</v>
      </c>
      <c r="C21" s="72">
        <v>3167788</v>
      </c>
      <c r="D21" s="72">
        <v>227810</v>
      </c>
      <c r="E21" s="72"/>
    </row>
    <row r="22" spans="2:5" x14ac:dyDescent="0.25">
      <c r="B22">
        <v>1977</v>
      </c>
      <c r="C22" s="72">
        <v>3326632</v>
      </c>
      <c r="D22" s="72">
        <v>226300</v>
      </c>
      <c r="E22" s="72"/>
    </row>
    <row r="23" spans="2:5" x14ac:dyDescent="0.25">
      <c r="B23">
        <v>1978</v>
      </c>
      <c r="C23" s="72">
        <v>3333279</v>
      </c>
      <c r="D23" s="72">
        <v>224200</v>
      </c>
      <c r="E23" s="72"/>
    </row>
    <row r="24" spans="2:5" x14ac:dyDescent="0.25">
      <c r="B24">
        <v>1979</v>
      </c>
      <c r="C24" s="72">
        <v>3494398</v>
      </c>
      <c r="D24" s="72">
        <v>223100</v>
      </c>
      <c r="E24" s="72"/>
    </row>
    <row r="25" spans="2:5" x14ac:dyDescent="0.25">
      <c r="B25">
        <v>1980</v>
      </c>
      <c r="C25" s="72">
        <v>3612258</v>
      </c>
      <c r="D25" s="72">
        <v>225527</v>
      </c>
      <c r="E25" s="72"/>
    </row>
    <row r="26" spans="2:5" x14ac:dyDescent="0.25">
      <c r="B26">
        <v>1981</v>
      </c>
      <c r="C26" s="72">
        <v>3612258</v>
      </c>
      <c r="D26" s="72">
        <v>235842</v>
      </c>
      <c r="E26" s="72"/>
    </row>
    <row r="27" spans="2:5" x14ac:dyDescent="0.25">
      <c r="B27">
        <v>1982</v>
      </c>
      <c r="C27" s="72">
        <v>3680537</v>
      </c>
      <c r="D27" s="72">
        <v>239903</v>
      </c>
    </row>
    <row r="28" spans="2:5" x14ac:dyDescent="0.25">
      <c r="B28">
        <v>1983</v>
      </c>
      <c r="C28" s="72">
        <v>3638933</v>
      </c>
      <c r="D28" s="72">
        <v>242570</v>
      </c>
    </row>
    <row r="29" spans="2:5" x14ac:dyDescent="0.25">
      <c r="B29">
        <v>1984</v>
      </c>
      <c r="C29" s="72">
        <v>3669141</v>
      </c>
      <c r="D29" s="72">
        <v>234034</v>
      </c>
    </row>
    <row r="30" spans="2:5" x14ac:dyDescent="0.25">
      <c r="B30">
        <v>1985</v>
      </c>
      <c r="C30" s="72">
        <v>3760561</v>
      </c>
      <c r="D30" s="72">
        <v>247348</v>
      </c>
    </row>
    <row r="31" spans="2:5" x14ac:dyDescent="0.25">
      <c r="B31">
        <v>1986</v>
      </c>
      <c r="C31" s="72">
        <v>3731000</v>
      </c>
      <c r="D31" s="72">
        <v>243408</v>
      </c>
    </row>
    <row r="32" spans="2:5" x14ac:dyDescent="0.25">
      <c r="B32">
        <v>1987</v>
      </c>
      <c r="C32" s="72">
        <v>3829000</v>
      </c>
      <c r="D32" s="72">
        <v>243959</v>
      </c>
    </row>
    <row r="33" spans="2:4" x14ac:dyDescent="0.25">
      <c r="B33">
        <v>1988</v>
      </c>
      <c r="C33" s="72">
        <v>3913000</v>
      </c>
      <c r="D33" s="72">
        <v>246193</v>
      </c>
    </row>
    <row r="34" spans="2:4" x14ac:dyDescent="0.25">
      <c r="B34">
        <v>1989</v>
      </c>
      <c r="C34" s="72">
        <v>4021000</v>
      </c>
      <c r="D34" s="72">
        <v>250853</v>
      </c>
    </row>
    <row r="35" spans="2:4" x14ac:dyDescent="0.25">
      <c r="B35">
        <v>1990</v>
      </c>
      <c r="C35" s="72">
        <v>4179000</v>
      </c>
      <c r="D35" s="72">
        <v>262648</v>
      </c>
    </row>
    <row r="36" spans="2:4" x14ac:dyDescent="0.25">
      <c r="B36">
        <v>1991</v>
      </c>
      <c r="C36" s="72">
        <v>4111000</v>
      </c>
      <c r="D36" s="72">
        <v>257247</v>
      </c>
    </row>
    <row r="37" spans="2:4" x14ac:dyDescent="0.25">
      <c r="B37">
        <v>1992</v>
      </c>
      <c r="C37" s="72">
        <v>4084000</v>
      </c>
      <c r="D37" s="72">
        <v>264151</v>
      </c>
    </row>
    <row r="38" spans="2:4" x14ac:dyDescent="0.25">
      <c r="B38">
        <v>1993</v>
      </c>
      <c r="C38" s="72">
        <v>4039000</v>
      </c>
      <c r="D38" s="72">
        <v>260229</v>
      </c>
    </row>
    <row r="39" spans="2:4" x14ac:dyDescent="0.25">
      <c r="B39">
        <v>1994</v>
      </c>
      <c r="C39" s="72">
        <v>3979000</v>
      </c>
      <c r="D39" s="72">
        <v>258051</v>
      </c>
    </row>
    <row r="40" spans="2:4" x14ac:dyDescent="0.25">
      <c r="B40">
        <v>1995</v>
      </c>
      <c r="C40" s="72">
        <v>3892000</v>
      </c>
      <c r="D40" s="72">
        <v>256190</v>
      </c>
    </row>
    <row r="41" spans="2:4" x14ac:dyDescent="0.25">
      <c r="B41">
        <v>1996</v>
      </c>
      <c r="C41" s="72">
        <v>3899000</v>
      </c>
      <c r="D41" s="72">
        <v>253834</v>
      </c>
    </row>
    <row r="42" spans="2:4" x14ac:dyDescent="0.25">
      <c r="B42">
        <v>1997</v>
      </c>
      <c r="C42" s="72">
        <v>3882000</v>
      </c>
      <c r="D42" s="72">
        <v>251842</v>
      </c>
    </row>
    <row r="44" spans="2:4" x14ac:dyDescent="0.25">
      <c r="B44" t="s">
        <v>118</v>
      </c>
    </row>
    <row r="45" spans="2:4" x14ac:dyDescent="0.25">
      <c r="B45">
        <f>B5</f>
        <v>1960</v>
      </c>
      <c r="C45" s="73">
        <f>C5/10000</f>
        <v>425.78500000000003</v>
      </c>
      <c r="D45" s="73">
        <f>D5/10000</f>
        <v>23.03</v>
      </c>
    </row>
    <row r="46" spans="2:4" x14ac:dyDescent="0.25">
      <c r="B46">
        <f t="shared" ref="B46:B82" si="0">B6</f>
        <v>1961</v>
      </c>
      <c r="C46" s="73">
        <f t="shared" ref="C46:D46" si="1">C6/10000</f>
        <v>426.83260000000001</v>
      </c>
      <c r="D46" s="73">
        <f t="shared" si="1"/>
        <v>23.989599999999999</v>
      </c>
    </row>
    <row r="47" spans="2:4" x14ac:dyDescent="0.25">
      <c r="B47">
        <f t="shared" si="0"/>
        <v>1962</v>
      </c>
      <c r="C47" s="73">
        <f t="shared" ref="C47:D47" si="2">C7/10000</f>
        <v>416.7362</v>
      </c>
      <c r="D47" s="73">
        <f t="shared" si="2"/>
        <v>23.71</v>
      </c>
    </row>
    <row r="48" spans="2:4" x14ac:dyDescent="0.25">
      <c r="B48">
        <f t="shared" si="0"/>
        <v>1963</v>
      </c>
      <c r="C48" s="73">
        <f t="shared" ref="C48:D48" si="3">C8/10000</f>
        <v>409.80200000000002</v>
      </c>
      <c r="D48" s="73">
        <f t="shared" si="3"/>
        <v>23.57</v>
      </c>
    </row>
    <row r="49" spans="2:4" x14ac:dyDescent="0.25">
      <c r="B49">
        <f t="shared" si="0"/>
        <v>1964</v>
      </c>
      <c r="C49" s="73">
        <f t="shared" ref="C49:D49" si="4">C9/10000</f>
        <v>402.74900000000002</v>
      </c>
      <c r="D49" s="73">
        <f t="shared" si="4"/>
        <v>22.91</v>
      </c>
    </row>
    <row r="50" spans="2:4" x14ac:dyDescent="0.25">
      <c r="B50">
        <f t="shared" si="0"/>
        <v>1965</v>
      </c>
      <c r="C50" s="73">
        <f t="shared" ref="C50:D50" si="5">C10/10000</f>
        <v>376.03579999999999</v>
      </c>
      <c r="D50" s="73">
        <f t="shared" si="5"/>
        <v>22.285399999999999</v>
      </c>
    </row>
    <row r="51" spans="2:4" x14ac:dyDescent="0.25">
      <c r="B51">
        <f t="shared" si="0"/>
        <v>1966</v>
      </c>
      <c r="C51" s="73">
        <f t="shared" ref="C51:D51" si="6">C11/10000</f>
        <v>360.62740000000002</v>
      </c>
      <c r="D51" s="73">
        <f t="shared" si="6"/>
        <v>22.37</v>
      </c>
    </row>
    <row r="52" spans="2:4" x14ac:dyDescent="0.25">
      <c r="B52">
        <f t="shared" si="0"/>
        <v>1967</v>
      </c>
      <c r="C52" s="73">
        <f t="shared" ref="C52:D52" si="7">C12/10000</f>
        <v>352.09589999999997</v>
      </c>
      <c r="D52" s="73">
        <f t="shared" si="7"/>
        <v>22.93</v>
      </c>
    </row>
    <row r="53" spans="2:4" x14ac:dyDescent="0.25">
      <c r="B53">
        <f t="shared" si="0"/>
        <v>1968</v>
      </c>
      <c r="C53" s="73">
        <f t="shared" ref="C53:D53" si="8">C13/10000</f>
        <v>350.15640000000002</v>
      </c>
      <c r="D53" s="73">
        <f t="shared" si="8"/>
        <v>24.09</v>
      </c>
    </row>
    <row r="54" spans="2:4" x14ac:dyDescent="0.25">
      <c r="B54">
        <f t="shared" si="0"/>
        <v>1969</v>
      </c>
      <c r="C54" s="73">
        <f t="shared" ref="C54:D54" si="9">C14/10000</f>
        <v>360.0206</v>
      </c>
      <c r="D54" s="73">
        <f t="shared" si="9"/>
        <v>25.02</v>
      </c>
    </row>
    <row r="55" spans="2:4" x14ac:dyDescent="0.25">
      <c r="B55">
        <f t="shared" si="0"/>
        <v>1970</v>
      </c>
      <c r="C55" s="73">
        <f t="shared" ref="C55:D55" si="10">C15/10000</f>
        <v>373.1386</v>
      </c>
      <c r="D55" s="73">
        <f t="shared" si="10"/>
        <v>25.7516</v>
      </c>
    </row>
    <row r="56" spans="2:4" x14ac:dyDescent="0.25">
      <c r="B56">
        <f t="shared" si="0"/>
        <v>1971</v>
      </c>
      <c r="C56" s="73">
        <f t="shared" ref="C56:D56" si="11">C16/10000</f>
        <v>355.59699999999998</v>
      </c>
      <c r="D56" s="73">
        <f t="shared" si="11"/>
        <v>27.64</v>
      </c>
    </row>
    <row r="57" spans="2:4" x14ac:dyDescent="0.25">
      <c r="B57">
        <f t="shared" si="0"/>
        <v>1972</v>
      </c>
      <c r="C57" s="73">
        <f t="shared" ref="C57:D57" si="12">C17/10000</f>
        <v>325.84109999999998</v>
      </c>
      <c r="D57" s="73">
        <f t="shared" si="12"/>
        <v>26.5</v>
      </c>
    </row>
    <row r="58" spans="2:4" x14ac:dyDescent="0.25">
      <c r="B58">
        <f t="shared" si="0"/>
        <v>1973</v>
      </c>
      <c r="C58" s="73">
        <f t="shared" ref="C58:D58" si="13">C18/10000</f>
        <v>313.69650000000001</v>
      </c>
      <c r="D58" s="73">
        <f t="shared" si="13"/>
        <v>24.77</v>
      </c>
    </row>
    <row r="59" spans="2:4" x14ac:dyDescent="0.25">
      <c r="B59">
        <f t="shared" si="0"/>
        <v>1974</v>
      </c>
      <c r="C59" s="73">
        <f t="shared" ref="C59:D59" si="14">C19/10000</f>
        <v>315.99579999999997</v>
      </c>
      <c r="D59" s="73">
        <f t="shared" si="14"/>
        <v>24.52</v>
      </c>
    </row>
    <row r="60" spans="2:4" x14ac:dyDescent="0.25">
      <c r="B60">
        <f t="shared" si="0"/>
        <v>1975</v>
      </c>
      <c r="C60" s="73">
        <f t="shared" ref="C60:D60" si="15">C20/10000</f>
        <v>314.41980000000001</v>
      </c>
      <c r="D60" s="73">
        <f t="shared" si="15"/>
        <v>23.301200000000001</v>
      </c>
    </row>
    <row r="61" spans="2:4" x14ac:dyDescent="0.25">
      <c r="B61">
        <f t="shared" si="0"/>
        <v>1976</v>
      </c>
      <c r="C61" s="73">
        <f t="shared" ref="C61:D61" si="16">C21/10000</f>
        <v>316.77879999999999</v>
      </c>
      <c r="D61" s="73">
        <f t="shared" si="16"/>
        <v>22.780999999999999</v>
      </c>
    </row>
    <row r="62" spans="2:4" x14ac:dyDescent="0.25">
      <c r="B62">
        <f t="shared" si="0"/>
        <v>1977</v>
      </c>
      <c r="C62" s="73">
        <f t="shared" ref="C62:D62" si="17">C22/10000</f>
        <v>332.66320000000002</v>
      </c>
      <c r="D62" s="73">
        <f t="shared" si="17"/>
        <v>22.63</v>
      </c>
    </row>
    <row r="63" spans="2:4" x14ac:dyDescent="0.25">
      <c r="B63">
        <f t="shared" si="0"/>
        <v>1978</v>
      </c>
      <c r="C63" s="73">
        <f t="shared" ref="C63:D63" si="18">C23/10000</f>
        <v>333.3279</v>
      </c>
      <c r="D63" s="73">
        <f t="shared" si="18"/>
        <v>22.42</v>
      </c>
    </row>
    <row r="64" spans="2:4" x14ac:dyDescent="0.25">
      <c r="B64">
        <f t="shared" si="0"/>
        <v>1979</v>
      </c>
      <c r="C64" s="73">
        <f t="shared" ref="C64:D64" si="19">C24/10000</f>
        <v>349.43979999999999</v>
      </c>
      <c r="D64" s="73">
        <f t="shared" si="19"/>
        <v>22.31</v>
      </c>
    </row>
    <row r="65" spans="2:4" x14ac:dyDescent="0.25">
      <c r="B65">
        <f t="shared" si="0"/>
        <v>1980</v>
      </c>
      <c r="C65" s="73">
        <f t="shared" ref="C65:D65" si="20">C25/10000</f>
        <v>361.22579999999999</v>
      </c>
      <c r="D65" s="73">
        <f t="shared" si="20"/>
        <v>22.552700000000002</v>
      </c>
    </row>
    <row r="66" spans="2:4" x14ac:dyDescent="0.25">
      <c r="B66">
        <f t="shared" si="0"/>
        <v>1981</v>
      </c>
      <c r="C66" s="73">
        <f t="shared" ref="C66:D66" si="21">C26/10000</f>
        <v>361.22579999999999</v>
      </c>
      <c r="D66" s="73">
        <f t="shared" si="21"/>
        <v>23.584199999999999</v>
      </c>
    </row>
    <row r="67" spans="2:4" x14ac:dyDescent="0.25">
      <c r="B67">
        <f t="shared" si="0"/>
        <v>1982</v>
      </c>
      <c r="C67" s="73">
        <f t="shared" ref="C67:D67" si="22">C27/10000</f>
        <v>368.05369999999999</v>
      </c>
      <c r="D67" s="73">
        <f t="shared" si="22"/>
        <v>23.990300000000001</v>
      </c>
    </row>
    <row r="68" spans="2:4" x14ac:dyDescent="0.25">
      <c r="B68">
        <f t="shared" si="0"/>
        <v>1983</v>
      </c>
      <c r="C68" s="73">
        <f t="shared" ref="C68:D68" si="23">C28/10000</f>
        <v>363.89330000000001</v>
      </c>
      <c r="D68" s="73">
        <f t="shared" si="23"/>
        <v>24.257000000000001</v>
      </c>
    </row>
    <row r="69" spans="2:4" x14ac:dyDescent="0.25">
      <c r="B69">
        <f t="shared" si="0"/>
        <v>1984</v>
      </c>
      <c r="C69" s="73">
        <f t="shared" ref="C69:D69" si="24">C29/10000</f>
        <v>366.91410000000002</v>
      </c>
      <c r="D69" s="73">
        <f t="shared" si="24"/>
        <v>23.403400000000001</v>
      </c>
    </row>
    <row r="70" spans="2:4" x14ac:dyDescent="0.25">
      <c r="B70">
        <f t="shared" si="0"/>
        <v>1985</v>
      </c>
      <c r="C70" s="73">
        <f t="shared" ref="C70:D70" si="25">C30/10000</f>
        <v>376.05610000000001</v>
      </c>
      <c r="D70" s="73">
        <f t="shared" si="25"/>
        <v>24.7348</v>
      </c>
    </row>
    <row r="71" spans="2:4" x14ac:dyDescent="0.25">
      <c r="B71">
        <f t="shared" si="0"/>
        <v>1986</v>
      </c>
      <c r="C71" s="73">
        <f t="shared" ref="C71:D71" si="26">C31/10000</f>
        <v>373.1</v>
      </c>
      <c r="D71" s="73">
        <f t="shared" si="26"/>
        <v>24.340800000000002</v>
      </c>
    </row>
    <row r="72" spans="2:4" x14ac:dyDescent="0.25">
      <c r="B72">
        <f t="shared" si="0"/>
        <v>1987</v>
      </c>
      <c r="C72" s="73">
        <f t="shared" ref="C72:D72" si="27">C32/10000</f>
        <v>382.9</v>
      </c>
      <c r="D72" s="73">
        <f t="shared" si="27"/>
        <v>24.395900000000001</v>
      </c>
    </row>
    <row r="73" spans="2:4" x14ac:dyDescent="0.25">
      <c r="B73">
        <f t="shared" si="0"/>
        <v>1988</v>
      </c>
      <c r="C73" s="73">
        <f t="shared" ref="C73:D73" si="28">C33/10000</f>
        <v>391.3</v>
      </c>
      <c r="D73" s="73">
        <f t="shared" si="28"/>
        <v>24.619299999999999</v>
      </c>
    </row>
    <row r="74" spans="2:4" x14ac:dyDescent="0.25">
      <c r="B74">
        <f t="shared" si="0"/>
        <v>1989</v>
      </c>
      <c r="C74" s="73">
        <f t="shared" ref="C74:D74" si="29">C34/10000</f>
        <v>402.1</v>
      </c>
      <c r="D74" s="73">
        <f t="shared" si="29"/>
        <v>25.0853</v>
      </c>
    </row>
    <row r="75" spans="2:4" x14ac:dyDescent="0.25">
      <c r="B75">
        <f t="shared" si="0"/>
        <v>1990</v>
      </c>
      <c r="C75" s="73">
        <f t="shared" ref="C75:D75" si="30">C35/10000</f>
        <v>417.9</v>
      </c>
      <c r="D75" s="73">
        <f t="shared" si="30"/>
        <v>26.264800000000001</v>
      </c>
    </row>
    <row r="76" spans="2:4" x14ac:dyDescent="0.25">
      <c r="B76">
        <f t="shared" si="0"/>
        <v>1991</v>
      </c>
      <c r="C76" s="73">
        <f t="shared" ref="C76:D76" si="31">C36/10000</f>
        <v>411.1</v>
      </c>
      <c r="D76" s="73">
        <f t="shared" si="31"/>
        <v>25.724699999999999</v>
      </c>
    </row>
    <row r="77" spans="2:4" x14ac:dyDescent="0.25">
      <c r="B77">
        <f t="shared" si="0"/>
        <v>1992</v>
      </c>
      <c r="C77" s="73">
        <f t="shared" ref="C77:D77" si="32">C37/10000</f>
        <v>408.4</v>
      </c>
      <c r="D77" s="73">
        <f t="shared" si="32"/>
        <v>26.415099999999999</v>
      </c>
    </row>
    <row r="78" spans="2:4" x14ac:dyDescent="0.25">
      <c r="B78">
        <f t="shared" si="0"/>
        <v>1993</v>
      </c>
      <c r="C78" s="73">
        <f t="shared" ref="C78:D78" si="33">C38/10000</f>
        <v>403.9</v>
      </c>
      <c r="D78" s="73">
        <f t="shared" si="33"/>
        <v>26.0229</v>
      </c>
    </row>
    <row r="79" spans="2:4" x14ac:dyDescent="0.25">
      <c r="B79">
        <f t="shared" si="0"/>
        <v>1994</v>
      </c>
      <c r="C79" s="73">
        <f t="shared" ref="C79:D79" si="34">C39/10000</f>
        <v>397.9</v>
      </c>
      <c r="D79" s="73">
        <f t="shared" si="34"/>
        <v>25.805099999999999</v>
      </c>
    </row>
    <row r="80" spans="2:4" x14ac:dyDescent="0.25">
      <c r="B80">
        <f t="shared" si="0"/>
        <v>1995</v>
      </c>
      <c r="C80" s="73">
        <f t="shared" ref="C80:D80" si="35">C40/10000</f>
        <v>389.2</v>
      </c>
      <c r="D80" s="73">
        <f t="shared" si="35"/>
        <v>25.619</v>
      </c>
    </row>
    <row r="81" spans="2:4" x14ac:dyDescent="0.25">
      <c r="B81">
        <f t="shared" si="0"/>
        <v>1996</v>
      </c>
      <c r="C81" s="73">
        <f t="shared" ref="C81:D81" si="36">C41/10000</f>
        <v>389.9</v>
      </c>
      <c r="D81" s="73">
        <f t="shared" si="36"/>
        <v>25.383400000000002</v>
      </c>
    </row>
    <row r="82" spans="2:4" x14ac:dyDescent="0.25">
      <c r="B82">
        <f t="shared" si="0"/>
        <v>1997</v>
      </c>
      <c r="C82" s="73">
        <f t="shared" ref="C82:D82" si="37">C42/10000</f>
        <v>388.2</v>
      </c>
      <c r="D82" s="73">
        <f t="shared" si="37"/>
        <v>25.184200000000001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JCBits Love Calculator Model</vt:lpstr>
      <vt:lpstr>Calculations</vt:lpstr>
      <vt:lpstr>Lookups</vt:lpstr>
      <vt:lpstr>Data</vt:lpstr>
      <vt:lpstr>data2</vt:lpstr>
      <vt:lpstr>data3</vt:lpstr>
      <vt:lpstr>Sheet1</vt:lpstr>
      <vt:lpstr>output</vt:lpstr>
      <vt:lpstr>population data</vt:lpstr>
      <vt:lpstr>Sheet3</vt:lpstr>
    </vt:vector>
  </TitlesOfParts>
  <Company>Crescendo Partners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B</dc:creator>
  <cp:lastModifiedBy>Joseph Crepaldi</cp:lastModifiedBy>
  <dcterms:created xsi:type="dcterms:W3CDTF">2015-03-18T02:05:58Z</dcterms:created>
  <dcterms:modified xsi:type="dcterms:W3CDTF">2015-03-24T09:10:32Z</dcterms:modified>
</cp:coreProperties>
</file>